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https://tibox1.sharepoint.com/sites/TiboxConsultoraTI/Documentos compartidos/Via Wines/Carga Presupuesto/Carga MBI/"/>
    </mc:Choice>
  </mc:AlternateContent>
  <xr:revisionPtr revIDLastSave="10" documentId="13_ncr:1_{9802179C-24C4-4F74-9992-5423304FF3A0}" xr6:coauthVersionLast="47" xr6:coauthVersionMax="47" xr10:uidLastSave="{75B155E7-A5EF-4D9E-88C9-2DF387D0A298}"/>
  <bookViews>
    <workbookView xWindow="-120" yWindow="-120" windowWidth="29040" windowHeight="16440" activeTab="2" xr2:uid="{00000000-000D-0000-FFFF-FFFF00000000}"/>
  </bookViews>
  <sheets>
    <sheet name="MBI META" sheetId="1" r:id="rId1"/>
    <sheet name="Hoja1" sheetId="7" state="hidden" r:id="rId2"/>
    <sheet name="MBI DIRECTORIO" sheetId="2" r:id="rId3"/>
    <sheet name="Parametros" sheetId="6" state="hidden" r:id="rId4"/>
    <sheet name="Cuadre" sheetId="4" state="hidden" r:id="rId5"/>
  </sheets>
  <externalReferences>
    <externalReference r:id="rId6"/>
    <externalReference r:id="rId7"/>
    <externalReference r:id="rId8"/>
    <externalReference r:id="rId9"/>
  </externalReferences>
  <definedNames>
    <definedName name="_xlnm._FilterDatabase" localSheetId="2" hidden="1">'MBI DIRECTORIO'!$A$5:$AG$3288</definedName>
    <definedName name="_xlnm._FilterDatabase" localSheetId="0" hidden="1">'MBI META'!$A$5:$R$2635</definedName>
    <definedName name="as" localSheetId="2">'[1]Bottom Up'!#REF!</definedName>
    <definedName name="as">'[1]Bottom Up'!#REF!</definedName>
    <definedName name="cont" localSheetId="2">#REF!</definedName>
    <definedName name="cont">#REF!</definedName>
    <definedName name="MARGIN" localSheetId="2">'[1]Bottom Up'!#REF!</definedName>
    <definedName name="MARGIN">'[1]Bottom Up'!#REF!</definedName>
    <definedName name="MARGIN1" localSheetId="2">'[2]Bottom Up'!#REF!</definedName>
    <definedName name="MARGIN1">'[2]Bottom Up'!#REF!</definedName>
    <definedName name="MARGIN2" localSheetId="2">'[1]Bottom Up'!#REF!</definedName>
    <definedName name="MARGIN2">'[1]Bottom Up'!#REF!</definedName>
    <definedName name="MARGIN3" localSheetId="2">'[1]Bottom Up'!#REF!</definedName>
    <definedName name="MARGIN3">'[1]Bottom Up'!#REF!</definedName>
    <definedName name="MARGIN4" localSheetId="2">'[3]Bottom Up'!#REF!</definedName>
    <definedName name="MARGIN4">'[3]Bottom Up'!#REF!</definedName>
    <definedName name="MARGIN5" localSheetId="2">'[3]Bottom Up'!#REF!</definedName>
    <definedName name="MARGIN5">'[3]Bottom Up'!#REF!</definedName>
    <definedName name="mesactual">'[4]INWO I1'!$L$5</definedName>
    <definedName name="Percent" localSheetId="2">#REF!</definedName>
    <definedName name="Percent">#REF!</definedName>
    <definedName name="Pricezero" localSheetId="2">#REF!</definedName>
    <definedName name="Pricezero">#REF!</definedName>
    <definedName name="ZERO" localSheetId="2">'[1]Bottom Up'!#REF!</definedName>
    <definedName name="ZERO">'[1]Bottom Up'!#REF!</definedName>
    <definedName name="ZERO1" localSheetId="2">'[2]Bottom Up'!#REF!</definedName>
    <definedName name="ZERO1">'[2]Bottom Up'!#REF!</definedName>
    <definedName name="ZERO2" localSheetId="2">'[1]Bottom Up'!#REF!</definedName>
    <definedName name="ZERO2">'[1]Bottom Up'!#REF!</definedName>
    <definedName name="ZERO3" localSheetId="2">'[1]Bottom Up'!#REF!</definedName>
    <definedName name="ZERO3">'[1]Bottom Up'!#REF!</definedName>
    <definedName name="ZERO4" localSheetId="2">'[3]Bottom Up'!#REF!</definedName>
    <definedName name="ZERO4">'[3]Bottom Up'!#REF!</definedName>
    <definedName name="ZERO5" localSheetId="2">'[3]Bottom Up'!#REF!</definedName>
    <definedName name="ZERO5">'[3]Bottom Up'!#REF!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J7" i="2" l="1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AJ532" i="2"/>
  <c r="AJ533" i="2"/>
  <c r="AJ534" i="2"/>
  <c r="AJ535" i="2"/>
  <c r="AJ536" i="2"/>
  <c r="AJ537" i="2"/>
  <c r="AJ538" i="2"/>
  <c r="AJ539" i="2"/>
  <c r="AJ540" i="2"/>
  <c r="AJ541" i="2"/>
  <c r="AJ542" i="2"/>
  <c r="AJ543" i="2"/>
  <c r="AJ544" i="2"/>
  <c r="AJ545" i="2"/>
  <c r="AJ546" i="2"/>
  <c r="AJ547" i="2"/>
  <c r="AJ548" i="2"/>
  <c r="AJ549" i="2"/>
  <c r="AJ550" i="2"/>
  <c r="AJ551" i="2"/>
  <c r="AJ552" i="2"/>
  <c r="AJ553" i="2"/>
  <c r="AJ554" i="2"/>
  <c r="AJ555" i="2"/>
  <c r="AJ556" i="2"/>
  <c r="AJ557" i="2"/>
  <c r="AJ558" i="2"/>
  <c r="AJ559" i="2"/>
  <c r="AJ560" i="2"/>
  <c r="AJ561" i="2"/>
  <c r="AJ562" i="2"/>
  <c r="AJ563" i="2"/>
  <c r="AJ564" i="2"/>
  <c r="AJ565" i="2"/>
  <c r="AJ566" i="2"/>
  <c r="AJ567" i="2"/>
  <c r="AJ568" i="2"/>
  <c r="AJ569" i="2"/>
  <c r="AJ570" i="2"/>
  <c r="AJ571" i="2"/>
  <c r="AJ572" i="2"/>
  <c r="AJ573" i="2"/>
  <c r="AJ574" i="2"/>
  <c r="AJ575" i="2"/>
  <c r="AJ576" i="2"/>
  <c r="AJ577" i="2"/>
  <c r="AJ578" i="2"/>
  <c r="AJ579" i="2"/>
  <c r="AJ580" i="2"/>
  <c r="AJ581" i="2"/>
  <c r="AJ582" i="2"/>
  <c r="AJ583" i="2"/>
  <c r="AJ584" i="2"/>
  <c r="AJ585" i="2"/>
  <c r="AJ586" i="2"/>
  <c r="AJ587" i="2"/>
  <c r="AJ588" i="2"/>
  <c r="AJ589" i="2"/>
  <c r="AJ590" i="2"/>
  <c r="AJ591" i="2"/>
  <c r="AJ592" i="2"/>
  <c r="AJ593" i="2"/>
  <c r="AJ594" i="2"/>
  <c r="AJ595" i="2"/>
  <c r="AJ596" i="2"/>
  <c r="AJ597" i="2"/>
  <c r="AJ598" i="2"/>
  <c r="AJ599" i="2"/>
  <c r="AJ600" i="2"/>
  <c r="AJ601" i="2"/>
  <c r="AJ602" i="2"/>
  <c r="AJ603" i="2"/>
  <c r="AJ604" i="2"/>
  <c r="AJ605" i="2"/>
  <c r="AJ606" i="2"/>
  <c r="AJ607" i="2"/>
  <c r="AJ608" i="2"/>
  <c r="AJ609" i="2"/>
  <c r="AJ610" i="2"/>
  <c r="AJ611" i="2"/>
  <c r="AJ612" i="2"/>
  <c r="AJ613" i="2"/>
  <c r="AJ614" i="2"/>
  <c r="AJ615" i="2"/>
  <c r="AJ616" i="2"/>
  <c r="AJ617" i="2"/>
  <c r="AJ618" i="2"/>
  <c r="AJ619" i="2"/>
  <c r="AJ620" i="2"/>
  <c r="AJ621" i="2"/>
  <c r="AJ622" i="2"/>
  <c r="AJ623" i="2"/>
  <c r="AJ624" i="2"/>
  <c r="AJ625" i="2"/>
  <c r="AJ626" i="2"/>
  <c r="AJ627" i="2"/>
  <c r="AJ628" i="2"/>
  <c r="AJ629" i="2"/>
  <c r="AJ630" i="2"/>
  <c r="AJ631" i="2"/>
  <c r="AJ632" i="2"/>
  <c r="AJ633" i="2"/>
  <c r="AJ634" i="2"/>
  <c r="AJ635" i="2"/>
  <c r="AJ636" i="2"/>
  <c r="AJ637" i="2"/>
  <c r="AJ638" i="2"/>
  <c r="AJ639" i="2"/>
  <c r="AJ640" i="2"/>
  <c r="AJ641" i="2"/>
  <c r="AJ642" i="2"/>
  <c r="AJ643" i="2"/>
  <c r="AJ644" i="2"/>
  <c r="AJ645" i="2"/>
  <c r="AJ646" i="2"/>
  <c r="AJ647" i="2"/>
  <c r="AJ648" i="2"/>
  <c r="AJ649" i="2"/>
  <c r="AJ650" i="2"/>
  <c r="AJ651" i="2"/>
  <c r="AJ652" i="2"/>
  <c r="AJ653" i="2"/>
  <c r="AJ654" i="2"/>
  <c r="AJ655" i="2"/>
  <c r="AJ656" i="2"/>
  <c r="AJ657" i="2"/>
  <c r="AJ658" i="2"/>
  <c r="AJ659" i="2"/>
  <c r="AJ660" i="2"/>
  <c r="AJ661" i="2"/>
  <c r="AJ662" i="2"/>
  <c r="AJ663" i="2"/>
  <c r="AJ664" i="2"/>
  <c r="AJ665" i="2"/>
  <c r="AJ666" i="2"/>
  <c r="AJ667" i="2"/>
  <c r="AJ668" i="2"/>
  <c r="AJ669" i="2"/>
  <c r="AJ670" i="2"/>
  <c r="AJ671" i="2"/>
  <c r="AJ672" i="2"/>
  <c r="AJ673" i="2"/>
  <c r="AJ674" i="2"/>
  <c r="AJ675" i="2"/>
  <c r="AJ676" i="2"/>
  <c r="AJ677" i="2"/>
  <c r="AJ678" i="2"/>
  <c r="AJ679" i="2"/>
  <c r="AJ680" i="2"/>
  <c r="AJ681" i="2"/>
  <c r="AJ682" i="2"/>
  <c r="AJ683" i="2"/>
  <c r="AJ684" i="2"/>
  <c r="AJ685" i="2"/>
  <c r="AJ686" i="2"/>
  <c r="AJ687" i="2"/>
  <c r="AJ688" i="2"/>
  <c r="AJ689" i="2"/>
  <c r="AJ690" i="2"/>
  <c r="AJ691" i="2"/>
  <c r="AJ692" i="2"/>
  <c r="AJ693" i="2"/>
  <c r="AJ694" i="2"/>
  <c r="AJ695" i="2"/>
  <c r="AJ696" i="2"/>
  <c r="AJ697" i="2"/>
  <c r="AJ698" i="2"/>
  <c r="AJ699" i="2"/>
  <c r="AJ700" i="2"/>
  <c r="AJ701" i="2"/>
  <c r="AJ702" i="2"/>
  <c r="AJ703" i="2"/>
  <c r="AJ704" i="2"/>
  <c r="AJ705" i="2"/>
  <c r="AJ706" i="2"/>
  <c r="AJ707" i="2"/>
  <c r="AJ708" i="2"/>
  <c r="AJ709" i="2"/>
  <c r="AJ710" i="2"/>
  <c r="AJ711" i="2"/>
  <c r="AJ712" i="2"/>
  <c r="AJ713" i="2"/>
  <c r="AJ714" i="2"/>
  <c r="AJ715" i="2"/>
  <c r="AJ716" i="2"/>
  <c r="AJ717" i="2"/>
  <c r="AJ718" i="2"/>
  <c r="AJ719" i="2"/>
  <c r="AJ720" i="2"/>
  <c r="AJ721" i="2"/>
  <c r="AJ722" i="2"/>
  <c r="AJ723" i="2"/>
  <c r="AJ724" i="2"/>
  <c r="AJ725" i="2"/>
  <c r="AJ726" i="2"/>
  <c r="AJ727" i="2"/>
  <c r="AJ728" i="2"/>
  <c r="AJ729" i="2"/>
  <c r="AJ730" i="2"/>
  <c r="AJ731" i="2"/>
  <c r="AJ732" i="2"/>
  <c r="AJ733" i="2"/>
  <c r="AJ734" i="2"/>
  <c r="AJ735" i="2"/>
  <c r="AJ736" i="2"/>
  <c r="AJ737" i="2"/>
  <c r="AJ738" i="2"/>
  <c r="AJ739" i="2"/>
  <c r="AJ740" i="2"/>
  <c r="AJ741" i="2"/>
  <c r="AJ742" i="2"/>
  <c r="AJ743" i="2"/>
  <c r="AJ744" i="2"/>
  <c r="AJ745" i="2"/>
  <c r="AJ746" i="2"/>
  <c r="AJ747" i="2"/>
  <c r="AJ748" i="2"/>
  <c r="AJ749" i="2"/>
  <c r="AJ750" i="2"/>
  <c r="AJ751" i="2"/>
  <c r="AJ752" i="2"/>
  <c r="AJ753" i="2"/>
  <c r="AJ754" i="2"/>
  <c r="AJ755" i="2"/>
  <c r="AJ756" i="2"/>
  <c r="AJ757" i="2"/>
  <c r="AJ758" i="2"/>
  <c r="AJ759" i="2"/>
  <c r="AJ760" i="2"/>
  <c r="AJ761" i="2"/>
  <c r="AJ762" i="2"/>
  <c r="AJ763" i="2"/>
  <c r="AJ764" i="2"/>
  <c r="AJ765" i="2"/>
  <c r="AJ766" i="2"/>
  <c r="AJ767" i="2"/>
  <c r="AJ768" i="2"/>
  <c r="AJ769" i="2"/>
  <c r="AJ770" i="2"/>
  <c r="AJ771" i="2"/>
  <c r="AJ772" i="2"/>
  <c r="AJ773" i="2"/>
  <c r="AJ774" i="2"/>
  <c r="AJ775" i="2"/>
  <c r="AJ776" i="2"/>
  <c r="AJ777" i="2"/>
  <c r="AJ778" i="2"/>
  <c r="AJ779" i="2"/>
  <c r="AJ780" i="2"/>
  <c r="AJ781" i="2"/>
  <c r="AJ782" i="2"/>
  <c r="AJ783" i="2"/>
  <c r="AJ784" i="2"/>
  <c r="AJ785" i="2"/>
  <c r="AJ786" i="2"/>
  <c r="AJ787" i="2"/>
  <c r="AJ788" i="2"/>
  <c r="AJ789" i="2"/>
  <c r="AJ790" i="2"/>
  <c r="AJ791" i="2"/>
  <c r="AJ792" i="2"/>
  <c r="AJ793" i="2"/>
  <c r="AJ794" i="2"/>
  <c r="AJ795" i="2"/>
  <c r="AJ796" i="2"/>
  <c r="AJ797" i="2"/>
  <c r="AJ798" i="2"/>
  <c r="AJ799" i="2"/>
  <c r="AJ800" i="2"/>
  <c r="AJ801" i="2"/>
  <c r="AJ802" i="2"/>
  <c r="AJ803" i="2"/>
  <c r="AJ804" i="2"/>
  <c r="AJ805" i="2"/>
  <c r="AJ806" i="2"/>
  <c r="AJ807" i="2"/>
  <c r="AJ808" i="2"/>
  <c r="AJ809" i="2"/>
  <c r="AJ810" i="2"/>
  <c r="AJ811" i="2"/>
  <c r="AJ812" i="2"/>
  <c r="AJ813" i="2"/>
  <c r="AJ814" i="2"/>
  <c r="AJ815" i="2"/>
  <c r="AJ816" i="2"/>
  <c r="AJ817" i="2"/>
  <c r="AJ818" i="2"/>
  <c r="AJ819" i="2"/>
  <c r="AJ820" i="2"/>
  <c r="AJ821" i="2"/>
  <c r="AJ822" i="2"/>
  <c r="AJ823" i="2"/>
  <c r="AJ824" i="2"/>
  <c r="AJ825" i="2"/>
  <c r="AJ826" i="2"/>
  <c r="AJ827" i="2"/>
  <c r="AJ828" i="2"/>
  <c r="AJ829" i="2"/>
  <c r="AJ830" i="2"/>
  <c r="AJ831" i="2"/>
  <c r="AJ832" i="2"/>
  <c r="AJ833" i="2"/>
  <c r="AJ834" i="2"/>
  <c r="AJ835" i="2"/>
  <c r="AJ836" i="2"/>
  <c r="AJ837" i="2"/>
  <c r="AJ838" i="2"/>
  <c r="AJ839" i="2"/>
  <c r="AJ840" i="2"/>
  <c r="AJ841" i="2"/>
  <c r="AJ842" i="2"/>
  <c r="AJ843" i="2"/>
  <c r="AJ844" i="2"/>
  <c r="AJ845" i="2"/>
  <c r="AJ846" i="2"/>
  <c r="AJ847" i="2"/>
  <c r="AJ848" i="2"/>
  <c r="AJ849" i="2"/>
  <c r="AJ850" i="2"/>
  <c r="AJ851" i="2"/>
  <c r="AJ852" i="2"/>
  <c r="AJ853" i="2"/>
  <c r="AJ854" i="2"/>
  <c r="AJ855" i="2"/>
  <c r="AJ856" i="2"/>
  <c r="AJ857" i="2"/>
  <c r="AJ858" i="2"/>
  <c r="AJ859" i="2"/>
  <c r="AJ860" i="2"/>
  <c r="AJ861" i="2"/>
  <c r="AJ862" i="2"/>
  <c r="AJ863" i="2"/>
  <c r="AJ864" i="2"/>
  <c r="AJ865" i="2"/>
  <c r="AJ866" i="2"/>
  <c r="AJ867" i="2"/>
  <c r="AJ868" i="2"/>
  <c r="AJ869" i="2"/>
  <c r="AJ870" i="2"/>
  <c r="AJ871" i="2"/>
  <c r="AJ872" i="2"/>
  <c r="AJ873" i="2"/>
  <c r="AJ874" i="2"/>
  <c r="AJ875" i="2"/>
  <c r="AJ876" i="2"/>
  <c r="AJ877" i="2"/>
  <c r="AJ878" i="2"/>
  <c r="AJ879" i="2"/>
  <c r="AJ880" i="2"/>
  <c r="AJ881" i="2"/>
  <c r="AJ882" i="2"/>
  <c r="AJ883" i="2"/>
  <c r="AJ884" i="2"/>
  <c r="AJ885" i="2"/>
  <c r="AJ886" i="2"/>
  <c r="AJ887" i="2"/>
  <c r="AJ888" i="2"/>
  <c r="AJ889" i="2"/>
  <c r="AJ890" i="2"/>
  <c r="AJ891" i="2"/>
  <c r="AJ892" i="2"/>
  <c r="AJ893" i="2"/>
  <c r="AJ894" i="2"/>
  <c r="AJ895" i="2"/>
  <c r="AJ896" i="2"/>
  <c r="AJ897" i="2"/>
  <c r="AJ898" i="2"/>
  <c r="AJ899" i="2"/>
  <c r="AJ900" i="2"/>
  <c r="AJ901" i="2"/>
  <c r="AJ902" i="2"/>
  <c r="AJ903" i="2"/>
  <c r="AJ904" i="2"/>
  <c r="AJ905" i="2"/>
  <c r="AJ906" i="2"/>
  <c r="AJ907" i="2"/>
  <c r="AJ908" i="2"/>
  <c r="AJ909" i="2"/>
  <c r="AJ910" i="2"/>
  <c r="AJ911" i="2"/>
  <c r="AJ912" i="2"/>
  <c r="AJ913" i="2"/>
  <c r="AJ914" i="2"/>
  <c r="AJ915" i="2"/>
  <c r="AJ916" i="2"/>
  <c r="AJ917" i="2"/>
  <c r="AJ918" i="2"/>
  <c r="AJ919" i="2"/>
  <c r="AJ920" i="2"/>
  <c r="AJ921" i="2"/>
  <c r="AJ922" i="2"/>
  <c r="AJ923" i="2"/>
  <c r="AJ924" i="2"/>
  <c r="AJ925" i="2"/>
  <c r="AJ926" i="2"/>
  <c r="AJ927" i="2"/>
  <c r="AJ928" i="2"/>
  <c r="AJ929" i="2"/>
  <c r="AJ930" i="2"/>
  <c r="AJ931" i="2"/>
  <c r="AJ932" i="2"/>
  <c r="AJ933" i="2"/>
  <c r="AJ934" i="2"/>
  <c r="AJ935" i="2"/>
  <c r="AJ936" i="2"/>
  <c r="AJ937" i="2"/>
  <c r="AJ938" i="2"/>
  <c r="AJ939" i="2"/>
  <c r="AJ940" i="2"/>
  <c r="AJ941" i="2"/>
  <c r="AJ942" i="2"/>
  <c r="AJ943" i="2"/>
  <c r="AJ944" i="2"/>
  <c r="AJ945" i="2"/>
  <c r="AJ946" i="2"/>
  <c r="AJ947" i="2"/>
  <c r="AJ948" i="2"/>
  <c r="AJ949" i="2"/>
  <c r="AJ950" i="2"/>
  <c r="AJ951" i="2"/>
  <c r="AJ952" i="2"/>
  <c r="AJ953" i="2"/>
  <c r="AJ954" i="2"/>
  <c r="AJ955" i="2"/>
  <c r="AJ956" i="2"/>
  <c r="AJ957" i="2"/>
  <c r="AJ958" i="2"/>
  <c r="AJ959" i="2"/>
  <c r="AJ960" i="2"/>
  <c r="AJ961" i="2"/>
  <c r="AJ962" i="2"/>
  <c r="AJ963" i="2"/>
  <c r="AJ964" i="2"/>
  <c r="AJ965" i="2"/>
  <c r="AJ966" i="2"/>
  <c r="AJ967" i="2"/>
  <c r="AJ968" i="2"/>
  <c r="AJ969" i="2"/>
  <c r="AJ970" i="2"/>
  <c r="AJ971" i="2"/>
  <c r="AJ972" i="2"/>
  <c r="AJ973" i="2"/>
  <c r="AJ974" i="2"/>
  <c r="AJ975" i="2"/>
  <c r="AJ976" i="2"/>
  <c r="AJ977" i="2"/>
  <c r="AJ978" i="2"/>
  <c r="AJ979" i="2"/>
  <c r="AJ980" i="2"/>
  <c r="AJ981" i="2"/>
  <c r="AJ982" i="2"/>
  <c r="AJ983" i="2"/>
  <c r="AJ984" i="2"/>
  <c r="AJ985" i="2"/>
  <c r="AJ986" i="2"/>
  <c r="AJ987" i="2"/>
  <c r="AJ988" i="2"/>
  <c r="AJ989" i="2"/>
  <c r="AJ990" i="2"/>
  <c r="AJ991" i="2"/>
  <c r="AJ992" i="2"/>
  <c r="AJ993" i="2"/>
  <c r="AJ994" i="2"/>
  <c r="AJ995" i="2"/>
  <c r="AJ996" i="2"/>
  <c r="AJ997" i="2"/>
  <c r="AJ998" i="2"/>
  <c r="AJ999" i="2"/>
  <c r="AJ1000" i="2"/>
  <c r="AJ1001" i="2"/>
  <c r="AJ1002" i="2"/>
  <c r="AJ1003" i="2"/>
  <c r="AJ1004" i="2"/>
  <c r="AJ1005" i="2"/>
  <c r="AJ1006" i="2"/>
  <c r="AJ1007" i="2"/>
  <c r="AJ1008" i="2"/>
  <c r="AJ1009" i="2"/>
  <c r="AJ1010" i="2"/>
  <c r="AJ1011" i="2"/>
  <c r="AJ1012" i="2"/>
  <c r="AJ1013" i="2"/>
  <c r="AJ1014" i="2"/>
  <c r="AJ1015" i="2"/>
  <c r="AJ1016" i="2"/>
  <c r="AJ1017" i="2"/>
  <c r="AJ1018" i="2"/>
  <c r="AJ1019" i="2"/>
  <c r="AJ1020" i="2"/>
  <c r="AJ1021" i="2"/>
  <c r="AJ1022" i="2"/>
  <c r="AJ1023" i="2"/>
  <c r="AJ1024" i="2"/>
  <c r="AJ1025" i="2"/>
  <c r="AJ1026" i="2"/>
  <c r="AJ1027" i="2"/>
  <c r="AJ1028" i="2"/>
  <c r="AJ1029" i="2"/>
  <c r="AJ1030" i="2"/>
  <c r="AJ1031" i="2"/>
  <c r="AJ1032" i="2"/>
  <c r="AJ1033" i="2"/>
  <c r="AJ1034" i="2"/>
  <c r="AJ1035" i="2"/>
  <c r="AJ1036" i="2"/>
  <c r="AJ1037" i="2"/>
  <c r="AJ1038" i="2"/>
  <c r="AJ1039" i="2"/>
  <c r="AJ1040" i="2"/>
  <c r="AJ1041" i="2"/>
  <c r="AJ1042" i="2"/>
  <c r="AJ1043" i="2"/>
  <c r="AJ1044" i="2"/>
  <c r="AJ1045" i="2"/>
  <c r="AJ1046" i="2"/>
  <c r="AJ1047" i="2"/>
  <c r="AJ1048" i="2"/>
  <c r="AJ1049" i="2"/>
  <c r="AJ1050" i="2"/>
  <c r="AJ1051" i="2"/>
  <c r="AJ1052" i="2"/>
  <c r="AJ1053" i="2"/>
  <c r="AJ1054" i="2"/>
  <c r="AJ1055" i="2"/>
  <c r="AJ1056" i="2"/>
  <c r="AJ1057" i="2"/>
  <c r="AJ1058" i="2"/>
  <c r="AJ1059" i="2"/>
  <c r="AJ1060" i="2"/>
  <c r="AJ1061" i="2"/>
  <c r="AJ1062" i="2"/>
  <c r="AJ1063" i="2"/>
  <c r="AJ1064" i="2"/>
  <c r="AJ1065" i="2"/>
  <c r="AJ1066" i="2"/>
  <c r="AJ1067" i="2"/>
  <c r="AJ1068" i="2"/>
  <c r="AJ1069" i="2"/>
  <c r="AJ1070" i="2"/>
  <c r="AJ1071" i="2"/>
  <c r="AJ1072" i="2"/>
  <c r="AJ1073" i="2"/>
  <c r="AJ1074" i="2"/>
  <c r="AJ1075" i="2"/>
  <c r="AJ1076" i="2"/>
  <c r="AJ1077" i="2"/>
  <c r="AJ1078" i="2"/>
  <c r="AJ1079" i="2"/>
  <c r="AJ1080" i="2"/>
  <c r="AJ1081" i="2"/>
  <c r="AJ1082" i="2"/>
  <c r="AJ1083" i="2"/>
  <c r="AJ1084" i="2"/>
  <c r="AJ1085" i="2"/>
  <c r="AJ1086" i="2"/>
  <c r="AJ1087" i="2"/>
  <c r="AJ1088" i="2"/>
  <c r="AJ1089" i="2"/>
  <c r="AJ1090" i="2"/>
  <c r="AJ1091" i="2"/>
  <c r="AJ1092" i="2"/>
  <c r="AJ1093" i="2"/>
  <c r="AJ1094" i="2"/>
  <c r="AJ1095" i="2"/>
  <c r="AJ1096" i="2"/>
  <c r="AJ1097" i="2"/>
  <c r="AJ1098" i="2"/>
  <c r="AJ1099" i="2"/>
  <c r="AJ1100" i="2"/>
  <c r="AJ1101" i="2"/>
  <c r="AJ1102" i="2"/>
  <c r="AJ1103" i="2"/>
  <c r="AJ1104" i="2"/>
  <c r="AJ1105" i="2"/>
  <c r="AJ1106" i="2"/>
  <c r="AJ1107" i="2"/>
  <c r="AJ1108" i="2"/>
  <c r="AJ1109" i="2"/>
  <c r="AJ1110" i="2"/>
  <c r="AJ1111" i="2"/>
  <c r="AJ1112" i="2"/>
  <c r="AJ1113" i="2"/>
  <c r="AJ1114" i="2"/>
  <c r="AJ1115" i="2"/>
  <c r="AJ1116" i="2"/>
  <c r="AJ1117" i="2"/>
  <c r="AJ1118" i="2"/>
  <c r="AJ1119" i="2"/>
  <c r="AJ1120" i="2"/>
  <c r="AJ1121" i="2"/>
  <c r="AJ1122" i="2"/>
  <c r="AJ1123" i="2"/>
  <c r="AJ1124" i="2"/>
  <c r="AJ1125" i="2"/>
  <c r="AJ1126" i="2"/>
  <c r="AJ1127" i="2"/>
  <c r="AJ1128" i="2"/>
  <c r="AJ1129" i="2"/>
  <c r="AJ1130" i="2"/>
  <c r="AJ1131" i="2"/>
  <c r="AJ1132" i="2"/>
  <c r="AJ1133" i="2"/>
  <c r="AJ1134" i="2"/>
  <c r="AJ1135" i="2"/>
  <c r="AJ1136" i="2"/>
  <c r="AJ1137" i="2"/>
  <c r="AJ1138" i="2"/>
  <c r="AJ1139" i="2"/>
  <c r="AJ1140" i="2"/>
  <c r="AJ1141" i="2"/>
  <c r="AJ1142" i="2"/>
  <c r="AJ1143" i="2"/>
  <c r="AJ1144" i="2"/>
  <c r="AJ1145" i="2"/>
  <c r="AJ1146" i="2"/>
  <c r="AJ1147" i="2"/>
  <c r="AJ1148" i="2"/>
  <c r="AJ1149" i="2"/>
  <c r="AJ1150" i="2"/>
  <c r="AJ1151" i="2"/>
  <c r="AJ1152" i="2"/>
  <c r="AJ1153" i="2"/>
  <c r="AJ1154" i="2"/>
  <c r="AJ1155" i="2"/>
  <c r="AJ1156" i="2"/>
  <c r="AJ1157" i="2"/>
  <c r="AJ1158" i="2"/>
  <c r="AJ1159" i="2"/>
  <c r="AJ1160" i="2"/>
  <c r="AJ1161" i="2"/>
  <c r="AJ1162" i="2"/>
  <c r="AJ1163" i="2"/>
  <c r="AJ1164" i="2"/>
  <c r="AJ1165" i="2"/>
  <c r="AJ1166" i="2"/>
  <c r="AJ1167" i="2"/>
  <c r="AJ1168" i="2"/>
  <c r="AJ1169" i="2"/>
  <c r="AJ1170" i="2"/>
  <c r="AJ1171" i="2"/>
  <c r="AJ1172" i="2"/>
  <c r="AJ1173" i="2"/>
  <c r="AJ1174" i="2"/>
  <c r="AJ1175" i="2"/>
  <c r="AJ1176" i="2"/>
  <c r="AJ1177" i="2"/>
  <c r="AJ1178" i="2"/>
  <c r="AJ1179" i="2"/>
  <c r="AJ1180" i="2"/>
  <c r="AJ1181" i="2"/>
  <c r="AJ1182" i="2"/>
  <c r="AJ1183" i="2"/>
  <c r="AJ1184" i="2"/>
  <c r="AJ1185" i="2"/>
  <c r="AJ1186" i="2"/>
  <c r="AJ1187" i="2"/>
  <c r="AJ1188" i="2"/>
  <c r="AJ1189" i="2"/>
  <c r="AJ1190" i="2"/>
  <c r="AJ1191" i="2"/>
  <c r="AJ1192" i="2"/>
  <c r="AJ1193" i="2"/>
  <c r="AJ1194" i="2"/>
  <c r="AJ1195" i="2"/>
  <c r="AJ1196" i="2"/>
  <c r="AJ1197" i="2"/>
  <c r="AJ1198" i="2"/>
  <c r="AJ1199" i="2"/>
  <c r="AJ1200" i="2"/>
  <c r="AJ1201" i="2"/>
  <c r="AJ1202" i="2"/>
  <c r="AJ1203" i="2"/>
  <c r="AJ1204" i="2"/>
  <c r="AJ1205" i="2"/>
  <c r="AJ1206" i="2"/>
  <c r="AJ1207" i="2"/>
  <c r="AJ1208" i="2"/>
  <c r="AJ1209" i="2"/>
  <c r="AJ1210" i="2"/>
  <c r="AJ1211" i="2"/>
  <c r="AJ1212" i="2"/>
  <c r="AJ1213" i="2"/>
  <c r="AJ1214" i="2"/>
  <c r="AJ1215" i="2"/>
  <c r="AJ1216" i="2"/>
  <c r="AJ1217" i="2"/>
  <c r="AJ1218" i="2"/>
  <c r="AJ1219" i="2"/>
  <c r="AJ1220" i="2"/>
  <c r="AJ1221" i="2"/>
  <c r="AJ1222" i="2"/>
  <c r="AJ1223" i="2"/>
  <c r="AJ1224" i="2"/>
  <c r="AJ1225" i="2"/>
  <c r="AJ1226" i="2"/>
  <c r="AJ1227" i="2"/>
  <c r="AJ1228" i="2"/>
  <c r="AJ1229" i="2"/>
  <c r="AJ1230" i="2"/>
  <c r="AJ1231" i="2"/>
  <c r="AJ1232" i="2"/>
  <c r="AJ1233" i="2"/>
  <c r="AJ1234" i="2"/>
  <c r="AJ1235" i="2"/>
  <c r="AJ1236" i="2"/>
  <c r="AJ1237" i="2"/>
  <c r="AJ1238" i="2"/>
  <c r="AJ1239" i="2"/>
  <c r="AJ1240" i="2"/>
  <c r="AJ1241" i="2"/>
  <c r="AJ1242" i="2"/>
  <c r="AJ1243" i="2"/>
  <c r="AJ1244" i="2"/>
  <c r="AJ1245" i="2"/>
  <c r="AJ1246" i="2"/>
  <c r="AJ1247" i="2"/>
  <c r="AJ1248" i="2"/>
  <c r="AJ1249" i="2"/>
  <c r="AJ1250" i="2"/>
  <c r="AJ1251" i="2"/>
  <c r="AJ1252" i="2"/>
  <c r="AJ1253" i="2"/>
  <c r="AJ1254" i="2"/>
  <c r="AJ1255" i="2"/>
  <c r="AJ1256" i="2"/>
  <c r="AJ1257" i="2"/>
  <c r="AJ1258" i="2"/>
  <c r="AJ1259" i="2"/>
  <c r="AJ1260" i="2"/>
  <c r="AJ1261" i="2"/>
  <c r="AJ1262" i="2"/>
  <c r="AJ1263" i="2"/>
  <c r="AJ1264" i="2"/>
  <c r="AJ1265" i="2"/>
  <c r="AJ1266" i="2"/>
  <c r="AJ1267" i="2"/>
  <c r="AJ1268" i="2"/>
  <c r="AJ1269" i="2"/>
  <c r="AJ1270" i="2"/>
  <c r="AJ1271" i="2"/>
  <c r="AJ1272" i="2"/>
  <c r="AJ1273" i="2"/>
  <c r="AJ1274" i="2"/>
  <c r="AJ1275" i="2"/>
  <c r="AJ1276" i="2"/>
  <c r="AJ1277" i="2"/>
  <c r="AJ1278" i="2"/>
  <c r="AJ1279" i="2"/>
  <c r="AJ1280" i="2"/>
  <c r="AJ1281" i="2"/>
  <c r="AJ1282" i="2"/>
  <c r="AJ1283" i="2"/>
  <c r="AJ1284" i="2"/>
  <c r="AJ1285" i="2"/>
  <c r="AJ1286" i="2"/>
  <c r="AJ1287" i="2"/>
  <c r="AJ1288" i="2"/>
  <c r="AJ1289" i="2"/>
  <c r="AJ1290" i="2"/>
  <c r="AJ1291" i="2"/>
  <c r="AJ1292" i="2"/>
  <c r="AJ1293" i="2"/>
  <c r="AJ1294" i="2"/>
  <c r="AJ1295" i="2"/>
  <c r="AJ1296" i="2"/>
  <c r="AJ1297" i="2"/>
  <c r="AJ1298" i="2"/>
  <c r="AJ1299" i="2"/>
  <c r="AJ1300" i="2"/>
  <c r="AJ1301" i="2"/>
  <c r="AJ1302" i="2"/>
  <c r="AJ1303" i="2"/>
  <c r="AJ1304" i="2"/>
  <c r="AJ1305" i="2"/>
  <c r="AJ1306" i="2"/>
  <c r="AJ1307" i="2"/>
  <c r="AJ1308" i="2"/>
  <c r="AJ1309" i="2"/>
  <c r="AJ1310" i="2"/>
  <c r="AJ1311" i="2"/>
  <c r="AJ1312" i="2"/>
  <c r="AJ1313" i="2"/>
  <c r="AJ1314" i="2"/>
  <c r="AJ1315" i="2"/>
  <c r="AJ1316" i="2"/>
  <c r="AJ1317" i="2"/>
  <c r="AJ1318" i="2"/>
  <c r="AJ1319" i="2"/>
  <c r="AJ1320" i="2"/>
  <c r="AJ1321" i="2"/>
  <c r="AJ1322" i="2"/>
  <c r="AJ1323" i="2"/>
  <c r="AJ1324" i="2"/>
  <c r="AJ1325" i="2"/>
  <c r="AJ1326" i="2"/>
  <c r="AJ1327" i="2"/>
  <c r="AJ1328" i="2"/>
  <c r="AJ1329" i="2"/>
  <c r="AJ1330" i="2"/>
  <c r="AJ1331" i="2"/>
  <c r="AJ1332" i="2"/>
  <c r="AJ1333" i="2"/>
  <c r="AJ1334" i="2"/>
  <c r="AJ1335" i="2"/>
  <c r="AJ1336" i="2"/>
  <c r="AJ1337" i="2"/>
  <c r="AJ1338" i="2"/>
  <c r="AJ1339" i="2"/>
  <c r="AJ1340" i="2"/>
  <c r="AJ1341" i="2"/>
  <c r="AJ1342" i="2"/>
  <c r="AJ1343" i="2"/>
  <c r="AJ1344" i="2"/>
  <c r="AJ1345" i="2"/>
  <c r="AJ1346" i="2"/>
  <c r="AJ1347" i="2"/>
  <c r="AJ1348" i="2"/>
  <c r="AJ1349" i="2"/>
  <c r="AJ1350" i="2"/>
  <c r="AJ1351" i="2"/>
  <c r="AJ1352" i="2"/>
  <c r="AJ1353" i="2"/>
  <c r="AJ1354" i="2"/>
  <c r="AJ1355" i="2"/>
  <c r="AJ1356" i="2"/>
  <c r="AJ1357" i="2"/>
  <c r="AJ1358" i="2"/>
  <c r="AJ1359" i="2"/>
  <c r="AJ1360" i="2"/>
  <c r="AJ1361" i="2"/>
  <c r="AJ1362" i="2"/>
  <c r="AJ1363" i="2"/>
  <c r="AJ1364" i="2"/>
  <c r="AJ1365" i="2"/>
  <c r="AJ1366" i="2"/>
  <c r="AJ1367" i="2"/>
  <c r="AJ1368" i="2"/>
  <c r="AJ1369" i="2"/>
  <c r="AJ1370" i="2"/>
  <c r="AJ1371" i="2"/>
  <c r="AJ1372" i="2"/>
  <c r="AJ1373" i="2"/>
  <c r="AJ1374" i="2"/>
  <c r="AJ1375" i="2"/>
  <c r="AJ1376" i="2"/>
  <c r="AJ1377" i="2"/>
  <c r="AJ1378" i="2"/>
  <c r="AJ1379" i="2"/>
  <c r="AJ1380" i="2"/>
  <c r="AJ1381" i="2"/>
  <c r="AJ1382" i="2"/>
  <c r="AJ1383" i="2"/>
  <c r="AJ1384" i="2"/>
  <c r="AJ1385" i="2"/>
  <c r="AJ1386" i="2"/>
  <c r="AJ1387" i="2"/>
  <c r="AJ1388" i="2"/>
  <c r="AJ1389" i="2"/>
  <c r="AJ1390" i="2"/>
  <c r="AJ1391" i="2"/>
  <c r="AJ1392" i="2"/>
  <c r="AJ1393" i="2"/>
  <c r="AJ1394" i="2"/>
  <c r="AJ1395" i="2"/>
  <c r="AJ1396" i="2"/>
  <c r="AJ1397" i="2"/>
  <c r="AJ1398" i="2"/>
  <c r="AJ1399" i="2"/>
  <c r="AJ1400" i="2"/>
  <c r="AJ1401" i="2"/>
  <c r="AJ1402" i="2"/>
  <c r="AJ1403" i="2"/>
  <c r="AJ1404" i="2"/>
  <c r="AJ1405" i="2"/>
  <c r="AJ1406" i="2"/>
  <c r="AJ1407" i="2"/>
  <c r="AJ1408" i="2"/>
  <c r="AJ1409" i="2"/>
  <c r="AJ1410" i="2"/>
  <c r="AJ1411" i="2"/>
  <c r="AJ1412" i="2"/>
  <c r="AJ1413" i="2"/>
  <c r="AJ1414" i="2"/>
  <c r="AJ1415" i="2"/>
  <c r="AJ1416" i="2"/>
  <c r="AJ1417" i="2"/>
  <c r="AJ1418" i="2"/>
  <c r="AJ1419" i="2"/>
  <c r="AJ1420" i="2"/>
  <c r="AJ1421" i="2"/>
  <c r="AJ1422" i="2"/>
  <c r="AJ1423" i="2"/>
  <c r="AJ1424" i="2"/>
  <c r="AJ1425" i="2"/>
  <c r="AJ1426" i="2"/>
  <c r="AJ1427" i="2"/>
  <c r="AJ1428" i="2"/>
  <c r="AJ1429" i="2"/>
  <c r="AJ1430" i="2"/>
  <c r="AJ1431" i="2"/>
  <c r="AJ1432" i="2"/>
  <c r="AJ1433" i="2"/>
  <c r="AJ1434" i="2"/>
  <c r="AJ1435" i="2"/>
  <c r="AJ1436" i="2"/>
  <c r="AJ1437" i="2"/>
  <c r="AJ1438" i="2"/>
  <c r="AJ1439" i="2"/>
  <c r="AJ1440" i="2"/>
  <c r="AJ1441" i="2"/>
  <c r="AJ1442" i="2"/>
  <c r="AJ1443" i="2"/>
  <c r="AJ1444" i="2"/>
  <c r="AJ1445" i="2"/>
  <c r="AJ1446" i="2"/>
  <c r="AJ1447" i="2"/>
  <c r="AJ1448" i="2"/>
  <c r="AJ1449" i="2"/>
  <c r="AJ1450" i="2"/>
  <c r="AJ1451" i="2"/>
  <c r="AJ1452" i="2"/>
  <c r="AJ1453" i="2"/>
  <c r="AJ1454" i="2"/>
  <c r="AJ1455" i="2"/>
  <c r="AJ1456" i="2"/>
  <c r="AJ1457" i="2"/>
  <c r="AJ1458" i="2"/>
  <c r="AJ1459" i="2"/>
  <c r="AJ1460" i="2"/>
  <c r="AJ1461" i="2"/>
  <c r="AJ1462" i="2"/>
  <c r="AJ1463" i="2"/>
  <c r="AJ1464" i="2"/>
  <c r="AJ1465" i="2"/>
  <c r="AJ1466" i="2"/>
  <c r="AJ1467" i="2"/>
  <c r="AJ1468" i="2"/>
  <c r="AJ1469" i="2"/>
  <c r="AJ1470" i="2"/>
  <c r="AJ1471" i="2"/>
  <c r="AJ1472" i="2"/>
  <c r="AJ1473" i="2"/>
  <c r="AJ1474" i="2"/>
  <c r="AJ1475" i="2"/>
  <c r="AJ1476" i="2"/>
  <c r="AJ1477" i="2"/>
  <c r="AJ1478" i="2"/>
  <c r="AJ1479" i="2"/>
  <c r="AJ1480" i="2"/>
  <c r="AJ1481" i="2"/>
  <c r="AJ1482" i="2"/>
  <c r="AJ1483" i="2"/>
  <c r="AJ1484" i="2"/>
  <c r="AJ1485" i="2"/>
  <c r="AJ1486" i="2"/>
  <c r="AJ1487" i="2"/>
  <c r="AJ1488" i="2"/>
  <c r="AJ1489" i="2"/>
  <c r="AJ1490" i="2"/>
  <c r="AJ1491" i="2"/>
  <c r="AJ1492" i="2"/>
  <c r="AJ1493" i="2"/>
  <c r="AJ1494" i="2"/>
  <c r="AJ1495" i="2"/>
  <c r="AJ1496" i="2"/>
  <c r="AJ1497" i="2"/>
  <c r="AJ1498" i="2"/>
  <c r="AJ1499" i="2"/>
  <c r="AJ1500" i="2"/>
  <c r="AJ1501" i="2"/>
  <c r="AJ1502" i="2"/>
  <c r="AJ1503" i="2"/>
  <c r="AJ1504" i="2"/>
  <c r="AJ1505" i="2"/>
  <c r="AJ1506" i="2"/>
  <c r="AJ1507" i="2"/>
  <c r="AJ1508" i="2"/>
  <c r="AJ1509" i="2"/>
  <c r="AJ1510" i="2"/>
  <c r="AJ1511" i="2"/>
  <c r="AJ1512" i="2"/>
  <c r="AJ1513" i="2"/>
  <c r="AJ1514" i="2"/>
  <c r="AJ1515" i="2"/>
  <c r="AJ1516" i="2"/>
  <c r="AJ1517" i="2"/>
  <c r="AJ1518" i="2"/>
  <c r="AJ1519" i="2"/>
  <c r="AJ1520" i="2"/>
  <c r="AJ1521" i="2"/>
  <c r="AJ1522" i="2"/>
  <c r="AJ1523" i="2"/>
  <c r="AJ1524" i="2"/>
  <c r="AJ1525" i="2"/>
  <c r="AJ1526" i="2"/>
  <c r="AJ1527" i="2"/>
  <c r="AJ1528" i="2"/>
  <c r="AJ1529" i="2"/>
  <c r="AJ1530" i="2"/>
  <c r="AJ1531" i="2"/>
  <c r="AJ1532" i="2"/>
  <c r="AJ1533" i="2"/>
  <c r="AJ1534" i="2"/>
  <c r="AJ1535" i="2"/>
  <c r="AJ1536" i="2"/>
  <c r="AJ1537" i="2"/>
  <c r="AJ1538" i="2"/>
  <c r="AJ1539" i="2"/>
  <c r="AJ1540" i="2"/>
  <c r="AJ1541" i="2"/>
  <c r="AJ1542" i="2"/>
  <c r="AJ1543" i="2"/>
  <c r="AJ1544" i="2"/>
  <c r="AJ1545" i="2"/>
  <c r="AJ1546" i="2"/>
  <c r="AJ1547" i="2"/>
  <c r="AJ1548" i="2"/>
  <c r="AJ1549" i="2"/>
  <c r="AJ1550" i="2"/>
  <c r="AJ1551" i="2"/>
  <c r="AJ1552" i="2"/>
  <c r="AJ1553" i="2"/>
  <c r="AJ1554" i="2"/>
  <c r="AJ1555" i="2"/>
  <c r="AJ1556" i="2"/>
  <c r="AJ1557" i="2"/>
  <c r="AJ1558" i="2"/>
  <c r="AJ1559" i="2"/>
  <c r="AJ1560" i="2"/>
  <c r="AJ1561" i="2"/>
  <c r="AJ1562" i="2"/>
  <c r="AJ1563" i="2"/>
  <c r="AJ1564" i="2"/>
  <c r="AJ1565" i="2"/>
  <c r="AJ1566" i="2"/>
  <c r="AJ1567" i="2"/>
  <c r="AJ1568" i="2"/>
  <c r="AJ1569" i="2"/>
  <c r="AJ1570" i="2"/>
  <c r="AJ1571" i="2"/>
  <c r="AJ1572" i="2"/>
  <c r="AJ1573" i="2"/>
  <c r="AJ1574" i="2"/>
  <c r="AJ1575" i="2"/>
  <c r="AJ1576" i="2"/>
  <c r="AJ1577" i="2"/>
  <c r="AJ1578" i="2"/>
  <c r="AJ1579" i="2"/>
  <c r="AJ1580" i="2"/>
  <c r="AJ1581" i="2"/>
  <c r="AJ1582" i="2"/>
  <c r="AJ1583" i="2"/>
  <c r="AJ1584" i="2"/>
  <c r="AJ1585" i="2"/>
  <c r="AJ1586" i="2"/>
  <c r="AJ1587" i="2"/>
  <c r="AJ1588" i="2"/>
  <c r="AJ1589" i="2"/>
  <c r="AJ1590" i="2"/>
  <c r="AJ1591" i="2"/>
  <c r="AJ1592" i="2"/>
  <c r="AJ1593" i="2"/>
  <c r="AJ1594" i="2"/>
  <c r="AJ1595" i="2"/>
  <c r="AJ1596" i="2"/>
  <c r="AJ1597" i="2"/>
  <c r="AJ1598" i="2"/>
  <c r="AJ1599" i="2"/>
  <c r="AJ1600" i="2"/>
  <c r="AJ1601" i="2"/>
  <c r="AJ1602" i="2"/>
  <c r="AJ1603" i="2"/>
  <c r="AJ1604" i="2"/>
  <c r="AJ1605" i="2"/>
  <c r="AJ1606" i="2"/>
  <c r="AJ1607" i="2"/>
  <c r="AJ1608" i="2"/>
  <c r="AJ1609" i="2"/>
  <c r="AJ1610" i="2"/>
  <c r="AJ1611" i="2"/>
  <c r="AJ1612" i="2"/>
  <c r="AJ1613" i="2"/>
  <c r="AJ1614" i="2"/>
  <c r="AJ1615" i="2"/>
  <c r="AJ1616" i="2"/>
  <c r="AJ1617" i="2"/>
  <c r="AJ1618" i="2"/>
  <c r="AJ1619" i="2"/>
  <c r="AJ1620" i="2"/>
  <c r="AJ1621" i="2"/>
  <c r="AJ1622" i="2"/>
  <c r="AJ1623" i="2"/>
  <c r="AJ1624" i="2"/>
  <c r="AJ1625" i="2"/>
  <c r="AJ1626" i="2"/>
  <c r="AJ1627" i="2"/>
  <c r="AJ1628" i="2"/>
  <c r="AJ1629" i="2"/>
  <c r="AJ1630" i="2"/>
  <c r="AJ1631" i="2"/>
  <c r="AJ1632" i="2"/>
  <c r="AJ1633" i="2"/>
  <c r="AJ1634" i="2"/>
  <c r="AJ1635" i="2"/>
  <c r="AJ1636" i="2"/>
  <c r="AJ1637" i="2"/>
  <c r="AJ1638" i="2"/>
  <c r="AJ1639" i="2"/>
  <c r="AJ1640" i="2"/>
  <c r="AJ1641" i="2"/>
  <c r="AJ1642" i="2"/>
  <c r="AJ1643" i="2"/>
  <c r="AJ1644" i="2"/>
  <c r="AJ1645" i="2"/>
  <c r="AJ1646" i="2"/>
  <c r="AJ1647" i="2"/>
  <c r="AJ1648" i="2"/>
  <c r="AJ1649" i="2"/>
  <c r="AJ1650" i="2"/>
  <c r="AJ1651" i="2"/>
  <c r="AJ1652" i="2"/>
  <c r="AJ1653" i="2"/>
  <c r="AJ1654" i="2"/>
  <c r="AJ1655" i="2"/>
  <c r="AJ1656" i="2"/>
  <c r="AJ1657" i="2"/>
  <c r="AJ1658" i="2"/>
  <c r="AJ1659" i="2"/>
  <c r="AJ1660" i="2"/>
  <c r="AJ1661" i="2"/>
  <c r="AJ1662" i="2"/>
  <c r="AJ1663" i="2"/>
  <c r="AJ1664" i="2"/>
  <c r="AJ1665" i="2"/>
  <c r="AJ1666" i="2"/>
  <c r="AJ1667" i="2"/>
  <c r="AJ1668" i="2"/>
  <c r="AJ1669" i="2"/>
  <c r="AJ1670" i="2"/>
  <c r="AJ1671" i="2"/>
  <c r="AJ1672" i="2"/>
  <c r="AJ1673" i="2"/>
  <c r="AJ1674" i="2"/>
  <c r="AJ1675" i="2"/>
  <c r="AJ1676" i="2"/>
  <c r="AJ1677" i="2"/>
  <c r="AJ1678" i="2"/>
  <c r="AJ1679" i="2"/>
  <c r="AJ1680" i="2"/>
  <c r="AJ1681" i="2"/>
  <c r="AJ1682" i="2"/>
  <c r="AJ1683" i="2"/>
  <c r="AJ1684" i="2"/>
  <c r="AJ1685" i="2"/>
  <c r="AJ1686" i="2"/>
  <c r="AJ1687" i="2"/>
  <c r="AJ1688" i="2"/>
  <c r="AJ1689" i="2"/>
  <c r="AJ1690" i="2"/>
  <c r="AJ1691" i="2"/>
  <c r="AJ1692" i="2"/>
  <c r="AJ1693" i="2"/>
  <c r="AJ1694" i="2"/>
  <c r="AJ1695" i="2"/>
  <c r="AJ1696" i="2"/>
  <c r="AJ1697" i="2"/>
  <c r="AJ1698" i="2"/>
  <c r="AJ1699" i="2"/>
  <c r="AJ1700" i="2"/>
  <c r="AJ1701" i="2"/>
  <c r="AJ1702" i="2"/>
  <c r="AJ1703" i="2"/>
  <c r="AJ1704" i="2"/>
  <c r="AJ1705" i="2"/>
  <c r="AJ1706" i="2"/>
  <c r="AJ1707" i="2"/>
  <c r="AJ1708" i="2"/>
  <c r="AJ1709" i="2"/>
  <c r="AJ1710" i="2"/>
  <c r="AJ1711" i="2"/>
  <c r="AJ1712" i="2"/>
  <c r="AJ1713" i="2"/>
  <c r="AJ1714" i="2"/>
  <c r="AJ1715" i="2"/>
  <c r="AJ1716" i="2"/>
  <c r="AJ1717" i="2"/>
  <c r="AJ1718" i="2"/>
  <c r="AJ1719" i="2"/>
  <c r="AJ1720" i="2"/>
  <c r="AJ1721" i="2"/>
  <c r="AJ1722" i="2"/>
  <c r="AJ1723" i="2"/>
  <c r="AJ1724" i="2"/>
  <c r="AJ1725" i="2"/>
  <c r="AJ1726" i="2"/>
  <c r="AJ1727" i="2"/>
  <c r="AJ1728" i="2"/>
  <c r="AJ1729" i="2"/>
  <c r="AJ1730" i="2"/>
  <c r="AJ1731" i="2"/>
  <c r="AJ1732" i="2"/>
  <c r="AJ1733" i="2"/>
  <c r="AJ1734" i="2"/>
  <c r="AJ1735" i="2"/>
  <c r="AJ1736" i="2"/>
  <c r="AJ1737" i="2"/>
  <c r="AJ1738" i="2"/>
  <c r="AJ1739" i="2"/>
  <c r="AJ1740" i="2"/>
  <c r="AJ1741" i="2"/>
  <c r="AJ1742" i="2"/>
  <c r="AJ1743" i="2"/>
  <c r="AJ1744" i="2"/>
  <c r="AJ1745" i="2"/>
  <c r="AJ1746" i="2"/>
  <c r="AJ1747" i="2"/>
  <c r="AJ1748" i="2"/>
  <c r="AJ1749" i="2"/>
  <c r="AJ1750" i="2"/>
  <c r="AJ1751" i="2"/>
  <c r="AJ1752" i="2"/>
  <c r="AJ1753" i="2"/>
  <c r="AJ1754" i="2"/>
  <c r="AJ1755" i="2"/>
  <c r="AJ1756" i="2"/>
  <c r="AJ1757" i="2"/>
  <c r="AJ1758" i="2"/>
  <c r="AJ1759" i="2"/>
  <c r="AJ1760" i="2"/>
  <c r="AJ1761" i="2"/>
  <c r="AJ1762" i="2"/>
  <c r="AJ1763" i="2"/>
  <c r="AJ1764" i="2"/>
  <c r="AJ1765" i="2"/>
  <c r="AJ1766" i="2"/>
  <c r="AJ1767" i="2"/>
  <c r="AJ1768" i="2"/>
  <c r="AJ1769" i="2"/>
  <c r="AJ1770" i="2"/>
  <c r="AJ1771" i="2"/>
  <c r="AJ1772" i="2"/>
  <c r="AJ1773" i="2"/>
  <c r="AJ1774" i="2"/>
  <c r="AJ1775" i="2"/>
  <c r="AJ1776" i="2"/>
  <c r="AJ1777" i="2"/>
  <c r="AJ1778" i="2"/>
  <c r="AJ1779" i="2"/>
  <c r="AJ1780" i="2"/>
  <c r="AJ1781" i="2"/>
  <c r="AJ1782" i="2"/>
  <c r="AJ1783" i="2"/>
  <c r="AJ1784" i="2"/>
  <c r="AJ1785" i="2"/>
  <c r="AJ1786" i="2"/>
  <c r="AJ1787" i="2"/>
  <c r="AJ1788" i="2"/>
  <c r="AJ1789" i="2"/>
  <c r="AJ1790" i="2"/>
  <c r="AJ1791" i="2"/>
  <c r="AJ1792" i="2"/>
  <c r="AJ1793" i="2"/>
  <c r="AJ1794" i="2"/>
  <c r="AJ1795" i="2"/>
  <c r="AJ1796" i="2"/>
  <c r="AJ1797" i="2"/>
  <c r="AJ1798" i="2"/>
  <c r="AJ1799" i="2"/>
  <c r="AJ1800" i="2"/>
  <c r="AJ1801" i="2"/>
  <c r="AJ1802" i="2"/>
  <c r="AJ1803" i="2"/>
  <c r="AJ1804" i="2"/>
  <c r="AJ1805" i="2"/>
  <c r="AJ1806" i="2"/>
  <c r="AJ1807" i="2"/>
  <c r="AJ1808" i="2"/>
  <c r="AJ1809" i="2"/>
  <c r="AJ1810" i="2"/>
  <c r="AJ1811" i="2"/>
  <c r="AJ1812" i="2"/>
  <c r="AJ1813" i="2"/>
  <c r="AJ1814" i="2"/>
  <c r="AJ1815" i="2"/>
  <c r="AJ1816" i="2"/>
  <c r="AJ1817" i="2"/>
  <c r="AJ1818" i="2"/>
  <c r="AJ1819" i="2"/>
  <c r="AJ1820" i="2"/>
  <c r="AJ1821" i="2"/>
  <c r="AJ1822" i="2"/>
  <c r="AJ1823" i="2"/>
  <c r="AJ1824" i="2"/>
  <c r="AJ1825" i="2"/>
  <c r="AJ1826" i="2"/>
  <c r="AJ1827" i="2"/>
  <c r="AJ1828" i="2"/>
  <c r="AJ1829" i="2"/>
  <c r="AJ1830" i="2"/>
  <c r="AJ1831" i="2"/>
  <c r="AJ1832" i="2"/>
  <c r="AJ1833" i="2"/>
  <c r="AJ1834" i="2"/>
  <c r="AJ1835" i="2"/>
  <c r="AJ1836" i="2"/>
  <c r="AJ1837" i="2"/>
  <c r="AJ1838" i="2"/>
  <c r="AJ1839" i="2"/>
  <c r="AJ1840" i="2"/>
  <c r="AJ1841" i="2"/>
  <c r="AJ1842" i="2"/>
  <c r="AJ1843" i="2"/>
  <c r="AJ1844" i="2"/>
  <c r="AJ1845" i="2"/>
  <c r="AJ1846" i="2"/>
  <c r="AJ1847" i="2"/>
  <c r="AJ1848" i="2"/>
  <c r="AJ1849" i="2"/>
  <c r="AJ1850" i="2"/>
  <c r="AJ1851" i="2"/>
  <c r="AJ1852" i="2"/>
  <c r="AJ1853" i="2"/>
  <c r="AJ1854" i="2"/>
  <c r="AJ1855" i="2"/>
  <c r="AJ1856" i="2"/>
  <c r="AJ1857" i="2"/>
  <c r="AJ1858" i="2"/>
  <c r="AJ1859" i="2"/>
  <c r="AJ1860" i="2"/>
  <c r="AJ1861" i="2"/>
  <c r="AJ1862" i="2"/>
  <c r="AJ1863" i="2"/>
  <c r="AJ1864" i="2"/>
  <c r="AJ1865" i="2"/>
  <c r="AJ1866" i="2"/>
  <c r="AJ1867" i="2"/>
  <c r="AJ1868" i="2"/>
  <c r="AJ1869" i="2"/>
  <c r="AJ1870" i="2"/>
  <c r="AJ1871" i="2"/>
  <c r="AJ1872" i="2"/>
  <c r="AJ1873" i="2"/>
  <c r="AJ1874" i="2"/>
  <c r="AJ1875" i="2"/>
  <c r="AJ1876" i="2"/>
  <c r="AJ1877" i="2"/>
  <c r="AJ1878" i="2"/>
  <c r="AJ1879" i="2"/>
  <c r="AJ1880" i="2"/>
  <c r="AJ1881" i="2"/>
  <c r="AJ1882" i="2"/>
  <c r="AJ1883" i="2"/>
  <c r="AJ1884" i="2"/>
  <c r="AJ1885" i="2"/>
  <c r="AJ1886" i="2"/>
  <c r="AJ1887" i="2"/>
  <c r="AJ1888" i="2"/>
  <c r="AJ1889" i="2"/>
  <c r="AJ1890" i="2"/>
  <c r="AJ1891" i="2"/>
  <c r="AJ1892" i="2"/>
  <c r="AJ1893" i="2"/>
  <c r="AJ1894" i="2"/>
  <c r="AJ1895" i="2"/>
  <c r="AJ1896" i="2"/>
  <c r="AJ1897" i="2"/>
  <c r="AJ1898" i="2"/>
  <c r="AJ1899" i="2"/>
  <c r="AJ1900" i="2"/>
  <c r="AJ1901" i="2"/>
  <c r="AJ1902" i="2"/>
  <c r="AJ1903" i="2"/>
  <c r="AJ1904" i="2"/>
  <c r="AJ1905" i="2"/>
  <c r="AJ1906" i="2"/>
  <c r="AJ1907" i="2"/>
  <c r="AJ1908" i="2"/>
  <c r="AJ1909" i="2"/>
  <c r="AJ1910" i="2"/>
  <c r="AJ1911" i="2"/>
  <c r="AJ1912" i="2"/>
  <c r="AJ1913" i="2"/>
  <c r="AJ1914" i="2"/>
  <c r="AJ1915" i="2"/>
  <c r="AJ1916" i="2"/>
  <c r="AJ1917" i="2"/>
  <c r="AJ1918" i="2"/>
  <c r="AJ1919" i="2"/>
  <c r="AJ1920" i="2"/>
  <c r="AJ1921" i="2"/>
  <c r="AJ1922" i="2"/>
  <c r="AJ1923" i="2"/>
  <c r="AJ1924" i="2"/>
  <c r="AJ1925" i="2"/>
  <c r="AJ1926" i="2"/>
  <c r="AJ1927" i="2"/>
  <c r="AJ1928" i="2"/>
  <c r="AJ1929" i="2"/>
  <c r="AJ1930" i="2"/>
  <c r="AJ1931" i="2"/>
  <c r="AJ1932" i="2"/>
  <c r="AJ1933" i="2"/>
  <c r="AJ1934" i="2"/>
  <c r="AJ1935" i="2"/>
  <c r="AJ1936" i="2"/>
  <c r="AJ1937" i="2"/>
  <c r="AJ1938" i="2"/>
  <c r="AJ1939" i="2"/>
  <c r="AJ1940" i="2"/>
  <c r="AJ1941" i="2"/>
  <c r="AJ1942" i="2"/>
  <c r="AJ1943" i="2"/>
  <c r="AJ1944" i="2"/>
  <c r="AJ1945" i="2"/>
  <c r="AJ1946" i="2"/>
  <c r="AJ1947" i="2"/>
  <c r="AJ1948" i="2"/>
  <c r="AJ1949" i="2"/>
  <c r="AJ1950" i="2"/>
  <c r="AJ1951" i="2"/>
  <c r="AJ1952" i="2"/>
  <c r="AJ1953" i="2"/>
  <c r="AJ1954" i="2"/>
  <c r="AJ1955" i="2"/>
  <c r="AJ1956" i="2"/>
  <c r="AJ1957" i="2"/>
  <c r="AJ1958" i="2"/>
  <c r="AJ1959" i="2"/>
  <c r="AJ1960" i="2"/>
  <c r="AJ1961" i="2"/>
  <c r="AJ1962" i="2"/>
  <c r="AJ1963" i="2"/>
  <c r="AJ1964" i="2"/>
  <c r="AJ1965" i="2"/>
  <c r="AJ1966" i="2"/>
  <c r="AJ1967" i="2"/>
  <c r="AJ1968" i="2"/>
  <c r="AJ1969" i="2"/>
  <c r="AJ1970" i="2"/>
  <c r="AJ1971" i="2"/>
  <c r="AJ1972" i="2"/>
  <c r="AJ1973" i="2"/>
  <c r="AJ1974" i="2"/>
  <c r="AJ1975" i="2"/>
  <c r="AJ1976" i="2"/>
  <c r="AJ1977" i="2"/>
  <c r="AJ1978" i="2"/>
  <c r="AJ1979" i="2"/>
  <c r="AJ1980" i="2"/>
  <c r="AJ1981" i="2"/>
  <c r="AJ1982" i="2"/>
  <c r="AJ1983" i="2"/>
  <c r="AJ1984" i="2"/>
  <c r="AJ1985" i="2"/>
  <c r="AJ1986" i="2"/>
  <c r="AJ1987" i="2"/>
  <c r="AJ1988" i="2"/>
  <c r="AJ1989" i="2"/>
  <c r="AJ1990" i="2"/>
  <c r="AJ1991" i="2"/>
  <c r="AJ1992" i="2"/>
  <c r="AJ1993" i="2"/>
  <c r="AJ1994" i="2"/>
  <c r="AJ1995" i="2"/>
  <c r="AJ1996" i="2"/>
  <c r="AJ1997" i="2"/>
  <c r="AJ1998" i="2"/>
  <c r="AJ1999" i="2"/>
  <c r="AJ2000" i="2"/>
  <c r="AJ2001" i="2"/>
  <c r="AJ2002" i="2"/>
  <c r="AJ2003" i="2"/>
  <c r="AJ2004" i="2"/>
  <c r="AJ2005" i="2"/>
  <c r="AJ2006" i="2"/>
  <c r="AJ2007" i="2"/>
  <c r="AJ2008" i="2"/>
  <c r="AJ2009" i="2"/>
  <c r="AJ2010" i="2"/>
  <c r="AJ2011" i="2"/>
  <c r="AJ2012" i="2"/>
  <c r="AJ2013" i="2"/>
  <c r="AJ2014" i="2"/>
  <c r="AJ2015" i="2"/>
  <c r="AJ2016" i="2"/>
  <c r="AJ2017" i="2"/>
  <c r="AJ2018" i="2"/>
  <c r="AJ2019" i="2"/>
  <c r="AJ2020" i="2"/>
  <c r="AJ2021" i="2"/>
  <c r="AJ2022" i="2"/>
  <c r="AJ2023" i="2"/>
  <c r="AJ2024" i="2"/>
  <c r="AJ2025" i="2"/>
  <c r="AJ2026" i="2"/>
  <c r="AJ2027" i="2"/>
  <c r="AJ2028" i="2"/>
  <c r="AJ2029" i="2"/>
  <c r="AJ2030" i="2"/>
  <c r="AJ2031" i="2"/>
  <c r="AJ2032" i="2"/>
  <c r="AJ2033" i="2"/>
  <c r="AJ2034" i="2"/>
  <c r="AJ2035" i="2"/>
  <c r="AJ2036" i="2"/>
  <c r="AJ2037" i="2"/>
  <c r="AJ2038" i="2"/>
  <c r="AJ2039" i="2"/>
  <c r="AJ2040" i="2"/>
  <c r="AJ2041" i="2"/>
  <c r="AJ2042" i="2"/>
  <c r="AJ2043" i="2"/>
  <c r="AJ2044" i="2"/>
  <c r="AJ2045" i="2"/>
  <c r="AJ2046" i="2"/>
  <c r="AJ2047" i="2"/>
  <c r="AJ2048" i="2"/>
  <c r="AJ2049" i="2"/>
  <c r="AJ2050" i="2"/>
  <c r="AJ2051" i="2"/>
  <c r="AJ2052" i="2"/>
  <c r="AJ2053" i="2"/>
  <c r="AJ2054" i="2"/>
  <c r="AJ2055" i="2"/>
  <c r="AJ2056" i="2"/>
  <c r="AJ2057" i="2"/>
  <c r="AJ2058" i="2"/>
  <c r="AJ2059" i="2"/>
  <c r="AJ2060" i="2"/>
  <c r="AJ2061" i="2"/>
  <c r="AJ2062" i="2"/>
  <c r="AJ2063" i="2"/>
  <c r="AJ2064" i="2"/>
  <c r="AJ2065" i="2"/>
  <c r="AJ2066" i="2"/>
  <c r="AJ2067" i="2"/>
  <c r="AJ2068" i="2"/>
  <c r="AJ2069" i="2"/>
  <c r="AJ2070" i="2"/>
  <c r="AJ2071" i="2"/>
  <c r="AJ2072" i="2"/>
  <c r="AJ2073" i="2"/>
  <c r="AJ2074" i="2"/>
  <c r="AJ2075" i="2"/>
  <c r="AJ2076" i="2"/>
  <c r="AJ2077" i="2"/>
  <c r="AJ2078" i="2"/>
  <c r="AJ2079" i="2"/>
  <c r="AJ2080" i="2"/>
  <c r="AJ2081" i="2"/>
  <c r="AJ2082" i="2"/>
  <c r="AJ2083" i="2"/>
  <c r="AJ2084" i="2"/>
  <c r="AJ2085" i="2"/>
  <c r="AJ2086" i="2"/>
  <c r="AJ2087" i="2"/>
  <c r="AJ2088" i="2"/>
  <c r="AJ2089" i="2"/>
  <c r="AJ2090" i="2"/>
  <c r="AJ2091" i="2"/>
  <c r="AJ2092" i="2"/>
  <c r="AJ2093" i="2"/>
  <c r="AJ2094" i="2"/>
  <c r="AJ2095" i="2"/>
  <c r="AJ2096" i="2"/>
  <c r="AJ2097" i="2"/>
  <c r="AJ2098" i="2"/>
  <c r="AJ2099" i="2"/>
  <c r="AJ2100" i="2"/>
  <c r="AJ2101" i="2"/>
  <c r="AJ2102" i="2"/>
  <c r="AJ2103" i="2"/>
  <c r="AJ2104" i="2"/>
  <c r="AJ2105" i="2"/>
  <c r="AJ2106" i="2"/>
  <c r="AJ2107" i="2"/>
  <c r="AJ2108" i="2"/>
  <c r="AJ2109" i="2"/>
  <c r="AJ2110" i="2"/>
  <c r="AJ2111" i="2"/>
  <c r="AJ2112" i="2"/>
  <c r="AJ2113" i="2"/>
  <c r="AJ2114" i="2"/>
  <c r="AJ2115" i="2"/>
  <c r="AJ2116" i="2"/>
  <c r="AJ2117" i="2"/>
  <c r="AJ2118" i="2"/>
  <c r="AJ2119" i="2"/>
  <c r="AJ2120" i="2"/>
  <c r="AJ2121" i="2"/>
  <c r="AJ2122" i="2"/>
  <c r="AJ2123" i="2"/>
  <c r="AJ2124" i="2"/>
  <c r="AJ2125" i="2"/>
  <c r="AJ2126" i="2"/>
  <c r="AJ2127" i="2"/>
  <c r="AJ2128" i="2"/>
  <c r="AJ2129" i="2"/>
  <c r="AJ2130" i="2"/>
  <c r="AJ2131" i="2"/>
  <c r="AJ2132" i="2"/>
  <c r="AJ2133" i="2"/>
  <c r="AJ2134" i="2"/>
  <c r="AJ2135" i="2"/>
  <c r="AJ2136" i="2"/>
  <c r="AJ2137" i="2"/>
  <c r="AJ2138" i="2"/>
  <c r="AJ2139" i="2"/>
  <c r="AJ2140" i="2"/>
  <c r="AJ2141" i="2"/>
  <c r="AJ2142" i="2"/>
  <c r="AJ2143" i="2"/>
  <c r="AJ2144" i="2"/>
  <c r="AJ2145" i="2"/>
  <c r="AJ2146" i="2"/>
  <c r="AJ2147" i="2"/>
  <c r="AJ2148" i="2"/>
  <c r="AJ2149" i="2"/>
  <c r="AJ2150" i="2"/>
  <c r="AJ2151" i="2"/>
  <c r="AJ2152" i="2"/>
  <c r="AJ2153" i="2"/>
  <c r="AJ2154" i="2"/>
  <c r="AJ2155" i="2"/>
  <c r="AJ2156" i="2"/>
  <c r="AJ2157" i="2"/>
  <c r="AJ2158" i="2"/>
  <c r="AJ2159" i="2"/>
  <c r="AJ2160" i="2"/>
  <c r="AJ2161" i="2"/>
  <c r="AJ2162" i="2"/>
  <c r="AJ2163" i="2"/>
  <c r="AJ2164" i="2"/>
  <c r="AJ2165" i="2"/>
  <c r="AJ2166" i="2"/>
  <c r="AJ2167" i="2"/>
  <c r="AJ2168" i="2"/>
  <c r="AJ2169" i="2"/>
  <c r="AJ2170" i="2"/>
  <c r="AJ2171" i="2"/>
  <c r="AJ2172" i="2"/>
  <c r="AJ2173" i="2"/>
  <c r="AJ2174" i="2"/>
  <c r="AJ2175" i="2"/>
  <c r="AJ2176" i="2"/>
  <c r="AJ2177" i="2"/>
  <c r="AJ2178" i="2"/>
  <c r="AJ2179" i="2"/>
  <c r="AJ2180" i="2"/>
  <c r="AJ2181" i="2"/>
  <c r="AJ2182" i="2"/>
  <c r="AJ2183" i="2"/>
  <c r="AJ2184" i="2"/>
  <c r="AJ2185" i="2"/>
  <c r="AJ2186" i="2"/>
  <c r="AJ2187" i="2"/>
  <c r="AJ2188" i="2"/>
  <c r="AJ2189" i="2"/>
  <c r="AJ2190" i="2"/>
  <c r="AJ2191" i="2"/>
  <c r="AJ2192" i="2"/>
  <c r="AJ2193" i="2"/>
  <c r="AJ2194" i="2"/>
  <c r="AJ2195" i="2"/>
  <c r="AJ2196" i="2"/>
  <c r="AJ2197" i="2"/>
  <c r="AJ2198" i="2"/>
  <c r="AJ2199" i="2"/>
  <c r="AJ2200" i="2"/>
  <c r="AJ2201" i="2"/>
  <c r="AJ2202" i="2"/>
  <c r="AJ2203" i="2"/>
  <c r="AJ2204" i="2"/>
  <c r="AJ2205" i="2"/>
  <c r="AJ2206" i="2"/>
  <c r="AJ2207" i="2"/>
  <c r="AJ2208" i="2"/>
  <c r="AJ2209" i="2"/>
  <c r="AJ2210" i="2"/>
  <c r="AJ2211" i="2"/>
  <c r="AJ2212" i="2"/>
  <c r="AJ2213" i="2"/>
  <c r="AJ2214" i="2"/>
  <c r="AJ2215" i="2"/>
  <c r="AJ2216" i="2"/>
  <c r="AJ2217" i="2"/>
  <c r="AJ2218" i="2"/>
  <c r="AJ2219" i="2"/>
  <c r="AJ2220" i="2"/>
  <c r="AJ2221" i="2"/>
  <c r="AJ2222" i="2"/>
  <c r="AJ2223" i="2"/>
  <c r="AJ2224" i="2"/>
  <c r="AJ2225" i="2"/>
  <c r="AJ2226" i="2"/>
  <c r="AJ2227" i="2"/>
  <c r="AJ2228" i="2"/>
  <c r="AJ2229" i="2"/>
  <c r="AJ2230" i="2"/>
  <c r="AJ2231" i="2"/>
  <c r="AJ2232" i="2"/>
  <c r="AJ2233" i="2"/>
  <c r="AJ2234" i="2"/>
  <c r="AJ2235" i="2"/>
  <c r="AJ2236" i="2"/>
  <c r="AJ2237" i="2"/>
  <c r="AJ2238" i="2"/>
  <c r="AJ2239" i="2"/>
  <c r="AJ2240" i="2"/>
  <c r="AJ2241" i="2"/>
  <c r="AJ2242" i="2"/>
  <c r="AJ2243" i="2"/>
  <c r="AJ2244" i="2"/>
  <c r="AJ2245" i="2"/>
  <c r="AJ2246" i="2"/>
  <c r="AJ2247" i="2"/>
  <c r="AJ2248" i="2"/>
  <c r="AJ2249" i="2"/>
  <c r="AJ2250" i="2"/>
  <c r="AJ2251" i="2"/>
  <c r="AJ2252" i="2"/>
  <c r="AJ2253" i="2"/>
  <c r="AJ2254" i="2"/>
  <c r="AJ2255" i="2"/>
  <c r="AJ2256" i="2"/>
  <c r="AJ2257" i="2"/>
  <c r="AJ2258" i="2"/>
  <c r="AJ2259" i="2"/>
  <c r="AJ2260" i="2"/>
  <c r="AJ2261" i="2"/>
  <c r="AJ2262" i="2"/>
  <c r="AJ2263" i="2"/>
  <c r="AJ2264" i="2"/>
  <c r="AJ2265" i="2"/>
  <c r="AJ2266" i="2"/>
  <c r="AJ2267" i="2"/>
  <c r="AJ2268" i="2"/>
  <c r="AJ2269" i="2"/>
  <c r="AJ2270" i="2"/>
  <c r="AJ2271" i="2"/>
  <c r="AJ2272" i="2"/>
  <c r="AJ2273" i="2"/>
  <c r="AJ2274" i="2"/>
  <c r="AJ2275" i="2"/>
  <c r="AJ2276" i="2"/>
  <c r="AJ2277" i="2"/>
  <c r="AJ2278" i="2"/>
  <c r="AJ2279" i="2"/>
  <c r="AJ2280" i="2"/>
  <c r="AJ2281" i="2"/>
  <c r="AJ2282" i="2"/>
  <c r="AJ2283" i="2"/>
  <c r="AJ2284" i="2"/>
  <c r="AJ2285" i="2"/>
  <c r="AJ2286" i="2"/>
  <c r="AJ2287" i="2"/>
  <c r="AJ2288" i="2"/>
  <c r="AJ2289" i="2"/>
  <c r="AJ2290" i="2"/>
  <c r="AJ2291" i="2"/>
  <c r="AJ2292" i="2"/>
  <c r="AJ2293" i="2"/>
  <c r="AJ2294" i="2"/>
  <c r="AJ2295" i="2"/>
  <c r="AJ2296" i="2"/>
  <c r="AJ2297" i="2"/>
  <c r="AJ2298" i="2"/>
  <c r="AJ2299" i="2"/>
  <c r="AJ2300" i="2"/>
  <c r="AJ2301" i="2"/>
  <c r="AJ2302" i="2"/>
  <c r="AJ2303" i="2"/>
  <c r="AJ2304" i="2"/>
  <c r="AJ2305" i="2"/>
  <c r="AJ2306" i="2"/>
  <c r="AJ2307" i="2"/>
  <c r="AJ2308" i="2"/>
  <c r="AJ2309" i="2"/>
  <c r="AJ2310" i="2"/>
  <c r="AJ2311" i="2"/>
  <c r="AJ2312" i="2"/>
  <c r="AJ2313" i="2"/>
  <c r="AJ2314" i="2"/>
  <c r="AJ2315" i="2"/>
  <c r="AJ2316" i="2"/>
  <c r="AJ2317" i="2"/>
  <c r="AJ2318" i="2"/>
  <c r="AJ2319" i="2"/>
  <c r="AJ2320" i="2"/>
  <c r="AJ2321" i="2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J6" i="2"/>
  <c r="AD6" i="1"/>
  <c r="AB2321" i="1"/>
  <c r="X2321" i="1"/>
  <c r="W2321" i="1"/>
  <c r="V2321" i="1"/>
  <c r="U2321" i="1"/>
  <c r="T2321" i="1"/>
  <c r="S2321" i="1"/>
  <c r="R2321" i="1"/>
  <c r="Q2321" i="1"/>
  <c r="M2321" i="1"/>
  <c r="K2321" i="1"/>
  <c r="J2321" i="1"/>
  <c r="H2321" i="1"/>
  <c r="G2321" i="1"/>
  <c r="F2321" i="1"/>
  <c r="E2321" i="1"/>
  <c r="D2321" i="1"/>
  <c r="C2321" i="1"/>
  <c r="B2321" i="1"/>
  <c r="A2321" i="1"/>
  <c r="AB2320" i="1"/>
  <c r="X2320" i="1"/>
  <c r="W2320" i="1"/>
  <c r="V2320" i="1"/>
  <c r="U2320" i="1"/>
  <c r="T2320" i="1"/>
  <c r="S2320" i="1"/>
  <c r="R2320" i="1"/>
  <c r="Q2320" i="1"/>
  <c r="M2320" i="1"/>
  <c r="K2320" i="1"/>
  <c r="J2320" i="1"/>
  <c r="H2320" i="1"/>
  <c r="G2320" i="1"/>
  <c r="F2320" i="1"/>
  <c r="E2320" i="1"/>
  <c r="D2320" i="1"/>
  <c r="C2320" i="1"/>
  <c r="B2320" i="1"/>
  <c r="A2320" i="1"/>
  <c r="AB2319" i="1"/>
  <c r="X2319" i="1"/>
  <c r="W2319" i="1"/>
  <c r="V2319" i="1"/>
  <c r="U2319" i="1"/>
  <c r="T2319" i="1"/>
  <c r="S2319" i="1"/>
  <c r="R2319" i="1"/>
  <c r="Q2319" i="1"/>
  <c r="M2319" i="1"/>
  <c r="K2319" i="1"/>
  <c r="J2319" i="1"/>
  <c r="H2319" i="1"/>
  <c r="G2319" i="1"/>
  <c r="F2319" i="1"/>
  <c r="E2319" i="1"/>
  <c r="D2319" i="1"/>
  <c r="C2319" i="1"/>
  <c r="B2319" i="1"/>
  <c r="A2319" i="1"/>
  <c r="AB2318" i="1"/>
  <c r="X2318" i="1"/>
  <c r="W2318" i="1"/>
  <c r="V2318" i="1"/>
  <c r="U2318" i="1"/>
  <c r="T2318" i="1"/>
  <c r="S2318" i="1"/>
  <c r="R2318" i="1"/>
  <c r="Q2318" i="1"/>
  <c r="M2318" i="1"/>
  <c r="K2318" i="1"/>
  <c r="J2318" i="1"/>
  <c r="H2318" i="1"/>
  <c r="G2318" i="1"/>
  <c r="F2318" i="1"/>
  <c r="E2318" i="1"/>
  <c r="D2318" i="1"/>
  <c r="C2318" i="1"/>
  <c r="B2318" i="1"/>
  <c r="A2318" i="1"/>
  <c r="AB2317" i="1"/>
  <c r="X2317" i="1"/>
  <c r="W2317" i="1"/>
  <c r="V2317" i="1"/>
  <c r="U2317" i="1"/>
  <c r="T2317" i="1"/>
  <c r="S2317" i="1"/>
  <c r="R2317" i="1"/>
  <c r="Q2317" i="1"/>
  <c r="M2317" i="1"/>
  <c r="K2317" i="1"/>
  <c r="J2317" i="1"/>
  <c r="H2317" i="1"/>
  <c r="G2317" i="1"/>
  <c r="F2317" i="1"/>
  <c r="E2317" i="1"/>
  <c r="D2317" i="1"/>
  <c r="C2317" i="1"/>
  <c r="B2317" i="1"/>
  <c r="A2317" i="1"/>
  <c r="AB2316" i="1"/>
  <c r="X2316" i="1"/>
  <c r="W2316" i="1"/>
  <c r="V2316" i="1"/>
  <c r="U2316" i="1"/>
  <c r="T2316" i="1"/>
  <c r="S2316" i="1"/>
  <c r="R2316" i="1"/>
  <c r="Q2316" i="1"/>
  <c r="M2316" i="1"/>
  <c r="K2316" i="1"/>
  <c r="J2316" i="1"/>
  <c r="H2316" i="1"/>
  <c r="G2316" i="1"/>
  <c r="F2316" i="1"/>
  <c r="E2316" i="1"/>
  <c r="D2316" i="1"/>
  <c r="C2316" i="1"/>
  <c r="B2316" i="1"/>
  <c r="A2316" i="1"/>
  <c r="AB2315" i="1"/>
  <c r="X2315" i="1"/>
  <c r="W2315" i="1"/>
  <c r="V2315" i="1"/>
  <c r="U2315" i="1"/>
  <c r="T2315" i="1"/>
  <c r="S2315" i="1"/>
  <c r="R2315" i="1"/>
  <c r="Q2315" i="1"/>
  <c r="M2315" i="1"/>
  <c r="K2315" i="1"/>
  <c r="J2315" i="1"/>
  <c r="H2315" i="1"/>
  <c r="G2315" i="1"/>
  <c r="F2315" i="1"/>
  <c r="E2315" i="1"/>
  <c r="D2315" i="1"/>
  <c r="C2315" i="1"/>
  <c r="B2315" i="1"/>
  <c r="A2315" i="1"/>
  <c r="AB2314" i="1"/>
  <c r="X2314" i="1"/>
  <c r="W2314" i="1"/>
  <c r="V2314" i="1"/>
  <c r="U2314" i="1"/>
  <c r="T2314" i="1"/>
  <c r="S2314" i="1"/>
  <c r="R2314" i="1"/>
  <c r="Q2314" i="1"/>
  <c r="M2314" i="1"/>
  <c r="K2314" i="1"/>
  <c r="J2314" i="1"/>
  <c r="H2314" i="1"/>
  <c r="G2314" i="1"/>
  <c r="F2314" i="1"/>
  <c r="E2314" i="1"/>
  <c r="D2314" i="1"/>
  <c r="C2314" i="1"/>
  <c r="B2314" i="1"/>
  <c r="A2314" i="1"/>
  <c r="AB2313" i="1"/>
  <c r="X2313" i="1"/>
  <c r="W2313" i="1"/>
  <c r="V2313" i="1"/>
  <c r="U2313" i="1"/>
  <c r="T2313" i="1"/>
  <c r="S2313" i="1"/>
  <c r="R2313" i="1"/>
  <c r="Q2313" i="1"/>
  <c r="M2313" i="1"/>
  <c r="K2313" i="1"/>
  <c r="J2313" i="1"/>
  <c r="H2313" i="1"/>
  <c r="G2313" i="1"/>
  <c r="F2313" i="1"/>
  <c r="E2313" i="1"/>
  <c r="D2313" i="1"/>
  <c r="C2313" i="1"/>
  <c r="B2313" i="1"/>
  <c r="A2313" i="1"/>
  <c r="AB2312" i="1"/>
  <c r="X2312" i="1"/>
  <c r="W2312" i="1"/>
  <c r="V2312" i="1"/>
  <c r="U2312" i="1"/>
  <c r="T2312" i="1"/>
  <c r="S2312" i="1"/>
  <c r="R2312" i="1"/>
  <c r="Q2312" i="1"/>
  <c r="M2312" i="1"/>
  <c r="K2312" i="1"/>
  <c r="J2312" i="1"/>
  <c r="H2312" i="1"/>
  <c r="G2312" i="1"/>
  <c r="F2312" i="1"/>
  <c r="E2312" i="1"/>
  <c r="D2312" i="1"/>
  <c r="C2312" i="1"/>
  <c r="B2312" i="1"/>
  <c r="A2312" i="1"/>
  <c r="AB2311" i="1"/>
  <c r="X2311" i="1"/>
  <c r="W2311" i="1"/>
  <c r="V2311" i="1"/>
  <c r="U2311" i="1"/>
  <c r="T2311" i="1"/>
  <c r="S2311" i="1"/>
  <c r="R2311" i="1"/>
  <c r="Q2311" i="1"/>
  <c r="M2311" i="1"/>
  <c r="K2311" i="1"/>
  <c r="J2311" i="1"/>
  <c r="H2311" i="1"/>
  <c r="G2311" i="1"/>
  <c r="F2311" i="1"/>
  <c r="E2311" i="1"/>
  <c r="D2311" i="1"/>
  <c r="C2311" i="1"/>
  <c r="B2311" i="1"/>
  <c r="A2311" i="1"/>
  <c r="AB2310" i="1"/>
  <c r="X2310" i="1"/>
  <c r="W2310" i="1"/>
  <c r="V2310" i="1"/>
  <c r="U2310" i="1"/>
  <c r="T2310" i="1"/>
  <c r="S2310" i="1"/>
  <c r="R2310" i="1"/>
  <c r="Q2310" i="1"/>
  <c r="M2310" i="1"/>
  <c r="K2310" i="1"/>
  <c r="J2310" i="1"/>
  <c r="H2310" i="1"/>
  <c r="G2310" i="1"/>
  <c r="F2310" i="1"/>
  <c r="E2310" i="1"/>
  <c r="D2310" i="1"/>
  <c r="C2310" i="1"/>
  <c r="B2310" i="1"/>
  <c r="A2310" i="1"/>
  <c r="AB2309" i="1"/>
  <c r="X2309" i="1"/>
  <c r="W2309" i="1"/>
  <c r="V2309" i="1"/>
  <c r="U2309" i="1"/>
  <c r="T2309" i="1"/>
  <c r="S2309" i="1"/>
  <c r="R2309" i="1"/>
  <c r="Q2309" i="1"/>
  <c r="M2309" i="1"/>
  <c r="K2309" i="1"/>
  <c r="J2309" i="1"/>
  <c r="H2309" i="1"/>
  <c r="G2309" i="1"/>
  <c r="F2309" i="1"/>
  <c r="E2309" i="1"/>
  <c r="D2309" i="1"/>
  <c r="C2309" i="1"/>
  <c r="B2309" i="1"/>
  <c r="A2309" i="1"/>
  <c r="AB2308" i="1"/>
  <c r="X2308" i="1"/>
  <c r="W2308" i="1"/>
  <c r="V2308" i="1"/>
  <c r="U2308" i="1"/>
  <c r="T2308" i="1"/>
  <c r="S2308" i="1"/>
  <c r="R2308" i="1"/>
  <c r="Q2308" i="1"/>
  <c r="M2308" i="1"/>
  <c r="K2308" i="1"/>
  <c r="J2308" i="1"/>
  <c r="H2308" i="1"/>
  <c r="G2308" i="1"/>
  <c r="F2308" i="1"/>
  <c r="E2308" i="1"/>
  <c r="D2308" i="1"/>
  <c r="C2308" i="1"/>
  <c r="B2308" i="1"/>
  <c r="A2308" i="1"/>
  <c r="AB2307" i="1"/>
  <c r="X2307" i="1"/>
  <c r="W2307" i="1"/>
  <c r="V2307" i="1"/>
  <c r="U2307" i="1"/>
  <c r="T2307" i="1"/>
  <c r="S2307" i="1"/>
  <c r="R2307" i="1"/>
  <c r="Q2307" i="1"/>
  <c r="M2307" i="1"/>
  <c r="K2307" i="1"/>
  <c r="J2307" i="1"/>
  <c r="H2307" i="1"/>
  <c r="G2307" i="1"/>
  <c r="F2307" i="1"/>
  <c r="E2307" i="1"/>
  <c r="D2307" i="1"/>
  <c r="C2307" i="1"/>
  <c r="B2307" i="1"/>
  <c r="A2307" i="1"/>
  <c r="AB2306" i="1"/>
  <c r="X2306" i="1"/>
  <c r="W2306" i="1"/>
  <c r="V2306" i="1"/>
  <c r="U2306" i="1"/>
  <c r="T2306" i="1"/>
  <c r="S2306" i="1"/>
  <c r="R2306" i="1"/>
  <c r="Q2306" i="1"/>
  <c r="M2306" i="1"/>
  <c r="K2306" i="1"/>
  <c r="J2306" i="1"/>
  <c r="H2306" i="1"/>
  <c r="G2306" i="1"/>
  <c r="F2306" i="1"/>
  <c r="E2306" i="1"/>
  <c r="D2306" i="1"/>
  <c r="C2306" i="1"/>
  <c r="B2306" i="1"/>
  <c r="A2306" i="1"/>
  <c r="AB2305" i="1"/>
  <c r="X2305" i="1"/>
  <c r="W2305" i="1"/>
  <c r="V2305" i="1"/>
  <c r="U2305" i="1"/>
  <c r="T2305" i="1"/>
  <c r="S2305" i="1"/>
  <c r="R2305" i="1"/>
  <c r="Q2305" i="1"/>
  <c r="M2305" i="1"/>
  <c r="K2305" i="1"/>
  <c r="J2305" i="1"/>
  <c r="H2305" i="1"/>
  <c r="G2305" i="1"/>
  <c r="F2305" i="1"/>
  <c r="E2305" i="1"/>
  <c r="D2305" i="1"/>
  <c r="C2305" i="1"/>
  <c r="B2305" i="1"/>
  <c r="A2305" i="1"/>
  <c r="AB2304" i="1"/>
  <c r="X2304" i="1"/>
  <c r="W2304" i="1"/>
  <c r="V2304" i="1"/>
  <c r="U2304" i="1"/>
  <c r="T2304" i="1"/>
  <c r="S2304" i="1"/>
  <c r="R2304" i="1"/>
  <c r="Q2304" i="1"/>
  <c r="M2304" i="1"/>
  <c r="K2304" i="1"/>
  <c r="J2304" i="1"/>
  <c r="H2304" i="1"/>
  <c r="G2304" i="1"/>
  <c r="F2304" i="1"/>
  <c r="E2304" i="1"/>
  <c r="D2304" i="1"/>
  <c r="C2304" i="1"/>
  <c r="B2304" i="1"/>
  <c r="A2304" i="1"/>
  <c r="AB2303" i="1"/>
  <c r="X2303" i="1"/>
  <c r="W2303" i="1"/>
  <c r="V2303" i="1"/>
  <c r="U2303" i="1"/>
  <c r="T2303" i="1"/>
  <c r="S2303" i="1"/>
  <c r="R2303" i="1"/>
  <c r="Q2303" i="1"/>
  <c r="M2303" i="1"/>
  <c r="K2303" i="1"/>
  <c r="J2303" i="1"/>
  <c r="H2303" i="1"/>
  <c r="G2303" i="1"/>
  <c r="F2303" i="1"/>
  <c r="E2303" i="1"/>
  <c r="D2303" i="1"/>
  <c r="C2303" i="1"/>
  <c r="B2303" i="1"/>
  <c r="A2303" i="1"/>
  <c r="AB2302" i="1"/>
  <c r="X2302" i="1"/>
  <c r="W2302" i="1"/>
  <c r="V2302" i="1"/>
  <c r="U2302" i="1"/>
  <c r="T2302" i="1"/>
  <c r="S2302" i="1"/>
  <c r="R2302" i="1"/>
  <c r="Q2302" i="1"/>
  <c r="M2302" i="1"/>
  <c r="K2302" i="1"/>
  <c r="J2302" i="1"/>
  <c r="H2302" i="1"/>
  <c r="G2302" i="1"/>
  <c r="F2302" i="1"/>
  <c r="E2302" i="1"/>
  <c r="D2302" i="1"/>
  <c r="C2302" i="1"/>
  <c r="B2302" i="1"/>
  <c r="A2302" i="1"/>
  <c r="AB2301" i="1"/>
  <c r="X2301" i="1"/>
  <c r="W2301" i="1"/>
  <c r="V2301" i="1"/>
  <c r="U2301" i="1"/>
  <c r="T2301" i="1"/>
  <c r="S2301" i="1"/>
  <c r="R2301" i="1"/>
  <c r="Q2301" i="1"/>
  <c r="M2301" i="1"/>
  <c r="K2301" i="1"/>
  <c r="J2301" i="1"/>
  <c r="H2301" i="1"/>
  <c r="G2301" i="1"/>
  <c r="F2301" i="1"/>
  <c r="E2301" i="1"/>
  <c r="D2301" i="1"/>
  <c r="C2301" i="1"/>
  <c r="B2301" i="1"/>
  <c r="A2301" i="1"/>
  <c r="AB2300" i="1"/>
  <c r="X2300" i="1"/>
  <c r="W2300" i="1"/>
  <c r="V2300" i="1"/>
  <c r="U2300" i="1"/>
  <c r="T2300" i="1"/>
  <c r="S2300" i="1"/>
  <c r="R2300" i="1"/>
  <c r="Q2300" i="1"/>
  <c r="M2300" i="1"/>
  <c r="K2300" i="1"/>
  <c r="J2300" i="1"/>
  <c r="H2300" i="1"/>
  <c r="G2300" i="1"/>
  <c r="F2300" i="1"/>
  <c r="E2300" i="1"/>
  <c r="D2300" i="1"/>
  <c r="C2300" i="1"/>
  <c r="B2300" i="1"/>
  <c r="A2300" i="1"/>
  <c r="AB2299" i="1"/>
  <c r="X2299" i="1"/>
  <c r="W2299" i="1"/>
  <c r="V2299" i="1"/>
  <c r="U2299" i="1"/>
  <c r="T2299" i="1"/>
  <c r="S2299" i="1"/>
  <c r="R2299" i="1"/>
  <c r="Q2299" i="1"/>
  <c r="M2299" i="1"/>
  <c r="K2299" i="1"/>
  <c r="J2299" i="1"/>
  <c r="H2299" i="1"/>
  <c r="G2299" i="1"/>
  <c r="F2299" i="1"/>
  <c r="E2299" i="1"/>
  <c r="D2299" i="1"/>
  <c r="C2299" i="1"/>
  <c r="B2299" i="1"/>
  <c r="A2299" i="1"/>
  <c r="AB2298" i="1"/>
  <c r="X2298" i="1"/>
  <c r="W2298" i="1"/>
  <c r="V2298" i="1"/>
  <c r="U2298" i="1"/>
  <c r="T2298" i="1"/>
  <c r="S2298" i="1"/>
  <c r="R2298" i="1"/>
  <c r="Q2298" i="1"/>
  <c r="M2298" i="1"/>
  <c r="K2298" i="1"/>
  <c r="J2298" i="1"/>
  <c r="H2298" i="1"/>
  <c r="G2298" i="1"/>
  <c r="F2298" i="1"/>
  <c r="E2298" i="1"/>
  <c r="D2298" i="1"/>
  <c r="C2298" i="1"/>
  <c r="B2298" i="1"/>
  <c r="A2298" i="1"/>
  <c r="AB2297" i="1"/>
  <c r="X2297" i="1"/>
  <c r="W2297" i="1"/>
  <c r="V2297" i="1"/>
  <c r="U2297" i="1"/>
  <c r="T2297" i="1"/>
  <c r="S2297" i="1"/>
  <c r="R2297" i="1"/>
  <c r="Q2297" i="1"/>
  <c r="M2297" i="1"/>
  <c r="K2297" i="1"/>
  <c r="J2297" i="1"/>
  <c r="H2297" i="1"/>
  <c r="G2297" i="1"/>
  <c r="F2297" i="1"/>
  <c r="E2297" i="1"/>
  <c r="D2297" i="1"/>
  <c r="C2297" i="1"/>
  <c r="B2297" i="1"/>
  <c r="A2297" i="1"/>
  <c r="AB2296" i="1"/>
  <c r="X2296" i="1"/>
  <c r="W2296" i="1"/>
  <c r="V2296" i="1"/>
  <c r="U2296" i="1"/>
  <c r="T2296" i="1"/>
  <c r="S2296" i="1"/>
  <c r="R2296" i="1"/>
  <c r="Q2296" i="1"/>
  <c r="M2296" i="1"/>
  <c r="K2296" i="1"/>
  <c r="J2296" i="1"/>
  <c r="H2296" i="1"/>
  <c r="G2296" i="1"/>
  <c r="F2296" i="1"/>
  <c r="E2296" i="1"/>
  <c r="D2296" i="1"/>
  <c r="C2296" i="1"/>
  <c r="B2296" i="1"/>
  <c r="A2296" i="1"/>
  <c r="AB2295" i="1"/>
  <c r="X2295" i="1"/>
  <c r="W2295" i="1"/>
  <c r="V2295" i="1"/>
  <c r="U2295" i="1"/>
  <c r="T2295" i="1"/>
  <c r="S2295" i="1"/>
  <c r="R2295" i="1"/>
  <c r="Q2295" i="1"/>
  <c r="M2295" i="1"/>
  <c r="K2295" i="1"/>
  <c r="J2295" i="1"/>
  <c r="H2295" i="1"/>
  <c r="G2295" i="1"/>
  <c r="F2295" i="1"/>
  <c r="E2295" i="1"/>
  <c r="D2295" i="1"/>
  <c r="C2295" i="1"/>
  <c r="B2295" i="1"/>
  <c r="A2295" i="1"/>
  <c r="AB2294" i="1"/>
  <c r="X2294" i="1"/>
  <c r="W2294" i="1"/>
  <c r="V2294" i="1"/>
  <c r="U2294" i="1"/>
  <c r="T2294" i="1"/>
  <c r="S2294" i="1"/>
  <c r="R2294" i="1"/>
  <c r="Q2294" i="1"/>
  <c r="M2294" i="1"/>
  <c r="K2294" i="1"/>
  <c r="J2294" i="1"/>
  <c r="H2294" i="1"/>
  <c r="G2294" i="1"/>
  <c r="F2294" i="1"/>
  <c r="E2294" i="1"/>
  <c r="D2294" i="1"/>
  <c r="C2294" i="1"/>
  <c r="B2294" i="1"/>
  <c r="A2294" i="1"/>
  <c r="AB2293" i="1"/>
  <c r="X2293" i="1"/>
  <c r="W2293" i="1"/>
  <c r="V2293" i="1"/>
  <c r="U2293" i="1"/>
  <c r="T2293" i="1"/>
  <c r="S2293" i="1"/>
  <c r="R2293" i="1"/>
  <c r="Q2293" i="1"/>
  <c r="M2293" i="1"/>
  <c r="K2293" i="1"/>
  <c r="J2293" i="1"/>
  <c r="H2293" i="1"/>
  <c r="G2293" i="1"/>
  <c r="F2293" i="1"/>
  <c r="E2293" i="1"/>
  <c r="D2293" i="1"/>
  <c r="C2293" i="1"/>
  <c r="B2293" i="1"/>
  <c r="A2293" i="1"/>
  <c r="AB2292" i="1"/>
  <c r="X2292" i="1"/>
  <c r="W2292" i="1"/>
  <c r="V2292" i="1"/>
  <c r="U2292" i="1"/>
  <c r="T2292" i="1"/>
  <c r="S2292" i="1"/>
  <c r="R2292" i="1"/>
  <c r="Q2292" i="1"/>
  <c r="M2292" i="1"/>
  <c r="K2292" i="1"/>
  <c r="J2292" i="1"/>
  <c r="H2292" i="1"/>
  <c r="G2292" i="1"/>
  <c r="F2292" i="1"/>
  <c r="E2292" i="1"/>
  <c r="D2292" i="1"/>
  <c r="C2292" i="1"/>
  <c r="B2292" i="1"/>
  <c r="A2292" i="1"/>
  <c r="AB2291" i="1"/>
  <c r="X2291" i="1"/>
  <c r="W2291" i="1"/>
  <c r="V2291" i="1"/>
  <c r="U2291" i="1"/>
  <c r="T2291" i="1"/>
  <c r="S2291" i="1"/>
  <c r="R2291" i="1"/>
  <c r="Q2291" i="1"/>
  <c r="M2291" i="1"/>
  <c r="K2291" i="1"/>
  <c r="J2291" i="1"/>
  <c r="H2291" i="1"/>
  <c r="G2291" i="1"/>
  <c r="F2291" i="1"/>
  <c r="E2291" i="1"/>
  <c r="D2291" i="1"/>
  <c r="C2291" i="1"/>
  <c r="B2291" i="1"/>
  <c r="A2291" i="1"/>
  <c r="AB2290" i="1"/>
  <c r="X2290" i="1"/>
  <c r="W2290" i="1"/>
  <c r="V2290" i="1"/>
  <c r="U2290" i="1"/>
  <c r="T2290" i="1"/>
  <c r="S2290" i="1"/>
  <c r="R2290" i="1"/>
  <c r="Q2290" i="1"/>
  <c r="M2290" i="1"/>
  <c r="K2290" i="1"/>
  <c r="J2290" i="1"/>
  <c r="H2290" i="1"/>
  <c r="G2290" i="1"/>
  <c r="F2290" i="1"/>
  <c r="E2290" i="1"/>
  <c r="D2290" i="1"/>
  <c r="C2290" i="1"/>
  <c r="B2290" i="1"/>
  <c r="A2290" i="1"/>
  <c r="AB2289" i="1"/>
  <c r="X2289" i="1"/>
  <c r="W2289" i="1"/>
  <c r="V2289" i="1"/>
  <c r="U2289" i="1"/>
  <c r="T2289" i="1"/>
  <c r="S2289" i="1"/>
  <c r="R2289" i="1"/>
  <c r="Q2289" i="1"/>
  <c r="M2289" i="1"/>
  <c r="K2289" i="1"/>
  <c r="J2289" i="1"/>
  <c r="H2289" i="1"/>
  <c r="G2289" i="1"/>
  <c r="F2289" i="1"/>
  <c r="E2289" i="1"/>
  <c r="D2289" i="1"/>
  <c r="C2289" i="1"/>
  <c r="B2289" i="1"/>
  <c r="A2289" i="1"/>
  <c r="AB2288" i="1"/>
  <c r="X2288" i="1"/>
  <c r="W2288" i="1"/>
  <c r="V2288" i="1"/>
  <c r="U2288" i="1"/>
  <c r="T2288" i="1"/>
  <c r="S2288" i="1"/>
  <c r="R2288" i="1"/>
  <c r="Q2288" i="1"/>
  <c r="M2288" i="1"/>
  <c r="K2288" i="1"/>
  <c r="J2288" i="1"/>
  <c r="H2288" i="1"/>
  <c r="G2288" i="1"/>
  <c r="F2288" i="1"/>
  <c r="E2288" i="1"/>
  <c r="D2288" i="1"/>
  <c r="C2288" i="1"/>
  <c r="B2288" i="1"/>
  <c r="A2288" i="1"/>
  <c r="AB2287" i="1"/>
  <c r="X2287" i="1"/>
  <c r="W2287" i="1"/>
  <c r="V2287" i="1"/>
  <c r="U2287" i="1"/>
  <c r="T2287" i="1"/>
  <c r="S2287" i="1"/>
  <c r="R2287" i="1"/>
  <c r="Q2287" i="1"/>
  <c r="M2287" i="1"/>
  <c r="K2287" i="1"/>
  <c r="J2287" i="1"/>
  <c r="H2287" i="1"/>
  <c r="G2287" i="1"/>
  <c r="F2287" i="1"/>
  <c r="E2287" i="1"/>
  <c r="D2287" i="1"/>
  <c r="C2287" i="1"/>
  <c r="B2287" i="1"/>
  <c r="A2287" i="1"/>
  <c r="AB2286" i="1"/>
  <c r="X2286" i="1"/>
  <c r="W2286" i="1"/>
  <c r="V2286" i="1"/>
  <c r="U2286" i="1"/>
  <c r="T2286" i="1"/>
  <c r="S2286" i="1"/>
  <c r="R2286" i="1"/>
  <c r="Q2286" i="1"/>
  <c r="M2286" i="1"/>
  <c r="K2286" i="1"/>
  <c r="J2286" i="1"/>
  <c r="H2286" i="1"/>
  <c r="G2286" i="1"/>
  <c r="F2286" i="1"/>
  <c r="E2286" i="1"/>
  <c r="D2286" i="1"/>
  <c r="C2286" i="1"/>
  <c r="B2286" i="1"/>
  <c r="A2286" i="1"/>
  <c r="AB2285" i="1"/>
  <c r="X2285" i="1"/>
  <c r="W2285" i="1"/>
  <c r="V2285" i="1"/>
  <c r="U2285" i="1"/>
  <c r="T2285" i="1"/>
  <c r="S2285" i="1"/>
  <c r="R2285" i="1"/>
  <c r="Q2285" i="1"/>
  <c r="M2285" i="1"/>
  <c r="K2285" i="1"/>
  <c r="J2285" i="1"/>
  <c r="H2285" i="1"/>
  <c r="G2285" i="1"/>
  <c r="F2285" i="1"/>
  <c r="E2285" i="1"/>
  <c r="D2285" i="1"/>
  <c r="C2285" i="1"/>
  <c r="B2285" i="1"/>
  <c r="A2285" i="1"/>
  <c r="AB2284" i="1"/>
  <c r="X2284" i="1"/>
  <c r="W2284" i="1"/>
  <c r="V2284" i="1"/>
  <c r="U2284" i="1"/>
  <c r="T2284" i="1"/>
  <c r="S2284" i="1"/>
  <c r="R2284" i="1"/>
  <c r="Q2284" i="1"/>
  <c r="M2284" i="1"/>
  <c r="K2284" i="1"/>
  <c r="J2284" i="1"/>
  <c r="H2284" i="1"/>
  <c r="G2284" i="1"/>
  <c r="F2284" i="1"/>
  <c r="E2284" i="1"/>
  <c r="D2284" i="1"/>
  <c r="C2284" i="1"/>
  <c r="B2284" i="1"/>
  <c r="A2284" i="1"/>
  <c r="AB2283" i="1"/>
  <c r="X2283" i="1"/>
  <c r="W2283" i="1"/>
  <c r="V2283" i="1"/>
  <c r="U2283" i="1"/>
  <c r="T2283" i="1"/>
  <c r="S2283" i="1"/>
  <c r="R2283" i="1"/>
  <c r="Q2283" i="1"/>
  <c r="M2283" i="1"/>
  <c r="K2283" i="1"/>
  <c r="J2283" i="1"/>
  <c r="H2283" i="1"/>
  <c r="G2283" i="1"/>
  <c r="F2283" i="1"/>
  <c r="E2283" i="1"/>
  <c r="D2283" i="1"/>
  <c r="C2283" i="1"/>
  <c r="B2283" i="1"/>
  <c r="A2283" i="1"/>
  <c r="AB2282" i="1"/>
  <c r="X2282" i="1"/>
  <c r="W2282" i="1"/>
  <c r="V2282" i="1"/>
  <c r="U2282" i="1"/>
  <c r="T2282" i="1"/>
  <c r="S2282" i="1"/>
  <c r="R2282" i="1"/>
  <c r="Q2282" i="1"/>
  <c r="M2282" i="1"/>
  <c r="K2282" i="1"/>
  <c r="J2282" i="1"/>
  <c r="H2282" i="1"/>
  <c r="G2282" i="1"/>
  <c r="F2282" i="1"/>
  <c r="E2282" i="1"/>
  <c r="D2282" i="1"/>
  <c r="C2282" i="1"/>
  <c r="B2282" i="1"/>
  <c r="A2282" i="1"/>
  <c r="AB2281" i="1"/>
  <c r="X2281" i="1"/>
  <c r="W2281" i="1"/>
  <c r="V2281" i="1"/>
  <c r="U2281" i="1"/>
  <c r="T2281" i="1"/>
  <c r="S2281" i="1"/>
  <c r="R2281" i="1"/>
  <c r="Q2281" i="1"/>
  <c r="M2281" i="1"/>
  <c r="K2281" i="1"/>
  <c r="J2281" i="1"/>
  <c r="H2281" i="1"/>
  <c r="G2281" i="1"/>
  <c r="F2281" i="1"/>
  <c r="E2281" i="1"/>
  <c r="D2281" i="1"/>
  <c r="C2281" i="1"/>
  <c r="B2281" i="1"/>
  <c r="A2281" i="1"/>
  <c r="AB2280" i="1"/>
  <c r="X2280" i="1"/>
  <c r="W2280" i="1"/>
  <c r="V2280" i="1"/>
  <c r="U2280" i="1"/>
  <c r="T2280" i="1"/>
  <c r="S2280" i="1"/>
  <c r="R2280" i="1"/>
  <c r="Q2280" i="1"/>
  <c r="M2280" i="1"/>
  <c r="K2280" i="1"/>
  <c r="J2280" i="1"/>
  <c r="H2280" i="1"/>
  <c r="G2280" i="1"/>
  <c r="F2280" i="1"/>
  <c r="E2280" i="1"/>
  <c r="D2280" i="1"/>
  <c r="C2280" i="1"/>
  <c r="B2280" i="1"/>
  <c r="A2280" i="1"/>
  <c r="AB2279" i="1"/>
  <c r="X2279" i="1"/>
  <c r="W2279" i="1"/>
  <c r="V2279" i="1"/>
  <c r="U2279" i="1"/>
  <c r="T2279" i="1"/>
  <c r="S2279" i="1"/>
  <c r="R2279" i="1"/>
  <c r="Q2279" i="1"/>
  <c r="M2279" i="1"/>
  <c r="K2279" i="1"/>
  <c r="J2279" i="1"/>
  <c r="H2279" i="1"/>
  <c r="G2279" i="1"/>
  <c r="F2279" i="1"/>
  <c r="E2279" i="1"/>
  <c r="D2279" i="1"/>
  <c r="C2279" i="1"/>
  <c r="B2279" i="1"/>
  <c r="A2279" i="1"/>
  <c r="AB2278" i="1"/>
  <c r="X2278" i="1"/>
  <c r="W2278" i="1"/>
  <c r="V2278" i="1"/>
  <c r="U2278" i="1"/>
  <c r="T2278" i="1"/>
  <c r="S2278" i="1"/>
  <c r="R2278" i="1"/>
  <c r="Q2278" i="1"/>
  <c r="M2278" i="1"/>
  <c r="K2278" i="1"/>
  <c r="J2278" i="1"/>
  <c r="H2278" i="1"/>
  <c r="G2278" i="1"/>
  <c r="F2278" i="1"/>
  <c r="E2278" i="1"/>
  <c r="D2278" i="1"/>
  <c r="C2278" i="1"/>
  <c r="B2278" i="1"/>
  <c r="A2278" i="1"/>
  <c r="AB2277" i="1"/>
  <c r="X2277" i="1"/>
  <c r="W2277" i="1"/>
  <c r="V2277" i="1"/>
  <c r="U2277" i="1"/>
  <c r="T2277" i="1"/>
  <c r="S2277" i="1"/>
  <c r="R2277" i="1"/>
  <c r="Q2277" i="1"/>
  <c r="M2277" i="1"/>
  <c r="K2277" i="1"/>
  <c r="J2277" i="1"/>
  <c r="H2277" i="1"/>
  <c r="G2277" i="1"/>
  <c r="F2277" i="1"/>
  <c r="E2277" i="1"/>
  <c r="D2277" i="1"/>
  <c r="C2277" i="1"/>
  <c r="B2277" i="1"/>
  <c r="A2277" i="1"/>
  <c r="AB2276" i="1"/>
  <c r="X2276" i="1"/>
  <c r="W2276" i="1"/>
  <c r="V2276" i="1"/>
  <c r="U2276" i="1"/>
  <c r="T2276" i="1"/>
  <c r="S2276" i="1"/>
  <c r="R2276" i="1"/>
  <c r="Q2276" i="1"/>
  <c r="M2276" i="1"/>
  <c r="K2276" i="1"/>
  <c r="J2276" i="1"/>
  <c r="H2276" i="1"/>
  <c r="G2276" i="1"/>
  <c r="F2276" i="1"/>
  <c r="E2276" i="1"/>
  <c r="D2276" i="1"/>
  <c r="C2276" i="1"/>
  <c r="B2276" i="1"/>
  <c r="A2276" i="1"/>
  <c r="AB2275" i="1"/>
  <c r="X2275" i="1"/>
  <c r="W2275" i="1"/>
  <c r="V2275" i="1"/>
  <c r="U2275" i="1"/>
  <c r="T2275" i="1"/>
  <c r="S2275" i="1"/>
  <c r="R2275" i="1"/>
  <c r="Q2275" i="1"/>
  <c r="M2275" i="1"/>
  <c r="K2275" i="1"/>
  <c r="J2275" i="1"/>
  <c r="H2275" i="1"/>
  <c r="G2275" i="1"/>
  <c r="F2275" i="1"/>
  <c r="E2275" i="1"/>
  <c r="D2275" i="1"/>
  <c r="C2275" i="1"/>
  <c r="B2275" i="1"/>
  <c r="A2275" i="1"/>
  <c r="AB2274" i="1"/>
  <c r="X2274" i="1"/>
  <c r="W2274" i="1"/>
  <c r="V2274" i="1"/>
  <c r="U2274" i="1"/>
  <c r="T2274" i="1"/>
  <c r="S2274" i="1"/>
  <c r="R2274" i="1"/>
  <c r="Q2274" i="1"/>
  <c r="M2274" i="1"/>
  <c r="K2274" i="1"/>
  <c r="J2274" i="1"/>
  <c r="H2274" i="1"/>
  <c r="G2274" i="1"/>
  <c r="F2274" i="1"/>
  <c r="E2274" i="1"/>
  <c r="D2274" i="1"/>
  <c r="C2274" i="1"/>
  <c r="B2274" i="1"/>
  <c r="A2274" i="1"/>
  <c r="AB2273" i="1"/>
  <c r="X2273" i="1"/>
  <c r="W2273" i="1"/>
  <c r="V2273" i="1"/>
  <c r="U2273" i="1"/>
  <c r="T2273" i="1"/>
  <c r="S2273" i="1"/>
  <c r="R2273" i="1"/>
  <c r="Q2273" i="1"/>
  <c r="M2273" i="1"/>
  <c r="K2273" i="1"/>
  <c r="J2273" i="1"/>
  <c r="H2273" i="1"/>
  <c r="G2273" i="1"/>
  <c r="F2273" i="1"/>
  <c r="E2273" i="1"/>
  <c r="D2273" i="1"/>
  <c r="C2273" i="1"/>
  <c r="B2273" i="1"/>
  <c r="A2273" i="1"/>
  <c r="AB2272" i="1"/>
  <c r="X2272" i="1"/>
  <c r="W2272" i="1"/>
  <c r="V2272" i="1"/>
  <c r="U2272" i="1"/>
  <c r="T2272" i="1"/>
  <c r="S2272" i="1"/>
  <c r="R2272" i="1"/>
  <c r="Q2272" i="1"/>
  <c r="M2272" i="1"/>
  <c r="K2272" i="1"/>
  <c r="J2272" i="1"/>
  <c r="H2272" i="1"/>
  <c r="G2272" i="1"/>
  <c r="F2272" i="1"/>
  <c r="E2272" i="1"/>
  <c r="D2272" i="1"/>
  <c r="C2272" i="1"/>
  <c r="B2272" i="1"/>
  <c r="A2272" i="1"/>
  <c r="AB2271" i="1"/>
  <c r="X2271" i="1"/>
  <c r="W2271" i="1"/>
  <c r="V2271" i="1"/>
  <c r="U2271" i="1"/>
  <c r="T2271" i="1"/>
  <c r="S2271" i="1"/>
  <c r="R2271" i="1"/>
  <c r="Q2271" i="1"/>
  <c r="M2271" i="1"/>
  <c r="K2271" i="1"/>
  <c r="J2271" i="1"/>
  <c r="H2271" i="1"/>
  <c r="G2271" i="1"/>
  <c r="F2271" i="1"/>
  <c r="E2271" i="1"/>
  <c r="D2271" i="1"/>
  <c r="C2271" i="1"/>
  <c r="B2271" i="1"/>
  <c r="A2271" i="1"/>
  <c r="AB2270" i="1"/>
  <c r="X2270" i="1"/>
  <c r="W2270" i="1"/>
  <c r="V2270" i="1"/>
  <c r="U2270" i="1"/>
  <c r="T2270" i="1"/>
  <c r="S2270" i="1"/>
  <c r="R2270" i="1"/>
  <c r="Q2270" i="1"/>
  <c r="M2270" i="1"/>
  <c r="K2270" i="1"/>
  <c r="J2270" i="1"/>
  <c r="H2270" i="1"/>
  <c r="G2270" i="1"/>
  <c r="F2270" i="1"/>
  <c r="E2270" i="1"/>
  <c r="D2270" i="1"/>
  <c r="C2270" i="1"/>
  <c r="B2270" i="1"/>
  <c r="A2270" i="1"/>
  <c r="AB2269" i="1"/>
  <c r="X2269" i="1"/>
  <c r="W2269" i="1"/>
  <c r="V2269" i="1"/>
  <c r="U2269" i="1"/>
  <c r="T2269" i="1"/>
  <c r="S2269" i="1"/>
  <c r="R2269" i="1"/>
  <c r="Q2269" i="1"/>
  <c r="M2269" i="1"/>
  <c r="K2269" i="1"/>
  <c r="J2269" i="1"/>
  <c r="H2269" i="1"/>
  <c r="G2269" i="1"/>
  <c r="F2269" i="1"/>
  <c r="E2269" i="1"/>
  <c r="D2269" i="1"/>
  <c r="C2269" i="1"/>
  <c r="B2269" i="1"/>
  <c r="A2269" i="1"/>
  <c r="AB2268" i="1"/>
  <c r="X2268" i="1"/>
  <c r="W2268" i="1"/>
  <c r="V2268" i="1"/>
  <c r="U2268" i="1"/>
  <c r="T2268" i="1"/>
  <c r="S2268" i="1"/>
  <c r="R2268" i="1"/>
  <c r="Q2268" i="1"/>
  <c r="M2268" i="1"/>
  <c r="K2268" i="1"/>
  <c r="J2268" i="1"/>
  <c r="H2268" i="1"/>
  <c r="G2268" i="1"/>
  <c r="F2268" i="1"/>
  <c r="E2268" i="1"/>
  <c r="D2268" i="1"/>
  <c r="C2268" i="1"/>
  <c r="B2268" i="1"/>
  <c r="A2268" i="1"/>
  <c r="AB2267" i="1"/>
  <c r="X2267" i="1"/>
  <c r="W2267" i="1"/>
  <c r="V2267" i="1"/>
  <c r="U2267" i="1"/>
  <c r="T2267" i="1"/>
  <c r="S2267" i="1"/>
  <c r="R2267" i="1"/>
  <c r="Q2267" i="1"/>
  <c r="M2267" i="1"/>
  <c r="K2267" i="1"/>
  <c r="J2267" i="1"/>
  <c r="H2267" i="1"/>
  <c r="G2267" i="1"/>
  <c r="F2267" i="1"/>
  <c r="E2267" i="1"/>
  <c r="D2267" i="1"/>
  <c r="C2267" i="1"/>
  <c r="B2267" i="1"/>
  <c r="A2267" i="1"/>
  <c r="AB2266" i="1"/>
  <c r="X2266" i="1"/>
  <c r="W2266" i="1"/>
  <c r="V2266" i="1"/>
  <c r="U2266" i="1"/>
  <c r="T2266" i="1"/>
  <c r="S2266" i="1"/>
  <c r="R2266" i="1"/>
  <c r="Q2266" i="1"/>
  <c r="M2266" i="1"/>
  <c r="K2266" i="1"/>
  <c r="J2266" i="1"/>
  <c r="H2266" i="1"/>
  <c r="G2266" i="1"/>
  <c r="F2266" i="1"/>
  <c r="E2266" i="1"/>
  <c r="D2266" i="1"/>
  <c r="C2266" i="1"/>
  <c r="B2266" i="1"/>
  <c r="A2266" i="1"/>
  <c r="AB2265" i="1"/>
  <c r="X2265" i="1"/>
  <c r="W2265" i="1"/>
  <c r="V2265" i="1"/>
  <c r="U2265" i="1"/>
  <c r="T2265" i="1"/>
  <c r="S2265" i="1"/>
  <c r="R2265" i="1"/>
  <c r="Q2265" i="1"/>
  <c r="M2265" i="1"/>
  <c r="K2265" i="1"/>
  <c r="J2265" i="1"/>
  <c r="H2265" i="1"/>
  <c r="G2265" i="1"/>
  <c r="F2265" i="1"/>
  <c r="E2265" i="1"/>
  <c r="D2265" i="1"/>
  <c r="C2265" i="1"/>
  <c r="B2265" i="1"/>
  <c r="A2265" i="1"/>
  <c r="AB2264" i="1"/>
  <c r="X2264" i="1"/>
  <c r="W2264" i="1"/>
  <c r="V2264" i="1"/>
  <c r="U2264" i="1"/>
  <c r="T2264" i="1"/>
  <c r="S2264" i="1"/>
  <c r="R2264" i="1"/>
  <c r="Q2264" i="1"/>
  <c r="M2264" i="1"/>
  <c r="K2264" i="1"/>
  <c r="J2264" i="1"/>
  <c r="H2264" i="1"/>
  <c r="G2264" i="1"/>
  <c r="F2264" i="1"/>
  <c r="E2264" i="1"/>
  <c r="D2264" i="1"/>
  <c r="C2264" i="1"/>
  <c r="B2264" i="1"/>
  <c r="A2264" i="1"/>
  <c r="AB2263" i="1"/>
  <c r="X2263" i="1"/>
  <c r="W2263" i="1"/>
  <c r="V2263" i="1"/>
  <c r="U2263" i="1"/>
  <c r="T2263" i="1"/>
  <c r="S2263" i="1"/>
  <c r="R2263" i="1"/>
  <c r="Q2263" i="1"/>
  <c r="M2263" i="1"/>
  <c r="K2263" i="1"/>
  <c r="J2263" i="1"/>
  <c r="H2263" i="1"/>
  <c r="G2263" i="1"/>
  <c r="F2263" i="1"/>
  <c r="E2263" i="1"/>
  <c r="D2263" i="1"/>
  <c r="C2263" i="1"/>
  <c r="B2263" i="1"/>
  <c r="A2263" i="1"/>
  <c r="AB2262" i="1"/>
  <c r="X2262" i="1"/>
  <c r="W2262" i="1"/>
  <c r="V2262" i="1"/>
  <c r="U2262" i="1"/>
  <c r="T2262" i="1"/>
  <c r="S2262" i="1"/>
  <c r="R2262" i="1"/>
  <c r="Q2262" i="1"/>
  <c r="M2262" i="1"/>
  <c r="K2262" i="1"/>
  <c r="J2262" i="1"/>
  <c r="H2262" i="1"/>
  <c r="G2262" i="1"/>
  <c r="F2262" i="1"/>
  <c r="E2262" i="1"/>
  <c r="D2262" i="1"/>
  <c r="C2262" i="1"/>
  <c r="B2262" i="1"/>
  <c r="A2262" i="1"/>
  <c r="AB2318" i="2"/>
  <c r="AB2316" i="2"/>
  <c r="AB2315" i="2"/>
  <c r="AB2314" i="2"/>
  <c r="AB2312" i="2"/>
  <c r="AB2308" i="2"/>
  <c r="AB2306" i="2"/>
  <c r="AB2305" i="2"/>
  <c r="AB2304" i="2"/>
  <c r="AB2303" i="2"/>
  <c r="AB2298" i="2"/>
  <c r="AB2297" i="2"/>
  <c r="AB2296" i="2"/>
  <c r="AB2295" i="2"/>
  <c r="AB2294" i="2"/>
  <c r="AB2293" i="2"/>
  <c r="AB2292" i="2"/>
  <c r="AB2290" i="2"/>
  <c r="AB2286" i="2"/>
  <c r="AB2284" i="2"/>
  <c r="AB2283" i="2"/>
  <c r="AB2282" i="2"/>
  <c r="AB2280" i="2"/>
  <c r="AB2279" i="2"/>
  <c r="AB2278" i="2"/>
  <c r="AB2277" i="2"/>
  <c r="AB2275" i="2"/>
  <c r="AB2274" i="2"/>
  <c r="AB2270" i="2"/>
  <c r="AB2267" i="2"/>
  <c r="AB2266" i="2"/>
  <c r="AB2265" i="2"/>
  <c r="AB2263" i="2"/>
  <c r="AB2262" i="2"/>
  <c r="AB2309" i="2" l="1"/>
  <c r="AB2310" i="2"/>
  <c r="AB2319" i="2"/>
  <c r="AB2320" i="2"/>
  <c r="AB2307" i="2"/>
  <c r="AB2311" i="2"/>
  <c r="AB2313" i="2"/>
  <c r="AB2317" i="2"/>
  <c r="AB2321" i="2"/>
  <c r="AB2264" i="2"/>
  <c r="AB2268" i="2"/>
  <c r="AB2271" i="2"/>
  <c r="AB2273" i="2"/>
  <c r="AB2276" i="2"/>
  <c r="AB2281" i="2"/>
  <c r="AB2288" i="2"/>
  <c r="AB2291" i="2"/>
  <c r="AB2299" i="2"/>
  <c r="AB2301" i="2"/>
  <c r="AB2269" i="2"/>
  <c r="AB2272" i="2"/>
  <c r="AB2285" i="2"/>
  <c r="AB2287" i="2"/>
  <c r="AB2289" i="2"/>
  <c r="AB2300" i="2"/>
  <c r="AB2302" i="2"/>
  <c r="B60" i="7" l="1"/>
  <c r="D28" i="4" l="1"/>
  <c r="D2261" i="1" l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1" i="6"/>
  <c r="E13" i="6" l="1"/>
  <c r="E9" i="6"/>
  <c r="E5" i="6"/>
  <c r="F12" i="6"/>
  <c r="F8" i="6"/>
  <c r="F4" i="6"/>
  <c r="F11" i="6"/>
  <c r="F7" i="6"/>
  <c r="F3" i="6"/>
  <c r="E11" i="6"/>
  <c r="E7" i="6"/>
  <c r="E3" i="6"/>
  <c r="E14" i="6"/>
  <c r="E10" i="6"/>
  <c r="E6" i="6"/>
  <c r="F14" i="6"/>
  <c r="E4" i="6"/>
  <c r="F13" i="6"/>
  <c r="E12" i="6"/>
  <c r="F10" i="6"/>
  <c r="F9" i="6"/>
  <c r="E8" i="6"/>
  <c r="F6" i="6"/>
  <c r="F5" i="6"/>
  <c r="AD2320" i="2" l="1"/>
  <c r="AD2317" i="2"/>
  <c r="AD2321" i="2"/>
  <c r="AD2319" i="2"/>
  <c r="AD2318" i="2"/>
  <c r="AD2281" i="2"/>
  <c r="AD2283" i="2"/>
  <c r="AD2282" i="2"/>
  <c r="AD2284" i="2"/>
  <c r="AD2280" i="2"/>
  <c r="AC2283" i="2"/>
  <c r="AC2280" i="2"/>
  <c r="AC2284" i="2"/>
  <c r="AC2281" i="2"/>
  <c r="AC2282" i="2"/>
  <c r="AC2293" i="2"/>
  <c r="AC2290" i="2"/>
  <c r="AC2292" i="2"/>
  <c r="AC2294" i="2"/>
  <c r="AC2291" i="2"/>
  <c r="AC2300" i="2"/>
  <c r="AC2302" i="2"/>
  <c r="AC2299" i="2"/>
  <c r="AC2301" i="2"/>
  <c r="AD2295" i="2"/>
  <c r="AD2297" i="2"/>
  <c r="AD2298" i="2"/>
  <c r="AD2296" i="2"/>
  <c r="AC2321" i="2"/>
  <c r="AC2317" i="2"/>
  <c r="AC2319" i="2"/>
  <c r="AC2318" i="2"/>
  <c r="AC2320" i="2"/>
  <c r="AD2293" i="2"/>
  <c r="AD2291" i="2"/>
  <c r="AD2290" i="2"/>
  <c r="AD2292" i="2"/>
  <c r="AD2294" i="2"/>
  <c r="AD2300" i="2"/>
  <c r="AD2302" i="2"/>
  <c r="AD2299" i="2"/>
  <c r="AD2301" i="2"/>
  <c r="AC2267" i="2"/>
  <c r="AC2265" i="2"/>
  <c r="AC2262" i="2"/>
  <c r="AC2263" i="2"/>
  <c r="AC2266" i="2"/>
  <c r="AC2264" i="2"/>
  <c r="AD2307" i="2"/>
  <c r="AD2311" i="2"/>
  <c r="AD2309" i="2"/>
  <c r="AD2310" i="2"/>
  <c r="AD2308" i="2"/>
  <c r="AD2274" i="2"/>
  <c r="AD2277" i="2"/>
  <c r="AD2276" i="2"/>
  <c r="AD2279" i="2"/>
  <c r="AD2275" i="2"/>
  <c r="AD2278" i="2"/>
  <c r="AD2285" i="2"/>
  <c r="AD2287" i="2"/>
  <c r="AD2288" i="2"/>
  <c r="AD2289" i="2"/>
  <c r="AD2286" i="2"/>
  <c r="AD2303" i="2"/>
  <c r="AD2305" i="2"/>
  <c r="AD2304" i="2"/>
  <c r="AD2306" i="2"/>
  <c r="AD2268" i="2"/>
  <c r="AD2271" i="2"/>
  <c r="AD2269" i="2"/>
  <c r="AD2272" i="2"/>
  <c r="AD2270" i="2"/>
  <c r="AD2273" i="2"/>
  <c r="AC2307" i="2"/>
  <c r="AC2311" i="2"/>
  <c r="AC2308" i="2"/>
  <c r="AC2309" i="2"/>
  <c r="AC2310" i="2"/>
  <c r="AC2286" i="2"/>
  <c r="AC2285" i="2"/>
  <c r="AC2287" i="2"/>
  <c r="AC2289" i="2"/>
  <c r="AC2288" i="2"/>
  <c r="AC2279" i="2"/>
  <c r="AC2274" i="2"/>
  <c r="AC2277" i="2"/>
  <c r="AC2278" i="2"/>
  <c r="AC2276" i="2"/>
  <c r="AC2275" i="2"/>
  <c r="AD2315" i="2"/>
  <c r="AD2314" i="2"/>
  <c r="AD2313" i="2"/>
  <c r="AD2312" i="2"/>
  <c r="AD2316" i="2"/>
  <c r="AC2303" i="2"/>
  <c r="AC2305" i="2"/>
  <c r="AC2306" i="2"/>
  <c r="AC2304" i="2"/>
  <c r="AC2295" i="2"/>
  <c r="AC2297" i="2"/>
  <c r="AC2298" i="2"/>
  <c r="AC2296" i="2"/>
  <c r="AC2272" i="2"/>
  <c r="AC2270" i="2"/>
  <c r="AC2269" i="2"/>
  <c r="AC2268" i="2"/>
  <c r="AC2271" i="2"/>
  <c r="AC2273" i="2"/>
  <c r="AD2265" i="2"/>
  <c r="AD2264" i="2"/>
  <c r="AD2262" i="2"/>
  <c r="AD2267" i="2"/>
  <c r="AD2263" i="2"/>
  <c r="AD2266" i="2"/>
  <c r="AC2313" i="2"/>
  <c r="AC2316" i="2"/>
  <c r="AC2312" i="2"/>
  <c r="AC2314" i="2"/>
  <c r="AC2315" i="2"/>
  <c r="D6" i="1"/>
  <c r="F2261" i="1" l="1"/>
  <c r="G2261" i="1"/>
  <c r="AB2261" i="1"/>
  <c r="F2260" i="1"/>
  <c r="G2260" i="1"/>
  <c r="AB2260" i="1"/>
  <c r="F2259" i="1"/>
  <c r="G2259" i="1"/>
  <c r="AB2259" i="1"/>
  <c r="F2258" i="1"/>
  <c r="G2258" i="1"/>
  <c r="AB2258" i="1"/>
  <c r="F2257" i="1"/>
  <c r="G2257" i="1"/>
  <c r="AB2257" i="1"/>
  <c r="F2256" i="1"/>
  <c r="G2256" i="1"/>
  <c r="AB2256" i="1"/>
  <c r="F2255" i="1"/>
  <c r="G2255" i="1"/>
  <c r="AB2255" i="1"/>
  <c r="F2254" i="1"/>
  <c r="G2254" i="1"/>
  <c r="AB2254" i="1"/>
  <c r="F2253" i="1"/>
  <c r="G2253" i="1"/>
  <c r="AB2253" i="1"/>
  <c r="F2252" i="1"/>
  <c r="G2252" i="1"/>
  <c r="AB2252" i="1"/>
  <c r="F2251" i="1"/>
  <c r="G2251" i="1"/>
  <c r="AB2251" i="1"/>
  <c r="F2250" i="1"/>
  <c r="G2250" i="1"/>
  <c r="AB2250" i="1"/>
  <c r="F2249" i="1"/>
  <c r="G2249" i="1"/>
  <c r="AB2249" i="1"/>
  <c r="F2248" i="1"/>
  <c r="G2248" i="1"/>
  <c r="AB2248" i="1"/>
  <c r="F2247" i="1"/>
  <c r="G2247" i="1"/>
  <c r="AB2247" i="1"/>
  <c r="F2246" i="1"/>
  <c r="G2246" i="1"/>
  <c r="AB2246" i="1"/>
  <c r="F2245" i="1"/>
  <c r="G2245" i="1"/>
  <c r="AB2245" i="1"/>
  <c r="F2244" i="1"/>
  <c r="G2244" i="1"/>
  <c r="AB2244" i="1"/>
  <c r="F2243" i="1"/>
  <c r="G2243" i="1"/>
  <c r="AB2243" i="1"/>
  <c r="F2242" i="1"/>
  <c r="G2242" i="1"/>
  <c r="AB2242" i="1"/>
  <c r="F2241" i="1"/>
  <c r="G2241" i="1"/>
  <c r="AB2241" i="1"/>
  <c r="F2240" i="1"/>
  <c r="G2240" i="1"/>
  <c r="AB2240" i="1"/>
  <c r="F2239" i="1"/>
  <c r="G2239" i="1"/>
  <c r="AB2239" i="1"/>
  <c r="F2238" i="1"/>
  <c r="G2238" i="1"/>
  <c r="AB2238" i="1"/>
  <c r="F2237" i="1"/>
  <c r="G2237" i="1"/>
  <c r="AB2237" i="1"/>
  <c r="F2236" i="1"/>
  <c r="G2236" i="1"/>
  <c r="AB2236" i="1"/>
  <c r="F2235" i="1"/>
  <c r="G2235" i="1"/>
  <c r="AB2235" i="1"/>
  <c r="F2234" i="1"/>
  <c r="G2234" i="1"/>
  <c r="AB2234" i="1"/>
  <c r="F2233" i="1"/>
  <c r="G2233" i="1"/>
  <c r="AB2233" i="1"/>
  <c r="F2232" i="1"/>
  <c r="G2232" i="1"/>
  <c r="AB2232" i="1"/>
  <c r="F2231" i="1"/>
  <c r="G2231" i="1"/>
  <c r="AB2231" i="1"/>
  <c r="F2230" i="1"/>
  <c r="G2230" i="1"/>
  <c r="AB2230" i="1"/>
  <c r="F2229" i="1"/>
  <c r="G2229" i="1"/>
  <c r="AB2229" i="1"/>
  <c r="F2228" i="1"/>
  <c r="G2228" i="1"/>
  <c r="AB2228" i="1"/>
  <c r="F2227" i="1"/>
  <c r="G2227" i="1"/>
  <c r="AB2227" i="1"/>
  <c r="F2226" i="1"/>
  <c r="G2226" i="1"/>
  <c r="AB2226" i="1"/>
  <c r="F2225" i="1"/>
  <c r="G2225" i="1"/>
  <c r="AB2225" i="1"/>
  <c r="F2224" i="1"/>
  <c r="G2224" i="1"/>
  <c r="AB2224" i="1"/>
  <c r="F2223" i="1"/>
  <c r="G2223" i="1"/>
  <c r="AB2223" i="1"/>
  <c r="F2222" i="1"/>
  <c r="G2222" i="1"/>
  <c r="AB2222" i="1"/>
  <c r="F2221" i="1"/>
  <c r="G2221" i="1"/>
  <c r="AB2221" i="1"/>
  <c r="F2220" i="1"/>
  <c r="G2220" i="1"/>
  <c r="AB2220" i="1"/>
  <c r="F2219" i="1"/>
  <c r="G2219" i="1"/>
  <c r="AB2219" i="1"/>
  <c r="F2218" i="1"/>
  <c r="G2218" i="1"/>
  <c r="AB2218" i="1"/>
  <c r="F2217" i="1"/>
  <c r="G2217" i="1"/>
  <c r="AB2217" i="1"/>
  <c r="C2217" i="1"/>
  <c r="F2216" i="1"/>
  <c r="G2216" i="1"/>
  <c r="AB2216" i="1"/>
  <c r="F2215" i="1"/>
  <c r="G2215" i="1"/>
  <c r="AB2215" i="1"/>
  <c r="F2214" i="1"/>
  <c r="G2214" i="1"/>
  <c r="AB2214" i="1"/>
  <c r="F2213" i="1"/>
  <c r="G2213" i="1"/>
  <c r="AB2213" i="1"/>
  <c r="F2212" i="1"/>
  <c r="G2212" i="1"/>
  <c r="AB2212" i="1"/>
  <c r="F2211" i="1"/>
  <c r="G2211" i="1"/>
  <c r="AB2211" i="1"/>
  <c r="F2210" i="1"/>
  <c r="G2210" i="1"/>
  <c r="AB2210" i="1"/>
  <c r="F2209" i="1"/>
  <c r="G2209" i="1"/>
  <c r="AB2209" i="1"/>
  <c r="F2208" i="1"/>
  <c r="G2208" i="1"/>
  <c r="AB2208" i="1"/>
  <c r="C2208" i="1"/>
  <c r="F2207" i="1"/>
  <c r="G2207" i="1"/>
  <c r="AB2207" i="1"/>
  <c r="F2206" i="1"/>
  <c r="G2206" i="1"/>
  <c r="AB2206" i="1"/>
  <c r="F2205" i="1"/>
  <c r="G2205" i="1"/>
  <c r="AB2205" i="1"/>
  <c r="F2204" i="1"/>
  <c r="G2204" i="1"/>
  <c r="AB2204" i="1"/>
  <c r="F2203" i="1"/>
  <c r="G2203" i="1"/>
  <c r="AB2203" i="1"/>
  <c r="F2202" i="1"/>
  <c r="G2202" i="1"/>
  <c r="AB2202" i="1"/>
  <c r="F2201" i="1"/>
  <c r="G2201" i="1"/>
  <c r="AB2201" i="1"/>
  <c r="F2200" i="1"/>
  <c r="G2200" i="1"/>
  <c r="AB2200" i="1"/>
  <c r="F2199" i="1"/>
  <c r="G2199" i="1"/>
  <c r="AB2199" i="1"/>
  <c r="F2198" i="1"/>
  <c r="G2198" i="1"/>
  <c r="AB2198" i="1"/>
  <c r="C2198" i="1"/>
  <c r="F2197" i="1"/>
  <c r="G2197" i="1"/>
  <c r="AB2197" i="1"/>
  <c r="F2196" i="1"/>
  <c r="G2196" i="1"/>
  <c r="AB2196" i="1"/>
  <c r="F2195" i="1"/>
  <c r="G2195" i="1"/>
  <c r="AB2195" i="1"/>
  <c r="F2194" i="1"/>
  <c r="G2194" i="1"/>
  <c r="AB2194" i="1"/>
  <c r="G2193" i="1"/>
  <c r="AB2193" i="1"/>
  <c r="F2192" i="1"/>
  <c r="G2192" i="1"/>
  <c r="AB2192" i="1"/>
  <c r="F2191" i="1"/>
  <c r="G2191" i="1"/>
  <c r="AB2191" i="1"/>
  <c r="F2190" i="1"/>
  <c r="G2190" i="1"/>
  <c r="AB2190" i="1"/>
  <c r="F2189" i="1"/>
  <c r="G2189" i="1"/>
  <c r="AB2189" i="1"/>
  <c r="F2188" i="1"/>
  <c r="G2188" i="1"/>
  <c r="AB2188" i="1"/>
  <c r="F2187" i="1"/>
  <c r="G2187" i="1"/>
  <c r="AB2187" i="1"/>
  <c r="F2186" i="1"/>
  <c r="G2186" i="1"/>
  <c r="AB2186" i="1"/>
  <c r="F2185" i="1"/>
  <c r="G2185" i="1"/>
  <c r="AB2185" i="1"/>
  <c r="F2184" i="1"/>
  <c r="G2184" i="1"/>
  <c r="AB2184" i="1"/>
  <c r="F2183" i="1"/>
  <c r="G2183" i="1"/>
  <c r="AB2183" i="1"/>
  <c r="F2182" i="1"/>
  <c r="G2182" i="1"/>
  <c r="AB2182" i="1"/>
  <c r="G2181" i="1"/>
  <c r="AB2181" i="1"/>
  <c r="F2180" i="1"/>
  <c r="G2180" i="1"/>
  <c r="AB2180" i="1"/>
  <c r="F2179" i="1"/>
  <c r="G2179" i="1"/>
  <c r="AB2179" i="1"/>
  <c r="F2178" i="1"/>
  <c r="G2178" i="1"/>
  <c r="AB2178" i="1"/>
  <c r="F2177" i="1"/>
  <c r="G2177" i="1"/>
  <c r="AB2177" i="1"/>
  <c r="F2176" i="1"/>
  <c r="G2176" i="1"/>
  <c r="AB2176" i="1"/>
  <c r="F2175" i="1"/>
  <c r="G2175" i="1"/>
  <c r="AB2175" i="1"/>
  <c r="F2174" i="1"/>
  <c r="G2174" i="1"/>
  <c r="AB2174" i="1"/>
  <c r="F2173" i="1"/>
  <c r="G2173" i="1"/>
  <c r="AB2173" i="1"/>
  <c r="G2172" i="1"/>
  <c r="AB2172" i="1"/>
  <c r="F2171" i="1"/>
  <c r="G2171" i="1"/>
  <c r="AB2171" i="1"/>
  <c r="F2170" i="1"/>
  <c r="G2170" i="1"/>
  <c r="AB2170" i="1"/>
  <c r="F2169" i="1"/>
  <c r="G2169" i="1"/>
  <c r="AB2169" i="1"/>
  <c r="F2168" i="1"/>
  <c r="G2168" i="1"/>
  <c r="AB2168" i="1"/>
  <c r="F2167" i="1"/>
  <c r="G2167" i="1"/>
  <c r="AB2167" i="1"/>
  <c r="F2166" i="1"/>
  <c r="G2166" i="1"/>
  <c r="AB2166" i="1"/>
  <c r="F2165" i="1"/>
  <c r="G2165" i="1"/>
  <c r="AB2165" i="1"/>
  <c r="F2164" i="1"/>
  <c r="G2164" i="1"/>
  <c r="AB2164" i="1"/>
  <c r="F2163" i="1"/>
  <c r="G2163" i="1"/>
  <c r="AB2163" i="1"/>
  <c r="F2162" i="1"/>
  <c r="G2162" i="1"/>
  <c r="AB2162" i="1"/>
  <c r="F2161" i="1"/>
  <c r="G2161" i="1"/>
  <c r="AB2161" i="1"/>
  <c r="F2160" i="1"/>
  <c r="G2160" i="1"/>
  <c r="AB2160" i="1"/>
  <c r="F2159" i="1"/>
  <c r="G2159" i="1"/>
  <c r="AB2159" i="1"/>
  <c r="F2158" i="1"/>
  <c r="G2158" i="1"/>
  <c r="AB2158" i="1"/>
  <c r="F2157" i="1"/>
  <c r="G2157" i="1"/>
  <c r="AB2157" i="1"/>
  <c r="F2156" i="1"/>
  <c r="G2156" i="1"/>
  <c r="AB2156" i="1"/>
  <c r="F2155" i="1"/>
  <c r="G2155" i="1"/>
  <c r="AB2155" i="1"/>
  <c r="F2154" i="1"/>
  <c r="G2154" i="1"/>
  <c r="AB2154" i="1"/>
  <c r="F2153" i="1"/>
  <c r="G2153" i="1"/>
  <c r="AB2153" i="1"/>
  <c r="F2152" i="1"/>
  <c r="G2152" i="1"/>
  <c r="AB2152" i="1"/>
  <c r="F2151" i="1"/>
  <c r="G2151" i="1"/>
  <c r="AB2151" i="1"/>
  <c r="F2150" i="1"/>
  <c r="G2150" i="1"/>
  <c r="AB2150" i="1"/>
  <c r="F2149" i="1"/>
  <c r="G2149" i="1"/>
  <c r="AB2149" i="1"/>
  <c r="F2148" i="1"/>
  <c r="G2148" i="1"/>
  <c r="AB2148" i="1"/>
  <c r="F2147" i="1"/>
  <c r="G2147" i="1"/>
  <c r="AB2147" i="1"/>
  <c r="F2146" i="1"/>
  <c r="G2146" i="1"/>
  <c r="AB2146" i="1"/>
  <c r="C2146" i="1"/>
  <c r="F2145" i="1"/>
  <c r="G2145" i="1"/>
  <c r="AB2145" i="1"/>
  <c r="F2144" i="1"/>
  <c r="G2144" i="1"/>
  <c r="AB2144" i="1"/>
  <c r="F2143" i="1"/>
  <c r="G2143" i="1"/>
  <c r="AB2143" i="1"/>
  <c r="F2142" i="1"/>
  <c r="G2142" i="1"/>
  <c r="AB2142" i="1"/>
  <c r="F2141" i="1"/>
  <c r="G2141" i="1"/>
  <c r="AB2141" i="1"/>
  <c r="F2140" i="1"/>
  <c r="G2140" i="1"/>
  <c r="AB2140" i="1"/>
  <c r="F2139" i="1"/>
  <c r="G2139" i="1"/>
  <c r="AB2139" i="1"/>
  <c r="F2138" i="1"/>
  <c r="G2138" i="1"/>
  <c r="AB2138" i="1"/>
  <c r="F2137" i="1"/>
  <c r="G2137" i="1"/>
  <c r="AB2137" i="1"/>
  <c r="F2136" i="1"/>
  <c r="G2136" i="1"/>
  <c r="AB2136" i="1"/>
  <c r="F2135" i="1"/>
  <c r="G2135" i="1"/>
  <c r="AB2135" i="1"/>
  <c r="F2134" i="1"/>
  <c r="G2134" i="1"/>
  <c r="AB2134" i="1"/>
  <c r="F2133" i="1"/>
  <c r="G2133" i="1"/>
  <c r="AB2133" i="1"/>
  <c r="F2132" i="1"/>
  <c r="G2132" i="1"/>
  <c r="AB2132" i="1"/>
  <c r="F2131" i="1"/>
  <c r="G2131" i="1"/>
  <c r="AB2131" i="1"/>
  <c r="F2130" i="1"/>
  <c r="G2130" i="1"/>
  <c r="AB2130" i="1"/>
  <c r="F2129" i="1"/>
  <c r="G2129" i="1"/>
  <c r="AB2129" i="1"/>
  <c r="F2128" i="1"/>
  <c r="G2128" i="1"/>
  <c r="AB2128" i="1"/>
  <c r="F2127" i="1"/>
  <c r="G2127" i="1"/>
  <c r="AB2127" i="1"/>
  <c r="F2126" i="1"/>
  <c r="G2126" i="1"/>
  <c r="AB2126" i="1"/>
  <c r="F2125" i="1"/>
  <c r="G2125" i="1"/>
  <c r="AB2125" i="1"/>
  <c r="F2124" i="1"/>
  <c r="G2124" i="1"/>
  <c r="AB2124" i="1"/>
  <c r="F2123" i="1"/>
  <c r="G2123" i="1"/>
  <c r="AB2123" i="1"/>
  <c r="F2122" i="1"/>
  <c r="G2122" i="1"/>
  <c r="AB2122" i="1"/>
  <c r="C2122" i="1"/>
  <c r="F2121" i="1"/>
  <c r="G2121" i="1"/>
  <c r="AB2121" i="1"/>
  <c r="F2120" i="1"/>
  <c r="G2120" i="1"/>
  <c r="AB2120" i="1"/>
  <c r="F2119" i="1"/>
  <c r="G2119" i="1"/>
  <c r="AB2119" i="1"/>
  <c r="F2118" i="1"/>
  <c r="G2118" i="1"/>
  <c r="AB2118" i="1"/>
  <c r="F2117" i="1"/>
  <c r="G2117" i="1"/>
  <c r="AB2117" i="1"/>
  <c r="F2116" i="1"/>
  <c r="G2116" i="1"/>
  <c r="AB2116" i="1"/>
  <c r="F2115" i="1"/>
  <c r="G2115" i="1"/>
  <c r="AB2115" i="1"/>
  <c r="F2114" i="1"/>
  <c r="G2114" i="1"/>
  <c r="AB2114" i="1"/>
  <c r="C2114" i="1"/>
  <c r="F2113" i="1"/>
  <c r="G2113" i="1"/>
  <c r="AB2113" i="1"/>
  <c r="F2112" i="1"/>
  <c r="G2112" i="1"/>
  <c r="AB2112" i="1"/>
  <c r="F2111" i="1"/>
  <c r="G2111" i="1"/>
  <c r="AB2111" i="1"/>
  <c r="F2110" i="1"/>
  <c r="G2110" i="1"/>
  <c r="AB2110" i="1"/>
  <c r="F2109" i="1"/>
  <c r="G2109" i="1"/>
  <c r="AB2109" i="1"/>
  <c r="F2108" i="1"/>
  <c r="G2108" i="1"/>
  <c r="AB2108" i="1"/>
  <c r="F2107" i="1"/>
  <c r="G2107" i="1"/>
  <c r="AB2107" i="1"/>
  <c r="F2106" i="1"/>
  <c r="G2106" i="1"/>
  <c r="AB2106" i="1"/>
  <c r="F2105" i="1"/>
  <c r="G2105" i="1"/>
  <c r="AB2105" i="1"/>
  <c r="F2104" i="1"/>
  <c r="G2104" i="1"/>
  <c r="AB2104" i="1"/>
  <c r="F2103" i="1"/>
  <c r="G2103" i="1"/>
  <c r="AB2103" i="1"/>
  <c r="F2102" i="1"/>
  <c r="G2102" i="1"/>
  <c r="AB2102" i="1"/>
  <c r="F2101" i="1"/>
  <c r="G2101" i="1"/>
  <c r="AB2101" i="1"/>
  <c r="F2100" i="1"/>
  <c r="G2100" i="1"/>
  <c r="AB2100" i="1"/>
  <c r="F2099" i="1"/>
  <c r="G2099" i="1"/>
  <c r="AB2099" i="1"/>
  <c r="F2098" i="1"/>
  <c r="G2098" i="1"/>
  <c r="AB2098" i="1"/>
  <c r="F2097" i="1"/>
  <c r="G2097" i="1"/>
  <c r="AB2097" i="1"/>
  <c r="F2096" i="1"/>
  <c r="G2096" i="1"/>
  <c r="AB2096" i="1"/>
  <c r="F2095" i="1"/>
  <c r="G2095" i="1"/>
  <c r="AB2095" i="1"/>
  <c r="F2094" i="1"/>
  <c r="G2094" i="1"/>
  <c r="AB2094" i="1"/>
  <c r="F2093" i="1"/>
  <c r="G2093" i="1"/>
  <c r="AB2093" i="1"/>
  <c r="F2092" i="1"/>
  <c r="G2092" i="1"/>
  <c r="AB2092" i="1"/>
  <c r="F2091" i="1"/>
  <c r="G2091" i="1"/>
  <c r="AB2091" i="1"/>
  <c r="F2090" i="1"/>
  <c r="G2090" i="1"/>
  <c r="AB2090" i="1"/>
  <c r="F2089" i="1"/>
  <c r="G2089" i="1"/>
  <c r="AB2089" i="1"/>
  <c r="F2088" i="1"/>
  <c r="G2088" i="1"/>
  <c r="AB2088" i="1"/>
  <c r="F2087" i="1"/>
  <c r="G2087" i="1"/>
  <c r="AB2087" i="1"/>
  <c r="F2086" i="1"/>
  <c r="G2086" i="1"/>
  <c r="AB2086" i="1"/>
  <c r="F2085" i="1"/>
  <c r="G2085" i="1"/>
  <c r="AB2085" i="1"/>
  <c r="C2085" i="1"/>
  <c r="F2084" i="1"/>
  <c r="G2084" i="1"/>
  <c r="AB2084" i="1"/>
  <c r="F2083" i="1"/>
  <c r="G2083" i="1"/>
  <c r="AB2083" i="1"/>
  <c r="F2082" i="1"/>
  <c r="G2082" i="1"/>
  <c r="AB2082" i="1"/>
  <c r="F2081" i="1"/>
  <c r="G2081" i="1"/>
  <c r="AB2081" i="1"/>
  <c r="F2080" i="1"/>
  <c r="G2080" i="1"/>
  <c r="AB2080" i="1"/>
  <c r="F2079" i="1"/>
  <c r="G2079" i="1"/>
  <c r="AB2079" i="1"/>
  <c r="F2078" i="1"/>
  <c r="G2078" i="1"/>
  <c r="AB2078" i="1"/>
  <c r="F2077" i="1"/>
  <c r="G2077" i="1"/>
  <c r="AB2077" i="1"/>
  <c r="F2076" i="1"/>
  <c r="G2076" i="1"/>
  <c r="AB2076" i="1"/>
  <c r="F2075" i="1"/>
  <c r="G2075" i="1"/>
  <c r="AB2075" i="1"/>
  <c r="F2074" i="1"/>
  <c r="G2074" i="1"/>
  <c r="AB2074" i="1"/>
  <c r="F2073" i="1"/>
  <c r="G2073" i="1"/>
  <c r="AB2073" i="1"/>
  <c r="F2072" i="1"/>
  <c r="G2072" i="1"/>
  <c r="AB2072" i="1"/>
  <c r="F2071" i="1"/>
  <c r="G2071" i="1"/>
  <c r="AB2071" i="1"/>
  <c r="F2070" i="1"/>
  <c r="G2070" i="1"/>
  <c r="AB2070" i="1"/>
  <c r="F2069" i="1"/>
  <c r="G2069" i="1"/>
  <c r="AB2069" i="1"/>
  <c r="F2068" i="1"/>
  <c r="G2068" i="1"/>
  <c r="AB2068" i="1"/>
  <c r="C2068" i="1"/>
  <c r="F2067" i="1"/>
  <c r="G2067" i="1"/>
  <c r="AB2067" i="1"/>
  <c r="F2066" i="1"/>
  <c r="G2066" i="1"/>
  <c r="AB2066" i="1"/>
  <c r="F2065" i="1"/>
  <c r="G2065" i="1"/>
  <c r="AB2065" i="1"/>
  <c r="F2064" i="1"/>
  <c r="G2064" i="1"/>
  <c r="AB2064" i="1"/>
  <c r="F2063" i="1"/>
  <c r="G2063" i="1"/>
  <c r="AB2063" i="1"/>
  <c r="F2062" i="1"/>
  <c r="G2062" i="1"/>
  <c r="AB2062" i="1"/>
  <c r="F2061" i="1"/>
  <c r="G2061" i="1"/>
  <c r="AB2061" i="1"/>
  <c r="G2060" i="1"/>
  <c r="AB2060" i="1"/>
  <c r="F2059" i="1"/>
  <c r="G2059" i="1"/>
  <c r="AB2059" i="1"/>
  <c r="F2058" i="1"/>
  <c r="G2058" i="1"/>
  <c r="AB2058" i="1"/>
  <c r="F2057" i="1"/>
  <c r="G2057" i="1"/>
  <c r="AB2057" i="1"/>
  <c r="F2056" i="1"/>
  <c r="G2056" i="1"/>
  <c r="AB2056" i="1"/>
  <c r="F2055" i="1"/>
  <c r="G2055" i="1"/>
  <c r="AB2055" i="1"/>
  <c r="F2054" i="1"/>
  <c r="G2054" i="1"/>
  <c r="AB2054" i="1"/>
  <c r="G2053" i="1"/>
  <c r="AB2053" i="1"/>
  <c r="G2052" i="1"/>
  <c r="AB2052" i="1"/>
  <c r="F2051" i="1"/>
  <c r="G2051" i="1"/>
  <c r="AB2051" i="1"/>
  <c r="F2050" i="1"/>
  <c r="G2050" i="1"/>
  <c r="AB2050" i="1"/>
  <c r="F2049" i="1"/>
  <c r="G2049" i="1"/>
  <c r="AB2049" i="1"/>
  <c r="F2048" i="1"/>
  <c r="G2048" i="1"/>
  <c r="AB2048" i="1"/>
  <c r="F2047" i="1"/>
  <c r="G2047" i="1"/>
  <c r="AB2047" i="1"/>
  <c r="F2046" i="1"/>
  <c r="G2046" i="1"/>
  <c r="AB2046" i="1"/>
  <c r="F2045" i="1"/>
  <c r="G2045" i="1"/>
  <c r="AB2045" i="1"/>
  <c r="F2044" i="1"/>
  <c r="G2044" i="1"/>
  <c r="AB2044" i="1"/>
  <c r="F2043" i="1"/>
  <c r="G2043" i="1"/>
  <c r="AB2043" i="1"/>
  <c r="F2042" i="1"/>
  <c r="G2042" i="1"/>
  <c r="AB2042" i="1"/>
  <c r="F2041" i="1"/>
  <c r="G2041" i="1"/>
  <c r="AB2041" i="1"/>
  <c r="C2041" i="1"/>
  <c r="G2040" i="1"/>
  <c r="AB2040" i="1"/>
  <c r="F2039" i="1"/>
  <c r="G2039" i="1"/>
  <c r="AB2039" i="1"/>
  <c r="F2038" i="1"/>
  <c r="G2038" i="1"/>
  <c r="AB2038" i="1"/>
  <c r="G2037" i="1"/>
  <c r="AB2037" i="1"/>
  <c r="G2036" i="1"/>
  <c r="AB2036" i="1"/>
  <c r="G2035" i="1"/>
  <c r="AB2035" i="1"/>
  <c r="F2034" i="1"/>
  <c r="G2034" i="1"/>
  <c r="AB2034" i="1"/>
  <c r="C2034" i="1"/>
  <c r="F2033" i="1"/>
  <c r="G2033" i="1"/>
  <c r="AB2033" i="1"/>
  <c r="F2032" i="1"/>
  <c r="G2032" i="1"/>
  <c r="AB2032" i="1"/>
  <c r="F2031" i="1"/>
  <c r="G2031" i="1"/>
  <c r="AB2031" i="1"/>
  <c r="F2030" i="1"/>
  <c r="G2030" i="1"/>
  <c r="AB2030" i="1"/>
  <c r="F2029" i="1"/>
  <c r="G2029" i="1"/>
  <c r="AB2029" i="1"/>
  <c r="F2028" i="1"/>
  <c r="G2028" i="1"/>
  <c r="AB2028" i="1"/>
  <c r="F2027" i="1"/>
  <c r="G2027" i="1"/>
  <c r="AB2027" i="1"/>
  <c r="F2026" i="1"/>
  <c r="G2026" i="1"/>
  <c r="AB2026" i="1"/>
  <c r="F2025" i="1"/>
  <c r="G2025" i="1"/>
  <c r="AB2025" i="1"/>
  <c r="F2024" i="1"/>
  <c r="G2024" i="1"/>
  <c r="AB2024" i="1"/>
  <c r="F2023" i="1"/>
  <c r="G2023" i="1"/>
  <c r="AB2023" i="1"/>
  <c r="F2022" i="1"/>
  <c r="G2022" i="1"/>
  <c r="AB2022" i="1"/>
  <c r="F2021" i="1"/>
  <c r="G2021" i="1"/>
  <c r="AB2021" i="1"/>
  <c r="F2020" i="1"/>
  <c r="G2020" i="1"/>
  <c r="AB2020" i="1"/>
  <c r="F2019" i="1"/>
  <c r="G2019" i="1"/>
  <c r="AB2019" i="1"/>
  <c r="F2018" i="1"/>
  <c r="G2018" i="1"/>
  <c r="AB2018" i="1"/>
  <c r="F2017" i="1"/>
  <c r="G2017" i="1"/>
  <c r="AB2017" i="1"/>
  <c r="F2016" i="1"/>
  <c r="G2016" i="1"/>
  <c r="AB2016" i="1"/>
  <c r="F2015" i="1"/>
  <c r="G2015" i="1"/>
  <c r="AB2015" i="1"/>
  <c r="F2014" i="1"/>
  <c r="G2014" i="1"/>
  <c r="AB2014" i="1"/>
  <c r="C2014" i="1"/>
  <c r="F2013" i="1"/>
  <c r="G2013" i="1"/>
  <c r="AB2013" i="1"/>
  <c r="F2012" i="1"/>
  <c r="G2012" i="1"/>
  <c r="AB2012" i="1"/>
  <c r="F2011" i="1"/>
  <c r="G2011" i="1"/>
  <c r="AB2011" i="1"/>
  <c r="F2010" i="1"/>
  <c r="G2010" i="1"/>
  <c r="AB2010" i="1"/>
  <c r="F2009" i="1"/>
  <c r="G2009" i="1"/>
  <c r="AB2009" i="1"/>
  <c r="F2008" i="1"/>
  <c r="G2008" i="1"/>
  <c r="AB2008" i="1"/>
  <c r="F2007" i="1"/>
  <c r="G2007" i="1"/>
  <c r="AB2007" i="1"/>
  <c r="F2006" i="1"/>
  <c r="G2006" i="1"/>
  <c r="AB2006" i="1"/>
  <c r="F2005" i="1"/>
  <c r="G2005" i="1"/>
  <c r="AB2005" i="1"/>
  <c r="F2004" i="1"/>
  <c r="G2004" i="1"/>
  <c r="AB2004" i="1"/>
  <c r="F2003" i="1"/>
  <c r="G2003" i="1"/>
  <c r="AB2003" i="1"/>
  <c r="F2002" i="1"/>
  <c r="G2002" i="1"/>
  <c r="AB2002" i="1"/>
  <c r="F2001" i="1"/>
  <c r="G2001" i="1"/>
  <c r="AB2001" i="1"/>
  <c r="F2000" i="1"/>
  <c r="G2000" i="1"/>
  <c r="AB2000" i="1"/>
  <c r="F1999" i="1"/>
  <c r="G1999" i="1"/>
  <c r="AB1999" i="1"/>
  <c r="F1998" i="1"/>
  <c r="G1998" i="1"/>
  <c r="AB1998" i="1"/>
  <c r="F1997" i="1"/>
  <c r="G1997" i="1"/>
  <c r="AB1997" i="1"/>
  <c r="F1996" i="1"/>
  <c r="G1996" i="1"/>
  <c r="AB1996" i="1"/>
  <c r="F1995" i="1"/>
  <c r="G1995" i="1"/>
  <c r="AB1995" i="1"/>
  <c r="F1994" i="1"/>
  <c r="G1994" i="1"/>
  <c r="AB1994" i="1"/>
  <c r="F1993" i="1"/>
  <c r="G1993" i="1"/>
  <c r="AB1993" i="1"/>
  <c r="F1992" i="1"/>
  <c r="G1992" i="1"/>
  <c r="AB1992" i="1"/>
  <c r="G1991" i="1"/>
  <c r="AB1991" i="1"/>
  <c r="F1990" i="1"/>
  <c r="G1990" i="1"/>
  <c r="AB1990" i="1"/>
  <c r="F1989" i="1"/>
  <c r="G1989" i="1"/>
  <c r="AB1989" i="1"/>
  <c r="F1988" i="1"/>
  <c r="G1988" i="1"/>
  <c r="AB1988" i="1"/>
  <c r="F1987" i="1"/>
  <c r="G1987" i="1"/>
  <c r="AB1987" i="1"/>
  <c r="F1986" i="1"/>
  <c r="G1986" i="1"/>
  <c r="AB1986" i="1"/>
  <c r="F1985" i="1"/>
  <c r="G1985" i="1"/>
  <c r="AB1985" i="1"/>
  <c r="F1984" i="1"/>
  <c r="G1984" i="1"/>
  <c r="AB1984" i="1"/>
  <c r="F1983" i="1"/>
  <c r="G1983" i="1"/>
  <c r="AB1983" i="1"/>
  <c r="F1982" i="1"/>
  <c r="G1982" i="1"/>
  <c r="AB1982" i="1"/>
  <c r="F1981" i="1"/>
  <c r="G1981" i="1"/>
  <c r="AB1981" i="1"/>
  <c r="F1980" i="1"/>
  <c r="G1980" i="1"/>
  <c r="AB1980" i="1"/>
  <c r="F1979" i="1"/>
  <c r="G1979" i="1"/>
  <c r="AB1979" i="1"/>
  <c r="F1978" i="1"/>
  <c r="G1978" i="1"/>
  <c r="AB1978" i="1"/>
  <c r="F1977" i="1"/>
  <c r="G1977" i="1"/>
  <c r="AB1977" i="1"/>
  <c r="F1976" i="1"/>
  <c r="G1976" i="1"/>
  <c r="AB1976" i="1"/>
  <c r="F1975" i="1"/>
  <c r="G1975" i="1"/>
  <c r="AB1975" i="1"/>
  <c r="G1974" i="1"/>
  <c r="AB1974" i="1"/>
  <c r="C1974" i="1"/>
  <c r="F1973" i="1"/>
  <c r="G1973" i="1"/>
  <c r="AB1973" i="1"/>
  <c r="F1972" i="1"/>
  <c r="G1972" i="1"/>
  <c r="AB1972" i="1"/>
  <c r="F1971" i="1"/>
  <c r="G1971" i="1"/>
  <c r="AB1971" i="1"/>
  <c r="F1970" i="1"/>
  <c r="G1970" i="1"/>
  <c r="AB1970" i="1"/>
  <c r="F1969" i="1"/>
  <c r="G1969" i="1"/>
  <c r="AB1969" i="1"/>
  <c r="F1968" i="1"/>
  <c r="G1968" i="1"/>
  <c r="AB1968" i="1"/>
  <c r="F1967" i="1"/>
  <c r="G1967" i="1"/>
  <c r="AB1967" i="1"/>
  <c r="F1966" i="1"/>
  <c r="G1966" i="1"/>
  <c r="AB1966" i="1"/>
  <c r="F1965" i="1"/>
  <c r="G1965" i="1"/>
  <c r="AB1965" i="1"/>
  <c r="F1964" i="1"/>
  <c r="G1964" i="1"/>
  <c r="AB1964" i="1"/>
  <c r="F1963" i="1"/>
  <c r="G1963" i="1"/>
  <c r="AB1963" i="1"/>
  <c r="F1962" i="1"/>
  <c r="G1962" i="1"/>
  <c r="AB1962" i="1"/>
  <c r="F1961" i="1"/>
  <c r="G1961" i="1"/>
  <c r="AB1961" i="1"/>
  <c r="F1960" i="1"/>
  <c r="G1960" i="1"/>
  <c r="AB1960" i="1"/>
  <c r="F1959" i="1"/>
  <c r="G1959" i="1"/>
  <c r="AB1959" i="1"/>
  <c r="F1958" i="1"/>
  <c r="G1958" i="1"/>
  <c r="AB1958" i="1"/>
  <c r="G1957" i="1"/>
  <c r="AB1957" i="1"/>
  <c r="F1956" i="1"/>
  <c r="G1956" i="1"/>
  <c r="AB1956" i="1"/>
  <c r="F1955" i="1"/>
  <c r="G1955" i="1"/>
  <c r="AB1955" i="1"/>
  <c r="F1954" i="1"/>
  <c r="G1954" i="1"/>
  <c r="AB1954" i="1"/>
  <c r="F1953" i="1"/>
  <c r="G1953" i="1"/>
  <c r="AB1953" i="1"/>
  <c r="F1952" i="1"/>
  <c r="G1952" i="1"/>
  <c r="AB1952" i="1"/>
  <c r="F1951" i="1"/>
  <c r="G1951" i="1"/>
  <c r="AB1951" i="1"/>
  <c r="F1950" i="1"/>
  <c r="G1950" i="1"/>
  <c r="AB1950" i="1"/>
  <c r="F1949" i="1"/>
  <c r="G1949" i="1"/>
  <c r="AB1949" i="1"/>
  <c r="F1948" i="1"/>
  <c r="G1948" i="1"/>
  <c r="AB1948" i="1"/>
  <c r="F1947" i="1"/>
  <c r="G1947" i="1"/>
  <c r="AB1947" i="1"/>
  <c r="F1946" i="1"/>
  <c r="G1946" i="1"/>
  <c r="AB1946" i="1"/>
  <c r="F1945" i="1"/>
  <c r="G1945" i="1"/>
  <c r="AB1945" i="1"/>
  <c r="F1944" i="1"/>
  <c r="G1944" i="1"/>
  <c r="AB1944" i="1"/>
  <c r="F1943" i="1"/>
  <c r="G1943" i="1"/>
  <c r="AB1943" i="1"/>
  <c r="F1942" i="1"/>
  <c r="G1942" i="1"/>
  <c r="AB1942" i="1"/>
  <c r="F1941" i="1"/>
  <c r="G1941" i="1"/>
  <c r="AB1941" i="1"/>
  <c r="F1940" i="1"/>
  <c r="G1940" i="1"/>
  <c r="AB1940" i="1"/>
  <c r="F1939" i="1"/>
  <c r="G1939" i="1"/>
  <c r="AB1939" i="1"/>
  <c r="F1938" i="1"/>
  <c r="G1938" i="1"/>
  <c r="AB1938" i="1"/>
  <c r="F1937" i="1"/>
  <c r="G1937" i="1"/>
  <c r="AB1937" i="1"/>
  <c r="C1937" i="1"/>
  <c r="F1936" i="1"/>
  <c r="G1936" i="1"/>
  <c r="AB1936" i="1"/>
  <c r="F1935" i="1"/>
  <c r="G1935" i="1"/>
  <c r="AB1935" i="1"/>
  <c r="C1935" i="1"/>
  <c r="F1934" i="1"/>
  <c r="G1934" i="1"/>
  <c r="AB1934" i="1"/>
  <c r="F1933" i="1"/>
  <c r="G1933" i="1"/>
  <c r="AB1933" i="1"/>
  <c r="F1932" i="1"/>
  <c r="G1932" i="1"/>
  <c r="AB1932" i="1"/>
  <c r="F1931" i="1"/>
  <c r="G1931" i="1"/>
  <c r="AB1931" i="1"/>
  <c r="F1930" i="1"/>
  <c r="G1930" i="1"/>
  <c r="AB1930" i="1"/>
  <c r="F1929" i="1"/>
  <c r="G1929" i="1"/>
  <c r="AB1929" i="1"/>
  <c r="F1928" i="1"/>
  <c r="G1928" i="1"/>
  <c r="AB1928" i="1"/>
  <c r="F1927" i="1"/>
  <c r="G1927" i="1"/>
  <c r="AB1927" i="1"/>
  <c r="F1926" i="1"/>
  <c r="G1926" i="1"/>
  <c r="AB1926" i="1"/>
  <c r="F1925" i="1"/>
  <c r="G1925" i="1"/>
  <c r="AB1925" i="1"/>
  <c r="F1924" i="1"/>
  <c r="G1924" i="1"/>
  <c r="AB1924" i="1"/>
  <c r="F1923" i="1"/>
  <c r="G1923" i="1"/>
  <c r="AB1923" i="1"/>
  <c r="F1922" i="1"/>
  <c r="G1922" i="1"/>
  <c r="AB1922" i="1"/>
  <c r="F1921" i="1"/>
  <c r="G1921" i="1"/>
  <c r="AB1921" i="1"/>
  <c r="F1920" i="1"/>
  <c r="G1920" i="1"/>
  <c r="AB1920" i="1"/>
  <c r="F1919" i="1"/>
  <c r="G1919" i="1"/>
  <c r="AB1919" i="1"/>
  <c r="F1918" i="1"/>
  <c r="G1918" i="1"/>
  <c r="AB1918" i="1"/>
  <c r="F1917" i="1"/>
  <c r="G1917" i="1"/>
  <c r="AB1917" i="1"/>
  <c r="F1916" i="1"/>
  <c r="G1916" i="1"/>
  <c r="AB1916" i="1"/>
  <c r="F1915" i="1"/>
  <c r="G1915" i="1"/>
  <c r="AB1915" i="1"/>
  <c r="F1914" i="1"/>
  <c r="G1914" i="1"/>
  <c r="AB1914" i="1"/>
  <c r="F1913" i="1"/>
  <c r="G1913" i="1"/>
  <c r="AB1913" i="1"/>
  <c r="F1912" i="1"/>
  <c r="G1912" i="1"/>
  <c r="AB1912" i="1"/>
  <c r="F1911" i="1"/>
  <c r="G1911" i="1"/>
  <c r="AB1911" i="1"/>
  <c r="F1910" i="1"/>
  <c r="G1910" i="1"/>
  <c r="AB1910" i="1"/>
  <c r="C1910" i="1"/>
  <c r="F1909" i="1"/>
  <c r="G1909" i="1"/>
  <c r="AB1909" i="1"/>
  <c r="F1908" i="1"/>
  <c r="G1908" i="1"/>
  <c r="AB1908" i="1"/>
  <c r="F1907" i="1"/>
  <c r="G1907" i="1"/>
  <c r="AB1907" i="1"/>
  <c r="F1906" i="1"/>
  <c r="G1906" i="1"/>
  <c r="AB1906" i="1"/>
  <c r="F1905" i="1"/>
  <c r="G1905" i="1"/>
  <c r="AB1905" i="1"/>
  <c r="F1904" i="1"/>
  <c r="G1904" i="1"/>
  <c r="AB1904" i="1"/>
  <c r="F1903" i="1"/>
  <c r="G1903" i="1"/>
  <c r="AB1903" i="1"/>
  <c r="F1902" i="1"/>
  <c r="G1902" i="1"/>
  <c r="AB1902" i="1"/>
  <c r="F1901" i="1"/>
  <c r="G1901" i="1"/>
  <c r="AB1901" i="1"/>
  <c r="F1900" i="1"/>
  <c r="G1900" i="1"/>
  <c r="AB1900" i="1"/>
  <c r="F1899" i="1"/>
  <c r="G1899" i="1"/>
  <c r="AB1899" i="1"/>
  <c r="F1898" i="1"/>
  <c r="G1898" i="1"/>
  <c r="AB1898" i="1"/>
  <c r="F1897" i="1"/>
  <c r="G1897" i="1"/>
  <c r="AB1897" i="1"/>
  <c r="F1896" i="1"/>
  <c r="G1896" i="1"/>
  <c r="AB1896" i="1"/>
  <c r="F1895" i="1"/>
  <c r="G1895" i="1"/>
  <c r="AB1895" i="1"/>
  <c r="F1894" i="1"/>
  <c r="G1894" i="1"/>
  <c r="AB1894" i="1"/>
  <c r="F1893" i="1"/>
  <c r="G1893" i="1"/>
  <c r="AB1893" i="1"/>
  <c r="F1892" i="1"/>
  <c r="G1892" i="1"/>
  <c r="AB1892" i="1"/>
  <c r="F1891" i="1"/>
  <c r="G1891" i="1"/>
  <c r="AB1891" i="1"/>
  <c r="F1890" i="1"/>
  <c r="G1890" i="1"/>
  <c r="AB1890" i="1"/>
  <c r="F1889" i="1"/>
  <c r="G1889" i="1"/>
  <c r="AB1889" i="1"/>
  <c r="F1888" i="1"/>
  <c r="G1888" i="1"/>
  <c r="AB1888" i="1"/>
  <c r="F1887" i="1"/>
  <c r="G1887" i="1"/>
  <c r="AB1887" i="1"/>
  <c r="F1886" i="1"/>
  <c r="G1886" i="1"/>
  <c r="AB1886" i="1"/>
  <c r="F1885" i="1"/>
  <c r="G1885" i="1"/>
  <c r="AB1885" i="1"/>
  <c r="F1884" i="1"/>
  <c r="G1884" i="1"/>
  <c r="AB1884" i="1"/>
  <c r="F1883" i="1"/>
  <c r="G1883" i="1"/>
  <c r="AB1883" i="1"/>
  <c r="F1882" i="1"/>
  <c r="G1882" i="1"/>
  <c r="AB1882" i="1"/>
  <c r="F1881" i="1"/>
  <c r="G1881" i="1"/>
  <c r="AB1881" i="1"/>
  <c r="F1880" i="1"/>
  <c r="G1880" i="1"/>
  <c r="AB1880" i="1"/>
  <c r="F1879" i="1"/>
  <c r="G1879" i="1"/>
  <c r="AB1879" i="1"/>
  <c r="F1878" i="1"/>
  <c r="G1878" i="1"/>
  <c r="AB1878" i="1"/>
  <c r="F1877" i="1"/>
  <c r="G1877" i="1"/>
  <c r="AB1877" i="1"/>
  <c r="F1876" i="1"/>
  <c r="G1876" i="1"/>
  <c r="AB1876" i="1"/>
  <c r="F1875" i="1"/>
  <c r="G1875" i="1"/>
  <c r="AB1875" i="1"/>
  <c r="F1874" i="1"/>
  <c r="G1874" i="1"/>
  <c r="AB1874" i="1"/>
  <c r="F1873" i="1"/>
  <c r="G1873" i="1"/>
  <c r="AB1873" i="1"/>
  <c r="F1872" i="1"/>
  <c r="G1872" i="1"/>
  <c r="AB1872" i="1"/>
  <c r="F1871" i="1"/>
  <c r="G1871" i="1"/>
  <c r="AB1871" i="1"/>
  <c r="F1870" i="1"/>
  <c r="G1870" i="1"/>
  <c r="AB1870" i="1"/>
  <c r="F1869" i="1"/>
  <c r="G1869" i="1"/>
  <c r="AB1869" i="1"/>
  <c r="F1868" i="1"/>
  <c r="G1868" i="1"/>
  <c r="AB1868" i="1"/>
  <c r="F1867" i="1"/>
  <c r="G1867" i="1"/>
  <c r="AB1867" i="1"/>
  <c r="F1866" i="1"/>
  <c r="G1866" i="1"/>
  <c r="AB1866" i="1"/>
  <c r="F1865" i="1"/>
  <c r="G1865" i="1"/>
  <c r="AB1865" i="1"/>
  <c r="F1864" i="1"/>
  <c r="G1864" i="1"/>
  <c r="AB1864" i="1"/>
  <c r="F1863" i="1"/>
  <c r="G1863" i="1"/>
  <c r="AB1863" i="1"/>
  <c r="F1862" i="1"/>
  <c r="G1862" i="1"/>
  <c r="AB1862" i="1"/>
  <c r="F1861" i="1"/>
  <c r="G1861" i="1"/>
  <c r="AB1861" i="1"/>
  <c r="F1860" i="1"/>
  <c r="G1860" i="1"/>
  <c r="AB1860" i="1"/>
  <c r="F1859" i="1"/>
  <c r="G1859" i="1"/>
  <c r="AB1859" i="1"/>
  <c r="F1858" i="1"/>
  <c r="G1858" i="1"/>
  <c r="AB1858" i="1"/>
  <c r="F1857" i="1"/>
  <c r="G1857" i="1"/>
  <c r="AB1857" i="1"/>
  <c r="F1856" i="1"/>
  <c r="G1856" i="1"/>
  <c r="AB1856" i="1"/>
  <c r="F1855" i="1"/>
  <c r="G1855" i="1"/>
  <c r="AB1855" i="1"/>
  <c r="F1854" i="1"/>
  <c r="G1854" i="1"/>
  <c r="AB1854" i="1"/>
  <c r="F1853" i="1"/>
  <c r="G1853" i="1"/>
  <c r="AB1853" i="1"/>
  <c r="G1852" i="1"/>
  <c r="AB1852" i="1"/>
  <c r="F1851" i="1"/>
  <c r="G1851" i="1"/>
  <c r="AB1851" i="1"/>
  <c r="F1850" i="1"/>
  <c r="G1850" i="1"/>
  <c r="AB1850" i="1"/>
  <c r="F1849" i="1"/>
  <c r="G1849" i="1"/>
  <c r="AB1849" i="1"/>
  <c r="F1848" i="1"/>
  <c r="G1848" i="1"/>
  <c r="AB1848" i="1"/>
  <c r="F1847" i="1"/>
  <c r="G1847" i="1"/>
  <c r="AB1847" i="1"/>
  <c r="F1846" i="1"/>
  <c r="G1846" i="1"/>
  <c r="AB1846" i="1"/>
  <c r="F1845" i="1"/>
  <c r="G1845" i="1"/>
  <c r="AB1845" i="1"/>
  <c r="F1844" i="1"/>
  <c r="G1844" i="1"/>
  <c r="AB1844" i="1"/>
  <c r="F1843" i="1"/>
  <c r="G1843" i="1"/>
  <c r="AB1843" i="1"/>
  <c r="F1842" i="1"/>
  <c r="G1842" i="1"/>
  <c r="AB1842" i="1"/>
  <c r="F1841" i="1"/>
  <c r="G1841" i="1"/>
  <c r="AB1841" i="1"/>
  <c r="F1840" i="1"/>
  <c r="G1840" i="1"/>
  <c r="AB1840" i="1"/>
  <c r="C1840" i="1"/>
  <c r="F1839" i="1"/>
  <c r="G1839" i="1"/>
  <c r="AB1839" i="1"/>
  <c r="F1838" i="1"/>
  <c r="G1838" i="1"/>
  <c r="AB1838" i="1"/>
  <c r="F1837" i="1"/>
  <c r="G1837" i="1"/>
  <c r="AB1837" i="1"/>
  <c r="F1836" i="1"/>
  <c r="G1836" i="1"/>
  <c r="AB1836" i="1"/>
  <c r="F1835" i="1"/>
  <c r="G1835" i="1"/>
  <c r="AB1835" i="1"/>
  <c r="F1834" i="1"/>
  <c r="G1834" i="1"/>
  <c r="AB1834" i="1"/>
  <c r="F1833" i="1"/>
  <c r="G1833" i="1"/>
  <c r="AB1833" i="1"/>
  <c r="F1832" i="1"/>
  <c r="G1832" i="1"/>
  <c r="AB1832" i="1"/>
  <c r="F1831" i="1"/>
  <c r="G1831" i="1"/>
  <c r="AB1831" i="1"/>
  <c r="F1830" i="1"/>
  <c r="G1830" i="1"/>
  <c r="AB1830" i="1"/>
  <c r="F1829" i="1"/>
  <c r="G1829" i="1"/>
  <c r="AB1829" i="1"/>
  <c r="F1828" i="1"/>
  <c r="G1828" i="1"/>
  <c r="AB1828" i="1"/>
  <c r="F1827" i="1"/>
  <c r="G1827" i="1"/>
  <c r="AB1827" i="1"/>
  <c r="F1826" i="1"/>
  <c r="G1826" i="1"/>
  <c r="AB1826" i="1"/>
  <c r="F1825" i="1"/>
  <c r="G1825" i="1"/>
  <c r="AB1825" i="1"/>
  <c r="G1824" i="1"/>
  <c r="AB1824" i="1"/>
  <c r="G1823" i="1"/>
  <c r="AB1823" i="1"/>
  <c r="F1822" i="1"/>
  <c r="G1822" i="1"/>
  <c r="AB1822" i="1"/>
  <c r="F1821" i="1"/>
  <c r="G1821" i="1"/>
  <c r="AB1821" i="1"/>
  <c r="F1820" i="1"/>
  <c r="G1820" i="1"/>
  <c r="AB1820" i="1"/>
  <c r="F1819" i="1"/>
  <c r="G1819" i="1"/>
  <c r="AB1819" i="1"/>
  <c r="F1818" i="1"/>
  <c r="G1818" i="1"/>
  <c r="AB1818" i="1"/>
  <c r="F1817" i="1"/>
  <c r="G1817" i="1"/>
  <c r="AB1817" i="1"/>
  <c r="F1816" i="1"/>
  <c r="G1816" i="1"/>
  <c r="AB1816" i="1"/>
  <c r="F1815" i="1"/>
  <c r="G1815" i="1"/>
  <c r="AB1815" i="1"/>
  <c r="F1814" i="1"/>
  <c r="G1814" i="1"/>
  <c r="AB1814" i="1"/>
  <c r="F1813" i="1"/>
  <c r="G1813" i="1"/>
  <c r="AB1813" i="1"/>
  <c r="F1812" i="1"/>
  <c r="G1812" i="1"/>
  <c r="AB1812" i="1"/>
  <c r="F1811" i="1"/>
  <c r="G1811" i="1"/>
  <c r="AB1811" i="1"/>
  <c r="F1810" i="1"/>
  <c r="G1810" i="1"/>
  <c r="AB1810" i="1"/>
  <c r="F1809" i="1"/>
  <c r="G1809" i="1"/>
  <c r="AB1809" i="1"/>
  <c r="F1808" i="1"/>
  <c r="G1808" i="1"/>
  <c r="AB1808" i="1"/>
  <c r="F1807" i="1"/>
  <c r="G1807" i="1"/>
  <c r="AB1807" i="1"/>
  <c r="F1806" i="1"/>
  <c r="G1806" i="1"/>
  <c r="AB1806" i="1"/>
  <c r="F1805" i="1"/>
  <c r="G1805" i="1"/>
  <c r="AB1805" i="1"/>
  <c r="F1804" i="1"/>
  <c r="G1804" i="1"/>
  <c r="AB1804" i="1"/>
  <c r="F1803" i="1"/>
  <c r="G1803" i="1"/>
  <c r="AB1803" i="1"/>
  <c r="F1802" i="1"/>
  <c r="G1802" i="1"/>
  <c r="AB1802" i="1"/>
  <c r="F1801" i="1"/>
  <c r="G1801" i="1"/>
  <c r="AB1801" i="1"/>
  <c r="F1800" i="1"/>
  <c r="G1800" i="1"/>
  <c r="AB1800" i="1"/>
  <c r="F1799" i="1"/>
  <c r="G1799" i="1"/>
  <c r="AB1799" i="1"/>
  <c r="F1798" i="1"/>
  <c r="G1798" i="1"/>
  <c r="AB1798" i="1"/>
  <c r="F1797" i="1"/>
  <c r="G1797" i="1"/>
  <c r="AB1797" i="1"/>
  <c r="F1796" i="1"/>
  <c r="G1796" i="1"/>
  <c r="AB1796" i="1"/>
  <c r="F1795" i="1"/>
  <c r="G1795" i="1"/>
  <c r="AB1795" i="1"/>
  <c r="F1794" i="1"/>
  <c r="G1794" i="1"/>
  <c r="AB1794" i="1"/>
  <c r="F1793" i="1"/>
  <c r="G1793" i="1"/>
  <c r="AB1793" i="1"/>
  <c r="F1792" i="1"/>
  <c r="G1792" i="1"/>
  <c r="AB1792" i="1"/>
  <c r="F1791" i="1"/>
  <c r="G1791" i="1"/>
  <c r="AB1791" i="1"/>
  <c r="F1790" i="1"/>
  <c r="G1790" i="1"/>
  <c r="AB1790" i="1"/>
  <c r="F1789" i="1"/>
  <c r="G1789" i="1"/>
  <c r="AB1789" i="1"/>
  <c r="F1788" i="1"/>
  <c r="G1788" i="1"/>
  <c r="AB1788" i="1"/>
  <c r="F1787" i="1"/>
  <c r="G1787" i="1"/>
  <c r="AB1787" i="1"/>
  <c r="F1786" i="1"/>
  <c r="G1786" i="1"/>
  <c r="AB1786" i="1"/>
  <c r="F1785" i="1"/>
  <c r="G1785" i="1"/>
  <c r="AB1785" i="1"/>
  <c r="F1784" i="1"/>
  <c r="G1784" i="1"/>
  <c r="AB1784" i="1"/>
  <c r="F1783" i="1"/>
  <c r="G1783" i="1"/>
  <c r="AB1783" i="1"/>
  <c r="F1782" i="1"/>
  <c r="G1782" i="1"/>
  <c r="AB1782" i="1"/>
  <c r="F1781" i="1"/>
  <c r="G1781" i="1"/>
  <c r="AB1781" i="1"/>
  <c r="F1780" i="1"/>
  <c r="G1780" i="1"/>
  <c r="AB1780" i="1"/>
  <c r="F1779" i="1"/>
  <c r="G1779" i="1"/>
  <c r="AB1779" i="1"/>
  <c r="F1778" i="1"/>
  <c r="G1778" i="1"/>
  <c r="AB1778" i="1"/>
  <c r="F1777" i="1"/>
  <c r="G1777" i="1"/>
  <c r="AB1777" i="1"/>
  <c r="F1776" i="1"/>
  <c r="G1776" i="1"/>
  <c r="AB1776" i="1"/>
  <c r="C1776" i="1"/>
  <c r="F1775" i="1"/>
  <c r="G1775" i="1"/>
  <c r="AB1775" i="1"/>
  <c r="F1774" i="1"/>
  <c r="G1774" i="1"/>
  <c r="AB1774" i="1"/>
  <c r="F1773" i="1"/>
  <c r="G1773" i="1"/>
  <c r="AB1773" i="1"/>
  <c r="F1772" i="1"/>
  <c r="G1772" i="1"/>
  <c r="AB1772" i="1"/>
  <c r="F1771" i="1"/>
  <c r="G1771" i="1"/>
  <c r="AB1771" i="1"/>
  <c r="F1770" i="1"/>
  <c r="G1770" i="1"/>
  <c r="AB1770" i="1"/>
  <c r="F1769" i="1"/>
  <c r="G1769" i="1"/>
  <c r="AB1769" i="1"/>
  <c r="F1768" i="1"/>
  <c r="G1768" i="1"/>
  <c r="AB1768" i="1"/>
  <c r="F1767" i="1"/>
  <c r="G1767" i="1"/>
  <c r="AB1767" i="1"/>
  <c r="F1766" i="1"/>
  <c r="G1766" i="1"/>
  <c r="AB1766" i="1"/>
  <c r="F1765" i="1"/>
  <c r="G1765" i="1"/>
  <c r="AB1765" i="1"/>
  <c r="F1764" i="1"/>
  <c r="G1764" i="1"/>
  <c r="AB1764" i="1"/>
  <c r="F1763" i="1"/>
  <c r="G1763" i="1"/>
  <c r="AB1763" i="1"/>
  <c r="F1762" i="1"/>
  <c r="G1762" i="1"/>
  <c r="AB1762" i="1"/>
  <c r="F1761" i="1"/>
  <c r="G1761" i="1"/>
  <c r="AB1761" i="1"/>
  <c r="F1760" i="1"/>
  <c r="G1760" i="1"/>
  <c r="AB1760" i="1"/>
  <c r="F1759" i="1"/>
  <c r="G1759" i="1"/>
  <c r="AB1759" i="1"/>
  <c r="F1758" i="1"/>
  <c r="G1758" i="1"/>
  <c r="AB1758" i="1"/>
  <c r="F1757" i="1"/>
  <c r="G1757" i="1"/>
  <c r="AB1757" i="1"/>
  <c r="F1756" i="1"/>
  <c r="G1756" i="1"/>
  <c r="AB1756" i="1"/>
  <c r="G1755" i="1"/>
  <c r="AB1755" i="1"/>
  <c r="F1754" i="1"/>
  <c r="G1754" i="1"/>
  <c r="AB1754" i="1"/>
  <c r="F1753" i="1"/>
  <c r="G1753" i="1"/>
  <c r="AB1753" i="1"/>
  <c r="F1752" i="1"/>
  <c r="G1752" i="1"/>
  <c r="AB1752" i="1"/>
  <c r="C1752" i="1"/>
  <c r="F1751" i="1"/>
  <c r="G1751" i="1"/>
  <c r="AB1751" i="1"/>
  <c r="F1750" i="1"/>
  <c r="G1750" i="1"/>
  <c r="AB1750" i="1"/>
  <c r="F1749" i="1"/>
  <c r="G1749" i="1"/>
  <c r="AB1749" i="1"/>
  <c r="F1748" i="1"/>
  <c r="G1748" i="1"/>
  <c r="AB1748" i="1"/>
  <c r="F1747" i="1"/>
  <c r="G1747" i="1"/>
  <c r="AB1747" i="1"/>
  <c r="F1746" i="1"/>
  <c r="G1746" i="1"/>
  <c r="AB1746" i="1"/>
  <c r="F1745" i="1"/>
  <c r="G1745" i="1"/>
  <c r="AB1745" i="1"/>
  <c r="F1744" i="1"/>
  <c r="G1744" i="1"/>
  <c r="AB1744" i="1"/>
  <c r="F1743" i="1"/>
  <c r="G1743" i="1"/>
  <c r="AB1743" i="1"/>
  <c r="F1742" i="1"/>
  <c r="G1742" i="1"/>
  <c r="AB1742" i="1"/>
  <c r="F1741" i="1"/>
  <c r="G1741" i="1"/>
  <c r="AB1741" i="1"/>
  <c r="F1740" i="1"/>
  <c r="G1740" i="1"/>
  <c r="AB1740" i="1"/>
  <c r="F1739" i="1"/>
  <c r="G1739" i="1"/>
  <c r="AB1739" i="1"/>
  <c r="F1738" i="1"/>
  <c r="G1738" i="1"/>
  <c r="AB1738" i="1"/>
  <c r="F1737" i="1"/>
  <c r="G1737" i="1"/>
  <c r="AB1737" i="1"/>
  <c r="F1736" i="1"/>
  <c r="G1736" i="1"/>
  <c r="AB1736" i="1"/>
  <c r="F1735" i="1"/>
  <c r="G1735" i="1"/>
  <c r="AB1735" i="1"/>
  <c r="F1734" i="1"/>
  <c r="G1734" i="1"/>
  <c r="AB1734" i="1"/>
  <c r="G1733" i="1"/>
  <c r="AB1733" i="1"/>
  <c r="G1732" i="1"/>
  <c r="AB1732" i="1"/>
  <c r="F1731" i="1"/>
  <c r="G1731" i="1"/>
  <c r="AB1731" i="1"/>
  <c r="F1730" i="1"/>
  <c r="G1730" i="1"/>
  <c r="AB1730" i="1"/>
  <c r="F1729" i="1"/>
  <c r="G1729" i="1"/>
  <c r="AB1729" i="1"/>
  <c r="G1728" i="1"/>
  <c r="AB1728" i="1"/>
  <c r="F1727" i="1"/>
  <c r="G1727" i="1"/>
  <c r="AB1727" i="1"/>
  <c r="F1726" i="1"/>
  <c r="G1726" i="1"/>
  <c r="AB1726" i="1"/>
  <c r="C1726" i="1"/>
  <c r="F1725" i="1"/>
  <c r="G1725" i="1"/>
  <c r="AB1725" i="1"/>
  <c r="F1724" i="1"/>
  <c r="G1724" i="1"/>
  <c r="AB1724" i="1"/>
  <c r="F1723" i="1"/>
  <c r="G1723" i="1"/>
  <c r="AB1723" i="1"/>
  <c r="F1722" i="1"/>
  <c r="G1722" i="1"/>
  <c r="AB1722" i="1"/>
  <c r="F1721" i="1"/>
  <c r="G1721" i="1"/>
  <c r="AB1721" i="1"/>
  <c r="F1720" i="1"/>
  <c r="G1720" i="1"/>
  <c r="AB1720" i="1"/>
  <c r="F1719" i="1"/>
  <c r="G1719" i="1"/>
  <c r="AB1719" i="1"/>
  <c r="F1718" i="1"/>
  <c r="G1718" i="1"/>
  <c r="AB1718" i="1"/>
  <c r="F1717" i="1"/>
  <c r="G1717" i="1"/>
  <c r="AB1717" i="1"/>
  <c r="F1716" i="1"/>
  <c r="G1716" i="1"/>
  <c r="AB1716" i="1"/>
  <c r="F1715" i="1"/>
  <c r="G1715" i="1"/>
  <c r="AB1715" i="1"/>
  <c r="F1714" i="1"/>
  <c r="G1714" i="1"/>
  <c r="AB1714" i="1"/>
  <c r="F1713" i="1"/>
  <c r="G1713" i="1"/>
  <c r="AB1713" i="1"/>
  <c r="F1712" i="1"/>
  <c r="G1712" i="1"/>
  <c r="AB1712" i="1"/>
  <c r="F1711" i="1"/>
  <c r="G1711" i="1"/>
  <c r="AB1711" i="1"/>
  <c r="F1710" i="1"/>
  <c r="G1710" i="1"/>
  <c r="AB1710" i="1"/>
  <c r="F1709" i="1"/>
  <c r="G1709" i="1"/>
  <c r="AB1709" i="1"/>
  <c r="F1708" i="1"/>
  <c r="G1708" i="1"/>
  <c r="AB1708" i="1"/>
  <c r="F1707" i="1"/>
  <c r="G1707" i="1"/>
  <c r="AB1707" i="1"/>
  <c r="F1706" i="1"/>
  <c r="G1706" i="1"/>
  <c r="AB1706" i="1"/>
  <c r="F1705" i="1"/>
  <c r="G1705" i="1"/>
  <c r="AB1705" i="1"/>
  <c r="F1704" i="1"/>
  <c r="G1704" i="1"/>
  <c r="AB1704" i="1"/>
  <c r="G1703" i="1"/>
  <c r="AB1703" i="1"/>
  <c r="F1702" i="1"/>
  <c r="G1702" i="1"/>
  <c r="AB1702" i="1"/>
  <c r="F1701" i="1"/>
  <c r="G1701" i="1"/>
  <c r="AB1701" i="1"/>
  <c r="F1700" i="1"/>
  <c r="G1700" i="1"/>
  <c r="AB1700" i="1"/>
  <c r="F1699" i="1"/>
  <c r="G1699" i="1"/>
  <c r="AB1699" i="1"/>
  <c r="F1698" i="1"/>
  <c r="G1698" i="1"/>
  <c r="AB1698" i="1"/>
  <c r="F1697" i="1"/>
  <c r="G1697" i="1"/>
  <c r="AB1697" i="1"/>
  <c r="F1696" i="1"/>
  <c r="G1696" i="1"/>
  <c r="AB1696" i="1"/>
  <c r="F1695" i="1"/>
  <c r="G1695" i="1"/>
  <c r="AB1695" i="1"/>
  <c r="F1694" i="1"/>
  <c r="G1694" i="1"/>
  <c r="AB1694" i="1"/>
  <c r="F1693" i="1"/>
  <c r="G1693" i="1"/>
  <c r="AB1693" i="1"/>
  <c r="F1692" i="1"/>
  <c r="G1692" i="1"/>
  <c r="AB1692" i="1"/>
  <c r="F1691" i="1"/>
  <c r="G1691" i="1"/>
  <c r="AB1691" i="1"/>
  <c r="F1690" i="1"/>
  <c r="G1690" i="1"/>
  <c r="AB1690" i="1"/>
  <c r="F1689" i="1"/>
  <c r="G1689" i="1"/>
  <c r="AB1689" i="1"/>
  <c r="F1688" i="1"/>
  <c r="G1688" i="1"/>
  <c r="AB1688" i="1"/>
  <c r="F1687" i="1"/>
  <c r="G1687" i="1"/>
  <c r="AB1687" i="1"/>
  <c r="C1687" i="1"/>
  <c r="F1686" i="1"/>
  <c r="G1686" i="1"/>
  <c r="AB1686" i="1"/>
  <c r="F1685" i="1"/>
  <c r="G1685" i="1"/>
  <c r="AB1685" i="1"/>
  <c r="F1684" i="1"/>
  <c r="G1684" i="1"/>
  <c r="AB1684" i="1"/>
  <c r="F1683" i="1"/>
  <c r="G1683" i="1"/>
  <c r="AB1683" i="1"/>
  <c r="F1682" i="1"/>
  <c r="G1682" i="1"/>
  <c r="AB1682" i="1"/>
  <c r="F1681" i="1"/>
  <c r="G1681" i="1"/>
  <c r="AB1681" i="1"/>
  <c r="F1680" i="1"/>
  <c r="G1680" i="1"/>
  <c r="AB1680" i="1"/>
  <c r="F1679" i="1"/>
  <c r="G1679" i="1"/>
  <c r="AB1679" i="1"/>
  <c r="F1678" i="1"/>
  <c r="G1678" i="1"/>
  <c r="AB1678" i="1"/>
  <c r="F1677" i="1"/>
  <c r="G1677" i="1"/>
  <c r="AB1677" i="1"/>
  <c r="F1676" i="1"/>
  <c r="G1676" i="1"/>
  <c r="AB1676" i="1"/>
  <c r="F1675" i="1"/>
  <c r="G1675" i="1"/>
  <c r="AB1675" i="1"/>
  <c r="F1674" i="1"/>
  <c r="G1674" i="1"/>
  <c r="AB1674" i="1"/>
  <c r="F1673" i="1"/>
  <c r="G1673" i="1"/>
  <c r="AB1673" i="1"/>
  <c r="F1672" i="1"/>
  <c r="G1672" i="1"/>
  <c r="AB1672" i="1"/>
  <c r="F1671" i="1"/>
  <c r="G1671" i="1"/>
  <c r="AB1671" i="1"/>
  <c r="G1670" i="1"/>
  <c r="AB1670" i="1"/>
  <c r="F1669" i="1"/>
  <c r="G1669" i="1"/>
  <c r="AB1669" i="1"/>
  <c r="F1668" i="1"/>
  <c r="G1668" i="1"/>
  <c r="AB1668" i="1"/>
  <c r="F1667" i="1"/>
  <c r="G1667" i="1"/>
  <c r="AB1667" i="1"/>
  <c r="F1666" i="1"/>
  <c r="G1666" i="1"/>
  <c r="AB1666" i="1"/>
  <c r="C1666" i="1"/>
  <c r="F1665" i="1"/>
  <c r="G1665" i="1"/>
  <c r="AB1665" i="1"/>
  <c r="F1664" i="1"/>
  <c r="G1664" i="1"/>
  <c r="AB1664" i="1"/>
  <c r="F1663" i="1"/>
  <c r="G1663" i="1"/>
  <c r="AB1663" i="1"/>
  <c r="F1662" i="1"/>
  <c r="G1662" i="1"/>
  <c r="AB1662" i="1"/>
  <c r="F1661" i="1"/>
  <c r="G1661" i="1"/>
  <c r="AB1661" i="1"/>
  <c r="F1660" i="1"/>
  <c r="G1660" i="1"/>
  <c r="AB1660" i="1"/>
  <c r="F1659" i="1"/>
  <c r="G1659" i="1"/>
  <c r="AB1659" i="1"/>
  <c r="F1658" i="1"/>
  <c r="G1658" i="1"/>
  <c r="AB1658" i="1"/>
  <c r="F1657" i="1"/>
  <c r="G1657" i="1"/>
  <c r="AB1657" i="1"/>
  <c r="F1656" i="1"/>
  <c r="G1656" i="1"/>
  <c r="AB1656" i="1"/>
  <c r="F1655" i="1"/>
  <c r="G1655" i="1"/>
  <c r="AB1655" i="1"/>
  <c r="F1654" i="1"/>
  <c r="G1654" i="1"/>
  <c r="AB1654" i="1"/>
  <c r="F1653" i="1"/>
  <c r="G1653" i="1"/>
  <c r="AB1653" i="1"/>
  <c r="F1652" i="1"/>
  <c r="G1652" i="1"/>
  <c r="AB1652" i="1"/>
  <c r="F1651" i="1"/>
  <c r="G1651" i="1"/>
  <c r="AB1651" i="1"/>
  <c r="F1650" i="1"/>
  <c r="G1650" i="1"/>
  <c r="AB1650" i="1"/>
  <c r="F1649" i="1"/>
  <c r="G1649" i="1"/>
  <c r="AB1649" i="1"/>
  <c r="F1648" i="1"/>
  <c r="G1648" i="1"/>
  <c r="AB1648" i="1"/>
  <c r="C1648" i="1"/>
  <c r="F1647" i="1"/>
  <c r="G1647" i="1"/>
  <c r="AB1647" i="1"/>
  <c r="F1646" i="1"/>
  <c r="G1646" i="1"/>
  <c r="AB1646" i="1"/>
  <c r="F1645" i="1"/>
  <c r="G1645" i="1"/>
  <c r="AB1645" i="1"/>
  <c r="F1644" i="1"/>
  <c r="G1644" i="1"/>
  <c r="AB1644" i="1"/>
  <c r="F1643" i="1"/>
  <c r="G1643" i="1"/>
  <c r="AB1643" i="1"/>
  <c r="F1642" i="1"/>
  <c r="G1642" i="1"/>
  <c r="AB1642" i="1"/>
  <c r="F1641" i="1"/>
  <c r="G1641" i="1"/>
  <c r="AB1641" i="1"/>
  <c r="F1640" i="1"/>
  <c r="G1640" i="1"/>
  <c r="AB1640" i="1"/>
  <c r="F1639" i="1"/>
  <c r="G1639" i="1"/>
  <c r="AB1639" i="1"/>
  <c r="F1638" i="1"/>
  <c r="G1638" i="1"/>
  <c r="AB1638" i="1"/>
  <c r="F1637" i="1"/>
  <c r="G1637" i="1"/>
  <c r="AB1637" i="1"/>
  <c r="F1636" i="1"/>
  <c r="G1636" i="1"/>
  <c r="AB1636" i="1"/>
  <c r="F1635" i="1"/>
  <c r="G1635" i="1"/>
  <c r="AB1635" i="1"/>
  <c r="G1634" i="1"/>
  <c r="AB1634" i="1"/>
  <c r="F1633" i="1"/>
  <c r="G1633" i="1"/>
  <c r="AB1633" i="1"/>
  <c r="F1632" i="1"/>
  <c r="G1632" i="1"/>
  <c r="AB1632" i="1"/>
  <c r="F1631" i="1"/>
  <c r="G1631" i="1"/>
  <c r="AB1631" i="1"/>
  <c r="F1630" i="1"/>
  <c r="G1630" i="1"/>
  <c r="AB1630" i="1"/>
  <c r="F1629" i="1"/>
  <c r="G1629" i="1"/>
  <c r="AB1629" i="1"/>
  <c r="F1628" i="1"/>
  <c r="G1628" i="1"/>
  <c r="AB1628" i="1"/>
  <c r="F1627" i="1"/>
  <c r="G1627" i="1"/>
  <c r="AB1627" i="1"/>
  <c r="F1626" i="1"/>
  <c r="G1626" i="1"/>
  <c r="AB1626" i="1"/>
  <c r="F1625" i="1"/>
  <c r="G1625" i="1"/>
  <c r="AB1625" i="1"/>
  <c r="F1624" i="1"/>
  <c r="G1624" i="1"/>
  <c r="AB1624" i="1"/>
  <c r="F1623" i="1"/>
  <c r="G1623" i="1"/>
  <c r="AB1623" i="1"/>
  <c r="F1622" i="1"/>
  <c r="G1622" i="1"/>
  <c r="AB1622" i="1"/>
  <c r="F1621" i="1"/>
  <c r="G1621" i="1"/>
  <c r="AB1621" i="1"/>
  <c r="F1620" i="1"/>
  <c r="G1620" i="1"/>
  <c r="AB1620" i="1"/>
  <c r="F1619" i="1"/>
  <c r="G1619" i="1"/>
  <c r="AB1619" i="1"/>
  <c r="G1618" i="1"/>
  <c r="AB1618" i="1"/>
  <c r="F1617" i="1"/>
  <c r="G1617" i="1"/>
  <c r="AB1617" i="1"/>
  <c r="F1616" i="1"/>
  <c r="G1616" i="1"/>
  <c r="AB1616" i="1"/>
  <c r="F1615" i="1"/>
  <c r="G1615" i="1"/>
  <c r="AB1615" i="1"/>
  <c r="F1614" i="1"/>
  <c r="G1614" i="1"/>
  <c r="AB1614" i="1"/>
  <c r="C1614" i="1"/>
  <c r="F1613" i="1"/>
  <c r="G1613" i="1"/>
  <c r="AB1613" i="1"/>
  <c r="F1612" i="1"/>
  <c r="G1612" i="1"/>
  <c r="AB1612" i="1"/>
  <c r="F1611" i="1"/>
  <c r="G1611" i="1"/>
  <c r="AB1611" i="1"/>
  <c r="C1611" i="1"/>
  <c r="F1610" i="1"/>
  <c r="G1610" i="1"/>
  <c r="AB1610" i="1"/>
  <c r="F1609" i="1"/>
  <c r="G1609" i="1"/>
  <c r="AB1609" i="1"/>
  <c r="F1608" i="1"/>
  <c r="G1608" i="1"/>
  <c r="AB1608" i="1"/>
  <c r="F1607" i="1"/>
  <c r="G1607" i="1"/>
  <c r="AB1607" i="1"/>
  <c r="F1606" i="1"/>
  <c r="G1606" i="1"/>
  <c r="AB1606" i="1"/>
  <c r="F1605" i="1"/>
  <c r="G1605" i="1"/>
  <c r="AB1605" i="1"/>
  <c r="C1605" i="1"/>
  <c r="F1604" i="1"/>
  <c r="G1604" i="1"/>
  <c r="AB1604" i="1"/>
  <c r="F1603" i="1"/>
  <c r="G1603" i="1"/>
  <c r="AB1603" i="1"/>
  <c r="F1602" i="1"/>
  <c r="G1602" i="1"/>
  <c r="AB1602" i="1"/>
  <c r="F1601" i="1"/>
  <c r="G1601" i="1"/>
  <c r="AB1601" i="1"/>
  <c r="G1600" i="1"/>
  <c r="AB1600" i="1"/>
  <c r="F1599" i="1"/>
  <c r="G1599" i="1"/>
  <c r="AB1599" i="1"/>
  <c r="F1598" i="1"/>
  <c r="G1598" i="1"/>
  <c r="AB1598" i="1"/>
  <c r="F1597" i="1"/>
  <c r="G1597" i="1"/>
  <c r="AB1597" i="1"/>
  <c r="F1596" i="1"/>
  <c r="G1596" i="1"/>
  <c r="AB1596" i="1"/>
  <c r="F1595" i="1"/>
  <c r="G1595" i="1"/>
  <c r="AB1595" i="1"/>
  <c r="F1594" i="1"/>
  <c r="G1594" i="1"/>
  <c r="AB1594" i="1"/>
  <c r="F1593" i="1"/>
  <c r="G1593" i="1"/>
  <c r="AB1593" i="1"/>
  <c r="F1592" i="1"/>
  <c r="G1592" i="1"/>
  <c r="AB1592" i="1"/>
  <c r="F1591" i="1"/>
  <c r="G1591" i="1"/>
  <c r="AB1591" i="1"/>
  <c r="F1590" i="1"/>
  <c r="G1590" i="1"/>
  <c r="AB1590" i="1"/>
  <c r="F1589" i="1"/>
  <c r="G1589" i="1"/>
  <c r="AB1589" i="1"/>
  <c r="G1588" i="1"/>
  <c r="AB1588" i="1"/>
  <c r="F1587" i="1"/>
  <c r="G1587" i="1"/>
  <c r="AB1587" i="1"/>
  <c r="F1586" i="1"/>
  <c r="G1586" i="1"/>
  <c r="AB1586" i="1"/>
  <c r="G1585" i="1"/>
  <c r="AB1585" i="1"/>
  <c r="F1584" i="1"/>
  <c r="G1584" i="1"/>
  <c r="AB1584" i="1"/>
  <c r="F1583" i="1"/>
  <c r="G1583" i="1"/>
  <c r="AB1583" i="1"/>
  <c r="F1582" i="1"/>
  <c r="G1582" i="1"/>
  <c r="AB1582" i="1"/>
  <c r="F1581" i="1"/>
  <c r="G1581" i="1"/>
  <c r="AB1581" i="1"/>
  <c r="F1580" i="1"/>
  <c r="G1580" i="1"/>
  <c r="AB1580" i="1"/>
  <c r="F1579" i="1"/>
  <c r="G1579" i="1"/>
  <c r="AB1579" i="1"/>
  <c r="F1578" i="1"/>
  <c r="G1578" i="1"/>
  <c r="AB1578" i="1"/>
  <c r="F1577" i="1"/>
  <c r="G1577" i="1"/>
  <c r="AB1577" i="1"/>
  <c r="F1576" i="1"/>
  <c r="G1576" i="1"/>
  <c r="AB1576" i="1"/>
  <c r="F1575" i="1"/>
  <c r="G1575" i="1"/>
  <c r="AB1575" i="1"/>
  <c r="F1574" i="1"/>
  <c r="G1574" i="1"/>
  <c r="AB1574" i="1"/>
  <c r="F1573" i="1"/>
  <c r="G1573" i="1"/>
  <c r="AB1573" i="1"/>
  <c r="F1572" i="1"/>
  <c r="G1572" i="1"/>
  <c r="AB1572" i="1"/>
  <c r="F1571" i="1"/>
  <c r="G1571" i="1"/>
  <c r="AB1571" i="1"/>
  <c r="G1570" i="1"/>
  <c r="AB1570" i="1"/>
  <c r="F1569" i="1"/>
  <c r="G1569" i="1"/>
  <c r="AB1569" i="1"/>
  <c r="F1568" i="1"/>
  <c r="G1568" i="1"/>
  <c r="AB1568" i="1"/>
  <c r="F1567" i="1"/>
  <c r="G1567" i="1"/>
  <c r="AB1567" i="1"/>
  <c r="F1566" i="1"/>
  <c r="G1566" i="1"/>
  <c r="AB1566" i="1"/>
  <c r="F1565" i="1"/>
  <c r="G1565" i="1"/>
  <c r="AB1565" i="1"/>
  <c r="G1564" i="1"/>
  <c r="AB1564" i="1"/>
  <c r="G1563" i="1"/>
  <c r="AB1563" i="1"/>
  <c r="F1562" i="1"/>
  <c r="G1562" i="1"/>
  <c r="AB1562" i="1"/>
  <c r="G1561" i="1"/>
  <c r="AB1561" i="1"/>
  <c r="G1560" i="1"/>
  <c r="AB1560" i="1"/>
  <c r="F1559" i="1"/>
  <c r="G1559" i="1"/>
  <c r="AB1559" i="1"/>
  <c r="F1558" i="1"/>
  <c r="G1558" i="1"/>
  <c r="AB1558" i="1"/>
  <c r="F1557" i="1"/>
  <c r="G1557" i="1"/>
  <c r="AB1557" i="1"/>
  <c r="F1556" i="1"/>
  <c r="G1556" i="1"/>
  <c r="AB1556" i="1"/>
  <c r="F1555" i="1"/>
  <c r="G1555" i="1"/>
  <c r="AB1555" i="1"/>
  <c r="F1554" i="1"/>
  <c r="G1554" i="1"/>
  <c r="AB1554" i="1"/>
  <c r="F1553" i="1"/>
  <c r="G1553" i="1"/>
  <c r="AB1553" i="1"/>
  <c r="F1552" i="1"/>
  <c r="G1552" i="1"/>
  <c r="AB1552" i="1"/>
  <c r="F1551" i="1"/>
  <c r="G1551" i="1"/>
  <c r="AB1551" i="1"/>
  <c r="F1550" i="1"/>
  <c r="G1550" i="1"/>
  <c r="AB1550" i="1"/>
  <c r="F1549" i="1"/>
  <c r="G1549" i="1"/>
  <c r="AB1549" i="1"/>
  <c r="C1549" i="1"/>
  <c r="F1548" i="1"/>
  <c r="G1548" i="1"/>
  <c r="AB1548" i="1"/>
  <c r="F1547" i="1"/>
  <c r="G1547" i="1"/>
  <c r="AB1547" i="1"/>
  <c r="F1546" i="1"/>
  <c r="G1546" i="1"/>
  <c r="AB1546" i="1"/>
  <c r="F1545" i="1"/>
  <c r="G1545" i="1"/>
  <c r="AB1545" i="1"/>
  <c r="F1544" i="1"/>
  <c r="G1544" i="1"/>
  <c r="AB1544" i="1"/>
  <c r="F1543" i="1"/>
  <c r="G1543" i="1"/>
  <c r="AB1543" i="1"/>
  <c r="F1542" i="1"/>
  <c r="G1542" i="1"/>
  <c r="AB1542" i="1"/>
  <c r="F1541" i="1"/>
  <c r="G1541" i="1"/>
  <c r="AB1541" i="1"/>
  <c r="F1540" i="1"/>
  <c r="G1540" i="1"/>
  <c r="AB1540" i="1"/>
  <c r="F1539" i="1"/>
  <c r="G1539" i="1"/>
  <c r="AB1539" i="1"/>
  <c r="F1538" i="1"/>
  <c r="G1538" i="1"/>
  <c r="AB1538" i="1"/>
  <c r="F1537" i="1"/>
  <c r="G1537" i="1"/>
  <c r="AB1537" i="1"/>
  <c r="F1536" i="1"/>
  <c r="G1536" i="1"/>
  <c r="AB1536" i="1"/>
  <c r="F1535" i="1"/>
  <c r="G1535" i="1"/>
  <c r="AB1535" i="1"/>
  <c r="F1534" i="1"/>
  <c r="G1534" i="1"/>
  <c r="AB1534" i="1"/>
  <c r="F1533" i="1"/>
  <c r="G1533" i="1"/>
  <c r="AB1533" i="1"/>
  <c r="F1532" i="1"/>
  <c r="G1532" i="1"/>
  <c r="AB1532" i="1"/>
  <c r="F1531" i="1"/>
  <c r="G1531" i="1"/>
  <c r="AB1531" i="1"/>
  <c r="F1530" i="1"/>
  <c r="G1530" i="1"/>
  <c r="AB1530" i="1"/>
  <c r="F1529" i="1"/>
  <c r="G1529" i="1"/>
  <c r="AB1529" i="1"/>
  <c r="F1528" i="1"/>
  <c r="G1528" i="1"/>
  <c r="AB1528" i="1"/>
  <c r="F1527" i="1"/>
  <c r="G1527" i="1"/>
  <c r="AB1527" i="1"/>
  <c r="F1526" i="1"/>
  <c r="G1526" i="1"/>
  <c r="AB1526" i="1"/>
  <c r="F1525" i="1"/>
  <c r="G1525" i="1"/>
  <c r="AB1525" i="1"/>
  <c r="F1524" i="1"/>
  <c r="G1524" i="1"/>
  <c r="AB1524" i="1"/>
  <c r="F1523" i="1"/>
  <c r="G1523" i="1"/>
  <c r="AB1523" i="1"/>
  <c r="F1522" i="1"/>
  <c r="G1522" i="1"/>
  <c r="AB1522" i="1"/>
  <c r="F1521" i="1"/>
  <c r="G1521" i="1"/>
  <c r="AB1521" i="1"/>
  <c r="F1520" i="1"/>
  <c r="G1520" i="1"/>
  <c r="AB1520" i="1"/>
  <c r="F1519" i="1"/>
  <c r="G1519" i="1"/>
  <c r="AB1519" i="1"/>
  <c r="F1518" i="1"/>
  <c r="G1518" i="1"/>
  <c r="AB1518" i="1"/>
  <c r="F1517" i="1"/>
  <c r="G1517" i="1"/>
  <c r="AB1517" i="1"/>
  <c r="F1516" i="1"/>
  <c r="G1516" i="1"/>
  <c r="AB1516" i="1"/>
  <c r="G1515" i="1"/>
  <c r="AB1515" i="1"/>
  <c r="G1514" i="1"/>
  <c r="AB1514" i="1"/>
  <c r="F1513" i="1"/>
  <c r="G1513" i="1"/>
  <c r="AB1513" i="1"/>
  <c r="F1512" i="1"/>
  <c r="G1512" i="1"/>
  <c r="AB1512" i="1"/>
  <c r="F1511" i="1"/>
  <c r="G1511" i="1"/>
  <c r="AB1511" i="1"/>
  <c r="F1510" i="1"/>
  <c r="G1510" i="1"/>
  <c r="AB1510" i="1"/>
  <c r="G1509" i="1"/>
  <c r="AB1509" i="1"/>
  <c r="F1508" i="1"/>
  <c r="G1508" i="1"/>
  <c r="AB1508" i="1"/>
  <c r="C1508" i="1"/>
  <c r="F1507" i="1"/>
  <c r="G1507" i="1"/>
  <c r="AB1507" i="1"/>
  <c r="F1506" i="1"/>
  <c r="G1506" i="1"/>
  <c r="AB1506" i="1"/>
  <c r="F1505" i="1"/>
  <c r="G1505" i="1"/>
  <c r="AB1505" i="1"/>
  <c r="F1504" i="1"/>
  <c r="G1504" i="1"/>
  <c r="AB1504" i="1"/>
  <c r="F1503" i="1"/>
  <c r="G1503" i="1"/>
  <c r="AB1503" i="1"/>
  <c r="F1502" i="1"/>
  <c r="G1502" i="1"/>
  <c r="AB1502" i="1"/>
  <c r="C1502" i="1"/>
  <c r="F1501" i="1"/>
  <c r="G1501" i="1"/>
  <c r="AB1501" i="1"/>
  <c r="F1500" i="1"/>
  <c r="G1500" i="1"/>
  <c r="AB1500" i="1"/>
  <c r="F1499" i="1"/>
  <c r="G1499" i="1"/>
  <c r="AB1499" i="1"/>
  <c r="F1498" i="1"/>
  <c r="G1498" i="1"/>
  <c r="AB1498" i="1"/>
  <c r="F1497" i="1"/>
  <c r="G1497" i="1"/>
  <c r="AB1497" i="1"/>
  <c r="F1496" i="1"/>
  <c r="G1496" i="1"/>
  <c r="AB1496" i="1"/>
  <c r="F1495" i="1"/>
  <c r="G1495" i="1"/>
  <c r="AB1495" i="1"/>
  <c r="F1494" i="1"/>
  <c r="G1494" i="1"/>
  <c r="AB1494" i="1"/>
  <c r="G1493" i="1"/>
  <c r="AB1493" i="1"/>
  <c r="F1492" i="1"/>
  <c r="G1492" i="1"/>
  <c r="AB1492" i="1"/>
  <c r="F1491" i="1"/>
  <c r="G1491" i="1"/>
  <c r="AB1491" i="1"/>
  <c r="F1490" i="1"/>
  <c r="G1490" i="1"/>
  <c r="AB1490" i="1"/>
  <c r="F1489" i="1"/>
  <c r="G1489" i="1"/>
  <c r="AB1489" i="1"/>
  <c r="F1488" i="1"/>
  <c r="G1488" i="1"/>
  <c r="AB1488" i="1"/>
  <c r="F1487" i="1"/>
  <c r="G1487" i="1"/>
  <c r="AB1487" i="1"/>
  <c r="F1486" i="1"/>
  <c r="G1486" i="1"/>
  <c r="AB1486" i="1"/>
  <c r="F1485" i="1"/>
  <c r="G1485" i="1"/>
  <c r="AB1485" i="1"/>
  <c r="F1484" i="1"/>
  <c r="G1484" i="1"/>
  <c r="AB1484" i="1"/>
  <c r="F1483" i="1"/>
  <c r="G1483" i="1"/>
  <c r="AB1483" i="1"/>
  <c r="F1482" i="1"/>
  <c r="G1482" i="1"/>
  <c r="AB1482" i="1"/>
  <c r="F1481" i="1"/>
  <c r="G1481" i="1"/>
  <c r="AB1481" i="1"/>
  <c r="F1480" i="1"/>
  <c r="G1480" i="1"/>
  <c r="AB1480" i="1"/>
  <c r="F1479" i="1"/>
  <c r="G1479" i="1"/>
  <c r="AB1479" i="1"/>
  <c r="F1478" i="1"/>
  <c r="G1478" i="1"/>
  <c r="AB1478" i="1"/>
  <c r="F1477" i="1"/>
  <c r="G1477" i="1"/>
  <c r="AB1477" i="1"/>
  <c r="F1476" i="1"/>
  <c r="G1476" i="1"/>
  <c r="AB1476" i="1"/>
  <c r="F1475" i="1"/>
  <c r="G1475" i="1"/>
  <c r="AB1475" i="1"/>
  <c r="C1475" i="1"/>
  <c r="F1474" i="1"/>
  <c r="G1474" i="1"/>
  <c r="AB1474" i="1"/>
  <c r="F1473" i="1"/>
  <c r="G1473" i="1"/>
  <c r="AB1473" i="1"/>
  <c r="F1472" i="1"/>
  <c r="G1472" i="1"/>
  <c r="AB1472" i="1"/>
  <c r="F1471" i="1"/>
  <c r="G1471" i="1"/>
  <c r="AB1471" i="1"/>
  <c r="F1470" i="1"/>
  <c r="G1470" i="1"/>
  <c r="AB1470" i="1"/>
  <c r="F1469" i="1"/>
  <c r="G1469" i="1"/>
  <c r="AB1469" i="1"/>
  <c r="F1468" i="1"/>
  <c r="G1468" i="1"/>
  <c r="AB1468" i="1"/>
  <c r="F1467" i="1"/>
  <c r="G1467" i="1"/>
  <c r="AB1467" i="1"/>
  <c r="F1466" i="1"/>
  <c r="G1466" i="1"/>
  <c r="AB1466" i="1"/>
  <c r="G1465" i="1"/>
  <c r="AB1465" i="1"/>
  <c r="F1464" i="1"/>
  <c r="G1464" i="1"/>
  <c r="AB1464" i="1"/>
  <c r="F1463" i="1"/>
  <c r="G1463" i="1"/>
  <c r="AB1463" i="1"/>
  <c r="F1462" i="1"/>
  <c r="G1462" i="1"/>
  <c r="AB1462" i="1"/>
  <c r="F1461" i="1"/>
  <c r="G1461" i="1"/>
  <c r="AB1461" i="1"/>
  <c r="F1460" i="1"/>
  <c r="G1460" i="1"/>
  <c r="AB1460" i="1"/>
  <c r="F1459" i="1"/>
  <c r="G1459" i="1"/>
  <c r="AB1459" i="1"/>
  <c r="F1458" i="1"/>
  <c r="G1458" i="1"/>
  <c r="AB1458" i="1"/>
  <c r="F1457" i="1"/>
  <c r="G1457" i="1"/>
  <c r="AB1457" i="1"/>
  <c r="F1456" i="1"/>
  <c r="G1456" i="1"/>
  <c r="AB1456" i="1"/>
  <c r="F1455" i="1"/>
  <c r="G1455" i="1"/>
  <c r="AB1455" i="1"/>
  <c r="F1454" i="1"/>
  <c r="G1454" i="1"/>
  <c r="AB1454" i="1"/>
  <c r="F1453" i="1"/>
  <c r="G1453" i="1"/>
  <c r="AB1453" i="1"/>
  <c r="F1452" i="1"/>
  <c r="G1452" i="1"/>
  <c r="AB1452" i="1"/>
  <c r="F1451" i="1"/>
  <c r="G1451" i="1"/>
  <c r="AB1451" i="1"/>
  <c r="F1450" i="1"/>
  <c r="G1450" i="1"/>
  <c r="AB1450" i="1"/>
  <c r="F1449" i="1"/>
  <c r="G1449" i="1"/>
  <c r="AB1449" i="1"/>
  <c r="F1448" i="1"/>
  <c r="G1448" i="1"/>
  <c r="AB1448" i="1"/>
  <c r="F1447" i="1"/>
  <c r="G1447" i="1"/>
  <c r="AB1447" i="1"/>
  <c r="F1446" i="1"/>
  <c r="G1446" i="1"/>
  <c r="AB1446" i="1"/>
  <c r="F1445" i="1"/>
  <c r="G1445" i="1"/>
  <c r="AB1445" i="1"/>
  <c r="F1444" i="1"/>
  <c r="G1444" i="1"/>
  <c r="AB1444" i="1"/>
  <c r="F1443" i="1"/>
  <c r="G1443" i="1"/>
  <c r="AB1443" i="1"/>
  <c r="F1442" i="1"/>
  <c r="G1442" i="1"/>
  <c r="AB1442" i="1"/>
  <c r="F1441" i="1"/>
  <c r="G1441" i="1"/>
  <c r="AB1441" i="1"/>
  <c r="F1440" i="1"/>
  <c r="G1440" i="1"/>
  <c r="AB1440" i="1"/>
  <c r="F1439" i="1"/>
  <c r="G1439" i="1"/>
  <c r="AB1439" i="1"/>
  <c r="F1438" i="1"/>
  <c r="G1438" i="1"/>
  <c r="AB1438" i="1"/>
  <c r="F1437" i="1"/>
  <c r="G1437" i="1"/>
  <c r="AB1437" i="1"/>
  <c r="F1436" i="1"/>
  <c r="G1436" i="1"/>
  <c r="AB1436" i="1"/>
  <c r="F1435" i="1"/>
  <c r="G1435" i="1"/>
  <c r="AB1435" i="1"/>
  <c r="F1434" i="1"/>
  <c r="G1434" i="1"/>
  <c r="AB1434" i="1"/>
  <c r="F1433" i="1"/>
  <c r="G1433" i="1"/>
  <c r="AB1433" i="1"/>
  <c r="F1432" i="1"/>
  <c r="G1432" i="1"/>
  <c r="AB1432" i="1"/>
  <c r="C1432" i="1"/>
  <c r="F1431" i="1"/>
  <c r="G1431" i="1"/>
  <c r="AB1431" i="1"/>
  <c r="F1430" i="1"/>
  <c r="G1430" i="1"/>
  <c r="AB1430" i="1"/>
  <c r="F1429" i="1"/>
  <c r="G1429" i="1"/>
  <c r="AB1429" i="1"/>
  <c r="F1428" i="1"/>
  <c r="G1428" i="1"/>
  <c r="AB1428" i="1"/>
  <c r="F1427" i="1"/>
  <c r="G1427" i="1"/>
  <c r="AB1427" i="1"/>
  <c r="F1426" i="1"/>
  <c r="G1426" i="1"/>
  <c r="AB1426" i="1"/>
  <c r="C1426" i="1"/>
  <c r="F1425" i="1"/>
  <c r="G1425" i="1"/>
  <c r="AB1425" i="1"/>
  <c r="F1424" i="1"/>
  <c r="G1424" i="1"/>
  <c r="AB1424" i="1"/>
  <c r="F1423" i="1"/>
  <c r="G1423" i="1"/>
  <c r="AB1423" i="1"/>
  <c r="F1422" i="1"/>
  <c r="G1422" i="1"/>
  <c r="AB1422" i="1"/>
  <c r="F1421" i="1"/>
  <c r="G1421" i="1"/>
  <c r="AB1421" i="1"/>
  <c r="F1420" i="1"/>
  <c r="G1420" i="1"/>
  <c r="AB1420" i="1"/>
  <c r="F1419" i="1"/>
  <c r="G1419" i="1"/>
  <c r="AB1419" i="1"/>
  <c r="F1418" i="1"/>
  <c r="G1418" i="1"/>
  <c r="AB1418" i="1"/>
  <c r="F1417" i="1"/>
  <c r="G1417" i="1"/>
  <c r="AB1417" i="1"/>
  <c r="F1416" i="1"/>
  <c r="G1416" i="1"/>
  <c r="AB1416" i="1"/>
  <c r="F1415" i="1"/>
  <c r="G1415" i="1"/>
  <c r="AB1415" i="1"/>
  <c r="F1414" i="1"/>
  <c r="G1414" i="1"/>
  <c r="AB1414" i="1"/>
  <c r="F1413" i="1"/>
  <c r="G1413" i="1"/>
  <c r="AB1413" i="1"/>
  <c r="F1412" i="1"/>
  <c r="G1412" i="1"/>
  <c r="AB1412" i="1"/>
  <c r="F1411" i="1"/>
  <c r="G1411" i="1"/>
  <c r="AB1411" i="1"/>
  <c r="F1410" i="1"/>
  <c r="G1410" i="1"/>
  <c r="AB1410" i="1"/>
  <c r="F1409" i="1"/>
  <c r="G1409" i="1"/>
  <c r="AB1409" i="1"/>
  <c r="F1408" i="1"/>
  <c r="G1408" i="1"/>
  <c r="AB1408" i="1"/>
  <c r="F1407" i="1"/>
  <c r="G1407" i="1"/>
  <c r="AB1407" i="1"/>
  <c r="F1406" i="1"/>
  <c r="G1406" i="1"/>
  <c r="AB1406" i="1"/>
  <c r="F1405" i="1"/>
  <c r="G1405" i="1"/>
  <c r="AB1405" i="1"/>
  <c r="F1404" i="1"/>
  <c r="G1404" i="1"/>
  <c r="AB1404" i="1"/>
  <c r="F1403" i="1"/>
  <c r="G1403" i="1"/>
  <c r="AB1403" i="1"/>
  <c r="F1402" i="1"/>
  <c r="G1402" i="1"/>
  <c r="AB1402" i="1"/>
  <c r="F1401" i="1"/>
  <c r="G1401" i="1"/>
  <c r="AB1401" i="1"/>
  <c r="F1400" i="1"/>
  <c r="G1400" i="1"/>
  <c r="AB1400" i="1"/>
  <c r="F1399" i="1"/>
  <c r="G1399" i="1"/>
  <c r="AB1399" i="1"/>
  <c r="F1398" i="1"/>
  <c r="G1398" i="1"/>
  <c r="AB1398" i="1"/>
  <c r="F1397" i="1"/>
  <c r="G1397" i="1"/>
  <c r="AB1397" i="1"/>
  <c r="G1396" i="1"/>
  <c r="AB1396" i="1"/>
  <c r="F1395" i="1"/>
  <c r="G1395" i="1"/>
  <c r="AB1395" i="1"/>
  <c r="F1394" i="1"/>
  <c r="G1394" i="1"/>
  <c r="AB1394" i="1"/>
  <c r="F1393" i="1"/>
  <c r="G1393" i="1"/>
  <c r="AB1393" i="1"/>
  <c r="F1392" i="1"/>
  <c r="G1392" i="1"/>
  <c r="AB1392" i="1"/>
  <c r="F1391" i="1"/>
  <c r="G1391" i="1"/>
  <c r="AB1391" i="1"/>
  <c r="F1390" i="1"/>
  <c r="G1390" i="1"/>
  <c r="AB1390" i="1"/>
  <c r="F1389" i="1"/>
  <c r="G1389" i="1"/>
  <c r="AB1389" i="1"/>
  <c r="F1388" i="1"/>
  <c r="G1388" i="1"/>
  <c r="AB1388" i="1"/>
  <c r="G1387" i="1"/>
  <c r="AB1387" i="1"/>
  <c r="F1386" i="1"/>
  <c r="G1386" i="1"/>
  <c r="AB1386" i="1"/>
  <c r="F1385" i="1"/>
  <c r="G1385" i="1"/>
  <c r="AB1385" i="1"/>
  <c r="F1384" i="1"/>
  <c r="G1384" i="1"/>
  <c r="AB1384" i="1"/>
  <c r="F1383" i="1"/>
  <c r="G1383" i="1"/>
  <c r="AB1383" i="1"/>
  <c r="F1382" i="1"/>
  <c r="G1382" i="1"/>
  <c r="AB1382" i="1"/>
  <c r="F1381" i="1"/>
  <c r="G1381" i="1"/>
  <c r="AB1381" i="1"/>
  <c r="F1380" i="1"/>
  <c r="G1380" i="1"/>
  <c r="AB1380" i="1"/>
  <c r="F1379" i="1"/>
  <c r="G1379" i="1"/>
  <c r="AB1379" i="1"/>
  <c r="F1378" i="1"/>
  <c r="G1378" i="1"/>
  <c r="AB1378" i="1"/>
  <c r="F1377" i="1"/>
  <c r="G1377" i="1"/>
  <c r="AB1377" i="1"/>
  <c r="F1376" i="1"/>
  <c r="G1376" i="1"/>
  <c r="AB1376" i="1"/>
  <c r="F1375" i="1"/>
  <c r="G1375" i="1"/>
  <c r="AB1375" i="1"/>
  <c r="F1374" i="1"/>
  <c r="G1374" i="1"/>
  <c r="AB1374" i="1"/>
  <c r="F1373" i="1"/>
  <c r="G1373" i="1"/>
  <c r="AB1373" i="1"/>
  <c r="F1372" i="1"/>
  <c r="G1372" i="1"/>
  <c r="AB1372" i="1"/>
  <c r="F1371" i="1"/>
  <c r="G1371" i="1"/>
  <c r="AB1371" i="1"/>
  <c r="F1370" i="1"/>
  <c r="G1370" i="1"/>
  <c r="AB1370" i="1"/>
  <c r="F1369" i="1"/>
  <c r="G1369" i="1"/>
  <c r="AB1369" i="1"/>
  <c r="F1368" i="1"/>
  <c r="G1368" i="1"/>
  <c r="AB1368" i="1"/>
  <c r="F1367" i="1"/>
  <c r="G1367" i="1"/>
  <c r="AB1367" i="1"/>
  <c r="F1366" i="1"/>
  <c r="G1366" i="1"/>
  <c r="AB1366" i="1"/>
  <c r="F1365" i="1"/>
  <c r="G1365" i="1"/>
  <c r="AB1365" i="1"/>
  <c r="F1364" i="1"/>
  <c r="G1364" i="1"/>
  <c r="AB1364" i="1"/>
  <c r="F1363" i="1"/>
  <c r="G1363" i="1"/>
  <c r="AB1363" i="1"/>
  <c r="F1362" i="1"/>
  <c r="G1362" i="1"/>
  <c r="AB1362" i="1"/>
  <c r="F1361" i="1"/>
  <c r="G1361" i="1"/>
  <c r="AB1361" i="1"/>
  <c r="F1360" i="1"/>
  <c r="G1360" i="1"/>
  <c r="AB1360" i="1"/>
  <c r="F1359" i="1"/>
  <c r="G1359" i="1"/>
  <c r="AB1359" i="1"/>
  <c r="F1358" i="1"/>
  <c r="G1358" i="1"/>
  <c r="AB1358" i="1"/>
  <c r="F1357" i="1"/>
  <c r="G1357" i="1"/>
  <c r="AB1357" i="1"/>
  <c r="F1356" i="1"/>
  <c r="G1356" i="1"/>
  <c r="AB1356" i="1"/>
  <c r="G1355" i="1"/>
  <c r="AB1355" i="1"/>
  <c r="G1354" i="1"/>
  <c r="AB1354" i="1"/>
  <c r="G1353" i="1"/>
  <c r="AB1353" i="1"/>
  <c r="F1352" i="1"/>
  <c r="G1352" i="1"/>
  <c r="AB1352" i="1"/>
  <c r="F1351" i="1"/>
  <c r="G1351" i="1"/>
  <c r="AB1351" i="1"/>
  <c r="F1350" i="1"/>
  <c r="G1350" i="1"/>
  <c r="AB1350" i="1"/>
  <c r="F1349" i="1"/>
  <c r="G1349" i="1"/>
  <c r="AB1349" i="1"/>
  <c r="F1348" i="1"/>
  <c r="G1348" i="1"/>
  <c r="AB1348" i="1"/>
  <c r="F1347" i="1"/>
  <c r="G1347" i="1"/>
  <c r="AB1347" i="1"/>
  <c r="F1346" i="1"/>
  <c r="G1346" i="1"/>
  <c r="AB1346" i="1"/>
  <c r="F1345" i="1"/>
  <c r="G1345" i="1"/>
  <c r="AB1345" i="1"/>
  <c r="F1344" i="1"/>
  <c r="G1344" i="1"/>
  <c r="AB1344" i="1"/>
  <c r="F1343" i="1"/>
  <c r="G1343" i="1"/>
  <c r="AB1343" i="1"/>
  <c r="F1342" i="1"/>
  <c r="G1342" i="1"/>
  <c r="AB1342" i="1"/>
  <c r="F1341" i="1"/>
  <c r="G1341" i="1"/>
  <c r="AB1341" i="1"/>
  <c r="F1340" i="1"/>
  <c r="G1340" i="1"/>
  <c r="AB1340" i="1"/>
  <c r="F1339" i="1"/>
  <c r="G1339" i="1"/>
  <c r="AB1339" i="1"/>
  <c r="F1338" i="1"/>
  <c r="G1338" i="1"/>
  <c r="AB1338" i="1"/>
  <c r="F1337" i="1"/>
  <c r="G1337" i="1"/>
  <c r="AB1337" i="1"/>
  <c r="F1336" i="1"/>
  <c r="G1336" i="1"/>
  <c r="AB1336" i="1"/>
  <c r="F1335" i="1"/>
  <c r="G1335" i="1"/>
  <c r="AB1335" i="1"/>
  <c r="F1334" i="1"/>
  <c r="G1334" i="1"/>
  <c r="AB1334" i="1"/>
  <c r="F1333" i="1"/>
  <c r="G1333" i="1"/>
  <c r="AB1333" i="1"/>
  <c r="C1333" i="1"/>
  <c r="F1332" i="1"/>
  <c r="G1332" i="1"/>
  <c r="AB1332" i="1"/>
  <c r="F1331" i="1"/>
  <c r="G1331" i="1"/>
  <c r="AB1331" i="1"/>
  <c r="F1330" i="1"/>
  <c r="G1330" i="1"/>
  <c r="AB1330" i="1"/>
  <c r="F1329" i="1"/>
  <c r="G1329" i="1"/>
  <c r="AB1329" i="1"/>
  <c r="F1328" i="1"/>
  <c r="G1328" i="1"/>
  <c r="AB1328" i="1"/>
  <c r="F1327" i="1"/>
  <c r="G1327" i="1"/>
  <c r="AB1327" i="1"/>
  <c r="F1326" i="1"/>
  <c r="G1326" i="1"/>
  <c r="AB1326" i="1"/>
  <c r="F1325" i="1"/>
  <c r="G1325" i="1"/>
  <c r="AB1325" i="1"/>
  <c r="F1324" i="1"/>
  <c r="G1324" i="1"/>
  <c r="AB1324" i="1"/>
  <c r="F1323" i="1"/>
  <c r="G1323" i="1"/>
  <c r="AB1323" i="1"/>
  <c r="F1322" i="1"/>
  <c r="G1322" i="1"/>
  <c r="AB1322" i="1"/>
  <c r="F1321" i="1"/>
  <c r="G1321" i="1"/>
  <c r="AB1321" i="1"/>
  <c r="F1320" i="1"/>
  <c r="G1320" i="1"/>
  <c r="AB1320" i="1"/>
  <c r="F1319" i="1"/>
  <c r="G1319" i="1"/>
  <c r="AB1319" i="1"/>
  <c r="F1318" i="1"/>
  <c r="G1318" i="1"/>
  <c r="AB1318" i="1"/>
  <c r="F1317" i="1"/>
  <c r="G1317" i="1"/>
  <c r="AB1317" i="1"/>
  <c r="F1316" i="1"/>
  <c r="G1316" i="1"/>
  <c r="AB1316" i="1"/>
  <c r="F1315" i="1"/>
  <c r="G1315" i="1"/>
  <c r="AB1315" i="1"/>
  <c r="F1314" i="1"/>
  <c r="G1314" i="1"/>
  <c r="AB1314" i="1"/>
  <c r="F1313" i="1"/>
  <c r="G1313" i="1"/>
  <c r="AB1313" i="1"/>
  <c r="F1312" i="1"/>
  <c r="G1312" i="1"/>
  <c r="AB1312" i="1"/>
  <c r="F1311" i="1"/>
  <c r="G1311" i="1"/>
  <c r="AB1311" i="1"/>
  <c r="F1310" i="1"/>
  <c r="G1310" i="1"/>
  <c r="AB1310" i="1"/>
  <c r="F1309" i="1"/>
  <c r="G1309" i="1"/>
  <c r="AB1309" i="1"/>
  <c r="F1308" i="1"/>
  <c r="G1308" i="1"/>
  <c r="AB1308" i="1"/>
  <c r="F1307" i="1"/>
  <c r="G1307" i="1"/>
  <c r="AB1307" i="1"/>
  <c r="F1306" i="1"/>
  <c r="G1306" i="1"/>
  <c r="AB1306" i="1"/>
  <c r="F1305" i="1"/>
  <c r="G1305" i="1"/>
  <c r="AB1305" i="1"/>
  <c r="F1304" i="1"/>
  <c r="G1304" i="1"/>
  <c r="AB1304" i="1"/>
  <c r="F1303" i="1"/>
  <c r="G1303" i="1"/>
  <c r="AB1303" i="1"/>
  <c r="F1302" i="1"/>
  <c r="G1302" i="1"/>
  <c r="AB1302" i="1"/>
  <c r="F1301" i="1"/>
  <c r="G1301" i="1"/>
  <c r="AB1301" i="1"/>
  <c r="F1300" i="1"/>
  <c r="G1300" i="1"/>
  <c r="AB1300" i="1"/>
  <c r="F1299" i="1"/>
  <c r="G1299" i="1"/>
  <c r="AB1299" i="1"/>
  <c r="F1298" i="1"/>
  <c r="G1298" i="1"/>
  <c r="AB1298" i="1"/>
  <c r="F1297" i="1"/>
  <c r="G1297" i="1"/>
  <c r="AB1297" i="1"/>
  <c r="F1296" i="1"/>
  <c r="G1296" i="1"/>
  <c r="AB1296" i="1"/>
  <c r="F1295" i="1"/>
  <c r="G1295" i="1"/>
  <c r="AB1295" i="1"/>
  <c r="F1294" i="1"/>
  <c r="G1294" i="1"/>
  <c r="AB1294" i="1"/>
  <c r="F1293" i="1"/>
  <c r="G1293" i="1"/>
  <c r="AB1293" i="1"/>
  <c r="C1293" i="1"/>
  <c r="F1292" i="1"/>
  <c r="G1292" i="1"/>
  <c r="AB1292" i="1"/>
  <c r="F1291" i="1"/>
  <c r="G1291" i="1"/>
  <c r="AB1291" i="1"/>
  <c r="F1290" i="1"/>
  <c r="G1290" i="1"/>
  <c r="AB1290" i="1"/>
  <c r="F1289" i="1"/>
  <c r="G1289" i="1"/>
  <c r="AB1289" i="1"/>
  <c r="F1288" i="1"/>
  <c r="G1288" i="1"/>
  <c r="AB1288" i="1"/>
  <c r="C1288" i="1"/>
  <c r="F1287" i="1"/>
  <c r="G1287" i="1"/>
  <c r="AB1287" i="1"/>
  <c r="F1286" i="1"/>
  <c r="G1286" i="1"/>
  <c r="AB1286" i="1"/>
  <c r="F1285" i="1"/>
  <c r="G1285" i="1"/>
  <c r="AB1285" i="1"/>
  <c r="F1284" i="1"/>
  <c r="G1284" i="1"/>
  <c r="AB1284" i="1"/>
  <c r="F1283" i="1"/>
  <c r="G1283" i="1"/>
  <c r="AB1283" i="1"/>
  <c r="G1282" i="1"/>
  <c r="AB1282" i="1"/>
  <c r="F1281" i="1"/>
  <c r="G1281" i="1"/>
  <c r="AB1281" i="1"/>
  <c r="C1281" i="1"/>
  <c r="F1280" i="1"/>
  <c r="G1280" i="1"/>
  <c r="AB1280" i="1"/>
  <c r="F1279" i="1"/>
  <c r="G1279" i="1"/>
  <c r="AB1279" i="1"/>
  <c r="F1278" i="1"/>
  <c r="G1278" i="1"/>
  <c r="AB1278" i="1"/>
  <c r="F1277" i="1"/>
  <c r="G1277" i="1"/>
  <c r="AB1277" i="1"/>
  <c r="F1276" i="1"/>
  <c r="G1276" i="1"/>
  <c r="AB1276" i="1"/>
  <c r="F1275" i="1"/>
  <c r="G1275" i="1"/>
  <c r="AB1275" i="1"/>
  <c r="F1274" i="1"/>
  <c r="G1274" i="1"/>
  <c r="AB1274" i="1"/>
  <c r="F1273" i="1"/>
  <c r="G1273" i="1"/>
  <c r="AB1273" i="1"/>
  <c r="F1272" i="1"/>
  <c r="G1272" i="1"/>
  <c r="AB1272" i="1"/>
  <c r="F1271" i="1"/>
  <c r="G1271" i="1"/>
  <c r="AB1271" i="1"/>
  <c r="F1270" i="1"/>
  <c r="G1270" i="1"/>
  <c r="AB1270" i="1"/>
  <c r="F1269" i="1"/>
  <c r="G1269" i="1"/>
  <c r="AB1269" i="1"/>
  <c r="F1268" i="1"/>
  <c r="G1268" i="1"/>
  <c r="AB1268" i="1"/>
  <c r="F1267" i="1"/>
  <c r="G1267" i="1"/>
  <c r="AB1267" i="1"/>
  <c r="F1266" i="1"/>
  <c r="G1266" i="1"/>
  <c r="AB1266" i="1"/>
  <c r="F1265" i="1"/>
  <c r="G1265" i="1"/>
  <c r="AB1265" i="1"/>
  <c r="F1264" i="1"/>
  <c r="G1264" i="1"/>
  <c r="AB1264" i="1"/>
  <c r="F1263" i="1"/>
  <c r="G1263" i="1"/>
  <c r="AB1263" i="1"/>
  <c r="F1262" i="1"/>
  <c r="G1262" i="1"/>
  <c r="AB1262" i="1"/>
  <c r="F1261" i="1"/>
  <c r="G1261" i="1"/>
  <c r="AB1261" i="1"/>
  <c r="F1260" i="1"/>
  <c r="G1260" i="1"/>
  <c r="AB1260" i="1"/>
  <c r="F1259" i="1"/>
  <c r="G1259" i="1"/>
  <c r="AB1259" i="1"/>
  <c r="F1258" i="1"/>
  <c r="G1258" i="1"/>
  <c r="AB1258" i="1"/>
  <c r="F1257" i="1"/>
  <c r="G1257" i="1"/>
  <c r="AB1257" i="1"/>
  <c r="F1256" i="1"/>
  <c r="G1256" i="1"/>
  <c r="AB1256" i="1"/>
  <c r="F1255" i="1"/>
  <c r="G1255" i="1"/>
  <c r="AB1255" i="1"/>
  <c r="C1255" i="1"/>
  <c r="F1254" i="1"/>
  <c r="G1254" i="1"/>
  <c r="AB1254" i="1"/>
  <c r="F1253" i="1"/>
  <c r="G1253" i="1"/>
  <c r="AB1253" i="1"/>
  <c r="F1252" i="1"/>
  <c r="G1252" i="1"/>
  <c r="AB1252" i="1"/>
  <c r="G1251" i="1"/>
  <c r="AB1251" i="1"/>
  <c r="G1250" i="1"/>
  <c r="AB1250" i="1"/>
  <c r="G1249" i="1"/>
  <c r="AB1249" i="1"/>
  <c r="F1248" i="1"/>
  <c r="G1248" i="1"/>
  <c r="AB1248" i="1"/>
  <c r="F1247" i="1"/>
  <c r="G1247" i="1"/>
  <c r="AB1247" i="1"/>
  <c r="F1246" i="1"/>
  <c r="G1246" i="1"/>
  <c r="AB1246" i="1"/>
  <c r="F1245" i="1"/>
  <c r="G1245" i="1"/>
  <c r="AB1245" i="1"/>
  <c r="F1244" i="1"/>
  <c r="G1244" i="1"/>
  <c r="AB1244" i="1"/>
  <c r="F1243" i="1"/>
  <c r="G1243" i="1"/>
  <c r="AB1243" i="1"/>
  <c r="F1242" i="1"/>
  <c r="G1242" i="1"/>
  <c r="AB1242" i="1"/>
  <c r="F1241" i="1"/>
  <c r="G1241" i="1"/>
  <c r="AB1241" i="1"/>
  <c r="F1240" i="1"/>
  <c r="G1240" i="1"/>
  <c r="AB1240" i="1"/>
  <c r="F1239" i="1"/>
  <c r="G1239" i="1"/>
  <c r="AB1239" i="1"/>
  <c r="F1238" i="1"/>
  <c r="G1238" i="1"/>
  <c r="AB1238" i="1"/>
  <c r="F1237" i="1"/>
  <c r="G1237" i="1"/>
  <c r="AB1237" i="1"/>
  <c r="F1236" i="1"/>
  <c r="G1236" i="1"/>
  <c r="AB1236" i="1"/>
  <c r="F1235" i="1"/>
  <c r="G1235" i="1"/>
  <c r="AB1235" i="1"/>
  <c r="F1234" i="1"/>
  <c r="G1234" i="1"/>
  <c r="AB1234" i="1"/>
  <c r="F1233" i="1"/>
  <c r="G1233" i="1"/>
  <c r="AB1233" i="1"/>
  <c r="F1232" i="1"/>
  <c r="G1232" i="1"/>
  <c r="AB1232" i="1"/>
  <c r="F1231" i="1"/>
  <c r="G1231" i="1"/>
  <c r="AB1231" i="1"/>
  <c r="F1230" i="1"/>
  <c r="G1230" i="1"/>
  <c r="AB1230" i="1"/>
  <c r="F1229" i="1"/>
  <c r="G1229" i="1"/>
  <c r="AB1229" i="1"/>
  <c r="F1228" i="1"/>
  <c r="G1228" i="1"/>
  <c r="AB1228" i="1"/>
  <c r="F1227" i="1"/>
  <c r="G1227" i="1"/>
  <c r="AB1227" i="1"/>
  <c r="F1226" i="1"/>
  <c r="G1226" i="1"/>
  <c r="AB1226" i="1"/>
  <c r="F1225" i="1"/>
  <c r="G1225" i="1"/>
  <c r="AB1225" i="1"/>
  <c r="F1224" i="1"/>
  <c r="G1224" i="1"/>
  <c r="AB1224" i="1"/>
  <c r="F1223" i="1"/>
  <c r="G1223" i="1"/>
  <c r="AB1223" i="1"/>
  <c r="F1222" i="1"/>
  <c r="G1222" i="1"/>
  <c r="AB1222" i="1"/>
  <c r="F1221" i="1"/>
  <c r="G1221" i="1"/>
  <c r="AB1221" i="1"/>
  <c r="F1220" i="1"/>
  <c r="G1220" i="1"/>
  <c r="AB1220" i="1"/>
  <c r="C1220" i="1"/>
  <c r="F1219" i="1"/>
  <c r="G1219" i="1"/>
  <c r="AB1219" i="1"/>
  <c r="F1218" i="1"/>
  <c r="G1218" i="1"/>
  <c r="AB1218" i="1"/>
  <c r="F1217" i="1"/>
  <c r="G1217" i="1"/>
  <c r="AB1217" i="1"/>
  <c r="F1216" i="1"/>
  <c r="G1216" i="1"/>
  <c r="AB1216" i="1"/>
  <c r="F1215" i="1"/>
  <c r="G1215" i="1"/>
  <c r="AB1215" i="1"/>
  <c r="F1214" i="1"/>
  <c r="G1214" i="1"/>
  <c r="AB1214" i="1"/>
  <c r="F1213" i="1"/>
  <c r="G1213" i="1"/>
  <c r="AB1213" i="1"/>
  <c r="F1212" i="1"/>
  <c r="G1212" i="1"/>
  <c r="AB1212" i="1"/>
  <c r="F1211" i="1"/>
  <c r="G1211" i="1"/>
  <c r="AB1211" i="1"/>
  <c r="F1210" i="1"/>
  <c r="G1210" i="1"/>
  <c r="AB1210" i="1"/>
  <c r="F1209" i="1"/>
  <c r="G1209" i="1"/>
  <c r="AB1209" i="1"/>
  <c r="F1208" i="1"/>
  <c r="G1208" i="1"/>
  <c r="AB1208" i="1"/>
  <c r="F1207" i="1"/>
  <c r="G1207" i="1"/>
  <c r="AB1207" i="1"/>
  <c r="F1206" i="1"/>
  <c r="G1206" i="1"/>
  <c r="AB1206" i="1"/>
  <c r="F1205" i="1"/>
  <c r="G1205" i="1"/>
  <c r="AB1205" i="1"/>
  <c r="F1204" i="1"/>
  <c r="G1204" i="1"/>
  <c r="AB1204" i="1"/>
  <c r="F1203" i="1"/>
  <c r="G1203" i="1"/>
  <c r="AB1203" i="1"/>
  <c r="F1202" i="1"/>
  <c r="G1202" i="1"/>
  <c r="AB1202" i="1"/>
  <c r="F1201" i="1"/>
  <c r="G1201" i="1"/>
  <c r="AB1201" i="1"/>
  <c r="F1200" i="1"/>
  <c r="G1200" i="1"/>
  <c r="AB1200" i="1"/>
  <c r="F1199" i="1"/>
  <c r="G1199" i="1"/>
  <c r="AB1199" i="1"/>
  <c r="F1198" i="1"/>
  <c r="G1198" i="1"/>
  <c r="AB1198" i="1"/>
  <c r="F1197" i="1"/>
  <c r="G1197" i="1"/>
  <c r="AB1197" i="1"/>
  <c r="F1196" i="1"/>
  <c r="G1196" i="1"/>
  <c r="AB1196" i="1"/>
  <c r="G1195" i="1"/>
  <c r="AB1195" i="1"/>
  <c r="F1194" i="1"/>
  <c r="G1194" i="1"/>
  <c r="AB1194" i="1"/>
  <c r="C1194" i="1"/>
  <c r="F1193" i="1"/>
  <c r="G1193" i="1"/>
  <c r="AB1193" i="1"/>
  <c r="F1192" i="1"/>
  <c r="G1192" i="1"/>
  <c r="AB1192" i="1"/>
  <c r="G1191" i="1"/>
  <c r="AB1191" i="1"/>
  <c r="F1190" i="1"/>
  <c r="G1190" i="1"/>
  <c r="AB1190" i="1"/>
  <c r="F1189" i="1"/>
  <c r="G1189" i="1"/>
  <c r="AB1189" i="1"/>
  <c r="F1188" i="1"/>
  <c r="G1188" i="1"/>
  <c r="AB1188" i="1"/>
  <c r="F1187" i="1"/>
  <c r="G1187" i="1"/>
  <c r="AB1187" i="1"/>
  <c r="F1186" i="1"/>
  <c r="G1186" i="1"/>
  <c r="AB1186" i="1"/>
  <c r="G1185" i="1"/>
  <c r="AB1185" i="1"/>
  <c r="F1184" i="1"/>
  <c r="G1184" i="1"/>
  <c r="AB1184" i="1"/>
  <c r="F1183" i="1"/>
  <c r="G1183" i="1"/>
  <c r="AB1183" i="1"/>
  <c r="F1182" i="1"/>
  <c r="G1182" i="1"/>
  <c r="AB1182" i="1"/>
  <c r="F1181" i="1"/>
  <c r="G1181" i="1"/>
  <c r="AB1181" i="1"/>
  <c r="F1180" i="1"/>
  <c r="G1180" i="1"/>
  <c r="AB1180" i="1"/>
  <c r="F1179" i="1"/>
  <c r="G1179" i="1"/>
  <c r="AB1179" i="1"/>
  <c r="F1178" i="1"/>
  <c r="G1178" i="1"/>
  <c r="AB1178" i="1"/>
  <c r="F1177" i="1"/>
  <c r="G1177" i="1"/>
  <c r="AB1177" i="1"/>
  <c r="F1176" i="1"/>
  <c r="G1176" i="1"/>
  <c r="AB1176" i="1"/>
  <c r="F1175" i="1"/>
  <c r="G1175" i="1"/>
  <c r="AB1175" i="1"/>
  <c r="F1174" i="1"/>
  <c r="G1174" i="1"/>
  <c r="AB1174" i="1"/>
  <c r="F1173" i="1"/>
  <c r="G1173" i="1"/>
  <c r="AB1173" i="1"/>
  <c r="F1172" i="1"/>
  <c r="G1172" i="1"/>
  <c r="AB1172" i="1"/>
  <c r="F1171" i="1"/>
  <c r="G1171" i="1"/>
  <c r="AB1171" i="1"/>
  <c r="F1170" i="1"/>
  <c r="G1170" i="1"/>
  <c r="AB1170" i="1"/>
  <c r="F1169" i="1"/>
  <c r="G1169" i="1"/>
  <c r="AB1169" i="1"/>
  <c r="F1168" i="1"/>
  <c r="G1168" i="1"/>
  <c r="AB1168" i="1"/>
  <c r="G1167" i="1"/>
  <c r="AB1167" i="1"/>
  <c r="F1166" i="1"/>
  <c r="G1166" i="1"/>
  <c r="AB1166" i="1"/>
  <c r="F1165" i="1"/>
  <c r="G1165" i="1"/>
  <c r="AB1165" i="1"/>
  <c r="G1164" i="1"/>
  <c r="AB1164" i="1"/>
  <c r="F1163" i="1"/>
  <c r="G1163" i="1"/>
  <c r="AB1163" i="1"/>
  <c r="F1162" i="1"/>
  <c r="G1162" i="1"/>
  <c r="AB1162" i="1"/>
  <c r="F1161" i="1"/>
  <c r="G1161" i="1"/>
  <c r="AB1161" i="1"/>
  <c r="F1160" i="1"/>
  <c r="G1160" i="1"/>
  <c r="AB1160" i="1"/>
  <c r="F1159" i="1"/>
  <c r="G1159" i="1"/>
  <c r="AB1159" i="1"/>
  <c r="F1158" i="1"/>
  <c r="G1158" i="1"/>
  <c r="AB1158" i="1"/>
  <c r="F1157" i="1"/>
  <c r="G1157" i="1"/>
  <c r="AB1157" i="1"/>
  <c r="F1156" i="1"/>
  <c r="G1156" i="1"/>
  <c r="AB1156" i="1"/>
  <c r="F1155" i="1"/>
  <c r="G1155" i="1"/>
  <c r="AB1155" i="1"/>
  <c r="F1154" i="1"/>
  <c r="G1154" i="1"/>
  <c r="AB1154" i="1"/>
  <c r="C1154" i="1"/>
  <c r="F1153" i="1"/>
  <c r="G1153" i="1"/>
  <c r="AB1153" i="1"/>
  <c r="C1153" i="1"/>
  <c r="F1152" i="1"/>
  <c r="G1152" i="1"/>
  <c r="AB1152" i="1"/>
  <c r="F1151" i="1"/>
  <c r="G1151" i="1"/>
  <c r="AB1151" i="1"/>
  <c r="F1150" i="1"/>
  <c r="G1150" i="1"/>
  <c r="AB1150" i="1"/>
  <c r="F1149" i="1"/>
  <c r="G1149" i="1"/>
  <c r="AB1149" i="1"/>
  <c r="C1149" i="1"/>
  <c r="F1148" i="1"/>
  <c r="G1148" i="1"/>
  <c r="AB1148" i="1"/>
  <c r="F1147" i="1"/>
  <c r="G1147" i="1"/>
  <c r="AB1147" i="1"/>
  <c r="G1146" i="1"/>
  <c r="AB1146" i="1"/>
  <c r="F1145" i="1"/>
  <c r="G1145" i="1"/>
  <c r="AB1145" i="1"/>
  <c r="F1144" i="1"/>
  <c r="G1144" i="1"/>
  <c r="AB1144" i="1"/>
  <c r="F1143" i="1"/>
  <c r="G1143" i="1"/>
  <c r="AB1143" i="1"/>
  <c r="F1142" i="1"/>
  <c r="G1142" i="1"/>
  <c r="AB1142" i="1"/>
  <c r="F1141" i="1"/>
  <c r="G1141" i="1"/>
  <c r="AB1141" i="1"/>
  <c r="F1140" i="1"/>
  <c r="G1140" i="1"/>
  <c r="AB1140" i="1"/>
  <c r="G1139" i="1"/>
  <c r="AB1139" i="1"/>
  <c r="F1138" i="1"/>
  <c r="G1138" i="1"/>
  <c r="AB1138" i="1"/>
  <c r="F1137" i="1"/>
  <c r="G1137" i="1"/>
  <c r="AB1137" i="1"/>
  <c r="F1136" i="1"/>
  <c r="G1136" i="1"/>
  <c r="AB1136" i="1"/>
  <c r="F1135" i="1"/>
  <c r="G1135" i="1"/>
  <c r="AB1135" i="1"/>
  <c r="F1134" i="1"/>
  <c r="G1134" i="1"/>
  <c r="AB1134" i="1"/>
  <c r="G1133" i="1"/>
  <c r="AB1133" i="1"/>
  <c r="G1132" i="1"/>
  <c r="AB1132" i="1"/>
  <c r="F1131" i="1"/>
  <c r="G1131" i="1"/>
  <c r="AB1131" i="1"/>
  <c r="F1130" i="1"/>
  <c r="G1130" i="1"/>
  <c r="AB1130" i="1"/>
  <c r="G1129" i="1"/>
  <c r="AB1129" i="1"/>
  <c r="F1128" i="1"/>
  <c r="G1128" i="1"/>
  <c r="AB1128" i="1"/>
  <c r="F1127" i="1"/>
  <c r="G1127" i="1"/>
  <c r="AB1127" i="1"/>
  <c r="F1126" i="1"/>
  <c r="G1126" i="1"/>
  <c r="AB1126" i="1"/>
  <c r="F1125" i="1"/>
  <c r="G1125" i="1"/>
  <c r="AB1125" i="1"/>
  <c r="F1124" i="1"/>
  <c r="G1124" i="1"/>
  <c r="AB1124" i="1"/>
  <c r="F1123" i="1"/>
  <c r="G1123" i="1"/>
  <c r="AB1123" i="1"/>
  <c r="F1122" i="1"/>
  <c r="G1122" i="1"/>
  <c r="AB1122" i="1"/>
  <c r="F1121" i="1"/>
  <c r="G1121" i="1"/>
  <c r="AB1121" i="1"/>
  <c r="F1120" i="1"/>
  <c r="G1120" i="1"/>
  <c r="AB1120" i="1"/>
  <c r="C1120" i="1"/>
  <c r="F1119" i="1"/>
  <c r="G1119" i="1"/>
  <c r="AB1119" i="1"/>
  <c r="F1118" i="1"/>
  <c r="G1118" i="1"/>
  <c r="AB1118" i="1"/>
  <c r="F1117" i="1"/>
  <c r="G1117" i="1"/>
  <c r="AB1117" i="1"/>
  <c r="F1116" i="1"/>
  <c r="G1116" i="1"/>
  <c r="AB1116" i="1"/>
  <c r="F1115" i="1"/>
  <c r="G1115" i="1"/>
  <c r="AB1115" i="1"/>
  <c r="F1114" i="1"/>
  <c r="G1114" i="1"/>
  <c r="AB1114" i="1"/>
  <c r="F1113" i="1"/>
  <c r="G1113" i="1"/>
  <c r="AB1113" i="1"/>
  <c r="G1112" i="1"/>
  <c r="AB1112" i="1"/>
  <c r="F1111" i="1"/>
  <c r="G1111" i="1"/>
  <c r="AB1111" i="1"/>
  <c r="F1110" i="1"/>
  <c r="G1110" i="1"/>
  <c r="AB1110" i="1"/>
  <c r="F1109" i="1"/>
  <c r="G1109" i="1"/>
  <c r="AB1109" i="1"/>
  <c r="F1108" i="1"/>
  <c r="G1108" i="1"/>
  <c r="AB1108" i="1"/>
  <c r="F1107" i="1"/>
  <c r="G1107" i="1"/>
  <c r="AB1107" i="1"/>
  <c r="F1106" i="1"/>
  <c r="G1106" i="1"/>
  <c r="AB1106" i="1"/>
  <c r="F1105" i="1"/>
  <c r="G1105" i="1"/>
  <c r="AB1105" i="1"/>
  <c r="F1104" i="1"/>
  <c r="G1104" i="1"/>
  <c r="AB1104" i="1"/>
  <c r="F1103" i="1"/>
  <c r="G1103" i="1"/>
  <c r="AB1103" i="1"/>
  <c r="F1102" i="1"/>
  <c r="G1102" i="1"/>
  <c r="AB1102" i="1"/>
  <c r="F1101" i="1"/>
  <c r="G1101" i="1"/>
  <c r="AB1101" i="1"/>
  <c r="F1100" i="1"/>
  <c r="G1100" i="1"/>
  <c r="AB1100" i="1"/>
  <c r="G1099" i="1"/>
  <c r="AB1099" i="1"/>
  <c r="G1098" i="1"/>
  <c r="AB1098" i="1"/>
  <c r="F1097" i="1"/>
  <c r="G1097" i="1"/>
  <c r="AB1097" i="1"/>
  <c r="F1096" i="1"/>
  <c r="G1096" i="1"/>
  <c r="AB1096" i="1"/>
  <c r="F1095" i="1"/>
  <c r="G1095" i="1"/>
  <c r="AB1095" i="1"/>
  <c r="G1094" i="1"/>
  <c r="AB1094" i="1"/>
  <c r="F1093" i="1"/>
  <c r="G1093" i="1"/>
  <c r="AB1093" i="1"/>
  <c r="F1092" i="1"/>
  <c r="G1092" i="1"/>
  <c r="AB1092" i="1"/>
  <c r="F1091" i="1"/>
  <c r="G1091" i="1"/>
  <c r="AB1091" i="1"/>
  <c r="F1090" i="1"/>
  <c r="G1090" i="1"/>
  <c r="AB1090" i="1"/>
  <c r="F1089" i="1"/>
  <c r="G1089" i="1"/>
  <c r="AB1089" i="1"/>
  <c r="F1088" i="1"/>
  <c r="G1088" i="1"/>
  <c r="AB1088" i="1"/>
  <c r="F1087" i="1"/>
  <c r="G1087" i="1"/>
  <c r="AB1087" i="1"/>
  <c r="F1086" i="1"/>
  <c r="G1086" i="1"/>
  <c r="AB1086" i="1"/>
  <c r="F1085" i="1"/>
  <c r="G1085" i="1"/>
  <c r="AB1085" i="1"/>
  <c r="F1084" i="1"/>
  <c r="G1084" i="1"/>
  <c r="AB1084" i="1"/>
  <c r="F1083" i="1"/>
  <c r="G1083" i="1"/>
  <c r="AB1083" i="1"/>
  <c r="F1082" i="1"/>
  <c r="G1082" i="1"/>
  <c r="AB1082" i="1"/>
  <c r="C1082" i="1"/>
  <c r="F1081" i="1"/>
  <c r="G1081" i="1"/>
  <c r="AB1081" i="1"/>
  <c r="F1080" i="1"/>
  <c r="G1080" i="1"/>
  <c r="AB1080" i="1"/>
  <c r="F1079" i="1"/>
  <c r="G1079" i="1"/>
  <c r="AB1079" i="1"/>
  <c r="F1078" i="1"/>
  <c r="G1078" i="1"/>
  <c r="AB1078" i="1"/>
  <c r="F1077" i="1"/>
  <c r="G1077" i="1"/>
  <c r="AB1077" i="1"/>
  <c r="F1076" i="1"/>
  <c r="G1076" i="1"/>
  <c r="AB1076" i="1"/>
  <c r="F1075" i="1"/>
  <c r="G1075" i="1"/>
  <c r="AB1075" i="1"/>
  <c r="F1074" i="1"/>
  <c r="G1074" i="1"/>
  <c r="AB1074" i="1"/>
  <c r="F1073" i="1"/>
  <c r="G1073" i="1"/>
  <c r="AB1073" i="1"/>
  <c r="F1072" i="1"/>
  <c r="G1072" i="1"/>
  <c r="AB1072" i="1"/>
  <c r="F1071" i="1"/>
  <c r="G1071" i="1"/>
  <c r="AB1071" i="1"/>
  <c r="F1070" i="1"/>
  <c r="G1070" i="1"/>
  <c r="AB1070" i="1"/>
  <c r="F1069" i="1"/>
  <c r="G1069" i="1"/>
  <c r="AB1069" i="1"/>
  <c r="F1068" i="1"/>
  <c r="G1068" i="1"/>
  <c r="AB1068" i="1"/>
  <c r="F1067" i="1"/>
  <c r="G1067" i="1"/>
  <c r="AB1067" i="1"/>
  <c r="F1066" i="1"/>
  <c r="G1066" i="1"/>
  <c r="AB1066" i="1"/>
  <c r="F1065" i="1"/>
  <c r="G1065" i="1"/>
  <c r="AB1065" i="1"/>
  <c r="G1064" i="1"/>
  <c r="AB1064" i="1"/>
  <c r="G1063" i="1"/>
  <c r="AB1063" i="1"/>
  <c r="F1062" i="1"/>
  <c r="G1062" i="1"/>
  <c r="AB1062" i="1"/>
  <c r="F1061" i="1"/>
  <c r="G1061" i="1"/>
  <c r="AB1061" i="1"/>
  <c r="F1060" i="1"/>
  <c r="G1060" i="1"/>
  <c r="AB1060" i="1"/>
  <c r="F1059" i="1"/>
  <c r="G1059" i="1"/>
  <c r="AB1059" i="1"/>
  <c r="F1058" i="1"/>
  <c r="G1058" i="1"/>
  <c r="AB1058" i="1"/>
  <c r="F1057" i="1"/>
  <c r="G1057" i="1"/>
  <c r="AB1057" i="1"/>
  <c r="F1056" i="1"/>
  <c r="G1056" i="1"/>
  <c r="AB1056" i="1"/>
  <c r="F1055" i="1"/>
  <c r="G1055" i="1"/>
  <c r="AB1055" i="1"/>
  <c r="F1054" i="1"/>
  <c r="G1054" i="1"/>
  <c r="AB1054" i="1"/>
  <c r="F1053" i="1"/>
  <c r="G1053" i="1"/>
  <c r="AB1053" i="1"/>
  <c r="F1052" i="1"/>
  <c r="G1052" i="1"/>
  <c r="AB1052" i="1"/>
  <c r="F1051" i="1"/>
  <c r="G1051" i="1"/>
  <c r="AB1051" i="1"/>
  <c r="F1050" i="1"/>
  <c r="G1050" i="1"/>
  <c r="AB1050" i="1"/>
  <c r="F1049" i="1"/>
  <c r="G1049" i="1"/>
  <c r="AB1049" i="1"/>
  <c r="F1048" i="1"/>
  <c r="G1048" i="1"/>
  <c r="AB1048" i="1"/>
  <c r="F1047" i="1"/>
  <c r="G1047" i="1"/>
  <c r="AB1047" i="1"/>
  <c r="F1046" i="1"/>
  <c r="G1046" i="1"/>
  <c r="AB1046" i="1"/>
  <c r="F1045" i="1"/>
  <c r="G1045" i="1"/>
  <c r="AB1045" i="1"/>
  <c r="F1044" i="1"/>
  <c r="G1044" i="1"/>
  <c r="AB1044" i="1"/>
  <c r="F1043" i="1"/>
  <c r="G1043" i="1"/>
  <c r="AB1043" i="1"/>
  <c r="F1042" i="1"/>
  <c r="G1042" i="1"/>
  <c r="AB1042" i="1"/>
  <c r="F1041" i="1"/>
  <c r="G1041" i="1"/>
  <c r="AB1041" i="1"/>
  <c r="F1040" i="1"/>
  <c r="G1040" i="1"/>
  <c r="AB1040" i="1"/>
  <c r="F1039" i="1"/>
  <c r="G1039" i="1"/>
  <c r="AB1039" i="1"/>
  <c r="F1038" i="1"/>
  <c r="G1038" i="1"/>
  <c r="AB1038" i="1"/>
  <c r="F1037" i="1"/>
  <c r="G1037" i="1"/>
  <c r="AB1037" i="1"/>
  <c r="F1036" i="1"/>
  <c r="G1036" i="1"/>
  <c r="AB1036" i="1"/>
  <c r="F1035" i="1"/>
  <c r="G1035" i="1"/>
  <c r="AB1035" i="1"/>
  <c r="F1034" i="1"/>
  <c r="G1034" i="1"/>
  <c r="AB1034" i="1"/>
  <c r="C1034" i="1"/>
  <c r="F1033" i="1"/>
  <c r="G1033" i="1"/>
  <c r="AB1033" i="1"/>
  <c r="F1032" i="1"/>
  <c r="G1032" i="1"/>
  <c r="AB1032" i="1"/>
  <c r="F1031" i="1"/>
  <c r="G1031" i="1"/>
  <c r="AB1031" i="1"/>
  <c r="F1030" i="1"/>
  <c r="G1030" i="1"/>
  <c r="AB1030" i="1"/>
  <c r="C1030" i="1"/>
  <c r="F1029" i="1"/>
  <c r="G1029" i="1"/>
  <c r="AB1029" i="1"/>
  <c r="F1028" i="1"/>
  <c r="G1028" i="1"/>
  <c r="AB1028" i="1"/>
  <c r="F1027" i="1"/>
  <c r="G1027" i="1"/>
  <c r="AB1027" i="1"/>
  <c r="F1026" i="1"/>
  <c r="G1026" i="1"/>
  <c r="AB1026" i="1"/>
  <c r="F1025" i="1"/>
  <c r="G1025" i="1"/>
  <c r="AB1025" i="1"/>
  <c r="F1024" i="1"/>
  <c r="G1024" i="1"/>
  <c r="AB1024" i="1"/>
  <c r="F1023" i="1"/>
  <c r="G1023" i="1"/>
  <c r="AB1023" i="1"/>
  <c r="F1022" i="1"/>
  <c r="G1022" i="1"/>
  <c r="AB1022" i="1"/>
  <c r="F1021" i="1"/>
  <c r="G1021" i="1"/>
  <c r="AB1021" i="1"/>
  <c r="G1020" i="1"/>
  <c r="AB1020" i="1"/>
  <c r="F1019" i="1"/>
  <c r="G1019" i="1"/>
  <c r="AB1019" i="1"/>
  <c r="F1018" i="1"/>
  <c r="G1018" i="1"/>
  <c r="AB1018" i="1"/>
  <c r="F1017" i="1"/>
  <c r="G1017" i="1"/>
  <c r="AB1017" i="1"/>
  <c r="G1016" i="1"/>
  <c r="AB1016" i="1"/>
  <c r="G1015" i="1"/>
  <c r="AB1015" i="1"/>
  <c r="F1014" i="1"/>
  <c r="G1014" i="1"/>
  <c r="AB1014" i="1"/>
  <c r="G1013" i="1"/>
  <c r="AB1013" i="1"/>
  <c r="G1012" i="1"/>
  <c r="AB1012" i="1"/>
  <c r="G1011" i="1"/>
  <c r="AB1011" i="1"/>
  <c r="G1010" i="1"/>
  <c r="AB1010" i="1"/>
  <c r="G1009" i="1"/>
  <c r="AB1009" i="1"/>
  <c r="F1008" i="1"/>
  <c r="G1008" i="1"/>
  <c r="AB1008" i="1"/>
  <c r="F1007" i="1"/>
  <c r="G1007" i="1"/>
  <c r="AB1007" i="1"/>
  <c r="F1006" i="1"/>
  <c r="G1006" i="1"/>
  <c r="AB1006" i="1"/>
  <c r="F1005" i="1"/>
  <c r="G1005" i="1"/>
  <c r="AB1005" i="1"/>
  <c r="F1004" i="1"/>
  <c r="G1004" i="1"/>
  <c r="AB1004" i="1"/>
  <c r="F1003" i="1"/>
  <c r="G1003" i="1"/>
  <c r="AB1003" i="1"/>
  <c r="F1002" i="1"/>
  <c r="G1002" i="1"/>
  <c r="AB1002" i="1"/>
  <c r="F1001" i="1"/>
  <c r="G1001" i="1"/>
  <c r="AB1001" i="1"/>
  <c r="F1000" i="1"/>
  <c r="G1000" i="1"/>
  <c r="AB1000" i="1"/>
  <c r="F999" i="1"/>
  <c r="G999" i="1"/>
  <c r="AB999" i="1"/>
  <c r="F998" i="1"/>
  <c r="G998" i="1"/>
  <c r="AB998" i="1"/>
  <c r="F997" i="1"/>
  <c r="G997" i="1"/>
  <c r="AB997" i="1"/>
  <c r="F996" i="1"/>
  <c r="G996" i="1"/>
  <c r="AB996" i="1"/>
  <c r="F995" i="1"/>
  <c r="G995" i="1"/>
  <c r="AB995" i="1"/>
  <c r="C995" i="1"/>
  <c r="F994" i="1"/>
  <c r="G994" i="1"/>
  <c r="AB994" i="1"/>
  <c r="F993" i="1"/>
  <c r="G993" i="1"/>
  <c r="AB993" i="1"/>
  <c r="F992" i="1"/>
  <c r="G992" i="1"/>
  <c r="AB992" i="1"/>
  <c r="F991" i="1"/>
  <c r="G991" i="1"/>
  <c r="AB991" i="1"/>
  <c r="F990" i="1"/>
  <c r="G990" i="1"/>
  <c r="AB990" i="1"/>
  <c r="F989" i="1"/>
  <c r="G989" i="1"/>
  <c r="AB989" i="1"/>
  <c r="F988" i="1"/>
  <c r="G988" i="1"/>
  <c r="AB988" i="1"/>
  <c r="F987" i="1"/>
  <c r="G987" i="1"/>
  <c r="AB987" i="1"/>
  <c r="F986" i="1"/>
  <c r="G986" i="1"/>
  <c r="AB986" i="1"/>
  <c r="F985" i="1"/>
  <c r="G985" i="1"/>
  <c r="AB985" i="1"/>
  <c r="F984" i="1"/>
  <c r="G984" i="1"/>
  <c r="AB984" i="1"/>
  <c r="F983" i="1"/>
  <c r="G983" i="1"/>
  <c r="AB983" i="1"/>
  <c r="F982" i="1"/>
  <c r="G982" i="1"/>
  <c r="AB982" i="1"/>
  <c r="F981" i="1"/>
  <c r="G981" i="1"/>
  <c r="AB981" i="1"/>
  <c r="F980" i="1"/>
  <c r="G980" i="1"/>
  <c r="AB980" i="1"/>
  <c r="F979" i="1"/>
  <c r="G979" i="1"/>
  <c r="AB979" i="1"/>
  <c r="F978" i="1"/>
  <c r="G978" i="1"/>
  <c r="AB978" i="1"/>
  <c r="F977" i="1"/>
  <c r="G977" i="1"/>
  <c r="AB977" i="1"/>
  <c r="F976" i="1"/>
  <c r="G976" i="1"/>
  <c r="AB976" i="1"/>
  <c r="F975" i="1"/>
  <c r="G975" i="1"/>
  <c r="AB975" i="1"/>
  <c r="F974" i="1"/>
  <c r="G974" i="1"/>
  <c r="AB974" i="1"/>
  <c r="F973" i="1"/>
  <c r="G973" i="1"/>
  <c r="AB973" i="1"/>
  <c r="F972" i="1"/>
  <c r="G972" i="1"/>
  <c r="AB972" i="1"/>
  <c r="F971" i="1"/>
  <c r="G971" i="1"/>
  <c r="AB971" i="1"/>
  <c r="F970" i="1"/>
  <c r="G970" i="1"/>
  <c r="AB970" i="1"/>
  <c r="G969" i="1"/>
  <c r="AB969" i="1"/>
  <c r="F968" i="1"/>
  <c r="G968" i="1"/>
  <c r="AB968" i="1"/>
  <c r="G967" i="1"/>
  <c r="AB967" i="1"/>
  <c r="F966" i="1"/>
  <c r="G966" i="1"/>
  <c r="AB966" i="1"/>
  <c r="F965" i="1"/>
  <c r="G965" i="1"/>
  <c r="AB965" i="1"/>
  <c r="F964" i="1"/>
  <c r="G964" i="1"/>
  <c r="AB964" i="1"/>
  <c r="F963" i="1"/>
  <c r="G963" i="1"/>
  <c r="AB963" i="1"/>
  <c r="C963" i="1"/>
  <c r="F962" i="1"/>
  <c r="G962" i="1"/>
  <c r="AB962" i="1"/>
  <c r="F961" i="1"/>
  <c r="G961" i="1"/>
  <c r="AB961" i="1"/>
  <c r="F960" i="1"/>
  <c r="G960" i="1"/>
  <c r="AB960" i="1"/>
  <c r="F959" i="1"/>
  <c r="G959" i="1"/>
  <c r="AB959" i="1"/>
  <c r="C959" i="1"/>
  <c r="F958" i="1"/>
  <c r="G958" i="1"/>
  <c r="AB958" i="1"/>
  <c r="F957" i="1"/>
  <c r="G957" i="1"/>
  <c r="AB957" i="1"/>
  <c r="F956" i="1"/>
  <c r="G956" i="1"/>
  <c r="AB956" i="1"/>
  <c r="F955" i="1"/>
  <c r="G955" i="1"/>
  <c r="AB955" i="1"/>
  <c r="F954" i="1"/>
  <c r="G954" i="1"/>
  <c r="AB954" i="1"/>
  <c r="F953" i="1"/>
  <c r="G953" i="1"/>
  <c r="AB953" i="1"/>
  <c r="F952" i="1"/>
  <c r="G952" i="1"/>
  <c r="AB952" i="1"/>
  <c r="F951" i="1"/>
  <c r="G951" i="1"/>
  <c r="AB951" i="1"/>
  <c r="F950" i="1"/>
  <c r="G950" i="1"/>
  <c r="AB950" i="1"/>
  <c r="F949" i="1"/>
  <c r="G949" i="1"/>
  <c r="AB949" i="1"/>
  <c r="F948" i="1"/>
  <c r="G948" i="1"/>
  <c r="AB948" i="1"/>
  <c r="F947" i="1"/>
  <c r="G947" i="1"/>
  <c r="AB947" i="1"/>
  <c r="F946" i="1"/>
  <c r="G946" i="1"/>
  <c r="AB946" i="1"/>
  <c r="F945" i="1"/>
  <c r="G945" i="1"/>
  <c r="AB945" i="1"/>
  <c r="F944" i="1"/>
  <c r="G944" i="1"/>
  <c r="AB944" i="1"/>
  <c r="F943" i="1"/>
  <c r="G943" i="1"/>
  <c r="AB943" i="1"/>
  <c r="F942" i="1"/>
  <c r="G942" i="1"/>
  <c r="AB942" i="1"/>
  <c r="F941" i="1"/>
  <c r="G941" i="1"/>
  <c r="AB941" i="1"/>
  <c r="F940" i="1"/>
  <c r="G940" i="1"/>
  <c r="AB940" i="1"/>
  <c r="F939" i="1"/>
  <c r="G939" i="1"/>
  <c r="AB939" i="1"/>
  <c r="F938" i="1"/>
  <c r="G938" i="1"/>
  <c r="AB938" i="1"/>
  <c r="F937" i="1"/>
  <c r="G937" i="1"/>
  <c r="AB937" i="1"/>
  <c r="F936" i="1"/>
  <c r="G936" i="1"/>
  <c r="AB936" i="1"/>
  <c r="F935" i="1"/>
  <c r="G935" i="1"/>
  <c r="AB935" i="1"/>
  <c r="G934" i="1"/>
  <c r="AB934" i="1"/>
  <c r="F933" i="1"/>
  <c r="G933" i="1"/>
  <c r="AB933" i="1"/>
  <c r="F932" i="1"/>
  <c r="G932" i="1"/>
  <c r="AB932" i="1"/>
  <c r="F931" i="1"/>
  <c r="G931" i="1"/>
  <c r="AB931" i="1"/>
  <c r="F930" i="1"/>
  <c r="G930" i="1"/>
  <c r="AB930" i="1"/>
  <c r="F929" i="1"/>
  <c r="G929" i="1"/>
  <c r="AB929" i="1"/>
  <c r="G928" i="1"/>
  <c r="AB928" i="1"/>
  <c r="F927" i="1"/>
  <c r="G927" i="1"/>
  <c r="AB927" i="1"/>
  <c r="F926" i="1"/>
  <c r="G926" i="1"/>
  <c r="AB926" i="1"/>
  <c r="F925" i="1"/>
  <c r="G925" i="1"/>
  <c r="AB925" i="1"/>
  <c r="F924" i="1"/>
  <c r="G924" i="1"/>
  <c r="AB924" i="1"/>
  <c r="F923" i="1"/>
  <c r="G923" i="1"/>
  <c r="AB923" i="1"/>
  <c r="F922" i="1"/>
  <c r="G922" i="1"/>
  <c r="AB922" i="1"/>
  <c r="F921" i="1"/>
  <c r="G921" i="1"/>
  <c r="AB921" i="1"/>
  <c r="F920" i="1"/>
  <c r="G920" i="1"/>
  <c r="AB920" i="1"/>
  <c r="F919" i="1"/>
  <c r="G919" i="1"/>
  <c r="AB919" i="1"/>
  <c r="F918" i="1"/>
  <c r="G918" i="1"/>
  <c r="AB918" i="1"/>
  <c r="F917" i="1"/>
  <c r="G917" i="1"/>
  <c r="AB917" i="1"/>
  <c r="F916" i="1"/>
  <c r="G916" i="1"/>
  <c r="AB916" i="1"/>
  <c r="F915" i="1"/>
  <c r="G915" i="1"/>
  <c r="AB915" i="1"/>
  <c r="C915" i="1"/>
  <c r="F914" i="1"/>
  <c r="G914" i="1"/>
  <c r="AB914" i="1"/>
  <c r="F913" i="1"/>
  <c r="G913" i="1"/>
  <c r="AB913" i="1"/>
  <c r="F912" i="1"/>
  <c r="G912" i="1"/>
  <c r="AB912" i="1"/>
  <c r="F911" i="1"/>
  <c r="G911" i="1"/>
  <c r="AB911" i="1"/>
  <c r="F910" i="1"/>
  <c r="G910" i="1"/>
  <c r="AB910" i="1"/>
  <c r="F909" i="1"/>
  <c r="G909" i="1"/>
  <c r="AB909" i="1"/>
  <c r="G908" i="1"/>
  <c r="AB908" i="1"/>
  <c r="G907" i="1"/>
  <c r="AB907" i="1"/>
  <c r="F906" i="1"/>
  <c r="G906" i="1"/>
  <c r="AB906" i="1"/>
  <c r="F905" i="1"/>
  <c r="G905" i="1"/>
  <c r="AB905" i="1"/>
  <c r="F904" i="1"/>
  <c r="G904" i="1"/>
  <c r="AB904" i="1"/>
  <c r="F903" i="1"/>
  <c r="G903" i="1"/>
  <c r="AB903" i="1"/>
  <c r="F902" i="1"/>
  <c r="G902" i="1"/>
  <c r="AB902" i="1"/>
  <c r="F901" i="1"/>
  <c r="G901" i="1"/>
  <c r="AB901" i="1"/>
  <c r="F900" i="1"/>
  <c r="G900" i="1"/>
  <c r="AB900" i="1"/>
  <c r="F899" i="1"/>
  <c r="G899" i="1"/>
  <c r="AB899" i="1"/>
  <c r="F898" i="1"/>
  <c r="G898" i="1"/>
  <c r="AB898" i="1"/>
  <c r="F897" i="1"/>
  <c r="G897" i="1"/>
  <c r="AB897" i="1"/>
  <c r="F896" i="1"/>
  <c r="G896" i="1"/>
  <c r="AB896" i="1"/>
  <c r="F895" i="1"/>
  <c r="G895" i="1"/>
  <c r="AB895" i="1"/>
  <c r="F894" i="1"/>
  <c r="G894" i="1"/>
  <c r="AB894" i="1"/>
  <c r="F893" i="1"/>
  <c r="G893" i="1"/>
  <c r="AB893" i="1"/>
  <c r="F892" i="1"/>
  <c r="G892" i="1"/>
  <c r="AB892" i="1"/>
  <c r="F891" i="1"/>
  <c r="G891" i="1"/>
  <c r="AB891" i="1"/>
  <c r="F890" i="1"/>
  <c r="G890" i="1"/>
  <c r="AB890" i="1"/>
  <c r="F889" i="1"/>
  <c r="G889" i="1"/>
  <c r="AB889" i="1"/>
  <c r="F888" i="1"/>
  <c r="G888" i="1"/>
  <c r="AB888" i="1"/>
  <c r="G887" i="1"/>
  <c r="AB887" i="1"/>
  <c r="G886" i="1"/>
  <c r="AB886" i="1"/>
  <c r="F885" i="1"/>
  <c r="G885" i="1"/>
  <c r="AB885" i="1"/>
  <c r="F884" i="1"/>
  <c r="G884" i="1"/>
  <c r="AB884" i="1"/>
  <c r="F883" i="1"/>
  <c r="G883" i="1"/>
  <c r="AB883" i="1"/>
  <c r="F882" i="1"/>
  <c r="G882" i="1"/>
  <c r="AB882" i="1"/>
  <c r="F881" i="1"/>
  <c r="G881" i="1"/>
  <c r="AB881" i="1"/>
  <c r="F880" i="1"/>
  <c r="G880" i="1"/>
  <c r="AB880" i="1"/>
  <c r="F879" i="1"/>
  <c r="G879" i="1"/>
  <c r="AB879" i="1"/>
  <c r="F878" i="1"/>
  <c r="G878" i="1"/>
  <c r="AB878" i="1"/>
  <c r="F877" i="1"/>
  <c r="G877" i="1"/>
  <c r="AB877" i="1"/>
  <c r="F876" i="1"/>
  <c r="G876" i="1"/>
  <c r="AB876" i="1"/>
  <c r="F875" i="1"/>
  <c r="G875" i="1"/>
  <c r="AB875" i="1"/>
  <c r="F874" i="1"/>
  <c r="G874" i="1"/>
  <c r="AB874" i="1"/>
  <c r="F873" i="1"/>
  <c r="G873" i="1"/>
  <c r="AB873" i="1"/>
  <c r="F872" i="1"/>
  <c r="G872" i="1"/>
  <c r="AB872" i="1"/>
  <c r="F871" i="1"/>
  <c r="G871" i="1"/>
  <c r="AB871" i="1"/>
  <c r="F870" i="1"/>
  <c r="G870" i="1"/>
  <c r="AB870" i="1"/>
  <c r="F869" i="1"/>
  <c r="G869" i="1"/>
  <c r="AB869" i="1"/>
  <c r="F868" i="1"/>
  <c r="G868" i="1"/>
  <c r="AB868" i="1"/>
  <c r="F867" i="1"/>
  <c r="G867" i="1"/>
  <c r="AB867" i="1"/>
  <c r="F866" i="1"/>
  <c r="G866" i="1"/>
  <c r="AB866" i="1"/>
  <c r="F865" i="1"/>
  <c r="G865" i="1"/>
  <c r="AB865" i="1"/>
  <c r="F864" i="1"/>
  <c r="G864" i="1"/>
  <c r="AB864" i="1"/>
  <c r="F863" i="1"/>
  <c r="G863" i="1"/>
  <c r="AB863" i="1"/>
  <c r="F862" i="1"/>
  <c r="G862" i="1"/>
  <c r="AB862" i="1"/>
  <c r="F861" i="1"/>
  <c r="G861" i="1"/>
  <c r="AB861" i="1"/>
  <c r="F860" i="1"/>
  <c r="G860" i="1"/>
  <c r="AB860" i="1"/>
  <c r="F859" i="1"/>
  <c r="G859" i="1"/>
  <c r="AB859" i="1"/>
  <c r="F858" i="1"/>
  <c r="G858" i="1"/>
  <c r="AB858" i="1"/>
  <c r="F857" i="1"/>
  <c r="G857" i="1"/>
  <c r="AB857" i="1"/>
  <c r="F856" i="1"/>
  <c r="G856" i="1"/>
  <c r="AB856" i="1"/>
  <c r="F855" i="1"/>
  <c r="G855" i="1"/>
  <c r="AB855" i="1"/>
  <c r="F854" i="1"/>
  <c r="G854" i="1"/>
  <c r="AB854" i="1"/>
  <c r="F853" i="1"/>
  <c r="G853" i="1"/>
  <c r="AB853" i="1"/>
  <c r="C853" i="1"/>
  <c r="F852" i="1"/>
  <c r="G852" i="1"/>
  <c r="AB852" i="1"/>
  <c r="F851" i="1"/>
  <c r="G851" i="1"/>
  <c r="AB851" i="1"/>
  <c r="F850" i="1"/>
  <c r="G850" i="1"/>
  <c r="AB850" i="1"/>
  <c r="F849" i="1"/>
  <c r="G849" i="1"/>
  <c r="AB849" i="1"/>
  <c r="F848" i="1"/>
  <c r="G848" i="1"/>
  <c r="AB848" i="1"/>
  <c r="F847" i="1"/>
  <c r="G847" i="1"/>
  <c r="AB847" i="1"/>
  <c r="F846" i="1"/>
  <c r="G846" i="1"/>
  <c r="AB846" i="1"/>
  <c r="F845" i="1"/>
  <c r="G845" i="1"/>
  <c r="AB845" i="1"/>
  <c r="F844" i="1"/>
  <c r="G844" i="1"/>
  <c r="AB844" i="1"/>
  <c r="F843" i="1"/>
  <c r="G843" i="1"/>
  <c r="AB843" i="1"/>
  <c r="F842" i="1"/>
  <c r="G842" i="1"/>
  <c r="AB842" i="1"/>
  <c r="F841" i="1"/>
  <c r="G841" i="1"/>
  <c r="AB841" i="1"/>
  <c r="F840" i="1"/>
  <c r="G840" i="1"/>
  <c r="AB840" i="1"/>
  <c r="F839" i="1"/>
  <c r="G839" i="1"/>
  <c r="AB839" i="1"/>
  <c r="F838" i="1"/>
  <c r="G838" i="1"/>
  <c r="AB838" i="1"/>
  <c r="F837" i="1"/>
  <c r="G837" i="1"/>
  <c r="AB837" i="1"/>
  <c r="F836" i="1"/>
  <c r="G836" i="1"/>
  <c r="AB836" i="1"/>
  <c r="F835" i="1"/>
  <c r="G835" i="1"/>
  <c r="AB835" i="1"/>
  <c r="F834" i="1"/>
  <c r="G834" i="1"/>
  <c r="AB834" i="1"/>
  <c r="F833" i="1"/>
  <c r="G833" i="1"/>
  <c r="AB833" i="1"/>
  <c r="F832" i="1"/>
  <c r="G832" i="1"/>
  <c r="AB832" i="1"/>
  <c r="F831" i="1"/>
  <c r="G831" i="1"/>
  <c r="AB831" i="1"/>
  <c r="F830" i="1"/>
  <c r="G830" i="1"/>
  <c r="AB830" i="1"/>
  <c r="F829" i="1"/>
  <c r="G829" i="1"/>
  <c r="AB829" i="1"/>
  <c r="F828" i="1"/>
  <c r="G828" i="1"/>
  <c r="AB828" i="1"/>
  <c r="F827" i="1"/>
  <c r="G827" i="1"/>
  <c r="AB827" i="1"/>
  <c r="F826" i="1"/>
  <c r="G826" i="1"/>
  <c r="AB826" i="1"/>
  <c r="F825" i="1"/>
  <c r="G825" i="1"/>
  <c r="AB825" i="1"/>
  <c r="F824" i="1"/>
  <c r="G824" i="1"/>
  <c r="AB824" i="1"/>
  <c r="F823" i="1"/>
  <c r="G823" i="1"/>
  <c r="AB823" i="1"/>
  <c r="F822" i="1"/>
  <c r="G822" i="1"/>
  <c r="AB822" i="1"/>
  <c r="G821" i="1"/>
  <c r="AB821" i="1"/>
  <c r="F820" i="1"/>
  <c r="G820" i="1"/>
  <c r="AB820" i="1"/>
  <c r="F819" i="1"/>
  <c r="G819" i="1"/>
  <c r="AB819" i="1"/>
  <c r="F818" i="1"/>
  <c r="G818" i="1"/>
  <c r="AB818" i="1"/>
  <c r="F817" i="1"/>
  <c r="G817" i="1"/>
  <c r="AB817" i="1"/>
  <c r="F816" i="1"/>
  <c r="G816" i="1"/>
  <c r="AB816" i="1"/>
  <c r="F815" i="1"/>
  <c r="G815" i="1"/>
  <c r="AB815" i="1"/>
  <c r="F814" i="1"/>
  <c r="G814" i="1"/>
  <c r="AB814" i="1"/>
  <c r="F813" i="1"/>
  <c r="G813" i="1"/>
  <c r="AB813" i="1"/>
  <c r="F812" i="1"/>
  <c r="G812" i="1"/>
  <c r="AB812" i="1"/>
  <c r="F811" i="1"/>
  <c r="G811" i="1"/>
  <c r="AB811" i="1"/>
  <c r="F810" i="1"/>
  <c r="G810" i="1"/>
  <c r="AB810" i="1"/>
  <c r="F809" i="1"/>
  <c r="G809" i="1"/>
  <c r="AB809" i="1"/>
  <c r="F808" i="1"/>
  <c r="G808" i="1"/>
  <c r="AB808" i="1"/>
  <c r="F807" i="1"/>
  <c r="G807" i="1"/>
  <c r="AB807" i="1"/>
  <c r="F806" i="1"/>
  <c r="G806" i="1"/>
  <c r="AB806" i="1"/>
  <c r="F805" i="1"/>
  <c r="G805" i="1"/>
  <c r="AB805" i="1"/>
  <c r="F804" i="1"/>
  <c r="G804" i="1"/>
  <c r="AB804" i="1"/>
  <c r="F803" i="1"/>
  <c r="G803" i="1"/>
  <c r="AB803" i="1"/>
  <c r="F802" i="1"/>
  <c r="G802" i="1"/>
  <c r="AB802" i="1"/>
  <c r="F801" i="1"/>
  <c r="G801" i="1"/>
  <c r="AB801" i="1"/>
  <c r="F800" i="1"/>
  <c r="G800" i="1"/>
  <c r="AB800" i="1"/>
  <c r="F799" i="1"/>
  <c r="G799" i="1"/>
  <c r="AB799" i="1"/>
  <c r="F798" i="1"/>
  <c r="G798" i="1"/>
  <c r="AB798" i="1"/>
  <c r="F797" i="1"/>
  <c r="G797" i="1"/>
  <c r="AB797" i="1"/>
  <c r="G796" i="1"/>
  <c r="AB796" i="1"/>
  <c r="G795" i="1"/>
  <c r="AB795" i="1"/>
  <c r="F794" i="1"/>
  <c r="G794" i="1"/>
  <c r="AB794" i="1"/>
  <c r="F793" i="1"/>
  <c r="G793" i="1"/>
  <c r="AB793" i="1"/>
  <c r="F792" i="1"/>
  <c r="G792" i="1"/>
  <c r="AB792" i="1"/>
  <c r="F791" i="1"/>
  <c r="G791" i="1"/>
  <c r="AB791" i="1"/>
  <c r="F790" i="1"/>
  <c r="G790" i="1"/>
  <c r="AB790" i="1"/>
  <c r="F789" i="1"/>
  <c r="G789" i="1"/>
  <c r="AB789" i="1"/>
  <c r="F788" i="1"/>
  <c r="G788" i="1"/>
  <c r="AB788" i="1"/>
  <c r="F787" i="1"/>
  <c r="G787" i="1"/>
  <c r="AB787" i="1"/>
  <c r="F786" i="1"/>
  <c r="G786" i="1"/>
  <c r="AB786" i="1"/>
  <c r="F785" i="1"/>
  <c r="G785" i="1"/>
  <c r="AB785" i="1"/>
  <c r="F784" i="1"/>
  <c r="G784" i="1"/>
  <c r="AB784" i="1"/>
  <c r="F783" i="1"/>
  <c r="G783" i="1"/>
  <c r="AB783" i="1"/>
  <c r="F782" i="1"/>
  <c r="G782" i="1"/>
  <c r="AB782" i="1"/>
  <c r="F781" i="1"/>
  <c r="G781" i="1"/>
  <c r="AB781" i="1"/>
  <c r="G780" i="1"/>
  <c r="AB780" i="1"/>
  <c r="F779" i="1"/>
  <c r="G779" i="1"/>
  <c r="AB779" i="1"/>
  <c r="F778" i="1"/>
  <c r="G778" i="1"/>
  <c r="AB778" i="1"/>
  <c r="G777" i="1"/>
  <c r="AB777" i="1"/>
  <c r="G776" i="1"/>
  <c r="AB776" i="1"/>
  <c r="F775" i="1"/>
  <c r="G775" i="1"/>
  <c r="AB775" i="1"/>
  <c r="F774" i="1"/>
  <c r="G774" i="1"/>
  <c r="AB774" i="1"/>
  <c r="F773" i="1"/>
  <c r="G773" i="1"/>
  <c r="AB773" i="1"/>
  <c r="F772" i="1"/>
  <c r="G772" i="1"/>
  <c r="AB772" i="1"/>
  <c r="F771" i="1"/>
  <c r="G771" i="1"/>
  <c r="AB771" i="1"/>
  <c r="F770" i="1"/>
  <c r="G770" i="1"/>
  <c r="AB770" i="1"/>
  <c r="F769" i="1"/>
  <c r="G769" i="1"/>
  <c r="AB769" i="1"/>
  <c r="F768" i="1"/>
  <c r="G768" i="1"/>
  <c r="AB768" i="1"/>
  <c r="F767" i="1"/>
  <c r="G767" i="1"/>
  <c r="AB767" i="1"/>
  <c r="F766" i="1"/>
  <c r="G766" i="1"/>
  <c r="AB766" i="1"/>
  <c r="F765" i="1"/>
  <c r="G765" i="1"/>
  <c r="AB765" i="1"/>
  <c r="F764" i="1"/>
  <c r="G764" i="1"/>
  <c r="AB764" i="1"/>
  <c r="C764" i="1"/>
  <c r="F763" i="1"/>
  <c r="G763" i="1"/>
  <c r="AB763" i="1"/>
  <c r="F762" i="1"/>
  <c r="G762" i="1"/>
  <c r="AB762" i="1"/>
  <c r="F761" i="1"/>
  <c r="G761" i="1"/>
  <c r="AB761" i="1"/>
  <c r="C761" i="1"/>
  <c r="F760" i="1"/>
  <c r="G760" i="1"/>
  <c r="AB760" i="1"/>
  <c r="F759" i="1"/>
  <c r="G759" i="1"/>
  <c r="AB759" i="1"/>
  <c r="F758" i="1"/>
  <c r="G758" i="1"/>
  <c r="AB758" i="1"/>
  <c r="F757" i="1"/>
  <c r="G757" i="1"/>
  <c r="AB757" i="1"/>
  <c r="F756" i="1"/>
  <c r="G756" i="1"/>
  <c r="AB756" i="1"/>
  <c r="F755" i="1"/>
  <c r="G755" i="1"/>
  <c r="AB755" i="1"/>
  <c r="F754" i="1"/>
  <c r="G754" i="1"/>
  <c r="AB754" i="1"/>
  <c r="F753" i="1"/>
  <c r="G753" i="1"/>
  <c r="AB753" i="1"/>
  <c r="G752" i="1"/>
  <c r="AB752" i="1"/>
  <c r="F751" i="1"/>
  <c r="G751" i="1"/>
  <c r="AB751" i="1"/>
  <c r="F750" i="1"/>
  <c r="G750" i="1"/>
  <c r="AB750" i="1"/>
  <c r="F749" i="1"/>
  <c r="G749" i="1"/>
  <c r="AB749" i="1"/>
  <c r="F748" i="1"/>
  <c r="G748" i="1"/>
  <c r="AB748" i="1"/>
  <c r="F747" i="1"/>
  <c r="G747" i="1"/>
  <c r="AB747" i="1"/>
  <c r="F746" i="1"/>
  <c r="G746" i="1"/>
  <c r="AB746" i="1"/>
  <c r="F745" i="1"/>
  <c r="G745" i="1"/>
  <c r="AB745" i="1"/>
  <c r="F744" i="1"/>
  <c r="G744" i="1"/>
  <c r="AB744" i="1"/>
  <c r="G743" i="1"/>
  <c r="AB743" i="1"/>
  <c r="F742" i="1"/>
  <c r="G742" i="1"/>
  <c r="AB742" i="1"/>
  <c r="F741" i="1"/>
  <c r="G741" i="1"/>
  <c r="AB741" i="1"/>
  <c r="G740" i="1"/>
  <c r="AB740" i="1"/>
  <c r="F739" i="1"/>
  <c r="G739" i="1"/>
  <c r="AB739" i="1"/>
  <c r="F738" i="1"/>
  <c r="G738" i="1"/>
  <c r="AB738" i="1"/>
  <c r="F737" i="1"/>
  <c r="G737" i="1"/>
  <c r="AB737" i="1"/>
  <c r="F736" i="1"/>
  <c r="G736" i="1"/>
  <c r="AB736" i="1"/>
  <c r="F735" i="1"/>
  <c r="G735" i="1"/>
  <c r="AB735" i="1"/>
  <c r="F734" i="1"/>
  <c r="G734" i="1"/>
  <c r="AB734" i="1"/>
  <c r="F733" i="1"/>
  <c r="G733" i="1"/>
  <c r="AB733" i="1"/>
  <c r="F732" i="1"/>
  <c r="G732" i="1"/>
  <c r="AB732" i="1"/>
  <c r="F731" i="1"/>
  <c r="G731" i="1"/>
  <c r="AB731" i="1"/>
  <c r="F730" i="1"/>
  <c r="G730" i="1"/>
  <c r="AB730" i="1"/>
  <c r="F729" i="1"/>
  <c r="G729" i="1"/>
  <c r="AB729" i="1"/>
  <c r="F728" i="1"/>
  <c r="G728" i="1"/>
  <c r="AB728" i="1"/>
  <c r="F727" i="1"/>
  <c r="G727" i="1"/>
  <c r="AB727" i="1"/>
  <c r="F726" i="1"/>
  <c r="G726" i="1"/>
  <c r="AB726" i="1"/>
  <c r="F725" i="1"/>
  <c r="G725" i="1"/>
  <c r="AB725" i="1"/>
  <c r="F724" i="1"/>
  <c r="G724" i="1"/>
  <c r="AB724" i="1"/>
  <c r="F723" i="1"/>
  <c r="G723" i="1"/>
  <c r="AB723" i="1"/>
  <c r="F722" i="1"/>
  <c r="G722" i="1"/>
  <c r="AB722" i="1"/>
  <c r="C722" i="1"/>
  <c r="F721" i="1"/>
  <c r="G721" i="1"/>
  <c r="AB721" i="1"/>
  <c r="F720" i="1"/>
  <c r="G720" i="1"/>
  <c r="AB720" i="1"/>
  <c r="G719" i="1"/>
  <c r="AB719" i="1"/>
  <c r="F718" i="1"/>
  <c r="G718" i="1"/>
  <c r="AB718" i="1"/>
  <c r="F717" i="1"/>
  <c r="G717" i="1"/>
  <c r="AB717" i="1"/>
  <c r="F716" i="1"/>
  <c r="G716" i="1"/>
  <c r="AB716" i="1"/>
  <c r="F715" i="1"/>
  <c r="G715" i="1"/>
  <c r="AB715" i="1"/>
  <c r="F714" i="1"/>
  <c r="G714" i="1"/>
  <c r="AB714" i="1"/>
  <c r="F713" i="1"/>
  <c r="G713" i="1"/>
  <c r="AB713" i="1"/>
  <c r="G712" i="1"/>
  <c r="AB712" i="1"/>
  <c r="G711" i="1"/>
  <c r="AB711" i="1"/>
  <c r="G710" i="1"/>
  <c r="AB710" i="1"/>
  <c r="F709" i="1"/>
  <c r="G709" i="1"/>
  <c r="AB709" i="1"/>
  <c r="F708" i="1"/>
  <c r="G708" i="1"/>
  <c r="AB708" i="1"/>
  <c r="F707" i="1"/>
  <c r="G707" i="1"/>
  <c r="AB707" i="1"/>
  <c r="F706" i="1"/>
  <c r="G706" i="1"/>
  <c r="AB706" i="1"/>
  <c r="G705" i="1"/>
  <c r="AB705" i="1"/>
  <c r="G704" i="1"/>
  <c r="AB704" i="1"/>
  <c r="F703" i="1"/>
  <c r="G703" i="1"/>
  <c r="AB703" i="1"/>
  <c r="F702" i="1"/>
  <c r="G702" i="1"/>
  <c r="AB702" i="1"/>
  <c r="G701" i="1"/>
  <c r="AB701" i="1"/>
  <c r="F700" i="1"/>
  <c r="G700" i="1"/>
  <c r="AB700" i="1"/>
  <c r="F699" i="1"/>
  <c r="G699" i="1"/>
  <c r="AB699" i="1"/>
  <c r="F698" i="1"/>
  <c r="G698" i="1"/>
  <c r="AB698" i="1"/>
  <c r="F697" i="1"/>
  <c r="G697" i="1"/>
  <c r="AB697" i="1"/>
  <c r="F696" i="1"/>
  <c r="G696" i="1"/>
  <c r="AB696" i="1"/>
  <c r="F695" i="1"/>
  <c r="G695" i="1"/>
  <c r="AB695" i="1"/>
  <c r="F694" i="1"/>
  <c r="G694" i="1"/>
  <c r="AB694" i="1"/>
  <c r="F693" i="1"/>
  <c r="G693" i="1"/>
  <c r="AB693" i="1"/>
  <c r="F692" i="1"/>
  <c r="G692" i="1"/>
  <c r="AB692" i="1"/>
  <c r="F691" i="1"/>
  <c r="G691" i="1"/>
  <c r="AB691" i="1"/>
  <c r="F690" i="1"/>
  <c r="G690" i="1"/>
  <c r="AB690" i="1"/>
  <c r="F689" i="1"/>
  <c r="G689" i="1"/>
  <c r="AB689" i="1"/>
  <c r="F688" i="1"/>
  <c r="G688" i="1"/>
  <c r="AB688" i="1"/>
  <c r="F687" i="1"/>
  <c r="G687" i="1"/>
  <c r="AB687" i="1"/>
  <c r="F686" i="1"/>
  <c r="G686" i="1"/>
  <c r="AB686" i="1"/>
  <c r="F685" i="1"/>
  <c r="G685" i="1"/>
  <c r="AB685" i="1"/>
  <c r="F684" i="1"/>
  <c r="G684" i="1"/>
  <c r="AB684" i="1"/>
  <c r="G683" i="1"/>
  <c r="AB683" i="1"/>
  <c r="F682" i="1"/>
  <c r="G682" i="1"/>
  <c r="AB682" i="1"/>
  <c r="F681" i="1"/>
  <c r="G681" i="1"/>
  <c r="AB681" i="1"/>
  <c r="F680" i="1"/>
  <c r="G680" i="1"/>
  <c r="AB680" i="1"/>
  <c r="C680" i="1"/>
  <c r="F679" i="1"/>
  <c r="G679" i="1"/>
  <c r="AB679" i="1"/>
  <c r="F678" i="1"/>
  <c r="G678" i="1"/>
  <c r="AB678" i="1"/>
  <c r="F677" i="1"/>
  <c r="G677" i="1"/>
  <c r="AB677" i="1"/>
  <c r="F676" i="1"/>
  <c r="G676" i="1"/>
  <c r="AB676" i="1"/>
  <c r="F675" i="1"/>
  <c r="G675" i="1"/>
  <c r="AB675" i="1"/>
  <c r="F674" i="1"/>
  <c r="G674" i="1"/>
  <c r="AB674" i="1"/>
  <c r="F673" i="1"/>
  <c r="G673" i="1"/>
  <c r="AB673" i="1"/>
  <c r="F672" i="1"/>
  <c r="G672" i="1"/>
  <c r="AB672" i="1"/>
  <c r="F671" i="1"/>
  <c r="G671" i="1"/>
  <c r="AB671" i="1"/>
  <c r="F670" i="1"/>
  <c r="G670" i="1"/>
  <c r="AB670" i="1"/>
  <c r="F669" i="1"/>
  <c r="G669" i="1"/>
  <c r="AB669" i="1"/>
  <c r="F668" i="1"/>
  <c r="G668" i="1"/>
  <c r="AB668" i="1"/>
  <c r="G667" i="1"/>
  <c r="AB667" i="1"/>
  <c r="F666" i="1"/>
  <c r="G666" i="1"/>
  <c r="AB666" i="1"/>
  <c r="F665" i="1"/>
  <c r="G665" i="1"/>
  <c r="AB665" i="1"/>
  <c r="G664" i="1"/>
  <c r="AB664" i="1"/>
  <c r="F663" i="1"/>
  <c r="G663" i="1"/>
  <c r="AB663" i="1"/>
  <c r="F662" i="1"/>
  <c r="G662" i="1"/>
  <c r="AB662" i="1"/>
  <c r="F661" i="1"/>
  <c r="G661" i="1"/>
  <c r="AB661" i="1"/>
  <c r="F660" i="1"/>
  <c r="G660" i="1"/>
  <c r="AB660" i="1"/>
  <c r="F659" i="1"/>
  <c r="G659" i="1"/>
  <c r="AB659" i="1"/>
  <c r="F658" i="1"/>
  <c r="G658" i="1"/>
  <c r="AB658" i="1"/>
  <c r="F657" i="1"/>
  <c r="G657" i="1"/>
  <c r="AB657" i="1"/>
  <c r="F656" i="1"/>
  <c r="G656" i="1"/>
  <c r="AB656" i="1"/>
  <c r="G655" i="1"/>
  <c r="AB655" i="1"/>
  <c r="F654" i="1"/>
  <c r="G654" i="1"/>
  <c r="AB654" i="1"/>
  <c r="F653" i="1"/>
  <c r="G653" i="1"/>
  <c r="AB653" i="1"/>
  <c r="F652" i="1"/>
  <c r="G652" i="1"/>
  <c r="AB652" i="1"/>
  <c r="F651" i="1"/>
  <c r="G651" i="1"/>
  <c r="AB651" i="1"/>
  <c r="C651" i="1"/>
  <c r="F650" i="1"/>
  <c r="G650" i="1"/>
  <c r="AB650" i="1"/>
  <c r="F649" i="1"/>
  <c r="G649" i="1"/>
  <c r="AB649" i="1"/>
  <c r="F648" i="1"/>
  <c r="G648" i="1"/>
  <c r="AB648" i="1"/>
  <c r="C648" i="1"/>
  <c r="G647" i="1"/>
  <c r="AB647" i="1"/>
  <c r="F646" i="1"/>
  <c r="G646" i="1"/>
  <c r="AB646" i="1"/>
  <c r="F645" i="1"/>
  <c r="G645" i="1"/>
  <c r="AB645" i="1"/>
  <c r="F644" i="1"/>
  <c r="G644" i="1"/>
  <c r="AB644" i="1"/>
  <c r="F643" i="1"/>
  <c r="G643" i="1"/>
  <c r="AB643" i="1"/>
  <c r="G642" i="1"/>
  <c r="AB642" i="1"/>
  <c r="F641" i="1"/>
  <c r="G641" i="1"/>
  <c r="AB641" i="1"/>
  <c r="F640" i="1"/>
  <c r="G640" i="1"/>
  <c r="AB640" i="1"/>
  <c r="F639" i="1"/>
  <c r="G639" i="1"/>
  <c r="AB639" i="1"/>
  <c r="F638" i="1"/>
  <c r="G638" i="1"/>
  <c r="AB638" i="1"/>
  <c r="F637" i="1"/>
  <c r="G637" i="1"/>
  <c r="AB637" i="1"/>
  <c r="F636" i="1"/>
  <c r="G636" i="1"/>
  <c r="AB636" i="1"/>
  <c r="F635" i="1"/>
  <c r="G635" i="1"/>
  <c r="AB635" i="1"/>
  <c r="F634" i="1"/>
  <c r="G634" i="1"/>
  <c r="AB634" i="1"/>
  <c r="F633" i="1"/>
  <c r="G633" i="1"/>
  <c r="AB633" i="1"/>
  <c r="F632" i="1"/>
  <c r="G632" i="1"/>
  <c r="AB632" i="1"/>
  <c r="F631" i="1"/>
  <c r="G631" i="1"/>
  <c r="AB631" i="1"/>
  <c r="F630" i="1"/>
  <c r="G630" i="1"/>
  <c r="AB630" i="1"/>
  <c r="F629" i="1"/>
  <c r="G629" i="1"/>
  <c r="AB629" i="1"/>
  <c r="G628" i="1"/>
  <c r="AB628" i="1"/>
  <c r="F627" i="1"/>
  <c r="G627" i="1"/>
  <c r="AB627" i="1"/>
  <c r="F626" i="1"/>
  <c r="G626" i="1"/>
  <c r="AB626" i="1"/>
  <c r="F625" i="1"/>
  <c r="G625" i="1"/>
  <c r="AB625" i="1"/>
  <c r="F624" i="1"/>
  <c r="G624" i="1"/>
  <c r="AB624" i="1"/>
  <c r="F623" i="1"/>
  <c r="G623" i="1"/>
  <c r="AB623" i="1"/>
  <c r="F622" i="1"/>
  <c r="G622" i="1"/>
  <c r="AB622" i="1"/>
  <c r="F621" i="1"/>
  <c r="G621" i="1"/>
  <c r="AB621" i="1"/>
  <c r="F620" i="1"/>
  <c r="G620" i="1"/>
  <c r="AB620" i="1"/>
  <c r="F619" i="1"/>
  <c r="G619" i="1"/>
  <c r="AB619" i="1"/>
  <c r="F618" i="1"/>
  <c r="G618" i="1"/>
  <c r="AB618" i="1"/>
  <c r="F617" i="1"/>
  <c r="G617" i="1"/>
  <c r="AB617" i="1"/>
  <c r="F616" i="1"/>
  <c r="G616" i="1"/>
  <c r="AB616" i="1"/>
  <c r="F615" i="1"/>
  <c r="G615" i="1"/>
  <c r="AB615" i="1"/>
  <c r="F614" i="1"/>
  <c r="G614" i="1"/>
  <c r="AB614" i="1"/>
  <c r="F613" i="1"/>
  <c r="G613" i="1"/>
  <c r="AB613" i="1"/>
  <c r="F612" i="1"/>
  <c r="G612" i="1"/>
  <c r="AB612" i="1"/>
  <c r="F611" i="1"/>
  <c r="G611" i="1"/>
  <c r="AB611" i="1"/>
  <c r="F610" i="1"/>
  <c r="G610" i="1"/>
  <c r="AB610" i="1"/>
  <c r="F609" i="1"/>
  <c r="G609" i="1"/>
  <c r="AB609" i="1"/>
  <c r="F608" i="1"/>
  <c r="G608" i="1"/>
  <c r="AB608" i="1"/>
  <c r="F607" i="1"/>
  <c r="G607" i="1"/>
  <c r="AB607" i="1"/>
  <c r="F606" i="1"/>
  <c r="G606" i="1"/>
  <c r="AB606" i="1"/>
  <c r="F605" i="1"/>
  <c r="G605" i="1"/>
  <c r="AB605" i="1"/>
  <c r="F604" i="1"/>
  <c r="G604" i="1"/>
  <c r="AB604" i="1"/>
  <c r="F603" i="1"/>
  <c r="G603" i="1"/>
  <c r="AB603" i="1"/>
  <c r="F602" i="1"/>
  <c r="G602" i="1"/>
  <c r="AB602" i="1"/>
  <c r="F601" i="1"/>
  <c r="G601" i="1"/>
  <c r="AB601" i="1"/>
  <c r="F600" i="1"/>
  <c r="G600" i="1"/>
  <c r="AB600" i="1"/>
  <c r="F599" i="1"/>
  <c r="G599" i="1"/>
  <c r="AB599" i="1"/>
  <c r="G598" i="1"/>
  <c r="AB598" i="1"/>
  <c r="F597" i="1"/>
  <c r="G597" i="1"/>
  <c r="AB597" i="1"/>
  <c r="F596" i="1"/>
  <c r="G596" i="1"/>
  <c r="AB596" i="1"/>
  <c r="F595" i="1"/>
  <c r="G595" i="1"/>
  <c r="AB595" i="1"/>
  <c r="G594" i="1"/>
  <c r="AB594" i="1"/>
  <c r="F593" i="1"/>
  <c r="G593" i="1"/>
  <c r="AB593" i="1"/>
  <c r="F592" i="1"/>
  <c r="G592" i="1"/>
  <c r="AB592" i="1"/>
  <c r="F591" i="1"/>
  <c r="G591" i="1"/>
  <c r="AB591" i="1"/>
  <c r="F590" i="1"/>
  <c r="G590" i="1"/>
  <c r="AB590" i="1"/>
  <c r="F589" i="1"/>
  <c r="G589" i="1"/>
  <c r="AB589" i="1"/>
  <c r="F588" i="1"/>
  <c r="G588" i="1"/>
  <c r="AB588" i="1"/>
  <c r="F587" i="1"/>
  <c r="G587" i="1"/>
  <c r="AB587" i="1"/>
  <c r="F586" i="1"/>
  <c r="G586" i="1"/>
  <c r="AB586" i="1"/>
  <c r="F585" i="1"/>
  <c r="G585" i="1"/>
  <c r="AB585" i="1"/>
  <c r="F584" i="1"/>
  <c r="G584" i="1"/>
  <c r="AB584" i="1"/>
  <c r="F583" i="1"/>
  <c r="G583" i="1"/>
  <c r="AB583" i="1"/>
  <c r="G582" i="1"/>
  <c r="AB582" i="1"/>
  <c r="F581" i="1"/>
  <c r="G581" i="1"/>
  <c r="AB581" i="1"/>
  <c r="F580" i="1"/>
  <c r="G580" i="1"/>
  <c r="AB580" i="1"/>
  <c r="F579" i="1"/>
  <c r="G579" i="1"/>
  <c r="AB579" i="1"/>
  <c r="F578" i="1"/>
  <c r="G578" i="1"/>
  <c r="AB578" i="1"/>
  <c r="F577" i="1"/>
  <c r="G577" i="1"/>
  <c r="AB577" i="1"/>
  <c r="C577" i="1"/>
  <c r="F576" i="1"/>
  <c r="G576" i="1"/>
  <c r="AB576" i="1"/>
  <c r="G575" i="1"/>
  <c r="AB575" i="1"/>
  <c r="F574" i="1"/>
  <c r="G574" i="1"/>
  <c r="AB574" i="1"/>
  <c r="F573" i="1"/>
  <c r="G573" i="1"/>
  <c r="AB573" i="1"/>
  <c r="F572" i="1"/>
  <c r="G572" i="1"/>
  <c r="AB572" i="1"/>
  <c r="G571" i="1"/>
  <c r="AB571" i="1"/>
  <c r="F570" i="1"/>
  <c r="G570" i="1"/>
  <c r="AB570" i="1"/>
  <c r="F569" i="1"/>
  <c r="G569" i="1"/>
  <c r="AB569" i="1"/>
  <c r="F568" i="1"/>
  <c r="G568" i="1"/>
  <c r="AB568" i="1"/>
  <c r="F567" i="1"/>
  <c r="G567" i="1"/>
  <c r="AB567" i="1"/>
  <c r="F566" i="1"/>
  <c r="G566" i="1"/>
  <c r="AB566" i="1"/>
  <c r="F565" i="1"/>
  <c r="G565" i="1"/>
  <c r="AB565" i="1"/>
  <c r="F564" i="1"/>
  <c r="G564" i="1"/>
  <c r="AB564" i="1"/>
  <c r="F563" i="1"/>
  <c r="G563" i="1"/>
  <c r="AB563" i="1"/>
  <c r="G562" i="1"/>
  <c r="AB562" i="1"/>
  <c r="F561" i="1"/>
  <c r="G561" i="1"/>
  <c r="AB561" i="1"/>
  <c r="F560" i="1"/>
  <c r="G560" i="1"/>
  <c r="AB560" i="1"/>
  <c r="F559" i="1"/>
  <c r="G559" i="1"/>
  <c r="AB559" i="1"/>
  <c r="F558" i="1"/>
  <c r="G558" i="1"/>
  <c r="AB558" i="1"/>
  <c r="G557" i="1"/>
  <c r="AB557" i="1"/>
  <c r="G556" i="1"/>
  <c r="AB556" i="1"/>
  <c r="F555" i="1"/>
  <c r="G555" i="1"/>
  <c r="AB555" i="1"/>
  <c r="F554" i="1"/>
  <c r="G554" i="1"/>
  <c r="AB554" i="1"/>
  <c r="F553" i="1"/>
  <c r="G553" i="1"/>
  <c r="AB553" i="1"/>
  <c r="F552" i="1"/>
  <c r="G552" i="1"/>
  <c r="AB552" i="1"/>
  <c r="F551" i="1"/>
  <c r="G551" i="1"/>
  <c r="AB551" i="1"/>
  <c r="F550" i="1"/>
  <c r="G550" i="1"/>
  <c r="AB550" i="1"/>
  <c r="F549" i="1"/>
  <c r="G549" i="1"/>
  <c r="AB549" i="1"/>
  <c r="F548" i="1"/>
  <c r="G548" i="1"/>
  <c r="AB548" i="1"/>
  <c r="F547" i="1"/>
  <c r="G547" i="1"/>
  <c r="AB547" i="1"/>
  <c r="F546" i="1"/>
  <c r="G546" i="1"/>
  <c r="AB546" i="1"/>
  <c r="F545" i="1"/>
  <c r="G545" i="1"/>
  <c r="AB545" i="1"/>
  <c r="F544" i="1"/>
  <c r="G544" i="1"/>
  <c r="AB544" i="1"/>
  <c r="C544" i="1"/>
  <c r="G543" i="1"/>
  <c r="AB543" i="1"/>
  <c r="F542" i="1"/>
  <c r="G542" i="1"/>
  <c r="AB542" i="1"/>
  <c r="F541" i="1"/>
  <c r="G541" i="1"/>
  <c r="AB541" i="1"/>
  <c r="C541" i="1"/>
  <c r="F540" i="1"/>
  <c r="G540" i="1"/>
  <c r="AB540" i="1"/>
  <c r="F539" i="1"/>
  <c r="G539" i="1"/>
  <c r="AB539" i="1"/>
  <c r="F538" i="1"/>
  <c r="G538" i="1"/>
  <c r="AB538" i="1"/>
  <c r="F537" i="1"/>
  <c r="G537" i="1"/>
  <c r="AB537" i="1"/>
  <c r="F536" i="1"/>
  <c r="G536" i="1"/>
  <c r="AB536" i="1"/>
  <c r="F535" i="1"/>
  <c r="G535" i="1"/>
  <c r="AB535" i="1"/>
  <c r="F534" i="1"/>
  <c r="G534" i="1"/>
  <c r="AB534" i="1"/>
  <c r="F533" i="1"/>
  <c r="G533" i="1"/>
  <c r="AB533" i="1"/>
  <c r="F532" i="1"/>
  <c r="G532" i="1"/>
  <c r="AB532" i="1"/>
  <c r="F531" i="1"/>
  <c r="G531" i="1"/>
  <c r="AB531" i="1"/>
  <c r="F530" i="1"/>
  <c r="G530" i="1"/>
  <c r="AB530" i="1"/>
  <c r="F529" i="1"/>
  <c r="G529" i="1"/>
  <c r="AB529" i="1"/>
  <c r="F528" i="1"/>
  <c r="G528" i="1"/>
  <c r="AB528" i="1"/>
  <c r="G527" i="1"/>
  <c r="AB527" i="1"/>
  <c r="F526" i="1"/>
  <c r="G526" i="1"/>
  <c r="AB526" i="1"/>
  <c r="F525" i="1"/>
  <c r="G525" i="1"/>
  <c r="AB525" i="1"/>
  <c r="F524" i="1"/>
  <c r="G524" i="1"/>
  <c r="AB524" i="1"/>
  <c r="F523" i="1"/>
  <c r="G523" i="1"/>
  <c r="AB523" i="1"/>
  <c r="F522" i="1"/>
  <c r="G522" i="1"/>
  <c r="AB522" i="1"/>
  <c r="F521" i="1"/>
  <c r="G521" i="1"/>
  <c r="AB521" i="1"/>
  <c r="G520" i="1"/>
  <c r="AB520" i="1"/>
  <c r="F519" i="1"/>
  <c r="G519" i="1"/>
  <c r="AB519" i="1"/>
  <c r="F518" i="1"/>
  <c r="G518" i="1"/>
  <c r="AB518" i="1"/>
  <c r="F517" i="1"/>
  <c r="G517" i="1"/>
  <c r="AB517" i="1"/>
  <c r="F516" i="1"/>
  <c r="G516" i="1"/>
  <c r="AB516" i="1"/>
  <c r="F515" i="1"/>
  <c r="G515" i="1"/>
  <c r="AB515" i="1"/>
  <c r="G514" i="1"/>
  <c r="AB514" i="1"/>
  <c r="F513" i="1"/>
  <c r="G513" i="1"/>
  <c r="AB513" i="1"/>
  <c r="F512" i="1"/>
  <c r="G512" i="1"/>
  <c r="AB512" i="1"/>
  <c r="F511" i="1"/>
  <c r="G511" i="1"/>
  <c r="AB511" i="1"/>
  <c r="F510" i="1"/>
  <c r="G510" i="1"/>
  <c r="AB510" i="1"/>
  <c r="F509" i="1"/>
  <c r="G509" i="1"/>
  <c r="AB509" i="1"/>
  <c r="F508" i="1"/>
  <c r="G508" i="1"/>
  <c r="AB508" i="1"/>
  <c r="F507" i="1"/>
  <c r="G507" i="1"/>
  <c r="AB507" i="1"/>
  <c r="G506" i="1"/>
  <c r="AB506" i="1"/>
  <c r="F505" i="1"/>
  <c r="G505" i="1"/>
  <c r="AB505" i="1"/>
  <c r="G504" i="1"/>
  <c r="AB504" i="1"/>
  <c r="F503" i="1"/>
  <c r="G503" i="1"/>
  <c r="AB503" i="1"/>
  <c r="F502" i="1"/>
  <c r="G502" i="1"/>
  <c r="AB502" i="1"/>
  <c r="F501" i="1"/>
  <c r="G501" i="1"/>
  <c r="AB501" i="1"/>
  <c r="F500" i="1"/>
  <c r="G500" i="1"/>
  <c r="AB500" i="1"/>
  <c r="F499" i="1"/>
  <c r="G499" i="1"/>
  <c r="AB499" i="1"/>
  <c r="F498" i="1"/>
  <c r="G498" i="1"/>
  <c r="AB498" i="1"/>
  <c r="G497" i="1"/>
  <c r="AB497" i="1"/>
  <c r="F496" i="1"/>
  <c r="G496" i="1"/>
  <c r="AB496" i="1"/>
  <c r="F495" i="1"/>
  <c r="G495" i="1"/>
  <c r="AB495" i="1"/>
  <c r="F494" i="1"/>
  <c r="G494" i="1"/>
  <c r="AB494" i="1"/>
  <c r="F493" i="1"/>
  <c r="G493" i="1"/>
  <c r="AB493" i="1"/>
  <c r="F492" i="1"/>
  <c r="G492" i="1"/>
  <c r="AB492" i="1"/>
  <c r="F491" i="1"/>
  <c r="G491" i="1"/>
  <c r="AB491" i="1"/>
  <c r="F490" i="1"/>
  <c r="G490" i="1"/>
  <c r="AB490" i="1"/>
  <c r="F489" i="1"/>
  <c r="G489" i="1"/>
  <c r="AB489" i="1"/>
  <c r="F488" i="1"/>
  <c r="G488" i="1"/>
  <c r="AB488" i="1"/>
  <c r="F487" i="1"/>
  <c r="G487" i="1"/>
  <c r="AB487" i="1"/>
  <c r="F486" i="1"/>
  <c r="G486" i="1"/>
  <c r="AB486" i="1"/>
  <c r="F485" i="1"/>
  <c r="G485" i="1"/>
  <c r="AB485" i="1"/>
  <c r="F484" i="1"/>
  <c r="G484" i="1"/>
  <c r="AB484" i="1"/>
  <c r="C484" i="1"/>
  <c r="F483" i="1"/>
  <c r="G483" i="1"/>
  <c r="AB483" i="1"/>
  <c r="F482" i="1"/>
  <c r="G482" i="1"/>
  <c r="AB482" i="1"/>
  <c r="F481" i="1"/>
  <c r="G481" i="1"/>
  <c r="AB481" i="1"/>
  <c r="F480" i="1"/>
  <c r="G480" i="1"/>
  <c r="AB480" i="1"/>
  <c r="F479" i="1"/>
  <c r="G479" i="1"/>
  <c r="AB479" i="1"/>
  <c r="G478" i="1"/>
  <c r="AB478" i="1"/>
  <c r="F477" i="1"/>
  <c r="G477" i="1"/>
  <c r="AB477" i="1"/>
  <c r="F476" i="1"/>
  <c r="G476" i="1"/>
  <c r="AB476" i="1"/>
  <c r="F475" i="1"/>
  <c r="G475" i="1"/>
  <c r="AB475" i="1"/>
  <c r="F474" i="1"/>
  <c r="G474" i="1"/>
  <c r="AB474" i="1"/>
  <c r="F473" i="1"/>
  <c r="G473" i="1"/>
  <c r="AB473" i="1"/>
  <c r="F472" i="1"/>
  <c r="G472" i="1"/>
  <c r="AB472" i="1"/>
  <c r="F471" i="1"/>
  <c r="G471" i="1"/>
  <c r="AB471" i="1"/>
  <c r="F470" i="1"/>
  <c r="G470" i="1"/>
  <c r="AB470" i="1"/>
  <c r="F469" i="1"/>
  <c r="G469" i="1"/>
  <c r="AB469" i="1"/>
  <c r="F468" i="1"/>
  <c r="G468" i="1"/>
  <c r="AB468" i="1"/>
  <c r="G467" i="1"/>
  <c r="AB467" i="1"/>
  <c r="G466" i="1"/>
  <c r="AB466" i="1"/>
  <c r="G465" i="1"/>
  <c r="AB465" i="1"/>
  <c r="F464" i="1"/>
  <c r="G464" i="1"/>
  <c r="AB464" i="1"/>
  <c r="F463" i="1"/>
  <c r="G463" i="1"/>
  <c r="AB463" i="1"/>
  <c r="F462" i="1"/>
  <c r="G462" i="1"/>
  <c r="AB462" i="1"/>
  <c r="C462" i="1"/>
  <c r="F461" i="1"/>
  <c r="G461" i="1"/>
  <c r="AB461" i="1"/>
  <c r="F460" i="1"/>
  <c r="G460" i="1"/>
  <c r="AB460" i="1"/>
  <c r="C460" i="1"/>
  <c r="F459" i="1"/>
  <c r="G459" i="1"/>
  <c r="AB459" i="1"/>
  <c r="F458" i="1"/>
  <c r="G458" i="1"/>
  <c r="AB458" i="1"/>
  <c r="F457" i="1"/>
  <c r="G457" i="1"/>
  <c r="AB457" i="1"/>
  <c r="F456" i="1"/>
  <c r="G456" i="1"/>
  <c r="AB456" i="1"/>
  <c r="F455" i="1"/>
  <c r="G455" i="1"/>
  <c r="AB455" i="1"/>
  <c r="F454" i="1"/>
  <c r="G454" i="1"/>
  <c r="AB454" i="1"/>
  <c r="F453" i="1"/>
  <c r="G453" i="1"/>
  <c r="AB453" i="1"/>
  <c r="F452" i="1"/>
  <c r="G452" i="1"/>
  <c r="AB452" i="1"/>
  <c r="F451" i="1"/>
  <c r="G451" i="1"/>
  <c r="AB451" i="1"/>
  <c r="G450" i="1"/>
  <c r="AB450" i="1"/>
  <c r="F449" i="1"/>
  <c r="G449" i="1"/>
  <c r="AB449" i="1"/>
  <c r="F448" i="1"/>
  <c r="G448" i="1"/>
  <c r="AB448" i="1"/>
  <c r="F447" i="1"/>
  <c r="G447" i="1"/>
  <c r="AB447" i="1"/>
  <c r="F446" i="1"/>
  <c r="G446" i="1"/>
  <c r="AB446" i="1"/>
  <c r="F445" i="1"/>
  <c r="G445" i="1"/>
  <c r="AB445" i="1"/>
  <c r="F444" i="1"/>
  <c r="G444" i="1"/>
  <c r="AB444" i="1"/>
  <c r="F443" i="1"/>
  <c r="G443" i="1"/>
  <c r="AB443" i="1"/>
  <c r="F442" i="1"/>
  <c r="G442" i="1"/>
  <c r="AB442" i="1"/>
  <c r="F441" i="1"/>
  <c r="G441" i="1"/>
  <c r="AB441" i="1"/>
  <c r="F440" i="1"/>
  <c r="G440" i="1"/>
  <c r="AB440" i="1"/>
  <c r="G439" i="1"/>
  <c r="AB439" i="1"/>
  <c r="F438" i="1"/>
  <c r="G438" i="1"/>
  <c r="AB438" i="1"/>
  <c r="F437" i="1"/>
  <c r="G437" i="1"/>
  <c r="AB437" i="1"/>
  <c r="F436" i="1"/>
  <c r="G436" i="1"/>
  <c r="AB436" i="1"/>
  <c r="F435" i="1"/>
  <c r="G435" i="1"/>
  <c r="AB435" i="1"/>
  <c r="F434" i="1"/>
  <c r="G434" i="1"/>
  <c r="AB434" i="1"/>
  <c r="F433" i="1"/>
  <c r="G433" i="1"/>
  <c r="AB433" i="1"/>
  <c r="F432" i="1"/>
  <c r="G432" i="1"/>
  <c r="AB432" i="1"/>
  <c r="F431" i="1"/>
  <c r="G431" i="1"/>
  <c r="AB431" i="1"/>
  <c r="F430" i="1"/>
  <c r="G430" i="1"/>
  <c r="AB430" i="1"/>
  <c r="F429" i="1"/>
  <c r="G429" i="1"/>
  <c r="AB429" i="1"/>
  <c r="G428" i="1"/>
  <c r="AB428" i="1"/>
  <c r="F427" i="1"/>
  <c r="G427" i="1"/>
  <c r="AB427" i="1"/>
  <c r="F426" i="1"/>
  <c r="G426" i="1"/>
  <c r="AB426" i="1"/>
  <c r="F425" i="1"/>
  <c r="G425" i="1"/>
  <c r="AB425" i="1"/>
  <c r="F424" i="1"/>
  <c r="G424" i="1"/>
  <c r="AB424" i="1"/>
  <c r="F423" i="1"/>
  <c r="G423" i="1"/>
  <c r="AB423" i="1"/>
  <c r="C423" i="1"/>
  <c r="F422" i="1"/>
  <c r="G422" i="1"/>
  <c r="AB422" i="1"/>
  <c r="F421" i="1"/>
  <c r="G421" i="1"/>
  <c r="AB421" i="1"/>
  <c r="F420" i="1"/>
  <c r="G420" i="1"/>
  <c r="AB420" i="1"/>
  <c r="F419" i="1"/>
  <c r="G419" i="1"/>
  <c r="AB419" i="1"/>
  <c r="F418" i="1"/>
  <c r="G418" i="1"/>
  <c r="AB418" i="1"/>
  <c r="F417" i="1"/>
  <c r="G417" i="1"/>
  <c r="AB417" i="1"/>
  <c r="F416" i="1"/>
  <c r="G416" i="1"/>
  <c r="AB416" i="1"/>
  <c r="F415" i="1"/>
  <c r="G415" i="1"/>
  <c r="AB415" i="1"/>
  <c r="F414" i="1"/>
  <c r="G414" i="1"/>
  <c r="AB414" i="1"/>
  <c r="G413" i="1"/>
  <c r="AB413" i="1"/>
  <c r="F412" i="1"/>
  <c r="G412" i="1"/>
  <c r="AB412" i="1"/>
  <c r="F411" i="1"/>
  <c r="G411" i="1"/>
  <c r="AB411" i="1"/>
  <c r="F410" i="1"/>
  <c r="G410" i="1"/>
  <c r="AB410" i="1"/>
  <c r="F409" i="1"/>
  <c r="G409" i="1"/>
  <c r="AB409" i="1"/>
  <c r="F408" i="1"/>
  <c r="G408" i="1"/>
  <c r="AB408" i="1"/>
  <c r="F407" i="1"/>
  <c r="G407" i="1"/>
  <c r="AB407" i="1"/>
  <c r="F406" i="1"/>
  <c r="G406" i="1"/>
  <c r="AB406" i="1"/>
  <c r="F405" i="1"/>
  <c r="G405" i="1"/>
  <c r="AB405" i="1"/>
  <c r="F404" i="1"/>
  <c r="G404" i="1"/>
  <c r="AB404" i="1"/>
  <c r="F403" i="1"/>
  <c r="G403" i="1"/>
  <c r="AB403" i="1"/>
  <c r="F402" i="1"/>
  <c r="G402" i="1"/>
  <c r="AB402" i="1"/>
  <c r="F401" i="1"/>
  <c r="G401" i="1"/>
  <c r="AB401" i="1"/>
  <c r="G400" i="1"/>
  <c r="AB400" i="1"/>
  <c r="F399" i="1"/>
  <c r="G399" i="1"/>
  <c r="AB399" i="1"/>
  <c r="F398" i="1"/>
  <c r="G398" i="1"/>
  <c r="AB398" i="1"/>
  <c r="F397" i="1"/>
  <c r="G397" i="1"/>
  <c r="AB397" i="1"/>
  <c r="F396" i="1"/>
  <c r="G396" i="1"/>
  <c r="AB396" i="1"/>
  <c r="F395" i="1"/>
  <c r="G395" i="1"/>
  <c r="AB395" i="1"/>
  <c r="F394" i="1"/>
  <c r="G394" i="1"/>
  <c r="AB394" i="1"/>
  <c r="G393" i="1"/>
  <c r="AB393" i="1"/>
  <c r="F392" i="1"/>
  <c r="G392" i="1"/>
  <c r="AB392" i="1"/>
  <c r="F391" i="1"/>
  <c r="G391" i="1"/>
  <c r="AB391" i="1"/>
  <c r="F390" i="1"/>
  <c r="G390" i="1"/>
  <c r="AB390" i="1"/>
  <c r="F389" i="1"/>
  <c r="G389" i="1"/>
  <c r="AB389" i="1"/>
  <c r="F388" i="1"/>
  <c r="G388" i="1"/>
  <c r="AB388" i="1"/>
  <c r="F387" i="1"/>
  <c r="G387" i="1"/>
  <c r="AB387" i="1"/>
  <c r="F386" i="1"/>
  <c r="G386" i="1"/>
  <c r="AB386" i="1"/>
  <c r="F385" i="1"/>
  <c r="G385" i="1"/>
  <c r="AB385" i="1"/>
  <c r="F384" i="1"/>
  <c r="G384" i="1"/>
  <c r="AB384" i="1"/>
  <c r="F383" i="1"/>
  <c r="G383" i="1"/>
  <c r="AB383" i="1"/>
  <c r="F382" i="1"/>
  <c r="G382" i="1"/>
  <c r="AB382" i="1"/>
  <c r="F381" i="1"/>
  <c r="G381" i="1"/>
  <c r="AB381" i="1"/>
  <c r="F380" i="1"/>
  <c r="G380" i="1"/>
  <c r="AB380" i="1"/>
  <c r="G379" i="1"/>
  <c r="AB379" i="1"/>
  <c r="F378" i="1"/>
  <c r="G378" i="1"/>
  <c r="AB378" i="1"/>
  <c r="F377" i="1"/>
  <c r="G377" i="1"/>
  <c r="AB377" i="1"/>
  <c r="F376" i="1"/>
  <c r="G376" i="1"/>
  <c r="AB376" i="1"/>
  <c r="F375" i="1"/>
  <c r="G375" i="1"/>
  <c r="AB375" i="1"/>
  <c r="F374" i="1"/>
  <c r="G374" i="1"/>
  <c r="AB374" i="1"/>
  <c r="F373" i="1"/>
  <c r="G373" i="1"/>
  <c r="AB373" i="1"/>
  <c r="C373" i="1"/>
  <c r="F372" i="1"/>
  <c r="G372" i="1"/>
  <c r="AB372" i="1"/>
  <c r="F371" i="1"/>
  <c r="G371" i="1"/>
  <c r="AB371" i="1"/>
  <c r="F370" i="1"/>
  <c r="G370" i="1"/>
  <c r="AB370" i="1"/>
  <c r="F369" i="1"/>
  <c r="G369" i="1"/>
  <c r="AB369" i="1"/>
  <c r="F368" i="1"/>
  <c r="G368" i="1"/>
  <c r="AB368" i="1"/>
  <c r="F367" i="1"/>
  <c r="G367" i="1"/>
  <c r="AB367" i="1"/>
  <c r="F366" i="1"/>
  <c r="G366" i="1"/>
  <c r="AB366" i="1"/>
  <c r="F365" i="1"/>
  <c r="G365" i="1"/>
  <c r="AB365" i="1"/>
  <c r="F364" i="1"/>
  <c r="G364" i="1"/>
  <c r="AB364" i="1"/>
  <c r="F363" i="1"/>
  <c r="G363" i="1"/>
  <c r="AB363" i="1"/>
  <c r="F362" i="1"/>
  <c r="G362" i="1"/>
  <c r="AB362" i="1"/>
  <c r="F361" i="1"/>
  <c r="G361" i="1"/>
  <c r="AB361" i="1"/>
  <c r="F360" i="1"/>
  <c r="G360" i="1"/>
  <c r="AB360" i="1"/>
  <c r="F359" i="1"/>
  <c r="G359" i="1"/>
  <c r="AB359" i="1"/>
  <c r="F358" i="1"/>
  <c r="G358" i="1"/>
  <c r="AB358" i="1"/>
  <c r="F357" i="1"/>
  <c r="G357" i="1"/>
  <c r="AB357" i="1"/>
  <c r="F356" i="1"/>
  <c r="G356" i="1"/>
  <c r="AB356" i="1"/>
  <c r="F355" i="1"/>
  <c r="G355" i="1"/>
  <c r="AB355" i="1"/>
  <c r="F354" i="1"/>
  <c r="G354" i="1"/>
  <c r="AB354" i="1"/>
  <c r="F353" i="1"/>
  <c r="G353" i="1"/>
  <c r="AB353" i="1"/>
  <c r="F352" i="1"/>
  <c r="G352" i="1"/>
  <c r="AB352" i="1"/>
  <c r="F351" i="1"/>
  <c r="G351" i="1"/>
  <c r="AB351" i="1"/>
  <c r="F350" i="1"/>
  <c r="G350" i="1"/>
  <c r="AB350" i="1"/>
  <c r="G349" i="1"/>
  <c r="AB349" i="1"/>
  <c r="G348" i="1"/>
  <c r="AB348" i="1"/>
  <c r="G347" i="1"/>
  <c r="AB347" i="1"/>
  <c r="F346" i="1"/>
  <c r="G346" i="1"/>
  <c r="AB346" i="1"/>
  <c r="F345" i="1"/>
  <c r="G345" i="1"/>
  <c r="AB345" i="1"/>
  <c r="F344" i="1"/>
  <c r="G344" i="1"/>
  <c r="AB344" i="1"/>
  <c r="F343" i="1"/>
  <c r="G343" i="1"/>
  <c r="AB343" i="1"/>
  <c r="G342" i="1"/>
  <c r="AB342" i="1"/>
  <c r="F341" i="1"/>
  <c r="G341" i="1"/>
  <c r="AB341" i="1"/>
  <c r="F340" i="1"/>
  <c r="G340" i="1"/>
  <c r="AB340" i="1"/>
  <c r="G339" i="1"/>
  <c r="AB339" i="1"/>
  <c r="G338" i="1"/>
  <c r="AB338" i="1"/>
  <c r="F337" i="1"/>
  <c r="G337" i="1"/>
  <c r="AB337" i="1"/>
  <c r="F336" i="1"/>
  <c r="G336" i="1"/>
  <c r="AB336" i="1"/>
  <c r="G335" i="1"/>
  <c r="AB335" i="1"/>
  <c r="F334" i="1"/>
  <c r="G334" i="1"/>
  <c r="AB334" i="1"/>
  <c r="F333" i="1"/>
  <c r="G333" i="1"/>
  <c r="AB333" i="1"/>
  <c r="F332" i="1"/>
  <c r="G332" i="1"/>
  <c r="AB332" i="1"/>
  <c r="F331" i="1"/>
  <c r="G331" i="1"/>
  <c r="AB331" i="1"/>
  <c r="F330" i="1"/>
  <c r="G330" i="1"/>
  <c r="AB330" i="1"/>
  <c r="F329" i="1"/>
  <c r="G329" i="1"/>
  <c r="AB329" i="1"/>
  <c r="F328" i="1"/>
  <c r="G328" i="1"/>
  <c r="AB328" i="1"/>
  <c r="F327" i="1"/>
  <c r="G327" i="1"/>
  <c r="AB327" i="1"/>
  <c r="F326" i="1"/>
  <c r="G326" i="1"/>
  <c r="AB326" i="1"/>
  <c r="F325" i="1"/>
  <c r="G325" i="1"/>
  <c r="AB325" i="1"/>
  <c r="F324" i="1"/>
  <c r="G324" i="1"/>
  <c r="AB324" i="1"/>
  <c r="F323" i="1"/>
  <c r="G323" i="1"/>
  <c r="AB323" i="1"/>
  <c r="F322" i="1"/>
  <c r="G322" i="1"/>
  <c r="AB322" i="1"/>
  <c r="F321" i="1"/>
  <c r="G321" i="1"/>
  <c r="AB321" i="1"/>
  <c r="F320" i="1"/>
  <c r="G320" i="1"/>
  <c r="AB320" i="1"/>
  <c r="F319" i="1"/>
  <c r="G319" i="1"/>
  <c r="AB319" i="1"/>
  <c r="G318" i="1"/>
  <c r="AB318" i="1"/>
  <c r="F317" i="1"/>
  <c r="G317" i="1"/>
  <c r="AB317" i="1"/>
  <c r="G316" i="1"/>
  <c r="AB316" i="1"/>
  <c r="C316" i="1"/>
  <c r="F315" i="1"/>
  <c r="G315" i="1"/>
  <c r="AB315" i="1"/>
  <c r="F314" i="1"/>
  <c r="G314" i="1"/>
  <c r="AB314" i="1"/>
  <c r="F313" i="1"/>
  <c r="G313" i="1"/>
  <c r="AB313" i="1"/>
  <c r="F312" i="1"/>
  <c r="G312" i="1"/>
  <c r="AB312" i="1"/>
  <c r="F311" i="1"/>
  <c r="G311" i="1"/>
  <c r="AB311" i="1"/>
  <c r="G310" i="1"/>
  <c r="AB310" i="1"/>
  <c r="F309" i="1"/>
  <c r="G309" i="1"/>
  <c r="AB309" i="1"/>
  <c r="F308" i="1"/>
  <c r="G308" i="1"/>
  <c r="AB308" i="1"/>
  <c r="G307" i="1"/>
  <c r="AB307" i="1"/>
  <c r="C307" i="1"/>
  <c r="F306" i="1"/>
  <c r="G306" i="1"/>
  <c r="AB306" i="1"/>
  <c r="G305" i="1"/>
  <c r="AB305" i="1"/>
  <c r="F304" i="1"/>
  <c r="G304" i="1"/>
  <c r="AB304" i="1"/>
  <c r="G303" i="1"/>
  <c r="AB303" i="1"/>
  <c r="F302" i="1"/>
  <c r="G302" i="1"/>
  <c r="AB302" i="1"/>
  <c r="F301" i="1"/>
  <c r="G301" i="1"/>
  <c r="AB301" i="1"/>
  <c r="F300" i="1"/>
  <c r="G300" i="1"/>
  <c r="AB300" i="1"/>
  <c r="F299" i="1"/>
  <c r="G299" i="1"/>
  <c r="AB299" i="1"/>
  <c r="G298" i="1"/>
  <c r="AB298" i="1"/>
  <c r="C298" i="1"/>
  <c r="F297" i="1"/>
  <c r="G297" i="1"/>
  <c r="AB297" i="1"/>
  <c r="F296" i="1"/>
  <c r="G296" i="1"/>
  <c r="AB296" i="1"/>
  <c r="C296" i="1"/>
  <c r="F295" i="1"/>
  <c r="G295" i="1"/>
  <c r="AB295" i="1"/>
  <c r="F294" i="1"/>
  <c r="G294" i="1"/>
  <c r="AB294" i="1"/>
  <c r="F293" i="1"/>
  <c r="G293" i="1"/>
  <c r="AB293" i="1"/>
  <c r="F292" i="1"/>
  <c r="G292" i="1"/>
  <c r="AB292" i="1"/>
  <c r="F291" i="1"/>
  <c r="G291" i="1"/>
  <c r="AB291" i="1"/>
  <c r="F290" i="1"/>
  <c r="G290" i="1"/>
  <c r="AB290" i="1"/>
  <c r="G289" i="1"/>
  <c r="AB289" i="1"/>
  <c r="G288" i="1"/>
  <c r="AB288" i="1"/>
  <c r="F287" i="1"/>
  <c r="G287" i="1"/>
  <c r="AB287" i="1"/>
  <c r="F286" i="1"/>
  <c r="G286" i="1"/>
  <c r="AB286" i="1"/>
  <c r="F285" i="1"/>
  <c r="G285" i="1"/>
  <c r="AB285" i="1"/>
  <c r="F284" i="1"/>
  <c r="G284" i="1"/>
  <c r="AB284" i="1"/>
  <c r="F283" i="1"/>
  <c r="G283" i="1"/>
  <c r="AB283" i="1"/>
  <c r="F282" i="1"/>
  <c r="G282" i="1"/>
  <c r="AB282" i="1"/>
  <c r="F281" i="1"/>
  <c r="G281" i="1"/>
  <c r="AB281" i="1"/>
  <c r="F280" i="1"/>
  <c r="G280" i="1"/>
  <c r="AB280" i="1"/>
  <c r="F279" i="1"/>
  <c r="G279" i="1"/>
  <c r="AB279" i="1"/>
  <c r="F278" i="1"/>
  <c r="G278" i="1"/>
  <c r="AB278" i="1"/>
  <c r="F277" i="1"/>
  <c r="G277" i="1"/>
  <c r="AB277" i="1"/>
  <c r="G276" i="1"/>
  <c r="AB276" i="1"/>
  <c r="G275" i="1"/>
  <c r="AB275" i="1"/>
  <c r="F274" i="1"/>
  <c r="G274" i="1"/>
  <c r="AB274" i="1"/>
  <c r="F273" i="1"/>
  <c r="G273" i="1"/>
  <c r="AB273" i="1"/>
  <c r="F272" i="1"/>
  <c r="G272" i="1"/>
  <c r="AB272" i="1"/>
  <c r="F271" i="1"/>
  <c r="G271" i="1"/>
  <c r="AB271" i="1"/>
  <c r="F270" i="1"/>
  <c r="G270" i="1"/>
  <c r="AB270" i="1"/>
  <c r="F269" i="1"/>
  <c r="G269" i="1"/>
  <c r="AB269" i="1"/>
  <c r="F268" i="1"/>
  <c r="G268" i="1"/>
  <c r="AB268" i="1"/>
  <c r="F267" i="1"/>
  <c r="G267" i="1"/>
  <c r="AB267" i="1"/>
  <c r="F266" i="1"/>
  <c r="G266" i="1"/>
  <c r="AB266" i="1"/>
  <c r="F265" i="1"/>
  <c r="G265" i="1"/>
  <c r="AB265" i="1"/>
  <c r="F264" i="1"/>
  <c r="G264" i="1"/>
  <c r="AB264" i="1"/>
  <c r="F263" i="1"/>
  <c r="G263" i="1"/>
  <c r="AB263" i="1"/>
  <c r="F262" i="1"/>
  <c r="G262" i="1"/>
  <c r="AB262" i="1"/>
  <c r="F261" i="1"/>
  <c r="G261" i="1"/>
  <c r="AB261" i="1"/>
  <c r="C261" i="1"/>
  <c r="F260" i="1"/>
  <c r="G260" i="1"/>
  <c r="AB260" i="1"/>
  <c r="F259" i="1"/>
  <c r="G259" i="1"/>
  <c r="AB259" i="1"/>
  <c r="G258" i="1"/>
  <c r="AB258" i="1"/>
  <c r="F257" i="1"/>
  <c r="G257" i="1"/>
  <c r="AB257" i="1"/>
  <c r="F256" i="1"/>
  <c r="G256" i="1"/>
  <c r="AB256" i="1"/>
  <c r="F255" i="1"/>
  <c r="G255" i="1"/>
  <c r="AB255" i="1"/>
  <c r="F254" i="1"/>
  <c r="G254" i="1"/>
  <c r="AB254" i="1"/>
  <c r="F253" i="1"/>
  <c r="G253" i="1"/>
  <c r="AB253" i="1"/>
  <c r="F252" i="1"/>
  <c r="G252" i="1"/>
  <c r="AB252" i="1"/>
  <c r="F251" i="1"/>
  <c r="G251" i="1"/>
  <c r="AB251" i="1"/>
  <c r="G250" i="1"/>
  <c r="AB250" i="1"/>
  <c r="F249" i="1"/>
  <c r="G249" i="1"/>
  <c r="AB249" i="1"/>
  <c r="F248" i="1"/>
  <c r="G248" i="1"/>
  <c r="AB248" i="1"/>
  <c r="G247" i="1"/>
  <c r="AB247" i="1"/>
  <c r="F246" i="1"/>
  <c r="G246" i="1"/>
  <c r="AB246" i="1"/>
  <c r="F245" i="1"/>
  <c r="G245" i="1"/>
  <c r="AB245" i="1"/>
  <c r="F244" i="1"/>
  <c r="G244" i="1"/>
  <c r="AB244" i="1"/>
  <c r="F243" i="1"/>
  <c r="G243" i="1"/>
  <c r="AB243" i="1"/>
  <c r="F242" i="1"/>
  <c r="G242" i="1"/>
  <c r="AB242" i="1"/>
  <c r="F241" i="1"/>
  <c r="G241" i="1"/>
  <c r="AB241" i="1"/>
  <c r="F240" i="1"/>
  <c r="G240" i="1"/>
  <c r="AB240" i="1"/>
  <c r="F239" i="1"/>
  <c r="G239" i="1"/>
  <c r="AB239" i="1"/>
  <c r="G238" i="1"/>
  <c r="AB238" i="1"/>
  <c r="F237" i="1"/>
  <c r="G237" i="1"/>
  <c r="AB237" i="1"/>
  <c r="F236" i="1"/>
  <c r="G236" i="1"/>
  <c r="AB236" i="1"/>
  <c r="F235" i="1"/>
  <c r="G235" i="1"/>
  <c r="AB235" i="1"/>
  <c r="F234" i="1"/>
  <c r="G234" i="1"/>
  <c r="AB234" i="1"/>
  <c r="C234" i="1"/>
  <c r="F233" i="1"/>
  <c r="G233" i="1"/>
  <c r="AB233" i="1"/>
  <c r="G232" i="1"/>
  <c r="AB232" i="1"/>
  <c r="G231" i="1"/>
  <c r="AB231" i="1"/>
  <c r="F230" i="1"/>
  <c r="G230" i="1"/>
  <c r="AB230" i="1"/>
  <c r="C230" i="1"/>
  <c r="F229" i="1"/>
  <c r="G229" i="1"/>
  <c r="AB229" i="1"/>
  <c r="C229" i="1"/>
  <c r="F228" i="1"/>
  <c r="G228" i="1"/>
  <c r="AB228" i="1"/>
  <c r="F227" i="1"/>
  <c r="G227" i="1"/>
  <c r="AB227" i="1"/>
  <c r="F226" i="1"/>
  <c r="G226" i="1"/>
  <c r="AB226" i="1"/>
  <c r="F225" i="1"/>
  <c r="G225" i="1"/>
  <c r="AB225" i="1"/>
  <c r="F224" i="1"/>
  <c r="G224" i="1"/>
  <c r="AB224" i="1"/>
  <c r="F223" i="1"/>
  <c r="G223" i="1"/>
  <c r="AB223" i="1"/>
  <c r="F222" i="1"/>
  <c r="G222" i="1"/>
  <c r="AB222" i="1"/>
  <c r="F221" i="1"/>
  <c r="G221" i="1"/>
  <c r="AB221" i="1"/>
  <c r="G220" i="1"/>
  <c r="AB220" i="1"/>
  <c r="F219" i="1"/>
  <c r="G219" i="1"/>
  <c r="AB219" i="1"/>
  <c r="G218" i="1"/>
  <c r="AB218" i="1"/>
  <c r="F217" i="1"/>
  <c r="G217" i="1"/>
  <c r="AB217" i="1"/>
  <c r="F216" i="1"/>
  <c r="G216" i="1"/>
  <c r="AB216" i="1"/>
  <c r="G215" i="1"/>
  <c r="AB215" i="1"/>
  <c r="F214" i="1"/>
  <c r="G214" i="1"/>
  <c r="AB214" i="1"/>
  <c r="F213" i="1"/>
  <c r="G213" i="1"/>
  <c r="AB213" i="1"/>
  <c r="F212" i="1"/>
  <c r="G212" i="1"/>
  <c r="AB212" i="1"/>
  <c r="F211" i="1"/>
  <c r="G211" i="1"/>
  <c r="AB211" i="1"/>
  <c r="F210" i="1"/>
  <c r="G210" i="1"/>
  <c r="AB210" i="1"/>
  <c r="G209" i="1"/>
  <c r="AB209" i="1"/>
  <c r="F208" i="1"/>
  <c r="G208" i="1"/>
  <c r="AB208" i="1"/>
  <c r="G207" i="1"/>
  <c r="AB207" i="1"/>
  <c r="F206" i="1"/>
  <c r="G206" i="1"/>
  <c r="AB206" i="1"/>
  <c r="F205" i="1"/>
  <c r="G205" i="1"/>
  <c r="AB205" i="1"/>
  <c r="F204" i="1"/>
  <c r="G204" i="1"/>
  <c r="AB204" i="1"/>
  <c r="G203" i="1"/>
  <c r="AB203" i="1"/>
  <c r="G202" i="1"/>
  <c r="AB202" i="1"/>
  <c r="F201" i="1"/>
  <c r="G201" i="1"/>
  <c r="AB201" i="1"/>
  <c r="F200" i="1"/>
  <c r="G200" i="1"/>
  <c r="AB200" i="1"/>
  <c r="F199" i="1"/>
  <c r="G199" i="1"/>
  <c r="AB199" i="1"/>
  <c r="F198" i="1"/>
  <c r="G198" i="1"/>
  <c r="AB198" i="1"/>
  <c r="F197" i="1"/>
  <c r="G197" i="1"/>
  <c r="AB197" i="1"/>
  <c r="G196" i="1"/>
  <c r="AB196" i="1"/>
  <c r="F195" i="1"/>
  <c r="G195" i="1"/>
  <c r="AB195" i="1"/>
  <c r="F194" i="1"/>
  <c r="G194" i="1"/>
  <c r="AB194" i="1"/>
  <c r="F193" i="1"/>
  <c r="G193" i="1"/>
  <c r="AB193" i="1"/>
  <c r="F192" i="1"/>
  <c r="G192" i="1"/>
  <c r="AB192" i="1"/>
  <c r="F191" i="1"/>
  <c r="G191" i="1"/>
  <c r="AB191" i="1"/>
  <c r="F190" i="1"/>
  <c r="G190" i="1"/>
  <c r="AB190" i="1"/>
  <c r="F189" i="1"/>
  <c r="G189" i="1"/>
  <c r="AB189" i="1"/>
  <c r="F188" i="1"/>
  <c r="G188" i="1"/>
  <c r="AB188" i="1"/>
  <c r="G187" i="1"/>
  <c r="AB187" i="1"/>
  <c r="G186" i="1"/>
  <c r="AB186" i="1"/>
  <c r="F185" i="1"/>
  <c r="G185" i="1"/>
  <c r="AB185" i="1"/>
  <c r="G184" i="1"/>
  <c r="AB184" i="1"/>
  <c r="F183" i="1"/>
  <c r="G183" i="1"/>
  <c r="AB183" i="1"/>
  <c r="G182" i="1"/>
  <c r="AB182" i="1"/>
  <c r="F181" i="1"/>
  <c r="G181" i="1"/>
  <c r="AB181" i="1"/>
  <c r="G180" i="1"/>
  <c r="AB180" i="1"/>
  <c r="F179" i="1"/>
  <c r="G179" i="1"/>
  <c r="AB179" i="1"/>
  <c r="F178" i="1"/>
  <c r="G178" i="1"/>
  <c r="AB178" i="1"/>
  <c r="G177" i="1"/>
  <c r="AB177" i="1"/>
  <c r="F176" i="1"/>
  <c r="G176" i="1"/>
  <c r="AB176" i="1"/>
  <c r="G175" i="1"/>
  <c r="AB175" i="1"/>
  <c r="F174" i="1"/>
  <c r="G174" i="1"/>
  <c r="AB174" i="1"/>
  <c r="F173" i="1"/>
  <c r="G173" i="1"/>
  <c r="AB173" i="1"/>
  <c r="F172" i="1"/>
  <c r="G172" i="1"/>
  <c r="AB172" i="1"/>
  <c r="F171" i="1"/>
  <c r="G171" i="1"/>
  <c r="AB171" i="1"/>
  <c r="F170" i="1"/>
  <c r="G170" i="1"/>
  <c r="AB170" i="1"/>
  <c r="F169" i="1"/>
  <c r="G169" i="1"/>
  <c r="AB169" i="1"/>
  <c r="F168" i="1"/>
  <c r="G168" i="1"/>
  <c r="AB168" i="1"/>
  <c r="F167" i="1"/>
  <c r="G167" i="1"/>
  <c r="AB167" i="1"/>
  <c r="F166" i="1"/>
  <c r="G166" i="1"/>
  <c r="AB166" i="1"/>
  <c r="F165" i="1"/>
  <c r="G165" i="1"/>
  <c r="AB165" i="1"/>
  <c r="F164" i="1"/>
  <c r="G164" i="1"/>
  <c r="AB164" i="1"/>
  <c r="F163" i="1"/>
  <c r="G163" i="1"/>
  <c r="AB163" i="1"/>
  <c r="F162" i="1"/>
  <c r="G162" i="1"/>
  <c r="AB162" i="1"/>
  <c r="G161" i="1"/>
  <c r="AB161" i="1"/>
  <c r="G160" i="1"/>
  <c r="AB160" i="1"/>
  <c r="F159" i="1"/>
  <c r="G159" i="1"/>
  <c r="AB159" i="1"/>
  <c r="F158" i="1"/>
  <c r="G158" i="1"/>
  <c r="AB158" i="1"/>
  <c r="G157" i="1"/>
  <c r="AB157" i="1"/>
  <c r="F156" i="1"/>
  <c r="G156" i="1"/>
  <c r="AB156" i="1"/>
  <c r="F155" i="1"/>
  <c r="G155" i="1"/>
  <c r="AB155" i="1"/>
  <c r="G154" i="1"/>
  <c r="AB154" i="1"/>
  <c r="F153" i="1"/>
  <c r="G153" i="1"/>
  <c r="AB153" i="1"/>
  <c r="F152" i="1"/>
  <c r="G152" i="1"/>
  <c r="AB152" i="1"/>
  <c r="G151" i="1"/>
  <c r="AB151" i="1"/>
  <c r="F150" i="1"/>
  <c r="G150" i="1"/>
  <c r="AB150" i="1"/>
  <c r="F149" i="1"/>
  <c r="G149" i="1"/>
  <c r="AB149" i="1"/>
  <c r="F148" i="1"/>
  <c r="G148" i="1"/>
  <c r="AB148" i="1"/>
  <c r="F147" i="1"/>
  <c r="G147" i="1"/>
  <c r="AB147" i="1"/>
  <c r="F146" i="1"/>
  <c r="G146" i="1"/>
  <c r="AB146" i="1"/>
  <c r="F145" i="1"/>
  <c r="G145" i="1"/>
  <c r="AB145" i="1"/>
  <c r="F144" i="1"/>
  <c r="G144" i="1"/>
  <c r="AB144" i="1"/>
  <c r="F143" i="1"/>
  <c r="G143" i="1"/>
  <c r="AB143" i="1"/>
  <c r="C143" i="1"/>
  <c r="F142" i="1"/>
  <c r="G142" i="1"/>
  <c r="AB142" i="1"/>
  <c r="F141" i="1"/>
  <c r="G141" i="1"/>
  <c r="AB141" i="1"/>
  <c r="F140" i="1"/>
  <c r="G140" i="1"/>
  <c r="AB140" i="1"/>
  <c r="G139" i="1"/>
  <c r="AB139" i="1"/>
  <c r="F138" i="1"/>
  <c r="G138" i="1"/>
  <c r="AB138" i="1"/>
  <c r="F137" i="1"/>
  <c r="G137" i="1"/>
  <c r="AB137" i="1"/>
  <c r="F136" i="1"/>
  <c r="G136" i="1"/>
  <c r="AB136" i="1"/>
  <c r="F135" i="1"/>
  <c r="G135" i="1"/>
  <c r="AB135" i="1"/>
  <c r="F134" i="1"/>
  <c r="G134" i="1"/>
  <c r="AB134" i="1"/>
  <c r="F133" i="1"/>
  <c r="G133" i="1"/>
  <c r="AB133" i="1"/>
  <c r="F132" i="1"/>
  <c r="G132" i="1"/>
  <c r="AB132" i="1"/>
  <c r="G131" i="1"/>
  <c r="AB131" i="1"/>
  <c r="F130" i="1"/>
  <c r="G130" i="1"/>
  <c r="AB130" i="1"/>
  <c r="F129" i="1"/>
  <c r="G129" i="1"/>
  <c r="AB129" i="1"/>
  <c r="G128" i="1"/>
  <c r="AB128" i="1"/>
  <c r="G127" i="1"/>
  <c r="AB127" i="1"/>
  <c r="G126" i="1"/>
  <c r="AB126" i="1"/>
  <c r="F125" i="1"/>
  <c r="G125" i="1"/>
  <c r="AB125" i="1"/>
  <c r="C125" i="1"/>
  <c r="G124" i="1"/>
  <c r="AB124" i="1"/>
  <c r="F123" i="1"/>
  <c r="G123" i="1"/>
  <c r="AB123" i="1"/>
  <c r="G122" i="1"/>
  <c r="AB122" i="1"/>
  <c r="G121" i="1"/>
  <c r="AB121" i="1"/>
  <c r="G120" i="1"/>
  <c r="AB120" i="1"/>
  <c r="F119" i="1"/>
  <c r="G119" i="1"/>
  <c r="AB119" i="1"/>
  <c r="G118" i="1"/>
  <c r="AB118" i="1"/>
  <c r="F117" i="1"/>
  <c r="G117" i="1"/>
  <c r="AB117" i="1"/>
  <c r="F116" i="1"/>
  <c r="G116" i="1"/>
  <c r="AB116" i="1"/>
  <c r="F115" i="1"/>
  <c r="G115" i="1"/>
  <c r="AB115" i="1"/>
  <c r="F114" i="1"/>
  <c r="G114" i="1"/>
  <c r="AB114" i="1"/>
  <c r="F113" i="1"/>
  <c r="G113" i="1"/>
  <c r="AB113" i="1"/>
  <c r="F112" i="1"/>
  <c r="G112" i="1"/>
  <c r="AB112" i="1"/>
  <c r="G111" i="1"/>
  <c r="AB111" i="1"/>
  <c r="G110" i="1"/>
  <c r="AB110" i="1"/>
  <c r="F109" i="1"/>
  <c r="G109" i="1"/>
  <c r="AB109" i="1"/>
  <c r="F108" i="1"/>
  <c r="G108" i="1"/>
  <c r="AB108" i="1"/>
  <c r="F107" i="1"/>
  <c r="G107" i="1"/>
  <c r="AB107" i="1"/>
  <c r="F106" i="1"/>
  <c r="G106" i="1"/>
  <c r="AB106" i="1"/>
  <c r="F105" i="1"/>
  <c r="G105" i="1"/>
  <c r="AB105" i="1"/>
  <c r="G104" i="1"/>
  <c r="AB104" i="1"/>
  <c r="F103" i="1"/>
  <c r="G103" i="1"/>
  <c r="AB103" i="1"/>
  <c r="F102" i="1"/>
  <c r="G102" i="1"/>
  <c r="AB102" i="1"/>
  <c r="F101" i="1"/>
  <c r="G101" i="1"/>
  <c r="AB101" i="1"/>
  <c r="F100" i="1"/>
  <c r="G100" i="1"/>
  <c r="AB100" i="1"/>
  <c r="G99" i="1"/>
  <c r="AB99" i="1"/>
  <c r="G98" i="1"/>
  <c r="AB98" i="1"/>
  <c r="F97" i="1"/>
  <c r="G97" i="1"/>
  <c r="AB97" i="1"/>
  <c r="G96" i="1"/>
  <c r="AB96" i="1"/>
  <c r="F95" i="1"/>
  <c r="G95" i="1"/>
  <c r="AB95" i="1"/>
  <c r="F94" i="1"/>
  <c r="G94" i="1"/>
  <c r="AB94" i="1"/>
  <c r="F93" i="1"/>
  <c r="G93" i="1"/>
  <c r="AB93" i="1"/>
  <c r="F92" i="1"/>
  <c r="G92" i="1"/>
  <c r="AB92" i="1"/>
  <c r="F91" i="1"/>
  <c r="G91" i="1"/>
  <c r="AB91" i="1"/>
  <c r="G90" i="1"/>
  <c r="AB90" i="1"/>
  <c r="F89" i="1"/>
  <c r="G89" i="1"/>
  <c r="AB89" i="1"/>
  <c r="G88" i="1"/>
  <c r="AB88" i="1"/>
  <c r="G87" i="1"/>
  <c r="AB87" i="1"/>
  <c r="G86" i="1"/>
  <c r="AB86" i="1"/>
  <c r="F85" i="1"/>
  <c r="G85" i="1"/>
  <c r="AB85" i="1"/>
  <c r="F84" i="1"/>
  <c r="G84" i="1"/>
  <c r="AB84" i="1"/>
  <c r="G83" i="1"/>
  <c r="AB83" i="1"/>
  <c r="F82" i="1"/>
  <c r="G82" i="1"/>
  <c r="AB82" i="1"/>
  <c r="F81" i="1"/>
  <c r="G81" i="1"/>
  <c r="AB81" i="1"/>
  <c r="F80" i="1"/>
  <c r="G80" i="1"/>
  <c r="AB80" i="1"/>
  <c r="G79" i="1"/>
  <c r="AB79" i="1"/>
  <c r="G78" i="1"/>
  <c r="AB78" i="1"/>
  <c r="G77" i="1"/>
  <c r="AB77" i="1"/>
  <c r="G76" i="1"/>
  <c r="AB76" i="1"/>
  <c r="F75" i="1"/>
  <c r="G75" i="1"/>
  <c r="AB75" i="1"/>
  <c r="F74" i="1"/>
  <c r="G74" i="1"/>
  <c r="AB74" i="1"/>
  <c r="G73" i="1"/>
  <c r="AB73" i="1"/>
  <c r="F72" i="1"/>
  <c r="G72" i="1"/>
  <c r="AB72" i="1"/>
  <c r="F71" i="1"/>
  <c r="G71" i="1"/>
  <c r="AB71" i="1"/>
  <c r="F70" i="1"/>
  <c r="G70" i="1"/>
  <c r="AB70" i="1"/>
  <c r="F69" i="1"/>
  <c r="G69" i="1"/>
  <c r="AB69" i="1"/>
  <c r="G68" i="1"/>
  <c r="AB68" i="1"/>
  <c r="F67" i="1"/>
  <c r="G67" i="1"/>
  <c r="AB67" i="1"/>
  <c r="G66" i="1"/>
  <c r="AB66" i="1"/>
  <c r="G65" i="1"/>
  <c r="AB65" i="1"/>
  <c r="F64" i="1"/>
  <c r="G64" i="1"/>
  <c r="AB64" i="1"/>
  <c r="F63" i="1"/>
  <c r="G63" i="1"/>
  <c r="AB63" i="1"/>
  <c r="F62" i="1"/>
  <c r="G62" i="1"/>
  <c r="AB62" i="1"/>
  <c r="G61" i="1"/>
  <c r="AB61" i="1"/>
  <c r="G60" i="1"/>
  <c r="AB60" i="1"/>
  <c r="G59" i="1"/>
  <c r="AB59" i="1"/>
  <c r="F58" i="1"/>
  <c r="G58" i="1"/>
  <c r="AB58" i="1"/>
  <c r="F57" i="1"/>
  <c r="G57" i="1"/>
  <c r="AB57" i="1"/>
  <c r="G56" i="1"/>
  <c r="AB56" i="1"/>
  <c r="G55" i="1"/>
  <c r="AB55" i="1"/>
  <c r="F54" i="1"/>
  <c r="G54" i="1"/>
  <c r="AB54" i="1"/>
  <c r="G53" i="1"/>
  <c r="AB53" i="1"/>
  <c r="F52" i="1"/>
  <c r="G52" i="1"/>
  <c r="AB52" i="1"/>
  <c r="G51" i="1"/>
  <c r="AB51" i="1"/>
  <c r="F50" i="1"/>
  <c r="G50" i="1"/>
  <c r="AB50" i="1"/>
  <c r="F49" i="1"/>
  <c r="G49" i="1"/>
  <c r="AB49" i="1"/>
  <c r="F48" i="1"/>
  <c r="G48" i="1"/>
  <c r="AB48" i="1"/>
  <c r="F47" i="1"/>
  <c r="G47" i="1"/>
  <c r="AB47" i="1"/>
  <c r="F46" i="1"/>
  <c r="G46" i="1"/>
  <c r="AB46" i="1"/>
  <c r="G45" i="1"/>
  <c r="AB45" i="1"/>
  <c r="F44" i="1"/>
  <c r="G44" i="1"/>
  <c r="AB44" i="1"/>
  <c r="G43" i="1"/>
  <c r="AB43" i="1"/>
  <c r="F42" i="1"/>
  <c r="G42" i="1"/>
  <c r="AB42" i="1"/>
  <c r="G41" i="1"/>
  <c r="AB41" i="1"/>
  <c r="G40" i="1"/>
  <c r="AB40" i="1"/>
  <c r="F39" i="1"/>
  <c r="G39" i="1"/>
  <c r="AB39" i="1"/>
  <c r="F38" i="1"/>
  <c r="G38" i="1"/>
  <c r="AB38" i="1"/>
  <c r="F37" i="1"/>
  <c r="G37" i="1"/>
  <c r="AB37" i="1"/>
  <c r="F36" i="1"/>
  <c r="G36" i="1"/>
  <c r="AB36" i="1"/>
  <c r="F35" i="1"/>
  <c r="G35" i="1"/>
  <c r="AB35" i="1"/>
  <c r="F34" i="1"/>
  <c r="G34" i="1"/>
  <c r="AB34" i="1"/>
  <c r="G33" i="1"/>
  <c r="AB33" i="1"/>
  <c r="G32" i="1"/>
  <c r="AB32" i="1"/>
  <c r="F31" i="1"/>
  <c r="G31" i="1"/>
  <c r="AB31" i="1"/>
  <c r="F30" i="1"/>
  <c r="G30" i="1"/>
  <c r="AB30" i="1"/>
  <c r="G29" i="1"/>
  <c r="AB29" i="1"/>
  <c r="F28" i="1"/>
  <c r="G28" i="1"/>
  <c r="AB28" i="1"/>
  <c r="F27" i="1"/>
  <c r="G27" i="1"/>
  <c r="AB27" i="1"/>
  <c r="F26" i="1"/>
  <c r="G26" i="1"/>
  <c r="AB26" i="1"/>
  <c r="F25" i="1"/>
  <c r="G25" i="1"/>
  <c r="AB25" i="1"/>
  <c r="F24" i="1"/>
  <c r="G24" i="1"/>
  <c r="AB24" i="1"/>
  <c r="G23" i="1"/>
  <c r="AB23" i="1"/>
  <c r="F22" i="1"/>
  <c r="G22" i="1"/>
  <c r="AB22" i="1"/>
  <c r="F21" i="1"/>
  <c r="G21" i="1"/>
  <c r="AB21" i="1"/>
  <c r="G20" i="1"/>
  <c r="AB20" i="1"/>
  <c r="F19" i="1"/>
  <c r="G19" i="1"/>
  <c r="AB19" i="1"/>
  <c r="G18" i="1"/>
  <c r="AB18" i="1"/>
  <c r="F17" i="1"/>
  <c r="G17" i="1"/>
  <c r="AB17" i="1"/>
  <c r="F16" i="1"/>
  <c r="G16" i="1"/>
  <c r="AB16" i="1"/>
  <c r="G15" i="1"/>
  <c r="AB15" i="1"/>
  <c r="C15" i="1"/>
  <c r="G14" i="1"/>
  <c r="AB14" i="1"/>
  <c r="G13" i="1"/>
  <c r="AB13" i="1"/>
  <c r="G12" i="1"/>
  <c r="AB12" i="1"/>
  <c r="G11" i="1"/>
  <c r="AB11" i="1"/>
  <c r="G10" i="1"/>
  <c r="AB10" i="1"/>
  <c r="C10" i="1"/>
  <c r="G9" i="1"/>
  <c r="AB9" i="1"/>
  <c r="F8" i="1"/>
  <c r="G8" i="1"/>
  <c r="AB8" i="1"/>
  <c r="G7" i="1"/>
  <c r="AB7" i="1"/>
  <c r="G6" i="1"/>
  <c r="AB6" i="1"/>
  <c r="AB4" i="1" l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C31" i="1"/>
  <c r="C116" i="1"/>
  <c r="C9" i="1"/>
  <c r="C21" i="1"/>
  <c r="C23" i="1"/>
  <c r="C62" i="1"/>
  <c r="C141" i="1"/>
  <c r="C145" i="1"/>
  <c r="C19" i="1"/>
  <c r="C8" i="1"/>
  <c r="C11" i="1"/>
  <c r="C22" i="1"/>
  <c r="C41" i="1"/>
  <c r="C44" i="1"/>
  <c r="C45" i="1"/>
  <c r="C53" i="1"/>
  <c r="C56" i="1"/>
  <c r="C58" i="1"/>
  <c r="C60" i="1"/>
  <c r="C63" i="1"/>
  <c r="C65" i="1"/>
  <c r="C70" i="1"/>
  <c r="C72" i="1"/>
  <c r="C77" i="1"/>
  <c r="C87" i="1"/>
  <c r="C90" i="1"/>
  <c r="C97" i="1"/>
  <c r="C101" i="1"/>
  <c r="C103" i="1"/>
  <c r="C104" i="1"/>
  <c r="C106" i="1"/>
  <c r="C113" i="1"/>
  <c r="C122" i="1"/>
  <c r="C130" i="1"/>
  <c r="C140" i="1"/>
  <c r="C142" i="1"/>
  <c r="C144" i="1"/>
  <c r="C146" i="1"/>
  <c r="C148" i="1"/>
  <c r="C150" i="1"/>
  <c r="C159" i="1"/>
  <c r="C184" i="1"/>
  <c r="C192" i="1"/>
  <c r="C193" i="1"/>
  <c r="C198" i="1"/>
  <c r="C200" i="1"/>
  <c r="C202" i="1"/>
  <c r="C209" i="1"/>
  <c r="C222" i="1"/>
  <c r="C224" i="1"/>
  <c r="C226" i="1"/>
  <c r="C228" i="1"/>
  <c r="C277" i="1"/>
  <c r="C279" i="1"/>
  <c r="C281" i="1"/>
  <c r="C283" i="1"/>
  <c r="C285" i="1"/>
  <c r="C287" i="1"/>
  <c r="C290" i="1"/>
  <c r="C292" i="1"/>
  <c r="C294" i="1"/>
  <c r="C319" i="1"/>
  <c r="C321" i="1"/>
  <c r="C323" i="1"/>
  <c r="C327" i="1"/>
  <c r="C328" i="1"/>
  <c r="C330" i="1"/>
  <c r="C332" i="1"/>
  <c r="C334" i="1"/>
  <c r="C343" i="1"/>
  <c r="C345" i="1"/>
  <c r="C350" i="1"/>
  <c r="C352" i="1"/>
  <c r="C354" i="1"/>
  <c r="C356" i="1"/>
  <c r="C358" i="1"/>
  <c r="C360" i="1"/>
  <c r="C362" i="1"/>
  <c r="C364" i="1"/>
  <c r="C398" i="1"/>
  <c r="C430" i="1"/>
  <c r="C433" i="1"/>
  <c r="C436" i="1"/>
  <c r="C438" i="1"/>
  <c r="C498" i="1"/>
  <c r="C507" i="1"/>
  <c r="C509" i="1"/>
  <c r="C511" i="1"/>
  <c r="C524" i="1"/>
  <c r="C526" i="1"/>
  <c r="C559" i="1"/>
  <c r="C561" i="1"/>
  <c r="C578" i="1"/>
  <c r="C580" i="1"/>
  <c r="C582" i="1"/>
  <c r="C596" i="1"/>
  <c r="C598" i="1"/>
  <c r="C656" i="1"/>
  <c r="C658" i="1"/>
  <c r="C661" i="1"/>
  <c r="C663" i="1"/>
  <c r="C675" i="1"/>
  <c r="C683" i="1"/>
  <c r="C688" i="1"/>
  <c r="C693" i="1"/>
  <c r="C702" i="1"/>
  <c r="C704" i="1"/>
  <c r="C707" i="1"/>
  <c r="C723" i="1"/>
  <c r="C746" i="1"/>
  <c r="C747" i="1"/>
  <c r="C749" i="1"/>
  <c r="C750" i="1"/>
  <c r="C752" i="1"/>
  <c r="C778" i="1"/>
  <c r="C780" i="1"/>
  <c r="C909" i="1"/>
  <c r="C911" i="1"/>
  <c r="C913" i="1"/>
  <c r="C917" i="1"/>
  <c r="C919" i="1"/>
  <c r="C920" i="1"/>
  <c r="C922" i="1"/>
  <c r="C924" i="1"/>
  <c r="C926" i="1"/>
  <c r="C928" i="1"/>
  <c r="C998" i="1"/>
  <c r="C1006" i="1"/>
  <c r="C1016" i="1"/>
  <c r="C1037" i="1"/>
  <c r="C1062" i="1"/>
  <c r="C1077" i="1"/>
  <c r="C1100" i="1"/>
  <c r="C1102" i="1"/>
  <c r="C1103" i="1"/>
  <c r="C1105" i="1"/>
  <c r="C1107" i="1"/>
  <c r="C1109" i="1"/>
  <c r="C1111" i="1"/>
  <c r="C1130" i="1"/>
  <c r="C1135" i="1"/>
  <c r="C1141" i="1"/>
  <c r="C1143" i="1"/>
  <c r="C1145" i="1"/>
  <c r="C1187" i="1"/>
  <c r="C1188" i="1"/>
  <c r="C1191" i="1"/>
  <c r="C1250" i="1"/>
  <c r="C1289" i="1"/>
  <c r="C1297" i="1"/>
  <c r="C1302" i="1"/>
  <c r="C1319" i="1"/>
  <c r="C1343" i="1"/>
  <c r="C1355" i="1"/>
  <c r="C1398" i="1"/>
  <c r="C1400" i="1"/>
  <c r="C1402" i="1"/>
  <c r="C1404" i="1"/>
  <c r="C1449" i="1"/>
  <c r="C1451" i="1"/>
  <c r="C1453" i="1"/>
  <c r="C1455" i="1"/>
  <c r="C1527" i="1"/>
  <c r="C1543" i="1"/>
  <c r="C1563" i="1"/>
  <c r="C1571" i="1"/>
  <c r="C1587" i="1"/>
  <c r="C1595" i="1"/>
  <c r="C1597" i="1"/>
  <c r="C1636" i="1"/>
  <c r="C1638" i="1"/>
  <c r="C1639" i="1"/>
  <c r="C1641" i="1"/>
  <c r="C1643" i="1"/>
  <c r="C1645" i="1"/>
  <c r="C1647" i="1"/>
  <c r="C1673" i="1"/>
  <c r="C1675" i="1"/>
  <c r="C1677" i="1"/>
  <c r="C1679" i="1"/>
  <c r="C1681" i="1"/>
  <c r="C1683" i="1"/>
  <c r="C1685" i="1"/>
  <c r="C1689" i="1"/>
  <c r="C1691" i="1"/>
  <c r="C1693" i="1"/>
  <c r="C1695" i="1"/>
  <c r="C1697" i="1"/>
  <c r="C1699" i="1"/>
  <c r="C1701" i="1"/>
  <c r="C1702" i="1"/>
  <c r="C1703" i="1"/>
  <c r="C1729" i="1"/>
  <c r="C1731" i="1"/>
  <c r="C1746" i="1"/>
  <c r="C1748" i="1"/>
  <c r="C1750" i="1"/>
  <c r="C1753" i="1"/>
  <c r="C1755" i="1"/>
  <c r="C1774" i="1"/>
  <c r="C1781" i="1"/>
  <c r="C1787" i="1"/>
  <c r="C1791" i="1"/>
  <c r="C1872" i="1"/>
  <c r="C1874" i="1"/>
  <c r="C1876" i="1"/>
  <c r="C1878" i="1"/>
  <c r="C1880" i="1"/>
  <c r="C1882" i="1"/>
  <c r="C1884" i="1"/>
  <c r="C1886" i="1"/>
  <c r="C1888" i="1"/>
  <c r="C1890" i="1"/>
  <c r="C1892" i="1"/>
  <c r="C1896" i="1"/>
  <c r="C1899" i="1"/>
  <c r="C1901" i="1"/>
  <c r="C1958" i="1"/>
  <c r="C1960" i="1"/>
  <c r="C1961" i="1"/>
  <c r="C1963" i="1"/>
  <c r="C1965" i="1"/>
  <c r="C1967" i="1"/>
  <c r="C1969" i="1"/>
  <c r="C1970" i="1"/>
  <c r="C1972" i="1"/>
  <c r="C1990" i="1"/>
  <c r="C1992" i="1"/>
  <c r="C2000" i="1"/>
  <c r="C2047" i="1"/>
  <c r="C2057" i="1"/>
  <c r="C2059" i="1"/>
  <c r="C2078" i="1"/>
  <c r="C2154" i="1"/>
  <c r="C2174" i="1"/>
  <c r="C2176" i="1"/>
  <c r="C2178" i="1"/>
  <c r="C2180" i="1"/>
  <c r="C2245" i="1"/>
  <c r="C2255" i="1"/>
  <c r="C2257" i="1"/>
  <c r="C2259" i="1"/>
  <c r="C2261" i="1"/>
  <c r="C128" i="1"/>
  <c r="C132" i="1"/>
  <c r="C181" i="1"/>
  <c r="C188" i="1"/>
  <c r="C189" i="1"/>
  <c r="C196" i="1"/>
  <c r="C243" i="1"/>
  <c r="C253" i="1"/>
  <c r="C309" i="1"/>
  <c r="C341" i="1"/>
  <c r="C370" i="1"/>
  <c r="C372" i="1"/>
  <c r="C415" i="1"/>
  <c r="C417" i="1"/>
  <c r="C419" i="1"/>
  <c r="C421" i="1"/>
  <c r="C425" i="1"/>
  <c r="C428" i="1"/>
  <c r="C466" i="1"/>
  <c r="C490" i="1"/>
  <c r="C492" i="1"/>
  <c r="C494" i="1"/>
  <c r="C496" i="1"/>
  <c r="C505" i="1"/>
  <c r="C521" i="1"/>
  <c r="C522" i="1"/>
  <c r="C557" i="1"/>
  <c r="C630" i="1"/>
  <c r="C632" i="1"/>
  <c r="C634" i="1"/>
  <c r="C636" i="1"/>
  <c r="C650" i="1"/>
  <c r="C652" i="1"/>
  <c r="C654" i="1"/>
  <c r="C678" i="1"/>
  <c r="C684" i="1"/>
  <c r="C691" i="1"/>
  <c r="C696" i="1"/>
  <c r="C698" i="1"/>
  <c r="C700" i="1"/>
  <c r="C710" i="1"/>
  <c r="C720" i="1"/>
  <c r="C742" i="1"/>
  <c r="C797" i="1"/>
  <c r="C799" i="1"/>
  <c r="C801" i="1"/>
  <c r="C803" i="1"/>
  <c r="C815" i="1"/>
  <c r="C820" i="1"/>
  <c r="C823" i="1"/>
  <c r="C870" i="1"/>
  <c r="C872" i="1"/>
  <c r="C874" i="1"/>
  <c r="C876" i="1"/>
  <c r="C878" i="1"/>
  <c r="C880" i="1"/>
  <c r="C882" i="1"/>
  <c r="C884" i="1"/>
  <c r="C886" i="1"/>
  <c r="C971" i="1"/>
  <c r="C973" i="1"/>
  <c r="C975" i="1"/>
  <c r="C977" i="1"/>
  <c r="C981" i="1"/>
  <c r="C984" i="1"/>
  <c r="C986" i="1"/>
  <c r="C989" i="1"/>
  <c r="C991" i="1"/>
  <c r="C993" i="1"/>
  <c r="C1001" i="1"/>
  <c r="C1009" i="1"/>
  <c r="C1013" i="1"/>
  <c r="C1019" i="1"/>
  <c r="C1032" i="1"/>
  <c r="C1133" i="1"/>
  <c r="C1138" i="1"/>
  <c r="C1139" i="1"/>
  <c r="C1169" i="1"/>
  <c r="C1171" i="1"/>
  <c r="C1173" i="1"/>
  <c r="C1175" i="1"/>
  <c r="C1176" i="1"/>
  <c r="C1178" i="1"/>
  <c r="C1180" i="1"/>
  <c r="C1181" i="1"/>
  <c r="C1183" i="1"/>
  <c r="C1184" i="1"/>
  <c r="C1185" i="1"/>
  <c r="C1197" i="1"/>
  <c r="C1200" i="1"/>
  <c r="C1203" i="1"/>
  <c r="C1206" i="1"/>
  <c r="C1211" i="1"/>
  <c r="C1213" i="1"/>
  <c r="C1214" i="1"/>
  <c r="C1216" i="1"/>
  <c r="C1218" i="1"/>
  <c r="C1222" i="1"/>
  <c r="C1224" i="1"/>
  <c r="C1226" i="1"/>
  <c r="C1228" i="1"/>
  <c r="C1230" i="1"/>
  <c r="C1232" i="1"/>
  <c r="C1234" i="1"/>
  <c r="C1236" i="1"/>
  <c r="C1238" i="1"/>
  <c r="C1240" i="1"/>
  <c r="C1242" i="1"/>
  <c r="C1244" i="1"/>
  <c r="C1246" i="1"/>
  <c r="C1248" i="1"/>
  <c r="C1252" i="1"/>
  <c r="C1254" i="1"/>
  <c r="C1257" i="1"/>
  <c r="C1259" i="1"/>
  <c r="C1261" i="1"/>
  <c r="C1292" i="1"/>
  <c r="C1315" i="1"/>
  <c r="C1331" i="1"/>
  <c r="C1335" i="1"/>
  <c r="C1337" i="1"/>
  <c r="C1339" i="1"/>
  <c r="C1341" i="1"/>
  <c r="C1443" i="1"/>
  <c r="C1445" i="1"/>
  <c r="C1459" i="1"/>
  <c r="C1460" i="1"/>
  <c r="C1461" i="1"/>
  <c r="C1463" i="1"/>
  <c r="C1511" i="1"/>
  <c r="C1516" i="1"/>
  <c r="C1518" i="1"/>
  <c r="C1520" i="1"/>
  <c r="C1522" i="1"/>
  <c r="C1530" i="1"/>
  <c r="C1541" i="1"/>
  <c r="C1561" i="1"/>
  <c r="C1593" i="1"/>
  <c r="C1619" i="1"/>
  <c r="C1621" i="1"/>
  <c r="C1623" i="1"/>
  <c r="C1625" i="1"/>
  <c r="C1627" i="1"/>
  <c r="C1629" i="1"/>
  <c r="C1631" i="1"/>
  <c r="C1633" i="1"/>
  <c r="C1671" i="1"/>
  <c r="C1711" i="1"/>
  <c r="C1713" i="1"/>
  <c r="C1715" i="1"/>
  <c r="C1717" i="1"/>
  <c r="C1719" i="1"/>
  <c r="C1721" i="1"/>
  <c r="C1723" i="1"/>
  <c r="C1725" i="1"/>
  <c r="C1727" i="1"/>
  <c r="C1769" i="1"/>
  <c r="C1777" i="1"/>
  <c r="C1817" i="1"/>
  <c r="C1826" i="1"/>
  <c r="C1828" i="1"/>
  <c r="C1830" i="1"/>
  <c r="C1832" i="1"/>
  <c r="C1834" i="1"/>
  <c r="C1836" i="1"/>
  <c r="C1838" i="1"/>
  <c r="C1903" i="1"/>
  <c r="C1905" i="1"/>
  <c r="C1907" i="1"/>
  <c r="C1909" i="1"/>
  <c r="C1911" i="1"/>
  <c r="C1913" i="1"/>
  <c r="C1915" i="1"/>
  <c r="C1917" i="1"/>
  <c r="C1919" i="1"/>
  <c r="C1921" i="1"/>
  <c r="C1923" i="1"/>
  <c r="C1925" i="1"/>
  <c r="C1927" i="1"/>
  <c r="C1929" i="1"/>
  <c r="C1931" i="1"/>
  <c r="C1933" i="1"/>
  <c r="C1939" i="1"/>
  <c r="C1941" i="1"/>
  <c r="C1943" i="1"/>
  <c r="C1944" i="1"/>
  <c r="C1946" i="1"/>
  <c r="C1948" i="1"/>
  <c r="C1950" i="1"/>
  <c r="C1952" i="1"/>
  <c r="C1954" i="1"/>
  <c r="C1956" i="1"/>
  <c r="C1995" i="1"/>
  <c r="C2011" i="1"/>
  <c r="C2013" i="1"/>
  <c r="C2015" i="1"/>
  <c r="C2017" i="1"/>
  <c r="C2019" i="1"/>
  <c r="C2021" i="1"/>
  <c r="C2023" i="1"/>
  <c r="C2028" i="1"/>
  <c r="C2030" i="1"/>
  <c r="C2033" i="1"/>
  <c r="C2035" i="1"/>
  <c r="C2039" i="1"/>
  <c r="C2053" i="1"/>
  <c r="C2064" i="1"/>
  <c r="C2066" i="1"/>
  <c r="C2071" i="1"/>
  <c r="C2073" i="1"/>
  <c r="C2194" i="1"/>
  <c r="C2196" i="1"/>
  <c r="C2200" i="1"/>
  <c r="C2202" i="1"/>
  <c r="C2204" i="1"/>
  <c r="C2206" i="1"/>
  <c r="C2210" i="1"/>
  <c r="C2212" i="1"/>
  <c r="C2214" i="1"/>
  <c r="C2216" i="1"/>
  <c r="C2218" i="1"/>
  <c r="C2220" i="1"/>
  <c r="C2222" i="1"/>
  <c r="C2225" i="1"/>
  <c r="C2227" i="1"/>
  <c r="C2228" i="1"/>
  <c r="C2230" i="1"/>
  <c r="C2232" i="1"/>
  <c r="C2234" i="1"/>
  <c r="C2235" i="1"/>
  <c r="C2237" i="1"/>
  <c r="C2239" i="1"/>
  <c r="C2242" i="1"/>
  <c r="C2251" i="1"/>
  <c r="C2253" i="1"/>
  <c r="C68" i="1"/>
  <c r="C138" i="1"/>
  <c r="C157" i="1"/>
  <c r="C194" i="1"/>
  <c r="C236" i="1"/>
  <c r="C245" i="1"/>
  <c r="C12" i="1"/>
  <c r="C20" i="1"/>
  <c r="C36" i="1"/>
  <c r="C38" i="1"/>
  <c r="C40" i="1"/>
  <c r="C42" i="1"/>
  <c r="C46" i="1"/>
  <c r="C47" i="1"/>
  <c r="C48" i="1"/>
  <c r="C50" i="1"/>
  <c r="C57" i="1"/>
  <c r="C61" i="1"/>
  <c r="C66" i="1"/>
  <c r="C75" i="1"/>
  <c r="C78" i="1"/>
  <c r="C85" i="1"/>
  <c r="C88" i="1"/>
  <c r="C91" i="1"/>
  <c r="C93" i="1"/>
  <c r="C95" i="1"/>
  <c r="C120" i="1"/>
  <c r="C153" i="1"/>
  <c r="C162" i="1"/>
  <c r="C164" i="1"/>
  <c r="C166" i="1"/>
  <c r="C168" i="1"/>
  <c r="C170" i="1"/>
  <c r="C171" i="1"/>
  <c r="C173" i="1"/>
  <c r="C175" i="1"/>
  <c r="C178" i="1"/>
  <c r="C185" i="1"/>
  <c r="C205" i="1"/>
  <c r="C207" i="1"/>
  <c r="C216" i="1"/>
  <c r="C218" i="1"/>
  <c r="C248" i="1"/>
  <c r="C250" i="1"/>
  <c r="C256" i="1"/>
  <c r="C258" i="1"/>
  <c r="C263" i="1"/>
  <c r="C265" i="1"/>
  <c r="C267" i="1"/>
  <c r="C269" i="1"/>
  <c r="C271" i="1"/>
  <c r="C273" i="1"/>
  <c r="C275" i="1"/>
  <c r="C305" i="1"/>
  <c r="C317" i="1"/>
  <c r="C339" i="1"/>
  <c r="C348" i="1"/>
  <c r="C367" i="1"/>
  <c r="C369" i="1"/>
  <c r="C376" i="1"/>
  <c r="C380" i="1"/>
  <c r="C382" i="1"/>
  <c r="C384" i="1"/>
  <c r="C386" i="1"/>
  <c r="C389" i="1"/>
  <c r="C391" i="1"/>
  <c r="C393" i="1"/>
  <c r="C396" i="1"/>
  <c r="C403" i="1"/>
  <c r="C405" i="1"/>
  <c r="C407" i="1"/>
  <c r="C409" i="1"/>
  <c r="C411" i="1"/>
  <c r="C413" i="1"/>
  <c r="C451" i="1"/>
  <c r="C453" i="1"/>
  <c r="C454" i="1"/>
  <c r="C456" i="1"/>
  <c r="C458" i="1"/>
  <c r="C464" i="1"/>
  <c r="C479" i="1"/>
  <c r="C481" i="1"/>
  <c r="C483" i="1"/>
  <c r="C485" i="1"/>
  <c r="C487" i="1"/>
  <c r="C501" i="1"/>
  <c r="C503" i="1"/>
  <c r="C517" i="1"/>
  <c r="C519" i="1"/>
  <c r="C545" i="1"/>
  <c r="C547" i="1"/>
  <c r="C549" i="1"/>
  <c r="C551" i="1"/>
  <c r="C553" i="1"/>
  <c r="C555" i="1"/>
  <c r="C572" i="1"/>
  <c r="C574" i="1"/>
  <c r="C599" i="1"/>
  <c r="C624" i="1"/>
  <c r="C626" i="1"/>
  <c r="C628" i="1"/>
  <c r="C644" i="1"/>
  <c r="C646" i="1"/>
  <c r="C668" i="1"/>
  <c r="C670" i="1"/>
  <c r="C672" i="1"/>
  <c r="C673" i="1"/>
  <c r="C681" i="1"/>
  <c r="C714" i="1"/>
  <c r="C716" i="1"/>
  <c r="C718" i="1"/>
  <c r="C726" i="1"/>
  <c r="C728" i="1"/>
  <c r="C730" i="1"/>
  <c r="C734" i="1"/>
  <c r="C736" i="1"/>
  <c r="C738" i="1"/>
  <c r="C740" i="1"/>
  <c r="C756" i="1"/>
  <c r="C758" i="1"/>
  <c r="C760" i="1"/>
  <c r="C762" i="1"/>
  <c r="C766" i="1"/>
  <c r="C768" i="1"/>
  <c r="C770" i="1"/>
  <c r="C772" i="1"/>
  <c r="C774" i="1"/>
  <c r="C776" i="1"/>
  <c r="C833" i="1"/>
  <c r="C835" i="1"/>
  <c r="C837" i="1"/>
  <c r="C839" i="1"/>
  <c r="C841" i="1"/>
  <c r="C843" i="1"/>
  <c r="C846" i="1"/>
  <c r="C848" i="1"/>
  <c r="C851" i="1"/>
  <c r="C857" i="1"/>
  <c r="C859" i="1"/>
  <c r="C861" i="1"/>
  <c r="C863" i="1"/>
  <c r="C865" i="1"/>
  <c r="C867" i="1"/>
  <c r="C869" i="1"/>
  <c r="C899" i="1"/>
  <c r="C907" i="1"/>
  <c r="C935" i="1"/>
  <c r="C937" i="1"/>
  <c r="C939" i="1"/>
  <c r="C941" i="1"/>
  <c r="C943" i="1"/>
  <c r="C945" i="1"/>
  <c r="C947" i="1"/>
  <c r="C949" i="1"/>
  <c r="C951" i="1"/>
  <c r="C953" i="1"/>
  <c r="C969" i="1"/>
  <c r="C996" i="1"/>
  <c r="C1004" i="1"/>
  <c r="C1017" i="1"/>
  <c r="C1022" i="1"/>
  <c r="C1024" i="1"/>
  <c r="C1026" i="1"/>
  <c r="C1028" i="1"/>
  <c r="C1035" i="1"/>
  <c r="C1038" i="1"/>
  <c r="C1040" i="1"/>
  <c r="C1042" i="1"/>
  <c r="C1045" i="1"/>
  <c r="C1047" i="1"/>
  <c r="C1049" i="1"/>
  <c r="C1050" i="1"/>
  <c r="C1053" i="1"/>
  <c r="C1055" i="1"/>
  <c r="C1057" i="1"/>
  <c r="C1059" i="1"/>
  <c r="C1065" i="1"/>
  <c r="C1067" i="1"/>
  <c r="C1069" i="1"/>
  <c r="C1071" i="1"/>
  <c r="C1073" i="1"/>
  <c r="C1075" i="1"/>
  <c r="C1096" i="1"/>
  <c r="C1098" i="1"/>
  <c r="C1128" i="1"/>
  <c r="C1165" i="1"/>
  <c r="C1167" i="1"/>
  <c r="C1209" i="1"/>
  <c r="C1283" i="1"/>
  <c r="C1285" i="1"/>
  <c r="C1287" i="1"/>
  <c r="C1295" i="1"/>
  <c r="C1300" i="1"/>
  <c r="C1317" i="1"/>
  <c r="C1324" i="1"/>
  <c r="C1326" i="1"/>
  <c r="C1328" i="1"/>
  <c r="C1330" i="1"/>
  <c r="C1346" i="1"/>
  <c r="C1348" i="1"/>
  <c r="C1350" i="1"/>
  <c r="C1352" i="1"/>
  <c r="C1353" i="1"/>
  <c r="C1389" i="1"/>
  <c r="C1392" i="1"/>
  <c r="C1395" i="1"/>
  <c r="C1457" i="1"/>
  <c r="C1494" i="1"/>
  <c r="C1496" i="1"/>
  <c r="C1498" i="1"/>
  <c r="C1500" i="1"/>
  <c r="C1504" i="1"/>
  <c r="C1506" i="1"/>
  <c r="C1509" i="1"/>
  <c r="C1525" i="1"/>
  <c r="C1533" i="1"/>
  <c r="C1535" i="1"/>
  <c r="C1537" i="1"/>
  <c r="C1539" i="1"/>
  <c r="C1546" i="1"/>
  <c r="C1548" i="1"/>
  <c r="C1550" i="1"/>
  <c r="C1552" i="1"/>
  <c r="C1554" i="1"/>
  <c r="C1556" i="1"/>
  <c r="C1558" i="1"/>
  <c r="C1565" i="1"/>
  <c r="C1567" i="1"/>
  <c r="C1568" i="1"/>
  <c r="C1569" i="1"/>
  <c r="C1573" i="1"/>
  <c r="C1574" i="1"/>
  <c r="C1576" i="1"/>
  <c r="C1578" i="1"/>
  <c r="C1581" i="1"/>
  <c r="C1584" i="1"/>
  <c r="C1589" i="1"/>
  <c r="C1591" i="1"/>
  <c r="C1601" i="1"/>
  <c r="C1603" i="1"/>
  <c r="C1607" i="1"/>
  <c r="C1609" i="1"/>
  <c r="C1613" i="1"/>
  <c r="C1615" i="1"/>
  <c r="C1617" i="1"/>
  <c r="C1649" i="1"/>
  <c r="C1651" i="1"/>
  <c r="C1654" i="1"/>
  <c r="C1656" i="1"/>
  <c r="C1657" i="1"/>
  <c r="C1659" i="1"/>
  <c r="C1661" i="1"/>
  <c r="C1663" i="1"/>
  <c r="C1665" i="1"/>
  <c r="C1667" i="1"/>
  <c r="C1669" i="1"/>
  <c r="C1734" i="1"/>
  <c r="C1736" i="1"/>
  <c r="C1738" i="1"/>
  <c r="C1740" i="1"/>
  <c r="C1742" i="1"/>
  <c r="C1744" i="1"/>
  <c r="C1772" i="1"/>
  <c r="C1779" i="1"/>
  <c r="C1783" i="1"/>
  <c r="C1786" i="1"/>
  <c r="C1789" i="1"/>
  <c r="C1794" i="1"/>
  <c r="C1796" i="1"/>
  <c r="C1797" i="1"/>
  <c r="C1798" i="1"/>
  <c r="C1799" i="1"/>
  <c r="C1801" i="1"/>
  <c r="C1803" i="1"/>
  <c r="C1805" i="1"/>
  <c r="C1807" i="1"/>
  <c r="C1809" i="1"/>
  <c r="C1811" i="1"/>
  <c r="C1813" i="1"/>
  <c r="C1815" i="1"/>
  <c r="C1824" i="1"/>
  <c r="C1854" i="1"/>
  <c r="C1856" i="1"/>
  <c r="C1858" i="1"/>
  <c r="C1861" i="1"/>
  <c r="C1865" i="1"/>
  <c r="C1867" i="1"/>
  <c r="C1869" i="1"/>
  <c r="C1981" i="1"/>
  <c r="C1983" i="1"/>
  <c r="C1985" i="1"/>
  <c r="C1987" i="1"/>
  <c r="C1998" i="1"/>
  <c r="C2009" i="1"/>
  <c r="C2026" i="1"/>
  <c r="C2037" i="1"/>
  <c r="C2045" i="1"/>
  <c r="C2050" i="1"/>
  <c r="C2069" i="1"/>
  <c r="C2076" i="1"/>
  <c r="C2081" i="1"/>
  <c r="C2083" i="1"/>
  <c r="C2086" i="1"/>
  <c r="C2087" i="1"/>
  <c r="C2089" i="1"/>
  <c r="C2090" i="1"/>
  <c r="C2092" i="1"/>
  <c r="C2094" i="1"/>
  <c r="C2096" i="1"/>
  <c r="C2098" i="1"/>
  <c r="C2100" i="1"/>
  <c r="C2102" i="1"/>
  <c r="C2104" i="1"/>
  <c r="C2106" i="1"/>
  <c r="C2108" i="1"/>
  <c r="C2110" i="1"/>
  <c r="C2112" i="1"/>
  <c r="C2116" i="1"/>
  <c r="C2118" i="1"/>
  <c r="C2120" i="1"/>
  <c r="C2124" i="1"/>
  <c r="C2126" i="1"/>
  <c r="C2128" i="1"/>
  <c r="C2130" i="1"/>
  <c r="C2132" i="1"/>
  <c r="C2134" i="1"/>
  <c r="C2137" i="1"/>
  <c r="C2139" i="1"/>
  <c r="C2141" i="1"/>
  <c r="C2143" i="1"/>
  <c r="C2145" i="1"/>
  <c r="C2147" i="1"/>
  <c r="C2149" i="1"/>
  <c r="C2151" i="1"/>
  <c r="C2157" i="1"/>
  <c r="C2159" i="1"/>
  <c r="C2161" i="1"/>
  <c r="C2162" i="1"/>
  <c r="C2164" i="1"/>
  <c r="C2167" i="1"/>
  <c r="C2170" i="1"/>
  <c r="C2171" i="1"/>
  <c r="C2172" i="1"/>
  <c r="C2184" i="1"/>
  <c r="C2186" i="1"/>
  <c r="C2188" i="1"/>
  <c r="C2190" i="1"/>
  <c r="C2192" i="1"/>
  <c r="C2248" i="1"/>
  <c r="C134" i="1"/>
  <c r="C155" i="1"/>
  <c r="C182" i="1"/>
  <c r="C220" i="1"/>
  <c r="C233" i="1"/>
  <c r="C238" i="1"/>
  <c r="C240" i="1"/>
  <c r="C16" i="1"/>
  <c r="C18" i="1"/>
  <c r="C25" i="1"/>
  <c r="C27" i="1"/>
  <c r="C29" i="1"/>
  <c r="C54" i="1"/>
  <c r="C81" i="1"/>
  <c r="C83" i="1"/>
  <c r="C107" i="1"/>
  <c r="C109" i="1"/>
  <c r="C114" i="1"/>
  <c r="C117" i="1"/>
  <c r="C123" i="1"/>
  <c r="C176" i="1"/>
  <c r="C203" i="1"/>
  <c r="C210" i="1"/>
  <c r="C212" i="1"/>
  <c r="C214" i="1"/>
  <c r="C231" i="1"/>
  <c r="C246" i="1"/>
  <c r="C252" i="1"/>
  <c r="C299" i="1"/>
  <c r="C301" i="1"/>
  <c r="C303" i="1"/>
  <c r="C311" i="1"/>
  <c r="C313" i="1"/>
  <c r="C337" i="1"/>
  <c r="C374" i="1"/>
  <c r="C378" i="1"/>
  <c r="C399" i="1"/>
  <c r="C401" i="1"/>
  <c r="C441" i="1"/>
  <c r="C443" i="1"/>
  <c r="C445" i="1"/>
  <c r="C447" i="1"/>
  <c r="C449" i="1"/>
  <c r="C469" i="1"/>
  <c r="C471" i="1"/>
  <c r="C473" i="1"/>
  <c r="C475" i="1"/>
  <c r="C477" i="1"/>
  <c r="C489" i="1"/>
  <c r="C516" i="1"/>
  <c r="C529" i="1"/>
  <c r="C531" i="1"/>
  <c r="C533" i="1"/>
  <c r="C535" i="1"/>
  <c r="C537" i="1"/>
  <c r="C539" i="1"/>
  <c r="C543" i="1"/>
  <c r="C564" i="1"/>
  <c r="C566" i="1"/>
  <c r="C568" i="1"/>
  <c r="C570" i="1"/>
  <c r="C583" i="1"/>
  <c r="C584" i="1"/>
  <c r="C587" i="1"/>
  <c r="C589" i="1"/>
  <c r="C591" i="1"/>
  <c r="C593" i="1"/>
  <c r="C600" i="1"/>
  <c r="C602" i="1"/>
  <c r="C604" i="1"/>
  <c r="C606" i="1"/>
  <c r="C608" i="1"/>
  <c r="C610" i="1"/>
  <c r="C613" i="1"/>
  <c r="C615" i="1"/>
  <c r="C618" i="1"/>
  <c r="C620" i="1"/>
  <c r="C638" i="1"/>
  <c r="C640" i="1"/>
  <c r="C642" i="1"/>
  <c r="C665" i="1"/>
  <c r="C667" i="1"/>
  <c r="C676" i="1"/>
  <c r="C689" i="1"/>
  <c r="C694" i="1"/>
  <c r="C705" i="1"/>
  <c r="C708" i="1"/>
  <c r="C711" i="1"/>
  <c r="C724" i="1"/>
  <c r="C745" i="1"/>
  <c r="C753" i="1"/>
  <c r="C781" i="1"/>
  <c r="C783" i="1"/>
  <c r="C785" i="1"/>
  <c r="C787" i="1"/>
  <c r="C789" i="1"/>
  <c r="C791" i="1"/>
  <c r="C793" i="1"/>
  <c r="C795" i="1"/>
  <c r="C806" i="1"/>
  <c r="C808" i="1"/>
  <c r="C810" i="1"/>
  <c r="C811" i="1"/>
  <c r="C813" i="1"/>
  <c r="C817" i="1"/>
  <c r="C826" i="1"/>
  <c r="C829" i="1"/>
  <c r="C831" i="1"/>
  <c r="C889" i="1"/>
  <c r="C891" i="1"/>
  <c r="C894" i="1"/>
  <c r="C896" i="1"/>
  <c r="C901" i="1"/>
  <c r="C903" i="1"/>
  <c r="C905" i="1"/>
  <c r="C929" i="1"/>
  <c r="C931" i="1"/>
  <c r="C933" i="1"/>
  <c r="C957" i="1"/>
  <c r="C961" i="1"/>
  <c r="C967" i="1"/>
  <c r="C999" i="1"/>
  <c r="C1007" i="1"/>
  <c r="C1010" i="1"/>
  <c r="C1014" i="1"/>
  <c r="C1079" i="1"/>
  <c r="C1081" i="1"/>
  <c r="C1084" i="1"/>
  <c r="C1086" i="1"/>
  <c r="C1090" i="1"/>
  <c r="C1092" i="1"/>
  <c r="C1094" i="1"/>
  <c r="C1114" i="1"/>
  <c r="C1116" i="1"/>
  <c r="C1118" i="1"/>
  <c r="C1122" i="1"/>
  <c r="C1124" i="1"/>
  <c r="C1125" i="1"/>
  <c r="C1127" i="1"/>
  <c r="C1131" i="1"/>
  <c r="C1136" i="1"/>
  <c r="C1148" i="1"/>
  <c r="C1150" i="1"/>
  <c r="C1152" i="1"/>
  <c r="C1156" i="1"/>
  <c r="C1158" i="1"/>
  <c r="C1160" i="1"/>
  <c r="C1161" i="1"/>
  <c r="C1163" i="1"/>
  <c r="C1192" i="1"/>
  <c r="C1262" i="1"/>
  <c r="C1265" i="1"/>
  <c r="C1267" i="1"/>
  <c r="C1270" i="1"/>
  <c r="C1272" i="1"/>
  <c r="C1273" i="1"/>
  <c r="C1275" i="1"/>
  <c r="C1277" i="1"/>
  <c r="C1279" i="1"/>
  <c r="C1290" i="1"/>
  <c r="C1298" i="1"/>
  <c r="C1303" i="1"/>
  <c r="C1305" i="1"/>
  <c r="C1307" i="1"/>
  <c r="C1309" i="1"/>
  <c r="C1311" i="1"/>
  <c r="C1313" i="1"/>
  <c r="C1321" i="1"/>
  <c r="C1344" i="1"/>
  <c r="C1356" i="1"/>
  <c r="C1358" i="1"/>
  <c r="C1360" i="1"/>
  <c r="C1362" i="1"/>
  <c r="C1364" i="1"/>
  <c r="C1366" i="1"/>
  <c r="C1369" i="1"/>
  <c r="C1371" i="1"/>
  <c r="C1374" i="1"/>
  <c r="C1378" i="1"/>
  <c r="C1381" i="1"/>
  <c r="C1382" i="1"/>
  <c r="C1384" i="1"/>
  <c r="C1386" i="1"/>
  <c r="C1406" i="1"/>
  <c r="C1408" i="1"/>
  <c r="C1410" i="1"/>
  <c r="C1412" i="1"/>
  <c r="C1414" i="1"/>
  <c r="C1416" i="1"/>
  <c r="C1418" i="1"/>
  <c r="C1420" i="1"/>
  <c r="C1422" i="1"/>
  <c r="C1424" i="1"/>
  <c r="C1428" i="1"/>
  <c r="C1430" i="1"/>
  <c r="C1434" i="1"/>
  <c r="C1436" i="1"/>
  <c r="C1438" i="1"/>
  <c r="C1440" i="1"/>
  <c r="C1442" i="1"/>
  <c r="C1467" i="1"/>
  <c r="C1469" i="1"/>
  <c r="C1471" i="1"/>
  <c r="C1473" i="1"/>
  <c r="C1477" i="1"/>
  <c r="C1478" i="1"/>
  <c r="C1480" i="1"/>
  <c r="C1482" i="1"/>
  <c r="C1484" i="1"/>
  <c r="C1486" i="1"/>
  <c r="C1488" i="1"/>
  <c r="C1490" i="1"/>
  <c r="C1492" i="1"/>
  <c r="C1513" i="1"/>
  <c r="C1528" i="1"/>
  <c r="C1564" i="1"/>
  <c r="C1599" i="1"/>
  <c r="C1704" i="1"/>
  <c r="C1707" i="1"/>
  <c r="C1709" i="1"/>
  <c r="C1756" i="1"/>
  <c r="C1758" i="1"/>
  <c r="C1760" i="1"/>
  <c r="C1762" i="1"/>
  <c r="C1764" i="1"/>
  <c r="C1766" i="1"/>
  <c r="C1768" i="1"/>
  <c r="C1775" i="1"/>
  <c r="C1792" i="1"/>
  <c r="C1820" i="1"/>
  <c r="C1822" i="1"/>
  <c r="C1839" i="1"/>
  <c r="C1842" i="1"/>
  <c r="C1845" i="1"/>
  <c r="C1847" i="1"/>
  <c r="C1849" i="1"/>
  <c r="C1852" i="1"/>
  <c r="C1976" i="1"/>
  <c r="C1977" i="1"/>
  <c r="C1993" i="1"/>
  <c r="C2001" i="1"/>
  <c r="C2003" i="1"/>
  <c r="C2005" i="1"/>
  <c r="C2007" i="1"/>
  <c r="C2042" i="1"/>
  <c r="C2043" i="1"/>
  <c r="C2062" i="1"/>
  <c r="C2079" i="1"/>
  <c r="C2155" i="1"/>
  <c r="C34" i="1"/>
  <c r="C55" i="1"/>
  <c r="C64" i="1"/>
  <c r="C89" i="1"/>
  <c r="C100" i="1"/>
  <c r="C102" i="1"/>
  <c r="C147" i="1"/>
  <c r="C158" i="1"/>
  <c r="C183" i="1"/>
  <c r="C190" i="1"/>
  <c r="C191" i="1"/>
  <c r="C197" i="1"/>
  <c r="C199" i="1"/>
  <c r="C201" i="1"/>
  <c r="C208" i="1"/>
  <c r="C221" i="1"/>
  <c r="C223" i="1"/>
  <c r="C225" i="1"/>
  <c r="C227" i="1"/>
  <c r="C254" i="1"/>
  <c r="C259" i="1"/>
  <c r="C278" i="1"/>
  <c r="C280" i="1"/>
  <c r="C282" i="1"/>
  <c r="C284" i="1"/>
  <c r="C286" i="1"/>
  <c r="C288" i="1"/>
  <c r="C291" i="1"/>
  <c r="C293" i="1"/>
  <c r="C295" i="1"/>
  <c r="C297" i="1"/>
  <c r="C320" i="1"/>
  <c r="C322" i="1"/>
  <c r="C324" i="1"/>
  <c r="C326" i="1"/>
  <c r="C329" i="1"/>
  <c r="C331" i="1"/>
  <c r="C333" i="1"/>
  <c r="C335" i="1"/>
  <c r="C344" i="1"/>
  <c r="C346" i="1"/>
  <c r="C351" i="1"/>
  <c r="C353" i="1"/>
  <c r="C355" i="1"/>
  <c r="C357" i="1"/>
  <c r="C359" i="1"/>
  <c r="C361" i="1"/>
  <c r="C363" i="1"/>
  <c r="C365" i="1"/>
  <c r="C429" i="1"/>
  <c r="C431" i="1"/>
  <c r="C432" i="1"/>
  <c r="C434" i="1"/>
  <c r="C435" i="1"/>
  <c r="C437" i="1"/>
  <c r="C439" i="1"/>
  <c r="C467" i="1"/>
  <c r="C508" i="1"/>
  <c r="C510" i="1"/>
  <c r="C512" i="1"/>
  <c r="C513" i="1"/>
  <c r="C514" i="1"/>
  <c r="C523" i="1"/>
  <c r="C525" i="1"/>
  <c r="C527" i="1"/>
  <c r="C558" i="1"/>
  <c r="C560" i="1"/>
  <c r="C562" i="1"/>
  <c r="C579" i="1"/>
  <c r="C581" i="1"/>
  <c r="C595" i="1"/>
  <c r="C597" i="1"/>
  <c r="C657" i="1"/>
  <c r="C659" i="1"/>
  <c r="C660" i="1"/>
  <c r="C662" i="1"/>
  <c r="C664" i="1"/>
  <c r="C679" i="1"/>
  <c r="C685" i="1"/>
  <c r="C692" i="1"/>
  <c r="C703" i="1"/>
  <c r="C743" i="1"/>
  <c r="C748" i="1"/>
  <c r="C751" i="1"/>
  <c r="C779" i="1"/>
  <c r="C816" i="1"/>
  <c r="C821" i="1"/>
  <c r="C824" i="1"/>
  <c r="C887" i="1"/>
  <c r="C910" i="1"/>
  <c r="C912" i="1"/>
  <c r="C914" i="1"/>
  <c r="C916" i="1"/>
  <c r="C918" i="1"/>
  <c r="C921" i="1"/>
  <c r="C923" i="1"/>
  <c r="C925" i="1"/>
  <c r="C927" i="1"/>
  <c r="C994" i="1"/>
  <c r="C1002" i="1"/>
  <c r="C1020" i="1"/>
  <c r="C1033" i="1"/>
  <c r="C1061" i="1"/>
  <c r="C1063" i="1"/>
  <c r="C1101" i="1"/>
  <c r="C1104" i="1"/>
  <c r="C1106" i="1"/>
  <c r="C1108" i="1"/>
  <c r="C1110" i="1"/>
  <c r="C1112" i="1"/>
  <c r="C1134" i="1"/>
  <c r="C1140" i="1"/>
  <c r="C1142" i="1"/>
  <c r="C1144" i="1"/>
  <c r="C1146" i="1"/>
  <c r="C1186" i="1"/>
  <c r="C1189" i="1"/>
  <c r="C1190" i="1"/>
  <c r="C1207" i="1"/>
  <c r="C1316" i="1"/>
  <c r="C1397" i="1"/>
  <c r="C1399" i="1"/>
  <c r="C1401" i="1"/>
  <c r="C1403" i="1"/>
  <c r="C1405" i="1"/>
  <c r="C1448" i="1"/>
  <c r="C1450" i="1"/>
  <c r="C1452" i="1"/>
  <c r="C1454" i="1"/>
  <c r="C1465" i="1"/>
  <c r="C1523" i="1"/>
  <c r="C1531" i="1"/>
  <c r="C1542" i="1"/>
  <c r="C1544" i="1"/>
  <c r="C1562" i="1"/>
  <c r="C1586" i="1"/>
  <c r="C1588" i="1"/>
  <c r="C1594" i="1"/>
  <c r="C1596" i="1"/>
  <c r="C1635" i="1"/>
  <c r="C1637" i="1"/>
  <c r="C1640" i="1"/>
  <c r="C1642" i="1"/>
  <c r="C1644" i="1"/>
  <c r="C1646" i="1"/>
  <c r="C1672" i="1"/>
  <c r="C1674" i="1"/>
  <c r="C1676" i="1"/>
  <c r="C1678" i="1"/>
  <c r="C1680" i="1"/>
  <c r="C1682" i="1"/>
  <c r="C1684" i="1"/>
  <c r="C1686" i="1"/>
  <c r="C1688" i="1"/>
  <c r="C1690" i="1"/>
  <c r="C1692" i="1"/>
  <c r="C1694" i="1"/>
  <c r="C1696" i="1"/>
  <c r="C1698" i="1"/>
  <c r="C1700" i="1"/>
  <c r="C1730" i="1"/>
  <c r="C1732" i="1"/>
  <c r="C1745" i="1"/>
  <c r="C1747" i="1"/>
  <c r="C1749" i="1"/>
  <c r="C1751" i="1"/>
  <c r="C1754" i="1"/>
  <c r="C1770" i="1"/>
  <c r="C1818" i="1"/>
  <c r="C1871" i="1"/>
  <c r="C1873" i="1"/>
  <c r="C1875" i="1"/>
  <c r="C1877" i="1"/>
  <c r="C1879" i="1"/>
  <c r="C1881" i="1"/>
  <c r="C1883" i="1"/>
  <c r="C1885" i="1"/>
  <c r="C1887" i="1"/>
  <c r="C1889" i="1"/>
  <c r="C1891" i="1"/>
  <c r="C1893" i="1"/>
  <c r="C1894" i="1"/>
  <c r="C1895" i="1"/>
  <c r="C1897" i="1"/>
  <c r="C1898" i="1"/>
  <c r="C1900" i="1"/>
  <c r="C1902" i="1"/>
  <c r="C1959" i="1"/>
  <c r="C1962" i="1"/>
  <c r="C1964" i="1"/>
  <c r="C1966" i="1"/>
  <c r="C1968" i="1"/>
  <c r="C1971" i="1"/>
  <c r="C1973" i="1"/>
  <c r="C1996" i="1"/>
  <c r="C2024" i="1"/>
  <c r="C2040" i="1"/>
  <c r="C2048" i="1"/>
  <c r="C2054" i="1"/>
  <c r="C2055" i="1"/>
  <c r="C2056" i="1"/>
  <c r="C2058" i="1"/>
  <c r="C2060" i="1"/>
  <c r="C2067" i="1"/>
  <c r="C2074" i="1"/>
  <c r="C2173" i="1"/>
  <c r="C2175" i="1"/>
  <c r="C2177" i="1"/>
  <c r="C2179" i="1"/>
  <c r="C2243" i="1"/>
  <c r="C2244" i="1"/>
  <c r="C2246" i="1"/>
  <c r="C2247" i="1"/>
  <c r="C2256" i="1"/>
  <c r="C2258" i="1"/>
  <c r="C2260" i="1"/>
  <c r="C69" i="1"/>
  <c r="C71" i="1"/>
  <c r="C73" i="1"/>
  <c r="C105" i="1"/>
  <c r="C30" i="1"/>
  <c r="C32" i="1"/>
  <c r="C35" i="1"/>
  <c r="C67" i="1"/>
  <c r="C79" i="1"/>
  <c r="C112" i="1"/>
  <c r="C121" i="1"/>
  <c r="C126" i="1"/>
  <c r="C133" i="1"/>
  <c r="C135" i="1"/>
  <c r="C137" i="1"/>
  <c r="C139" i="1"/>
  <c r="C156" i="1"/>
  <c r="C186" i="1"/>
  <c r="C195" i="1"/>
  <c r="C219" i="1"/>
  <c r="C235" i="1"/>
  <c r="C237" i="1"/>
  <c r="C241" i="1"/>
  <c r="C242" i="1"/>
  <c r="C244" i="1"/>
  <c r="C251" i="1"/>
  <c r="C276" i="1"/>
  <c r="C308" i="1"/>
  <c r="C310" i="1"/>
  <c r="C318" i="1"/>
  <c r="C340" i="1"/>
  <c r="C342" i="1"/>
  <c r="C349" i="1"/>
  <c r="C371" i="1"/>
  <c r="C394" i="1"/>
  <c r="C397" i="1"/>
  <c r="C414" i="1"/>
  <c r="C416" i="1"/>
  <c r="C418" i="1"/>
  <c r="C420" i="1"/>
  <c r="C422" i="1"/>
  <c r="C424" i="1"/>
  <c r="C426" i="1"/>
  <c r="C427" i="1"/>
  <c r="C488" i="1"/>
  <c r="C491" i="1"/>
  <c r="C493" i="1"/>
  <c r="C495" i="1"/>
  <c r="C497" i="1"/>
  <c r="C506" i="1"/>
  <c r="C629" i="1"/>
  <c r="C631" i="1"/>
  <c r="C633" i="1"/>
  <c r="C635" i="1"/>
  <c r="C649" i="1"/>
  <c r="C653" i="1"/>
  <c r="C655" i="1"/>
  <c r="C674" i="1"/>
  <c r="C682" i="1"/>
  <c r="C687" i="1"/>
  <c r="C697" i="1"/>
  <c r="C699" i="1"/>
  <c r="C701" i="1"/>
  <c r="C706" i="1"/>
  <c r="C712" i="1"/>
  <c r="C721" i="1"/>
  <c r="C741" i="1"/>
  <c r="C777" i="1"/>
  <c r="C798" i="1"/>
  <c r="C800" i="1"/>
  <c r="C802" i="1"/>
  <c r="C804" i="1"/>
  <c r="C871" i="1"/>
  <c r="C873" i="1"/>
  <c r="C875" i="1"/>
  <c r="C877" i="1"/>
  <c r="C879" i="1"/>
  <c r="C881" i="1"/>
  <c r="C883" i="1"/>
  <c r="C885" i="1"/>
  <c r="C900" i="1"/>
  <c r="C908" i="1"/>
  <c r="C970" i="1"/>
  <c r="C972" i="1"/>
  <c r="C974" i="1"/>
  <c r="C976" i="1"/>
  <c r="C978" i="1"/>
  <c r="C979" i="1"/>
  <c r="C980" i="1"/>
  <c r="C982" i="1"/>
  <c r="C983" i="1"/>
  <c r="C985" i="1"/>
  <c r="C987" i="1"/>
  <c r="C988" i="1"/>
  <c r="C990" i="1"/>
  <c r="C992" i="1"/>
  <c r="C997" i="1"/>
  <c r="C1005" i="1"/>
  <c r="C1011" i="1"/>
  <c r="C1036" i="1"/>
  <c r="C1076" i="1"/>
  <c r="C1099" i="1"/>
  <c r="C1168" i="1"/>
  <c r="C1170" i="1"/>
  <c r="C1172" i="1"/>
  <c r="C1174" i="1"/>
  <c r="C1177" i="1"/>
  <c r="C1179" i="1"/>
  <c r="C1182" i="1"/>
  <c r="C1196" i="1"/>
  <c r="C1198" i="1"/>
  <c r="C1199" i="1"/>
  <c r="C1201" i="1"/>
  <c r="C1202" i="1"/>
  <c r="C1204" i="1"/>
  <c r="C1205" i="1"/>
  <c r="C1210" i="1"/>
  <c r="C1212" i="1"/>
  <c r="C1215" i="1"/>
  <c r="C1217" i="1"/>
  <c r="C1219" i="1"/>
  <c r="C1221" i="1"/>
  <c r="C1223" i="1"/>
  <c r="C1225" i="1"/>
  <c r="C1227" i="1"/>
  <c r="C1229" i="1"/>
  <c r="C1231" i="1"/>
  <c r="C1233" i="1"/>
  <c r="C1235" i="1"/>
  <c r="C1237" i="1"/>
  <c r="C1239" i="1"/>
  <c r="C1241" i="1"/>
  <c r="C1243" i="1"/>
  <c r="C1245" i="1"/>
  <c r="C1247" i="1"/>
  <c r="C1249" i="1"/>
  <c r="C1253" i="1"/>
  <c r="C1256" i="1"/>
  <c r="C1258" i="1"/>
  <c r="C1260" i="1"/>
  <c r="C1296" i="1"/>
  <c r="C1301" i="1"/>
  <c r="C1318" i="1"/>
  <c r="C1332" i="1"/>
  <c r="C1334" i="1"/>
  <c r="C1336" i="1"/>
  <c r="C1338" i="1"/>
  <c r="C1340" i="1"/>
  <c r="C1342" i="1"/>
  <c r="C1354" i="1"/>
  <c r="C1444" i="1"/>
  <c r="C1446" i="1"/>
  <c r="C1447" i="1"/>
  <c r="C1462" i="1"/>
  <c r="C1464" i="1"/>
  <c r="C1510" i="1"/>
  <c r="C1517" i="1"/>
  <c r="C1519" i="1"/>
  <c r="C1521" i="1"/>
  <c r="C1526" i="1"/>
  <c r="C1620" i="1"/>
  <c r="C1622" i="1"/>
  <c r="C1624" i="1"/>
  <c r="C1626" i="1"/>
  <c r="C1628" i="1"/>
  <c r="C1630" i="1"/>
  <c r="C1632" i="1"/>
  <c r="C1634" i="1"/>
  <c r="C1712" i="1"/>
  <c r="C1714" i="1"/>
  <c r="C1716" i="1"/>
  <c r="C1718" i="1"/>
  <c r="C1720" i="1"/>
  <c r="C1722" i="1"/>
  <c r="C1724" i="1"/>
  <c r="C1728" i="1"/>
  <c r="C1773" i="1"/>
  <c r="C1780" i="1"/>
  <c r="C1790" i="1"/>
  <c r="C1825" i="1"/>
  <c r="C1827" i="1"/>
  <c r="C1829" i="1"/>
  <c r="C1831" i="1"/>
  <c r="C1833" i="1"/>
  <c r="C1835" i="1"/>
  <c r="C1837" i="1"/>
  <c r="C1904" i="1"/>
  <c r="C1906" i="1"/>
  <c r="C1908" i="1"/>
  <c r="C1912" i="1"/>
  <c r="C1914" i="1"/>
  <c r="C1916" i="1"/>
  <c r="C1918" i="1"/>
  <c r="C1920" i="1"/>
  <c r="C1922" i="1"/>
  <c r="C1924" i="1"/>
  <c r="C1926" i="1"/>
  <c r="C1928" i="1"/>
  <c r="C1930" i="1"/>
  <c r="C1932" i="1"/>
  <c r="C1934" i="1"/>
  <c r="C1936" i="1"/>
  <c r="C1938" i="1"/>
  <c r="C1940" i="1"/>
  <c r="C1942" i="1"/>
  <c r="C1945" i="1"/>
  <c r="C1947" i="1"/>
  <c r="C1949" i="1"/>
  <c r="C1951" i="1"/>
  <c r="C1953" i="1"/>
  <c r="C1955" i="1"/>
  <c r="C1957" i="1"/>
  <c r="C1999" i="1"/>
  <c r="C2010" i="1"/>
  <c r="C2012" i="1"/>
  <c r="C2016" i="1"/>
  <c r="C2018" i="1"/>
  <c r="C2020" i="1"/>
  <c r="C2022" i="1"/>
  <c r="C2027" i="1"/>
  <c r="C2029" i="1"/>
  <c r="C2031" i="1"/>
  <c r="C2032" i="1"/>
  <c r="C2038" i="1"/>
  <c r="C2046" i="1"/>
  <c r="C2063" i="1"/>
  <c r="C2065" i="1"/>
  <c r="C2070" i="1"/>
  <c r="C2072" i="1"/>
  <c r="C2077" i="1"/>
  <c r="C2153" i="1"/>
  <c r="C2195" i="1"/>
  <c r="C2197" i="1"/>
  <c r="C2199" i="1"/>
  <c r="C2201" i="1"/>
  <c r="C2203" i="1"/>
  <c r="C2205" i="1"/>
  <c r="C2207" i="1"/>
  <c r="C2209" i="1"/>
  <c r="C2211" i="1"/>
  <c r="C2213" i="1"/>
  <c r="C2215" i="1"/>
  <c r="C2219" i="1"/>
  <c r="C2221" i="1"/>
  <c r="C2223" i="1"/>
  <c r="C2224" i="1"/>
  <c r="C2226" i="1"/>
  <c r="C2229" i="1"/>
  <c r="C2231" i="1"/>
  <c r="C2233" i="1"/>
  <c r="C2236" i="1"/>
  <c r="C2238" i="1"/>
  <c r="C2240" i="1"/>
  <c r="C2249" i="1"/>
  <c r="C2250" i="1"/>
  <c r="C2252" i="1"/>
  <c r="C2254" i="1"/>
  <c r="C52" i="1"/>
  <c r="C111" i="1"/>
  <c r="C129" i="1"/>
  <c r="C149" i="1"/>
  <c r="C7" i="1"/>
  <c r="C37" i="1"/>
  <c r="C39" i="1"/>
  <c r="C43" i="1"/>
  <c r="C49" i="1"/>
  <c r="C51" i="1"/>
  <c r="C59" i="1"/>
  <c r="C74" i="1"/>
  <c r="C76" i="1"/>
  <c r="C84" i="1"/>
  <c r="C86" i="1"/>
  <c r="C92" i="1"/>
  <c r="C94" i="1"/>
  <c r="C96" i="1"/>
  <c r="C99" i="1"/>
  <c r="C115" i="1"/>
  <c r="C118" i="1"/>
  <c r="C152" i="1"/>
  <c r="C154" i="1"/>
  <c r="C163" i="1"/>
  <c r="C165" i="1"/>
  <c r="C167" i="1"/>
  <c r="C169" i="1"/>
  <c r="C172" i="1"/>
  <c r="C174" i="1"/>
  <c r="C179" i="1"/>
  <c r="C180" i="1"/>
  <c r="C187" i="1"/>
  <c r="C204" i="1"/>
  <c r="C206" i="1"/>
  <c r="C217" i="1"/>
  <c r="C232" i="1"/>
  <c r="C239" i="1"/>
  <c r="C249" i="1"/>
  <c r="C257" i="1"/>
  <c r="C260" i="1"/>
  <c r="C262" i="1"/>
  <c r="C264" i="1"/>
  <c r="C266" i="1"/>
  <c r="C268" i="1"/>
  <c r="C270" i="1"/>
  <c r="C272" i="1"/>
  <c r="C274" i="1"/>
  <c r="C304" i="1"/>
  <c r="C306" i="1"/>
  <c r="C325" i="1"/>
  <c r="C366" i="1"/>
  <c r="C368" i="1"/>
  <c r="C375" i="1"/>
  <c r="C381" i="1"/>
  <c r="C383" i="1"/>
  <c r="C385" i="1"/>
  <c r="C387" i="1"/>
  <c r="C388" i="1"/>
  <c r="C390" i="1"/>
  <c r="C392" i="1"/>
  <c r="C400" i="1"/>
  <c r="C402" i="1"/>
  <c r="C404" i="1"/>
  <c r="C406" i="1"/>
  <c r="C408" i="1"/>
  <c r="C410" i="1"/>
  <c r="C412" i="1"/>
  <c r="C452" i="1"/>
  <c r="C455" i="1"/>
  <c r="C457" i="1"/>
  <c r="C459" i="1"/>
  <c r="C461" i="1"/>
  <c r="C463" i="1"/>
  <c r="C465" i="1"/>
  <c r="C480" i="1"/>
  <c r="C482" i="1"/>
  <c r="C486" i="1"/>
  <c r="C499" i="1"/>
  <c r="C500" i="1"/>
  <c r="C502" i="1"/>
  <c r="C504" i="1"/>
  <c r="C518" i="1"/>
  <c r="C520" i="1"/>
  <c r="C546" i="1"/>
  <c r="C548" i="1"/>
  <c r="C550" i="1"/>
  <c r="C552" i="1"/>
  <c r="C554" i="1"/>
  <c r="C556" i="1"/>
  <c r="C573" i="1"/>
  <c r="C575" i="1"/>
  <c r="C623" i="1"/>
  <c r="C625" i="1"/>
  <c r="C627" i="1"/>
  <c r="C643" i="1"/>
  <c r="C645" i="1"/>
  <c r="C647" i="1"/>
  <c r="C669" i="1"/>
  <c r="C671" i="1"/>
  <c r="C677" i="1"/>
  <c r="C690" i="1"/>
  <c r="C695" i="1"/>
  <c r="C709" i="1"/>
  <c r="C715" i="1"/>
  <c r="C717" i="1"/>
  <c r="C719" i="1"/>
  <c r="C725" i="1"/>
  <c r="C727" i="1"/>
  <c r="C729" i="1"/>
  <c r="C731" i="1"/>
  <c r="C732" i="1"/>
  <c r="C733" i="1"/>
  <c r="C735" i="1"/>
  <c r="C737" i="1"/>
  <c r="C739" i="1"/>
  <c r="C757" i="1"/>
  <c r="C759" i="1"/>
  <c r="C763" i="1"/>
  <c r="C765" i="1"/>
  <c r="C767" i="1"/>
  <c r="C769" i="1"/>
  <c r="C771" i="1"/>
  <c r="C773" i="1"/>
  <c r="C775" i="1"/>
  <c r="C796" i="1"/>
  <c r="C814" i="1"/>
  <c r="C819" i="1"/>
  <c r="C822" i="1"/>
  <c r="C834" i="1"/>
  <c r="C836" i="1"/>
  <c r="C838" i="1"/>
  <c r="C840" i="1"/>
  <c r="C842" i="1"/>
  <c r="C844" i="1"/>
  <c r="C845" i="1"/>
  <c r="C847" i="1"/>
  <c r="C849" i="1"/>
  <c r="C850" i="1"/>
  <c r="C852" i="1"/>
  <c r="C854" i="1"/>
  <c r="C855" i="1"/>
  <c r="C856" i="1"/>
  <c r="C858" i="1"/>
  <c r="C860" i="1"/>
  <c r="C862" i="1"/>
  <c r="C864" i="1"/>
  <c r="C866" i="1"/>
  <c r="C868" i="1"/>
  <c r="C906" i="1"/>
  <c r="C936" i="1"/>
  <c r="C938" i="1"/>
  <c r="C940" i="1"/>
  <c r="C942" i="1"/>
  <c r="C944" i="1"/>
  <c r="C946" i="1"/>
  <c r="C948" i="1"/>
  <c r="C950" i="1"/>
  <c r="C952" i="1"/>
  <c r="C954" i="1"/>
  <c r="C955" i="1"/>
  <c r="C968" i="1"/>
  <c r="C1000" i="1"/>
  <c r="C1008" i="1"/>
  <c r="C1015" i="1"/>
  <c r="C1018" i="1"/>
  <c r="C1021" i="1"/>
  <c r="C1023" i="1"/>
  <c r="C1025" i="1"/>
  <c r="C1027" i="1"/>
  <c r="C1029" i="1"/>
  <c r="C1031" i="1"/>
  <c r="C1039" i="1"/>
  <c r="C1041" i="1"/>
  <c r="C1043" i="1"/>
  <c r="C1044" i="1"/>
  <c r="C1046" i="1"/>
  <c r="C1048" i="1"/>
  <c r="C1051" i="1"/>
  <c r="C1052" i="1"/>
  <c r="C1054" i="1"/>
  <c r="C1056" i="1"/>
  <c r="C1058" i="1"/>
  <c r="C1060" i="1"/>
  <c r="C1066" i="1"/>
  <c r="C1068" i="1"/>
  <c r="C1070" i="1"/>
  <c r="C1072" i="1"/>
  <c r="C1074" i="1"/>
  <c r="C1095" i="1"/>
  <c r="C1097" i="1"/>
  <c r="C1129" i="1"/>
  <c r="C1132" i="1"/>
  <c r="C1137" i="1"/>
  <c r="C1166" i="1"/>
  <c r="C1251" i="1"/>
  <c r="C1284" i="1"/>
  <c r="C1291" i="1"/>
  <c r="C1299" i="1"/>
  <c r="C1314" i="1"/>
  <c r="C1323" i="1"/>
  <c r="C1325" i="1"/>
  <c r="C1327" i="1"/>
  <c r="C1329" i="1"/>
  <c r="C1345" i="1"/>
  <c r="C1347" i="1"/>
  <c r="C1349" i="1"/>
  <c r="C1351" i="1"/>
  <c r="C1388" i="1"/>
  <c r="C1390" i="1"/>
  <c r="C1391" i="1"/>
  <c r="C1393" i="1"/>
  <c r="C1394" i="1"/>
  <c r="C1396" i="1"/>
  <c r="C1456" i="1"/>
  <c r="C1458" i="1"/>
  <c r="C1495" i="1"/>
  <c r="C1497" i="1"/>
  <c r="C1499" i="1"/>
  <c r="C1501" i="1"/>
  <c r="C1503" i="1"/>
  <c r="C1505" i="1"/>
  <c r="C1507" i="1"/>
  <c r="C1515" i="1"/>
  <c r="C1529" i="1"/>
  <c r="C1534" i="1"/>
  <c r="C1536" i="1"/>
  <c r="C1538" i="1"/>
  <c r="C1540" i="1"/>
  <c r="C1547" i="1"/>
  <c r="C1551" i="1"/>
  <c r="C1553" i="1"/>
  <c r="C1555" i="1"/>
  <c r="C1557" i="1"/>
  <c r="C1559" i="1"/>
  <c r="C1560" i="1"/>
  <c r="C1566" i="1"/>
  <c r="C1570" i="1"/>
  <c r="C1572" i="1"/>
  <c r="C1575" i="1"/>
  <c r="C1577" i="1"/>
  <c r="C1579" i="1"/>
  <c r="C1580" i="1"/>
  <c r="C1582" i="1"/>
  <c r="C1583" i="1"/>
  <c r="C1585" i="1"/>
  <c r="C1590" i="1"/>
  <c r="C1592" i="1"/>
  <c r="C1602" i="1"/>
  <c r="C1604" i="1"/>
  <c r="C1606" i="1"/>
  <c r="C1608" i="1"/>
  <c r="C1610" i="1"/>
  <c r="C1612" i="1"/>
  <c r="C1616" i="1"/>
  <c r="C1618" i="1"/>
  <c r="C1650" i="1"/>
  <c r="C1652" i="1"/>
  <c r="C1653" i="1"/>
  <c r="C1655" i="1"/>
  <c r="C1658" i="1"/>
  <c r="C1660" i="1"/>
  <c r="C1662" i="1"/>
  <c r="C1664" i="1"/>
  <c r="C1668" i="1"/>
  <c r="C1735" i="1"/>
  <c r="C1737" i="1"/>
  <c r="C1739" i="1"/>
  <c r="C1741" i="1"/>
  <c r="C1743" i="1"/>
  <c r="C1782" i="1"/>
  <c r="C1784" i="1"/>
  <c r="C1785" i="1"/>
  <c r="C1788" i="1"/>
  <c r="C1793" i="1"/>
  <c r="C1795" i="1"/>
  <c r="C1800" i="1"/>
  <c r="C1802" i="1"/>
  <c r="C1804" i="1"/>
  <c r="C1806" i="1"/>
  <c r="C1808" i="1"/>
  <c r="C1810" i="1"/>
  <c r="C1812" i="1"/>
  <c r="C1814" i="1"/>
  <c r="C1816" i="1"/>
  <c r="C1853" i="1"/>
  <c r="C1855" i="1"/>
  <c r="C1857" i="1"/>
  <c r="C1859" i="1"/>
  <c r="C1860" i="1"/>
  <c r="C1862" i="1"/>
  <c r="C1863" i="1"/>
  <c r="C1864" i="1"/>
  <c r="C1866" i="1"/>
  <c r="C1868" i="1"/>
  <c r="C1870" i="1"/>
  <c r="C1979" i="1"/>
  <c r="C1980" i="1"/>
  <c r="C1982" i="1"/>
  <c r="C1984" i="1"/>
  <c r="C1986" i="1"/>
  <c r="C1988" i="1"/>
  <c r="C1989" i="1"/>
  <c r="C1991" i="1"/>
  <c r="C1994" i="1"/>
  <c r="C2049" i="1"/>
  <c r="C2051" i="1"/>
  <c r="C2052" i="1"/>
  <c r="C2080" i="1"/>
  <c r="C2082" i="1"/>
  <c r="C2084" i="1"/>
  <c r="C2088" i="1"/>
  <c r="C2091" i="1"/>
  <c r="C2093" i="1"/>
  <c r="C2095" i="1"/>
  <c r="C2097" i="1"/>
  <c r="C2099" i="1"/>
  <c r="C2101" i="1"/>
  <c r="C2103" i="1"/>
  <c r="C2105" i="1"/>
  <c r="C2107" i="1"/>
  <c r="C2109" i="1"/>
  <c r="C2111" i="1"/>
  <c r="C2113" i="1"/>
  <c r="C2115" i="1"/>
  <c r="C2117" i="1"/>
  <c r="C2119" i="1"/>
  <c r="C2121" i="1"/>
  <c r="C2123" i="1"/>
  <c r="C2125" i="1"/>
  <c r="C2127" i="1"/>
  <c r="C2129" i="1"/>
  <c r="C2131" i="1"/>
  <c r="C2133" i="1"/>
  <c r="C2135" i="1"/>
  <c r="C2136" i="1"/>
  <c r="C2138" i="1"/>
  <c r="C2140" i="1"/>
  <c r="C2142" i="1"/>
  <c r="C2144" i="1"/>
  <c r="C2148" i="1"/>
  <c r="C2150" i="1"/>
  <c r="C2152" i="1"/>
  <c r="C2156" i="1"/>
  <c r="C2158" i="1"/>
  <c r="C2160" i="1"/>
  <c r="C2163" i="1"/>
  <c r="C2165" i="1"/>
  <c r="C2166" i="1"/>
  <c r="C2168" i="1"/>
  <c r="C2169" i="1"/>
  <c r="C2182" i="1"/>
  <c r="C2183" i="1"/>
  <c r="C2185" i="1"/>
  <c r="C2187" i="1"/>
  <c r="C2189" i="1"/>
  <c r="C2191" i="1"/>
  <c r="C2193" i="1"/>
  <c r="C2241" i="1"/>
  <c r="C136" i="1"/>
  <c r="C98" i="1"/>
  <c r="C151" i="1"/>
  <c r="C160" i="1"/>
  <c r="C13" i="1"/>
  <c r="C14" i="1"/>
  <c r="C17" i="1"/>
  <c r="C24" i="1"/>
  <c r="C26" i="1"/>
  <c r="C28" i="1"/>
  <c r="C33" i="1"/>
  <c r="C80" i="1"/>
  <c r="C82" i="1"/>
  <c r="C108" i="1"/>
  <c r="C110" i="1"/>
  <c r="C119" i="1"/>
  <c r="C124" i="1"/>
  <c r="C127" i="1"/>
  <c r="C131" i="1"/>
  <c r="C161" i="1"/>
  <c r="C177" i="1"/>
  <c r="C211" i="1"/>
  <c r="C213" i="1"/>
  <c r="C215" i="1"/>
  <c r="C247" i="1"/>
  <c r="C255" i="1"/>
  <c r="C289" i="1"/>
  <c r="C300" i="1"/>
  <c r="C302" i="1"/>
  <c r="C312" i="1"/>
  <c r="C314" i="1"/>
  <c r="C315" i="1"/>
  <c r="C336" i="1"/>
  <c r="C338" i="1"/>
  <c r="C347" i="1"/>
  <c r="C377" i="1"/>
  <c r="C379" i="1"/>
  <c r="C395" i="1"/>
  <c r="C440" i="1"/>
  <c r="C442" i="1"/>
  <c r="C444" i="1"/>
  <c r="C446" i="1"/>
  <c r="C448" i="1"/>
  <c r="C450" i="1"/>
  <c r="C468" i="1"/>
  <c r="C470" i="1"/>
  <c r="C472" i="1"/>
  <c r="C474" i="1"/>
  <c r="C476" i="1"/>
  <c r="C478" i="1"/>
  <c r="C515" i="1"/>
  <c r="C528" i="1"/>
  <c r="C530" i="1"/>
  <c r="C532" i="1"/>
  <c r="C534" i="1"/>
  <c r="C536" i="1"/>
  <c r="C538" i="1"/>
  <c r="C540" i="1"/>
  <c r="C542" i="1"/>
  <c r="C563" i="1"/>
  <c r="C565" i="1"/>
  <c r="C567" i="1"/>
  <c r="C569" i="1"/>
  <c r="C571" i="1"/>
  <c r="C576" i="1"/>
  <c r="C585" i="1"/>
  <c r="C586" i="1"/>
  <c r="C588" i="1"/>
  <c r="C590" i="1"/>
  <c r="C592" i="1"/>
  <c r="C594" i="1"/>
  <c r="C601" i="1"/>
  <c r="C603" i="1"/>
  <c r="C605" i="1"/>
  <c r="C607" i="1"/>
  <c r="C609" i="1"/>
  <c r="C611" i="1"/>
  <c r="C612" i="1"/>
  <c r="C614" i="1"/>
  <c r="C616" i="1"/>
  <c r="C617" i="1"/>
  <c r="C619" i="1"/>
  <c r="C621" i="1"/>
  <c r="C622" i="1"/>
  <c r="C637" i="1"/>
  <c r="C639" i="1"/>
  <c r="C641" i="1"/>
  <c r="C666" i="1"/>
  <c r="C686" i="1"/>
  <c r="C713" i="1"/>
  <c r="C744" i="1"/>
  <c r="C754" i="1"/>
  <c r="C755" i="1"/>
  <c r="C782" i="1"/>
  <c r="C784" i="1"/>
  <c r="C786" i="1"/>
  <c r="C788" i="1"/>
  <c r="C790" i="1"/>
  <c r="C792" i="1"/>
  <c r="C794" i="1"/>
  <c r="C805" i="1"/>
  <c r="C807" i="1"/>
  <c r="C809" i="1"/>
  <c r="C812" i="1"/>
  <c r="C818" i="1"/>
  <c r="C825" i="1"/>
  <c r="C827" i="1"/>
  <c r="C828" i="1"/>
  <c r="C830" i="1"/>
  <c r="C832" i="1"/>
  <c r="C888" i="1"/>
  <c r="C890" i="1"/>
  <c r="C892" i="1"/>
  <c r="C893" i="1"/>
  <c r="C895" i="1"/>
  <c r="C897" i="1"/>
  <c r="C898" i="1"/>
  <c r="C902" i="1"/>
  <c r="C904" i="1"/>
  <c r="C930" i="1"/>
  <c r="C932" i="1"/>
  <c r="C934" i="1"/>
  <c r="C956" i="1"/>
  <c r="C958" i="1"/>
  <c r="C960" i="1"/>
  <c r="C962" i="1"/>
  <c r="C964" i="1"/>
  <c r="C965" i="1"/>
  <c r="C966" i="1"/>
  <c r="C1003" i="1"/>
  <c r="C1012" i="1"/>
  <c r="C1064" i="1"/>
  <c r="C1078" i="1"/>
  <c r="C1080" i="1"/>
  <c r="C1083" i="1"/>
  <c r="C1085" i="1"/>
  <c r="C1087" i="1"/>
  <c r="C1088" i="1"/>
  <c r="C1089" i="1"/>
  <c r="C1091" i="1"/>
  <c r="C1093" i="1"/>
  <c r="C1113" i="1"/>
  <c r="C1115" i="1"/>
  <c r="C1117" i="1"/>
  <c r="C1119" i="1"/>
  <c r="C1121" i="1"/>
  <c r="C1123" i="1"/>
  <c r="C1126" i="1"/>
  <c r="C1147" i="1"/>
  <c r="C1151" i="1"/>
  <c r="C1155" i="1"/>
  <c r="C1157" i="1"/>
  <c r="C1159" i="1"/>
  <c r="C1162" i="1"/>
  <c r="C1164" i="1"/>
  <c r="C1193" i="1"/>
  <c r="C1195" i="1"/>
  <c r="C1208" i="1"/>
  <c r="C1263" i="1"/>
  <c r="C1264" i="1"/>
  <c r="C1266" i="1"/>
  <c r="C1268" i="1"/>
  <c r="C1269" i="1"/>
  <c r="C1271" i="1"/>
  <c r="C1274" i="1"/>
  <c r="C1276" i="1"/>
  <c r="C1278" i="1"/>
  <c r="C1280" i="1"/>
  <c r="C1282" i="1"/>
  <c r="C1286" i="1"/>
  <c r="C1294" i="1"/>
  <c r="C1304" i="1"/>
  <c r="C1306" i="1"/>
  <c r="C1308" i="1"/>
  <c r="C1310" i="1"/>
  <c r="C1312" i="1"/>
  <c r="C1320" i="1"/>
  <c r="C1322" i="1"/>
  <c r="C1357" i="1"/>
  <c r="C1359" i="1"/>
  <c r="C1361" i="1"/>
  <c r="C1363" i="1"/>
  <c r="C1365" i="1"/>
  <c r="C1367" i="1"/>
  <c r="C1368" i="1"/>
  <c r="C1370" i="1"/>
  <c r="C1372" i="1"/>
  <c r="C1373" i="1"/>
  <c r="C1375" i="1"/>
  <c r="C1376" i="1"/>
  <c r="C1377" i="1"/>
  <c r="C1379" i="1"/>
  <c r="C1380" i="1"/>
  <c r="C1383" i="1"/>
  <c r="C1385" i="1"/>
  <c r="C1387" i="1"/>
  <c r="C1407" i="1"/>
  <c r="C1409" i="1"/>
  <c r="C1411" i="1"/>
  <c r="C1413" i="1"/>
  <c r="C1415" i="1"/>
  <c r="C1417" i="1"/>
  <c r="C1419" i="1"/>
  <c r="C1421" i="1"/>
  <c r="C1423" i="1"/>
  <c r="C1425" i="1"/>
  <c r="C1427" i="1"/>
  <c r="C1429" i="1"/>
  <c r="C1431" i="1"/>
  <c r="C1433" i="1"/>
  <c r="C1435" i="1"/>
  <c r="C1437" i="1"/>
  <c r="C1439" i="1"/>
  <c r="C1441" i="1"/>
  <c r="C1466" i="1"/>
  <c r="C1468" i="1"/>
  <c r="C1470" i="1"/>
  <c r="C1472" i="1"/>
  <c r="C1474" i="1"/>
  <c r="C1476" i="1"/>
  <c r="C1479" i="1"/>
  <c r="C1481" i="1"/>
  <c r="C1483" i="1"/>
  <c r="C1485" i="1"/>
  <c r="C1487" i="1"/>
  <c r="C1489" i="1"/>
  <c r="C1491" i="1"/>
  <c r="C1493" i="1"/>
  <c r="C1512" i="1"/>
  <c r="C1514" i="1"/>
  <c r="C1524" i="1"/>
  <c r="C1532" i="1"/>
  <c r="C1545" i="1"/>
  <c r="C1598" i="1"/>
  <c r="C1600" i="1"/>
  <c r="C1670" i="1"/>
  <c r="C1705" i="1"/>
  <c r="C1706" i="1"/>
  <c r="C1708" i="1"/>
  <c r="C1710" i="1"/>
  <c r="C1733" i="1"/>
  <c r="C1757" i="1"/>
  <c r="C1759" i="1"/>
  <c r="C1761" i="1"/>
  <c r="C1763" i="1"/>
  <c r="C1765" i="1"/>
  <c r="C1767" i="1"/>
  <c r="C1771" i="1"/>
  <c r="C1778" i="1"/>
  <c r="C1819" i="1"/>
  <c r="C1821" i="1"/>
  <c r="C1823" i="1"/>
  <c r="C1841" i="1"/>
  <c r="C1843" i="1"/>
  <c r="C1844" i="1"/>
  <c r="C1846" i="1"/>
  <c r="C1848" i="1"/>
  <c r="C1850" i="1"/>
  <c r="C1851" i="1"/>
  <c r="C1975" i="1"/>
  <c r="C1978" i="1"/>
  <c r="C1997" i="1"/>
  <c r="C2002" i="1"/>
  <c r="C2004" i="1"/>
  <c r="C2006" i="1"/>
  <c r="C2008" i="1"/>
  <c r="C2025" i="1"/>
  <c r="C2036" i="1"/>
  <c r="C2044" i="1"/>
  <c r="C2061" i="1"/>
  <c r="C2075" i="1"/>
  <c r="C2181" i="1"/>
  <c r="B6" i="1"/>
  <c r="C6" i="1"/>
  <c r="A2261" i="1" l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U1442" i="1"/>
  <c r="U2252" i="1"/>
  <c r="U1636" i="1"/>
  <c r="U1212" i="1"/>
  <c r="U717" i="1"/>
  <c r="U470" i="1"/>
  <c r="U1337" i="1"/>
  <c r="U309" i="1"/>
  <c r="U491" i="1"/>
  <c r="U1432" i="1"/>
  <c r="U1271" i="1"/>
  <c r="U544" i="1"/>
  <c r="U389" i="1"/>
  <c r="U1325" i="1"/>
  <c r="U1299" i="1"/>
  <c r="U1533" i="1"/>
  <c r="U395" i="1"/>
  <c r="U1203" i="1"/>
  <c r="U486" i="1"/>
  <c r="U673" i="1"/>
  <c r="U588" i="1"/>
  <c r="U1204" i="1"/>
  <c r="U252" i="1"/>
  <c r="U431" i="1"/>
  <c r="U833" i="1"/>
  <c r="U737" i="1"/>
  <c r="U257" i="1"/>
  <c r="U1276" i="1"/>
  <c r="U1278" i="1"/>
  <c r="U1484" i="1"/>
  <c r="U1273" i="1"/>
  <c r="U555" i="1"/>
  <c r="U441" i="1"/>
  <c r="U404" i="1"/>
  <c r="U1322" i="1"/>
  <c r="U1433" i="1"/>
  <c r="U1412" i="1"/>
  <c r="U1324" i="1"/>
  <c r="U1680" i="1"/>
  <c r="U819" i="1"/>
  <c r="U1207" i="1"/>
  <c r="U726" i="1"/>
  <c r="U1625" i="1"/>
  <c r="U794" i="1"/>
  <c r="U1359" i="1"/>
  <c r="U1274" i="1"/>
  <c r="U723" i="1"/>
  <c r="U1825" i="1"/>
  <c r="U453" i="1"/>
  <c r="U388" i="1"/>
  <c r="U522" i="1"/>
  <c r="U767" i="1"/>
  <c r="U1333" i="1"/>
  <c r="U474" i="1"/>
  <c r="U406" i="1"/>
  <c r="U437" i="1"/>
  <c r="U771" i="1"/>
  <c r="U268" i="1"/>
  <c r="U434" i="1"/>
  <c r="U553" i="1"/>
  <c r="U593" i="1"/>
  <c r="U552" i="1"/>
  <c r="U721" i="1"/>
  <c r="U753" i="1"/>
  <c r="U677" i="1"/>
  <c r="U823" i="1"/>
  <c r="U826" i="1"/>
  <c r="U835" i="1"/>
  <c r="U806" i="1"/>
  <c r="U779" i="1"/>
  <c r="U327" i="1"/>
  <c r="U472" i="1"/>
  <c r="U248" i="1"/>
  <c r="U245" i="1"/>
  <c r="U781" i="1"/>
  <c r="U1349" i="1"/>
  <c r="U449" i="1"/>
  <c r="U483" i="1"/>
  <c r="U1660" i="1"/>
  <c r="U675" i="1"/>
  <c r="U1345" i="1"/>
  <c r="U798" i="1"/>
  <c r="U766" i="1"/>
  <c r="U1409" i="1"/>
  <c r="U392" i="1"/>
  <c r="U748" i="1"/>
  <c r="U1422" i="1"/>
  <c r="U242" i="1"/>
  <c r="U1817" i="1"/>
  <c r="U725" i="1"/>
  <c r="U442" i="1"/>
  <c r="U410" i="1"/>
  <c r="U518" i="1"/>
  <c r="U790" i="1"/>
  <c r="U509" i="1"/>
  <c r="U1275" i="1"/>
  <c r="U492" i="1"/>
  <c r="U778" i="1"/>
  <c r="U782" i="1"/>
  <c r="U755" i="1"/>
  <c r="U762" i="1"/>
  <c r="U714" i="1"/>
  <c r="U727" i="1"/>
  <c r="U1350" i="1"/>
  <c r="U1393" i="1"/>
  <c r="U1534" i="1"/>
  <c r="U1679" i="1"/>
  <c r="U270" i="1"/>
  <c r="U1416" i="1"/>
  <c r="U233" i="1"/>
  <c r="U765" i="1"/>
  <c r="U446" i="1"/>
  <c r="U402" i="1"/>
  <c r="U621" i="1"/>
  <c r="U773" i="1"/>
  <c r="U718" i="1"/>
  <c r="U715" i="1"/>
  <c r="U1279" i="1"/>
  <c r="U1342" i="1"/>
  <c r="U496" i="1"/>
  <c r="U313" i="1"/>
  <c r="U786" i="1"/>
  <c r="U1210" i="1"/>
  <c r="U1573" i="1"/>
  <c r="U487" i="1"/>
  <c r="U473" i="1"/>
  <c r="U564" i="1"/>
  <c r="U1836" i="1"/>
  <c r="U793" i="1"/>
  <c r="U827" i="1"/>
  <c r="U477" i="1"/>
  <c r="U708" i="1"/>
  <c r="U251" i="1"/>
  <c r="U432" i="1"/>
  <c r="U1535" i="1"/>
  <c r="U1417" i="1"/>
  <c r="U1459" i="1"/>
  <c r="U1357" i="1"/>
  <c r="U306" i="1"/>
  <c r="U1348" i="1"/>
  <c r="U495" i="1"/>
  <c r="U563" i="1"/>
  <c r="U736" i="1"/>
  <c r="U770" i="1"/>
  <c r="U1429" i="1"/>
  <c r="U1298" i="1"/>
  <c r="U1356" i="1"/>
  <c r="U589" i="1"/>
  <c r="U1635" i="1"/>
  <c r="U1252" i="1"/>
  <c r="U263" i="1"/>
  <c r="U676" i="1"/>
  <c r="U809" i="1"/>
  <c r="U1629" i="1"/>
  <c r="U559" i="1"/>
  <c r="U438" i="1"/>
  <c r="U1211" i="1"/>
  <c r="U1370" i="1"/>
  <c r="U253" i="1"/>
  <c r="U2216" i="1"/>
  <c r="U1565" i="1"/>
  <c r="U336" i="1"/>
  <c r="U1388" i="1"/>
  <c r="U264" i="1"/>
  <c r="U267" i="1"/>
  <c r="U679" i="1"/>
  <c r="U1814" i="1"/>
  <c r="U1747" i="1"/>
  <c r="U2215" i="1"/>
  <c r="U747" i="1"/>
  <c r="U774" i="1"/>
  <c r="A6" i="1"/>
  <c r="U1626" i="1"/>
  <c r="U325" i="1"/>
  <c r="U523" i="1"/>
  <c r="U1365" i="1"/>
  <c r="U1438" i="1"/>
  <c r="U1410" i="1"/>
  <c r="U1394" i="1"/>
  <c r="U447" i="1"/>
  <c r="U1280" i="1"/>
  <c r="U521" i="1"/>
  <c r="U332" i="1"/>
  <c r="U326" i="1"/>
  <c r="U1208" i="1"/>
  <c r="U1352" i="1"/>
  <c r="U507" i="1"/>
  <c r="U1806" i="1"/>
  <c r="U1615" i="1"/>
  <c r="U803" i="1"/>
  <c r="U515" i="1"/>
  <c r="U1411" i="1"/>
  <c r="U1683" i="1"/>
  <c r="U1216" i="1"/>
  <c r="U732" i="1"/>
  <c r="U1586" i="1"/>
  <c r="U489" i="1"/>
  <c r="U2230" i="1"/>
  <c r="U485" i="1"/>
  <c r="U1598" i="1"/>
  <c r="U1773" i="1"/>
  <c r="U1264" i="1"/>
  <c r="U579" i="1"/>
  <c r="U2168" i="1"/>
  <c r="U1381" i="1"/>
  <c r="U1821" i="1"/>
  <c r="U1568" i="1"/>
  <c r="U1527" i="1"/>
  <c r="U536" i="1"/>
  <c r="U2227" i="1"/>
  <c r="U476" i="1"/>
  <c r="U1828" i="1"/>
  <c r="U1746" i="1"/>
  <c r="U812" i="1"/>
  <c r="U816" i="1"/>
  <c r="U1805" i="1"/>
  <c r="U1601" i="1"/>
  <c r="U1375" i="1"/>
  <c r="U731" i="1"/>
  <c r="U403" i="1"/>
  <c r="U1769" i="1"/>
  <c r="U805" i="1"/>
  <c r="U576" i="1"/>
  <c r="U1646" i="1"/>
  <c r="U1562" i="1"/>
  <c r="U1804" i="1"/>
  <c r="U2204" i="1"/>
  <c r="U1453" i="1"/>
  <c r="U1376" i="1"/>
  <c r="U1795" i="1"/>
  <c r="U1268" i="1"/>
  <c r="U1380" i="1"/>
  <c r="U1605" i="1"/>
  <c r="U2256" i="1"/>
  <c r="U1391" i="1"/>
  <c r="U1426" i="1"/>
  <c r="U2260" i="1"/>
  <c r="U1406" i="1"/>
  <c r="U1425" i="1"/>
  <c r="U540" i="1"/>
  <c r="U2152" i="1"/>
  <c r="U1578" i="1"/>
  <c r="U1656" i="1"/>
  <c r="U1574" i="1"/>
  <c r="U1383" i="1"/>
  <c r="U481" i="1"/>
  <c r="U1477" i="1"/>
  <c r="U1413" i="1"/>
  <c r="U331" i="1"/>
  <c r="U1530" i="1"/>
  <c r="U2229" i="1"/>
  <c r="U1330" i="1"/>
  <c r="U2203" i="1"/>
  <c r="U524" i="1"/>
  <c r="U408" i="1"/>
  <c r="U239" i="1"/>
  <c r="U407" i="1"/>
  <c r="U2206" i="1"/>
  <c r="U2226" i="1"/>
  <c r="U2259" i="1"/>
  <c r="U1813" i="1"/>
  <c r="U2223" i="1"/>
  <c r="U537" i="1"/>
  <c r="U236" i="1"/>
  <c r="U2198" i="1"/>
  <c r="U1385" i="1"/>
  <c r="U849" i="1"/>
  <c r="U1614" i="1"/>
  <c r="U519" i="1"/>
  <c r="U1796" i="1"/>
  <c r="U1647" i="1"/>
  <c r="U844" i="1"/>
  <c r="U2255" i="1"/>
  <c r="U1367" i="1"/>
  <c r="U622" i="1"/>
  <c r="U840" i="1"/>
  <c r="U843" i="1"/>
  <c r="U513" i="1"/>
  <c r="U1373" i="1"/>
  <c r="U619" i="1"/>
  <c r="U836" i="1"/>
  <c r="U1360" i="1"/>
  <c r="U1270" i="1"/>
  <c r="U1597" i="1"/>
  <c r="U1609" i="1"/>
  <c r="U1589" i="1"/>
  <c r="U1681" i="1"/>
  <c r="U1378" i="1"/>
  <c r="U502" i="1"/>
  <c r="U1580" i="1"/>
  <c r="U499" i="1"/>
  <c r="U1266" i="1"/>
  <c r="U1766" i="1"/>
  <c r="U1369" i="1"/>
  <c r="U1577" i="1"/>
  <c r="U2253" i="1"/>
  <c r="U1265" i="1"/>
  <c r="U845" i="1"/>
  <c r="U810" i="1"/>
  <c r="U586" i="1"/>
  <c r="U602" i="1"/>
  <c r="U1751" i="1"/>
  <c r="U322" i="1"/>
  <c r="U1627" i="1"/>
  <c r="U580" i="1"/>
  <c r="U482" i="1"/>
  <c r="U1458" i="1"/>
  <c r="U763" i="1"/>
  <c r="U2162" i="1"/>
  <c r="U802" i="1"/>
  <c r="U2159" i="1"/>
  <c r="U1741" i="1"/>
  <c r="U501" i="1"/>
  <c r="U1487" i="1"/>
  <c r="U2187" i="1"/>
  <c r="U1483" i="1"/>
  <c r="U1765" i="1"/>
  <c r="U1802" i="1"/>
  <c r="U1254" i="1"/>
  <c r="U260" i="1"/>
  <c r="U1822" i="1"/>
  <c r="U2158" i="1"/>
  <c r="U1403" i="1"/>
  <c r="U578" i="1"/>
  <c r="U1437" i="1"/>
  <c r="U1637" i="1"/>
  <c r="U1329" i="1"/>
  <c r="U548" i="1"/>
  <c r="U583" i="1"/>
  <c r="U480" i="1"/>
  <c r="U1587" i="1"/>
  <c r="U1482" i="1"/>
  <c r="U572" i="1"/>
  <c r="U1826" i="1"/>
  <c r="U1590" i="1"/>
  <c r="U1772" i="1"/>
  <c r="U391" i="1"/>
  <c r="U1745" i="1"/>
  <c r="U1742" i="1"/>
  <c r="U1526" i="1"/>
  <c r="U729" i="1"/>
  <c r="U1829" i="1"/>
  <c r="U479" i="1"/>
  <c r="U254" i="1"/>
  <c r="U2254" i="1"/>
  <c r="U2235" i="1"/>
  <c r="U1611" i="1"/>
  <c r="U2194" i="1"/>
  <c r="U2220" i="1"/>
  <c r="U1628" i="1"/>
  <c r="U243" i="1"/>
  <c r="U799" i="1"/>
  <c r="U435" i="1"/>
  <c r="U1599" i="1"/>
  <c r="U1536" i="1"/>
  <c r="U1763" i="1"/>
  <c r="U1363" i="1"/>
  <c r="U730" i="1"/>
  <c r="U1571" i="1"/>
  <c r="U707" i="1"/>
  <c r="U1593" i="1"/>
  <c r="U813" i="1"/>
  <c r="U1623" i="1"/>
  <c r="U1767" i="1"/>
  <c r="U2258" i="1"/>
  <c r="U573" i="1"/>
  <c r="U1655" i="1"/>
  <c r="U1594" i="1"/>
  <c r="U733" i="1"/>
  <c r="U791" i="1"/>
  <c r="U1818" i="1"/>
  <c r="U1752" i="1"/>
  <c r="U304" i="1"/>
  <c r="U558" i="1"/>
  <c r="U1639" i="1"/>
  <c r="U545" i="1"/>
  <c r="U429" i="1"/>
  <c r="U1219" i="1"/>
  <c r="U1523" i="1"/>
  <c r="U2250" i="1"/>
  <c r="U311" i="1"/>
  <c r="U1488" i="1"/>
  <c r="U246" i="1"/>
  <c r="U454" i="1"/>
  <c r="U775" i="1"/>
  <c r="U1454" i="1"/>
  <c r="U1434" i="1"/>
  <c r="U814" i="1"/>
  <c r="U471" i="1"/>
  <c r="U529" i="1"/>
  <c r="U603" i="1"/>
  <c r="U820" i="1"/>
  <c r="U1334" i="1"/>
  <c r="U1326" i="1"/>
  <c r="U1338" i="1"/>
  <c r="U2207" i="1"/>
  <c r="U272" i="1"/>
  <c r="U620" i="1"/>
  <c r="U2188" i="1"/>
  <c r="U2237" i="1"/>
  <c r="U848" i="1"/>
  <c r="U503" i="1"/>
  <c r="U440" i="1"/>
  <c r="U1682" i="1"/>
  <c r="U728" i="1"/>
  <c r="U240" i="1"/>
  <c r="U2157" i="1"/>
  <c r="U1455" i="1"/>
  <c r="U1569" i="1"/>
  <c r="U1346" i="1"/>
  <c r="U2166" i="1"/>
  <c r="U1401" i="1"/>
  <c r="U595" i="1"/>
  <c r="U312" i="1"/>
  <c r="U259" i="1"/>
  <c r="U405" i="1"/>
  <c r="U452" i="1"/>
  <c r="U2251" i="1"/>
  <c r="U1839" i="1"/>
  <c r="U1407" i="1"/>
  <c r="U1749" i="1"/>
  <c r="U2219" i="1"/>
  <c r="U493" i="1"/>
  <c r="U560" i="1"/>
  <c r="U528" i="1"/>
  <c r="U517" i="1"/>
  <c r="U532" i="1"/>
  <c r="U1297" i="1"/>
  <c r="U323" i="1"/>
  <c r="U1539" i="1"/>
  <c r="U601" i="1"/>
  <c r="R1847" i="1" l="1"/>
  <c r="X1847" i="1"/>
  <c r="R1275" i="1"/>
  <c r="X1275" i="1"/>
  <c r="R1295" i="1"/>
  <c r="X1295" i="1"/>
  <c r="R495" i="1"/>
  <c r="X495" i="1"/>
  <c r="R2214" i="1"/>
  <c r="X2214" i="1"/>
  <c r="R238" i="1"/>
  <c r="X238" i="1"/>
  <c r="R404" i="1"/>
  <c r="X404" i="1"/>
  <c r="R2199" i="1"/>
  <c r="X2199" i="1"/>
  <c r="X775" i="1"/>
  <c r="R775" i="1"/>
  <c r="X582" i="1"/>
  <c r="R582" i="1"/>
  <c r="R1377" i="1"/>
  <c r="X1377" i="1"/>
  <c r="R1682" i="1"/>
  <c r="X1682" i="1"/>
  <c r="R1451" i="1"/>
  <c r="X1451" i="1"/>
  <c r="R663" i="1"/>
  <c r="X663" i="1"/>
  <c r="R1639" i="1"/>
  <c r="X1639" i="1"/>
  <c r="R1210" i="1"/>
  <c r="X1210" i="1"/>
  <c r="R594" i="1"/>
  <c r="X594" i="1"/>
  <c r="R1747" i="1"/>
  <c r="X1747" i="1"/>
  <c r="R515" i="1"/>
  <c r="X515" i="1"/>
  <c r="R1604" i="1"/>
  <c r="X1604" i="1"/>
  <c r="R1489" i="1"/>
  <c r="X1489" i="1"/>
  <c r="R1854" i="1"/>
  <c r="X1854" i="1"/>
  <c r="R239" i="1"/>
  <c r="X239" i="1"/>
  <c r="R267" i="1"/>
  <c r="X267" i="1"/>
  <c r="R248" i="1"/>
  <c r="X248" i="1"/>
  <c r="R388" i="1"/>
  <c r="X388" i="1"/>
  <c r="R1825" i="1"/>
  <c r="X1825" i="1"/>
  <c r="R1817" i="1"/>
  <c r="X1817" i="1"/>
  <c r="R1345" i="1"/>
  <c r="X1345" i="1"/>
  <c r="R785" i="1"/>
  <c r="X785" i="1"/>
  <c r="R1414" i="1"/>
  <c r="X1414" i="1"/>
  <c r="R2228" i="1"/>
  <c r="X2228" i="1"/>
  <c r="R334" i="1"/>
  <c r="X334" i="1"/>
  <c r="R808" i="1"/>
  <c r="X808" i="1"/>
  <c r="R763" i="1"/>
  <c r="X763" i="1"/>
  <c r="R519" i="1"/>
  <c r="X519" i="1"/>
  <c r="R1357" i="1"/>
  <c r="X1357" i="1"/>
  <c r="R1798" i="1"/>
  <c r="X1798" i="1"/>
  <c r="R2188" i="1"/>
  <c r="X2188" i="1"/>
  <c r="R478" i="1"/>
  <c r="X478" i="1"/>
  <c r="R562" i="1"/>
  <c r="X562" i="1"/>
  <c r="R716" i="1"/>
  <c r="X716" i="1"/>
  <c r="R734" i="1"/>
  <c r="X734" i="1"/>
  <c r="R2219" i="1"/>
  <c r="X2219" i="1"/>
  <c r="R1820" i="1"/>
  <c r="X1820" i="1"/>
  <c r="R1591" i="1"/>
  <c r="X1591" i="1"/>
  <c r="R336" i="1"/>
  <c r="X336" i="1"/>
  <c r="R1379" i="1"/>
  <c r="X1379" i="1"/>
  <c r="R1561" i="1"/>
  <c r="X1561" i="1"/>
  <c r="R825" i="1"/>
  <c r="X825" i="1"/>
  <c r="R1394" i="1"/>
  <c r="X1394" i="1"/>
  <c r="X847" i="1"/>
  <c r="R847" i="1"/>
  <c r="R1212" i="1"/>
  <c r="X1212" i="1"/>
  <c r="R1565" i="1"/>
  <c r="X1565" i="1"/>
  <c r="R1360" i="1"/>
  <c r="X1360" i="1"/>
  <c r="R844" i="1"/>
  <c r="X844" i="1"/>
  <c r="R1297" i="1"/>
  <c r="X1297" i="1"/>
  <c r="R447" i="1"/>
  <c r="X447" i="1"/>
  <c r="R1426" i="1"/>
  <c r="X1426" i="1"/>
  <c r="R1368" i="1"/>
  <c r="X1368" i="1"/>
  <c r="R1678" i="1"/>
  <c r="X1678" i="1"/>
  <c r="X269" i="1"/>
  <c r="R269" i="1"/>
  <c r="R828" i="1"/>
  <c r="X828" i="1"/>
  <c r="R1537" i="1"/>
  <c r="X1537" i="1"/>
  <c r="R1774" i="1"/>
  <c r="X1774" i="1"/>
  <c r="R390" i="1"/>
  <c r="X390" i="1"/>
  <c r="R1742" i="1"/>
  <c r="X1742" i="1"/>
  <c r="R231" i="1"/>
  <c r="X231" i="1"/>
  <c r="R305" i="1"/>
  <c r="X305" i="1"/>
  <c r="R1441" i="1"/>
  <c r="X1441" i="1"/>
  <c r="R733" i="1"/>
  <c r="X733" i="1"/>
  <c r="R533" i="1"/>
  <c r="X533" i="1"/>
  <c r="R1296" i="1"/>
  <c r="X1296" i="1"/>
  <c r="R820" i="1"/>
  <c r="X820" i="1"/>
  <c r="R720" i="1"/>
  <c r="X720" i="1"/>
  <c r="R452" i="1"/>
  <c r="X452" i="1"/>
  <c r="R1328" i="1"/>
  <c r="X1328" i="1"/>
  <c r="R518" i="1"/>
  <c r="X518" i="1"/>
  <c r="R482" i="1"/>
  <c r="X482" i="1"/>
  <c r="R1459" i="1"/>
  <c r="X1459" i="1"/>
  <c r="R1753" i="1"/>
  <c r="X1753" i="1"/>
  <c r="R667" i="1"/>
  <c r="X667" i="1"/>
  <c r="R393" i="1"/>
  <c r="X393" i="1"/>
  <c r="X1737" i="1"/>
  <c r="R1737" i="1"/>
  <c r="R1421" i="1"/>
  <c r="X1421" i="1"/>
  <c r="R1322" i="1"/>
  <c r="X1322" i="1"/>
  <c r="X441" i="1"/>
  <c r="R441" i="1"/>
  <c r="R669" i="1"/>
  <c r="X669" i="1"/>
  <c r="R2237" i="1"/>
  <c r="X2237" i="1"/>
  <c r="R440" i="1"/>
  <c r="X440" i="1"/>
  <c r="R1738" i="1"/>
  <c r="X1738" i="1"/>
  <c r="R274" i="1"/>
  <c r="X274" i="1"/>
  <c r="X1846" i="1"/>
  <c r="R1846" i="1"/>
  <c r="R1841" i="1"/>
  <c r="X1841" i="1"/>
  <c r="R526" i="1"/>
  <c r="X526" i="1"/>
  <c r="R2154" i="1"/>
  <c r="X2154" i="1"/>
  <c r="R436" i="1"/>
  <c r="X436" i="1"/>
  <c r="R1553" i="1"/>
  <c r="X1553" i="1"/>
  <c r="R1765" i="1"/>
  <c r="X1765" i="1"/>
  <c r="X492" i="1"/>
  <c r="R492" i="1"/>
  <c r="R446" i="1"/>
  <c r="X446" i="1"/>
  <c r="R1376" i="1"/>
  <c r="X1376" i="1"/>
  <c r="R564" i="1"/>
  <c r="X564" i="1"/>
  <c r="X802" i="1"/>
  <c r="R802" i="1"/>
  <c r="R1759" i="1"/>
  <c r="X1759" i="1"/>
  <c r="R1271" i="1"/>
  <c r="X1271" i="1"/>
  <c r="R1515" i="1"/>
  <c r="X1515" i="1"/>
  <c r="R567" i="1"/>
  <c r="X567" i="1"/>
  <c r="R1740" i="1"/>
  <c r="X1740" i="1"/>
  <c r="R681" i="1"/>
  <c r="X681" i="1"/>
  <c r="R1213" i="1"/>
  <c r="X1213" i="1"/>
  <c r="R1564" i="1"/>
  <c r="X1564" i="1"/>
  <c r="R596" i="1"/>
  <c r="X596" i="1"/>
  <c r="R706" i="1"/>
  <c r="X706" i="1"/>
  <c r="R732" i="1"/>
  <c r="X732" i="1"/>
  <c r="R579" i="1"/>
  <c r="X579" i="1"/>
  <c r="R1581" i="1"/>
  <c r="X1581" i="1"/>
  <c r="R1391" i="1"/>
  <c r="X1391" i="1"/>
  <c r="R1582" i="1"/>
  <c r="X1582" i="1"/>
  <c r="R1423" i="1"/>
  <c r="X1423" i="1"/>
  <c r="R379" i="1"/>
  <c r="X379" i="1"/>
  <c r="X1849" i="1"/>
  <c r="R1849" i="1"/>
  <c r="R313" i="1"/>
  <c r="X313" i="1"/>
  <c r="R540" i="1"/>
  <c r="X540" i="1"/>
  <c r="R1274" i="1"/>
  <c r="X1274" i="1"/>
  <c r="R1522" i="1"/>
  <c r="X1522" i="1"/>
  <c r="R1359" i="1"/>
  <c r="X1359" i="1"/>
  <c r="R1571" i="1"/>
  <c r="X1571" i="1"/>
  <c r="R2239" i="1"/>
  <c r="X2239" i="1"/>
  <c r="R503" i="1"/>
  <c r="X503" i="1"/>
  <c r="R822" i="1"/>
  <c r="X822" i="1"/>
  <c r="X1680" i="1"/>
  <c r="R1680" i="1"/>
  <c r="R580" i="1"/>
  <c r="X580" i="1"/>
  <c r="R1216" i="1"/>
  <c r="X1216" i="1"/>
  <c r="R523" i="1"/>
  <c r="X523" i="1"/>
  <c r="R1542" i="1"/>
  <c r="X1542" i="1"/>
  <c r="R1808" i="1"/>
  <c r="X1808" i="1"/>
  <c r="R1574" i="1"/>
  <c r="X1574" i="1"/>
  <c r="R335" i="1"/>
  <c r="X335" i="1"/>
  <c r="R1831" i="1"/>
  <c r="X1831" i="1"/>
  <c r="R1343" i="1"/>
  <c r="X1343" i="1"/>
  <c r="R516" i="1"/>
  <c r="X516" i="1"/>
  <c r="R1358" i="1"/>
  <c r="X1358" i="1"/>
  <c r="X797" i="1"/>
  <c r="R797" i="1"/>
  <c r="R1372" i="1"/>
  <c r="X1372" i="1"/>
  <c r="R555" i="1"/>
  <c r="X555" i="1"/>
  <c r="R1256" i="1"/>
  <c r="X1256" i="1"/>
  <c r="R762" i="1"/>
  <c r="X762" i="1"/>
  <c r="R1597" i="1"/>
  <c r="X1597" i="1"/>
  <c r="R1330" i="1"/>
  <c r="X1330" i="1"/>
  <c r="R406" i="1"/>
  <c r="X406" i="1"/>
  <c r="R1491" i="1"/>
  <c r="X1491" i="1"/>
  <c r="R451" i="1"/>
  <c r="X451" i="1"/>
  <c r="R1546" i="1"/>
  <c r="X1546" i="1"/>
  <c r="R1810" i="1"/>
  <c r="X1810" i="1"/>
  <c r="R1551" i="1"/>
  <c r="X1551" i="1"/>
  <c r="R570" i="1"/>
  <c r="X570" i="1"/>
  <c r="R581" i="1"/>
  <c r="X581" i="1"/>
  <c r="R331" i="1"/>
  <c r="X331" i="1"/>
  <c r="R753" i="1"/>
  <c r="X753" i="1"/>
  <c r="R578" i="1"/>
  <c r="X578" i="1"/>
  <c r="R1635" i="1"/>
  <c r="X1635" i="1"/>
  <c r="R1298" i="1"/>
  <c r="X1298" i="1"/>
  <c r="R2235" i="1"/>
  <c r="X2235" i="1"/>
  <c r="X603" i="1"/>
  <c r="R603" i="1"/>
  <c r="R1289" i="1"/>
  <c r="X1289" i="1"/>
  <c r="R2205" i="1"/>
  <c r="X2205" i="1"/>
  <c r="R800" i="1"/>
  <c r="X800" i="1"/>
  <c r="R241" i="1"/>
  <c r="X241" i="1"/>
  <c r="R382" i="1"/>
  <c r="X382" i="1"/>
  <c r="R705" i="1"/>
  <c r="X705" i="1"/>
  <c r="R1456" i="1"/>
  <c r="X1456" i="1"/>
  <c r="R479" i="1"/>
  <c r="X479" i="1"/>
  <c r="R1262" i="1"/>
  <c r="X1262" i="1"/>
  <c r="R270" i="1"/>
  <c r="X270" i="1"/>
  <c r="R665" i="1"/>
  <c r="X665" i="1"/>
  <c r="R807" i="1"/>
  <c r="X807" i="1"/>
  <c r="R2203" i="1"/>
  <c r="X2203" i="1"/>
  <c r="R809" i="1"/>
  <c r="X809" i="1"/>
  <c r="R696" i="1"/>
  <c r="X696" i="1"/>
  <c r="R1400" i="1"/>
  <c r="X1400" i="1"/>
  <c r="R1580" i="1"/>
  <c r="X1580" i="1"/>
  <c r="R1812" i="1"/>
  <c r="X1812" i="1"/>
  <c r="R544" i="1"/>
  <c r="X544" i="1"/>
  <c r="R1417" i="1"/>
  <c r="X1417" i="1"/>
  <c r="R1432" i="1"/>
  <c r="X1432" i="1"/>
  <c r="R1781" i="1"/>
  <c r="X1781" i="1"/>
  <c r="R779" i="1"/>
  <c r="X779" i="1"/>
  <c r="X2168" i="1"/>
  <c r="R2168" i="1"/>
  <c r="R1662" i="1"/>
  <c r="X1662" i="1"/>
  <c r="R1539" i="1"/>
  <c r="X1539" i="1"/>
  <c r="R1791" i="1"/>
  <c r="X1791" i="1"/>
  <c r="R1661" i="1"/>
  <c r="X1661" i="1"/>
  <c r="R575" i="1"/>
  <c r="X575" i="1"/>
  <c r="R534" i="1"/>
  <c r="X534" i="1"/>
  <c r="R1528" i="1"/>
  <c r="X1528" i="1"/>
  <c r="R1657" i="1"/>
  <c r="X1657" i="1"/>
  <c r="R1411" i="1"/>
  <c r="X1411" i="1"/>
  <c r="R1536" i="1"/>
  <c r="X1536" i="1"/>
  <c r="R328" i="1"/>
  <c r="X328" i="1"/>
  <c r="R1277" i="1"/>
  <c r="X1277" i="1"/>
  <c r="R701" i="1"/>
  <c r="X701" i="1"/>
  <c r="R1799" i="1"/>
  <c r="X1799" i="1"/>
  <c r="R1624" i="1"/>
  <c r="X1624" i="1"/>
  <c r="R1524" i="1"/>
  <c r="X1524" i="1"/>
  <c r="R557" i="1"/>
  <c r="X557" i="1"/>
  <c r="R1492" i="1"/>
  <c r="X1492" i="1"/>
  <c r="R1816" i="1"/>
  <c r="X1816" i="1"/>
  <c r="R1634" i="1"/>
  <c r="X1634" i="1"/>
  <c r="R849" i="1"/>
  <c r="X849" i="1"/>
  <c r="R1388" i="1"/>
  <c r="X1388" i="1"/>
  <c r="R1270" i="1"/>
  <c r="X1270" i="1"/>
  <c r="R1329" i="1"/>
  <c r="X1329" i="1"/>
  <c r="R264" i="1"/>
  <c r="X264" i="1"/>
  <c r="R1425" i="1"/>
  <c r="X1425" i="1"/>
  <c r="R1653" i="1"/>
  <c r="X1653" i="1"/>
  <c r="R489" i="1"/>
  <c r="X489" i="1"/>
  <c r="R1259" i="1"/>
  <c r="X1259" i="1"/>
  <c r="R1600" i="1"/>
  <c r="X1600" i="1"/>
  <c r="R510" i="1"/>
  <c r="X510" i="1"/>
  <c r="R504" i="1"/>
  <c r="X504" i="1"/>
  <c r="R1611" i="1"/>
  <c r="X1611" i="1"/>
  <c r="R1823" i="1"/>
  <c r="X1823" i="1"/>
  <c r="R1348" i="1"/>
  <c r="X1348" i="1"/>
  <c r="X677" i="1"/>
  <c r="R677" i="1"/>
  <c r="R1361" i="1"/>
  <c r="X1361" i="1"/>
  <c r="X621" i="1"/>
  <c r="R621" i="1"/>
  <c r="R1413" i="1"/>
  <c r="X1413" i="1"/>
  <c r="R816" i="1"/>
  <c r="X816" i="1"/>
  <c r="R1269" i="1"/>
  <c r="X1269" i="1"/>
  <c r="R235" i="1"/>
  <c r="X235" i="1"/>
  <c r="R772" i="1"/>
  <c r="X772" i="1"/>
  <c r="R538" i="1"/>
  <c r="X538" i="1"/>
  <c r="R792" i="1"/>
  <c r="X792" i="1"/>
  <c r="R554" i="1"/>
  <c r="X554" i="1"/>
  <c r="R713" i="1"/>
  <c r="X713" i="1"/>
  <c r="R1354" i="1"/>
  <c r="X1354" i="1"/>
  <c r="X1485" i="1"/>
  <c r="R1485" i="1"/>
  <c r="R1778" i="1"/>
  <c r="X1778" i="1"/>
  <c r="R693" i="1"/>
  <c r="X693" i="1"/>
  <c r="R2172" i="1"/>
  <c r="X2172" i="1"/>
  <c r="R262" i="1"/>
  <c r="X262" i="1"/>
  <c r="R574" i="1"/>
  <c r="X574" i="1"/>
  <c r="R472" i="1"/>
  <c r="X472" i="1"/>
  <c r="R559" i="1"/>
  <c r="X559" i="1"/>
  <c r="R1577" i="1"/>
  <c r="X1577" i="1"/>
  <c r="R1646" i="1"/>
  <c r="X1646" i="1"/>
  <c r="R536" i="1"/>
  <c r="X536" i="1"/>
  <c r="X1598" i="1"/>
  <c r="R1598" i="1"/>
  <c r="R1404" i="1"/>
  <c r="X1404" i="1"/>
  <c r="R2227" i="1"/>
  <c r="X2227" i="1"/>
  <c r="X1605" i="1"/>
  <c r="R1605" i="1"/>
  <c r="R729" i="1"/>
  <c r="X729" i="1"/>
  <c r="R475" i="1"/>
  <c r="X475" i="1"/>
  <c r="R549" i="1"/>
  <c r="X549" i="1"/>
  <c r="R378" i="1"/>
  <c r="X378" i="1"/>
  <c r="R2187" i="1"/>
  <c r="X2187" i="1"/>
  <c r="R325" i="1"/>
  <c r="X325" i="1"/>
  <c r="R477" i="1"/>
  <c r="X477" i="1"/>
  <c r="X795" i="1"/>
  <c r="R795" i="1"/>
  <c r="R476" i="1"/>
  <c r="X476" i="1"/>
  <c r="R1454" i="1"/>
  <c r="X1454" i="1"/>
  <c r="R601" i="1"/>
  <c r="X601" i="1"/>
  <c r="R817" i="1"/>
  <c r="X817" i="1"/>
  <c r="R488" i="1"/>
  <c r="X488" i="1"/>
  <c r="R1397" i="1"/>
  <c r="X1397" i="1"/>
  <c r="R1749" i="1"/>
  <c r="X1749" i="1"/>
  <c r="R1282" i="1"/>
  <c r="X1282" i="1"/>
  <c r="R550" i="1"/>
  <c r="X550" i="1"/>
  <c r="X507" i="1"/>
  <c r="R507" i="1"/>
  <c r="R1438" i="1"/>
  <c r="X1438" i="1"/>
  <c r="R573" i="1"/>
  <c r="X573" i="1"/>
  <c r="R776" i="1"/>
  <c r="X776" i="1"/>
  <c r="R1300" i="1"/>
  <c r="X1300" i="1"/>
  <c r="R1410" i="1"/>
  <c r="X1410" i="1"/>
  <c r="R842" i="1"/>
  <c r="X842" i="1"/>
  <c r="R1484" i="1"/>
  <c r="X1484" i="1"/>
  <c r="X1416" i="1"/>
  <c r="R1416" i="1"/>
  <c r="R1758" i="1"/>
  <c r="X1758" i="1"/>
  <c r="R254" i="1"/>
  <c r="X254" i="1"/>
  <c r="R576" i="1"/>
  <c r="X576" i="1"/>
  <c r="R1562" i="1"/>
  <c r="X1562" i="1"/>
  <c r="R2155" i="1"/>
  <c r="X2155" i="1"/>
  <c r="R730" i="1"/>
  <c r="X730" i="1"/>
  <c r="R1482" i="1"/>
  <c r="X1482" i="1"/>
  <c r="R1750" i="1"/>
  <c r="X1750" i="1"/>
  <c r="R803" i="1"/>
  <c r="X803" i="1"/>
  <c r="R2156" i="1"/>
  <c r="X2156" i="1"/>
  <c r="X737" i="1"/>
  <c r="R737" i="1"/>
  <c r="R1534" i="1"/>
  <c r="X1534" i="1"/>
  <c r="R1527" i="1"/>
  <c r="X1527" i="1"/>
  <c r="R782" i="1"/>
  <c r="X782" i="1"/>
  <c r="R771" i="1"/>
  <c r="X771" i="1"/>
  <c r="R583" i="1"/>
  <c r="X583" i="1"/>
  <c r="R588" i="1"/>
  <c r="X588" i="1"/>
  <c r="R765" i="1"/>
  <c r="X765" i="1"/>
  <c r="R1336" i="1"/>
  <c r="X1336" i="1"/>
  <c r="R1523" i="1"/>
  <c r="X1523" i="1"/>
  <c r="R1844" i="1"/>
  <c r="X1844" i="1"/>
  <c r="R1407" i="1"/>
  <c r="X1407" i="1"/>
  <c r="R2157" i="1"/>
  <c r="X2157" i="1"/>
  <c r="R735" i="1"/>
  <c r="X735" i="1"/>
  <c r="R1340" i="1"/>
  <c r="X1340" i="1"/>
  <c r="R1415" i="1"/>
  <c r="X1415" i="1"/>
  <c r="R244" i="1"/>
  <c r="X244" i="1"/>
  <c r="R531" i="1"/>
  <c r="X531" i="1"/>
  <c r="R473" i="1"/>
  <c r="X473" i="1"/>
  <c r="R1349" i="1"/>
  <c r="X1349" i="1"/>
  <c r="R1746" i="1"/>
  <c r="X1746" i="1"/>
  <c r="R502" i="1"/>
  <c r="X502" i="1"/>
  <c r="X1487" i="1"/>
  <c r="R1487" i="1"/>
  <c r="R432" i="1"/>
  <c r="X432" i="1"/>
  <c r="R247" i="1"/>
  <c r="X247" i="1"/>
  <c r="R2223" i="1"/>
  <c r="X2223" i="1"/>
  <c r="R1805" i="1"/>
  <c r="X1805" i="1"/>
  <c r="R1325" i="1"/>
  <c r="X1325" i="1"/>
  <c r="R1836" i="1"/>
  <c r="X1836" i="1"/>
  <c r="R835" i="1"/>
  <c r="X835" i="1"/>
  <c r="R1381" i="1"/>
  <c r="X1381" i="1"/>
  <c r="R251" i="1"/>
  <c r="X251" i="1"/>
  <c r="R1837" i="1"/>
  <c r="X1837" i="1"/>
  <c r="R827" i="1"/>
  <c r="X827" i="1"/>
  <c r="R2216" i="1"/>
  <c r="X2216" i="1"/>
  <c r="R1824" i="1"/>
  <c r="X1824" i="1"/>
  <c r="R524" i="1"/>
  <c r="X524" i="1"/>
  <c r="X1557" i="1"/>
  <c r="R1557" i="1"/>
  <c r="R1610" i="1"/>
  <c r="X1610" i="1"/>
  <c r="R2220" i="1"/>
  <c r="X2220" i="1"/>
  <c r="R391" i="1"/>
  <c r="X391" i="1"/>
  <c r="R2164" i="1"/>
  <c r="X2164" i="1"/>
  <c r="R484" i="1"/>
  <c r="X484" i="1"/>
  <c r="R846" i="1"/>
  <c r="X846" i="1"/>
  <c r="R728" i="1"/>
  <c r="X728" i="1"/>
  <c r="R757" i="1"/>
  <c r="X757" i="1"/>
  <c r="X1431" i="1"/>
  <c r="R1431" i="1"/>
  <c r="R1771" i="1"/>
  <c r="X1771" i="1"/>
  <c r="R600" i="1"/>
  <c r="X600" i="1"/>
  <c r="R1815" i="1"/>
  <c r="X1815" i="1"/>
  <c r="R2163" i="1"/>
  <c r="X2163" i="1"/>
  <c r="R1427" i="1"/>
  <c r="X1427" i="1"/>
  <c r="R429" i="1"/>
  <c r="X429" i="1"/>
  <c r="R799" i="1"/>
  <c r="X799" i="1"/>
  <c r="R535" i="1"/>
  <c r="X535" i="1"/>
  <c r="R1362" i="1"/>
  <c r="X1362" i="1"/>
  <c r="R512" i="1"/>
  <c r="X512" i="1"/>
  <c r="R236" i="1"/>
  <c r="X236" i="1"/>
  <c r="X449" i="1"/>
  <c r="R449" i="1"/>
  <c r="R1337" i="1"/>
  <c r="X1337" i="1"/>
  <c r="R499" i="1"/>
  <c r="X499" i="1"/>
  <c r="R683" i="1"/>
  <c r="X683" i="1"/>
  <c r="R522" i="1"/>
  <c r="X522" i="1"/>
  <c r="R717" i="1"/>
  <c r="X717" i="1"/>
  <c r="R2158" i="1"/>
  <c r="X2158" i="1"/>
  <c r="R1531" i="1"/>
  <c r="X1531" i="1"/>
  <c r="R1777" i="1"/>
  <c r="X1777" i="1"/>
  <c r="X783" i="1"/>
  <c r="R783" i="1"/>
  <c r="R394" i="1"/>
  <c r="X394" i="1"/>
  <c r="R689" i="1"/>
  <c r="X689" i="1"/>
  <c r="R2153" i="1"/>
  <c r="X2153" i="1"/>
  <c r="R1755" i="1"/>
  <c r="X1755" i="1"/>
  <c r="R565" i="1"/>
  <c r="X565" i="1"/>
  <c r="R1347" i="1"/>
  <c r="X1347" i="1"/>
  <c r="R2151" i="1"/>
  <c r="X2151" i="1"/>
  <c r="R509" i="1"/>
  <c r="X509" i="1"/>
  <c r="R1518" i="1"/>
  <c r="X1518" i="1"/>
  <c r="R480" i="1"/>
  <c r="X480" i="1"/>
  <c r="R1647" i="1"/>
  <c r="X1647" i="1"/>
  <c r="R810" i="1"/>
  <c r="X810" i="1"/>
  <c r="R1782" i="1"/>
  <c r="X1782" i="1"/>
  <c r="R1352" i="1"/>
  <c r="X1352" i="1"/>
  <c r="R1457" i="1"/>
  <c r="X1457" i="1"/>
  <c r="R1761" i="1"/>
  <c r="X1761" i="1"/>
  <c r="R2248" i="1"/>
  <c r="X2248" i="1"/>
  <c r="R1371" i="1"/>
  <c r="X1371" i="1"/>
  <c r="R2189" i="1"/>
  <c r="X2189" i="1"/>
  <c r="R584" i="1"/>
  <c r="X584" i="1"/>
  <c r="R1807" i="1"/>
  <c r="X1807" i="1"/>
  <c r="R1547" i="1"/>
  <c r="X1547" i="1"/>
  <c r="X1490" i="1"/>
  <c r="R1490" i="1"/>
  <c r="R725" i="1"/>
  <c r="X725" i="1"/>
  <c r="R1809" i="1"/>
  <c r="X1809" i="1"/>
  <c r="R1437" i="1"/>
  <c r="X1437" i="1"/>
  <c r="R513" i="1"/>
  <c r="X513" i="1"/>
  <c r="R408" i="1"/>
  <c r="X408" i="1"/>
  <c r="R258" i="1"/>
  <c r="X258" i="1"/>
  <c r="R486" i="1"/>
  <c r="X486" i="1"/>
  <c r="R1772" i="1"/>
  <c r="X1772" i="1"/>
  <c r="R259" i="1"/>
  <c r="X259" i="1"/>
  <c r="R1326" i="1"/>
  <c r="X1326" i="1"/>
  <c r="X1794" i="1"/>
  <c r="R1794" i="1"/>
  <c r="R597" i="1"/>
  <c r="X597" i="1"/>
  <c r="R266" i="1"/>
  <c r="X266" i="1"/>
  <c r="R1252" i="1"/>
  <c r="X1252" i="1"/>
  <c r="R1264" i="1"/>
  <c r="X1264" i="1"/>
  <c r="R723" i="1"/>
  <c r="X723" i="1"/>
  <c r="R323" i="1"/>
  <c r="X323" i="1"/>
  <c r="R1619" i="1"/>
  <c r="X1619" i="1"/>
  <c r="R623" i="1"/>
  <c r="X623" i="1"/>
  <c r="R511" i="1"/>
  <c r="X511" i="1"/>
  <c r="R1208" i="1"/>
  <c r="X1208" i="1"/>
  <c r="R1418" i="1"/>
  <c r="X1418" i="1"/>
  <c r="R1621" i="1"/>
  <c r="X1621" i="1"/>
  <c r="R1563" i="1"/>
  <c r="X1563" i="1"/>
  <c r="R442" i="1"/>
  <c r="X442" i="1"/>
  <c r="R2159" i="1"/>
  <c r="X2159" i="1"/>
  <c r="R1655" i="1"/>
  <c r="X1655" i="1"/>
  <c r="R2210" i="1"/>
  <c r="X2210" i="1"/>
  <c r="R545" i="1"/>
  <c r="X545" i="1"/>
  <c r="R1215" i="1"/>
  <c r="X1215" i="1"/>
  <c r="R1620" i="1"/>
  <c r="X1620" i="1"/>
  <c r="R1263" i="1"/>
  <c r="X1263" i="1"/>
  <c r="R1207" i="1"/>
  <c r="X1207" i="1"/>
  <c r="R1754" i="1"/>
  <c r="X1754" i="1"/>
  <c r="R1788" i="1"/>
  <c r="X1788" i="1"/>
  <c r="R1583" i="1"/>
  <c r="X1583" i="1"/>
  <c r="R1736" i="1"/>
  <c r="X1736" i="1"/>
  <c r="R2212" i="1"/>
  <c r="X2212" i="1"/>
  <c r="R682" i="1"/>
  <c r="X682" i="1"/>
  <c r="R1555" i="1"/>
  <c r="X1555" i="1"/>
  <c r="R821" i="1"/>
  <c r="X821" i="1"/>
  <c r="R1419" i="1"/>
  <c r="X1419" i="1"/>
  <c r="R551" i="1"/>
  <c r="X551" i="1"/>
  <c r="R1209" i="1"/>
  <c r="X1209" i="1"/>
  <c r="R1428" i="1"/>
  <c r="X1428" i="1"/>
  <c r="R1596" i="1"/>
  <c r="X1596" i="1"/>
  <c r="R401" i="1"/>
  <c r="X401" i="1"/>
  <c r="R680" i="1"/>
  <c r="X680" i="1"/>
  <c r="R672" i="1"/>
  <c r="X672" i="1"/>
  <c r="R836" i="1"/>
  <c r="X836" i="1"/>
  <c r="R1519" i="1"/>
  <c r="X1519" i="1"/>
  <c r="R1660" i="1"/>
  <c r="X1660" i="1"/>
  <c r="R257" i="1"/>
  <c r="X257" i="1"/>
  <c r="R260" i="1"/>
  <c r="X260" i="1"/>
  <c r="R1257" i="1"/>
  <c r="X1257" i="1"/>
  <c r="R752" i="1"/>
  <c r="X752" i="1"/>
  <c r="R1590" i="1"/>
  <c r="X1590" i="1"/>
  <c r="R1261" i="1"/>
  <c r="X1261" i="1"/>
  <c r="R702" i="1"/>
  <c r="X702" i="1"/>
  <c r="R1739" i="1"/>
  <c r="X1739" i="1"/>
  <c r="R2169" i="1"/>
  <c r="X2169" i="1"/>
  <c r="R1493" i="1"/>
  <c r="X1493" i="1"/>
  <c r="R268" i="1"/>
  <c r="X268" i="1"/>
  <c r="R431" i="1"/>
  <c r="X431" i="1"/>
  <c r="R1832" i="1"/>
  <c r="X1832" i="1"/>
  <c r="R1373" i="1"/>
  <c r="X1373" i="1"/>
  <c r="R786" i="1"/>
  <c r="X786" i="1"/>
  <c r="R798" i="1"/>
  <c r="X798" i="1"/>
  <c r="R1679" i="1"/>
  <c r="X1679" i="1"/>
  <c r="R1203" i="1"/>
  <c r="X1203" i="1"/>
  <c r="R1521" i="1"/>
  <c r="X1521" i="1"/>
  <c r="R1789" i="1"/>
  <c r="X1789" i="1"/>
  <c r="R2250" i="1"/>
  <c r="X2250" i="1"/>
  <c r="R2194" i="1"/>
  <c r="X2194" i="1"/>
  <c r="R1658" i="1"/>
  <c r="X1658" i="1"/>
  <c r="R2217" i="1"/>
  <c r="X2217" i="1"/>
  <c r="R490" i="1"/>
  <c r="X490" i="1"/>
  <c r="R1202" i="1"/>
  <c r="X1202" i="1"/>
  <c r="R1267" i="1"/>
  <c r="X1267" i="1"/>
  <c r="R2167" i="1"/>
  <c r="X2167" i="1"/>
  <c r="R1333" i="1"/>
  <c r="X1333" i="1"/>
  <c r="R711" i="1"/>
  <c r="X711" i="1"/>
  <c r="R1630" i="1"/>
  <c r="X1630" i="1"/>
  <c r="R1370" i="1"/>
  <c r="X1370" i="1"/>
  <c r="R1393" i="1"/>
  <c r="X1393" i="1"/>
  <c r="R1552" i="1"/>
  <c r="X1552" i="1"/>
  <c r="R1350" i="1"/>
  <c r="X1350" i="1"/>
  <c r="R1486" i="1"/>
  <c r="X1486" i="1"/>
  <c r="R327" i="1"/>
  <c r="X327" i="1"/>
  <c r="R1677" i="1"/>
  <c r="X1677" i="1"/>
  <c r="R1684" i="1"/>
  <c r="X1684" i="1"/>
  <c r="R1851" i="1"/>
  <c r="X1851" i="1"/>
  <c r="R703" i="1"/>
  <c r="X703" i="1"/>
  <c r="R1255" i="1"/>
  <c r="X1255" i="1"/>
  <c r="R1525" i="1"/>
  <c r="X1525" i="1"/>
  <c r="R1332" i="1"/>
  <c r="X1332" i="1"/>
  <c r="R386" i="1"/>
  <c r="X386" i="1"/>
  <c r="R670" i="1"/>
  <c r="X670" i="1"/>
  <c r="R1623" i="1"/>
  <c r="X1623" i="1"/>
  <c r="R692" i="1"/>
  <c r="X692" i="1"/>
  <c r="R561" i="1"/>
  <c r="X561" i="1"/>
  <c r="R455" i="1"/>
  <c r="X455" i="1"/>
  <c r="R1301" i="1"/>
  <c r="X1301" i="1"/>
  <c r="R796" i="1"/>
  <c r="X796" i="1"/>
  <c r="R2160" i="1"/>
  <c r="X2160" i="1"/>
  <c r="R261" i="1"/>
  <c r="X261" i="1"/>
  <c r="R1819" i="1"/>
  <c r="X1819" i="1"/>
  <c r="R1768" i="1"/>
  <c r="X1768" i="1"/>
  <c r="R848" i="1"/>
  <c r="X848" i="1"/>
  <c r="R326" i="1"/>
  <c r="X326" i="1"/>
  <c r="R2234" i="1"/>
  <c r="X2234" i="1"/>
  <c r="R788" i="1"/>
  <c r="X788" i="1"/>
  <c r="R1775" i="1"/>
  <c r="X1775" i="1"/>
  <c r="R1543" i="1"/>
  <c r="X1543" i="1"/>
  <c r="R1453" i="1"/>
  <c r="X1453" i="1"/>
  <c r="R470" i="1"/>
  <c r="X470" i="1"/>
  <c r="R1396" i="1"/>
  <c r="X1396" i="1"/>
  <c r="R805" i="1"/>
  <c r="X805" i="1"/>
  <c r="R1762" i="1"/>
  <c r="X1762" i="1"/>
  <c r="R1424" i="1"/>
  <c r="X1424" i="1"/>
  <c r="R430" i="1"/>
  <c r="X430" i="1"/>
  <c r="R719" i="1"/>
  <c r="X719" i="1"/>
  <c r="R1335" i="1"/>
  <c r="X1335" i="1"/>
  <c r="R1654" i="1"/>
  <c r="X1654" i="1"/>
  <c r="R498" i="1"/>
  <c r="X498" i="1"/>
  <c r="R2213" i="1"/>
  <c r="X2213" i="1"/>
  <c r="R240" i="1"/>
  <c r="X240" i="1"/>
  <c r="R1636" i="1"/>
  <c r="X1636" i="1"/>
  <c r="R233" i="1"/>
  <c r="X233" i="1"/>
  <c r="R1573" i="1"/>
  <c r="X1573" i="1"/>
  <c r="R766" i="1"/>
  <c r="X766" i="1"/>
  <c r="R761" i="1"/>
  <c r="X761" i="1"/>
  <c r="R471" i="1"/>
  <c r="X471" i="1"/>
  <c r="R1818" i="1"/>
  <c r="X1818" i="1"/>
  <c r="R308" i="1"/>
  <c r="X308" i="1"/>
  <c r="R330" i="1"/>
  <c r="X330" i="1"/>
  <c r="R599" i="1"/>
  <c r="X599" i="1"/>
  <c r="R1206" i="1"/>
  <c r="X1206" i="1"/>
  <c r="R815" i="1"/>
  <c r="X815" i="1"/>
  <c r="R433" i="1"/>
  <c r="X433" i="1"/>
  <c r="R1389" i="1"/>
  <c r="X1389" i="1"/>
  <c r="R1683" i="1"/>
  <c r="X1683" i="1"/>
  <c r="R1281" i="1"/>
  <c r="X1281" i="1"/>
  <c r="R749" i="1"/>
  <c r="X749" i="1"/>
  <c r="R592" i="1"/>
  <c r="X592" i="1"/>
  <c r="R1386" i="1"/>
  <c r="X1386" i="1"/>
  <c r="R528" i="1"/>
  <c r="X528" i="1"/>
  <c r="R1211" i="1"/>
  <c r="X1211" i="1"/>
  <c r="R1852" i="1"/>
  <c r="X1852" i="1"/>
  <c r="R2211" i="1"/>
  <c r="X2211" i="1"/>
  <c r="R1378" i="1"/>
  <c r="X1378" i="1"/>
  <c r="R714" i="1"/>
  <c r="X714" i="1"/>
  <c r="R2218" i="1"/>
  <c r="X2218" i="1"/>
  <c r="R1556" i="1"/>
  <c r="X1556" i="1"/>
  <c r="R2152" i="1"/>
  <c r="X2152" i="1"/>
  <c r="R699" i="1"/>
  <c r="X699" i="1"/>
  <c r="R843" i="1"/>
  <c r="X843" i="1"/>
  <c r="R1614" i="1"/>
  <c r="X1614" i="1"/>
  <c r="R1625" i="1"/>
  <c r="X1625" i="1"/>
  <c r="R585" i="1"/>
  <c r="X585" i="1"/>
  <c r="R552" i="1"/>
  <c r="X552" i="1"/>
  <c r="R450" i="1"/>
  <c r="X450" i="1"/>
  <c r="R1385" i="1"/>
  <c r="X1385" i="1"/>
  <c r="R1751" i="1"/>
  <c r="X1751" i="1"/>
  <c r="R1279" i="1"/>
  <c r="X1279" i="1"/>
  <c r="R1450" i="1"/>
  <c r="X1450" i="1"/>
  <c r="R791" i="1"/>
  <c r="X791" i="1"/>
  <c r="R1434" i="1"/>
  <c r="X1434" i="1"/>
  <c r="R712" i="1"/>
  <c r="X712" i="1"/>
  <c r="R2260" i="1"/>
  <c r="X2260" i="1"/>
  <c r="R539" i="1"/>
  <c r="X539" i="1"/>
  <c r="R688" i="1"/>
  <c r="X688" i="1"/>
  <c r="R1334" i="1"/>
  <c r="X1334" i="1"/>
  <c r="R2192" i="1"/>
  <c r="X2192" i="1"/>
  <c r="R1839" i="1"/>
  <c r="X1839" i="1"/>
  <c r="R302" i="1"/>
  <c r="X302" i="1"/>
  <c r="R1763" i="1"/>
  <c r="X1763" i="1"/>
  <c r="R569" i="1"/>
  <c r="X569" i="1"/>
  <c r="R722" i="1"/>
  <c r="X722" i="1"/>
  <c r="R1374" i="1"/>
  <c r="X1374" i="1"/>
  <c r="R439" i="1"/>
  <c r="X439" i="1"/>
  <c r="R577" i="1"/>
  <c r="X577" i="1"/>
  <c r="R586" i="1"/>
  <c r="X586" i="1"/>
  <c r="R1293" i="1"/>
  <c r="X1293" i="1"/>
  <c r="R402" i="1"/>
  <c r="X402" i="1"/>
  <c r="R602" i="1"/>
  <c r="X602" i="1"/>
  <c r="R407" i="1"/>
  <c r="X407" i="1"/>
  <c r="R2196" i="1"/>
  <c r="X2196" i="1"/>
  <c r="R1783" i="1"/>
  <c r="X1783" i="1"/>
  <c r="R1769" i="1"/>
  <c r="X1769" i="1"/>
  <c r="R1452" i="1"/>
  <c r="X1452" i="1"/>
  <c r="R1585" i="1"/>
  <c r="X1585" i="1"/>
  <c r="R375" i="1"/>
  <c r="X375" i="1"/>
  <c r="R790" i="1"/>
  <c r="X790" i="1"/>
  <c r="R1406" i="1"/>
  <c r="X1406" i="1"/>
  <c r="R770" i="1"/>
  <c r="X770" i="1"/>
  <c r="R1440" i="1"/>
  <c r="X1440" i="1"/>
  <c r="R1380" i="1"/>
  <c r="X1380" i="1"/>
  <c r="R1848" i="1"/>
  <c r="X1848" i="1"/>
  <c r="R1569" i="1"/>
  <c r="X1569" i="1"/>
  <c r="R2197" i="1"/>
  <c r="X2197" i="1"/>
  <c r="R1560" i="1"/>
  <c r="X1560" i="1"/>
  <c r="R529" i="1"/>
  <c r="X529" i="1"/>
  <c r="R1549" i="1"/>
  <c r="X1549" i="1"/>
  <c r="R1570" i="1"/>
  <c r="X1570" i="1"/>
  <c r="R2229" i="1"/>
  <c r="X2229" i="1"/>
  <c r="R812" i="1"/>
  <c r="X812" i="1"/>
  <c r="R453" i="1"/>
  <c r="X453" i="1"/>
  <c r="R384" i="1"/>
  <c r="X384" i="1"/>
  <c r="R2253" i="1"/>
  <c r="X2253" i="1"/>
  <c r="R245" i="1"/>
  <c r="X245" i="1"/>
  <c r="R2191" i="1"/>
  <c r="X2191" i="1"/>
  <c r="R560" i="1"/>
  <c r="X560" i="1"/>
  <c r="R806" i="1"/>
  <c r="X806" i="1"/>
  <c r="R2204" i="1"/>
  <c r="X2204" i="1"/>
  <c r="R2232" i="1"/>
  <c r="X2232" i="1"/>
  <c r="R1383" i="1"/>
  <c r="X1383" i="1"/>
  <c r="R2240" i="1"/>
  <c r="X2240" i="1"/>
  <c r="R483" i="1"/>
  <c r="X483" i="1"/>
  <c r="R1785" i="1"/>
  <c r="X1785" i="1"/>
  <c r="R1422" i="1"/>
  <c r="X1422" i="1"/>
  <c r="R2206" i="1"/>
  <c r="X2206" i="1"/>
  <c r="R1617" i="1"/>
  <c r="X1617" i="1"/>
  <c r="R1280" i="1"/>
  <c r="X1280" i="1"/>
  <c r="R1584" i="1"/>
  <c r="X1584" i="1"/>
  <c r="R801" i="1"/>
  <c r="X801" i="1"/>
  <c r="R1532" i="1"/>
  <c r="X1532" i="1"/>
  <c r="R1744" i="1"/>
  <c r="X1744" i="1"/>
  <c r="R2236" i="1"/>
  <c r="X2236" i="1"/>
  <c r="R1827" i="1"/>
  <c r="X1827" i="1"/>
  <c r="R1612" i="1"/>
  <c r="X1612" i="1"/>
  <c r="R2200" i="1"/>
  <c r="X2200" i="1"/>
  <c r="R1588" i="1"/>
  <c r="X1588" i="1"/>
  <c r="R243" i="1"/>
  <c r="X243" i="1"/>
  <c r="R2221" i="1"/>
  <c r="X2221" i="1"/>
  <c r="R685" i="1"/>
  <c r="X685" i="1"/>
  <c r="R684" i="1"/>
  <c r="X684" i="1"/>
  <c r="R1637" i="1"/>
  <c r="X1637" i="1"/>
  <c r="R339" i="1"/>
  <c r="X339" i="1"/>
  <c r="R2195" i="1"/>
  <c r="X2195" i="1"/>
  <c r="R708" i="1"/>
  <c r="X708" i="1"/>
  <c r="R1548" i="1"/>
  <c r="X1548" i="1"/>
  <c r="R1615" i="1"/>
  <c r="X1615" i="1"/>
  <c r="R1365" i="1"/>
  <c r="X1365" i="1"/>
  <c r="R337" i="1"/>
  <c r="X337" i="1"/>
  <c r="R2254" i="1"/>
  <c r="X2254" i="1"/>
  <c r="R1797" i="1"/>
  <c r="X1797" i="1"/>
  <c r="R556" i="1"/>
  <c r="X556" i="1"/>
  <c r="R2222" i="1"/>
  <c r="X2222" i="1"/>
  <c r="R679" i="1"/>
  <c r="X679" i="1"/>
  <c r="R2230" i="1"/>
  <c r="X2230" i="1"/>
  <c r="R1685" i="1"/>
  <c r="X1685" i="1"/>
  <c r="R813" i="1"/>
  <c r="X813" i="1"/>
  <c r="R1618" i="1"/>
  <c r="X1618" i="1"/>
  <c r="R242" i="1"/>
  <c r="X242" i="1"/>
  <c r="R1287" i="1"/>
  <c r="X1287" i="1"/>
  <c r="R497" i="1"/>
  <c r="X497" i="1"/>
  <c r="R1554" i="1"/>
  <c r="X1554" i="1"/>
  <c r="R385" i="1"/>
  <c r="X385" i="1"/>
  <c r="R1613" i="1"/>
  <c r="X1613" i="1"/>
  <c r="R2150" i="1"/>
  <c r="X2150" i="1"/>
  <c r="R255" i="1"/>
  <c r="X255" i="1"/>
  <c r="R500" i="1"/>
  <c r="X500" i="1"/>
  <c r="R1748" i="1"/>
  <c r="X1748" i="1"/>
  <c r="R256" i="1"/>
  <c r="X256" i="1"/>
  <c r="R566" i="1"/>
  <c r="X566" i="1"/>
  <c r="R1786" i="1"/>
  <c r="X1786" i="1"/>
  <c r="R694" i="1"/>
  <c r="X694" i="1"/>
  <c r="R1633" i="1"/>
  <c r="X1633" i="1"/>
  <c r="R700" i="1"/>
  <c r="X700" i="1"/>
  <c r="R823" i="1"/>
  <c r="X823" i="1"/>
  <c r="R1390" i="1"/>
  <c r="X1390" i="1"/>
  <c r="R1760" i="1"/>
  <c r="X1760" i="1"/>
  <c r="R1285" i="1"/>
  <c r="X1285" i="1"/>
  <c r="R819" i="1"/>
  <c r="X819" i="1"/>
  <c r="R1800" i="1"/>
  <c r="X1800" i="1"/>
  <c r="R1433" i="1"/>
  <c r="X1433" i="1"/>
  <c r="R2170" i="1"/>
  <c r="X2170" i="1"/>
  <c r="R1681" i="1"/>
  <c r="X1681" i="1"/>
  <c r="R517" i="1"/>
  <c r="X517" i="1"/>
  <c r="R1793" i="1"/>
  <c r="X1793" i="1"/>
  <c r="R1628" i="1"/>
  <c r="X1628" i="1"/>
  <c r="R751" i="1"/>
  <c r="X751" i="1"/>
  <c r="R329" i="1"/>
  <c r="X329" i="1"/>
  <c r="R756" i="1"/>
  <c r="X756" i="1"/>
  <c r="R1544" i="1"/>
  <c r="X1544" i="1"/>
  <c r="R1632" i="1"/>
  <c r="X1632" i="1"/>
  <c r="R2166" i="1"/>
  <c r="X2166" i="1"/>
  <c r="R2193" i="1"/>
  <c r="X2193" i="1"/>
  <c r="R443" i="1"/>
  <c r="X443" i="1"/>
  <c r="R398" i="1"/>
  <c r="X398" i="1"/>
  <c r="R376" i="1"/>
  <c r="X376" i="1"/>
  <c r="R2215" i="1"/>
  <c r="X2215" i="1"/>
  <c r="R1276" i="1"/>
  <c r="X1276" i="1"/>
  <c r="R1265" i="1"/>
  <c r="X1265" i="1"/>
  <c r="R572" i="1"/>
  <c r="X572" i="1"/>
  <c r="R773" i="1"/>
  <c r="X773" i="1"/>
  <c r="R1840" i="1"/>
  <c r="X1840" i="1"/>
  <c r="R750" i="1"/>
  <c r="X750" i="1"/>
  <c r="R1631" i="1"/>
  <c r="X1631" i="1"/>
  <c r="R1594" i="1"/>
  <c r="X1594" i="1"/>
  <c r="R445" i="1"/>
  <c r="X445" i="1"/>
  <c r="R838" i="1"/>
  <c r="X838" i="1"/>
  <c r="R1529" i="1"/>
  <c r="X1529" i="1"/>
  <c r="R2225" i="1"/>
  <c r="X2225" i="1"/>
  <c r="R760" i="1"/>
  <c r="X760" i="1"/>
  <c r="R1268" i="1"/>
  <c r="X1268" i="1"/>
  <c r="R1341" i="1"/>
  <c r="X1341" i="1"/>
  <c r="R252" i="1"/>
  <c r="X252" i="1"/>
  <c r="R1796" i="1"/>
  <c r="X1796" i="1"/>
  <c r="R275" i="1"/>
  <c r="X275" i="1"/>
  <c r="R673" i="1"/>
  <c r="X673" i="1"/>
  <c r="R537" i="1"/>
  <c r="X537" i="1"/>
  <c r="R506" i="1"/>
  <c r="X506" i="1"/>
  <c r="R1804" i="1"/>
  <c r="X1804" i="1"/>
  <c r="R304" i="1"/>
  <c r="X304" i="1"/>
  <c r="R824" i="1"/>
  <c r="X824" i="1"/>
  <c r="R1392" i="1"/>
  <c r="X1392" i="1"/>
  <c r="R1757" i="1"/>
  <c r="X1757" i="1"/>
  <c r="R409" i="1"/>
  <c r="X409" i="1"/>
  <c r="R709" i="1"/>
  <c r="X709" i="1"/>
  <c r="R1251" i="1"/>
  <c r="X1251" i="1"/>
  <c r="R530" i="1"/>
  <c r="X530" i="1"/>
  <c r="R1272" i="1"/>
  <c r="X1272" i="1"/>
  <c r="R1575" i="1"/>
  <c r="X1575" i="1"/>
  <c r="R558" i="1"/>
  <c r="X558" i="1"/>
  <c r="R546" i="1"/>
  <c r="X546" i="1"/>
  <c r="R1802" i="1"/>
  <c r="X1802" i="1"/>
  <c r="R1299" i="1"/>
  <c r="X1299" i="1"/>
  <c r="R1828" i="1"/>
  <c r="X1828" i="1"/>
  <c r="R389" i="1"/>
  <c r="X389" i="1"/>
  <c r="R1838" i="1"/>
  <c r="X1838" i="1"/>
  <c r="R1538" i="1"/>
  <c r="X1538" i="1"/>
  <c r="R774" i="1"/>
  <c r="X774" i="1"/>
  <c r="R2255" i="1"/>
  <c r="X2255" i="1"/>
  <c r="R1283" i="1"/>
  <c r="X1283" i="1"/>
  <c r="R553" i="1"/>
  <c r="X553" i="1"/>
  <c r="R1367" i="1"/>
  <c r="X1367" i="1"/>
  <c r="R1260" i="1"/>
  <c r="X1260" i="1"/>
  <c r="R501" i="1"/>
  <c r="X501" i="1"/>
  <c r="R1629" i="1"/>
  <c r="X1629" i="1"/>
  <c r="R1420" i="1"/>
  <c r="X1420" i="1"/>
  <c r="R505" i="1"/>
  <c r="X505" i="1"/>
  <c r="R591" i="1"/>
  <c r="X591" i="1"/>
  <c r="R1205" i="1"/>
  <c r="X1205" i="1"/>
  <c r="R2171" i="1"/>
  <c r="X2171" i="1"/>
  <c r="R1776" i="1"/>
  <c r="X1776" i="1"/>
  <c r="R246" i="1"/>
  <c r="X246" i="1"/>
  <c r="R590" i="1"/>
  <c r="X590" i="1"/>
  <c r="R383" i="1"/>
  <c r="X383" i="1"/>
  <c r="R547" i="1"/>
  <c r="X547" i="1"/>
  <c r="R1344" i="1"/>
  <c r="X1344" i="1"/>
  <c r="R1659" i="1"/>
  <c r="X1659" i="1"/>
  <c r="R1339" i="1"/>
  <c r="X1339" i="1"/>
  <c r="R1253" i="1"/>
  <c r="X1253" i="1"/>
  <c r="R1219" i="1"/>
  <c r="X1219" i="1"/>
  <c r="R664" i="1"/>
  <c r="X664" i="1"/>
  <c r="R780" i="1"/>
  <c r="X780" i="1"/>
  <c r="R674" i="1"/>
  <c r="X674" i="1"/>
  <c r="R1292" i="1"/>
  <c r="X1292" i="1"/>
  <c r="R1535" i="1"/>
  <c r="X1535" i="1"/>
  <c r="R434" i="1"/>
  <c r="X434" i="1"/>
  <c r="R437" i="1"/>
  <c r="X437" i="1"/>
  <c r="R1284" i="1"/>
  <c r="X1284" i="1"/>
  <c r="R2249" i="1"/>
  <c r="X2249" i="1"/>
  <c r="R1606" i="1"/>
  <c r="X1606" i="1"/>
  <c r="R1530" i="1"/>
  <c r="X1530" i="1"/>
  <c r="R1342" i="1"/>
  <c r="X1342" i="1"/>
  <c r="R2190" i="1"/>
  <c r="X2190" i="1"/>
  <c r="R563" i="1"/>
  <c r="X563" i="1"/>
  <c r="R2259" i="1"/>
  <c r="X2259" i="1"/>
  <c r="R1572" i="1"/>
  <c r="X1572" i="1"/>
  <c r="R494" i="1"/>
  <c r="X494" i="1"/>
  <c r="R834" i="1"/>
  <c r="X834" i="1"/>
  <c r="R508" i="1"/>
  <c r="X508" i="1"/>
  <c r="R1398" i="1"/>
  <c r="X1398" i="1"/>
  <c r="R2202" i="1"/>
  <c r="X2202" i="1"/>
  <c r="R738" i="1"/>
  <c r="X738" i="1"/>
  <c r="R493" i="1"/>
  <c r="X493" i="1"/>
  <c r="R1401" i="1"/>
  <c r="X1401" i="1"/>
  <c r="R1483" i="1"/>
  <c r="X1483" i="1"/>
  <c r="R781" i="1"/>
  <c r="X781" i="1"/>
  <c r="R721" i="1"/>
  <c r="X721" i="1"/>
  <c r="R2198" i="1"/>
  <c r="X2198" i="1"/>
  <c r="R1363" i="1"/>
  <c r="X1363" i="1"/>
  <c r="R1602" i="1"/>
  <c r="X1602" i="1"/>
  <c r="R496" i="1"/>
  <c r="X496" i="1"/>
  <c r="R1442" i="1"/>
  <c r="X1442" i="1"/>
  <c r="R1787" i="1"/>
  <c r="X1787" i="1"/>
  <c r="R1822" i="1"/>
  <c r="X1822" i="1"/>
  <c r="R1436" i="1"/>
  <c r="X1436" i="1"/>
  <c r="R1829" i="1"/>
  <c r="X1829" i="1"/>
  <c r="R787" i="1"/>
  <c r="X787" i="1"/>
  <c r="R249" i="1"/>
  <c r="X249" i="1"/>
  <c r="R697" i="1"/>
  <c r="X697" i="1"/>
  <c r="R1455" i="1"/>
  <c r="X1455" i="1"/>
  <c r="R698" i="1"/>
  <c r="X698" i="1"/>
  <c r="R587" i="1"/>
  <c r="X587" i="1"/>
  <c r="R1439" i="1"/>
  <c r="X1439" i="1"/>
  <c r="R1845" i="1"/>
  <c r="X1845" i="1"/>
  <c r="R1767" i="1"/>
  <c r="X1767" i="1"/>
  <c r="R686" i="1"/>
  <c r="X686" i="1"/>
  <c r="R568" i="1"/>
  <c r="X568" i="1"/>
  <c r="R338" i="1"/>
  <c r="X338" i="1"/>
  <c r="R1290" i="1"/>
  <c r="X1290" i="1"/>
  <c r="R2226" i="1"/>
  <c r="X2226" i="1"/>
  <c r="R1586" i="1"/>
  <c r="X1586" i="1"/>
  <c r="R707" i="1"/>
  <c r="X707" i="1"/>
  <c r="R253" i="1"/>
  <c r="X253" i="1"/>
  <c r="R1801" i="1"/>
  <c r="X1801" i="1"/>
  <c r="R1429" i="1"/>
  <c r="X1429" i="1"/>
  <c r="R428" i="1"/>
  <c r="X428" i="1"/>
  <c r="R794" i="1"/>
  <c r="X794" i="1"/>
  <c r="R1792" i="1"/>
  <c r="X1792" i="1"/>
  <c r="R1520" i="1"/>
  <c r="X1520" i="1"/>
  <c r="R1834" i="1"/>
  <c r="X1834" i="1"/>
  <c r="R736" i="1"/>
  <c r="X736" i="1"/>
  <c r="R392" i="1"/>
  <c r="X392" i="1"/>
  <c r="R598" i="1"/>
  <c r="X598" i="1"/>
  <c r="R1412" i="1"/>
  <c r="X1412" i="1"/>
  <c r="R1558" i="1"/>
  <c r="X1558" i="1"/>
  <c r="R1601" i="1"/>
  <c r="X1601" i="1"/>
  <c r="R754" i="1"/>
  <c r="X754" i="1"/>
  <c r="R396" i="1"/>
  <c r="X396" i="1"/>
  <c r="R1346" i="1"/>
  <c r="X1346" i="1"/>
  <c r="R1351" i="1"/>
  <c r="X1351" i="1"/>
  <c r="R1811" i="1"/>
  <c r="X1811" i="1"/>
  <c r="R1603" i="1"/>
  <c r="X1603" i="1"/>
  <c r="R2207" i="1"/>
  <c r="X2207" i="1"/>
  <c r="R841" i="1"/>
  <c r="X841" i="1"/>
  <c r="R759" i="1"/>
  <c r="X759" i="1"/>
  <c r="R1784" i="1"/>
  <c r="X1784" i="1"/>
  <c r="R818" i="1"/>
  <c r="X818" i="1"/>
  <c r="R311" i="1"/>
  <c r="X311" i="1"/>
  <c r="R1338" i="1"/>
  <c r="X1338" i="1"/>
  <c r="R619" i="1"/>
  <c r="X619" i="1"/>
  <c r="R410" i="1"/>
  <c r="X410" i="1"/>
  <c r="R845" i="1"/>
  <c r="X845" i="1"/>
  <c r="R704" i="1"/>
  <c r="X704" i="1"/>
  <c r="R1356" i="1"/>
  <c r="X1356" i="1"/>
  <c r="R777" i="1"/>
  <c r="X777" i="1"/>
  <c r="R1294" i="1"/>
  <c r="X1294" i="1"/>
  <c r="R1587" i="1"/>
  <c r="X1587" i="1"/>
  <c r="R2247" i="1"/>
  <c r="X2247" i="1"/>
  <c r="R514" i="1"/>
  <c r="X514" i="1"/>
  <c r="R380" i="1"/>
  <c r="X380" i="1"/>
  <c r="R595" i="1"/>
  <c r="X595" i="1"/>
  <c r="R769" i="1"/>
  <c r="X769" i="1"/>
  <c r="R387" i="1"/>
  <c r="X387" i="1"/>
  <c r="R548" i="1"/>
  <c r="X548" i="1"/>
  <c r="R271" i="1"/>
  <c r="X271" i="1"/>
  <c r="R2162" i="1"/>
  <c r="X2162" i="1"/>
  <c r="R1517" i="1"/>
  <c r="X1517" i="1"/>
  <c r="R837" i="1"/>
  <c r="X837" i="1"/>
  <c r="R1387" i="1"/>
  <c r="X1387" i="1"/>
  <c r="X1609" i="1"/>
  <c r="R1609" i="1"/>
  <c r="R1850" i="1"/>
  <c r="X1850" i="1"/>
  <c r="R1545" i="1"/>
  <c r="X1545" i="1"/>
  <c r="R666" i="1"/>
  <c r="X666" i="1"/>
  <c r="R1638" i="1"/>
  <c r="X1638" i="1"/>
  <c r="X1399" i="1"/>
  <c r="R1399" i="1"/>
  <c r="X237" i="1"/>
  <c r="R237" i="1"/>
  <c r="R324" i="1"/>
  <c r="X324" i="1"/>
  <c r="R784" i="1"/>
  <c r="X784" i="1"/>
  <c r="R2231" i="1"/>
  <c r="X2231" i="1"/>
  <c r="X1559" i="1"/>
  <c r="R1559" i="1"/>
  <c r="R1533" i="1"/>
  <c r="X1533" i="1"/>
  <c r="X532" i="1"/>
  <c r="R532" i="1"/>
  <c r="R381" i="1"/>
  <c r="X381" i="1"/>
  <c r="R1843" i="1"/>
  <c r="X1843" i="1"/>
  <c r="R1589" i="1"/>
  <c r="X1589" i="1"/>
  <c r="R1430" i="1"/>
  <c r="X1430" i="1"/>
  <c r="R2186" i="1"/>
  <c r="X2186" i="1"/>
  <c r="R232" i="1"/>
  <c r="X232" i="1"/>
  <c r="R474" i="1"/>
  <c r="X474" i="1"/>
  <c r="R622" i="1"/>
  <c r="X622" i="1"/>
  <c r="R438" i="1"/>
  <c r="X438" i="1"/>
  <c r="R727" i="1"/>
  <c r="X727" i="1"/>
  <c r="X1369" i="1"/>
  <c r="R1369" i="1"/>
  <c r="X491" i="1"/>
  <c r="R491" i="1"/>
  <c r="R1409" i="1"/>
  <c r="X1409" i="1"/>
  <c r="R310" i="1"/>
  <c r="X310" i="1"/>
  <c r="X403" i="1"/>
  <c r="R403" i="1"/>
  <c r="R1526" i="1"/>
  <c r="X1526" i="1"/>
  <c r="X755" i="1"/>
  <c r="R755" i="1"/>
  <c r="R1364" i="1"/>
  <c r="X1364" i="1"/>
  <c r="R1766" i="1"/>
  <c r="X1766" i="1"/>
  <c r="R2258" i="1"/>
  <c r="X2258" i="1"/>
  <c r="X332" i="1"/>
  <c r="R332" i="1"/>
  <c r="R1488" i="1"/>
  <c r="X1488" i="1"/>
  <c r="R690" i="1"/>
  <c r="X690" i="1"/>
  <c r="X1353" i="1"/>
  <c r="R1353" i="1"/>
  <c r="R405" i="1"/>
  <c r="X405" i="1"/>
  <c r="R1752" i="1"/>
  <c r="X1752" i="1"/>
  <c r="R671" i="1"/>
  <c r="X671" i="1"/>
  <c r="X811" i="1"/>
  <c r="R811" i="1"/>
  <c r="R1355" i="1"/>
  <c r="X1355" i="1"/>
  <c r="R1779" i="1"/>
  <c r="X1779" i="1"/>
  <c r="X333" i="1"/>
  <c r="R333" i="1"/>
  <c r="R444" i="1"/>
  <c r="X444" i="1"/>
  <c r="R1770" i="1"/>
  <c r="X1770" i="1"/>
  <c r="X1258" i="1"/>
  <c r="R1258" i="1"/>
  <c r="R1382" i="1"/>
  <c r="X1382" i="1"/>
  <c r="R804" i="1"/>
  <c r="X804" i="1"/>
  <c r="R1735" i="1"/>
  <c r="X1735" i="1"/>
  <c r="X1291" i="1"/>
  <c r="R1291" i="1"/>
  <c r="X748" i="1"/>
  <c r="R748" i="1"/>
  <c r="R668" i="1"/>
  <c r="X668" i="1"/>
  <c r="R767" i="1"/>
  <c r="X767" i="1"/>
  <c r="X731" i="1"/>
  <c r="R731" i="1"/>
  <c r="R1813" i="1"/>
  <c r="X1813" i="1"/>
  <c r="R520" i="1"/>
  <c r="X520" i="1"/>
  <c r="R1576" i="1"/>
  <c r="X1576" i="1"/>
  <c r="R1566" i="1"/>
  <c r="X1566" i="1"/>
  <c r="R789" i="1"/>
  <c r="X789" i="1"/>
  <c r="X1540" i="1"/>
  <c r="R1540" i="1"/>
  <c r="R1745" i="1"/>
  <c r="X1745" i="1"/>
  <c r="X265" i="1"/>
  <c r="R265" i="1"/>
  <c r="R589" i="1"/>
  <c r="X589" i="1"/>
  <c r="X481" i="1"/>
  <c r="R481" i="1"/>
  <c r="R1375" i="1"/>
  <c r="X1375" i="1"/>
  <c r="R2252" i="1"/>
  <c r="X2252" i="1"/>
  <c r="R525" i="1"/>
  <c r="X525" i="1"/>
  <c r="X1405" i="1"/>
  <c r="R1405" i="1"/>
  <c r="R1806" i="1"/>
  <c r="X1806" i="1"/>
  <c r="R454" i="1"/>
  <c r="X454" i="1"/>
  <c r="R527" i="1"/>
  <c r="X527" i="1"/>
  <c r="R2161" i="1"/>
  <c r="X2161" i="1"/>
  <c r="R1764" i="1"/>
  <c r="X1764" i="1"/>
  <c r="X485" i="1"/>
  <c r="R485" i="1"/>
  <c r="R687" i="1"/>
  <c r="X687" i="1"/>
  <c r="R322" i="1"/>
  <c r="X322" i="1"/>
  <c r="R826" i="1"/>
  <c r="X826" i="1"/>
  <c r="R2165" i="1"/>
  <c r="X2165" i="1"/>
  <c r="X839" i="1"/>
  <c r="R839" i="1"/>
  <c r="R746" i="1"/>
  <c r="X746" i="1"/>
  <c r="R2201" i="1"/>
  <c r="X2201" i="1"/>
  <c r="R758" i="1"/>
  <c r="X758" i="1"/>
  <c r="X726" i="1"/>
  <c r="R726" i="1"/>
  <c r="R1324" i="1"/>
  <c r="X1324" i="1"/>
  <c r="R1773" i="1"/>
  <c r="X1773" i="1"/>
  <c r="X1626" i="1"/>
  <c r="R1626" i="1"/>
  <c r="R1833" i="1"/>
  <c r="X1833" i="1"/>
  <c r="R1627" i="1"/>
  <c r="X1627" i="1"/>
  <c r="R435" i="1"/>
  <c r="X435" i="1"/>
  <c r="X764" i="1"/>
  <c r="R764" i="1"/>
  <c r="R1288" i="1"/>
  <c r="X1288" i="1"/>
  <c r="X1331" i="1"/>
  <c r="R1331" i="1"/>
  <c r="R250" i="1"/>
  <c r="X250" i="1"/>
  <c r="R542" i="1"/>
  <c r="X542" i="1"/>
  <c r="R1273" i="1"/>
  <c r="X1273" i="1"/>
  <c r="R1477" i="1"/>
  <c r="X1477" i="1"/>
  <c r="R1278" i="1"/>
  <c r="X1278" i="1"/>
  <c r="R747" i="1"/>
  <c r="X747" i="1"/>
  <c r="R1578" i="1"/>
  <c r="X1578" i="1"/>
  <c r="X1622" i="1"/>
  <c r="R1622" i="1"/>
  <c r="R2238" i="1"/>
  <c r="X2238" i="1"/>
  <c r="R541" i="1"/>
  <c r="X541" i="1"/>
  <c r="X263" i="1"/>
  <c r="R263" i="1"/>
  <c r="R1795" i="1"/>
  <c r="X1795" i="1"/>
  <c r="X1830" i="1"/>
  <c r="R1830" i="1"/>
  <c r="R272" i="1"/>
  <c r="X272" i="1"/>
  <c r="R1217" i="1"/>
  <c r="X1217" i="1"/>
  <c r="X620" i="1"/>
  <c r="R620" i="1"/>
  <c r="R1366" i="1"/>
  <c r="X1366" i="1"/>
  <c r="R1579" i="1"/>
  <c r="X1579" i="1"/>
  <c r="R397" i="1"/>
  <c r="X397" i="1"/>
  <c r="X1516" i="1"/>
  <c r="R1516" i="1"/>
  <c r="R1743" i="1"/>
  <c r="X1743" i="1"/>
  <c r="R399" i="1"/>
  <c r="X399" i="1"/>
  <c r="X833" i="1"/>
  <c r="R833" i="1"/>
  <c r="R695" i="1"/>
  <c r="X695" i="1"/>
  <c r="X1204" i="1"/>
  <c r="R1204" i="1"/>
  <c r="R1821" i="1"/>
  <c r="X1821" i="1"/>
  <c r="R793" i="1"/>
  <c r="X793" i="1"/>
  <c r="X1384" i="1"/>
  <c r="R1384" i="1"/>
  <c r="R395" i="1"/>
  <c r="X395" i="1"/>
  <c r="R521" i="1"/>
  <c r="X521" i="1"/>
  <c r="R2261" i="1"/>
  <c r="X2261" i="1"/>
  <c r="X448" i="1"/>
  <c r="R448" i="1"/>
  <c r="R724" i="1"/>
  <c r="X724" i="1"/>
  <c r="R1803" i="1"/>
  <c r="X1803" i="1"/>
  <c r="R307" i="1"/>
  <c r="X307" i="1"/>
  <c r="X1327" i="1"/>
  <c r="R1327" i="1"/>
  <c r="R1595" i="1"/>
  <c r="X1595" i="1"/>
  <c r="R1435" i="1"/>
  <c r="X1435" i="1"/>
  <c r="R306" i="1"/>
  <c r="X306" i="1"/>
  <c r="X487" i="1"/>
  <c r="R487" i="1"/>
  <c r="R1826" i="1"/>
  <c r="X1826" i="1"/>
  <c r="R1780" i="1"/>
  <c r="X1780" i="1"/>
  <c r="R718" i="1"/>
  <c r="X718" i="1"/>
  <c r="R715" i="1"/>
  <c r="X715" i="1"/>
  <c r="X1656" i="1"/>
  <c r="R1656" i="1"/>
  <c r="R543" i="1"/>
  <c r="X543" i="1"/>
  <c r="R1286" i="1"/>
  <c r="X1286" i="1"/>
  <c r="X1408" i="1"/>
  <c r="R1408" i="1"/>
  <c r="R1458" i="1"/>
  <c r="X1458" i="1"/>
  <c r="R1853" i="1"/>
  <c r="X1853" i="1"/>
  <c r="R675" i="1"/>
  <c r="X675" i="1"/>
  <c r="X1593" i="1"/>
  <c r="R1593" i="1"/>
  <c r="R1741" i="1"/>
  <c r="X1741" i="1"/>
  <c r="R377" i="1"/>
  <c r="X377" i="1"/>
  <c r="X2209" i="1"/>
  <c r="R2209" i="1"/>
  <c r="R1214" i="1"/>
  <c r="X1214" i="1"/>
  <c r="R2224" i="1"/>
  <c r="X2224" i="1"/>
  <c r="R1599" i="1"/>
  <c r="X1599" i="1"/>
  <c r="X2256" i="1"/>
  <c r="R2256" i="1"/>
  <c r="R312" i="1"/>
  <c r="X312" i="1"/>
  <c r="X678" i="1"/>
  <c r="R678" i="1"/>
  <c r="R1395" i="1"/>
  <c r="X1395" i="1"/>
  <c r="R1835" i="1"/>
  <c r="X1835" i="1"/>
  <c r="R1402" i="1"/>
  <c r="X1402" i="1"/>
  <c r="X1567" i="1"/>
  <c r="R1567" i="1"/>
  <c r="R768" i="1"/>
  <c r="X768" i="1"/>
  <c r="R2233" i="1"/>
  <c r="X2233" i="1"/>
  <c r="X234" i="1"/>
  <c r="R234" i="1"/>
  <c r="R571" i="1"/>
  <c r="X571" i="1"/>
  <c r="R1608" i="1"/>
  <c r="X1608" i="1"/>
  <c r="X309" i="1"/>
  <c r="R309" i="1"/>
  <c r="R1550" i="1"/>
  <c r="X1550" i="1"/>
  <c r="X1254" i="1"/>
  <c r="R1254" i="1"/>
  <c r="R1403" i="1"/>
  <c r="X1403" i="1"/>
  <c r="R400" i="1"/>
  <c r="X400" i="1"/>
  <c r="R1814" i="1"/>
  <c r="X1814" i="1"/>
  <c r="X676" i="1"/>
  <c r="R676" i="1"/>
  <c r="R691" i="1"/>
  <c r="X691" i="1"/>
  <c r="X1266" i="1"/>
  <c r="R1266" i="1"/>
  <c r="R1790" i="1"/>
  <c r="X1790" i="1"/>
  <c r="R1756" i="1"/>
  <c r="X1756" i="1"/>
  <c r="X2257" i="1"/>
  <c r="R2257" i="1"/>
  <c r="R1592" i="1"/>
  <c r="X1592" i="1"/>
  <c r="R2208" i="1"/>
  <c r="X2208" i="1"/>
  <c r="X303" i="1"/>
  <c r="R303" i="1"/>
  <c r="R840" i="1"/>
  <c r="X840" i="1"/>
  <c r="R778" i="1"/>
  <c r="X778" i="1"/>
  <c r="R1568" i="1"/>
  <c r="X1568" i="1"/>
  <c r="X593" i="1"/>
  <c r="R593" i="1"/>
  <c r="R814" i="1"/>
  <c r="X814" i="1"/>
  <c r="R1607" i="1"/>
  <c r="X1607" i="1"/>
  <c r="R2251" i="1"/>
  <c r="X2251" i="1"/>
  <c r="R710" i="1"/>
  <c r="X710" i="1"/>
  <c r="R1541" i="1"/>
  <c r="X1541" i="1"/>
  <c r="R1842" i="1"/>
  <c r="X1842" i="1"/>
  <c r="R273" i="1"/>
  <c r="X273" i="1"/>
  <c r="R1218" i="1"/>
  <c r="X1218" i="1"/>
  <c r="R1616" i="1"/>
  <c r="X1616" i="1"/>
  <c r="R1323" i="1"/>
  <c r="X1323" i="1"/>
  <c r="U302" i="1"/>
  <c r="U324" i="1"/>
  <c r="U334" i="1"/>
  <c r="U475" i="1"/>
  <c r="U512" i="1"/>
  <c r="U531" i="1"/>
  <c r="U542" i="1"/>
  <c r="U547" i="1"/>
  <c r="U674" i="1"/>
  <c r="U769" i="1"/>
  <c r="U811" i="1"/>
  <c r="U822" i="1"/>
  <c r="U847" i="1"/>
  <c r="U1206" i="1"/>
  <c r="U1209" i="1"/>
  <c r="U1215" i="1"/>
  <c r="U1277" i="1"/>
  <c r="U1328" i="1"/>
  <c r="U1332" i="1"/>
  <c r="U1351" i="1"/>
  <c r="U1366" i="1"/>
  <c r="U1457" i="1"/>
  <c r="U1816" i="1"/>
  <c r="U1835" i="1"/>
  <c r="U2236" i="1"/>
  <c r="U2257" i="1"/>
  <c r="U494" i="1"/>
  <c r="U574" i="1"/>
  <c r="U734" i="1"/>
  <c r="U788" i="1"/>
  <c r="U1343" i="1"/>
  <c r="U1347" i="1"/>
  <c r="U1540" i="1"/>
  <c r="U1764" i="1"/>
  <c r="U1771" i="1"/>
  <c r="U255" i="1"/>
  <c r="U273" i="1"/>
  <c r="U433" i="1"/>
  <c r="U444" i="1"/>
  <c r="U516" i="1"/>
  <c r="U554" i="1"/>
  <c r="U584" i="1"/>
  <c r="U596" i="1"/>
  <c r="U834" i="1"/>
  <c r="U1214" i="1"/>
  <c r="U1218" i="1"/>
  <c r="U1389" i="1"/>
  <c r="U1524" i="1"/>
  <c r="U1743" i="1"/>
  <c r="U266" i="1"/>
  <c r="U274" i="1"/>
  <c r="U337" i="1"/>
  <c r="U398" i="1"/>
  <c r="U505" i="1"/>
  <c r="U526" i="1"/>
  <c r="U535" i="1"/>
  <c r="U570" i="1"/>
  <c r="U678" i="1"/>
  <c r="U716" i="1"/>
  <c r="U735" i="1"/>
  <c r="U764" i="1"/>
  <c r="U772" i="1"/>
  <c r="U804" i="1"/>
  <c r="U1213" i="1"/>
  <c r="U1301" i="1"/>
  <c r="U1335" i="1"/>
  <c r="U1340" i="1"/>
  <c r="U1362" i="1"/>
  <c r="U1368" i="1"/>
  <c r="U1392" i="1"/>
  <c r="U1398" i="1"/>
  <c r="U1431" i="1"/>
  <c r="U1529" i="1"/>
  <c r="U1541" i="1"/>
  <c r="U1572" i="1"/>
  <c r="U1582" i="1"/>
  <c r="U1659" i="1"/>
  <c r="U1744" i="1"/>
  <c r="U1811" i="1"/>
  <c r="U2202" i="1"/>
  <c r="U2225" i="1"/>
  <c r="U2261" i="1"/>
  <c r="U269" i="1"/>
  <c r="U401" i="1"/>
  <c r="U409" i="1"/>
  <c r="U448" i="1"/>
  <c r="U490" i="1"/>
  <c r="U581" i="1"/>
  <c r="U724" i="1"/>
  <c r="U738" i="1"/>
  <c r="U760" i="1"/>
  <c r="U818" i="1"/>
  <c r="U1202" i="1"/>
  <c r="U1624" i="1"/>
  <c r="U2189" i="1"/>
  <c r="U241" i="1"/>
  <c r="U510" i="1"/>
  <c r="U566" i="1"/>
  <c r="U591" i="1"/>
  <c r="U713" i="1"/>
  <c r="U768" i="1"/>
  <c r="U1205" i="1"/>
  <c r="U1323" i="1"/>
  <c r="U1327" i="1"/>
  <c r="U1419" i="1"/>
  <c r="U1435" i="1"/>
  <c r="U1591" i="1"/>
  <c r="U1657" i="1"/>
  <c r="U1760" i="1"/>
  <c r="U1775" i="1"/>
  <c r="U1815" i="1"/>
  <c r="U1819" i="1"/>
  <c r="U262" i="1"/>
  <c r="U585" i="1"/>
  <c r="U720" i="1"/>
  <c r="U789" i="1"/>
  <c r="U797" i="1"/>
  <c r="U808" i="1"/>
  <c r="U1344" i="1"/>
  <c r="U1372" i="1"/>
  <c r="U1395" i="1"/>
  <c r="U1490" i="1"/>
  <c r="U1654" i="1"/>
  <c r="U1658" i="1"/>
  <c r="U1739" i="1"/>
  <c r="U1757" i="1"/>
  <c r="U333" i="1"/>
  <c r="U397" i="1"/>
  <c r="U550" i="1"/>
  <c r="U709" i="1"/>
  <c r="U722" i="1"/>
  <c r="U800" i="1"/>
  <c r="U815" i="1"/>
  <c r="U1300" i="1"/>
  <c r="U1374" i="1"/>
  <c r="U1386" i="1"/>
  <c r="U1402" i="1"/>
  <c r="U1803" i="1"/>
  <c r="U265" i="1"/>
  <c r="U436" i="1"/>
  <c r="U500" i="1"/>
  <c r="U534" i="1"/>
  <c r="U1272" i="1"/>
  <c r="U1485" i="1"/>
  <c r="U1489" i="1"/>
  <c r="U1575" i="1"/>
  <c r="U1616" i="1"/>
  <c r="U1756" i="1"/>
  <c r="U2153" i="1"/>
  <c r="U2171" i="1"/>
  <c r="U2224" i="1"/>
  <c r="U235" i="1"/>
  <c r="U330" i="1"/>
  <c r="U445" i="1"/>
  <c r="U455" i="1"/>
  <c r="U508" i="1"/>
  <c r="U592" i="1"/>
  <c r="U597" i="1"/>
  <c r="U599" i="1"/>
  <c r="U746" i="1"/>
  <c r="U751" i="1"/>
  <c r="U784" i="1"/>
  <c r="U801" i="1"/>
  <c r="U838" i="1"/>
  <c r="U1390" i="1"/>
  <c r="U1532" i="1"/>
  <c r="U1596" i="1"/>
  <c r="U1604" i="1"/>
  <c r="U1621" i="1"/>
  <c r="U1678" i="1"/>
  <c r="U1820" i="1"/>
  <c r="U2154" i="1"/>
  <c r="U2205" i="1"/>
  <c r="U2217" i="1"/>
  <c r="U329" i="1"/>
  <c r="U430" i="1"/>
  <c r="U498" i="1"/>
  <c r="U587" i="1"/>
  <c r="U756" i="1"/>
  <c r="U792" i="1"/>
  <c r="U825" i="1"/>
  <c r="U1371" i="1"/>
  <c r="U1415" i="1"/>
  <c r="U1544" i="1"/>
  <c r="U1797" i="1"/>
  <c r="U1827" i="1"/>
  <c r="U2221" i="1"/>
  <c r="U261" i="1"/>
  <c r="U530" i="1"/>
  <c r="U600" i="1"/>
  <c r="U1331" i="1"/>
  <c r="U1427" i="1"/>
  <c r="U1456" i="1"/>
  <c r="U1528" i="1"/>
  <c r="U1595" i="1"/>
  <c r="U1217" i="1"/>
  <c r="U533" i="1"/>
  <c r="U539" i="1"/>
  <c r="U569" i="1"/>
  <c r="U759" i="1"/>
  <c r="U824" i="1"/>
  <c r="U839" i="1"/>
  <c r="U846" i="1"/>
  <c r="U1269" i="1"/>
  <c r="U1566" i="1"/>
  <c r="U1581" i="1"/>
  <c r="U1607" i="1"/>
  <c r="U1748" i="1"/>
  <c r="U328" i="1"/>
  <c r="U2156" i="1"/>
  <c r="U396" i="1"/>
  <c r="U443" i="1"/>
  <c r="U484" i="1"/>
  <c r="U488" i="1"/>
  <c r="U549" i="1"/>
  <c r="U749" i="1"/>
  <c r="U1834" i="1"/>
  <c r="U2234" i="1"/>
  <c r="U1418" i="1"/>
  <c r="U1336" i="1"/>
  <c r="U1377" i="1"/>
  <c r="U2228" i="1"/>
  <c r="U394" i="1"/>
  <c r="U561" i="1"/>
  <c r="U565" i="1"/>
  <c r="U590" i="1"/>
  <c r="U1810" i="1"/>
  <c r="U1486" i="1"/>
  <c r="U1576" i="1"/>
  <c r="U577" i="1"/>
  <c r="U754" i="1"/>
  <c r="U761" i="1"/>
  <c r="U787" i="1"/>
  <c r="U817" i="1"/>
  <c r="U1685" i="1"/>
  <c r="U1638" i="1"/>
  <c r="U511" i="1"/>
  <c r="U623" i="1"/>
  <c r="U525" i="1"/>
  <c r="U837" i="1"/>
  <c r="U1653" i="1"/>
  <c r="U1610" i="1"/>
  <c r="U1617" i="1"/>
  <c r="U1592" i="1"/>
  <c r="U1603" i="1"/>
  <c r="U785" i="1"/>
  <c r="U1525" i="1"/>
  <c r="U1812" i="1"/>
  <c r="U750" i="1"/>
  <c r="U1830" i="1"/>
  <c r="U451" i="1"/>
  <c r="U541" i="1"/>
  <c r="U249" i="1"/>
  <c r="U1397" i="1"/>
  <c r="U1414" i="1"/>
  <c r="U2163" i="1"/>
  <c r="F318" i="1" l="1"/>
  <c r="F196" i="1"/>
  <c r="F439" i="1"/>
  <c r="F2052" i="1"/>
  <c r="F647" i="1"/>
  <c r="F821" i="1"/>
  <c r="F1824" i="1"/>
  <c r="F514" i="1"/>
  <c r="F743" i="1"/>
  <c r="F711" i="1"/>
  <c r="F247" i="1"/>
  <c r="F1618" i="1"/>
  <c r="F478" i="1"/>
  <c r="F139" i="1"/>
  <c r="F1132" i="1"/>
  <c r="F1465" i="1"/>
  <c r="F379" i="1"/>
  <c r="F704" i="1"/>
  <c r="F796" i="1"/>
  <c r="F128" i="1"/>
  <c r="F1139" i="1"/>
  <c r="F215" i="1"/>
  <c r="F1509" i="1"/>
  <c r="F752" i="1"/>
  <c r="F1634" i="1"/>
  <c r="F1020" i="1"/>
  <c r="F642" i="1"/>
  <c r="F160" i="1"/>
  <c r="F1600" i="1"/>
  <c r="F349" i="1"/>
  <c r="F506" i="1"/>
  <c r="F1129" i="1"/>
  <c r="F1009" i="1"/>
  <c r="F1191" i="1"/>
  <c r="F275" i="1"/>
  <c r="F298" i="1"/>
  <c r="F1063" i="1"/>
  <c r="F157" i="1"/>
  <c r="F1493" i="1"/>
  <c r="F1728" i="1"/>
  <c r="F161" i="1"/>
  <c r="F2037" i="1"/>
  <c r="F543" i="1"/>
  <c r="F2060" i="1"/>
  <c r="F886" i="1"/>
  <c r="F1670" i="1"/>
  <c r="F467" i="1"/>
  <c r="F413" i="1"/>
  <c r="F1353" i="1"/>
  <c r="F1563" i="1"/>
  <c r="F342" i="1"/>
  <c r="F582" i="1"/>
  <c r="F1010" i="1"/>
  <c r="F887" i="1"/>
  <c r="F177" i="1"/>
  <c r="F66" i="1"/>
  <c r="F348" i="1"/>
  <c r="F1732" i="1"/>
  <c r="F231" i="1"/>
  <c r="F1564" i="1"/>
  <c r="F339" i="1"/>
  <c r="F121" i="1"/>
  <c r="F1098" i="1"/>
  <c r="F238" i="1"/>
  <c r="F347" i="1"/>
  <c r="F928" i="1"/>
  <c r="F1112" i="1"/>
  <c r="F184" i="1"/>
  <c r="F628" i="1"/>
  <c r="F1974" i="1"/>
  <c r="F710" i="1"/>
  <c r="F1185" i="1"/>
  <c r="F969" i="1"/>
  <c r="F338" i="1"/>
  <c r="F520" i="1"/>
  <c r="F218" i="1"/>
  <c r="F777" i="1"/>
  <c r="F250" i="1"/>
  <c r="F934" i="1"/>
  <c r="F335" i="1"/>
  <c r="F2181" i="1"/>
  <c r="F122" i="1"/>
  <c r="F504" i="1"/>
  <c r="F795" i="1"/>
  <c r="F1133" i="1"/>
  <c r="F776" i="1"/>
  <c r="F307" i="1"/>
  <c r="F305" i="1"/>
  <c r="F497" i="1"/>
  <c r="F2035" i="1"/>
  <c r="F780" i="1"/>
  <c r="F664" i="1"/>
  <c r="F2036" i="1"/>
  <c r="F187" i="1"/>
  <c r="F1251" i="1"/>
  <c r="F1514" i="1"/>
  <c r="F2172" i="1"/>
  <c r="F2053" i="1"/>
  <c r="F719" i="1"/>
  <c r="F120" i="1"/>
  <c r="F1094" i="1"/>
  <c r="F232" i="1"/>
  <c r="F393" i="1"/>
  <c r="F209" i="1"/>
  <c r="F1387" i="1"/>
  <c r="F316" i="1"/>
  <c r="F527" i="1"/>
  <c r="F1354" i="1"/>
  <c r="F1733" i="1"/>
  <c r="F1703" i="1"/>
  <c r="F1016" i="1"/>
  <c r="F186" i="1"/>
  <c r="F1012" i="1"/>
  <c r="F203" i="1"/>
  <c r="F1355" i="1"/>
  <c r="F701" i="1"/>
  <c r="F1015" i="1"/>
  <c r="F1396" i="1"/>
  <c r="F288" i="1"/>
  <c r="F907" i="1"/>
  <c r="F556" i="1"/>
  <c r="F83" i="1"/>
  <c r="F2193" i="1"/>
  <c r="F180" i="1"/>
  <c r="F182" i="1"/>
  <c r="F1282" i="1"/>
  <c r="F303" i="1"/>
  <c r="F1585" i="1"/>
  <c r="F712" i="1"/>
  <c r="F466" i="1"/>
  <c r="F740" i="1"/>
  <c r="F1064" i="1"/>
  <c r="F1099" i="1"/>
  <c r="F1957" i="1"/>
  <c r="F220" i="1"/>
  <c r="F465" i="1"/>
  <c r="F571" i="1"/>
  <c r="F1250" i="1"/>
  <c r="F1560" i="1"/>
  <c r="F1823" i="1"/>
  <c r="F1167" i="1"/>
  <c r="F1991" i="1"/>
  <c r="F655" i="1"/>
  <c r="F1570" i="1"/>
  <c r="F1011" i="1"/>
  <c r="F202" i="1"/>
  <c r="F400" i="1"/>
  <c r="F1852" i="1"/>
  <c r="F667" i="1"/>
  <c r="F1013" i="1"/>
  <c r="F967" i="1"/>
  <c r="F1588" i="1"/>
  <c r="F1561" i="1"/>
  <c r="F908" i="1"/>
  <c r="F1164" i="1"/>
  <c r="F1146" i="1"/>
  <c r="F1755" i="1"/>
  <c r="F562" i="1"/>
  <c r="F428" i="1"/>
  <c r="F2040" i="1"/>
  <c r="F1515" i="1"/>
  <c r="F1195" i="1"/>
  <c r="F276" i="1"/>
  <c r="F450" i="1"/>
  <c r="F1249" i="1"/>
  <c r="F557" i="1"/>
  <c r="U1560" i="1" l="1"/>
  <c r="U712" i="1"/>
  <c r="U1563" i="1"/>
  <c r="U752" i="1"/>
  <c r="U1824" i="1"/>
  <c r="U428" i="1"/>
  <c r="U1755" i="1"/>
  <c r="U400" i="1"/>
  <c r="U1570" i="1"/>
  <c r="U1355" i="1"/>
  <c r="U1354" i="1"/>
  <c r="U232" i="1"/>
  <c r="U1251" i="1"/>
  <c r="U776" i="1"/>
  <c r="U231" i="1"/>
  <c r="U1600" i="1"/>
  <c r="U250" i="1"/>
  <c r="U543" i="1"/>
  <c r="U1618" i="1"/>
  <c r="U821" i="1"/>
  <c r="U1353" i="1"/>
  <c r="U1493" i="1"/>
  <c r="U506" i="1"/>
  <c r="U478" i="1"/>
  <c r="U247" i="1"/>
  <c r="U439" i="1"/>
  <c r="U557" i="1"/>
  <c r="U571" i="1"/>
  <c r="U303" i="1"/>
  <c r="U335" i="1"/>
  <c r="U338" i="1"/>
  <c r="U710" i="1"/>
  <c r="U339" i="1"/>
  <c r="U275" i="1"/>
  <c r="U1634" i="1"/>
  <c r="U796" i="1"/>
  <c r="U514" i="1"/>
  <c r="U450" i="1"/>
  <c r="U1585" i="1"/>
  <c r="U1396" i="1"/>
  <c r="U1387" i="1"/>
  <c r="U2172" i="1"/>
  <c r="U780" i="1"/>
  <c r="U305" i="1"/>
  <c r="U795" i="1"/>
  <c r="U238" i="1"/>
  <c r="U1588" i="1"/>
  <c r="U2193" i="1"/>
  <c r="U527" i="1"/>
  <c r="U307" i="1"/>
  <c r="U562" i="1"/>
  <c r="U1561" i="1"/>
  <c r="U1823" i="1"/>
  <c r="U556" i="1"/>
  <c r="U393" i="1"/>
  <c r="U719" i="1"/>
  <c r="U497" i="1"/>
  <c r="U504" i="1"/>
  <c r="U777" i="1"/>
  <c r="U520" i="1"/>
  <c r="U1564" i="1"/>
  <c r="U582" i="1"/>
  <c r="U711" i="1"/>
  <c r="F14" i="1" l="1"/>
  <c r="F33" i="1"/>
  <c r="F41" i="1"/>
  <c r="F53" i="1"/>
  <c r="F55" i="1"/>
  <c r="F60" i="1"/>
  <c r="F79" i="1"/>
  <c r="F104" i="1"/>
  <c r="F594" i="1"/>
  <c r="F15" i="1"/>
  <c r="F40" i="1"/>
  <c r="F43" i="1"/>
  <c r="F61" i="1"/>
  <c r="F86" i="1"/>
  <c r="F289" i="1"/>
  <c r="F598" i="1"/>
  <c r="F18" i="1"/>
  <c r="F45" i="1"/>
  <c r="F56" i="1"/>
  <c r="F65" i="1"/>
  <c r="F87" i="1"/>
  <c r="F110" i="1"/>
  <c r="F7" i="1"/>
  <c r="F68" i="1"/>
  <c r="F88" i="1"/>
  <c r="F118" i="1"/>
  <c r="F131" i="1"/>
  <c r="F683" i="1"/>
  <c r="F9" i="1"/>
  <c r="F20" i="1"/>
  <c r="F73" i="1"/>
  <c r="F90" i="1"/>
  <c r="F124" i="1"/>
  <c r="F151" i="1"/>
  <c r="F175" i="1"/>
  <c r="F705" i="1"/>
  <c r="F13" i="1"/>
  <c r="F10" i="1"/>
  <c r="F11" i="1"/>
  <c r="F23" i="1"/>
  <c r="F51" i="1"/>
  <c r="F76" i="1"/>
  <c r="F96" i="1"/>
  <c r="F111" i="1"/>
  <c r="F126" i="1"/>
  <c r="F154" i="1"/>
  <c r="F310" i="1"/>
  <c r="F12" i="1"/>
  <c r="F29" i="1"/>
  <c r="F77" i="1"/>
  <c r="F98" i="1"/>
  <c r="F127" i="1"/>
  <c r="F207" i="1"/>
  <c r="F32" i="1"/>
  <c r="F59" i="1"/>
  <c r="F99" i="1"/>
  <c r="F258" i="1"/>
  <c r="F575" i="1"/>
  <c r="F78" i="1" l="1"/>
  <c r="U310" i="1"/>
  <c r="U594" i="1"/>
  <c r="U575" i="1"/>
  <c r="U258" i="1"/>
  <c r="U598" i="1"/>
  <c r="F6" i="1" l="1"/>
  <c r="F4" i="1" s="1"/>
  <c r="AB3" i="1" s="1"/>
  <c r="F4" i="2"/>
  <c r="E9" i="4" s="1"/>
  <c r="F9" i="4" s="1"/>
  <c r="U1441" i="1" l="1"/>
  <c r="U1602" i="1"/>
  <c r="U2208" i="1"/>
  <c r="U1807" i="1"/>
  <c r="U2150" i="1"/>
  <c r="U2186" i="1"/>
  <c r="U1542" i="1"/>
  <c r="U546" i="1"/>
  <c r="U1738" i="1"/>
  <c r="U1809" i="1"/>
  <c r="U757" i="1"/>
  <c r="U2201" i="1"/>
  <c r="U1838" i="1"/>
  <c r="U841" i="1"/>
  <c r="U2232" i="1"/>
  <c r="U1531" i="1"/>
  <c r="U1423" i="1"/>
  <c r="U1358" i="1"/>
  <c r="U2200" i="1"/>
  <c r="U1613" i="1"/>
  <c r="U551" i="1"/>
  <c r="U2222" i="1"/>
  <c r="U2164" i="1"/>
  <c r="U1677" i="1"/>
  <c r="U1831" i="1"/>
  <c r="U1633" i="1"/>
  <c r="U1759" i="1"/>
  <c r="U1253" i="1"/>
  <c r="U1606" i="1"/>
  <c r="U2231" i="1"/>
  <c r="U1622" i="1"/>
  <c r="U1750" i="1"/>
  <c r="U1439" i="1"/>
  <c r="U1662" i="1"/>
  <c r="U567" i="1"/>
  <c r="U1737" i="1"/>
  <c r="U1296" i="1"/>
  <c r="U2195" i="1"/>
  <c r="U399" i="1"/>
  <c r="U1754" i="1"/>
  <c r="U2192" i="1"/>
  <c r="U1408" i="1"/>
  <c r="U1421" i="1"/>
  <c r="U2161" i="1"/>
  <c r="U1770" i="1"/>
  <c r="U2239" i="1"/>
  <c r="U2190" i="1"/>
  <c r="U1399" i="1"/>
  <c r="U2211" i="1"/>
  <c r="U2170" i="1"/>
  <c r="U2238" i="1"/>
  <c r="U2209" i="1"/>
  <c r="U2247" i="1"/>
  <c r="U1832" i="1"/>
  <c r="U2213" i="1"/>
  <c r="U1753" i="1"/>
  <c r="U271" i="1"/>
  <c r="U1620" i="1"/>
  <c r="U568" i="1"/>
  <c r="U2240" i="1"/>
  <c r="U1361" i="1"/>
  <c r="U1800" i="1"/>
  <c r="U1619" i="1"/>
  <c r="U1833" i="1"/>
  <c r="U2169" i="1"/>
  <c r="U2210" i="1"/>
  <c r="U1762" i="1"/>
  <c r="U256" i="1"/>
  <c r="U1584" i="1"/>
  <c r="U2165" i="1"/>
  <c r="U828" i="1"/>
  <c r="U1798" i="1"/>
  <c r="U1450" i="1"/>
  <c r="U1774" i="1"/>
  <c r="U1543" i="1"/>
  <c r="U1382" i="1"/>
  <c r="U1341" i="1"/>
  <c r="U1538" i="1"/>
  <c r="U2212" i="1"/>
  <c r="U1452" i="1"/>
  <c r="U538" i="1"/>
  <c r="U1768" i="1"/>
  <c r="U1384" i="1"/>
  <c r="U1632" i="1"/>
  <c r="U842" i="1"/>
  <c r="U1579" i="1"/>
  <c r="U237" i="1"/>
  <c r="U1492" i="1"/>
  <c r="U2197" i="1"/>
  <c r="U2151" i="1"/>
  <c r="U1436" i="1"/>
  <c r="U2167" i="1"/>
  <c r="U758" i="1"/>
  <c r="U1420" i="1"/>
  <c r="U1267" i="1"/>
  <c r="U2199" i="1"/>
  <c r="U1404" i="1"/>
  <c r="U1794" i="1"/>
  <c r="U1801" i="1"/>
  <c r="U1451" i="1"/>
  <c r="U783" i="1"/>
  <c r="U2196" i="1"/>
  <c r="U1491" i="1"/>
  <c r="U308" i="1"/>
  <c r="U2248" i="1"/>
  <c r="U2249" i="1"/>
  <c r="U1405" i="1"/>
  <c r="U2191" i="1"/>
  <c r="U234" i="1"/>
  <c r="U1379" i="1"/>
  <c r="U1684" i="1"/>
  <c r="U1799" i="1"/>
  <c r="U1837" i="1"/>
  <c r="U1430" i="1"/>
  <c r="U2155" i="1"/>
  <c r="U1608" i="1"/>
  <c r="U1567" i="1"/>
  <c r="U1612" i="1"/>
  <c r="U390" i="1"/>
  <c r="U1735" i="1"/>
  <c r="U244" i="1"/>
  <c r="U2233" i="1"/>
  <c r="U1631" i="1"/>
  <c r="U1537" i="1"/>
  <c r="U1661" i="1"/>
  <c r="U807" i="1"/>
  <c r="U1740" i="1"/>
  <c r="U1364" i="1"/>
  <c r="U1583" i="1"/>
  <c r="U1736" i="1"/>
  <c r="U2214" i="1"/>
  <c r="U1630" i="1"/>
  <c r="U1428" i="1"/>
  <c r="U2160" i="1"/>
  <c r="U1400" i="1"/>
  <c r="U1758" i="1"/>
  <c r="U1424" i="1"/>
  <c r="U1761" i="1"/>
  <c r="U1440" i="1"/>
  <c r="U1808" i="1"/>
  <c r="U2218" i="1"/>
  <c r="U1339" i="1"/>
  <c r="Q705" i="1" l="1"/>
  <c r="S705" i="1"/>
  <c r="Q552" i="1"/>
  <c r="S552" i="1"/>
  <c r="Q1387" i="1"/>
  <c r="S1387" i="1"/>
  <c r="Q1433" i="1"/>
  <c r="S1433" i="1"/>
  <c r="Q1519" i="1"/>
  <c r="S1519" i="1"/>
  <c r="Q844" i="1"/>
  <c r="S844" i="1"/>
  <c r="Q339" i="1"/>
  <c r="S339" i="1"/>
  <c r="S1659" i="1"/>
  <c r="Q1659" i="1"/>
  <c r="Q266" i="1"/>
  <c r="S266" i="1"/>
  <c r="Q549" i="1"/>
  <c r="S549" i="1"/>
  <c r="Q402" i="1"/>
  <c r="S402" i="1"/>
  <c r="Q311" i="1"/>
  <c r="S311" i="1"/>
  <c r="Q499" i="1"/>
  <c r="S499" i="1"/>
  <c r="Q681" i="1"/>
  <c r="S681" i="1"/>
  <c r="Q250" i="1"/>
  <c r="S250" i="1"/>
  <c r="Q1625" i="1"/>
  <c r="S1625" i="1"/>
  <c r="Q2152" i="1"/>
  <c r="S2152" i="1"/>
  <c r="Q1767" i="1"/>
  <c r="S1767" i="1"/>
  <c r="Q1251" i="1"/>
  <c r="S1251" i="1"/>
  <c r="Q1300" i="1"/>
  <c r="S1300" i="1"/>
  <c r="Q1215" i="1"/>
  <c r="S1215" i="1"/>
  <c r="Q379" i="1"/>
  <c r="S379" i="1"/>
  <c r="Q837" i="1"/>
  <c r="S837" i="1"/>
  <c r="Q2230" i="1"/>
  <c r="S2230" i="1"/>
  <c r="Q1752" i="1"/>
  <c r="S1752" i="1"/>
  <c r="Q667" i="1"/>
  <c r="S667" i="1"/>
  <c r="Q752" i="1"/>
  <c r="S752" i="1"/>
  <c r="Q439" i="1"/>
  <c r="S439" i="1"/>
  <c r="Q840" i="1"/>
  <c r="S840" i="1"/>
  <c r="Q1261" i="1"/>
  <c r="S1261" i="1"/>
  <c r="Q685" i="1"/>
  <c r="S685" i="1"/>
  <c r="Q734" i="1"/>
  <c r="S734" i="1"/>
  <c r="Q715" i="1"/>
  <c r="S715" i="1"/>
  <c r="S438" i="1"/>
  <c r="Q438" i="1"/>
  <c r="Q2172" i="1"/>
  <c r="S2172" i="1"/>
  <c r="Q1429" i="1"/>
  <c r="S1429" i="1"/>
  <c r="S675" i="1"/>
  <c r="Q675" i="1"/>
  <c r="Q1265" i="1"/>
  <c r="S1265" i="1"/>
  <c r="Q1824" i="1"/>
  <c r="S1824" i="1"/>
  <c r="Q597" i="1"/>
  <c r="S597" i="1"/>
  <c r="Q247" i="1"/>
  <c r="S247" i="1"/>
  <c r="Q1529" i="1"/>
  <c r="S1529" i="1"/>
  <c r="Q1596" i="1"/>
  <c r="S1596" i="1"/>
  <c r="Q620" i="1"/>
  <c r="S620" i="1"/>
  <c r="S246" i="1"/>
  <c r="Q246" i="1"/>
  <c r="Q1207" i="1"/>
  <c r="S1207" i="1"/>
  <c r="Q497" i="1"/>
  <c r="S497" i="1"/>
  <c r="S2232" i="1"/>
  <c r="Q2232" i="1"/>
  <c r="Q2219" i="1"/>
  <c r="S2219" i="1"/>
  <c r="Q1822" i="1"/>
  <c r="S1822" i="1"/>
  <c r="Q1441" i="1"/>
  <c r="S1441" i="1"/>
  <c r="Q1437" i="1"/>
  <c r="S1437" i="1"/>
  <c r="Q2231" i="1"/>
  <c r="S2231" i="1"/>
  <c r="Q842" i="1"/>
  <c r="S842" i="1"/>
  <c r="Q553" i="1"/>
  <c r="S553" i="1"/>
  <c r="Q574" i="1"/>
  <c r="S574" i="1"/>
  <c r="Q1678" i="1"/>
  <c r="S1678" i="1"/>
  <c r="Q1763" i="1"/>
  <c r="S1763" i="1"/>
  <c r="Q1260" i="1"/>
  <c r="S1260" i="1"/>
  <c r="Q824" i="1"/>
  <c r="S824" i="1"/>
  <c r="Q568" i="1"/>
  <c r="S568" i="1"/>
  <c r="Q496" i="1"/>
  <c r="S496" i="1"/>
  <c r="Q1836" i="1"/>
  <c r="S1836" i="1"/>
  <c r="Q1819" i="1"/>
  <c r="S1819" i="1"/>
  <c r="Q490" i="1"/>
  <c r="S490" i="1"/>
  <c r="Q849" i="1"/>
  <c r="S849" i="1"/>
  <c r="Q1527" i="1"/>
  <c r="S1527" i="1"/>
  <c r="Q588" i="1"/>
  <c r="S588" i="1"/>
  <c r="Q518" i="1"/>
  <c r="S518" i="1"/>
  <c r="S1442" i="1"/>
  <c r="Q1442" i="1"/>
  <c r="Q1804" i="1"/>
  <c r="S1804" i="1"/>
  <c r="Q1743" i="1"/>
  <c r="S1743" i="1"/>
  <c r="Q623" i="1"/>
  <c r="S623" i="1"/>
  <c r="Q1420" i="1"/>
  <c r="S1420" i="1"/>
  <c r="Q304" i="1"/>
  <c r="S304" i="1"/>
  <c r="Q1409" i="1"/>
  <c r="S1409" i="1"/>
  <c r="Q1421" i="1"/>
  <c r="S1421" i="1"/>
  <c r="Q271" i="1"/>
  <c r="S271" i="1"/>
  <c r="Q532" i="1"/>
  <c r="S532" i="1"/>
  <c r="Q333" i="1"/>
  <c r="S333" i="1"/>
  <c r="Q760" i="1"/>
  <c r="S760" i="1"/>
  <c r="Q244" i="1"/>
  <c r="S244" i="1"/>
  <c r="Q601" i="1"/>
  <c r="S601" i="1"/>
  <c r="Q728" i="1"/>
  <c r="S728" i="1"/>
  <c r="Q535" i="1"/>
  <c r="S535" i="1"/>
  <c r="Q695" i="1"/>
  <c r="S695" i="1"/>
  <c r="Q792" i="1"/>
  <c r="S792" i="1"/>
  <c r="Q234" i="1"/>
  <c r="S234" i="1"/>
  <c r="Q581" i="1"/>
  <c r="S581" i="1"/>
  <c r="Q811" i="1"/>
  <c r="S811" i="1"/>
  <c r="Q324" i="1"/>
  <c r="S324" i="1"/>
  <c r="Q396" i="1"/>
  <c r="S396" i="1"/>
  <c r="Q749" i="1"/>
  <c r="S749" i="1"/>
  <c r="Q407" i="1"/>
  <c r="S407" i="1"/>
  <c r="Q689" i="1"/>
  <c r="S689" i="1"/>
  <c r="Q784" i="1"/>
  <c r="S784" i="1"/>
  <c r="Q409" i="1"/>
  <c r="S409" i="1"/>
  <c r="Q691" i="1"/>
  <c r="S691" i="1"/>
  <c r="Q787" i="1"/>
  <c r="S787" i="1"/>
  <c r="Q713" i="1"/>
  <c r="S713" i="1"/>
  <c r="Q775" i="1"/>
  <c r="S775" i="1"/>
  <c r="Q1366" i="1"/>
  <c r="S1366" i="1"/>
  <c r="Q1521" i="1"/>
  <c r="S1521" i="1"/>
  <c r="Q1630" i="1"/>
  <c r="S1630" i="1"/>
  <c r="Q1357" i="1"/>
  <c r="S1357" i="1"/>
  <c r="Q1616" i="1"/>
  <c r="S1616" i="1"/>
  <c r="Q1293" i="1"/>
  <c r="S1293" i="1"/>
  <c r="S1349" i="1"/>
  <c r="Q1349" i="1"/>
  <c r="Q1483" i="1"/>
  <c r="S1483" i="1"/>
  <c r="Q1592" i="1"/>
  <c r="S1592" i="1"/>
  <c r="Q1777" i="1"/>
  <c r="S1777" i="1"/>
  <c r="Q703" i="1"/>
  <c r="S703" i="1"/>
  <c r="Q771" i="1"/>
  <c r="S771" i="1"/>
  <c r="Q1360" i="1"/>
  <c r="S1360" i="1"/>
  <c r="Q1621" i="1"/>
  <c r="S1621" i="1"/>
  <c r="Q1277" i="1"/>
  <c r="S1277" i="1"/>
  <c r="Q1402" i="1"/>
  <c r="S1402" i="1"/>
  <c r="Q1202" i="1"/>
  <c r="S1202" i="1"/>
  <c r="Q1296" i="1"/>
  <c r="S1296" i="1"/>
  <c r="Q1487" i="1"/>
  <c r="S1487" i="1"/>
  <c r="Q1289" i="1"/>
  <c r="S1289" i="1"/>
  <c r="Q1341" i="1"/>
  <c r="S1341" i="1"/>
  <c r="S1750" i="1"/>
  <c r="Q1750" i="1"/>
  <c r="Q1573" i="1"/>
  <c r="S1573" i="1"/>
  <c r="Q1775" i="1"/>
  <c r="S1775" i="1"/>
  <c r="Q2211" i="1"/>
  <c r="S2211" i="1"/>
  <c r="Q1845" i="1"/>
  <c r="S1845" i="1"/>
  <c r="Q1796" i="1"/>
  <c r="S1796" i="1"/>
  <c r="Q2170" i="1"/>
  <c r="S2170" i="1"/>
  <c r="S2257" i="1"/>
  <c r="Q2257" i="1"/>
  <c r="Q1576" i="1"/>
  <c r="S1576" i="1"/>
  <c r="Q1779" i="1"/>
  <c r="S1779" i="1"/>
  <c r="Q2157" i="1"/>
  <c r="S2157" i="1"/>
  <c r="Q2237" i="1"/>
  <c r="S2237" i="1"/>
  <c r="Q1842" i="1"/>
  <c r="S1842" i="1"/>
  <c r="Q1280" i="1"/>
  <c r="S1280" i="1"/>
  <c r="Q1589" i="1"/>
  <c r="S1589" i="1"/>
  <c r="Q1330" i="1"/>
  <c r="S1330" i="1"/>
  <c r="Q1398" i="1"/>
  <c r="S1398" i="1"/>
  <c r="Q303" i="1"/>
  <c r="S303" i="1"/>
  <c r="Q529" i="1"/>
  <c r="S529" i="1"/>
  <c r="Q268" i="1"/>
  <c r="S268" i="1"/>
  <c r="Q1561" i="1"/>
  <c r="S1561" i="1"/>
  <c r="Q1418" i="1"/>
  <c r="S1418" i="1"/>
  <c r="Q522" i="1"/>
  <c r="S522" i="1"/>
  <c r="Q323" i="1"/>
  <c r="S323" i="1"/>
  <c r="Q270" i="1"/>
  <c r="S270" i="1"/>
  <c r="Q753" i="1"/>
  <c r="S753" i="1"/>
  <c r="Q1533" i="1"/>
  <c r="S1533" i="1"/>
  <c r="Q751" i="1"/>
  <c r="S751" i="1"/>
  <c r="Q1834" i="1"/>
  <c r="S1834" i="1"/>
  <c r="Q443" i="1"/>
  <c r="S443" i="1"/>
  <c r="Q267" i="1"/>
  <c r="S267" i="1"/>
  <c r="Q1791" i="1"/>
  <c r="S1791" i="1"/>
  <c r="Q470" i="1"/>
  <c r="S470" i="1"/>
  <c r="Q710" i="1"/>
  <c r="S710" i="1"/>
  <c r="Q543" i="1"/>
  <c r="S543" i="1"/>
  <c r="Q1839" i="1"/>
  <c r="S1839" i="1"/>
  <c r="Q1772" i="1"/>
  <c r="S1772" i="1"/>
  <c r="Q1343" i="1"/>
  <c r="S1343" i="1"/>
  <c r="Q548" i="1"/>
  <c r="S548" i="1"/>
  <c r="Q541" i="1"/>
  <c r="S541" i="1"/>
  <c r="Q1386" i="1"/>
  <c r="S1386" i="1"/>
  <c r="Q428" i="1"/>
  <c r="S428" i="1"/>
  <c r="Q1352" i="1"/>
  <c r="S1352" i="1"/>
  <c r="S1739" i="1"/>
  <c r="Q1739" i="1"/>
  <c r="Q1348" i="1"/>
  <c r="S1348" i="1"/>
  <c r="Q1660" i="1"/>
  <c r="S1660" i="1"/>
  <c r="Q1846" i="1"/>
  <c r="S1846" i="1"/>
  <c r="Q1530" i="1"/>
  <c r="S1530" i="1"/>
  <c r="Q242" i="1"/>
  <c r="S242" i="1"/>
  <c r="Q1219" i="1"/>
  <c r="S1219" i="1"/>
  <c r="Q1629" i="1"/>
  <c r="S1629" i="1"/>
  <c r="Q2240" i="1"/>
  <c r="S2240" i="1"/>
  <c r="Q2234" i="1"/>
  <c r="S2234" i="1"/>
  <c r="Q2212" i="1"/>
  <c r="S2212" i="1"/>
  <c r="Q1815" i="1"/>
  <c r="S1815" i="1"/>
  <c r="Q566" i="1"/>
  <c r="S566" i="1"/>
  <c r="Q1423" i="1"/>
  <c r="S1423" i="1"/>
  <c r="Q2253" i="1"/>
  <c r="S2253" i="1"/>
  <c r="Q546" i="1"/>
  <c r="S546" i="1"/>
  <c r="Q815" i="1"/>
  <c r="S815" i="1"/>
  <c r="Q1788" i="1"/>
  <c r="S1788" i="1"/>
  <c r="Q1825" i="1"/>
  <c r="S1825" i="1"/>
  <c r="Q1209" i="1"/>
  <c r="S1209" i="1"/>
  <c r="Q1401" i="1"/>
  <c r="S1401" i="1"/>
  <c r="Q2220" i="1"/>
  <c r="S2220" i="1"/>
  <c r="Q1262" i="1"/>
  <c r="S1262" i="1"/>
  <c r="Q669" i="1"/>
  <c r="S669" i="1"/>
  <c r="Q1829" i="1"/>
  <c r="S1829" i="1"/>
  <c r="Q1682" i="1"/>
  <c r="S1682" i="1"/>
  <c r="Q1742" i="1"/>
  <c r="S1742" i="1"/>
  <c r="Q545" i="1"/>
  <c r="S545" i="1"/>
  <c r="Q1264" i="1"/>
  <c r="S1264" i="1"/>
  <c r="Q1828" i="1"/>
  <c r="S1828" i="1"/>
  <c r="Q1803" i="1"/>
  <c r="S1803" i="1"/>
  <c r="Q380" i="1"/>
  <c r="S380" i="1"/>
  <c r="Q1805" i="1"/>
  <c r="S1805" i="1"/>
  <c r="Q1524" i="1"/>
  <c r="S1524" i="1"/>
  <c r="Q503" i="1"/>
  <c r="S503" i="1"/>
  <c r="Q1412" i="1"/>
  <c r="S1412" i="1"/>
  <c r="Q567" i="1"/>
  <c r="S567" i="1"/>
  <c r="Q848" i="1"/>
  <c r="S848" i="1"/>
  <c r="Q261" i="1"/>
  <c r="S261" i="1"/>
  <c r="Q680" i="1"/>
  <c r="S680" i="1"/>
  <c r="Q774" i="1"/>
  <c r="S774" i="1"/>
  <c r="Q394" i="1"/>
  <c r="S394" i="1"/>
  <c r="Q747" i="1"/>
  <c r="S747" i="1"/>
  <c r="Q580" i="1"/>
  <c r="S580" i="1"/>
  <c r="S807" i="1"/>
  <c r="Q807" i="1"/>
  <c r="Q435" i="1"/>
  <c r="S435" i="1"/>
  <c r="Q482" i="1"/>
  <c r="S482" i="1"/>
  <c r="Q538" i="1"/>
  <c r="S538" i="1"/>
  <c r="Q702" i="1"/>
  <c r="S702" i="1"/>
  <c r="S802" i="1"/>
  <c r="Q802" i="1"/>
  <c r="Q389" i="1"/>
  <c r="S389" i="1"/>
  <c r="Q449" i="1"/>
  <c r="S449" i="1"/>
  <c r="Q736" i="1"/>
  <c r="S736" i="1"/>
  <c r="Q383" i="1"/>
  <c r="S383" i="1"/>
  <c r="Q708" i="1"/>
  <c r="S708" i="1"/>
  <c r="Q722" i="1"/>
  <c r="S722" i="1"/>
  <c r="Q786" i="1"/>
  <c r="S786" i="1"/>
  <c r="Q1370" i="1"/>
  <c r="S1370" i="1"/>
  <c r="Q1335" i="1"/>
  <c r="S1335" i="1"/>
  <c r="Q1538" i="1"/>
  <c r="S1538" i="1"/>
  <c r="Q1606" i="1"/>
  <c r="S1606" i="1"/>
  <c r="S717" i="1"/>
  <c r="Q717" i="1"/>
  <c r="Q782" i="1"/>
  <c r="S782" i="1"/>
  <c r="Q1331" i="1"/>
  <c r="S1331" i="1"/>
  <c r="Q1611" i="1"/>
  <c r="S1611" i="1"/>
  <c r="Q1203" i="1"/>
  <c r="S1203" i="1"/>
  <c r="Q1298" i="1"/>
  <c r="S1298" i="1"/>
  <c r="Q1491" i="1"/>
  <c r="S1491" i="1"/>
  <c r="Q1598" i="1"/>
  <c r="S1598" i="1"/>
  <c r="Q1368" i="1"/>
  <c r="S1368" i="1"/>
  <c r="Q1582" i="1"/>
  <c r="S1582" i="1"/>
  <c r="Q2195" i="1"/>
  <c r="S2195" i="1"/>
  <c r="Q2256" i="1"/>
  <c r="S2256" i="1"/>
  <c r="Q1840" i="1"/>
  <c r="S1840" i="1"/>
  <c r="Q1372" i="1"/>
  <c r="S1372" i="1"/>
  <c r="Q1586" i="1"/>
  <c r="S1586" i="1"/>
  <c r="Q1787" i="1"/>
  <c r="S1787" i="1"/>
  <c r="Q1849" i="1"/>
  <c r="S1849" i="1"/>
  <c r="Q2189" i="1"/>
  <c r="S2189" i="1"/>
  <c r="Q405" i="1"/>
  <c r="S405" i="1"/>
  <c r="Q310" i="1"/>
  <c r="S310" i="1"/>
  <c r="Q1435" i="1"/>
  <c r="S1435" i="1"/>
  <c r="Q788" i="1"/>
  <c r="S788" i="1"/>
  <c r="Q233" i="1"/>
  <c r="S233" i="1"/>
  <c r="Q1745" i="1"/>
  <c r="S1745" i="1"/>
  <c r="Q1755" i="1"/>
  <c r="S1755" i="1"/>
  <c r="Q332" i="1"/>
  <c r="S332" i="1"/>
  <c r="Q1536" i="1"/>
  <c r="S1536" i="1"/>
  <c r="S1378" i="1"/>
  <c r="Q1378" i="1"/>
  <c r="Q517" i="1"/>
  <c r="S517" i="1"/>
  <c r="Q1560" i="1"/>
  <c r="S1560" i="1"/>
  <c r="Q2159" i="1"/>
  <c r="S2159" i="1"/>
  <c r="Q738" i="1"/>
  <c r="S738" i="1"/>
  <c r="Q1252" i="1"/>
  <c r="S1252" i="1"/>
  <c r="Q231" i="1"/>
  <c r="S231" i="1"/>
  <c r="Q1810" i="1"/>
  <c r="S1810" i="1"/>
  <c r="Q1741" i="1"/>
  <c r="S1741" i="1"/>
  <c r="S570" i="1"/>
  <c r="Q570" i="1"/>
  <c r="Q1551" i="1"/>
  <c r="S1551" i="1"/>
  <c r="Q1347" i="1"/>
  <c r="S1347" i="1"/>
  <c r="Q309" i="1"/>
  <c r="S309" i="1"/>
  <c r="Q1396" i="1"/>
  <c r="S1396" i="1"/>
  <c r="Q556" i="1"/>
  <c r="S556" i="1"/>
  <c r="Q1403" i="1"/>
  <c r="S1403" i="1"/>
  <c r="Q2229" i="1"/>
  <c r="S2229" i="1"/>
  <c r="S1599" i="1"/>
  <c r="Q1599" i="1"/>
  <c r="Q821" i="1"/>
  <c r="S821" i="1"/>
  <c r="Q253" i="1"/>
  <c r="S253" i="1"/>
  <c r="Q704" i="1"/>
  <c r="S704" i="1"/>
  <c r="Q307" i="1"/>
  <c r="S307" i="1"/>
  <c r="Q557" i="1"/>
  <c r="S557" i="1"/>
  <c r="Q820" i="1"/>
  <c r="S820" i="1"/>
  <c r="Q1544" i="1"/>
  <c r="S1544" i="1"/>
  <c r="Q1417" i="1"/>
  <c r="S1417" i="1"/>
  <c r="Q1328" i="1"/>
  <c r="S1328" i="1"/>
  <c r="Q1456" i="1"/>
  <c r="S1456" i="1"/>
  <c r="Q2154" i="1"/>
  <c r="S2154" i="1"/>
  <c r="Q302" i="1"/>
  <c r="S302" i="1"/>
  <c r="Q429" i="1"/>
  <c r="S429" i="1"/>
  <c r="Q1570" i="1"/>
  <c r="S1570" i="1"/>
  <c r="Q1532" i="1"/>
  <c r="S1532" i="1"/>
  <c r="Q305" i="1"/>
  <c r="S305" i="1"/>
  <c r="S763" i="1"/>
  <c r="Q763" i="1"/>
  <c r="Q488" i="1"/>
  <c r="S488" i="1"/>
  <c r="Q1646" i="1"/>
  <c r="S1646" i="1"/>
  <c r="Q673" i="1"/>
  <c r="S673" i="1"/>
  <c r="Q2166" i="1"/>
  <c r="S2166" i="1"/>
  <c r="Q1811" i="1"/>
  <c r="S1811" i="1"/>
  <c r="Q1410" i="1"/>
  <c r="S1410" i="1"/>
  <c r="Q1405" i="1"/>
  <c r="S1405" i="1"/>
  <c r="Q1761" i="1"/>
  <c r="S1761" i="1"/>
  <c r="Q1818" i="1"/>
  <c r="S1818" i="1"/>
  <c r="Q1806" i="1"/>
  <c r="S1806" i="1"/>
  <c r="Q1404" i="1"/>
  <c r="S1404" i="1"/>
  <c r="Q1413" i="1"/>
  <c r="S1413" i="1"/>
  <c r="Q1411" i="1"/>
  <c r="S1411" i="1"/>
  <c r="S1450" i="1"/>
  <c r="Q1450" i="1"/>
  <c r="Q2252" i="1"/>
  <c r="S2252" i="1"/>
  <c r="Q1392" i="1"/>
  <c r="S1392" i="1"/>
  <c r="Q1681" i="1"/>
  <c r="S1681" i="1"/>
  <c r="Q508" i="1"/>
  <c r="S508" i="1"/>
  <c r="Q1205" i="1"/>
  <c r="S1205" i="1"/>
  <c r="Q511" i="1"/>
  <c r="S511" i="1"/>
  <c r="Q1757" i="1"/>
  <c r="S1757" i="1"/>
  <c r="Q1820" i="1"/>
  <c r="S1820" i="1"/>
  <c r="Q1525" i="1"/>
  <c r="S1525" i="1"/>
  <c r="S1662" i="1"/>
  <c r="Q1662" i="1"/>
  <c r="Q1801" i="1"/>
  <c r="S1801" i="1"/>
  <c r="Q528" i="1"/>
  <c r="S528" i="1"/>
  <c r="S1821" i="1"/>
  <c r="Q1821" i="1"/>
  <c r="Q515" i="1"/>
  <c r="S515" i="1"/>
  <c r="Q1263" i="1"/>
  <c r="S1263" i="1"/>
  <c r="Q1655" i="1"/>
  <c r="S1655" i="1"/>
  <c r="Q337" i="1"/>
  <c r="S337" i="1"/>
  <c r="Q1684" i="1"/>
  <c r="S1684" i="1"/>
  <c r="Q1523" i="1"/>
  <c r="S1523" i="1"/>
  <c r="Q502" i="1"/>
  <c r="S502" i="1"/>
  <c r="Q589" i="1"/>
  <c r="S589" i="1"/>
  <c r="Q1210" i="1"/>
  <c r="S1210" i="1"/>
  <c r="Q1399" i="1"/>
  <c r="S1399" i="1"/>
  <c r="Q2226" i="1"/>
  <c r="S2226" i="1"/>
  <c r="Q274" i="1"/>
  <c r="S274" i="1"/>
  <c r="Q377" i="1"/>
  <c r="S377" i="1"/>
  <c r="Q693" i="1"/>
  <c r="S693" i="1"/>
  <c r="Q789" i="1"/>
  <c r="S789" i="1"/>
  <c r="Q477" i="1"/>
  <c r="S477" i="1"/>
  <c r="Q755" i="1"/>
  <c r="S755" i="1"/>
  <c r="Q587" i="1"/>
  <c r="S587" i="1"/>
  <c r="Q838" i="1"/>
  <c r="S838" i="1"/>
  <c r="Q442" i="1"/>
  <c r="S442" i="1"/>
  <c r="Q603" i="1"/>
  <c r="S603" i="1"/>
  <c r="Q732" i="1"/>
  <c r="S732" i="1"/>
  <c r="Q256" i="1"/>
  <c r="S256" i="1"/>
  <c r="S487" i="1"/>
  <c r="Q487" i="1"/>
  <c r="Q769" i="1"/>
  <c r="S769" i="1"/>
  <c r="Q721" i="1"/>
  <c r="S721" i="1"/>
  <c r="Q813" i="1"/>
  <c r="S813" i="1"/>
  <c r="Q399" i="1"/>
  <c r="S399" i="1"/>
  <c r="S473" i="1"/>
  <c r="Q473" i="1"/>
  <c r="Q621" i="1"/>
  <c r="S621" i="1"/>
  <c r="Q750" i="1"/>
  <c r="S750" i="1"/>
  <c r="Q432" i="1"/>
  <c r="S432" i="1"/>
  <c r="Q585" i="1"/>
  <c r="S585" i="1"/>
  <c r="Q833" i="1"/>
  <c r="S833" i="1"/>
  <c r="Q797" i="1"/>
  <c r="S797" i="1"/>
  <c r="S1256" i="1"/>
  <c r="Q1256" i="1"/>
  <c r="Q1383" i="1"/>
  <c r="S1383" i="1"/>
  <c r="Q1553" i="1"/>
  <c r="S1553" i="1"/>
  <c r="Q1291" i="1"/>
  <c r="S1291" i="1"/>
  <c r="Q1345" i="1"/>
  <c r="S1345" i="1"/>
  <c r="Q1584" i="1"/>
  <c r="S1584" i="1"/>
  <c r="Q1770" i="1"/>
  <c r="S1770" i="1"/>
  <c r="S1323" i="1"/>
  <c r="Q1323" i="1"/>
  <c r="S1358" i="1"/>
  <c r="Q1358" i="1"/>
  <c r="Q1619" i="1"/>
  <c r="S1619" i="1"/>
  <c r="Q791" i="1"/>
  <c r="S791" i="1"/>
  <c r="Q1326" i="1"/>
  <c r="S1326" i="1"/>
  <c r="Q1374" i="1"/>
  <c r="S1374" i="1"/>
  <c r="S1547" i="1"/>
  <c r="Q1547" i="1"/>
  <c r="Q1287" i="1"/>
  <c r="S1287" i="1"/>
  <c r="Q1339" i="1"/>
  <c r="S1339" i="1"/>
  <c r="S1578" i="1"/>
  <c r="Q1578" i="1"/>
  <c r="Q1738" i="1"/>
  <c r="S1738" i="1"/>
  <c r="Q1363" i="1"/>
  <c r="S1363" i="1"/>
  <c r="Q1517" i="1"/>
  <c r="S1517" i="1"/>
  <c r="Q1623" i="1"/>
  <c r="S1623" i="1"/>
  <c r="Q1612" i="1"/>
  <c r="S1612" i="1"/>
  <c r="Q1375" i="1"/>
  <c r="S1375" i="1"/>
  <c r="Q1594" i="1"/>
  <c r="S1594" i="1"/>
  <c r="Q2248" i="1"/>
  <c r="S2248" i="1"/>
  <c r="Q2204" i="1"/>
  <c r="S2204" i="1"/>
  <c r="S1631" i="1"/>
  <c r="Q1631" i="1"/>
  <c r="Q1382" i="1"/>
  <c r="S1382" i="1"/>
  <c r="Q1520" i="1"/>
  <c r="S1520" i="1"/>
  <c r="Q1601" i="1"/>
  <c r="S1601" i="1"/>
  <c r="Q1797" i="1"/>
  <c r="S1797" i="1"/>
  <c r="S2200" i="1"/>
  <c r="Q2200" i="1"/>
  <c r="Q1838" i="1"/>
  <c r="S1838" i="1"/>
  <c r="Q1851" i="1"/>
  <c r="S1851" i="1"/>
  <c r="Q2191" i="1"/>
  <c r="S2191" i="1"/>
  <c r="S410" i="1"/>
  <c r="Q410" i="1"/>
  <c r="Q401" i="1"/>
  <c r="S401" i="1"/>
  <c r="Q1617" i="1"/>
  <c r="S1617" i="1"/>
  <c r="Q1847" i="1"/>
  <c r="S1847" i="1"/>
  <c r="Q1254" i="1"/>
  <c r="S1254" i="1"/>
  <c r="Q1434" i="1"/>
  <c r="S1434" i="1"/>
  <c r="Q701" i="1"/>
  <c r="S701" i="1"/>
  <c r="Q766" i="1"/>
  <c r="S766" i="1"/>
  <c r="Q839" i="1"/>
  <c r="S839" i="1"/>
  <c r="Q1852" i="1"/>
  <c r="S1852" i="1"/>
  <c r="Q395" i="1"/>
  <c r="S395" i="1"/>
  <c r="Q1353" i="1"/>
  <c r="S1353" i="1"/>
  <c r="Q1585" i="1"/>
  <c r="S1585" i="1"/>
  <c r="Q1600" i="1"/>
  <c r="S1600" i="1"/>
  <c r="Q1637" i="1"/>
  <c r="S1637" i="1"/>
  <c r="Q712" i="1"/>
  <c r="S712" i="1"/>
  <c r="Q404" i="1"/>
  <c r="S404" i="1"/>
  <c r="Q2187" i="1"/>
  <c r="S2187" i="1"/>
  <c r="Q573" i="1"/>
  <c r="S573" i="1"/>
  <c r="Q560" i="1"/>
  <c r="S560" i="1"/>
  <c r="Q1297" i="1"/>
  <c r="S1297" i="1"/>
  <c r="Q1580" i="1"/>
  <c r="S1580" i="1"/>
  <c r="Q1359" i="1"/>
  <c r="S1359" i="1"/>
  <c r="S2250" i="1"/>
  <c r="Q2250" i="1"/>
  <c r="Q843" i="1"/>
  <c r="S843" i="1"/>
  <c r="Q776" i="1"/>
  <c r="S776" i="1"/>
  <c r="Q1854" i="1"/>
  <c r="S1854" i="1"/>
  <c r="Q569" i="1"/>
  <c r="S569" i="1"/>
  <c r="Q1647" i="1"/>
  <c r="S1647" i="1"/>
  <c r="Q780" i="1"/>
  <c r="S780" i="1"/>
  <c r="Q313" i="1"/>
  <c r="S313" i="1"/>
  <c r="Q326" i="1"/>
  <c r="S326" i="1"/>
  <c r="Q1459" i="1"/>
  <c r="S1459" i="1"/>
  <c r="Q483" i="1"/>
  <c r="S483" i="1"/>
  <c r="Q746" i="1"/>
  <c r="S746" i="1"/>
  <c r="Q1214" i="1"/>
  <c r="S1214" i="1"/>
  <c r="Q1746" i="1"/>
  <c r="S1746" i="1"/>
  <c r="S264" i="1"/>
  <c r="Q264" i="1"/>
  <c r="Q2224" i="1"/>
  <c r="S2224" i="1"/>
  <c r="Q2239" i="1"/>
  <c r="S2239" i="1"/>
  <c r="Q1258" i="1"/>
  <c r="S1258" i="1"/>
  <c r="Q1653" i="1"/>
  <c r="S1653" i="1"/>
  <c r="Q565" i="1"/>
  <c r="S565" i="1"/>
  <c r="Q1832" i="1"/>
  <c r="S1832" i="1"/>
  <c r="Q1432" i="1"/>
  <c r="S1432" i="1"/>
  <c r="Q1430" i="1"/>
  <c r="S1430" i="1"/>
  <c r="S1835" i="1"/>
  <c r="Q1835" i="1"/>
  <c r="Q666" i="1"/>
  <c r="S666" i="1"/>
  <c r="Q1531" i="1"/>
  <c r="S1531" i="1"/>
  <c r="Q1542" i="1"/>
  <c r="S1542" i="1"/>
  <c r="Q1415" i="1"/>
  <c r="S1415" i="1"/>
  <c r="Q524" i="1"/>
  <c r="S524" i="1"/>
  <c r="Q1455" i="1"/>
  <c r="S1455" i="1"/>
  <c r="Q1758" i="1"/>
  <c r="S1758" i="1"/>
  <c r="Q1436" i="1"/>
  <c r="S1436" i="1"/>
  <c r="Q272" i="1"/>
  <c r="S272" i="1"/>
  <c r="Q670" i="1"/>
  <c r="S670" i="1"/>
  <c r="Q1440" i="1"/>
  <c r="S1440" i="1"/>
  <c r="Q1438" i="1"/>
  <c r="S1438" i="1"/>
  <c r="Q492" i="1"/>
  <c r="S492" i="1"/>
  <c r="Q576" i="1"/>
  <c r="S576" i="1"/>
  <c r="Q828" i="1"/>
  <c r="S828" i="1"/>
  <c r="Q516" i="1"/>
  <c r="S516" i="1"/>
  <c r="S817" i="1"/>
  <c r="Q817" i="1"/>
  <c r="Q1477" i="1"/>
  <c r="S1477" i="1"/>
  <c r="Q551" i="1"/>
  <c r="S551" i="1"/>
  <c r="Q385" i="1"/>
  <c r="S385" i="1"/>
  <c r="Q578" i="1"/>
  <c r="S578" i="1"/>
  <c r="S709" i="1"/>
  <c r="Q709" i="1"/>
  <c r="Q805" i="1"/>
  <c r="S805" i="1"/>
  <c r="Q334" i="1"/>
  <c r="S334" i="1"/>
  <c r="Q484" i="1"/>
  <c r="S484" i="1"/>
  <c r="Q672" i="1"/>
  <c r="S672" i="1"/>
  <c r="Q761" i="1"/>
  <c r="S761" i="1"/>
  <c r="Q245" i="1"/>
  <c r="S245" i="1"/>
  <c r="Q441" i="1"/>
  <c r="S441" i="1"/>
  <c r="Q602" i="1"/>
  <c r="S602" i="1"/>
  <c r="Q729" i="1"/>
  <c r="S729" i="1"/>
  <c r="Q249" i="1"/>
  <c r="S249" i="1"/>
  <c r="Q406" i="1"/>
  <c r="S406" i="1"/>
  <c r="Q687" i="1"/>
  <c r="S687" i="1"/>
  <c r="Q783" i="1"/>
  <c r="S783" i="1"/>
  <c r="Q329" i="1"/>
  <c r="S329" i="1"/>
  <c r="Q757" i="1"/>
  <c r="S757" i="1"/>
  <c r="Q595" i="1"/>
  <c r="S595" i="1"/>
  <c r="Q723" i="1"/>
  <c r="S723" i="1"/>
  <c r="Q1284" i="1"/>
  <c r="S1284" i="1"/>
  <c r="Q1213" i="1"/>
  <c r="S1213" i="1"/>
  <c r="Q1603" i="1"/>
  <c r="S1603" i="1"/>
  <c r="Q1269" i="1"/>
  <c r="S1269" i="1"/>
  <c r="Q1385" i="1"/>
  <c r="S1385" i="1"/>
  <c r="Q1556" i="1"/>
  <c r="S1556" i="1"/>
  <c r="Q1540" i="1"/>
  <c r="S1540" i="1"/>
  <c r="Q725" i="1"/>
  <c r="S725" i="1"/>
  <c r="Q1273" i="1"/>
  <c r="S1273" i="1"/>
  <c r="S1390" i="1"/>
  <c r="Q1390" i="1"/>
  <c r="Q1558" i="1"/>
  <c r="S1558" i="1"/>
  <c r="Q1295" i="1"/>
  <c r="S1295" i="1"/>
  <c r="S1351" i="1"/>
  <c r="Q1351" i="1"/>
  <c r="Q1485" i="1"/>
  <c r="S1485" i="1"/>
  <c r="Q1595" i="1"/>
  <c r="S1595" i="1"/>
  <c r="Q1782" i="1"/>
  <c r="S1782" i="1"/>
  <c r="S1364" i="1"/>
  <c r="Q1364" i="1"/>
  <c r="Q1518" i="1"/>
  <c r="S1518" i="1"/>
  <c r="Q1628" i="1"/>
  <c r="S1628" i="1"/>
  <c r="Q1388" i="1"/>
  <c r="S1388" i="1"/>
  <c r="Q1539" i="1"/>
  <c r="S1539" i="1"/>
  <c r="Q1605" i="1"/>
  <c r="S1605" i="1"/>
  <c r="Q2153" i="1"/>
  <c r="S2153" i="1"/>
  <c r="Q2222" i="1"/>
  <c r="S2222" i="1"/>
  <c r="S1736" i="1"/>
  <c r="Q1736" i="1"/>
  <c r="Q2197" i="1"/>
  <c r="S2197" i="1"/>
  <c r="Q1424" i="1"/>
  <c r="S1424" i="1"/>
  <c r="Q1610" i="1"/>
  <c r="S1610" i="1"/>
  <c r="Q1657" i="1"/>
  <c r="S1657" i="1"/>
  <c r="Q2258" i="1"/>
  <c r="S2258" i="1"/>
  <c r="Q2208" i="1"/>
  <c r="S2208" i="1"/>
  <c r="Q1843" i="1"/>
  <c r="S1843" i="1"/>
  <c r="Q1748" i="1"/>
  <c r="S1748" i="1"/>
  <c r="Q2202" i="1"/>
  <c r="S2202" i="1"/>
  <c r="Q258" i="1"/>
  <c r="S258" i="1"/>
  <c r="Q598" i="1"/>
  <c r="S598" i="1"/>
  <c r="S683" i="1"/>
  <c r="Q683" i="1"/>
  <c r="Q547" i="1"/>
  <c r="S547" i="1"/>
  <c r="Q1563" i="1"/>
  <c r="S1563" i="1"/>
  <c r="Q2198" i="1"/>
  <c r="S2198" i="1"/>
  <c r="Q2227" i="1"/>
  <c r="S2227" i="1"/>
  <c r="Q714" i="1"/>
  <c r="S714" i="1"/>
  <c r="Q1271" i="1"/>
  <c r="S1271" i="1"/>
  <c r="S1425" i="1"/>
  <c r="Q1425" i="1"/>
  <c r="Q764" i="1"/>
  <c r="S764" i="1"/>
  <c r="Q2255" i="1"/>
  <c r="S2255" i="1"/>
  <c r="Q1795" i="1"/>
  <c r="S1795" i="1"/>
  <c r="Q243" i="1"/>
  <c r="S243" i="1"/>
  <c r="Q1272" i="1"/>
  <c r="S1272" i="1"/>
  <c r="S1301" i="1"/>
  <c r="Q1301" i="1"/>
  <c r="Q431" i="1"/>
  <c r="S431" i="1"/>
  <c r="Q1279" i="1"/>
  <c r="S1279" i="1"/>
  <c r="Q730" i="1"/>
  <c r="S730" i="1"/>
  <c r="Q801" i="1"/>
  <c r="S801" i="1"/>
  <c r="Q1683" i="1"/>
  <c r="S1683" i="1"/>
  <c r="Q1365" i="1"/>
  <c r="S1365" i="1"/>
  <c r="Q506" i="1"/>
  <c r="S506" i="1"/>
  <c r="Q444" i="1"/>
  <c r="S444" i="1"/>
  <c r="Q1270" i="1"/>
  <c r="S1270" i="1"/>
  <c r="Q720" i="1"/>
  <c r="S720" i="1"/>
  <c r="Q393" i="1"/>
  <c r="S393" i="1"/>
  <c r="S1541" i="1"/>
  <c r="Q1541" i="1"/>
  <c r="Q2228" i="1"/>
  <c r="S2228" i="1"/>
  <c r="Q816" i="1"/>
  <c r="S816" i="1"/>
  <c r="Q539" i="1"/>
  <c r="S539" i="1"/>
  <c r="Q505" i="1"/>
  <c r="S505" i="1"/>
  <c r="S478" i="1"/>
  <c r="Q478" i="1"/>
  <c r="Q696" i="1"/>
  <c r="S696" i="1"/>
  <c r="Q558" i="1"/>
  <c r="S558" i="1"/>
  <c r="Q777" i="1"/>
  <c r="S777" i="1"/>
  <c r="Q514" i="1"/>
  <c r="S514" i="1"/>
  <c r="Q1790" i="1"/>
  <c r="S1790" i="1"/>
  <c r="Q526" i="1"/>
  <c r="S526" i="1"/>
  <c r="S1823" i="1"/>
  <c r="Q1823" i="1"/>
  <c r="Q1206" i="1"/>
  <c r="S1206" i="1"/>
  <c r="Q571" i="1"/>
  <c r="S571" i="1"/>
  <c r="Q403" i="1"/>
  <c r="S403" i="1"/>
  <c r="Q727" i="1"/>
  <c r="S727" i="1"/>
  <c r="Q382" i="1"/>
  <c r="S382" i="1"/>
  <c r="Q724" i="1"/>
  <c r="S724" i="1"/>
  <c r="Q1827" i="1"/>
  <c r="S1827" i="1"/>
  <c r="Q1356" i="1"/>
  <c r="S1356" i="1"/>
  <c r="Q1566" i="1"/>
  <c r="S1566" i="1"/>
  <c r="Q2214" i="1"/>
  <c r="S2214" i="1"/>
  <c r="Q663" i="1"/>
  <c r="S663" i="1"/>
  <c r="Q1212" i="1"/>
  <c r="S1212" i="1"/>
  <c r="Q1419" i="1"/>
  <c r="S1419" i="1"/>
  <c r="Q1391" i="1"/>
  <c r="S1391" i="1"/>
  <c r="Q1744" i="1"/>
  <c r="S1744" i="1"/>
  <c r="Q1759" i="1"/>
  <c r="S1759" i="1"/>
  <c r="Q665" i="1"/>
  <c r="S665" i="1"/>
  <c r="S563" i="1"/>
  <c r="Q563" i="1"/>
  <c r="Q2233" i="1"/>
  <c r="S2233" i="1"/>
  <c r="Q525" i="1"/>
  <c r="S525" i="1"/>
  <c r="Q1808" i="1"/>
  <c r="S1808" i="1"/>
  <c r="Q521" i="1"/>
  <c r="S521" i="1"/>
  <c r="Q1754" i="1"/>
  <c r="S1754" i="1"/>
  <c r="Q1809" i="1"/>
  <c r="S1809" i="1"/>
  <c r="Q841" i="1"/>
  <c r="S841" i="1"/>
  <c r="Q1394" i="1"/>
  <c r="S1394" i="1"/>
  <c r="Q1526" i="1"/>
  <c r="S1526" i="1"/>
  <c r="Q1452" i="1"/>
  <c r="S1452" i="1"/>
  <c r="Q1395" i="1"/>
  <c r="S1395" i="1"/>
  <c r="S1454" i="1"/>
  <c r="Q1454" i="1"/>
  <c r="Q1661" i="1"/>
  <c r="S1661" i="1"/>
  <c r="Q513" i="1"/>
  <c r="S513" i="1"/>
  <c r="Q1259" i="1"/>
  <c r="S1259" i="1"/>
  <c r="Q534" i="1"/>
  <c r="S534" i="1"/>
  <c r="Q1453" i="1"/>
  <c r="S1453" i="1"/>
  <c r="Q375" i="1"/>
  <c r="S375" i="1"/>
  <c r="Q1397" i="1"/>
  <c r="S1397" i="1"/>
  <c r="Q1753" i="1"/>
  <c r="S1753" i="1"/>
  <c r="Q1785" i="1"/>
  <c r="S1785" i="1"/>
  <c r="S561" i="1"/>
  <c r="Q561" i="1"/>
  <c r="Q1393" i="1"/>
  <c r="S1393" i="1"/>
  <c r="Q1679" i="1"/>
  <c r="S1679" i="1"/>
  <c r="Q239" i="1"/>
  <c r="S239" i="1"/>
  <c r="Q433" i="1"/>
  <c r="S433" i="1"/>
  <c r="Q834" i="1"/>
  <c r="S834" i="1"/>
  <c r="Q262" i="1"/>
  <c r="S262" i="1"/>
  <c r="Q682" i="1"/>
  <c r="S682" i="1"/>
  <c r="S778" i="1"/>
  <c r="Q778" i="1"/>
  <c r="Q248" i="1"/>
  <c r="S248" i="1"/>
  <c r="Q481" i="1"/>
  <c r="S481" i="1"/>
  <c r="Q537" i="1"/>
  <c r="S537" i="1"/>
  <c r="Q700" i="1"/>
  <c r="S700" i="1"/>
  <c r="Q794" i="1"/>
  <c r="S794" i="1"/>
  <c r="S322" i="1"/>
  <c r="Q322" i="1"/>
  <c r="Q388" i="1"/>
  <c r="S388" i="1"/>
  <c r="Q446" i="1"/>
  <c r="S446" i="1"/>
  <c r="Q733" i="1"/>
  <c r="S733" i="1"/>
  <c r="Q259" i="1"/>
  <c r="S259" i="1"/>
  <c r="Q677" i="1"/>
  <c r="S677" i="1"/>
  <c r="Q772" i="1"/>
  <c r="S772" i="1"/>
  <c r="Q390" i="1"/>
  <c r="S390" i="1"/>
  <c r="Q453" i="1"/>
  <c r="S453" i="1"/>
  <c r="Q835" i="1"/>
  <c r="S835" i="1"/>
  <c r="Q1334" i="1"/>
  <c r="S1334" i="1"/>
  <c r="Q1572" i="1"/>
  <c r="S1572" i="1"/>
  <c r="Q1615" i="1"/>
  <c r="S1615" i="1"/>
  <c r="Q1562" i="1"/>
  <c r="S1562" i="1"/>
  <c r="Q1324" i="1"/>
  <c r="S1324" i="1"/>
  <c r="Q1373" i="1"/>
  <c r="S1373" i="1"/>
  <c r="Q1545" i="1"/>
  <c r="S1545" i="1"/>
  <c r="Q735" i="1"/>
  <c r="S735" i="1"/>
  <c r="Q814" i="1"/>
  <c r="S814" i="1"/>
  <c r="S1568" i="1"/>
  <c r="Q1568" i="1"/>
  <c r="Q1608" i="1"/>
  <c r="S1608" i="1"/>
  <c r="Q1329" i="1"/>
  <c r="S1329" i="1"/>
  <c r="Q1381" i="1"/>
  <c r="S1381" i="1"/>
  <c r="Q1549" i="1"/>
  <c r="S1549" i="1"/>
  <c r="Q1322" i="1"/>
  <c r="S1322" i="1"/>
  <c r="Q1369" i="1"/>
  <c r="S1369" i="1"/>
  <c r="Q1639" i="1"/>
  <c r="S1639" i="1"/>
  <c r="Q1614" i="1"/>
  <c r="S1614" i="1"/>
  <c r="Q1784" i="1"/>
  <c r="S1784" i="1"/>
  <c r="S2162" i="1"/>
  <c r="Q2162" i="1"/>
  <c r="Q2196" i="1"/>
  <c r="S2196" i="1"/>
  <c r="Q1768" i="1"/>
  <c r="S1768" i="1"/>
  <c r="S2206" i="1"/>
  <c r="Q2206" i="1"/>
  <c r="Q1546" i="1"/>
  <c r="S1546" i="1"/>
  <c r="Q1620" i="1"/>
  <c r="S1620" i="1"/>
  <c r="Q1841" i="1"/>
  <c r="S1841" i="1"/>
  <c r="Q1780" i="1"/>
  <c r="S1780" i="1"/>
  <c r="Q2158" i="1"/>
  <c r="S2158" i="1"/>
  <c r="Q2238" i="1"/>
  <c r="S2238" i="1"/>
  <c r="Q2190" i="1"/>
  <c r="S2190" i="1"/>
  <c r="Q1774" i="1"/>
  <c r="S1774" i="1"/>
  <c r="Q2151" i="1"/>
  <c r="S2151" i="1"/>
  <c r="S2210" i="1"/>
  <c r="Q2210" i="1"/>
  <c r="Q1489" i="1"/>
  <c r="S1489" i="1"/>
  <c r="Q1634" i="1"/>
  <c r="S1634" i="1"/>
  <c r="Q622" i="1"/>
  <c r="S622" i="1"/>
  <c r="Q2194" i="1"/>
  <c r="S2194" i="1"/>
  <c r="Q1354" i="1"/>
  <c r="S1354" i="1"/>
  <c r="Q2251" i="1"/>
  <c r="S2251" i="1"/>
  <c r="Q1490" i="1"/>
  <c r="S1490" i="1"/>
  <c r="Q236" i="1"/>
  <c r="S236" i="1"/>
  <c r="Q697" i="1"/>
  <c r="S697" i="1"/>
  <c r="Q2163" i="1"/>
  <c r="S2163" i="1"/>
  <c r="Q306" i="1"/>
  <c r="S306" i="1"/>
  <c r="S1534" i="1"/>
  <c r="Q1534" i="1"/>
  <c r="Q1377" i="1"/>
  <c r="S1377" i="1"/>
  <c r="Q1581" i="1"/>
  <c r="S1581" i="1"/>
  <c r="Q520" i="1"/>
  <c r="S520" i="1"/>
  <c r="Q2221" i="1"/>
  <c r="S2221" i="1"/>
  <c r="Q494" i="1"/>
  <c r="S494" i="1"/>
  <c r="Q808" i="1"/>
  <c r="S808" i="1"/>
  <c r="Q479" i="1"/>
  <c r="S479" i="1"/>
  <c r="Q1422" i="1"/>
  <c r="S1422" i="1"/>
  <c r="S1217" i="1"/>
  <c r="Q1217" i="1"/>
  <c r="Q238" i="1"/>
  <c r="S238" i="1"/>
  <c r="Q1618" i="1"/>
  <c r="S1618" i="1"/>
  <c r="Q1355" i="1"/>
  <c r="S1355" i="1"/>
  <c r="Q1792" i="1"/>
  <c r="S1792" i="1"/>
  <c r="Q1535" i="1"/>
  <c r="S1535" i="1"/>
  <c r="Q818" i="1"/>
  <c r="S818" i="1"/>
  <c r="Q1685" i="1"/>
  <c r="S1685" i="1"/>
  <c r="Q1789" i="1"/>
  <c r="S1789" i="1"/>
  <c r="Q1588" i="1"/>
  <c r="S1588" i="1"/>
  <c r="Q1216" i="1"/>
  <c r="S1216" i="1"/>
  <c r="Q1276" i="1"/>
  <c r="S1276" i="1"/>
  <c r="Q1376" i="1"/>
  <c r="S1376" i="1"/>
  <c r="Q2188" i="1"/>
  <c r="S2188" i="1"/>
  <c r="Q1218" i="1"/>
  <c r="S1218" i="1"/>
  <c r="Q440" i="1"/>
  <c r="S440" i="1"/>
  <c r="Q1826" i="1"/>
  <c r="S1826" i="1"/>
  <c r="Q263" i="1"/>
  <c r="S263" i="1"/>
  <c r="Q527" i="1"/>
  <c r="S527" i="1"/>
  <c r="Q562" i="1"/>
  <c r="S562" i="1"/>
  <c r="Q400" i="1"/>
  <c r="S400" i="1"/>
  <c r="S336" i="1"/>
  <c r="Q336" i="1"/>
  <c r="Q1771" i="1"/>
  <c r="S1771" i="1"/>
  <c r="S1680" i="1"/>
  <c r="Q1680" i="1"/>
  <c r="Q809" i="1"/>
  <c r="S809" i="1"/>
  <c r="Q1268" i="1"/>
  <c r="S1268" i="1"/>
  <c r="Q1325" i="1"/>
  <c r="S1325" i="1"/>
  <c r="Q1528" i="1"/>
  <c r="S1528" i="1"/>
  <c r="Q1362" i="1"/>
  <c r="S1362" i="1"/>
  <c r="Q451" i="1"/>
  <c r="S451" i="1"/>
  <c r="Q674" i="1"/>
  <c r="S674" i="1"/>
  <c r="S2223" i="1"/>
  <c r="Q2223" i="1"/>
  <c r="Q2261" i="1"/>
  <c r="S2261" i="1"/>
  <c r="Q2213" i="1"/>
  <c r="S2213" i="1"/>
  <c r="Q1253" i="1"/>
  <c r="S1253" i="1"/>
  <c r="Q1457" i="1"/>
  <c r="S1457" i="1"/>
  <c r="Q1813" i="1"/>
  <c r="S1813" i="1"/>
  <c r="Q491" i="1"/>
  <c r="S491" i="1"/>
  <c r="Q593" i="1"/>
  <c r="S593" i="1"/>
  <c r="Q500" i="1"/>
  <c r="S500" i="1"/>
  <c r="Q590" i="1"/>
  <c r="S590" i="1"/>
  <c r="Q846" i="1"/>
  <c r="S846" i="1"/>
  <c r="Q1458" i="1"/>
  <c r="S1458" i="1"/>
  <c r="Q822" i="1"/>
  <c r="S822" i="1"/>
  <c r="Q1814" i="1"/>
  <c r="S1814" i="1"/>
  <c r="Q533" i="1"/>
  <c r="S533" i="1"/>
  <c r="Q1275" i="1"/>
  <c r="S1275" i="1"/>
  <c r="Q1816" i="1"/>
  <c r="S1816" i="1"/>
  <c r="Q599" i="1"/>
  <c r="S599" i="1"/>
  <c r="Q509" i="1"/>
  <c r="S509" i="1"/>
  <c r="Q1762" i="1"/>
  <c r="S1762" i="1"/>
  <c r="Q1658" i="1"/>
  <c r="S1658" i="1"/>
  <c r="Q1817" i="1"/>
  <c r="S1817" i="1"/>
  <c r="Q572" i="1"/>
  <c r="S572" i="1"/>
  <c r="Q668" i="1"/>
  <c r="S668" i="1"/>
  <c r="S387" i="1"/>
  <c r="Q387" i="1"/>
  <c r="Q596" i="1"/>
  <c r="S596" i="1"/>
  <c r="Q726" i="1"/>
  <c r="S726" i="1"/>
  <c r="Q694" i="1"/>
  <c r="S694" i="1"/>
  <c r="Q790" i="1"/>
  <c r="S790" i="1"/>
  <c r="Q328" i="1"/>
  <c r="S328" i="1"/>
  <c r="Q480" i="1"/>
  <c r="S480" i="1"/>
  <c r="Q255" i="1"/>
  <c r="S255" i="1"/>
  <c r="Q486" i="1"/>
  <c r="S486" i="1"/>
  <c r="Q768" i="1"/>
  <c r="S768" i="1"/>
  <c r="Q583" i="1"/>
  <c r="S583" i="1"/>
  <c r="Q718" i="1"/>
  <c r="S718" i="1"/>
  <c r="Q812" i="1"/>
  <c r="S812" i="1"/>
  <c r="Q397" i="1"/>
  <c r="S397" i="1"/>
  <c r="Q472" i="1"/>
  <c r="S472" i="1"/>
  <c r="Q408" i="1"/>
  <c r="S408" i="1"/>
  <c r="Q690" i="1"/>
  <c r="S690" i="1"/>
  <c r="Q785" i="1"/>
  <c r="S785" i="1"/>
  <c r="S325" i="1"/>
  <c r="Q325" i="1"/>
  <c r="Q474" i="1"/>
  <c r="S474" i="1"/>
  <c r="Q754" i="1"/>
  <c r="S754" i="1"/>
  <c r="Q678" i="1"/>
  <c r="S678" i="1"/>
  <c r="Q1290" i="1"/>
  <c r="S1290" i="1"/>
  <c r="Q1344" i="1"/>
  <c r="S1344" i="1"/>
  <c r="Q1583" i="1"/>
  <c r="S1583" i="1"/>
  <c r="Q1765" i="1"/>
  <c r="S1765" i="1"/>
  <c r="Q1537" i="1"/>
  <c r="S1537" i="1"/>
  <c r="Q1633" i="1"/>
  <c r="S1633" i="1"/>
  <c r="S1336" i="1"/>
  <c r="Q1336" i="1"/>
  <c r="Q1574" i="1"/>
  <c r="S1574" i="1"/>
  <c r="Q1389" i="1"/>
  <c r="S1389" i="1"/>
  <c r="S1557" i="1"/>
  <c r="Q1557" i="1"/>
  <c r="Q748" i="1"/>
  <c r="S748" i="1"/>
  <c r="S1286" i="1"/>
  <c r="Q1286" i="1"/>
  <c r="Q1338" i="1"/>
  <c r="S1338" i="1"/>
  <c r="Q1577" i="1"/>
  <c r="S1577" i="1"/>
  <c r="Q1735" i="1"/>
  <c r="S1735" i="1"/>
  <c r="Q1361" i="1"/>
  <c r="S1361" i="1"/>
  <c r="Q1516" i="1"/>
  <c r="S1516" i="1"/>
  <c r="Q1622" i="1"/>
  <c r="S1622" i="1"/>
  <c r="Q1278" i="1"/>
  <c r="S1278" i="1"/>
  <c r="Q1428" i="1"/>
  <c r="S1428" i="1"/>
  <c r="Q1552" i="1"/>
  <c r="S1552" i="1"/>
  <c r="S1550" i="1"/>
  <c r="Q1550" i="1"/>
  <c r="Q1627" i="1"/>
  <c r="S1627" i="1"/>
  <c r="Q1844" i="1"/>
  <c r="S1844" i="1"/>
  <c r="Q1794" i="1"/>
  <c r="S1794" i="1"/>
  <c r="S2169" i="1"/>
  <c r="Q2169" i="1"/>
  <c r="Q2249" i="1"/>
  <c r="S2249" i="1"/>
  <c r="Q2205" i="1"/>
  <c r="S2205" i="1"/>
  <c r="S1778" i="1"/>
  <c r="Q1778" i="1"/>
  <c r="Q2156" i="1"/>
  <c r="S2156" i="1"/>
  <c r="Q2236" i="1"/>
  <c r="S2236" i="1"/>
  <c r="Q1555" i="1"/>
  <c r="S1555" i="1"/>
  <c r="S1632" i="1"/>
  <c r="Q1632" i="1"/>
  <c r="Q1848" i="1"/>
  <c r="S1848" i="1"/>
  <c r="Q2186" i="1"/>
  <c r="S2186" i="1"/>
  <c r="Q2167" i="1"/>
  <c r="S2167" i="1"/>
  <c r="Q2201" i="1"/>
  <c r="S2201" i="1"/>
  <c r="Q1783" i="1"/>
  <c r="S1783" i="1"/>
  <c r="Q2161" i="1"/>
  <c r="S2161" i="1"/>
  <c r="Q575" i="1"/>
  <c r="S575" i="1"/>
  <c r="Q594" i="1"/>
  <c r="S594" i="1"/>
  <c r="S392" i="1"/>
  <c r="Q392" i="1"/>
  <c r="Q448" i="1"/>
  <c r="S448" i="1"/>
  <c r="Q664" i="1"/>
  <c r="S664" i="1"/>
  <c r="Q507" i="1"/>
  <c r="S507" i="1"/>
  <c r="S1488" i="1"/>
  <c r="Q1488" i="1"/>
  <c r="Q1624" i="1"/>
  <c r="S1624" i="1"/>
  <c r="Q800" i="1"/>
  <c r="S800" i="1"/>
  <c r="Q251" i="1"/>
  <c r="S251" i="1"/>
  <c r="Q1626" i="1"/>
  <c r="S1626" i="1"/>
  <c r="Q1853" i="1"/>
  <c r="S1853" i="1"/>
  <c r="S1380" i="1"/>
  <c r="Q1380" i="1"/>
  <c r="Q1597" i="1"/>
  <c r="S1597" i="1"/>
  <c r="Q269" i="1"/>
  <c r="S269" i="1"/>
  <c r="Q436" i="1"/>
  <c r="S436" i="1"/>
  <c r="Q312" i="1"/>
  <c r="S312" i="1"/>
  <c r="S331" i="1"/>
  <c r="Q331" i="1"/>
  <c r="Q240" i="1"/>
  <c r="S240" i="1"/>
  <c r="Q559" i="1"/>
  <c r="S559" i="1"/>
  <c r="Q1342" i="1"/>
  <c r="S1342" i="1"/>
  <c r="Q711" i="1"/>
  <c r="S711" i="1"/>
  <c r="Q810" i="1"/>
  <c r="S810" i="1"/>
  <c r="S2171" i="1"/>
  <c r="Q2171" i="1"/>
  <c r="Q2235" i="1"/>
  <c r="S2235" i="1"/>
  <c r="Q398" i="1"/>
  <c r="S398" i="1"/>
  <c r="S1426" i="1"/>
  <c r="Q1426" i="1"/>
  <c r="Q2168" i="1"/>
  <c r="S2168" i="1"/>
  <c r="Q798" i="1"/>
  <c r="S798" i="1"/>
  <c r="Q504" i="1"/>
  <c r="S504" i="1"/>
  <c r="Q1427" i="1"/>
  <c r="S1427" i="1"/>
  <c r="Q1257" i="1"/>
  <c r="S1257" i="1"/>
  <c r="Q765" i="1"/>
  <c r="S765" i="1"/>
  <c r="Q1781" i="1"/>
  <c r="S1781" i="1"/>
  <c r="Q1850" i="1"/>
  <c r="S1850" i="1"/>
  <c r="Q493" i="1"/>
  <c r="S493" i="1"/>
  <c r="S523" i="1"/>
  <c r="Q523" i="1"/>
  <c r="Q731" i="1"/>
  <c r="S731" i="1"/>
  <c r="Q455" i="1"/>
  <c r="S455" i="1"/>
  <c r="S719" i="1"/>
  <c r="Q719" i="1"/>
  <c r="Q1493" i="1"/>
  <c r="S1493" i="1"/>
  <c r="S2217" i="1"/>
  <c r="Q2217" i="1"/>
  <c r="Q1747" i="1"/>
  <c r="S1747" i="1"/>
  <c r="Q1282" i="1"/>
  <c r="S1282" i="1"/>
  <c r="Q544" i="1"/>
  <c r="S544" i="1"/>
  <c r="Q1609" i="1"/>
  <c r="S1609" i="1"/>
  <c r="Q381" i="1"/>
  <c r="S381" i="1"/>
  <c r="S1766" i="1"/>
  <c r="Q1766" i="1"/>
  <c r="Q1281" i="1"/>
  <c r="S1281" i="1"/>
  <c r="Q847" i="1"/>
  <c r="S847" i="1"/>
  <c r="Q2225" i="1"/>
  <c r="S2225" i="1"/>
  <c r="Q1267" i="1"/>
  <c r="S1267" i="1"/>
  <c r="Q1656" i="1"/>
  <c r="S1656" i="1"/>
  <c r="Q1798" i="1"/>
  <c r="S1798" i="1"/>
  <c r="Q1833" i="1"/>
  <c r="S1833" i="1"/>
  <c r="Q1416" i="1"/>
  <c r="S1416" i="1"/>
  <c r="Q1414" i="1"/>
  <c r="S1414" i="1"/>
  <c r="Q1786" i="1"/>
  <c r="S1786" i="1"/>
  <c r="Q1830" i="1"/>
  <c r="S1830" i="1"/>
  <c r="Q825" i="1"/>
  <c r="S825" i="1"/>
  <c r="Q376" i="1"/>
  <c r="S376" i="1"/>
  <c r="Q1211" i="1"/>
  <c r="S1211" i="1"/>
  <c r="Q577" i="1"/>
  <c r="S577" i="1"/>
  <c r="Q1400" i="1"/>
  <c r="S1400" i="1"/>
  <c r="Q826" i="1"/>
  <c r="S826" i="1"/>
  <c r="Q592" i="1"/>
  <c r="S592" i="1"/>
  <c r="Q501" i="1"/>
  <c r="S501" i="1"/>
  <c r="Q1431" i="1"/>
  <c r="S1431" i="1"/>
  <c r="Q378" i="1"/>
  <c r="S378" i="1"/>
  <c r="Q564" i="1"/>
  <c r="S564" i="1"/>
  <c r="Q391" i="1"/>
  <c r="S391" i="1"/>
  <c r="Q454" i="1"/>
  <c r="S454" i="1"/>
  <c r="S386" i="1"/>
  <c r="Q386" i="1"/>
  <c r="Q579" i="1"/>
  <c r="S579" i="1"/>
  <c r="Q806" i="1"/>
  <c r="S806" i="1"/>
  <c r="Q254" i="1"/>
  <c r="S254" i="1"/>
  <c r="Q485" i="1"/>
  <c r="S485" i="1"/>
  <c r="Q762" i="1"/>
  <c r="S762" i="1"/>
  <c r="Q781" i="1"/>
  <c r="S781" i="1"/>
  <c r="Q241" i="1"/>
  <c r="S241" i="1"/>
  <c r="Q437" i="1"/>
  <c r="S437" i="1"/>
  <c r="Q756" i="1"/>
  <c r="S756" i="1"/>
  <c r="Q542" i="1"/>
  <c r="S542" i="1"/>
  <c r="S707" i="1"/>
  <c r="Q707" i="1"/>
  <c r="Q803" i="1"/>
  <c r="S803" i="1"/>
  <c r="Q330" i="1"/>
  <c r="S330" i="1"/>
  <c r="Q758" i="1"/>
  <c r="S758" i="1"/>
  <c r="Q688" i="1"/>
  <c r="S688" i="1"/>
  <c r="Q1204" i="1"/>
  <c r="S1204" i="1"/>
  <c r="Q1299" i="1"/>
  <c r="S1299" i="1"/>
  <c r="S1492" i="1"/>
  <c r="Q1492" i="1"/>
  <c r="Q1602" i="1"/>
  <c r="S1602" i="1"/>
  <c r="S1371" i="1"/>
  <c r="Q1371" i="1"/>
  <c r="Q1292" i="1"/>
  <c r="S1292" i="1"/>
  <c r="Q1346" i="1"/>
  <c r="S1346" i="1"/>
  <c r="Q1587" i="1"/>
  <c r="S1587" i="1"/>
  <c r="Q1773" i="1"/>
  <c r="S1773" i="1"/>
  <c r="Q1285" i="1"/>
  <c r="S1285" i="1"/>
  <c r="Q1567" i="1"/>
  <c r="S1567" i="1"/>
  <c r="Q684" i="1"/>
  <c r="S684" i="1"/>
  <c r="S1294" i="1"/>
  <c r="Q1294" i="1"/>
  <c r="Q1350" i="1"/>
  <c r="S1350" i="1"/>
  <c r="Q1484" i="1"/>
  <c r="S1484" i="1"/>
  <c r="Q1593" i="1"/>
  <c r="S1593" i="1"/>
  <c r="Q1255" i="1"/>
  <c r="S1255" i="1"/>
  <c r="Q1636" i="1"/>
  <c r="S1636" i="1"/>
  <c r="Q1332" i="1"/>
  <c r="S1332" i="1"/>
  <c r="S1571" i="1"/>
  <c r="Q1571" i="1"/>
  <c r="Q1283" i="1"/>
  <c r="S1283" i="1"/>
  <c r="S1559" i="1"/>
  <c r="Q1559" i="1"/>
  <c r="Q2192" i="1"/>
  <c r="S2192" i="1"/>
  <c r="Q2155" i="1"/>
  <c r="S2155" i="1"/>
  <c r="S2165" i="1"/>
  <c r="Q2165" i="1"/>
  <c r="Q1635" i="1"/>
  <c r="S1635" i="1"/>
  <c r="Q1737" i="1"/>
  <c r="S1737" i="1"/>
  <c r="S2199" i="1"/>
  <c r="Q2199" i="1"/>
  <c r="Q2150" i="1"/>
  <c r="S2150" i="1"/>
  <c r="Q2209" i="1"/>
  <c r="S2209" i="1"/>
  <c r="Q1793" i="1"/>
  <c r="S1793" i="1"/>
  <c r="Q2247" i="1"/>
  <c r="S2247" i="1"/>
  <c r="Q2216" i="1"/>
  <c r="S2216" i="1"/>
  <c r="Q338" i="1"/>
  <c r="S338" i="1"/>
  <c r="Q252" i="1"/>
  <c r="S252" i="1"/>
  <c r="Q582" i="1"/>
  <c r="S582" i="1"/>
  <c r="Q1208" i="1"/>
  <c r="S1208" i="1"/>
  <c r="Q327" i="1"/>
  <c r="S327" i="1"/>
  <c r="Q799" i="1"/>
  <c r="S799" i="1"/>
  <c r="Q795" i="1"/>
  <c r="S795" i="1"/>
  <c r="Q447" i="1"/>
  <c r="S447" i="1"/>
  <c r="Q1756" i="1"/>
  <c r="S1756" i="1"/>
  <c r="Q235" i="1"/>
  <c r="S235" i="1"/>
  <c r="Q384" i="1"/>
  <c r="S384" i="1"/>
  <c r="Q1367" i="1"/>
  <c r="S1367" i="1"/>
  <c r="Q452" i="1"/>
  <c r="S452" i="1"/>
  <c r="Q530" i="1"/>
  <c r="S530" i="1"/>
  <c r="Q1266" i="1"/>
  <c r="S1266" i="1"/>
  <c r="Q232" i="1"/>
  <c r="S232" i="1"/>
  <c r="Q1274" i="1"/>
  <c r="S1274" i="1"/>
  <c r="Q716" i="1"/>
  <c r="S716" i="1"/>
  <c r="Q1776" i="1"/>
  <c r="S1776" i="1"/>
  <c r="Q471" i="1"/>
  <c r="S471" i="1"/>
  <c r="Q737" i="1"/>
  <c r="S737" i="1"/>
  <c r="Q1638" i="1"/>
  <c r="S1638" i="1"/>
  <c r="Q450" i="1"/>
  <c r="S450" i="1"/>
  <c r="Q476" i="1"/>
  <c r="S476" i="1"/>
  <c r="Q1515" i="1"/>
  <c r="S1515" i="1"/>
  <c r="Q2193" i="1"/>
  <c r="S2193" i="1"/>
  <c r="Q275" i="1"/>
  <c r="S275" i="1"/>
  <c r="Q796" i="1"/>
  <c r="S796" i="1"/>
  <c r="Q619" i="1"/>
  <c r="S619" i="1"/>
  <c r="Q555" i="1"/>
  <c r="S555" i="1"/>
  <c r="Q519" i="1"/>
  <c r="S519" i="1"/>
  <c r="S1590" i="1"/>
  <c r="Q1590" i="1"/>
  <c r="Q1760" i="1"/>
  <c r="S1760" i="1"/>
  <c r="Q540" i="1"/>
  <c r="S540" i="1"/>
  <c r="Q1591" i="1"/>
  <c r="S1591" i="1"/>
  <c r="Q1564" i="1"/>
  <c r="S1564" i="1"/>
  <c r="Q498" i="1"/>
  <c r="S498" i="1"/>
  <c r="Q804" i="1"/>
  <c r="S804" i="1"/>
  <c r="Q1407" i="1"/>
  <c r="S1407" i="1"/>
  <c r="Q1751" i="1"/>
  <c r="S1751" i="1"/>
  <c r="Q335" i="1"/>
  <c r="S335" i="1"/>
  <c r="Q1769" i="1"/>
  <c r="S1769" i="1"/>
  <c r="Q1802" i="1"/>
  <c r="S1802" i="1"/>
  <c r="Q819" i="1"/>
  <c r="S819" i="1"/>
  <c r="Q1812" i="1"/>
  <c r="S1812" i="1"/>
  <c r="Q706" i="1"/>
  <c r="S706" i="1"/>
  <c r="Q2254" i="1"/>
  <c r="S2254" i="1"/>
  <c r="Q1764" i="1"/>
  <c r="S1764" i="1"/>
  <c r="Q1654" i="1"/>
  <c r="S1654" i="1"/>
  <c r="Q2260" i="1"/>
  <c r="S2260" i="1"/>
  <c r="Q1831" i="1"/>
  <c r="S1831" i="1"/>
  <c r="Q591" i="1"/>
  <c r="S591" i="1"/>
  <c r="Q1439" i="1"/>
  <c r="S1439" i="1"/>
  <c r="Q1807" i="1"/>
  <c r="S1807" i="1"/>
  <c r="S550" i="1"/>
  <c r="Q550" i="1"/>
  <c r="Q1799" i="1"/>
  <c r="S1799" i="1"/>
  <c r="Q1522" i="1"/>
  <c r="S1522" i="1"/>
  <c r="Q1800" i="1"/>
  <c r="S1800" i="1"/>
  <c r="Q845" i="1"/>
  <c r="S845" i="1"/>
  <c r="Q510" i="1"/>
  <c r="S510" i="1"/>
  <c r="Q2218" i="1"/>
  <c r="S2218" i="1"/>
  <c r="Q1451" i="1"/>
  <c r="S1451" i="1"/>
  <c r="S1677" i="1"/>
  <c r="Q1677" i="1"/>
  <c r="Q823" i="1"/>
  <c r="S823" i="1"/>
  <c r="Q1543" i="1"/>
  <c r="S1543" i="1"/>
  <c r="S2215" i="1"/>
  <c r="Q2215" i="1"/>
  <c r="Q600" i="1"/>
  <c r="S600" i="1"/>
  <c r="Q273" i="1"/>
  <c r="S273" i="1"/>
  <c r="Q1740" i="1"/>
  <c r="S1740" i="1"/>
  <c r="Q671" i="1"/>
  <c r="S671" i="1"/>
  <c r="Q531" i="1"/>
  <c r="S531" i="1"/>
  <c r="Q554" i="1"/>
  <c r="S554" i="1"/>
  <c r="Q495" i="1"/>
  <c r="S495" i="1"/>
  <c r="S1408" i="1"/>
  <c r="Q1408" i="1"/>
  <c r="Q1406" i="1"/>
  <c r="S1406" i="1"/>
  <c r="S475" i="1"/>
  <c r="Q475" i="1"/>
  <c r="Q308" i="1"/>
  <c r="S308" i="1"/>
  <c r="Q434" i="1"/>
  <c r="S434" i="1"/>
  <c r="Q586" i="1"/>
  <c r="S586" i="1"/>
  <c r="Q836" i="1"/>
  <c r="S836" i="1"/>
  <c r="Q265" i="1"/>
  <c r="S265" i="1"/>
  <c r="Q512" i="1"/>
  <c r="S512" i="1"/>
  <c r="Q686" i="1"/>
  <c r="S686" i="1"/>
  <c r="Q779" i="1"/>
  <c r="S779" i="1"/>
  <c r="S536" i="1"/>
  <c r="Q536" i="1"/>
  <c r="Q699" i="1"/>
  <c r="S699" i="1"/>
  <c r="Q793" i="1"/>
  <c r="S793" i="1"/>
  <c r="Q445" i="1"/>
  <c r="S445" i="1"/>
  <c r="Q257" i="1"/>
  <c r="S257" i="1"/>
  <c r="Q489" i="1"/>
  <c r="S489" i="1"/>
  <c r="Q676" i="1"/>
  <c r="S676" i="1"/>
  <c r="Q770" i="1"/>
  <c r="S770" i="1"/>
  <c r="Q237" i="1"/>
  <c r="S237" i="1"/>
  <c r="Q430" i="1"/>
  <c r="S430" i="1"/>
  <c r="Q584" i="1"/>
  <c r="S584" i="1"/>
  <c r="Q827" i="1"/>
  <c r="S827" i="1"/>
  <c r="Q260" i="1"/>
  <c r="S260" i="1"/>
  <c r="Q679" i="1"/>
  <c r="S679" i="1"/>
  <c r="Q773" i="1"/>
  <c r="S773" i="1"/>
  <c r="Q698" i="1"/>
  <c r="S698" i="1"/>
  <c r="S767" i="1"/>
  <c r="Q767" i="1"/>
  <c r="Q1613" i="1"/>
  <c r="S1613" i="1"/>
  <c r="Q1384" i="1"/>
  <c r="S1384" i="1"/>
  <c r="Q1554" i="1"/>
  <c r="S1554" i="1"/>
  <c r="S1604" i="1"/>
  <c r="Q1604" i="1"/>
  <c r="Q1337" i="1"/>
  <c r="S1337" i="1"/>
  <c r="Q1575" i="1"/>
  <c r="S1575" i="1"/>
  <c r="S692" i="1"/>
  <c r="Q692" i="1"/>
  <c r="Q759" i="1"/>
  <c r="S759" i="1"/>
  <c r="Q1607" i="1"/>
  <c r="S1607" i="1"/>
  <c r="Q1327" i="1"/>
  <c r="S1327" i="1"/>
  <c r="Q1379" i="1"/>
  <c r="S1379" i="1"/>
  <c r="Q1548" i="1"/>
  <c r="S1548" i="1"/>
  <c r="Q1288" i="1"/>
  <c r="S1288" i="1"/>
  <c r="Q1340" i="1"/>
  <c r="S1340" i="1"/>
  <c r="Q1579" i="1"/>
  <c r="S1579" i="1"/>
  <c r="Q1333" i="1"/>
  <c r="S1333" i="1"/>
  <c r="Q1482" i="1"/>
  <c r="S1482" i="1"/>
  <c r="Q1565" i="1"/>
  <c r="S1565" i="1"/>
  <c r="S1749" i="1"/>
  <c r="Q1749" i="1"/>
  <c r="Q2203" i="1"/>
  <c r="S2203" i="1"/>
  <c r="Q2164" i="1"/>
  <c r="S2164" i="1"/>
  <c r="Q1486" i="1"/>
  <c r="S1486" i="1"/>
  <c r="Q1569" i="1"/>
  <c r="S1569" i="1"/>
  <c r="S2207" i="1"/>
  <c r="Q2207" i="1"/>
  <c r="Q1837" i="1"/>
  <c r="S1837" i="1"/>
  <c r="Q2259" i="1"/>
  <c r="S2259" i="1"/>
  <c r="Q2160" i="1"/>
  <c r="S2160" i="1"/>
  <c r="R1713" i="1" l="1"/>
  <c r="X1713" i="1"/>
  <c r="Q1671" i="1"/>
  <c r="S1671" i="1"/>
  <c r="R1721" i="1"/>
  <c r="X1721" i="1"/>
  <c r="R1717" i="1"/>
  <c r="X1717" i="1"/>
  <c r="R627" i="1"/>
  <c r="X627" i="1"/>
  <c r="R1711" i="1"/>
  <c r="X1711" i="1"/>
  <c r="R1225" i="1"/>
  <c r="X1225" i="1"/>
  <c r="Q1932" i="1"/>
  <c r="S1932" i="1"/>
  <c r="R1244" i="1"/>
  <c r="X1244" i="1"/>
  <c r="R995" i="1"/>
  <c r="X995" i="1"/>
  <c r="R1868" i="1"/>
  <c r="X1868" i="1"/>
  <c r="R144" i="1"/>
  <c r="X144" i="1"/>
  <c r="R283" i="1"/>
  <c r="X283" i="1"/>
  <c r="R895" i="1"/>
  <c r="X895" i="1"/>
  <c r="R1027" i="1"/>
  <c r="X1027" i="1"/>
  <c r="R20" i="1"/>
  <c r="X20" i="1"/>
  <c r="R929" i="1"/>
  <c r="X929" i="1"/>
  <c r="R2007" i="1"/>
  <c r="X2007" i="1"/>
  <c r="R1950" i="1"/>
  <c r="X1950" i="1"/>
  <c r="R2036" i="1"/>
  <c r="X2036" i="1"/>
  <c r="R1116" i="1"/>
  <c r="X1116" i="1"/>
  <c r="R58" i="1"/>
  <c r="X58" i="1"/>
  <c r="R1074" i="1"/>
  <c r="X1074" i="1"/>
  <c r="R1949" i="1"/>
  <c r="X1949" i="1"/>
  <c r="R1887" i="1"/>
  <c r="X1887" i="1"/>
  <c r="R1057" i="1"/>
  <c r="X1057" i="1"/>
  <c r="R1142" i="1"/>
  <c r="X1142" i="1"/>
  <c r="R2137" i="1"/>
  <c r="X2137" i="1"/>
  <c r="R862" i="1"/>
  <c r="X862" i="1"/>
  <c r="R1936" i="1"/>
  <c r="X1936" i="1"/>
  <c r="R182" i="1"/>
  <c r="X182" i="1"/>
  <c r="R1940" i="1"/>
  <c r="X1940" i="1"/>
  <c r="R1507" i="1"/>
  <c r="X1507" i="1"/>
  <c r="R1693" i="1"/>
  <c r="X1693" i="1"/>
  <c r="Q16" i="1"/>
  <c r="S16" i="1"/>
  <c r="R1462" i="1"/>
  <c r="X1462" i="1"/>
  <c r="R951" i="1"/>
  <c r="X951" i="1"/>
  <c r="Q906" i="1"/>
  <c r="S906" i="1"/>
  <c r="Q1192" i="1"/>
  <c r="S1192" i="1"/>
  <c r="Q2182" i="1"/>
  <c r="S2182" i="1"/>
  <c r="R1991" i="1"/>
  <c r="X1991" i="1"/>
  <c r="R1227" i="1"/>
  <c r="X1227" i="1"/>
  <c r="R1726" i="1"/>
  <c r="X1726" i="1"/>
  <c r="Q610" i="1"/>
  <c r="S610" i="1"/>
  <c r="Q1189" i="1"/>
  <c r="S1189" i="1"/>
  <c r="R1981" i="1"/>
  <c r="X1981" i="1"/>
  <c r="Q175" i="1"/>
  <c r="S175" i="1"/>
  <c r="R1651" i="1"/>
  <c r="X1651" i="1"/>
  <c r="R154" i="1"/>
  <c r="X154" i="1"/>
  <c r="R1900" i="1"/>
  <c r="X1900" i="1"/>
  <c r="R287" i="1"/>
  <c r="X287" i="1"/>
  <c r="R1863" i="1"/>
  <c r="X1863" i="1"/>
  <c r="R1943" i="1"/>
  <c r="X1943" i="1"/>
  <c r="R1082" i="1"/>
  <c r="X1082" i="1"/>
  <c r="R1172" i="1"/>
  <c r="X1172" i="1"/>
  <c r="R2051" i="1"/>
  <c r="X2051" i="1"/>
  <c r="R1046" i="1"/>
  <c r="X1046" i="1"/>
  <c r="R921" i="1"/>
  <c r="X921" i="1"/>
  <c r="R109" i="1"/>
  <c r="X109" i="1"/>
  <c r="R2057" i="1"/>
  <c r="X2057" i="1"/>
  <c r="R162" i="1"/>
  <c r="X162" i="1"/>
  <c r="R92" i="1"/>
  <c r="X92" i="1"/>
  <c r="R200" i="1"/>
  <c r="X200" i="1"/>
  <c r="R136" i="1"/>
  <c r="X136" i="1"/>
  <c r="R1133" i="1"/>
  <c r="X1133" i="1"/>
  <c r="R2118" i="1"/>
  <c r="X2118" i="1"/>
  <c r="R25" i="1"/>
  <c r="X25" i="1"/>
  <c r="R30" i="1"/>
  <c r="X30" i="1"/>
  <c r="R73" i="1"/>
  <c r="X73" i="1"/>
  <c r="R86" i="1"/>
  <c r="X86" i="1"/>
  <c r="R1959" i="1"/>
  <c r="X1959" i="1"/>
  <c r="R1313" i="1"/>
  <c r="X1313" i="1"/>
  <c r="R645" i="1"/>
  <c r="X645" i="1"/>
  <c r="R468" i="1"/>
  <c r="X468" i="1"/>
  <c r="R353" i="1"/>
  <c r="X353" i="1"/>
  <c r="R1186" i="1"/>
  <c r="X1186" i="1"/>
  <c r="Q2241" i="1"/>
  <c r="S2241" i="1"/>
  <c r="Q1231" i="1"/>
  <c r="S1231" i="1"/>
  <c r="R917" i="1"/>
  <c r="X917" i="1"/>
  <c r="Q626" i="1"/>
  <c r="S626" i="1"/>
  <c r="Q373" i="1"/>
  <c r="S373" i="1"/>
  <c r="R1915" i="1"/>
  <c r="X1915" i="1"/>
  <c r="Q955" i="1"/>
  <c r="S955" i="1"/>
  <c r="Q1718" i="1"/>
  <c r="S1718" i="1"/>
  <c r="Q1220" i="1"/>
  <c r="S1220" i="1"/>
  <c r="R365" i="1"/>
  <c r="X365" i="1"/>
  <c r="Q2065" i="1"/>
  <c r="S2065" i="1"/>
  <c r="Q1707" i="1"/>
  <c r="S1707" i="1"/>
  <c r="Q144" i="1"/>
  <c r="S144" i="1"/>
  <c r="Q1900" i="1"/>
  <c r="S1900" i="1"/>
  <c r="Q661" i="1"/>
  <c r="S661" i="1"/>
  <c r="Q285" i="1"/>
  <c r="S285" i="1"/>
  <c r="Q1943" i="1"/>
  <c r="S1943" i="1"/>
  <c r="Q38" i="1"/>
  <c r="S38" i="1"/>
  <c r="Q986" i="1"/>
  <c r="S986" i="1"/>
  <c r="Q873" i="1"/>
  <c r="S873" i="1"/>
  <c r="Q2051" i="1"/>
  <c r="S2051" i="1"/>
  <c r="Q1043" i="1"/>
  <c r="S1043" i="1"/>
  <c r="Q2049" i="1"/>
  <c r="S2049" i="1"/>
  <c r="Q2025" i="1"/>
  <c r="S2025" i="1"/>
  <c r="Q1119" i="1"/>
  <c r="S1119" i="1"/>
  <c r="Q1096" i="1"/>
  <c r="S1096" i="1"/>
  <c r="Q1065" i="1"/>
  <c r="S1065" i="1"/>
  <c r="Q188" i="1"/>
  <c r="S188" i="1"/>
  <c r="Q866" i="1"/>
  <c r="S866" i="1"/>
  <c r="Q921" i="1"/>
  <c r="S921" i="1"/>
  <c r="Q1953" i="1"/>
  <c r="S1953" i="1"/>
  <c r="Q164" i="1"/>
  <c r="S164" i="1"/>
  <c r="Q1038" i="1"/>
  <c r="S1038" i="1"/>
  <c r="Q64" i="1"/>
  <c r="S64" i="1"/>
  <c r="Q212" i="1"/>
  <c r="S212" i="1"/>
  <c r="Q2036" i="1"/>
  <c r="S2036" i="1"/>
  <c r="Q76" i="1"/>
  <c r="S76" i="1"/>
  <c r="Q2098" i="1"/>
  <c r="S2098" i="1"/>
  <c r="Q1874" i="1"/>
  <c r="S1874" i="1"/>
  <c r="Q2095" i="1"/>
  <c r="S2095" i="1"/>
  <c r="Q2017" i="1"/>
  <c r="S2017" i="1"/>
  <c r="Q2057" i="1"/>
  <c r="S2057" i="1"/>
  <c r="Q1116" i="1"/>
  <c r="S1116" i="1"/>
  <c r="Q1066" i="1"/>
  <c r="S1066" i="1"/>
  <c r="Q1070" i="1"/>
  <c r="S1070" i="1"/>
  <c r="Q1024" i="1"/>
  <c r="S1024" i="1"/>
  <c r="Q162" i="1"/>
  <c r="S162" i="1"/>
  <c r="Q853" i="1"/>
  <c r="S853" i="1"/>
  <c r="Q856" i="1"/>
  <c r="S856" i="1"/>
  <c r="Q972" i="1"/>
  <c r="S972" i="1"/>
  <c r="Q61" i="1"/>
  <c r="S61" i="1"/>
  <c r="Q1958" i="1"/>
  <c r="S1958" i="1"/>
  <c r="Q58" i="1"/>
  <c r="S58" i="1"/>
  <c r="Q1857" i="1"/>
  <c r="S1857" i="1"/>
  <c r="Q166" i="1"/>
  <c r="S166" i="1"/>
  <c r="Q1039" i="1"/>
  <c r="S1039" i="1"/>
  <c r="Q92" i="1"/>
  <c r="S92" i="1"/>
  <c r="Q1074" i="1"/>
  <c r="S1074" i="1"/>
  <c r="Q31" i="1"/>
  <c r="S31" i="1"/>
  <c r="Q63" i="1"/>
  <c r="S63" i="1"/>
  <c r="Q1146" i="1"/>
  <c r="S1146" i="1"/>
  <c r="Q885" i="1"/>
  <c r="S885" i="1"/>
  <c r="Q200" i="1"/>
  <c r="S200" i="1"/>
  <c r="Q77" i="1"/>
  <c r="S77" i="1"/>
  <c r="Q2043" i="1"/>
  <c r="S2043" i="1"/>
  <c r="Q1051" i="1"/>
  <c r="S1051" i="1"/>
  <c r="Q852" i="1"/>
  <c r="S852" i="1"/>
  <c r="Q2008" i="1"/>
  <c r="S2008" i="1"/>
  <c r="Q1949" i="1"/>
  <c r="S1949" i="1"/>
  <c r="Q96" i="1"/>
  <c r="S96" i="1"/>
  <c r="Q2042" i="1"/>
  <c r="S2042" i="1"/>
  <c r="Q85" i="1"/>
  <c r="S85" i="1"/>
  <c r="Q95" i="1"/>
  <c r="S95" i="1"/>
  <c r="Q1194" i="1"/>
  <c r="S1194" i="1"/>
  <c r="Q2059" i="1"/>
  <c r="S2059" i="1"/>
  <c r="Q2012" i="1"/>
  <c r="S2012" i="1"/>
  <c r="Q104" i="1"/>
  <c r="S104" i="1"/>
  <c r="Q2122" i="1"/>
  <c r="S2122" i="1"/>
  <c r="Q1881" i="1"/>
  <c r="S1881" i="1"/>
  <c r="Q2101" i="1"/>
  <c r="S2101" i="1"/>
  <c r="Q1076" i="1"/>
  <c r="S1076" i="1"/>
  <c r="Q1036" i="1"/>
  <c r="S1036" i="1"/>
  <c r="Q1120" i="1"/>
  <c r="S1120" i="1"/>
  <c r="Q35" i="1"/>
  <c r="S35" i="1"/>
  <c r="Q167" i="1"/>
  <c r="S167" i="1"/>
  <c r="Q976" i="1"/>
  <c r="S976" i="1"/>
  <c r="Q2033" i="1"/>
  <c r="S2033" i="1"/>
  <c r="Q131" i="1"/>
  <c r="S131" i="1"/>
  <c r="Q136" i="1"/>
  <c r="S136" i="1"/>
  <c r="Q220" i="1"/>
  <c r="S220" i="1"/>
  <c r="Q1941" i="1"/>
  <c r="S1941" i="1"/>
  <c r="Q1887" i="1"/>
  <c r="S1887" i="1"/>
  <c r="Q47" i="1"/>
  <c r="S47" i="1"/>
  <c r="Q1133" i="1"/>
  <c r="S1133" i="1"/>
  <c r="Q49" i="1"/>
  <c r="S49" i="1"/>
  <c r="Q1889" i="1"/>
  <c r="S1889" i="1"/>
  <c r="Q2135" i="1"/>
  <c r="S2135" i="1"/>
  <c r="Q51" i="1"/>
  <c r="S51" i="1"/>
  <c r="Q2143" i="1"/>
  <c r="S2143" i="1"/>
  <c r="Q2142" i="1"/>
  <c r="S2142" i="1"/>
  <c r="Q2138" i="1"/>
  <c r="S2138" i="1"/>
  <c r="Q2146" i="1"/>
  <c r="S2146" i="1"/>
  <c r="Q2118" i="1"/>
  <c r="S2118" i="1"/>
  <c r="Q1153" i="1"/>
  <c r="S1153" i="1"/>
  <c r="Q936" i="1"/>
  <c r="S936" i="1"/>
  <c r="Q1057" i="1"/>
  <c r="S1057" i="1"/>
  <c r="Q102" i="1"/>
  <c r="S102" i="1"/>
  <c r="Q25" i="1"/>
  <c r="S25" i="1"/>
  <c r="Q1973" i="1"/>
  <c r="S1973" i="1"/>
  <c r="Q857" i="1"/>
  <c r="S857" i="1"/>
  <c r="Q876" i="1"/>
  <c r="S876" i="1"/>
  <c r="Q2087" i="1"/>
  <c r="S2087" i="1"/>
  <c r="Q133" i="1"/>
  <c r="S133" i="1"/>
  <c r="Q1108" i="1"/>
  <c r="S1108" i="1"/>
  <c r="Q1142" i="1"/>
  <c r="S1142" i="1"/>
  <c r="Q50" i="1"/>
  <c r="S50" i="1"/>
  <c r="Q30" i="1"/>
  <c r="S30" i="1"/>
  <c r="Q1062" i="1"/>
  <c r="S1062" i="1"/>
  <c r="Q89" i="1"/>
  <c r="S89" i="1"/>
  <c r="Q1063" i="1"/>
  <c r="S1063" i="1"/>
  <c r="Q73" i="1"/>
  <c r="S73" i="1"/>
  <c r="Q90" i="1"/>
  <c r="S90" i="1"/>
  <c r="Q2085" i="1"/>
  <c r="S2085" i="1"/>
  <c r="Q1977" i="1"/>
  <c r="S1977" i="1"/>
  <c r="Q2137" i="1"/>
  <c r="S2137" i="1"/>
  <c r="Q2110" i="1"/>
  <c r="S2110" i="1"/>
  <c r="Q1197" i="1"/>
  <c r="S1197" i="1"/>
  <c r="Q1081" i="1"/>
  <c r="S1081" i="1"/>
  <c r="Q931" i="1"/>
  <c r="S931" i="1"/>
  <c r="Q862" i="1"/>
  <c r="S862" i="1"/>
  <c r="Q938" i="1"/>
  <c r="S938" i="1"/>
  <c r="Q1936" i="1"/>
  <c r="S1936" i="1"/>
  <c r="Q86" i="1"/>
  <c r="S86" i="1"/>
  <c r="Q141" i="1"/>
  <c r="S141" i="1"/>
  <c r="Q1031" i="1"/>
  <c r="S1031" i="1"/>
  <c r="Q182" i="1"/>
  <c r="S182" i="1"/>
  <c r="Q1959" i="1"/>
  <c r="S1959" i="1"/>
  <c r="Q1954" i="1"/>
  <c r="S1954" i="1"/>
  <c r="Q867" i="1"/>
  <c r="S867" i="1"/>
  <c r="Q1972" i="1"/>
  <c r="S1972" i="1"/>
  <c r="Q1940" i="1"/>
  <c r="S1940" i="1"/>
  <c r="Q99" i="1"/>
  <c r="S99" i="1"/>
  <c r="Q111" i="1"/>
  <c r="S111" i="1"/>
  <c r="Q1503" i="1"/>
  <c r="S1503" i="1"/>
  <c r="Q1315" i="1"/>
  <c r="S1315" i="1"/>
  <c r="Q1507" i="1"/>
  <c r="S1507" i="1"/>
  <c r="Q1699" i="1"/>
  <c r="S1699" i="1"/>
  <c r="Q1313" i="1"/>
  <c r="S1313" i="1"/>
  <c r="Q1698" i="1"/>
  <c r="S1698" i="1"/>
  <c r="Q279" i="1"/>
  <c r="S279" i="1"/>
  <c r="Q650" i="1"/>
  <c r="S650" i="1"/>
  <c r="Q1498" i="1"/>
  <c r="S1498" i="1"/>
  <c r="Q1687" i="1"/>
  <c r="S1687" i="1"/>
  <c r="Q1693" i="1"/>
  <c r="S1693" i="1"/>
  <c r="Q276" i="1"/>
  <c r="S276" i="1"/>
  <c r="Q1494" i="1"/>
  <c r="S1494" i="1"/>
  <c r="Q1499" i="1"/>
  <c r="S1499" i="1"/>
  <c r="Q645" i="1"/>
  <c r="S645" i="1"/>
  <c r="Q1496" i="1"/>
  <c r="S1496" i="1"/>
  <c r="R14" i="1"/>
  <c r="X14" i="1"/>
  <c r="R7" i="1"/>
  <c r="X7" i="1"/>
  <c r="R16" i="1"/>
  <c r="X16" i="1"/>
  <c r="Q1640" i="1"/>
  <c r="S1640" i="1"/>
  <c r="Q466" i="1"/>
  <c r="S466" i="1"/>
  <c r="Q315" i="1"/>
  <c r="S315" i="1"/>
  <c r="Q465" i="1"/>
  <c r="S465" i="1"/>
  <c r="Q463" i="1"/>
  <c r="S463" i="1"/>
  <c r="Q318" i="1"/>
  <c r="S318" i="1"/>
  <c r="Q468" i="1"/>
  <c r="S468" i="1"/>
  <c r="Q1480" i="1"/>
  <c r="S1480" i="1"/>
  <c r="R638" i="1"/>
  <c r="X638" i="1"/>
  <c r="R1460" i="1"/>
  <c r="X1460" i="1"/>
  <c r="R1986" i="1"/>
  <c r="X1986" i="1"/>
  <c r="Q358" i="1"/>
  <c r="S358" i="1"/>
  <c r="R1987" i="1"/>
  <c r="X1987" i="1"/>
  <c r="Q363" i="1"/>
  <c r="S363" i="1"/>
  <c r="Q1664" i="1"/>
  <c r="S1664" i="1"/>
  <c r="Q1447" i="1"/>
  <c r="S1447" i="1"/>
  <c r="R993" i="1"/>
  <c r="X993" i="1"/>
  <c r="R2078" i="1"/>
  <c r="X2078" i="1"/>
  <c r="R292" i="1"/>
  <c r="X292" i="1"/>
  <c r="Q365" i="1"/>
  <c r="S365" i="1"/>
  <c r="R1703" i="1"/>
  <c r="X1703" i="1"/>
  <c r="R1895" i="1"/>
  <c r="X1895" i="1"/>
  <c r="R1319" i="1"/>
  <c r="X1319" i="1"/>
  <c r="R1318" i="1"/>
  <c r="X1318" i="1"/>
  <c r="R1961" i="1"/>
  <c r="X1961" i="1"/>
  <c r="R193" i="1"/>
  <c r="X193" i="1"/>
  <c r="R986" i="1"/>
  <c r="X986" i="1"/>
  <c r="R1043" i="1"/>
  <c r="X1043" i="1"/>
  <c r="R1096" i="1"/>
  <c r="X1096" i="1"/>
  <c r="R1117" i="1"/>
  <c r="X1117" i="1"/>
  <c r="R76" i="1"/>
  <c r="X76" i="1"/>
  <c r="R1066" i="1"/>
  <c r="X1066" i="1"/>
  <c r="R853" i="1"/>
  <c r="X853" i="1"/>
  <c r="R1857" i="1"/>
  <c r="X1857" i="1"/>
  <c r="R31" i="1"/>
  <c r="X31" i="1"/>
  <c r="R104" i="1"/>
  <c r="X104" i="1"/>
  <c r="R1076" i="1"/>
  <c r="X1076" i="1"/>
  <c r="R220" i="1"/>
  <c r="X220" i="1"/>
  <c r="R1153" i="1"/>
  <c r="X1153" i="1"/>
  <c r="R133" i="1"/>
  <c r="X133" i="1"/>
  <c r="R89" i="1"/>
  <c r="X89" i="1"/>
  <c r="R2085" i="1"/>
  <c r="X2085" i="1"/>
  <c r="R867" i="1"/>
  <c r="X867" i="1"/>
  <c r="R1315" i="1"/>
  <c r="X1315" i="1"/>
  <c r="R1498" i="1"/>
  <c r="X1498" i="1"/>
  <c r="Q7" i="1"/>
  <c r="S7" i="1"/>
  <c r="R315" i="1"/>
  <c r="X315" i="1"/>
  <c r="R463" i="1"/>
  <c r="X463" i="1"/>
  <c r="R1480" i="1"/>
  <c r="X1480" i="1"/>
  <c r="Q1224" i="1"/>
  <c r="S1224" i="1"/>
  <c r="Q1234" i="1"/>
  <c r="S1234" i="1"/>
  <c r="R1676" i="1"/>
  <c r="X1676" i="1"/>
  <c r="Q1472" i="1"/>
  <c r="S1472" i="1"/>
  <c r="Q1733" i="1"/>
  <c r="S1733" i="1"/>
  <c r="R1920" i="1"/>
  <c r="X1920" i="1"/>
  <c r="R1445" i="1"/>
  <c r="X1445" i="1"/>
  <c r="R2179" i="1"/>
  <c r="X2179" i="1"/>
  <c r="Q946" i="1"/>
  <c r="S946" i="1"/>
  <c r="Q2069" i="1"/>
  <c r="S2069" i="1"/>
  <c r="Q283" i="1"/>
  <c r="S283" i="1"/>
  <c r="Q1702" i="1"/>
  <c r="S1702" i="1"/>
  <c r="Q1863" i="1"/>
  <c r="S1863" i="1"/>
  <c r="Q202" i="1"/>
  <c r="S202" i="1"/>
  <c r="Q78" i="1"/>
  <c r="S78" i="1"/>
  <c r="Q964" i="1"/>
  <c r="S964" i="1"/>
  <c r="Q356" i="1"/>
  <c r="S356" i="1"/>
  <c r="R1224" i="1"/>
  <c r="X1224" i="1"/>
  <c r="Q618" i="1"/>
  <c r="S618" i="1"/>
  <c r="R366" i="1"/>
  <c r="X366" i="1"/>
  <c r="Q1445" i="1"/>
  <c r="S1445" i="1"/>
  <c r="Q349" i="1"/>
  <c r="S349" i="1"/>
  <c r="Q1928" i="1"/>
  <c r="S1928" i="1"/>
  <c r="R301" i="1"/>
  <c r="X301" i="1"/>
  <c r="R1449" i="1"/>
  <c r="X1449" i="1"/>
  <c r="R1897" i="1"/>
  <c r="X1897" i="1"/>
  <c r="R152" i="1"/>
  <c r="X152" i="1"/>
  <c r="R422" i="1"/>
  <c r="X422" i="1"/>
  <c r="R427" i="1"/>
  <c r="X427" i="1"/>
  <c r="R893" i="1"/>
  <c r="X893" i="1"/>
  <c r="R1514" i="1"/>
  <c r="X1514" i="1"/>
  <c r="R1115" i="1"/>
  <c r="X1115" i="1"/>
  <c r="R1054" i="1"/>
  <c r="X1054" i="1"/>
  <c r="R1171" i="1"/>
  <c r="X1171" i="1"/>
  <c r="R2058" i="1"/>
  <c r="X2058" i="1"/>
  <c r="R934" i="1"/>
  <c r="X934" i="1"/>
  <c r="R41" i="1"/>
  <c r="X41" i="1"/>
  <c r="R2116" i="1"/>
  <c r="X2116" i="1"/>
  <c r="R2119" i="1"/>
  <c r="X2119" i="1"/>
  <c r="R1004" i="1"/>
  <c r="X1004" i="1"/>
  <c r="R209" i="1"/>
  <c r="X209" i="1"/>
  <c r="R2107" i="1"/>
  <c r="X2107" i="1"/>
  <c r="R1893" i="1"/>
  <c r="X1893" i="1"/>
  <c r="R1198" i="1"/>
  <c r="X1198" i="1"/>
  <c r="R1145" i="1"/>
  <c r="X1145" i="1"/>
  <c r="R1087" i="1"/>
  <c r="X1087" i="1"/>
  <c r="R2047" i="1"/>
  <c r="X2047" i="1"/>
  <c r="R988" i="1"/>
  <c r="X988" i="1"/>
  <c r="R2060" i="1"/>
  <c r="X2060" i="1"/>
  <c r="R53" i="1"/>
  <c r="X53" i="1"/>
  <c r="R2113" i="1"/>
  <c r="X2113" i="1"/>
  <c r="R1904" i="1"/>
  <c r="X1904" i="1"/>
  <c r="R960" i="1"/>
  <c r="X960" i="1"/>
  <c r="R168" i="1"/>
  <c r="X168" i="1"/>
  <c r="R2006" i="1"/>
  <c r="X2006" i="1"/>
  <c r="R1859" i="1"/>
  <c r="X1859" i="1"/>
  <c r="R1140" i="1"/>
  <c r="X1140" i="1"/>
  <c r="R1106" i="1"/>
  <c r="X1106" i="1"/>
  <c r="R1097" i="1"/>
  <c r="X1097" i="1"/>
  <c r="R130" i="1"/>
  <c r="X130" i="1"/>
  <c r="R1118" i="1"/>
  <c r="X1118" i="1"/>
  <c r="R81" i="1"/>
  <c r="X81" i="1"/>
  <c r="R161" i="1"/>
  <c r="X161" i="1"/>
  <c r="R215" i="1"/>
  <c r="X215" i="1"/>
  <c r="R29" i="1"/>
  <c r="X29" i="1"/>
  <c r="R2022" i="1"/>
  <c r="X2022" i="1"/>
  <c r="R1032" i="1"/>
  <c r="X1032" i="1"/>
  <c r="R1113" i="1"/>
  <c r="X1113" i="1"/>
  <c r="R1104" i="1"/>
  <c r="X1104" i="1"/>
  <c r="R1061" i="1"/>
  <c r="X1061" i="1"/>
  <c r="R1042" i="1"/>
  <c r="X1042" i="1"/>
  <c r="R1021" i="1"/>
  <c r="X1021" i="1"/>
  <c r="R1053" i="1"/>
  <c r="X1053" i="1"/>
  <c r="R205" i="1"/>
  <c r="X205" i="1"/>
  <c r="R186" i="1"/>
  <c r="X186" i="1"/>
  <c r="R108" i="1"/>
  <c r="X108" i="1"/>
  <c r="R1971" i="1"/>
  <c r="X1971" i="1"/>
  <c r="R1877" i="1"/>
  <c r="X1877" i="1"/>
  <c r="R2015" i="1"/>
  <c r="X2015" i="1"/>
  <c r="R2096" i="1"/>
  <c r="X2096" i="1"/>
  <c r="R1067" i="1"/>
  <c r="X1067" i="1"/>
  <c r="R1158" i="1"/>
  <c r="X1158" i="1"/>
  <c r="R958" i="1"/>
  <c r="X958" i="1"/>
  <c r="R932" i="1"/>
  <c r="X932" i="1"/>
  <c r="R129" i="1"/>
  <c r="X129" i="1"/>
  <c r="R871" i="1"/>
  <c r="X871" i="1"/>
  <c r="R968" i="1"/>
  <c r="X968" i="1"/>
  <c r="R1947" i="1"/>
  <c r="X1947" i="1"/>
  <c r="R1872" i="1"/>
  <c r="X1872" i="1"/>
  <c r="R120" i="1"/>
  <c r="X120" i="1"/>
  <c r="R2041" i="1"/>
  <c r="X2041" i="1"/>
  <c r="R1105" i="1"/>
  <c r="X1105" i="1"/>
  <c r="R1012" i="1"/>
  <c r="X1012" i="1"/>
  <c r="R91" i="1"/>
  <c r="X91" i="1"/>
  <c r="R218" i="1"/>
  <c r="X218" i="1"/>
  <c r="R28" i="1"/>
  <c r="X28" i="1"/>
  <c r="R70" i="1"/>
  <c r="X70" i="1"/>
  <c r="R157" i="1"/>
  <c r="X157" i="1"/>
  <c r="R207" i="1"/>
  <c r="X207" i="1"/>
  <c r="R1978" i="1"/>
  <c r="X1978" i="1"/>
  <c r="R2024" i="1"/>
  <c r="X2024" i="1"/>
  <c r="R1091" i="1"/>
  <c r="X1091" i="1"/>
  <c r="R1003" i="1"/>
  <c r="X1003" i="1"/>
  <c r="R1041" i="1"/>
  <c r="X1041" i="1"/>
  <c r="R1034" i="1"/>
  <c r="X1034" i="1"/>
  <c r="R2010" i="1"/>
  <c r="X2010" i="1"/>
  <c r="R1937" i="1"/>
  <c r="X1937" i="1"/>
  <c r="R1047" i="1"/>
  <c r="X1047" i="1"/>
  <c r="R42" i="1"/>
  <c r="X42" i="1"/>
  <c r="R163" i="1"/>
  <c r="X163" i="1"/>
  <c r="R1858" i="1"/>
  <c r="X1858" i="1"/>
  <c r="R2130" i="1"/>
  <c r="X2130" i="1"/>
  <c r="R2011" i="1"/>
  <c r="X2011" i="1"/>
  <c r="R2134" i="1"/>
  <c r="X2134" i="1"/>
  <c r="R970" i="1"/>
  <c r="X970" i="1"/>
  <c r="R1048" i="1"/>
  <c r="X1048" i="1"/>
  <c r="R1098" i="1"/>
  <c r="X1098" i="1"/>
  <c r="R1101" i="1"/>
  <c r="X1101" i="1"/>
  <c r="R79" i="1"/>
  <c r="X79" i="1"/>
  <c r="R1856" i="1"/>
  <c r="X1856" i="1"/>
  <c r="R1697" i="1"/>
  <c r="X1697" i="1"/>
  <c r="R415" i="1"/>
  <c r="X415" i="1"/>
  <c r="R1311" i="1"/>
  <c r="X1311" i="1"/>
  <c r="R649" i="1"/>
  <c r="X649" i="1"/>
  <c r="R414" i="1"/>
  <c r="X414" i="1"/>
  <c r="R278" i="1"/>
  <c r="X278" i="1"/>
  <c r="R1505" i="1"/>
  <c r="X1505" i="1"/>
  <c r="R1695" i="1"/>
  <c r="X1695" i="1"/>
  <c r="R1304" i="1"/>
  <c r="X1304" i="1"/>
  <c r="R1688" i="1"/>
  <c r="X1688" i="1"/>
  <c r="R1691" i="1"/>
  <c r="X1691" i="1"/>
  <c r="R1692" i="1"/>
  <c r="X1692" i="1"/>
  <c r="R647" i="1"/>
  <c r="X647" i="1"/>
  <c r="R1305" i="1"/>
  <c r="X1305" i="1"/>
  <c r="R1302" i="1"/>
  <c r="X1302" i="1"/>
  <c r="R644" i="1"/>
  <c r="X644" i="1"/>
  <c r="Q15" i="1"/>
  <c r="S15" i="1"/>
  <c r="Q11" i="1"/>
  <c r="S11" i="1"/>
  <c r="Q8" i="1"/>
  <c r="S8" i="1"/>
  <c r="R469" i="1"/>
  <c r="X469" i="1"/>
  <c r="R226" i="1"/>
  <c r="X226" i="1"/>
  <c r="R462" i="1"/>
  <c r="X462" i="1"/>
  <c r="R1481" i="1"/>
  <c r="X1481" i="1"/>
  <c r="R467" i="1"/>
  <c r="X467" i="1"/>
  <c r="R1479" i="1"/>
  <c r="X1479" i="1"/>
  <c r="R829" i="1"/>
  <c r="X829" i="1"/>
  <c r="R317" i="1"/>
  <c r="X317" i="1"/>
  <c r="R1643" i="1"/>
  <c r="X1643" i="1"/>
  <c r="R321" i="1"/>
  <c r="X321" i="1"/>
  <c r="Q1912" i="1"/>
  <c r="S1912" i="1"/>
  <c r="Q355" i="1"/>
  <c r="S355" i="1"/>
  <c r="Q919" i="1"/>
  <c r="S919" i="1"/>
  <c r="R1230" i="1"/>
  <c r="X1230" i="1"/>
  <c r="Q2181" i="1"/>
  <c r="S2181" i="1"/>
  <c r="R1475" i="1"/>
  <c r="X1475" i="1"/>
  <c r="R1982" i="1"/>
  <c r="X1982" i="1"/>
  <c r="Q904" i="1"/>
  <c r="S904" i="1"/>
  <c r="R1246" i="1"/>
  <c r="X1246" i="1"/>
  <c r="R2076" i="1"/>
  <c r="X2076" i="1"/>
  <c r="R2073" i="1"/>
  <c r="X2073" i="1"/>
  <c r="R1869" i="1"/>
  <c r="X1869" i="1"/>
  <c r="R660" i="1"/>
  <c r="X660" i="1"/>
  <c r="R2123" i="1"/>
  <c r="X2123" i="1"/>
  <c r="R1143" i="1"/>
  <c r="X1143" i="1"/>
  <c r="R1154" i="1"/>
  <c r="X1154" i="1"/>
  <c r="R75" i="1"/>
  <c r="X75" i="1"/>
  <c r="R1953" i="1"/>
  <c r="X1953" i="1"/>
  <c r="R164" i="1"/>
  <c r="X164" i="1"/>
  <c r="R2017" i="1"/>
  <c r="X2017" i="1"/>
  <c r="R1024" i="1"/>
  <c r="X1024" i="1"/>
  <c r="R1958" i="1"/>
  <c r="X1958" i="1"/>
  <c r="R1146" i="1"/>
  <c r="X1146" i="1"/>
  <c r="R2043" i="1"/>
  <c r="X2043" i="1"/>
  <c r="R1051" i="1"/>
  <c r="X1051" i="1"/>
  <c r="R2008" i="1"/>
  <c r="X2008" i="1"/>
  <c r="R85" i="1"/>
  <c r="X85" i="1"/>
  <c r="R2059" i="1"/>
  <c r="X2059" i="1"/>
  <c r="R2101" i="1"/>
  <c r="X2101" i="1"/>
  <c r="R167" i="1"/>
  <c r="X167" i="1"/>
  <c r="R49" i="1"/>
  <c r="X49" i="1"/>
  <c r="R1973" i="1"/>
  <c r="X1973" i="1"/>
  <c r="R2087" i="1"/>
  <c r="X2087" i="1"/>
  <c r="R1062" i="1"/>
  <c r="X1062" i="1"/>
  <c r="R90" i="1"/>
  <c r="X90" i="1"/>
  <c r="R1197" i="1"/>
  <c r="X1197" i="1"/>
  <c r="R99" i="1"/>
  <c r="X99" i="1"/>
  <c r="R1699" i="1"/>
  <c r="X1699" i="1"/>
  <c r="R276" i="1"/>
  <c r="X276" i="1"/>
  <c r="R1640" i="1"/>
  <c r="X1640" i="1"/>
  <c r="R1665" i="1"/>
  <c r="X1665" i="1"/>
  <c r="Q1985" i="1"/>
  <c r="S1985" i="1"/>
  <c r="Q177" i="1"/>
  <c r="S177" i="1"/>
  <c r="R1924" i="1"/>
  <c r="X1924" i="1"/>
  <c r="R1672" i="1"/>
  <c r="X1672" i="1"/>
  <c r="Q374" i="1"/>
  <c r="S374" i="1"/>
  <c r="Q630" i="1"/>
  <c r="S630" i="1"/>
  <c r="Q637" i="1"/>
  <c r="S637" i="1"/>
  <c r="R914" i="1"/>
  <c r="X914" i="1"/>
  <c r="Q300" i="1"/>
  <c r="S300" i="1"/>
  <c r="Q2073" i="1"/>
  <c r="S2073" i="1"/>
  <c r="Q2068" i="1"/>
  <c r="S2068" i="1"/>
  <c r="Q1316" i="1"/>
  <c r="S1316" i="1"/>
  <c r="Q660" i="1"/>
  <c r="S660" i="1"/>
  <c r="Q1317" i="1"/>
  <c r="S1317" i="1"/>
  <c r="Q1318" i="1"/>
  <c r="S1318" i="1"/>
  <c r="Q2123" i="1"/>
  <c r="S2123" i="1"/>
  <c r="Q34" i="1"/>
  <c r="S34" i="1"/>
  <c r="Q962" i="1"/>
  <c r="S962" i="1"/>
  <c r="Q193" i="1"/>
  <c r="S193" i="1"/>
  <c r="Q2055" i="1"/>
  <c r="S2055" i="1"/>
  <c r="Q1082" i="1"/>
  <c r="S1082" i="1"/>
  <c r="Q929" i="1"/>
  <c r="S929" i="1"/>
  <c r="Q961" i="1"/>
  <c r="S961" i="1"/>
  <c r="Q98" i="1"/>
  <c r="S98" i="1"/>
  <c r="Q1950" i="1"/>
  <c r="S1950" i="1"/>
  <c r="R629" i="1"/>
  <c r="X629" i="1"/>
  <c r="R1241" i="1"/>
  <c r="X1241" i="1"/>
  <c r="R1234" i="1"/>
  <c r="X1234" i="1"/>
  <c r="Q1926" i="1"/>
  <c r="S1926" i="1"/>
  <c r="R2241" i="1"/>
  <c r="X2241" i="1"/>
  <c r="R1231" i="1"/>
  <c r="X1231" i="1"/>
  <c r="R178" i="1"/>
  <c r="X178" i="1"/>
  <c r="R1472" i="1"/>
  <c r="X1472" i="1"/>
  <c r="Q1193" i="1"/>
  <c r="S1193" i="1"/>
  <c r="R944" i="1"/>
  <c r="X944" i="1"/>
  <c r="R633" i="1"/>
  <c r="X633" i="1"/>
  <c r="R1228" i="1"/>
  <c r="X1228" i="1"/>
  <c r="R637" i="1"/>
  <c r="X637" i="1"/>
  <c r="Q914" i="1"/>
  <c r="S914" i="1"/>
  <c r="R1728" i="1"/>
  <c r="X1728" i="1"/>
  <c r="R298" i="1"/>
  <c r="X298" i="1"/>
  <c r="R991" i="1"/>
  <c r="X991" i="1"/>
  <c r="R2070" i="1"/>
  <c r="X2070" i="1"/>
  <c r="R2067" i="1"/>
  <c r="X2067" i="1"/>
  <c r="R1512" i="1"/>
  <c r="X1512" i="1"/>
  <c r="R281" i="1"/>
  <c r="X281" i="1"/>
  <c r="R887" i="1"/>
  <c r="X887" i="1"/>
  <c r="R1122" i="1"/>
  <c r="X1122" i="1"/>
  <c r="R146" i="1"/>
  <c r="X146" i="1"/>
  <c r="R2148" i="1"/>
  <c r="X2148" i="1"/>
  <c r="R2144" i="1"/>
  <c r="X2144" i="1"/>
  <c r="R982" i="1"/>
  <c r="X982" i="1"/>
  <c r="R984" i="1"/>
  <c r="X984" i="1"/>
  <c r="R132" i="1"/>
  <c r="X132" i="1"/>
  <c r="R67" i="1"/>
  <c r="X67" i="1"/>
  <c r="R1860" i="1"/>
  <c r="X1860" i="1"/>
  <c r="R190" i="1"/>
  <c r="X190" i="1"/>
  <c r="R973" i="1"/>
  <c r="X973" i="1"/>
  <c r="R1138" i="1"/>
  <c r="X1138" i="1"/>
  <c r="R975" i="1"/>
  <c r="X975" i="1"/>
  <c r="R2149" i="1"/>
  <c r="X2149" i="1"/>
  <c r="R1906" i="1"/>
  <c r="X1906" i="1"/>
  <c r="R1045" i="1"/>
  <c r="X1045" i="1"/>
  <c r="R1965" i="1"/>
  <c r="X1965" i="1"/>
  <c r="R1957" i="1"/>
  <c r="X1957" i="1"/>
  <c r="R2100" i="1"/>
  <c r="X2100" i="1"/>
  <c r="R1879" i="1"/>
  <c r="X1879" i="1"/>
  <c r="R957" i="1"/>
  <c r="X957" i="1"/>
  <c r="R854" i="1"/>
  <c r="X854" i="1"/>
  <c r="R2061" i="1"/>
  <c r="X2061" i="1"/>
  <c r="R1008" i="1"/>
  <c r="X1008" i="1"/>
  <c r="R68" i="1"/>
  <c r="X68" i="1"/>
  <c r="R60" i="1"/>
  <c r="X60" i="1"/>
  <c r="R2027" i="1"/>
  <c r="X2027" i="1"/>
  <c r="R930" i="1"/>
  <c r="X930" i="1"/>
  <c r="R861" i="1"/>
  <c r="X861" i="1"/>
  <c r="R1875" i="1"/>
  <c r="X1875" i="1"/>
  <c r="Q1464" i="1"/>
  <c r="S1464" i="1"/>
  <c r="R1673" i="1"/>
  <c r="X1673" i="1"/>
  <c r="R2176" i="1"/>
  <c r="X2176" i="1"/>
  <c r="Q1731" i="1"/>
  <c r="S1731" i="1"/>
  <c r="Q950" i="1"/>
  <c r="S950" i="1"/>
  <c r="Q1714" i="1"/>
  <c r="S1714" i="1"/>
  <c r="Q1222" i="1"/>
  <c r="S1222" i="1"/>
  <c r="Q1245" i="1"/>
  <c r="S1245" i="1"/>
  <c r="Q370" i="1"/>
  <c r="S370" i="1"/>
  <c r="Q2242" i="1"/>
  <c r="S2242" i="1"/>
  <c r="R2178" i="1"/>
  <c r="X2178" i="1"/>
  <c r="Q1236" i="1"/>
  <c r="S1236" i="1"/>
  <c r="Q632" i="1"/>
  <c r="S632" i="1"/>
  <c r="R1182" i="1"/>
  <c r="X1182" i="1"/>
  <c r="Q1466" i="1"/>
  <c r="S1466" i="1"/>
  <c r="Q628" i="1"/>
  <c r="S628" i="1"/>
  <c r="R2174" i="1"/>
  <c r="X2174" i="1"/>
  <c r="R1669" i="1"/>
  <c r="X1669" i="1"/>
  <c r="Q1729" i="1"/>
  <c r="S1729" i="1"/>
  <c r="R1670" i="1"/>
  <c r="X1670" i="1"/>
  <c r="Q631" i="1"/>
  <c r="S631" i="1"/>
  <c r="Q624" i="1"/>
  <c r="S624" i="1"/>
  <c r="R342" i="1"/>
  <c r="X342" i="1"/>
  <c r="R913" i="1"/>
  <c r="X913" i="1"/>
  <c r="Q371" i="1"/>
  <c r="S371" i="1"/>
  <c r="R908" i="1"/>
  <c r="X908" i="1"/>
  <c r="R903" i="1"/>
  <c r="X903" i="1"/>
  <c r="Q1732" i="1"/>
  <c r="S1732" i="1"/>
  <c r="R2173" i="1"/>
  <c r="X2173" i="1"/>
  <c r="Q954" i="1"/>
  <c r="S954" i="1"/>
  <c r="R2183" i="1"/>
  <c r="X2183" i="1"/>
  <c r="R612" i="1"/>
  <c r="X612" i="1"/>
  <c r="Q179" i="1"/>
  <c r="S179" i="1"/>
  <c r="R172" i="1"/>
  <c r="X172" i="1"/>
  <c r="Q372" i="1"/>
  <c r="S372" i="1"/>
  <c r="Q1722" i="1"/>
  <c r="S1722" i="1"/>
  <c r="R359" i="1"/>
  <c r="X359" i="1"/>
  <c r="Q1232" i="1"/>
  <c r="S1232" i="1"/>
  <c r="Q1239" i="1"/>
  <c r="S1239" i="1"/>
  <c r="Q1240" i="1"/>
  <c r="S1240" i="1"/>
  <c r="R361" i="1"/>
  <c r="X361" i="1"/>
  <c r="Q943" i="1"/>
  <c r="S943" i="1"/>
  <c r="R1179" i="1"/>
  <c r="X1179" i="1"/>
  <c r="R909" i="1"/>
  <c r="X909" i="1"/>
  <c r="R1675" i="1"/>
  <c r="X1675" i="1"/>
  <c r="Q1720" i="1"/>
  <c r="S1720" i="1"/>
  <c r="Q1221" i="1"/>
  <c r="S1221" i="1"/>
  <c r="R1910" i="1"/>
  <c r="X1910" i="1"/>
  <c r="Q1730" i="1"/>
  <c r="S1730" i="1"/>
  <c r="R912" i="1"/>
  <c r="X912" i="1"/>
  <c r="Q176" i="1"/>
  <c r="S176" i="1"/>
  <c r="R1444" i="1"/>
  <c r="X1444" i="1"/>
  <c r="R1177" i="1"/>
  <c r="X1177" i="1"/>
  <c r="R607" i="1"/>
  <c r="X607" i="1"/>
  <c r="Q940" i="1"/>
  <c r="S940" i="1"/>
  <c r="R1185" i="1"/>
  <c r="X1185" i="1"/>
  <c r="Q1996" i="1"/>
  <c r="S1996" i="1"/>
  <c r="Q1243" i="1"/>
  <c r="S1243" i="1"/>
  <c r="Q1000" i="1"/>
  <c r="S1000" i="1"/>
  <c r="Q992" i="1"/>
  <c r="S992" i="1"/>
  <c r="R364" i="1"/>
  <c r="X364" i="1"/>
  <c r="Q298" i="1"/>
  <c r="S298" i="1"/>
  <c r="Q301" i="1"/>
  <c r="S301" i="1"/>
  <c r="Q297" i="1"/>
  <c r="S297" i="1"/>
  <c r="Q1449" i="1"/>
  <c r="S1449" i="1"/>
  <c r="Q991" i="1"/>
  <c r="S991" i="1"/>
  <c r="Q2084" i="1"/>
  <c r="S2084" i="1"/>
  <c r="Q1652" i="1"/>
  <c r="S1652" i="1"/>
  <c r="Q299" i="1"/>
  <c r="S299" i="1"/>
  <c r="R19" i="1"/>
  <c r="X19" i="1"/>
  <c r="Q291" i="1"/>
  <c r="S291" i="1"/>
  <c r="Q1870" i="1"/>
  <c r="S1870" i="1"/>
  <c r="Q2070" i="1"/>
  <c r="S2070" i="1"/>
  <c r="Q741" i="1"/>
  <c r="S741" i="1"/>
  <c r="Q1867" i="1"/>
  <c r="S1867" i="1"/>
  <c r="Q2063" i="1"/>
  <c r="S2063" i="1"/>
  <c r="Q2067" i="1"/>
  <c r="S2067" i="1"/>
  <c r="Q740" i="1"/>
  <c r="S740" i="1"/>
  <c r="Q1512" i="1"/>
  <c r="S1512" i="1"/>
  <c r="Q888" i="1"/>
  <c r="S888" i="1"/>
  <c r="Q1897" i="1"/>
  <c r="S1897" i="1"/>
  <c r="Q894" i="1"/>
  <c r="S894" i="1"/>
  <c r="Q148" i="1"/>
  <c r="S148" i="1"/>
  <c r="Q281" i="1"/>
  <c r="S281" i="1"/>
  <c r="Q1126" i="1"/>
  <c r="S1126" i="1"/>
  <c r="Q887" i="1"/>
  <c r="S887" i="1"/>
  <c r="Q2094" i="1"/>
  <c r="S2094" i="1"/>
  <c r="Q152" i="1"/>
  <c r="S152" i="1"/>
  <c r="Q656" i="1"/>
  <c r="S656" i="1"/>
  <c r="Q1123" i="1"/>
  <c r="S1123" i="1"/>
  <c r="Q1127" i="1"/>
  <c r="S1127" i="1"/>
  <c r="Q896" i="1"/>
  <c r="S896" i="1"/>
  <c r="Q422" i="1"/>
  <c r="S422" i="1"/>
  <c r="Q1509" i="1"/>
  <c r="S1509" i="1"/>
  <c r="Q1122" i="1"/>
  <c r="S1122" i="1"/>
  <c r="Q427" i="1"/>
  <c r="S427" i="1"/>
  <c r="Q653" i="1"/>
  <c r="S653" i="1"/>
  <c r="Q146" i="1"/>
  <c r="S146" i="1"/>
  <c r="Q893" i="1"/>
  <c r="S893" i="1"/>
  <c r="Q280" i="1"/>
  <c r="S280" i="1"/>
  <c r="Q282" i="1"/>
  <c r="S282" i="1"/>
  <c r="Q1514" i="1"/>
  <c r="S1514" i="1"/>
  <c r="Q658" i="1"/>
  <c r="S658" i="1"/>
  <c r="Q659" i="1"/>
  <c r="S659" i="1"/>
  <c r="Q2148" i="1"/>
  <c r="S2148" i="1"/>
  <c r="Q2120" i="1"/>
  <c r="S2120" i="1"/>
  <c r="Q2102" i="1"/>
  <c r="S2102" i="1"/>
  <c r="Q2144" i="1"/>
  <c r="S2144" i="1"/>
  <c r="Q1155" i="1"/>
  <c r="S1155" i="1"/>
  <c r="Q1115" i="1"/>
  <c r="S1115" i="1"/>
  <c r="Q900" i="1"/>
  <c r="S900" i="1"/>
  <c r="Q1033" i="1"/>
  <c r="S1033" i="1"/>
  <c r="Q134" i="1"/>
  <c r="S134" i="1"/>
  <c r="Q1054" i="1"/>
  <c r="S1054" i="1"/>
  <c r="Q1170" i="1"/>
  <c r="S1170" i="1"/>
  <c r="Q142" i="1"/>
  <c r="S142" i="1"/>
  <c r="Q1171" i="1"/>
  <c r="S1171" i="1"/>
  <c r="Q982" i="1"/>
  <c r="S982" i="1"/>
  <c r="Q855" i="1"/>
  <c r="S855" i="1"/>
  <c r="Q984" i="1"/>
  <c r="S984" i="1"/>
  <c r="Q2058" i="1"/>
  <c r="S2058" i="1"/>
  <c r="Q132" i="1"/>
  <c r="S132" i="1"/>
  <c r="Q2099" i="1"/>
  <c r="S2099" i="1"/>
  <c r="Q1089" i="1"/>
  <c r="S1089" i="1"/>
  <c r="Q67" i="1"/>
  <c r="S67" i="1"/>
  <c r="Q1017" i="1"/>
  <c r="S1017" i="1"/>
  <c r="Q1871" i="1"/>
  <c r="S1871" i="1"/>
  <c r="Q934" i="1"/>
  <c r="S934" i="1"/>
  <c r="Q69" i="1"/>
  <c r="S69" i="1"/>
  <c r="Q2030" i="1"/>
  <c r="S2030" i="1"/>
  <c r="Q204" i="1"/>
  <c r="S204" i="1"/>
  <c r="Q1018" i="1"/>
  <c r="S1018" i="1"/>
  <c r="Q41" i="1"/>
  <c r="S41" i="1"/>
  <c r="Q56" i="1"/>
  <c r="S56" i="1"/>
  <c r="Q2116" i="1"/>
  <c r="S2116" i="1"/>
  <c r="Q2140" i="1"/>
  <c r="S2140" i="1"/>
  <c r="Q2112" i="1"/>
  <c r="S2112" i="1"/>
  <c r="Q2119" i="1"/>
  <c r="S2119" i="1"/>
  <c r="Q1860" i="1"/>
  <c r="S1860" i="1"/>
  <c r="Q1068" i="1"/>
  <c r="S1068" i="1"/>
  <c r="Q1004" i="1"/>
  <c r="S1004" i="1"/>
  <c r="Q1058" i="1"/>
  <c r="S1058" i="1"/>
  <c r="Q189" i="1"/>
  <c r="S189" i="1"/>
  <c r="Q190" i="1"/>
  <c r="S190" i="1"/>
  <c r="Q158" i="1"/>
  <c r="S158" i="1"/>
  <c r="Q1152" i="1"/>
  <c r="S1152" i="1"/>
  <c r="Q973" i="1"/>
  <c r="S973" i="1"/>
  <c r="Q872" i="1"/>
  <c r="S872" i="1"/>
  <c r="Q1138" i="1"/>
  <c r="S1138" i="1"/>
  <c r="Q2014" i="1"/>
  <c r="S2014" i="1"/>
  <c r="Q138" i="1"/>
  <c r="S138" i="1"/>
  <c r="Q975" i="1"/>
  <c r="S975" i="1"/>
  <c r="Q1086" i="1"/>
  <c r="S1086" i="1"/>
  <c r="Q1997" i="1"/>
  <c r="S1997" i="1"/>
  <c r="Q165" i="1"/>
  <c r="S165" i="1"/>
  <c r="Q183" i="1"/>
  <c r="S183" i="1"/>
  <c r="Q209" i="1"/>
  <c r="S209" i="1"/>
  <c r="Q978" i="1"/>
  <c r="S978" i="1"/>
  <c r="Q2108" i="1"/>
  <c r="S2108" i="1"/>
  <c r="Q2107" i="1"/>
  <c r="S2107" i="1"/>
  <c r="Q2149" i="1"/>
  <c r="S2149" i="1"/>
  <c r="Q1906" i="1"/>
  <c r="S1906" i="1"/>
  <c r="Q1893" i="1"/>
  <c r="S1893" i="1"/>
  <c r="Q1168" i="1"/>
  <c r="S1168" i="1"/>
  <c r="Q1198" i="1"/>
  <c r="S1198" i="1"/>
  <c r="Q1035" i="1"/>
  <c r="S1035" i="1"/>
  <c r="Q1045" i="1"/>
  <c r="S1045" i="1"/>
  <c r="Q1145" i="1"/>
  <c r="S1145" i="1"/>
  <c r="Q965" i="1"/>
  <c r="S965" i="1"/>
  <c r="Q1967" i="1"/>
  <c r="S1967" i="1"/>
  <c r="Q1965" i="1"/>
  <c r="S1965" i="1"/>
  <c r="Q1957" i="1"/>
  <c r="S1957" i="1"/>
  <c r="Q924" i="1"/>
  <c r="S924" i="1"/>
  <c r="Q1087" i="1"/>
  <c r="S1087" i="1"/>
  <c r="Q137" i="1"/>
  <c r="S137" i="1"/>
  <c r="Q97" i="1"/>
  <c r="S97" i="1"/>
  <c r="Q1011" i="1"/>
  <c r="S1011" i="1"/>
  <c r="Q2100" i="1"/>
  <c r="S2100" i="1"/>
  <c r="Q2047" i="1"/>
  <c r="S2047" i="1"/>
  <c r="Q1879" i="1"/>
  <c r="S1879" i="1"/>
  <c r="Q988" i="1"/>
  <c r="S988" i="1"/>
  <c r="Q927" i="1"/>
  <c r="S927" i="1"/>
  <c r="Q21" i="1"/>
  <c r="S21" i="1"/>
  <c r="Q957" i="1"/>
  <c r="S957" i="1"/>
  <c r="Q197" i="1"/>
  <c r="S197" i="1"/>
  <c r="Q854" i="1"/>
  <c r="S854" i="1"/>
  <c r="Q2061" i="1"/>
  <c r="S2061" i="1"/>
  <c r="Q850" i="1"/>
  <c r="S850" i="1"/>
  <c r="Q877" i="1"/>
  <c r="S877" i="1"/>
  <c r="Q1112" i="1"/>
  <c r="S1112" i="1"/>
  <c r="Q1008" i="1"/>
  <c r="S1008" i="1"/>
  <c r="Q2060" i="1"/>
  <c r="S2060" i="1"/>
  <c r="Q1135" i="1"/>
  <c r="S1135" i="1"/>
  <c r="Q211" i="1"/>
  <c r="S211" i="1"/>
  <c r="Q68" i="1"/>
  <c r="S68" i="1"/>
  <c r="Q124" i="1"/>
  <c r="S124" i="1"/>
  <c r="Q53" i="1"/>
  <c r="S53" i="1"/>
  <c r="Q60" i="1"/>
  <c r="S60" i="1"/>
  <c r="Q2044" i="1"/>
  <c r="S2044" i="1"/>
  <c r="Q2113" i="1"/>
  <c r="S2113" i="1"/>
  <c r="Q2027" i="1"/>
  <c r="S2027" i="1"/>
  <c r="Q1904" i="1"/>
  <c r="S1904" i="1"/>
  <c r="Q930" i="1"/>
  <c r="S930" i="1"/>
  <c r="Q935" i="1"/>
  <c r="S935" i="1"/>
  <c r="Q960" i="1"/>
  <c r="S960" i="1"/>
  <c r="Q861" i="1"/>
  <c r="S861" i="1"/>
  <c r="Q937" i="1"/>
  <c r="S937" i="1"/>
  <c r="Q168" i="1"/>
  <c r="S168" i="1"/>
  <c r="Q2006" i="1"/>
  <c r="S2006" i="1"/>
  <c r="Q72" i="1"/>
  <c r="S72" i="1"/>
  <c r="Q1859" i="1"/>
  <c r="S1859" i="1"/>
  <c r="Q1140" i="1"/>
  <c r="S1140" i="1"/>
  <c r="Q922" i="1"/>
  <c r="S922" i="1"/>
  <c r="Q1106" i="1"/>
  <c r="S1106" i="1"/>
  <c r="Q1109" i="1"/>
  <c r="S1109" i="1"/>
  <c r="Q1097" i="1"/>
  <c r="S1097" i="1"/>
  <c r="Q130" i="1"/>
  <c r="S130" i="1"/>
  <c r="Q1118" i="1"/>
  <c r="S1118" i="1"/>
  <c r="Q81" i="1"/>
  <c r="S81" i="1"/>
  <c r="Q161" i="1"/>
  <c r="S161" i="1"/>
  <c r="Q215" i="1"/>
  <c r="S215" i="1"/>
  <c r="Q29" i="1"/>
  <c r="S29" i="1"/>
  <c r="Q2022" i="1"/>
  <c r="S2022" i="1"/>
  <c r="Q1032" i="1"/>
  <c r="S1032" i="1"/>
  <c r="Q1113" i="1"/>
  <c r="S1113" i="1"/>
  <c r="Q1104" i="1"/>
  <c r="S1104" i="1"/>
  <c r="Q1061" i="1"/>
  <c r="S1061" i="1"/>
  <c r="Q1042" i="1"/>
  <c r="S1042" i="1"/>
  <c r="Q1021" i="1"/>
  <c r="S1021" i="1"/>
  <c r="Q1053" i="1"/>
  <c r="S1053" i="1"/>
  <c r="Q205" i="1"/>
  <c r="S205" i="1"/>
  <c r="Q186" i="1"/>
  <c r="S186" i="1"/>
  <c r="Q108" i="1"/>
  <c r="S108" i="1"/>
  <c r="Q1971" i="1"/>
  <c r="S1971" i="1"/>
  <c r="Q1877" i="1"/>
  <c r="S1877" i="1"/>
  <c r="Q2015" i="1"/>
  <c r="S2015" i="1"/>
  <c r="Q1875" i="1"/>
  <c r="S1875" i="1"/>
  <c r="Q2096" i="1"/>
  <c r="S2096" i="1"/>
  <c r="Q2086" i="1"/>
  <c r="S2086" i="1"/>
  <c r="Q2018" i="1"/>
  <c r="S2018" i="1"/>
  <c r="Q1067" i="1"/>
  <c r="S1067" i="1"/>
  <c r="Q1158" i="1"/>
  <c r="S1158" i="1"/>
  <c r="Q958" i="1"/>
  <c r="S958" i="1"/>
  <c r="Q932" i="1"/>
  <c r="S932" i="1"/>
  <c r="Q129" i="1"/>
  <c r="S129" i="1"/>
  <c r="Q871" i="1"/>
  <c r="S871" i="1"/>
  <c r="Q968" i="1"/>
  <c r="S968" i="1"/>
  <c r="Q1947" i="1"/>
  <c r="S1947" i="1"/>
  <c r="Q1872" i="1"/>
  <c r="S1872" i="1"/>
  <c r="Q120" i="1"/>
  <c r="S120" i="1"/>
  <c r="Q2041" i="1"/>
  <c r="S2041" i="1"/>
  <c r="Q1105" i="1"/>
  <c r="S1105" i="1"/>
  <c r="Q1012" i="1"/>
  <c r="S1012" i="1"/>
  <c r="Q91" i="1"/>
  <c r="S91" i="1"/>
  <c r="Q218" i="1"/>
  <c r="S218" i="1"/>
  <c r="Q28" i="1"/>
  <c r="S28" i="1"/>
  <c r="Q70" i="1"/>
  <c r="S70" i="1"/>
  <c r="Q157" i="1"/>
  <c r="S157" i="1"/>
  <c r="Q207" i="1"/>
  <c r="S207" i="1"/>
  <c r="Q1978" i="1"/>
  <c r="S1978" i="1"/>
  <c r="Q2024" i="1"/>
  <c r="S2024" i="1"/>
  <c r="Q1091" i="1"/>
  <c r="S1091" i="1"/>
  <c r="Q1003" i="1"/>
  <c r="S1003" i="1"/>
  <c r="Q1041" i="1"/>
  <c r="S1041" i="1"/>
  <c r="Q1034" i="1"/>
  <c r="S1034" i="1"/>
  <c r="Q2010" i="1"/>
  <c r="S2010" i="1"/>
  <c r="Q1937" i="1"/>
  <c r="S1937" i="1"/>
  <c r="Q1047" i="1"/>
  <c r="S1047" i="1"/>
  <c r="Q42" i="1"/>
  <c r="S42" i="1"/>
  <c r="Q163" i="1"/>
  <c r="S163" i="1"/>
  <c r="Q1858" i="1"/>
  <c r="S1858" i="1"/>
  <c r="Q2130" i="1"/>
  <c r="S2130" i="1"/>
  <c r="Q2011" i="1"/>
  <c r="S2011" i="1"/>
  <c r="Q2134" i="1"/>
  <c r="S2134" i="1"/>
  <c r="Q970" i="1"/>
  <c r="S970" i="1"/>
  <c r="Q1048" i="1"/>
  <c r="S1048" i="1"/>
  <c r="Q1098" i="1"/>
  <c r="S1098" i="1"/>
  <c r="Q1101" i="1"/>
  <c r="S1101" i="1"/>
  <c r="Q79" i="1"/>
  <c r="S79" i="1"/>
  <c r="Q1856" i="1"/>
  <c r="S1856" i="1"/>
  <c r="Q1697" i="1"/>
  <c r="S1697" i="1"/>
  <c r="Q415" i="1"/>
  <c r="S415" i="1"/>
  <c r="Q1311" i="1"/>
  <c r="S1311" i="1"/>
  <c r="Q649" i="1"/>
  <c r="S649" i="1"/>
  <c r="Q414" i="1"/>
  <c r="S414" i="1"/>
  <c r="Q278" i="1"/>
  <c r="S278" i="1"/>
  <c r="Q1505" i="1"/>
  <c r="S1505" i="1"/>
  <c r="Q1695" i="1"/>
  <c r="S1695" i="1"/>
  <c r="Q1304" i="1"/>
  <c r="S1304" i="1"/>
  <c r="Q1688" i="1"/>
  <c r="S1688" i="1"/>
  <c r="Q1691" i="1"/>
  <c r="S1691" i="1"/>
  <c r="Q1692" i="1"/>
  <c r="S1692" i="1"/>
  <c r="Q647" i="1"/>
  <c r="S647" i="1"/>
  <c r="Q1305" i="1"/>
  <c r="S1305" i="1"/>
  <c r="Q1302" i="1"/>
  <c r="S1302" i="1"/>
  <c r="Q644" i="1"/>
  <c r="S644" i="1"/>
  <c r="R15" i="1"/>
  <c r="X15" i="1"/>
  <c r="R11" i="1"/>
  <c r="X11" i="1"/>
  <c r="R8" i="1"/>
  <c r="X8" i="1"/>
  <c r="Q469" i="1"/>
  <c r="S469" i="1"/>
  <c r="Q226" i="1"/>
  <c r="S226" i="1"/>
  <c r="Q462" i="1"/>
  <c r="S462" i="1"/>
  <c r="Q1481" i="1"/>
  <c r="S1481" i="1"/>
  <c r="Q467" i="1"/>
  <c r="S467" i="1"/>
  <c r="Q1479" i="1"/>
  <c r="S1479" i="1"/>
  <c r="Q829" i="1"/>
  <c r="S829" i="1"/>
  <c r="Q317" i="1"/>
  <c r="S317" i="1"/>
  <c r="Q1643" i="1"/>
  <c r="S1643" i="1"/>
  <c r="Q321" i="1"/>
  <c r="S321" i="1"/>
  <c r="Q1929" i="1"/>
  <c r="S1929" i="1"/>
  <c r="Q905" i="1"/>
  <c r="S905" i="1"/>
  <c r="Q1909" i="1"/>
  <c r="S1909" i="1"/>
  <c r="R640" i="1"/>
  <c r="X640" i="1"/>
  <c r="R180" i="1"/>
  <c r="X180" i="1"/>
  <c r="Q902" i="1"/>
  <c r="S902" i="1"/>
  <c r="R1984" i="1"/>
  <c r="X1984" i="1"/>
  <c r="R2245" i="1"/>
  <c r="X2245" i="1"/>
  <c r="R367" i="1"/>
  <c r="X367" i="1"/>
  <c r="R1250" i="1"/>
  <c r="X1250" i="1"/>
  <c r="R2068" i="1"/>
  <c r="X2068" i="1"/>
  <c r="R1316" i="1"/>
  <c r="X1316" i="1"/>
  <c r="R1709" i="1"/>
  <c r="X1709" i="1"/>
  <c r="R34" i="1"/>
  <c r="X34" i="1"/>
  <c r="R2004" i="1"/>
  <c r="X2004" i="1"/>
  <c r="R160" i="1"/>
  <c r="X160" i="1"/>
  <c r="R1103" i="1"/>
  <c r="X1103" i="1"/>
  <c r="R873" i="1"/>
  <c r="X873" i="1"/>
  <c r="R2131" i="1"/>
  <c r="X2131" i="1"/>
  <c r="R961" i="1"/>
  <c r="X961" i="1"/>
  <c r="R78" i="1"/>
  <c r="X78" i="1"/>
  <c r="R2049" i="1"/>
  <c r="X2049" i="1"/>
  <c r="R188" i="1"/>
  <c r="X188" i="1"/>
  <c r="R1038" i="1"/>
  <c r="X1038" i="1"/>
  <c r="R2098" i="1"/>
  <c r="X2098" i="1"/>
  <c r="R856" i="1"/>
  <c r="X856" i="1"/>
  <c r="R63" i="1"/>
  <c r="X63" i="1"/>
  <c r="R77" i="1"/>
  <c r="X77" i="1"/>
  <c r="R96" i="1"/>
  <c r="X96" i="1"/>
  <c r="R95" i="1"/>
  <c r="X95" i="1"/>
  <c r="R1120" i="1"/>
  <c r="X1120" i="1"/>
  <c r="R976" i="1"/>
  <c r="X976" i="1"/>
  <c r="R1941" i="1"/>
  <c r="X1941" i="1"/>
  <c r="R2143" i="1"/>
  <c r="X2143" i="1"/>
  <c r="R936" i="1"/>
  <c r="X936" i="1"/>
  <c r="R857" i="1"/>
  <c r="X857" i="1"/>
  <c r="R1108" i="1"/>
  <c r="X1108" i="1"/>
  <c r="R1031" i="1"/>
  <c r="X1031" i="1"/>
  <c r="R1972" i="1"/>
  <c r="X1972" i="1"/>
  <c r="R111" i="1"/>
  <c r="X111" i="1"/>
  <c r="R279" i="1"/>
  <c r="X279" i="1"/>
  <c r="R1496" i="1"/>
  <c r="X1496" i="1"/>
  <c r="Q1983" i="1"/>
  <c r="S1983" i="1"/>
  <c r="Q1237" i="1"/>
  <c r="S1237" i="1"/>
  <c r="R346" i="1"/>
  <c r="X346" i="1"/>
  <c r="R618" i="1"/>
  <c r="X618" i="1"/>
  <c r="Q1235" i="1"/>
  <c r="S1235" i="1"/>
  <c r="R1922" i="1"/>
  <c r="X1922" i="1"/>
  <c r="R2184" i="1"/>
  <c r="X2184" i="1"/>
  <c r="Q944" i="1"/>
  <c r="S944" i="1"/>
  <c r="Q1995" i="1"/>
  <c r="S1995" i="1"/>
  <c r="R1667" i="1"/>
  <c r="X1667" i="1"/>
  <c r="R1663" i="1"/>
  <c r="X1663" i="1"/>
  <c r="R348" i="1"/>
  <c r="X348" i="1"/>
  <c r="Q1728" i="1"/>
  <c r="S1728" i="1"/>
  <c r="R173" i="1"/>
  <c r="X173" i="1"/>
  <c r="R614" i="1"/>
  <c r="X614" i="1"/>
  <c r="Q993" i="1"/>
  <c r="S993" i="1"/>
  <c r="Q2078" i="1"/>
  <c r="S2078" i="1"/>
  <c r="Q292" i="1"/>
  <c r="S292" i="1"/>
  <c r="Q293" i="1"/>
  <c r="S293" i="1"/>
  <c r="Q1869" i="1"/>
  <c r="S1869" i="1"/>
  <c r="Q1868" i="1"/>
  <c r="S1868" i="1"/>
  <c r="Q420" i="1"/>
  <c r="S420" i="1"/>
  <c r="Q1319" i="1"/>
  <c r="S1319" i="1"/>
  <c r="Q895" i="1"/>
  <c r="S895" i="1"/>
  <c r="Q22" i="1"/>
  <c r="S22" i="1"/>
  <c r="Q1961" i="1"/>
  <c r="S1961" i="1"/>
  <c r="Q1015" i="1"/>
  <c r="S1015" i="1"/>
  <c r="Q1154" i="1"/>
  <c r="S1154" i="1"/>
  <c r="Q199" i="1"/>
  <c r="S199" i="1"/>
  <c r="Q2039" i="1"/>
  <c r="S2039" i="1"/>
  <c r="Q75" i="1"/>
  <c r="S75" i="1"/>
  <c r="Q353" i="1"/>
  <c r="S353" i="1"/>
  <c r="R1983" i="1"/>
  <c r="X1983" i="1"/>
  <c r="Q1186" i="1"/>
  <c r="S1186" i="1"/>
  <c r="Q346" i="1"/>
  <c r="S346" i="1"/>
  <c r="Q1672" i="1"/>
  <c r="S1672" i="1"/>
  <c r="Q918" i="1"/>
  <c r="S918" i="1"/>
  <c r="R630" i="1"/>
  <c r="X630" i="1"/>
  <c r="Q611" i="1"/>
  <c r="S611" i="1"/>
  <c r="R947" i="1"/>
  <c r="X947" i="1"/>
  <c r="Q362" i="1"/>
  <c r="S362" i="1"/>
  <c r="R946" i="1"/>
  <c r="X946" i="1"/>
  <c r="Q364" i="1"/>
  <c r="S364" i="1"/>
  <c r="R2084" i="1"/>
  <c r="X2084" i="1"/>
  <c r="R148" i="1"/>
  <c r="X148" i="1"/>
  <c r="R2094" i="1"/>
  <c r="X2094" i="1"/>
  <c r="R1123" i="1"/>
  <c r="X1123" i="1"/>
  <c r="R896" i="1"/>
  <c r="X896" i="1"/>
  <c r="R282" i="1"/>
  <c r="X282" i="1"/>
  <c r="R658" i="1"/>
  <c r="X658" i="1"/>
  <c r="R2120" i="1"/>
  <c r="X2120" i="1"/>
  <c r="R1155" i="1"/>
  <c r="X1155" i="1"/>
  <c r="R1033" i="1"/>
  <c r="X1033" i="1"/>
  <c r="R142" i="1"/>
  <c r="X142" i="1"/>
  <c r="R855" i="1"/>
  <c r="X855" i="1"/>
  <c r="R2099" i="1"/>
  <c r="X2099" i="1"/>
  <c r="R1017" i="1"/>
  <c r="X1017" i="1"/>
  <c r="R69" i="1"/>
  <c r="X69" i="1"/>
  <c r="R204" i="1"/>
  <c r="X204" i="1"/>
  <c r="R56" i="1"/>
  <c r="X56" i="1"/>
  <c r="R2140" i="1"/>
  <c r="X2140" i="1"/>
  <c r="R1058" i="1"/>
  <c r="X1058" i="1"/>
  <c r="R158" i="1"/>
  <c r="X158" i="1"/>
  <c r="R2014" i="1"/>
  <c r="X2014" i="1"/>
  <c r="R138" i="1"/>
  <c r="X138" i="1"/>
  <c r="R1997" i="1"/>
  <c r="X1997" i="1"/>
  <c r="R183" i="1"/>
  <c r="X183" i="1"/>
  <c r="R2108" i="1"/>
  <c r="X2108" i="1"/>
  <c r="R1168" i="1"/>
  <c r="X1168" i="1"/>
  <c r="R965" i="1"/>
  <c r="X965" i="1"/>
  <c r="R1967" i="1"/>
  <c r="X1967" i="1"/>
  <c r="R97" i="1"/>
  <c r="X97" i="1"/>
  <c r="R1011" i="1"/>
  <c r="X1011" i="1"/>
  <c r="R21" i="1"/>
  <c r="X21" i="1"/>
  <c r="R850" i="1"/>
  <c r="X850" i="1"/>
  <c r="R1135" i="1"/>
  <c r="X1135" i="1"/>
  <c r="R211" i="1"/>
  <c r="X211" i="1"/>
  <c r="R935" i="1"/>
  <c r="X935" i="1"/>
  <c r="R72" i="1"/>
  <c r="X72" i="1"/>
  <c r="R1109" i="1"/>
  <c r="X1109" i="1"/>
  <c r="R2018" i="1"/>
  <c r="X2018" i="1"/>
  <c r="R1934" i="1"/>
  <c r="X1934" i="1"/>
  <c r="Q1918" i="1"/>
  <c r="S1918" i="1"/>
  <c r="R1464" i="1"/>
  <c r="X1464" i="1"/>
  <c r="Q1934" i="1"/>
  <c r="S1934" i="1"/>
  <c r="Q1673" i="1"/>
  <c r="S1673" i="1"/>
  <c r="Q2176" i="1"/>
  <c r="S2176" i="1"/>
  <c r="R1731" i="1"/>
  <c r="X1731" i="1"/>
  <c r="R950" i="1"/>
  <c r="X950" i="1"/>
  <c r="R1714" i="1"/>
  <c r="X1714" i="1"/>
  <c r="R1222" i="1"/>
  <c r="X1222" i="1"/>
  <c r="R1245" i="1"/>
  <c r="X1245" i="1"/>
  <c r="R370" i="1"/>
  <c r="X370" i="1"/>
  <c r="R2242" i="1"/>
  <c r="X2242" i="1"/>
  <c r="Q2178" i="1"/>
  <c r="S2178" i="1"/>
  <c r="R1236" i="1"/>
  <c r="X1236" i="1"/>
  <c r="R632" i="1"/>
  <c r="X632" i="1"/>
  <c r="Q1182" i="1"/>
  <c r="S1182" i="1"/>
  <c r="R1466" i="1"/>
  <c r="X1466" i="1"/>
  <c r="R628" i="1"/>
  <c r="X628" i="1"/>
  <c r="Q2174" i="1"/>
  <c r="S2174" i="1"/>
  <c r="Q1669" i="1"/>
  <c r="S1669" i="1"/>
  <c r="R1729" i="1"/>
  <c r="X1729" i="1"/>
  <c r="Q1670" i="1"/>
  <c r="S1670" i="1"/>
  <c r="R631" i="1"/>
  <c r="X631" i="1"/>
  <c r="R624" i="1"/>
  <c r="X624" i="1"/>
  <c r="Q342" i="1"/>
  <c r="S342" i="1"/>
  <c r="Q913" i="1"/>
  <c r="S913" i="1"/>
  <c r="R371" i="1"/>
  <c r="X371" i="1"/>
  <c r="Q908" i="1"/>
  <c r="S908" i="1"/>
  <c r="Q903" i="1"/>
  <c r="S903" i="1"/>
  <c r="R1732" i="1"/>
  <c r="X1732" i="1"/>
  <c r="Q2173" i="1"/>
  <c r="S2173" i="1"/>
  <c r="R954" i="1"/>
  <c r="X954" i="1"/>
  <c r="Q2183" i="1"/>
  <c r="S2183" i="1"/>
  <c r="Q612" i="1"/>
  <c r="S612" i="1"/>
  <c r="R179" i="1"/>
  <c r="X179" i="1"/>
  <c r="Q172" i="1"/>
  <c r="S172" i="1"/>
  <c r="R372" i="1"/>
  <c r="X372" i="1"/>
  <c r="R1722" i="1"/>
  <c r="X1722" i="1"/>
  <c r="Q359" i="1"/>
  <c r="S359" i="1"/>
  <c r="R1232" i="1"/>
  <c r="X1232" i="1"/>
  <c r="R1239" i="1"/>
  <c r="X1239" i="1"/>
  <c r="R1240" i="1"/>
  <c r="X1240" i="1"/>
  <c r="Q361" i="1"/>
  <c r="S361" i="1"/>
  <c r="R943" i="1"/>
  <c r="X943" i="1"/>
  <c r="Q1179" i="1"/>
  <c r="S1179" i="1"/>
  <c r="Q909" i="1"/>
  <c r="S909" i="1"/>
  <c r="Q1675" i="1"/>
  <c r="S1675" i="1"/>
  <c r="R1720" i="1"/>
  <c r="X1720" i="1"/>
  <c r="R1221" i="1"/>
  <c r="X1221" i="1"/>
  <c r="Q1910" i="1"/>
  <c r="S1910" i="1"/>
  <c r="R1730" i="1"/>
  <c r="X1730" i="1"/>
  <c r="Q912" i="1"/>
  <c r="S912" i="1"/>
  <c r="R176" i="1"/>
  <c r="X176" i="1"/>
  <c r="Q1444" i="1"/>
  <c r="S1444" i="1"/>
  <c r="Q1177" i="1"/>
  <c r="S1177" i="1"/>
  <c r="Q607" i="1"/>
  <c r="S607" i="1"/>
  <c r="R940" i="1"/>
  <c r="X940" i="1"/>
  <c r="Q1185" i="1"/>
  <c r="S1185" i="1"/>
  <c r="R1996" i="1"/>
  <c r="X1996" i="1"/>
  <c r="R1243" i="1"/>
  <c r="X1243" i="1"/>
  <c r="R2074" i="1"/>
  <c r="X2074" i="1"/>
  <c r="R994" i="1"/>
  <c r="X994" i="1"/>
  <c r="R1448" i="1"/>
  <c r="X1448" i="1"/>
  <c r="R743" i="1"/>
  <c r="X743" i="1"/>
  <c r="R295" i="1"/>
  <c r="X295" i="1"/>
  <c r="R2075" i="1"/>
  <c r="X2075" i="1"/>
  <c r="R294" i="1"/>
  <c r="X294" i="1"/>
  <c r="R996" i="1"/>
  <c r="X996" i="1"/>
  <c r="R999" i="1"/>
  <c r="X999" i="1"/>
  <c r="R2082" i="1"/>
  <c r="X2082" i="1"/>
  <c r="R2081" i="1"/>
  <c r="X2081" i="1"/>
  <c r="R989" i="1"/>
  <c r="X989" i="1"/>
  <c r="Q18" i="1"/>
  <c r="S18" i="1"/>
  <c r="R997" i="1"/>
  <c r="X997" i="1"/>
  <c r="R2072" i="1"/>
  <c r="X2072" i="1"/>
  <c r="R1866" i="1"/>
  <c r="X1866" i="1"/>
  <c r="R742" i="1"/>
  <c r="X742" i="1"/>
  <c r="R1648" i="1"/>
  <c r="X1648" i="1"/>
  <c r="R1650" i="1"/>
  <c r="X1650" i="1"/>
  <c r="R739" i="1"/>
  <c r="X739" i="1"/>
  <c r="R419" i="1"/>
  <c r="X419" i="1"/>
  <c r="R1129" i="1"/>
  <c r="X1129" i="1"/>
  <c r="R423" i="1"/>
  <c r="X423" i="1"/>
  <c r="R1128" i="1"/>
  <c r="X1128" i="1"/>
  <c r="R149" i="1"/>
  <c r="X149" i="1"/>
  <c r="R1710" i="1"/>
  <c r="X1710" i="1"/>
  <c r="R143" i="1"/>
  <c r="X143" i="1"/>
  <c r="R897" i="1"/>
  <c r="X897" i="1"/>
  <c r="R1513" i="1"/>
  <c r="X1513" i="1"/>
  <c r="R284" i="1"/>
  <c r="X284" i="1"/>
  <c r="R891" i="1"/>
  <c r="X891" i="1"/>
  <c r="R889" i="1"/>
  <c r="X889" i="1"/>
  <c r="R1899" i="1"/>
  <c r="X1899" i="1"/>
  <c r="R425" i="1"/>
  <c r="X425" i="1"/>
  <c r="R1901" i="1"/>
  <c r="X1901" i="1"/>
  <c r="R2090" i="1"/>
  <c r="X2090" i="1"/>
  <c r="R288" i="1"/>
  <c r="X288" i="1"/>
  <c r="R657" i="1"/>
  <c r="X657" i="1"/>
  <c r="R147" i="1"/>
  <c r="X147" i="1"/>
  <c r="R1704" i="1"/>
  <c r="X1704" i="1"/>
  <c r="R424" i="1"/>
  <c r="X424" i="1"/>
  <c r="R150" i="1"/>
  <c r="X150" i="1"/>
  <c r="R418" i="1"/>
  <c r="X418" i="1"/>
  <c r="R654" i="1"/>
  <c r="X654" i="1"/>
  <c r="R2124" i="1"/>
  <c r="X2124" i="1"/>
  <c r="R2097" i="1"/>
  <c r="X2097" i="1"/>
  <c r="R2020" i="1"/>
  <c r="X2020" i="1"/>
  <c r="R2016" i="1"/>
  <c r="X2016" i="1"/>
  <c r="R1069" i="1"/>
  <c r="X1069" i="1"/>
  <c r="R1165" i="1"/>
  <c r="X1165" i="1"/>
  <c r="R1121" i="1"/>
  <c r="X1121" i="1"/>
  <c r="R1005" i="1"/>
  <c r="X1005" i="1"/>
  <c r="R1025" i="1"/>
  <c r="X1025" i="1"/>
  <c r="R93" i="1"/>
  <c r="X93" i="1"/>
  <c r="R971" i="1"/>
  <c r="X971" i="1"/>
  <c r="R869" i="1"/>
  <c r="X869" i="1"/>
  <c r="R1130" i="1"/>
  <c r="X1130" i="1"/>
  <c r="R1150" i="1"/>
  <c r="X1150" i="1"/>
  <c r="R194" i="1"/>
  <c r="X194" i="1"/>
  <c r="R139" i="1"/>
  <c r="X139" i="1"/>
  <c r="R1173" i="1"/>
  <c r="X1173" i="1"/>
  <c r="R1974" i="1"/>
  <c r="X1974" i="1"/>
  <c r="R103" i="1"/>
  <c r="X103" i="1"/>
  <c r="R2128" i="1"/>
  <c r="X2128" i="1"/>
  <c r="R113" i="1"/>
  <c r="X113" i="1"/>
  <c r="R105" i="1"/>
  <c r="X105" i="1"/>
  <c r="R181" i="1"/>
  <c r="X181" i="1"/>
  <c r="R65" i="1"/>
  <c r="X65" i="1"/>
  <c r="R2056" i="1"/>
  <c r="X2056" i="1"/>
  <c r="R2032" i="1"/>
  <c r="X2032" i="1"/>
  <c r="R2050" i="1"/>
  <c r="X2050" i="1"/>
  <c r="R864" i="1"/>
  <c r="X864" i="1"/>
  <c r="R1199" i="1"/>
  <c r="X1199" i="1"/>
  <c r="R858" i="1"/>
  <c r="X858" i="1"/>
  <c r="R1970" i="1"/>
  <c r="X1970" i="1"/>
  <c r="R1963" i="1"/>
  <c r="X1963" i="1"/>
  <c r="R2062" i="1"/>
  <c r="X2062" i="1"/>
  <c r="R24" i="1"/>
  <c r="X24" i="1"/>
  <c r="R1078" i="1"/>
  <c r="X1078" i="1"/>
  <c r="R1195" i="1"/>
  <c r="X1195" i="1"/>
  <c r="R155" i="1"/>
  <c r="X155" i="1"/>
  <c r="R1099" i="1"/>
  <c r="X1099" i="1"/>
  <c r="R2139" i="1"/>
  <c r="X2139" i="1"/>
  <c r="R192" i="1"/>
  <c r="X192" i="1"/>
  <c r="R2035" i="1"/>
  <c r="X2035" i="1"/>
  <c r="R1147" i="1"/>
  <c r="X1147" i="1"/>
  <c r="R2021" i="1"/>
  <c r="X2021" i="1"/>
  <c r="R1976" i="1"/>
  <c r="X1976" i="1"/>
  <c r="R1075" i="1"/>
  <c r="X1075" i="1"/>
  <c r="R217" i="1"/>
  <c r="X217" i="1"/>
  <c r="R222" i="1"/>
  <c r="X222" i="1"/>
  <c r="R94" i="1"/>
  <c r="X94" i="1"/>
  <c r="R920" i="1"/>
  <c r="X920" i="1"/>
  <c r="R2000" i="1"/>
  <c r="X2000" i="1"/>
  <c r="R1948" i="1"/>
  <c r="X1948" i="1"/>
  <c r="R115" i="1"/>
  <c r="X115" i="1"/>
  <c r="R1095" i="1"/>
  <c r="X1095" i="1"/>
  <c r="R1175" i="1"/>
  <c r="X1175" i="1"/>
  <c r="R62" i="1"/>
  <c r="X62" i="1"/>
  <c r="R2121" i="1"/>
  <c r="X2121" i="1"/>
  <c r="R1862" i="1"/>
  <c r="X1862" i="1"/>
  <c r="R1056" i="1"/>
  <c r="X1056" i="1"/>
  <c r="R1084" i="1"/>
  <c r="X1084" i="1"/>
  <c r="R1111" i="1"/>
  <c r="X1111" i="1"/>
  <c r="R26" i="1"/>
  <c r="X26" i="1"/>
  <c r="R1131" i="1"/>
  <c r="X1131" i="1"/>
  <c r="R2005" i="1"/>
  <c r="X2005" i="1"/>
  <c r="R1980" i="1"/>
  <c r="X1980" i="1"/>
  <c r="R2029" i="1"/>
  <c r="X2029" i="1"/>
  <c r="R1007" i="1"/>
  <c r="X1007" i="1"/>
  <c r="R1016" i="1"/>
  <c r="X1016" i="1"/>
  <c r="R122" i="1"/>
  <c r="X122" i="1"/>
  <c r="R1077" i="1"/>
  <c r="X1077" i="1"/>
  <c r="R1892" i="1"/>
  <c r="X1892" i="1"/>
  <c r="R923" i="1"/>
  <c r="X923" i="1"/>
  <c r="R39" i="1"/>
  <c r="X39" i="1"/>
  <c r="R2037" i="1"/>
  <c r="X2037" i="1"/>
  <c r="R125" i="1"/>
  <c r="X125" i="1"/>
  <c r="R33" i="1"/>
  <c r="X33" i="1"/>
  <c r="R1163" i="1"/>
  <c r="X1163" i="1"/>
  <c r="R2054" i="1"/>
  <c r="X2054" i="1"/>
  <c r="R1861" i="1"/>
  <c r="X1861" i="1"/>
  <c r="R956" i="1"/>
  <c r="X956" i="1"/>
  <c r="R865" i="1"/>
  <c r="X865" i="1"/>
  <c r="R1029" i="1"/>
  <c r="X1029" i="1"/>
  <c r="R106" i="1"/>
  <c r="X106" i="1"/>
  <c r="R80" i="1"/>
  <c r="X80" i="1"/>
  <c r="R1149" i="1"/>
  <c r="X1149" i="1"/>
  <c r="R880" i="1"/>
  <c r="X880" i="1"/>
  <c r="R1134" i="1"/>
  <c r="X1134" i="1"/>
  <c r="R1968" i="1"/>
  <c r="X1968" i="1"/>
  <c r="R967" i="1"/>
  <c r="X967" i="1"/>
  <c r="R1014" i="1"/>
  <c r="X1014" i="1"/>
  <c r="R2038" i="1"/>
  <c r="X2038" i="1"/>
  <c r="R2031" i="1"/>
  <c r="X2031" i="1"/>
  <c r="R2132" i="1"/>
  <c r="X2132" i="1"/>
  <c r="R1049" i="1"/>
  <c r="X1049" i="1"/>
  <c r="R1092" i="1"/>
  <c r="X1092" i="1"/>
  <c r="R169" i="1"/>
  <c r="X169" i="1"/>
  <c r="R187" i="1"/>
  <c r="X187" i="1"/>
  <c r="R2053" i="1"/>
  <c r="X2053" i="1"/>
  <c r="R1962" i="1"/>
  <c r="X1962" i="1"/>
  <c r="R119" i="1"/>
  <c r="X119" i="1"/>
  <c r="R57" i="1"/>
  <c r="X57" i="1"/>
  <c r="R2023" i="1"/>
  <c r="X2023" i="1"/>
  <c r="R1884" i="1"/>
  <c r="X1884" i="1"/>
  <c r="R2105" i="1"/>
  <c r="X2105" i="1"/>
  <c r="R2147" i="1"/>
  <c r="X2147" i="1"/>
  <c r="R2126" i="1"/>
  <c r="X2126" i="1"/>
  <c r="R1100" i="1"/>
  <c r="X1100" i="1"/>
  <c r="R221" i="1"/>
  <c r="X221" i="1"/>
  <c r="R980" i="1"/>
  <c r="X980" i="1"/>
  <c r="R926" i="1"/>
  <c r="X926" i="1"/>
  <c r="R985" i="1"/>
  <c r="X985" i="1"/>
  <c r="R2034" i="1"/>
  <c r="X2034" i="1"/>
  <c r="R1162" i="1"/>
  <c r="X1162" i="1"/>
  <c r="R884" i="1"/>
  <c r="X884" i="1"/>
  <c r="X1009" i="1"/>
  <c r="R1009" i="1"/>
  <c r="R2002" i="1"/>
  <c r="X2002" i="1"/>
  <c r="R82" i="1"/>
  <c r="X82" i="1"/>
  <c r="R886" i="1"/>
  <c r="X886" i="1"/>
  <c r="R127" i="1"/>
  <c r="X127" i="1"/>
  <c r="R1876" i="1"/>
  <c r="X1876" i="1"/>
  <c r="R2048" i="1"/>
  <c r="X2048" i="1"/>
  <c r="R1880" i="1"/>
  <c r="X1880" i="1"/>
  <c r="R1022" i="1"/>
  <c r="X1022" i="1"/>
  <c r="R1026" i="1"/>
  <c r="X1026" i="1"/>
  <c r="R1071" i="1"/>
  <c r="X1071" i="1"/>
  <c r="R1019" i="1"/>
  <c r="X1019" i="1"/>
  <c r="R1942" i="1"/>
  <c r="X1942" i="1"/>
  <c r="X1132" i="1"/>
  <c r="R1132" i="1"/>
  <c r="R1960" i="1"/>
  <c r="X1960" i="1"/>
  <c r="R1107" i="1"/>
  <c r="X1107" i="1"/>
  <c r="R107" i="1"/>
  <c r="X107" i="1"/>
  <c r="R100" i="1"/>
  <c r="X100" i="1"/>
  <c r="R1088" i="1"/>
  <c r="X1088" i="1"/>
  <c r="R210" i="1"/>
  <c r="X210" i="1"/>
  <c r="R1094" i="1"/>
  <c r="X1094" i="1"/>
  <c r="R87" i="1"/>
  <c r="X87" i="1"/>
  <c r="R2106" i="1"/>
  <c r="X2106" i="1"/>
  <c r="R1905" i="1"/>
  <c r="X1905" i="1"/>
  <c r="R1886" i="1"/>
  <c r="X1886" i="1"/>
  <c r="R859" i="1"/>
  <c r="X859" i="1"/>
  <c r="R1040" i="1"/>
  <c r="X1040" i="1"/>
  <c r="R863" i="1"/>
  <c r="X863" i="1"/>
  <c r="R219" i="1"/>
  <c r="X219" i="1"/>
  <c r="R213" i="1"/>
  <c r="X213" i="1"/>
  <c r="R1050" i="1"/>
  <c r="X1050" i="1"/>
  <c r="R1946" i="1"/>
  <c r="X1946" i="1"/>
  <c r="R1951" i="1"/>
  <c r="X1951" i="1"/>
  <c r="X1139" i="1"/>
  <c r="R1139" i="1"/>
  <c r="R2052" i="1"/>
  <c r="X2052" i="1"/>
  <c r="R983" i="1"/>
  <c r="X983" i="1"/>
  <c r="R1064" i="1"/>
  <c r="X1064" i="1"/>
  <c r="R1030" i="1"/>
  <c r="X1030" i="1"/>
  <c r="R32" i="1"/>
  <c r="X32" i="1"/>
  <c r="R110" i="1"/>
  <c r="X110" i="1"/>
  <c r="R1506" i="1"/>
  <c r="X1506" i="1"/>
  <c r="R1696" i="1"/>
  <c r="X1696" i="1"/>
  <c r="R1504" i="1"/>
  <c r="X1504" i="1"/>
  <c r="R1508" i="1"/>
  <c r="X1508" i="1"/>
  <c r="X1314" i="1"/>
  <c r="R1314" i="1"/>
  <c r="R416" i="1"/>
  <c r="X416" i="1"/>
  <c r="R1689" i="1"/>
  <c r="X1689" i="1"/>
  <c r="R413" i="1"/>
  <c r="X413" i="1"/>
  <c r="X1307" i="1"/>
  <c r="R1307" i="1"/>
  <c r="R1497" i="1"/>
  <c r="X1497" i="1"/>
  <c r="R1501" i="1"/>
  <c r="X1501" i="1"/>
  <c r="R277" i="1"/>
  <c r="X277" i="1"/>
  <c r="R412" i="1"/>
  <c r="X412" i="1"/>
  <c r="R1686" i="1"/>
  <c r="X1686" i="1"/>
  <c r="Q10" i="1"/>
  <c r="S10" i="1"/>
  <c r="Q17" i="1"/>
  <c r="S17" i="1"/>
  <c r="Q13" i="1"/>
  <c r="S13" i="1"/>
  <c r="R228" i="1"/>
  <c r="X228" i="1"/>
  <c r="R225" i="1"/>
  <c r="X225" i="1"/>
  <c r="R229" i="1"/>
  <c r="X229" i="1"/>
  <c r="R458" i="1"/>
  <c r="X458" i="1"/>
  <c r="X1645" i="1"/>
  <c r="R1645" i="1"/>
  <c r="R320" i="1"/>
  <c r="X320" i="1"/>
  <c r="R464" i="1"/>
  <c r="X464" i="1"/>
  <c r="R459" i="1"/>
  <c r="X459" i="1"/>
  <c r="X230" i="1"/>
  <c r="R230" i="1"/>
  <c r="R1478" i="1"/>
  <c r="X1478" i="1"/>
  <c r="Q901" i="1"/>
  <c r="S901" i="1"/>
  <c r="Q357" i="1"/>
  <c r="S357" i="1"/>
  <c r="Q911" i="1"/>
  <c r="S911" i="1"/>
  <c r="R1719" i="1"/>
  <c r="X1719" i="1"/>
  <c r="Q171" i="1"/>
  <c r="S171" i="1"/>
  <c r="Q1931" i="1"/>
  <c r="S1931" i="1"/>
  <c r="R2244" i="1"/>
  <c r="X2244" i="1"/>
  <c r="Q344" i="1"/>
  <c r="S344" i="1"/>
  <c r="R1712" i="1"/>
  <c r="X1712" i="1"/>
  <c r="R1727" i="1"/>
  <c r="X1727" i="1"/>
  <c r="R1226" i="1"/>
  <c r="X1226" i="1"/>
  <c r="R745" i="1"/>
  <c r="X745" i="1"/>
  <c r="R1248" i="1"/>
  <c r="X1248" i="1"/>
  <c r="R1649" i="1"/>
  <c r="X1649" i="1"/>
  <c r="R1707" i="1"/>
  <c r="X1707" i="1"/>
  <c r="R1124" i="1"/>
  <c r="X1124" i="1"/>
  <c r="R661" i="1"/>
  <c r="X661" i="1"/>
  <c r="R1702" i="1"/>
  <c r="X1702" i="1"/>
  <c r="R1956" i="1"/>
  <c r="X1956" i="1"/>
  <c r="R22" i="1"/>
  <c r="X22" i="1"/>
  <c r="R962" i="1"/>
  <c r="X962" i="1"/>
  <c r="R966" i="1"/>
  <c r="X966" i="1"/>
  <c r="R2055" i="1"/>
  <c r="X2055" i="1"/>
  <c r="R98" i="1"/>
  <c r="X98" i="1"/>
  <c r="R1119" i="1"/>
  <c r="X1119" i="1"/>
  <c r="R964" i="1"/>
  <c r="X964" i="1"/>
  <c r="R166" i="1"/>
  <c r="X166" i="1"/>
  <c r="R885" i="1"/>
  <c r="X885" i="1"/>
  <c r="R2122" i="1"/>
  <c r="X2122" i="1"/>
  <c r="R1036" i="1"/>
  <c r="X1036" i="1"/>
  <c r="R1889" i="1"/>
  <c r="X1889" i="1"/>
  <c r="R2142" i="1"/>
  <c r="X2142" i="1"/>
  <c r="R876" i="1"/>
  <c r="X876" i="1"/>
  <c r="R1063" i="1"/>
  <c r="X1063" i="1"/>
  <c r="R1977" i="1"/>
  <c r="X1977" i="1"/>
  <c r="R1081" i="1"/>
  <c r="X1081" i="1"/>
  <c r="R1698" i="1"/>
  <c r="X1698" i="1"/>
  <c r="R1499" i="1"/>
  <c r="X1499" i="1"/>
  <c r="R465" i="1"/>
  <c r="X465" i="1"/>
  <c r="Q629" i="1"/>
  <c r="S629" i="1"/>
  <c r="R343" i="1"/>
  <c r="X343" i="1"/>
  <c r="Q1241" i="1"/>
  <c r="S1241" i="1"/>
  <c r="Q1990" i="1"/>
  <c r="S1990" i="1"/>
  <c r="R609" i="1"/>
  <c r="X609" i="1"/>
  <c r="R1193" i="1"/>
  <c r="X1193" i="1"/>
  <c r="Q953" i="1"/>
  <c r="S953" i="1"/>
  <c r="R1674" i="1"/>
  <c r="X1674" i="1"/>
  <c r="R918" i="1"/>
  <c r="X918" i="1"/>
  <c r="Q1228" i="1"/>
  <c r="S1228" i="1"/>
  <c r="R611" i="1"/>
  <c r="X611" i="1"/>
  <c r="R1928" i="1"/>
  <c r="X1928" i="1"/>
  <c r="R362" i="1"/>
  <c r="X362" i="1"/>
  <c r="Q1992" i="1"/>
  <c r="S1992" i="1"/>
  <c r="Q995" i="1"/>
  <c r="S995" i="1"/>
  <c r="Q745" i="1"/>
  <c r="S745" i="1"/>
  <c r="Q1248" i="1"/>
  <c r="S1248" i="1"/>
  <c r="Q154" i="1"/>
  <c r="S154" i="1"/>
  <c r="Q289" i="1"/>
  <c r="S289" i="1"/>
  <c r="Q1895" i="1"/>
  <c r="S1895" i="1"/>
  <c r="Q287" i="1"/>
  <c r="S287" i="1"/>
  <c r="Q1902" i="1"/>
  <c r="S1902" i="1"/>
  <c r="Q1709" i="1"/>
  <c r="S1709" i="1"/>
  <c r="Q2004" i="1"/>
  <c r="S2004" i="1"/>
  <c r="Q1143" i="1"/>
  <c r="S1143" i="1"/>
  <c r="Q20" i="1"/>
  <c r="S20" i="1"/>
  <c r="Q2007" i="1"/>
  <c r="S2007" i="1"/>
  <c r="Q1117" i="1"/>
  <c r="S1117" i="1"/>
  <c r="Q1913" i="1"/>
  <c r="S1913" i="1"/>
  <c r="Q1665" i="1"/>
  <c r="S1665" i="1"/>
  <c r="R1237" i="1"/>
  <c r="X1237" i="1"/>
  <c r="R1985" i="1"/>
  <c r="X1985" i="1"/>
  <c r="Q609" i="1"/>
  <c r="S609" i="1"/>
  <c r="R1235" i="1"/>
  <c r="X1235" i="1"/>
  <c r="R177" i="1"/>
  <c r="X177" i="1"/>
  <c r="Q1924" i="1"/>
  <c r="S1924" i="1"/>
  <c r="Q2184" i="1"/>
  <c r="S2184" i="1"/>
  <c r="R1733" i="1"/>
  <c r="X1733" i="1"/>
  <c r="R953" i="1"/>
  <c r="X953" i="1"/>
  <c r="R1995" i="1"/>
  <c r="X1995" i="1"/>
  <c r="Q1667" i="1"/>
  <c r="S1667" i="1"/>
  <c r="R374" i="1"/>
  <c r="X374" i="1"/>
  <c r="R955" i="1"/>
  <c r="X955" i="1"/>
  <c r="Q2179" i="1"/>
  <c r="S2179" i="1"/>
  <c r="R1718" i="1"/>
  <c r="X1718" i="1"/>
  <c r="Q173" i="1"/>
  <c r="S173" i="1"/>
  <c r="R1992" i="1"/>
  <c r="X1992" i="1"/>
  <c r="R1000" i="1"/>
  <c r="X1000" i="1"/>
  <c r="R992" i="1"/>
  <c r="X992" i="1"/>
  <c r="R1652" i="1"/>
  <c r="X1652" i="1"/>
  <c r="R299" i="1"/>
  <c r="X299" i="1"/>
  <c r="R291" i="1"/>
  <c r="X291" i="1"/>
  <c r="R741" i="1"/>
  <c r="X741" i="1"/>
  <c r="R2063" i="1"/>
  <c r="X2063" i="1"/>
  <c r="R894" i="1"/>
  <c r="X894" i="1"/>
  <c r="R656" i="1"/>
  <c r="X656" i="1"/>
  <c r="R1127" i="1"/>
  <c r="X1127" i="1"/>
  <c r="R1509" i="1"/>
  <c r="X1509" i="1"/>
  <c r="R280" i="1"/>
  <c r="X280" i="1"/>
  <c r="R659" i="1"/>
  <c r="X659" i="1"/>
  <c r="R2102" i="1"/>
  <c r="X2102" i="1"/>
  <c r="R900" i="1"/>
  <c r="X900" i="1"/>
  <c r="R134" i="1"/>
  <c r="X134" i="1"/>
  <c r="R1170" i="1"/>
  <c r="X1170" i="1"/>
  <c r="R1089" i="1"/>
  <c r="X1089" i="1"/>
  <c r="R1871" i="1"/>
  <c r="X1871" i="1"/>
  <c r="R2030" i="1"/>
  <c r="X2030" i="1"/>
  <c r="R1018" i="1"/>
  <c r="X1018" i="1"/>
  <c r="R2112" i="1"/>
  <c r="X2112" i="1"/>
  <c r="R1068" i="1"/>
  <c r="X1068" i="1"/>
  <c r="R189" i="1"/>
  <c r="X189" i="1"/>
  <c r="R1152" i="1"/>
  <c r="X1152" i="1"/>
  <c r="R872" i="1"/>
  <c r="X872" i="1"/>
  <c r="R1086" i="1"/>
  <c r="X1086" i="1"/>
  <c r="R165" i="1"/>
  <c r="X165" i="1"/>
  <c r="R978" i="1"/>
  <c r="X978" i="1"/>
  <c r="R1035" i="1"/>
  <c r="X1035" i="1"/>
  <c r="R924" i="1"/>
  <c r="X924" i="1"/>
  <c r="R137" i="1"/>
  <c r="X137" i="1"/>
  <c r="R927" i="1"/>
  <c r="X927" i="1"/>
  <c r="R197" i="1"/>
  <c r="X197" i="1"/>
  <c r="R877" i="1"/>
  <c r="X877" i="1"/>
  <c r="R1112" i="1"/>
  <c r="X1112" i="1"/>
  <c r="R124" i="1"/>
  <c r="X124" i="1"/>
  <c r="R2044" i="1"/>
  <c r="X2044" i="1"/>
  <c r="R937" i="1"/>
  <c r="X937" i="1"/>
  <c r="R922" i="1"/>
  <c r="X922" i="1"/>
  <c r="R2086" i="1"/>
  <c r="X2086" i="1"/>
  <c r="R1918" i="1"/>
  <c r="X1918" i="1"/>
  <c r="Q1734" i="1"/>
  <c r="S1734" i="1"/>
  <c r="S1470" i="1"/>
  <c r="Q1470" i="1"/>
  <c r="Q369" i="1"/>
  <c r="S369" i="1"/>
  <c r="R1916" i="1"/>
  <c r="X1916" i="1"/>
  <c r="R2180" i="1"/>
  <c r="X2180" i="1"/>
  <c r="Q1468" i="1"/>
  <c r="S1468" i="1"/>
  <c r="Q634" i="1"/>
  <c r="S634" i="1"/>
  <c r="Q1716" i="1"/>
  <c r="S1716" i="1"/>
  <c r="Q1715" i="1"/>
  <c r="S1715" i="1"/>
  <c r="R916" i="1"/>
  <c r="X916" i="1"/>
  <c r="R2175" i="1"/>
  <c r="X2175" i="1"/>
  <c r="R347" i="1"/>
  <c r="X347" i="1"/>
  <c r="Q1474" i="1"/>
  <c r="S1474" i="1"/>
  <c r="R1919" i="1"/>
  <c r="X1919" i="1"/>
  <c r="R1914" i="1"/>
  <c r="X1914" i="1"/>
  <c r="S635" i="1"/>
  <c r="Q635" i="1"/>
  <c r="Q1247" i="1"/>
  <c r="S1247" i="1"/>
  <c r="R351" i="1"/>
  <c r="X351" i="1"/>
  <c r="R613" i="1"/>
  <c r="X613" i="1"/>
  <c r="Q1463" i="1"/>
  <c r="S1463" i="1"/>
  <c r="R1178" i="1"/>
  <c r="X1178" i="1"/>
  <c r="Q2243" i="1"/>
  <c r="S2243" i="1"/>
  <c r="S1469" i="1"/>
  <c r="Q1469" i="1"/>
  <c r="R1180" i="1"/>
  <c r="X1180" i="1"/>
  <c r="R615" i="1"/>
  <c r="X615" i="1"/>
  <c r="R1183" i="1"/>
  <c r="X1183" i="1"/>
  <c r="R2177" i="1"/>
  <c r="X2177" i="1"/>
  <c r="Q636" i="1"/>
  <c r="S636" i="1"/>
  <c r="Q1989" i="1"/>
  <c r="S1989" i="1"/>
  <c r="Q1465" i="1"/>
  <c r="S1465" i="1"/>
  <c r="S948" i="1"/>
  <c r="Q948" i="1"/>
  <c r="R1187" i="1"/>
  <c r="X1187" i="1"/>
  <c r="R1923" i="1"/>
  <c r="X1923" i="1"/>
  <c r="Q368" i="1"/>
  <c r="S368" i="1"/>
  <c r="Q641" i="1"/>
  <c r="S641" i="1"/>
  <c r="R1188" i="1"/>
  <c r="X1188" i="1"/>
  <c r="R1191" i="1"/>
  <c r="X1191" i="1"/>
  <c r="R1921" i="1"/>
  <c r="X1921" i="1"/>
  <c r="X352" i="1"/>
  <c r="R352" i="1"/>
  <c r="Q952" i="1"/>
  <c r="S952" i="1"/>
  <c r="R360" i="1"/>
  <c r="X360" i="1"/>
  <c r="Q1476" i="1"/>
  <c r="S1476" i="1"/>
  <c r="Q1242" i="1"/>
  <c r="S1242" i="1"/>
  <c r="R910" i="1"/>
  <c r="X910" i="1"/>
  <c r="X345" i="1"/>
  <c r="R345" i="1"/>
  <c r="Q639" i="1"/>
  <c r="S639" i="1"/>
  <c r="R1446" i="1"/>
  <c r="X1446" i="1"/>
  <c r="R1443" i="1"/>
  <c r="X1443" i="1"/>
  <c r="Q1229" i="1"/>
  <c r="S1229" i="1"/>
  <c r="R915" i="1"/>
  <c r="X915" i="1"/>
  <c r="Q1993" i="1"/>
  <c r="S1993" i="1"/>
  <c r="Q1473" i="1"/>
  <c r="S1473" i="1"/>
  <c r="R604" i="1"/>
  <c r="X604" i="1"/>
  <c r="Q642" i="1"/>
  <c r="S642" i="1"/>
  <c r="S942" i="1"/>
  <c r="Q942" i="1"/>
  <c r="R354" i="1"/>
  <c r="X354" i="1"/>
  <c r="Q1223" i="1"/>
  <c r="S1223" i="1"/>
  <c r="R1925" i="1"/>
  <c r="X1925" i="1"/>
  <c r="S1233" i="1"/>
  <c r="Q1233" i="1"/>
  <c r="Q1471" i="1"/>
  <c r="S1471" i="1"/>
  <c r="R1181" i="1"/>
  <c r="X1181" i="1"/>
  <c r="Q941" i="1"/>
  <c r="S941" i="1"/>
  <c r="R1911" i="1"/>
  <c r="X1911" i="1"/>
  <c r="S1238" i="1"/>
  <c r="Q1238" i="1"/>
  <c r="R1176" i="1"/>
  <c r="X1176" i="1"/>
  <c r="Q1724" i="1"/>
  <c r="S1724" i="1"/>
  <c r="R340" i="1"/>
  <c r="X340" i="1"/>
  <c r="R1935" i="1"/>
  <c r="X1935" i="1"/>
  <c r="R1933" i="1"/>
  <c r="X1933" i="1"/>
  <c r="R1190" i="1"/>
  <c r="X1190" i="1"/>
  <c r="X2185" i="1"/>
  <c r="R2185" i="1"/>
  <c r="R1668" i="1"/>
  <c r="X1668" i="1"/>
  <c r="S1723" i="1"/>
  <c r="Q1723" i="1"/>
  <c r="Q949" i="1"/>
  <c r="S949" i="1"/>
  <c r="R174" i="1"/>
  <c r="X174" i="1"/>
  <c r="R1184" i="1"/>
  <c r="X1184" i="1"/>
  <c r="X350" i="1"/>
  <c r="R350" i="1"/>
  <c r="R605" i="1"/>
  <c r="X605" i="1"/>
  <c r="Q2074" i="1"/>
  <c r="S2074" i="1"/>
  <c r="Q994" i="1"/>
  <c r="S994" i="1"/>
  <c r="S1448" i="1"/>
  <c r="Q1448" i="1"/>
  <c r="Q743" i="1"/>
  <c r="S743" i="1"/>
  <c r="Q295" i="1"/>
  <c r="S295" i="1"/>
  <c r="Q2075" i="1"/>
  <c r="S2075" i="1"/>
  <c r="Q294" i="1"/>
  <c r="S294" i="1"/>
  <c r="Q996" i="1"/>
  <c r="S996" i="1"/>
  <c r="Q999" i="1"/>
  <c r="S999" i="1"/>
  <c r="Q2082" i="1"/>
  <c r="S2082" i="1"/>
  <c r="Q2081" i="1"/>
  <c r="S2081" i="1"/>
  <c r="Q989" i="1"/>
  <c r="S989" i="1"/>
  <c r="R18" i="1"/>
  <c r="X18" i="1"/>
  <c r="Q997" i="1"/>
  <c r="S997" i="1"/>
  <c r="Q2072" i="1"/>
  <c r="S2072" i="1"/>
  <c r="Q1866" i="1"/>
  <c r="S1866" i="1"/>
  <c r="Q742" i="1"/>
  <c r="S742" i="1"/>
  <c r="S1648" i="1"/>
  <c r="Q1648" i="1"/>
  <c r="Q1650" i="1"/>
  <c r="S1650" i="1"/>
  <c r="Q739" i="1"/>
  <c r="S739" i="1"/>
  <c r="Q419" i="1"/>
  <c r="S419" i="1"/>
  <c r="Q1129" i="1"/>
  <c r="S1129" i="1"/>
  <c r="Q423" i="1"/>
  <c r="S423" i="1"/>
  <c r="Q1128" i="1"/>
  <c r="S1128" i="1"/>
  <c r="Q149" i="1"/>
  <c r="S149" i="1"/>
  <c r="Q1710" i="1"/>
  <c r="S1710" i="1"/>
  <c r="Q143" i="1"/>
  <c r="S143" i="1"/>
  <c r="Q897" i="1"/>
  <c r="S897" i="1"/>
  <c r="S1513" i="1"/>
  <c r="Q1513" i="1"/>
  <c r="Q284" i="1"/>
  <c r="S284" i="1"/>
  <c r="Q891" i="1"/>
  <c r="S891" i="1"/>
  <c r="Q889" i="1"/>
  <c r="S889" i="1"/>
  <c r="Q1899" i="1"/>
  <c r="S1899" i="1"/>
  <c r="Q425" i="1"/>
  <c r="S425" i="1"/>
  <c r="S1901" i="1"/>
  <c r="Q1901" i="1"/>
  <c r="Q2090" i="1"/>
  <c r="S2090" i="1"/>
  <c r="Q288" i="1"/>
  <c r="S288" i="1"/>
  <c r="Q657" i="1"/>
  <c r="S657" i="1"/>
  <c r="Q147" i="1"/>
  <c r="S147" i="1"/>
  <c r="Q1704" i="1"/>
  <c r="S1704" i="1"/>
  <c r="Q424" i="1"/>
  <c r="S424" i="1"/>
  <c r="Q150" i="1"/>
  <c r="S150" i="1"/>
  <c r="Q418" i="1"/>
  <c r="S418" i="1"/>
  <c r="Q654" i="1"/>
  <c r="S654" i="1"/>
  <c r="Q2124" i="1"/>
  <c r="S2124" i="1"/>
  <c r="Q2097" i="1"/>
  <c r="S2097" i="1"/>
  <c r="Q2020" i="1"/>
  <c r="S2020" i="1"/>
  <c r="Q2016" i="1"/>
  <c r="S2016" i="1"/>
  <c r="Q1069" i="1"/>
  <c r="S1069" i="1"/>
  <c r="Q1165" i="1"/>
  <c r="S1165" i="1"/>
  <c r="Q1121" i="1"/>
  <c r="S1121" i="1"/>
  <c r="Q1005" i="1"/>
  <c r="S1005" i="1"/>
  <c r="Q1025" i="1"/>
  <c r="S1025" i="1"/>
  <c r="Q93" i="1"/>
  <c r="S93" i="1"/>
  <c r="Q971" i="1"/>
  <c r="S971" i="1"/>
  <c r="Q869" i="1"/>
  <c r="S869" i="1"/>
  <c r="Q1130" i="1"/>
  <c r="S1130" i="1"/>
  <c r="Q1150" i="1"/>
  <c r="S1150" i="1"/>
  <c r="Q194" i="1"/>
  <c r="S194" i="1"/>
  <c r="Q139" i="1"/>
  <c r="S139" i="1"/>
  <c r="Q1173" i="1"/>
  <c r="S1173" i="1"/>
  <c r="Q1974" i="1"/>
  <c r="S1974" i="1"/>
  <c r="Q103" i="1"/>
  <c r="S103" i="1"/>
  <c r="Q2128" i="1"/>
  <c r="S2128" i="1"/>
  <c r="Q113" i="1"/>
  <c r="S113" i="1"/>
  <c r="Q105" i="1"/>
  <c r="S105" i="1"/>
  <c r="Q181" i="1"/>
  <c r="S181" i="1"/>
  <c r="Q65" i="1"/>
  <c r="S65" i="1"/>
  <c r="Q2056" i="1"/>
  <c r="S2056" i="1"/>
  <c r="Q2032" i="1"/>
  <c r="S2032" i="1"/>
  <c r="Q2050" i="1"/>
  <c r="S2050" i="1"/>
  <c r="Q864" i="1"/>
  <c r="S864" i="1"/>
  <c r="Q1199" i="1"/>
  <c r="S1199" i="1"/>
  <c r="Q858" i="1"/>
  <c r="S858" i="1"/>
  <c r="Q1970" i="1"/>
  <c r="S1970" i="1"/>
  <c r="Q1963" i="1"/>
  <c r="S1963" i="1"/>
  <c r="Q2062" i="1"/>
  <c r="S2062" i="1"/>
  <c r="Q24" i="1"/>
  <c r="S24" i="1"/>
  <c r="Q1078" i="1"/>
  <c r="S1078" i="1"/>
  <c r="Q1195" i="1"/>
  <c r="S1195" i="1"/>
  <c r="Q155" i="1"/>
  <c r="S155" i="1"/>
  <c r="Q1099" i="1"/>
  <c r="S1099" i="1"/>
  <c r="Q2139" i="1"/>
  <c r="S2139" i="1"/>
  <c r="Q192" i="1"/>
  <c r="S192" i="1"/>
  <c r="Q2035" i="1"/>
  <c r="S2035" i="1"/>
  <c r="Q1147" i="1"/>
  <c r="S1147" i="1"/>
  <c r="Q2021" i="1"/>
  <c r="S2021" i="1"/>
  <c r="Q1976" i="1"/>
  <c r="S1976" i="1"/>
  <c r="Q1075" i="1"/>
  <c r="S1075" i="1"/>
  <c r="Q217" i="1"/>
  <c r="S217" i="1"/>
  <c r="Q222" i="1"/>
  <c r="S222" i="1"/>
  <c r="Q94" i="1"/>
  <c r="S94" i="1"/>
  <c r="Q920" i="1"/>
  <c r="S920" i="1"/>
  <c r="Q2000" i="1"/>
  <c r="S2000" i="1"/>
  <c r="Q1948" i="1"/>
  <c r="S1948" i="1"/>
  <c r="Q115" i="1"/>
  <c r="S115" i="1"/>
  <c r="Q1095" i="1"/>
  <c r="S1095" i="1"/>
  <c r="Q1175" i="1"/>
  <c r="S1175" i="1"/>
  <c r="Q62" i="1"/>
  <c r="S62" i="1"/>
  <c r="Q2121" i="1"/>
  <c r="S2121" i="1"/>
  <c r="Q1862" i="1"/>
  <c r="S1862" i="1"/>
  <c r="Q1056" i="1"/>
  <c r="S1056" i="1"/>
  <c r="Q1084" i="1"/>
  <c r="S1084" i="1"/>
  <c r="Q1111" i="1"/>
  <c r="S1111" i="1"/>
  <c r="Q26" i="1"/>
  <c r="S26" i="1"/>
  <c r="Q1131" i="1"/>
  <c r="S1131" i="1"/>
  <c r="Q2005" i="1"/>
  <c r="S2005" i="1"/>
  <c r="Q1980" i="1"/>
  <c r="S1980" i="1"/>
  <c r="Q2029" i="1"/>
  <c r="S2029" i="1"/>
  <c r="Q1007" i="1"/>
  <c r="S1007" i="1"/>
  <c r="Q1016" i="1"/>
  <c r="S1016" i="1"/>
  <c r="Q122" i="1"/>
  <c r="S122" i="1"/>
  <c r="Q1077" i="1"/>
  <c r="S1077" i="1"/>
  <c r="Q1892" i="1"/>
  <c r="S1892" i="1"/>
  <c r="Q923" i="1"/>
  <c r="S923" i="1"/>
  <c r="Q39" i="1"/>
  <c r="S39" i="1"/>
  <c r="Q2037" i="1"/>
  <c r="S2037" i="1"/>
  <c r="Q125" i="1"/>
  <c r="S125" i="1"/>
  <c r="Q33" i="1"/>
  <c r="S33" i="1"/>
  <c r="Q1163" i="1"/>
  <c r="S1163" i="1"/>
  <c r="Q2054" i="1"/>
  <c r="S2054" i="1"/>
  <c r="Q1861" i="1"/>
  <c r="S1861" i="1"/>
  <c r="Q956" i="1"/>
  <c r="S956" i="1"/>
  <c r="Q865" i="1"/>
  <c r="S865" i="1"/>
  <c r="Q1029" i="1"/>
  <c r="S1029" i="1"/>
  <c r="Q106" i="1"/>
  <c r="S106" i="1"/>
  <c r="Q80" i="1"/>
  <c r="S80" i="1"/>
  <c r="Q1149" i="1"/>
  <c r="S1149" i="1"/>
  <c r="Q880" i="1"/>
  <c r="S880" i="1"/>
  <c r="Q1134" i="1"/>
  <c r="S1134" i="1"/>
  <c r="Q1968" i="1"/>
  <c r="S1968" i="1"/>
  <c r="Q967" i="1"/>
  <c r="S967" i="1"/>
  <c r="Q1014" i="1"/>
  <c r="S1014" i="1"/>
  <c r="Q2038" i="1"/>
  <c r="S2038" i="1"/>
  <c r="Q2031" i="1"/>
  <c r="S2031" i="1"/>
  <c r="Q2132" i="1"/>
  <c r="S2132" i="1"/>
  <c r="Q1049" i="1"/>
  <c r="S1049" i="1"/>
  <c r="Q1092" i="1"/>
  <c r="S1092" i="1"/>
  <c r="Q169" i="1"/>
  <c r="S169" i="1"/>
  <c r="Q187" i="1"/>
  <c r="S187" i="1"/>
  <c r="Q2053" i="1"/>
  <c r="S2053" i="1"/>
  <c r="Q1962" i="1"/>
  <c r="S1962" i="1"/>
  <c r="Q119" i="1"/>
  <c r="S119" i="1"/>
  <c r="Q57" i="1"/>
  <c r="S57" i="1"/>
  <c r="Q2023" i="1"/>
  <c r="S2023" i="1"/>
  <c r="Q1884" i="1"/>
  <c r="S1884" i="1"/>
  <c r="Q2105" i="1"/>
  <c r="S2105" i="1"/>
  <c r="Q2147" i="1"/>
  <c r="S2147" i="1"/>
  <c r="Q2126" i="1"/>
  <c r="S2126" i="1"/>
  <c r="Q1100" i="1"/>
  <c r="S1100" i="1"/>
  <c r="Q221" i="1"/>
  <c r="S221" i="1"/>
  <c r="Q980" i="1"/>
  <c r="S980" i="1"/>
  <c r="Q926" i="1"/>
  <c r="S926" i="1"/>
  <c r="Q985" i="1"/>
  <c r="S985" i="1"/>
  <c r="Q2034" i="1"/>
  <c r="S2034" i="1"/>
  <c r="Q1162" i="1"/>
  <c r="S1162" i="1"/>
  <c r="Q884" i="1"/>
  <c r="S884" i="1"/>
  <c r="Q1009" i="1"/>
  <c r="S1009" i="1"/>
  <c r="Q2002" i="1"/>
  <c r="S2002" i="1"/>
  <c r="Q82" i="1"/>
  <c r="S82" i="1"/>
  <c r="Q886" i="1"/>
  <c r="S886" i="1"/>
  <c r="Q127" i="1"/>
  <c r="S127" i="1"/>
  <c r="Q1876" i="1"/>
  <c r="S1876" i="1"/>
  <c r="Q2048" i="1"/>
  <c r="S2048" i="1"/>
  <c r="Q1880" i="1"/>
  <c r="S1880" i="1"/>
  <c r="Q1022" i="1"/>
  <c r="S1022" i="1"/>
  <c r="Q1026" i="1"/>
  <c r="S1026" i="1"/>
  <c r="Q1071" i="1"/>
  <c r="S1071" i="1"/>
  <c r="Q1019" i="1"/>
  <c r="S1019" i="1"/>
  <c r="Q1942" i="1"/>
  <c r="S1942" i="1"/>
  <c r="Q1132" i="1"/>
  <c r="S1132" i="1"/>
  <c r="Q1960" i="1"/>
  <c r="S1960" i="1"/>
  <c r="Q1107" i="1"/>
  <c r="S1107" i="1"/>
  <c r="Q107" i="1"/>
  <c r="S107" i="1"/>
  <c r="Q100" i="1"/>
  <c r="S100" i="1"/>
  <c r="Q1088" i="1"/>
  <c r="S1088" i="1"/>
  <c r="Q210" i="1"/>
  <c r="S210" i="1"/>
  <c r="Q1094" i="1"/>
  <c r="S1094" i="1"/>
  <c r="Q87" i="1"/>
  <c r="S87" i="1"/>
  <c r="Q2106" i="1"/>
  <c r="S2106" i="1"/>
  <c r="Q1905" i="1"/>
  <c r="S1905" i="1"/>
  <c r="Q1886" i="1"/>
  <c r="S1886" i="1"/>
  <c r="Q859" i="1"/>
  <c r="S859" i="1"/>
  <c r="Q1040" i="1"/>
  <c r="S1040" i="1"/>
  <c r="Q863" i="1"/>
  <c r="S863" i="1"/>
  <c r="Q219" i="1"/>
  <c r="S219" i="1"/>
  <c r="Q213" i="1"/>
  <c r="S213" i="1"/>
  <c r="Q1050" i="1"/>
  <c r="S1050" i="1"/>
  <c r="Q1946" i="1"/>
  <c r="S1946" i="1"/>
  <c r="Q1951" i="1"/>
  <c r="S1951" i="1"/>
  <c r="Q1139" i="1"/>
  <c r="S1139" i="1"/>
  <c r="Q2052" i="1"/>
  <c r="S2052" i="1"/>
  <c r="Q983" i="1"/>
  <c r="S983" i="1"/>
  <c r="Q1064" i="1"/>
  <c r="S1064" i="1"/>
  <c r="Q1030" i="1"/>
  <c r="S1030" i="1"/>
  <c r="Q32" i="1"/>
  <c r="S32" i="1"/>
  <c r="Q110" i="1"/>
  <c r="S110" i="1"/>
  <c r="Q1506" i="1"/>
  <c r="S1506" i="1"/>
  <c r="Q1696" i="1"/>
  <c r="S1696" i="1"/>
  <c r="Q1504" i="1"/>
  <c r="S1504" i="1"/>
  <c r="Q1508" i="1"/>
  <c r="S1508" i="1"/>
  <c r="Q1314" i="1"/>
  <c r="S1314" i="1"/>
  <c r="Q416" i="1"/>
  <c r="S416" i="1"/>
  <c r="Q1689" i="1"/>
  <c r="S1689" i="1"/>
  <c r="Q413" i="1"/>
  <c r="S413" i="1"/>
  <c r="Q1307" i="1"/>
  <c r="S1307" i="1"/>
  <c r="Q1497" i="1"/>
  <c r="S1497" i="1"/>
  <c r="Q1501" i="1"/>
  <c r="S1501" i="1"/>
  <c r="Q277" i="1"/>
  <c r="S277" i="1"/>
  <c r="Q412" i="1"/>
  <c r="S412" i="1"/>
  <c r="Q1686" i="1"/>
  <c r="S1686" i="1"/>
  <c r="R10" i="1"/>
  <c r="X10" i="1"/>
  <c r="R17" i="1"/>
  <c r="X17" i="1"/>
  <c r="R13" i="1"/>
  <c r="X13" i="1"/>
  <c r="Q228" i="1"/>
  <c r="S228" i="1"/>
  <c r="Q225" i="1"/>
  <c r="S225" i="1"/>
  <c r="Q229" i="1"/>
  <c r="S229" i="1"/>
  <c r="Q458" i="1"/>
  <c r="S458" i="1"/>
  <c r="Q1645" i="1"/>
  <c r="S1645" i="1"/>
  <c r="Q320" i="1"/>
  <c r="S320" i="1"/>
  <c r="Q464" i="1"/>
  <c r="S464" i="1"/>
  <c r="Q459" i="1"/>
  <c r="S459" i="1"/>
  <c r="Q230" i="1"/>
  <c r="S230" i="1"/>
  <c r="Q1478" i="1"/>
  <c r="S1478" i="1"/>
  <c r="R945" i="1"/>
  <c r="X945" i="1"/>
  <c r="R1461" i="1"/>
  <c r="X1461" i="1"/>
  <c r="Q616" i="1"/>
  <c r="S616" i="1"/>
  <c r="R1467" i="1"/>
  <c r="X1467" i="1"/>
  <c r="Q608" i="1"/>
  <c r="S608" i="1"/>
  <c r="Q1666" i="1"/>
  <c r="S1666" i="1"/>
  <c r="Q341" i="1"/>
  <c r="S341" i="1"/>
  <c r="Q617" i="1"/>
  <c r="S617" i="1"/>
  <c r="R293" i="1"/>
  <c r="X293" i="1"/>
  <c r="R2069" i="1"/>
  <c r="X2069" i="1"/>
  <c r="R153" i="1"/>
  <c r="X153" i="1"/>
  <c r="R420" i="1"/>
  <c r="X420" i="1"/>
  <c r="R1902" i="1"/>
  <c r="X1902" i="1"/>
  <c r="R202" i="1"/>
  <c r="X202" i="1"/>
  <c r="R38" i="1"/>
  <c r="X38" i="1"/>
  <c r="R2039" i="1"/>
  <c r="X2039" i="1"/>
  <c r="R2025" i="1"/>
  <c r="X2025" i="1"/>
  <c r="R866" i="1"/>
  <c r="X866" i="1"/>
  <c r="R64" i="1"/>
  <c r="X64" i="1"/>
  <c r="R1874" i="1"/>
  <c r="X1874" i="1"/>
  <c r="R1070" i="1"/>
  <c r="X1070" i="1"/>
  <c r="R972" i="1"/>
  <c r="X972" i="1"/>
  <c r="R852" i="1"/>
  <c r="X852" i="1"/>
  <c r="R2042" i="1"/>
  <c r="X2042" i="1"/>
  <c r="R2012" i="1"/>
  <c r="X2012" i="1"/>
  <c r="R1881" i="1"/>
  <c r="X1881" i="1"/>
  <c r="R131" i="1"/>
  <c r="X131" i="1"/>
  <c r="R47" i="1"/>
  <c r="X47" i="1"/>
  <c r="R2135" i="1"/>
  <c r="X2135" i="1"/>
  <c r="R2138" i="1"/>
  <c r="X2138" i="1"/>
  <c r="R931" i="1"/>
  <c r="X931" i="1"/>
  <c r="R650" i="1"/>
  <c r="X650" i="1"/>
  <c r="R1494" i="1"/>
  <c r="X1494" i="1"/>
  <c r="R466" i="1"/>
  <c r="X466" i="1"/>
  <c r="R318" i="1"/>
  <c r="X318" i="1"/>
  <c r="R356" i="1"/>
  <c r="X356" i="1"/>
  <c r="R1913" i="1"/>
  <c r="X1913" i="1"/>
  <c r="R1927" i="1"/>
  <c r="X1927" i="1"/>
  <c r="R1926" i="1"/>
  <c r="X1926" i="1"/>
  <c r="Q178" i="1"/>
  <c r="S178" i="1"/>
  <c r="Q366" i="1"/>
  <c r="S366" i="1"/>
  <c r="Q633" i="1"/>
  <c r="S633" i="1"/>
  <c r="Q625" i="1"/>
  <c r="S625" i="1"/>
  <c r="R349" i="1"/>
  <c r="X349" i="1"/>
  <c r="Q947" i="1"/>
  <c r="S947" i="1"/>
  <c r="R907" i="1"/>
  <c r="X907" i="1"/>
  <c r="Q2076" i="1"/>
  <c r="S2076" i="1"/>
  <c r="Q1250" i="1"/>
  <c r="S1250" i="1"/>
  <c r="Q1649" i="1"/>
  <c r="S1649" i="1"/>
  <c r="Q1651" i="1"/>
  <c r="S1651" i="1"/>
  <c r="Q153" i="1"/>
  <c r="S153" i="1"/>
  <c r="Q1703" i="1"/>
  <c r="S1703" i="1"/>
  <c r="Q1124" i="1"/>
  <c r="S1124" i="1"/>
  <c r="Q1956" i="1"/>
  <c r="S1956" i="1"/>
  <c r="Q1027" i="1"/>
  <c r="S1027" i="1"/>
  <c r="Q160" i="1"/>
  <c r="S160" i="1"/>
  <c r="Q966" i="1"/>
  <c r="S966" i="1"/>
  <c r="Q1006" i="1"/>
  <c r="S1006" i="1"/>
  <c r="Q1103" i="1"/>
  <c r="S1103" i="1"/>
  <c r="Q1172" i="1"/>
  <c r="S1172" i="1"/>
  <c r="Q2131" i="1"/>
  <c r="S2131" i="1"/>
  <c r="Q1046" i="1"/>
  <c r="S1046" i="1"/>
  <c r="Q109" i="1"/>
  <c r="S109" i="1"/>
  <c r="Q343" i="1"/>
  <c r="S343" i="1"/>
  <c r="Q1927" i="1"/>
  <c r="S1927" i="1"/>
  <c r="R1990" i="1"/>
  <c r="X1990" i="1"/>
  <c r="Q1676" i="1"/>
  <c r="S1676" i="1"/>
  <c r="Q1922" i="1"/>
  <c r="S1922" i="1"/>
  <c r="Q917" i="1"/>
  <c r="S917" i="1"/>
  <c r="R626" i="1"/>
  <c r="X626" i="1"/>
  <c r="Q1920" i="1"/>
  <c r="S1920" i="1"/>
  <c r="Q1674" i="1"/>
  <c r="S1674" i="1"/>
  <c r="R373" i="1"/>
  <c r="X373" i="1"/>
  <c r="Q1915" i="1"/>
  <c r="S1915" i="1"/>
  <c r="R625" i="1"/>
  <c r="X625" i="1"/>
  <c r="Q1663" i="1"/>
  <c r="S1663" i="1"/>
  <c r="Q348" i="1"/>
  <c r="S348" i="1"/>
  <c r="Q907" i="1"/>
  <c r="S907" i="1"/>
  <c r="R1220" i="1"/>
  <c r="X1220" i="1"/>
  <c r="Q614" i="1"/>
  <c r="S614" i="1"/>
  <c r="R297" i="1"/>
  <c r="X297" i="1"/>
  <c r="Q19" i="1"/>
  <c r="S19" i="1"/>
  <c r="R1870" i="1"/>
  <c r="X1870" i="1"/>
  <c r="R1867" i="1"/>
  <c r="X1867" i="1"/>
  <c r="R740" i="1"/>
  <c r="X740" i="1"/>
  <c r="R888" i="1"/>
  <c r="X888" i="1"/>
  <c r="R1126" i="1"/>
  <c r="X1126" i="1"/>
  <c r="R653" i="1"/>
  <c r="X653" i="1"/>
  <c r="R1734" i="1"/>
  <c r="X1734" i="1"/>
  <c r="R1470" i="1"/>
  <c r="X1470" i="1"/>
  <c r="R369" i="1"/>
  <c r="X369" i="1"/>
  <c r="Q1916" i="1"/>
  <c r="S1916" i="1"/>
  <c r="Q2180" i="1"/>
  <c r="S2180" i="1"/>
  <c r="R1468" i="1"/>
  <c r="X1468" i="1"/>
  <c r="R634" i="1"/>
  <c r="X634" i="1"/>
  <c r="R1716" i="1"/>
  <c r="X1716" i="1"/>
  <c r="R1715" i="1"/>
  <c r="X1715" i="1"/>
  <c r="Q916" i="1"/>
  <c r="S916" i="1"/>
  <c r="Q2175" i="1"/>
  <c r="S2175" i="1"/>
  <c r="Q347" i="1"/>
  <c r="S347" i="1"/>
  <c r="R1474" i="1"/>
  <c r="X1474" i="1"/>
  <c r="Q1919" i="1"/>
  <c r="S1919" i="1"/>
  <c r="Q1914" i="1"/>
  <c r="S1914" i="1"/>
  <c r="R635" i="1"/>
  <c r="X635" i="1"/>
  <c r="R1247" i="1"/>
  <c r="X1247" i="1"/>
  <c r="Q351" i="1"/>
  <c r="S351" i="1"/>
  <c r="Q613" i="1"/>
  <c r="S613" i="1"/>
  <c r="R1463" i="1"/>
  <c r="X1463" i="1"/>
  <c r="Q1178" i="1"/>
  <c r="S1178" i="1"/>
  <c r="R2243" i="1"/>
  <c r="X2243" i="1"/>
  <c r="R1469" i="1"/>
  <c r="X1469" i="1"/>
  <c r="Q1180" i="1"/>
  <c r="S1180" i="1"/>
  <c r="Q615" i="1"/>
  <c r="S615" i="1"/>
  <c r="Q1183" i="1"/>
  <c r="S1183" i="1"/>
  <c r="Q2177" i="1"/>
  <c r="S2177" i="1"/>
  <c r="R636" i="1"/>
  <c r="X636" i="1"/>
  <c r="R1989" i="1"/>
  <c r="X1989" i="1"/>
  <c r="R1465" i="1"/>
  <c r="X1465" i="1"/>
  <c r="R948" i="1"/>
  <c r="X948" i="1"/>
  <c r="Q1187" i="1"/>
  <c r="S1187" i="1"/>
  <c r="Q1923" i="1"/>
  <c r="S1923" i="1"/>
  <c r="R368" i="1"/>
  <c r="X368" i="1"/>
  <c r="R641" i="1"/>
  <c r="X641" i="1"/>
  <c r="Q1188" i="1"/>
  <c r="S1188" i="1"/>
  <c r="Q1191" i="1"/>
  <c r="S1191" i="1"/>
  <c r="Q1921" i="1"/>
  <c r="S1921" i="1"/>
  <c r="Q352" i="1"/>
  <c r="S352" i="1"/>
  <c r="R952" i="1"/>
  <c r="X952" i="1"/>
  <c r="Q360" i="1"/>
  <c r="S360" i="1"/>
  <c r="R1476" i="1"/>
  <c r="X1476" i="1"/>
  <c r="R1242" i="1"/>
  <c r="X1242" i="1"/>
  <c r="Q910" i="1"/>
  <c r="S910" i="1"/>
  <c r="Q345" i="1"/>
  <c r="S345" i="1"/>
  <c r="R639" i="1"/>
  <c r="X639" i="1"/>
  <c r="Q1446" i="1"/>
  <c r="S1446" i="1"/>
  <c r="Q1443" i="1"/>
  <c r="S1443" i="1"/>
  <c r="R1229" i="1"/>
  <c r="X1229" i="1"/>
  <c r="Q915" i="1"/>
  <c r="S915" i="1"/>
  <c r="R1993" i="1"/>
  <c r="X1993" i="1"/>
  <c r="R1473" i="1"/>
  <c r="X1473" i="1"/>
  <c r="Q604" i="1"/>
  <c r="S604" i="1"/>
  <c r="R642" i="1"/>
  <c r="X642" i="1"/>
  <c r="R942" i="1"/>
  <c r="X942" i="1"/>
  <c r="Q354" i="1"/>
  <c r="S354" i="1"/>
  <c r="R1223" i="1"/>
  <c r="X1223" i="1"/>
  <c r="Q1925" i="1"/>
  <c r="S1925" i="1"/>
  <c r="R1233" i="1"/>
  <c r="X1233" i="1"/>
  <c r="R1471" i="1"/>
  <c r="X1471" i="1"/>
  <c r="Q1181" i="1"/>
  <c r="S1181" i="1"/>
  <c r="R941" i="1"/>
  <c r="X941" i="1"/>
  <c r="Q1911" i="1"/>
  <c r="S1911" i="1"/>
  <c r="R1238" i="1"/>
  <c r="X1238" i="1"/>
  <c r="Q1176" i="1"/>
  <c r="S1176" i="1"/>
  <c r="R1724" i="1"/>
  <c r="X1724" i="1"/>
  <c r="Q340" i="1"/>
  <c r="S340" i="1"/>
  <c r="Q1935" i="1"/>
  <c r="S1935" i="1"/>
  <c r="Q1933" i="1"/>
  <c r="S1933" i="1"/>
  <c r="Q1190" i="1"/>
  <c r="S1190" i="1"/>
  <c r="Q2185" i="1"/>
  <c r="S2185" i="1"/>
  <c r="Q1668" i="1"/>
  <c r="S1668" i="1"/>
  <c r="R1723" i="1"/>
  <c r="X1723" i="1"/>
  <c r="R949" i="1"/>
  <c r="X949" i="1"/>
  <c r="Q174" i="1"/>
  <c r="S174" i="1"/>
  <c r="Q1184" i="1"/>
  <c r="S1184" i="1"/>
  <c r="Q350" i="1"/>
  <c r="S350" i="1"/>
  <c r="Q605" i="1"/>
  <c r="S605" i="1"/>
  <c r="R2083" i="1"/>
  <c r="X2083" i="1"/>
  <c r="R290" i="1"/>
  <c r="X290" i="1"/>
  <c r="R998" i="1"/>
  <c r="X998" i="1"/>
  <c r="R990" i="1"/>
  <c r="X990" i="1"/>
  <c r="R2079" i="1"/>
  <c r="X2079" i="1"/>
  <c r="R2077" i="1"/>
  <c r="X2077" i="1"/>
  <c r="R296" i="1"/>
  <c r="X296" i="1"/>
  <c r="R1249" i="1"/>
  <c r="X1249" i="1"/>
  <c r="R2080" i="1"/>
  <c r="X2080" i="1"/>
  <c r="R744" i="1"/>
  <c r="X744" i="1"/>
  <c r="R2071" i="1"/>
  <c r="X2071" i="1"/>
  <c r="R2064" i="1"/>
  <c r="X2064" i="1"/>
  <c r="R2066" i="1"/>
  <c r="X2066" i="1"/>
  <c r="R2091" i="1"/>
  <c r="X2091" i="1"/>
  <c r="R662" i="1"/>
  <c r="X662" i="1"/>
  <c r="R1898" i="1"/>
  <c r="X1898" i="1"/>
  <c r="R1705" i="1"/>
  <c r="X1705" i="1"/>
  <c r="R426" i="1"/>
  <c r="X426" i="1"/>
  <c r="R652" i="1"/>
  <c r="X652" i="1"/>
  <c r="R1706" i="1"/>
  <c r="X1706" i="1"/>
  <c r="R151" i="1"/>
  <c r="X151" i="1"/>
  <c r="R145" i="1"/>
  <c r="X145" i="1"/>
  <c r="R286" i="1"/>
  <c r="X286" i="1"/>
  <c r="R2088" i="1"/>
  <c r="X2088" i="1"/>
  <c r="R1708" i="1"/>
  <c r="X1708" i="1"/>
  <c r="R890" i="1"/>
  <c r="X890" i="1"/>
  <c r="R655" i="1"/>
  <c r="X655" i="1"/>
  <c r="R417" i="1"/>
  <c r="X417" i="1"/>
  <c r="R1125" i="1"/>
  <c r="X1125" i="1"/>
  <c r="R1511" i="1"/>
  <c r="X1511" i="1"/>
  <c r="R892" i="1"/>
  <c r="X892" i="1"/>
  <c r="R1510" i="1"/>
  <c r="X1510" i="1"/>
  <c r="R2089" i="1"/>
  <c r="X2089" i="1"/>
  <c r="R1896" i="1"/>
  <c r="X1896" i="1"/>
  <c r="R1321" i="1"/>
  <c r="X1321" i="1"/>
  <c r="R421" i="1"/>
  <c r="X421" i="1"/>
  <c r="R1320" i="1"/>
  <c r="X1320" i="1"/>
  <c r="R2093" i="1"/>
  <c r="X2093" i="1"/>
  <c r="R2092" i="1"/>
  <c r="X2092" i="1"/>
  <c r="R1882" i="1"/>
  <c r="X1882" i="1"/>
  <c r="R2127" i="1"/>
  <c r="X2127" i="1"/>
  <c r="R1878" i="1"/>
  <c r="X1878" i="1"/>
  <c r="R1196" i="1"/>
  <c r="X1196" i="1"/>
  <c r="R1083" i="1"/>
  <c r="X1083" i="1"/>
  <c r="R1073" i="1"/>
  <c r="X1073" i="1"/>
  <c r="R198" i="1"/>
  <c r="X198" i="1"/>
  <c r="R879" i="1"/>
  <c r="X879" i="1"/>
  <c r="R1148" i="1"/>
  <c r="X1148" i="1"/>
  <c r="R870" i="1"/>
  <c r="X870" i="1"/>
  <c r="R1964" i="1"/>
  <c r="X1964" i="1"/>
  <c r="R2028" i="1"/>
  <c r="X2028" i="1"/>
  <c r="R112" i="1"/>
  <c r="X112" i="1"/>
  <c r="R899" i="1"/>
  <c r="X899" i="1"/>
  <c r="R874" i="1"/>
  <c r="X874" i="1"/>
  <c r="R201" i="1"/>
  <c r="X201" i="1"/>
  <c r="R1114" i="1"/>
  <c r="X1114" i="1"/>
  <c r="R196" i="1"/>
  <c r="X196" i="1"/>
  <c r="R203" i="1"/>
  <c r="X203" i="1"/>
  <c r="R881" i="1"/>
  <c r="X881" i="1"/>
  <c r="R27" i="1"/>
  <c r="X27" i="1"/>
  <c r="R1952" i="1"/>
  <c r="X1952" i="1"/>
  <c r="R88" i="1"/>
  <c r="X88" i="1"/>
  <c r="R2115" i="1"/>
  <c r="X2115" i="1"/>
  <c r="R1894" i="1"/>
  <c r="X1894" i="1"/>
  <c r="R1873" i="1"/>
  <c r="X1873" i="1"/>
  <c r="R1907" i="1"/>
  <c r="X1907" i="1"/>
  <c r="R959" i="1"/>
  <c r="X959" i="1"/>
  <c r="R1201" i="1"/>
  <c r="X1201" i="1"/>
  <c r="R1080" i="1"/>
  <c r="X1080" i="1"/>
  <c r="R1023" i="1"/>
  <c r="X1023" i="1"/>
  <c r="R1028" i="1"/>
  <c r="X1028" i="1"/>
  <c r="R981" i="1"/>
  <c r="X981" i="1"/>
  <c r="R1966" i="1"/>
  <c r="X1966" i="1"/>
  <c r="R191" i="1"/>
  <c r="X191" i="1"/>
  <c r="R66" i="1"/>
  <c r="X66" i="1"/>
  <c r="R1037" i="1"/>
  <c r="X1037" i="1"/>
  <c r="R114" i="1"/>
  <c r="X114" i="1"/>
  <c r="R1174" i="1"/>
  <c r="X1174" i="1"/>
  <c r="R159" i="1"/>
  <c r="X159" i="1"/>
  <c r="R1159" i="1"/>
  <c r="X1159" i="1"/>
  <c r="R977" i="1"/>
  <c r="X977" i="1"/>
  <c r="R1161" i="1"/>
  <c r="X1161" i="1"/>
  <c r="R48" i="1"/>
  <c r="X48" i="1"/>
  <c r="R1020" i="1"/>
  <c r="X1020" i="1"/>
  <c r="R123" i="1"/>
  <c r="X123" i="1"/>
  <c r="R2001" i="1"/>
  <c r="X2001" i="1"/>
  <c r="R1888" i="1"/>
  <c r="X1888" i="1"/>
  <c r="R1093" i="1"/>
  <c r="X1093" i="1"/>
  <c r="R1903" i="1"/>
  <c r="X1903" i="1"/>
  <c r="R1883" i="1"/>
  <c r="X1883" i="1"/>
  <c r="R2104" i="1"/>
  <c r="X2104" i="1"/>
  <c r="R2111" i="1"/>
  <c r="X2111" i="1"/>
  <c r="R2125" i="1"/>
  <c r="X2125" i="1"/>
  <c r="R1072" i="1"/>
  <c r="X1072" i="1"/>
  <c r="R860" i="1"/>
  <c r="X860" i="1"/>
  <c r="R36" i="1"/>
  <c r="X36" i="1"/>
  <c r="R882" i="1"/>
  <c r="X882" i="1"/>
  <c r="R1938" i="1"/>
  <c r="X1938" i="1"/>
  <c r="R1013" i="1"/>
  <c r="X1013" i="1"/>
  <c r="R84" i="1"/>
  <c r="X84" i="1"/>
  <c r="R963" i="1"/>
  <c r="X963" i="1"/>
  <c r="R40" i="1"/>
  <c r="X40" i="1"/>
  <c r="R1864" i="1"/>
  <c r="X1864" i="1"/>
  <c r="R2141" i="1"/>
  <c r="X2141" i="1"/>
  <c r="R2103" i="1"/>
  <c r="X2103" i="1"/>
  <c r="R2145" i="1"/>
  <c r="X2145" i="1"/>
  <c r="R2117" i="1"/>
  <c r="X2117" i="1"/>
  <c r="R939" i="1"/>
  <c r="X939" i="1"/>
  <c r="R1060" i="1"/>
  <c r="X1060" i="1"/>
  <c r="R1157" i="1"/>
  <c r="X1157" i="1"/>
  <c r="R1002" i="1"/>
  <c r="X1002" i="1"/>
  <c r="R1055" i="1"/>
  <c r="X1055" i="1"/>
  <c r="R933" i="1"/>
  <c r="X933" i="1"/>
  <c r="R1998" i="1"/>
  <c r="X1998" i="1"/>
  <c r="R2009" i="1"/>
  <c r="X2009" i="1"/>
  <c r="R223" i="1"/>
  <c r="X223" i="1"/>
  <c r="R1136" i="1"/>
  <c r="X1136" i="1"/>
  <c r="R878" i="1"/>
  <c r="X878" i="1"/>
  <c r="R1110" i="1"/>
  <c r="X1110" i="1"/>
  <c r="R128" i="1"/>
  <c r="X128" i="1"/>
  <c r="R2133" i="1"/>
  <c r="X2133" i="1"/>
  <c r="R1085" i="1"/>
  <c r="X1085" i="1"/>
  <c r="R83" i="1"/>
  <c r="X83" i="1"/>
  <c r="R121" i="1"/>
  <c r="X121" i="1"/>
  <c r="R55" i="1"/>
  <c r="X55" i="1"/>
  <c r="R1908" i="1"/>
  <c r="X1908" i="1"/>
  <c r="R2136" i="1"/>
  <c r="X2136" i="1"/>
  <c r="R2109" i="1"/>
  <c r="X2109" i="1"/>
  <c r="R1102" i="1"/>
  <c r="X1102" i="1"/>
  <c r="R987" i="1"/>
  <c r="X987" i="1"/>
  <c r="R206" i="1"/>
  <c r="X206" i="1"/>
  <c r="R1151" i="1"/>
  <c r="X1151" i="1"/>
  <c r="R1955" i="1"/>
  <c r="X1955" i="1"/>
  <c r="R1999" i="1"/>
  <c r="X1999" i="1"/>
  <c r="R2003" i="1"/>
  <c r="X2003" i="1"/>
  <c r="R1141" i="1"/>
  <c r="X1141" i="1"/>
  <c r="R101" i="1"/>
  <c r="X101" i="1"/>
  <c r="R868" i="1"/>
  <c r="X868" i="1"/>
  <c r="R928" i="1"/>
  <c r="X928" i="1"/>
  <c r="R46" i="1"/>
  <c r="X46" i="1"/>
  <c r="R1144" i="1"/>
  <c r="X1144" i="1"/>
  <c r="R71" i="1"/>
  <c r="X71" i="1"/>
  <c r="R1167" i="1"/>
  <c r="X1167" i="1"/>
  <c r="R974" i="1"/>
  <c r="X974" i="1"/>
  <c r="R23" i="1"/>
  <c r="X23" i="1"/>
  <c r="R1885" i="1"/>
  <c r="X1885" i="1"/>
  <c r="R2019" i="1"/>
  <c r="X2019" i="1"/>
  <c r="R2026" i="1"/>
  <c r="X2026" i="1"/>
  <c r="R1865" i="1"/>
  <c r="X1865" i="1"/>
  <c r="R1169" i="1"/>
  <c r="X1169" i="1"/>
  <c r="R1090" i="1"/>
  <c r="X1090" i="1"/>
  <c r="R1079" i="1"/>
  <c r="X1079" i="1"/>
  <c r="R135" i="1"/>
  <c r="X135" i="1"/>
  <c r="R117" i="1"/>
  <c r="X117" i="1"/>
  <c r="R1945" i="1"/>
  <c r="X1945" i="1"/>
  <c r="R1160" i="1"/>
  <c r="X1160" i="1"/>
  <c r="R216" i="1"/>
  <c r="X216" i="1"/>
  <c r="R185" i="1"/>
  <c r="X185" i="1"/>
  <c r="R54" i="1"/>
  <c r="X54" i="1"/>
  <c r="R2040" i="1"/>
  <c r="X2040" i="1"/>
  <c r="R208" i="1"/>
  <c r="X208" i="1"/>
  <c r="R214" i="1"/>
  <c r="X214" i="1"/>
  <c r="R44" i="1"/>
  <c r="X44" i="1"/>
  <c r="R184" i="1"/>
  <c r="X184" i="1"/>
  <c r="R59" i="1"/>
  <c r="X59" i="1"/>
  <c r="R2114" i="1"/>
  <c r="X2114" i="1"/>
  <c r="R2046" i="1"/>
  <c r="X2046" i="1"/>
  <c r="R1052" i="1"/>
  <c r="X1052" i="1"/>
  <c r="R898" i="1"/>
  <c r="X898" i="1"/>
  <c r="R1059" i="1"/>
  <c r="X1059" i="1"/>
  <c r="R851" i="1"/>
  <c r="X851" i="1"/>
  <c r="R195" i="1"/>
  <c r="X195" i="1"/>
  <c r="R1969" i="1"/>
  <c r="X1969" i="1"/>
  <c r="R2013" i="1"/>
  <c r="X2013" i="1"/>
  <c r="R118" i="1"/>
  <c r="X118" i="1"/>
  <c r="R1010" i="1"/>
  <c r="X1010" i="1"/>
  <c r="R156" i="1"/>
  <c r="X156" i="1"/>
  <c r="R925" i="1"/>
  <c r="X925" i="1"/>
  <c r="R140" i="1"/>
  <c r="X140" i="1"/>
  <c r="R1890" i="1"/>
  <c r="X1890" i="1"/>
  <c r="R1156" i="1"/>
  <c r="X1156" i="1"/>
  <c r="R875" i="1"/>
  <c r="X875" i="1"/>
  <c r="R116" i="1"/>
  <c r="X116" i="1"/>
  <c r="R2129" i="1"/>
  <c r="X2129" i="1"/>
  <c r="R1975" i="1"/>
  <c r="X1975" i="1"/>
  <c r="R1200" i="1"/>
  <c r="X1200" i="1"/>
  <c r="R1044" i="1"/>
  <c r="X1044" i="1"/>
  <c r="R37" i="1"/>
  <c r="X37" i="1"/>
  <c r="R224" i="1"/>
  <c r="X224" i="1"/>
  <c r="R979" i="1"/>
  <c r="X979" i="1"/>
  <c r="R74" i="1"/>
  <c r="X74" i="1"/>
  <c r="R1137" i="1"/>
  <c r="X1137" i="1"/>
  <c r="R1939" i="1"/>
  <c r="X1939" i="1"/>
  <c r="R1944" i="1"/>
  <c r="X1944" i="1"/>
  <c r="R969" i="1"/>
  <c r="X969" i="1"/>
  <c r="R1164" i="1"/>
  <c r="X1164" i="1"/>
  <c r="R1166" i="1"/>
  <c r="X1166" i="1"/>
  <c r="R883" i="1"/>
  <c r="X883" i="1"/>
  <c r="R1979" i="1"/>
  <c r="X1979" i="1"/>
  <c r="R2045" i="1"/>
  <c r="X2045" i="1"/>
  <c r="R170" i="1"/>
  <c r="X170" i="1"/>
  <c r="R1891" i="1"/>
  <c r="X1891" i="1"/>
  <c r="R1001" i="1"/>
  <c r="X1001" i="1"/>
  <c r="R52" i="1"/>
  <c r="X52" i="1"/>
  <c r="R45" i="1"/>
  <c r="X45" i="1"/>
  <c r="R43" i="1"/>
  <c r="X43" i="1"/>
  <c r="R126" i="1"/>
  <c r="X126" i="1"/>
  <c r="R1855" i="1"/>
  <c r="X1855" i="1"/>
  <c r="R1310" i="1"/>
  <c r="X1310" i="1"/>
  <c r="R1701" i="1"/>
  <c r="X1701" i="1"/>
  <c r="R1700" i="1"/>
  <c r="X1700" i="1"/>
  <c r="R651" i="1"/>
  <c r="X651" i="1"/>
  <c r="R1309" i="1"/>
  <c r="X1309" i="1"/>
  <c r="R1502" i="1"/>
  <c r="X1502" i="1"/>
  <c r="R648" i="1"/>
  <c r="X648" i="1"/>
  <c r="R1312" i="1"/>
  <c r="X1312" i="1"/>
  <c r="R1306" i="1"/>
  <c r="X1306" i="1"/>
  <c r="R411" i="1"/>
  <c r="X411" i="1"/>
  <c r="R1495" i="1"/>
  <c r="X1495" i="1"/>
  <c r="R1690" i="1"/>
  <c r="X1690" i="1"/>
  <c r="R1303" i="1"/>
  <c r="X1303" i="1"/>
  <c r="R1308" i="1"/>
  <c r="X1308" i="1"/>
  <c r="R646" i="1"/>
  <c r="X646" i="1"/>
  <c r="R1694" i="1"/>
  <c r="X1694" i="1"/>
  <c r="R1500" i="1"/>
  <c r="X1500" i="1"/>
  <c r="Q12" i="1"/>
  <c r="S12" i="1"/>
  <c r="Q9" i="1"/>
  <c r="S9" i="1"/>
  <c r="R1644" i="1"/>
  <c r="X1644" i="1"/>
  <c r="R456" i="1"/>
  <c r="X456" i="1"/>
  <c r="R643" i="1"/>
  <c r="X643" i="1"/>
  <c r="R457" i="1"/>
  <c r="X457" i="1"/>
  <c r="R319" i="1"/>
  <c r="X319" i="1"/>
  <c r="R316" i="1"/>
  <c r="X316" i="1"/>
  <c r="R1641" i="1"/>
  <c r="X1641" i="1"/>
  <c r="R1642" i="1"/>
  <c r="X1642" i="1"/>
  <c r="R227" i="1"/>
  <c r="X227" i="1"/>
  <c r="R831" i="1"/>
  <c r="X831" i="1"/>
  <c r="R832" i="1"/>
  <c r="X832" i="1"/>
  <c r="R830" i="1"/>
  <c r="X830" i="1"/>
  <c r="R460" i="1"/>
  <c r="X460" i="1"/>
  <c r="R314" i="1"/>
  <c r="X314" i="1"/>
  <c r="R461" i="1"/>
  <c r="X461" i="1"/>
  <c r="Q1917" i="1"/>
  <c r="S1917" i="1"/>
  <c r="R1725" i="1"/>
  <c r="X1725" i="1"/>
  <c r="R1988" i="1"/>
  <c r="X1988" i="1"/>
  <c r="R1994" i="1"/>
  <c r="X1994" i="1"/>
  <c r="R2246" i="1"/>
  <c r="X2246" i="1"/>
  <c r="Q606" i="1"/>
  <c r="S606" i="1"/>
  <c r="Q1930" i="1"/>
  <c r="S1930" i="1"/>
  <c r="R300" i="1"/>
  <c r="X300" i="1"/>
  <c r="R2065" i="1"/>
  <c r="X2065" i="1"/>
  <c r="R289" i="1"/>
  <c r="X289" i="1"/>
  <c r="R1317" i="1"/>
  <c r="X1317" i="1"/>
  <c r="R285" i="1"/>
  <c r="X285" i="1"/>
  <c r="R1015" i="1"/>
  <c r="X1015" i="1"/>
  <c r="R1006" i="1"/>
  <c r="X1006" i="1"/>
  <c r="R199" i="1"/>
  <c r="X199" i="1"/>
  <c r="R1065" i="1"/>
  <c r="X1065" i="1"/>
  <c r="R212" i="1"/>
  <c r="X212" i="1"/>
  <c r="R2095" i="1"/>
  <c r="X2095" i="1"/>
  <c r="R61" i="1"/>
  <c r="X61" i="1"/>
  <c r="R1039" i="1"/>
  <c r="X1039" i="1"/>
  <c r="R1194" i="1"/>
  <c r="X1194" i="1"/>
  <c r="R35" i="1"/>
  <c r="X35" i="1"/>
  <c r="R2033" i="1"/>
  <c r="X2033" i="1"/>
  <c r="R51" i="1"/>
  <c r="X51" i="1"/>
  <c r="R2146" i="1"/>
  <c r="X2146" i="1"/>
  <c r="R102" i="1"/>
  <c r="X102" i="1"/>
  <c r="R50" i="1"/>
  <c r="X50" i="1"/>
  <c r="R2110" i="1"/>
  <c r="X2110" i="1"/>
  <c r="R938" i="1"/>
  <c r="X938" i="1"/>
  <c r="R141" i="1"/>
  <c r="X141" i="1"/>
  <c r="R1954" i="1"/>
  <c r="X1954" i="1"/>
  <c r="R1503" i="1"/>
  <c r="X1503" i="1"/>
  <c r="R1687" i="1"/>
  <c r="X1687" i="1"/>
  <c r="Q14" i="1"/>
  <c r="S14" i="1"/>
  <c r="R901" i="1"/>
  <c r="X901" i="1"/>
  <c r="R1912" i="1"/>
  <c r="X1912" i="1"/>
  <c r="R1917" i="1"/>
  <c r="X1917" i="1"/>
  <c r="R357" i="1"/>
  <c r="X357" i="1"/>
  <c r="Q1462" i="1"/>
  <c r="S1462" i="1"/>
  <c r="R1929" i="1"/>
  <c r="X1929" i="1"/>
  <c r="Q638" i="1"/>
  <c r="S638" i="1"/>
  <c r="Q1713" i="1"/>
  <c r="S1713" i="1"/>
  <c r="Q951" i="1"/>
  <c r="S951" i="1"/>
  <c r="R905" i="1"/>
  <c r="X905" i="1"/>
  <c r="Q1725" i="1"/>
  <c r="S1725" i="1"/>
  <c r="R1671" i="1"/>
  <c r="X1671" i="1"/>
  <c r="Q945" i="1"/>
  <c r="S945" i="1"/>
  <c r="Q1460" i="1"/>
  <c r="S1460" i="1"/>
  <c r="R906" i="1"/>
  <c r="X906" i="1"/>
  <c r="R355" i="1"/>
  <c r="X355" i="1"/>
  <c r="Q1461" i="1"/>
  <c r="S1461" i="1"/>
  <c r="Q1986" i="1"/>
  <c r="S1986" i="1"/>
  <c r="R911" i="1"/>
  <c r="X911" i="1"/>
  <c r="R1192" i="1"/>
  <c r="X1192" i="1"/>
  <c r="Q1988" i="1"/>
  <c r="S1988" i="1"/>
  <c r="R1909" i="1"/>
  <c r="X1909" i="1"/>
  <c r="R616" i="1"/>
  <c r="X616" i="1"/>
  <c r="Q1719" i="1"/>
  <c r="S1719" i="1"/>
  <c r="R919" i="1"/>
  <c r="X919" i="1"/>
  <c r="R2182" i="1"/>
  <c r="X2182" i="1"/>
  <c r="Q640" i="1"/>
  <c r="S640" i="1"/>
  <c r="Q1467" i="1"/>
  <c r="S1467" i="1"/>
  <c r="R358" i="1"/>
  <c r="X358" i="1"/>
  <c r="Q1994" i="1"/>
  <c r="S1994" i="1"/>
  <c r="Q1721" i="1"/>
  <c r="S1721" i="1"/>
  <c r="Q1230" i="1"/>
  <c r="S1230" i="1"/>
  <c r="R171" i="1"/>
  <c r="X171" i="1"/>
  <c r="Q1991" i="1"/>
  <c r="S1991" i="1"/>
  <c r="Q180" i="1"/>
  <c r="S180" i="1"/>
  <c r="Q2246" i="1"/>
  <c r="S2246" i="1"/>
  <c r="R608" i="1"/>
  <c r="X608" i="1"/>
  <c r="Q1717" i="1"/>
  <c r="S1717" i="1"/>
  <c r="Q1227" i="1"/>
  <c r="S1227" i="1"/>
  <c r="R2181" i="1"/>
  <c r="X2181" i="1"/>
  <c r="R902" i="1"/>
  <c r="X902" i="1"/>
  <c r="Q627" i="1"/>
  <c r="S627" i="1"/>
  <c r="R1666" i="1"/>
  <c r="X1666" i="1"/>
  <c r="Q1726" i="1"/>
  <c r="S1726" i="1"/>
  <c r="R1931" i="1"/>
  <c r="X1931" i="1"/>
  <c r="Q1987" i="1"/>
  <c r="S1987" i="1"/>
  <c r="Q1475" i="1"/>
  <c r="S1475" i="1"/>
  <c r="Q1711" i="1"/>
  <c r="S1711" i="1"/>
  <c r="Q2244" i="1"/>
  <c r="S2244" i="1"/>
  <c r="R341" i="1"/>
  <c r="X341" i="1"/>
  <c r="Q1982" i="1"/>
  <c r="S1982" i="1"/>
  <c r="R610" i="1"/>
  <c r="X610" i="1"/>
  <c r="R363" i="1"/>
  <c r="X363" i="1"/>
  <c r="Q1225" i="1"/>
  <c r="S1225" i="1"/>
  <c r="Q1984" i="1"/>
  <c r="S1984" i="1"/>
  <c r="R344" i="1"/>
  <c r="X344" i="1"/>
  <c r="R1189" i="1"/>
  <c r="X1189" i="1"/>
  <c r="R1664" i="1"/>
  <c r="X1664" i="1"/>
  <c r="R1932" i="1"/>
  <c r="X1932" i="1"/>
  <c r="Q2245" i="1"/>
  <c r="S2245" i="1"/>
  <c r="R606" i="1"/>
  <c r="X606" i="1"/>
  <c r="Q1712" i="1"/>
  <c r="S1712" i="1"/>
  <c r="R617" i="1"/>
  <c r="X617" i="1"/>
  <c r="Q1727" i="1"/>
  <c r="S1727" i="1"/>
  <c r="R1930" i="1"/>
  <c r="X1930" i="1"/>
  <c r="Q1981" i="1"/>
  <c r="S1981" i="1"/>
  <c r="R1447" i="1"/>
  <c r="X1447" i="1"/>
  <c r="Q367" i="1"/>
  <c r="S367" i="1"/>
  <c r="R904" i="1"/>
  <c r="X904" i="1"/>
  <c r="Q1244" i="1"/>
  <c r="S1244" i="1"/>
  <c r="R175" i="1"/>
  <c r="X175" i="1"/>
  <c r="Q1226" i="1"/>
  <c r="S1226" i="1"/>
  <c r="Q1246" i="1"/>
  <c r="S1246" i="1"/>
  <c r="Q2083" i="1"/>
  <c r="S2083" i="1"/>
  <c r="Q290" i="1"/>
  <c r="S290" i="1"/>
  <c r="Q998" i="1"/>
  <c r="S998" i="1"/>
  <c r="Q990" i="1"/>
  <c r="S990" i="1"/>
  <c r="Q2079" i="1"/>
  <c r="S2079" i="1"/>
  <c r="Q2077" i="1"/>
  <c r="S2077" i="1"/>
  <c r="Q296" i="1"/>
  <c r="S296" i="1"/>
  <c r="Q1249" i="1"/>
  <c r="S1249" i="1"/>
  <c r="Q2080" i="1"/>
  <c r="S2080" i="1"/>
  <c r="Q744" i="1"/>
  <c r="S744" i="1"/>
  <c r="Q2071" i="1"/>
  <c r="S2071" i="1"/>
  <c r="Q2064" i="1"/>
  <c r="S2064" i="1"/>
  <c r="Q2066" i="1"/>
  <c r="S2066" i="1"/>
  <c r="Q2091" i="1"/>
  <c r="S2091" i="1"/>
  <c r="Q662" i="1"/>
  <c r="S662" i="1"/>
  <c r="Q1898" i="1"/>
  <c r="S1898" i="1"/>
  <c r="Q1705" i="1"/>
  <c r="S1705" i="1"/>
  <c r="Q426" i="1"/>
  <c r="S426" i="1"/>
  <c r="Q652" i="1"/>
  <c r="S652" i="1"/>
  <c r="Q1706" i="1"/>
  <c r="S1706" i="1"/>
  <c r="Q151" i="1"/>
  <c r="S151" i="1"/>
  <c r="Q145" i="1"/>
  <c r="S145" i="1"/>
  <c r="Q286" i="1"/>
  <c r="S286" i="1"/>
  <c r="Q2088" i="1"/>
  <c r="S2088" i="1"/>
  <c r="Q1708" i="1"/>
  <c r="S1708" i="1"/>
  <c r="Q890" i="1"/>
  <c r="S890" i="1"/>
  <c r="Q655" i="1"/>
  <c r="S655" i="1"/>
  <c r="Q417" i="1"/>
  <c r="S417" i="1"/>
  <c r="Q1125" i="1"/>
  <c r="S1125" i="1"/>
  <c r="Q1511" i="1"/>
  <c r="S1511" i="1"/>
  <c r="Q892" i="1"/>
  <c r="S892" i="1"/>
  <c r="Q1510" i="1"/>
  <c r="S1510" i="1"/>
  <c r="Q2089" i="1"/>
  <c r="S2089" i="1"/>
  <c r="Q1896" i="1"/>
  <c r="S1896" i="1"/>
  <c r="Q1321" i="1"/>
  <c r="S1321" i="1"/>
  <c r="Q421" i="1"/>
  <c r="S421" i="1"/>
  <c r="Q1320" i="1"/>
  <c r="S1320" i="1"/>
  <c r="Q2093" i="1"/>
  <c r="S2093" i="1"/>
  <c r="Q2092" i="1"/>
  <c r="S2092" i="1"/>
  <c r="Q1882" i="1"/>
  <c r="S1882" i="1"/>
  <c r="Q2127" i="1"/>
  <c r="S2127" i="1"/>
  <c r="Q1878" i="1"/>
  <c r="S1878" i="1"/>
  <c r="Q1196" i="1"/>
  <c r="S1196" i="1"/>
  <c r="Q1083" i="1"/>
  <c r="S1083" i="1"/>
  <c r="Q1073" i="1"/>
  <c r="S1073" i="1"/>
  <c r="Q198" i="1"/>
  <c r="S198" i="1"/>
  <c r="Q879" i="1"/>
  <c r="S879" i="1"/>
  <c r="Q1148" i="1"/>
  <c r="S1148" i="1"/>
  <c r="Q870" i="1"/>
  <c r="S870" i="1"/>
  <c r="Q1964" i="1"/>
  <c r="S1964" i="1"/>
  <c r="Q2028" i="1"/>
  <c r="S2028" i="1"/>
  <c r="Q112" i="1"/>
  <c r="S112" i="1"/>
  <c r="Q899" i="1"/>
  <c r="S899" i="1"/>
  <c r="Q874" i="1"/>
  <c r="S874" i="1"/>
  <c r="Q201" i="1"/>
  <c r="S201" i="1"/>
  <c r="Q1114" i="1"/>
  <c r="S1114" i="1"/>
  <c r="Q196" i="1"/>
  <c r="S196" i="1"/>
  <c r="Q203" i="1"/>
  <c r="S203" i="1"/>
  <c r="Q881" i="1"/>
  <c r="S881" i="1"/>
  <c r="Q27" i="1"/>
  <c r="S27" i="1"/>
  <c r="Q1952" i="1"/>
  <c r="S1952" i="1"/>
  <c r="Q88" i="1"/>
  <c r="S88" i="1"/>
  <c r="Q2115" i="1"/>
  <c r="S2115" i="1"/>
  <c r="Q1894" i="1"/>
  <c r="S1894" i="1"/>
  <c r="Q1873" i="1"/>
  <c r="S1873" i="1"/>
  <c r="Q1907" i="1"/>
  <c r="S1907" i="1"/>
  <c r="Q959" i="1"/>
  <c r="S959" i="1"/>
  <c r="Q1201" i="1"/>
  <c r="S1201" i="1"/>
  <c r="Q1080" i="1"/>
  <c r="S1080" i="1"/>
  <c r="Q1023" i="1"/>
  <c r="S1023" i="1"/>
  <c r="Q1028" i="1"/>
  <c r="S1028" i="1"/>
  <c r="Q981" i="1"/>
  <c r="S981" i="1"/>
  <c r="Q1966" i="1"/>
  <c r="S1966" i="1"/>
  <c r="Q191" i="1"/>
  <c r="S191" i="1"/>
  <c r="Q66" i="1"/>
  <c r="S66" i="1"/>
  <c r="Q1037" i="1"/>
  <c r="S1037" i="1"/>
  <c r="Q114" i="1"/>
  <c r="S114" i="1"/>
  <c r="Q1174" i="1"/>
  <c r="S1174" i="1"/>
  <c r="Q159" i="1"/>
  <c r="S159" i="1"/>
  <c r="Q1159" i="1"/>
  <c r="S1159" i="1"/>
  <c r="Q977" i="1"/>
  <c r="S977" i="1"/>
  <c r="Q1161" i="1"/>
  <c r="S1161" i="1"/>
  <c r="Q48" i="1"/>
  <c r="S48" i="1"/>
  <c r="Q1020" i="1"/>
  <c r="S1020" i="1"/>
  <c r="Q123" i="1"/>
  <c r="S123" i="1"/>
  <c r="Q2001" i="1"/>
  <c r="S2001" i="1"/>
  <c r="Q1888" i="1"/>
  <c r="S1888" i="1"/>
  <c r="Q1093" i="1"/>
  <c r="S1093" i="1"/>
  <c r="Q1903" i="1"/>
  <c r="S1903" i="1"/>
  <c r="Q1883" i="1"/>
  <c r="S1883" i="1"/>
  <c r="Q2104" i="1"/>
  <c r="S2104" i="1"/>
  <c r="Q2111" i="1"/>
  <c r="S2111" i="1"/>
  <c r="Q2125" i="1"/>
  <c r="S2125" i="1"/>
  <c r="Q1072" i="1"/>
  <c r="S1072" i="1"/>
  <c r="Q860" i="1"/>
  <c r="S860" i="1"/>
  <c r="Q36" i="1"/>
  <c r="S36" i="1"/>
  <c r="Q882" i="1"/>
  <c r="S882" i="1"/>
  <c r="Q1938" i="1"/>
  <c r="S1938" i="1"/>
  <c r="Q1013" i="1"/>
  <c r="S1013" i="1"/>
  <c r="Q84" i="1"/>
  <c r="S84" i="1"/>
  <c r="Q963" i="1"/>
  <c r="S963" i="1"/>
  <c r="Q40" i="1"/>
  <c r="S40" i="1"/>
  <c r="Q1864" i="1"/>
  <c r="S1864" i="1"/>
  <c r="Q2141" i="1"/>
  <c r="S2141" i="1"/>
  <c r="Q2103" i="1"/>
  <c r="S2103" i="1"/>
  <c r="Q2145" i="1"/>
  <c r="S2145" i="1"/>
  <c r="Q2117" i="1"/>
  <c r="S2117" i="1"/>
  <c r="Q939" i="1"/>
  <c r="S939" i="1"/>
  <c r="Q1060" i="1"/>
  <c r="S1060" i="1"/>
  <c r="Q1157" i="1"/>
  <c r="S1157" i="1"/>
  <c r="Q1002" i="1"/>
  <c r="S1002" i="1"/>
  <c r="Q1055" i="1"/>
  <c r="S1055" i="1"/>
  <c r="Q933" i="1"/>
  <c r="S933" i="1"/>
  <c r="Q1998" i="1"/>
  <c r="S1998" i="1"/>
  <c r="Q2009" i="1"/>
  <c r="S2009" i="1"/>
  <c r="Q223" i="1"/>
  <c r="S223" i="1"/>
  <c r="Q1136" i="1"/>
  <c r="S1136" i="1"/>
  <c r="Q878" i="1"/>
  <c r="S878" i="1"/>
  <c r="Q1110" i="1"/>
  <c r="S1110" i="1"/>
  <c r="Q128" i="1"/>
  <c r="S128" i="1"/>
  <c r="Q2133" i="1"/>
  <c r="S2133" i="1"/>
  <c r="Q1085" i="1"/>
  <c r="S1085" i="1"/>
  <c r="Q83" i="1"/>
  <c r="S83" i="1"/>
  <c r="Q121" i="1"/>
  <c r="S121" i="1"/>
  <c r="Q55" i="1"/>
  <c r="S55" i="1"/>
  <c r="Q1908" i="1"/>
  <c r="S1908" i="1"/>
  <c r="Q2136" i="1"/>
  <c r="S2136" i="1"/>
  <c r="Q2109" i="1"/>
  <c r="S2109" i="1"/>
  <c r="Q1102" i="1"/>
  <c r="S1102" i="1"/>
  <c r="Q987" i="1"/>
  <c r="S987" i="1"/>
  <c r="Q206" i="1"/>
  <c r="S206" i="1"/>
  <c r="Q1151" i="1"/>
  <c r="S1151" i="1"/>
  <c r="Q1955" i="1"/>
  <c r="S1955" i="1"/>
  <c r="Q1999" i="1"/>
  <c r="S1999" i="1"/>
  <c r="Q2003" i="1"/>
  <c r="S2003" i="1"/>
  <c r="Q1141" i="1"/>
  <c r="S1141" i="1"/>
  <c r="Q101" i="1"/>
  <c r="S101" i="1"/>
  <c r="Q868" i="1"/>
  <c r="S868" i="1"/>
  <c r="Q928" i="1"/>
  <c r="S928" i="1"/>
  <c r="Q46" i="1"/>
  <c r="S46" i="1"/>
  <c r="Q1144" i="1"/>
  <c r="S1144" i="1"/>
  <c r="Q71" i="1"/>
  <c r="S71" i="1"/>
  <c r="Q1167" i="1"/>
  <c r="S1167" i="1"/>
  <c r="Q974" i="1"/>
  <c r="S974" i="1"/>
  <c r="Q23" i="1"/>
  <c r="S23" i="1"/>
  <c r="Q1885" i="1"/>
  <c r="S1885" i="1"/>
  <c r="Q2019" i="1"/>
  <c r="S2019" i="1"/>
  <c r="Q2026" i="1"/>
  <c r="S2026" i="1"/>
  <c r="Q1865" i="1"/>
  <c r="S1865" i="1"/>
  <c r="Q1169" i="1"/>
  <c r="S1169" i="1"/>
  <c r="Q1090" i="1"/>
  <c r="S1090" i="1"/>
  <c r="Q1079" i="1"/>
  <c r="S1079" i="1"/>
  <c r="Q135" i="1"/>
  <c r="S135" i="1"/>
  <c r="Q117" i="1"/>
  <c r="S117" i="1"/>
  <c r="Q1945" i="1"/>
  <c r="S1945" i="1"/>
  <c r="Q1160" i="1"/>
  <c r="S1160" i="1"/>
  <c r="Q216" i="1"/>
  <c r="S216" i="1"/>
  <c r="Q185" i="1"/>
  <c r="S185" i="1"/>
  <c r="Q54" i="1"/>
  <c r="S54" i="1"/>
  <c r="Q2040" i="1"/>
  <c r="S2040" i="1"/>
  <c r="Q208" i="1"/>
  <c r="S208" i="1"/>
  <c r="Q214" i="1"/>
  <c r="S214" i="1"/>
  <c r="Q44" i="1"/>
  <c r="S44" i="1"/>
  <c r="Q184" i="1"/>
  <c r="S184" i="1"/>
  <c r="Q59" i="1"/>
  <c r="S59" i="1"/>
  <c r="Q2114" i="1"/>
  <c r="S2114" i="1"/>
  <c r="Q2046" i="1"/>
  <c r="S2046" i="1"/>
  <c r="Q1052" i="1"/>
  <c r="S1052" i="1"/>
  <c r="Q898" i="1"/>
  <c r="S898" i="1"/>
  <c r="Q1059" i="1"/>
  <c r="S1059" i="1"/>
  <c r="Q851" i="1"/>
  <c r="S851" i="1"/>
  <c r="Q195" i="1"/>
  <c r="S195" i="1"/>
  <c r="Q1969" i="1"/>
  <c r="S1969" i="1"/>
  <c r="Q2013" i="1"/>
  <c r="S2013" i="1"/>
  <c r="Q118" i="1"/>
  <c r="S118" i="1"/>
  <c r="Q1010" i="1"/>
  <c r="S1010" i="1"/>
  <c r="Q156" i="1"/>
  <c r="S156" i="1"/>
  <c r="Q925" i="1"/>
  <c r="S925" i="1"/>
  <c r="Q140" i="1"/>
  <c r="S140" i="1"/>
  <c r="Q1890" i="1"/>
  <c r="S1890" i="1"/>
  <c r="Q1156" i="1"/>
  <c r="S1156" i="1"/>
  <c r="Q875" i="1"/>
  <c r="S875" i="1"/>
  <c r="Q116" i="1"/>
  <c r="S116" i="1"/>
  <c r="Q2129" i="1"/>
  <c r="S2129" i="1"/>
  <c r="Q1975" i="1"/>
  <c r="S1975" i="1"/>
  <c r="Q1200" i="1"/>
  <c r="S1200" i="1"/>
  <c r="Q1044" i="1"/>
  <c r="S1044" i="1"/>
  <c r="Q37" i="1"/>
  <c r="S37" i="1"/>
  <c r="Q224" i="1"/>
  <c r="S224" i="1"/>
  <c r="Q979" i="1"/>
  <c r="S979" i="1"/>
  <c r="Q74" i="1"/>
  <c r="S74" i="1"/>
  <c r="Q1137" i="1"/>
  <c r="S1137" i="1"/>
  <c r="Q1939" i="1"/>
  <c r="S1939" i="1"/>
  <c r="Q1944" i="1"/>
  <c r="S1944" i="1"/>
  <c r="Q969" i="1"/>
  <c r="S969" i="1"/>
  <c r="Q1164" i="1"/>
  <c r="S1164" i="1"/>
  <c r="Q1166" i="1"/>
  <c r="S1166" i="1"/>
  <c r="Q883" i="1"/>
  <c r="S883" i="1"/>
  <c r="Q1979" i="1"/>
  <c r="S1979" i="1"/>
  <c r="Q2045" i="1"/>
  <c r="S2045" i="1"/>
  <c r="Q170" i="1"/>
  <c r="S170" i="1"/>
  <c r="Q1891" i="1"/>
  <c r="S1891" i="1"/>
  <c r="Q1001" i="1"/>
  <c r="S1001" i="1"/>
  <c r="Q52" i="1"/>
  <c r="S52" i="1"/>
  <c r="Q45" i="1"/>
  <c r="S45" i="1"/>
  <c r="Q43" i="1"/>
  <c r="S43" i="1"/>
  <c r="Q126" i="1"/>
  <c r="S126" i="1"/>
  <c r="Q1855" i="1"/>
  <c r="S1855" i="1"/>
  <c r="Q1310" i="1"/>
  <c r="S1310" i="1"/>
  <c r="Q1701" i="1"/>
  <c r="S1701" i="1"/>
  <c r="Q1700" i="1"/>
  <c r="S1700" i="1"/>
  <c r="Q651" i="1"/>
  <c r="S651" i="1"/>
  <c r="Q1309" i="1"/>
  <c r="S1309" i="1"/>
  <c r="Q1502" i="1"/>
  <c r="S1502" i="1"/>
  <c r="Q648" i="1"/>
  <c r="S648" i="1"/>
  <c r="Q1312" i="1"/>
  <c r="S1312" i="1"/>
  <c r="Q1306" i="1"/>
  <c r="S1306" i="1"/>
  <c r="Q411" i="1"/>
  <c r="S411" i="1"/>
  <c r="Q1495" i="1"/>
  <c r="S1495" i="1"/>
  <c r="Q1690" i="1"/>
  <c r="S1690" i="1"/>
  <c r="Q1303" i="1"/>
  <c r="S1303" i="1"/>
  <c r="Q1308" i="1"/>
  <c r="S1308" i="1"/>
  <c r="Q646" i="1"/>
  <c r="S646" i="1"/>
  <c r="Q1694" i="1"/>
  <c r="S1694" i="1"/>
  <c r="Q1500" i="1"/>
  <c r="S1500" i="1"/>
  <c r="R12" i="1"/>
  <c r="X12" i="1"/>
  <c r="R9" i="1"/>
  <c r="X9" i="1"/>
  <c r="Q1644" i="1"/>
  <c r="S1644" i="1"/>
  <c r="Q456" i="1"/>
  <c r="S456" i="1"/>
  <c r="Q643" i="1"/>
  <c r="S643" i="1"/>
  <c r="Q457" i="1"/>
  <c r="S457" i="1"/>
  <c r="Q319" i="1"/>
  <c r="S319" i="1"/>
  <c r="Q316" i="1"/>
  <c r="S316" i="1"/>
  <c r="Q1641" i="1"/>
  <c r="S1641" i="1"/>
  <c r="Q1642" i="1"/>
  <c r="S1642" i="1"/>
  <c r="Q227" i="1"/>
  <c r="S227" i="1"/>
  <c r="Q831" i="1"/>
  <c r="S831" i="1"/>
  <c r="Q832" i="1"/>
  <c r="S832" i="1"/>
  <c r="Q830" i="1"/>
  <c r="S830" i="1"/>
  <c r="Q460" i="1"/>
  <c r="S460" i="1"/>
  <c r="Q314" i="1"/>
  <c r="S314" i="1"/>
  <c r="Q461" i="1"/>
  <c r="S461" i="1"/>
  <c r="X6" i="1" l="1"/>
  <c r="X4" i="1" s="1"/>
  <c r="X3" i="1" s="1"/>
  <c r="X4" i="2"/>
  <c r="X3" i="2" s="1"/>
  <c r="R6" i="1"/>
  <c r="R4" i="1" s="1"/>
  <c r="R4" i="2"/>
  <c r="R3" i="2" s="1"/>
  <c r="S6" i="1"/>
  <c r="S4" i="1" s="1"/>
  <c r="S3" i="1" s="1"/>
  <c r="S4" i="2"/>
  <c r="S3" i="2" s="1"/>
  <c r="Q6" i="1"/>
  <c r="Q4" i="1" s="1"/>
  <c r="Q4" i="2"/>
  <c r="Q3" i="2" l="1"/>
  <c r="Q2" i="2"/>
  <c r="U680" i="1" l="1"/>
  <c r="U1840" i="1"/>
  <c r="U1281" i="1"/>
  <c r="U1282" i="1" l="1"/>
  <c r="U681" i="1"/>
  <c r="U1841" i="1"/>
  <c r="U682" i="1" l="1"/>
  <c r="U1283" i="1"/>
  <c r="U1842" i="1"/>
  <c r="U1284" i="1" l="1"/>
  <c r="U683" i="1"/>
  <c r="U1843" i="1"/>
  <c r="U684" i="1" l="1"/>
  <c r="U381" i="1"/>
  <c r="U382" i="1" l="1"/>
  <c r="U1844" i="1"/>
  <c r="U685" i="1"/>
  <c r="U1285" i="1" l="1"/>
  <c r="U1845" i="1"/>
  <c r="U383" i="1"/>
  <c r="U686" i="1"/>
  <c r="U384" i="1" l="1"/>
  <c r="U1846" i="1"/>
  <c r="U1545" i="1"/>
  <c r="U385" i="1" l="1"/>
  <c r="U687" i="1"/>
  <c r="U1546" i="1"/>
  <c r="U1847" i="1"/>
  <c r="U688" i="1" l="1"/>
  <c r="U386" i="1"/>
  <c r="U1547" i="1"/>
  <c r="U689" i="1" l="1"/>
  <c r="U1548" i="1"/>
  <c r="U1848" i="1" l="1"/>
  <c r="U1549" i="1"/>
  <c r="U690" i="1"/>
  <c r="U1550" i="1" l="1"/>
  <c r="U691" i="1"/>
  <c r="U1849" i="1"/>
  <c r="U692" i="1" l="1"/>
  <c r="U1850" i="1"/>
  <c r="U1551" i="1"/>
  <c r="U1552" i="1" l="1"/>
  <c r="U693" i="1"/>
  <c r="U1553" i="1" l="1"/>
  <c r="U1851" i="1"/>
  <c r="U694" i="1"/>
  <c r="U1852" i="1" l="1"/>
  <c r="U695" i="1"/>
  <c r="U1554" i="1"/>
  <c r="U696" i="1" l="1"/>
  <c r="U1555" i="1"/>
  <c r="U1853" i="1"/>
  <c r="U1854" i="1" l="1"/>
  <c r="U1556" i="1"/>
  <c r="U697" i="1"/>
  <c r="U1286" i="1"/>
  <c r="U1557" i="1" l="1"/>
  <c r="U698" i="1"/>
  <c r="U1287" i="1"/>
  <c r="U1288" i="1" l="1"/>
  <c r="U1558" i="1"/>
  <c r="U699" i="1"/>
  <c r="U1559" i="1" l="1"/>
  <c r="U1289" i="1"/>
  <c r="U700" i="1"/>
  <c r="U1290" i="1" l="1"/>
  <c r="U701" i="1"/>
  <c r="U702" i="1" l="1"/>
  <c r="U1291" i="1"/>
  <c r="U703" i="1" l="1"/>
  <c r="U1292" i="1"/>
  <c r="U704" i="1" l="1"/>
  <c r="U1293" i="1"/>
  <c r="U387" i="1" l="1"/>
  <c r="U705" i="1"/>
  <c r="U1294" i="1"/>
  <c r="U1295" i="1" l="1"/>
  <c r="U706" i="1"/>
  <c r="U1776" i="1" l="1"/>
  <c r="U1777" i="1" l="1"/>
  <c r="U1778" i="1" l="1"/>
  <c r="U1779" i="1" l="1"/>
  <c r="U1780" i="1" l="1"/>
  <c r="U1255" i="1" l="1"/>
  <c r="U1781" i="1" l="1"/>
  <c r="U1782" i="1" l="1"/>
  <c r="U1783" i="1" l="1"/>
  <c r="U1784" i="1" l="1"/>
  <c r="U1785" i="1" l="1"/>
  <c r="U1786" i="1" l="1"/>
  <c r="U1787" i="1" l="1"/>
  <c r="U1788" i="1" l="1"/>
  <c r="U1789" i="1" l="1"/>
  <c r="U1790" i="1" l="1"/>
  <c r="U1791" i="1" l="1"/>
  <c r="U1792" i="1" l="1"/>
  <c r="U1793" i="1" l="1"/>
  <c r="U1515" i="1" l="1"/>
  <c r="U1516" i="1" l="1"/>
  <c r="U1517" i="1" l="1"/>
  <c r="U1518" i="1" l="1"/>
  <c r="U1519" i="1" l="1"/>
  <c r="U1520" i="1" l="1"/>
  <c r="U1521" i="1" l="1"/>
  <c r="U1256" i="1"/>
  <c r="U1257" i="1" l="1"/>
  <c r="U1522" i="1"/>
  <c r="U1258" i="1" l="1"/>
  <c r="U1259" i="1" l="1"/>
  <c r="U1260" i="1" l="1"/>
  <c r="U1261" i="1" l="1"/>
  <c r="U1262" i="1" l="1"/>
  <c r="U1263" i="1" l="1"/>
  <c r="U663" i="1" l="1"/>
  <c r="U664" i="1" l="1"/>
  <c r="U665" i="1" l="1"/>
  <c r="U666" i="1" l="1"/>
  <c r="U667" i="1" l="1"/>
  <c r="U375" i="1" l="1"/>
  <c r="U668" i="1" l="1"/>
  <c r="U376" i="1"/>
  <c r="U669" i="1" l="1"/>
  <c r="U670" i="1" l="1"/>
  <c r="U671" i="1" l="1"/>
  <c r="U672" i="1" l="1"/>
  <c r="U377" i="1" l="1"/>
  <c r="U378" i="1" l="1"/>
  <c r="U379" i="1" l="1"/>
  <c r="U380" i="1" l="1"/>
  <c r="U2241" i="1" l="1"/>
  <c r="U2242" i="1" l="1"/>
  <c r="U2243" i="1" l="1"/>
  <c r="U2244" i="1" l="1"/>
  <c r="U2245" i="1" l="1"/>
  <c r="U2246" i="1" l="1"/>
  <c r="U1711" i="1" l="1"/>
  <c r="U1712" i="1" l="1"/>
  <c r="U1713" i="1" l="1"/>
  <c r="U1714" i="1" l="1"/>
  <c r="U1715" i="1" l="1"/>
  <c r="U1716" i="1" l="1"/>
  <c r="U1717" i="1" l="1"/>
  <c r="U1718" i="1" l="1"/>
  <c r="U1719" i="1" l="1"/>
  <c r="U1720" i="1" l="1"/>
  <c r="U1721" i="1" l="1"/>
  <c r="U1722" i="1" l="1"/>
  <c r="U1723" i="1" l="1"/>
  <c r="U1724" i="1" l="1"/>
  <c r="U1725" i="1" l="1"/>
  <c r="U1726" i="1" l="1"/>
  <c r="U1727" i="1" l="1"/>
  <c r="U1728" i="1" l="1"/>
  <c r="U1729" i="1" l="1"/>
  <c r="U1730" i="1" l="1"/>
  <c r="U1731" i="1" l="1"/>
  <c r="U1732" i="1" l="1"/>
  <c r="U1733" i="1" l="1"/>
  <c r="U1460" i="1" l="1"/>
  <c r="U1734" i="1"/>
  <c r="U1461" i="1" l="1"/>
  <c r="U1462" i="1" l="1"/>
  <c r="U1463" i="1" l="1"/>
  <c r="U1464" i="1" l="1"/>
  <c r="U1465" i="1" l="1"/>
  <c r="U1466" i="1" l="1"/>
  <c r="U1467" i="1" l="1"/>
  <c r="U1468" i="1" l="1"/>
  <c r="U1469" i="1" l="1"/>
  <c r="U1470" i="1" l="1"/>
  <c r="U1471" i="1" l="1"/>
  <c r="U1472" i="1" l="1"/>
  <c r="U1473" i="1" l="1"/>
  <c r="U1474" i="1" l="1"/>
  <c r="U1220" i="1" l="1"/>
  <c r="U1475" i="1"/>
  <c r="U1221" i="1" l="1"/>
  <c r="U1476" i="1"/>
  <c r="U1222" i="1" l="1"/>
  <c r="U1223" i="1" l="1"/>
  <c r="U1224" i="1" l="1"/>
  <c r="U1225" i="1" l="1"/>
  <c r="U1226" i="1" l="1"/>
  <c r="U1227" i="1" l="1"/>
  <c r="U1228" i="1" l="1"/>
  <c r="U1229" i="1" l="1"/>
  <c r="U1230" i="1" l="1"/>
  <c r="U1231" i="1" l="1"/>
  <c r="U1232" i="1" l="1"/>
  <c r="U1233" i="1" l="1"/>
  <c r="U1234" i="1" l="1"/>
  <c r="U1235" i="1" l="1"/>
  <c r="U1236" i="1" l="1"/>
  <c r="U1237" i="1" l="1"/>
  <c r="U1238" i="1" l="1"/>
  <c r="U1239" i="1" l="1"/>
  <c r="U1240" i="1" l="1"/>
  <c r="U624" i="1" l="1"/>
  <c r="U625" i="1" l="1"/>
  <c r="U626" i="1" l="1"/>
  <c r="U627" i="1" l="1"/>
  <c r="U628" i="1" l="1"/>
  <c r="U629" i="1" l="1"/>
  <c r="U630" i="1" l="1"/>
  <c r="U631" i="1" l="1"/>
  <c r="U632" i="1" l="1"/>
  <c r="U633" i="1" l="1"/>
  <c r="U634" i="1" l="1"/>
  <c r="U635" i="1" l="1"/>
  <c r="U636" i="1" l="1"/>
  <c r="U366" i="1" l="1"/>
  <c r="U367" i="1" l="1"/>
  <c r="U368" i="1" l="1"/>
  <c r="U369" i="1" l="1"/>
  <c r="U370" i="1" l="1"/>
  <c r="U371" i="1" l="1"/>
  <c r="U372" i="1" l="1"/>
  <c r="U373" i="1" l="1"/>
  <c r="U374" i="1" l="1"/>
  <c r="U340" i="1" l="1"/>
  <c r="U341" i="1" l="1"/>
  <c r="U342" i="1" l="1"/>
  <c r="U343" i="1" l="1"/>
  <c r="U344" i="1" l="1"/>
  <c r="U345" i="1" l="1"/>
  <c r="U346" i="1" l="1"/>
  <c r="U347" i="1" l="1"/>
  <c r="U348" i="1" l="1"/>
  <c r="U349" i="1" l="1"/>
  <c r="U350" i="1" l="1"/>
  <c r="U351" i="1" l="1"/>
  <c r="U352" i="1" l="1"/>
  <c r="U353" i="1" l="1"/>
  <c r="U354" i="1" l="1"/>
  <c r="U355" i="1" l="1"/>
  <c r="U356" i="1" l="1"/>
  <c r="U357" i="1" l="1"/>
  <c r="U358" i="1" l="1"/>
  <c r="U359" i="1" l="1"/>
  <c r="U360" i="1" l="1"/>
  <c r="U361" i="1" l="1"/>
  <c r="U362" i="1" l="1"/>
  <c r="U363" i="1" l="1"/>
  <c r="U364" i="1" l="1"/>
  <c r="U365" i="1" l="1"/>
  <c r="U2173" i="1" l="1"/>
  <c r="U2174" i="1" l="1"/>
  <c r="U2175" i="1" l="1"/>
  <c r="U2176" i="1" l="1"/>
  <c r="U2177" i="1" l="1"/>
  <c r="U2178" i="1" l="1"/>
  <c r="U2179" i="1" l="1"/>
  <c r="U2180" i="1" l="1"/>
  <c r="U2181" i="1" l="1"/>
  <c r="U2182" i="1" l="1"/>
  <c r="U2183" i="1" l="1"/>
  <c r="U2184" i="1" l="1"/>
  <c r="U2185" i="1" l="1"/>
  <c r="U1663" i="1" l="1"/>
  <c r="U1664" i="1" l="1"/>
  <c r="U1665" i="1" l="1"/>
  <c r="U1666" i="1" l="1"/>
  <c r="U1667" i="1" l="1"/>
  <c r="U1668" i="1" l="1"/>
  <c r="U1669" i="1" l="1"/>
  <c r="U1670" i="1" l="1"/>
  <c r="U1671" i="1" l="1"/>
  <c r="U1672" i="1" l="1"/>
  <c r="U1673" i="1" l="1"/>
  <c r="U1674" i="1" l="1"/>
  <c r="U1675" i="1" l="1"/>
  <c r="U1676" i="1" l="1"/>
  <c r="U1443" i="1" l="1"/>
  <c r="U1444" i="1" l="1"/>
  <c r="U1445" i="1" l="1"/>
  <c r="U1446" i="1" l="1"/>
  <c r="U604" i="1" l="1"/>
  <c r="U605" i="1" l="1"/>
  <c r="U606" i="1" l="1"/>
  <c r="U607" i="1" l="1"/>
  <c r="U608" i="1" l="1"/>
  <c r="U609" i="1" l="1"/>
  <c r="U610" i="1" l="1"/>
  <c r="U611" i="1" l="1"/>
  <c r="U612" i="1" l="1"/>
  <c r="U613" i="1" l="1"/>
  <c r="U614" i="1" l="1"/>
  <c r="U615" i="1" l="1"/>
  <c r="U616" i="1" l="1"/>
  <c r="U617" i="1" l="1"/>
  <c r="U618" i="1" l="1"/>
  <c r="U290" i="1" l="1"/>
  <c r="U291" i="1" l="1"/>
  <c r="U292" i="1" l="1"/>
  <c r="U293" i="1" l="1"/>
  <c r="U294" i="1" l="1"/>
  <c r="U295" i="1" l="1"/>
  <c r="U296" i="1" l="1"/>
  <c r="U297" i="1" l="1"/>
  <c r="U298" i="1" l="1"/>
  <c r="U299" i="1" l="1"/>
  <c r="U300" i="1" l="1"/>
  <c r="U301" i="1" l="1"/>
  <c r="U1448" i="1" l="1"/>
  <c r="U1449" i="1" l="1"/>
  <c r="U1247" i="1" l="1"/>
  <c r="U1248" i="1" l="1"/>
  <c r="U1249" i="1" l="1"/>
  <c r="U1250" i="1" l="1"/>
  <c r="U739" i="1" l="1"/>
  <c r="U743" i="1" l="1"/>
  <c r="U744" i="1" l="1"/>
  <c r="U745" i="1" l="1"/>
  <c r="U1652" i="1" l="1"/>
  <c r="U1447" i="1" l="1"/>
  <c r="U1243" i="1" l="1"/>
  <c r="U740" i="1" l="1"/>
  <c r="U741" i="1" l="1"/>
  <c r="U742" i="1" l="1"/>
  <c r="U1648" i="1" l="1"/>
  <c r="U1649" i="1" l="1"/>
  <c r="U1650" i="1" l="1"/>
  <c r="U1651" i="1" l="1"/>
  <c r="U1241" i="1" l="1"/>
  <c r="U1242" i="1" l="1"/>
  <c r="U1244" i="1" l="1"/>
  <c r="U1245" i="1" l="1"/>
  <c r="U1246" i="1" l="1"/>
  <c r="AB6" i="2" l="1"/>
  <c r="E6" i="1"/>
  <c r="AD6" i="2"/>
  <c r="AC6" i="2"/>
  <c r="V7" i="1"/>
  <c r="H6" i="1" l="1"/>
  <c r="AC7" i="2"/>
  <c r="E7" i="1"/>
  <c r="AD7" i="2"/>
  <c r="AB7" i="2"/>
  <c r="V6" i="1"/>
  <c r="H7" i="1"/>
  <c r="K6" i="1" l="1"/>
  <c r="AB8" i="2"/>
  <c r="AC8" i="2"/>
  <c r="E8" i="1"/>
  <c r="AD8" i="2"/>
  <c r="U6" i="1"/>
  <c r="J6" i="1"/>
  <c r="K7" i="1"/>
  <c r="U7" i="1"/>
  <c r="J7" i="1"/>
  <c r="H8" i="1"/>
  <c r="V8" i="1" l="1"/>
  <c r="W6" i="1"/>
  <c r="AC9" i="2"/>
  <c r="AB9" i="2"/>
  <c r="AD9" i="2"/>
  <c r="E9" i="1"/>
  <c r="U8" i="1"/>
  <c r="V9" i="1"/>
  <c r="J8" i="1"/>
  <c r="W7" i="1"/>
  <c r="K8" i="1"/>
  <c r="V10" i="1"/>
  <c r="H9" i="1"/>
  <c r="AC10" i="2" l="1"/>
  <c r="E10" i="1"/>
  <c r="AD10" i="2"/>
  <c r="AB10" i="2"/>
  <c r="J9" i="1"/>
  <c r="W8" i="1"/>
  <c r="U9" i="1"/>
  <c r="K9" i="1"/>
  <c r="V11" i="1"/>
  <c r="H10" i="1"/>
  <c r="E11" i="1" l="1"/>
  <c r="AD11" i="2"/>
  <c r="AB11" i="2"/>
  <c r="AC11" i="2"/>
  <c r="U10" i="1"/>
  <c r="K10" i="1"/>
  <c r="W9" i="1"/>
  <c r="V12" i="1"/>
  <c r="J10" i="1"/>
  <c r="H11" i="1"/>
  <c r="AD12" i="2" l="1"/>
  <c r="AB12" i="2"/>
  <c r="AC12" i="2"/>
  <c r="E12" i="1"/>
  <c r="K11" i="1"/>
  <c r="U11" i="1"/>
  <c r="W10" i="1"/>
  <c r="J11" i="1"/>
  <c r="H12" i="1"/>
  <c r="U12" i="1" l="1"/>
  <c r="W11" i="1"/>
  <c r="J12" i="1"/>
  <c r="K12" i="1"/>
  <c r="V15" i="1"/>
  <c r="V13" i="1"/>
  <c r="V14" i="1"/>
  <c r="AC13" i="2" l="1"/>
  <c r="AB13" i="2"/>
  <c r="E13" i="1"/>
  <c r="AD13" i="2"/>
  <c r="AB14" i="2"/>
  <c r="AD14" i="2"/>
  <c r="E14" i="1"/>
  <c r="AC14" i="2"/>
  <c r="AC15" i="2"/>
  <c r="E15" i="1"/>
  <c r="AD15" i="2"/>
  <c r="AB15" i="2"/>
  <c r="W12" i="1"/>
  <c r="V16" i="1"/>
  <c r="H14" i="1"/>
  <c r="K14" i="1"/>
  <c r="J14" i="1"/>
  <c r="U14" i="1"/>
  <c r="H13" i="1"/>
  <c r="U15" i="1"/>
  <c r="H15" i="1"/>
  <c r="K15" i="1"/>
  <c r="J15" i="1"/>
  <c r="AB16" i="2" l="1"/>
  <c r="AD16" i="2"/>
  <c r="AC16" i="2"/>
  <c r="E16" i="1"/>
  <c r="U13" i="1"/>
  <c r="J13" i="1"/>
  <c r="K13" i="1"/>
  <c r="V17" i="1"/>
  <c r="W15" i="1"/>
  <c r="W14" i="1"/>
  <c r="H16" i="1"/>
  <c r="AD17" i="2" l="1"/>
  <c r="E17" i="1"/>
  <c r="AC17" i="2"/>
  <c r="AB17" i="2"/>
  <c r="U16" i="1"/>
  <c r="K16" i="1"/>
  <c r="W13" i="1"/>
  <c r="V18" i="1"/>
  <c r="J16" i="1"/>
  <c r="H17" i="1"/>
  <c r="E18" i="1" l="1"/>
  <c r="AD18" i="2"/>
  <c r="AB18" i="2"/>
  <c r="AC18" i="2"/>
  <c r="K17" i="1"/>
  <c r="U17" i="1"/>
  <c r="W16" i="1"/>
  <c r="V19" i="1"/>
  <c r="J17" i="1"/>
  <c r="H18" i="1"/>
  <c r="E19" i="1" l="1"/>
  <c r="AB19" i="2"/>
  <c r="AD19" i="2"/>
  <c r="AC19" i="2"/>
  <c r="U18" i="1"/>
  <c r="K18" i="1"/>
  <c r="W17" i="1"/>
  <c r="J18" i="1"/>
  <c r="H19" i="1"/>
  <c r="K19" i="1" l="1"/>
  <c r="J19" i="1"/>
  <c r="W18" i="1"/>
  <c r="U19" i="1"/>
  <c r="W19" i="1" l="1"/>
  <c r="V20" i="1" l="1"/>
  <c r="E20" i="1" l="1"/>
  <c r="AC20" i="2"/>
  <c r="AB20" i="2"/>
  <c r="AD20" i="2"/>
  <c r="V21" i="1"/>
  <c r="H20" i="1"/>
  <c r="E21" i="1" l="1"/>
  <c r="AB21" i="2"/>
  <c r="AC21" i="2"/>
  <c r="AD21" i="2"/>
  <c r="J20" i="1"/>
  <c r="K20" i="1"/>
  <c r="U20" i="1"/>
  <c r="V22" i="1"/>
  <c r="H21" i="1"/>
  <c r="AB22" i="2" l="1"/>
  <c r="E22" i="1"/>
  <c r="AC22" i="2"/>
  <c r="AD22" i="2"/>
  <c r="U21" i="1"/>
  <c r="K21" i="1"/>
  <c r="W20" i="1"/>
  <c r="V23" i="1"/>
  <c r="J21" i="1"/>
  <c r="H22" i="1"/>
  <c r="AD23" i="2" l="1"/>
  <c r="E23" i="1"/>
  <c r="AB23" i="2"/>
  <c r="AC23" i="2"/>
  <c r="K22" i="1"/>
  <c r="W21" i="1"/>
  <c r="U22" i="1"/>
  <c r="V24" i="1"/>
  <c r="J22" i="1"/>
  <c r="H23" i="1"/>
  <c r="AB24" i="2" l="1"/>
  <c r="E24" i="1"/>
  <c r="AD24" i="2"/>
  <c r="AC24" i="2"/>
  <c r="W22" i="1"/>
  <c r="U23" i="1"/>
  <c r="J23" i="1"/>
  <c r="K23" i="1"/>
  <c r="V25" i="1"/>
  <c r="H24" i="1"/>
  <c r="E25" i="1" l="1"/>
  <c r="AB25" i="2"/>
  <c r="AD25" i="2"/>
  <c r="AC25" i="2"/>
  <c r="U24" i="1"/>
  <c r="K24" i="1"/>
  <c r="W23" i="1"/>
  <c r="V26" i="1"/>
  <c r="J24" i="1"/>
  <c r="H25" i="1"/>
  <c r="AB26" i="2" l="1"/>
  <c r="E26" i="1"/>
  <c r="AD26" i="2"/>
  <c r="AC26" i="2"/>
  <c r="U25" i="1"/>
  <c r="J25" i="1"/>
  <c r="W24" i="1"/>
  <c r="V27" i="1"/>
  <c r="K25" i="1"/>
  <c r="H26" i="1"/>
  <c r="E27" i="1" l="1"/>
  <c r="AC27" i="2"/>
  <c r="AD27" i="2"/>
  <c r="AB27" i="2"/>
  <c r="K26" i="1"/>
  <c r="W25" i="1"/>
  <c r="U26" i="1"/>
  <c r="V28" i="1"/>
  <c r="J26" i="1"/>
  <c r="H27" i="1"/>
  <c r="AC28" i="2" l="1"/>
  <c r="E28" i="1"/>
  <c r="AD28" i="2"/>
  <c r="AB28" i="2"/>
  <c r="U27" i="1"/>
  <c r="W26" i="1"/>
  <c r="K27" i="1"/>
  <c r="V29" i="1"/>
  <c r="J27" i="1"/>
  <c r="H28" i="1"/>
  <c r="E29" i="1" l="1"/>
  <c r="AC29" i="2"/>
  <c r="AD29" i="2"/>
  <c r="AB29" i="2"/>
  <c r="K28" i="1"/>
  <c r="U28" i="1"/>
  <c r="W27" i="1"/>
  <c r="V30" i="1"/>
  <c r="J28" i="1"/>
  <c r="H29" i="1"/>
  <c r="E30" i="1" l="1"/>
  <c r="AB30" i="2"/>
  <c r="AC30" i="2"/>
  <c r="AD30" i="2"/>
  <c r="U29" i="1"/>
  <c r="W28" i="1"/>
  <c r="J29" i="1"/>
  <c r="K29" i="1"/>
  <c r="V31" i="1"/>
  <c r="H30" i="1"/>
  <c r="AD31" i="2" l="1"/>
  <c r="E31" i="1"/>
  <c r="AB31" i="2"/>
  <c r="AC31" i="2"/>
  <c r="K30" i="1"/>
  <c r="U30" i="1"/>
  <c r="W29" i="1"/>
  <c r="V32" i="1"/>
  <c r="J30" i="1"/>
  <c r="H31" i="1"/>
  <c r="E32" i="1" l="1"/>
  <c r="AC32" i="2"/>
  <c r="AD32" i="2"/>
  <c r="AB32" i="2"/>
  <c r="U31" i="1"/>
  <c r="K31" i="1"/>
  <c r="W30" i="1"/>
  <c r="V33" i="1"/>
  <c r="J31" i="1"/>
  <c r="H32" i="1"/>
  <c r="AB33" i="2" l="1"/>
  <c r="AD33" i="2"/>
  <c r="E33" i="1"/>
  <c r="AC33" i="2"/>
  <c r="K32" i="1"/>
  <c r="U32" i="1"/>
  <c r="W31" i="1"/>
  <c r="V34" i="1"/>
  <c r="J32" i="1"/>
  <c r="H33" i="1"/>
  <c r="AB34" i="2" l="1"/>
  <c r="E34" i="1"/>
  <c r="AC34" i="2"/>
  <c r="AD34" i="2"/>
  <c r="W32" i="1"/>
  <c r="U33" i="1"/>
  <c r="J33" i="1"/>
  <c r="V35" i="1"/>
  <c r="K33" i="1"/>
  <c r="H34" i="1"/>
  <c r="E35" i="1" l="1"/>
  <c r="AC35" i="2"/>
  <c r="AD35" i="2"/>
  <c r="AB35" i="2"/>
  <c r="K34" i="1"/>
  <c r="W33" i="1"/>
  <c r="U34" i="1"/>
  <c r="J34" i="1"/>
  <c r="H35" i="1"/>
  <c r="K35" i="1" l="1"/>
  <c r="U35" i="1"/>
  <c r="W34" i="1"/>
  <c r="J35" i="1"/>
  <c r="W35" i="1" l="1"/>
  <c r="V36" i="1" l="1"/>
  <c r="AB36" i="2" l="1"/>
  <c r="E36" i="1"/>
  <c r="AC36" i="2"/>
  <c r="AD36" i="2"/>
  <c r="V37" i="1"/>
  <c r="H36" i="1"/>
  <c r="E37" i="1" l="1"/>
  <c r="AC37" i="2"/>
  <c r="AB37" i="2"/>
  <c r="AD37" i="2"/>
  <c r="K36" i="1"/>
  <c r="U36" i="1"/>
  <c r="V38" i="1"/>
  <c r="J36" i="1"/>
  <c r="H37" i="1"/>
  <c r="AC38" i="2" l="1"/>
  <c r="E38" i="1"/>
  <c r="AD38" i="2"/>
  <c r="AB38" i="2"/>
  <c r="W36" i="1"/>
  <c r="U37" i="1"/>
  <c r="K37" i="1"/>
  <c r="J37" i="1"/>
  <c r="V39" i="1"/>
  <c r="H38" i="1"/>
  <c r="E39" i="1" l="1"/>
  <c r="AB39" i="2"/>
  <c r="AD39" i="2"/>
  <c r="AC39" i="2"/>
  <c r="K38" i="1"/>
  <c r="J38" i="1"/>
  <c r="W37" i="1"/>
  <c r="U38" i="1"/>
  <c r="V40" i="1"/>
  <c r="H39" i="1"/>
  <c r="AC40" i="2" l="1"/>
  <c r="E40" i="1"/>
  <c r="AD40" i="2"/>
  <c r="AB40" i="2"/>
  <c r="K39" i="1"/>
  <c r="W38" i="1"/>
  <c r="U39" i="1"/>
  <c r="J39" i="1"/>
  <c r="H40" i="1"/>
  <c r="U40" i="1" l="1"/>
  <c r="W39" i="1"/>
  <c r="K40" i="1"/>
  <c r="J40" i="1"/>
  <c r="W40" i="1" l="1"/>
  <c r="V41" i="1" l="1"/>
  <c r="AC41" i="2" l="1"/>
  <c r="AD41" i="2"/>
  <c r="E41" i="1"/>
  <c r="AB41" i="2"/>
  <c r="V42" i="1"/>
  <c r="H41" i="1"/>
  <c r="AC42" i="2" l="1"/>
  <c r="E42" i="1"/>
  <c r="AB42" i="2"/>
  <c r="AD42" i="2"/>
  <c r="W41" i="1"/>
  <c r="T41" i="1"/>
  <c r="J41" i="1"/>
  <c r="K41" i="1"/>
  <c r="U41" i="1"/>
  <c r="V43" i="1"/>
  <c r="H42" i="1"/>
  <c r="AD43" i="2" l="1"/>
  <c r="E43" i="1"/>
  <c r="AB43" i="2"/>
  <c r="AC43" i="2"/>
  <c r="W42" i="1"/>
  <c r="T42" i="1"/>
  <c r="K42" i="1"/>
  <c r="U42" i="1"/>
  <c r="V44" i="1"/>
  <c r="J42" i="1"/>
  <c r="H43" i="1"/>
  <c r="AB44" i="2" l="1"/>
  <c r="E44" i="1"/>
  <c r="AC44" i="2"/>
  <c r="AD44" i="2"/>
  <c r="W43" i="1"/>
  <c r="T43" i="1"/>
  <c r="U43" i="1"/>
  <c r="J43" i="1"/>
  <c r="K43" i="1"/>
  <c r="H44" i="1"/>
  <c r="W44" i="1" l="1"/>
  <c r="T44" i="1"/>
  <c r="U44" i="1"/>
  <c r="J44" i="1"/>
  <c r="K44" i="1"/>
  <c r="V45" i="1"/>
  <c r="AB45" i="2" l="1"/>
  <c r="E45" i="1"/>
  <c r="AC45" i="2"/>
  <c r="AD45" i="2"/>
  <c r="V46" i="1"/>
  <c r="H45" i="1"/>
  <c r="AC46" i="2" l="1"/>
  <c r="E46" i="1"/>
  <c r="AB46" i="2"/>
  <c r="AD46" i="2"/>
  <c r="W45" i="1"/>
  <c r="T45" i="1"/>
  <c r="J45" i="1"/>
  <c r="K45" i="1"/>
  <c r="U45" i="1"/>
  <c r="H46" i="1"/>
  <c r="W46" i="1" l="1"/>
  <c r="T46" i="1"/>
  <c r="U46" i="1"/>
  <c r="K46" i="1"/>
  <c r="V47" i="1"/>
  <c r="J46" i="1"/>
  <c r="AB47" i="2" l="1"/>
  <c r="E47" i="1"/>
  <c r="AC47" i="2"/>
  <c r="AD47" i="2"/>
  <c r="H47" i="1"/>
  <c r="W47" i="1" l="1"/>
  <c r="T47" i="1"/>
  <c r="K47" i="1"/>
  <c r="U47" i="1"/>
  <c r="J47" i="1"/>
  <c r="V48" i="1" l="1"/>
  <c r="AC48" i="2" l="1"/>
  <c r="E48" i="1"/>
  <c r="AD48" i="2"/>
  <c r="AB48" i="2"/>
  <c r="V49" i="1"/>
  <c r="H48" i="1"/>
  <c r="AD49" i="2" l="1"/>
  <c r="E49" i="1"/>
  <c r="AC49" i="2"/>
  <c r="AB49" i="2"/>
  <c r="W48" i="1"/>
  <c r="T48" i="1"/>
  <c r="K48" i="1"/>
  <c r="U48" i="1"/>
  <c r="V50" i="1"/>
  <c r="J48" i="1"/>
  <c r="H49" i="1"/>
  <c r="AB50" i="2" l="1"/>
  <c r="E50" i="1"/>
  <c r="AC50" i="2"/>
  <c r="AD50" i="2"/>
  <c r="W49" i="1"/>
  <c r="T49" i="1"/>
  <c r="K49" i="1"/>
  <c r="U49" i="1"/>
  <c r="V51" i="1"/>
  <c r="J49" i="1"/>
  <c r="H50" i="1"/>
  <c r="AD51" i="2" l="1"/>
  <c r="E51" i="1"/>
  <c r="AC51" i="2"/>
  <c r="AB51" i="2"/>
  <c r="W50" i="1"/>
  <c r="T50" i="1"/>
  <c r="K50" i="1"/>
  <c r="U50" i="1"/>
  <c r="J50" i="1"/>
  <c r="H51" i="1"/>
  <c r="W51" i="1" l="1"/>
  <c r="T51" i="1"/>
  <c r="U51" i="1"/>
  <c r="J51" i="1"/>
  <c r="K51" i="1"/>
  <c r="V52" i="1" l="1"/>
  <c r="AC52" i="2" l="1"/>
  <c r="E52" i="1"/>
  <c r="AD52" i="2"/>
  <c r="AB52" i="2"/>
  <c r="V53" i="1"/>
  <c r="H52" i="1"/>
  <c r="E53" i="1" l="1"/>
  <c r="AC53" i="2"/>
  <c r="AB53" i="2"/>
  <c r="AD53" i="2"/>
  <c r="W52" i="1"/>
  <c r="T52" i="1"/>
  <c r="U52" i="1"/>
  <c r="J52" i="1"/>
  <c r="K52" i="1"/>
  <c r="H53" i="1"/>
  <c r="W53" i="1" l="1"/>
  <c r="T53" i="1"/>
  <c r="K53" i="1"/>
  <c r="U53" i="1"/>
  <c r="J53" i="1"/>
  <c r="V54" i="1" l="1"/>
  <c r="AB54" i="2" l="1"/>
  <c r="E54" i="1"/>
  <c r="AD54" i="2"/>
  <c r="AC54" i="2"/>
  <c r="H54" i="1"/>
  <c r="W54" i="1" l="1"/>
  <c r="T54" i="1"/>
  <c r="U54" i="1"/>
  <c r="K54" i="1"/>
  <c r="J54" i="1"/>
  <c r="V55" i="1" l="1"/>
  <c r="AD55" i="2" l="1"/>
  <c r="AC55" i="2"/>
  <c r="E55" i="1"/>
  <c r="AB55" i="2"/>
  <c r="H55" i="1"/>
  <c r="W55" i="1" l="1"/>
  <c r="T55" i="1"/>
  <c r="J55" i="1"/>
  <c r="U55" i="1"/>
  <c r="K55" i="1"/>
  <c r="V56" i="1"/>
  <c r="AC56" i="2" l="1"/>
  <c r="E56" i="1"/>
  <c r="AD56" i="2"/>
  <c r="AB56" i="2"/>
  <c r="V57" i="1"/>
  <c r="H56" i="1"/>
  <c r="AC57" i="2" l="1"/>
  <c r="E57" i="1"/>
  <c r="AD57" i="2"/>
  <c r="AB57" i="2"/>
  <c r="W56" i="1"/>
  <c r="T56" i="1"/>
  <c r="U56" i="1"/>
  <c r="K56" i="1"/>
  <c r="J56" i="1"/>
  <c r="H57" i="1"/>
  <c r="W57" i="1" l="1"/>
  <c r="T57" i="1"/>
  <c r="K57" i="1"/>
  <c r="J57" i="1"/>
  <c r="U57" i="1"/>
  <c r="V58" i="1"/>
  <c r="E58" i="1" l="1"/>
  <c r="AB58" i="2"/>
  <c r="AC58" i="2"/>
  <c r="AD58" i="2"/>
  <c r="H58" i="1"/>
  <c r="W58" i="1" l="1"/>
  <c r="T58" i="1"/>
  <c r="U58" i="1"/>
  <c r="K58" i="1"/>
  <c r="J58" i="1"/>
  <c r="V59" i="1" l="1"/>
  <c r="E59" i="1" l="1"/>
  <c r="AB59" i="2"/>
  <c r="AC59" i="2"/>
  <c r="AD59" i="2"/>
  <c r="V60" i="1"/>
  <c r="H59" i="1"/>
  <c r="E60" i="1" l="1"/>
  <c r="AB60" i="2"/>
  <c r="AC60" i="2"/>
  <c r="AD60" i="2"/>
  <c r="W59" i="1"/>
  <c r="T59" i="1"/>
  <c r="U59" i="1"/>
  <c r="K59" i="1"/>
  <c r="V61" i="1"/>
  <c r="J59" i="1"/>
  <c r="H60" i="1"/>
  <c r="E61" i="1" l="1"/>
  <c r="AB61" i="2"/>
  <c r="AD61" i="2"/>
  <c r="AC61" i="2"/>
  <c r="W60" i="1"/>
  <c r="T60" i="1"/>
  <c r="U60" i="1"/>
  <c r="K60" i="1"/>
  <c r="V62" i="1"/>
  <c r="J60" i="1"/>
  <c r="H61" i="1"/>
  <c r="E62" i="1" l="1"/>
  <c r="AC62" i="2"/>
  <c r="AD62" i="2"/>
  <c r="AB62" i="2"/>
  <c r="W61" i="1"/>
  <c r="T61" i="1"/>
  <c r="K61" i="1"/>
  <c r="U61" i="1"/>
  <c r="J61" i="1"/>
  <c r="V63" i="1"/>
  <c r="H62" i="1"/>
  <c r="AD63" i="2" l="1"/>
  <c r="E63" i="1"/>
  <c r="AC63" i="2"/>
  <c r="AB63" i="2"/>
  <c r="W62" i="1"/>
  <c r="T62" i="1"/>
  <c r="U62" i="1"/>
  <c r="K62" i="1"/>
  <c r="V64" i="1"/>
  <c r="J62" i="1"/>
  <c r="H63" i="1"/>
  <c r="E64" i="1" l="1"/>
  <c r="AB64" i="2"/>
  <c r="AD64" i="2"/>
  <c r="AC64" i="2"/>
  <c r="W63" i="1"/>
  <c r="T63" i="1"/>
  <c r="U63" i="1"/>
  <c r="J63" i="1"/>
  <c r="V65" i="1"/>
  <c r="K63" i="1"/>
  <c r="H64" i="1"/>
  <c r="AB65" i="2" l="1"/>
  <c r="E65" i="1"/>
  <c r="AD65" i="2"/>
  <c r="AC65" i="2"/>
  <c r="W64" i="1"/>
  <c r="T64" i="1"/>
  <c r="K64" i="1"/>
  <c r="U64" i="1"/>
  <c r="V66" i="1"/>
  <c r="J64" i="1"/>
  <c r="H65" i="1"/>
  <c r="AD66" i="2" l="1"/>
  <c r="E66" i="1"/>
  <c r="AB66" i="2"/>
  <c r="AC66" i="2"/>
  <c r="W65" i="1"/>
  <c r="T65" i="1"/>
  <c r="K65" i="1"/>
  <c r="U65" i="1"/>
  <c r="J65" i="1"/>
  <c r="V67" i="1"/>
  <c r="H66" i="1"/>
  <c r="AB67" i="2" l="1"/>
  <c r="AC67" i="2"/>
  <c r="E67" i="1"/>
  <c r="AD67" i="2"/>
  <c r="W66" i="1"/>
  <c r="T66" i="1"/>
  <c r="U66" i="1"/>
  <c r="K66" i="1"/>
  <c r="V68" i="1"/>
  <c r="J66" i="1"/>
  <c r="H67" i="1"/>
  <c r="E68" i="1" l="1"/>
  <c r="AD68" i="2"/>
  <c r="AB68" i="2"/>
  <c r="AC68" i="2"/>
  <c r="W67" i="1"/>
  <c r="T67" i="1"/>
  <c r="J67" i="1"/>
  <c r="U67" i="1"/>
  <c r="K67" i="1"/>
  <c r="V69" i="1"/>
  <c r="H68" i="1"/>
  <c r="E69" i="1" l="1"/>
  <c r="AD69" i="2"/>
  <c r="AC69" i="2"/>
  <c r="AB69" i="2"/>
  <c r="W68" i="1"/>
  <c r="T68" i="1"/>
  <c r="K68" i="1"/>
  <c r="U68" i="1"/>
  <c r="J68" i="1"/>
  <c r="V70" i="1"/>
  <c r="H69" i="1"/>
  <c r="AD70" i="2" l="1"/>
  <c r="E70" i="1"/>
  <c r="AC70" i="2"/>
  <c r="AB70" i="2"/>
  <c r="J69" i="1"/>
  <c r="U69" i="1"/>
  <c r="V71" i="1"/>
  <c r="K69" i="1"/>
  <c r="H70" i="1"/>
  <c r="E71" i="1" l="1"/>
  <c r="AC71" i="2"/>
  <c r="AB71" i="2"/>
  <c r="AD71" i="2"/>
  <c r="K70" i="1"/>
  <c r="W69" i="1"/>
  <c r="U70" i="1"/>
  <c r="V72" i="1"/>
  <c r="J70" i="1"/>
  <c r="H71" i="1"/>
  <c r="AC72" i="2" l="1"/>
  <c r="E72" i="1"/>
  <c r="AD72" i="2"/>
  <c r="AB72" i="2"/>
  <c r="U71" i="1"/>
  <c r="W70" i="1"/>
  <c r="K71" i="1"/>
  <c r="J71" i="1"/>
  <c r="V73" i="1"/>
  <c r="H72" i="1"/>
  <c r="AB73" i="2" l="1"/>
  <c r="E73" i="1"/>
  <c r="AC73" i="2"/>
  <c r="AD73" i="2"/>
  <c r="U72" i="1"/>
  <c r="W71" i="1"/>
  <c r="V74" i="1"/>
  <c r="K72" i="1"/>
  <c r="J72" i="1"/>
  <c r="H73" i="1"/>
  <c r="E74" i="1" l="1"/>
  <c r="AD74" i="2"/>
  <c r="AC74" i="2"/>
  <c r="AB74" i="2"/>
  <c r="W72" i="1"/>
  <c r="K73" i="1"/>
  <c r="J73" i="1"/>
  <c r="U73" i="1"/>
  <c r="V75" i="1"/>
  <c r="H74" i="1"/>
  <c r="AC75" i="2" l="1"/>
  <c r="E75" i="1"/>
  <c r="AB75" i="2"/>
  <c r="AD75" i="2"/>
  <c r="K74" i="1"/>
  <c r="U74" i="1"/>
  <c r="W73" i="1"/>
  <c r="J74" i="1"/>
  <c r="V76" i="1"/>
  <c r="H75" i="1"/>
  <c r="E76" i="1" l="1"/>
  <c r="AC76" i="2"/>
  <c r="AB76" i="2"/>
  <c r="AD76" i="2"/>
  <c r="W74" i="1"/>
  <c r="U75" i="1"/>
  <c r="J75" i="1"/>
  <c r="K75" i="1"/>
  <c r="V77" i="1"/>
  <c r="H76" i="1"/>
  <c r="AD77" i="2" l="1"/>
  <c r="E77" i="1"/>
  <c r="AB77" i="2"/>
  <c r="AC77" i="2"/>
  <c r="J76" i="1"/>
  <c r="W75" i="1"/>
  <c r="K76" i="1"/>
  <c r="U76" i="1"/>
  <c r="V78" i="1"/>
  <c r="H77" i="1"/>
  <c r="AD78" i="2" l="1"/>
  <c r="E78" i="1"/>
  <c r="AB78" i="2"/>
  <c r="AC78" i="2"/>
  <c r="K77" i="1"/>
  <c r="J77" i="1"/>
  <c r="W76" i="1"/>
  <c r="U77" i="1"/>
  <c r="V79" i="1"/>
  <c r="H78" i="1"/>
  <c r="E79" i="1" l="1"/>
  <c r="AD79" i="2"/>
  <c r="AB79" i="2"/>
  <c r="AC79" i="2"/>
  <c r="U78" i="1"/>
  <c r="W77" i="1"/>
  <c r="K78" i="1"/>
  <c r="V80" i="1"/>
  <c r="J78" i="1"/>
  <c r="H79" i="1"/>
  <c r="AC80" i="2" l="1"/>
  <c r="AD80" i="2"/>
  <c r="E80" i="1"/>
  <c r="AB80" i="2"/>
  <c r="W78" i="1"/>
  <c r="K79" i="1"/>
  <c r="U79" i="1"/>
  <c r="V81" i="1"/>
  <c r="J79" i="1"/>
  <c r="H80" i="1"/>
  <c r="AC81" i="2" l="1"/>
  <c r="E81" i="1"/>
  <c r="AB81" i="2"/>
  <c r="AD81" i="2"/>
  <c r="W79" i="1"/>
  <c r="J80" i="1"/>
  <c r="U80" i="1"/>
  <c r="K80" i="1"/>
  <c r="V82" i="1"/>
  <c r="H81" i="1"/>
  <c r="E82" i="1" l="1"/>
  <c r="AB82" i="2"/>
  <c r="AD82" i="2"/>
  <c r="AC82" i="2"/>
  <c r="W80" i="1"/>
  <c r="K81" i="1"/>
  <c r="J81" i="1"/>
  <c r="U81" i="1"/>
  <c r="V83" i="1"/>
  <c r="H82" i="1"/>
  <c r="AC83" i="2" l="1"/>
  <c r="E83" i="1"/>
  <c r="AB83" i="2"/>
  <c r="AD83" i="2"/>
  <c r="U82" i="1"/>
  <c r="W81" i="1"/>
  <c r="J82" i="1"/>
  <c r="K82" i="1"/>
  <c r="V84" i="1"/>
  <c r="H83" i="1"/>
  <c r="AD84" i="2" l="1"/>
  <c r="E84" i="1"/>
  <c r="AB84" i="2"/>
  <c r="AC84" i="2"/>
  <c r="U83" i="1"/>
  <c r="W82" i="1"/>
  <c r="K83" i="1"/>
  <c r="V85" i="1"/>
  <c r="J83" i="1"/>
  <c r="H84" i="1"/>
  <c r="E85" i="1" l="1"/>
  <c r="AB85" i="2"/>
  <c r="AC85" i="2"/>
  <c r="AD85" i="2"/>
  <c r="W83" i="1"/>
  <c r="U84" i="1"/>
  <c r="K84" i="1"/>
  <c r="V86" i="1"/>
  <c r="J84" i="1"/>
  <c r="H85" i="1"/>
  <c r="AC86" i="2" l="1"/>
  <c r="AB86" i="2"/>
  <c r="E86" i="1"/>
  <c r="AD86" i="2"/>
  <c r="K85" i="1"/>
  <c r="W84" i="1"/>
  <c r="U85" i="1"/>
  <c r="J85" i="1"/>
  <c r="V87" i="1"/>
  <c r="H86" i="1"/>
  <c r="AB87" i="2" l="1"/>
  <c r="AC87" i="2"/>
  <c r="E87" i="1"/>
  <c r="AD87" i="2"/>
  <c r="W85" i="1"/>
  <c r="J86" i="1"/>
  <c r="K86" i="1"/>
  <c r="U86" i="1"/>
  <c r="V88" i="1"/>
  <c r="H87" i="1"/>
  <c r="AC88" i="2" l="1"/>
  <c r="AD88" i="2"/>
  <c r="E88" i="1"/>
  <c r="AB88" i="2"/>
  <c r="U87" i="1"/>
  <c r="W86" i="1"/>
  <c r="K87" i="1"/>
  <c r="J87" i="1"/>
  <c r="V89" i="1"/>
  <c r="H88" i="1"/>
  <c r="E89" i="1" l="1"/>
  <c r="AB89" i="2"/>
  <c r="AD89" i="2"/>
  <c r="AC89" i="2"/>
  <c r="U88" i="1"/>
  <c r="W87" i="1"/>
  <c r="K88" i="1"/>
  <c r="V90" i="1"/>
  <c r="J88" i="1"/>
  <c r="H89" i="1"/>
  <c r="AC90" i="2" l="1"/>
  <c r="E90" i="1"/>
  <c r="AD90" i="2"/>
  <c r="AB90" i="2"/>
  <c r="K89" i="1"/>
  <c r="U89" i="1"/>
  <c r="W88" i="1"/>
  <c r="V91" i="1"/>
  <c r="J89" i="1"/>
  <c r="H90" i="1"/>
  <c r="E91" i="1" l="1"/>
  <c r="AD91" i="2"/>
  <c r="AB91" i="2"/>
  <c r="AC91" i="2"/>
  <c r="U90" i="1"/>
  <c r="K90" i="1"/>
  <c r="J90" i="1"/>
  <c r="W89" i="1"/>
  <c r="V92" i="1"/>
  <c r="H91" i="1"/>
  <c r="AD92" i="2" l="1"/>
  <c r="AC92" i="2"/>
  <c r="AB92" i="2"/>
  <c r="E92" i="1"/>
  <c r="J91" i="1"/>
  <c r="K91" i="1"/>
  <c r="U91" i="1"/>
  <c r="W90" i="1"/>
  <c r="V93" i="1"/>
  <c r="H92" i="1"/>
  <c r="AB93" i="2" l="1"/>
  <c r="E93" i="1"/>
  <c r="AC93" i="2"/>
  <c r="AD93" i="2"/>
  <c r="W91" i="1"/>
  <c r="U92" i="1"/>
  <c r="K92" i="1"/>
  <c r="J92" i="1"/>
  <c r="V94" i="1"/>
  <c r="H93" i="1"/>
  <c r="E94" i="1" l="1"/>
  <c r="AC94" i="2"/>
  <c r="AD94" i="2"/>
  <c r="AB94" i="2"/>
  <c r="K93" i="1"/>
  <c r="U93" i="1"/>
  <c r="J93" i="1"/>
  <c r="W92" i="1"/>
  <c r="V95" i="1"/>
  <c r="H94" i="1"/>
  <c r="E95" i="1" l="1"/>
  <c r="AB95" i="2"/>
  <c r="AC95" i="2"/>
  <c r="AD95" i="2"/>
  <c r="J94" i="1"/>
  <c r="U94" i="1"/>
  <c r="W93" i="1"/>
  <c r="K94" i="1"/>
  <c r="H95" i="1"/>
  <c r="U95" i="1" l="1"/>
  <c r="K95" i="1"/>
  <c r="W94" i="1"/>
  <c r="J95" i="1"/>
  <c r="W95" i="1" l="1"/>
  <c r="V96" i="1" l="1"/>
  <c r="AD96" i="2" l="1"/>
  <c r="E96" i="1"/>
  <c r="AB96" i="2"/>
  <c r="AC96" i="2"/>
  <c r="V97" i="1"/>
  <c r="H96" i="1"/>
  <c r="AC97" i="2" l="1"/>
  <c r="E97" i="1"/>
  <c r="AD97" i="2"/>
  <c r="AB97" i="2"/>
  <c r="K96" i="1"/>
  <c r="U96" i="1"/>
  <c r="V98" i="1"/>
  <c r="J96" i="1"/>
  <c r="H97" i="1"/>
  <c r="E98" i="1" l="1"/>
  <c r="AB98" i="2"/>
  <c r="AC98" i="2"/>
  <c r="AD98" i="2"/>
  <c r="U97" i="1"/>
  <c r="K97" i="1"/>
  <c r="W96" i="1"/>
  <c r="V99" i="1"/>
  <c r="J97" i="1"/>
  <c r="H98" i="1"/>
  <c r="AC99" i="2" l="1"/>
  <c r="E99" i="1"/>
  <c r="AD99" i="2"/>
  <c r="AB99" i="2"/>
  <c r="K98" i="1"/>
  <c r="U98" i="1"/>
  <c r="W97" i="1"/>
  <c r="J98" i="1"/>
  <c r="H99" i="1"/>
  <c r="W98" i="1" l="1"/>
  <c r="U99" i="1"/>
  <c r="J99" i="1"/>
  <c r="K99" i="1"/>
  <c r="V100" i="1"/>
  <c r="AD100" i="2" l="1"/>
  <c r="AB100" i="2"/>
  <c r="E100" i="1"/>
  <c r="AC100" i="2"/>
  <c r="W99" i="1"/>
  <c r="V101" i="1"/>
  <c r="H100" i="1"/>
  <c r="AD101" i="2" l="1"/>
  <c r="E101" i="1"/>
  <c r="AC101" i="2"/>
  <c r="AB101" i="2"/>
  <c r="U100" i="1"/>
  <c r="K100" i="1"/>
  <c r="J100" i="1"/>
  <c r="H101" i="1"/>
  <c r="J101" i="1" l="1"/>
  <c r="W100" i="1"/>
  <c r="U101" i="1"/>
  <c r="K101" i="1"/>
  <c r="W101" i="1" l="1"/>
  <c r="V102" i="1"/>
  <c r="AC102" i="2" l="1"/>
  <c r="E102" i="1"/>
  <c r="AD102" i="2"/>
  <c r="AB102" i="2"/>
  <c r="V103" i="1"/>
  <c r="H102" i="1"/>
  <c r="E103" i="1" l="1"/>
  <c r="AB103" i="2"/>
  <c r="AD103" i="2"/>
  <c r="AC103" i="2"/>
  <c r="K102" i="1"/>
  <c r="U102" i="1"/>
  <c r="J102" i="1"/>
  <c r="H103" i="1"/>
  <c r="U103" i="1" l="1"/>
  <c r="W102" i="1"/>
  <c r="J103" i="1"/>
  <c r="K103" i="1"/>
  <c r="W103" i="1" l="1"/>
  <c r="V104" i="1" l="1"/>
  <c r="E104" i="1" l="1"/>
  <c r="AC104" i="2"/>
  <c r="AD104" i="2"/>
  <c r="AB104" i="2"/>
  <c r="H104" i="1"/>
  <c r="U104" i="1" l="1"/>
  <c r="J104" i="1"/>
  <c r="K104" i="1"/>
  <c r="W104" i="1" l="1"/>
  <c r="V105" i="1" l="1"/>
  <c r="AC105" i="2" l="1"/>
  <c r="AD105" i="2"/>
  <c r="E105" i="1"/>
  <c r="AB105" i="2"/>
  <c r="V106" i="1"/>
  <c r="H105" i="1"/>
  <c r="E106" i="1" l="1"/>
  <c r="AD106" i="2"/>
  <c r="AB106" i="2"/>
  <c r="AC106" i="2"/>
  <c r="U105" i="1"/>
  <c r="K105" i="1"/>
  <c r="J105" i="1"/>
  <c r="H106" i="1"/>
  <c r="U106" i="1" l="1"/>
  <c r="K106" i="1"/>
  <c r="W105" i="1"/>
  <c r="J106" i="1"/>
  <c r="W106" i="1" l="1"/>
  <c r="V107" i="1" l="1"/>
  <c r="E107" i="1" l="1"/>
  <c r="AD107" i="2"/>
  <c r="AC107" i="2"/>
  <c r="AB107" i="2"/>
  <c r="V108" i="1"/>
  <c r="H107" i="1"/>
  <c r="E108" i="1" l="1"/>
  <c r="AC108" i="2"/>
  <c r="AD108" i="2"/>
  <c r="AB108" i="2"/>
  <c r="K107" i="1"/>
  <c r="U107" i="1"/>
  <c r="V109" i="1"/>
  <c r="J107" i="1"/>
  <c r="H108" i="1"/>
  <c r="AB109" i="2" l="1"/>
  <c r="E109" i="1"/>
  <c r="AC109" i="2"/>
  <c r="AD109" i="2"/>
  <c r="W107" i="1"/>
  <c r="K108" i="1"/>
  <c r="U108" i="1"/>
  <c r="V110" i="1"/>
  <c r="J108" i="1"/>
  <c r="H109" i="1"/>
  <c r="AD110" i="2" l="1"/>
  <c r="E110" i="1"/>
  <c r="AC110" i="2"/>
  <c r="AB110" i="2"/>
  <c r="K109" i="1"/>
  <c r="U109" i="1"/>
  <c r="J109" i="1"/>
  <c r="W108" i="1"/>
  <c r="H110" i="1"/>
  <c r="W109" i="1" l="1"/>
  <c r="K110" i="1"/>
  <c r="J110" i="1"/>
  <c r="U110" i="1"/>
  <c r="W110" i="1" l="1"/>
  <c r="V111" i="1" l="1"/>
  <c r="AC111" i="2" l="1"/>
  <c r="E111" i="1"/>
  <c r="AD111" i="2"/>
  <c r="AB111" i="2"/>
  <c r="V112" i="1"/>
  <c r="H111" i="1"/>
  <c r="AB112" i="2" l="1"/>
  <c r="E112" i="1"/>
  <c r="AD112" i="2"/>
  <c r="AC112" i="2"/>
  <c r="K111" i="1"/>
  <c r="U111" i="1"/>
  <c r="J111" i="1"/>
  <c r="V113" i="1"/>
  <c r="H112" i="1"/>
  <c r="E113" i="1" l="1"/>
  <c r="AC113" i="2"/>
  <c r="AD113" i="2"/>
  <c r="AB113" i="2"/>
  <c r="W111" i="1"/>
  <c r="J112" i="1"/>
  <c r="U112" i="1"/>
  <c r="K112" i="1"/>
  <c r="V114" i="1"/>
  <c r="H113" i="1"/>
  <c r="AD114" i="2" l="1"/>
  <c r="E114" i="1"/>
  <c r="AB114" i="2"/>
  <c r="AC114" i="2"/>
  <c r="U113" i="1"/>
  <c r="W112" i="1"/>
  <c r="K113" i="1"/>
  <c r="V115" i="1"/>
  <c r="J113" i="1"/>
  <c r="H114" i="1"/>
  <c r="E115" i="1" l="1"/>
  <c r="AB115" i="2"/>
  <c r="AC115" i="2"/>
  <c r="AD115" i="2"/>
  <c r="U114" i="1"/>
  <c r="K114" i="1"/>
  <c r="J114" i="1"/>
  <c r="W113" i="1"/>
  <c r="V116" i="1"/>
  <c r="H115" i="1"/>
  <c r="AB116" i="2" l="1"/>
  <c r="AC116" i="2"/>
  <c r="E116" i="1"/>
  <c r="AD116" i="2"/>
  <c r="K115" i="1"/>
  <c r="U115" i="1"/>
  <c r="W114" i="1"/>
  <c r="J115" i="1"/>
  <c r="H116" i="1"/>
  <c r="W115" i="1" l="1"/>
  <c r="K116" i="1"/>
  <c r="U116" i="1"/>
  <c r="J116" i="1"/>
  <c r="W116" i="1" l="1"/>
  <c r="V117" i="1" l="1"/>
  <c r="E117" i="1" l="1"/>
  <c r="AC117" i="2"/>
  <c r="AB117" i="2"/>
  <c r="AD117" i="2"/>
  <c r="H117" i="1"/>
  <c r="K117" i="1" l="1"/>
  <c r="J117" i="1"/>
  <c r="U117" i="1"/>
  <c r="W117" i="1" l="1"/>
  <c r="V118" i="1" l="1"/>
  <c r="AC118" i="2" l="1"/>
  <c r="E118" i="1"/>
  <c r="AD118" i="2"/>
  <c r="AB118" i="2"/>
  <c r="V119" i="1"/>
  <c r="H118" i="1"/>
  <c r="AD119" i="2" l="1"/>
  <c r="E119" i="1"/>
  <c r="AB119" i="2"/>
  <c r="AC119" i="2"/>
  <c r="U118" i="1"/>
  <c r="K118" i="1"/>
  <c r="V120" i="1"/>
  <c r="J118" i="1"/>
  <c r="H119" i="1"/>
  <c r="AC120" i="2" l="1"/>
  <c r="E120" i="1"/>
  <c r="AB120" i="2"/>
  <c r="AD120" i="2"/>
  <c r="K119" i="1"/>
  <c r="J119" i="1"/>
  <c r="W118" i="1"/>
  <c r="U119" i="1"/>
  <c r="V121" i="1"/>
  <c r="H120" i="1"/>
  <c r="AB121" i="2" l="1"/>
  <c r="AD121" i="2"/>
  <c r="E121" i="1"/>
  <c r="AC121" i="2"/>
  <c r="K120" i="1"/>
  <c r="W119" i="1"/>
  <c r="U120" i="1"/>
  <c r="V122" i="1"/>
  <c r="J120" i="1"/>
  <c r="H121" i="1"/>
  <c r="AD122" i="2" l="1"/>
  <c r="AC122" i="2"/>
  <c r="E122" i="1"/>
  <c r="AB122" i="2"/>
  <c r="K121" i="1"/>
  <c r="J121" i="1"/>
  <c r="U121" i="1"/>
  <c r="W120" i="1"/>
  <c r="V123" i="1"/>
  <c r="H122" i="1"/>
  <c r="E123" i="1" l="1"/>
  <c r="AB123" i="2"/>
  <c r="AC123" i="2"/>
  <c r="AD123" i="2"/>
  <c r="U122" i="1"/>
  <c r="W121" i="1"/>
  <c r="K122" i="1"/>
  <c r="V124" i="1"/>
  <c r="J122" i="1"/>
  <c r="H123" i="1"/>
  <c r="E124" i="1" l="1"/>
  <c r="AB124" i="2"/>
  <c r="AC124" i="2"/>
  <c r="AD124" i="2"/>
  <c r="W122" i="1"/>
  <c r="K123" i="1"/>
  <c r="U123" i="1"/>
  <c r="J123" i="1"/>
  <c r="H124" i="1"/>
  <c r="U124" i="1" l="1"/>
  <c r="W123" i="1"/>
  <c r="K124" i="1"/>
  <c r="J124" i="1"/>
  <c r="W124" i="1" l="1"/>
  <c r="V125" i="1"/>
  <c r="E125" i="1" l="1"/>
  <c r="AB125" i="2"/>
  <c r="AD125" i="2"/>
  <c r="AC125" i="2"/>
  <c r="V126" i="1"/>
  <c r="H125" i="1"/>
  <c r="AB126" i="2" l="1"/>
  <c r="E126" i="1"/>
  <c r="AC126" i="2"/>
  <c r="AD126" i="2"/>
  <c r="K125" i="1"/>
  <c r="U125" i="1"/>
  <c r="J125" i="1"/>
  <c r="V127" i="1"/>
  <c r="H126" i="1"/>
  <c r="AD127" i="2" l="1"/>
  <c r="E127" i="1"/>
  <c r="AC127" i="2"/>
  <c r="AB127" i="2"/>
  <c r="J126" i="1"/>
  <c r="K126" i="1"/>
  <c r="U126" i="1"/>
  <c r="W125" i="1"/>
  <c r="V128" i="1"/>
  <c r="H127" i="1"/>
  <c r="E128" i="1" l="1"/>
  <c r="AD128" i="2"/>
  <c r="AC128" i="2"/>
  <c r="AB128" i="2"/>
  <c r="U127" i="1"/>
  <c r="K127" i="1"/>
  <c r="J127" i="1"/>
  <c r="W126" i="1"/>
  <c r="V129" i="1"/>
  <c r="H128" i="1"/>
  <c r="AB129" i="2" l="1"/>
  <c r="E129" i="1"/>
  <c r="AC129" i="2"/>
  <c r="AD129" i="2"/>
  <c r="W127" i="1"/>
  <c r="K128" i="1"/>
  <c r="J128" i="1"/>
  <c r="U128" i="1"/>
  <c r="V130" i="1"/>
  <c r="H129" i="1"/>
  <c r="E130" i="1" l="1"/>
  <c r="AB130" i="2"/>
  <c r="AC130" i="2"/>
  <c r="AD130" i="2"/>
  <c r="J129" i="1"/>
  <c r="K129" i="1"/>
  <c r="W128" i="1"/>
  <c r="U129" i="1"/>
  <c r="H130" i="1"/>
  <c r="U130" i="1" l="1"/>
  <c r="W129" i="1"/>
  <c r="K130" i="1"/>
  <c r="J130" i="1"/>
  <c r="W130" i="1" l="1"/>
  <c r="V131" i="1" l="1"/>
  <c r="AC131" i="2" l="1"/>
  <c r="E131" i="1"/>
  <c r="AD131" i="2"/>
  <c r="AB131" i="2"/>
  <c r="V132" i="1"/>
  <c r="H131" i="1"/>
  <c r="E132" i="1" l="1"/>
  <c r="AB132" i="2"/>
  <c r="AC132" i="2"/>
  <c r="AD132" i="2"/>
  <c r="K131" i="1"/>
  <c r="U131" i="1"/>
  <c r="J131" i="1"/>
  <c r="V133" i="1"/>
  <c r="H132" i="1"/>
  <c r="AC133" i="2" l="1"/>
  <c r="E133" i="1"/>
  <c r="AB133" i="2"/>
  <c r="AD133" i="2"/>
  <c r="J132" i="1"/>
  <c r="K132" i="1"/>
  <c r="U132" i="1"/>
  <c r="W131" i="1"/>
  <c r="V134" i="1"/>
  <c r="H133" i="1"/>
  <c r="E134" i="1" l="1"/>
  <c r="AB134" i="2"/>
  <c r="AD134" i="2"/>
  <c r="AC134" i="2"/>
  <c r="U133" i="1"/>
  <c r="W132" i="1"/>
  <c r="K133" i="1"/>
  <c r="V135" i="1"/>
  <c r="J133" i="1"/>
  <c r="H134" i="1"/>
  <c r="E135" i="1" l="1"/>
  <c r="AD135" i="2"/>
  <c r="AC135" i="2"/>
  <c r="AB135" i="2"/>
  <c r="U134" i="1"/>
  <c r="K134" i="1"/>
  <c r="W133" i="1"/>
  <c r="V136" i="1"/>
  <c r="J134" i="1"/>
  <c r="H135" i="1"/>
  <c r="E136" i="1" l="1"/>
  <c r="AD136" i="2"/>
  <c r="AB136" i="2"/>
  <c r="AC136" i="2"/>
  <c r="W134" i="1"/>
  <c r="K135" i="1"/>
  <c r="U135" i="1"/>
  <c r="V137" i="1"/>
  <c r="J135" i="1"/>
  <c r="H136" i="1"/>
  <c r="AD137" i="2" l="1"/>
  <c r="E137" i="1"/>
  <c r="AC137" i="2"/>
  <c r="AB137" i="2"/>
  <c r="W135" i="1"/>
  <c r="U136" i="1"/>
  <c r="K136" i="1"/>
  <c r="V138" i="1"/>
  <c r="J136" i="1"/>
  <c r="H137" i="1"/>
  <c r="AC138" i="2" l="1"/>
  <c r="E138" i="1"/>
  <c r="AB138" i="2"/>
  <c r="AD138" i="2"/>
  <c r="W136" i="1"/>
  <c r="U137" i="1"/>
  <c r="J137" i="1"/>
  <c r="V139" i="1"/>
  <c r="K137" i="1"/>
  <c r="H138" i="1"/>
  <c r="AB139" i="2" l="1"/>
  <c r="AD139" i="2"/>
  <c r="E139" i="1"/>
  <c r="AC139" i="2"/>
  <c r="W137" i="1"/>
  <c r="U138" i="1"/>
  <c r="K138" i="1"/>
  <c r="J138" i="1"/>
  <c r="V140" i="1"/>
  <c r="H139" i="1"/>
  <c r="E140" i="1" l="1"/>
  <c r="AC140" i="2"/>
  <c r="AB140" i="2"/>
  <c r="AD140" i="2"/>
  <c r="J139" i="1"/>
  <c r="W138" i="1"/>
  <c r="U139" i="1"/>
  <c r="K139" i="1"/>
  <c r="V141" i="1"/>
  <c r="H140" i="1"/>
  <c r="AD141" i="2" l="1"/>
  <c r="E141" i="1"/>
  <c r="AB141" i="2"/>
  <c r="AC141" i="2"/>
  <c r="K140" i="1"/>
  <c r="W139" i="1"/>
  <c r="J140" i="1"/>
  <c r="U140" i="1"/>
  <c r="V142" i="1"/>
  <c r="H141" i="1"/>
  <c r="E142" i="1" l="1"/>
  <c r="AB142" i="2"/>
  <c r="AD142" i="2"/>
  <c r="AC142" i="2"/>
  <c r="K141" i="1"/>
  <c r="J141" i="1"/>
  <c r="U141" i="1"/>
  <c r="W140" i="1"/>
  <c r="V143" i="1"/>
  <c r="H142" i="1"/>
  <c r="AC143" i="2" l="1"/>
  <c r="E143" i="1"/>
  <c r="AD143" i="2"/>
  <c r="AB143" i="2"/>
  <c r="W141" i="1"/>
  <c r="U142" i="1"/>
  <c r="K142" i="1"/>
  <c r="J142" i="1"/>
  <c r="V144" i="1"/>
  <c r="H143" i="1"/>
  <c r="E144" i="1" l="1"/>
  <c r="AD144" i="2"/>
  <c r="AB144" i="2"/>
  <c r="AC144" i="2"/>
  <c r="W142" i="1"/>
  <c r="U143" i="1"/>
  <c r="J143" i="1"/>
  <c r="V145" i="1"/>
  <c r="K143" i="1"/>
  <c r="H144" i="1"/>
  <c r="AC145" i="2" l="1"/>
  <c r="E145" i="1"/>
  <c r="AD145" i="2"/>
  <c r="AB145" i="2"/>
  <c r="W143" i="1"/>
  <c r="U144" i="1"/>
  <c r="K144" i="1"/>
  <c r="V146" i="1"/>
  <c r="J144" i="1"/>
  <c r="H145" i="1"/>
  <c r="AC146" i="2" l="1"/>
  <c r="E146" i="1"/>
  <c r="AD146" i="2"/>
  <c r="AB146" i="2"/>
  <c r="K145" i="1"/>
  <c r="U145" i="1"/>
  <c r="W144" i="1"/>
  <c r="J145" i="1"/>
  <c r="V147" i="1"/>
  <c r="H146" i="1"/>
  <c r="E147" i="1" l="1"/>
  <c r="AB147" i="2"/>
  <c r="AC147" i="2"/>
  <c r="AD147" i="2"/>
  <c r="K146" i="1"/>
  <c r="W145" i="1"/>
  <c r="U146" i="1"/>
  <c r="V148" i="1"/>
  <c r="J146" i="1"/>
  <c r="H147" i="1"/>
  <c r="AB148" i="2" l="1"/>
  <c r="E148" i="1"/>
  <c r="AC148" i="2"/>
  <c r="AD148" i="2"/>
  <c r="W146" i="1"/>
  <c r="K147" i="1"/>
  <c r="U147" i="1"/>
  <c r="J147" i="1"/>
  <c r="V149" i="1"/>
  <c r="H148" i="1"/>
  <c r="AC149" i="2" l="1"/>
  <c r="E149" i="1"/>
  <c r="AB149" i="2"/>
  <c r="AD149" i="2"/>
  <c r="U148" i="1"/>
  <c r="W147" i="1"/>
  <c r="J148" i="1"/>
  <c r="K148" i="1"/>
  <c r="V150" i="1"/>
  <c r="H149" i="1"/>
  <c r="AC150" i="2" l="1"/>
  <c r="E150" i="1"/>
  <c r="AB150" i="2"/>
  <c r="AD150" i="2"/>
  <c r="K149" i="1"/>
  <c r="W148" i="1"/>
  <c r="U149" i="1"/>
  <c r="V151" i="1"/>
  <c r="J149" i="1"/>
  <c r="H150" i="1"/>
  <c r="E151" i="1" l="1"/>
  <c r="AC151" i="2"/>
  <c r="AB151" i="2"/>
  <c r="AD151" i="2"/>
  <c r="K150" i="1"/>
  <c r="J150" i="1"/>
  <c r="W149" i="1"/>
  <c r="U150" i="1"/>
  <c r="V152" i="1"/>
  <c r="H151" i="1"/>
  <c r="E152" i="1" l="1"/>
  <c r="AB152" i="2"/>
  <c r="AD152" i="2"/>
  <c r="AC152" i="2"/>
  <c r="U151" i="1"/>
  <c r="K151" i="1"/>
  <c r="W150" i="1"/>
  <c r="V153" i="1"/>
  <c r="J151" i="1"/>
  <c r="H152" i="1"/>
  <c r="E153" i="1" l="1"/>
  <c r="AC153" i="2"/>
  <c r="AB153" i="2"/>
  <c r="AD153" i="2"/>
  <c r="U152" i="1"/>
  <c r="J152" i="1"/>
  <c r="K152" i="1"/>
  <c r="W151" i="1"/>
  <c r="V154" i="1"/>
  <c r="H153" i="1"/>
  <c r="AC154" i="2" l="1"/>
  <c r="E154" i="1"/>
  <c r="AB154" i="2"/>
  <c r="AD154" i="2"/>
  <c r="K153" i="1"/>
  <c r="U153" i="1"/>
  <c r="W152" i="1"/>
  <c r="J153" i="1"/>
  <c r="H154" i="1"/>
  <c r="J154" i="1" l="1"/>
  <c r="K154" i="1"/>
  <c r="W153" i="1"/>
  <c r="U154" i="1"/>
  <c r="W154" i="1" l="1"/>
  <c r="V155" i="1" l="1"/>
  <c r="AC155" i="2" l="1"/>
  <c r="E155" i="1"/>
  <c r="AB155" i="2"/>
  <c r="AD155" i="2"/>
  <c r="V156" i="1"/>
  <c r="H155" i="1"/>
  <c r="AB156" i="2" l="1"/>
  <c r="E156" i="1"/>
  <c r="AD156" i="2"/>
  <c r="AC156" i="2"/>
  <c r="K155" i="1"/>
  <c r="U155" i="1"/>
  <c r="J155" i="1"/>
  <c r="V157" i="1"/>
  <c r="H156" i="1"/>
  <c r="AB157" i="2" l="1"/>
  <c r="AD157" i="2"/>
  <c r="AC157" i="2"/>
  <c r="E157" i="1"/>
  <c r="W155" i="1"/>
  <c r="U156" i="1"/>
  <c r="J156" i="1"/>
  <c r="K156" i="1"/>
  <c r="V158" i="1"/>
  <c r="H157" i="1"/>
  <c r="E158" i="1" l="1"/>
  <c r="AC158" i="2"/>
  <c r="AD158" i="2"/>
  <c r="AB158" i="2"/>
  <c r="J157" i="1"/>
  <c r="W156" i="1"/>
  <c r="U157" i="1"/>
  <c r="K157" i="1"/>
  <c r="V159" i="1"/>
  <c r="H158" i="1"/>
  <c r="E159" i="1" l="1"/>
  <c r="AC159" i="2"/>
  <c r="AD159" i="2"/>
  <c r="AB159" i="2"/>
  <c r="W157" i="1"/>
  <c r="U158" i="1"/>
  <c r="J158" i="1"/>
  <c r="V160" i="1"/>
  <c r="K158" i="1"/>
  <c r="H159" i="1"/>
  <c r="AC160" i="2" l="1"/>
  <c r="E160" i="1"/>
  <c r="AB160" i="2"/>
  <c r="AD160" i="2"/>
  <c r="J159" i="1"/>
  <c r="K159" i="1"/>
  <c r="W158" i="1"/>
  <c r="U159" i="1"/>
  <c r="V161" i="1"/>
  <c r="H160" i="1"/>
  <c r="AD161" i="2" l="1"/>
  <c r="E161" i="1"/>
  <c r="AB161" i="2"/>
  <c r="AC161" i="2"/>
  <c r="K160" i="1"/>
  <c r="U160" i="1"/>
  <c r="W159" i="1"/>
  <c r="V162" i="1"/>
  <c r="J160" i="1"/>
  <c r="H161" i="1"/>
  <c r="AD162" i="2" l="1"/>
  <c r="E162" i="1"/>
  <c r="AB162" i="2"/>
  <c r="AC162" i="2"/>
  <c r="K161" i="1"/>
  <c r="W160" i="1"/>
  <c r="U161" i="1"/>
  <c r="V163" i="1"/>
  <c r="J161" i="1"/>
  <c r="H162" i="1"/>
  <c r="E163" i="1" l="1"/>
  <c r="AD163" i="2"/>
  <c r="AC163" i="2"/>
  <c r="AB163" i="2"/>
  <c r="U162" i="1"/>
  <c r="W161" i="1"/>
  <c r="K162" i="1"/>
  <c r="V164" i="1"/>
  <c r="J162" i="1"/>
  <c r="H163" i="1"/>
  <c r="AD164" i="2" l="1"/>
  <c r="E164" i="1"/>
  <c r="AC164" i="2"/>
  <c r="AB164" i="2"/>
  <c r="K163" i="1"/>
  <c r="U163" i="1"/>
  <c r="W162" i="1"/>
  <c r="V165" i="1"/>
  <c r="J163" i="1"/>
  <c r="H164" i="1"/>
  <c r="E165" i="1" l="1"/>
  <c r="AB165" i="2"/>
  <c r="AD165" i="2"/>
  <c r="AC165" i="2"/>
  <c r="J164" i="1"/>
  <c r="U164" i="1"/>
  <c r="W163" i="1"/>
  <c r="K164" i="1"/>
  <c r="V166" i="1"/>
  <c r="H165" i="1"/>
  <c r="AB166" i="2" l="1"/>
  <c r="E166" i="1"/>
  <c r="AC166" i="2"/>
  <c r="AD166" i="2"/>
  <c r="K165" i="1"/>
  <c r="U165" i="1"/>
  <c r="W164" i="1"/>
  <c r="V167" i="1"/>
  <c r="J165" i="1"/>
  <c r="H166" i="1"/>
  <c r="E167" i="1" l="1"/>
  <c r="AC167" i="2"/>
  <c r="AB167" i="2"/>
  <c r="AD167" i="2"/>
  <c r="U166" i="1"/>
  <c r="K166" i="1"/>
  <c r="W165" i="1"/>
  <c r="V168" i="1"/>
  <c r="J166" i="1"/>
  <c r="H167" i="1"/>
  <c r="E168" i="1" l="1"/>
  <c r="AC168" i="2"/>
  <c r="AB168" i="2"/>
  <c r="AD168" i="2"/>
  <c r="W166" i="1"/>
  <c r="U167" i="1"/>
  <c r="K167" i="1"/>
  <c r="V169" i="1"/>
  <c r="J167" i="1"/>
  <c r="H168" i="1"/>
  <c r="AC169" i="2" l="1"/>
  <c r="AB169" i="2"/>
  <c r="E169" i="1"/>
  <c r="AD169" i="2"/>
  <c r="K168" i="1"/>
  <c r="U168" i="1"/>
  <c r="W167" i="1"/>
  <c r="J168" i="1"/>
  <c r="V170" i="1"/>
  <c r="H169" i="1"/>
  <c r="E170" i="1" l="1"/>
  <c r="AD170" i="2"/>
  <c r="AC170" i="2"/>
  <c r="AB170" i="2"/>
  <c r="K169" i="1"/>
  <c r="U169" i="1"/>
  <c r="W168" i="1"/>
  <c r="J169" i="1"/>
  <c r="H170" i="1"/>
  <c r="U170" i="1" l="1"/>
  <c r="W169" i="1"/>
  <c r="J170" i="1"/>
  <c r="K170" i="1"/>
  <c r="W170" i="1" l="1"/>
  <c r="V171" i="1" l="1"/>
  <c r="AB171" i="2" l="1"/>
  <c r="E171" i="1"/>
  <c r="AC171" i="2"/>
  <c r="AD171" i="2"/>
  <c r="V172" i="1"/>
  <c r="H171" i="1"/>
  <c r="E172" i="1" l="1"/>
  <c r="AD172" i="2"/>
  <c r="AB172" i="2"/>
  <c r="AC172" i="2"/>
  <c r="K171" i="1"/>
  <c r="U171" i="1"/>
  <c r="J171" i="1"/>
  <c r="V173" i="1"/>
  <c r="H172" i="1"/>
  <c r="E173" i="1" l="1"/>
  <c r="AC173" i="2"/>
  <c r="AB173" i="2"/>
  <c r="AD173" i="2"/>
  <c r="U172" i="1"/>
  <c r="J172" i="1"/>
  <c r="W171" i="1"/>
  <c r="V174" i="1"/>
  <c r="K172" i="1"/>
  <c r="H173" i="1"/>
  <c r="AB174" i="2" l="1"/>
  <c r="E174" i="1"/>
  <c r="AD174" i="2"/>
  <c r="AC174" i="2"/>
  <c r="J173" i="1"/>
  <c r="K173" i="1"/>
  <c r="W172" i="1"/>
  <c r="U173" i="1"/>
  <c r="V175" i="1"/>
  <c r="H174" i="1"/>
  <c r="AB175" i="2" l="1"/>
  <c r="AC175" i="2"/>
  <c r="E175" i="1"/>
  <c r="AD175" i="2"/>
  <c r="J174" i="1"/>
  <c r="W173" i="1"/>
  <c r="U174" i="1"/>
  <c r="K174" i="1"/>
  <c r="H175" i="1"/>
  <c r="W174" i="1" l="1"/>
  <c r="U175" i="1"/>
  <c r="J175" i="1"/>
  <c r="K175" i="1"/>
  <c r="W175" i="1" l="1"/>
  <c r="V176" i="1" l="1"/>
  <c r="AD176" i="2" l="1"/>
  <c r="E176" i="1"/>
  <c r="AC176" i="2"/>
  <c r="AB176" i="2"/>
  <c r="V177" i="1"/>
  <c r="H176" i="1"/>
  <c r="AC177" i="2" l="1"/>
  <c r="E177" i="1"/>
  <c r="AB177" i="2"/>
  <c r="AD177" i="2"/>
  <c r="K176" i="1"/>
  <c r="U176" i="1"/>
  <c r="V178" i="1"/>
  <c r="J176" i="1"/>
  <c r="H177" i="1"/>
  <c r="E178" i="1" l="1"/>
  <c r="AC178" i="2"/>
  <c r="AD178" i="2"/>
  <c r="AB178" i="2"/>
  <c r="W176" i="1"/>
  <c r="J177" i="1"/>
  <c r="U177" i="1"/>
  <c r="V179" i="1"/>
  <c r="K177" i="1"/>
  <c r="H178" i="1"/>
  <c r="E179" i="1" l="1"/>
  <c r="AC179" i="2"/>
  <c r="AD179" i="2"/>
  <c r="AB179" i="2"/>
  <c r="W177" i="1"/>
  <c r="U178" i="1"/>
  <c r="J178" i="1"/>
  <c r="K178" i="1"/>
  <c r="H179" i="1"/>
  <c r="U179" i="1" l="1"/>
  <c r="J179" i="1"/>
  <c r="W178" i="1"/>
  <c r="K179" i="1"/>
  <c r="V180" i="1"/>
  <c r="AB180" i="2" l="1"/>
  <c r="E180" i="1"/>
  <c r="AC180" i="2"/>
  <c r="AD180" i="2"/>
  <c r="W179" i="1"/>
  <c r="V181" i="1"/>
  <c r="H180" i="1"/>
  <c r="E181" i="1" l="1"/>
  <c r="AC181" i="2"/>
  <c r="AB181" i="2"/>
  <c r="AD181" i="2"/>
  <c r="K180" i="1"/>
  <c r="U180" i="1"/>
  <c r="J180" i="1"/>
  <c r="H181" i="1"/>
  <c r="U181" i="1" l="1"/>
  <c r="W180" i="1"/>
  <c r="K181" i="1"/>
  <c r="V182" i="1"/>
  <c r="J181" i="1"/>
  <c r="AD182" i="2" l="1"/>
  <c r="E182" i="1"/>
  <c r="AC182" i="2"/>
  <c r="AB182" i="2"/>
  <c r="W181" i="1"/>
  <c r="H182" i="1"/>
  <c r="U182" i="1" l="1"/>
  <c r="K182" i="1"/>
  <c r="J182" i="1"/>
  <c r="W182" i="1" l="1"/>
  <c r="V183" i="1" l="1"/>
  <c r="AD183" i="2" l="1"/>
  <c r="E183" i="1"/>
  <c r="AC183" i="2"/>
  <c r="AB183" i="2"/>
  <c r="V184" i="1"/>
  <c r="H183" i="1"/>
  <c r="E184" i="1" l="1"/>
  <c r="AC184" i="2"/>
  <c r="AB184" i="2"/>
  <c r="AD184" i="2"/>
  <c r="U183" i="1"/>
  <c r="V185" i="1"/>
  <c r="K183" i="1"/>
  <c r="J183" i="1"/>
  <c r="H184" i="1"/>
  <c r="AB185" i="2" l="1"/>
  <c r="E185" i="1"/>
  <c r="AC185" i="2"/>
  <c r="AD185" i="2"/>
  <c r="W183" i="1"/>
  <c r="U184" i="1"/>
  <c r="K184" i="1"/>
  <c r="V186" i="1"/>
  <c r="J184" i="1"/>
  <c r="H185" i="1"/>
  <c r="E186" i="1" l="1"/>
  <c r="AB186" i="2"/>
  <c r="AC186" i="2"/>
  <c r="AD186" i="2"/>
  <c r="U185" i="1"/>
  <c r="W184" i="1"/>
  <c r="K185" i="1"/>
  <c r="J185" i="1"/>
  <c r="H186" i="1"/>
  <c r="J186" i="1" l="1"/>
  <c r="K186" i="1"/>
  <c r="U186" i="1"/>
  <c r="W185" i="1"/>
  <c r="W186" i="1" l="1"/>
  <c r="V187" i="1"/>
  <c r="AB187" i="2" l="1"/>
  <c r="E187" i="1"/>
  <c r="AD187" i="2"/>
  <c r="AC187" i="2"/>
  <c r="V188" i="1"/>
  <c r="H187" i="1"/>
  <c r="AD188" i="2" l="1"/>
  <c r="E188" i="1"/>
  <c r="AB188" i="2"/>
  <c r="AC188" i="2"/>
  <c r="U187" i="1"/>
  <c r="K187" i="1"/>
  <c r="J187" i="1"/>
  <c r="H188" i="1"/>
  <c r="U188" i="1" l="1"/>
  <c r="K188" i="1"/>
  <c r="W187" i="1"/>
  <c r="J188" i="1"/>
  <c r="W188" i="1" l="1"/>
  <c r="V189" i="1" l="1"/>
  <c r="E189" i="1" l="1"/>
  <c r="AD189" i="2"/>
  <c r="AB189" i="2"/>
  <c r="AC189" i="2"/>
  <c r="H189" i="1"/>
  <c r="K189" i="1" l="1"/>
  <c r="U189" i="1"/>
  <c r="J189" i="1"/>
  <c r="W189" i="1" l="1"/>
  <c r="V190" i="1" l="1"/>
  <c r="E190" i="1" l="1"/>
  <c r="AC190" i="2"/>
  <c r="AB190" i="2"/>
  <c r="AD190" i="2"/>
  <c r="H190" i="1"/>
  <c r="U190" i="1" l="1"/>
  <c r="K190" i="1"/>
  <c r="V191" i="1"/>
  <c r="J190" i="1"/>
  <c r="AD191" i="2" l="1"/>
  <c r="E191" i="1"/>
  <c r="AB191" i="2"/>
  <c r="AC191" i="2"/>
  <c r="W190" i="1"/>
  <c r="V192" i="1"/>
  <c r="H191" i="1"/>
  <c r="AC192" i="2" l="1"/>
  <c r="E192" i="1"/>
  <c r="AB192" i="2"/>
  <c r="AD192" i="2"/>
  <c r="U191" i="1"/>
  <c r="K191" i="1"/>
  <c r="J191" i="1"/>
  <c r="H192" i="1"/>
  <c r="W191" i="1" l="1"/>
  <c r="K192" i="1"/>
  <c r="U192" i="1"/>
  <c r="V193" i="1"/>
  <c r="J192" i="1"/>
  <c r="E193" i="1" l="1"/>
  <c r="AB193" i="2"/>
  <c r="AD193" i="2"/>
  <c r="AC193" i="2"/>
  <c r="W192" i="1"/>
  <c r="H193" i="1"/>
  <c r="J193" i="1" l="1"/>
  <c r="U193" i="1"/>
  <c r="K193" i="1"/>
  <c r="W193" i="1" l="1"/>
  <c r="V194" i="1" l="1"/>
  <c r="E194" i="1" l="1"/>
  <c r="AB194" i="2"/>
  <c r="AD194" i="2"/>
  <c r="AC194" i="2"/>
  <c r="V195" i="1"/>
  <c r="H194" i="1"/>
  <c r="E195" i="1" l="1"/>
  <c r="AD195" i="2"/>
  <c r="AB195" i="2"/>
  <c r="AC195" i="2"/>
  <c r="K194" i="1"/>
  <c r="J194" i="1"/>
  <c r="U194" i="1"/>
  <c r="V196" i="1"/>
  <c r="H195" i="1"/>
  <c r="E196" i="1" l="1"/>
  <c r="AB196" i="2"/>
  <c r="AD196" i="2"/>
  <c r="AC196" i="2"/>
  <c r="W194" i="1"/>
  <c r="U195" i="1"/>
  <c r="K195" i="1"/>
  <c r="V197" i="1"/>
  <c r="J195" i="1"/>
  <c r="H196" i="1"/>
  <c r="E197" i="1" l="1"/>
  <c r="AB197" i="2"/>
  <c r="AC197" i="2"/>
  <c r="AD197" i="2"/>
  <c r="U196" i="1"/>
  <c r="W195" i="1"/>
  <c r="J196" i="1"/>
  <c r="V198" i="1"/>
  <c r="K196" i="1"/>
  <c r="H197" i="1"/>
  <c r="E198" i="1" l="1"/>
  <c r="AB198" i="2"/>
  <c r="AD198" i="2"/>
  <c r="AC198" i="2"/>
  <c r="W196" i="1"/>
  <c r="U197" i="1"/>
  <c r="K197" i="1"/>
  <c r="V199" i="1"/>
  <c r="J197" i="1"/>
  <c r="H198" i="1"/>
  <c r="AD199" i="2" l="1"/>
  <c r="E199" i="1"/>
  <c r="AC199" i="2"/>
  <c r="AB199" i="2"/>
  <c r="J198" i="1"/>
  <c r="W197" i="1"/>
  <c r="K198" i="1"/>
  <c r="U198" i="1"/>
  <c r="V200" i="1"/>
  <c r="H199" i="1"/>
  <c r="AC200" i="2" l="1"/>
  <c r="E200" i="1"/>
  <c r="AD200" i="2"/>
  <c r="AB200" i="2"/>
  <c r="U199" i="1"/>
  <c r="K199" i="1"/>
  <c r="W198" i="1"/>
  <c r="V201" i="1"/>
  <c r="J199" i="1"/>
  <c r="H200" i="1"/>
  <c r="AB201" i="2" l="1"/>
  <c r="E201" i="1"/>
  <c r="AC201" i="2"/>
  <c r="AD201" i="2"/>
  <c r="J200" i="1"/>
  <c r="W199" i="1"/>
  <c r="K200" i="1"/>
  <c r="U200" i="1"/>
  <c r="V202" i="1"/>
  <c r="H201" i="1"/>
  <c r="AD202" i="2" l="1"/>
  <c r="E202" i="1"/>
  <c r="AC202" i="2"/>
  <c r="AB202" i="2"/>
  <c r="W200" i="1"/>
  <c r="J201" i="1"/>
  <c r="U201" i="1"/>
  <c r="K201" i="1"/>
  <c r="V203" i="1"/>
  <c r="H202" i="1"/>
  <c r="AB203" i="2" l="1"/>
  <c r="E203" i="1"/>
  <c r="AC203" i="2"/>
  <c r="AD203" i="2"/>
  <c r="W201" i="1"/>
  <c r="K202" i="1"/>
  <c r="U202" i="1"/>
  <c r="V204" i="1"/>
  <c r="J202" i="1"/>
  <c r="H203" i="1"/>
  <c r="E204" i="1" l="1"/>
  <c r="AD204" i="2"/>
  <c r="AB204" i="2"/>
  <c r="AC204" i="2"/>
  <c r="W202" i="1"/>
  <c r="U203" i="1"/>
  <c r="K203" i="1"/>
  <c r="J203" i="1"/>
  <c r="V205" i="1"/>
  <c r="H204" i="1"/>
  <c r="E205" i="1" l="1"/>
  <c r="AD205" i="2"/>
  <c r="AC205" i="2"/>
  <c r="AB205" i="2"/>
  <c r="K204" i="1"/>
  <c r="J204" i="1"/>
  <c r="U204" i="1"/>
  <c r="W203" i="1"/>
  <c r="V206" i="1"/>
  <c r="H205" i="1"/>
  <c r="AD206" i="2" l="1"/>
  <c r="E206" i="1"/>
  <c r="AB206" i="2"/>
  <c r="AC206" i="2"/>
  <c r="K205" i="1"/>
  <c r="W204" i="1"/>
  <c r="U205" i="1"/>
  <c r="V207" i="1"/>
  <c r="J205" i="1"/>
  <c r="H206" i="1"/>
  <c r="AC207" i="2" l="1"/>
  <c r="E207" i="1"/>
  <c r="AD207" i="2"/>
  <c r="AB207" i="2"/>
  <c r="W205" i="1"/>
  <c r="U206" i="1"/>
  <c r="K206" i="1"/>
  <c r="V208" i="1"/>
  <c r="J206" i="1"/>
  <c r="H207" i="1"/>
  <c r="E208" i="1" l="1"/>
  <c r="AD208" i="2"/>
  <c r="AC208" i="2"/>
  <c r="AB208" i="2"/>
  <c r="U207" i="1"/>
  <c r="W206" i="1"/>
  <c r="V209" i="1"/>
  <c r="J207" i="1"/>
  <c r="K207" i="1"/>
  <c r="H208" i="1"/>
  <c r="E209" i="1" l="1"/>
  <c r="AB209" i="2"/>
  <c r="AC209" i="2"/>
  <c r="AD209" i="2"/>
  <c r="U208" i="1"/>
  <c r="K208" i="1"/>
  <c r="W207" i="1"/>
  <c r="V210" i="1"/>
  <c r="J208" i="1"/>
  <c r="H209" i="1"/>
  <c r="E210" i="1" l="1"/>
  <c r="AC210" i="2"/>
  <c r="AD210" i="2"/>
  <c r="AB210" i="2"/>
  <c r="K209" i="1"/>
  <c r="J209" i="1"/>
  <c r="W208" i="1"/>
  <c r="U209" i="1"/>
  <c r="V211" i="1"/>
  <c r="H210" i="1"/>
  <c r="E211" i="1" l="1"/>
  <c r="AB211" i="2"/>
  <c r="AC211" i="2"/>
  <c r="AD211" i="2"/>
  <c r="J210" i="1"/>
  <c r="U210" i="1"/>
  <c r="K210" i="1"/>
  <c r="W209" i="1"/>
  <c r="V212" i="1"/>
  <c r="H211" i="1"/>
  <c r="E212" i="1" l="1"/>
  <c r="AD212" i="2"/>
  <c r="AC212" i="2"/>
  <c r="AB212" i="2"/>
  <c r="K211" i="1"/>
  <c r="U211" i="1"/>
  <c r="W210" i="1"/>
  <c r="V213" i="1"/>
  <c r="J211" i="1"/>
  <c r="H212" i="1"/>
  <c r="E213" i="1" l="1"/>
  <c r="AD213" i="2"/>
  <c r="AB213" i="2"/>
  <c r="AC213" i="2"/>
  <c r="K212" i="1"/>
  <c r="J212" i="1"/>
  <c r="U212" i="1"/>
  <c r="W211" i="1"/>
  <c r="V214" i="1"/>
  <c r="H213" i="1"/>
  <c r="E214" i="1" l="1"/>
  <c r="AD214" i="2"/>
  <c r="AC214" i="2"/>
  <c r="AB214" i="2"/>
  <c r="K213" i="1"/>
  <c r="U213" i="1"/>
  <c r="W212" i="1"/>
  <c r="V215" i="1"/>
  <c r="J213" i="1"/>
  <c r="H214" i="1"/>
  <c r="E215" i="1" l="1"/>
  <c r="AC215" i="2"/>
  <c r="AB215" i="2"/>
  <c r="AD215" i="2"/>
  <c r="U214" i="1"/>
  <c r="J214" i="1"/>
  <c r="W213" i="1"/>
  <c r="K214" i="1"/>
  <c r="V216" i="1"/>
  <c r="H215" i="1"/>
  <c r="AC216" i="2" l="1"/>
  <c r="E216" i="1"/>
  <c r="AD216" i="2"/>
  <c r="AB216" i="2"/>
  <c r="U215" i="1"/>
  <c r="K215" i="1"/>
  <c r="W214" i="1"/>
  <c r="V217" i="1"/>
  <c r="J215" i="1"/>
  <c r="H216" i="1"/>
  <c r="AB217" i="2" l="1"/>
  <c r="E217" i="1"/>
  <c r="AD217" i="2"/>
  <c r="AC217" i="2"/>
  <c r="K216" i="1"/>
  <c r="J216" i="1"/>
  <c r="U216" i="1"/>
  <c r="W215" i="1"/>
  <c r="V218" i="1"/>
  <c r="H217" i="1"/>
  <c r="AC218" i="2" l="1"/>
  <c r="E218" i="1"/>
  <c r="AD218" i="2"/>
  <c r="AB218" i="2"/>
  <c r="U217" i="1"/>
  <c r="K217" i="1"/>
  <c r="J217" i="1"/>
  <c r="W216" i="1"/>
  <c r="V219" i="1"/>
  <c r="H218" i="1"/>
  <c r="E219" i="1" l="1"/>
  <c r="AD219" i="2"/>
  <c r="AC219" i="2"/>
  <c r="AB219" i="2"/>
  <c r="U218" i="1"/>
  <c r="K218" i="1"/>
  <c r="J218" i="1"/>
  <c r="W217" i="1"/>
  <c r="V220" i="1"/>
  <c r="H219" i="1"/>
  <c r="E220" i="1" l="1"/>
  <c r="AC220" i="2"/>
  <c r="AB220" i="2"/>
  <c r="AD220" i="2"/>
  <c r="K219" i="1"/>
  <c r="J219" i="1"/>
  <c r="W218" i="1"/>
  <c r="U219" i="1"/>
  <c r="V221" i="1"/>
  <c r="H220" i="1"/>
  <c r="E221" i="1" l="1"/>
  <c r="AB221" i="2"/>
  <c r="AC221" i="2"/>
  <c r="AD221" i="2"/>
  <c r="K220" i="1"/>
  <c r="U220" i="1"/>
  <c r="J220" i="1"/>
  <c r="W219" i="1"/>
  <c r="V222" i="1"/>
  <c r="H221" i="1"/>
  <c r="E222" i="1" l="1"/>
  <c r="AC222" i="2"/>
  <c r="AD222" i="2"/>
  <c r="AB222" i="2"/>
  <c r="U221" i="1"/>
  <c r="W220" i="1"/>
  <c r="K221" i="1"/>
  <c r="V223" i="1"/>
  <c r="J221" i="1"/>
  <c r="H222" i="1"/>
  <c r="AD223" i="2" l="1"/>
  <c r="AC223" i="2"/>
  <c r="E223" i="1"/>
  <c r="AB223" i="2"/>
  <c r="W221" i="1"/>
  <c r="K222" i="1"/>
  <c r="U222" i="1"/>
  <c r="V224" i="1"/>
  <c r="J222" i="1"/>
  <c r="H223" i="1"/>
  <c r="E224" i="1" l="1"/>
  <c r="AC224" i="2"/>
  <c r="AD224" i="2"/>
  <c r="AB224" i="2"/>
  <c r="W222" i="1"/>
  <c r="K223" i="1"/>
  <c r="J223" i="1"/>
  <c r="U223" i="1"/>
  <c r="V225" i="1"/>
  <c r="U225" i="1"/>
  <c r="H224" i="1"/>
  <c r="AC225" i="2" l="1"/>
  <c r="E225" i="1"/>
  <c r="AB225" i="2"/>
  <c r="AD225" i="2"/>
  <c r="U224" i="1"/>
  <c r="K224" i="1"/>
  <c r="W223" i="1"/>
  <c r="V226" i="1"/>
  <c r="U226" i="1"/>
  <c r="J224" i="1"/>
  <c r="H225" i="1"/>
  <c r="E226" i="1" l="1"/>
  <c r="AB226" i="2"/>
  <c r="AD226" i="2"/>
  <c r="AC226" i="2"/>
  <c r="W224" i="1"/>
  <c r="K225" i="1"/>
  <c r="V227" i="1"/>
  <c r="U227" i="1"/>
  <c r="J225" i="1"/>
  <c r="T225" i="1"/>
  <c r="H226" i="1"/>
  <c r="AD227" i="2" l="1"/>
  <c r="E227" i="1"/>
  <c r="AB227" i="2"/>
  <c r="AC227" i="2"/>
  <c r="K226" i="1"/>
  <c r="W225" i="1"/>
  <c r="V228" i="1"/>
  <c r="U228" i="1"/>
  <c r="J226" i="1"/>
  <c r="T226" i="1"/>
  <c r="H227" i="1"/>
  <c r="AD228" i="2" l="1"/>
  <c r="E228" i="1"/>
  <c r="AC228" i="2"/>
  <c r="AB228" i="2"/>
  <c r="K227" i="1"/>
  <c r="W226" i="1"/>
  <c r="V229" i="1"/>
  <c r="U229" i="1"/>
  <c r="T227" i="1"/>
  <c r="J227" i="1"/>
  <c r="H228" i="1"/>
  <c r="AB229" i="2" l="1"/>
  <c r="E229" i="1"/>
  <c r="AC229" i="2"/>
  <c r="AD229" i="2"/>
  <c r="K228" i="1"/>
  <c r="W227" i="1"/>
  <c r="U230" i="1"/>
  <c r="V230" i="1"/>
  <c r="J228" i="1"/>
  <c r="T228" i="1"/>
  <c r="H229" i="1"/>
  <c r="E230" i="1" l="1"/>
  <c r="AC230" i="2"/>
  <c r="AD230" i="2"/>
  <c r="AB230" i="2"/>
  <c r="K229" i="1"/>
  <c r="W228" i="1"/>
  <c r="J229" i="1"/>
  <c r="T229" i="1"/>
  <c r="H230" i="1"/>
  <c r="K230" i="1" l="1"/>
  <c r="W229" i="1"/>
  <c r="J230" i="1"/>
  <c r="T230" i="1"/>
  <c r="W230" i="1" l="1"/>
  <c r="V231" i="1" l="1"/>
  <c r="E231" i="1" l="1"/>
  <c r="AB231" i="2"/>
  <c r="AC231" i="2"/>
  <c r="AD231" i="2"/>
  <c r="V232" i="1"/>
  <c r="H231" i="1"/>
  <c r="AC232" i="2" l="1"/>
  <c r="E232" i="1"/>
  <c r="AD232" i="2"/>
  <c r="AB232" i="2"/>
  <c r="K231" i="1"/>
  <c r="V233" i="1"/>
  <c r="T231" i="1"/>
  <c r="J231" i="1"/>
  <c r="H232" i="1"/>
  <c r="AB233" i="2" l="1"/>
  <c r="E233" i="1"/>
  <c r="AC233" i="2"/>
  <c r="AD233" i="2"/>
  <c r="K232" i="1"/>
  <c r="W231" i="1"/>
  <c r="V234" i="1"/>
  <c r="T232" i="1"/>
  <c r="J232" i="1"/>
  <c r="H233" i="1"/>
  <c r="E234" i="1" l="1"/>
  <c r="AC234" i="2"/>
  <c r="AD234" i="2"/>
  <c r="AB234" i="2"/>
  <c r="K233" i="1"/>
  <c r="W232" i="1"/>
  <c r="T233" i="1"/>
  <c r="J233" i="1"/>
  <c r="H234" i="1"/>
  <c r="J234" i="1" l="1"/>
  <c r="W233" i="1"/>
  <c r="K234" i="1"/>
  <c r="V235" i="1"/>
  <c r="T234" i="1"/>
  <c r="E235" i="1" l="1"/>
  <c r="AC235" i="2"/>
  <c r="AB235" i="2"/>
  <c r="AD235" i="2"/>
  <c r="W234" i="1"/>
  <c r="V236" i="1"/>
  <c r="H235" i="1"/>
  <c r="AC236" i="2" l="1"/>
  <c r="AD236" i="2"/>
  <c r="E236" i="1"/>
  <c r="AB236" i="2"/>
  <c r="J235" i="1"/>
  <c r="K235" i="1"/>
  <c r="T235" i="1"/>
  <c r="H236" i="1"/>
  <c r="W235" i="1" l="1"/>
  <c r="K236" i="1"/>
  <c r="J236" i="1"/>
  <c r="T236" i="1"/>
  <c r="W236" i="1" l="1"/>
  <c r="V237" i="1"/>
  <c r="E237" i="1" l="1"/>
  <c r="AD237" i="2"/>
  <c r="AB237" i="2"/>
  <c r="AC237" i="2"/>
  <c r="V238" i="1"/>
  <c r="H237" i="1"/>
  <c r="AB238" i="2" l="1"/>
  <c r="E238" i="1"/>
  <c r="AC238" i="2"/>
  <c r="AD238" i="2"/>
  <c r="K237" i="1"/>
  <c r="J237" i="1"/>
  <c r="T237" i="1"/>
  <c r="H238" i="1"/>
  <c r="K238" i="1" l="1"/>
  <c r="W237" i="1"/>
  <c r="T238" i="1"/>
  <c r="J238" i="1"/>
  <c r="W238" i="1" l="1"/>
  <c r="V239" i="1" l="1"/>
  <c r="E239" i="1" l="1"/>
  <c r="AC239" i="2"/>
  <c r="AD239" i="2"/>
  <c r="AB239" i="2"/>
  <c r="H239" i="1"/>
  <c r="K239" i="1" l="1"/>
  <c r="J239" i="1"/>
  <c r="T239" i="1"/>
  <c r="W239" i="1" l="1"/>
  <c r="V240" i="1" l="1"/>
  <c r="AB240" i="2" l="1"/>
  <c r="E240" i="1"/>
  <c r="AD240" i="2"/>
  <c r="AC240" i="2"/>
  <c r="V241" i="1"/>
  <c r="H240" i="1"/>
  <c r="AD241" i="2" l="1"/>
  <c r="E241" i="1"/>
  <c r="AC241" i="2"/>
  <c r="AB241" i="2"/>
  <c r="K240" i="1"/>
  <c r="J240" i="1"/>
  <c r="T240" i="1"/>
  <c r="H241" i="1"/>
  <c r="W240" i="1" l="1"/>
  <c r="J241" i="1"/>
  <c r="K241" i="1"/>
  <c r="T241" i="1"/>
  <c r="W241" i="1" l="1"/>
  <c r="V242" i="1" l="1"/>
  <c r="E242" i="1" l="1"/>
  <c r="AC242" i="2"/>
  <c r="AD242" i="2"/>
  <c r="AB242" i="2"/>
  <c r="V243" i="1"/>
  <c r="H242" i="1"/>
  <c r="E243" i="1" l="1"/>
  <c r="AD243" i="2"/>
  <c r="AC243" i="2"/>
  <c r="AB243" i="2"/>
  <c r="V244" i="1"/>
  <c r="K242" i="1"/>
  <c r="J242" i="1"/>
  <c r="T242" i="1"/>
  <c r="H243" i="1"/>
  <c r="AB244" i="2" l="1"/>
  <c r="E244" i="1"/>
  <c r="AC244" i="2"/>
  <c r="AD244" i="2"/>
  <c r="J243" i="1"/>
  <c r="W242" i="1"/>
  <c r="K243" i="1"/>
  <c r="V245" i="1"/>
  <c r="T243" i="1"/>
  <c r="H244" i="1"/>
  <c r="AC245" i="2" l="1"/>
  <c r="E245" i="1"/>
  <c r="AD245" i="2"/>
  <c r="AB245" i="2"/>
  <c r="K244" i="1"/>
  <c r="W243" i="1"/>
  <c r="J244" i="1"/>
  <c r="T244" i="1"/>
  <c r="H245" i="1"/>
  <c r="W244" i="1" l="1"/>
  <c r="K245" i="1"/>
  <c r="T245" i="1"/>
  <c r="J245" i="1"/>
  <c r="W245" i="1" l="1"/>
  <c r="V246" i="1" l="1"/>
  <c r="AB246" i="2" l="1"/>
  <c r="AD246" i="2"/>
  <c r="E246" i="1"/>
  <c r="AC246" i="2"/>
  <c r="V247" i="1"/>
  <c r="H246" i="1"/>
  <c r="AD247" i="2" l="1"/>
  <c r="E247" i="1"/>
  <c r="AC247" i="2"/>
  <c r="AB247" i="2"/>
  <c r="K246" i="1"/>
  <c r="V248" i="1"/>
  <c r="T246" i="1"/>
  <c r="J246" i="1"/>
  <c r="H247" i="1"/>
  <c r="E248" i="1" l="1"/>
  <c r="AB248" i="2"/>
  <c r="AD248" i="2"/>
  <c r="AC248" i="2"/>
  <c r="J247" i="1"/>
  <c r="K247" i="1"/>
  <c r="W246" i="1"/>
  <c r="V249" i="1"/>
  <c r="T247" i="1"/>
  <c r="H248" i="1"/>
  <c r="E249" i="1" l="1"/>
  <c r="AD249" i="2"/>
  <c r="AC249" i="2"/>
  <c r="AB249" i="2"/>
  <c r="K248" i="1"/>
  <c r="W247" i="1"/>
  <c r="V250" i="1"/>
  <c r="T248" i="1"/>
  <c r="J248" i="1"/>
  <c r="H249" i="1"/>
  <c r="AD250" i="2" l="1"/>
  <c r="E250" i="1"/>
  <c r="AB250" i="2"/>
  <c r="AC250" i="2"/>
  <c r="K249" i="1"/>
  <c r="W248" i="1"/>
  <c r="V251" i="1"/>
  <c r="J249" i="1"/>
  <c r="T249" i="1"/>
  <c r="H250" i="1"/>
  <c r="E251" i="1" l="1"/>
  <c r="AD251" i="2"/>
  <c r="AB251" i="2"/>
  <c r="AC251" i="2"/>
  <c r="K250" i="1"/>
  <c r="W249" i="1"/>
  <c r="T250" i="1"/>
  <c r="J250" i="1"/>
  <c r="H251" i="1"/>
  <c r="W250" i="1" l="1"/>
  <c r="K251" i="1"/>
  <c r="T251" i="1"/>
  <c r="J251" i="1"/>
  <c r="W251" i="1" l="1"/>
  <c r="V252" i="1" l="1"/>
  <c r="E252" i="1" l="1"/>
  <c r="AC252" i="2"/>
  <c r="AB252" i="2"/>
  <c r="AD252" i="2"/>
  <c r="H252" i="1"/>
  <c r="K252" i="1" l="1"/>
  <c r="T252" i="1"/>
  <c r="J252" i="1"/>
  <c r="W252" i="1" l="1"/>
  <c r="V253" i="1" l="1"/>
  <c r="E253" i="1" l="1"/>
  <c r="AD253" i="2"/>
  <c r="AB253" i="2"/>
  <c r="AC253" i="2"/>
  <c r="V254" i="1"/>
  <c r="H253" i="1"/>
  <c r="E254" i="1" l="1"/>
  <c r="AD254" i="2"/>
  <c r="AC254" i="2"/>
  <c r="AB254" i="2"/>
  <c r="K253" i="1"/>
  <c r="V255" i="1"/>
  <c r="T253" i="1"/>
  <c r="J253" i="1"/>
  <c r="H254" i="1"/>
  <c r="AB255" i="2" l="1"/>
  <c r="E255" i="1"/>
  <c r="AD255" i="2"/>
  <c r="AC255" i="2"/>
  <c r="W253" i="1"/>
  <c r="J254" i="1"/>
  <c r="K254" i="1"/>
  <c r="V256" i="1"/>
  <c r="T254" i="1"/>
  <c r="H255" i="1"/>
  <c r="AC256" i="2" l="1"/>
  <c r="E256" i="1"/>
  <c r="AD256" i="2"/>
  <c r="AB256" i="2"/>
  <c r="K255" i="1"/>
  <c r="W254" i="1"/>
  <c r="V257" i="1"/>
  <c r="J255" i="1"/>
  <c r="T255" i="1"/>
  <c r="H256" i="1"/>
  <c r="AC257" i="2" l="1"/>
  <c r="AD257" i="2"/>
  <c r="E257" i="1"/>
  <c r="AB257" i="2"/>
  <c r="K256" i="1"/>
  <c r="W255" i="1"/>
  <c r="V258" i="1"/>
  <c r="J256" i="1"/>
  <c r="T256" i="1"/>
  <c r="H257" i="1"/>
  <c r="E258" i="1" l="1"/>
  <c r="AD258" i="2"/>
  <c r="AB258" i="2"/>
  <c r="AC258" i="2"/>
  <c r="K257" i="1"/>
  <c r="W256" i="1"/>
  <c r="V259" i="1"/>
  <c r="T257" i="1"/>
  <c r="J257" i="1"/>
  <c r="H258" i="1"/>
  <c r="AD259" i="2" l="1"/>
  <c r="E259" i="1"/>
  <c r="AC259" i="2"/>
  <c r="AB259" i="2"/>
  <c r="J258" i="1"/>
  <c r="K258" i="1"/>
  <c r="W257" i="1"/>
  <c r="T258" i="1"/>
  <c r="H259" i="1"/>
  <c r="J259" i="1" l="1"/>
  <c r="W258" i="1"/>
  <c r="T259" i="1"/>
  <c r="K259" i="1"/>
  <c r="W259" i="1" l="1"/>
  <c r="V260" i="1"/>
  <c r="E260" i="1" l="1"/>
  <c r="AB260" i="2"/>
  <c r="AC260" i="2"/>
  <c r="AD260" i="2"/>
  <c r="V261" i="1"/>
  <c r="H260" i="1"/>
  <c r="E261" i="1" l="1"/>
  <c r="AC261" i="2"/>
  <c r="AD261" i="2"/>
  <c r="AB261" i="2"/>
  <c r="K260" i="1"/>
  <c r="V262" i="1"/>
  <c r="J260" i="1"/>
  <c r="T260" i="1"/>
  <c r="H261" i="1"/>
  <c r="AC262" i="2" l="1"/>
  <c r="E262" i="1"/>
  <c r="AB262" i="2"/>
  <c r="AD262" i="2"/>
  <c r="K261" i="1"/>
  <c r="W260" i="1"/>
  <c r="V263" i="1"/>
  <c r="J261" i="1"/>
  <c r="T261" i="1"/>
  <c r="H262" i="1"/>
  <c r="AD263" i="2" l="1"/>
  <c r="E263" i="1"/>
  <c r="AC263" i="2"/>
  <c r="AB263" i="2"/>
  <c r="W261" i="1"/>
  <c r="K262" i="1"/>
  <c r="V264" i="1"/>
  <c r="T262" i="1"/>
  <c r="J262" i="1"/>
  <c r="H263" i="1"/>
  <c r="AC264" i="2" l="1"/>
  <c r="E264" i="1"/>
  <c r="AD264" i="2"/>
  <c r="AB264" i="2"/>
  <c r="J263" i="1"/>
  <c r="W262" i="1"/>
  <c r="K263" i="1"/>
  <c r="V265" i="1"/>
  <c r="T263" i="1"/>
  <c r="H264" i="1"/>
  <c r="E265" i="1" l="1"/>
  <c r="AD265" i="2"/>
  <c r="AB265" i="2"/>
  <c r="AC265" i="2"/>
  <c r="J264" i="1"/>
  <c r="W263" i="1"/>
  <c r="K264" i="1"/>
  <c r="T264" i="1"/>
  <c r="H265" i="1"/>
  <c r="K265" i="1" l="1"/>
  <c r="J265" i="1"/>
  <c r="W264" i="1"/>
  <c r="T265" i="1"/>
  <c r="W265" i="1" l="1"/>
  <c r="V266" i="1" l="1"/>
  <c r="AD266" i="2" l="1"/>
  <c r="E266" i="1"/>
  <c r="AB266" i="2"/>
  <c r="AC266" i="2"/>
  <c r="V267" i="1"/>
  <c r="H266" i="1"/>
  <c r="E267" i="1" l="1"/>
  <c r="AC267" i="2"/>
  <c r="AD267" i="2"/>
  <c r="AB267" i="2"/>
  <c r="J266" i="1"/>
  <c r="K266" i="1"/>
  <c r="V268" i="1"/>
  <c r="T266" i="1"/>
  <c r="H267" i="1"/>
  <c r="E268" i="1" l="1"/>
  <c r="AD268" i="2"/>
  <c r="AC268" i="2"/>
  <c r="AB268" i="2"/>
  <c r="J267" i="1"/>
  <c r="K267" i="1"/>
  <c r="W266" i="1"/>
  <c r="V269" i="1"/>
  <c r="T267" i="1"/>
  <c r="H268" i="1"/>
  <c r="AC269" i="2" l="1"/>
  <c r="E269" i="1"/>
  <c r="AD269" i="2"/>
  <c r="AB269" i="2"/>
  <c r="J268" i="1"/>
  <c r="W267" i="1"/>
  <c r="V270" i="1"/>
  <c r="T268" i="1"/>
  <c r="K268" i="1"/>
  <c r="H269" i="1"/>
  <c r="E270" i="1" l="1"/>
  <c r="AB270" i="2"/>
  <c r="AD270" i="2"/>
  <c r="AC270" i="2"/>
  <c r="W268" i="1"/>
  <c r="K269" i="1"/>
  <c r="V271" i="1"/>
  <c r="T269" i="1"/>
  <c r="J269" i="1"/>
  <c r="H270" i="1"/>
  <c r="AB271" i="2" l="1"/>
  <c r="E271" i="1"/>
  <c r="AD271" i="2"/>
  <c r="AC271" i="2"/>
  <c r="W269" i="1"/>
  <c r="K270" i="1"/>
  <c r="V272" i="1"/>
  <c r="J270" i="1"/>
  <c r="T270" i="1"/>
  <c r="H271" i="1"/>
  <c r="AC272" i="2" l="1"/>
  <c r="E272" i="1"/>
  <c r="AD272" i="2"/>
  <c r="AB272" i="2"/>
  <c r="K271" i="1"/>
  <c r="W270" i="1"/>
  <c r="V273" i="1"/>
  <c r="J271" i="1"/>
  <c r="T271" i="1"/>
  <c r="H272" i="1"/>
  <c r="AD273" i="2" l="1"/>
  <c r="E273" i="1"/>
  <c r="AB273" i="2"/>
  <c r="AC273" i="2"/>
  <c r="K272" i="1"/>
  <c r="W271" i="1"/>
  <c r="V274" i="1"/>
  <c r="J272" i="1"/>
  <c r="T272" i="1"/>
  <c r="H273" i="1"/>
  <c r="AD274" i="2" l="1"/>
  <c r="E274" i="1"/>
  <c r="AC274" i="2"/>
  <c r="AB274" i="2"/>
  <c r="K273" i="1"/>
  <c r="W272" i="1"/>
  <c r="V275" i="1"/>
  <c r="T273" i="1"/>
  <c r="J273" i="1"/>
  <c r="H274" i="1"/>
  <c r="E275" i="1" l="1"/>
  <c r="AD275" i="2"/>
  <c r="AC275" i="2"/>
  <c r="AB275" i="2"/>
  <c r="J274" i="1"/>
  <c r="W273" i="1"/>
  <c r="K274" i="1"/>
  <c r="V276" i="1"/>
  <c r="U276" i="1"/>
  <c r="T274" i="1"/>
  <c r="H275" i="1"/>
  <c r="AC276" i="2" l="1"/>
  <c r="E276" i="1"/>
  <c r="AD276" i="2"/>
  <c r="AB276" i="2"/>
  <c r="J275" i="1"/>
  <c r="W274" i="1"/>
  <c r="K275" i="1"/>
  <c r="V277" i="1"/>
  <c r="U277" i="1"/>
  <c r="T275" i="1"/>
  <c r="H276" i="1"/>
  <c r="AD277" i="2" l="1"/>
  <c r="AB277" i="2"/>
  <c r="AC277" i="2"/>
  <c r="E277" i="1"/>
  <c r="J276" i="1"/>
  <c r="W275" i="1"/>
  <c r="K276" i="1"/>
  <c r="U278" i="1"/>
  <c r="V278" i="1"/>
  <c r="T276" i="1"/>
  <c r="H277" i="1"/>
  <c r="E278" i="1" l="1"/>
  <c r="AD278" i="2"/>
  <c r="AC278" i="2"/>
  <c r="AB278" i="2"/>
  <c r="W276" i="1"/>
  <c r="K277" i="1"/>
  <c r="U279" i="1"/>
  <c r="V279" i="1"/>
  <c r="J277" i="1"/>
  <c r="T277" i="1"/>
  <c r="H278" i="1"/>
  <c r="AC279" i="2" l="1"/>
  <c r="AD279" i="2"/>
  <c r="E279" i="1"/>
  <c r="AB279" i="2"/>
  <c r="W277" i="1"/>
  <c r="J278" i="1"/>
  <c r="K278" i="1"/>
  <c r="V280" i="1"/>
  <c r="T278" i="1"/>
  <c r="H279" i="1"/>
  <c r="E280" i="1" l="1"/>
  <c r="AD280" i="2"/>
  <c r="AB280" i="2"/>
  <c r="AC280" i="2"/>
  <c r="U280" i="1"/>
  <c r="W278" i="1"/>
  <c r="K279" i="1"/>
  <c r="V281" i="1"/>
  <c r="J279" i="1"/>
  <c r="T279" i="1"/>
  <c r="H280" i="1"/>
  <c r="E281" i="1" l="1"/>
  <c r="AC281" i="2"/>
  <c r="AD281" i="2"/>
  <c r="AB281" i="2"/>
  <c r="U281" i="1"/>
  <c r="W279" i="1"/>
  <c r="K280" i="1"/>
  <c r="V282" i="1"/>
  <c r="T280" i="1"/>
  <c r="J280" i="1"/>
  <c r="H281" i="1"/>
  <c r="E282" i="1" l="1"/>
  <c r="AC282" i="2"/>
  <c r="AB282" i="2"/>
  <c r="AD282" i="2"/>
  <c r="U282" i="1"/>
  <c r="J281" i="1"/>
  <c r="K281" i="1"/>
  <c r="W280" i="1"/>
  <c r="V283" i="1"/>
  <c r="T281" i="1"/>
  <c r="H282" i="1"/>
  <c r="E283" i="1" l="1"/>
  <c r="AC283" i="2"/>
  <c r="AB283" i="2"/>
  <c r="AD283" i="2"/>
  <c r="U283" i="1"/>
  <c r="K282" i="1"/>
  <c r="W281" i="1"/>
  <c r="V284" i="1"/>
  <c r="J282" i="1"/>
  <c r="T282" i="1"/>
  <c r="H283" i="1"/>
  <c r="E284" i="1" l="1"/>
  <c r="AD284" i="2"/>
  <c r="AC284" i="2"/>
  <c r="AB284" i="2"/>
  <c r="U284" i="1"/>
  <c r="K283" i="1"/>
  <c r="W282" i="1"/>
  <c r="V285" i="1"/>
  <c r="T283" i="1"/>
  <c r="J283" i="1"/>
  <c r="H284" i="1"/>
  <c r="E285" i="1" l="1"/>
  <c r="AC285" i="2"/>
  <c r="AB285" i="2"/>
  <c r="AD285" i="2"/>
  <c r="U285" i="1"/>
  <c r="W283" i="1"/>
  <c r="K284" i="1"/>
  <c r="V286" i="1"/>
  <c r="J284" i="1"/>
  <c r="T284" i="1"/>
  <c r="H285" i="1"/>
  <c r="AD286" i="2" l="1"/>
  <c r="E286" i="1"/>
  <c r="AC286" i="2"/>
  <c r="AB286" i="2"/>
  <c r="U286" i="1"/>
  <c r="W284" i="1"/>
  <c r="J285" i="1"/>
  <c r="K285" i="1"/>
  <c r="V287" i="1"/>
  <c r="T285" i="1"/>
  <c r="H286" i="1"/>
  <c r="AB287" i="2" l="1"/>
  <c r="E287" i="1"/>
  <c r="AC287" i="2"/>
  <c r="AD287" i="2"/>
  <c r="U287" i="1"/>
  <c r="K286" i="1"/>
  <c r="W285" i="1"/>
  <c r="V288" i="1"/>
  <c r="J286" i="1"/>
  <c r="T286" i="1"/>
  <c r="H287" i="1"/>
  <c r="E288" i="1" l="1"/>
  <c r="AC288" i="2"/>
  <c r="AD288" i="2"/>
  <c r="AB288" i="2"/>
  <c r="U288" i="1"/>
  <c r="W286" i="1"/>
  <c r="K287" i="1"/>
  <c r="V289" i="1"/>
  <c r="J287" i="1"/>
  <c r="T287" i="1"/>
  <c r="H288" i="1"/>
  <c r="E289" i="1" l="1"/>
  <c r="AC289" i="2"/>
  <c r="AD289" i="2"/>
  <c r="AB289" i="2"/>
  <c r="U289" i="1"/>
  <c r="W287" i="1"/>
  <c r="J288" i="1"/>
  <c r="K288" i="1"/>
  <c r="T288" i="1"/>
  <c r="H289" i="1"/>
  <c r="W288" i="1" l="1"/>
  <c r="T289" i="1"/>
  <c r="K289" i="1"/>
  <c r="J289" i="1"/>
  <c r="W289" i="1" l="1"/>
  <c r="V290" i="1" l="1"/>
  <c r="AC290" i="2" l="1"/>
  <c r="E290" i="1"/>
  <c r="AB290" i="2"/>
  <c r="AD290" i="2"/>
  <c r="V291" i="1"/>
  <c r="H290" i="1"/>
  <c r="E291" i="1" l="1"/>
  <c r="AC291" i="2"/>
  <c r="AD291" i="2"/>
  <c r="AB291" i="2"/>
  <c r="K290" i="1"/>
  <c r="V292" i="1"/>
  <c r="J290" i="1"/>
  <c r="T290" i="1"/>
  <c r="H291" i="1"/>
  <c r="AC292" i="2" l="1"/>
  <c r="E292" i="1"/>
  <c r="AD292" i="2"/>
  <c r="AB292" i="2"/>
  <c r="J291" i="1"/>
  <c r="K291" i="1"/>
  <c r="W290" i="1"/>
  <c r="V293" i="1"/>
  <c r="T291" i="1"/>
  <c r="H292" i="1"/>
  <c r="AB293" i="2" l="1"/>
  <c r="E293" i="1"/>
  <c r="AC293" i="2"/>
  <c r="AD293" i="2"/>
  <c r="K292" i="1"/>
  <c r="W291" i="1"/>
  <c r="J292" i="1"/>
  <c r="V294" i="1"/>
  <c r="T292" i="1"/>
  <c r="H293" i="1"/>
  <c r="AC294" i="2" l="1"/>
  <c r="E294" i="1"/>
  <c r="AD294" i="2"/>
  <c r="AB294" i="2"/>
  <c r="K293" i="1"/>
  <c r="W292" i="1"/>
  <c r="V295" i="1"/>
  <c r="J293" i="1"/>
  <c r="T293" i="1"/>
  <c r="H294" i="1"/>
  <c r="AD295" i="2" l="1"/>
  <c r="AC295" i="2"/>
  <c r="E295" i="1"/>
  <c r="AB295" i="2"/>
  <c r="K294" i="1"/>
  <c r="W293" i="1"/>
  <c r="V296" i="1"/>
  <c r="J294" i="1"/>
  <c r="T294" i="1"/>
  <c r="H295" i="1"/>
  <c r="E296" i="1" l="1"/>
  <c r="AB296" i="2"/>
  <c r="AC296" i="2"/>
  <c r="AD296" i="2"/>
  <c r="W294" i="1"/>
  <c r="J295" i="1"/>
  <c r="K295" i="1"/>
  <c r="V297" i="1"/>
  <c r="T295" i="1"/>
  <c r="H296" i="1"/>
  <c r="E297" i="1" l="1"/>
  <c r="AD297" i="2"/>
  <c r="AB297" i="2"/>
  <c r="AC297" i="2"/>
  <c r="W295" i="1"/>
  <c r="J296" i="1"/>
  <c r="K296" i="1"/>
  <c r="V298" i="1"/>
  <c r="T296" i="1"/>
  <c r="H297" i="1"/>
  <c r="E298" i="1" l="1"/>
  <c r="AB298" i="2"/>
  <c r="AD298" i="2"/>
  <c r="AC298" i="2"/>
  <c r="J297" i="1"/>
  <c r="W296" i="1"/>
  <c r="K297" i="1"/>
  <c r="V299" i="1"/>
  <c r="T297" i="1"/>
  <c r="H298" i="1"/>
  <c r="AB299" i="2" l="1"/>
  <c r="E299" i="1"/>
  <c r="AC299" i="2"/>
  <c r="AD299" i="2"/>
  <c r="W297" i="1"/>
  <c r="K298" i="1"/>
  <c r="J298" i="1"/>
  <c r="V300" i="1"/>
  <c r="T298" i="1"/>
  <c r="H299" i="1"/>
  <c r="E300" i="1" l="1"/>
  <c r="AB300" i="2"/>
  <c r="AC300" i="2"/>
  <c r="AD300" i="2"/>
  <c r="K299" i="1"/>
  <c r="W298" i="1"/>
  <c r="J299" i="1"/>
  <c r="V301" i="1"/>
  <c r="T299" i="1"/>
  <c r="H300" i="1"/>
  <c r="E301" i="1" l="1"/>
  <c r="AB301" i="2"/>
  <c r="AC301" i="2"/>
  <c r="AD301" i="2"/>
  <c r="J300" i="1"/>
  <c r="K300" i="1"/>
  <c r="W299" i="1"/>
  <c r="V302" i="1"/>
  <c r="T300" i="1"/>
  <c r="H301" i="1"/>
  <c r="AC302" i="2" l="1"/>
  <c r="E302" i="1"/>
  <c r="AD302" i="2"/>
  <c r="AB302" i="2"/>
  <c r="K301" i="1"/>
  <c r="W300" i="1"/>
  <c r="V303" i="1"/>
  <c r="T301" i="1"/>
  <c r="J301" i="1"/>
  <c r="H302" i="1"/>
  <c r="E303" i="1" l="1"/>
  <c r="AB303" i="2"/>
  <c r="AD303" i="2"/>
  <c r="AC303" i="2"/>
  <c r="W301" i="1"/>
  <c r="V304" i="1"/>
  <c r="K302" i="1"/>
  <c r="J302" i="1"/>
  <c r="T302" i="1"/>
  <c r="H303" i="1"/>
  <c r="AD304" i="2" l="1"/>
  <c r="E304" i="1"/>
  <c r="AC304" i="2"/>
  <c r="AB304" i="2"/>
  <c r="K303" i="1"/>
  <c r="J303" i="1"/>
  <c r="W302" i="1"/>
  <c r="V305" i="1"/>
  <c r="T303" i="1"/>
  <c r="H304" i="1"/>
  <c r="E305" i="1" l="1"/>
  <c r="AB305" i="2"/>
  <c r="AD305" i="2"/>
  <c r="AC305" i="2"/>
  <c r="K304" i="1"/>
  <c r="W303" i="1"/>
  <c r="J304" i="1"/>
  <c r="T304" i="1"/>
  <c r="H305" i="1"/>
  <c r="K305" i="1" l="1"/>
  <c r="W304" i="1"/>
  <c r="J305" i="1"/>
  <c r="T305" i="1"/>
  <c r="W305" i="1" l="1"/>
  <c r="V306" i="1" l="1"/>
  <c r="AC306" i="2" l="1"/>
  <c r="E306" i="1"/>
  <c r="AB306" i="2"/>
  <c r="AD306" i="2"/>
  <c r="V307" i="1"/>
  <c r="H306" i="1"/>
  <c r="E307" i="1" l="1"/>
  <c r="AD307" i="2"/>
  <c r="AB307" i="2"/>
  <c r="AC307" i="2"/>
  <c r="K306" i="1"/>
  <c r="J306" i="1"/>
  <c r="V308" i="1"/>
  <c r="T306" i="1"/>
  <c r="H307" i="1"/>
  <c r="AC308" i="2" l="1"/>
  <c r="E308" i="1"/>
  <c r="AB308" i="2"/>
  <c r="AD308" i="2"/>
  <c r="K307" i="1"/>
  <c r="W306" i="1"/>
  <c r="V309" i="1"/>
  <c r="T307" i="1"/>
  <c r="J307" i="1"/>
  <c r="H308" i="1"/>
  <c r="E309" i="1" l="1"/>
  <c r="AC309" i="2"/>
  <c r="AB309" i="2"/>
  <c r="AD309" i="2"/>
  <c r="W307" i="1"/>
  <c r="K308" i="1"/>
  <c r="V310" i="1"/>
  <c r="J308" i="1"/>
  <c r="T308" i="1"/>
  <c r="H309" i="1"/>
  <c r="E310" i="1" l="1"/>
  <c r="AB310" i="2"/>
  <c r="AC310" i="2"/>
  <c r="AD310" i="2"/>
  <c r="W308" i="1"/>
  <c r="K309" i="1"/>
  <c r="J309" i="1"/>
  <c r="T309" i="1"/>
  <c r="H310" i="1"/>
  <c r="W309" i="1" l="1"/>
  <c r="K310" i="1"/>
  <c r="J310" i="1"/>
  <c r="T310" i="1"/>
  <c r="W310" i="1" l="1"/>
  <c r="V311" i="1" l="1"/>
  <c r="E311" i="1" l="1"/>
  <c r="AD311" i="2"/>
  <c r="AC311" i="2"/>
  <c r="AB311" i="2"/>
  <c r="V312" i="1"/>
  <c r="H311" i="1"/>
  <c r="E312" i="1" l="1"/>
  <c r="AC312" i="2"/>
  <c r="AB312" i="2"/>
  <c r="AD312" i="2"/>
  <c r="K311" i="1"/>
  <c r="J311" i="1"/>
  <c r="V313" i="1"/>
  <c r="T311" i="1"/>
  <c r="H312" i="1"/>
  <c r="AB313" i="2" l="1"/>
  <c r="E313" i="1"/>
  <c r="AC313" i="2"/>
  <c r="AD313" i="2"/>
  <c r="J312" i="1"/>
  <c r="K312" i="1"/>
  <c r="W311" i="1"/>
  <c r="V314" i="1"/>
  <c r="U314" i="1"/>
  <c r="T312" i="1"/>
  <c r="H313" i="1"/>
  <c r="AB314" i="2" l="1"/>
  <c r="E314" i="1"/>
  <c r="AD314" i="2"/>
  <c r="AC314" i="2"/>
  <c r="K313" i="1"/>
  <c r="W312" i="1"/>
  <c r="T313" i="1"/>
  <c r="J313" i="1"/>
  <c r="H314" i="1"/>
  <c r="K314" i="1" l="1"/>
  <c r="J314" i="1"/>
  <c r="W313" i="1"/>
  <c r="V315" i="1"/>
  <c r="U315" i="1"/>
  <c r="T314" i="1"/>
  <c r="E315" i="1" l="1"/>
  <c r="AD315" i="2"/>
  <c r="AC315" i="2"/>
  <c r="AB315" i="2"/>
  <c r="W314" i="1"/>
  <c r="V316" i="1"/>
  <c r="U316" i="1"/>
  <c r="H315" i="1"/>
  <c r="E316" i="1" l="1"/>
  <c r="AB316" i="2"/>
  <c r="AD316" i="2"/>
  <c r="AC316" i="2"/>
  <c r="J315" i="1"/>
  <c r="K315" i="1"/>
  <c r="T315" i="1"/>
  <c r="H316" i="1"/>
  <c r="K316" i="1" l="1"/>
  <c r="W315" i="1"/>
  <c r="U317" i="1"/>
  <c r="V317" i="1"/>
  <c r="J316" i="1"/>
  <c r="T316" i="1"/>
  <c r="E317" i="1" l="1"/>
  <c r="AC317" i="2"/>
  <c r="AB317" i="2"/>
  <c r="AD317" i="2"/>
  <c r="W316" i="1"/>
  <c r="H317" i="1"/>
  <c r="J317" i="1" l="1"/>
  <c r="K317" i="1"/>
  <c r="T317" i="1"/>
  <c r="W317" i="1" l="1"/>
  <c r="V318" i="1" l="1"/>
  <c r="U318" i="1"/>
  <c r="AB318" i="2" l="1"/>
  <c r="E318" i="1"/>
  <c r="AC318" i="2"/>
  <c r="AD318" i="2"/>
  <c r="V319" i="1"/>
  <c r="U319" i="1"/>
  <c r="H318" i="1"/>
  <c r="AC319" i="2" l="1"/>
  <c r="E319" i="1"/>
  <c r="AB319" i="2"/>
  <c r="AD319" i="2"/>
  <c r="K318" i="1"/>
  <c r="J318" i="1"/>
  <c r="U320" i="1"/>
  <c r="V320" i="1"/>
  <c r="T318" i="1"/>
  <c r="H319" i="1"/>
  <c r="AC320" i="2" l="1"/>
  <c r="E320" i="1"/>
  <c r="AB320" i="2"/>
  <c r="AD320" i="2"/>
  <c r="J319" i="1"/>
  <c r="W318" i="1"/>
  <c r="K319" i="1"/>
  <c r="U321" i="1"/>
  <c r="V321" i="1"/>
  <c r="T319" i="1"/>
  <c r="H320" i="1"/>
  <c r="E321" i="1" l="1"/>
  <c r="AD321" i="2"/>
  <c r="AB321" i="2"/>
  <c r="AC321" i="2"/>
  <c r="W319" i="1"/>
  <c r="J320" i="1"/>
  <c r="K320" i="1"/>
  <c r="T320" i="1"/>
  <c r="H321" i="1"/>
  <c r="W320" i="1" l="1"/>
  <c r="K321" i="1"/>
  <c r="J321" i="1"/>
  <c r="T321" i="1"/>
  <c r="W321" i="1" l="1"/>
  <c r="V322" i="1"/>
  <c r="AB322" i="2" l="1"/>
  <c r="E322" i="1"/>
  <c r="AD322" i="2"/>
  <c r="AC322" i="2"/>
  <c r="V323" i="1"/>
  <c r="H322" i="1"/>
  <c r="AB323" i="2" l="1"/>
  <c r="E323" i="1"/>
  <c r="AC323" i="2"/>
  <c r="AD323" i="2"/>
  <c r="K322" i="1"/>
  <c r="J322" i="1"/>
  <c r="T322" i="1"/>
  <c r="H323" i="1"/>
  <c r="K323" i="1" l="1"/>
  <c r="J323" i="1"/>
  <c r="W322" i="1"/>
  <c r="T323" i="1"/>
  <c r="W323" i="1" l="1"/>
  <c r="V324" i="1" l="1"/>
  <c r="E324" i="1" l="1"/>
  <c r="AB324" i="2"/>
  <c r="AD324" i="2"/>
  <c r="AC324" i="2"/>
  <c r="H324" i="1"/>
  <c r="K324" i="1" l="1"/>
  <c r="T324" i="1"/>
  <c r="J324" i="1"/>
  <c r="W324" i="1" l="1"/>
  <c r="V325" i="1" l="1"/>
  <c r="E325" i="1" l="1"/>
  <c r="AD325" i="2"/>
  <c r="AB325" i="2"/>
  <c r="AC325" i="2"/>
  <c r="H325" i="1"/>
  <c r="K325" i="1" l="1"/>
  <c r="V326" i="1"/>
  <c r="T325" i="1"/>
  <c r="J325" i="1"/>
  <c r="E326" i="1" l="1"/>
  <c r="AC326" i="2"/>
  <c r="AB326" i="2"/>
  <c r="AD326" i="2"/>
  <c r="W325" i="1"/>
  <c r="V327" i="1"/>
  <c r="H326" i="1"/>
  <c r="E327" i="1" l="1"/>
  <c r="AD327" i="2"/>
  <c r="AC327" i="2"/>
  <c r="AB327" i="2"/>
  <c r="T326" i="1"/>
  <c r="J326" i="1"/>
  <c r="K326" i="1"/>
  <c r="H327" i="1"/>
  <c r="K327" i="1" l="1"/>
  <c r="W326" i="1"/>
  <c r="V328" i="1"/>
  <c r="J327" i="1"/>
  <c r="T327" i="1"/>
  <c r="E328" i="1" l="1"/>
  <c r="AC328" i="2"/>
  <c r="AD328" i="2"/>
  <c r="AB328" i="2"/>
  <c r="W327" i="1"/>
  <c r="H328" i="1"/>
  <c r="K328" i="1" l="1"/>
  <c r="J328" i="1"/>
  <c r="T328" i="1"/>
  <c r="W328" i="1" l="1"/>
  <c r="V329" i="1" l="1"/>
  <c r="E329" i="1" l="1"/>
  <c r="AD329" i="2"/>
  <c r="AB329" i="2"/>
  <c r="AC329" i="2"/>
  <c r="V330" i="1"/>
  <c r="H329" i="1"/>
  <c r="AB330" i="2" l="1"/>
  <c r="E330" i="1"/>
  <c r="AD330" i="2"/>
  <c r="AC330" i="2"/>
  <c r="J329" i="1"/>
  <c r="K329" i="1"/>
  <c r="V331" i="1"/>
  <c r="T329" i="1"/>
  <c r="H330" i="1"/>
  <c r="E331" i="1" l="1"/>
  <c r="AB331" i="2"/>
  <c r="AC331" i="2"/>
  <c r="AD331" i="2"/>
  <c r="W329" i="1"/>
  <c r="K330" i="1"/>
  <c r="V332" i="1"/>
  <c r="T330" i="1"/>
  <c r="J330" i="1"/>
  <c r="H331" i="1"/>
  <c r="E332" i="1" l="1"/>
  <c r="AB332" i="2"/>
  <c r="AC332" i="2"/>
  <c r="AD332" i="2"/>
  <c r="W330" i="1"/>
  <c r="K331" i="1"/>
  <c r="V333" i="1"/>
  <c r="J331" i="1"/>
  <c r="T331" i="1"/>
  <c r="H332" i="1"/>
  <c r="AC333" i="2" l="1"/>
  <c r="E333" i="1"/>
  <c r="AB333" i="2"/>
  <c r="AD333" i="2"/>
  <c r="K332" i="1"/>
  <c r="J332" i="1"/>
  <c r="W331" i="1"/>
  <c r="V334" i="1"/>
  <c r="T332" i="1"/>
  <c r="H333" i="1"/>
  <c r="AD334" i="2" l="1"/>
  <c r="E334" i="1"/>
  <c r="AB334" i="2"/>
  <c r="AC334" i="2"/>
  <c r="J333" i="1"/>
  <c r="W332" i="1"/>
  <c r="K333" i="1"/>
  <c r="V335" i="1"/>
  <c r="T333" i="1"/>
  <c r="H334" i="1"/>
  <c r="AD335" i="2" l="1"/>
  <c r="E335" i="1"/>
  <c r="AB335" i="2"/>
  <c r="AC335" i="2"/>
  <c r="J334" i="1"/>
  <c r="K334" i="1"/>
  <c r="W333" i="1"/>
  <c r="V336" i="1"/>
  <c r="T334" i="1"/>
  <c r="H335" i="1"/>
  <c r="E336" i="1" l="1"/>
  <c r="AB336" i="2"/>
  <c r="AD336" i="2"/>
  <c r="AC336" i="2"/>
  <c r="W334" i="1"/>
  <c r="K335" i="1"/>
  <c r="J335" i="1"/>
  <c r="V337" i="1"/>
  <c r="T335" i="1"/>
  <c r="H336" i="1"/>
  <c r="AC337" i="2" l="1"/>
  <c r="AB337" i="2"/>
  <c r="E337" i="1"/>
  <c r="AD337" i="2"/>
  <c r="K336" i="1"/>
  <c r="W335" i="1"/>
  <c r="V338" i="1"/>
  <c r="J336" i="1"/>
  <c r="T336" i="1"/>
  <c r="H337" i="1"/>
  <c r="E338" i="1" l="1"/>
  <c r="AD338" i="2"/>
  <c r="AC338" i="2"/>
  <c r="AB338" i="2"/>
  <c r="K337" i="1"/>
  <c r="W336" i="1"/>
  <c r="V339" i="1"/>
  <c r="T337" i="1"/>
  <c r="J337" i="1"/>
  <c r="H338" i="1"/>
  <c r="AD339" i="2" l="1"/>
  <c r="E339" i="1"/>
  <c r="AB339" i="2"/>
  <c r="AC339" i="2"/>
  <c r="W337" i="1"/>
  <c r="K338" i="1"/>
  <c r="V340" i="1"/>
  <c r="J338" i="1"/>
  <c r="T338" i="1"/>
  <c r="H339" i="1"/>
  <c r="E340" i="1" l="1"/>
  <c r="AC340" i="2"/>
  <c r="AB340" i="2"/>
  <c r="AD340" i="2"/>
  <c r="W338" i="1"/>
  <c r="K339" i="1"/>
  <c r="V341" i="1"/>
  <c r="T339" i="1"/>
  <c r="J339" i="1"/>
  <c r="H340" i="1"/>
  <c r="E341" i="1" l="1"/>
  <c r="AB341" i="2"/>
  <c r="AD341" i="2"/>
  <c r="AC341" i="2"/>
  <c r="W339" i="1"/>
  <c r="J340" i="1"/>
  <c r="K340" i="1"/>
  <c r="V342" i="1"/>
  <c r="T340" i="1"/>
  <c r="H341" i="1"/>
  <c r="AD342" i="2" l="1"/>
  <c r="E342" i="1"/>
  <c r="AC342" i="2"/>
  <c r="AB342" i="2"/>
  <c r="K341" i="1"/>
  <c r="W340" i="1"/>
  <c r="J341" i="1"/>
  <c r="V343" i="1"/>
  <c r="T341" i="1"/>
  <c r="H342" i="1"/>
  <c r="AB343" i="2" l="1"/>
  <c r="E343" i="1"/>
  <c r="AD343" i="2"/>
  <c r="AC343" i="2"/>
  <c r="K342" i="1"/>
  <c r="W341" i="1"/>
  <c r="V344" i="1"/>
  <c r="J342" i="1"/>
  <c r="T342" i="1"/>
  <c r="H343" i="1"/>
  <c r="E344" i="1" l="1"/>
  <c r="AC344" i="2"/>
  <c r="AD344" i="2"/>
  <c r="AB344" i="2"/>
  <c r="W342" i="1"/>
  <c r="K343" i="1"/>
  <c r="V345" i="1"/>
  <c r="J343" i="1"/>
  <c r="T343" i="1"/>
  <c r="H344" i="1"/>
  <c r="E345" i="1" l="1"/>
  <c r="AC345" i="2"/>
  <c r="AD345" i="2"/>
  <c r="AB345" i="2"/>
  <c r="K344" i="1"/>
  <c r="J344" i="1"/>
  <c r="W343" i="1"/>
  <c r="V346" i="1"/>
  <c r="T344" i="1"/>
  <c r="H345" i="1"/>
  <c r="AD346" i="2" l="1"/>
  <c r="E346" i="1"/>
  <c r="AC346" i="2"/>
  <c r="AB346" i="2"/>
  <c r="K345" i="1"/>
  <c r="J345" i="1"/>
  <c r="W344" i="1"/>
  <c r="V347" i="1"/>
  <c r="T345" i="1"/>
  <c r="H346" i="1"/>
  <c r="AC347" i="2" l="1"/>
  <c r="E347" i="1"/>
  <c r="AB347" i="2"/>
  <c r="AD347" i="2"/>
  <c r="W345" i="1"/>
  <c r="K346" i="1"/>
  <c r="V348" i="1"/>
  <c r="T346" i="1"/>
  <c r="J346" i="1"/>
  <c r="H347" i="1"/>
  <c r="E348" i="1" l="1"/>
  <c r="AD348" i="2"/>
  <c r="AC348" i="2"/>
  <c r="AB348" i="2"/>
  <c r="W346" i="1"/>
  <c r="J347" i="1"/>
  <c r="K347" i="1"/>
  <c r="V349" i="1"/>
  <c r="T347" i="1"/>
  <c r="H348" i="1"/>
  <c r="E349" i="1" l="1"/>
  <c r="AB349" i="2"/>
  <c r="AC349" i="2"/>
  <c r="AD349" i="2"/>
  <c r="J348" i="1"/>
  <c r="W347" i="1"/>
  <c r="V350" i="1"/>
  <c r="T348" i="1"/>
  <c r="K348" i="1"/>
  <c r="H349" i="1"/>
  <c r="AB350" i="2" l="1"/>
  <c r="AC350" i="2"/>
  <c r="E350" i="1"/>
  <c r="AD350" i="2"/>
  <c r="W348" i="1"/>
  <c r="K349" i="1"/>
  <c r="V351" i="1"/>
  <c r="T349" i="1"/>
  <c r="J349" i="1"/>
  <c r="H350" i="1"/>
  <c r="AB351" i="2" l="1"/>
  <c r="AD351" i="2"/>
  <c r="E351" i="1"/>
  <c r="AC351" i="2"/>
  <c r="K350" i="1"/>
  <c r="W349" i="1"/>
  <c r="V352" i="1"/>
  <c r="T350" i="1"/>
  <c r="J350" i="1"/>
  <c r="H351" i="1"/>
  <c r="AB352" i="2" l="1"/>
  <c r="E352" i="1"/>
  <c r="AD352" i="2"/>
  <c r="AC352" i="2"/>
  <c r="W350" i="1"/>
  <c r="J351" i="1"/>
  <c r="K351" i="1"/>
  <c r="V353" i="1"/>
  <c r="T351" i="1"/>
  <c r="H352" i="1"/>
  <c r="E353" i="1" l="1"/>
  <c r="AB353" i="2"/>
  <c r="AC353" i="2"/>
  <c r="AD353" i="2"/>
  <c r="K352" i="1"/>
  <c r="J352" i="1"/>
  <c r="W351" i="1"/>
  <c r="V354" i="1"/>
  <c r="T352" i="1"/>
  <c r="H353" i="1"/>
  <c r="AD354" i="2" l="1"/>
  <c r="E354" i="1"/>
  <c r="AC354" i="2"/>
  <c r="AB354" i="2"/>
  <c r="J353" i="1"/>
  <c r="W352" i="1"/>
  <c r="K353" i="1"/>
  <c r="V355" i="1"/>
  <c r="T353" i="1"/>
  <c r="H354" i="1"/>
  <c r="E355" i="1" l="1"/>
  <c r="AB355" i="2"/>
  <c r="AC355" i="2"/>
  <c r="AD355" i="2"/>
  <c r="W353" i="1"/>
  <c r="K354" i="1"/>
  <c r="V356" i="1"/>
  <c r="J354" i="1"/>
  <c r="T354" i="1"/>
  <c r="H355" i="1"/>
  <c r="E356" i="1" l="1"/>
  <c r="AD356" i="2"/>
  <c r="AB356" i="2"/>
  <c r="AC356" i="2"/>
  <c r="K355" i="1"/>
  <c r="J355" i="1"/>
  <c r="W354" i="1"/>
  <c r="V357" i="1"/>
  <c r="T355" i="1"/>
  <c r="H356" i="1"/>
  <c r="AD357" i="2" l="1"/>
  <c r="E357" i="1"/>
  <c r="AB357" i="2"/>
  <c r="AC357" i="2"/>
  <c r="W355" i="1"/>
  <c r="K356" i="1"/>
  <c r="V358" i="1"/>
  <c r="T356" i="1"/>
  <c r="J356" i="1"/>
  <c r="H357" i="1"/>
  <c r="E358" i="1" l="1"/>
  <c r="AC358" i="2"/>
  <c r="AB358" i="2"/>
  <c r="AD358" i="2"/>
  <c r="W356" i="1"/>
  <c r="K357" i="1"/>
  <c r="V359" i="1"/>
  <c r="T357" i="1"/>
  <c r="J357" i="1"/>
  <c r="H358" i="1"/>
  <c r="AD359" i="2" l="1"/>
  <c r="E359" i="1"/>
  <c r="AC359" i="2"/>
  <c r="AB359" i="2"/>
  <c r="K358" i="1"/>
  <c r="W357" i="1"/>
  <c r="V360" i="1"/>
  <c r="T358" i="1"/>
  <c r="J358" i="1"/>
  <c r="H359" i="1"/>
  <c r="AC360" i="2" l="1"/>
  <c r="E360" i="1"/>
  <c r="AD360" i="2"/>
  <c r="AB360" i="2"/>
  <c r="W358" i="1"/>
  <c r="J359" i="1"/>
  <c r="K359" i="1"/>
  <c r="V361" i="1"/>
  <c r="T359" i="1"/>
  <c r="H360" i="1"/>
  <c r="E361" i="1" l="1"/>
  <c r="AD361" i="2"/>
  <c r="AB361" i="2"/>
  <c r="AC361" i="2"/>
  <c r="W359" i="1"/>
  <c r="K360" i="1"/>
  <c r="V362" i="1"/>
  <c r="T360" i="1"/>
  <c r="J360" i="1"/>
  <c r="H361" i="1"/>
  <c r="E362" i="1" l="1"/>
  <c r="AD362" i="2"/>
  <c r="AB362" i="2"/>
  <c r="AC362" i="2"/>
  <c r="J361" i="1"/>
  <c r="K361" i="1"/>
  <c r="W360" i="1"/>
  <c r="V363" i="1"/>
  <c r="T361" i="1"/>
  <c r="H362" i="1"/>
  <c r="E363" i="1" l="1"/>
  <c r="AC363" i="2"/>
  <c r="AD363" i="2"/>
  <c r="AB363" i="2"/>
  <c r="K362" i="1"/>
  <c r="W361" i="1"/>
  <c r="V364" i="1"/>
  <c r="T362" i="1"/>
  <c r="J362" i="1"/>
  <c r="H363" i="1"/>
  <c r="E364" i="1" l="1"/>
  <c r="AD364" i="2"/>
  <c r="AC364" i="2"/>
  <c r="AB364" i="2"/>
  <c r="K363" i="1"/>
  <c r="W362" i="1"/>
  <c r="V365" i="1"/>
  <c r="J363" i="1"/>
  <c r="T363" i="1"/>
  <c r="H364" i="1"/>
  <c r="AD365" i="2" l="1"/>
  <c r="E365" i="1"/>
  <c r="AC365" i="2"/>
  <c r="AB365" i="2"/>
  <c r="W363" i="1"/>
  <c r="K364" i="1"/>
  <c r="J364" i="1"/>
  <c r="T364" i="1"/>
  <c r="H365" i="1"/>
  <c r="W364" i="1" l="1"/>
  <c r="K365" i="1"/>
  <c r="J365" i="1"/>
  <c r="T365" i="1"/>
  <c r="W365" i="1" l="1"/>
  <c r="V366" i="1" l="1"/>
  <c r="E366" i="1" l="1"/>
  <c r="AC366" i="2"/>
  <c r="AD366" i="2"/>
  <c r="AB366" i="2"/>
  <c r="V367" i="1"/>
  <c r="H366" i="1"/>
  <c r="E367" i="1" l="1"/>
  <c r="AD367" i="2"/>
  <c r="AB367" i="2"/>
  <c r="AC367" i="2"/>
  <c r="J366" i="1"/>
  <c r="V368" i="1"/>
  <c r="T366" i="1"/>
  <c r="K366" i="1"/>
  <c r="H367" i="1"/>
  <c r="E368" i="1" l="1"/>
  <c r="AC368" i="2"/>
  <c r="AD368" i="2"/>
  <c r="AB368" i="2"/>
  <c r="K367" i="1"/>
  <c r="W366" i="1"/>
  <c r="V369" i="1"/>
  <c r="T367" i="1"/>
  <c r="J367" i="1"/>
  <c r="H368" i="1"/>
  <c r="E369" i="1" l="1"/>
  <c r="AC369" i="2"/>
  <c r="AD369" i="2"/>
  <c r="AB369" i="2"/>
  <c r="W367" i="1"/>
  <c r="J368" i="1"/>
  <c r="K368" i="1"/>
  <c r="T368" i="1"/>
  <c r="H369" i="1"/>
  <c r="W368" i="1" l="1"/>
  <c r="J369" i="1"/>
  <c r="K369" i="1"/>
  <c r="V370" i="1"/>
  <c r="T369" i="1"/>
  <c r="E370" i="1" l="1"/>
  <c r="AC370" i="2"/>
  <c r="AB370" i="2"/>
  <c r="AD370" i="2"/>
  <c r="W369" i="1"/>
  <c r="V371" i="1"/>
  <c r="H370" i="1"/>
  <c r="AC371" i="2" l="1"/>
  <c r="E371" i="1"/>
  <c r="AB371" i="2"/>
  <c r="AD371" i="2"/>
  <c r="K370" i="1"/>
  <c r="T370" i="1"/>
  <c r="J370" i="1"/>
  <c r="H371" i="1"/>
  <c r="W370" i="1" l="1"/>
  <c r="K371" i="1"/>
  <c r="J371" i="1"/>
  <c r="T371" i="1"/>
  <c r="W371" i="1" l="1"/>
  <c r="V372" i="1"/>
  <c r="E372" i="1" l="1"/>
  <c r="AC372" i="2"/>
  <c r="AD372" i="2"/>
  <c r="AB372" i="2"/>
  <c r="V373" i="1"/>
  <c r="H372" i="1"/>
  <c r="E373" i="1" l="1"/>
  <c r="AC373" i="2"/>
  <c r="AD373" i="2"/>
  <c r="AB373" i="2"/>
  <c r="K372" i="1"/>
  <c r="J372" i="1"/>
  <c r="T372" i="1"/>
  <c r="H373" i="1"/>
  <c r="W372" i="1" l="1"/>
  <c r="J373" i="1"/>
  <c r="K373" i="1"/>
  <c r="T373" i="1"/>
  <c r="W373" i="1" l="1"/>
  <c r="V374" i="1" l="1"/>
  <c r="AC374" i="2" l="1"/>
  <c r="AB374" i="2"/>
  <c r="E374" i="1"/>
  <c r="AD374" i="2"/>
  <c r="H374" i="1"/>
  <c r="K374" i="1" l="1"/>
  <c r="T374" i="1"/>
  <c r="J374" i="1"/>
  <c r="W374" i="1" l="1"/>
  <c r="V375" i="1" l="1"/>
  <c r="E375" i="1" l="1"/>
  <c r="AC375" i="2"/>
  <c r="AB375" i="2"/>
  <c r="AD375" i="2"/>
  <c r="V376" i="1"/>
  <c r="H375" i="1"/>
  <c r="E376" i="1" l="1"/>
  <c r="AD376" i="2"/>
  <c r="AB376" i="2"/>
  <c r="AC376" i="2"/>
  <c r="K375" i="1"/>
  <c r="J375" i="1"/>
  <c r="T375" i="1"/>
  <c r="H376" i="1"/>
  <c r="W375" i="1" l="1"/>
  <c r="K376" i="1"/>
  <c r="T376" i="1"/>
  <c r="J376" i="1"/>
  <c r="W376" i="1" l="1"/>
  <c r="V377" i="1" l="1"/>
  <c r="E377" i="1" l="1"/>
  <c r="AC377" i="2"/>
  <c r="AB377" i="2"/>
  <c r="AD377" i="2"/>
  <c r="V378" i="1"/>
  <c r="H377" i="1"/>
  <c r="E378" i="1" l="1"/>
  <c r="AD378" i="2"/>
  <c r="AB378" i="2"/>
  <c r="AC378" i="2"/>
  <c r="K377" i="1"/>
  <c r="V379" i="1"/>
  <c r="T377" i="1"/>
  <c r="J377" i="1"/>
  <c r="H378" i="1"/>
  <c r="E379" i="1" l="1"/>
  <c r="AC379" i="2"/>
  <c r="AB379" i="2"/>
  <c r="AD379" i="2"/>
  <c r="W377" i="1"/>
  <c r="K378" i="1"/>
  <c r="V380" i="1"/>
  <c r="J378" i="1"/>
  <c r="T378" i="1"/>
  <c r="H379" i="1"/>
  <c r="AD380" i="2" l="1"/>
  <c r="E380" i="1"/>
  <c r="AB380" i="2"/>
  <c r="AC380" i="2"/>
  <c r="K379" i="1"/>
  <c r="J379" i="1"/>
  <c r="W378" i="1"/>
  <c r="T379" i="1"/>
  <c r="H380" i="1"/>
  <c r="J380" i="1" l="1"/>
  <c r="K380" i="1"/>
  <c r="W379" i="1"/>
  <c r="T380" i="1"/>
  <c r="W380" i="1" l="1"/>
  <c r="V381" i="1" l="1"/>
  <c r="E381" i="1" l="1"/>
  <c r="AB381" i="2"/>
  <c r="AD381" i="2"/>
  <c r="AC381" i="2"/>
  <c r="V382" i="1"/>
  <c r="H381" i="1"/>
  <c r="E382" i="1" l="1"/>
  <c r="AC382" i="2"/>
  <c r="AB382" i="2"/>
  <c r="AD382" i="2"/>
  <c r="K381" i="1"/>
  <c r="J381" i="1"/>
  <c r="V383" i="1"/>
  <c r="T381" i="1"/>
  <c r="H382" i="1"/>
  <c r="E383" i="1" l="1"/>
  <c r="AD383" i="2"/>
  <c r="AC383" i="2"/>
  <c r="AB383" i="2"/>
  <c r="K382" i="1"/>
  <c r="W381" i="1"/>
  <c r="V384" i="1"/>
  <c r="J382" i="1"/>
  <c r="T382" i="1"/>
  <c r="H383" i="1"/>
  <c r="AD384" i="2" l="1"/>
  <c r="E384" i="1"/>
  <c r="AC384" i="2"/>
  <c r="AB384" i="2"/>
  <c r="W382" i="1"/>
  <c r="K383" i="1"/>
  <c r="J383" i="1"/>
  <c r="V385" i="1"/>
  <c r="T383" i="1"/>
  <c r="H384" i="1"/>
  <c r="E385" i="1" l="1"/>
  <c r="AC385" i="2"/>
  <c r="AD385" i="2"/>
  <c r="AB385" i="2"/>
  <c r="K384" i="1"/>
  <c r="J384" i="1"/>
  <c r="W383" i="1"/>
  <c r="V386" i="1"/>
  <c r="T384" i="1"/>
  <c r="H385" i="1"/>
  <c r="AC386" i="2" l="1"/>
  <c r="E386" i="1"/>
  <c r="AD386" i="2"/>
  <c r="AB386" i="2"/>
  <c r="K385" i="1"/>
  <c r="W384" i="1"/>
  <c r="T385" i="1"/>
  <c r="J385" i="1"/>
  <c r="H386" i="1"/>
  <c r="W385" i="1" l="1"/>
  <c r="T386" i="1"/>
  <c r="J386" i="1"/>
  <c r="K386" i="1"/>
  <c r="W386" i="1" l="1"/>
  <c r="V387" i="1" l="1"/>
  <c r="AD387" i="2" l="1"/>
  <c r="E387" i="1"/>
  <c r="AB387" i="2"/>
  <c r="AC387" i="2"/>
  <c r="H387" i="1"/>
  <c r="K387" i="1" l="1"/>
  <c r="T387" i="1"/>
  <c r="J387" i="1"/>
  <c r="W387" i="1" l="1"/>
  <c r="V388" i="1" l="1"/>
  <c r="AD388" i="2" l="1"/>
  <c r="E388" i="1"/>
  <c r="AB388" i="2"/>
  <c r="AC388" i="2"/>
  <c r="V389" i="1"/>
  <c r="H388" i="1"/>
  <c r="E389" i="1" l="1"/>
  <c r="AD389" i="2"/>
  <c r="AB389" i="2"/>
  <c r="AC389" i="2"/>
  <c r="K388" i="1"/>
  <c r="V390" i="1"/>
  <c r="J388" i="1"/>
  <c r="T388" i="1"/>
  <c r="H389" i="1"/>
  <c r="AC390" i="2" l="1"/>
  <c r="AB390" i="2"/>
  <c r="E390" i="1"/>
  <c r="AD390" i="2"/>
  <c r="K389" i="1"/>
  <c r="W388" i="1"/>
  <c r="J389" i="1"/>
  <c r="V391" i="1"/>
  <c r="T389" i="1"/>
  <c r="H390" i="1"/>
  <c r="E391" i="1" l="1"/>
  <c r="AD391" i="2"/>
  <c r="AB391" i="2"/>
  <c r="AC391" i="2"/>
  <c r="K390" i="1"/>
  <c r="W389" i="1"/>
  <c r="V392" i="1"/>
  <c r="J390" i="1"/>
  <c r="T390" i="1"/>
  <c r="H391" i="1"/>
  <c r="AB392" i="2" l="1"/>
  <c r="E392" i="1"/>
  <c r="AC392" i="2"/>
  <c r="AD392" i="2"/>
  <c r="W390" i="1"/>
  <c r="J391" i="1"/>
  <c r="V393" i="1"/>
  <c r="K391" i="1"/>
  <c r="T391" i="1"/>
  <c r="H392" i="1"/>
  <c r="E393" i="1" l="1"/>
  <c r="AD393" i="2"/>
  <c r="AB393" i="2"/>
  <c r="AC393" i="2"/>
  <c r="W391" i="1"/>
  <c r="K392" i="1"/>
  <c r="V394" i="1"/>
  <c r="T392" i="1"/>
  <c r="J392" i="1"/>
  <c r="H393" i="1"/>
  <c r="E394" i="1" l="1"/>
  <c r="AB394" i="2"/>
  <c r="AD394" i="2"/>
  <c r="AC394" i="2"/>
  <c r="W392" i="1"/>
  <c r="K393" i="1"/>
  <c r="J393" i="1"/>
  <c r="T393" i="1"/>
  <c r="H394" i="1"/>
  <c r="K394" i="1" l="1"/>
  <c r="J394" i="1"/>
  <c r="W393" i="1"/>
  <c r="T394" i="1"/>
  <c r="W394" i="1" l="1"/>
  <c r="V395" i="1"/>
  <c r="E395" i="1" l="1"/>
  <c r="AD395" i="2"/>
  <c r="AB395" i="2"/>
  <c r="AC395" i="2"/>
  <c r="V396" i="1"/>
  <c r="H395" i="1"/>
  <c r="E396" i="1" l="1"/>
  <c r="AD396" i="2"/>
  <c r="AC396" i="2"/>
  <c r="AB396" i="2"/>
  <c r="K395" i="1"/>
  <c r="V397" i="1"/>
  <c r="J395" i="1"/>
  <c r="T395" i="1"/>
  <c r="H396" i="1"/>
  <c r="E397" i="1" l="1"/>
  <c r="AD397" i="2"/>
  <c r="AC397" i="2"/>
  <c r="AB397" i="2"/>
  <c r="W395" i="1"/>
  <c r="K396" i="1"/>
  <c r="V398" i="1"/>
  <c r="J396" i="1"/>
  <c r="T396" i="1"/>
  <c r="H397" i="1"/>
  <c r="E398" i="1" l="1"/>
  <c r="AD398" i="2"/>
  <c r="AB398" i="2"/>
  <c r="AC398" i="2"/>
  <c r="K397" i="1"/>
  <c r="W396" i="1"/>
  <c r="V399" i="1"/>
  <c r="J397" i="1"/>
  <c r="T397" i="1"/>
  <c r="H398" i="1"/>
  <c r="AD399" i="2" l="1"/>
  <c r="E399" i="1"/>
  <c r="AC399" i="2"/>
  <c r="AB399" i="2"/>
  <c r="W397" i="1"/>
  <c r="K398" i="1"/>
  <c r="V400" i="1"/>
  <c r="T398" i="1"/>
  <c r="J398" i="1"/>
  <c r="H399" i="1"/>
  <c r="AD400" i="2" l="1"/>
  <c r="E400" i="1"/>
  <c r="AB400" i="2"/>
  <c r="AC400" i="2"/>
  <c r="K399" i="1"/>
  <c r="J399" i="1"/>
  <c r="W398" i="1"/>
  <c r="T399" i="1"/>
  <c r="H400" i="1"/>
  <c r="K400" i="1" l="1"/>
  <c r="W399" i="1"/>
  <c r="J400" i="1"/>
  <c r="T400" i="1"/>
  <c r="W400" i="1" l="1"/>
  <c r="V401" i="1" l="1"/>
  <c r="AB401" i="2" l="1"/>
  <c r="AC401" i="2"/>
  <c r="E401" i="1"/>
  <c r="AD401" i="2"/>
  <c r="V402" i="1"/>
  <c r="H401" i="1"/>
  <c r="AB402" i="2" l="1"/>
  <c r="E402" i="1"/>
  <c r="AC402" i="2"/>
  <c r="AD402" i="2"/>
  <c r="K401" i="1"/>
  <c r="V403" i="1"/>
  <c r="J401" i="1"/>
  <c r="T401" i="1"/>
  <c r="H402" i="1"/>
  <c r="E403" i="1" l="1"/>
  <c r="AD403" i="2"/>
  <c r="AC403" i="2"/>
  <c r="AB403" i="2"/>
  <c r="W401" i="1"/>
  <c r="V404" i="1"/>
  <c r="T402" i="1"/>
  <c r="J402" i="1"/>
  <c r="K402" i="1"/>
  <c r="H403" i="1"/>
  <c r="AC404" i="2" l="1"/>
  <c r="E404" i="1"/>
  <c r="AB404" i="2"/>
  <c r="AD404" i="2"/>
  <c r="K403" i="1"/>
  <c r="W402" i="1"/>
  <c r="V405" i="1"/>
  <c r="J403" i="1"/>
  <c r="T403" i="1"/>
  <c r="H404" i="1"/>
  <c r="E405" i="1" l="1"/>
  <c r="AD405" i="2"/>
  <c r="AC405" i="2"/>
  <c r="AB405" i="2"/>
  <c r="J404" i="1"/>
  <c r="K404" i="1"/>
  <c r="W403" i="1"/>
  <c r="V406" i="1"/>
  <c r="T404" i="1"/>
  <c r="H405" i="1"/>
  <c r="E406" i="1" l="1"/>
  <c r="AC406" i="2"/>
  <c r="AD406" i="2"/>
  <c r="AB406" i="2"/>
  <c r="K405" i="1"/>
  <c r="W404" i="1"/>
  <c r="V407" i="1"/>
  <c r="T405" i="1"/>
  <c r="J405" i="1"/>
  <c r="H406" i="1"/>
  <c r="E407" i="1" l="1"/>
  <c r="AB407" i="2"/>
  <c r="AD407" i="2"/>
  <c r="AC407" i="2"/>
  <c r="J406" i="1"/>
  <c r="W405" i="1"/>
  <c r="K406" i="1"/>
  <c r="V408" i="1"/>
  <c r="T406" i="1"/>
  <c r="H407" i="1"/>
  <c r="E408" i="1" l="1"/>
  <c r="AD408" i="2"/>
  <c r="AB408" i="2"/>
  <c r="AC408" i="2"/>
  <c r="W406" i="1"/>
  <c r="V409" i="1"/>
  <c r="K407" i="1"/>
  <c r="J407" i="1"/>
  <c r="T407" i="1"/>
  <c r="H408" i="1"/>
  <c r="E409" i="1" l="1"/>
  <c r="AD409" i="2"/>
  <c r="AB409" i="2"/>
  <c r="AC409" i="2"/>
  <c r="K408" i="1"/>
  <c r="W407" i="1"/>
  <c r="J408" i="1"/>
  <c r="V410" i="1"/>
  <c r="T408" i="1"/>
  <c r="H409" i="1"/>
  <c r="E410" i="1" l="1"/>
  <c r="AD410" i="2"/>
  <c r="AB410" i="2"/>
  <c r="AC410" i="2"/>
  <c r="K409" i="1"/>
  <c r="W408" i="1"/>
  <c r="V411" i="1"/>
  <c r="U411" i="1"/>
  <c r="T409" i="1"/>
  <c r="J409" i="1"/>
  <c r="H410" i="1"/>
  <c r="E411" i="1" l="1"/>
  <c r="AB411" i="2"/>
  <c r="AC411" i="2"/>
  <c r="AD411" i="2"/>
  <c r="W409" i="1"/>
  <c r="K410" i="1"/>
  <c r="V412" i="1"/>
  <c r="U412" i="1"/>
  <c r="T410" i="1"/>
  <c r="J410" i="1"/>
  <c r="H411" i="1"/>
  <c r="AC412" i="2" l="1"/>
  <c r="E412" i="1"/>
  <c r="AD412" i="2"/>
  <c r="AB412" i="2"/>
  <c r="K411" i="1"/>
  <c r="W410" i="1"/>
  <c r="U413" i="1"/>
  <c r="V413" i="1"/>
  <c r="T411" i="1"/>
  <c r="J411" i="1"/>
  <c r="H412" i="1"/>
  <c r="E413" i="1" l="1"/>
  <c r="AD413" i="2"/>
  <c r="AB413" i="2"/>
  <c r="AC413" i="2"/>
  <c r="W411" i="1"/>
  <c r="K412" i="1"/>
  <c r="U414" i="1"/>
  <c r="V414" i="1"/>
  <c r="T412" i="1"/>
  <c r="J412" i="1"/>
  <c r="H413" i="1"/>
  <c r="AC414" i="2" l="1"/>
  <c r="E414" i="1"/>
  <c r="AD414" i="2"/>
  <c r="AB414" i="2"/>
  <c r="W412" i="1"/>
  <c r="K413" i="1"/>
  <c r="V415" i="1"/>
  <c r="U415" i="1"/>
  <c r="T413" i="1"/>
  <c r="J413" i="1"/>
  <c r="H414" i="1"/>
  <c r="E415" i="1" l="1"/>
  <c r="AC415" i="2"/>
  <c r="AD415" i="2"/>
  <c r="AB415" i="2"/>
  <c r="W413" i="1"/>
  <c r="K414" i="1"/>
  <c r="V416" i="1"/>
  <c r="U416" i="1"/>
  <c r="T414" i="1"/>
  <c r="J414" i="1"/>
  <c r="H415" i="1"/>
  <c r="E416" i="1" l="1"/>
  <c r="AB416" i="2"/>
  <c r="AC416" i="2"/>
  <c r="AD416" i="2"/>
  <c r="K415" i="1"/>
  <c r="W414" i="1"/>
  <c r="V417" i="1"/>
  <c r="J415" i="1"/>
  <c r="T415" i="1"/>
  <c r="H416" i="1"/>
  <c r="E417" i="1" l="1"/>
  <c r="AD417" i="2"/>
  <c r="AB417" i="2"/>
  <c r="AC417" i="2"/>
  <c r="U417" i="1"/>
  <c r="K416" i="1"/>
  <c r="W415" i="1"/>
  <c r="V418" i="1"/>
  <c r="T416" i="1"/>
  <c r="J416" i="1"/>
  <c r="H417" i="1"/>
  <c r="E418" i="1" l="1"/>
  <c r="AD418" i="2"/>
  <c r="AB418" i="2"/>
  <c r="AC418" i="2"/>
  <c r="U418" i="1"/>
  <c r="J417" i="1"/>
  <c r="K417" i="1"/>
  <c r="W416" i="1"/>
  <c r="V419" i="1"/>
  <c r="T417" i="1"/>
  <c r="H418" i="1"/>
  <c r="AB419" i="2" l="1"/>
  <c r="E419" i="1"/>
  <c r="AC419" i="2"/>
  <c r="AD419" i="2"/>
  <c r="U419" i="1"/>
  <c r="J418" i="1"/>
  <c r="K418" i="1"/>
  <c r="W417" i="1"/>
  <c r="V420" i="1"/>
  <c r="T418" i="1"/>
  <c r="H419" i="1"/>
  <c r="AD420" i="2" l="1"/>
  <c r="E420" i="1"/>
  <c r="AB420" i="2"/>
  <c r="AC420" i="2"/>
  <c r="U420" i="1"/>
  <c r="K419" i="1"/>
  <c r="W418" i="1"/>
  <c r="J419" i="1"/>
  <c r="V421" i="1"/>
  <c r="T419" i="1"/>
  <c r="H420" i="1"/>
  <c r="AD421" i="2" l="1"/>
  <c r="AC421" i="2"/>
  <c r="AB421" i="2"/>
  <c r="E421" i="1"/>
  <c r="U421" i="1"/>
  <c r="W419" i="1"/>
  <c r="K420" i="1"/>
  <c r="V422" i="1"/>
  <c r="T420" i="1"/>
  <c r="J420" i="1"/>
  <c r="H421" i="1"/>
  <c r="AB422" i="2" l="1"/>
  <c r="E422" i="1"/>
  <c r="AC422" i="2"/>
  <c r="AD422" i="2"/>
  <c r="U422" i="1"/>
  <c r="K421" i="1"/>
  <c r="J421" i="1"/>
  <c r="W420" i="1"/>
  <c r="V423" i="1"/>
  <c r="T421" i="1"/>
  <c r="H422" i="1"/>
  <c r="E423" i="1" l="1"/>
  <c r="AC423" i="2"/>
  <c r="AB423" i="2"/>
  <c r="AD423" i="2"/>
  <c r="U423" i="1"/>
  <c r="K422" i="1"/>
  <c r="J422" i="1"/>
  <c r="W421" i="1"/>
  <c r="V424" i="1"/>
  <c r="T422" i="1"/>
  <c r="H423" i="1"/>
  <c r="E424" i="1" l="1"/>
  <c r="AC424" i="2"/>
  <c r="AD424" i="2"/>
  <c r="AB424" i="2"/>
  <c r="U424" i="1"/>
  <c r="W422" i="1"/>
  <c r="K423" i="1"/>
  <c r="J423" i="1"/>
  <c r="V425" i="1"/>
  <c r="T423" i="1"/>
  <c r="H424" i="1"/>
  <c r="AC425" i="2" l="1"/>
  <c r="E425" i="1"/>
  <c r="AD425" i="2"/>
  <c r="AB425" i="2"/>
  <c r="U425" i="1"/>
  <c r="K424" i="1"/>
  <c r="W423" i="1"/>
  <c r="V426" i="1"/>
  <c r="J424" i="1"/>
  <c r="T424" i="1"/>
  <c r="H425" i="1"/>
  <c r="E426" i="1" l="1"/>
  <c r="AD426" i="2"/>
  <c r="AC426" i="2"/>
  <c r="AB426" i="2"/>
  <c r="U426" i="1"/>
  <c r="W424" i="1"/>
  <c r="K425" i="1"/>
  <c r="J425" i="1"/>
  <c r="T425" i="1"/>
  <c r="H426" i="1"/>
  <c r="W425" i="1" l="1"/>
  <c r="J426" i="1"/>
  <c r="T426" i="1"/>
  <c r="K426" i="1"/>
  <c r="W426" i="1" l="1"/>
  <c r="U427" i="1" l="1"/>
  <c r="V427" i="1"/>
  <c r="AB427" i="2" l="1"/>
  <c r="E427" i="1"/>
  <c r="AC427" i="2"/>
  <c r="AD427" i="2"/>
  <c r="V428" i="1"/>
  <c r="H427" i="1"/>
  <c r="AD428" i="2" l="1"/>
  <c r="E428" i="1"/>
  <c r="AC428" i="2"/>
  <c r="AB428" i="2"/>
  <c r="K427" i="1"/>
  <c r="J427" i="1"/>
  <c r="V429" i="1"/>
  <c r="T427" i="1"/>
  <c r="H428" i="1"/>
  <c r="E429" i="1" l="1"/>
  <c r="AB429" i="2"/>
  <c r="AC429" i="2"/>
  <c r="AD429" i="2"/>
  <c r="K428" i="1"/>
  <c r="W427" i="1"/>
  <c r="V430" i="1"/>
  <c r="J428" i="1"/>
  <c r="T428" i="1"/>
  <c r="H429" i="1"/>
  <c r="E430" i="1" l="1"/>
  <c r="AC430" i="2"/>
  <c r="AB430" i="2"/>
  <c r="AD430" i="2"/>
  <c r="W428" i="1"/>
  <c r="K429" i="1"/>
  <c r="J429" i="1"/>
  <c r="V431" i="1"/>
  <c r="T429" i="1"/>
  <c r="H430" i="1"/>
  <c r="E431" i="1" l="1"/>
  <c r="AC431" i="2"/>
  <c r="AD431" i="2"/>
  <c r="AB431" i="2"/>
  <c r="K430" i="1"/>
  <c r="W429" i="1"/>
  <c r="T430" i="1"/>
  <c r="J430" i="1"/>
  <c r="H431" i="1"/>
  <c r="K431" i="1" l="1"/>
  <c r="J431" i="1"/>
  <c r="W430" i="1"/>
  <c r="V432" i="1"/>
  <c r="T431" i="1"/>
  <c r="E432" i="1" l="1"/>
  <c r="AC432" i="2"/>
  <c r="AD432" i="2"/>
  <c r="AB432" i="2"/>
  <c r="W431" i="1"/>
  <c r="V433" i="1"/>
  <c r="H432" i="1"/>
  <c r="E433" i="1" l="1"/>
  <c r="AB433" i="2"/>
  <c r="AD433" i="2"/>
  <c r="AC433" i="2"/>
  <c r="K432" i="1"/>
  <c r="V434" i="1"/>
  <c r="T432" i="1"/>
  <c r="J432" i="1"/>
  <c r="H433" i="1"/>
  <c r="AD434" i="2" l="1"/>
  <c r="E434" i="1"/>
  <c r="AC434" i="2"/>
  <c r="AB434" i="2"/>
  <c r="J433" i="1"/>
  <c r="K433" i="1"/>
  <c r="W432" i="1"/>
  <c r="T433" i="1"/>
  <c r="H434" i="1"/>
  <c r="W433" i="1" l="1"/>
  <c r="K434" i="1"/>
  <c r="J434" i="1"/>
  <c r="V435" i="1"/>
  <c r="T434" i="1"/>
  <c r="E435" i="1" l="1"/>
  <c r="AC435" i="2"/>
  <c r="AB435" i="2"/>
  <c r="AD435" i="2"/>
  <c r="W434" i="1"/>
  <c r="V436" i="1"/>
  <c r="H435" i="1"/>
  <c r="E436" i="1" l="1"/>
  <c r="AB436" i="2"/>
  <c r="AC436" i="2"/>
  <c r="AD436" i="2"/>
  <c r="J435" i="1"/>
  <c r="V437" i="1"/>
  <c r="T435" i="1"/>
  <c r="K435" i="1"/>
  <c r="H436" i="1"/>
  <c r="E437" i="1" l="1"/>
  <c r="AC437" i="2"/>
  <c r="AD437" i="2"/>
  <c r="AB437" i="2"/>
  <c r="W435" i="1"/>
  <c r="J436" i="1"/>
  <c r="K436" i="1"/>
  <c r="V438" i="1"/>
  <c r="T436" i="1"/>
  <c r="H437" i="1"/>
  <c r="E438" i="1" l="1"/>
  <c r="AB438" i="2"/>
  <c r="AD438" i="2"/>
  <c r="AC438" i="2"/>
  <c r="W436" i="1"/>
  <c r="K437" i="1"/>
  <c r="V439" i="1"/>
  <c r="J437" i="1"/>
  <c r="T437" i="1"/>
  <c r="H438" i="1"/>
  <c r="E439" i="1" l="1"/>
  <c r="AB439" i="2"/>
  <c r="AD439" i="2"/>
  <c r="AC439" i="2"/>
  <c r="K438" i="1"/>
  <c r="W437" i="1"/>
  <c r="J438" i="1"/>
  <c r="T438" i="1"/>
  <c r="H439" i="1"/>
  <c r="W438" i="1" l="1"/>
  <c r="J439" i="1"/>
  <c r="K439" i="1"/>
  <c r="T439" i="1"/>
  <c r="W439" i="1" l="1"/>
  <c r="V440" i="1" l="1"/>
  <c r="AB440" i="2" l="1"/>
  <c r="E440" i="1"/>
  <c r="AC440" i="2"/>
  <c r="AD440" i="2"/>
  <c r="V441" i="1"/>
  <c r="H440" i="1"/>
  <c r="E441" i="1" l="1"/>
  <c r="AB441" i="2"/>
  <c r="AC441" i="2"/>
  <c r="AD441" i="2"/>
  <c r="J440" i="1"/>
  <c r="K440" i="1"/>
  <c r="V442" i="1"/>
  <c r="T440" i="1"/>
  <c r="H441" i="1"/>
  <c r="AC442" i="2" l="1"/>
  <c r="E442" i="1"/>
  <c r="AD442" i="2"/>
  <c r="AB442" i="2"/>
  <c r="K441" i="1"/>
  <c r="J441" i="1"/>
  <c r="W440" i="1"/>
  <c r="V443" i="1"/>
  <c r="T441" i="1"/>
  <c r="H442" i="1"/>
  <c r="E443" i="1" l="1"/>
  <c r="AC443" i="2"/>
  <c r="AB443" i="2"/>
  <c r="AD443" i="2"/>
  <c r="K442" i="1"/>
  <c r="W441" i="1"/>
  <c r="J442" i="1"/>
  <c r="V444" i="1"/>
  <c r="T442" i="1"/>
  <c r="H443" i="1"/>
  <c r="E444" i="1" l="1"/>
  <c r="AB444" i="2"/>
  <c r="AC444" i="2"/>
  <c r="AD444" i="2"/>
  <c r="K443" i="1"/>
  <c r="J443" i="1"/>
  <c r="W442" i="1"/>
  <c r="V445" i="1"/>
  <c r="T443" i="1"/>
  <c r="H444" i="1"/>
  <c r="AB445" i="2" l="1"/>
  <c r="E445" i="1"/>
  <c r="AD445" i="2"/>
  <c r="AC445" i="2"/>
  <c r="W443" i="1"/>
  <c r="K444" i="1"/>
  <c r="V446" i="1"/>
  <c r="T444" i="1"/>
  <c r="J444" i="1"/>
  <c r="H445" i="1"/>
  <c r="AC446" i="2" l="1"/>
  <c r="E446" i="1"/>
  <c r="AB446" i="2"/>
  <c r="AD446" i="2"/>
  <c r="W444" i="1"/>
  <c r="K445" i="1"/>
  <c r="V447" i="1"/>
  <c r="T445" i="1"/>
  <c r="J445" i="1"/>
  <c r="H446" i="1"/>
  <c r="AB447" i="2" l="1"/>
  <c r="E447" i="1"/>
  <c r="AD447" i="2"/>
  <c r="AC447" i="2"/>
  <c r="W445" i="1"/>
  <c r="V448" i="1"/>
  <c r="T446" i="1"/>
  <c r="J446" i="1"/>
  <c r="K446" i="1"/>
  <c r="H447" i="1"/>
  <c r="E448" i="1" l="1"/>
  <c r="AC448" i="2"/>
  <c r="AD448" i="2"/>
  <c r="AB448" i="2"/>
  <c r="K447" i="1"/>
  <c r="W446" i="1"/>
  <c r="J447" i="1"/>
  <c r="V449" i="1"/>
  <c r="T447" i="1"/>
  <c r="H448" i="1"/>
  <c r="AD449" i="2" l="1"/>
  <c r="E449" i="1"/>
  <c r="AC449" i="2"/>
  <c r="AB449" i="2"/>
  <c r="K448" i="1"/>
  <c r="W447" i="1"/>
  <c r="J448" i="1"/>
  <c r="V450" i="1"/>
  <c r="T448" i="1"/>
  <c r="H449" i="1"/>
  <c r="AC450" i="2" l="1"/>
  <c r="E450" i="1"/>
  <c r="AD450" i="2"/>
  <c r="AB450" i="2"/>
  <c r="K449" i="1"/>
  <c r="J449" i="1"/>
  <c r="W448" i="1"/>
  <c r="V451" i="1"/>
  <c r="T449" i="1"/>
  <c r="H450" i="1"/>
  <c r="AC451" i="2" l="1"/>
  <c r="E451" i="1"/>
  <c r="AB451" i="2"/>
  <c r="AD451" i="2"/>
  <c r="W449" i="1"/>
  <c r="J450" i="1"/>
  <c r="V452" i="1"/>
  <c r="T450" i="1"/>
  <c r="K450" i="1"/>
  <c r="H451" i="1"/>
  <c r="E452" i="1" l="1"/>
  <c r="AB452" i="2"/>
  <c r="AC452" i="2"/>
  <c r="AD452" i="2"/>
  <c r="W450" i="1"/>
  <c r="K451" i="1"/>
  <c r="V453" i="1"/>
  <c r="T451" i="1"/>
  <c r="J451" i="1"/>
  <c r="H452" i="1"/>
  <c r="AC453" i="2" l="1"/>
  <c r="AB453" i="2"/>
  <c r="E453" i="1"/>
  <c r="AD453" i="2"/>
  <c r="J452" i="1"/>
  <c r="K452" i="1"/>
  <c r="W451" i="1"/>
  <c r="T452" i="1"/>
  <c r="H453" i="1"/>
  <c r="K453" i="1" l="1"/>
  <c r="W452" i="1"/>
  <c r="V454" i="1"/>
  <c r="T453" i="1"/>
  <c r="J453" i="1"/>
  <c r="E454" i="1" l="1"/>
  <c r="AC454" i="2"/>
  <c r="AD454" i="2"/>
  <c r="AB454" i="2"/>
  <c r="W453" i="1"/>
  <c r="V455" i="1"/>
  <c r="H454" i="1"/>
  <c r="E455" i="1" l="1"/>
  <c r="AB455" i="2"/>
  <c r="AC455" i="2"/>
  <c r="AD455" i="2"/>
  <c r="K454" i="1"/>
  <c r="J454" i="1"/>
  <c r="U456" i="1"/>
  <c r="V456" i="1"/>
  <c r="T454" i="1"/>
  <c r="H455" i="1"/>
  <c r="E456" i="1" l="1"/>
  <c r="AB456" i="2"/>
  <c r="AD456" i="2"/>
  <c r="AC456" i="2"/>
  <c r="J455" i="1"/>
  <c r="W454" i="1"/>
  <c r="K455" i="1"/>
  <c r="U457" i="1"/>
  <c r="V457" i="1"/>
  <c r="T455" i="1"/>
  <c r="H456" i="1"/>
  <c r="AD457" i="2" l="1"/>
  <c r="E457" i="1"/>
  <c r="AC457" i="2"/>
  <c r="AB457" i="2"/>
  <c r="W455" i="1"/>
  <c r="K456" i="1"/>
  <c r="U458" i="1"/>
  <c r="V458" i="1"/>
  <c r="T456" i="1"/>
  <c r="J456" i="1"/>
  <c r="H457" i="1"/>
  <c r="E458" i="1" l="1"/>
  <c r="AB458" i="2"/>
  <c r="AD458" i="2"/>
  <c r="AC458" i="2"/>
  <c r="W456" i="1"/>
  <c r="J457" i="1"/>
  <c r="K457" i="1"/>
  <c r="U459" i="1"/>
  <c r="V459" i="1"/>
  <c r="T457" i="1"/>
  <c r="H458" i="1"/>
  <c r="AD459" i="2" l="1"/>
  <c r="E459" i="1"/>
  <c r="AC459" i="2"/>
  <c r="AB459" i="2"/>
  <c r="W457" i="1"/>
  <c r="J458" i="1"/>
  <c r="K458" i="1"/>
  <c r="V460" i="1"/>
  <c r="U460" i="1"/>
  <c r="T458" i="1"/>
  <c r="H459" i="1"/>
  <c r="E460" i="1" l="1"/>
  <c r="AB460" i="2"/>
  <c r="AC460" i="2"/>
  <c r="AD460" i="2"/>
  <c r="K459" i="1"/>
  <c r="W458" i="1"/>
  <c r="V461" i="1"/>
  <c r="U461" i="1"/>
  <c r="T459" i="1"/>
  <c r="J459" i="1"/>
  <c r="H460" i="1"/>
  <c r="AD461" i="2" l="1"/>
  <c r="E461" i="1"/>
  <c r="AC461" i="2"/>
  <c r="AB461" i="2"/>
  <c r="W459" i="1"/>
  <c r="K460" i="1"/>
  <c r="V462" i="1"/>
  <c r="U462" i="1"/>
  <c r="T460" i="1"/>
  <c r="J460" i="1"/>
  <c r="H461" i="1"/>
  <c r="AB462" i="2" l="1"/>
  <c r="E462" i="1"/>
  <c r="AD462" i="2"/>
  <c r="AC462" i="2"/>
  <c r="K461" i="1"/>
  <c r="J461" i="1"/>
  <c r="W460" i="1"/>
  <c r="V463" i="1"/>
  <c r="U463" i="1"/>
  <c r="T461" i="1"/>
  <c r="H462" i="1"/>
  <c r="AD463" i="2" l="1"/>
  <c r="E463" i="1"/>
  <c r="AC463" i="2"/>
  <c r="AB463" i="2"/>
  <c r="K462" i="1"/>
  <c r="W461" i="1"/>
  <c r="U464" i="1"/>
  <c r="V464" i="1"/>
  <c r="T462" i="1"/>
  <c r="J462" i="1"/>
  <c r="H463" i="1"/>
  <c r="E464" i="1" l="1"/>
  <c r="AB464" i="2"/>
  <c r="AC464" i="2"/>
  <c r="AD464" i="2"/>
  <c r="J463" i="1"/>
  <c r="W462" i="1"/>
  <c r="U465" i="1"/>
  <c r="V465" i="1"/>
  <c r="T463" i="1"/>
  <c r="K463" i="1"/>
  <c r="H464" i="1"/>
  <c r="AB465" i="2" l="1"/>
  <c r="E465" i="1"/>
  <c r="AC465" i="2"/>
  <c r="AD465" i="2"/>
  <c r="K464" i="1"/>
  <c r="W463" i="1"/>
  <c r="V466" i="1"/>
  <c r="U466" i="1"/>
  <c r="T464" i="1"/>
  <c r="J464" i="1"/>
  <c r="H465" i="1"/>
  <c r="AD466" i="2" l="1"/>
  <c r="E466" i="1"/>
  <c r="AC466" i="2"/>
  <c r="AB466" i="2"/>
  <c r="W464" i="1"/>
  <c r="K465" i="1"/>
  <c r="J465" i="1"/>
  <c r="U467" i="1"/>
  <c r="V467" i="1"/>
  <c r="T465" i="1"/>
  <c r="H466" i="1"/>
  <c r="E467" i="1" l="1"/>
  <c r="AD467" i="2"/>
  <c r="AC467" i="2"/>
  <c r="AB467" i="2"/>
  <c r="K466" i="1"/>
  <c r="J466" i="1"/>
  <c r="W465" i="1"/>
  <c r="V468" i="1"/>
  <c r="U468" i="1"/>
  <c r="T466" i="1"/>
  <c r="H467" i="1"/>
  <c r="E468" i="1" l="1"/>
  <c r="AD468" i="2"/>
  <c r="AB468" i="2"/>
  <c r="AC468" i="2"/>
  <c r="J467" i="1"/>
  <c r="W466" i="1"/>
  <c r="K467" i="1"/>
  <c r="V469" i="1"/>
  <c r="U469" i="1"/>
  <c r="T467" i="1"/>
  <c r="H468" i="1"/>
  <c r="E469" i="1" l="1"/>
  <c r="AD469" i="2"/>
  <c r="AC469" i="2"/>
  <c r="AB469" i="2"/>
  <c r="W467" i="1"/>
  <c r="K468" i="1"/>
  <c r="V470" i="1"/>
  <c r="T468" i="1"/>
  <c r="J468" i="1"/>
  <c r="H469" i="1"/>
  <c r="E470" i="1" l="1"/>
  <c r="AC470" i="2"/>
  <c r="AD470" i="2"/>
  <c r="AB470" i="2"/>
  <c r="W468" i="1"/>
  <c r="K469" i="1"/>
  <c r="J469" i="1"/>
  <c r="V471" i="1"/>
  <c r="T469" i="1"/>
  <c r="H470" i="1"/>
  <c r="AC471" i="2" l="1"/>
  <c r="E471" i="1"/>
  <c r="AD471" i="2"/>
  <c r="AB471" i="2"/>
  <c r="W469" i="1"/>
  <c r="K470" i="1"/>
  <c r="V472" i="1"/>
  <c r="T470" i="1"/>
  <c r="J470" i="1"/>
  <c r="H471" i="1"/>
  <c r="AC472" i="2" l="1"/>
  <c r="E472" i="1"/>
  <c r="AD472" i="2"/>
  <c r="AB472" i="2"/>
  <c r="K471" i="1"/>
  <c r="W470" i="1"/>
  <c r="V473" i="1"/>
  <c r="T471" i="1"/>
  <c r="J471" i="1"/>
  <c r="H472" i="1"/>
  <c r="E473" i="1" l="1"/>
  <c r="AD473" i="2"/>
  <c r="AB473" i="2"/>
  <c r="AC473" i="2"/>
  <c r="K472" i="1"/>
  <c r="W471" i="1"/>
  <c r="V474" i="1"/>
  <c r="T472" i="1"/>
  <c r="J472" i="1"/>
  <c r="H473" i="1"/>
  <c r="E474" i="1" l="1"/>
  <c r="AB474" i="2"/>
  <c r="AD474" i="2"/>
  <c r="AC474" i="2"/>
  <c r="K473" i="1"/>
  <c r="W472" i="1"/>
  <c r="V475" i="1"/>
  <c r="T473" i="1"/>
  <c r="J473" i="1"/>
  <c r="H474" i="1"/>
  <c r="E475" i="1" l="1"/>
  <c r="AC475" i="2"/>
  <c r="AB475" i="2"/>
  <c r="AD475" i="2"/>
  <c r="K474" i="1"/>
  <c r="W473" i="1"/>
  <c r="V476" i="1"/>
  <c r="J474" i="1"/>
  <c r="T474" i="1"/>
  <c r="H475" i="1"/>
  <c r="E476" i="1" l="1"/>
  <c r="AB476" i="2"/>
  <c r="AD476" i="2"/>
  <c r="AC476" i="2"/>
  <c r="K475" i="1"/>
  <c r="W474" i="1"/>
  <c r="V477" i="1"/>
  <c r="J475" i="1"/>
  <c r="T475" i="1"/>
  <c r="H476" i="1"/>
  <c r="E477" i="1" l="1"/>
  <c r="AC477" i="2"/>
  <c r="AD477" i="2"/>
  <c r="AB477" i="2"/>
  <c r="K476" i="1"/>
  <c r="W475" i="1"/>
  <c r="V478" i="1"/>
  <c r="J476" i="1"/>
  <c r="T476" i="1"/>
  <c r="H477" i="1"/>
  <c r="E478" i="1" l="1"/>
  <c r="AB478" i="2"/>
  <c r="AC478" i="2"/>
  <c r="AD478" i="2"/>
  <c r="K477" i="1"/>
  <c r="W476" i="1"/>
  <c r="V479" i="1"/>
  <c r="J477" i="1"/>
  <c r="T477" i="1"/>
  <c r="H478" i="1"/>
  <c r="E479" i="1" l="1"/>
  <c r="AC479" i="2"/>
  <c r="AD479" i="2"/>
  <c r="AB479" i="2"/>
  <c r="W477" i="1"/>
  <c r="V480" i="1"/>
  <c r="T478" i="1"/>
  <c r="J478" i="1"/>
  <c r="K478" i="1"/>
  <c r="H479" i="1"/>
  <c r="E480" i="1" l="1"/>
  <c r="AB480" i="2"/>
  <c r="AD480" i="2"/>
  <c r="AC480" i="2"/>
  <c r="W478" i="1"/>
  <c r="K479" i="1"/>
  <c r="J479" i="1"/>
  <c r="V481" i="1"/>
  <c r="T479" i="1"/>
  <c r="H480" i="1"/>
  <c r="E481" i="1" l="1"/>
  <c r="AC481" i="2"/>
  <c r="AD481" i="2"/>
  <c r="AB481" i="2"/>
  <c r="W479" i="1"/>
  <c r="K480" i="1"/>
  <c r="V482" i="1"/>
  <c r="J480" i="1"/>
  <c r="T480" i="1"/>
  <c r="H481" i="1"/>
  <c r="AB482" i="2" l="1"/>
  <c r="E482" i="1"/>
  <c r="AD482" i="2"/>
  <c r="AC482" i="2"/>
  <c r="W480" i="1"/>
  <c r="K481" i="1"/>
  <c r="J481" i="1"/>
  <c r="T481" i="1"/>
  <c r="H482" i="1"/>
  <c r="J482" i="1" l="1"/>
  <c r="W481" i="1"/>
  <c r="K482" i="1"/>
  <c r="T482" i="1"/>
  <c r="W482" i="1" l="1"/>
  <c r="V483" i="1" l="1"/>
  <c r="AB483" i="2" l="1"/>
  <c r="E483" i="1"/>
  <c r="AC483" i="2"/>
  <c r="AD483" i="2"/>
  <c r="V484" i="1"/>
  <c r="H483" i="1"/>
  <c r="E484" i="1" l="1"/>
  <c r="AC484" i="2"/>
  <c r="AD484" i="2"/>
  <c r="AB484" i="2"/>
  <c r="K483" i="1"/>
  <c r="V485" i="1"/>
  <c r="J483" i="1"/>
  <c r="T483" i="1"/>
  <c r="H484" i="1"/>
  <c r="AC485" i="2" l="1"/>
  <c r="E485" i="1"/>
  <c r="AD485" i="2"/>
  <c r="AB485" i="2"/>
  <c r="K484" i="1"/>
  <c r="W483" i="1"/>
  <c r="V486" i="1"/>
  <c r="T484" i="1"/>
  <c r="J484" i="1"/>
  <c r="H485" i="1"/>
  <c r="AC486" i="2" l="1"/>
  <c r="E486" i="1"/>
  <c r="AD486" i="2"/>
  <c r="AB486" i="2"/>
  <c r="W484" i="1"/>
  <c r="K485" i="1"/>
  <c r="V487" i="1"/>
  <c r="T485" i="1"/>
  <c r="J485" i="1"/>
  <c r="H486" i="1"/>
  <c r="AC487" i="2" l="1"/>
  <c r="E487" i="1"/>
  <c r="AB487" i="2"/>
  <c r="AD487" i="2"/>
  <c r="W485" i="1"/>
  <c r="K486" i="1"/>
  <c r="V488" i="1"/>
  <c r="J486" i="1"/>
  <c r="T486" i="1"/>
  <c r="H487" i="1"/>
  <c r="E488" i="1" l="1"/>
  <c r="AB488" i="2"/>
  <c r="AC488" i="2"/>
  <c r="AD488" i="2"/>
  <c r="K487" i="1"/>
  <c r="W486" i="1"/>
  <c r="J487" i="1"/>
  <c r="T487" i="1"/>
  <c r="H488" i="1"/>
  <c r="W487" i="1" l="1"/>
  <c r="K488" i="1"/>
  <c r="V489" i="1"/>
  <c r="J488" i="1"/>
  <c r="T488" i="1"/>
  <c r="AB489" i="2" l="1"/>
  <c r="AC489" i="2"/>
  <c r="E489" i="1"/>
  <c r="AD489" i="2"/>
  <c r="W488" i="1"/>
  <c r="H489" i="1"/>
  <c r="K489" i="1" l="1"/>
  <c r="J489" i="1"/>
  <c r="T489" i="1"/>
  <c r="W489" i="1" l="1"/>
  <c r="V490" i="1" l="1"/>
  <c r="AC490" i="2" l="1"/>
  <c r="E490" i="1"/>
  <c r="AB490" i="2"/>
  <c r="AD490" i="2"/>
  <c r="V491" i="1"/>
  <c r="H490" i="1"/>
  <c r="AC491" i="2" l="1"/>
  <c r="E491" i="1"/>
  <c r="AD491" i="2"/>
  <c r="AB491" i="2"/>
  <c r="K490" i="1"/>
  <c r="V492" i="1"/>
  <c r="T490" i="1"/>
  <c r="J490" i="1"/>
  <c r="H491" i="1"/>
  <c r="E492" i="1" l="1"/>
  <c r="AC492" i="2"/>
  <c r="AD492" i="2"/>
  <c r="AB492" i="2"/>
  <c r="W490" i="1"/>
  <c r="K491" i="1"/>
  <c r="V493" i="1"/>
  <c r="J491" i="1"/>
  <c r="T491" i="1"/>
  <c r="H492" i="1"/>
  <c r="E493" i="1" l="1"/>
  <c r="AC493" i="2"/>
  <c r="AD493" i="2"/>
  <c r="AB493" i="2"/>
  <c r="W491" i="1"/>
  <c r="K492" i="1"/>
  <c r="J492" i="1"/>
  <c r="V494" i="1"/>
  <c r="T492" i="1"/>
  <c r="H493" i="1"/>
  <c r="AC494" i="2" l="1"/>
  <c r="E494" i="1"/>
  <c r="AB494" i="2"/>
  <c r="AD494" i="2"/>
  <c r="J493" i="1"/>
  <c r="W492" i="1"/>
  <c r="K493" i="1"/>
  <c r="V495" i="1"/>
  <c r="T493" i="1"/>
  <c r="H494" i="1"/>
  <c r="AC495" i="2" l="1"/>
  <c r="E495" i="1"/>
  <c r="AD495" i="2"/>
  <c r="AB495" i="2"/>
  <c r="J494" i="1"/>
  <c r="K494" i="1"/>
  <c r="W493" i="1"/>
  <c r="V496" i="1"/>
  <c r="T494" i="1"/>
  <c r="H495" i="1"/>
  <c r="AD496" i="2" l="1"/>
  <c r="E496" i="1"/>
  <c r="AC496" i="2"/>
  <c r="AB496" i="2"/>
  <c r="W494" i="1"/>
  <c r="J495" i="1"/>
  <c r="K495" i="1"/>
  <c r="V497" i="1"/>
  <c r="T495" i="1"/>
  <c r="H496" i="1"/>
  <c r="AC497" i="2" l="1"/>
  <c r="E497" i="1"/>
  <c r="AB497" i="2"/>
  <c r="AD497" i="2"/>
  <c r="K496" i="1"/>
  <c r="W495" i="1"/>
  <c r="V498" i="1"/>
  <c r="J496" i="1"/>
  <c r="T496" i="1"/>
  <c r="H497" i="1"/>
  <c r="AC498" i="2" l="1"/>
  <c r="E498" i="1"/>
  <c r="AD498" i="2"/>
  <c r="AB498" i="2"/>
  <c r="W496" i="1"/>
  <c r="K497" i="1"/>
  <c r="T497" i="1"/>
  <c r="J497" i="1"/>
  <c r="H498" i="1"/>
  <c r="W497" i="1" l="1"/>
  <c r="K498" i="1"/>
  <c r="V499" i="1"/>
  <c r="T498" i="1"/>
  <c r="J498" i="1"/>
  <c r="AC499" i="2" l="1"/>
  <c r="E499" i="1"/>
  <c r="AB499" i="2"/>
  <c r="AD499" i="2"/>
  <c r="W498" i="1"/>
  <c r="H499" i="1"/>
  <c r="K499" i="1" l="1"/>
  <c r="V500" i="1"/>
  <c r="J499" i="1"/>
  <c r="T499" i="1"/>
  <c r="E500" i="1" l="1"/>
  <c r="AD500" i="2"/>
  <c r="AC500" i="2"/>
  <c r="AB500" i="2"/>
  <c r="W499" i="1"/>
  <c r="V501" i="1"/>
  <c r="H500" i="1"/>
  <c r="E501" i="1" l="1"/>
  <c r="AB501" i="2"/>
  <c r="AD501" i="2"/>
  <c r="AC501" i="2"/>
  <c r="K500" i="1"/>
  <c r="J500" i="1"/>
  <c r="V502" i="1"/>
  <c r="T500" i="1"/>
  <c r="H501" i="1"/>
  <c r="AD502" i="2" l="1"/>
  <c r="E502" i="1"/>
  <c r="AB502" i="2"/>
  <c r="AC502" i="2"/>
  <c r="W500" i="1"/>
  <c r="K501" i="1"/>
  <c r="V503" i="1"/>
  <c r="T501" i="1"/>
  <c r="J501" i="1"/>
  <c r="H502" i="1"/>
  <c r="AB503" i="2" l="1"/>
  <c r="E503" i="1"/>
  <c r="AC503" i="2"/>
  <c r="AD503" i="2"/>
  <c r="K502" i="1"/>
  <c r="W501" i="1"/>
  <c r="V504" i="1"/>
  <c r="J502" i="1"/>
  <c r="T502" i="1"/>
  <c r="H503" i="1"/>
  <c r="E504" i="1" l="1"/>
  <c r="AD504" i="2"/>
  <c r="AB504" i="2"/>
  <c r="AC504" i="2"/>
  <c r="W502" i="1"/>
  <c r="K503" i="1"/>
  <c r="V505" i="1"/>
  <c r="T503" i="1"/>
  <c r="J503" i="1"/>
  <c r="H504" i="1"/>
  <c r="E505" i="1" l="1"/>
  <c r="AD505" i="2"/>
  <c r="AC505" i="2"/>
  <c r="AB505" i="2"/>
  <c r="J504" i="1"/>
  <c r="K504" i="1"/>
  <c r="W503" i="1"/>
  <c r="V506" i="1"/>
  <c r="T504" i="1"/>
  <c r="H505" i="1"/>
  <c r="AD506" i="2" l="1"/>
  <c r="E506" i="1"/>
  <c r="AC506" i="2"/>
  <c r="AB506" i="2"/>
  <c r="W504" i="1"/>
  <c r="K505" i="1"/>
  <c r="V507" i="1"/>
  <c r="T505" i="1"/>
  <c r="J505" i="1"/>
  <c r="H506" i="1"/>
  <c r="AD507" i="2" l="1"/>
  <c r="E507" i="1"/>
  <c r="AC507" i="2"/>
  <c r="AB507" i="2"/>
  <c r="W505" i="1"/>
  <c r="K506" i="1"/>
  <c r="V508" i="1"/>
  <c r="J506" i="1"/>
  <c r="T506" i="1"/>
  <c r="H507" i="1"/>
  <c r="E508" i="1" l="1"/>
  <c r="AD508" i="2"/>
  <c r="AC508" i="2"/>
  <c r="AB508" i="2"/>
  <c r="K507" i="1"/>
  <c r="W506" i="1"/>
  <c r="V509" i="1"/>
  <c r="J507" i="1"/>
  <c r="T507" i="1"/>
  <c r="H508" i="1"/>
  <c r="E509" i="1" l="1"/>
  <c r="AD509" i="2"/>
  <c r="AB509" i="2"/>
  <c r="AC509" i="2"/>
  <c r="K508" i="1"/>
  <c r="W507" i="1"/>
  <c r="J508" i="1"/>
  <c r="T508" i="1"/>
  <c r="H509" i="1"/>
  <c r="W508" i="1" l="1"/>
  <c r="K509" i="1"/>
  <c r="T509" i="1"/>
  <c r="J509" i="1"/>
  <c r="W509" i="1" l="1"/>
  <c r="V510" i="1"/>
  <c r="AC510" i="2" l="1"/>
  <c r="E510" i="1"/>
  <c r="AD510" i="2"/>
  <c r="AB510" i="2"/>
  <c r="H510" i="1"/>
  <c r="K510" i="1" l="1"/>
  <c r="J510" i="1"/>
  <c r="T510" i="1"/>
  <c r="W510" i="1" l="1"/>
  <c r="V511" i="1"/>
  <c r="AD511" i="2" l="1"/>
  <c r="E511" i="1"/>
  <c r="AB511" i="2"/>
  <c r="AC511" i="2"/>
  <c r="V512" i="1"/>
  <c r="H511" i="1"/>
  <c r="E512" i="1" l="1"/>
  <c r="AC512" i="2"/>
  <c r="AB512" i="2"/>
  <c r="AD512" i="2"/>
  <c r="K511" i="1"/>
  <c r="T511" i="1"/>
  <c r="J511" i="1"/>
  <c r="H512" i="1"/>
  <c r="K512" i="1" l="1"/>
  <c r="J512" i="1"/>
  <c r="W511" i="1"/>
  <c r="T512" i="1"/>
  <c r="W512" i="1" l="1"/>
  <c r="V513" i="1" l="1"/>
  <c r="AB513" i="2" l="1"/>
  <c r="E513" i="1"/>
  <c r="AC513" i="2"/>
  <c r="AD513" i="2"/>
  <c r="H513" i="1"/>
  <c r="K513" i="1" l="1"/>
  <c r="V514" i="1"/>
  <c r="J513" i="1"/>
  <c r="T513" i="1"/>
  <c r="E514" i="1" l="1"/>
  <c r="AC514" i="2"/>
  <c r="AD514" i="2"/>
  <c r="AB514" i="2"/>
  <c r="W513" i="1"/>
  <c r="H514" i="1"/>
  <c r="K514" i="1" l="1"/>
  <c r="J514" i="1"/>
  <c r="T514" i="1"/>
  <c r="W514" i="1" l="1"/>
  <c r="V515" i="1"/>
  <c r="AB515" i="2" l="1"/>
  <c r="AC515" i="2"/>
  <c r="E515" i="1"/>
  <c r="AD515" i="2"/>
  <c r="V516" i="1"/>
  <c r="H515" i="1"/>
  <c r="E516" i="1" l="1"/>
  <c r="AD516" i="2"/>
  <c r="AC516" i="2"/>
  <c r="AB516" i="2"/>
  <c r="J515" i="1"/>
  <c r="T515" i="1"/>
  <c r="K515" i="1"/>
  <c r="H516" i="1"/>
  <c r="W515" i="1" l="1"/>
  <c r="K516" i="1"/>
  <c r="V517" i="1"/>
  <c r="T516" i="1"/>
  <c r="J516" i="1"/>
  <c r="E517" i="1" l="1"/>
  <c r="AB517" i="2"/>
  <c r="AD517" i="2"/>
  <c r="AC517" i="2"/>
  <c r="W516" i="1"/>
  <c r="H517" i="1"/>
  <c r="J517" i="1" l="1"/>
  <c r="K517" i="1"/>
  <c r="T517" i="1"/>
  <c r="W517" i="1" l="1"/>
  <c r="V518" i="1"/>
  <c r="AB518" i="2" l="1"/>
  <c r="E518" i="1"/>
  <c r="AD518" i="2"/>
  <c r="AC518" i="2"/>
  <c r="V519" i="1"/>
  <c r="H518" i="1"/>
  <c r="AC519" i="2" l="1"/>
  <c r="E519" i="1"/>
  <c r="AD519" i="2"/>
  <c r="AB519" i="2"/>
  <c r="K518" i="1"/>
  <c r="V520" i="1"/>
  <c r="T518" i="1"/>
  <c r="J518" i="1"/>
  <c r="H519" i="1"/>
  <c r="E520" i="1" l="1"/>
  <c r="AC520" i="2"/>
  <c r="AD520" i="2"/>
  <c r="AB520" i="2"/>
  <c r="K519" i="1"/>
  <c r="W518" i="1"/>
  <c r="V521" i="1"/>
  <c r="J519" i="1"/>
  <c r="T519" i="1"/>
  <c r="H520" i="1"/>
  <c r="AB521" i="2" l="1"/>
  <c r="E521" i="1"/>
  <c r="AD521" i="2"/>
  <c r="AC521" i="2"/>
  <c r="K520" i="1"/>
  <c r="W519" i="1"/>
  <c r="J520" i="1"/>
  <c r="T520" i="1"/>
  <c r="H521" i="1"/>
  <c r="K521" i="1" l="1"/>
  <c r="J521" i="1"/>
  <c r="W520" i="1"/>
  <c r="V522" i="1"/>
  <c r="T521" i="1"/>
  <c r="AC522" i="2" l="1"/>
  <c r="AD522" i="2"/>
  <c r="E522" i="1"/>
  <c r="AB522" i="2"/>
  <c r="W521" i="1"/>
  <c r="H522" i="1"/>
  <c r="K522" i="1" l="1"/>
  <c r="J522" i="1"/>
  <c r="T522" i="1"/>
  <c r="W522" i="1" l="1"/>
  <c r="V523" i="1" l="1"/>
  <c r="AC523" i="2" l="1"/>
  <c r="E523" i="1"/>
  <c r="AD523" i="2"/>
  <c r="AB523" i="2"/>
  <c r="V524" i="1"/>
  <c r="H523" i="1"/>
  <c r="E524" i="1" l="1"/>
  <c r="AD524" i="2"/>
  <c r="AB524" i="2"/>
  <c r="AC524" i="2"/>
  <c r="K523" i="1"/>
  <c r="V525" i="1"/>
  <c r="T523" i="1"/>
  <c r="J523" i="1"/>
  <c r="H524" i="1"/>
  <c r="AC525" i="2" l="1"/>
  <c r="E525" i="1"/>
  <c r="AD525" i="2"/>
  <c r="AB525" i="2"/>
  <c r="K524" i="1"/>
  <c r="J524" i="1"/>
  <c r="W523" i="1"/>
  <c r="V526" i="1"/>
  <c r="T524" i="1"/>
  <c r="H525" i="1"/>
  <c r="AD526" i="2" l="1"/>
  <c r="E526" i="1"/>
  <c r="AC526" i="2"/>
  <c r="AB526" i="2"/>
  <c r="K525" i="1"/>
  <c r="W524" i="1"/>
  <c r="V527" i="1"/>
  <c r="J525" i="1"/>
  <c r="T525" i="1"/>
  <c r="H526" i="1"/>
  <c r="E527" i="1" l="1"/>
  <c r="AC527" i="2"/>
  <c r="AB527" i="2"/>
  <c r="AD527" i="2"/>
  <c r="W525" i="1"/>
  <c r="V528" i="1"/>
  <c r="T526" i="1"/>
  <c r="K526" i="1"/>
  <c r="J526" i="1"/>
  <c r="H527" i="1"/>
  <c r="E528" i="1" l="1"/>
  <c r="AD528" i="2"/>
  <c r="AB528" i="2"/>
  <c r="AC528" i="2"/>
  <c r="K527" i="1"/>
  <c r="J527" i="1"/>
  <c r="W526" i="1"/>
  <c r="V529" i="1"/>
  <c r="T527" i="1"/>
  <c r="H528" i="1"/>
  <c r="E529" i="1" l="1"/>
  <c r="AD529" i="2"/>
  <c r="AC529" i="2"/>
  <c r="AB529" i="2"/>
  <c r="K528" i="1"/>
  <c r="W527" i="1"/>
  <c r="V530" i="1"/>
  <c r="T528" i="1"/>
  <c r="J528" i="1"/>
  <c r="H529" i="1"/>
  <c r="AB530" i="2" l="1"/>
  <c r="E530" i="1"/>
  <c r="AD530" i="2"/>
  <c r="AC530" i="2"/>
  <c r="W528" i="1"/>
  <c r="K529" i="1"/>
  <c r="J529" i="1"/>
  <c r="V531" i="1"/>
  <c r="T529" i="1"/>
  <c r="H530" i="1"/>
  <c r="E531" i="1" l="1"/>
  <c r="AD531" i="2"/>
  <c r="AB531" i="2"/>
  <c r="AC531" i="2"/>
  <c r="K530" i="1"/>
  <c r="W529" i="1"/>
  <c r="V532" i="1"/>
  <c r="J530" i="1"/>
  <c r="T530" i="1"/>
  <c r="H531" i="1"/>
  <c r="E532" i="1" l="1"/>
  <c r="AC532" i="2"/>
  <c r="AD532" i="2"/>
  <c r="AB532" i="2"/>
  <c r="W530" i="1"/>
  <c r="K531" i="1"/>
  <c r="V533" i="1"/>
  <c r="T531" i="1"/>
  <c r="J531" i="1"/>
  <c r="H532" i="1"/>
  <c r="E533" i="1" l="1"/>
  <c r="AB533" i="2"/>
  <c r="AD533" i="2"/>
  <c r="AC533" i="2"/>
  <c r="W531" i="1"/>
  <c r="K532" i="1"/>
  <c r="V534" i="1"/>
  <c r="T532" i="1"/>
  <c r="J532" i="1"/>
  <c r="H533" i="1"/>
  <c r="AB534" i="2" l="1"/>
  <c r="E534" i="1"/>
  <c r="AC534" i="2"/>
  <c r="AD534" i="2"/>
  <c r="W532" i="1"/>
  <c r="K533" i="1"/>
  <c r="V535" i="1"/>
  <c r="J533" i="1"/>
  <c r="T533" i="1"/>
  <c r="H534" i="1"/>
  <c r="E535" i="1" l="1"/>
  <c r="AB535" i="2"/>
  <c r="AC535" i="2"/>
  <c r="AD535" i="2"/>
  <c r="W533" i="1"/>
  <c r="K534" i="1"/>
  <c r="J534" i="1"/>
  <c r="V536" i="1"/>
  <c r="T534" i="1"/>
  <c r="H535" i="1"/>
  <c r="E536" i="1" l="1"/>
  <c r="AB536" i="2"/>
  <c r="AD536" i="2"/>
  <c r="AC536" i="2"/>
  <c r="W534" i="1"/>
  <c r="K535" i="1"/>
  <c r="V537" i="1"/>
  <c r="J535" i="1"/>
  <c r="T535" i="1"/>
  <c r="H536" i="1"/>
  <c r="E537" i="1" l="1"/>
  <c r="AD537" i="2"/>
  <c r="AC537" i="2"/>
  <c r="AB537" i="2"/>
  <c r="W535" i="1"/>
  <c r="J536" i="1"/>
  <c r="V538" i="1"/>
  <c r="T536" i="1"/>
  <c r="K536" i="1"/>
  <c r="H537" i="1"/>
  <c r="E538" i="1" l="1"/>
  <c r="AD538" i="2"/>
  <c r="AC538" i="2"/>
  <c r="AB538" i="2"/>
  <c r="K537" i="1"/>
  <c r="W536" i="1"/>
  <c r="V539" i="1"/>
  <c r="J537" i="1"/>
  <c r="T537" i="1"/>
  <c r="H538" i="1"/>
  <c r="E539" i="1" l="1"/>
  <c r="AD539" i="2"/>
  <c r="AC539" i="2"/>
  <c r="AB539" i="2"/>
  <c r="W537" i="1"/>
  <c r="J538" i="1"/>
  <c r="V540" i="1"/>
  <c r="T538" i="1"/>
  <c r="K538" i="1"/>
  <c r="H539" i="1"/>
  <c r="AC540" i="2" l="1"/>
  <c r="E540" i="1"/>
  <c r="AD540" i="2"/>
  <c r="AB540" i="2"/>
  <c r="W538" i="1"/>
  <c r="K539" i="1"/>
  <c r="V541" i="1"/>
  <c r="T539" i="1"/>
  <c r="J539" i="1"/>
  <c r="H540" i="1"/>
  <c r="E541" i="1" l="1"/>
  <c r="AB541" i="2"/>
  <c r="AC541" i="2"/>
  <c r="AD541" i="2"/>
  <c r="K540" i="1"/>
  <c r="W539" i="1"/>
  <c r="V542" i="1"/>
  <c r="J540" i="1"/>
  <c r="T540" i="1"/>
  <c r="H541" i="1"/>
  <c r="E542" i="1" l="1"/>
  <c r="AD542" i="2"/>
  <c r="AC542" i="2"/>
  <c r="AB542" i="2"/>
  <c r="W540" i="1"/>
  <c r="K541" i="1"/>
  <c r="V543" i="1"/>
  <c r="J541" i="1"/>
  <c r="T541" i="1"/>
  <c r="H542" i="1"/>
  <c r="E543" i="1" l="1"/>
  <c r="AD543" i="2"/>
  <c r="AB543" i="2"/>
  <c r="AC543" i="2"/>
  <c r="K542" i="1"/>
  <c r="W541" i="1"/>
  <c r="V544" i="1"/>
  <c r="J542" i="1"/>
  <c r="T542" i="1"/>
  <c r="H543" i="1"/>
  <c r="E544" i="1" l="1"/>
  <c r="AD544" i="2"/>
  <c r="AB544" i="2"/>
  <c r="AC544" i="2"/>
  <c r="K543" i="1"/>
  <c r="W542" i="1"/>
  <c r="J543" i="1"/>
  <c r="V545" i="1"/>
  <c r="T543" i="1"/>
  <c r="H544" i="1"/>
  <c r="AB545" i="2" l="1"/>
  <c r="AD545" i="2"/>
  <c r="AC545" i="2"/>
  <c r="E545" i="1"/>
  <c r="W543" i="1"/>
  <c r="K544" i="1"/>
  <c r="V546" i="1"/>
  <c r="J544" i="1"/>
  <c r="T544" i="1"/>
  <c r="H545" i="1"/>
  <c r="AC546" i="2" l="1"/>
  <c r="AD546" i="2"/>
  <c r="E546" i="1"/>
  <c r="AB546" i="2"/>
  <c r="J545" i="1"/>
  <c r="W544" i="1"/>
  <c r="K545" i="1"/>
  <c r="V547" i="1"/>
  <c r="T545" i="1"/>
  <c r="H546" i="1"/>
  <c r="AD547" i="2" l="1"/>
  <c r="AC547" i="2"/>
  <c r="E547" i="1"/>
  <c r="AB547" i="2"/>
  <c r="K546" i="1"/>
  <c r="W545" i="1"/>
  <c r="V548" i="1"/>
  <c r="J546" i="1"/>
  <c r="T546" i="1"/>
  <c r="H547" i="1"/>
  <c r="E548" i="1" l="1"/>
  <c r="AD548" i="2"/>
  <c r="AB548" i="2"/>
  <c r="AC548" i="2"/>
  <c r="W546" i="1"/>
  <c r="K547" i="1"/>
  <c r="J547" i="1"/>
  <c r="V549" i="1"/>
  <c r="T547" i="1"/>
  <c r="H548" i="1"/>
  <c r="AD549" i="2" l="1"/>
  <c r="E549" i="1"/>
  <c r="AB549" i="2"/>
  <c r="AC549" i="2"/>
  <c r="W547" i="1"/>
  <c r="K548" i="1"/>
  <c r="V550" i="1"/>
  <c r="T548" i="1"/>
  <c r="J548" i="1"/>
  <c r="H549" i="1"/>
  <c r="AC550" i="2" l="1"/>
  <c r="E550" i="1"/>
  <c r="AB550" i="2"/>
  <c r="AD550" i="2"/>
  <c r="K549" i="1"/>
  <c r="W548" i="1"/>
  <c r="V551" i="1"/>
  <c r="J549" i="1"/>
  <c r="T549" i="1"/>
  <c r="H550" i="1"/>
  <c r="AB551" i="2" l="1"/>
  <c r="AD551" i="2"/>
  <c r="AC551" i="2"/>
  <c r="E551" i="1"/>
  <c r="W549" i="1"/>
  <c r="J550" i="1"/>
  <c r="K550" i="1"/>
  <c r="V552" i="1"/>
  <c r="T550" i="1"/>
  <c r="H551" i="1"/>
  <c r="AC552" i="2" l="1"/>
  <c r="AB552" i="2"/>
  <c r="AD552" i="2"/>
  <c r="E552" i="1"/>
  <c r="J551" i="1"/>
  <c r="K551" i="1"/>
  <c r="W550" i="1"/>
  <c r="V553" i="1"/>
  <c r="T551" i="1"/>
  <c r="H552" i="1"/>
  <c r="E553" i="1" l="1"/>
  <c r="AB553" i="2"/>
  <c r="AD553" i="2"/>
  <c r="AC553" i="2"/>
  <c r="W551" i="1"/>
  <c r="J552" i="1"/>
  <c r="K552" i="1"/>
  <c r="V554" i="1"/>
  <c r="T552" i="1"/>
  <c r="H553" i="1"/>
  <c r="AC554" i="2" l="1"/>
  <c r="AB554" i="2"/>
  <c r="AD554" i="2"/>
  <c r="E554" i="1"/>
  <c r="W552" i="1"/>
  <c r="J553" i="1"/>
  <c r="K553" i="1"/>
  <c r="V555" i="1"/>
  <c r="T553" i="1"/>
  <c r="H554" i="1"/>
  <c r="E555" i="1" l="1"/>
  <c r="AD555" i="2"/>
  <c r="AC555" i="2"/>
  <c r="AB555" i="2"/>
  <c r="J554" i="1"/>
  <c r="K554" i="1"/>
  <c r="W553" i="1"/>
  <c r="V556" i="1"/>
  <c r="T554" i="1"/>
  <c r="H555" i="1"/>
  <c r="E556" i="1" l="1"/>
  <c r="AD556" i="2"/>
  <c r="AB556" i="2"/>
  <c r="AC556" i="2"/>
  <c r="W554" i="1"/>
  <c r="K555" i="1"/>
  <c r="V557" i="1"/>
  <c r="T555" i="1"/>
  <c r="J555" i="1"/>
  <c r="H556" i="1"/>
  <c r="AD557" i="2" l="1"/>
  <c r="E557" i="1"/>
  <c r="AB557" i="2"/>
  <c r="AC557" i="2"/>
  <c r="K556" i="1"/>
  <c r="J556" i="1"/>
  <c r="W555" i="1"/>
  <c r="V558" i="1"/>
  <c r="T556" i="1"/>
  <c r="H557" i="1"/>
  <c r="E558" i="1" l="1"/>
  <c r="AB558" i="2"/>
  <c r="AC558" i="2"/>
  <c r="AD558" i="2"/>
  <c r="W556" i="1"/>
  <c r="K557" i="1"/>
  <c r="V559" i="1"/>
  <c r="T557" i="1"/>
  <c r="J557" i="1"/>
  <c r="H558" i="1"/>
  <c r="AD559" i="2" l="1"/>
  <c r="E559" i="1"/>
  <c r="AB559" i="2"/>
  <c r="AC559" i="2"/>
  <c r="W557" i="1"/>
  <c r="J558" i="1"/>
  <c r="K558" i="1"/>
  <c r="V560" i="1"/>
  <c r="T558" i="1"/>
  <c r="H559" i="1"/>
  <c r="AB560" i="2" l="1"/>
  <c r="AD560" i="2"/>
  <c r="AC560" i="2"/>
  <c r="E560" i="1"/>
  <c r="K559" i="1"/>
  <c r="J559" i="1"/>
  <c r="W558" i="1"/>
  <c r="V561" i="1"/>
  <c r="T559" i="1"/>
  <c r="H560" i="1"/>
  <c r="E561" i="1" l="1"/>
  <c r="AB561" i="2"/>
  <c r="AD561" i="2"/>
  <c r="AC561" i="2"/>
  <c r="W559" i="1"/>
  <c r="J560" i="1"/>
  <c r="V562" i="1"/>
  <c r="T560" i="1"/>
  <c r="K560" i="1"/>
  <c r="H561" i="1"/>
  <c r="AB562" i="2" l="1"/>
  <c r="AC562" i="2"/>
  <c r="AD562" i="2"/>
  <c r="E562" i="1"/>
  <c r="W560" i="1"/>
  <c r="K561" i="1"/>
  <c r="V563" i="1"/>
  <c r="J561" i="1"/>
  <c r="T561" i="1"/>
  <c r="H562" i="1"/>
  <c r="AC563" i="2" l="1"/>
  <c r="AD563" i="2"/>
  <c r="E563" i="1"/>
  <c r="AB563" i="2"/>
  <c r="W561" i="1"/>
  <c r="K562" i="1"/>
  <c r="V564" i="1"/>
  <c r="T562" i="1"/>
  <c r="J562" i="1"/>
  <c r="H563" i="1"/>
  <c r="E564" i="1" l="1"/>
  <c r="AD564" i="2"/>
  <c r="AB564" i="2"/>
  <c r="AC564" i="2"/>
  <c r="K563" i="1"/>
  <c r="W562" i="1"/>
  <c r="V565" i="1"/>
  <c r="J563" i="1"/>
  <c r="T563" i="1"/>
  <c r="H564" i="1"/>
  <c r="E565" i="1" l="1"/>
  <c r="AC565" i="2"/>
  <c r="AD565" i="2"/>
  <c r="AB565" i="2"/>
  <c r="K564" i="1"/>
  <c r="W563" i="1"/>
  <c r="V566" i="1"/>
  <c r="J564" i="1"/>
  <c r="T564" i="1"/>
  <c r="H565" i="1"/>
  <c r="AC566" i="2" l="1"/>
  <c r="AD566" i="2"/>
  <c r="E566" i="1"/>
  <c r="AB566" i="2"/>
  <c r="W564" i="1"/>
  <c r="K565" i="1"/>
  <c r="V567" i="1"/>
  <c r="J565" i="1"/>
  <c r="T565" i="1"/>
  <c r="H566" i="1"/>
  <c r="AD567" i="2" l="1"/>
  <c r="AB567" i="2"/>
  <c r="AC567" i="2"/>
  <c r="E567" i="1"/>
  <c r="W565" i="1"/>
  <c r="K566" i="1"/>
  <c r="V568" i="1"/>
  <c r="J566" i="1"/>
  <c r="T566" i="1"/>
  <c r="H567" i="1"/>
  <c r="AD568" i="2" l="1"/>
  <c r="E568" i="1"/>
  <c r="AC568" i="2"/>
  <c r="AB568" i="2"/>
  <c r="W566" i="1"/>
  <c r="J567" i="1"/>
  <c r="V569" i="1"/>
  <c r="T567" i="1"/>
  <c r="K567" i="1"/>
  <c r="H568" i="1"/>
  <c r="E569" i="1" l="1"/>
  <c r="AC569" i="2"/>
  <c r="AB569" i="2"/>
  <c r="AD569" i="2"/>
  <c r="K568" i="1"/>
  <c r="W567" i="1"/>
  <c r="V570" i="1"/>
  <c r="J568" i="1"/>
  <c r="T568" i="1"/>
  <c r="H569" i="1"/>
  <c r="AB570" i="2" l="1"/>
  <c r="AC570" i="2"/>
  <c r="E570" i="1"/>
  <c r="AD570" i="2"/>
  <c r="K569" i="1"/>
  <c r="W568" i="1"/>
  <c r="J569" i="1"/>
  <c r="V571" i="1"/>
  <c r="T569" i="1"/>
  <c r="H570" i="1"/>
  <c r="AC571" i="2" l="1"/>
  <c r="AD571" i="2"/>
  <c r="E571" i="1"/>
  <c r="AB571" i="2"/>
  <c r="K570" i="1"/>
  <c r="J570" i="1"/>
  <c r="W569" i="1"/>
  <c r="T570" i="1"/>
  <c r="H571" i="1"/>
  <c r="K571" i="1" l="1"/>
  <c r="J571" i="1"/>
  <c r="W570" i="1"/>
  <c r="T571" i="1"/>
  <c r="W571" i="1" l="1"/>
  <c r="V572" i="1" l="1"/>
  <c r="E572" i="1" l="1"/>
  <c r="AB572" i="2"/>
  <c r="AD572" i="2"/>
  <c r="AC572" i="2"/>
  <c r="V573" i="1"/>
  <c r="H572" i="1"/>
  <c r="E573" i="1" l="1"/>
  <c r="AC573" i="2"/>
  <c r="AB573" i="2"/>
  <c r="AD573" i="2"/>
  <c r="K572" i="1"/>
  <c r="V574" i="1"/>
  <c r="J572" i="1"/>
  <c r="T572" i="1"/>
  <c r="H573" i="1"/>
  <c r="AC574" i="2" l="1"/>
  <c r="AD574" i="2"/>
  <c r="E574" i="1"/>
  <c r="AB574" i="2"/>
  <c r="W572" i="1"/>
  <c r="K573" i="1"/>
  <c r="V575" i="1"/>
  <c r="J573" i="1"/>
  <c r="T573" i="1"/>
  <c r="H574" i="1"/>
  <c r="AD575" i="2" l="1"/>
  <c r="E575" i="1"/>
  <c r="AB575" i="2"/>
  <c r="AC575" i="2"/>
  <c r="K574" i="1"/>
  <c r="J574" i="1"/>
  <c r="W573" i="1"/>
  <c r="V576" i="1"/>
  <c r="T574" i="1"/>
  <c r="H575" i="1"/>
  <c r="AC576" i="2" l="1"/>
  <c r="AD576" i="2"/>
  <c r="E576" i="1"/>
  <c r="AB576" i="2"/>
  <c r="K575" i="1"/>
  <c r="W574" i="1"/>
  <c r="V577" i="1"/>
  <c r="J575" i="1"/>
  <c r="T575" i="1"/>
  <c r="H576" i="1"/>
  <c r="AD577" i="2" l="1"/>
  <c r="E577" i="1"/>
  <c r="AC577" i="2"/>
  <c r="AB577" i="2"/>
  <c r="J576" i="1"/>
  <c r="W575" i="1"/>
  <c r="T576" i="1"/>
  <c r="K576" i="1"/>
  <c r="H577" i="1"/>
  <c r="W576" i="1" l="1"/>
  <c r="K577" i="1"/>
  <c r="V578" i="1"/>
  <c r="T577" i="1"/>
  <c r="J577" i="1"/>
  <c r="E578" i="1" l="1"/>
  <c r="AB578" i="2"/>
  <c r="AD578" i="2"/>
  <c r="AC578" i="2"/>
  <c r="W577" i="1"/>
  <c r="V579" i="1"/>
  <c r="H578" i="1"/>
  <c r="AC579" i="2" l="1"/>
  <c r="AD579" i="2"/>
  <c r="E579" i="1"/>
  <c r="AB579" i="2"/>
  <c r="K578" i="1"/>
  <c r="V580" i="1"/>
  <c r="J578" i="1"/>
  <c r="T578" i="1"/>
  <c r="H579" i="1"/>
  <c r="AB580" i="2" l="1"/>
  <c r="E580" i="1"/>
  <c r="AD580" i="2"/>
  <c r="AC580" i="2"/>
  <c r="W578" i="1"/>
  <c r="K579" i="1"/>
  <c r="V581" i="1"/>
  <c r="T579" i="1"/>
  <c r="J579" i="1"/>
  <c r="H580" i="1"/>
  <c r="AC581" i="2" l="1"/>
  <c r="E581" i="1"/>
  <c r="AB581" i="2"/>
  <c r="AD581" i="2"/>
  <c r="K580" i="1"/>
  <c r="J580" i="1"/>
  <c r="W579" i="1"/>
  <c r="V582" i="1"/>
  <c r="T580" i="1"/>
  <c r="H581" i="1"/>
  <c r="AB582" i="2" l="1"/>
  <c r="E582" i="1"/>
  <c r="AD582" i="2"/>
  <c r="AC582" i="2"/>
  <c r="W580" i="1"/>
  <c r="V583" i="1"/>
  <c r="K581" i="1"/>
  <c r="J581" i="1"/>
  <c r="T581" i="1"/>
  <c r="H582" i="1"/>
  <c r="E583" i="1" l="1"/>
  <c r="AC583" i="2"/>
  <c r="AB583" i="2"/>
  <c r="AD583" i="2"/>
  <c r="W581" i="1"/>
  <c r="K582" i="1"/>
  <c r="T582" i="1"/>
  <c r="J582" i="1"/>
  <c r="H583" i="1"/>
  <c r="K583" i="1" l="1"/>
  <c r="W582" i="1"/>
  <c r="V584" i="1"/>
  <c r="J583" i="1"/>
  <c r="T583" i="1"/>
  <c r="AC584" i="2" l="1"/>
  <c r="AD584" i="2"/>
  <c r="AB584" i="2"/>
  <c r="E584" i="1"/>
  <c r="W583" i="1"/>
  <c r="V585" i="1"/>
  <c r="H584" i="1"/>
  <c r="AB585" i="2" l="1"/>
  <c r="E585" i="1"/>
  <c r="AC585" i="2"/>
  <c r="AD585" i="2"/>
  <c r="K584" i="1"/>
  <c r="T584" i="1"/>
  <c r="J584" i="1"/>
  <c r="H585" i="1"/>
  <c r="J585" i="1" l="1"/>
  <c r="K585" i="1"/>
  <c r="W584" i="1"/>
  <c r="V586" i="1"/>
  <c r="T585" i="1"/>
  <c r="AB586" i="2" l="1"/>
  <c r="E586" i="1"/>
  <c r="AD586" i="2"/>
  <c r="AC586" i="2"/>
  <c r="W585" i="1"/>
  <c r="V587" i="1"/>
  <c r="H586" i="1"/>
  <c r="E587" i="1" l="1"/>
  <c r="AD587" i="2"/>
  <c r="AC587" i="2"/>
  <c r="AB587" i="2"/>
  <c r="J586" i="1"/>
  <c r="K586" i="1"/>
  <c r="V588" i="1"/>
  <c r="T586" i="1"/>
  <c r="H587" i="1"/>
  <c r="AD588" i="2" l="1"/>
  <c r="AC588" i="2"/>
  <c r="E588" i="1"/>
  <c r="AB588" i="2"/>
  <c r="K587" i="1"/>
  <c r="W586" i="1"/>
  <c r="J587" i="1"/>
  <c r="V589" i="1"/>
  <c r="T587" i="1"/>
  <c r="H588" i="1"/>
  <c r="AC589" i="2" l="1"/>
  <c r="AD589" i="2"/>
  <c r="AB589" i="2"/>
  <c r="E589" i="1"/>
  <c r="K588" i="1"/>
  <c r="W587" i="1"/>
  <c r="V590" i="1"/>
  <c r="T588" i="1"/>
  <c r="J588" i="1"/>
  <c r="H589" i="1"/>
  <c r="AC590" i="2" l="1"/>
  <c r="AD590" i="2"/>
  <c r="E590" i="1"/>
  <c r="AB590" i="2"/>
  <c r="K589" i="1"/>
  <c r="W588" i="1"/>
  <c r="V591" i="1"/>
  <c r="J589" i="1"/>
  <c r="T589" i="1"/>
  <c r="H590" i="1"/>
  <c r="AB591" i="2" l="1"/>
  <c r="AC591" i="2"/>
  <c r="E591" i="1"/>
  <c r="AD591" i="2"/>
  <c r="K590" i="1"/>
  <c r="W589" i="1"/>
  <c r="J590" i="1"/>
  <c r="V592" i="1"/>
  <c r="T590" i="1"/>
  <c r="H591" i="1"/>
  <c r="AC592" i="2" l="1"/>
  <c r="E592" i="1"/>
  <c r="AB592" i="2"/>
  <c r="AD592" i="2"/>
  <c r="K591" i="1"/>
  <c r="W590" i="1"/>
  <c r="J591" i="1"/>
  <c r="V593" i="1"/>
  <c r="T591" i="1"/>
  <c r="H592" i="1"/>
  <c r="E593" i="1" l="1"/>
  <c r="AD593" i="2"/>
  <c r="AB593" i="2"/>
  <c r="AC593" i="2"/>
  <c r="J592" i="1"/>
  <c r="W591" i="1"/>
  <c r="V594" i="1"/>
  <c r="T592" i="1"/>
  <c r="K592" i="1"/>
  <c r="H593" i="1"/>
  <c r="AC594" i="2" l="1"/>
  <c r="AD594" i="2"/>
  <c r="AB594" i="2"/>
  <c r="E594" i="1"/>
  <c r="K593" i="1"/>
  <c r="J593" i="1"/>
  <c r="W592" i="1"/>
  <c r="T593" i="1"/>
  <c r="H594" i="1"/>
  <c r="K594" i="1" l="1"/>
  <c r="W593" i="1"/>
  <c r="J594" i="1"/>
  <c r="T594" i="1"/>
  <c r="W594" i="1" l="1"/>
  <c r="V595" i="1" l="1"/>
  <c r="E595" i="1" l="1"/>
  <c r="AD595" i="2"/>
  <c r="AC595" i="2"/>
  <c r="AB595" i="2"/>
  <c r="V596" i="1"/>
  <c r="H595" i="1"/>
  <c r="E596" i="1" l="1"/>
  <c r="AC596" i="2"/>
  <c r="AD596" i="2"/>
  <c r="AB596" i="2"/>
  <c r="K595" i="1"/>
  <c r="J595" i="1"/>
  <c r="V597" i="1"/>
  <c r="T595" i="1"/>
  <c r="H596" i="1"/>
  <c r="AD597" i="2" l="1"/>
  <c r="AC597" i="2"/>
  <c r="E597" i="1"/>
  <c r="AB597" i="2"/>
  <c r="W595" i="1"/>
  <c r="K596" i="1"/>
  <c r="V598" i="1"/>
  <c r="T596" i="1"/>
  <c r="J596" i="1"/>
  <c r="H597" i="1"/>
  <c r="AB598" i="2" l="1"/>
  <c r="AD598" i="2"/>
  <c r="E598" i="1"/>
  <c r="AC598" i="2"/>
  <c r="W596" i="1"/>
  <c r="J597" i="1"/>
  <c r="K597" i="1"/>
  <c r="T597" i="1"/>
  <c r="H598" i="1"/>
  <c r="J598" i="1" l="1"/>
  <c r="W597" i="1"/>
  <c r="K598" i="1"/>
  <c r="T598" i="1"/>
  <c r="W598" i="1" l="1"/>
  <c r="V599" i="1"/>
  <c r="E599" i="1" l="1"/>
  <c r="AC599" i="2"/>
  <c r="AD599" i="2"/>
  <c r="AB599" i="2"/>
  <c r="H599" i="1"/>
  <c r="K599" i="1" l="1"/>
  <c r="J599" i="1"/>
  <c r="T599" i="1"/>
  <c r="W599" i="1" l="1"/>
  <c r="V600" i="1" l="1"/>
  <c r="AD600" i="2" l="1"/>
  <c r="AC600" i="2"/>
  <c r="AB600" i="2"/>
  <c r="E600" i="1"/>
  <c r="V601" i="1"/>
  <c r="H600" i="1"/>
  <c r="AB601" i="2" l="1"/>
  <c r="AD601" i="2"/>
  <c r="E601" i="1"/>
  <c r="AC601" i="2"/>
  <c r="K600" i="1"/>
  <c r="V602" i="1"/>
  <c r="J600" i="1"/>
  <c r="T600" i="1"/>
  <c r="H601" i="1"/>
  <c r="AB602" i="2" l="1"/>
  <c r="AC602" i="2"/>
  <c r="E602" i="1"/>
  <c r="AD602" i="2"/>
  <c r="K601" i="1"/>
  <c r="J601" i="1"/>
  <c r="W600" i="1"/>
  <c r="V603" i="1"/>
  <c r="T601" i="1"/>
  <c r="H602" i="1"/>
  <c r="AC603" i="2" l="1"/>
  <c r="AD603" i="2"/>
  <c r="E603" i="1"/>
  <c r="AB603" i="2"/>
  <c r="W601" i="1"/>
  <c r="K602" i="1"/>
  <c r="V604" i="1"/>
  <c r="T602" i="1"/>
  <c r="J602" i="1"/>
  <c r="H603" i="1"/>
  <c r="E604" i="1" l="1"/>
  <c r="AD604" i="2"/>
  <c r="AC604" i="2"/>
  <c r="AB604" i="2"/>
  <c r="W602" i="1"/>
  <c r="K603" i="1"/>
  <c r="V605" i="1"/>
  <c r="T603" i="1"/>
  <c r="J603" i="1"/>
  <c r="H604" i="1"/>
  <c r="AB605" i="2" l="1"/>
  <c r="AD605" i="2"/>
  <c r="AC605" i="2"/>
  <c r="E605" i="1"/>
  <c r="W603" i="1"/>
  <c r="K604" i="1"/>
  <c r="V606" i="1"/>
  <c r="T604" i="1"/>
  <c r="J604" i="1"/>
  <c r="H605" i="1"/>
  <c r="AC606" i="2" l="1"/>
  <c r="AD606" i="2"/>
  <c r="AB606" i="2"/>
  <c r="E606" i="1"/>
  <c r="J605" i="1"/>
  <c r="W604" i="1"/>
  <c r="K605" i="1"/>
  <c r="V607" i="1"/>
  <c r="T605" i="1"/>
  <c r="H606" i="1"/>
  <c r="E607" i="1" l="1"/>
  <c r="AB607" i="2"/>
  <c r="AD607" i="2"/>
  <c r="AC607" i="2"/>
  <c r="W605" i="1"/>
  <c r="K606" i="1"/>
  <c r="V608" i="1"/>
  <c r="T606" i="1"/>
  <c r="J606" i="1"/>
  <c r="H607" i="1"/>
  <c r="AD608" i="2" l="1"/>
  <c r="AB608" i="2"/>
  <c r="AC608" i="2"/>
  <c r="E608" i="1"/>
  <c r="W606" i="1"/>
  <c r="K607" i="1"/>
  <c r="V609" i="1"/>
  <c r="J607" i="1"/>
  <c r="T607" i="1"/>
  <c r="H608" i="1"/>
  <c r="AC609" i="2" l="1"/>
  <c r="E609" i="1"/>
  <c r="AB609" i="2"/>
  <c r="AD609" i="2"/>
  <c r="W607" i="1"/>
  <c r="K608" i="1"/>
  <c r="V610" i="1"/>
  <c r="J608" i="1"/>
  <c r="T608" i="1"/>
  <c r="H609" i="1"/>
  <c r="AB610" i="2" l="1"/>
  <c r="AC610" i="2"/>
  <c r="AD610" i="2"/>
  <c r="E610" i="1"/>
  <c r="J609" i="1"/>
  <c r="W608" i="1"/>
  <c r="K609" i="1"/>
  <c r="V611" i="1"/>
  <c r="T609" i="1"/>
  <c r="H610" i="1"/>
  <c r="AD611" i="2" l="1"/>
  <c r="E611" i="1"/>
  <c r="AC611" i="2"/>
  <c r="AB611" i="2"/>
  <c r="K610" i="1"/>
  <c r="W609" i="1"/>
  <c r="T610" i="1"/>
  <c r="J610" i="1"/>
  <c r="H611" i="1"/>
  <c r="W610" i="1" l="1"/>
  <c r="K611" i="1"/>
  <c r="J611" i="1"/>
  <c r="T611" i="1"/>
  <c r="W611" i="1" l="1"/>
  <c r="V612" i="1" l="1"/>
  <c r="E612" i="1" l="1"/>
  <c r="AC612" i="2"/>
  <c r="AD612" i="2"/>
  <c r="AB612" i="2"/>
  <c r="V613" i="1"/>
  <c r="H612" i="1"/>
  <c r="E613" i="1" l="1"/>
  <c r="AB613" i="2"/>
  <c r="AD613" i="2"/>
  <c r="AC613" i="2"/>
  <c r="K612" i="1"/>
  <c r="J612" i="1"/>
  <c r="V614" i="1"/>
  <c r="T612" i="1"/>
  <c r="H613" i="1"/>
  <c r="E614" i="1" l="1"/>
  <c r="AD614" i="2"/>
  <c r="AC614" i="2"/>
  <c r="AB614" i="2"/>
  <c r="K613" i="1"/>
  <c r="W612" i="1"/>
  <c r="V615" i="1"/>
  <c r="T613" i="1"/>
  <c r="J613" i="1"/>
  <c r="H614" i="1"/>
  <c r="AD615" i="2" l="1"/>
  <c r="E615" i="1"/>
  <c r="AC615" i="2"/>
  <c r="AB615" i="2"/>
  <c r="W613" i="1"/>
  <c r="K614" i="1"/>
  <c r="V616" i="1"/>
  <c r="J614" i="1"/>
  <c r="T614" i="1"/>
  <c r="H615" i="1"/>
  <c r="E616" i="1" l="1"/>
  <c r="AB616" i="2"/>
  <c r="AC616" i="2"/>
  <c r="AD616" i="2"/>
  <c r="K615" i="1"/>
  <c r="J615" i="1"/>
  <c r="W614" i="1"/>
  <c r="T615" i="1"/>
  <c r="H616" i="1"/>
  <c r="W615" i="1" l="1"/>
  <c r="K616" i="1"/>
  <c r="J616" i="1"/>
  <c r="T616" i="1"/>
  <c r="W616" i="1" l="1"/>
  <c r="V617" i="1" l="1"/>
  <c r="AB617" i="2" l="1"/>
  <c r="E617" i="1"/>
  <c r="AC617" i="2"/>
  <c r="AD617" i="2"/>
  <c r="V618" i="1"/>
  <c r="H617" i="1"/>
  <c r="AC618" i="2" l="1"/>
  <c r="E618" i="1"/>
  <c r="AB618" i="2"/>
  <c r="AD618" i="2"/>
  <c r="K617" i="1"/>
  <c r="T617" i="1"/>
  <c r="J617" i="1"/>
  <c r="H618" i="1"/>
  <c r="K618" i="1" l="1"/>
  <c r="J618" i="1"/>
  <c r="W617" i="1"/>
  <c r="T618" i="1"/>
  <c r="W618" i="1" l="1"/>
  <c r="V619" i="1"/>
  <c r="E619" i="1" l="1"/>
  <c r="AD619" i="2"/>
  <c r="AB619" i="2"/>
  <c r="AC619" i="2"/>
  <c r="V620" i="1"/>
  <c r="H619" i="1"/>
  <c r="AD620" i="2" l="1"/>
  <c r="E620" i="1"/>
  <c r="AB620" i="2"/>
  <c r="AC620" i="2"/>
  <c r="K619" i="1"/>
  <c r="V621" i="1"/>
  <c r="J619" i="1"/>
  <c r="T619" i="1"/>
  <c r="H620" i="1"/>
  <c r="E621" i="1" l="1"/>
  <c r="AB621" i="2"/>
  <c r="AC621" i="2"/>
  <c r="AD621" i="2"/>
  <c r="K620" i="1"/>
  <c r="W619" i="1"/>
  <c r="J620" i="1"/>
  <c r="T620" i="1"/>
  <c r="H621" i="1"/>
  <c r="K621" i="1" l="1"/>
  <c r="W620" i="1"/>
  <c r="V622" i="1"/>
  <c r="J621" i="1"/>
  <c r="T621" i="1"/>
  <c r="AB622" i="2" l="1"/>
  <c r="E622" i="1"/>
  <c r="AD622" i="2"/>
  <c r="AC622" i="2"/>
  <c r="W621" i="1"/>
  <c r="H622" i="1"/>
  <c r="K622" i="1" l="1"/>
  <c r="T622" i="1"/>
  <c r="J622" i="1"/>
  <c r="W622" i="1" l="1"/>
  <c r="V623" i="1" l="1"/>
  <c r="AB623" i="2" l="1"/>
  <c r="E623" i="1"/>
  <c r="AC623" i="2"/>
  <c r="AD623" i="2"/>
  <c r="V624" i="1"/>
  <c r="H623" i="1"/>
  <c r="AD624" i="2" l="1"/>
  <c r="E624" i="1"/>
  <c r="AB624" i="2"/>
  <c r="AC624" i="2"/>
  <c r="K623" i="1"/>
  <c r="V625" i="1"/>
  <c r="J623" i="1"/>
  <c r="T623" i="1"/>
  <c r="H624" i="1"/>
  <c r="E625" i="1" l="1"/>
  <c r="AC625" i="2"/>
  <c r="AB625" i="2"/>
  <c r="AD625" i="2"/>
  <c r="W623" i="1"/>
  <c r="K624" i="1"/>
  <c r="V626" i="1"/>
  <c r="T624" i="1"/>
  <c r="J624" i="1"/>
  <c r="H625" i="1"/>
  <c r="AC626" i="2" l="1"/>
  <c r="E626" i="1"/>
  <c r="AB626" i="2"/>
  <c r="AD626" i="2"/>
  <c r="W624" i="1"/>
  <c r="K625" i="1"/>
  <c r="J625" i="1"/>
  <c r="V627" i="1"/>
  <c r="T625" i="1"/>
  <c r="H626" i="1"/>
  <c r="AD627" i="2" l="1"/>
  <c r="E627" i="1"/>
  <c r="AB627" i="2"/>
  <c r="AC627" i="2"/>
  <c r="W625" i="1"/>
  <c r="K626" i="1"/>
  <c r="V628" i="1"/>
  <c r="T626" i="1"/>
  <c r="J626" i="1"/>
  <c r="H627" i="1"/>
  <c r="AD628" i="2" l="1"/>
  <c r="E628" i="1"/>
  <c r="AB628" i="2"/>
  <c r="AC628" i="2"/>
  <c r="W626" i="1"/>
  <c r="J627" i="1"/>
  <c r="K627" i="1"/>
  <c r="V629" i="1"/>
  <c r="T627" i="1"/>
  <c r="H628" i="1"/>
  <c r="AD629" i="2" l="1"/>
  <c r="AC629" i="2"/>
  <c r="AB629" i="2"/>
  <c r="E629" i="1"/>
  <c r="K628" i="1"/>
  <c r="W627" i="1"/>
  <c r="V630" i="1"/>
  <c r="T628" i="1"/>
  <c r="J628" i="1"/>
  <c r="H629" i="1"/>
  <c r="AC630" i="2" l="1"/>
  <c r="E630" i="1"/>
  <c r="AB630" i="2"/>
  <c r="AD630" i="2"/>
  <c r="K629" i="1"/>
  <c r="W628" i="1"/>
  <c r="V631" i="1"/>
  <c r="J629" i="1"/>
  <c r="T629" i="1"/>
  <c r="H630" i="1"/>
  <c r="AC631" i="2" l="1"/>
  <c r="E631" i="1"/>
  <c r="AB631" i="2"/>
  <c r="AD631" i="2"/>
  <c r="W629" i="1"/>
  <c r="K630" i="1"/>
  <c r="V632" i="1"/>
  <c r="T630" i="1"/>
  <c r="J630" i="1"/>
  <c r="H631" i="1"/>
  <c r="AB632" i="2" l="1"/>
  <c r="AC632" i="2"/>
  <c r="AD632" i="2"/>
  <c r="E632" i="1"/>
  <c r="W630" i="1"/>
  <c r="K631" i="1"/>
  <c r="V633" i="1"/>
  <c r="J631" i="1"/>
  <c r="T631" i="1"/>
  <c r="H632" i="1"/>
  <c r="AD633" i="2" l="1"/>
  <c r="AC633" i="2"/>
  <c r="E633" i="1"/>
  <c r="AB633" i="2"/>
  <c r="K632" i="1"/>
  <c r="W631" i="1"/>
  <c r="V634" i="1"/>
  <c r="J632" i="1"/>
  <c r="T632" i="1"/>
  <c r="H633" i="1"/>
  <c r="AC634" i="2" l="1"/>
  <c r="AB634" i="2"/>
  <c r="E634" i="1"/>
  <c r="AD634" i="2"/>
  <c r="K633" i="1"/>
  <c r="W632" i="1"/>
  <c r="V635" i="1"/>
  <c r="J633" i="1"/>
  <c r="T633" i="1"/>
  <c r="H634" i="1"/>
  <c r="E635" i="1" l="1"/>
  <c r="AC635" i="2"/>
  <c r="AD635" i="2"/>
  <c r="AB635" i="2"/>
  <c r="K634" i="1"/>
  <c r="W633" i="1"/>
  <c r="V636" i="1"/>
  <c r="T634" i="1"/>
  <c r="J634" i="1"/>
  <c r="H635" i="1"/>
  <c r="AB636" i="2" l="1"/>
  <c r="AD636" i="2"/>
  <c r="AC636" i="2"/>
  <c r="E636" i="1"/>
  <c r="K635" i="1"/>
  <c r="W634" i="1"/>
  <c r="J635" i="1"/>
  <c r="T635" i="1"/>
  <c r="H636" i="1"/>
  <c r="K636" i="1" l="1"/>
  <c r="W635" i="1"/>
  <c r="T636" i="1"/>
  <c r="J636" i="1"/>
  <c r="W636" i="1" l="1"/>
  <c r="U637" i="1" l="1"/>
  <c r="V637" i="1"/>
  <c r="E637" i="1" l="1"/>
  <c r="AB637" i="2"/>
  <c r="AD637" i="2"/>
  <c r="AC637" i="2"/>
  <c r="U638" i="1"/>
  <c r="V638" i="1"/>
  <c r="H637" i="1"/>
  <c r="AB638" i="2" l="1"/>
  <c r="AD638" i="2"/>
  <c r="AC638" i="2"/>
  <c r="E638" i="1"/>
  <c r="K637" i="1"/>
  <c r="U639" i="1"/>
  <c r="V639" i="1"/>
  <c r="J637" i="1"/>
  <c r="T637" i="1"/>
  <c r="H638" i="1"/>
  <c r="AB639" i="2" l="1"/>
  <c r="AC639" i="2"/>
  <c r="E639" i="1"/>
  <c r="AD639" i="2"/>
  <c r="W637" i="1"/>
  <c r="J638" i="1"/>
  <c r="V640" i="1"/>
  <c r="U640" i="1"/>
  <c r="K638" i="1"/>
  <c r="T638" i="1"/>
  <c r="H639" i="1"/>
  <c r="E640" i="1" l="1"/>
  <c r="AB640" i="2"/>
  <c r="AC640" i="2"/>
  <c r="AD640" i="2"/>
  <c r="K639" i="1"/>
  <c r="W638" i="1"/>
  <c r="U641" i="1"/>
  <c r="V641" i="1"/>
  <c r="T639" i="1"/>
  <c r="J639" i="1"/>
  <c r="H640" i="1"/>
  <c r="E641" i="1" l="1"/>
  <c r="AD641" i="2"/>
  <c r="AB641" i="2"/>
  <c r="AC641" i="2"/>
  <c r="K640" i="1"/>
  <c r="J640" i="1"/>
  <c r="W639" i="1"/>
  <c r="U642" i="1"/>
  <c r="V642" i="1"/>
  <c r="T640" i="1"/>
  <c r="H641" i="1"/>
  <c r="E642" i="1" l="1"/>
  <c r="AC642" i="2"/>
  <c r="AB642" i="2"/>
  <c r="AD642" i="2"/>
  <c r="W640" i="1"/>
  <c r="K641" i="1"/>
  <c r="U643" i="1"/>
  <c r="V643" i="1"/>
  <c r="J641" i="1"/>
  <c r="T641" i="1"/>
  <c r="H642" i="1"/>
  <c r="AD643" i="2" l="1"/>
  <c r="E643" i="1"/>
  <c r="AB643" i="2"/>
  <c r="AC643" i="2"/>
  <c r="K642" i="1"/>
  <c r="W641" i="1"/>
  <c r="U644" i="1"/>
  <c r="V644" i="1"/>
  <c r="J642" i="1"/>
  <c r="T642" i="1"/>
  <c r="H643" i="1"/>
  <c r="AC644" i="2" l="1"/>
  <c r="AB644" i="2"/>
  <c r="E644" i="1"/>
  <c r="AD644" i="2"/>
  <c r="K643" i="1"/>
  <c r="W642" i="1"/>
  <c r="J643" i="1"/>
  <c r="V645" i="1"/>
  <c r="U645" i="1"/>
  <c r="T643" i="1"/>
  <c r="H644" i="1"/>
  <c r="E645" i="1" l="1"/>
  <c r="AB645" i="2"/>
  <c r="AD645" i="2"/>
  <c r="AC645" i="2"/>
  <c r="K644" i="1"/>
  <c r="W643" i="1"/>
  <c r="V646" i="1"/>
  <c r="U646" i="1"/>
  <c r="J644" i="1"/>
  <c r="T644" i="1"/>
  <c r="H645" i="1"/>
  <c r="AB646" i="2" l="1"/>
  <c r="E646" i="1"/>
  <c r="AC646" i="2"/>
  <c r="AD646" i="2"/>
  <c r="J645" i="1"/>
  <c r="K645" i="1"/>
  <c r="W644" i="1"/>
  <c r="U647" i="1"/>
  <c r="V647" i="1"/>
  <c r="T645" i="1"/>
  <c r="H646" i="1"/>
  <c r="AB647" i="2" l="1"/>
  <c r="AD647" i="2"/>
  <c r="E647" i="1"/>
  <c r="AC647" i="2"/>
  <c r="K646" i="1"/>
  <c r="W645" i="1"/>
  <c r="V648" i="1"/>
  <c r="U648" i="1"/>
  <c r="T646" i="1"/>
  <c r="J646" i="1"/>
  <c r="H647" i="1"/>
  <c r="AB648" i="2" l="1"/>
  <c r="E648" i="1"/>
  <c r="AC648" i="2"/>
  <c r="AD648" i="2"/>
  <c r="J647" i="1"/>
  <c r="K647" i="1"/>
  <c r="W646" i="1"/>
  <c r="U649" i="1"/>
  <c r="V649" i="1"/>
  <c r="T647" i="1"/>
  <c r="H648" i="1"/>
  <c r="AC649" i="2" l="1"/>
  <c r="E649" i="1"/>
  <c r="AD649" i="2"/>
  <c r="AB649" i="2"/>
  <c r="K648" i="1"/>
  <c r="W647" i="1"/>
  <c r="U650" i="1"/>
  <c r="V650" i="1"/>
  <c r="J648" i="1"/>
  <c r="T648" i="1"/>
  <c r="H649" i="1"/>
  <c r="AD650" i="2" l="1"/>
  <c r="E650" i="1"/>
  <c r="AC650" i="2"/>
  <c r="AB650" i="2"/>
  <c r="W648" i="1"/>
  <c r="U651" i="1"/>
  <c r="V651" i="1"/>
  <c r="T649" i="1"/>
  <c r="K649" i="1"/>
  <c r="J649" i="1"/>
  <c r="H650" i="1"/>
  <c r="AD651" i="2" l="1"/>
  <c r="AB651" i="2"/>
  <c r="AC651" i="2"/>
  <c r="E651" i="1"/>
  <c r="K650" i="1"/>
  <c r="W649" i="1"/>
  <c r="V652" i="1"/>
  <c r="T650" i="1"/>
  <c r="J650" i="1"/>
  <c r="H651" i="1"/>
  <c r="E652" i="1" l="1"/>
  <c r="AD652" i="2"/>
  <c r="AB652" i="2"/>
  <c r="AC652" i="2"/>
  <c r="U652" i="1"/>
  <c r="K651" i="1"/>
  <c r="J651" i="1"/>
  <c r="W650" i="1"/>
  <c r="V653" i="1"/>
  <c r="T651" i="1"/>
  <c r="H652" i="1"/>
  <c r="AD653" i="2" l="1"/>
  <c r="E653" i="1"/>
  <c r="AC653" i="2"/>
  <c r="AB653" i="2"/>
  <c r="U653" i="1"/>
  <c r="K652" i="1"/>
  <c r="J652" i="1"/>
  <c r="W651" i="1"/>
  <c r="V654" i="1"/>
  <c r="T652" i="1"/>
  <c r="H653" i="1"/>
  <c r="E654" i="1" l="1"/>
  <c r="AB654" i="2"/>
  <c r="AD654" i="2"/>
  <c r="AC654" i="2"/>
  <c r="U654" i="1"/>
  <c r="W652" i="1"/>
  <c r="K653" i="1"/>
  <c r="V655" i="1"/>
  <c r="T653" i="1"/>
  <c r="J653" i="1"/>
  <c r="H654" i="1"/>
  <c r="E655" i="1" l="1"/>
  <c r="AC655" i="2"/>
  <c r="AB655" i="2"/>
  <c r="AD655" i="2"/>
  <c r="U655" i="1"/>
  <c r="J654" i="1"/>
  <c r="K654" i="1"/>
  <c r="W653" i="1"/>
  <c r="V656" i="1"/>
  <c r="T654" i="1"/>
  <c r="H655" i="1"/>
  <c r="AC656" i="2" l="1"/>
  <c r="E656" i="1"/>
  <c r="AD656" i="2"/>
  <c r="AB656" i="2"/>
  <c r="U656" i="1"/>
  <c r="W654" i="1"/>
  <c r="K655" i="1"/>
  <c r="V657" i="1"/>
  <c r="J655" i="1"/>
  <c r="T655" i="1"/>
  <c r="H656" i="1"/>
  <c r="E657" i="1" l="1"/>
  <c r="AB657" i="2"/>
  <c r="AD657" i="2"/>
  <c r="AC657" i="2"/>
  <c r="U657" i="1"/>
  <c r="W655" i="1"/>
  <c r="J656" i="1"/>
  <c r="K656" i="1"/>
  <c r="V658" i="1"/>
  <c r="T656" i="1"/>
  <c r="H657" i="1"/>
  <c r="AC658" i="2" l="1"/>
  <c r="E658" i="1"/>
  <c r="AD658" i="2"/>
  <c r="AB658" i="2"/>
  <c r="U658" i="1"/>
  <c r="K657" i="1"/>
  <c r="W656" i="1"/>
  <c r="V659" i="1"/>
  <c r="J657" i="1"/>
  <c r="T657" i="1"/>
  <c r="H658" i="1"/>
  <c r="E659" i="1" l="1"/>
  <c r="AB659" i="2"/>
  <c r="AC659" i="2"/>
  <c r="AD659" i="2"/>
  <c r="U659" i="1"/>
  <c r="W657" i="1"/>
  <c r="J658" i="1"/>
  <c r="K658" i="1"/>
  <c r="T658" i="1"/>
  <c r="H659" i="1"/>
  <c r="W658" i="1" l="1"/>
  <c r="K659" i="1"/>
  <c r="T659" i="1"/>
  <c r="J659" i="1"/>
  <c r="W659" i="1" l="1"/>
  <c r="V660" i="1" l="1"/>
  <c r="E660" i="1" l="1"/>
  <c r="AC660" i="2"/>
  <c r="AB660" i="2"/>
  <c r="AD660" i="2"/>
  <c r="U660" i="1"/>
  <c r="V661" i="1"/>
  <c r="H660" i="1"/>
  <c r="AB661" i="2" l="1"/>
  <c r="AD661" i="2"/>
  <c r="AC661" i="2"/>
  <c r="E661" i="1"/>
  <c r="U661" i="1"/>
  <c r="J660" i="1"/>
  <c r="K660" i="1"/>
  <c r="V662" i="1"/>
  <c r="T660" i="1"/>
  <c r="H661" i="1"/>
  <c r="AC662" i="2" l="1"/>
  <c r="AB662" i="2"/>
  <c r="E662" i="1"/>
  <c r="AD662" i="2"/>
  <c r="U662" i="1"/>
  <c r="K661" i="1"/>
  <c r="W660" i="1"/>
  <c r="V663" i="1"/>
  <c r="T661" i="1"/>
  <c r="J661" i="1"/>
  <c r="H662" i="1"/>
  <c r="AD663" i="2" l="1"/>
  <c r="E663" i="1"/>
  <c r="AC663" i="2"/>
  <c r="AB663" i="2"/>
  <c r="K662" i="1"/>
  <c r="J662" i="1"/>
  <c r="W661" i="1"/>
  <c r="V664" i="1"/>
  <c r="T662" i="1"/>
  <c r="H663" i="1"/>
  <c r="E664" i="1" l="1"/>
  <c r="AC664" i="2"/>
  <c r="AB664" i="2"/>
  <c r="AD664" i="2"/>
  <c r="K663" i="1"/>
  <c r="W662" i="1"/>
  <c r="J663" i="1"/>
  <c r="T663" i="1"/>
  <c r="H664" i="1"/>
  <c r="K664" i="1" l="1"/>
  <c r="W663" i="1"/>
  <c r="V665" i="1"/>
  <c r="T664" i="1"/>
  <c r="J664" i="1"/>
  <c r="AB665" i="2" l="1"/>
  <c r="AC665" i="2"/>
  <c r="E665" i="1"/>
  <c r="AD665" i="2"/>
  <c r="W664" i="1"/>
  <c r="V666" i="1"/>
  <c r="H665" i="1"/>
  <c r="AD666" i="2" l="1"/>
  <c r="AC666" i="2"/>
  <c r="E666" i="1"/>
  <c r="AB666" i="2"/>
  <c r="K665" i="1"/>
  <c r="V667" i="1"/>
  <c r="J665" i="1"/>
  <c r="T665" i="1"/>
  <c r="H666" i="1"/>
  <c r="AD667" i="2" l="1"/>
  <c r="AC667" i="2"/>
  <c r="E667" i="1"/>
  <c r="AB667" i="2"/>
  <c r="K666" i="1"/>
  <c r="W665" i="1"/>
  <c r="T666" i="1"/>
  <c r="J666" i="1"/>
  <c r="H667" i="1"/>
  <c r="W666" i="1" l="1"/>
  <c r="K667" i="1"/>
  <c r="V668" i="1"/>
  <c r="T667" i="1"/>
  <c r="J667" i="1"/>
  <c r="AB668" i="2" l="1"/>
  <c r="AC668" i="2"/>
  <c r="AD668" i="2"/>
  <c r="E668" i="1"/>
  <c r="W667" i="1"/>
  <c r="V669" i="1"/>
  <c r="H668" i="1"/>
  <c r="AC669" i="2" l="1"/>
  <c r="AD669" i="2"/>
  <c r="E669" i="1"/>
  <c r="AB669" i="2"/>
  <c r="J668" i="1"/>
  <c r="K668" i="1"/>
  <c r="V670" i="1"/>
  <c r="T668" i="1"/>
  <c r="H669" i="1"/>
  <c r="E670" i="1" l="1"/>
  <c r="AC670" i="2"/>
  <c r="AB670" i="2"/>
  <c r="AD670" i="2"/>
  <c r="W668" i="1"/>
  <c r="K669" i="1"/>
  <c r="V671" i="1"/>
  <c r="T669" i="1"/>
  <c r="J669" i="1"/>
  <c r="H670" i="1"/>
  <c r="AD671" i="2" l="1"/>
  <c r="AC671" i="2"/>
  <c r="AB671" i="2"/>
  <c r="E671" i="1"/>
  <c r="J670" i="1"/>
  <c r="K670" i="1"/>
  <c r="W669" i="1"/>
  <c r="V672" i="1"/>
  <c r="T670" i="1"/>
  <c r="H671" i="1"/>
  <c r="AD672" i="2" l="1"/>
  <c r="AB672" i="2"/>
  <c r="E672" i="1"/>
  <c r="AC672" i="2"/>
  <c r="K671" i="1"/>
  <c r="J671" i="1"/>
  <c r="W670" i="1"/>
  <c r="T671" i="1"/>
  <c r="H672" i="1"/>
  <c r="W671" i="1" l="1"/>
  <c r="T672" i="1"/>
  <c r="J672" i="1"/>
  <c r="K672" i="1"/>
  <c r="W672" i="1" l="1"/>
  <c r="V673" i="1" l="1"/>
  <c r="E673" i="1" l="1"/>
  <c r="AB673" i="2"/>
  <c r="AD673" i="2"/>
  <c r="AC673" i="2"/>
  <c r="V674" i="1"/>
  <c r="H673" i="1"/>
  <c r="AC674" i="2" l="1"/>
  <c r="E674" i="1"/>
  <c r="AB674" i="2"/>
  <c r="AD674" i="2"/>
  <c r="K673" i="1"/>
  <c r="J673" i="1"/>
  <c r="V675" i="1"/>
  <c r="T673" i="1"/>
  <c r="H674" i="1"/>
  <c r="AB675" i="2" l="1"/>
  <c r="E675" i="1"/>
  <c r="AC675" i="2"/>
  <c r="AD675" i="2"/>
  <c r="K674" i="1"/>
  <c r="W673" i="1"/>
  <c r="V676" i="1"/>
  <c r="J674" i="1"/>
  <c r="T674" i="1"/>
  <c r="H675" i="1"/>
  <c r="AD676" i="2" l="1"/>
  <c r="AB676" i="2"/>
  <c r="AC676" i="2"/>
  <c r="E676" i="1"/>
  <c r="W674" i="1"/>
  <c r="K675" i="1"/>
  <c r="V677" i="1"/>
  <c r="T675" i="1"/>
  <c r="J675" i="1"/>
  <c r="H676" i="1"/>
  <c r="AB677" i="2" l="1"/>
  <c r="AC677" i="2"/>
  <c r="AD677" i="2"/>
  <c r="E677" i="1"/>
  <c r="K676" i="1"/>
  <c r="J676" i="1"/>
  <c r="W675" i="1"/>
  <c r="V678" i="1"/>
  <c r="T676" i="1"/>
  <c r="H677" i="1"/>
  <c r="AD678" i="2" l="1"/>
  <c r="AC678" i="2"/>
  <c r="E678" i="1"/>
  <c r="AB678" i="2"/>
  <c r="J677" i="1"/>
  <c r="W676" i="1"/>
  <c r="K677" i="1"/>
  <c r="V679" i="1"/>
  <c r="T677" i="1"/>
  <c r="H678" i="1"/>
  <c r="AD679" i="2" l="1"/>
  <c r="E679" i="1"/>
  <c r="AC679" i="2"/>
  <c r="AB679" i="2"/>
  <c r="K678" i="1"/>
  <c r="W677" i="1"/>
  <c r="V680" i="1"/>
  <c r="T678" i="1"/>
  <c r="J678" i="1"/>
  <c r="H679" i="1"/>
  <c r="E680" i="1" l="1"/>
  <c r="AC680" i="2"/>
  <c r="AB680" i="2"/>
  <c r="AD680" i="2"/>
  <c r="W678" i="1"/>
  <c r="K679" i="1"/>
  <c r="V681" i="1"/>
  <c r="T679" i="1"/>
  <c r="J679" i="1"/>
  <c r="H680" i="1"/>
  <c r="E681" i="1" l="1"/>
  <c r="AC681" i="2"/>
  <c r="AD681" i="2"/>
  <c r="AB681" i="2"/>
  <c r="J680" i="1"/>
  <c r="W679" i="1"/>
  <c r="K680" i="1"/>
  <c r="V682" i="1"/>
  <c r="T680" i="1"/>
  <c r="H681" i="1"/>
  <c r="E682" i="1" l="1"/>
  <c r="AB682" i="2"/>
  <c r="AD682" i="2"/>
  <c r="AC682" i="2"/>
  <c r="J681" i="1"/>
  <c r="K681" i="1"/>
  <c r="W680" i="1"/>
  <c r="V683" i="1"/>
  <c r="T681" i="1"/>
  <c r="H682" i="1"/>
  <c r="AD683" i="2" l="1"/>
  <c r="AB683" i="2"/>
  <c r="E683" i="1"/>
  <c r="AC683" i="2"/>
  <c r="K682" i="1"/>
  <c r="W681" i="1"/>
  <c r="V684" i="1"/>
  <c r="T682" i="1"/>
  <c r="J682" i="1"/>
  <c r="H683" i="1"/>
  <c r="E684" i="1" l="1"/>
  <c r="AB684" i="2"/>
  <c r="AD684" i="2"/>
  <c r="AC684" i="2"/>
  <c r="J683" i="1"/>
  <c r="K683" i="1"/>
  <c r="W682" i="1"/>
  <c r="V685" i="1"/>
  <c r="T683" i="1"/>
  <c r="H684" i="1"/>
  <c r="AD685" i="2" l="1"/>
  <c r="E685" i="1"/>
  <c r="AC685" i="2"/>
  <c r="AB685" i="2"/>
  <c r="K684" i="1"/>
  <c r="W683" i="1"/>
  <c r="J684" i="1"/>
  <c r="V686" i="1"/>
  <c r="T684" i="1"/>
  <c r="H685" i="1"/>
  <c r="AC686" i="2" l="1"/>
  <c r="AD686" i="2"/>
  <c r="AB686" i="2"/>
  <c r="E686" i="1"/>
  <c r="W684" i="1"/>
  <c r="K685" i="1"/>
  <c r="J685" i="1"/>
  <c r="T685" i="1"/>
  <c r="H686" i="1"/>
  <c r="W685" i="1" l="1"/>
  <c r="K686" i="1"/>
  <c r="V687" i="1"/>
  <c r="T686" i="1"/>
  <c r="J686" i="1"/>
  <c r="E687" i="1" l="1"/>
  <c r="AB687" i="2"/>
  <c r="AD687" i="2"/>
  <c r="AC687" i="2"/>
  <c r="W686" i="1"/>
  <c r="V688" i="1"/>
  <c r="H687" i="1"/>
  <c r="AD688" i="2" l="1"/>
  <c r="E688" i="1"/>
  <c r="AB688" i="2"/>
  <c r="AC688" i="2"/>
  <c r="K687" i="1"/>
  <c r="V689" i="1"/>
  <c r="J687" i="1"/>
  <c r="T687" i="1"/>
  <c r="H688" i="1"/>
  <c r="AD689" i="2" l="1"/>
  <c r="AC689" i="2"/>
  <c r="E689" i="1"/>
  <c r="AB689" i="2"/>
  <c r="K688" i="1"/>
  <c r="W687" i="1"/>
  <c r="V690" i="1"/>
  <c r="J688" i="1"/>
  <c r="T688" i="1"/>
  <c r="H689" i="1"/>
  <c r="AC690" i="2" l="1"/>
  <c r="AD690" i="2"/>
  <c r="E690" i="1"/>
  <c r="AB690" i="2"/>
  <c r="K689" i="1"/>
  <c r="W688" i="1"/>
  <c r="V691" i="1"/>
  <c r="J689" i="1"/>
  <c r="T689" i="1"/>
  <c r="H690" i="1"/>
  <c r="E691" i="1" l="1"/>
  <c r="AC691" i="2"/>
  <c r="AB691" i="2"/>
  <c r="AD691" i="2"/>
  <c r="K690" i="1"/>
  <c r="W689" i="1"/>
  <c r="V692" i="1"/>
  <c r="T690" i="1"/>
  <c r="J690" i="1"/>
  <c r="H691" i="1"/>
  <c r="E692" i="1" l="1"/>
  <c r="AC692" i="2"/>
  <c r="AB692" i="2"/>
  <c r="AD692" i="2"/>
  <c r="W690" i="1"/>
  <c r="K691" i="1"/>
  <c r="J691" i="1"/>
  <c r="V693" i="1"/>
  <c r="T691" i="1"/>
  <c r="H692" i="1"/>
  <c r="AD693" i="2" l="1"/>
  <c r="AC693" i="2"/>
  <c r="E693" i="1"/>
  <c r="AB693" i="2"/>
  <c r="W691" i="1"/>
  <c r="K692" i="1"/>
  <c r="J692" i="1"/>
  <c r="V694" i="1"/>
  <c r="T692" i="1"/>
  <c r="H693" i="1"/>
  <c r="E694" i="1" l="1"/>
  <c r="AB694" i="2"/>
  <c r="AD694" i="2"/>
  <c r="AC694" i="2"/>
  <c r="J693" i="1"/>
  <c r="K693" i="1"/>
  <c r="W692" i="1"/>
  <c r="V695" i="1"/>
  <c r="T693" i="1"/>
  <c r="H694" i="1"/>
  <c r="AD695" i="2" l="1"/>
  <c r="E695" i="1"/>
  <c r="AC695" i="2"/>
  <c r="AB695" i="2"/>
  <c r="K694" i="1"/>
  <c r="W693" i="1"/>
  <c r="V696" i="1"/>
  <c r="J694" i="1"/>
  <c r="T694" i="1"/>
  <c r="H695" i="1"/>
  <c r="AB696" i="2" l="1"/>
  <c r="AD696" i="2"/>
  <c r="E696" i="1"/>
  <c r="AC696" i="2"/>
  <c r="W694" i="1"/>
  <c r="K695" i="1"/>
  <c r="V697" i="1"/>
  <c r="T695" i="1"/>
  <c r="J695" i="1"/>
  <c r="H696" i="1"/>
  <c r="AB697" i="2" l="1"/>
  <c r="AC697" i="2"/>
  <c r="E697" i="1"/>
  <c r="AD697" i="2"/>
  <c r="W695" i="1"/>
  <c r="K696" i="1"/>
  <c r="J696" i="1"/>
  <c r="V698" i="1"/>
  <c r="T696" i="1"/>
  <c r="H697" i="1"/>
  <c r="AD698" i="2" l="1"/>
  <c r="E698" i="1"/>
  <c r="AB698" i="2"/>
  <c r="AC698" i="2"/>
  <c r="W696" i="1"/>
  <c r="K697" i="1"/>
  <c r="V699" i="1"/>
  <c r="T697" i="1"/>
  <c r="J697" i="1"/>
  <c r="H698" i="1"/>
  <c r="AB699" i="2" l="1"/>
  <c r="E699" i="1"/>
  <c r="AC699" i="2"/>
  <c r="AD699" i="2"/>
  <c r="W697" i="1"/>
  <c r="K698" i="1"/>
  <c r="V700" i="1"/>
  <c r="J698" i="1"/>
  <c r="T698" i="1"/>
  <c r="H699" i="1"/>
  <c r="AB700" i="2" l="1"/>
  <c r="E700" i="1"/>
  <c r="AC700" i="2"/>
  <c r="AD700" i="2"/>
  <c r="W698" i="1"/>
  <c r="K699" i="1"/>
  <c r="V701" i="1"/>
  <c r="T699" i="1"/>
  <c r="J699" i="1"/>
  <c r="H700" i="1"/>
  <c r="E701" i="1" l="1"/>
  <c r="AB701" i="2"/>
  <c r="AD701" i="2"/>
  <c r="AC701" i="2"/>
  <c r="W699" i="1"/>
  <c r="K700" i="1"/>
  <c r="V702" i="1"/>
  <c r="T700" i="1"/>
  <c r="J700" i="1"/>
  <c r="H701" i="1"/>
  <c r="E702" i="1" l="1"/>
  <c r="AB702" i="2"/>
  <c r="AD702" i="2"/>
  <c r="AC702" i="2"/>
  <c r="K701" i="1"/>
  <c r="W700" i="1"/>
  <c r="J701" i="1"/>
  <c r="V703" i="1"/>
  <c r="T701" i="1"/>
  <c r="H702" i="1"/>
  <c r="AD703" i="2" l="1"/>
  <c r="AC703" i="2"/>
  <c r="AB703" i="2"/>
  <c r="E703" i="1"/>
  <c r="K702" i="1"/>
  <c r="W701" i="1"/>
  <c r="V704" i="1"/>
  <c r="J702" i="1"/>
  <c r="T702" i="1"/>
  <c r="H703" i="1"/>
  <c r="AB704" i="2" l="1"/>
  <c r="E704" i="1"/>
  <c r="AC704" i="2"/>
  <c r="AD704" i="2"/>
  <c r="K703" i="1"/>
  <c r="W702" i="1"/>
  <c r="V705" i="1"/>
  <c r="J703" i="1"/>
  <c r="T703" i="1"/>
  <c r="H704" i="1"/>
  <c r="AD705" i="2" l="1"/>
  <c r="AC705" i="2"/>
  <c r="E705" i="1"/>
  <c r="AB705" i="2"/>
  <c r="K704" i="1"/>
  <c r="W703" i="1"/>
  <c r="V706" i="1"/>
  <c r="J704" i="1"/>
  <c r="T704" i="1"/>
  <c r="H705" i="1"/>
  <c r="E706" i="1" l="1"/>
  <c r="AC706" i="2"/>
  <c r="AD706" i="2"/>
  <c r="AB706" i="2"/>
  <c r="W704" i="1"/>
  <c r="K705" i="1"/>
  <c r="V707" i="1"/>
  <c r="J705" i="1"/>
  <c r="T705" i="1"/>
  <c r="H706" i="1"/>
  <c r="AC707" i="2" l="1"/>
  <c r="E707" i="1"/>
  <c r="AB707" i="2"/>
  <c r="AD707" i="2"/>
  <c r="K706" i="1"/>
  <c r="W705" i="1"/>
  <c r="J706" i="1"/>
  <c r="V708" i="1"/>
  <c r="T706" i="1"/>
  <c r="H707" i="1"/>
  <c r="E708" i="1" l="1"/>
  <c r="AD708" i="2"/>
  <c r="AC708" i="2"/>
  <c r="AB708" i="2"/>
  <c r="K707" i="1"/>
  <c r="W706" i="1"/>
  <c r="V709" i="1"/>
  <c r="T707" i="1"/>
  <c r="J707" i="1"/>
  <c r="H708" i="1"/>
  <c r="AD709" i="2" l="1"/>
  <c r="E709" i="1"/>
  <c r="AB709" i="2"/>
  <c r="AC709" i="2"/>
  <c r="W707" i="1"/>
  <c r="J708" i="1"/>
  <c r="V710" i="1"/>
  <c r="T708" i="1"/>
  <c r="K708" i="1"/>
  <c r="H709" i="1"/>
  <c r="AB710" i="2" l="1"/>
  <c r="E710" i="1"/>
  <c r="AD710" i="2"/>
  <c r="AC710" i="2"/>
  <c r="K709" i="1"/>
  <c r="W708" i="1"/>
  <c r="J709" i="1"/>
  <c r="V711" i="1"/>
  <c r="T709" i="1"/>
  <c r="H710" i="1"/>
  <c r="E711" i="1" l="1"/>
  <c r="AD711" i="2"/>
  <c r="AB711" i="2"/>
  <c r="AC711" i="2"/>
  <c r="K710" i="1"/>
  <c r="W709" i="1"/>
  <c r="J710" i="1"/>
  <c r="V712" i="1"/>
  <c r="T710" i="1"/>
  <c r="H711" i="1"/>
  <c r="E712" i="1" l="1"/>
  <c r="AB712" i="2"/>
  <c r="AD712" i="2"/>
  <c r="AC712" i="2"/>
  <c r="W710" i="1"/>
  <c r="K711" i="1"/>
  <c r="J711" i="1"/>
  <c r="V713" i="1"/>
  <c r="T711" i="1"/>
  <c r="H712" i="1"/>
  <c r="AD713" i="2" l="1"/>
  <c r="E713" i="1"/>
  <c r="AB713" i="2"/>
  <c r="AC713" i="2"/>
  <c r="J712" i="1"/>
  <c r="K712" i="1"/>
  <c r="W711" i="1"/>
  <c r="V714" i="1"/>
  <c r="T712" i="1"/>
  <c r="H713" i="1"/>
  <c r="E714" i="1" l="1"/>
  <c r="AD714" i="2"/>
  <c r="AB714" i="2"/>
  <c r="AC714" i="2"/>
  <c r="W712" i="1"/>
  <c r="K713" i="1"/>
  <c r="J713" i="1"/>
  <c r="V715" i="1"/>
  <c r="T713" i="1"/>
  <c r="H714" i="1"/>
  <c r="E715" i="1" l="1"/>
  <c r="AB715" i="2"/>
  <c r="AD715" i="2"/>
  <c r="AC715" i="2"/>
  <c r="K714" i="1"/>
  <c r="J714" i="1"/>
  <c r="W713" i="1"/>
  <c r="T714" i="1"/>
  <c r="H715" i="1"/>
  <c r="K715" i="1" l="1"/>
  <c r="W714" i="1"/>
  <c r="J715" i="1"/>
  <c r="T715" i="1"/>
  <c r="W715" i="1" l="1"/>
  <c r="V716" i="1" l="1"/>
  <c r="AC716" i="2" l="1"/>
  <c r="E716" i="1"/>
  <c r="AD716" i="2"/>
  <c r="AB716" i="2"/>
  <c r="V717" i="1"/>
  <c r="H716" i="1"/>
  <c r="E717" i="1" l="1"/>
  <c r="AB717" i="2"/>
  <c r="AC717" i="2"/>
  <c r="AD717" i="2"/>
  <c r="K716" i="1"/>
  <c r="V718" i="1"/>
  <c r="J716" i="1"/>
  <c r="T716" i="1"/>
  <c r="H717" i="1"/>
  <c r="E718" i="1" l="1"/>
  <c r="AD718" i="2"/>
  <c r="AC718" i="2"/>
  <c r="AB718" i="2"/>
  <c r="K717" i="1"/>
  <c r="W716" i="1"/>
  <c r="V719" i="1"/>
  <c r="T717" i="1"/>
  <c r="J717" i="1"/>
  <c r="H718" i="1"/>
  <c r="AC719" i="2" l="1"/>
  <c r="AD719" i="2"/>
  <c r="E719" i="1"/>
  <c r="AB719" i="2"/>
  <c r="K718" i="1"/>
  <c r="J718" i="1"/>
  <c r="W717" i="1"/>
  <c r="V720" i="1"/>
  <c r="T718" i="1"/>
  <c r="H719" i="1"/>
  <c r="E720" i="1" l="1"/>
  <c r="AC720" i="2"/>
  <c r="AB720" i="2"/>
  <c r="AD720" i="2"/>
  <c r="W718" i="1"/>
  <c r="K719" i="1"/>
  <c r="V721" i="1"/>
  <c r="J719" i="1"/>
  <c r="T719" i="1"/>
  <c r="H720" i="1"/>
  <c r="E721" i="1" l="1"/>
  <c r="AB721" i="2"/>
  <c r="AC721" i="2"/>
  <c r="AD721" i="2"/>
  <c r="K720" i="1"/>
  <c r="W719" i="1"/>
  <c r="J720" i="1"/>
  <c r="T720" i="1"/>
  <c r="H721" i="1"/>
  <c r="K721" i="1" l="1"/>
  <c r="J721" i="1"/>
  <c r="W720" i="1"/>
  <c r="V722" i="1"/>
  <c r="T721" i="1"/>
  <c r="E722" i="1" l="1"/>
  <c r="AB722" i="2"/>
  <c r="AC722" i="2"/>
  <c r="AD722" i="2"/>
  <c r="W721" i="1"/>
  <c r="H722" i="1"/>
  <c r="K722" i="1" l="1"/>
  <c r="T722" i="1"/>
  <c r="J722" i="1"/>
  <c r="W722" i="1" l="1"/>
  <c r="V723" i="1" l="1"/>
  <c r="AD723" i="2" l="1"/>
  <c r="E723" i="1"/>
  <c r="AB723" i="2"/>
  <c r="AC723" i="2"/>
  <c r="V724" i="1"/>
  <c r="H723" i="1"/>
  <c r="AC724" i="2" l="1"/>
  <c r="AD724" i="2"/>
  <c r="E724" i="1"/>
  <c r="AB724" i="2"/>
  <c r="K723" i="1"/>
  <c r="V725" i="1"/>
  <c r="T723" i="1"/>
  <c r="J723" i="1"/>
  <c r="H724" i="1"/>
  <c r="E725" i="1" l="1"/>
  <c r="AD725" i="2"/>
  <c r="AC725" i="2"/>
  <c r="AB725" i="2"/>
  <c r="K724" i="1"/>
  <c r="J724" i="1"/>
  <c r="W723" i="1"/>
  <c r="V726" i="1"/>
  <c r="T724" i="1"/>
  <c r="H725" i="1"/>
  <c r="AD726" i="2" l="1"/>
  <c r="AC726" i="2"/>
  <c r="E726" i="1"/>
  <c r="AB726" i="2"/>
  <c r="K725" i="1"/>
  <c r="W724" i="1"/>
  <c r="V727" i="1"/>
  <c r="J725" i="1"/>
  <c r="T725" i="1"/>
  <c r="H726" i="1"/>
  <c r="E727" i="1" l="1"/>
  <c r="AC727" i="2"/>
  <c r="AD727" i="2"/>
  <c r="AB727" i="2"/>
  <c r="J726" i="1"/>
  <c r="K726" i="1"/>
  <c r="W725" i="1"/>
  <c r="V728" i="1"/>
  <c r="T726" i="1"/>
  <c r="H727" i="1"/>
  <c r="E728" i="1" l="1"/>
  <c r="AB728" i="2"/>
  <c r="AC728" i="2"/>
  <c r="AD728" i="2"/>
  <c r="K727" i="1"/>
  <c r="W726" i="1"/>
  <c r="J727" i="1"/>
  <c r="V729" i="1"/>
  <c r="T727" i="1"/>
  <c r="H728" i="1"/>
  <c r="E729" i="1" l="1"/>
  <c r="AB729" i="2"/>
  <c r="AC729" i="2"/>
  <c r="AD729" i="2"/>
  <c r="W727" i="1"/>
  <c r="J728" i="1"/>
  <c r="K728" i="1"/>
  <c r="V730" i="1"/>
  <c r="T728" i="1"/>
  <c r="H729" i="1"/>
  <c r="E730" i="1" l="1"/>
  <c r="AC730" i="2"/>
  <c r="AB730" i="2"/>
  <c r="AD730" i="2"/>
  <c r="W728" i="1"/>
  <c r="K729" i="1"/>
  <c r="V731" i="1"/>
  <c r="J729" i="1"/>
  <c r="T729" i="1"/>
  <c r="H730" i="1"/>
  <c r="AC731" i="2" l="1"/>
  <c r="E731" i="1"/>
  <c r="AB731" i="2"/>
  <c r="AD731" i="2"/>
  <c r="J730" i="1"/>
  <c r="W729" i="1"/>
  <c r="K730" i="1"/>
  <c r="T730" i="1"/>
  <c r="H731" i="1"/>
  <c r="W730" i="1" l="1"/>
  <c r="J731" i="1"/>
  <c r="V732" i="1"/>
  <c r="T731" i="1"/>
  <c r="K731" i="1"/>
  <c r="E732" i="1" l="1"/>
  <c r="AC732" i="2"/>
  <c r="AB732" i="2"/>
  <c r="AD732" i="2"/>
  <c r="W731" i="1"/>
  <c r="H732" i="1"/>
  <c r="K732" i="1" l="1"/>
  <c r="J732" i="1"/>
  <c r="V733" i="1"/>
  <c r="T732" i="1"/>
  <c r="AD733" i="2" l="1"/>
  <c r="E733" i="1"/>
  <c r="AC733" i="2"/>
  <c r="AB733" i="2"/>
  <c r="W732" i="1"/>
  <c r="V734" i="1"/>
  <c r="H733" i="1"/>
  <c r="AD734" i="2" l="1"/>
  <c r="E734" i="1"/>
  <c r="AB734" i="2"/>
  <c r="AC734" i="2"/>
  <c r="K733" i="1"/>
  <c r="V735" i="1"/>
  <c r="J733" i="1"/>
  <c r="T733" i="1"/>
  <c r="H734" i="1"/>
  <c r="E735" i="1" l="1"/>
  <c r="AB735" i="2"/>
  <c r="AC735" i="2"/>
  <c r="AD735" i="2"/>
  <c r="K734" i="1"/>
  <c r="W733" i="1"/>
  <c r="V736" i="1"/>
  <c r="J734" i="1"/>
  <c r="T734" i="1"/>
  <c r="H735" i="1"/>
  <c r="AB736" i="2" l="1"/>
  <c r="AC736" i="2"/>
  <c r="E736" i="1"/>
  <c r="AD736" i="2"/>
  <c r="K735" i="1"/>
  <c r="W734" i="1"/>
  <c r="J735" i="1"/>
  <c r="V737" i="1"/>
  <c r="T735" i="1"/>
  <c r="H736" i="1"/>
  <c r="AD737" i="2" l="1"/>
  <c r="AB737" i="2"/>
  <c r="E737" i="1"/>
  <c r="AC737" i="2"/>
  <c r="K736" i="1"/>
  <c r="W735" i="1"/>
  <c r="V738" i="1"/>
  <c r="J736" i="1"/>
  <c r="T736" i="1"/>
  <c r="H737" i="1"/>
  <c r="E738" i="1" l="1"/>
  <c r="AB738" i="2"/>
  <c r="AD738" i="2"/>
  <c r="AC738" i="2"/>
  <c r="K737" i="1"/>
  <c r="J737" i="1"/>
  <c r="W736" i="1"/>
  <c r="V739" i="1"/>
  <c r="T737" i="1"/>
  <c r="H738" i="1"/>
  <c r="E739" i="1" l="1"/>
  <c r="AD739" i="2"/>
  <c r="AC739" i="2"/>
  <c r="AB739" i="2"/>
  <c r="K738" i="1"/>
  <c r="W737" i="1"/>
  <c r="V740" i="1"/>
  <c r="J738" i="1"/>
  <c r="T738" i="1"/>
  <c r="H739" i="1"/>
  <c r="E740" i="1" l="1"/>
  <c r="AB740" i="2"/>
  <c r="AC740" i="2"/>
  <c r="AD740" i="2"/>
  <c r="W738" i="1"/>
  <c r="K739" i="1"/>
  <c r="J739" i="1"/>
  <c r="V741" i="1"/>
  <c r="T739" i="1"/>
  <c r="H740" i="1"/>
  <c r="E741" i="1" l="1"/>
  <c r="AD741" i="2"/>
  <c r="AC741" i="2"/>
  <c r="AB741" i="2"/>
  <c r="J740" i="1"/>
  <c r="K740" i="1"/>
  <c r="W739" i="1"/>
  <c r="V742" i="1"/>
  <c r="T740" i="1"/>
  <c r="H741" i="1"/>
  <c r="E742" i="1" l="1"/>
  <c r="AB742" i="2"/>
  <c r="AC742" i="2"/>
  <c r="AD742" i="2"/>
  <c r="J741" i="1"/>
  <c r="K741" i="1"/>
  <c r="W740" i="1"/>
  <c r="T741" i="1"/>
  <c r="H742" i="1"/>
  <c r="W741" i="1" l="1"/>
  <c r="K742" i="1"/>
  <c r="J742" i="1"/>
  <c r="T742" i="1"/>
  <c r="W742" i="1" l="1"/>
  <c r="V743" i="1"/>
  <c r="AC743" i="2" l="1"/>
  <c r="AD743" i="2"/>
  <c r="E743" i="1"/>
  <c r="AB743" i="2"/>
  <c r="H743" i="1"/>
  <c r="K743" i="1" l="1"/>
  <c r="J743" i="1"/>
  <c r="T743" i="1"/>
  <c r="W743" i="1" l="1"/>
  <c r="V744" i="1"/>
  <c r="AD744" i="2" l="1"/>
  <c r="AC744" i="2"/>
  <c r="E744" i="1"/>
  <c r="AB744" i="2"/>
  <c r="V745" i="1"/>
  <c r="H744" i="1"/>
  <c r="AC745" i="2" l="1"/>
  <c r="E745" i="1"/>
  <c r="AB745" i="2"/>
  <c r="AD745" i="2"/>
  <c r="K744" i="1"/>
  <c r="T744" i="1"/>
  <c r="J744" i="1"/>
  <c r="H745" i="1"/>
  <c r="W744" i="1" l="1"/>
  <c r="J745" i="1"/>
  <c r="K745" i="1"/>
  <c r="T745" i="1"/>
  <c r="W745" i="1" l="1"/>
  <c r="V746" i="1" l="1"/>
  <c r="AC746" i="2" l="1"/>
  <c r="AB746" i="2"/>
  <c r="E746" i="1"/>
  <c r="AD746" i="2"/>
  <c r="H746" i="1"/>
  <c r="K746" i="1" l="1"/>
  <c r="V747" i="1"/>
  <c r="T746" i="1"/>
  <c r="J746" i="1"/>
  <c r="AC747" i="2" l="1"/>
  <c r="E747" i="1"/>
  <c r="AD747" i="2"/>
  <c r="AB747" i="2"/>
  <c r="W746" i="1"/>
  <c r="H747" i="1"/>
  <c r="K747" i="1" l="1"/>
  <c r="T747" i="1"/>
  <c r="J747" i="1"/>
  <c r="W747" i="1" l="1"/>
  <c r="V748" i="1"/>
  <c r="AC748" i="2" l="1"/>
  <c r="E748" i="1"/>
  <c r="AB748" i="2"/>
  <c r="AD748" i="2"/>
  <c r="V749" i="1"/>
  <c r="H748" i="1"/>
  <c r="AD749" i="2" l="1"/>
  <c r="E749" i="1"/>
  <c r="AB749" i="2"/>
  <c r="AC749" i="2"/>
  <c r="K748" i="1"/>
  <c r="T748" i="1"/>
  <c r="J748" i="1"/>
  <c r="H749" i="1"/>
  <c r="W748" i="1" l="1"/>
  <c r="K749" i="1"/>
  <c r="V750" i="1"/>
  <c r="T749" i="1"/>
  <c r="J749" i="1"/>
  <c r="AB750" i="2" l="1"/>
  <c r="E750" i="1"/>
  <c r="AD750" i="2"/>
  <c r="AC750" i="2"/>
  <c r="W749" i="1"/>
  <c r="H750" i="1"/>
  <c r="K750" i="1" l="1"/>
  <c r="T750" i="1"/>
  <c r="J750" i="1"/>
  <c r="W750" i="1" l="1"/>
  <c r="V751" i="1"/>
  <c r="E751" i="1" l="1"/>
  <c r="AD751" i="2"/>
  <c r="AB751" i="2"/>
  <c r="AC751" i="2"/>
  <c r="V752" i="1"/>
  <c r="H751" i="1"/>
  <c r="E752" i="1" l="1"/>
  <c r="AB752" i="2"/>
  <c r="AD752" i="2"/>
  <c r="AC752" i="2"/>
  <c r="K751" i="1"/>
  <c r="J751" i="1"/>
  <c r="V753" i="1"/>
  <c r="T751" i="1"/>
  <c r="H752" i="1"/>
  <c r="AC753" i="2" l="1"/>
  <c r="E753" i="1"/>
  <c r="AB753" i="2"/>
  <c r="AD753" i="2"/>
  <c r="K752" i="1"/>
  <c r="J752" i="1"/>
  <c r="W751" i="1"/>
  <c r="V754" i="1"/>
  <c r="T752" i="1"/>
  <c r="H753" i="1"/>
  <c r="AD754" i="2" l="1"/>
  <c r="E754" i="1"/>
  <c r="AC754" i="2"/>
  <c r="AB754" i="2"/>
  <c r="W752" i="1"/>
  <c r="K753" i="1"/>
  <c r="J753" i="1"/>
  <c r="T753" i="1"/>
  <c r="H754" i="1"/>
  <c r="K754" i="1" l="1"/>
  <c r="J754" i="1"/>
  <c r="W753" i="1"/>
  <c r="V755" i="1"/>
  <c r="T754" i="1"/>
  <c r="AC755" i="2" l="1"/>
  <c r="E755" i="1"/>
  <c r="AD755" i="2"/>
  <c r="AB755" i="2"/>
  <c r="W754" i="1"/>
  <c r="H755" i="1"/>
  <c r="J755" i="1" l="1"/>
  <c r="K755" i="1"/>
  <c r="T755" i="1"/>
  <c r="W755" i="1" l="1"/>
  <c r="V756" i="1" l="1"/>
  <c r="E756" i="1" l="1"/>
  <c r="AB756" i="2"/>
  <c r="AD756" i="2"/>
  <c r="AC756" i="2"/>
  <c r="V757" i="1"/>
  <c r="H756" i="1"/>
  <c r="E757" i="1" l="1"/>
  <c r="AD757" i="2"/>
  <c r="AB757" i="2"/>
  <c r="AC757" i="2"/>
  <c r="K756" i="1"/>
  <c r="V758" i="1"/>
  <c r="J756" i="1"/>
  <c r="T756" i="1"/>
  <c r="H757" i="1"/>
  <c r="AC758" i="2" l="1"/>
  <c r="AD758" i="2"/>
  <c r="E758" i="1"/>
  <c r="AB758" i="2"/>
  <c r="W756" i="1"/>
  <c r="K757" i="1"/>
  <c r="V759" i="1"/>
  <c r="T757" i="1"/>
  <c r="J757" i="1"/>
  <c r="H758" i="1"/>
  <c r="E759" i="1" l="1"/>
  <c r="AB759" i="2"/>
  <c r="AC759" i="2"/>
  <c r="AD759" i="2"/>
  <c r="J758" i="1"/>
  <c r="K758" i="1"/>
  <c r="W757" i="1"/>
  <c r="V760" i="1"/>
  <c r="T758" i="1"/>
  <c r="H759" i="1"/>
  <c r="AC760" i="2" l="1"/>
  <c r="E760" i="1"/>
  <c r="AB760" i="2"/>
  <c r="AD760" i="2"/>
  <c r="J759" i="1"/>
  <c r="W758" i="1"/>
  <c r="K759" i="1"/>
  <c r="V761" i="1"/>
  <c r="T759" i="1"/>
  <c r="H760" i="1"/>
  <c r="AC761" i="2" l="1"/>
  <c r="AB761" i="2"/>
  <c r="E761" i="1"/>
  <c r="AD761" i="2"/>
  <c r="W759" i="1"/>
  <c r="K760" i="1"/>
  <c r="J760" i="1"/>
  <c r="V762" i="1"/>
  <c r="T760" i="1"/>
  <c r="H761" i="1"/>
  <c r="AD762" i="2" l="1"/>
  <c r="E762" i="1"/>
  <c r="AB762" i="2"/>
  <c r="AC762" i="2"/>
  <c r="W760" i="1"/>
  <c r="K761" i="1"/>
  <c r="V763" i="1"/>
  <c r="J761" i="1"/>
  <c r="T761" i="1"/>
  <c r="H762" i="1"/>
  <c r="AC763" i="2" l="1"/>
  <c r="AD763" i="2"/>
  <c r="E763" i="1"/>
  <c r="AB763" i="2"/>
  <c r="W761" i="1"/>
  <c r="K762" i="1"/>
  <c r="V764" i="1"/>
  <c r="J762" i="1"/>
  <c r="T762" i="1"/>
  <c r="H763" i="1"/>
  <c r="AC764" i="2" l="1"/>
  <c r="E764" i="1"/>
  <c r="AB764" i="2"/>
  <c r="AD764" i="2"/>
  <c r="W762" i="1"/>
  <c r="K763" i="1"/>
  <c r="V765" i="1"/>
  <c r="J763" i="1"/>
  <c r="T763" i="1"/>
  <c r="H764" i="1"/>
  <c r="E765" i="1" l="1"/>
  <c r="AB765" i="2"/>
  <c r="AD765" i="2"/>
  <c r="AC765" i="2"/>
  <c r="K764" i="1"/>
  <c r="W763" i="1"/>
  <c r="V766" i="1"/>
  <c r="J764" i="1"/>
  <c r="T764" i="1"/>
  <c r="H765" i="1"/>
  <c r="E766" i="1" l="1"/>
  <c r="AD766" i="2"/>
  <c r="AB766" i="2"/>
  <c r="AC766" i="2"/>
  <c r="W764" i="1"/>
  <c r="K765" i="1"/>
  <c r="J765" i="1"/>
  <c r="V767" i="1"/>
  <c r="T765" i="1"/>
  <c r="H766" i="1"/>
  <c r="E767" i="1" l="1"/>
  <c r="AD767" i="2"/>
  <c r="AC767" i="2"/>
  <c r="AB767" i="2"/>
  <c r="J766" i="1"/>
  <c r="W765" i="1"/>
  <c r="K766" i="1"/>
  <c r="V768" i="1"/>
  <c r="T766" i="1"/>
  <c r="H767" i="1"/>
  <c r="AD768" i="2" l="1"/>
  <c r="E768" i="1"/>
  <c r="AB768" i="2"/>
  <c r="AC768" i="2"/>
  <c r="W766" i="1"/>
  <c r="J767" i="1"/>
  <c r="K767" i="1"/>
  <c r="V769" i="1"/>
  <c r="T767" i="1"/>
  <c r="H768" i="1"/>
  <c r="AC769" i="2" l="1"/>
  <c r="E769" i="1"/>
  <c r="AD769" i="2"/>
  <c r="AB769" i="2"/>
  <c r="W767" i="1"/>
  <c r="K768" i="1"/>
  <c r="V770" i="1"/>
  <c r="J768" i="1"/>
  <c r="T768" i="1"/>
  <c r="H769" i="1"/>
  <c r="AB770" i="2" l="1"/>
  <c r="E770" i="1"/>
  <c r="AC770" i="2"/>
  <c r="AD770" i="2"/>
  <c r="W768" i="1"/>
  <c r="K769" i="1"/>
  <c r="J769" i="1"/>
  <c r="V771" i="1"/>
  <c r="T769" i="1"/>
  <c r="H770" i="1"/>
  <c r="E771" i="1" l="1"/>
  <c r="AC771" i="2"/>
  <c r="AB771" i="2"/>
  <c r="AD771" i="2"/>
  <c r="K770" i="1"/>
  <c r="W769" i="1"/>
  <c r="V772" i="1"/>
  <c r="T770" i="1"/>
  <c r="J770" i="1"/>
  <c r="H771" i="1"/>
  <c r="E772" i="1" l="1"/>
  <c r="AB772" i="2"/>
  <c r="AC772" i="2"/>
  <c r="AD772" i="2"/>
  <c r="W770" i="1"/>
  <c r="K771" i="1"/>
  <c r="J771" i="1"/>
  <c r="V773" i="1"/>
  <c r="T771" i="1"/>
  <c r="H772" i="1"/>
  <c r="AC773" i="2" l="1"/>
  <c r="E773" i="1"/>
  <c r="AB773" i="2"/>
  <c r="AD773" i="2"/>
  <c r="K772" i="1"/>
  <c r="W771" i="1"/>
  <c r="V774" i="1"/>
  <c r="T772" i="1"/>
  <c r="J772" i="1"/>
  <c r="H773" i="1"/>
  <c r="E774" i="1" l="1"/>
  <c r="AB774" i="2"/>
  <c r="AC774" i="2"/>
  <c r="AD774" i="2"/>
  <c r="W772" i="1"/>
  <c r="K773" i="1"/>
  <c r="V775" i="1"/>
  <c r="J773" i="1"/>
  <c r="T773" i="1"/>
  <c r="H774" i="1"/>
  <c r="AB775" i="2" l="1"/>
  <c r="AC775" i="2"/>
  <c r="E775" i="1"/>
  <c r="AD775" i="2"/>
  <c r="K774" i="1"/>
  <c r="W773" i="1"/>
  <c r="V776" i="1"/>
  <c r="J774" i="1"/>
  <c r="T774" i="1"/>
  <c r="H775" i="1"/>
  <c r="E776" i="1" l="1"/>
  <c r="AB776" i="2"/>
  <c r="AD776" i="2"/>
  <c r="AC776" i="2"/>
  <c r="K775" i="1"/>
  <c r="J775" i="1"/>
  <c r="W774" i="1"/>
  <c r="V777" i="1"/>
  <c r="T775" i="1"/>
  <c r="H776" i="1"/>
  <c r="E777" i="1" l="1"/>
  <c r="AC777" i="2"/>
  <c r="AB777" i="2"/>
  <c r="AD777" i="2"/>
  <c r="K776" i="1"/>
  <c r="W775" i="1"/>
  <c r="J776" i="1"/>
  <c r="V778" i="1"/>
  <c r="T776" i="1"/>
  <c r="H777" i="1"/>
  <c r="E778" i="1" l="1"/>
  <c r="AB778" i="2"/>
  <c r="AC778" i="2"/>
  <c r="AD778" i="2"/>
  <c r="W776" i="1"/>
  <c r="K777" i="1"/>
  <c r="V779" i="1"/>
  <c r="T777" i="1"/>
  <c r="J777" i="1"/>
  <c r="H778" i="1"/>
  <c r="E779" i="1" l="1"/>
  <c r="AD779" i="2"/>
  <c r="AB779" i="2"/>
  <c r="AC779" i="2"/>
  <c r="K778" i="1"/>
  <c r="W777" i="1"/>
  <c r="V780" i="1"/>
  <c r="T778" i="1"/>
  <c r="J778" i="1"/>
  <c r="H779" i="1"/>
  <c r="AD780" i="2" l="1"/>
  <c r="E780" i="1"/>
  <c r="AB780" i="2"/>
  <c r="AC780" i="2"/>
  <c r="W778" i="1"/>
  <c r="V781" i="1"/>
  <c r="T779" i="1"/>
  <c r="J779" i="1"/>
  <c r="K779" i="1"/>
  <c r="H780" i="1"/>
  <c r="AB781" i="2" l="1"/>
  <c r="AC781" i="2"/>
  <c r="E781" i="1"/>
  <c r="AD781" i="2"/>
  <c r="W779" i="1"/>
  <c r="K780" i="1"/>
  <c r="J780" i="1"/>
  <c r="V782" i="1"/>
  <c r="T780" i="1"/>
  <c r="H781" i="1"/>
  <c r="E782" i="1" l="1"/>
  <c r="AC782" i="2"/>
  <c r="AB782" i="2"/>
  <c r="AD782" i="2"/>
  <c r="K781" i="1"/>
  <c r="W780" i="1"/>
  <c r="V783" i="1"/>
  <c r="J781" i="1"/>
  <c r="T781" i="1"/>
  <c r="H782" i="1"/>
  <c r="AB783" i="2" l="1"/>
  <c r="E783" i="1"/>
  <c r="AD783" i="2"/>
  <c r="AC783" i="2"/>
  <c r="W781" i="1"/>
  <c r="K782" i="1"/>
  <c r="J782" i="1"/>
  <c r="V784" i="1"/>
  <c r="T782" i="1"/>
  <c r="H783" i="1"/>
  <c r="E784" i="1" l="1"/>
  <c r="AB784" i="2"/>
  <c r="AC784" i="2"/>
  <c r="AD784" i="2"/>
  <c r="K783" i="1"/>
  <c r="W782" i="1"/>
  <c r="V785" i="1"/>
  <c r="T783" i="1"/>
  <c r="J783" i="1"/>
  <c r="H784" i="1"/>
  <c r="AB785" i="2" l="1"/>
  <c r="E785" i="1"/>
  <c r="AD785" i="2"/>
  <c r="AC785" i="2"/>
  <c r="W783" i="1"/>
  <c r="K784" i="1"/>
  <c r="V786" i="1"/>
  <c r="J784" i="1"/>
  <c r="T784" i="1"/>
  <c r="H785" i="1"/>
  <c r="E786" i="1" l="1"/>
  <c r="AD786" i="2"/>
  <c r="AB786" i="2"/>
  <c r="AC786" i="2"/>
  <c r="W784" i="1"/>
  <c r="K785" i="1"/>
  <c r="J785" i="1"/>
  <c r="V787" i="1"/>
  <c r="T785" i="1"/>
  <c r="H786" i="1"/>
  <c r="AD787" i="2" l="1"/>
  <c r="AC787" i="2"/>
  <c r="E787" i="1"/>
  <c r="AB787" i="2"/>
  <c r="K786" i="1"/>
  <c r="W785" i="1"/>
  <c r="V788" i="1"/>
  <c r="J786" i="1"/>
  <c r="T786" i="1"/>
  <c r="H787" i="1"/>
  <c r="E788" i="1" l="1"/>
  <c r="AC788" i="2"/>
  <c r="AB788" i="2"/>
  <c r="AD788" i="2"/>
  <c r="J787" i="1"/>
  <c r="K787" i="1"/>
  <c r="W786" i="1"/>
  <c r="V789" i="1"/>
  <c r="T787" i="1"/>
  <c r="H788" i="1"/>
  <c r="AB789" i="2" l="1"/>
  <c r="E789" i="1"/>
  <c r="AD789" i="2"/>
  <c r="AC789" i="2"/>
  <c r="K788" i="1"/>
  <c r="W787" i="1"/>
  <c r="J788" i="1"/>
  <c r="V790" i="1"/>
  <c r="T788" i="1"/>
  <c r="H789" i="1"/>
  <c r="E790" i="1" l="1"/>
  <c r="AD790" i="2"/>
  <c r="AB790" i="2"/>
  <c r="AC790" i="2"/>
  <c r="J789" i="1"/>
  <c r="K789" i="1"/>
  <c r="W788" i="1"/>
  <c r="V791" i="1"/>
  <c r="T789" i="1"/>
  <c r="H790" i="1"/>
  <c r="AB791" i="2" l="1"/>
  <c r="E791" i="1"/>
  <c r="AC791" i="2"/>
  <c r="AD791" i="2"/>
  <c r="W789" i="1"/>
  <c r="J790" i="1"/>
  <c r="V792" i="1"/>
  <c r="T790" i="1"/>
  <c r="K790" i="1"/>
  <c r="H791" i="1"/>
  <c r="AD792" i="2" l="1"/>
  <c r="E792" i="1"/>
  <c r="AC792" i="2"/>
  <c r="AB792" i="2"/>
  <c r="J791" i="1"/>
  <c r="K791" i="1"/>
  <c r="W790" i="1"/>
  <c r="V793" i="1"/>
  <c r="T791" i="1"/>
  <c r="H792" i="1"/>
  <c r="AC793" i="2" l="1"/>
  <c r="E793" i="1"/>
  <c r="AB793" i="2"/>
  <c r="AD793" i="2"/>
  <c r="W791" i="1"/>
  <c r="K792" i="1"/>
  <c r="V794" i="1"/>
  <c r="J792" i="1"/>
  <c r="T792" i="1"/>
  <c r="H793" i="1"/>
  <c r="E794" i="1" l="1"/>
  <c r="AB794" i="2"/>
  <c r="AC794" i="2"/>
  <c r="AD794" i="2"/>
  <c r="J793" i="1"/>
  <c r="K793" i="1"/>
  <c r="W792" i="1"/>
  <c r="V795" i="1"/>
  <c r="T793" i="1"/>
  <c r="H794" i="1"/>
  <c r="AD795" i="2" l="1"/>
  <c r="E795" i="1"/>
  <c r="AB795" i="2"/>
  <c r="AC795" i="2"/>
  <c r="K794" i="1"/>
  <c r="W793" i="1"/>
  <c r="V796" i="1"/>
  <c r="J794" i="1"/>
  <c r="T794" i="1"/>
  <c r="H795" i="1"/>
  <c r="AD796" i="2" l="1"/>
  <c r="E796" i="1"/>
  <c r="AB796" i="2"/>
  <c r="AC796" i="2"/>
  <c r="W794" i="1"/>
  <c r="K795" i="1"/>
  <c r="V797" i="1"/>
  <c r="J795" i="1"/>
  <c r="T795" i="1"/>
  <c r="H796" i="1"/>
  <c r="E797" i="1" l="1"/>
  <c r="AC797" i="2"/>
  <c r="AD797" i="2"/>
  <c r="AB797" i="2"/>
  <c r="W795" i="1"/>
  <c r="K796" i="1"/>
  <c r="V798" i="1"/>
  <c r="T796" i="1"/>
  <c r="J796" i="1"/>
  <c r="H797" i="1"/>
  <c r="AD798" i="2" l="1"/>
  <c r="AC798" i="2"/>
  <c r="AB798" i="2"/>
  <c r="E798" i="1"/>
  <c r="W796" i="1"/>
  <c r="K797" i="1"/>
  <c r="V799" i="1"/>
  <c r="J797" i="1"/>
  <c r="T797" i="1"/>
  <c r="H798" i="1"/>
  <c r="AC799" i="2" l="1"/>
  <c r="E799" i="1"/>
  <c r="AD799" i="2"/>
  <c r="AB799" i="2"/>
  <c r="W797" i="1"/>
  <c r="K798" i="1"/>
  <c r="V800" i="1"/>
  <c r="T798" i="1"/>
  <c r="J798" i="1"/>
  <c r="H799" i="1"/>
  <c r="E800" i="1" l="1"/>
  <c r="AB800" i="2"/>
  <c r="AD800" i="2"/>
  <c r="AC800" i="2"/>
  <c r="J799" i="1"/>
  <c r="K799" i="1"/>
  <c r="W798" i="1"/>
  <c r="V801" i="1"/>
  <c r="T799" i="1"/>
  <c r="H800" i="1"/>
  <c r="E801" i="1" l="1"/>
  <c r="AC801" i="2"/>
  <c r="AB801" i="2"/>
  <c r="AD801" i="2"/>
  <c r="W799" i="1"/>
  <c r="J800" i="1"/>
  <c r="K800" i="1"/>
  <c r="V802" i="1"/>
  <c r="T800" i="1"/>
  <c r="H801" i="1"/>
  <c r="AB802" i="2" l="1"/>
  <c r="E802" i="1"/>
  <c r="AD802" i="2"/>
  <c r="AC802" i="2"/>
  <c r="W800" i="1"/>
  <c r="J801" i="1"/>
  <c r="K801" i="1"/>
  <c r="V803" i="1"/>
  <c r="T801" i="1"/>
  <c r="H802" i="1"/>
  <c r="AC803" i="2" l="1"/>
  <c r="E803" i="1"/>
  <c r="AB803" i="2"/>
  <c r="AD803" i="2"/>
  <c r="W801" i="1"/>
  <c r="K802" i="1"/>
  <c r="V804" i="1"/>
  <c r="T802" i="1"/>
  <c r="J802" i="1"/>
  <c r="H803" i="1"/>
  <c r="AC804" i="2" l="1"/>
  <c r="E804" i="1"/>
  <c r="AB804" i="2"/>
  <c r="AD804" i="2"/>
  <c r="J803" i="1"/>
  <c r="W802" i="1"/>
  <c r="K803" i="1"/>
  <c r="T803" i="1"/>
  <c r="H804" i="1"/>
  <c r="J804" i="1" l="1"/>
  <c r="W803" i="1"/>
  <c r="K804" i="1"/>
  <c r="T804" i="1"/>
  <c r="W804" i="1" l="1"/>
  <c r="V805" i="1" l="1"/>
  <c r="AB805" i="2" l="1"/>
  <c r="AC805" i="2"/>
  <c r="E805" i="1"/>
  <c r="AD805" i="2"/>
  <c r="V806" i="1"/>
  <c r="H805" i="1"/>
  <c r="E806" i="1" l="1"/>
  <c r="AC806" i="2"/>
  <c r="AB806" i="2"/>
  <c r="AD806" i="2"/>
  <c r="J805" i="1"/>
  <c r="K805" i="1"/>
  <c r="V807" i="1"/>
  <c r="T805" i="1"/>
  <c r="H806" i="1"/>
  <c r="AC807" i="2" l="1"/>
  <c r="E807" i="1"/>
  <c r="AB807" i="2"/>
  <c r="AD807" i="2"/>
  <c r="W805" i="1"/>
  <c r="K806" i="1"/>
  <c r="J806" i="1"/>
  <c r="V808" i="1"/>
  <c r="T806" i="1"/>
  <c r="H807" i="1"/>
  <c r="AB808" i="2" l="1"/>
  <c r="AC808" i="2"/>
  <c r="E808" i="1"/>
  <c r="AD808" i="2"/>
  <c r="W806" i="1"/>
  <c r="J807" i="1"/>
  <c r="K807" i="1"/>
  <c r="V809" i="1"/>
  <c r="T807" i="1"/>
  <c r="H808" i="1"/>
  <c r="E809" i="1" l="1"/>
  <c r="AD809" i="2"/>
  <c r="AB809" i="2"/>
  <c r="AC809" i="2"/>
  <c r="K808" i="1"/>
  <c r="W807" i="1"/>
  <c r="V810" i="1"/>
  <c r="T808" i="1"/>
  <c r="J808" i="1"/>
  <c r="H809" i="1"/>
  <c r="AC810" i="2" l="1"/>
  <c r="E810" i="1"/>
  <c r="AB810" i="2"/>
  <c r="AD810" i="2"/>
  <c r="K809" i="1"/>
  <c r="W808" i="1"/>
  <c r="J809" i="1"/>
  <c r="T809" i="1"/>
  <c r="H810" i="1"/>
  <c r="K810" i="1" l="1"/>
  <c r="W809" i="1"/>
  <c r="V811" i="1"/>
  <c r="T810" i="1"/>
  <c r="J810" i="1"/>
  <c r="AC811" i="2" l="1"/>
  <c r="E811" i="1"/>
  <c r="AB811" i="2"/>
  <c r="AD811" i="2"/>
  <c r="W810" i="1"/>
  <c r="V812" i="1"/>
  <c r="H811" i="1"/>
  <c r="E812" i="1" l="1"/>
  <c r="AC812" i="2"/>
  <c r="AB812" i="2"/>
  <c r="AD812" i="2"/>
  <c r="J811" i="1"/>
  <c r="K811" i="1"/>
  <c r="V813" i="1"/>
  <c r="T811" i="1"/>
  <c r="H812" i="1"/>
  <c r="E813" i="1" l="1"/>
  <c r="AB813" i="2"/>
  <c r="AC813" i="2"/>
  <c r="AD813" i="2"/>
  <c r="W811" i="1"/>
  <c r="K812" i="1"/>
  <c r="V814" i="1"/>
  <c r="T812" i="1"/>
  <c r="J812" i="1"/>
  <c r="H813" i="1"/>
  <c r="AD814" i="2" l="1"/>
  <c r="E814" i="1"/>
  <c r="AB814" i="2"/>
  <c r="AC814" i="2"/>
  <c r="K813" i="1"/>
  <c r="J813" i="1"/>
  <c r="W812" i="1"/>
  <c r="V815" i="1"/>
  <c r="T813" i="1"/>
  <c r="H814" i="1"/>
  <c r="E815" i="1" l="1"/>
  <c r="AC815" i="2"/>
  <c r="AD815" i="2"/>
  <c r="AB815" i="2"/>
  <c r="J814" i="1"/>
  <c r="K814" i="1"/>
  <c r="W813" i="1"/>
  <c r="V816" i="1"/>
  <c r="T814" i="1"/>
  <c r="H815" i="1"/>
  <c r="AD816" i="2" l="1"/>
  <c r="AC816" i="2"/>
  <c r="E816" i="1"/>
  <c r="AB816" i="2"/>
  <c r="J815" i="1"/>
  <c r="W814" i="1"/>
  <c r="K815" i="1"/>
  <c r="T815" i="1"/>
  <c r="H816" i="1"/>
  <c r="W815" i="1" l="1"/>
  <c r="K816" i="1"/>
  <c r="V817" i="1"/>
  <c r="T816" i="1"/>
  <c r="J816" i="1"/>
  <c r="AB817" i="2" l="1"/>
  <c r="E817" i="1"/>
  <c r="AD817" i="2"/>
  <c r="AC817" i="2"/>
  <c r="W816" i="1"/>
  <c r="V818" i="1"/>
  <c r="H817" i="1"/>
  <c r="AC818" i="2" l="1"/>
  <c r="AD818" i="2"/>
  <c r="E818" i="1"/>
  <c r="AB818" i="2"/>
  <c r="K817" i="1"/>
  <c r="T817" i="1"/>
  <c r="J817" i="1"/>
  <c r="H818" i="1"/>
  <c r="K818" i="1" l="1"/>
  <c r="J818" i="1"/>
  <c r="W817" i="1"/>
  <c r="V819" i="1"/>
  <c r="T818" i="1"/>
  <c r="AB819" i="2" l="1"/>
  <c r="E819" i="1"/>
  <c r="AD819" i="2"/>
  <c r="AC819" i="2"/>
  <c r="W818" i="1"/>
  <c r="V820" i="1"/>
  <c r="H819" i="1"/>
  <c r="AD820" i="2" l="1"/>
  <c r="AC820" i="2"/>
  <c r="E820" i="1"/>
  <c r="AB820" i="2"/>
  <c r="K819" i="1"/>
  <c r="V821" i="1"/>
  <c r="J819" i="1"/>
  <c r="T819" i="1"/>
  <c r="H820" i="1"/>
  <c r="AC821" i="2" l="1"/>
  <c r="AB821" i="2"/>
  <c r="E821" i="1"/>
  <c r="AD821" i="2"/>
  <c r="K820" i="1"/>
  <c r="W819" i="1"/>
  <c r="V822" i="1"/>
  <c r="J820" i="1"/>
  <c r="T820" i="1"/>
  <c r="H821" i="1"/>
  <c r="E822" i="1" l="1"/>
  <c r="AC822" i="2"/>
  <c r="AB822" i="2"/>
  <c r="AD822" i="2"/>
  <c r="K821" i="1"/>
  <c r="W820" i="1"/>
  <c r="V823" i="1"/>
  <c r="J821" i="1"/>
  <c r="T821" i="1"/>
  <c r="H822" i="1"/>
  <c r="AC823" i="2" l="1"/>
  <c r="AB823" i="2"/>
  <c r="E823" i="1"/>
  <c r="AD823" i="2"/>
  <c r="K822" i="1"/>
  <c r="J822" i="1"/>
  <c r="W821" i="1"/>
  <c r="V824" i="1"/>
  <c r="T822" i="1"/>
  <c r="H823" i="1"/>
  <c r="AB824" i="2" l="1"/>
  <c r="E824" i="1"/>
  <c r="AC824" i="2"/>
  <c r="AD824" i="2"/>
  <c r="W822" i="1"/>
  <c r="K823" i="1"/>
  <c r="J823" i="1"/>
  <c r="V825" i="1"/>
  <c r="T823" i="1"/>
  <c r="H824" i="1"/>
  <c r="AC825" i="2" l="1"/>
  <c r="E825" i="1"/>
  <c r="AB825" i="2"/>
  <c r="AD825" i="2"/>
  <c r="J824" i="1"/>
  <c r="K824" i="1"/>
  <c r="W823" i="1"/>
  <c r="V826" i="1"/>
  <c r="T824" i="1"/>
  <c r="H825" i="1"/>
  <c r="E826" i="1" l="1"/>
  <c r="AB826" i="2"/>
  <c r="AD826" i="2"/>
  <c r="AC826" i="2"/>
  <c r="W824" i="1"/>
  <c r="K825" i="1"/>
  <c r="V827" i="1"/>
  <c r="T825" i="1"/>
  <c r="J825" i="1"/>
  <c r="H826" i="1"/>
  <c r="AD827" i="2" l="1"/>
  <c r="E827" i="1"/>
  <c r="AB827" i="2"/>
  <c r="AC827" i="2"/>
  <c r="K826" i="1"/>
  <c r="W825" i="1"/>
  <c r="J826" i="1"/>
  <c r="T826" i="1"/>
  <c r="H827" i="1"/>
  <c r="K827" i="1" l="1"/>
  <c r="W826" i="1"/>
  <c r="J827" i="1"/>
  <c r="T827" i="1"/>
  <c r="W827" i="1" l="1"/>
  <c r="V828" i="1" l="1"/>
  <c r="E828" i="1" l="1"/>
  <c r="AB828" i="2"/>
  <c r="AC828" i="2"/>
  <c r="AD828" i="2"/>
  <c r="U829" i="1"/>
  <c r="V829" i="1"/>
  <c r="H828" i="1"/>
  <c r="E829" i="1" l="1"/>
  <c r="AB829" i="2"/>
  <c r="AD829" i="2"/>
  <c r="AC829" i="2"/>
  <c r="K828" i="1"/>
  <c r="V830" i="1"/>
  <c r="U830" i="1"/>
  <c r="T828" i="1"/>
  <c r="J828" i="1"/>
  <c r="H829" i="1"/>
  <c r="E830" i="1" l="1"/>
  <c r="AB830" i="2"/>
  <c r="AC830" i="2"/>
  <c r="AD830" i="2"/>
  <c r="J829" i="1"/>
  <c r="K829" i="1"/>
  <c r="W828" i="1"/>
  <c r="U831" i="1"/>
  <c r="V831" i="1"/>
  <c r="T829" i="1"/>
  <c r="H830" i="1"/>
  <c r="E831" i="1" l="1"/>
  <c r="AD831" i="2"/>
  <c r="AB831" i="2"/>
  <c r="AC831" i="2"/>
  <c r="K830" i="1"/>
  <c r="W829" i="1"/>
  <c r="J830" i="1"/>
  <c r="T830" i="1"/>
  <c r="H831" i="1"/>
  <c r="W830" i="1" l="1"/>
  <c r="J831" i="1"/>
  <c r="K831" i="1"/>
  <c r="T831" i="1"/>
  <c r="W831" i="1" l="1"/>
  <c r="V832" i="1"/>
  <c r="U832" i="1"/>
  <c r="AC832" i="2" l="1"/>
  <c r="E832" i="1"/>
  <c r="AB832" i="2"/>
  <c r="AD832" i="2"/>
  <c r="H832" i="1"/>
  <c r="K832" i="1" l="1"/>
  <c r="J832" i="1"/>
  <c r="T832" i="1"/>
  <c r="W832" i="1" l="1"/>
  <c r="V833" i="1" l="1"/>
  <c r="E833" i="1" l="1"/>
  <c r="AD833" i="2"/>
  <c r="AB833" i="2"/>
  <c r="AC833" i="2"/>
  <c r="V834" i="1"/>
  <c r="H833" i="1"/>
  <c r="E834" i="1" l="1"/>
  <c r="AB834" i="2"/>
  <c r="AD834" i="2"/>
  <c r="AC834" i="2"/>
  <c r="K833" i="1"/>
  <c r="V835" i="1"/>
  <c r="T833" i="1"/>
  <c r="J833" i="1"/>
  <c r="H834" i="1"/>
  <c r="E835" i="1" l="1"/>
  <c r="AC835" i="2"/>
  <c r="AB835" i="2"/>
  <c r="AD835" i="2"/>
  <c r="K834" i="1"/>
  <c r="J834" i="1"/>
  <c r="W833" i="1"/>
  <c r="V836" i="1"/>
  <c r="T834" i="1"/>
  <c r="H835" i="1"/>
  <c r="AD836" i="2" l="1"/>
  <c r="E836" i="1"/>
  <c r="AC836" i="2"/>
  <c r="AB836" i="2"/>
  <c r="K835" i="1"/>
  <c r="W834" i="1"/>
  <c r="V837" i="1"/>
  <c r="J835" i="1"/>
  <c r="T835" i="1"/>
  <c r="H836" i="1"/>
  <c r="AC837" i="2" l="1"/>
  <c r="E837" i="1"/>
  <c r="AD837" i="2"/>
  <c r="AB837" i="2"/>
  <c r="K836" i="1"/>
  <c r="W835" i="1"/>
  <c r="V838" i="1"/>
  <c r="T836" i="1"/>
  <c r="J836" i="1"/>
  <c r="H837" i="1"/>
  <c r="AD838" i="2" l="1"/>
  <c r="E838" i="1"/>
  <c r="AB838" i="2"/>
  <c r="AC838" i="2"/>
  <c r="K837" i="1"/>
  <c r="W836" i="1"/>
  <c r="V839" i="1"/>
  <c r="T837" i="1"/>
  <c r="J837" i="1"/>
  <c r="H838" i="1"/>
  <c r="AC839" i="2" l="1"/>
  <c r="AD839" i="2"/>
  <c r="E839" i="1"/>
  <c r="AB839" i="2"/>
  <c r="K838" i="1"/>
  <c r="J838" i="1"/>
  <c r="W837" i="1"/>
  <c r="V840" i="1"/>
  <c r="T838" i="1"/>
  <c r="H839" i="1"/>
  <c r="AD840" i="2" l="1"/>
  <c r="E840" i="1"/>
  <c r="AB840" i="2"/>
  <c r="AC840" i="2"/>
  <c r="W838" i="1"/>
  <c r="K839" i="1"/>
  <c r="V841" i="1"/>
  <c r="J839" i="1"/>
  <c r="T839" i="1"/>
  <c r="H840" i="1"/>
  <c r="AC841" i="2" l="1"/>
  <c r="AD841" i="2"/>
  <c r="E841" i="1"/>
  <c r="AB841" i="2"/>
  <c r="K840" i="1"/>
  <c r="W839" i="1"/>
  <c r="V842" i="1"/>
  <c r="T840" i="1"/>
  <c r="J840" i="1"/>
  <c r="H841" i="1"/>
  <c r="E842" i="1" l="1"/>
  <c r="AB842" i="2"/>
  <c r="AC842" i="2"/>
  <c r="AD842" i="2"/>
  <c r="W840" i="1"/>
  <c r="K841" i="1"/>
  <c r="V843" i="1"/>
  <c r="J841" i="1"/>
  <c r="T841" i="1"/>
  <c r="H842" i="1"/>
  <c r="E843" i="1" l="1"/>
  <c r="AB843" i="2"/>
  <c r="AD843" i="2"/>
  <c r="AC843" i="2"/>
  <c r="K842" i="1"/>
  <c r="W841" i="1"/>
  <c r="V844" i="1"/>
  <c r="T842" i="1"/>
  <c r="J842" i="1"/>
  <c r="H843" i="1"/>
  <c r="AC844" i="2" l="1"/>
  <c r="E844" i="1"/>
  <c r="AB844" i="2"/>
  <c r="AD844" i="2"/>
  <c r="W842" i="1"/>
  <c r="K843" i="1"/>
  <c r="T843" i="1"/>
  <c r="J843" i="1"/>
  <c r="H844" i="1"/>
  <c r="K844" i="1" l="1"/>
  <c r="W843" i="1"/>
  <c r="T844" i="1"/>
  <c r="J844" i="1"/>
  <c r="W844" i="1" l="1"/>
  <c r="V845" i="1" l="1"/>
  <c r="E845" i="1" l="1"/>
  <c r="AD845" i="2"/>
  <c r="AC845" i="2"/>
  <c r="AB845" i="2"/>
  <c r="V846" i="1"/>
  <c r="H845" i="1"/>
  <c r="AD846" i="2" l="1"/>
  <c r="E846" i="1"/>
  <c r="AC846" i="2"/>
  <c r="AB846" i="2"/>
  <c r="J845" i="1"/>
  <c r="K845" i="1"/>
  <c r="V847" i="1"/>
  <c r="T845" i="1"/>
  <c r="H846" i="1"/>
  <c r="AC847" i="2" l="1"/>
  <c r="E847" i="1"/>
  <c r="AB847" i="2"/>
  <c r="AD847" i="2"/>
  <c r="K846" i="1"/>
  <c r="J846" i="1"/>
  <c r="W845" i="1"/>
  <c r="V848" i="1"/>
  <c r="T846" i="1"/>
  <c r="H847" i="1"/>
  <c r="E848" i="1" l="1"/>
  <c r="AB848" i="2"/>
  <c r="AC848" i="2"/>
  <c r="AD848" i="2"/>
  <c r="W846" i="1"/>
  <c r="J847" i="1"/>
  <c r="K847" i="1"/>
  <c r="V849" i="1"/>
  <c r="T847" i="1"/>
  <c r="H848" i="1"/>
  <c r="AC849" i="2" l="1"/>
  <c r="E849" i="1"/>
  <c r="AB849" i="2"/>
  <c r="AD849" i="2"/>
  <c r="K848" i="1"/>
  <c r="J848" i="1"/>
  <c r="W847" i="1"/>
  <c r="T848" i="1"/>
  <c r="H849" i="1"/>
  <c r="W848" i="1" l="1"/>
  <c r="J849" i="1"/>
  <c r="K849" i="1"/>
  <c r="T849" i="1"/>
  <c r="W849" i="1" l="1"/>
  <c r="V850" i="1" l="1"/>
  <c r="AC850" i="2" l="1"/>
  <c r="AD850" i="2"/>
  <c r="E850" i="1"/>
  <c r="AB850" i="2"/>
  <c r="V851" i="1"/>
  <c r="H850" i="1"/>
  <c r="AC851" i="2" l="1"/>
  <c r="E851" i="1"/>
  <c r="AB851" i="2"/>
  <c r="AD851" i="2"/>
  <c r="U850" i="1"/>
  <c r="K850" i="1"/>
  <c r="J850" i="1"/>
  <c r="H851" i="1"/>
  <c r="U851" i="1" l="1"/>
  <c r="K851" i="1"/>
  <c r="W850" i="1"/>
  <c r="J851" i="1"/>
  <c r="W851" i="1" l="1"/>
  <c r="V852" i="1"/>
  <c r="E852" i="1" l="1"/>
  <c r="AB852" i="2"/>
  <c r="AD852" i="2"/>
  <c r="AC852" i="2"/>
  <c r="V853" i="1"/>
  <c r="H852" i="1"/>
  <c r="E853" i="1" l="1"/>
  <c r="AC853" i="2"/>
  <c r="AD853" i="2"/>
  <c r="AB853" i="2"/>
  <c r="U852" i="1"/>
  <c r="K852" i="1"/>
  <c r="V854" i="1"/>
  <c r="J852" i="1"/>
  <c r="H853" i="1"/>
  <c r="AC854" i="2" l="1"/>
  <c r="E854" i="1"/>
  <c r="AB854" i="2"/>
  <c r="AD854" i="2"/>
  <c r="U853" i="1"/>
  <c r="K853" i="1"/>
  <c r="W852" i="1"/>
  <c r="J853" i="1"/>
  <c r="H854" i="1"/>
  <c r="U854" i="1" l="1"/>
  <c r="W853" i="1"/>
  <c r="K854" i="1"/>
  <c r="V855" i="1"/>
  <c r="J854" i="1"/>
  <c r="E855" i="1" l="1"/>
  <c r="AB855" i="2"/>
  <c r="AD855" i="2"/>
  <c r="AC855" i="2"/>
  <c r="W854" i="1"/>
  <c r="H855" i="1"/>
  <c r="U855" i="1" l="1"/>
  <c r="K855" i="1"/>
  <c r="J855" i="1"/>
  <c r="W855" i="1" l="1"/>
  <c r="V856" i="1" l="1"/>
  <c r="AD856" i="2" l="1"/>
  <c r="AC856" i="2"/>
  <c r="AB856" i="2"/>
  <c r="E856" i="1"/>
  <c r="V857" i="1"/>
  <c r="H856" i="1"/>
  <c r="AD857" i="2" l="1"/>
  <c r="AB857" i="2"/>
  <c r="E857" i="1"/>
  <c r="AC857" i="2"/>
  <c r="U856" i="1"/>
  <c r="K856" i="1"/>
  <c r="V858" i="1"/>
  <c r="J856" i="1"/>
  <c r="H857" i="1"/>
  <c r="E858" i="1" l="1"/>
  <c r="AB858" i="2"/>
  <c r="AD858" i="2"/>
  <c r="AC858" i="2"/>
  <c r="U857" i="1"/>
  <c r="K857" i="1"/>
  <c r="W856" i="1"/>
  <c r="V859" i="1"/>
  <c r="J857" i="1"/>
  <c r="H858" i="1"/>
  <c r="E859" i="1" l="1"/>
  <c r="AC859" i="2"/>
  <c r="AD859" i="2"/>
  <c r="AB859" i="2"/>
  <c r="U858" i="1"/>
  <c r="W857" i="1"/>
  <c r="K858" i="1"/>
  <c r="V860" i="1"/>
  <c r="J858" i="1"/>
  <c r="H859" i="1"/>
  <c r="AC860" i="2" l="1"/>
  <c r="AD860" i="2"/>
  <c r="E860" i="1"/>
  <c r="AB860" i="2"/>
  <c r="U859" i="1"/>
  <c r="K859" i="1"/>
  <c r="W858" i="1"/>
  <c r="J859" i="1"/>
  <c r="V861" i="1"/>
  <c r="H860" i="1"/>
  <c r="AB861" i="2" l="1"/>
  <c r="AC861" i="2"/>
  <c r="E861" i="1"/>
  <c r="AD861" i="2"/>
  <c r="U860" i="1"/>
  <c r="J860" i="1"/>
  <c r="W859" i="1"/>
  <c r="K860" i="1"/>
  <c r="V862" i="1"/>
  <c r="H861" i="1"/>
  <c r="E862" i="1" l="1"/>
  <c r="AC862" i="2"/>
  <c r="AD862" i="2"/>
  <c r="AB862" i="2"/>
  <c r="U861" i="1"/>
  <c r="W860" i="1"/>
  <c r="V863" i="1"/>
  <c r="K861" i="1"/>
  <c r="J861" i="1"/>
  <c r="H862" i="1"/>
  <c r="AD863" i="2" l="1"/>
  <c r="AB863" i="2"/>
  <c r="E863" i="1"/>
  <c r="AC863" i="2"/>
  <c r="U862" i="1"/>
  <c r="W861" i="1"/>
  <c r="K862" i="1"/>
  <c r="V864" i="1"/>
  <c r="J862" i="1"/>
  <c r="H863" i="1"/>
  <c r="AD864" i="2" l="1"/>
  <c r="AB864" i="2"/>
  <c r="E864" i="1"/>
  <c r="AC864" i="2"/>
  <c r="U863" i="1"/>
  <c r="K863" i="1"/>
  <c r="J863" i="1"/>
  <c r="W862" i="1"/>
  <c r="V865" i="1"/>
  <c r="H864" i="1"/>
  <c r="AC865" i="2" l="1"/>
  <c r="AB865" i="2"/>
  <c r="AD865" i="2"/>
  <c r="E865" i="1"/>
  <c r="U864" i="1"/>
  <c r="K864" i="1"/>
  <c r="W863" i="1"/>
  <c r="J864" i="1"/>
  <c r="V866" i="1"/>
  <c r="H865" i="1"/>
  <c r="AC866" i="2" l="1"/>
  <c r="E866" i="1"/>
  <c r="AD866" i="2"/>
  <c r="AB866" i="2"/>
  <c r="U865" i="1"/>
  <c r="K865" i="1"/>
  <c r="J865" i="1"/>
  <c r="W864" i="1"/>
  <c r="V867" i="1"/>
  <c r="H866" i="1"/>
  <c r="AB867" i="2" l="1"/>
  <c r="E867" i="1"/>
  <c r="AC867" i="2"/>
  <c r="AD867" i="2"/>
  <c r="U866" i="1"/>
  <c r="K866" i="1"/>
  <c r="W865" i="1"/>
  <c r="V868" i="1"/>
  <c r="J866" i="1"/>
  <c r="H867" i="1"/>
  <c r="AD868" i="2" l="1"/>
  <c r="E868" i="1"/>
  <c r="AC868" i="2"/>
  <c r="AB868" i="2"/>
  <c r="U867" i="1"/>
  <c r="K867" i="1"/>
  <c r="W866" i="1"/>
  <c r="J867" i="1"/>
  <c r="V869" i="1"/>
  <c r="H868" i="1"/>
  <c r="E869" i="1" l="1"/>
  <c r="AD869" i="2"/>
  <c r="AC869" i="2"/>
  <c r="AB869" i="2"/>
  <c r="U868" i="1"/>
  <c r="K868" i="1"/>
  <c r="J868" i="1"/>
  <c r="W867" i="1"/>
  <c r="H869" i="1"/>
  <c r="U869" i="1" l="1"/>
  <c r="K869" i="1"/>
  <c r="J869" i="1"/>
  <c r="W868" i="1"/>
  <c r="W869" i="1" l="1"/>
  <c r="V870" i="1" l="1"/>
  <c r="AB870" i="2" l="1"/>
  <c r="AD870" i="2"/>
  <c r="E870" i="1"/>
  <c r="AC870" i="2"/>
  <c r="V871" i="1"/>
  <c r="H870" i="1"/>
  <c r="E871" i="1" l="1"/>
  <c r="AD871" i="2"/>
  <c r="AB871" i="2"/>
  <c r="AC871" i="2"/>
  <c r="U870" i="1"/>
  <c r="K870" i="1"/>
  <c r="V872" i="1"/>
  <c r="J870" i="1"/>
  <c r="H871" i="1"/>
  <c r="AD872" i="2" l="1"/>
  <c r="E872" i="1"/>
  <c r="AC872" i="2"/>
  <c r="AB872" i="2"/>
  <c r="U871" i="1"/>
  <c r="W870" i="1"/>
  <c r="K871" i="1"/>
  <c r="V873" i="1"/>
  <c r="J871" i="1"/>
  <c r="H872" i="1"/>
  <c r="AC873" i="2" l="1"/>
  <c r="E873" i="1"/>
  <c r="AB873" i="2"/>
  <c r="AD873" i="2"/>
  <c r="U872" i="1"/>
  <c r="K872" i="1"/>
  <c r="J872" i="1"/>
  <c r="W871" i="1"/>
  <c r="V874" i="1"/>
  <c r="H873" i="1"/>
  <c r="AB874" i="2" l="1"/>
  <c r="AC874" i="2"/>
  <c r="E874" i="1"/>
  <c r="AD874" i="2"/>
  <c r="U873" i="1"/>
  <c r="K873" i="1"/>
  <c r="W872" i="1"/>
  <c r="V875" i="1"/>
  <c r="J873" i="1"/>
  <c r="H874" i="1"/>
  <c r="AD875" i="2" l="1"/>
  <c r="E875" i="1"/>
  <c r="AC875" i="2"/>
  <c r="AB875" i="2"/>
  <c r="U874" i="1"/>
  <c r="W873" i="1"/>
  <c r="K874" i="1"/>
  <c r="V876" i="1"/>
  <c r="J874" i="1"/>
  <c r="H875" i="1"/>
  <c r="E876" i="1" l="1"/>
  <c r="AD876" i="2"/>
  <c r="AC876" i="2"/>
  <c r="AB876" i="2"/>
  <c r="U875" i="1"/>
  <c r="W874" i="1"/>
  <c r="K875" i="1"/>
  <c r="J875" i="1"/>
  <c r="V877" i="1"/>
  <c r="H876" i="1"/>
  <c r="E877" i="1" l="1"/>
  <c r="AB877" i="2"/>
  <c r="AD877" i="2"/>
  <c r="AC877" i="2"/>
  <c r="U876" i="1"/>
  <c r="K876" i="1"/>
  <c r="W875" i="1"/>
  <c r="V878" i="1"/>
  <c r="J876" i="1"/>
  <c r="H877" i="1"/>
  <c r="E878" i="1" l="1"/>
  <c r="AB878" i="2"/>
  <c r="AD878" i="2"/>
  <c r="AC878" i="2"/>
  <c r="U877" i="1"/>
  <c r="K877" i="1"/>
  <c r="W876" i="1"/>
  <c r="J877" i="1"/>
  <c r="V879" i="1"/>
  <c r="H878" i="1"/>
  <c r="AD879" i="2" l="1"/>
  <c r="AB879" i="2"/>
  <c r="E879" i="1"/>
  <c r="AC879" i="2"/>
  <c r="U878" i="1"/>
  <c r="W877" i="1"/>
  <c r="K878" i="1"/>
  <c r="V880" i="1"/>
  <c r="J878" i="1"/>
  <c r="H879" i="1"/>
  <c r="AD880" i="2" l="1"/>
  <c r="AC880" i="2"/>
  <c r="E880" i="1"/>
  <c r="AB880" i="2"/>
  <c r="U879" i="1"/>
  <c r="W878" i="1"/>
  <c r="K879" i="1"/>
  <c r="V881" i="1"/>
  <c r="J879" i="1"/>
  <c r="H880" i="1"/>
  <c r="AC881" i="2" l="1"/>
  <c r="E881" i="1"/>
  <c r="AB881" i="2"/>
  <c r="AD881" i="2"/>
  <c r="U880" i="1"/>
  <c r="K880" i="1"/>
  <c r="W879" i="1"/>
  <c r="V882" i="1"/>
  <c r="J880" i="1"/>
  <c r="H881" i="1"/>
  <c r="E882" i="1" l="1"/>
  <c r="AC882" i="2"/>
  <c r="AB882" i="2"/>
  <c r="AD882" i="2"/>
  <c r="U881" i="1"/>
  <c r="J881" i="1"/>
  <c r="W880" i="1"/>
  <c r="K881" i="1"/>
  <c r="V883" i="1"/>
  <c r="H882" i="1"/>
  <c r="AB883" i="2" l="1"/>
  <c r="AC883" i="2"/>
  <c r="E883" i="1"/>
  <c r="AD883" i="2"/>
  <c r="U882" i="1"/>
  <c r="W881" i="1"/>
  <c r="K882" i="1"/>
  <c r="V884" i="1"/>
  <c r="J882" i="1"/>
  <c r="H883" i="1"/>
  <c r="E884" i="1" l="1"/>
  <c r="AB884" i="2"/>
  <c r="AC884" i="2"/>
  <c r="AD884" i="2"/>
  <c r="U883" i="1"/>
  <c r="K883" i="1"/>
  <c r="W882" i="1"/>
  <c r="J883" i="1"/>
  <c r="V885" i="1"/>
  <c r="H884" i="1"/>
  <c r="AB885" i="2" l="1"/>
  <c r="E885" i="1"/>
  <c r="AD885" i="2"/>
  <c r="AC885" i="2"/>
  <c r="U884" i="1"/>
  <c r="J884" i="1"/>
  <c r="W883" i="1"/>
  <c r="K884" i="1"/>
  <c r="V886" i="1"/>
  <c r="H885" i="1"/>
  <c r="E886" i="1" l="1"/>
  <c r="AB886" i="2"/>
  <c r="AC886" i="2"/>
  <c r="AD886" i="2"/>
  <c r="U885" i="1"/>
  <c r="K885" i="1"/>
  <c r="W884" i="1"/>
  <c r="V887" i="1"/>
  <c r="J885" i="1"/>
  <c r="H886" i="1"/>
  <c r="E887" i="1" l="1"/>
  <c r="AC887" i="2"/>
  <c r="AD887" i="2"/>
  <c r="AB887" i="2"/>
  <c r="U886" i="1"/>
  <c r="W885" i="1"/>
  <c r="V888" i="1"/>
  <c r="K886" i="1"/>
  <c r="J886" i="1"/>
  <c r="H887" i="1"/>
  <c r="E888" i="1" l="1"/>
  <c r="AD888" i="2"/>
  <c r="AB888" i="2"/>
  <c r="AC888" i="2"/>
  <c r="U887" i="1"/>
  <c r="W886" i="1"/>
  <c r="K887" i="1"/>
  <c r="V889" i="1"/>
  <c r="J887" i="1"/>
  <c r="H888" i="1"/>
  <c r="AB889" i="2" l="1"/>
  <c r="E889" i="1"/>
  <c r="AC889" i="2"/>
  <c r="AD889" i="2"/>
  <c r="U888" i="1"/>
  <c r="K888" i="1"/>
  <c r="W887" i="1"/>
  <c r="V890" i="1"/>
  <c r="J888" i="1"/>
  <c r="H889" i="1"/>
  <c r="E890" i="1" l="1"/>
  <c r="AB890" i="2"/>
  <c r="AD890" i="2"/>
  <c r="AC890" i="2"/>
  <c r="U889" i="1"/>
  <c r="W888" i="1"/>
  <c r="K889" i="1"/>
  <c r="V891" i="1"/>
  <c r="J889" i="1"/>
  <c r="H890" i="1"/>
  <c r="E891" i="1" l="1"/>
  <c r="AB891" i="2"/>
  <c r="AC891" i="2"/>
  <c r="AD891" i="2"/>
  <c r="U890" i="1"/>
  <c r="K890" i="1"/>
  <c r="W889" i="1"/>
  <c r="V892" i="1"/>
  <c r="J890" i="1"/>
  <c r="H891" i="1"/>
  <c r="AC892" i="2" l="1"/>
  <c r="E892" i="1"/>
  <c r="AD892" i="2"/>
  <c r="AB892" i="2"/>
  <c r="U891" i="1"/>
  <c r="K891" i="1"/>
  <c r="W890" i="1"/>
  <c r="J891" i="1"/>
  <c r="H892" i="1"/>
  <c r="U892" i="1" l="1"/>
  <c r="K892" i="1"/>
  <c r="W891" i="1"/>
  <c r="J892" i="1"/>
  <c r="W892" i="1" l="1"/>
  <c r="V893" i="1" l="1"/>
  <c r="AC893" i="2" l="1"/>
  <c r="AD893" i="2"/>
  <c r="E893" i="1"/>
  <c r="AB893" i="2"/>
  <c r="V894" i="1"/>
  <c r="H893" i="1"/>
  <c r="E894" i="1" l="1"/>
  <c r="AC894" i="2"/>
  <c r="AD894" i="2"/>
  <c r="AB894" i="2"/>
  <c r="U893" i="1"/>
  <c r="K893" i="1"/>
  <c r="J893" i="1"/>
  <c r="V895" i="1"/>
  <c r="H894" i="1"/>
  <c r="AB895" i="2" l="1"/>
  <c r="AC895" i="2"/>
  <c r="AD895" i="2"/>
  <c r="E895" i="1"/>
  <c r="U894" i="1"/>
  <c r="W893" i="1"/>
  <c r="J894" i="1"/>
  <c r="K894" i="1"/>
  <c r="V896" i="1"/>
  <c r="H895" i="1"/>
  <c r="AC896" i="2" l="1"/>
  <c r="E896" i="1"/>
  <c r="AB896" i="2"/>
  <c r="AD896" i="2"/>
  <c r="U895" i="1"/>
  <c r="J895" i="1"/>
  <c r="W894" i="1"/>
  <c r="K895" i="1"/>
  <c r="V897" i="1"/>
  <c r="H896" i="1"/>
  <c r="E897" i="1" l="1"/>
  <c r="AC897" i="2"/>
  <c r="AB897" i="2"/>
  <c r="AD897" i="2"/>
  <c r="U896" i="1"/>
  <c r="J896" i="1"/>
  <c r="W895" i="1"/>
  <c r="K896" i="1"/>
  <c r="H897" i="1"/>
  <c r="U897" i="1" l="1"/>
  <c r="W896" i="1"/>
  <c r="K897" i="1"/>
  <c r="V898" i="1"/>
  <c r="J897" i="1"/>
  <c r="AD898" i="2" l="1"/>
  <c r="E898" i="1"/>
  <c r="AC898" i="2"/>
  <c r="AB898" i="2"/>
  <c r="W897" i="1"/>
  <c r="V899" i="1"/>
  <c r="H898" i="1"/>
  <c r="AC899" i="2" l="1"/>
  <c r="E899" i="1"/>
  <c r="AB899" i="2"/>
  <c r="AD899" i="2"/>
  <c r="U898" i="1"/>
  <c r="K898" i="1"/>
  <c r="V900" i="1"/>
  <c r="J898" i="1"/>
  <c r="H899" i="1"/>
  <c r="AB900" i="2" l="1"/>
  <c r="AC900" i="2"/>
  <c r="AD900" i="2"/>
  <c r="E900" i="1"/>
  <c r="U899" i="1"/>
  <c r="K899" i="1"/>
  <c r="W898" i="1"/>
  <c r="J899" i="1"/>
  <c r="H900" i="1"/>
  <c r="U900" i="1" l="1"/>
  <c r="W899" i="1"/>
  <c r="J900" i="1"/>
  <c r="K900" i="1"/>
  <c r="V901" i="1"/>
  <c r="AD901" i="2" l="1"/>
  <c r="E901" i="1"/>
  <c r="AB901" i="2"/>
  <c r="AC901" i="2"/>
  <c r="W900" i="1"/>
  <c r="V902" i="1"/>
  <c r="H901" i="1"/>
  <c r="AD902" i="2" l="1"/>
  <c r="AB902" i="2"/>
  <c r="AC902" i="2"/>
  <c r="E902" i="1"/>
  <c r="U901" i="1"/>
  <c r="K901" i="1"/>
  <c r="J901" i="1"/>
  <c r="V903" i="1"/>
  <c r="H902" i="1"/>
  <c r="E903" i="1" l="1"/>
  <c r="AD903" i="2"/>
  <c r="AC903" i="2"/>
  <c r="AB903" i="2"/>
  <c r="U902" i="1"/>
  <c r="W901" i="1"/>
  <c r="K902" i="1"/>
  <c r="V904" i="1"/>
  <c r="J902" i="1"/>
  <c r="H903" i="1"/>
  <c r="E904" i="1" l="1"/>
  <c r="AC904" i="2"/>
  <c r="AD904" i="2"/>
  <c r="AB904" i="2"/>
  <c r="U903" i="1"/>
  <c r="J903" i="1"/>
  <c r="W902" i="1"/>
  <c r="K903" i="1"/>
  <c r="V905" i="1"/>
  <c r="H904" i="1"/>
  <c r="AD905" i="2" l="1"/>
  <c r="E905" i="1"/>
  <c r="AB905" i="2"/>
  <c r="AC905" i="2"/>
  <c r="U904" i="1"/>
  <c r="W903" i="1"/>
  <c r="K904" i="1"/>
  <c r="J904" i="1"/>
  <c r="H905" i="1"/>
  <c r="U905" i="1" l="1"/>
  <c r="W904" i="1"/>
  <c r="J905" i="1"/>
  <c r="K905" i="1"/>
  <c r="W905" i="1" l="1"/>
  <c r="V906" i="1" l="1"/>
  <c r="E906" i="1" l="1"/>
  <c r="AB906" i="2"/>
  <c r="AD906" i="2"/>
  <c r="AC906" i="2"/>
  <c r="V907" i="1"/>
  <c r="H906" i="1"/>
  <c r="AD907" i="2" l="1"/>
  <c r="E907" i="1"/>
  <c r="AB907" i="2"/>
  <c r="AC907" i="2"/>
  <c r="U906" i="1"/>
  <c r="K906" i="1"/>
  <c r="J906" i="1"/>
  <c r="V908" i="1"/>
  <c r="H907" i="1"/>
  <c r="E908" i="1" l="1"/>
  <c r="AB908" i="2"/>
  <c r="AC908" i="2"/>
  <c r="AD908" i="2"/>
  <c r="U907" i="1"/>
  <c r="W906" i="1"/>
  <c r="K907" i="1"/>
  <c r="J907" i="1"/>
  <c r="V909" i="1"/>
  <c r="H908" i="1"/>
  <c r="E909" i="1" l="1"/>
  <c r="AB909" i="2"/>
  <c r="AD909" i="2"/>
  <c r="AC909" i="2"/>
  <c r="U908" i="1"/>
  <c r="K908" i="1"/>
  <c r="W907" i="1"/>
  <c r="J908" i="1"/>
  <c r="V910" i="1"/>
  <c r="H909" i="1"/>
  <c r="E910" i="1" l="1"/>
  <c r="AB910" i="2"/>
  <c r="AD910" i="2"/>
  <c r="AC910" i="2"/>
  <c r="U909" i="1"/>
  <c r="K909" i="1"/>
  <c r="W908" i="1"/>
  <c r="V911" i="1"/>
  <c r="J909" i="1"/>
  <c r="H910" i="1"/>
  <c r="E911" i="1" l="1"/>
  <c r="AB911" i="2"/>
  <c r="AD911" i="2"/>
  <c r="AC911" i="2"/>
  <c r="U910" i="1"/>
  <c r="K910" i="1"/>
  <c r="W909" i="1"/>
  <c r="V912" i="1"/>
  <c r="J910" i="1"/>
  <c r="H911" i="1"/>
  <c r="AD912" i="2" l="1"/>
  <c r="E912" i="1"/>
  <c r="AB912" i="2"/>
  <c r="AC912" i="2"/>
  <c r="U911" i="1"/>
  <c r="K911" i="1"/>
  <c r="W910" i="1"/>
  <c r="V913" i="1"/>
  <c r="J911" i="1"/>
  <c r="H912" i="1"/>
  <c r="E913" i="1" l="1"/>
  <c r="AB913" i="2"/>
  <c r="AD913" i="2"/>
  <c r="AC913" i="2"/>
  <c r="U912" i="1"/>
  <c r="J912" i="1"/>
  <c r="W911" i="1"/>
  <c r="K912" i="1"/>
  <c r="V914" i="1"/>
  <c r="H913" i="1"/>
  <c r="E914" i="1" l="1"/>
  <c r="AC914" i="2"/>
  <c r="AD914" i="2"/>
  <c r="AB914" i="2"/>
  <c r="U913" i="1"/>
  <c r="W912" i="1"/>
  <c r="J913" i="1"/>
  <c r="K913" i="1"/>
  <c r="V915" i="1"/>
  <c r="H914" i="1"/>
  <c r="AD915" i="2" l="1"/>
  <c r="E915" i="1"/>
  <c r="AB915" i="2"/>
  <c r="AC915" i="2"/>
  <c r="U914" i="1"/>
  <c r="W913" i="1"/>
  <c r="K914" i="1"/>
  <c r="V916" i="1"/>
  <c r="J914" i="1"/>
  <c r="H915" i="1"/>
  <c r="AC916" i="2" l="1"/>
  <c r="E916" i="1"/>
  <c r="AD916" i="2"/>
  <c r="AB916" i="2"/>
  <c r="U915" i="1"/>
  <c r="W914" i="1"/>
  <c r="K915" i="1"/>
  <c r="V917" i="1"/>
  <c r="J915" i="1"/>
  <c r="H916" i="1"/>
  <c r="AD917" i="2" l="1"/>
  <c r="AC917" i="2"/>
  <c r="E917" i="1"/>
  <c r="AB917" i="2"/>
  <c r="U916" i="1"/>
  <c r="K916" i="1"/>
  <c r="W915" i="1"/>
  <c r="V918" i="1"/>
  <c r="J916" i="1"/>
  <c r="H917" i="1"/>
  <c r="AB918" i="2" l="1"/>
  <c r="E918" i="1"/>
  <c r="AC918" i="2"/>
  <c r="AD918" i="2"/>
  <c r="U917" i="1"/>
  <c r="K917" i="1"/>
  <c r="W916" i="1"/>
  <c r="J917" i="1"/>
  <c r="V919" i="1"/>
  <c r="H918" i="1"/>
  <c r="AD919" i="2" l="1"/>
  <c r="E919" i="1"/>
  <c r="AB919" i="2"/>
  <c r="AC919" i="2"/>
  <c r="U918" i="1"/>
  <c r="K918" i="1"/>
  <c r="W917" i="1"/>
  <c r="J918" i="1"/>
  <c r="H919" i="1"/>
  <c r="U919" i="1" l="1"/>
  <c r="W918" i="1"/>
  <c r="K919" i="1"/>
  <c r="V920" i="1"/>
  <c r="J919" i="1"/>
  <c r="AB920" i="2" l="1"/>
  <c r="AC920" i="2"/>
  <c r="E920" i="1"/>
  <c r="AD920" i="2"/>
  <c r="W919" i="1"/>
  <c r="V921" i="1"/>
  <c r="H920" i="1"/>
  <c r="AB921" i="2" l="1"/>
  <c r="AC921" i="2"/>
  <c r="E921" i="1"/>
  <c r="AD921" i="2"/>
  <c r="U920" i="1"/>
  <c r="K920" i="1"/>
  <c r="J920" i="1"/>
  <c r="V922" i="1"/>
  <c r="H921" i="1"/>
  <c r="AC922" i="2" l="1"/>
  <c r="E922" i="1"/>
  <c r="AB922" i="2"/>
  <c r="AD922" i="2"/>
  <c r="U921" i="1"/>
  <c r="W920" i="1"/>
  <c r="K921" i="1"/>
  <c r="J921" i="1"/>
  <c r="V923" i="1"/>
  <c r="H922" i="1"/>
  <c r="AB923" i="2" l="1"/>
  <c r="E923" i="1"/>
  <c r="AC923" i="2"/>
  <c r="AD923" i="2"/>
  <c r="U922" i="1"/>
  <c r="W921" i="1"/>
  <c r="K922" i="1"/>
  <c r="V924" i="1"/>
  <c r="J922" i="1"/>
  <c r="H923" i="1"/>
  <c r="E924" i="1" l="1"/>
  <c r="AB924" i="2"/>
  <c r="AD924" i="2"/>
  <c r="AC924" i="2"/>
  <c r="U923" i="1"/>
  <c r="W922" i="1"/>
  <c r="J923" i="1"/>
  <c r="K923" i="1"/>
  <c r="V925" i="1"/>
  <c r="H924" i="1"/>
  <c r="AC925" i="2" l="1"/>
  <c r="E925" i="1"/>
  <c r="AD925" i="2"/>
  <c r="AB925" i="2"/>
  <c r="U924" i="1"/>
  <c r="J924" i="1"/>
  <c r="W923" i="1"/>
  <c r="K924" i="1"/>
  <c r="V926" i="1"/>
  <c r="H925" i="1"/>
  <c r="AC926" i="2" l="1"/>
  <c r="E926" i="1"/>
  <c r="AB926" i="2"/>
  <c r="AD926" i="2"/>
  <c r="U925" i="1"/>
  <c r="W924" i="1"/>
  <c r="K925" i="1"/>
  <c r="V927" i="1"/>
  <c r="J925" i="1"/>
  <c r="H926" i="1"/>
  <c r="E927" i="1" l="1"/>
  <c r="AC927" i="2"/>
  <c r="AD927" i="2"/>
  <c r="AB927" i="2"/>
  <c r="W926" i="1"/>
  <c r="T926" i="1"/>
  <c r="U926" i="1"/>
  <c r="W925" i="1"/>
  <c r="K926" i="1"/>
  <c r="J926" i="1"/>
  <c r="V928" i="1"/>
  <c r="H927" i="1"/>
  <c r="AC928" i="2" l="1"/>
  <c r="AD928" i="2"/>
  <c r="E928" i="1"/>
  <c r="AB928" i="2"/>
  <c r="W927" i="1"/>
  <c r="T927" i="1"/>
  <c r="U927" i="1"/>
  <c r="K927" i="1"/>
  <c r="V929" i="1"/>
  <c r="J927" i="1"/>
  <c r="H928" i="1"/>
  <c r="AB929" i="2" l="1"/>
  <c r="AC929" i="2"/>
  <c r="E929" i="1"/>
  <c r="AD929" i="2"/>
  <c r="W928" i="1"/>
  <c r="T928" i="1"/>
  <c r="U928" i="1"/>
  <c r="K928" i="1"/>
  <c r="J928" i="1"/>
  <c r="V930" i="1"/>
  <c r="H929" i="1"/>
  <c r="AD930" i="2" l="1"/>
  <c r="E930" i="1"/>
  <c r="AC930" i="2"/>
  <c r="AB930" i="2"/>
  <c r="W929" i="1"/>
  <c r="T929" i="1"/>
  <c r="U929" i="1"/>
  <c r="J929" i="1"/>
  <c r="K929" i="1"/>
  <c r="V931" i="1"/>
  <c r="H930" i="1"/>
  <c r="E931" i="1" l="1"/>
  <c r="AD931" i="2"/>
  <c r="AC931" i="2"/>
  <c r="AB931" i="2"/>
  <c r="W930" i="1"/>
  <c r="T930" i="1"/>
  <c r="U930" i="1"/>
  <c r="K930" i="1"/>
  <c r="V932" i="1"/>
  <c r="J930" i="1"/>
  <c r="H931" i="1"/>
  <c r="AD932" i="2" l="1"/>
  <c r="E932" i="1"/>
  <c r="AB932" i="2"/>
  <c r="AC932" i="2"/>
  <c r="W931" i="1"/>
  <c r="T931" i="1"/>
  <c r="U931" i="1"/>
  <c r="K931" i="1"/>
  <c r="V933" i="1"/>
  <c r="J931" i="1"/>
  <c r="H932" i="1"/>
  <c r="E933" i="1" l="1"/>
  <c r="AD933" i="2"/>
  <c r="AB933" i="2"/>
  <c r="AC933" i="2"/>
  <c r="W932" i="1"/>
  <c r="T932" i="1"/>
  <c r="U932" i="1"/>
  <c r="K932" i="1"/>
  <c r="V934" i="1"/>
  <c r="J932" i="1"/>
  <c r="H933" i="1"/>
  <c r="E934" i="1" l="1"/>
  <c r="AC934" i="2"/>
  <c r="AB934" i="2"/>
  <c r="AD934" i="2"/>
  <c r="W933" i="1"/>
  <c r="T933" i="1"/>
  <c r="U933" i="1"/>
  <c r="K933" i="1"/>
  <c r="J933" i="1"/>
  <c r="V935" i="1"/>
  <c r="H934" i="1"/>
  <c r="AD935" i="2" l="1"/>
  <c r="AC935" i="2"/>
  <c r="AB935" i="2"/>
  <c r="E935" i="1"/>
  <c r="W934" i="1"/>
  <c r="T934" i="1"/>
  <c r="U934" i="1"/>
  <c r="K934" i="1"/>
  <c r="V936" i="1"/>
  <c r="J934" i="1"/>
  <c r="H935" i="1"/>
  <c r="AD936" i="2" l="1"/>
  <c r="AC936" i="2"/>
  <c r="E936" i="1"/>
  <c r="AB936" i="2"/>
  <c r="W935" i="1"/>
  <c r="T935" i="1"/>
  <c r="U935" i="1"/>
  <c r="K935" i="1"/>
  <c r="V937" i="1"/>
  <c r="J935" i="1"/>
  <c r="H936" i="1"/>
  <c r="E937" i="1" l="1"/>
  <c r="AC937" i="2"/>
  <c r="AD937" i="2"/>
  <c r="AB937" i="2"/>
  <c r="W936" i="1"/>
  <c r="T936" i="1"/>
  <c r="U936" i="1"/>
  <c r="K936" i="1"/>
  <c r="J936" i="1"/>
  <c r="V938" i="1"/>
  <c r="H937" i="1"/>
  <c r="AC938" i="2" l="1"/>
  <c r="AB938" i="2"/>
  <c r="AD938" i="2"/>
  <c r="E938" i="1"/>
  <c r="W937" i="1"/>
  <c r="T937" i="1"/>
  <c r="U937" i="1"/>
  <c r="K937" i="1"/>
  <c r="J937" i="1"/>
  <c r="V939" i="1"/>
  <c r="H938" i="1"/>
  <c r="AC939" i="2" l="1"/>
  <c r="AD939" i="2"/>
  <c r="AB939" i="2"/>
  <c r="E939" i="1"/>
  <c r="W938" i="1"/>
  <c r="T938" i="1"/>
  <c r="U938" i="1"/>
  <c r="K938" i="1"/>
  <c r="J938" i="1"/>
  <c r="V940" i="1"/>
  <c r="H939" i="1"/>
  <c r="AD940" i="2" l="1"/>
  <c r="E940" i="1"/>
  <c r="AB940" i="2"/>
  <c r="AC940" i="2"/>
  <c r="W939" i="1"/>
  <c r="T939" i="1"/>
  <c r="U939" i="1"/>
  <c r="K939" i="1"/>
  <c r="V941" i="1"/>
  <c r="J939" i="1"/>
  <c r="H940" i="1"/>
  <c r="E941" i="1" l="1"/>
  <c r="AB941" i="2"/>
  <c r="AD941" i="2"/>
  <c r="AC941" i="2"/>
  <c r="T940" i="1"/>
  <c r="U940" i="1"/>
  <c r="K940" i="1"/>
  <c r="J940" i="1"/>
  <c r="W940" i="1"/>
  <c r="V942" i="1"/>
  <c r="H941" i="1"/>
  <c r="AD942" i="2" l="1"/>
  <c r="AC942" i="2"/>
  <c r="E942" i="1"/>
  <c r="AB942" i="2"/>
  <c r="W941" i="1"/>
  <c r="T941" i="1"/>
  <c r="U941" i="1"/>
  <c r="K941" i="1"/>
  <c r="V943" i="1"/>
  <c r="J941" i="1"/>
  <c r="H942" i="1"/>
  <c r="AD943" i="2" l="1"/>
  <c r="AC943" i="2"/>
  <c r="E943" i="1"/>
  <c r="AB943" i="2"/>
  <c r="W942" i="1"/>
  <c r="T942" i="1"/>
  <c r="U942" i="1"/>
  <c r="K942" i="1"/>
  <c r="V944" i="1"/>
  <c r="J942" i="1"/>
  <c r="H943" i="1"/>
  <c r="E944" i="1" l="1"/>
  <c r="AC944" i="2"/>
  <c r="AB944" i="2"/>
  <c r="AD944" i="2"/>
  <c r="W943" i="1"/>
  <c r="T943" i="1"/>
  <c r="U943" i="1"/>
  <c r="J943" i="1"/>
  <c r="K943" i="1"/>
  <c r="V945" i="1"/>
  <c r="H944" i="1"/>
  <c r="E945" i="1" l="1"/>
  <c r="AC945" i="2"/>
  <c r="AD945" i="2"/>
  <c r="AB945" i="2"/>
  <c r="W944" i="1"/>
  <c r="T944" i="1"/>
  <c r="U944" i="1"/>
  <c r="K944" i="1"/>
  <c r="V946" i="1"/>
  <c r="J944" i="1"/>
  <c r="H945" i="1"/>
  <c r="AB946" i="2" l="1"/>
  <c r="E946" i="1"/>
  <c r="AD946" i="2"/>
  <c r="AC946" i="2"/>
  <c r="T945" i="1"/>
  <c r="U945" i="1"/>
  <c r="W945" i="1"/>
  <c r="K945" i="1"/>
  <c r="V947" i="1"/>
  <c r="J945" i="1"/>
  <c r="H946" i="1"/>
  <c r="AB947" i="2" l="1"/>
  <c r="AC947" i="2"/>
  <c r="AD947" i="2"/>
  <c r="E947" i="1"/>
  <c r="W946" i="1"/>
  <c r="T946" i="1"/>
  <c r="U946" i="1"/>
  <c r="K946" i="1"/>
  <c r="J946" i="1"/>
  <c r="V948" i="1"/>
  <c r="H947" i="1"/>
  <c r="E948" i="1" l="1"/>
  <c r="AC948" i="2"/>
  <c r="AD948" i="2"/>
  <c r="AB948" i="2"/>
  <c r="T947" i="1"/>
  <c r="U947" i="1"/>
  <c r="W947" i="1"/>
  <c r="K947" i="1"/>
  <c r="J947" i="1"/>
  <c r="H948" i="1"/>
  <c r="W948" i="1" l="1"/>
  <c r="T948" i="1"/>
  <c r="U948" i="1"/>
  <c r="K948" i="1"/>
  <c r="J948" i="1"/>
  <c r="V949" i="1" l="1"/>
  <c r="E949" i="1" l="1"/>
  <c r="AC949" i="2"/>
  <c r="AB949" i="2"/>
  <c r="AD949" i="2"/>
  <c r="V950" i="1"/>
  <c r="H949" i="1"/>
  <c r="AB950" i="2" l="1"/>
  <c r="AC950" i="2"/>
  <c r="AD950" i="2"/>
  <c r="E950" i="1"/>
  <c r="T949" i="1"/>
  <c r="U949" i="1"/>
  <c r="K949" i="1"/>
  <c r="W949" i="1"/>
  <c r="V951" i="1"/>
  <c r="J949" i="1"/>
  <c r="H950" i="1"/>
  <c r="E951" i="1" l="1"/>
  <c r="AD951" i="2"/>
  <c r="AC951" i="2"/>
  <c r="AB951" i="2"/>
  <c r="W950" i="1"/>
  <c r="T950" i="1"/>
  <c r="U950" i="1"/>
  <c r="K950" i="1"/>
  <c r="V952" i="1"/>
  <c r="J950" i="1"/>
  <c r="H951" i="1"/>
  <c r="AC952" i="2" l="1"/>
  <c r="E952" i="1"/>
  <c r="AB952" i="2"/>
  <c r="AD952" i="2"/>
  <c r="W951" i="1"/>
  <c r="T951" i="1"/>
  <c r="U951" i="1"/>
  <c r="J951" i="1"/>
  <c r="K951" i="1"/>
  <c r="V953" i="1"/>
  <c r="H952" i="1"/>
  <c r="AC953" i="2" l="1"/>
  <c r="AB953" i="2"/>
  <c r="E953" i="1"/>
  <c r="AD953" i="2"/>
  <c r="W952" i="1"/>
  <c r="T952" i="1"/>
  <c r="U952" i="1"/>
  <c r="V954" i="1"/>
  <c r="J952" i="1"/>
  <c r="K952" i="1"/>
  <c r="H953" i="1"/>
  <c r="AD954" i="2" l="1"/>
  <c r="E954" i="1"/>
  <c r="AB954" i="2"/>
  <c r="AC954" i="2"/>
  <c r="W953" i="1"/>
  <c r="T953" i="1"/>
  <c r="U953" i="1"/>
  <c r="J953" i="1"/>
  <c r="K953" i="1"/>
  <c r="H954" i="1"/>
  <c r="W954" i="1" l="1"/>
  <c r="T954" i="1"/>
  <c r="U954" i="1"/>
  <c r="K954" i="1"/>
  <c r="V955" i="1"/>
  <c r="J954" i="1"/>
  <c r="E955" i="1" l="1"/>
  <c r="AB955" i="2"/>
  <c r="AC955" i="2"/>
  <c r="AD955" i="2"/>
  <c r="H955" i="1"/>
  <c r="W955" i="1" l="1"/>
  <c r="T955" i="1"/>
  <c r="U955" i="1"/>
  <c r="K955" i="1"/>
  <c r="J955" i="1"/>
  <c r="V956" i="1" l="1"/>
  <c r="AD956" i="2" l="1"/>
  <c r="E956" i="1"/>
  <c r="AB956" i="2"/>
  <c r="AC956" i="2"/>
  <c r="V957" i="1"/>
  <c r="H956" i="1"/>
  <c r="AC957" i="2" l="1"/>
  <c r="AD957" i="2"/>
  <c r="E957" i="1"/>
  <c r="AB957" i="2"/>
  <c r="W956" i="1"/>
  <c r="T956" i="1"/>
  <c r="U956" i="1"/>
  <c r="K956" i="1"/>
  <c r="V958" i="1"/>
  <c r="J956" i="1"/>
  <c r="H957" i="1"/>
  <c r="AB958" i="2" l="1"/>
  <c r="E958" i="1"/>
  <c r="AC958" i="2"/>
  <c r="AD958" i="2"/>
  <c r="W957" i="1"/>
  <c r="T957" i="1"/>
  <c r="U957" i="1"/>
  <c r="K957" i="1"/>
  <c r="V959" i="1"/>
  <c r="J957" i="1"/>
  <c r="H958" i="1"/>
  <c r="AC959" i="2" l="1"/>
  <c r="E959" i="1"/>
  <c r="AD959" i="2"/>
  <c r="AB959" i="2"/>
  <c r="W958" i="1"/>
  <c r="T958" i="1"/>
  <c r="U958" i="1"/>
  <c r="J958" i="1"/>
  <c r="K958" i="1"/>
  <c r="V960" i="1"/>
  <c r="H959" i="1"/>
  <c r="AB960" i="2" l="1"/>
  <c r="AC960" i="2"/>
  <c r="E960" i="1"/>
  <c r="AD960" i="2"/>
  <c r="W959" i="1"/>
  <c r="T959" i="1"/>
  <c r="U959" i="1"/>
  <c r="K959" i="1"/>
  <c r="V961" i="1"/>
  <c r="J959" i="1"/>
  <c r="H960" i="1"/>
  <c r="E961" i="1" l="1"/>
  <c r="AD961" i="2"/>
  <c r="AB961" i="2"/>
  <c r="AC961" i="2"/>
  <c r="W960" i="1"/>
  <c r="T960" i="1"/>
  <c r="U960" i="1"/>
  <c r="J960" i="1"/>
  <c r="K960" i="1"/>
  <c r="V962" i="1"/>
  <c r="H961" i="1"/>
  <c r="AC962" i="2" l="1"/>
  <c r="E962" i="1"/>
  <c r="AB962" i="2"/>
  <c r="AD962" i="2"/>
  <c r="W961" i="1"/>
  <c r="T961" i="1"/>
  <c r="U961" i="1"/>
  <c r="J961" i="1"/>
  <c r="K961" i="1"/>
  <c r="V963" i="1"/>
  <c r="H962" i="1"/>
  <c r="E963" i="1" l="1"/>
  <c r="AC963" i="2"/>
  <c r="AB963" i="2"/>
  <c r="AD963" i="2"/>
  <c r="W962" i="1"/>
  <c r="T962" i="1"/>
  <c r="U962" i="1"/>
  <c r="K962" i="1"/>
  <c r="V964" i="1"/>
  <c r="J962" i="1"/>
  <c r="H963" i="1"/>
  <c r="E964" i="1" l="1"/>
  <c r="AC964" i="2"/>
  <c r="AD964" i="2"/>
  <c r="AB964" i="2"/>
  <c r="W963" i="1"/>
  <c r="T963" i="1"/>
  <c r="U963" i="1"/>
  <c r="K963" i="1"/>
  <c r="J963" i="1"/>
  <c r="H964" i="1"/>
  <c r="W964" i="1" l="1"/>
  <c r="T964" i="1"/>
  <c r="U964" i="1"/>
  <c r="K964" i="1"/>
  <c r="V965" i="1"/>
  <c r="J964" i="1"/>
  <c r="AC965" i="2" l="1"/>
  <c r="E965" i="1"/>
  <c r="AD965" i="2"/>
  <c r="AB965" i="2"/>
  <c r="H965" i="1"/>
  <c r="W965" i="1" l="1"/>
  <c r="T965" i="1"/>
  <c r="U965" i="1"/>
  <c r="K965" i="1"/>
  <c r="V966" i="1"/>
  <c r="J965" i="1"/>
  <c r="E966" i="1" l="1"/>
  <c r="AC966" i="2"/>
  <c r="AD966" i="2"/>
  <c r="AB966" i="2"/>
  <c r="V967" i="1"/>
  <c r="H966" i="1"/>
  <c r="AB967" i="2" l="1"/>
  <c r="AC967" i="2"/>
  <c r="E967" i="1"/>
  <c r="AD967" i="2"/>
  <c r="W966" i="1"/>
  <c r="T966" i="1"/>
  <c r="U966" i="1"/>
  <c r="K966" i="1"/>
  <c r="V968" i="1"/>
  <c r="J966" i="1"/>
  <c r="H967" i="1"/>
  <c r="AD968" i="2" l="1"/>
  <c r="AB968" i="2"/>
  <c r="E968" i="1"/>
  <c r="AC968" i="2"/>
  <c r="W967" i="1"/>
  <c r="T967" i="1"/>
  <c r="U967" i="1"/>
  <c r="K967" i="1"/>
  <c r="V969" i="1"/>
  <c r="J967" i="1"/>
  <c r="H968" i="1"/>
  <c r="AD969" i="2" l="1"/>
  <c r="E969" i="1"/>
  <c r="AB969" i="2"/>
  <c r="AC969" i="2"/>
  <c r="W968" i="1"/>
  <c r="T968" i="1"/>
  <c r="U968" i="1"/>
  <c r="V970" i="1"/>
  <c r="K968" i="1"/>
  <c r="J968" i="1"/>
  <c r="H969" i="1"/>
  <c r="AD970" i="2" l="1"/>
  <c r="AC970" i="2"/>
  <c r="AB970" i="2"/>
  <c r="E970" i="1"/>
  <c r="T969" i="1"/>
  <c r="U969" i="1"/>
  <c r="W969" i="1"/>
  <c r="K969" i="1"/>
  <c r="J969" i="1"/>
  <c r="V971" i="1"/>
  <c r="H970" i="1"/>
  <c r="E971" i="1" l="1"/>
  <c r="AC971" i="2"/>
  <c r="AB971" i="2"/>
  <c r="AD971" i="2"/>
  <c r="W970" i="1"/>
  <c r="T970" i="1"/>
  <c r="U970" i="1"/>
  <c r="K970" i="1"/>
  <c r="V972" i="1"/>
  <c r="J970" i="1"/>
  <c r="H971" i="1"/>
  <c r="AD972" i="2" l="1"/>
  <c r="AC972" i="2"/>
  <c r="E972" i="1"/>
  <c r="AB972" i="2"/>
  <c r="W971" i="1"/>
  <c r="T971" i="1"/>
  <c r="U971" i="1"/>
  <c r="K971" i="1"/>
  <c r="V973" i="1"/>
  <c r="J971" i="1"/>
  <c r="H972" i="1"/>
  <c r="AD973" i="2" l="1"/>
  <c r="E973" i="1"/>
  <c r="AC973" i="2"/>
  <c r="AB973" i="2"/>
  <c r="W972" i="1"/>
  <c r="T972" i="1"/>
  <c r="U972" i="1"/>
  <c r="K972" i="1"/>
  <c r="V974" i="1"/>
  <c r="J972" i="1"/>
  <c r="H973" i="1"/>
  <c r="E974" i="1" l="1"/>
  <c r="AC974" i="2"/>
  <c r="AD974" i="2"/>
  <c r="AB974" i="2"/>
  <c r="W973" i="1"/>
  <c r="T973" i="1"/>
  <c r="U973" i="1"/>
  <c r="K973" i="1"/>
  <c r="V975" i="1"/>
  <c r="J973" i="1"/>
  <c r="H974" i="1"/>
  <c r="AC975" i="2" l="1"/>
  <c r="E975" i="1"/>
  <c r="AD975" i="2"/>
  <c r="AB975" i="2"/>
  <c r="W974" i="1"/>
  <c r="T974" i="1"/>
  <c r="U974" i="1"/>
  <c r="K974" i="1"/>
  <c r="J974" i="1"/>
  <c r="H975" i="1"/>
  <c r="W975" i="1" l="1"/>
  <c r="U975" i="1"/>
  <c r="K975" i="1"/>
  <c r="J975" i="1"/>
  <c r="V976" i="1" l="1"/>
  <c r="AB976" i="2" l="1"/>
  <c r="E976" i="1"/>
  <c r="AC976" i="2"/>
  <c r="AD976" i="2"/>
  <c r="H976" i="1"/>
  <c r="U976" i="1" l="1"/>
  <c r="K976" i="1"/>
  <c r="J976" i="1"/>
  <c r="W976" i="1" l="1"/>
  <c r="V977" i="1"/>
  <c r="AC977" i="2" l="1"/>
  <c r="E977" i="1"/>
  <c r="AB977" i="2"/>
  <c r="AD977" i="2"/>
  <c r="V978" i="1"/>
  <c r="H977" i="1"/>
  <c r="E978" i="1" l="1"/>
  <c r="AD978" i="2"/>
  <c r="AC978" i="2"/>
  <c r="AB978" i="2"/>
  <c r="U977" i="1"/>
  <c r="K977" i="1"/>
  <c r="J977" i="1"/>
  <c r="H978" i="1"/>
  <c r="U978" i="1" l="1"/>
  <c r="W977" i="1"/>
  <c r="J978" i="1"/>
  <c r="K978" i="1"/>
  <c r="W978" i="1" l="1"/>
  <c r="V979" i="1" l="1"/>
  <c r="AC979" i="2" l="1"/>
  <c r="E979" i="1"/>
  <c r="AD979" i="2"/>
  <c r="AB979" i="2"/>
  <c r="H979" i="1"/>
  <c r="U979" i="1" l="1"/>
  <c r="K979" i="1"/>
  <c r="V980" i="1"/>
  <c r="J979" i="1"/>
  <c r="AC980" i="2" l="1"/>
  <c r="E980" i="1"/>
  <c r="AB980" i="2"/>
  <c r="AD980" i="2"/>
  <c r="W979" i="1"/>
  <c r="H980" i="1"/>
  <c r="U980" i="1" l="1"/>
  <c r="K980" i="1"/>
  <c r="J980" i="1"/>
  <c r="W980" i="1" l="1"/>
  <c r="V981" i="1"/>
  <c r="AC981" i="2" l="1"/>
  <c r="E981" i="1"/>
  <c r="AD981" i="2"/>
  <c r="AB981" i="2"/>
  <c r="V982" i="1"/>
  <c r="H981" i="1"/>
  <c r="AD982" i="2" l="1"/>
  <c r="AC982" i="2"/>
  <c r="E982" i="1"/>
  <c r="AB982" i="2"/>
  <c r="U981" i="1"/>
  <c r="K981" i="1"/>
  <c r="J981" i="1"/>
  <c r="H982" i="1"/>
  <c r="U982" i="1" l="1"/>
  <c r="W981" i="1"/>
  <c r="K982" i="1"/>
  <c r="J982" i="1"/>
  <c r="V983" i="1"/>
  <c r="AD983" i="2" l="1"/>
  <c r="E983" i="1"/>
  <c r="AB983" i="2"/>
  <c r="AC983" i="2"/>
  <c r="W982" i="1"/>
  <c r="H983" i="1"/>
  <c r="U983" i="1" l="1"/>
  <c r="K983" i="1"/>
  <c r="J983" i="1"/>
  <c r="W983" i="1" l="1"/>
  <c r="V984" i="1"/>
  <c r="E984" i="1" l="1"/>
  <c r="AB984" i="2"/>
  <c r="AC984" i="2"/>
  <c r="AD984" i="2"/>
  <c r="V985" i="1"/>
  <c r="H984" i="1"/>
  <c r="AB985" i="2" l="1"/>
  <c r="E985" i="1"/>
  <c r="AC985" i="2"/>
  <c r="AD985" i="2"/>
  <c r="U984" i="1"/>
  <c r="J984" i="1"/>
  <c r="K984" i="1"/>
  <c r="V986" i="1"/>
  <c r="H985" i="1"/>
  <c r="E986" i="1" l="1"/>
  <c r="AD986" i="2"/>
  <c r="AC986" i="2"/>
  <c r="AB986" i="2"/>
  <c r="U985" i="1"/>
  <c r="K985" i="1"/>
  <c r="W984" i="1"/>
  <c r="J985" i="1"/>
  <c r="V987" i="1"/>
  <c r="H986" i="1"/>
  <c r="AC987" i="2" l="1"/>
  <c r="E987" i="1"/>
  <c r="AB987" i="2"/>
  <c r="AD987" i="2"/>
  <c r="U986" i="1"/>
  <c r="K986" i="1"/>
  <c r="W985" i="1"/>
  <c r="J986" i="1"/>
  <c r="H987" i="1"/>
  <c r="U987" i="1" l="1"/>
  <c r="W986" i="1"/>
  <c r="J987" i="1"/>
  <c r="K987" i="1"/>
  <c r="V988" i="1"/>
  <c r="AC988" i="2" l="1"/>
  <c r="E988" i="1"/>
  <c r="AD988" i="2"/>
  <c r="AB988" i="2"/>
  <c r="W987" i="1"/>
  <c r="H988" i="1"/>
  <c r="U988" i="1" l="1"/>
  <c r="J988" i="1"/>
  <c r="K988" i="1"/>
  <c r="W988" i="1" l="1"/>
  <c r="V989" i="1" l="1"/>
  <c r="AC989" i="2" l="1"/>
  <c r="E989" i="1"/>
  <c r="AD989" i="2"/>
  <c r="AB989" i="2"/>
  <c r="V990" i="1"/>
  <c r="H989" i="1"/>
  <c r="AC990" i="2" l="1"/>
  <c r="E990" i="1"/>
  <c r="AB990" i="2"/>
  <c r="AD990" i="2"/>
  <c r="U989" i="1"/>
  <c r="K989" i="1"/>
  <c r="V991" i="1"/>
  <c r="J989" i="1"/>
  <c r="H990" i="1"/>
  <c r="E991" i="1" l="1"/>
  <c r="AD991" i="2"/>
  <c r="AB991" i="2"/>
  <c r="AC991" i="2"/>
  <c r="U990" i="1"/>
  <c r="K990" i="1"/>
  <c r="W989" i="1"/>
  <c r="V992" i="1"/>
  <c r="J990" i="1"/>
  <c r="H991" i="1"/>
  <c r="E992" i="1" l="1"/>
  <c r="AC992" i="2"/>
  <c r="AD992" i="2"/>
  <c r="AB992" i="2"/>
  <c r="U991" i="1"/>
  <c r="K991" i="1"/>
  <c r="W990" i="1"/>
  <c r="V993" i="1"/>
  <c r="J991" i="1"/>
  <c r="H992" i="1"/>
  <c r="AC993" i="2" l="1"/>
  <c r="AD993" i="2"/>
  <c r="E993" i="1"/>
  <c r="AB993" i="2"/>
  <c r="U992" i="1"/>
  <c r="K992" i="1"/>
  <c r="W991" i="1"/>
  <c r="J992" i="1"/>
  <c r="V994" i="1"/>
  <c r="H993" i="1"/>
  <c r="AC994" i="2" l="1"/>
  <c r="AD994" i="2"/>
  <c r="E994" i="1"/>
  <c r="AB994" i="2"/>
  <c r="U993" i="1"/>
  <c r="K993" i="1"/>
  <c r="W992" i="1"/>
  <c r="V995" i="1"/>
  <c r="J993" i="1"/>
  <c r="H994" i="1"/>
  <c r="E995" i="1" l="1"/>
  <c r="AB995" i="2"/>
  <c r="AC995" i="2"/>
  <c r="AD995" i="2"/>
  <c r="U994" i="1"/>
  <c r="J994" i="1"/>
  <c r="W993" i="1"/>
  <c r="K994" i="1"/>
  <c r="V996" i="1"/>
  <c r="H995" i="1"/>
  <c r="E996" i="1" l="1"/>
  <c r="AD996" i="2"/>
  <c r="AB996" i="2"/>
  <c r="AC996" i="2"/>
  <c r="U995" i="1"/>
  <c r="K995" i="1"/>
  <c r="W994" i="1"/>
  <c r="V997" i="1"/>
  <c r="J995" i="1"/>
  <c r="H996" i="1"/>
  <c r="AB997" i="2" l="1"/>
  <c r="AC997" i="2"/>
  <c r="AD997" i="2"/>
  <c r="E997" i="1"/>
  <c r="U996" i="1"/>
  <c r="K996" i="1"/>
  <c r="J996" i="1"/>
  <c r="W995" i="1"/>
  <c r="V998" i="1"/>
  <c r="H997" i="1"/>
  <c r="E998" i="1" l="1"/>
  <c r="AB998" i="2"/>
  <c r="AD998" i="2"/>
  <c r="AC998" i="2"/>
  <c r="U997" i="1"/>
  <c r="K997" i="1"/>
  <c r="W996" i="1"/>
  <c r="V999" i="1"/>
  <c r="J997" i="1"/>
  <c r="H998" i="1"/>
  <c r="AB999" i="2" l="1"/>
  <c r="AC999" i="2"/>
  <c r="E999" i="1"/>
  <c r="AD999" i="2"/>
  <c r="U998" i="1"/>
  <c r="W997" i="1"/>
  <c r="K998" i="1"/>
  <c r="J998" i="1"/>
  <c r="V1000" i="1"/>
  <c r="H999" i="1"/>
  <c r="E1000" i="1" l="1"/>
  <c r="AB1000" i="2"/>
  <c r="AC1000" i="2"/>
  <c r="AD1000" i="2"/>
  <c r="U999" i="1"/>
  <c r="W998" i="1"/>
  <c r="K999" i="1"/>
  <c r="J999" i="1"/>
  <c r="V1001" i="1"/>
  <c r="H1000" i="1"/>
  <c r="AC1001" i="2" l="1"/>
  <c r="AD1001" i="2"/>
  <c r="E1001" i="1"/>
  <c r="AB1001" i="2"/>
  <c r="U1000" i="1"/>
  <c r="W999" i="1"/>
  <c r="K1000" i="1"/>
  <c r="V1002" i="1"/>
  <c r="J1000" i="1"/>
  <c r="H1001" i="1"/>
  <c r="AC1002" i="2" l="1"/>
  <c r="E1002" i="1"/>
  <c r="AB1002" i="2"/>
  <c r="AD1002" i="2"/>
  <c r="U1001" i="1"/>
  <c r="K1001" i="1"/>
  <c r="W1000" i="1"/>
  <c r="V1003" i="1"/>
  <c r="J1001" i="1"/>
  <c r="H1002" i="1"/>
  <c r="AD1003" i="2" l="1"/>
  <c r="E1003" i="1"/>
  <c r="AB1003" i="2"/>
  <c r="AC1003" i="2"/>
  <c r="U1002" i="1"/>
  <c r="K1002" i="1"/>
  <c r="J1002" i="1"/>
  <c r="W1001" i="1"/>
  <c r="V1004" i="1"/>
  <c r="H1003" i="1"/>
  <c r="AC1004" i="2" l="1"/>
  <c r="E1004" i="1"/>
  <c r="AB1004" i="2"/>
  <c r="AD1004" i="2"/>
  <c r="U1003" i="1"/>
  <c r="K1003" i="1"/>
  <c r="J1003" i="1"/>
  <c r="W1002" i="1"/>
  <c r="V1005" i="1"/>
  <c r="H1004" i="1"/>
  <c r="E1005" i="1" l="1"/>
  <c r="AB1005" i="2"/>
  <c r="AC1005" i="2"/>
  <c r="AD1005" i="2"/>
  <c r="U1004" i="1"/>
  <c r="J1004" i="1"/>
  <c r="K1004" i="1"/>
  <c r="W1003" i="1"/>
  <c r="V1006" i="1"/>
  <c r="H1005" i="1"/>
  <c r="E1006" i="1" l="1"/>
  <c r="AD1006" i="2"/>
  <c r="AB1006" i="2"/>
  <c r="AC1006" i="2"/>
  <c r="U1005" i="1"/>
  <c r="K1005" i="1"/>
  <c r="W1004" i="1"/>
  <c r="V1007" i="1"/>
  <c r="J1005" i="1"/>
  <c r="H1006" i="1"/>
  <c r="E1007" i="1" l="1"/>
  <c r="AD1007" i="2"/>
  <c r="AB1007" i="2"/>
  <c r="AC1007" i="2"/>
  <c r="U1006" i="1"/>
  <c r="W1005" i="1"/>
  <c r="K1006" i="1"/>
  <c r="J1006" i="1"/>
  <c r="V1008" i="1"/>
  <c r="H1007" i="1"/>
  <c r="AD1008" i="2" l="1"/>
  <c r="E1008" i="1"/>
  <c r="AB1008" i="2"/>
  <c r="AC1008" i="2"/>
  <c r="U1007" i="1"/>
  <c r="K1007" i="1"/>
  <c r="W1006" i="1"/>
  <c r="J1007" i="1"/>
  <c r="V1009" i="1"/>
  <c r="H1008" i="1"/>
  <c r="AD1009" i="2" l="1"/>
  <c r="E1009" i="1"/>
  <c r="AB1009" i="2"/>
  <c r="AC1009" i="2"/>
  <c r="U1008" i="1"/>
  <c r="W1007" i="1"/>
  <c r="J1008" i="1"/>
  <c r="K1008" i="1"/>
  <c r="V1010" i="1"/>
  <c r="H1009" i="1"/>
  <c r="E1010" i="1" l="1"/>
  <c r="AC1010" i="2"/>
  <c r="AD1010" i="2"/>
  <c r="AB1010" i="2"/>
  <c r="U1009" i="1"/>
  <c r="W1008" i="1"/>
  <c r="K1009" i="1"/>
  <c r="J1009" i="1"/>
  <c r="V1011" i="1"/>
  <c r="H1010" i="1"/>
  <c r="E1011" i="1" l="1"/>
  <c r="AC1011" i="2"/>
  <c r="AD1011" i="2"/>
  <c r="AB1011" i="2"/>
  <c r="U1010" i="1"/>
  <c r="J1010" i="1"/>
  <c r="K1010" i="1"/>
  <c r="W1009" i="1"/>
  <c r="V1012" i="1"/>
  <c r="H1011" i="1"/>
  <c r="E1012" i="1" l="1"/>
  <c r="AD1012" i="2"/>
  <c r="AC1012" i="2"/>
  <c r="AB1012" i="2"/>
  <c r="U1011" i="1"/>
  <c r="K1011" i="1"/>
  <c r="J1011" i="1"/>
  <c r="W1010" i="1"/>
  <c r="V1013" i="1"/>
  <c r="H1012" i="1"/>
  <c r="E1013" i="1" l="1"/>
  <c r="AC1013" i="2"/>
  <c r="AB1013" i="2"/>
  <c r="AD1013" i="2"/>
  <c r="U1012" i="1"/>
  <c r="K1012" i="1"/>
  <c r="W1011" i="1"/>
  <c r="V1014" i="1"/>
  <c r="J1012" i="1"/>
  <c r="H1013" i="1"/>
  <c r="E1014" i="1" l="1"/>
  <c r="AB1014" i="2"/>
  <c r="AD1014" i="2"/>
  <c r="AC1014" i="2"/>
  <c r="U1013" i="1"/>
  <c r="W1012" i="1"/>
  <c r="J1013" i="1"/>
  <c r="K1013" i="1"/>
  <c r="V1015" i="1"/>
  <c r="H1014" i="1"/>
  <c r="E1015" i="1" l="1"/>
  <c r="AC1015" i="2"/>
  <c r="AD1015" i="2"/>
  <c r="AB1015" i="2"/>
  <c r="U1014" i="1"/>
  <c r="K1014" i="1"/>
  <c r="J1014" i="1"/>
  <c r="W1013" i="1"/>
  <c r="V1016" i="1"/>
  <c r="H1015" i="1"/>
  <c r="AB1016" i="2" l="1"/>
  <c r="AC1016" i="2"/>
  <c r="E1016" i="1"/>
  <c r="AD1016" i="2"/>
  <c r="U1015" i="1"/>
  <c r="W1014" i="1"/>
  <c r="J1015" i="1"/>
  <c r="K1015" i="1"/>
  <c r="V1017" i="1"/>
  <c r="H1016" i="1"/>
  <c r="AC1017" i="2" l="1"/>
  <c r="E1017" i="1"/>
  <c r="AB1017" i="2"/>
  <c r="AD1017" i="2"/>
  <c r="U1016" i="1"/>
  <c r="J1016" i="1"/>
  <c r="W1015" i="1"/>
  <c r="V1018" i="1"/>
  <c r="K1016" i="1"/>
  <c r="H1017" i="1"/>
  <c r="E1018" i="1" l="1"/>
  <c r="AC1018" i="2"/>
  <c r="AD1018" i="2"/>
  <c r="AB1018" i="2"/>
  <c r="U1017" i="1"/>
  <c r="W1016" i="1"/>
  <c r="K1017" i="1"/>
  <c r="V1019" i="1"/>
  <c r="J1017" i="1"/>
  <c r="H1018" i="1"/>
  <c r="E1019" i="1" l="1"/>
  <c r="AD1019" i="2"/>
  <c r="AB1019" i="2"/>
  <c r="AC1019" i="2"/>
  <c r="U1018" i="1"/>
  <c r="K1018" i="1"/>
  <c r="W1017" i="1"/>
  <c r="J1018" i="1"/>
  <c r="V1020" i="1"/>
  <c r="H1019" i="1"/>
  <c r="AD1020" i="2" l="1"/>
  <c r="AC1020" i="2"/>
  <c r="E1020" i="1"/>
  <c r="AB1020" i="2"/>
  <c r="U1019" i="1"/>
  <c r="J1019" i="1"/>
  <c r="K1019" i="1"/>
  <c r="W1018" i="1"/>
  <c r="V1021" i="1"/>
  <c r="H1020" i="1"/>
  <c r="E1021" i="1" l="1"/>
  <c r="AD1021" i="2"/>
  <c r="AB1021" i="2"/>
  <c r="AC1021" i="2"/>
  <c r="U1020" i="1"/>
  <c r="W1019" i="1"/>
  <c r="K1020" i="1"/>
  <c r="V1022" i="1"/>
  <c r="J1020" i="1"/>
  <c r="H1021" i="1"/>
  <c r="E1022" i="1" l="1"/>
  <c r="AB1022" i="2"/>
  <c r="AD1022" i="2"/>
  <c r="AC1022" i="2"/>
  <c r="U1021" i="1"/>
  <c r="J1021" i="1"/>
  <c r="K1021" i="1"/>
  <c r="W1020" i="1"/>
  <c r="V1023" i="1"/>
  <c r="H1022" i="1"/>
  <c r="E1023" i="1" l="1"/>
  <c r="AB1023" i="2"/>
  <c r="AD1023" i="2"/>
  <c r="AC1023" i="2"/>
  <c r="U1022" i="1"/>
  <c r="K1022" i="1"/>
  <c r="W1021" i="1"/>
  <c r="J1022" i="1"/>
  <c r="V1024" i="1"/>
  <c r="H1023" i="1"/>
  <c r="E1024" i="1" l="1"/>
  <c r="AB1024" i="2"/>
  <c r="AD1024" i="2"/>
  <c r="AC1024" i="2"/>
  <c r="U1023" i="1"/>
  <c r="K1023" i="1"/>
  <c r="W1022" i="1"/>
  <c r="V1025" i="1"/>
  <c r="J1023" i="1"/>
  <c r="H1024" i="1"/>
  <c r="E1025" i="1" l="1"/>
  <c r="AB1025" i="2"/>
  <c r="AC1025" i="2"/>
  <c r="AD1025" i="2"/>
  <c r="U1024" i="1"/>
  <c r="K1024" i="1"/>
  <c r="W1023" i="1"/>
  <c r="V1026" i="1"/>
  <c r="J1024" i="1"/>
  <c r="H1025" i="1"/>
  <c r="E1026" i="1" l="1"/>
  <c r="AC1026" i="2"/>
  <c r="AB1026" i="2"/>
  <c r="AD1026" i="2"/>
  <c r="U1025" i="1"/>
  <c r="W1024" i="1"/>
  <c r="K1025" i="1"/>
  <c r="J1025" i="1"/>
  <c r="V1027" i="1"/>
  <c r="H1026" i="1"/>
  <c r="E1027" i="1" l="1"/>
  <c r="AB1027" i="2"/>
  <c r="AC1027" i="2"/>
  <c r="AD1027" i="2"/>
  <c r="U1026" i="1"/>
  <c r="W1025" i="1"/>
  <c r="J1026" i="1"/>
  <c r="K1026" i="1"/>
  <c r="V1028" i="1"/>
  <c r="H1027" i="1"/>
  <c r="AD1028" i="2" l="1"/>
  <c r="E1028" i="1"/>
  <c r="AB1028" i="2"/>
  <c r="AC1028" i="2"/>
  <c r="U1027" i="1"/>
  <c r="W1026" i="1"/>
  <c r="K1027" i="1"/>
  <c r="V1029" i="1"/>
  <c r="J1027" i="1"/>
  <c r="H1028" i="1"/>
  <c r="AC1029" i="2" l="1"/>
  <c r="E1029" i="1"/>
  <c r="AD1029" i="2"/>
  <c r="AB1029" i="2"/>
  <c r="U1028" i="1"/>
  <c r="J1028" i="1"/>
  <c r="K1028" i="1"/>
  <c r="W1027" i="1"/>
  <c r="V1030" i="1"/>
  <c r="H1029" i="1"/>
  <c r="AC1030" i="2" l="1"/>
  <c r="E1030" i="1"/>
  <c r="AB1030" i="2"/>
  <c r="AD1030" i="2"/>
  <c r="U1029" i="1"/>
  <c r="W1028" i="1"/>
  <c r="K1029" i="1"/>
  <c r="J1029" i="1"/>
  <c r="V1031" i="1"/>
  <c r="H1030" i="1"/>
  <c r="AC1031" i="2" l="1"/>
  <c r="E1031" i="1"/>
  <c r="AB1031" i="2"/>
  <c r="AD1031" i="2"/>
  <c r="U1030" i="1"/>
  <c r="J1030" i="1"/>
  <c r="W1029" i="1"/>
  <c r="K1030" i="1"/>
  <c r="V1032" i="1"/>
  <c r="H1031" i="1"/>
  <c r="E1032" i="1" l="1"/>
  <c r="AB1032" i="2"/>
  <c r="AC1032" i="2"/>
  <c r="AD1032" i="2"/>
  <c r="U1031" i="1"/>
  <c r="K1031" i="1"/>
  <c r="W1030" i="1"/>
  <c r="V1033" i="1"/>
  <c r="J1031" i="1"/>
  <c r="H1032" i="1"/>
  <c r="E1033" i="1" l="1"/>
  <c r="AC1033" i="2"/>
  <c r="AB1033" i="2"/>
  <c r="AD1033" i="2"/>
  <c r="U1032" i="1"/>
  <c r="W1031" i="1"/>
  <c r="J1032" i="1"/>
  <c r="K1032" i="1"/>
  <c r="V1034" i="1"/>
  <c r="H1033" i="1"/>
  <c r="E1034" i="1" l="1"/>
  <c r="AD1034" i="2"/>
  <c r="AB1034" i="2"/>
  <c r="AC1034" i="2"/>
  <c r="U1033" i="1"/>
  <c r="K1033" i="1"/>
  <c r="W1032" i="1"/>
  <c r="V1035" i="1"/>
  <c r="J1033" i="1"/>
  <c r="H1034" i="1"/>
  <c r="AD1035" i="2" l="1"/>
  <c r="E1035" i="1"/>
  <c r="AB1035" i="2"/>
  <c r="AC1035" i="2"/>
  <c r="U1034" i="1"/>
  <c r="W1033" i="1"/>
  <c r="K1034" i="1"/>
  <c r="V1036" i="1"/>
  <c r="J1034" i="1"/>
  <c r="H1035" i="1"/>
  <c r="E1036" i="1" l="1"/>
  <c r="AC1036" i="2"/>
  <c r="AB1036" i="2"/>
  <c r="AD1036" i="2"/>
  <c r="U1035" i="1"/>
  <c r="K1035" i="1"/>
  <c r="W1034" i="1"/>
  <c r="J1035" i="1"/>
  <c r="V1037" i="1"/>
  <c r="H1036" i="1"/>
  <c r="AD1037" i="2" l="1"/>
  <c r="AC1037" i="2"/>
  <c r="E1037" i="1"/>
  <c r="AB1037" i="2"/>
  <c r="U1036" i="1"/>
  <c r="K1036" i="1"/>
  <c r="W1035" i="1"/>
  <c r="J1036" i="1"/>
  <c r="H1037" i="1"/>
  <c r="U1037" i="1" l="1"/>
  <c r="K1037" i="1"/>
  <c r="J1037" i="1"/>
  <c r="W1036" i="1"/>
  <c r="W1037" i="1" l="1"/>
  <c r="V1038" i="1" l="1"/>
  <c r="AC1038" i="2" l="1"/>
  <c r="E1038" i="1"/>
  <c r="AB1038" i="2"/>
  <c r="AD1038" i="2"/>
  <c r="V1039" i="1"/>
  <c r="H1038" i="1"/>
  <c r="AB1039" i="2" l="1"/>
  <c r="AC1039" i="2"/>
  <c r="AD1039" i="2"/>
  <c r="E1039" i="1"/>
  <c r="U1038" i="1"/>
  <c r="K1038" i="1"/>
  <c r="V1040" i="1"/>
  <c r="J1038" i="1"/>
  <c r="H1039" i="1"/>
  <c r="E1040" i="1" l="1"/>
  <c r="AD1040" i="2"/>
  <c r="AC1040" i="2"/>
  <c r="AB1040" i="2"/>
  <c r="U1039" i="1"/>
  <c r="W1038" i="1"/>
  <c r="K1039" i="1"/>
  <c r="V1041" i="1"/>
  <c r="J1039" i="1"/>
  <c r="H1040" i="1"/>
  <c r="AC1041" i="2" l="1"/>
  <c r="AD1041" i="2"/>
  <c r="E1041" i="1"/>
  <c r="AB1041" i="2"/>
  <c r="U1040" i="1"/>
  <c r="K1040" i="1"/>
  <c r="W1039" i="1"/>
  <c r="V1042" i="1"/>
  <c r="J1040" i="1"/>
  <c r="H1041" i="1"/>
  <c r="AB1042" i="2" l="1"/>
  <c r="AC1042" i="2"/>
  <c r="E1042" i="1"/>
  <c r="AD1042" i="2"/>
  <c r="U1041" i="1"/>
  <c r="W1040" i="1"/>
  <c r="K1041" i="1"/>
  <c r="V1043" i="1"/>
  <c r="J1041" i="1"/>
  <c r="H1042" i="1"/>
  <c r="AD1043" i="2" l="1"/>
  <c r="E1043" i="1"/>
  <c r="AB1043" i="2"/>
  <c r="AC1043" i="2"/>
  <c r="U1042" i="1"/>
  <c r="W1041" i="1"/>
  <c r="J1042" i="1"/>
  <c r="K1042" i="1"/>
  <c r="H1043" i="1"/>
  <c r="U1043" i="1" l="1"/>
  <c r="K1043" i="1"/>
  <c r="W1042" i="1"/>
  <c r="V1044" i="1"/>
  <c r="J1043" i="1"/>
  <c r="AC1044" i="2" l="1"/>
  <c r="AD1044" i="2"/>
  <c r="E1044" i="1"/>
  <c r="AB1044" i="2"/>
  <c r="W1043" i="1"/>
  <c r="V1045" i="1"/>
  <c r="H1044" i="1"/>
  <c r="E1045" i="1" l="1"/>
  <c r="AD1045" i="2"/>
  <c r="AB1045" i="2"/>
  <c r="AC1045" i="2"/>
  <c r="U1044" i="1"/>
  <c r="K1044" i="1"/>
  <c r="V1046" i="1"/>
  <c r="J1044" i="1"/>
  <c r="H1045" i="1"/>
  <c r="AC1046" i="2" l="1"/>
  <c r="E1046" i="1"/>
  <c r="AB1046" i="2"/>
  <c r="AD1046" i="2"/>
  <c r="U1045" i="1"/>
  <c r="K1045" i="1"/>
  <c r="W1044" i="1"/>
  <c r="V1047" i="1"/>
  <c r="J1045" i="1"/>
  <c r="H1046" i="1"/>
  <c r="AC1047" i="2" l="1"/>
  <c r="E1047" i="1"/>
  <c r="AB1047" i="2"/>
  <c r="AD1047" i="2"/>
  <c r="U1046" i="1"/>
  <c r="J1046" i="1"/>
  <c r="K1046" i="1"/>
  <c r="W1045" i="1"/>
  <c r="V1048" i="1"/>
  <c r="H1047" i="1"/>
  <c r="AD1048" i="2" l="1"/>
  <c r="E1048" i="1"/>
  <c r="AC1048" i="2"/>
  <c r="AB1048" i="2"/>
  <c r="U1047" i="1"/>
  <c r="J1047" i="1"/>
  <c r="W1046" i="1"/>
  <c r="K1047" i="1"/>
  <c r="V1049" i="1"/>
  <c r="H1048" i="1"/>
  <c r="AC1049" i="2" l="1"/>
  <c r="AD1049" i="2"/>
  <c r="E1049" i="1"/>
  <c r="AB1049" i="2"/>
  <c r="U1048" i="1"/>
  <c r="W1047" i="1"/>
  <c r="K1048" i="1"/>
  <c r="J1048" i="1"/>
  <c r="H1049" i="1"/>
  <c r="U1049" i="1" l="1"/>
  <c r="W1048" i="1"/>
  <c r="V1050" i="1"/>
  <c r="J1049" i="1"/>
  <c r="K1049" i="1"/>
  <c r="E1050" i="1" l="1"/>
  <c r="AB1050" i="2"/>
  <c r="AC1050" i="2"/>
  <c r="AD1050" i="2"/>
  <c r="W1049" i="1"/>
  <c r="V1051" i="1"/>
  <c r="H1050" i="1"/>
  <c r="E1051" i="1" l="1"/>
  <c r="AB1051" i="2"/>
  <c r="AD1051" i="2"/>
  <c r="AC1051" i="2"/>
  <c r="U1050" i="1"/>
  <c r="K1050" i="1"/>
  <c r="J1050" i="1"/>
  <c r="H1051" i="1"/>
  <c r="U1051" i="1" l="1"/>
  <c r="J1051" i="1"/>
  <c r="K1051" i="1"/>
  <c r="W1050" i="1"/>
  <c r="V1052" i="1"/>
  <c r="AD1052" i="2" l="1"/>
  <c r="E1052" i="1"/>
  <c r="AC1052" i="2"/>
  <c r="AB1052" i="2"/>
  <c r="W1051" i="1"/>
  <c r="V1053" i="1"/>
  <c r="H1052" i="1"/>
  <c r="E1053" i="1" l="1"/>
  <c r="AD1053" i="2"/>
  <c r="AB1053" i="2"/>
  <c r="AC1053" i="2"/>
  <c r="U1052" i="1"/>
  <c r="J1052" i="1"/>
  <c r="K1052" i="1"/>
  <c r="V1054" i="1"/>
  <c r="H1053" i="1"/>
  <c r="AD1054" i="2" l="1"/>
  <c r="AC1054" i="2"/>
  <c r="E1054" i="1"/>
  <c r="AB1054" i="2"/>
  <c r="U1053" i="1"/>
  <c r="W1052" i="1"/>
  <c r="K1053" i="1"/>
  <c r="V1055" i="1"/>
  <c r="J1053" i="1"/>
  <c r="H1054" i="1"/>
  <c r="AC1055" i="2" l="1"/>
  <c r="AB1055" i="2"/>
  <c r="E1055" i="1"/>
  <c r="AD1055" i="2"/>
  <c r="U1054" i="1"/>
  <c r="K1054" i="1"/>
  <c r="W1053" i="1"/>
  <c r="J1054" i="1"/>
  <c r="V1056" i="1"/>
  <c r="H1055" i="1"/>
  <c r="AC1056" i="2" l="1"/>
  <c r="E1056" i="1"/>
  <c r="AB1056" i="2"/>
  <c r="AD1056" i="2"/>
  <c r="U1055" i="1"/>
  <c r="W1054" i="1"/>
  <c r="K1055" i="1"/>
  <c r="V1057" i="1"/>
  <c r="J1055" i="1"/>
  <c r="H1056" i="1"/>
  <c r="AC1057" i="2" l="1"/>
  <c r="AD1057" i="2"/>
  <c r="E1057" i="1"/>
  <c r="AB1057" i="2"/>
  <c r="U1056" i="1"/>
  <c r="W1055" i="1"/>
  <c r="K1056" i="1"/>
  <c r="J1056" i="1"/>
  <c r="V1058" i="1"/>
  <c r="H1057" i="1"/>
  <c r="E1058" i="1" l="1"/>
  <c r="AD1058" i="2"/>
  <c r="AB1058" i="2"/>
  <c r="AC1058" i="2"/>
  <c r="U1057" i="1"/>
  <c r="W1056" i="1"/>
  <c r="V1059" i="1"/>
  <c r="K1057" i="1"/>
  <c r="J1057" i="1"/>
  <c r="H1058" i="1"/>
  <c r="AC1059" i="2" l="1"/>
  <c r="E1059" i="1"/>
  <c r="AB1059" i="2"/>
  <c r="AD1059" i="2"/>
  <c r="U1058" i="1"/>
  <c r="K1058" i="1"/>
  <c r="W1057" i="1"/>
  <c r="V1060" i="1"/>
  <c r="J1058" i="1"/>
  <c r="H1059" i="1"/>
  <c r="AC1060" i="2" l="1"/>
  <c r="E1060" i="1"/>
  <c r="AB1060" i="2"/>
  <c r="AD1060" i="2"/>
  <c r="U1059" i="1"/>
  <c r="W1058" i="1"/>
  <c r="J1059" i="1"/>
  <c r="K1059" i="1"/>
  <c r="H1060" i="1"/>
  <c r="U1060" i="1" l="1"/>
  <c r="K1060" i="1"/>
  <c r="W1059" i="1"/>
  <c r="J1060" i="1"/>
  <c r="W1060" i="1" l="1"/>
  <c r="V1061" i="1" l="1"/>
  <c r="AD1061" i="2" l="1"/>
  <c r="AC1061" i="2"/>
  <c r="E1061" i="1"/>
  <c r="AB1061" i="2"/>
  <c r="V1062" i="1"/>
  <c r="H1061" i="1"/>
  <c r="E1062" i="1" l="1"/>
  <c r="AB1062" i="2"/>
  <c r="AC1062" i="2"/>
  <c r="AD1062" i="2"/>
  <c r="U1061" i="1"/>
  <c r="K1061" i="1"/>
  <c r="V1063" i="1"/>
  <c r="J1061" i="1"/>
  <c r="H1062" i="1"/>
  <c r="AC1063" i="2" l="1"/>
  <c r="E1063" i="1"/>
  <c r="AB1063" i="2"/>
  <c r="AD1063" i="2"/>
  <c r="U1062" i="1"/>
  <c r="W1061" i="1"/>
  <c r="K1062" i="1"/>
  <c r="V1064" i="1"/>
  <c r="J1062" i="1"/>
  <c r="H1063" i="1"/>
  <c r="AD1064" i="2" l="1"/>
  <c r="E1064" i="1"/>
  <c r="AB1064" i="2"/>
  <c r="AC1064" i="2"/>
  <c r="U1063" i="1"/>
  <c r="K1063" i="1"/>
  <c r="W1062" i="1"/>
  <c r="J1063" i="1"/>
  <c r="H1064" i="1"/>
  <c r="U1064" i="1" l="1"/>
  <c r="W1063" i="1"/>
  <c r="K1064" i="1"/>
  <c r="J1064" i="1"/>
  <c r="W1064" i="1" l="1"/>
  <c r="V1065" i="1"/>
  <c r="E1065" i="1" l="1"/>
  <c r="AB1065" i="2"/>
  <c r="AC1065" i="2"/>
  <c r="AD1065" i="2"/>
  <c r="H1065" i="1"/>
  <c r="U1065" i="1" l="1"/>
  <c r="K1065" i="1"/>
  <c r="J1065" i="1"/>
  <c r="W1065" i="1" l="1"/>
  <c r="V1066" i="1" l="1"/>
  <c r="E1066" i="1" l="1"/>
  <c r="AC1066" i="2"/>
  <c r="AB1066" i="2"/>
  <c r="AD1066" i="2"/>
  <c r="V1067" i="1"/>
  <c r="H1066" i="1"/>
  <c r="AB1067" i="2" l="1"/>
  <c r="AC1067" i="2"/>
  <c r="AD1067" i="2"/>
  <c r="E1067" i="1"/>
  <c r="U1066" i="1"/>
  <c r="K1066" i="1"/>
  <c r="V1068" i="1"/>
  <c r="J1066" i="1"/>
  <c r="H1067" i="1"/>
  <c r="AD1068" i="2" l="1"/>
  <c r="E1068" i="1"/>
  <c r="AC1068" i="2"/>
  <c r="AB1068" i="2"/>
  <c r="U1067" i="1"/>
  <c r="W1066" i="1"/>
  <c r="J1067" i="1"/>
  <c r="K1067" i="1"/>
  <c r="V1069" i="1"/>
  <c r="H1068" i="1"/>
  <c r="E1069" i="1" l="1"/>
  <c r="AB1069" i="2"/>
  <c r="AD1069" i="2"/>
  <c r="AC1069" i="2"/>
  <c r="U1068" i="1"/>
  <c r="W1067" i="1"/>
  <c r="J1068" i="1"/>
  <c r="V1070" i="1"/>
  <c r="K1068" i="1"/>
  <c r="H1069" i="1"/>
  <c r="AC1070" i="2" l="1"/>
  <c r="AD1070" i="2"/>
  <c r="E1070" i="1"/>
  <c r="AB1070" i="2"/>
  <c r="U1069" i="1"/>
  <c r="W1068" i="1"/>
  <c r="K1069" i="1"/>
  <c r="V1071" i="1"/>
  <c r="J1069" i="1"/>
  <c r="H1070" i="1"/>
  <c r="E1071" i="1" l="1"/>
  <c r="AD1071" i="2"/>
  <c r="AB1071" i="2"/>
  <c r="AC1071" i="2"/>
  <c r="U1070" i="1"/>
  <c r="J1070" i="1"/>
  <c r="K1070" i="1"/>
  <c r="W1069" i="1"/>
  <c r="V1072" i="1"/>
  <c r="H1071" i="1"/>
  <c r="E1072" i="1" l="1"/>
  <c r="AB1072" i="2"/>
  <c r="AD1072" i="2"/>
  <c r="AC1072" i="2"/>
  <c r="U1071" i="1"/>
  <c r="K1071" i="1"/>
  <c r="J1071" i="1"/>
  <c r="W1070" i="1"/>
  <c r="V1073" i="1"/>
  <c r="H1072" i="1"/>
  <c r="AC1073" i="2" l="1"/>
  <c r="AD1073" i="2"/>
  <c r="E1073" i="1"/>
  <c r="AB1073" i="2"/>
  <c r="U1072" i="1"/>
  <c r="W1071" i="1"/>
  <c r="V1074" i="1"/>
  <c r="J1072" i="1"/>
  <c r="K1072" i="1"/>
  <c r="H1073" i="1"/>
  <c r="AD1074" i="2" l="1"/>
  <c r="E1074" i="1"/>
  <c r="AB1074" i="2"/>
  <c r="AC1074" i="2"/>
  <c r="U1073" i="1"/>
  <c r="W1072" i="1"/>
  <c r="K1073" i="1"/>
  <c r="V1075" i="1"/>
  <c r="J1073" i="1"/>
  <c r="H1074" i="1"/>
  <c r="AB1075" i="2" l="1"/>
  <c r="AD1075" i="2"/>
  <c r="AC1075" i="2"/>
  <c r="E1075" i="1"/>
  <c r="U1074" i="1"/>
  <c r="K1074" i="1"/>
  <c r="W1073" i="1"/>
  <c r="V1076" i="1"/>
  <c r="J1074" i="1"/>
  <c r="H1075" i="1"/>
  <c r="AB1076" i="2" l="1"/>
  <c r="AC1076" i="2"/>
  <c r="E1076" i="1"/>
  <c r="AD1076" i="2"/>
  <c r="U1075" i="1"/>
  <c r="W1074" i="1"/>
  <c r="K1075" i="1"/>
  <c r="J1075" i="1"/>
  <c r="V1077" i="1"/>
  <c r="H1076" i="1"/>
  <c r="E1077" i="1" l="1"/>
  <c r="AD1077" i="2"/>
  <c r="AB1077" i="2"/>
  <c r="AC1077" i="2"/>
  <c r="U1076" i="1"/>
  <c r="K1076" i="1"/>
  <c r="W1075" i="1"/>
  <c r="J1076" i="1"/>
  <c r="H1077" i="1"/>
  <c r="U1077" i="1" l="1"/>
  <c r="K1077" i="1"/>
  <c r="W1076" i="1"/>
  <c r="J1077" i="1"/>
  <c r="W1077" i="1" l="1"/>
  <c r="V1078" i="1" l="1"/>
  <c r="AC1078" i="2" l="1"/>
  <c r="AD1078" i="2"/>
  <c r="E1078" i="1"/>
  <c r="AB1078" i="2"/>
  <c r="V1079" i="1"/>
  <c r="H1078" i="1"/>
  <c r="AB1079" i="2" l="1"/>
  <c r="AD1079" i="2"/>
  <c r="AC1079" i="2"/>
  <c r="E1079" i="1"/>
  <c r="U1078" i="1"/>
  <c r="K1078" i="1"/>
  <c r="V1080" i="1"/>
  <c r="J1078" i="1"/>
  <c r="H1079" i="1"/>
  <c r="AC1080" i="2" l="1"/>
  <c r="E1080" i="1"/>
  <c r="AB1080" i="2"/>
  <c r="AD1080" i="2"/>
  <c r="U1079" i="1"/>
  <c r="K1079" i="1"/>
  <c r="W1078" i="1"/>
  <c r="V1081" i="1"/>
  <c r="J1079" i="1"/>
  <c r="H1080" i="1"/>
  <c r="AD1081" i="2" l="1"/>
  <c r="E1081" i="1"/>
  <c r="AB1081" i="2"/>
  <c r="AC1081" i="2"/>
  <c r="U1080" i="1"/>
  <c r="K1080" i="1"/>
  <c r="W1079" i="1"/>
  <c r="V1082" i="1"/>
  <c r="J1080" i="1"/>
  <c r="H1081" i="1"/>
  <c r="E1082" i="1" l="1"/>
  <c r="AB1082" i="2"/>
  <c r="AD1082" i="2"/>
  <c r="AC1082" i="2"/>
  <c r="U1081" i="1"/>
  <c r="J1081" i="1"/>
  <c r="K1081" i="1"/>
  <c r="W1080" i="1"/>
  <c r="H1082" i="1"/>
  <c r="U1082" i="1" l="1"/>
  <c r="K1082" i="1"/>
  <c r="W1081" i="1"/>
  <c r="J1082" i="1"/>
  <c r="W1082" i="1" l="1"/>
  <c r="V1083" i="1" l="1"/>
  <c r="AB1083" i="2" l="1"/>
  <c r="AD1083" i="2"/>
  <c r="AC1083" i="2"/>
  <c r="E1083" i="1"/>
  <c r="V1084" i="1"/>
  <c r="H1083" i="1"/>
  <c r="AC1084" i="2" l="1"/>
  <c r="E1084" i="1"/>
  <c r="AB1084" i="2"/>
  <c r="AD1084" i="2"/>
  <c r="U1083" i="1"/>
  <c r="K1083" i="1"/>
  <c r="J1083" i="1"/>
  <c r="H1084" i="1"/>
  <c r="U1084" i="1" l="1"/>
  <c r="K1084" i="1"/>
  <c r="W1083" i="1"/>
  <c r="J1084" i="1"/>
  <c r="W1084" i="1" l="1"/>
  <c r="V1085" i="1"/>
  <c r="AC1085" i="2" l="1"/>
  <c r="E1085" i="1"/>
  <c r="AD1085" i="2"/>
  <c r="AB1085" i="2"/>
  <c r="V1086" i="1"/>
  <c r="H1085" i="1"/>
  <c r="AD1086" i="2" l="1"/>
  <c r="E1086" i="1"/>
  <c r="AC1086" i="2"/>
  <c r="AB1086" i="2"/>
  <c r="U1085" i="1"/>
  <c r="J1085" i="1"/>
  <c r="K1085" i="1"/>
  <c r="V1087" i="1"/>
  <c r="H1086" i="1"/>
  <c r="AD1087" i="2" l="1"/>
  <c r="E1087" i="1"/>
  <c r="AB1087" i="2"/>
  <c r="AC1087" i="2"/>
  <c r="U1086" i="1"/>
  <c r="W1085" i="1"/>
  <c r="J1086" i="1"/>
  <c r="K1086" i="1"/>
  <c r="H1087" i="1"/>
  <c r="U1087" i="1" l="1"/>
  <c r="K1087" i="1"/>
  <c r="W1086" i="1"/>
  <c r="V1088" i="1"/>
  <c r="J1087" i="1"/>
  <c r="E1088" i="1" l="1"/>
  <c r="AC1088" i="2"/>
  <c r="AB1088" i="2"/>
  <c r="AD1088" i="2"/>
  <c r="W1087" i="1"/>
  <c r="H1088" i="1"/>
  <c r="U1088" i="1" l="1"/>
  <c r="J1088" i="1"/>
  <c r="K1088" i="1"/>
  <c r="W1088" i="1" l="1"/>
  <c r="V1089" i="1" l="1"/>
  <c r="E1089" i="1" l="1"/>
  <c r="AB1089" i="2"/>
  <c r="AD1089" i="2"/>
  <c r="AC1089" i="2"/>
  <c r="V1090" i="1"/>
  <c r="H1089" i="1"/>
  <c r="E1090" i="1" l="1"/>
  <c r="AB1090" i="2"/>
  <c r="AC1090" i="2"/>
  <c r="AD1090" i="2"/>
  <c r="U1089" i="1"/>
  <c r="J1089" i="1"/>
  <c r="K1089" i="1"/>
  <c r="V1091" i="1"/>
  <c r="H1090" i="1"/>
  <c r="AD1091" i="2" l="1"/>
  <c r="E1091" i="1"/>
  <c r="AC1091" i="2"/>
  <c r="AB1091" i="2"/>
  <c r="U1090" i="1"/>
  <c r="K1090" i="1"/>
  <c r="W1089" i="1"/>
  <c r="V1092" i="1"/>
  <c r="J1090" i="1"/>
  <c r="H1091" i="1"/>
  <c r="E1092" i="1" l="1"/>
  <c r="AB1092" i="2"/>
  <c r="AD1092" i="2"/>
  <c r="AC1092" i="2"/>
  <c r="U1091" i="1"/>
  <c r="K1091" i="1"/>
  <c r="W1090" i="1"/>
  <c r="V1093" i="1"/>
  <c r="J1091" i="1"/>
  <c r="H1092" i="1"/>
  <c r="AB1093" i="2" l="1"/>
  <c r="E1093" i="1"/>
  <c r="AD1093" i="2"/>
  <c r="AC1093" i="2"/>
  <c r="U1092" i="1"/>
  <c r="J1092" i="1"/>
  <c r="W1091" i="1"/>
  <c r="K1092" i="1"/>
  <c r="V1094" i="1"/>
  <c r="H1093" i="1"/>
  <c r="AC1094" i="2" l="1"/>
  <c r="E1094" i="1"/>
  <c r="AD1094" i="2"/>
  <c r="AB1094" i="2"/>
  <c r="U1093" i="1"/>
  <c r="K1093" i="1"/>
  <c r="W1092" i="1"/>
  <c r="V1095" i="1"/>
  <c r="J1093" i="1"/>
  <c r="H1094" i="1"/>
  <c r="AC1095" i="2" l="1"/>
  <c r="E1095" i="1"/>
  <c r="AB1095" i="2"/>
  <c r="AD1095" i="2"/>
  <c r="U1094" i="1"/>
  <c r="W1093" i="1"/>
  <c r="K1094" i="1"/>
  <c r="V1096" i="1"/>
  <c r="J1094" i="1"/>
  <c r="H1095" i="1"/>
  <c r="AB1096" i="2" l="1"/>
  <c r="E1096" i="1"/>
  <c r="AC1096" i="2"/>
  <c r="AD1096" i="2"/>
  <c r="U1095" i="1"/>
  <c r="K1095" i="1"/>
  <c r="W1094" i="1"/>
  <c r="V1097" i="1"/>
  <c r="J1095" i="1"/>
  <c r="H1096" i="1"/>
  <c r="AD1097" i="2" l="1"/>
  <c r="E1097" i="1"/>
  <c r="AB1097" i="2"/>
  <c r="AC1097" i="2"/>
  <c r="U1096" i="1"/>
  <c r="K1096" i="1"/>
  <c r="W1095" i="1"/>
  <c r="V1098" i="1"/>
  <c r="J1096" i="1"/>
  <c r="H1097" i="1"/>
  <c r="AD1098" i="2" l="1"/>
  <c r="E1098" i="1"/>
  <c r="AB1098" i="2"/>
  <c r="AC1098" i="2"/>
  <c r="U1097" i="1"/>
  <c r="K1097" i="1"/>
  <c r="W1096" i="1"/>
  <c r="J1097" i="1"/>
  <c r="V1099" i="1"/>
  <c r="H1098" i="1"/>
  <c r="E1099" i="1" l="1"/>
  <c r="AB1099" i="2"/>
  <c r="AD1099" i="2"/>
  <c r="AC1099" i="2"/>
  <c r="U1098" i="1"/>
  <c r="K1098" i="1"/>
  <c r="J1098" i="1"/>
  <c r="W1097" i="1"/>
  <c r="V1100" i="1"/>
  <c r="H1099" i="1"/>
  <c r="AD1100" i="2" l="1"/>
  <c r="E1100" i="1"/>
  <c r="AB1100" i="2"/>
  <c r="AC1100" i="2"/>
  <c r="U1099" i="1"/>
  <c r="K1099" i="1"/>
  <c r="W1098" i="1"/>
  <c r="J1099" i="1"/>
  <c r="V1101" i="1"/>
  <c r="H1100" i="1"/>
  <c r="E1101" i="1" l="1"/>
  <c r="AC1101" i="2"/>
  <c r="AB1101" i="2"/>
  <c r="AD1101" i="2"/>
  <c r="U1100" i="1"/>
  <c r="K1100" i="1"/>
  <c r="W1099" i="1"/>
  <c r="J1100" i="1"/>
  <c r="V1102" i="1"/>
  <c r="H1101" i="1"/>
  <c r="E1102" i="1" l="1"/>
  <c r="AC1102" i="2"/>
  <c r="AB1102" i="2"/>
  <c r="AD1102" i="2"/>
  <c r="U1101" i="1"/>
  <c r="W1100" i="1"/>
  <c r="K1101" i="1"/>
  <c r="J1101" i="1"/>
  <c r="H1102" i="1"/>
  <c r="U1102" i="1" l="1"/>
  <c r="W1101" i="1"/>
  <c r="K1102" i="1"/>
  <c r="J1102" i="1"/>
  <c r="W1102" i="1" l="1"/>
  <c r="V1103" i="1" l="1"/>
  <c r="AD1103" i="2" l="1"/>
  <c r="E1103" i="1"/>
  <c r="AB1103" i="2"/>
  <c r="AC1103" i="2"/>
  <c r="V1104" i="1"/>
  <c r="H1103" i="1"/>
  <c r="E1104" i="1" l="1"/>
  <c r="AC1104" i="2"/>
  <c r="AD1104" i="2"/>
  <c r="AB1104" i="2"/>
  <c r="U1103" i="1"/>
  <c r="V1105" i="1"/>
  <c r="K1103" i="1"/>
  <c r="J1103" i="1"/>
  <c r="H1104" i="1"/>
  <c r="AB1105" i="2" l="1"/>
  <c r="AD1105" i="2"/>
  <c r="AC1105" i="2"/>
  <c r="E1105" i="1"/>
  <c r="U1104" i="1"/>
  <c r="W1103" i="1"/>
  <c r="J1104" i="1"/>
  <c r="K1104" i="1"/>
  <c r="V1106" i="1"/>
  <c r="H1105" i="1"/>
  <c r="E1106" i="1" l="1"/>
  <c r="AC1106" i="2"/>
  <c r="AB1106" i="2"/>
  <c r="AD1106" i="2"/>
  <c r="U1105" i="1"/>
  <c r="K1105" i="1"/>
  <c r="W1104" i="1"/>
  <c r="J1105" i="1"/>
  <c r="V1107" i="1"/>
  <c r="H1106" i="1"/>
  <c r="AC1107" i="2" l="1"/>
  <c r="E1107" i="1"/>
  <c r="AD1107" i="2"/>
  <c r="AB1107" i="2"/>
  <c r="U1106" i="1"/>
  <c r="J1106" i="1"/>
  <c r="K1106" i="1"/>
  <c r="W1105" i="1"/>
  <c r="V1108" i="1"/>
  <c r="H1107" i="1"/>
  <c r="AC1108" i="2" l="1"/>
  <c r="AD1108" i="2"/>
  <c r="E1108" i="1"/>
  <c r="AB1108" i="2"/>
  <c r="U1107" i="1"/>
  <c r="K1107" i="1"/>
  <c r="J1107" i="1"/>
  <c r="W1106" i="1"/>
  <c r="V1109" i="1"/>
  <c r="H1108" i="1"/>
  <c r="AB1109" i="2" l="1"/>
  <c r="AD1109" i="2"/>
  <c r="AC1109" i="2"/>
  <c r="E1109" i="1"/>
  <c r="U1108" i="1"/>
  <c r="J1108" i="1"/>
  <c r="W1107" i="1"/>
  <c r="K1108" i="1"/>
  <c r="V1110" i="1"/>
  <c r="H1109" i="1"/>
  <c r="E1110" i="1" l="1"/>
  <c r="AD1110" i="2"/>
  <c r="AB1110" i="2"/>
  <c r="AC1110" i="2"/>
  <c r="U1109" i="1"/>
  <c r="K1109" i="1"/>
  <c r="J1109" i="1"/>
  <c r="W1108" i="1"/>
  <c r="V1111" i="1"/>
  <c r="H1110" i="1"/>
  <c r="E1111" i="1" l="1"/>
  <c r="AD1111" i="2"/>
  <c r="AB1111" i="2"/>
  <c r="AC1111" i="2"/>
  <c r="U1110" i="1"/>
  <c r="W1109" i="1"/>
  <c r="K1110" i="1"/>
  <c r="V1112" i="1"/>
  <c r="J1110" i="1"/>
  <c r="H1111" i="1"/>
  <c r="AD1112" i="2" l="1"/>
  <c r="AC1112" i="2"/>
  <c r="E1112" i="1"/>
  <c r="AB1112" i="2"/>
  <c r="U1111" i="1"/>
  <c r="J1111" i="1"/>
  <c r="W1110" i="1"/>
  <c r="K1111" i="1"/>
  <c r="V1113" i="1"/>
  <c r="H1112" i="1"/>
  <c r="E1113" i="1" l="1"/>
  <c r="AB1113" i="2"/>
  <c r="AD1113" i="2"/>
  <c r="AC1113" i="2"/>
  <c r="U1112" i="1"/>
  <c r="K1112" i="1"/>
  <c r="W1111" i="1"/>
  <c r="V1114" i="1"/>
  <c r="J1112" i="1"/>
  <c r="H1113" i="1"/>
  <c r="AC1114" i="2" l="1"/>
  <c r="E1114" i="1"/>
  <c r="AD1114" i="2"/>
  <c r="AB1114" i="2"/>
  <c r="U1113" i="1"/>
  <c r="K1113" i="1"/>
  <c r="W1112" i="1"/>
  <c r="V1115" i="1"/>
  <c r="J1113" i="1"/>
  <c r="H1114" i="1"/>
  <c r="AC1115" i="2" l="1"/>
  <c r="AD1115" i="2"/>
  <c r="E1115" i="1"/>
  <c r="AB1115" i="2"/>
  <c r="U1114" i="1"/>
  <c r="K1114" i="1"/>
  <c r="W1113" i="1"/>
  <c r="V1116" i="1"/>
  <c r="J1114" i="1"/>
  <c r="H1115" i="1"/>
  <c r="E1116" i="1" l="1"/>
  <c r="AD1116" i="2"/>
  <c r="AC1116" i="2"/>
  <c r="AB1116" i="2"/>
  <c r="U1115" i="1"/>
  <c r="W1114" i="1"/>
  <c r="K1115" i="1"/>
  <c r="V1117" i="1"/>
  <c r="J1115" i="1"/>
  <c r="H1116" i="1"/>
  <c r="AB1117" i="2" l="1"/>
  <c r="E1117" i="1"/>
  <c r="AD1117" i="2"/>
  <c r="AC1117" i="2"/>
  <c r="U1116" i="1"/>
  <c r="K1116" i="1"/>
  <c r="W1115" i="1"/>
  <c r="V1118" i="1"/>
  <c r="J1116" i="1"/>
  <c r="H1117" i="1"/>
  <c r="AC1118" i="2" l="1"/>
  <c r="AD1118" i="2"/>
  <c r="E1118" i="1"/>
  <c r="AB1118" i="2"/>
  <c r="U1117" i="1"/>
  <c r="K1117" i="1"/>
  <c r="J1117" i="1"/>
  <c r="W1116" i="1"/>
  <c r="V1119" i="1"/>
  <c r="H1118" i="1"/>
  <c r="AC1119" i="2" l="1"/>
  <c r="E1119" i="1"/>
  <c r="AD1119" i="2"/>
  <c r="AB1119" i="2"/>
  <c r="U1118" i="1"/>
  <c r="J1118" i="1"/>
  <c r="K1118" i="1"/>
  <c r="W1117" i="1"/>
  <c r="V1120" i="1"/>
  <c r="H1119" i="1"/>
  <c r="AC1120" i="2" l="1"/>
  <c r="E1120" i="1"/>
  <c r="AB1120" i="2"/>
  <c r="AD1120" i="2"/>
  <c r="U1119" i="1"/>
  <c r="K1119" i="1"/>
  <c r="W1118" i="1"/>
  <c r="V1121" i="1"/>
  <c r="J1119" i="1"/>
  <c r="H1120" i="1"/>
  <c r="E1121" i="1" l="1"/>
  <c r="AB1121" i="2"/>
  <c r="AC1121" i="2"/>
  <c r="AD1121" i="2"/>
  <c r="U1120" i="1"/>
  <c r="K1120" i="1"/>
  <c r="W1119" i="1"/>
  <c r="V1122" i="1"/>
  <c r="J1120" i="1"/>
  <c r="H1121" i="1"/>
  <c r="AD1122" i="2" l="1"/>
  <c r="E1122" i="1"/>
  <c r="AB1122" i="2"/>
  <c r="AC1122" i="2"/>
  <c r="U1121" i="1"/>
  <c r="J1121" i="1"/>
  <c r="W1120" i="1"/>
  <c r="K1121" i="1"/>
  <c r="V1123" i="1"/>
  <c r="H1122" i="1"/>
  <c r="AD1123" i="2" l="1"/>
  <c r="E1123" i="1"/>
  <c r="AB1123" i="2"/>
  <c r="AC1123" i="2"/>
  <c r="U1122" i="1"/>
  <c r="J1122" i="1"/>
  <c r="K1122" i="1"/>
  <c r="W1121" i="1"/>
  <c r="V1124" i="1"/>
  <c r="H1123" i="1"/>
  <c r="E1124" i="1" l="1"/>
  <c r="AC1124" i="2"/>
  <c r="AB1124" i="2"/>
  <c r="AD1124" i="2"/>
  <c r="U1123" i="1"/>
  <c r="J1123" i="1"/>
  <c r="K1123" i="1"/>
  <c r="W1122" i="1"/>
  <c r="H1124" i="1"/>
  <c r="U1124" i="1" l="1"/>
  <c r="W1123" i="1"/>
  <c r="K1124" i="1"/>
  <c r="J1124" i="1"/>
  <c r="V1125" i="1"/>
  <c r="E1125" i="1" l="1"/>
  <c r="AC1125" i="2"/>
  <c r="AB1125" i="2"/>
  <c r="AD1125" i="2"/>
  <c r="W1124" i="1"/>
  <c r="V1126" i="1"/>
  <c r="H1125" i="1"/>
  <c r="AD1126" i="2" l="1"/>
  <c r="E1126" i="1"/>
  <c r="AC1126" i="2"/>
  <c r="AB1126" i="2"/>
  <c r="U1125" i="1"/>
  <c r="J1125" i="1"/>
  <c r="K1125" i="1"/>
  <c r="V1127" i="1"/>
  <c r="H1126" i="1"/>
  <c r="E1127" i="1" l="1"/>
  <c r="AC1127" i="2"/>
  <c r="AD1127" i="2"/>
  <c r="AB1127" i="2"/>
  <c r="U1126" i="1"/>
  <c r="W1125" i="1"/>
  <c r="J1126" i="1"/>
  <c r="K1126" i="1"/>
  <c r="H1127" i="1"/>
  <c r="U1127" i="1" l="1"/>
  <c r="J1127" i="1"/>
  <c r="K1127" i="1"/>
  <c r="W1126" i="1"/>
  <c r="W1127" i="1" l="1"/>
  <c r="V1128" i="1" l="1"/>
  <c r="AC1128" i="2" l="1"/>
  <c r="E1128" i="1"/>
  <c r="AB1128" i="2"/>
  <c r="AD1128" i="2"/>
  <c r="V1129" i="1"/>
  <c r="H1128" i="1"/>
  <c r="AB1129" i="2" l="1"/>
  <c r="AD1129" i="2"/>
  <c r="E1129" i="1"/>
  <c r="AC1129" i="2"/>
  <c r="U1128" i="1"/>
  <c r="J1128" i="1"/>
  <c r="K1128" i="1"/>
  <c r="H1129" i="1"/>
  <c r="U1129" i="1" l="1"/>
  <c r="W1128" i="1"/>
  <c r="K1129" i="1"/>
  <c r="J1129" i="1"/>
  <c r="W1129" i="1" l="1"/>
  <c r="V1130" i="1"/>
  <c r="E1130" i="1" l="1"/>
  <c r="AD1130" i="2"/>
  <c r="AB1130" i="2"/>
  <c r="AC1130" i="2"/>
  <c r="H1130" i="1"/>
  <c r="U1130" i="1" l="1"/>
  <c r="K1130" i="1"/>
  <c r="J1130" i="1"/>
  <c r="W1130" i="1" l="1"/>
  <c r="V1131" i="1" l="1"/>
  <c r="AD1131" i="2" l="1"/>
  <c r="E1131" i="1"/>
  <c r="AB1131" i="2"/>
  <c r="AC1131" i="2"/>
  <c r="V1132" i="1"/>
  <c r="H1131" i="1"/>
  <c r="E1132" i="1" l="1"/>
  <c r="AD1132" i="2"/>
  <c r="AC1132" i="2"/>
  <c r="AB1132" i="2"/>
  <c r="U1131" i="1"/>
  <c r="K1131" i="1"/>
  <c r="J1131" i="1"/>
  <c r="V1133" i="1"/>
  <c r="H1132" i="1"/>
  <c r="AC1133" i="2" l="1"/>
  <c r="AD1133" i="2"/>
  <c r="E1133" i="1"/>
  <c r="AB1133" i="2"/>
  <c r="U1132" i="1"/>
  <c r="J1132" i="1"/>
  <c r="W1131" i="1"/>
  <c r="K1132" i="1"/>
  <c r="V1134" i="1"/>
  <c r="H1133" i="1"/>
  <c r="AB1134" i="2" l="1"/>
  <c r="E1134" i="1"/>
  <c r="AD1134" i="2"/>
  <c r="AC1134" i="2"/>
  <c r="U1133" i="1"/>
  <c r="K1133" i="1"/>
  <c r="J1133" i="1"/>
  <c r="W1132" i="1"/>
  <c r="V1135" i="1"/>
  <c r="H1134" i="1"/>
  <c r="AC1135" i="2" l="1"/>
  <c r="E1135" i="1"/>
  <c r="AD1135" i="2"/>
  <c r="AB1135" i="2"/>
  <c r="U1134" i="1"/>
  <c r="J1134" i="1"/>
  <c r="W1133" i="1"/>
  <c r="K1134" i="1"/>
  <c r="V1136" i="1"/>
  <c r="H1135" i="1"/>
  <c r="AD1136" i="2" l="1"/>
  <c r="AB1136" i="2"/>
  <c r="E1136" i="1"/>
  <c r="AC1136" i="2"/>
  <c r="U1135" i="1"/>
  <c r="J1135" i="1"/>
  <c r="K1135" i="1"/>
  <c r="W1134" i="1"/>
  <c r="V1137" i="1"/>
  <c r="H1136" i="1"/>
  <c r="AC1137" i="2" l="1"/>
  <c r="E1137" i="1"/>
  <c r="AB1137" i="2"/>
  <c r="AD1137" i="2"/>
  <c r="U1136" i="1"/>
  <c r="J1136" i="1"/>
  <c r="W1135" i="1"/>
  <c r="K1136" i="1"/>
  <c r="V1138" i="1"/>
  <c r="H1137" i="1"/>
  <c r="AD1138" i="2" l="1"/>
  <c r="E1138" i="1"/>
  <c r="AB1138" i="2"/>
  <c r="AC1138" i="2"/>
  <c r="U1137" i="1"/>
  <c r="W1136" i="1"/>
  <c r="K1137" i="1"/>
  <c r="J1137" i="1"/>
  <c r="H1138" i="1"/>
  <c r="U1138" i="1" l="1"/>
  <c r="W1137" i="1"/>
  <c r="J1138" i="1"/>
  <c r="K1138" i="1"/>
  <c r="W1138" i="1" l="1"/>
  <c r="V1139" i="1" l="1"/>
  <c r="AD1139" i="2" l="1"/>
  <c r="AC1139" i="2"/>
  <c r="E1139" i="1"/>
  <c r="AB1139" i="2"/>
  <c r="V1140" i="1"/>
  <c r="H1139" i="1"/>
  <c r="AD1140" i="2" l="1"/>
  <c r="E1140" i="1"/>
  <c r="AC1140" i="2"/>
  <c r="AB1140" i="2"/>
  <c r="U1139" i="1"/>
  <c r="K1139" i="1"/>
  <c r="J1139" i="1"/>
  <c r="V1141" i="1"/>
  <c r="H1140" i="1"/>
  <c r="E1141" i="1" l="1"/>
  <c r="AB1141" i="2"/>
  <c r="AC1141" i="2"/>
  <c r="AD1141" i="2"/>
  <c r="U1140" i="1"/>
  <c r="J1140" i="1"/>
  <c r="K1140" i="1"/>
  <c r="W1139" i="1"/>
  <c r="V1142" i="1"/>
  <c r="H1141" i="1"/>
  <c r="AC1142" i="2" l="1"/>
  <c r="E1142" i="1"/>
  <c r="AB1142" i="2"/>
  <c r="AD1142" i="2"/>
  <c r="U1141" i="1"/>
  <c r="K1141" i="1"/>
  <c r="J1141" i="1"/>
  <c r="W1140" i="1"/>
  <c r="V1143" i="1"/>
  <c r="H1142" i="1"/>
  <c r="E1143" i="1" l="1"/>
  <c r="AD1143" i="2"/>
  <c r="AB1143" i="2"/>
  <c r="AC1143" i="2"/>
  <c r="U1142" i="1"/>
  <c r="W1141" i="1"/>
  <c r="J1142" i="1"/>
  <c r="K1142" i="1"/>
  <c r="V1144" i="1"/>
  <c r="H1143" i="1"/>
  <c r="AD1144" i="2" l="1"/>
  <c r="E1144" i="1"/>
  <c r="AB1144" i="2"/>
  <c r="AC1144" i="2"/>
  <c r="U1143" i="1"/>
  <c r="W1142" i="1"/>
  <c r="K1143" i="1"/>
  <c r="J1143" i="1"/>
  <c r="V1145" i="1"/>
  <c r="H1144" i="1"/>
  <c r="AC1145" i="2" l="1"/>
  <c r="E1145" i="1"/>
  <c r="AB1145" i="2"/>
  <c r="AD1145" i="2"/>
  <c r="U1144" i="1"/>
  <c r="K1144" i="1"/>
  <c r="J1144" i="1"/>
  <c r="W1143" i="1"/>
  <c r="V1146" i="1"/>
  <c r="H1145" i="1"/>
  <c r="AD1146" i="2" l="1"/>
  <c r="E1146" i="1"/>
  <c r="AB1146" i="2"/>
  <c r="AC1146" i="2"/>
  <c r="U1145" i="1"/>
  <c r="K1145" i="1"/>
  <c r="J1145" i="1"/>
  <c r="W1144" i="1"/>
  <c r="V1147" i="1"/>
  <c r="H1146" i="1"/>
  <c r="E1147" i="1" l="1"/>
  <c r="AC1147" i="2"/>
  <c r="AB1147" i="2"/>
  <c r="AD1147" i="2"/>
  <c r="U1146" i="1"/>
  <c r="J1146" i="1"/>
  <c r="W1145" i="1"/>
  <c r="K1146" i="1"/>
  <c r="V1148" i="1"/>
  <c r="H1147" i="1"/>
  <c r="E1148" i="1" l="1"/>
  <c r="AB1148" i="2"/>
  <c r="AD1148" i="2"/>
  <c r="AC1148" i="2"/>
  <c r="U1147" i="1"/>
  <c r="K1147" i="1"/>
  <c r="J1147" i="1"/>
  <c r="W1146" i="1"/>
  <c r="V1149" i="1"/>
  <c r="H1148" i="1"/>
  <c r="AC1149" i="2" l="1"/>
  <c r="E1149" i="1"/>
  <c r="AD1149" i="2"/>
  <c r="AB1149" i="2"/>
  <c r="U1148" i="1"/>
  <c r="J1148" i="1"/>
  <c r="K1148" i="1"/>
  <c r="W1147" i="1"/>
  <c r="V1150" i="1"/>
  <c r="H1149" i="1"/>
  <c r="AC1150" i="2" l="1"/>
  <c r="AD1150" i="2"/>
  <c r="E1150" i="1"/>
  <c r="AB1150" i="2"/>
  <c r="U1149" i="1"/>
  <c r="W1148" i="1"/>
  <c r="K1149" i="1"/>
  <c r="J1149" i="1"/>
  <c r="V1151" i="1"/>
  <c r="H1150" i="1"/>
  <c r="AC1151" i="2" l="1"/>
  <c r="AB1151" i="2"/>
  <c r="AD1151" i="2"/>
  <c r="E1151" i="1"/>
  <c r="U1150" i="1"/>
  <c r="J1150" i="1"/>
  <c r="W1149" i="1"/>
  <c r="K1150" i="1"/>
  <c r="V1152" i="1"/>
  <c r="H1151" i="1"/>
  <c r="AC1152" i="2" l="1"/>
  <c r="AD1152" i="2"/>
  <c r="E1152" i="1"/>
  <c r="AB1152" i="2"/>
  <c r="U1151" i="1"/>
  <c r="K1151" i="1"/>
  <c r="J1151" i="1"/>
  <c r="W1150" i="1"/>
  <c r="V1153" i="1"/>
  <c r="H1152" i="1"/>
  <c r="AD1153" i="2" l="1"/>
  <c r="E1153" i="1"/>
  <c r="AB1153" i="2"/>
  <c r="AC1153" i="2"/>
  <c r="U1152" i="1"/>
  <c r="J1152" i="1"/>
  <c r="W1151" i="1"/>
  <c r="K1152" i="1"/>
  <c r="V1154" i="1"/>
  <c r="H1153" i="1"/>
  <c r="AD1154" i="2" l="1"/>
  <c r="AC1154" i="2"/>
  <c r="E1154" i="1"/>
  <c r="AB1154" i="2"/>
  <c r="U1153" i="1"/>
  <c r="J1153" i="1"/>
  <c r="K1153" i="1"/>
  <c r="W1152" i="1"/>
  <c r="V1155" i="1"/>
  <c r="H1154" i="1"/>
  <c r="AC1155" i="2" l="1"/>
  <c r="E1155" i="1"/>
  <c r="AD1155" i="2"/>
  <c r="AB1155" i="2"/>
  <c r="U1154" i="1"/>
  <c r="W1153" i="1"/>
  <c r="J1154" i="1"/>
  <c r="K1154" i="1"/>
  <c r="V1156" i="1"/>
  <c r="H1155" i="1"/>
  <c r="AD1156" i="2" l="1"/>
  <c r="E1156" i="1"/>
  <c r="AC1156" i="2"/>
  <c r="AB1156" i="2"/>
  <c r="U1155" i="1"/>
  <c r="J1155" i="1"/>
  <c r="W1154" i="1"/>
  <c r="K1155" i="1"/>
  <c r="V1157" i="1"/>
  <c r="H1156" i="1"/>
  <c r="AD1157" i="2" l="1"/>
  <c r="AC1157" i="2"/>
  <c r="E1157" i="1"/>
  <c r="AB1157" i="2"/>
  <c r="U1156" i="1"/>
  <c r="J1156" i="1"/>
  <c r="W1155" i="1"/>
  <c r="K1156" i="1"/>
  <c r="V1158" i="1"/>
  <c r="H1157" i="1"/>
  <c r="E1158" i="1" l="1"/>
  <c r="AB1158" i="2"/>
  <c r="AC1158" i="2"/>
  <c r="AD1158" i="2"/>
  <c r="U1157" i="1"/>
  <c r="J1157" i="1"/>
  <c r="W1156" i="1"/>
  <c r="K1157" i="1"/>
  <c r="V1159" i="1"/>
  <c r="H1158" i="1"/>
  <c r="AD1159" i="2" l="1"/>
  <c r="E1159" i="1"/>
  <c r="AC1159" i="2"/>
  <c r="AB1159" i="2"/>
  <c r="U1158" i="1"/>
  <c r="J1158" i="1"/>
  <c r="W1157" i="1"/>
  <c r="K1158" i="1"/>
  <c r="V1160" i="1"/>
  <c r="H1159" i="1"/>
  <c r="AD1160" i="2" l="1"/>
  <c r="E1160" i="1"/>
  <c r="AC1160" i="2"/>
  <c r="AB1160" i="2"/>
  <c r="U1159" i="1"/>
  <c r="K1159" i="1"/>
  <c r="J1159" i="1"/>
  <c r="W1158" i="1"/>
  <c r="H1160" i="1"/>
  <c r="U1160" i="1" l="1"/>
  <c r="K1160" i="1"/>
  <c r="W1159" i="1"/>
  <c r="J1160" i="1"/>
  <c r="W1160" i="1" l="1"/>
  <c r="V1161" i="1" l="1"/>
  <c r="AD1161" i="2" l="1"/>
  <c r="E1161" i="1"/>
  <c r="AC1161" i="2"/>
  <c r="AB1161" i="2"/>
  <c r="V1162" i="1"/>
  <c r="H1161" i="1"/>
  <c r="E1162" i="1" l="1"/>
  <c r="AC1162" i="2"/>
  <c r="AB1162" i="2"/>
  <c r="AD1162" i="2"/>
  <c r="U1161" i="1"/>
  <c r="K1161" i="1"/>
  <c r="V1163" i="1"/>
  <c r="J1161" i="1"/>
  <c r="H1162" i="1"/>
  <c r="E1163" i="1" l="1"/>
  <c r="AC1163" i="2"/>
  <c r="AD1163" i="2"/>
  <c r="AB1163" i="2"/>
  <c r="U1162" i="1"/>
  <c r="W1161" i="1"/>
  <c r="K1162" i="1"/>
  <c r="V1164" i="1"/>
  <c r="J1162" i="1"/>
  <c r="H1163" i="1"/>
  <c r="AC1164" i="2" l="1"/>
  <c r="AD1164" i="2"/>
  <c r="E1164" i="1"/>
  <c r="AB1164" i="2"/>
  <c r="U1163" i="1"/>
  <c r="W1162" i="1"/>
  <c r="K1163" i="1"/>
  <c r="J1163" i="1"/>
  <c r="V1165" i="1"/>
  <c r="H1164" i="1"/>
  <c r="E1165" i="1" l="1"/>
  <c r="AB1165" i="2"/>
  <c r="AD1165" i="2"/>
  <c r="AC1165" i="2"/>
  <c r="U1164" i="1"/>
  <c r="K1164" i="1"/>
  <c r="W1163" i="1"/>
  <c r="V1166" i="1"/>
  <c r="J1164" i="1"/>
  <c r="H1165" i="1"/>
  <c r="E1166" i="1" l="1"/>
  <c r="AB1166" i="2"/>
  <c r="AC1166" i="2"/>
  <c r="AD1166" i="2"/>
  <c r="U1165" i="1"/>
  <c r="K1165" i="1"/>
  <c r="J1165" i="1"/>
  <c r="W1164" i="1"/>
  <c r="V1167" i="1"/>
  <c r="H1166" i="1"/>
  <c r="AB1167" i="2" l="1"/>
  <c r="AD1167" i="2"/>
  <c r="E1167" i="1"/>
  <c r="AC1167" i="2"/>
  <c r="U1166" i="1"/>
  <c r="W1165" i="1"/>
  <c r="K1166" i="1"/>
  <c r="V1168" i="1"/>
  <c r="J1166" i="1"/>
  <c r="H1167" i="1"/>
  <c r="AD1168" i="2" l="1"/>
  <c r="AB1168" i="2"/>
  <c r="E1168" i="1"/>
  <c r="AC1168" i="2"/>
  <c r="U1167" i="1"/>
  <c r="W1166" i="1"/>
  <c r="K1167" i="1"/>
  <c r="V1169" i="1"/>
  <c r="J1167" i="1"/>
  <c r="H1168" i="1"/>
  <c r="AD1169" i="2" l="1"/>
  <c r="E1169" i="1"/>
  <c r="AB1169" i="2"/>
  <c r="AC1169" i="2"/>
  <c r="U1168" i="1"/>
  <c r="J1168" i="1"/>
  <c r="W1167" i="1"/>
  <c r="K1168" i="1"/>
  <c r="V1170" i="1"/>
  <c r="H1169" i="1"/>
  <c r="AD1170" i="2" l="1"/>
  <c r="AC1170" i="2"/>
  <c r="E1170" i="1"/>
  <c r="AB1170" i="2"/>
  <c r="U1169" i="1"/>
  <c r="K1169" i="1"/>
  <c r="W1168" i="1"/>
  <c r="J1169" i="1"/>
  <c r="V1171" i="1"/>
  <c r="H1170" i="1"/>
  <c r="AC1171" i="2" l="1"/>
  <c r="AD1171" i="2"/>
  <c r="E1171" i="1"/>
  <c r="AB1171" i="2"/>
  <c r="U1170" i="1"/>
  <c r="K1170" i="1"/>
  <c r="J1170" i="1"/>
  <c r="W1169" i="1"/>
  <c r="V1172" i="1"/>
  <c r="H1171" i="1"/>
  <c r="AB1172" i="2" l="1"/>
  <c r="AD1172" i="2"/>
  <c r="AC1172" i="2"/>
  <c r="E1172" i="1"/>
  <c r="U1171" i="1"/>
  <c r="K1171" i="1"/>
  <c r="W1170" i="1"/>
  <c r="V1173" i="1"/>
  <c r="J1171" i="1"/>
  <c r="H1172" i="1"/>
  <c r="AD1173" i="2" l="1"/>
  <c r="E1173" i="1"/>
  <c r="AC1173" i="2"/>
  <c r="AB1173" i="2"/>
  <c r="U1172" i="1"/>
  <c r="W1171" i="1"/>
  <c r="K1172" i="1"/>
  <c r="V1174" i="1"/>
  <c r="J1172" i="1"/>
  <c r="H1173" i="1"/>
  <c r="AD1174" i="2" l="1"/>
  <c r="E1174" i="1"/>
  <c r="AB1174" i="2"/>
  <c r="AC1174" i="2"/>
  <c r="U1173" i="1"/>
  <c r="K1173" i="1"/>
  <c r="W1172" i="1"/>
  <c r="V1175" i="1"/>
  <c r="J1173" i="1"/>
  <c r="H1174" i="1"/>
  <c r="E1175" i="1" l="1"/>
  <c r="AD1175" i="2"/>
  <c r="AB1175" i="2"/>
  <c r="AC1175" i="2"/>
  <c r="U1174" i="1"/>
  <c r="K1174" i="1"/>
  <c r="W1173" i="1"/>
  <c r="J1174" i="1"/>
  <c r="H1175" i="1"/>
  <c r="U1175" i="1" l="1"/>
  <c r="K1175" i="1"/>
  <c r="W1174" i="1"/>
  <c r="J1175" i="1"/>
  <c r="W1175" i="1" l="1"/>
  <c r="V1176" i="1" l="1"/>
  <c r="AC1176" i="2" l="1"/>
  <c r="AB1176" i="2"/>
  <c r="E1176" i="1"/>
  <c r="AD1176" i="2"/>
  <c r="V1177" i="1"/>
  <c r="H1176" i="1"/>
  <c r="E1177" i="1" l="1"/>
  <c r="AC1177" i="2"/>
  <c r="AB1177" i="2"/>
  <c r="AD1177" i="2"/>
  <c r="U1176" i="1"/>
  <c r="J1176" i="1"/>
  <c r="K1176" i="1"/>
  <c r="V1178" i="1"/>
  <c r="H1177" i="1"/>
  <c r="E1178" i="1" l="1"/>
  <c r="AC1178" i="2"/>
  <c r="AB1178" i="2"/>
  <c r="AD1178" i="2"/>
  <c r="U1177" i="1"/>
  <c r="W1176" i="1"/>
  <c r="K1177" i="1"/>
  <c r="V1179" i="1"/>
  <c r="J1177" i="1"/>
  <c r="H1178" i="1"/>
  <c r="AD1179" i="2" l="1"/>
  <c r="E1179" i="1"/>
  <c r="AB1179" i="2"/>
  <c r="AC1179" i="2"/>
  <c r="U1178" i="1"/>
  <c r="W1177" i="1"/>
  <c r="V1180" i="1"/>
  <c r="K1178" i="1"/>
  <c r="J1178" i="1"/>
  <c r="H1179" i="1"/>
  <c r="E1180" i="1" l="1"/>
  <c r="AC1180" i="2"/>
  <c r="AD1180" i="2"/>
  <c r="AB1180" i="2"/>
  <c r="U1179" i="1"/>
  <c r="K1179" i="1"/>
  <c r="W1178" i="1"/>
  <c r="J1179" i="1"/>
  <c r="H1180" i="1"/>
  <c r="U1180" i="1" l="1"/>
  <c r="J1180" i="1"/>
  <c r="W1179" i="1"/>
  <c r="V1181" i="1"/>
  <c r="K1180" i="1"/>
  <c r="E1181" i="1" l="1"/>
  <c r="AB1181" i="2"/>
  <c r="AD1181" i="2"/>
  <c r="AC1181" i="2"/>
  <c r="W1180" i="1"/>
  <c r="V1182" i="1"/>
  <c r="H1181" i="1"/>
  <c r="AB1182" i="2" l="1"/>
  <c r="AD1182" i="2"/>
  <c r="E1182" i="1"/>
  <c r="AC1182" i="2"/>
  <c r="U1181" i="1"/>
  <c r="J1181" i="1"/>
  <c r="K1181" i="1"/>
  <c r="V1183" i="1"/>
  <c r="H1182" i="1"/>
  <c r="E1183" i="1" l="1"/>
  <c r="AC1183" i="2"/>
  <c r="AB1183" i="2"/>
  <c r="AD1183" i="2"/>
  <c r="U1182" i="1"/>
  <c r="W1181" i="1"/>
  <c r="K1182" i="1"/>
  <c r="J1182" i="1"/>
  <c r="H1183" i="1"/>
  <c r="U1183" i="1" l="1"/>
  <c r="W1182" i="1"/>
  <c r="K1183" i="1"/>
  <c r="J1183" i="1"/>
  <c r="V1184" i="1"/>
  <c r="AD1184" i="2" l="1"/>
  <c r="E1184" i="1"/>
  <c r="AC1184" i="2"/>
  <c r="AB1184" i="2"/>
  <c r="W1183" i="1"/>
  <c r="H1184" i="1"/>
  <c r="U1184" i="1" l="1"/>
  <c r="K1184" i="1"/>
  <c r="J1184" i="1"/>
  <c r="V1185" i="1"/>
  <c r="AD1185" i="2" l="1"/>
  <c r="E1185" i="1"/>
  <c r="AC1185" i="2"/>
  <c r="AB1185" i="2"/>
  <c r="W1184" i="1"/>
  <c r="V1186" i="1"/>
  <c r="H1185" i="1"/>
  <c r="E1186" i="1" l="1"/>
  <c r="AB1186" i="2"/>
  <c r="AD1186" i="2"/>
  <c r="AC1186" i="2"/>
  <c r="U1185" i="1"/>
  <c r="J1185" i="1"/>
  <c r="K1185" i="1"/>
  <c r="V1187" i="1"/>
  <c r="H1186" i="1"/>
  <c r="AC1187" i="2" l="1"/>
  <c r="E1187" i="1"/>
  <c r="AD1187" i="2"/>
  <c r="AB1187" i="2"/>
  <c r="U1186" i="1"/>
  <c r="W1185" i="1"/>
  <c r="K1186" i="1"/>
  <c r="J1186" i="1"/>
  <c r="H1187" i="1"/>
  <c r="U1187" i="1" l="1"/>
  <c r="J1187" i="1"/>
  <c r="K1187" i="1"/>
  <c r="W1186" i="1"/>
  <c r="V1188" i="1"/>
  <c r="E1188" i="1" l="1"/>
  <c r="AD1188" i="2"/>
  <c r="AC1188" i="2"/>
  <c r="AB1188" i="2"/>
  <c r="W1187" i="1"/>
  <c r="V1189" i="1"/>
  <c r="H1188" i="1"/>
  <c r="AD1189" i="2" l="1"/>
  <c r="E1189" i="1"/>
  <c r="AC1189" i="2"/>
  <c r="AB1189" i="2"/>
  <c r="U1188" i="1"/>
  <c r="K1188" i="1"/>
  <c r="J1188" i="1"/>
  <c r="H1189" i="1"/>
  <c r="U1189" i="1" l="1"/>
  <c r="J1189" i="1"/>
  <c r="K1189" i="1"/>
  <c r="W1188" i="1"/>
  <c r="V1190" i="1"/>
  <c r="E1190" i="1" l="1"/>
  <c r="AC1190" i="2"/>
  <c r="AB1190" i="2"/>
  <c r="AD1190" i="2"/>
  <c r="W1189" i="1"/>
  <c r="V1191" i="1"/>
  <c r="H1190" i="1"/>
  <c r="E1191" i="1" l="1"/>
  <c r="AB1191" i="2"/>
  <c r="AC1191" i="2"/>
  <c r="AD1191" i="2"/>
  <c r="U1190" i="1"/>
  <c r="K1190" i="1"/>
  <c r="V1192" i="1"/>
  <c r="J1190" i="1"/>
  <c r="H1191" i="1"/>
  <c r="AC1192" i="2" l="1"/>
  <c r="AD1192" i="2"/>
  <c r="E1192" i="1"/>
  <c r="AB1192" i="2"/>
  <c r="U1191" i="1"/>
  <c r="W1190" i="1"/>
  <c r="K1191" i="1"/>
  <c r="V1193" i="1"/>
  <c r="J1191" i="1"/>
  <c r="H1192" i="1"/>
  <c r="E1193" i="1" l="1"/>
  <c r="AD1193" i="2"/>
  <c r="AB1193" i="2"/>
  <c r="AC1193" i="2"/>
  <c r="U1192" i="1"/>
  <c r="W1191" i="1"/>
  <c r="K1192" i="1"/>
  <c r="J1192" i="1"/>
  <c r="V1194" i="1"/>
  <c r="H1193" i="1"/>
  <c r="E1194" i="1" l="1"/>
  <c r="AD1194" i="2"/>
  <c r="AC1194" i="2"/>
  <c r="AB1194" i="2"/>
  <c r="U1193" i="1"/>
  <c r="W1192" i="1"/>
  <c r="K1193" i="1"/>
  <c r="V1195" i="1"/>
  <c r="J1193" i="1"/>
  <c r="H1194" i="1"/>
  <c r="AD1195" i="2" l="1"/>
  <c r="E1195" i="1"/>
  <c r="AC1195" i="2"/>
  <c r="AB1195" i="2"/>
  <c r="U1194" i="1"/>
  <c r="K1194" i="1"/>
  <c r="W1193" i="1"/>
  <c r="J1194" i="1"/>
  <c r="H1195" i="1"/>
  <c r="U1195" i="1" l="1"/>
  <c r="K1195" i="1"/>
  <c r="W1194" i="1"/>
  <c r="J1195" i="1"/>
  <c r="V1196" i="1"/>
  <c r="AB1196" i="2" l="1"/>
  <c r="AD1196" i="2"/>
  <c r="AC1196" i="2"/>
  <c r="E1196" i="1"/>
  <c r="W1195" i="1"/>
  <c r="V1197" i="1"/>
  <c r="H1196" i="1"/>
  <c r="AD1197" i="2" l="1"/>
  <c r="AC1197" i="2"/>
  <c r="AB1197" i="2"/>
  <c r="E1197" i="1"/>
  <c r="U1196" i="1"/>
  <c r="K1196" i="1"/>
  <c r="V1198" i="1"/>
  <c r="J1196" i="1"/>
  <c r="H1197" i="1"/>
  <c r="E1198" i="1" l="1"/>
  <c r="AD1198" i="2"/>
  <c r="AC1198" i="2"/>
  <c r="AB1198" i="2"/>
  <c r="U1197" i="1"/>
  <c r="K1197" i="1"/>
  <c r="J1197" i="1"/>
  <c r="W1196" i="1"/>
  <c r="H1198" i="1"/>
  <c r="U1198" i="1" l="1"/>
  <c r="W1197" i="1"/>
  <c r="K1198" i="1"/>
  <c r="V1199" i="1"/>
  <c r="J1198" i="1"/>
  <c r="E1199" i="1" l="1"/>
  <c r="AB1199" i="2"/>
  <c r="AC1199" i="2"/>
  <c r="AD1199" i="2"/>
  <c r="W1198" i="1"/>
  <c r="V1200" i="1"/>
  <c r="H1199" i="1"/>
  <c r="E1200" i="1" l="1"/>
  <c r="AD1200" i="2"/>
  <c r="AC1200" i="2"/>
  <c r="AB1200" i="2"/>
  <c r="U1199" i="1"/>
  <c r="J1199" i="1"/>
  <c r="V1201" i="1"/>
  <c r="K1199" i="1"/>
  <c r="H1200" i="1"/>
  <c r="E1201" i="1" l="1"/>
  <c r="AC1201" i="2"/>
  <c r="AB1201" i="2"/>
  <c r="AD1201" i="2"/>
  <c r="U1200" i="1"/>
  <c r="K1200" i="1"/>
  <c r="W1199" i="1"/>
  <c r="J1200" i="1"/>
  <c r="H1201" i="1"/>
  <c r="U1201" i="1" l="1"/>
  <c r="W1200" i="1"/>
  <c r="J1201" i="1"/>
  <c r="V1202" i="1"/>
  <c r="K1201" i="1"/>
  <c r="E1202" i="1" l="1"/>
  <c r="AC1202" i="2"/>
  <c r="AB1202" i="2"/>
  <c r="AD1202" i="2"/>
  <c r="W1201" i="1"/>
  <c r="V1203" i="1"/>
  <c r="H1202" i="1"/>
  <c r="E1203" i="1" l="1"/>
  <c r="AD1203" i="2"/>
  <c r="AB1203" i="2"/>
  <c r="AC1203" i="2"/>
  <c r="K1202" i="1"/>
  <c r="V1204" i="1"/>
  <c r="J1202" i="1"/>
  <c r="T1202" i="1"/>
  <c r="H1203" i="1"/>
  <c r="AD1204" i="2" l="1"/>
  <c r="E1204" i="1"/>
  <c r="AB1204" i="2"/>
  <c r="AC1204" i="2"/>
  <c r="J1203" i="1"/>
  <c r="K1203" i="1"/>
  <c r="W1202" i="1"/>
  <c r="T1203" i="1"/>
  <c r="H1204" i="1"/>
  <c r="K1204" i="1" l="1"/>
  <c r="J1204" i="1"/>
  <c r="W1203" i="1"/>
  <c r="V1205" i="1"/>
  <c r="T1204" i="1"/>
  <c r="AD1205" i="2" l="1"/>
  <c r="E1205" i="1"/>
  <c r="AB1205" i="2"/>
  <c r="AC1205" i="2"/>
  <c r="W1204" i="1"/>
  <c r="V1206" i="1"/>
  <c r="H1205" i="1"/>
  <c r="E1206" i="1" l="1"/>
  <c r="AC1206" i="2"/>
  <c r="AB1206" i="2"/>
  <c r="AD1206" i="2"/>
  <c r="K1205" i="1"/>
  <c r="V1207" i="1"/>
  <c r="J1205" i="1"/>
  <c r="T1205" i="1"/>
  <c r="H1206" i="1"/>
  <c r="E1207" i="1" l="1"/>
  <c r="AB1207" i="2"/>
  <c r="AC1207" i="2"/>
  <c r="AD1207" i="2"/>
  <c r="W1205" i="1"/>
  <c r="K1206" i="1"/>
  <c r="V1208" i="1"/>
  <c r="T1206" i="1"/>
  <c r="J1206" i="1"/>
  <c r="H1207" i="1"/>
  <c r="E1208" i="1" l="1"/>
  <c r="AC1208" i="2"/>
  <c r="AB1208" i="2"/>
  <c r="AD1208" i="2"/>
  <c r="J1207" i="1"/>
  <c r="K1207" i="1"/>
  <c r="W1206" i="1"/>
  <c r="V1209" i="1"/>
  <c r="T1207" i="1"/>
  <c r="H1208" i="1"/>
  <c r="AD1209" i="2" l="1"/>
  <c r="E1209" i="1"/>
  <c r="AC1209" i="2"/>
  <c r="AB1209" i="2"/>
  <c r="J1208" i="1"/>
  <c r="K1208" i="1"/>
  <c r="W1207" i="1"/>
  <c r="V1210" i="1"/>
  <c r="T1208" i="1"/>
  <c r="H1209" i="1"/>
  <c r="E1210" i="1" l="1"/>
  <c r="AC1210" i="2"/>
  <c r="AB1210" i="2"/>
  <c r="AD1210" i="2"/>
  <c r="W1208" i="1"/>
  <c r="J1209" i="1"/>
  <c r="K1209" i="1"/>
  <c r="V1211" i="1"/>
  <c r="T1209" i="1"/>
  <c r="H1210" i="1"/>
  <c r="AC1211" i="2" l="1"/>
  <c r="AD1211" i="2"/>
  <c r="AB1211" i="2"/>
  <c r="E1211" i="1"/>
  <c r="K1210" i="1"/>
  <c r="J1210" i="1"/>
  <c r="W1209" i="1"/>
  <c r="V1212" i="1"/>
  <c r="T1210" i="1"/>
  <c r="H1211" i="1"/>
  <c r="E1212" i="1" l="1"/>
  <c r="AD1212" i="2"/>
  <c r="AB1212" i="2"/>
  <c r="AC1212" i="2"/>
  <c r="K1211" i="1"/>
  <c r="W1210" i="1"/>
  <c r="V1213" i="1"/>
  <c r="J1211" i="1"/>
  <c r="T1211" i="1"/>
  <c r="H1212" i="1"/>
  <c r="AD1213" i="2" l="1"/>
  <c r="E1213" i="1"/>
  <c r="AB1213" i="2"/>
  <c r="AC1213" i="2"/>
  <c r="J1212" i="1"/>
  <c r="K1212" i="1"/>
  <c r="W1211" i="1"/>
  <c r="T1212" i="1"/>
  <c r="H1213" i="1"/>
  <c r="K1213" i="1" l="1"/>
  <c r="W1212" i="1"/>
  <c r="J1213" i="1"/>
  <c r="T1213" i="1"/>
  <c r="W1213" i="1" l="1"/>
  <c r="V1214" i="1" l="1"/>
  <c r="AD1214" i="2" l="1"/>
  <c r="E1214" i="1"/>
  <c r="AC1214" i="2"/>
  <c r="AB1214" i="2"/>
  <c r="V1215" i="1"/>
  <c r="H1214" i="1"/>
  <c r="AD1215" i="2" l="1"/>
  <c r="E1215" i="1"/>
  <c r="AC1215" i="2"/>
  <c r="AB1215" i="2"/>
  <c r="K1214" i="1"/>
  <c r="J1214" i="1"/>
  <c r="V1216" i="1"/>
  <c r="T1214" i="1"/>
  <c r="H1215" i="1"/>
  <c r="E1216" i="1" l="1"/>
  <c r="AB1216" i="2"/>
  <c r="AD1216" i="2"/>
  <c r="AC1216" i="2"/>
  <c r="K1215" i="1"/>
  <c r="W1214" i="1"/>
  <c r="J1215" i="1"/>
  <c r="V1217" i="1"/>
  <c r="T1215" i="1"/>
  <c r="H1216" i="1"/>
  <c r="E1217" i="1" l="1"/>
  <c r="AD1217" i="2"/>
  <c r="AB1217" i="2"/>
  <c r="AC1217" i="2"/>
  <c r="K1216" i="1"/>
  <c r="J1216" i="1"/>
  <c r="W1215" i="1"/>
  <c r="V1218" i="1"/>
  <c r="T1216" i="1"/>
  <c r="H1217" i="1"/>
  <c r="E1218" i="1" l="1"/>
  <c r="AB1218" i="2"/>
  <c r="AD1218" i="2"/>
  <c r="AC1218" i="2"/>
  <c r="K1217" i="1"/>
  <c r="W1216" i="1"/>
  <c r="J1217" i="1"/>
  <c r="V1219" i="1"/>
  <c r="T1217" i="1"/>
  <c r="H1218" i="1"/>
  <c r="E1219" i="1" l="1"/>
  <c r="AB1219" i="2"/>
  <c r="AC1219" i="2"/>
  <c r="AD1219" i="2"/>
  <c r="K1218" i="1"/>
  <c r="W1217" i="1"/>
  <c r="V1220" i="1"/>
  <c r="J1218" i="1"/>
  <c r="T1218" i="1"/>
  <c r="H1219" i="1"/>
  <c r="AD1220" i="2" l="1"/>
  <c r="E1220" i="1"/>
  <c r="AC1220" i="2"/>
  <c r="AB1220" i="2"/>
  <c r="K1219" i="1"/>
  <c r="W1218" i="1"/>
  <c r="V1221" i="1"/>
  <c r="J1219" i="1"/>
  <c r="T1219" i="1"/>
  <c r="H1220" i="1"/>
  <c r="AC1221" i="2" l="1"/>
  <c r="AD1221" i="2"/>
  <c r="AB1221" i="2"/>
  <c r="E1221" i="1"/>
  <c r="W1219" i="1"/>
  <c r="J1220" i="1"/>
  <c r="K1220" i="1"/>
  <c r="V1222" i="1"/>
  <c r="T1220" i="1"/>
  <c r="H1221" i="1"/>
  <c r="AD1222" i="2" l="1"/>
  <c r="E1222" i="1"/>
  <c r="AC1222" i="2"/>
  <c r="AB1222" i="2"/>
  <c r="J1221" i="1"/>
  <c r="K1221" i="1"/>
  <c r="W1220" i="1"/>
  <c r="V1223" i="1"/>
  <c r="T1221" i="1"/>
  <c r="H1222" i="1"/>
  <c r="E1223" i="1" l="1"/>
  <c r="AD1223" i="2"/>
  <c r="AB1223" i="2"/>
  <c r="AC1223" i="2"/>
  <c r="K1222" i="1"/>
  <c r="W1221" i="1"/>
  <c r="V1224" i="1"/>
  <c r="T1222" i="1"/>
  <c r="J1222" i="1"/>
  <c r="H1223" i="1"/>
  <c r="AD1224" i="2" l="1"/>
  <c r="AC1224" i="2"/>
  <c r="E1224" i="1"/>
  <c r="AB1224" i="2"/>
  <c r="J1223" i="1"/>
  <c r="K1223" i="1"/>
  <c r="W1222" i="1"/>
  <c r="V1225" i="1"/>
  <c r="T1223" i="1"/>
  <c r="H1224" i="1"/>
  <c r="AB1225" i="2" l="1"/>
  <c r="AD1225" i="2"/>
  <c r="E1225" i="1"/>
  <c r="AC1225" i="2"/>
  <c r="K1224" i="1"/>
  <c r="J1224" i="1"/>
  <c r="W1223" i="1"/>
  <c r="V1226" i="1"/>
  <c r="T1224" i="1"/>
  <c r="H1225" i="1"/>
  <c r="AD1226" i="2" l="1"/>
  <c r="E1226" i="1"/>
  <c r="AB1226" i="2"/>
  <c r="AC1226" i="2"/>
  <c r="K1225" i="1"/>
  <c r="J1225" i="1"/>
  <c r="W1224" i="1"/>
  <c r="V1227" i="1"/>
  <c r="T1225" i="1"/>
  <c r="H1226" i="1"/>
  <c r="E1227" i="1" l="1"/>
  <c r="AB1227" i="2"/>
  <c r="AC1227" i="2"/>
  <c r="AD1227" i="2"/>
  <c r="W1225" i="1"/>
  <c r="J1226" i="1"/>
  <c r="K1226" i="1"/>
  <c r="V1228" i="1"/>
  <c r="T1226" i="1"/>
  <c r="H1227" i="1"/>
  <c r="AD1228" i="2" l="1"/>
  <c r="AB1228" i="2"/>
  <c r="E1228" i="1"/>
  <c r="AC1228" i="2"/>
  <c r="J1227" i="1"/>
  <c r="K1227" i="1"/>
  <c r="W1226" i="1"/>
  <c r="V1229" i="1"/>
  <c r="T1227" i="1"/>
  <c r="H1228" i="1"/>
  <c r="E1229" i="1" l="1"/>
  <c r="AC1229" i="2"/>
  <c r="AB1229" i="2"/>
  <c r="AD1229" i="2"/>
  <c r="W1227" i="1"/>
  <c r="J1228" i="1"/>
  <c r="K1228" i="1"/>
  <c r="V1230" i="1"/>
  <c r="T1228" i="1"/>
  <c r="H1229" i="1"/>
  <c r="AD1230" i="2" l="1"/>
  <c r="E1230" i="1"/>
  <c r="AC1230" i="2"/>
  <c r="AB1230" i="2"/>
  <c r="J1229" i="1"/>
  <c r="K1229" i="1"/>
  <c r="W1228" i="1"/>
  <c r="V1231" i="1"/>
  <c r="T1229" i="1"/>
  <c r="H1230" i="1"/>
  <c r="E1231" i="1" l="1"/>
  <c r="AC1231" i="2"/>
  <c r="AD1231" i="2"/>
  <c r="AB1231" i="2"/>
  <c r="K1230" i="1"/>
  <c r="W1229" i="1"/>
  <c r="V1232" i="1"/>
  <c r="T1230" i="1"/>
  <c r="J1230" i="1"/>
  <c r="H1231" i="1"/>
  <c r="AD1232" i="2" l="1"/>
  <c r="E1232" i="1"/>
  <c r="AB1232" i="2"/>
  <c r="AC1232" i="2"/>
  <c r="K1231" i="1"/>
  <c r="W1230" i="1"/>
  <c r="V1233" i="1"/>
  <c r="T1231" i="1"/>
  <c r="J1231" i="1"/>
  <c r="H1232" i="1"/>
  <c r="AD1233" i="2" l="1"/>
  <c r="E1233" i="1"/>
  <c r="AB1233" i="2"/>
  <c r="AC1233" i="2"/>
  <c r="K1232" i="1"/>
  <c r="W1231" i="1"/>
  <c r="V1234" i="1"/>
  <c r="T1232" i="1"/>
  <c r="J1232" i="1"/>
  <c r="H1233" i="1"/>
  <c r="AD1234" i="2" l="1"/>
  <c r="E1234" i="1"/>
  <c r="AC1234" i="2"/>
  <c r="AB1234" i="2"/>
  <c r="K1233" i="1"/>
  <c r="W1232" i="1"/>
  <c r="J1233" i="1"/>
  <c r="V1235" i="1"/>
  <c r="T1233" i="1"/>
  <c r="H1234" i="1"/>
  <c r="AD1235" i="2" l="1"/>
  <c r="E1235" i="1"/>
  <c r="AC1235" i="2"/>
  <c r="AB1235" i="2"/>
  <c r="K1234" i="1"/>
  <c r="W1233" i="1"/>
  <c r="V1236" i="1"/>
  <c r="T1234" i="1"/>
  <c r="J1234" i="1"/>
  <c r="H1235" i="1"/>
  <c r="AD1236" i="2" l="1"/>
  <c r="AB1236" i="2"/>
  <c r="E1236" i="1"/>
  <c r="AC1236" i="2"/>
  <c r="J1235" i="1"/>
  <c r="K1235" i="1"/>
  <c r="W1234" i="1"/>
  <c r="V1237" i="1"/>
  <c r="T1235" i="1"/>
  <c r="H1236" i="1"/>
  <c r="AD1237" i="2" l="1"/>
  <c r="E1237" i="1"/>
  <c r="AB1237" i="2"/>
  <c r="AC1237" i="2"/>
  <c r="W1235" i="1"/>
  <c r="K1236" i="1"/>
  <c r="V1238" i="1"/>
  <c r="J1236" i="1"/>
  <c r="T1236" i="1"/>
  <c r="H1237" i="1"/>
  <c r="E1238" i="1" l="1"/>
  <c r="AC1238" i="2"/>
  <c r="AD1238" i="2"/>
  <c r="AB1238" i="2"/>
  <c r="K1237" i="1"/>
  <c r="J1237" i="1"/>
  <c r="W1236" i="1"/>
  <c r="V1239" i="1"/>
  <c r="T1237" i="1"/>
  <c r="H1238" i="1"/>
  <c r="E1239" i="1" l="1"/>
  <c r="AC1239" i="2"/>
  <c r="AB1239" i="2"/>
  <c r="AD1239" i="2"/>
  <c r="W1237" i="1"/>
  <c r="K1238" i="1"/>
  <c r="V1240" i="1"/>
  <c r="T1238" i="1"/>
  <c r="J1238" i="1"/>
  <c r="H1239" i="1"/>
  <c r="AC1240" i="2" l="1"/>
  <c r="AD1240" i="2"/>
  <c r="AB1240" i="2"/>
  <c r="E1240" i="1"/>
  <c r="W1238" i="1"/>
  <c r="J1239" i="1"/>
  <c r="V1241" i="1"/>
  <c r="T1239" i="1"/>
  <c r="K1239" i="1"/>
  <c r="H1240" i="1"/>
  <c r="AD1241" i="2" l="1"/>
  <c r="E1241" i="1"/>
  <c r="AC1241" i="2"/>
  <c r="AB1241" i="2"/>
  <c r="W1239" i="1"/>
  <c r="K1240" i="1"/>
  <c r="V1242" i="1"/>
  <c r="J1240" i="1"/>
  <c r="T1240" i="1"/>
  <c r="H1241" i="1"/>
  <c r="AC1242" i="2" l="1"/>
  <c r="AD1242" i="2"/>
  <c r="E1242" i="1"/>
  <c r="AB1242" i="2"/>
  <c r="J1241" i="1"/>
  <c r="W1240" i="1"/>
  <c r="K1241" i="1"/>
  <c r="V1243" i="1"/>
  <c r="T1241" i="1"/>
  <c r="H1242" i="1"/>
  <c r="E1243" i="1" l="1"/>
  <c r="AC1243" i="2"/>
  <c r="AD1243" i="2"/>
  <c r="AB1243" i="2"/>
  <c r="K1242" i="1"/>
  <c r="W1241" i="1"/>
  <c r="V1244" i="1"/>
  <c r="T1242" i="1"/>
  <c r="J1242" i="1"/>
  <c r="H1243" i="1"/>
  <c r="E1244" i="1" l="1"/>
  <c r="AC1244" i="2"/>
  <c r="AB1244" i="2"/>
  <c r="AD1244" i="2"/>
  <c r="W1242" i="1"/>
  <c r="K1243" i="1"/>
  <c r="V1245" i="1"/>
  <c r="J1243" i="1"/>
  <c r="T1243" i="1"/>
  <c r="H1244" i="1"/>
  <c r="E1245" i="1" l="1"/>
  <c r="AB1245" i="2"/>
  <c r="AD1245" i="2"/>
  <c r="AC1245" i="2"/>
  <c r="W1243" i="1"/>
  <c r="J1244" i="1"/>
  <c r="K1244" i="1"/>
  <c r="V1246" i="1"/>
  <c r="T1244" i="1"/>
  <c r="H1245" i="1"/>
  <c r="AC1246" i="2" l="1"/>
  <c r="AD1246" i="2"/>
  <c r="E1246" i="1"/>
  <c r="AB1246" i="2"/>
  <c r="W1244" i="1"/>
  <c r="K1245" i="1"/>
  <c r="V1247" i="1"/>
  <c r="J1245" i="1"/>
  <c r="T1245" i="1"/>
  <c r="H1246" i="1"/>
  <c r="AD1247" i="2" l="1"/>
  <c r="AB1247" i="2"/>
  <c r="E1247" i="1"/>
  <c r="AC1247" i="2"/>
  <c r="K1246" i="1"/>
  <c r="W1245" i="1"/>
  <c r="J1246" i="1"/>
  <c r="V1248" i="1"/>
  <c r="T1246" i="1"/>
  <c r="H1247" i="1"/>
  <c r="E1248" i="1" l="1"/>
  <c r="AB1248" i="2"/>
  <c r="AC1248" i="2"/>
  <c r="AD1248" i="2"/>
  <c r="J1247" i="1"/>
  <c r="K1247" i="1"/>
  <c r="W1246" i="1"/>
  <c r="V1249" i="1"/>
  <c r="T1247" i="1"/>
  <c r="H1248" i="1"/>
  <c r="E1249" i="1" l="1"/>
  <c r="AD1249" i="2"/>
  <c r="AB1249" i="2"/>
  <c r="AC1249" i="2"/>
  <c r="K1248" i="1"/>
  <c r="W1247" i="1"/>
  <c r="V1250" i="1"/>
  <c r="T1248" i="1"/>
  <c r="J1248" i="1"/>
  <c r="H1249" i="1"/>
  <c r="AC1250" i="2" l="1"/>
  <c r="AD1250" i="2"/>
  <c r="E1250" i="1"/>
  <c r="AB1250" i="2"/>
  <c r="W1248" i="1"/>
  <c r="J1249" i="1"/>
  <c r="K1249" i="1"/>
  <c r="T1249" i="1"/>
  <c r="H1250" i="1"/>
  <c r="J1250" i="1" l="1"/>
  <c r="K1250" i="1"/>
  <c r="W1249" i="1"/>
  <c r="T1250" i="1"/>
  <c r="W1250" i="1" l="1"/>
  <c r="V1251" i="1" l="1"/>
  <c r="AD1251" i="2" l="1"/>
  <c r="E1251" i="1"/>
  <c r="AC1251" i="2"/>
  <c r="AB1251" i="2"/>
  <c r="V1252" i="1"/>
  <c r="H1251" i="1"/>
  <c r="E1252" i="1" l="1"/>
  <c r="AB1252" i="2"/>
  <c r="AC1252" i="2"/>
  <c r="AD1252" i="2"/>
  <c r="J1251" i="1"/>
  <c r="K1251" i="1"/>
  <c r="T1251" i="1"/>
  <c r="H1252" i="1"/>
  <c r="W1251" i="1" l="1"/>
  <c r="K1252" i="1"/>
  <c r="T1252" i="1"/>
  <c r="J1252" i="1"/>
  <c r="W1252" i="1" l="1"/>
  <c r="V1253" i="1"/>
  <c r="AC1253" i="2" l="1"/>
  <c r="E1253" i="1"/>
  <c r="AB1253" i="2"/>
  <c r="AD1253" i="2"/>
  <c r="V1254" i="1"/>
  <c r="H1253" i="1"/>
  <c r="AD1254" i="2" l="1"/>
  <c r="E1254" i="1"/>
  <c r="AB1254" i="2"/>
  <c r="AC1254" i="2"/>
  <c r="J1253" i="1"/>
  <c r="K1253" i="1"/>
  <c r="T1253" i="1"/>
  <c r="H1254" i="1"/>
  <c r="J1254" i="1" l="1"/>
  <c r="W1253" i="1"/>
  <c r="K1254" i="1"/>
  <c r="T1254" i="1"/>
  <c r="W1254" i="1" l="1"/>
  <c r="V1255" i="1" l="1"/>
  <c r="AD1255" i="2" l="1"/>
  <c r="AB1255" i="2"/>
  <c r="E1255" i="1"/>
  <c r="AC1255" i="2"/>
  <c r="H1255" i="1"/>
  <c r="K1255" i="1" l="1"/>
  <c r="T1255" i="1"/>
  <c r="J1255" i="1"/>
  <c r="W1255" i="1" l="1"/>
  <c r="V1256" i="1" l="1"/>
  <c r="AD1256" i="2" l="1"/>
  <c r="AB1256" i="2"/>
  <c r="E1256" i="1"/>
  <c r="AC1256" i="2"/>
  <c r="V1257" i="1"/>
  <c r="H1256" i="1"/>
  <c r="AC1257" i="2" l="1"/>
  <c r="E1257" i="1"/>
  <c r="AD1257" i="2"/>
  <c r="AB1257" i="2"/>
  <c r="K1256" i="1"/>
  <c r="V1258" i="1"/>
  <c r="T1256" i="1"/>
  <c r="J1256" i="1"/>
  <c r="H1257" i="1"/>
  <c r="AC1258" i="2" l="1"/>
  <c r="AD1258" i="2"/>
  <c r="E1258" i="1"/>
  <c r="AB1258" i="2"/>
  <c r="W1256" i="1"/>
  <c r="K1257" i="1"/>
  <c r="V1259" i="1"/>
  <c r="T1257" i="1"/>
  <c r="J1257" i="1"/>
  <c r="H1258" i="1"/>
  <c r="E1259" i="1" l="1"/>
  <c r="AC1259" i="2"/>
  <c r="AB1259" i="2"/>
  <c r="AD1259" i="2"/>
  <c r="J1258" i="1"/>
  <c r="W1257" i="1"/>
  <c r="V1260" i="1"/>
  <c r="K1258" i="1"/>
  <c r="T1258" i="1"/>
  <c r="H1259" i="1"/>
  <c r="E1260" i="1" l="1"/>
  <c r="AB1260" i="2"/>
  <c r="AD1260" i="2"/>
  <c r="AC1260" i="2"/>
  <c r="K1259" i="1"/>
  <c r="W1258" i="1"/>
  <c r="V1261" i="1"/>
  <c r="J1259" i="1"/>
  <c r="T1259" i="1"/>
  <c r="H1260" i="1"/>
  <c r="E1261" i="1" l="1"/>
  <c r="AB1261" i="2"/>
  <c r="AD1261" i="2"/>
  <c r="AC1261" i="2"/>
  <c r="J1260" i="1"/>
  <c r="W1259" i="1"/>
  <c r="K1260" i="1"/>
  <c r="T1260" i="1"/>
  <c r="H1261" i="1"/>
  <c r="K1261" i="1" l="1"/>
  <c r="W1260" i="1"/>
  <c r="T1261" i="1"/>
  <c r="J1261" i="1"/>
  <c r="W1261" i="1" l="1"/>
  <c r="V1262" i="1" l="1"/>
  <c r="E1262" i="1" l="1"/>
  <c r="AC1262" i="2"/>
  <c r="AB1262" i="2"/>
  <c r="AD1262" i="2"/>
  <c r="V1263" i="1"/>
  <c r="H1262" i="1"/>
  <c r="E1263" i="1" l="1"/>
  <c r="AD1263" i="2"/>
  <c r="AB1263" i="2"/>
  <c r="AC1263" i="2"/>
  <c r="J1262" i="1"/>
  <c r="T1262" i="1"/>
  <c r="K1262" i="1"/>
  <c r="H1263" i="1"/>
  <c r="K1263" i="1" l="1"/>
  <c r="W1262" i="1"/>
  <c r="J1263" i="1"/>
  <c r="T1263" i="1"/>
  <c r="W1263" i="1" l="1"/>
  <c r="V1264" i="1" l="1"/>
  <c r="AD1264" i="2" l="1"/>
  <c r="AB1264" i="2"/>
  <c r="E1264" i="1"/>
  <c r="AC1264" i="2"/>
  <c r="V1265" i="1"/>
  <c r="H1264" i="1"/>
  <c r="AB1265" i="2" l="1"/>
  <c r="AD1265" i="2"/>
  <c r="AC1265" i="2"/>
  <c r="E1265" i="1"/>
  <c r="K1264" i="1"/>
  <c r="V1266" i="1"/>
  <c r="T1264" i="1"/>
  <c r="J1264" i="1"/>
  <c r="H1265" i="1"/>
  <c r="E1266" i="1" l="1"/>
  <c r="AD1266" i="2"/>
  <c r="AC1266" i="2"/>
  <c r="AB1266" i="2"/>
  <c r="K1265" i="1"/>
  <c r="W1264" i="1"/>
  <c r="J1265" i="1"/>
  <c r="V1267" i="1"/>
  <c r="T1265" i="1"/>
  <c r="H1266" i="1"/>
  <c r="E1267" i="1" l="1"/>
  <c r="AC1267" i="2"/>
  <c r="AB1267" i="2"/>
  <c r="AD1267" i="2"/>
  <c r="W1265" i="1"/>
  <c r="K1266" i="1"/>
  <c r="T1266" i="1"/>
  <c r="J1266" i="1"/>
  <c r="H1267" i="1"/>
  <c r="K1267" i="1" l="1"/>
  <c r="W1266" i="1"/>
  <c r="J1267" i="1"/>
  <c r="T1267" i="1"/>
  <c r="W1267" i="1" l="1"/>
  <c r="V1268" i="1" l="1"/>
  <c r="AB1268" i="2" l="1"/>
  <c r="E1268" i="1"/>
  <c r="AC1268" i="2"/>
  <c r="AD1268" i="2"/>
  <c r="H1268" i="1"/>
  <c r="J1268" i="1" l="1"/>
  <c r="K1268" i="1"/>
  <c r="T1268" i="1"/>
  <c r="W1268" i="1" l="1"/>
  <c r="V1269" i="1" l="1"/>
  <c r="E1269" i="1" l="1"/>
  <c r="AC1269" i="2"/>
  <c r="AD1269" i="2"/>
  <c r="AB1269" i="2"/>
  <c r="V1270" i="1"/>
  <c r="H1269" i="1"/>
  <c r="AD1270" i="2" l="1"/>
  <c r="E1270" i="1"/>
  <c r="AC1270" i="2"/>
  <c r="AB1270" i="2"/>
  <c r="J1269" i="1"/>
  <c r="K1269" i="1"/>
  <c r="V1271" i="1"/>
  <c r="T1269" i="1"/>
  <c r="H1270" i="1"/>
  <c r="AB1271" i="2" l="1"/>
  <c r="E1271" i="1"/>
  <c r="AC1271" i="2"/>
  <c r="AD1271" i="2"/>
  <c r="W1269" i="1"/>
  <c r="K1270" i="1"/>
  <c r="J1270" i="1"/>
  <c r="V1272" i="1"/>
  <c r="T1270" i="1"/>
  <c r="H1271" i="1"/>
  <c r="AC1272" i="2" l="1"/>
  <c r="E1272" i="1"/>
  <c r="AD1272" i="2"/>
  <c r="AB1272" i="2"/>
  <c r="K1271" i="1"/>
  <c r="W1270" i="1"/>
  <c r="J1271" i="1"/>
  <c r="T1271" i="1"/>
  <c r="H1272" i="1"/>
  <c r="W1271" i="1" l="1"/>
  <c r="K1272" i="1"/>
  <c r="V1273" i="1"/>
  <c r="J1272" i="1"/>
  <c r="T1272" i="1"/>
  <c r="AD1273" i="2" l="1"/>
  <c r="E1273" i="1"/>
  <c r="AC1273" i="2"/>
  <c r="AB1273" i="2"/>
  <c r="W1272" i="1"/>
  <c r="V1274" i="1"/>
  <c r="H1273" i="1"/>
  <c r="AC1274" i="2" l="1"/>
  <c r="E1274" i="1"/>
  <c r="AB1274" i="2"/>
  <c r="AD1274" i="2"/>
  <c r="K1273" i="1"/>
  <c r="J1273" i="1"/>
  <c r="T1273" i="1"/>
  <c r="H1274" i="1"/>
  <c r="W1273" i="1" l="1"/>
  <c r="K1274" i="1"/>
  <c r="J1274" i="1"/>
  <c r="T1274" i="1"/>
  <c r="W1274" i="1" l="1"/>
  <c r="V1275" i="1"/>
  <c r="AD1275" i="2" l="1"/>
  <c r="E1275" i="1"/>
  <c r="AB1275" i="2"/>
  <c r="AC1275" i="2"/>
  <c r="V1276" i="1"/>
  <c r="H1275" i="1"/>
  <c r="AB1276" i="2" l="1"/>
  <c r="AD1276" i="2"/>
  <c r="E1276" i="1"/>
  <c r="AC1276" i="2"/>
  <c r="K1275" i="1"/>
  <c r="J1275" i="1"/>
  <c r="V1277" i="1"/>
  <c r="T1275" i="1"/>
  <c r="H1276" i="1"/>
  <c r="AD1277" i="2" l="1"/>
  <c r="E1277" i="1"/>
  <c r="AC1277" i="2"/>
  <c r="AB1277" i="2"/>
  <c r="J1276" i="1"/>
  <c r="W1275" i="1"/>
  <c r="K1276" i="1"/>
  <c r="V1278" i="1"/>
  <c r="T1276" i="1"/>
  <c r="H1277" i="1"/>
  <c r="AB1278" i="2" l="1"/>
  <c r="AC1278" i="2"/>
  <c r="E1278" i="1"/>
  <c r="AD1278" i="2"/>
  <c r="W1276" i="1"/>
  <c r="J1277" i="1"/>
  <c r="K1277" i="1"/>
  <c r="V1279" i="1"/>
  <c r="T1277" i="1"/>
  <c r="H1278" i="1"/>
  <c r="AD1279" i="2" l="1"/>
  <c r="E1279" i="1"/>
  <c r="AC1279" i="2"/>
  <c r="AB1279" i="2"/>
  <c r="W1277" i="1"/>
  <c r="K1278" i="1"/>
  <c r="J1278" i="1"/>
  <c r="V1280" i="1"/>
  <c r="T1278" i="1"/>
  <c r="H1279" i="1"/>
  <c r="AB1280" i="2" l="1"/>
  <c r="E1280" i="1"/>
  <c r="AD1280" i="2"/>
  <c r="AC1280" i="2"/>
  <c r="W1278" i="1"/>
  <c r="K1279" i="1"/>
  <c r="V1281" i="1"/>
  <c r="J1279" i="1"/>
  <c r="T1279" i="1"/>
  <c r="H1280" i="1"/>
  <c r="AD1281" i="2" l="1"/>
  <c r="E1281" i="1"/>
  <c r="AC1281" i="2"/>
  <c r="AB1281" i="2"/>
  <c r="J1280" i="1"/>
  <c r="K1280" i="1"/>
  <c r="W1279" i="1"/>
  <c r="V1282" i="1"/>
  <c r="T1280" i="1"/>
  <c r="H1281" i="1"/>
  <c r="E1282" i="1" l="1"/>
  <c r="AC1282" i="2"/>
  <c r="AB1282" i="2"/>
  <c r="AD1282" i="2"/>
  <c r="K1281" i="1"/>
  <c r="W1280" i="1"/>
  <c r="J1281" i="1"/>
  <c r="V1283" i="1"/>
  <c r="T1281" i="1"/>
  <c r="H1282" i="1"/>
  <c r="AC1283" i="2" l="1"/>
  <c r="E1283" i="1"/>
  <c r="AB1283" i="2"/>
  <c r="AD1283" i="2"/>
  <c r="K1282" i="1"/>
  <c r="W1281" i="1"/>
  <c r="V1284" i="1"/>
  <c r="J1282" i="1"/>
  <c r="T1282" i="1"/>
  <c r="H1283" i="1"/>
  <c r="E1284" i="1" l="1"/>
  <c r="AC1284" i="2"/>
  <c r="AB1284" i="2"/>
  <c r="AD1284" i="2"/>
  <c r="W1282" i="1"/>
  <c r="K1283" i="1"/>
  <c r="J1283" i="1"/>
  <c r="T1283" i="1"/>
  <c r="H1284" i="1"/>
  <c r="K1284" i="1" l="1"/>
  <c r="W1283" i="1"/>
  <c r="J1284" i="1"/>
  <c r="T1284" i="1"/>
  <c r="W1284" i="1" l="1"/>
  <c r="V1285" i="1"/>
  <c r="E1285" i="1" l="1"/>
  <c r="AC1285" i="2"/>
  <c r="AB1285" i="2"/>
  <c r="AD1285" i="2"/>
  <c r="H1285" i="1"/>
  <c r="K1285" i="1" l="1"/>
  <c r="J1285" i="1"/>
  <c r="T1285" i="1"/>
  <c r="W1285" i="1" l="1"/>
  <c r="V1286" i="1" l="1"/>
  <c r="AD1286" i="2" l="1"/>
  <c r="E1286" i="1"/>
  <c r="AB1286" i="2"/>
  <c r="AC1286" i="2"/>
  <c r="V1287" i="1"/>
  <c r="H1286" i="1"/>
  <c r="AC1287" i="2" l="1"/>
  <c r="AD1287" i="2"/>
  <c r="E1287" i="1"/>
  <c r="AB1287" i="2"/>
  <c r="K1286" i="1"/>
  <c r="V1288" i="1"/>
  <c r="T1286" i="1"/>
  <c r="J1286" i="1"/>
  <c r="H1287" i="1"/>
  <c r="AB1288" i="2" l="1"/>
  <c r="AD1288" i="2"/>
  <c r="AC1288" i="2"/>
  <c r="E1288" i="1"/>
  <c r="K1287" i="1"/>
  <c r="J1287" i="1"/>
  <c r="W1286" i="1"/>
  <c r="V1289" i="1"/>
  <c r="T1287" i="1"/>
  <c r="H1288" i="1"/>
  <c r="E1289" i="1" l="1"/>
  <c r="AB1289" i="2"/>
  <c r="AD1289" i="2"/>
  <c r="AC1289" i="2"/>
  <c r="K1288" i="1"/>
  <c r="W1287" i="1"/>
  <c r="V1290" i="1"/>
  <c r="J1288" i="1"/>
  <c r="T1288" i="1"/>
  <c r="H1289" i="1"/>
  <c r="AD1290" i="2" l="1"/>
  <c r="E1290" i="1"/>
  <c r="AC1290" i="2"/>
  <c r="AB1290" i="2"/>
  <c r="W1288" i="1"/>
  <c r="K1289" i="1"/>
  <c r="J1289" i="1"/>
  <c r="V1291" i="1"/>
  <c r="T1289" i="1"/>
  <c r="H1290" i="1"/>
  <c r="AD1291" i="2" l="1"/>
  <c r="E1291" i="1"/>
  <c r="AB1291" i="2"/>
  <c r="AC1291" i="2"/>
  <c r="W1289" i="1"/>
  <c r="K1290" i="1"/>
  <c r="J1290" i="1"/>
  <c r="V1292" i="1"/>
  <c r="T1290" i="1"/>
  <c r="H1291" i="1"/>
  <c r="AC1292" i="2" l="1"/>
  <c r="E1292" i="1"/>
  <c r="AB1292" i="2"/>
  <c r="AD1292" i="2"/>
  <c r="W1290" i="1"/>
  <c r="K1291" i="1"/>
  <c r="V1293" i="1"/>
  <c r="T1291" i="1"/>
  <c r="J1291" i="1"/>
  <c r="H1292" i="1"/>
  <c r="AD1293" i="2" l="1"/>
  <c r="E1293" i="1"/>
  <c r="AB1293" i="2"/>
  <c r="AC1293" i="2"/>
  <c r="K1292" i="1"/>
  <c r="W1291" i="1"/>
  <c r="V1294" i="1"/>
  <c r="T1292" i="1"/>
  <c r="J1292" i="1"/>
  <c r="H1293" i="1"/>
  <c r="E1294" i="1" l="1"/>
  <c r="AD1294" i="2"/>
  <c r="AB1294" i="2"/>
  <c r="AC1294" i="2"/>
  <c r="K1293" i="1"/>
  <c r="J1293" i="1"/>
  <c r="W1292" i="1"/>
  <c r="V1295" i="1"/>
  <c r="T1293" i="1"/>
  <c r="H1294" i="1"/>
  <c r="AD1295" i="2" l="1"/>
  <c r="E1295" i="1"/>
  <c r="AC1295" i="2"/>
  <c r="AB1295" i="2"/>
  <c r="W1293" i="1"/>
  <c r="K1294" i="1"/>
  <c r="V1296" i="1"/>
  <c r="T1294" i="1"/>
  <c r="J1294" i="1"/>
  <c r="H1295" i="1"/>
  <c r="AC1296" i="2" l="1"/>
  <c r="E1296" i="1"/>
  <c r="AD1296" i="2"/>
  <c r="AB1296" i="2"/>
  <c r="W1294" i="1"/>
  <c r="K1295" i="1"/>
  <c r="V1297" i="1"/>
  <c r="J1295" i="1"/>
  <c r="T1295" i="1"/>
  <c r="H1296" i="1"/>
  <c r="AD1297" i="2" l="1"/>
  <c r="E1297" i="1"/>
  <c r="AC1297" i="2"/>
  <c r="AB1297" i="2"/>
  <c r="W1295" i="1"/>
  <c r="K1296" i="1"/>
  <c r="V1298" i="1"/>
  <c r="J1296" i="1"/>
  <c r="T1296" i="1"/>
  <c r="H1297" i="1"/>
  <c r="AD1298" i="2" l="1"/>
  <c r="AB1298" i="2"/>
  <c r="E1298" i="1"/>
  <c r="AC1298" i="2"/>
  <c r="W1296" i="1"/>
  <c r="J1297" i="1"/>
  <c r="K1297" i="1"/>
  <c r="V1299" i="1"/>
  <c r="T1297" i="1"/>
  <c r="H1298" i="1"/>
  <c r="E1299" i="1" l="1"/>
  <c r="AB1299" i="2"/>
  <c r="AC1299" i="2"/>
  <c r="AD1299" i="2"/>
  <c r="K1298" i="1"/>
  <c r="W1297" i="1"/>
  <c r="V1300" i="1"/>
  <c r="J1298" i="1"/>
  <c r="T1298" i="1"/>
  <c r="H1299" i="1"/>
  <c r="AD1300" i="2" l="1"/>
  <c r="E1300" i="1"/>
  <c r="AC1300" i="2"/>
  <c r="AB1300" i="2"/>
  <c r="J1299" i="1"/>
  <c r="W1298" i="1"/>
  <c r="V1301" i="1"/>
  <c r="T1299" i="1"/>
  <c r="K1299" i="1"/>
  <c r="H1300" i="1"/>
  <c r="E1301" i="1" l="1"/>
  <c r="AD1301" i="2"/>
  <c r="AC1301" i="2"/>
  <c r="AB1301" i="2"/>
  <c r="J1300" i="1"/>
  <c r="W1299" i="1"/>
  <c r="U1302" i="1"/>
  <c r="V1302" i="1"/>
  <c r="K1300" i="1"/>
  <c r="T1300" i="1"/>
  <c r="H1301" i="1"/>
  <c r="AC1302" i="2" l="1"/>
  <c r="E1302" i="1"/>
  <c r="AD1302" i="2"/>
  <c r="AB1302" i="2"/>
  <c r="J1301" i="1"/>
  <c r="W1300" i="1"/>
  <c r="K1301" i="1"/>
  <c r="V1303" i="1"/>
  <c r="U1303" i="1"/>
  <c r="T1301" i="1"/>
  <c r="H1302" i="1"/>
  <c r="AD1303" i="2" l="1"/>
  <c r="E1303" i="1"/>
  <c r="AC1303" i="2"/>
  <c r="AB1303" i="2"/>
  <c r="K1302" i="1"/>
  <c r="W1301" i="1"/>
  <c r="V1304" i="1"/>
  <c r="U1304" i="1"/>
  <c r="T1302" i="1"/>
  <c r="J1302" i="1"/>
  <c r="H1303" i="1"/>
  <c r="AD1304" i="2" l="1"/>
  <c r="E1304" i="1"/>
  <c r="AB1304" i="2"/>
  <c r="AC1304" i="2"/>
  <c r="K1303" i="1"/>
  <c r="W1302" i="1"/>
  <c r="V1305" i="1"/>
  <c r="U1305" i="1"/>
  <c r="T1303" i="1"/>
  <c r="J1303" i="1"/>
  <c r="H1304" i="1"/>
  <c r="AD1305" i="2" l="1"/>
  <c r="AB1305" i="2"/>
  <c r="E1305" i="1"/>
  <c r="AC1305" i="2"/>
  <c r="W1303" i="1"/>
  <c r="J1304" i="1"/>
  <c r="V1306" i="1"/>
  <c r="U1306" i="1"/>
  <c r="K1304" i="1"/>
  <c r="T1304" i="1"/>
  <c r="H1305" i="1"/>
  <c r="E1306" i="1" l="1"/>
  <c r="AC1306" i="2"/>
  <c r="AB1306" i="2"/>
  <c r="AD1306" i="2"/>
  <c r="K1305" i="1"/>
  <c r="W1304" i="1"/>
  <c r="J1305" i="1"/>
  <c r="V1307" i="1"/>
  <c r="U1307" i="1"/>
  <c r="T1305" i="1"/>
  <c r="H1306" i="1"/>
  <c r="AC1307" i="2" l="1"/>
  <c r="AD1307" i="2"/>
  <c r="AB1307" i="2"/>
  <c r="E1307" i="1"/>
  <c r="W1305" i="1"/>
  <c r="K1306" i="1"/>
  <c r="U1308" i="1"/>
  <c r="V1308" i="1"/>
  <c r="T1306" i="1"/>
  <c r="J1306" i="1"/>
  <c r="H1307" i="1"/>
  <c r="E1308" i="1" l="1"/>
  <c r="AD1308" i="2"/>
  <c r="AC1308" i="2"/>
  <c r="AB1308" i="2"/>
  <c r="K1307" i="1"/>
  <c r="W1306" i="1"/>
  <c r="V1309" i="1"/>
  <c r="U1309" i="1"/>
  <c r="T1307" i="1"/>
  <c r="J1307" i="1"/>
  <c r="H1308" i="1"/>
  <c r="E1309" i="1" l="1"/>
  <c r="AD1309" i="2"/>
  <c r="AC1309" i="2"/>
  <c r="AB1309" i="2"/>
  <c r="W1307" i="1"/>
  <c r="K1308" i="1"/>
  <c r="U1310" i="1"/>
  <c r="V1310" i="1"/>
  <c r="T1308" i="1"/>
  <c r="J1308" i="1"/>
  <c r="H1309" i="1"/>
  <c r="E1310" i="1" l="1"/>
  <c r="AC1310" i="2"/>
  <c r="AD1310" i="2"/>
  <c r="AB1310" i="2"/>
  <c r="J1309" i="1"/>
  <c r="W1308" i="1"/>
  <c r="K1309" i="1"/>
  <c r="V1311" i="1"/>
  <c r="U1311" i="1"/>
  <c r="T1309" i="1"/>
  <c r="H1310" i="1"/>
  <c r="AC1311" i="2" l="1"/>
  <c r="E1311" i="1"/>
  <c r="AD1311" i="2"/>
  <c r="AB1311" i="2"/>
  <c r="J1310" i="1"/>
  <c r="W1309" i="1"/>
  <c r="K1310" i="1"/>
  <c r="U1312" i="1"/>
  <c r="V1312" i="1"/>
  <c r="T1310" i="1"/>
  <c r="H1311" i="1"/>
  <c r="AC1312" i="2" l="1"/>
  <c r="E1312" i="1"/>
  <c r="AB1312" i="2"/>
  <c r="AD1312" i="2"/>
  <c r="K1311" i="1"/>
  <c r="W1310" i="1"/>
  <c r="J1311" i="1"/>
  <c r="V1313" i="1"/>
  <c r="U1313" i="1"/>
  <c r="T1311" i="1"/>
  <c r="H1312" i="1"/>
  <c r="E1313" i="1" l="1"/>
  <c r="AB1313" i="2"/>
  <c r="AC1313" i="2"/>
  <c r="AD1313" i="2"/>
  <c r="K1312" i="1"/>
  <c r="W1311" i="1"/>
  <c r="U1314" i="1"/>
  <c r="V1314" i="1"/>
  <c r="J1312" i="1"/>
  <c r="T1312" i="1"/>
  <c r="H1313" i="1"/>
  <c r="AD1314" i="2" l="1"/>
  <c r="E1314" i="1"/>
  <c r="AB1314" i="2"/>
  <c r="AC1314" i="2"/>
  <c r="K1313" i="1"/>
  <c r="J1313" i="1"/>
  <c r="W1312" i="1"/>
  <c r="U1315" i="1"/>
  <c r="V1315" i="1"/>
  <c r="T1313" i="1"/>
  <c r="H1314" i="1"/>
  <c r="E1315" i="1" l="1"/>
  <c r="AB1315" i="2"/>
  <c r="AC1315" i="2"/>
  <c r="AD1315" i="2"/>
  <c r="J1314" i="1"/>
  <c r="K1314" i="1"/>
  <c r="W1313" i="1"/>
  <c r="V1316" i="1"/>
  <c r="T1314" i="1"/>
  <c r="H1315" i="1"/>
  <c r="AB1316" i="2" l="1"/>
  <c r="AD1316" i="2"/>
  <c r="E1316" i="1"/>
  <c r="AC1316" i="2"/>
  <c r="U1316" i="1"/>
  <c r="K1315" i="1"/>
  <c r="W1314" i="1"/>
  <c r="J1315" i="1"/>
  <c r="T1315" i="1"/>
  <c r="H1316" i="1"/>
  <c r="K1316" i="1" l="1"/>
  <c r="W1315" i="1"/>
  <c r="V1317" i="1"/>
  <c r="T1316" i="1"/>
  <c r="J1316" i="1"/>
  <c r="E1317" i="1" l="1"/>
  <c r="AD1317" i="2"/>
  <c r="AB1317" i="2"/>
  <c r="AC1317" i="2"/>
  <c r="U1317" i="1"/>
  <c r="W1316" i="1"/>
  <c r="V1318" i="1"/>
  <c r="H1317" i="1"/>
  <c r="E1318" i="1" l="1"/>
  <c r="AC1318" i="2"/>
  <c r="AB1318" i="2"/>
  <c r="AD1318" i="2"/>
  <c r="U1318" i="1"/>
  <c r="J1317" i="1"/>
  <c r="K1317" i="1"/>
  <c r="V1319" i="1"/>
  <c r="T1317" i="1"/>
  <c r="H1318" i="1"/>
  <c r="E1319" i="1" l="1"/>
  <c r="AC1319" i="2"/>
  <c r="AB1319" i="2"/>
  <c r="AD1319" i="2"/>
  <c r="U1319" i="1"/>
  <c r="J1318" i="1"/>
  <c r="K1318" i="1"/>
  <c r="W1317" i="1"/>
  <c r="T1318" i="1"/>
  <c r="H1319" i="1"/>
  <c r="W1318" i="1" l="1"/>
  <c r="K1319" i="1"/>
  <c r="J1319" i="1"/>
  <c r="T1319" i="1"/>
  <c r="W1319" i="1" l="1"/>
  <c r="V1320" i="1" l="1"/>
  <c r="AC1320" i="2" l="1"/>
  <c r="AD1320" i="2"/>
  <c r="E1320" i="1"/>
  <c r="AB1320" i="2"/>
  <c r="U1320" i="1"/>
  <c r="V1321" i="1"/>
  <c r="H1320" i="1"/>
  <c r="AB1321" i="2" l="1"/>
  <c r="E1321" i="1"/>
  <c r="AD1321" i="2"/>
  <c r="AC1321" i="2"/>
  <c r="U1321" i="1"/>
  <c r="K1320" i="1"/>
  <c r="J1320" i="1"/>
  <c r="T1320" i="1"/>
  <c r="H1321" i="1"/>
  <c r="K1321" i="1" l="1"/>
  <c r="W1320" i="1"/>
  <c r="J1321" i="1"/>
  <c r="T1321" i="1"/>
  <c r="W1321" i="1" l="1"/>
  <c r="V1322" i="1"/>
  <c r="E1322" i="1" l="1"/>
  <c r="AB1322" i="2"/>
  <c r="AD1322" i="2"/>
  <c r="AC1322" i="2"/>
  <c r="H1322" i="1"/>
  <c r="K1322" i="1" l="1"/>
  <c r="J1322" i="1"/>
  <c r="T1322" i="1"/>
  <c r="W1322" i="1" l="1"/>
  <c r="V1323" i="1" l="1"/>
  <c r="AD1323" i="2" l="1"/>
  <c r="E1323" i="1"/>
  <c r="AC1323" i="2"/>
  <c r="AB1323" i="2"/>
  <c r="V1324" i="1"/>
  <c r="H1323" i="1"/>
  <c r="E1324" i="1" l="1"/>
  <c r="AC1324" i="2"/>
  <c r="AB1324" i="2"/>
  <c r="AD1324" i="2"/>
  <c r="K1323" i="1"/>
  <c r="J1323" i="1"/>
  <c r="V1325" i="1"/>
  <c r="T1323" i="1"/>
  <c r="H1324" i="1"/>
  <c r="E1325" i="1" l="1"/>
  <c r="AC1325" i="2"/>
  <c r="AD1325" i="2"/>
  <c r="AB1325" i="2"/>
  <c r="K1324" i="1"/>
  <c r="J1324" i="1"/>
  <c r="W1323" i="1"/>
  <c r="V1326" i="1"/>
  <c r="T1324" i="1"/>
  <c r="H1325" i="1"/>
  <c r="AD1326" i="2" l="1"/>
  <c r="AB1326" i="2"/>
  <c r="E1326" i="1"/>
  <c r="AC1326" i="2"/>
  <c r="W1324" i="1"/>
  <c r="K1325" i="1"/>
  <c r="V1327" i="1"/>
  <c r="J1325" i="1"/>
  <c r="T1325" i="1"/>
  <c r="H1326" i="1"/>
  <c r="AC1327" i="2" l="1"/>
  <c r="AD1327" i="2"/>
  <c r="AB1327" i="2"/>
  <c r="E1327" i="1"/>
  <c r="W1325" i="1"/>
  <c r="K1326" i="1"/>
  <c r="V1328" i="1"/>
  <c r="J1326" i="1"/>
  <c r="T1326" i="1"/>
  <c r="H1327" i="1"/>
  <c r="E1328" i="1" l="1"/>
  <c r="AD1328" i="2"/>
  <c r="AC1328" i="2"/>
  <c r="AB1328" i="2"/>
  <c r="W1326" i="1"/>
  <c r="J1327" i="1"/>
  <c r="K1327" i="1"/>
  <c r="V1329" i="1"/>
  <c r="T1327" i="1"/>
  <c r="H1328" i="1"/>
  <c r="E1329" i="1" l="1"/>
  <c r="AB1329" i="2"/>
  <c r="AC1329" i="2"/>
  <c r="AD1329" i="2"/>
  <c r="W1327" i="1"/>
  <c r="K1328" i="1"/>
  <c r="V1330" i="1"/>
  <c r="J1328" i="1"/>
  <c r="T1328" i="1"/>
  <c r="H1329" i="1"/>
  <c r="AD1330" i="2" l="1"/>
  <c r="E1330" i="1"/>
  <c r="AC1330" i="2"/>
  <c r="AB1330" i="2"/>
  <c r="W1328" i="1"/>
  <c r="J1329" i="1"/>
  <c r="K1329" i="1"/>
  <c r="T1329" i="1"/>
  <c r="H1330" i="1"/>
  <c r="J1330" i="1" l="1"/>
  <c r="W1329" i="1"/>
  <c r="K1330" i="1"/>
  <c r="T1330" i="1"/>
  <c r="W1330" i="1" l="1"/>
  <c r="U2148" i="1" l="1"/>
  <c r="U2149" i="1" l="1"/>
  <c r="V1331" i="1" l="1"/>
  <c r="AB1331" i="2" l="1"/>
  <c r="AD1331" i="2"/>
  <c r="E1331" i="1"/>
  <c r="AC1331" i="2"/>
  <c r="V1332" i="1"/>
  <c r="H1331" i="1"/>
  <c r="AB1332" i="2" l="1"/>
  <c r="E1332" i="1"/>
  <c r="AD1332" i="2"/>
  <c r="AC1332" i="2"/>
  <c r="K1331" i="1"/>
  <c r="J1331" i="1"/>
  <c r="V1333" i="1"/>
  <c r="T1331" i="1"/>
  <c r="H1332" i="1"/>
  <c r="AC1333" i="2" l="1"/>
  <c r="AD1333" i="2"/>
  <c r="E1333" i="1"/>
  <c r="AB1333" i="2"/>
  <c r="K1332" i="1"/>
  <c r="W1331" i="1"/>
  <c r="V1334" i="1"/>
  <c r="T1332" i="1"/>
  <c r="J1332" i="1"/>
  <c r="H1333" i="1"/>
  <c r="AC1334" i="2" l="1"/>
  <c r="E1334" i="1"/>
  <c r="AD1334" i="2"/>
  <c r="AB1334" i="2"/>
  <c r="K1333" i="1"/>
  <c r="W1332" i="1"/>
  <c r="V1335" i="1"/>
  <c r="J1333" i="1"/>
  <c r="T1333" i="1"/>
  <c r="H1334" i="1"/>
  <c r="AC1335" i="2" l="1"/>
  <c r="E1335" i="1"/>
  <c r="AD1335" i="2"/>
  <c r="AB1335" i="2"/>
  <c r="K1334" i="1"/>
  <c r="W1333" i="1"/>
  <c r="J1334" i="1"/>
  <c r="V1336" i="1"/>
  <c r="T1334" i="1"/>
  <c r="H1335" i="1"/>
  <c r="AD1336" i="2" l="1"/>
  <c r="E1336" i="1"/>
  <c r="AC1336" i="2"/>
  <c r="AB1336" i="2"/>
  <c r="W1334" i="1"/>
  <c r="K1335" i="1"/>
  <c r="V1337" i="1"/>
  <c r="J1335" i="1"/>
  <c r="T1335" i="1"/>
  <c r="H1336" i="1"/>
  <c r="E1337" i="1" l="1"/>
  <c r="AB1337" i="2"/>
  <c r="AC1337" i="2"/>
  <c r="AD1337" i="2"/>
  <c r="K1336" i="1"/>
  <c r="J1336" i="1"/>
  <c r="W1335" i="1"/>
  <c r="V1338" i="1"/>
  <c r="T1336" i="1"/>
  <c r="H1337" i="1"/>
  <c r="E1338" i="1" l="1"/>
  <c r="AC1338" i="2"/>
  <c r="AB1338" i="2"/>
  <c r="AD1338" i="2"/>
  <c r="K1337" i="1"/>
  <c r="W1336" i="1"/>
  <c r="V1339" i="1"/>
  <c r="J1337" i="1"/>
  <c r="T1337" i="1"/>
  <c r="H1338" i="1"/>
  <c r="AC1339" i="2" l="1"/>
  <c r="AD1339" i="2"/>
  <c r="E1339" i="1"/>
  <c r="AB1339" i="2"/>
  <c r="W1337" i="1"/>
  <c r="J1338" i="1"/>
  <c r="V1340" i="1"/>
  <c r="T1338" i="1"/>
  <c r="K1338" i="1"/>
  <c r="H1339" i="1"/>
  <c r="AD1340" i="2" l="1"/>
  <c r="E1340" i="1"/>
  <c r="AC1340" i="2"/>
  <c r="AB1340" i="2"/>
  <c r="W1338" i="1"/>
  <c r="K1339" i="1"/>
  <c r="V1341" i="1"/>
  <c r="J1339" i="1"/>
  <c r="T1339" i="1"/>
  <c r="H1340" i="1"/>
  <c r="AC1341" i="2" l="1"/>
  <c r="AD1341" i="2"/>
  <c r="E1341" i="1"/>
  <c r="AB1341" i="2"/>
  <c r="W1339" i="1"/>
  <c r="J1340" i="1"/>
  <c r="K1340" i="1"/>
  <c r="V1342" i="1"/>
  <c r="T1340" i="1"/>
  <c r="H1341" i="1"/>
  <c r="E1342" i="1" l="1"/>
  <c r="AB1342" i="2"/>
  <c r="AC1342" i="2"/>
  <c r="AD1342" i="2"/>
  <c r="W1340" i="1"/>
  <c r="K1341" i="1"/>
  <c r="V1343" i="1"/>
  <c r="T1341" i="1"/>
  <c r="J1341" i="1"/>
  <c r="H1342" i="1"/>
  <c r="E1343" i="1" l="1"/>
  <c r="AB1343" i="2"/>
  <c r="AC1343" i="2"/>
  <c r="AD1343" i="2"/>
  <c r="K1342" i="1"/>
  <c r="J1342" i="1"/>
  <c r="W1341" i="1"/>
  <c r="V1344" i="1"/>
  <c r="T1342" i="1"/>
  <c r="H1343" i="1"/>
  <c r="AB1344" i="2" l="1"/>
  <c r="E1344" i="1"/>
  <c r="AD1344" i="2"/>
  <c r="AC1344" i="2"/>
  <c r="K1343" i="1"/>
  <c r="W1342" i="1"/>
  <c r="V1345" i="1"/>
  <c r="J1343" i="1"/>
  <c r="T1343" i="1"/>
  <c r="H1344" i="1"/>
  <c r="E1345" i="1" l="1"/>
  <c r="AD1345" i="2"/>
  <c r="AC1345" i="2"/>
  <c r="AB1345" i="2"/>
  <c r="W1343" i="1"/>
  <c r="K1344" i="1"/>
  <c r="V1346" i="1"/>
  <c r="J1344" i="1"/>
  <c r="T1344" i="1"/>
  <c r="H1345" i="1"/>
  <c r="E1346" i="1" l="1"/>
  <c r="AB1346" i="2"/>
  <c r="AC1346" i="2"/>
  <c r="AD1346" i="2"/>
  <c r="J1345" i="1"/>
  <c r="W1344" i="1"/>
  <c r="K1345" i="1"/>
  <c r="V1347" i="1"/>
  <c r="T1345" i="1"/>
  <c r="H1346" i="1"/>
  <c r="E1347" i="1" l="1"/>
  <c r="AD1347" i="2"/>
  <c r="AC1347" i="2"/>
  <c r="AB1347" i="2"/>
  <c r="W1345" i="1"/>
  <c r="J1346" i="1"/>
  <c r="K1346" i="1"/>
  <c r="V1348" i="1"/>
  <c r="T1346" i="1"/>
  <c r="H1347" i="1"/>
  <c r="E1348" i="1" l="1"/>
  <c r="AC1348" i="2"/>
  <c r="AB1348" i="2"/>
  <c r="AD1348" i="2"/>
  <c r="K1347" i="1"/>
  <c r="W1346" i="1"/>
  <c r="V1349" i="1"/>
  <c r="T1347" i="1"/>
  <c r="J1347" i="1"/>
  <c r="H1348" i="1"/>
  <c r="AB1349" i="2" l="1"/>
  <c r="AC1349" i="2"/>
  <c r="E1349" i="1"/>
  <c r="AD1349" i="2"/>
  <c r="K1348" i="1"/>
  <c r="J1348" i="1"/>
  <c r="W1347" i="1"/>
  <c r="V1350" i="1"/>
  <c r="T1348" i="1"/>
  <c r="H1349" i="1"/>
  <c r="AC1350" i="2" l="1"/>
  <c r="AD1350" i="2"/>
  <c r="AB1350" i="2"/>
  <c r="E1350" i="1"/>
  <c r="K1349" i="1"/>
  <c r="W1348" i="1"/>
  <c r="V1351" i="1"/>
  <c r="J1349" i="1"/>
  <c r="T1349" i="1"/>
  <c r="H1350" i="1"/>
  <c r="AD1351" i="2" l="1"/>
  <c r="E1351" i="1"/>
  <c r="AB1351" i="2"/>
  <c r="AC1351" i="2"/>
  <c r="K1350" i="1"/>
  <c r="W1349" i="1"/>
  <c r="V1352" i="1"/>
  <c r="J1350" i="1"/>
  <c r="T1350" i="1"/>
  <c r="H1351" i="1"/>
  <c r="E1352" i="1" l="1"/>
  <c r="AB1352" i="2"/>
  <c r="AC1352" i="2"/>
  <c r="AD1352" i="2"/>
  <c r="W1350" i="1"/>
  <c r="J1351" i="1"/>
  <c r="K1351" i="1"/>
  <c r="T1351" i="1"/>
  <c r="H1352" i="1"/>
  <c r="J1352" i="1" l="1"/>
  <c r="K1352" i="1"/>
  <c r="W1351" i="1"/>
  <c r="T1352" i="1"/>
  <c r="W1352" i="1" l="1"/>
  <c r="V1353" i="1" l="1"/>
  <c r="AD1353" i="2" l="1"/>
  <c r="E1353" i="1"/>
  <c r="AC1353" i="2"/>
  <c r="AB1353" i="2"/>
  <c r="V1354" i="1"/>
  <c r="H1353" i="1"/>
  <c r="AB1354" i="2" l="1"/>
  <c r="E1354" i="1"/>
  <c r="AD1354" i="2"/>
  <c r="AC1354" i="2"/>
  <c r="K1353" i="1"/>
  <c r="V1355" i="1"/>
  <c r="J1353" i="1"/>
  <c r="T1353" i="1"/>
  <c r="H1354" i="1"/>
  <c r="AD1355" i="2" l="1"/>
  <c r="E1355" i="1"/>
  <c r="AC1355" i="2"/>
  <c r="AB1355" i="2"/>
  <c r="J1354" i="1"/>
  <c r="K1354" i="1"/>
  <c r="W1353" i="1"/>
  <c r="V1356" i="1"/>
  <c r="T1354" i="1"/>
  <c r="H1355" i="1"/>
  <c r="AD1356" i="2" l="1"/>
  <c r="E1356" i="1"/>
  <c r="AC1356" i="2"/>
  <c r="AB1356" i="2"/>
  <c r="J1355" i="1"/>
  <c r="W1354" i="1"/>
  <c r="V1357" i="1"/>
  <c r="K1355" i="1"/>
  <c r="T1355" i="1"/>
  <c r="H1356" i="1"/>
  <c r="AC1357" i="2" l="1"/>
  <c r="E1357" i="1"/>
  <c r="AB1357" i="2"/>
  <c r="AD1357" i="2"/>
  <c r="W1355" i="1"/>
  <c r="K1356" i="1"/>
  <c r="V1358" i="1"/>
  <c r="J1356" i="1"/>
  <c r="T1356" i="1"/>
  <c r="H1357" i="1"/>
  <c r="AC1358" i="2" l="1"/>
  <c r="E1358" i="1"/>
  <c r="AB1358" i="2"/>
  <c r="AD1358" i="2"/>
  <c r="W1356" i="1"/>
  <c r="K1357" i="1"/>
  <c r="J1357" i="1"/>
  <c r="V1359" i="1"/>
  <c r="T1357" i="1"/>
  <c r="H1358" i="1"/>
  <c r="AD1359" i="2" l="1"/>
  <c r="AB1359" i="2"/>
  <c r="E1359" i="1"/>
  <c r="AC1359" i="2"/>
  <c r="W1357" i="1"/>
  <c r="K1358" i="1"/>
  <c r="V1360" i="1"/>
  <c r="T1358" i="1"/>
  <c r="J1358" i="1"/>
  <c r="H1359" i="1"/>
  <c r="E1360" i="1" l="1"/>
  <c r="AB1360" i="2"/>
  <c r="AD1360" i="2"/>
  <c r="AC1360" i="2"/>
  <c r="J1359" i="1"/>
  <c r="W1358" i="1"/>
  <c r="V1361" i="1"/>
  <c r="T1359" i="1"/>
  <c r="K1359" i="1"/>
  <c r="H1360" i="1"/>
  <c r="E1361" i="1" l="1"/>
  <c r="AC1361" i="2"/>
  <c r="AD1361" i="2"/>
  <c r="AB1361" i="2"/>
  <c r="K1360" i="1"/>
  <c r="W1359" i="1"/>
  <c r="V1362" i="1"/>
  <c r="T1360" i="1"/>
  <c r="J1360" i="1"/>
  <c r="H1361" i="1"/>
  <c r="E1362" i="1" l="1"/>
  <c r="AC1362" i="2"/>
  <c r="AB1362" i="2"/>
  <c r="AD1362" i="2"/>
  <c r="J1361" i="1"/>
  <c r="K1361" i="1"/>
  <c r="W1360" i="1"/>
  <c r="V1363" i="1"/>
  <c r="T1361" i="1"/>
  <c r="H1362" i="1"/>
  <c r="AD1363" i="2" l="1"/>
  <c r="E1363" i="1"/>
  <c r="AB1363" i="2"/>
  <c r="AC1363" i="2"/>
  <c r="W1361" i="1"/>
  <c r="J1362" i="1"/>
  <c r="V1364" i="1"/>
  <c r="K1362" i="1"/>
  <c r="T1362" i="1"/>
  <c r="H1363" i="1"/>
  <c r="AD1364" i="2" l="1"/>
  <c r="AB1364" i="2"/>
  <c r="E1364" i="1"/>
  <c r="AC1364" i="2"/>
  <c r="K1363" i="1"/>
  <c r="J1363" i="1"/>
  <c r="W1362" i="1"/>
  <c r="V1365" i="1"/>
  <c r="T1363" i="1"/>
  <c r="H1364" i="1"/>
  <c r="AC1365" i="2" l="1"/>
  <c r="E1365" i="1"/>
  <c r="AB1365" i="2"/>
  <c r="AD1365" i="2"/>
  <c r="K1364" i="1"/>
  <c r="W1363" i="1"/>
  <c r="V1366" i="1"/>
  <c r="T1364" i="1"/>
  <c r="J1364" i="1"/>
  <c r="H1365" i="1"/>
  <c r="E1366" i="1" l="1"/>
  <c r="AC1366" i="2"/>
  <c r="AB1366" i="2"/>
  <c r="AD1366" i="2"/>
  <c r="J1365" i="1"/>
  <c r="W1364" i="1"/>
  <c r="K1365" i="1"/>
  <c r="V1367" i="1"/>
  <c r="T1365" i="1"/>
  <c r="H1366" i="1"/>
  <c r="AD1367" i="2" l="1"/>
  <c r="AC1367" i="2"/>
  <c r="AB1367" i="2"/>
  <c r="E1367" i="1"/>
  <c r="K1366" i="1"/>
  <c r="W1365" i="1"/>
  <c r="J1366" i="1"/>
  <c r="T1366" i="1"/>
  <c r="H1367" i="1"/>
  <c r="K1367" i="1" l="1"/>
  <c r="W1366" i="1"/>
  <c r="J1367" i="1"/>
  <c r="T1367" i="1"/>
  <c r="W1367" i="1" l="1"/>
  <c r="V1368" i="1" l="1"/>
  <c r="AD1368" i="2" l="1"/>
  <c r="E1368" i="1"/>
  <c r="AC1368" i="2"/>
  <c r="AB1368" i="2"/>
  <c r="V1369" i="1"/>
  <c r="H1368" i="1"/>
  <c r="AC1369" i="2" l="1"/>
  <c r="E1369" i="1"/>
  <c r="AB1369" i="2"/>
  <c r="AD1369" i="2"/>
  <c r="J1368" i="1"/>
  <c r="K1368" i="1"/>
  <c r="V1370" i="1"/>
  <c r="T1368" i="1"/>
  <c r="H1369" i="1"/>
  <c r="E1370" i="1" l="1"/>
  <c r="AB1370" i="2"/>
  <c r="AD1370" i="2"/>
  <c r="AC1370" i="2"/>
  <c r="W1368" i="1"/>
  <c r="K1369" i="1"/>
  <c r="V1371" i="1"/>
  <c r="J1369" i="1"/>
  <c r="T1369" i="1"/>
  <c r="H1370" i="1"/>
  <c r="AD1371" i="2" l="1"/>
  <c r="E1371" i="1"/>
  <c r="AC1371" i="2"/>
  <c r="AB1371" i="2"/>
  <c r="K1370" i="1"/>
  <c r="W1369" i="1"/>
  <c r="V1372" i="1"/>
  <c r="J1370" i="1"/>
  <c r="T1370" i="1"/>
  <c r="H1371" i="1"/>
  <c r="AD1372" i="2" l="1"/>
  <c r="E1372" i="1"/>
  <c r="AC1372" i="2"/>
  <c r="AB1372" i="2"/>
  <c r="K1371" i="1"/>
  <c r="W1370" i="1"/>
  <c r="T1371" i="1"/>
  <c r="J1371" i="1"/>
  <c r="H1372" i="1"/>
  <c r="J1372" i="1" l="1"/>
  <c r="W1371" i="1"/>
  <c r="K1372" i="1"/>
  <c r="V1373" i="1"/>
  <c r="T1372" i="1"/>
  <c r="E1373" i="1" l="1"/>
  <c r="AC1373" i="2"/>
  <c r="AB1373" i="2"/>
  <c r="AD1373" i="2"/>
  <c r="W1372" i="1"/>
  <c r="V1374" i="1"/>
  <c r="H1373" i="1"/>
  <c r="AC1374" i="2" l="1"/>
  <c r="AD1374" i="2"/>
  <c r="AB1374" i="2"/>
  <c r="E1374" i="1"/>
  <c r="K1373" i="1"/>
  <c r="V1375" i="1"/>
  <c r="T1373" i="1"/>
  <c r="J1373" i="1"/>
  <c r="H1374" i="1"/>
  <c r="AD1375" i="2" l="1"/>
  <c r="E1375" i="1"/>
  <c r="AC1375" i="2"/>
  <c r="AB1375" i="2"/>
  <c r="W1373" i="1"/>
  <c r="K1374" i="1"/>
  <c r="J1374" i="1"/>
  <c r="T1374" i="1"/>
  <c r="H1375" i="1"/>
  <c r="W1374" i="1" l="1"/>
  <c r="K1375" i="1"/>
  <c r="V1376" i="1"/>
  <c r="J1375" i="1"/>
  <c r="T1375" i="1"/>
  <c r="AC1376" i="2" l="1"/>
  <c r="E1376" i="1"/>
  <c r="AD1376" i="2"/>
  <c r="AB1376" i="2"/>
  <c r="W1375" i="1"/>
  <c r="H1376" i="1"/>
  <c r="K1376" i="1" l="1"/>
  <c r="J1376" i="1"/>
  <c r="V1377" i="1"/>
  <c r="T1376" i="1"/>
  <c r="E1377" i="1" l="1"/>
  <c r="AB1377" i="2"/>
  <c r="AC1377" i="2"/>
  <c r="AD1377" i="2"/>
  <c r="W1376" i="1"/>
  <c r="V1378" i="1"/>
  <c r="H1377" i="1"/>
  <c r="AD1378" i="2" l="1"/>
  <c r="E1378" i="1"/>
  <c r="AC1378" i="2"/>
  <c r="AB1378" i="2"/>
  <c r="J1377" i="1"/>
  <c r="K1377" i="1"/>
  <c r="V1379" i="1"/>
  <c r="T1377" i="1"/>
  <c r="H1378" i="1"/>
  <c r="E1379" i="1" l="1"/>
  <c r="AB1379" i="2"/>
  <c r="AC1379" i="2"/>
  <c r="AD1379" i="2"/>
  <c r="K1378" i="1"/>
  <c r="W1377" i="1"/>
  <c r="J1378" i="1"/>
  <c r="T1378" i="1"/>
  <c r="H1379" i="1"/>
  <c r="K1379" i="1" l="1"/>
  <c r="W1378" i="1"/>
  <c r="V1380" i="1"/>
  <c r="T1379" i="1"/>
  <c r="J1379" i="1"/>
  <c r="E1380" i="1" l="1"/>
  <c r="AD1380" i="2"/>
  <c r="AB1380" i="2"/>
  <c r="AC1380" i="2"/>
  <c r="W1379" i="1"/>
  <c r="V1381" i="1"/>
  <c r="H1380" i="1"/>
  <c r="AC1381" i="2" l="1"/>
  <c r="E1381" i="1"/>
  <c r="AB1381" i="2"/>
  <c r="AD1381" i="2"/>
  <c r="J1380" i="1"/>
  <c r="K1380" i="1"/>
  <c r="T1380" i="1"/>
  <c r="H1381" i="1"/>
  <c r="J1381" i="1" l="1"/>
  <c r="K1381" i="1"/>
  <c r="W1380" i="1"/>
  <c r="V1382" i="1"/>
  <c r="T1381" i="1"/>
  <c r="AD1382" i="2" l="1"/>
  <c r="E1382" i="1"/>
  <c r="AB1382" i="2"/>
  <c r="AC1382" i="2"/>
  <c r="W1381" i="1"/>
  <c r="V1383" i="1"/>
  <c r="H1382" i="1"/>
  <c r="AD1383" i="2" l="1"/>
  <c r="E1383" i="1"/>
  <c r="AC1383" i="2"/>
  <c r="AB1383" i="2"/>
  <c r="K1382" i="1"/>
  <c r="J1382" i="1"/>
  <c r="V1384" i="1"/>
  <c r="T1382" i="1"/>
  <c r="H1383" i="1"/>
  <c r="E1384" i="1" l="1"/>
  <c r="AB1384" i="2"/>
  <c r="AC1384" i="2"/>
  <c r="AD1384" i="2"/>
  <c r="W1382" i="1"/>
  <c r="J1383" i="1"/>
  <c r="V1385" i="1"/>
  <c r="T1383" i="1"/>
  <c r="K1383" i="1"/>
  <c r="H1384" i="1"/>
  <c r="AC1385" i="2" l="1"/>
  <c r="AB1385" i="2"/>
  <c r="E1385" i="1"/>
  <c r="AD1385" i="2"/>
  <c r="W1383" i="1"/>
  <c r="J1384" i="1"/>
  <c r="V1386" i="1"/>
  <c r="T1384" i="1"/>
  <c r="K1384" i="1"/>
  <c r="H1385" i="1"/>
  <c r="E1386" i="1" l="1"/>
  <c r="AB1386" i="2"/>
  <c r="AD1386" i="2"/>
  <c r="AC1386" i="2"/>
  <c r="J1385" i="1"/>
  <c r="W1384" i="1"/>
  <c r="V1387" i="1"/>
  <c r="T1385" i="1"/>
  <c r="K1385" i="1"/>
  <c r="H1386" i="1"/>
  <c r="AB1387" i="2" l="1"/>
  <c r="E1387" i="1"/>
  <c r="AD1387" i="2"/>
  <c r="AC1387" i="2"/>
  <c r="K1386" i="1"/>
  <c r="W1385" i="1"/>
  <c r="T1386" i="1"/>
  <c r="J1386" i="1"/>
  <c r="H1387" i="1"/>
  <c r="K1387" i="1" l="1"/>
  <c r="J1387" i="1"/>
  <c r="W1386" i="1"/>
  <c r="V1388" i="1"/>
  <c r="T1387" i="1"/>
  <c r="E1388" i="1" l="1"/>
  <c r="AD1388" i="2"/>
  <c r="AC1388" i="2"/>
  <c r="AB1388" i="2"/>
  <c r="W1387" i="1"/>
  <c r="V1389" i="1"/>
  <c r="H1388" i="1"/>
  <c r="E1389" i="1" l="1"/>
  <c r="AB1389" i="2"/>
  <c r="AC1389" i="2"/>
  <c r="AD1389" i="2"/>
  <c r="K1388" i="1"/>
  <c r="V1390" i="1"/>
  <c r="J1388" i="1"/>
  <c r="T1388" i="1"/>
  <c r="H1389" i="1"/>
  <c r="E1390" i="1" l="1"/>
  <c r="AB1390" i="2"/>
  <c r="AC1390" i="2"/>
  <c r="AD1390" i="2"/>
  <c r="K1389" i="1"/>
  <c r="J1389" i="1"/>
  <c r="W1388" i="1"/>
  <c r="T1389" i="1"/>
  <c r="H1390" i="1"/>
  <c r="K1390" i="1" l="1"/>
  <c r="W1389" i="1"/>
  <c r="V1391" i="1"/>
  <c r="J1390" i="1"/>
  <c r="T1390" i="1"/>
  <c r="AD1391" i="2" l="1"/>
  <c r="E1391" i="1"/>
  <c r="AC1391" i="2"/>
  <c r="AB1391" i="2"/>
  <c r="W1390" i="1"/>
  <c r="V1392" i="1"/>
  <c r="H1391" i="1"/>
  <c r="E1392" i="1" l="1"/>
  <c r="AD1392" i="2"/>
  <c r="AC1392" i="2"/>
  <c r="AB1392" i="2"/>
  <c r="J1391" i="1"/>
  <c r="K1391" i="1"/>
  <c r="V1393" i="1"/>
  <c r="T1391" i="1"/>
  <c r="H1392" i="1"/>
  <c r="AD1393" i="2" l="1"/>
  <c r="E1393" i="1"/>
  <c r="AB1393" i="2"/>
  <c r="AC1393" i="2"/>
  <c r="K1392" i="1"/>
  <c r="W1391" i="1"/>
  <c r="J1392" i="1"/>
  <c r="T1392" i="1"/>
  <c r="H1393" i="1"/>
  <c r="J1393" i="1" l="1"/>
  <c r="K1393" i="1"/>
  <c r="W1392" i="1"/>
  <c r="V1394" i="1"/>
  <c r="T1393" i="1"/>
  <c r="AB1394" i="2" l="1"/>
  <c r="E1394" i="1"/>
  <c r="AC1394" i="2"/>
  <c r="AD1394" i="2"/>
  <c r="W1393" i="1"/>
  <c r="V1395" i="1"/>
  <c r="H1394" i="1"/>
  <c r="AD1395" i="2" l="1"/>
  <c r="E1395" i="1"/>
  <c r="AB1395" i="2"/>
  <c r="AC1395" i="2"/>
  <c r="K1394" i="1"/>
  <c r="J1394" i="1"/>
  <c r="V1396" i="1"/>
  <c r="T1394" i="1"/>
  <c r="H1395" i="1"/>
  <c r="AD1396" i="2" l="1"/>
  <c r="E1396" i="1"/>
  <c r="AC1396" i="2"/>
  <c r="AB1396" i="2"/>
  <c r="J1395" i="1"/>
  <c r="W1394" i="1"/>
  <c r="K1395" i="1"/>
  <c r="T1395" i="1"/>
  <c r="H1396" i="1"/>
  <c r="K1396" i="1" l="1"/>
  <c r="W1395" i="1"/>
  <c r="V1397" i="1"/>
  <c r="T1396" i="1"/>
  <c r="J1396" i="1"/>
  <c r="E1397" i="1" l="1"/>
  <c r="AC1397" i="2"/>
  <c r="AD1397" i="2"/>
  <c r="AB1397" i="2"/>
  <c r="W1396" i="1"/>
  <c r="V1398" i="1"/>
  <c r="H1397" i="1"/>
  <c r="AD1398" i="2" l="1"/>
  <c r="E1398" i="1"/>
  <c r="AC1398" i="2"/>
  <c r="AB1398" i="2"/>
  <c r="K1397" i="1"/>
  <c r="J1397" i="1"/>
  <c r="V1399" i="1"/>
  <c r="T1397" i="1"/>
  <c r="H1398" i="1"/>
  <c r="AC1399" i="2" l="1"/>
  <c r="E1399" i="1"/>
  <c r="AB1399" i="2"/>
  <c r="AD1399" i="2"/>
  <c r="K1398" i="1"/>
  <c r="W1397" i="1"/>
  <c r="V1400" i="1"/>
  <c r="T1398" i="1"/>
  <c r="J1398" i="1"/>
  <c r="H1399" i="1"/>
  <c r="AD1400" i="2" l="1"/>
  <c r="E1400" i="1"/>
  <c r="AB1400" i="2"/>
  <c r="AC1400" i="2"/>
  <c r="W1398" i="1"/>
  <c r="K1399" i="1"/>
  <c r="V1401" i="1"/>
  <c r="T1399" i="1"/>
  <c r="J1399" i="1"/>
  <c r="H1400" i="1"/>
  <c r="E1401" i="1" l="1"/>
  <c r="AC1401" i="2"/>
  <c r="AD1401" i="2"/>
  <c r="AB1401" i="2"/>
  <c r="W1399" i="1"/>
  <c r="K1400" i="1"/>
  <c r="V1402" i="1"/>
  <c r="J1400" i="1"/>
  <c r="T1400" i="1"/>
  <c r="H1401" i="1"/>
  <c r="AB1402" i="2" l="1"/>
  <c r="AD1402" i="2"/>
  <c r="E1402" i="1"/>
  <c r="AC1402" i="2"/>
  <c r="K1401" i="1"/>
  <c r="J1401" i="1"/>
  <c r="W1400" i="1"/>
  <c r="V1403" i="1"/>
  <c r="T1401" i="1"/>
  <c r="H1402" i="1"/>
  <c r="E1403" i="1" l="1"/>
  <c r="AC1403" i="2"/>
  <c r="AD1403" i="2"/>
  <c r="AB1403" i="2"/>
  <c r="W1401" i="1"/>
  <c r="K1402" i="1"/>
  <c r="V1404" i="1"/>
  <c r="J1402" i="1"/>
  <c r="T1402" i="1"/>
  <c r="H1403" i="1"/>
  <c r="AD1404" i="2" l="1"/>
  <c r="AC1404" i="2"/>
  <c r="E1404" i="1"/>
  <c r="AB1404" i="2"/>
  <c r="W1402" i="1"/>
  <c r="K1403" i="1"/>
  <c r="V1405" i="1"/>
  <c r="J1403" i="1"/>
  <c r="T1403" i="1"/>
  <c r="H1404" i="1"/>
  <c r="AD1405" i="2" l="1"/>
  <c r="E1405" i="1"/>
  <c r="AB1405" i="2"/>
  <c r="AC1405" i="2"/>
  <c r="W1403" i="1"/>
  <c r="K1404" i="1"/>
  <c r="T1404" i="1"/>
  <c r="J1404" i="1"/>
  <c r="H1405" i="1"/>
  <c r="J1405" i="1" l="1"/>
  <c r="W1404" i="1"/>
  <c r="K1405" i="1"/>
  <c r="T1405" i="1"/>
  <c r="W1405" i="1" l="1"/>
  <c r="V1406" i="1" l="1"/>
  <c r="E1406" i="1" l="1"/>
  <c r="AC1406" i="2"/>
  <c r="AD1406" i="2"/>
  <c r="AB1406" i="2"/>
  <c r="V1407" i="1"/>
  <c r="H1406" i="1"/>
  <c r="AC1407" i="2" l="1"/>
  <c r="AB1407" i="2"/>
  <c r="E1407" i="1"/>
  <c r="AD1407" i="2"/>
  <c r="K1406" i="1"/>
  <c r="V1408" i="1"/>
  <c r="J1406" i="1"/>
  <c r="T1406" i="1"/>
  <c r="H1407" i="1"/>
  <c r="AC1408" i="2" l="1"/>
  <c r="AB1408" i="2"/>
  <c r="E1408" i="1"/>
  <c r="AD1408" i="2"/>
  <c r="J1407" i="1"/>
  <c r="K1407" i="1"/>
  <c r="W1406" i="1"/>
  <c r="V1409" i="1"/>
  <c r="T1407" i="1"/>
  <c r="H1408" i="1"/>
  <c r="E1409" i="1" l="1"/>
  <c r="AB1409" i="2"/>
  <c r="AC1409" i="2"/>
  <c r="AD1409" i="2"/>
  <c r="K1408" i="1"/>
  <c r="W1407" i="1"/>
  <c r="V1410" i="1"/>
  <c r="J1408" i="1"/>
  <c r="T1408" i="1"/>
  <c r="H1409" i="1"/>
  <c r="AB1410" i="2" l="1"/>
  <c r="AC1410" i="2"/>
  <c r="E1410" i="1"/>
  <c r="AD1410" i="2"/>
  <c r="W1408" i="1"/>
  <c r="J1409" i="1"/>
  <c r="K1409" i="1"/>
  <c r="V1411" i="1"/>
  <c r="T1409" i="1"/>
  <c r="H1410" i="1"/>
  <c r="AD1411" i="2" l="1"/>
  <c r="E1411" i="1"/>
  <c r="AC1411" i="2"/>
  <c r="AB1411" i="2"/>
  <c r="K1410" i="1"/>
  <c r="J1410" i="1"/>
  <c r="W1409" i="1"/>
  <c r="V1412" i="1"/>
  <c r="T1410" i="1"/>
  <c r="H1411" i="1"/>
  <c r="AB1412" i="2" l="1"/>
  <c r="AD1412" i="2"/>
  <c r="E1412" i="1"/>
  <c r="AC1412" i="2"/>
  <c r="W1410" i="1"/>
  <c r="K1411" i="1"/>
  <c r="J1411" i="1"/>
  <c r="V1413" i="1"/>
  <c r="T1411" i="1"/>
  <c r="H1412" i="1"/>
  <c r="AC1413" i="2" l="1"/>
  <c r="E1413" i="1"/>
  <c r="AB1413" i="2"/>
  <c r="AD1413" i="2"/>
  <c r="K1412" i="1"/>
  <c r="J1412" i="1"/>
  <c r="W1411" i="1"/>
  <c r="V1414" i="1"/>
  <c r="T1412" i="1"/>
  <c r="H1413" i="1"/>
  <c r="E1414" i="1" l="1"/>
  <c r="AC1414" i="2"/>
  <c r="AD1414" i="2"/>
  <c r="AB1414" i="2"/>
  <c r="W1412" i="1"/>
  <c r="J1413" i="1"/>
  <c r="V1415" i="1"/>
  <c r="K1413" i="1"/>
  <c r="T1413" i="1"/>
  <c r="H1414" i="1"/>
  <c r="AC1415" i="2" l="1"/>
  <c r="E1415" i="1"/>
  <c r="AB1415" i="2"/>
  <c r="AD1415" i="2"/>
  <c r="W1413" i="1"/>
  <c r="K1414" i="1"/>
  <c r="J1414" i="1"/>
  <c r="V1416" i="1"/>
  <c r="T1414" i="1"/>
  <c r="H1415" i="1"/>
  <c r="AD1416" i="2" l="1"/>
  <c r="E1416" i="1"/>
  <c r="AC1416" i="2"/>
  <c r="AB1416" i="2"/>
  <c r="K1415" i="1"/>
  <c r="W1414" i="1"/>
  <c r="J1415" i="1"/>
  <c r="V1417" i="1"/>
  <c r="T1415" i="1"/>
  <c r="H1416" i="1"/>
  <c r="AC1417" i="2" l="1"/>
  <c r="AB1417" i="2"/>
  <c r="E1417" i="1"/>
  <c r="AD1417" i="2"/>
  <c r="W1415" i="1"/>
  <c r="K1416" i="1"/>
  <c r="V1418" i="1"/>
  <c r="T1416" i="1"/>
  <c r="J1416" i="1"/>
  <c r="H1417" i="1"/>
  <c r="E1418" i="1" l="1"/>
  <c r="AC1418" i="2"/>
  <c r="AB1418" i="2"/>
  <c r="AD1418" i="2"/>
  <c r="K1417" i="1"/>
  <c r="W1416" i="1"/>
  <c r="V1419" i="1"/>
  <c r="T1417" i="1"/>
  <c r="J1417" i="1"/>
  <c r="H1418" i="1"/>
  <c r="AB1419" i="2" l="1"/>
  <c r="AC1419" i="2"/>
  <c r="E1419" i="1"/>
  <c r="AD1419" i="2"/>
  <c r="W1417" i="1"/>
  <c r="K1418" i="1"/>
  <c r="J1418" i="1"/>
  <c r="V1420" i="1"/>
  <c r="T1418" i="1"/>
  <c r="H1419" i="1"/>
  <c r="AD1420" i="2" l="1"/>
  <c r="E1420" i="1"/>
  <c r="AB1420" i="2"/>
  <c r="AC1420" i="2"/>
  <c r="K1419" i="1"/>
  <c r="J1419" i="1"/>
  <c r="W1418" i="1"/>
  <c r="V1421" i="1"/>
  <c r="T1419" i="1"/>
  <c r="H1420" i="1"/>
  <c r="AC1421" i="2" l="1"/>
  <c r="E1421" i="1"/>
  <c r="AB1421" i="2"/>
  <c r="AD1421" i="2"/>
  <c r="K1420" i="1"/>
  <c r="J1420" i="1"/>
  <c r="W1419" i="1"/>
  <c r="V1422" i="1"/>
  <c r="T1420" i="1"/>
  <c r="H1421" i="1"/>
  <c r="E1422" i="1" l="1"/>
  <c r="AD1422" i="2"/>
  <c r="AC1422" i="2"/>
  <c r="AB1422" i="2"/>
  <c r="W1420" i="1"/>
  <c r="K1421" i="1"/>
  <c r="V1423" i="1"/>
  <c r="T1421" i="1"/>
  <c r="J1421" i="1"/>
  <c r="H1422" i="1"/>
  <c r="AC1423" i="2" l="1"/>
  <c r="AD1423" i="2"/>
  <c r="E1423" i="1"/>
  <c r="AB1423" i="2"/>
  <c r="W1421" i="1"/>
  <c r="J1422" i="1"/>
  <c r="K1422" i="1"/>
  <c r="V1424" i="1"/>
  <c r="T1422" i="1"/>
  <c r="H1423" i="1"/>
  <c r="AD1424" i="2" l="1"/>
  <c r="E1424" i="1"/>
  <c r="AC1424" i="2"/>
  <c r="AB1424" i="2"/>
  <c r="K1423" i="1"/>
  <c r="J1423" i="1"/>
  <c r="W1422" i="1"/>
  <c r="V1425" i="1"/>
  <c r="T1423" i="1"/>
  <c r="H1424" i="1"/>
  <c r="AD1425" i="2" l="1"/>
  <c r="E1425" i="1"/>
  <c r="AB1425" i="2"/>
  <c r="AC1425" i="2"/>
  <c r="K1424" i="1"/>
  <c r="W1423" i="1"/>
  <c r="V1426" i="1"/>
  <c r="T1424" i="1"/>
  <c r="J1424" i="1"/>
  <c r="H1425" i="1"/>
  <c r="E1426" i="1" l="1"/>
  <c r="AC1426" i="2"/>
  <c r="AD1426" i="2"/>
  <c r="AB1426" i="2"/>
  <c r="K1425" i="1"/>
  <c r="J1425" i="1"/>
  <c r="W1424" i="1"/>
  <c r="V1427" i="1"/>
  <c r="T1425" i="1"/>
  <c r="H1426" i="1"/>
  <c r="AD1427" i="2" l="1"/>
  <c r="E1427" i="1"/>
  <c r="AC1427" i="2"/>
  <c r="AB1427" i="2"/>
  <c r="K1426" i="1"/>
  <c r="W1425" i="1"/>
  <c r="V1428" i="1"/>
  <c r="J1426" i="1"/>
  <c r="T1426" i="1"/>
  <c r="H1427" i="1"/>
  <c r="E1428" i="1" l="1"/>
  <c r="AD1428" i="2"/>
  <c r="AB1428" i="2"/>
  <c r="AC1428" i="2"/>
  <c r="W1426" i="1"/>
  <c r="K1427" i="1"/>
  <c r="V1429" i="1"/>
  <c r="J1427" i="1"/>
  <c r="T1427" i="1"/>
  <c r="H1428" i="1"/>
  <c r="AC1429" i="2" l="1"/>
  <c r="E1429" i="1"/>
  <c r="AB1429" i="2"/>
  <c r="AD1429" i="2"/>
  <c r="J1428" i="1"/>
  <c r="W1427" i="1"/>
  <c r="K1428" i="1"/>
  <c r="V1430" i="1"/>
  <c r="T1428" i="1"/>
  <c r="H1429" i="1"/>
  <c r="E1430" i="1" l="1"/>
  <c r="AC1430" i="2"/>
  <c r="AB1430" i="2"/>
  <c r="AD1430" i="2"/>
  <c r="K1429" i="1"/>
  <c r="W1428" i="1"/>
  <c r="V1431" i="1"/>
  <c r="T1429" i="1"/>
  <c r="J1429" i="1"/>
  <c r="H1430" i="1"/>
  <c r="AC1431" i="2" l="1"/>
  <c r="E1431" i="1"/>
  <c r="AD1431" i="2"/>
  <c r="AB1431" i="2"/>
  <c r="W1429" i="1"/>
  <c r="J1430" i="1"/>
  <c r="V1432" i="1"/>
  <c r="T1430" i="1"/>
  <c r="K1430" i="1"/>
  <c r="H1431" i="1"/>
  <c r="AC1432" i="2" l="1"/>
  <c r="AD1432" i="2"/>
  <c r="E1432" i="1"/>
  <c r="AB1432" i="2"/>
  <c r="K1431" i="1"/>
  <c r="W1430" i="1"/>
  <c r="V1433" i="1"/>
  <c r="T1431" i="1"/>
  <c r="J1431" i="1"/>
  <c r="H1432" i="1"/>
  <c r="E1433" i="1" l="1"/>
  <c r="AC1433" i="2"/>
  <c r="AB1433" i="2"/>
  <c r="AD1433" i="2"/>
  <c r="J1432" i="1"/>
  <c r="K1432" i="1"/>
  <c r="W1431" i="1"/>
  <c r="V1434" i="1"/>
  <c r="T1432" i="1"/>
  <c r="H1433" i="1"/>
  <c r="AC1434" i="2" l="1"/>
  <c r="E1434" i="1"/>
  <c r="AD1434" i="2"/>
  <c r="AB1434" i="2"/>
  <c r="K1433" i="1"/>
  <c r="W1432" i="1"/>
  <c r="V1435" i="1"/>
  <c r="J1433" i="1"/>
  <c r="T1433" i="1"/>
  <c r="H1434" i="1"/>
  <c r="AD1435" i="2" l="1"/>
  <c r="AB1435" i="2"/>
  <c r="E1435" i="1"/>
  <c r="AC1435" i="2"/>
  <c r="K1434" i="1"/>
  <c r="J1434" i="1"/>
  <c r="W1433" i="1"/>
  <c r="V1436" i="1"/>
  <c r="T1434" i="1"/>
  <c r="H1435" i="1"/>
  <c r="E1436" i="1" l="1"/>
  <c r="AB1436" i="2"/>
  <c r="AD1436" i="2"/>
  <c r="AC1436" i="2"/>
  <c r="W1434" i="1"/>
  <c r="K1435" i="1"/>
  <c r="V1437" i="1"/>
  <c r="J1435" i="1"/>
  <c r="T1435" i="1"/>
  <c r="H1436" i="1"/>
  <c r="AC1437" i="2" l="1"/>
  <c r="AD1437" i="2"/>
  <c r="E1437" i="1"/>
  <c r="AB1437" i="2"/>
  <c r="W1435" i="1"/>
  <c r="K1436" i="1"/>
  <c r="V1438" i="1"/>
  <c r="J1436" i="1"/>
  <c r="T1436" i="1"/>
  <c r="H1437" i="1"/>
  <c r="AB1438" i="2" l="1"/>
  <c r="AD1438" i="2"/>
  <c r="E1438" i="1"/>
  <c r="AC1438" i="2"/>
  <c r="J1437" i="1"/>
  <c r="W1436" i="1"/>
  <c r="V1439" i="1"/>
  <c r="T1437" i="1"/>
  <c r="K1437" i="1"/>
  <c r="H1438" i="1"/>
  <c r="AD1439" i="2" l="1"/>
  <c r="E1439" i="1"/>
  <c r="AC1439" i="2"/>
  <c r="AB1439" i="2"/>
  <c r="K1438" i="1"/>
  <c r="J1438" i="1"/>
  <c r="W1437" i="1"/>
  <c r="V1440" i="1"/>
  <c r="T1438" i="1"/>
  <c r="H1439" i="1"/>
  <c r="E1440" i="1" l="1"/>
  <c r="AD1440" i="2"/>
  <c r="AC1440" i="2"/>
  <c r="AB1440" i="2"/>
  <c r="W1438" i="1"/>
  <c r="J1439" i="1"/>
  <c r="V1441" i="1"/>
  <c r="T1439" i="1"/>
  <c r="K1439" i="1"/>
  <c r="H1440" i="1"/>
  <c r="E1441" i="1" l="1"/>
  <c r="AC1441" i="2"/>
  <c r="AB1441" i="2"/>
  <c r="AD1441" i="2"/>
  <c r="K1440" i="1"/>
  <c r="J1440" i="1"/>
  <c r="W1439" i="1"/>
  <c r="V1442" i="1"/>
  <c r="T1440" i="1"/>
  <c r="H1441" i="1"/>
  <c r="AD1442" i="2" l="1"/>
  <c r="E1442" i="1"/>
  <c r="AC1442" i="2"/>
  <c r="AB1442" i="2"/>
  <c r="K1441" i="1"/>
  <c r="W1440" i="1"/>
  <c r="T1441" i="1"/>
  <c r="J1441" i="1"/>
  <c r="H1442" i="1"/>
  <c r="W1441" i="1" l="1"/>
  <c r="J1442" i="1"/>
  <c r="K1442" i="1"/>
  <c r="T1442" i="1"/>
  <c r="W1442" i="1" l="1"/>
  <c r="V1443" i="1" l="1"/>
  <c r="AC1443" i="2" l="1"/>
  <c r="E1443" i="1"/>
  <c r="AD1443" i="2"/>
  <c r="AB1443" i="2"/>
  <c r="V1444" i="1"/>
  <c r="H1443" i="1"/>
  <c r="E1444" i="1" l="1"/>
  <c r="AC1444" i="2"/>
  <c r="AD1444" i="2"/>
  <c r="AB1444" i="2"/>
  <c r="K1443" i="1"/>
  <c r="J1443" i="1"/>
  <c r="T1443" i="1"/>
  <c r="H1444" i="1"/>
  <c r="K1444" i="1" l="1"/>
  <c r="W1443" i="1"/>
  <c r="T1444" i="1"/>
  <c r="J1444" i="1"/>
  <c r="W1444" i="1" l="1"/>
  <c r="V1445" i="1"/>
  <c r="AC1445" i="2" l="1"/>
  <c r="AD1445" i="2"/>
  <c r="E1445" i="1"/>
  <c r="AB1445" i="2"/>
  <c r="V1446" i="1"/>
  <c r="H1445" i="1"/>
  <c r="AC1446" i="2" l="1"/>
  <c r="AD1446" i="2"/>
  <c r="E1446" i="1"/>
  <c r="AB1446" i="2"/>
  <c r="J1445" i="1"/>
  <c r="K1445" i="1"/>
  <c r="T1445" i="1"/>
  <c r="H1446" i="1"/>
  <c r="W1445" i="1" l="1"/>
  <c r="K1446" i="1"/>
  <c r="J1446" i="1"/>
  <c r="T1446" i="1"/>
  <c r="W1446" i="1" l="1"/>
  <c r="V1447" i="1" l="1"/>
  <c r="AD1447" i="2" l="1"/>
  <c r="E1447" i="1"/>
  <c r="AC1447" i="2"/>
  <c r="AB1447" i="2"/>
  <c r="H1447" i="1"/>
  <c r="J1447" i="1" l="1"/>
  <c r="K1447" i="1"/>
  <c r="T1447" i="1"/>
  <c r="W1447" i="1" l="1"/>
  <c r="V1448" i="1" l="1"/>
  <c r="AB1448" i="2" l="1"/>
  <c r="AD1448" i="2"/>
  <c r="E1448" i="1"/>
  <c r="AC1448" i="2"/>
  <c r="V1449" i="1"/>
  <c r="H1448" i="1"/>
  <c r="E1449" i="1" l="1"/>
  <c r="AB1449" i="2"/>
  <c r="AC1449" i="2"/>
  <c r="AD1449" i="2"/>
  <c r="K1448" i="1"/>
  <c r="V1450" i="1"/>
  <c r="J1448" i="1"/>
  <c r="T1448" i="1"/>
  <c r="H1449" i="1"/>
  <c r="AD1450" i="2" l="1"/>
  <c r="AC1450" i="2"/>
  <c r="E1450" i="1"/>
  <c r="AB1450" i="2"/>
  <c r="W1448" i="1"/>
  <c r="K1449" i="1"/>
  <c r="V1451" i="1"/>
  <c r="T1449" i="1"/>
  <c r="J1449" i="1"/>
  <c r="H1450" i="1"/>
  <c r="AB1451" i="2" l="1"/>
  <c r="AC1451" i="2"/>
  <c r="E1451" i="1"/>
  <c r="AD1451" i="2"/>
  <c r="J1450" i="1"/>
  <c r="W1449" i="1"/>
  <c r="K1450" i="1"/>
  <c r="V1452" i="1"/>
  <c r="T1450" i="1"/>
  <c r="H1451" i="1"/>
  <c r="AC1452" i="2" l="1"/>
  <c r="AD1452" i="2"/>
  <c r="E1452" i="1"/>
  <c r="AB1452" i="2"/>
  <c r="K1451" i="1"/>
  <c r="W1450" i="1"/>
  <c r="V1453" i="1"/>
  <c r="J1451" i="1"/>
  <c r="T1451" i="1"/>
  <c r="H1452" i="1"/>
  <c r="AD1453" i="2" l="1"/>
  <c r="AC1453" i="2"/>
  <c r="AB1453" i="2"/>
  <c r="E1453" i="1"/>
  <c r="W1451" i="1"/>
  <c r="K1452" i="1"/>
  <c r="T1452" i="1"/>
  <c r="J1452" i="1"/>
  <c r="H1453" i="1"/>
  <c r="W1452" i="1" l="1"/>
  <c r="K1453" i="1"/>
  <c r="T1453" i="1"/>
  <c r="J1453" i="1"/>
  <c r="W1453" i="1" l="1"/>
  <c r="V1454" i="1" l="1"/>
  <c r="AD1454" i="2" l="1"/>
  <c r="E1454" i="1"/>
  <c r="AC1454" i="2"/>
  <c r="AB1454" i="2"/>
  <c r="V1455" i="1"/>
  <c r="H1454" i="1"/>
  <c r="E1455" i="1" l="1"/>
  <c r="AB1455" i="2"/>
  <c r="AD1455" i="2"/>
  <c r="AC1455" i="2"/>
  <c r="K1454" i="1"/>
  <c r="J1454" i="1"/>
  <c r="T1454" i="1"/>
  <c r="H1455" i="1"/>
  <c r="K1455" i="1" l="1"/>
  <c r="W1454" i="1"/>
  <c r="J1455" i="1"/>
  <c r="T1455" i="1"/>
  <c r="W1455" i="1" l="1"/>
  <c r="V1456" i="1" l="1"/>
  <c r="AC1456" i="2" l="1"/>
  <c r="AD1456" i="2"/>
  <c r="AB1456" i="2"/>
  <c r="E1456" i="1"/>
  <c r="V1457" i="1"/>
  <c r="H1456" i="1"/>
  <c r="AD1457" i="2" l="1"/>
  <c r="E1457" i="1"/>
  <c r="AB1457" i="2"/>
  <c r="AC1457" i="2"/>
  <c r="K1456" i="1"/>
  <c r="V1458" i="1"/>
  <c r="T1456" i="1"/>
  <c r="J1456" i="1"/>
  <c r="H1457" i="1"/>
  <c r="AD1458" i="2" l="1"/>
  <c r="AC1458" i="2"/>
  <c r="AB1458" i="2"/>
  <c r="E1458" i="1"/>
  <c r="K1457" i="1"/>
  <c r="W1456" i="1"/>
  <c r="J1457" i="1"/>
  <c r="V1459" i="1"/>
  <c r="T1457" i="1"/>
  <c r="H1458" i="1"/>
  <c r="E1459" i="1" l="1"/>
  <c r="AB1459" i="2"/>
  <c r="AC1459" i="2"/>
  <c r="AD1459" i="2"/>
  <c r="K1458" i="1"/>
  <c r="W1457" i="1"/>
  <c r="T1458" i="1"/>
  <c r="J1458" i="1"/>
  <c r="H1459" i="1"/>
  <c r="W1458" i="1" l="1"/>
  <c r="T1459" i="1"/>
  <c r="K1459" i="1"/>
  <c r="J1459" i="1"/>
  <c r="W1459" i="1" l="1"/>
  <c r="V1460" i="1" l="1"/>
  <c r="AD1460" i="2" l="1"/>
  <c r="E1460" i="1"/>
  <c r="AB1460" i="2"/>
  <c r="AC1460" i="2"/>
  <c r="H1460" i="1"/>
  <c r="K1460" i="1" l="1"/>
  <c r="J1460" i="1"/>
  <c r="T1460" i="1"/>
  <c r="W1460" i="1" l="1"/>
  <c r="V1461" i="1" l="1"/>
  <c r="AD1461" i="2" l="1"/>
  <c r="E1461" i="1"/>
  <c r="AC1461" i="2"/>
  <c r="AB1461" i="2"/>
  <c r="V1462" i="1"/>
  <c r="H1461" i="1"/>
  <c r="AD1462" i="2" l="1"/>
  <c r="E1462" i="1"/>
  <c r="AC1462" i="2"/>
  <c r="AB1462" i="2"/>
  <c r="K1461" i="1"/>
  <c r="J1461" i="1"/>
  <c r="V1463" i="1"/>
  <c r="T1461" i="1"/>
  <c r="H1462" i="1"/>
  <c r="E1463" i="1" l="1"/>
  <c r="AB1463" i="2"/>
  <c r="AD1463" i="2"/>
  <c r="AC1463" i="2"/>
  <c r="J1462" i="1"/>
  <c r="K1462" i="1"/>
  <c r="W1461" i="1"/>
  <c r="V1464" i="1"/>
  <c r="T1462" i="1"/>
  <c r="H1463" i="1"/>
  <c r="AC1464" i="2" l="1"/>
  <c r="AD1464" i="2"/>
  <c r="AB1464" i="2"/>
  <c r="E1464" i="1"/>
  <c r="W1462" i="1"/>
  <c r="J1463" i="1"/>
  <c r="K1463" i="1"/>
  <c r="T1463" i="1"/>
  <c r="H1464" i="1"/>
  <c r="K1464" i="1" l="1"/>
  <c r="J1464" i="1"/>
  <c r="W1463" i="1"/>
  <c r="V1465" i="1"/>
  <c r="T1464" i="1"/>
  <c r="E1465" i="1" l="1"/>
  <c r="AD1465" i="2"/>
  <c r="AC1465" i="2"/>
  <c r="AB1465" i="2"/>
  <c r="W1464" i="1"/>
  <c r="V1466" i="1"/>
  <c r="H1465" i="1"/>
  <c r="AB1466" i="2" l="1"/>
  <c r="E1466" i="1"/>
  <c r="AC1466" i="2"/>
  <c r="AD1466" i="2"/>
  <c r="K1465" i="1"/>
  <c r="J1465" i="1"/>
  <c r="T1465" i="1"/>
  <c r="H1466" i="1"/>
  <c r="W1465" i="1" l="1"/>
  <c r="K1466" i="1"/>
  <c r="J1466" i="1"/>
  <c r="T1466" i="1"/>
  <c r="W1466" i="1" l="1"/>
  <c r="V1467" i="1"/>
  <c r="E1467" i="1" l="1"/>
  <c r="AB1467" i="2"/>
  <c r="AC1467" i="2"/>
  <c r="AD1467" i="2"/>
  <c r="V1468" i="1"/>
  <c r="H1467" i="1"/>
  <c r="E1468" i="1" l="1"/>
  <c r="AD1468" i="2"/>
  <c r="AC1468" i="2"/>
  <c r="AB1468" i="2"/>
  <c r="K1467" i="1"/>
  <c r="J1467" i="1"/>
  <c r="V1469" i="1"/>
  <c r="T1467" i="1"/>
  <c r="H1468" i="1"/>
  <c r="E1469" i="1" l="1"/>
  <c r="AD1469" i="2"/>
  <c r="AC1469" i="2"/>
  <c r="AB1469" i="2"/>
  <c r="W1467" i="1"/>
  <c r="K1468" i="1"/>
  <c r="V1470" i="1"/>
  <c r="T1468" i="1"/>
  <c r="J1468" i="1"/>
  <c r="H1469" i="1"/>
  <c r="E1470" i="1" l="1"/>
  <c r="AB1470" i="2"/>
  <c r="AD1470" i="2"/>
  <c r="AC1470" i="2"/>
  <c r="W1468" i="1"/>
  <c r="K1469" i="1"/>
  <c r="V1471" i="1"/>
  <c r="T1469" i="1"/>
  <c r="J1469" i="1"/>
  <c r="H1470" i="1"/>
  <c r="AD1471" i="2" l="1"/>
  <c r="E1471" i="1"/>
  <c r="AC1471" i="2"/>
  <c r="AB1471" i="2"/>
  <c r="J1470" i="1"/>
  <c r="W1469" i="1"/>
  <c r="V1472" i="1"/>
  <c r="T1470" i="1"/>
  <c r="K1470" i="1"/>
  <c r="H1471" i="1"/>
  <c r="AB1472" i="2" l="1"/>
  <c r="E1472" i="1"/>
  <c r="AC1472" i="2"/>
  <c r="AD1472" i="2"/>
  <c r="K1471" i="1"/>
  <c r="W1470" i="1"/>
  <c r="V1473" i="1"/>
  <c r="T1471" i="1"/>
  <c r="J1471" i="1"/>
  <c r="H1472" i="1"/>
  <c r="E1473" i="1" l="1"/>
  <c r="AD1473" i="2"/>
  <c r="AB1473" i="2"/>
  <c r="AC1473" i="2"/>
  <c r="K1472" i="1"/>
  <c r="W1471" i="1"/>
  <c r="V1474" i="1"/>
  <c r="T1472" i="1"/>
  <c r="J1472" i="1"/>
  <c r="H1473" i="1"/>
  <c r="E1474" i="1" l="1"/>
  <c r="AD1474" i="2"/>
  <c r="AC1474" i="2"/>
  <c r="AB1474" i="2"/>
  <c r="K1473" i="1"/>
  <c r="J1473" i="1"/>
  <c r="W1472" i="1"/>
  <c r="V1475" i="1"/>
  <c r="T1473" i="1"/>
  <c r="H1474" i="1"/>
  <c r="E1475" i="1" l="1"/>
  <c r="AD1475" i="2"/>
  <c r="AB1475" i="2"/>
  <c r="AC1475" i="2"/>
  <c r="K1474" i="1"/>
  <c r="W1473" i="1"/>
  <c r="J1474" i="1"/>
  <c r="V1476" i="1"/>
  <c r="T1474" i="1"/>
  <c r="H1475" i="1"/>
  <c r="AD1476" i="2" l="1"/>
  <c r="AC1476" i="2"/>
  <c r="E1476" i="1"/>
  <c r="AB1476" i="2"/>
  <c r="K1475" i="1"/>
  <c r="W1474" i="1"/>
  <c r="J1475" i="1"/>
  <c r="T1475" i="1"/>
  <c r="H1476" i="1"/>
  <c r="W1475" i="1" l="1"/>
  <c r="K1476" i="1"/>
  <c r="T1476" i="1"/>
  <c r="J1476" i="1"/>
  <c r="W1476" i="1" l="1"/>
  <c r="V1477" i="1"/>
  <c r="AC1477" i="2" l="1"/>
  <c r="AB1477" i="2"/>
  <c r="E1477" i="1"/>
  <c r="AD1477" i="2"/>
  <c r="H1477" i="1"/>
  <c r="K1477" i="1" l="1"/>
  <c r="J1477" i="1"/>
  <c r="T1477" i="1"/>
  <c r="W1477" i="1" l="1"/>
  <c r="T975" i="1" l="1"/>
  <c r="T202" i="1"/>
  <c r="T91" i="1"/>
  <c r="T1089" i="1"/>
  <c r="T995" i="1"/>
  <c r="T201" i="1"/>
  <c r="T998" i="1"/>
  <c r="T902" i="1"/>
  <c r="T116" i="1"/>
  <c r="T1121" i="1"/>
  <c r="T136" i="1"/>
  <c r="T1056" i="1"/>
  <c r="T176" i="1"/>
  <c r="T858" i="1"/>
  <c r="T1126" i="1"/>
  <c r="T984" i="1"/>
  <c r="T104" i="1"/>
  <c r="T1077" i="1"/>
  <c r="T1130" i="1"/>
  <c r="T1139" i="1"/>
  <c r="T1092" i="1"/>
  <c r="T885" i="1"/>
  <c r="T128" i="1"/>
  <c r="T906" i="1"/>
  <c r="T1141" i="1"/>
  <c r="T1091" i="1"/>
  <c r="T1190" i="1"/>
  <c r="T1050" i="1"/>
  <c r="T1055" i="1"/>
  <c r="T924" i="1"/>
  <c r="T1049" i="1"/>
  <c r="T1112" i="1"/>
  <c r="T1027" i="1"/>
  <c r="T884" i="1"/>
  <c r="T1162" i="1"/>
  <c r="T1029" i="1"/>
  <c r="T111" i="1"/>
  <c r="T886" i="1"/>
  <c r="T909" i="1"/>
  <c r="T1039" i="1"/>
  <c r="T1113" i="1"/>
  <c r="T1152" i="1"/>
  <c r="T199" i="1"/>
  <c r="T167" i="1"/>
  <c r="T908" i="1"/>
  <c r="T70" i="1"/>
  <c r="T1061" i="1"/>
  <c r="T1023" i="1"/>
  <c r="T120" i="1"/>
  <c r="T1082" i="1"/>
  <c r="T993" i="1"/>
  <c r="T190" i="1"/>
  <c r="T92" i="1"/>
  <c r="T149" i="1"/>
  <c r="T133" i="1"/>
  <c r="T88" i="1"/>
  <c r="T1085" i="1"/>
  <c r="T862" i="1"/>
  <c r="T164" i="1"/>
  <c r="T168" i="1"/>
  <c r="T134" i="1"/>
  <c r="T114" i="1"/>
  <c r="T861" i="1"/>
  <c r="T1051" i="1"/>
  <c r="T197" i="1"/>
  <c r="T877" i="1"/>
  <c r="T1048" i="1"/>
  <c r="T209" i="1"/>
  <c r="T1198" i="1"/>
  <c r="T1155" i="1"/>
  <c r="T1047" i="1"/>
  <c r="T100" i="1"/>
  <c r="T865" i="1"/>
  <c r="T1097" i="1"/>
  <c r="T1194" i="1"/>
  <c r="T1015" i="1"/>
  <c r="T187" i="1"/>
  <c r="T97" i="1"/>
  <c r="T990" i="1"/>
  <c r="T107" i="1"/>
  <c r="T1201" i="1"/>
  <c r="T1165" i="1"/>
  <c r="T1068" i="1"/>
  <c r="T1100" i="1"/>
  <c r="T923" i="1"/>
  <c r="T1053" i="1"/>
  <c r="T854" i="1"/>
  <c r="T1109" i="1"/>
  <c r="T996" i="1"/>
  <c r="T71" i="1"/>
  <c r="T1094" i="1"/>
  <c r="T220" i="1"/>
  <c r="T200" i="1"/>
  <c r="T980" i="1"/>
  <c r="T1142" i="1"/>
  <c r="T1074" i="1"/>
  <c r="T1144" i="1"/>
  <c r="T925" i="1"/>
  <c r="T94" i="1"/>
  <c r="T89" i="1"/>
  <c r="T892" i="1"/>
  <c r="T864" i="1"/>
  <c r="T81" i="1"/>
  <c r="T78" i="1"/>
  <c r="T151" i="1"/>
  <c r="T117" i="1"/>
  <c r="T172" i="1"/>
  <c r="T859" i="1"/>
  <c r="T184" i="1"/>
  <c r="T1000" i="1"/>
  <c r="T101" i="1"/>
  <c r="T895" i="1"/>
  <c r="T1076" i="1"/>
  <c r="T1017" i="1"/>
  <c r="T165" i="1"/>
  <c r="T73" i="1"/>
  <c r="T1191" i="1"/>
  <c r="T1117" i="1"/>
  <c r="T897" i="1"/>
  <c r="T95" i="1"/>
  <c r="T917" i="1"/>
  <c r="T108" i="1"/>
  <c r="T1110" i="1"/>
  <c r="T1116" i="1"/>
  <c r="T1133" i="1"/>
  <c r="T137" i="1"/>
  <c r="T1054" i="1"/>
  <c r="T1122" i="1"/>
  <c r="T915" i="1"/>
  <c r="T1063" i="1"/>
  <c r="T180" i="1"/>
  <c r="T1019" i="1"/>
  <c r="T1018" i="1"/>
  <c r="T1009" i="1"/>
  <c r="T1037" i="1"/>
  <c r="T208" i="1"/>
  <c r="T891" i="1"/>
  <c r="T224" i="1"/>
  <c r="T102" i="1"/>
  <c r="T851" i="1"/>
  <c r="T1096" i="1"/>
  <c r="T1108" i="1"/>
  <c r="T1036" i="1"/>
  <c r="T1119" i="1"/>
  <c r="T869" i="1"/>
  <c r="T152" i="1"/>
  <c r="T1008" i="1"/>
  <c r="T1183" i="1"/>
  <c r="T182" i="1"/>
  <c r="T882" i="1"/>
  <c r="T1167" i="1"/>
  <c r="T127" i="1"/>
  <c r="T203" i="1"/>
  <c r="T1145" i="1"/>
  <c r="T893" i="1"/>
  <c r="T1064" i="1"/>
  <c r="T1171" i="1"/>
  <c r="T901" i="1"/>
  <c r="T1006" i="1"/>
  <c r="T90" i="1"/>
  <c r="T898" i="1"/>
  <c r="T115" i="1"/>
  <c r="T157" i="1"/>
  <c r="T1043" i="1"/>
  <c r="T217" i="1"/>
  <c r="T139" i="1"/>
  <c r="T214" i="1"/>
  <c r="T135" i="1"/>
  <c r="T126" i="1"/>
  <c r="T118" i="1"/>
  <c r="T210" i="1"/>
  <c r="T1038" i="1"/>
  <c r="T1012" i="1"/>
  <c r="T69" i="1"/>
  <c r="T913" i="1"/>
  <c r="T912" i="1"/>
  <c r="T883" i="1"/>
  <c r="T1052" i="1"/>
  <c r="T219" i="1"/>
  <c r="T162" i="1"/>
  <c r="T103" i="1"/>
  <c r="T1132" i="1"/>
  <c r="T121" i="1"/>
  <c r="T178" i="1"/>
  <c r="T122" i="1"/>
  <c r="T112" i="1"/>
  <c r="T1156" i="1"/>
  <c r="T1159" i="1"/>
  <c r="T77" i="1"/>
  <c r="T106" i="1"/>
  <c r="T1166" i="1"/>
  <c r="T1197" i="1"/>
  <c r="T1007" i="1"/>
  <c r="T1149" i="1"/>
  <c r="T987" i="1"/>
  <c r="T879" i="1"/>
  <c r="T1003" i="1"/>
  <c r="T156" i="1"/>
  <c r="T163" i="1"/>
  <c r="T1020" i="1"/>
  <c r="T166" i="1"/>
  <c r="T1163" i="1"/>
  <c r="T870" i="1"/>
  <c r="T1071" i="1"/>
  <c r="T93" i="1"/>
  <c r="T1093" i="1"/>
  <c r="T978" i="1"/>
  <c r="T1059" i="1"/>
  <c r="T1181" i="1"/>
  <c r="T221" i="1"/>
  <c r="T1024" i="1"/>
  <c r="T1057" i="1"/>
  <c r="T910" i="1"/>
  <c r="T1088" i="1"/>
  <c r="T1148" i="1"/>
  <c r="T218" i="1"/>
  <c r="T1030" i="1"/>
  <c r="T1099" i="1"/>
  <c r="T192" i="1"/>
  <c r="T211" i="1"/>
  <c r="T921" i="1"/>
  <c r="T129" i="1"/>
  <c r="T1079" i="1"/>
  <c r="T150" i="1"/>
  <c r="T874" i="1"/>
  <c r="T1175" i="1"/>
  <c r="T125" i="1"/>
  <c r="T105" i="1"/>
  <c r="T1168" i="1"/>
  <c r="T1131" i="1"/>
  <c r="T1115" i="1"/>
  <c r="T1010" i="1"/>
  <c r="T1125" i="1"/>
  <c r="T1128" i="1"/>
  <c r="T1075" i="1"/>
  <c r="T1178" i="1"/>
  <c r="T155" i="1"/>
  <c r="T205" i="1"/>
  <c r="T1104" i="1"/>
  <c r="T196" i="1"/>
  <c r="T130" i="1"/>
  <c r="T76" i="1"/>
  <c r="T1062" i="1"/>
  <c r="T154" i="1"/>
  <c r="T223" i="1"/>
  <c r="T1095" i="1"/>
  <c r="T997" i="1"/>
  <c r="T1138" i="1"/>
  <c r="T1044" i="1"/>
  <c r="T1146" i="1"/>
  <c r="T1034" i="1"/>
  <c r="T1080" i="1"/>
  <c r="T907" i="1"/>
  <c r="T914" i="1"/>
  <c r="T852" i="1"/>
  <c r="T1111" i="1"/>
  <c r="T868" i="1"/>
  <c r="T1199" i="1"/>
  <c r="T1067" i="1"/>
  <c r="T1189" i="1"/>
  <c r="T96" i="1"/>
  <c r="T1153" i="1"/>
  <c r="T1106" i="1"/>
  <c r="T124" i="1"/>
  <c r="T1188" i="1"/>
  <c r="T1066" i="1"/>
  <c r="T988" i="1"/>
  <c r="T920" i="1"/>
  <c r="T207" i="1"/>
  <c r="T119" i="1"/>
  <c r="T193" i="1"/>
  <c r="T1083" i="1"/>
  <c r="T144" i="1"/>
  <c r="T1078" i="1"/>
  <c r="T1022" i="1"/>
  <c r="T1090" i="1"/>
  <c r="T1081" i="1"/>
  <c r="T981" i="1"/>
  <c r="T1123" i="1"/>
  <c r="T1196" i="1"/>
  <c r="T1084" i="1"/>
  <c r="T198" i="1"/>
  <c r="T113" i="1"/>
  <c r="T216" i="1"/>
  <c r="T131" i="1"/>
  <c r="T1065" i="1"/>
  <c r="T999" i="1"/>
  <c r="T138" i="1"/>
  <c r="T80" i="1"/>
  <c r="T875" i="1"/>
  <c r="T1060" i="1"/>
  <c r="T1114" i="1"/>
  <c r="T189" i="1"/>
  <c r="T986" i="1"/>
  <c r="T1200" i="1"/>
  <c r="T1176" i="1"/>
  <c r="T213" i="1"/>
  <c r="T142" i="1"/>
  <c r="T188" i="1"/>
  <c r="T140" i="1"/>
  <c r="T183" i="1"/>
  <c r="T1127" i="1"/>
  <c r="T1013" i="1"/>
  <c r="T160" i="1"/>
  <c r="T110" i="1"/>
  <c r="T1134" i="1"/>
  <c r="T1136" i="1"/>
  <c r="T982" i="1"/>
  <c r="T888" i="1"/>
  <c r="T1107" i="1"/>
  <c r="T985" i="1"/>
  <c r="T123" i="1"/>
  <c r="T976" i="1"/>
  <c r="T1118" i="1"/>
  <c r="T145" i="1"/>
  <c r="T856" i="1"/>
  <c r="T1143" i="1"/>
  <c r="T1154" i="1"/>
  <c r="T977" i="1"/>
  <c r="T1185" i="1"/>
  <c r="T1073" i="1"/>
  <c r="T1058" i="1"/>
  <c r="T860" i="1"/>
  <c r="T1195" i="1"/>
  <c r="T1105" i="1"/>
  <c r="T1161" i="1"/>
  <c r="T887" i="1"/>
  <c r="T855" i="1"/>
  <c r="T1011" i="1"/>
  <c r="T186" i="1"/>
  <c r="T99" i="1"/>
  <c r="T143" i="1"/>
  <c r="T75" i="1"/>
  <c r="T148" i="1"/>
  <c r="T1124" i="1"/>
  <c r="T881" i="1"/>
  <c r="T1135" i="1"/>
  <c r="T1177" i="1"/>
  <c r="T1045" i="1"/>
  <c r="T173" i="1"/>
  <c r="T1101" i="1"/>
  <c r="T1042" i="1"/>
  <c r="T83" i="1"/>
  <c r="T867" i="1"/>
  <c r="T215" i="1"/>
  <c r="T853" i="1"/>
  <c r="T900" i="1"/>
  <c r="T1016" i="1"/>
  <c r="T1004" i="1"/>
  <c r="T1164" i="1"/>
  <c r="T1001" i="1"/>
  <c r="T1025" i="1"/>
  <c r="T992" i="1"/>
  <c r="T1069" i="1"/>
  <c r="T1193" i="1"/>
  <c r="T1147" i="1"/>
  <c r="T904" i="1"/>
  <c r="T994" i="1"/>
  <c r="T890" i="1"/>
  <c r="T171" i="1"/>
  <c r="T850" i="1"/>
  <c r="T194" i="1"/>
  <c r="T1140" i="1"/>
  <c r="T866" i="1"/>
  <c r="T87" i="1"/>
  <c r="T1041" i="1"/>
  <c r="T1160" i="1"/>
  <c r="T905" i="1"/>
  <c r="T204" i="1"/>
  <c r="T894" i="1"/>
  <c r="T1035" i="1"/>
  <c r="T922" i="1"/>
  <c r="T857" i="1"/>
  <c r="T191" i="1"/>
  <c r="T979" i="1"/>
  <c r="T177" i="1"/>
  <c r="T206" i="1"/>
  <c r="T179" i="1"/>
  <c r="T132" i="1"/>
  <c r="T863" i="1"/>
  <c r="T1002" i="1"/>
  <c r="T1182" i="1"/>
  <c r="T1169" i="1"/>
  <c r="T1014" i="1"/>
  <c r="T185" i="1"/>
  <c r="T1021" i="1"/>
  <c r="T222" i="1"/>
  <c r="T1137" i="1"/>
  <c r="T1070" i="1"/>
  <c r="T918" i="1"/>
  <c r="T983" i="1"/>
  <c r="T1026" i="1"/>
  <c r="T1192" i="1"/>
  <c r="T1129" i="1"/>
  <c r="T878" i="1"/>
  <c r="T159" i="1"/>
  <c r="T1172" i="1"/>
  <c r="T141" i="1"/>
  <c r="T146" i="1"/>
  <c r="T98" i="1"/>
  <c r="T1184" i="1"/>
  <c r="T84" i="1"/>
  <c r="T903" i="1"/>
  <c r="T880" i="1"/>
  <c r="T109" i="1"/>
  <c r="T1174" i="1"/>
  <c r="T1158" i="1"/>
  <c r="T1186" i="1"/>
  <c r="T1087" i="1"/>
  <c r="T1040" i="1"/>
  <c r="T911" i="1"/>
  <c r="T82" i="1"/>
  <c r="T1031" i="1"/>
  <c r="T1072" i="1"/>
  <c r="T1187" i="1"/>
  <c r="T991" i="1"/>
  <c r="T1033" i="1"/>
  <c r="T916" i="1"/>
  <c r="T74" i="1"/>
  <c r="T175" i="1"/>
  <c r="T1032" i="1"/>
  <c r="T1046" i="1"/>
  <c r="T871" i="1"/>
  <c r="T1151" i="1"/>
  <c r="T1005" i="1"/>
  <c r="T1157" i="1"/>
  <c r="T161" i="1"/>
  <c r="T147" i="1"/>
  <c r="T86" i="1"/>
  <c r="T876" i="1"/>
  <c r="T153" i="1"/>
  <c r="T181" i="1"/>
  <c r="T170" i="1"/>
  <c r="T85" i="1"/>
  <c r="T873" i="1"/>
  <c r="T1098" i="1"/>
  <c r="T158" i="1"/>
  <c r="T169" i="1"/>
  <c r="T212" i="1"/>
  <c r="T1120" i="1"/>
  <c r="T1102" i="1"/>
  <c r="T1028" i="1"/>
  <c r="T1173" i="1"/>
  <c r="T872" i="1"/>
  <c r="T1150" i="1"/>
  <c r="T79" i="1"/>
  <c r="T919" i="1"/>
  <c r="T896" i="1"/>
  <c r="T1103" i="1"/>
  <c r="T195" i="1"/>
  <c r="T1170" i="1"/>
  <c r="T174" i="1"/>
  <c r="T989" i="1"/>
  <c r="T899" i="1"/>
  <c r="T1180" i="1"/>
  <c r="T889" i="1"/>
  <c r="T1086" i="1"/>
  <c r="T72" i="1"/>
  <c r="T1179" i="1"/>
  <c r="T12" i="1"/>
  <c r="T27" i="1"/>
  <c r="T28" i="1"/>
  <c r="T35" i="1"/>
  <c r="T17" i="1"/>
  <c r="T8" i="1"/>
  <c r="T18" i="1"/>
  <c r="T36" i="1"/>
  <c r="T10" i="1"/>
  <c r="T22" i="1"/>
  <c r="T19" i="1"/>
  <c r="T26" i="1"/>
  <c r="T40" i="1"/>
  <c r="T15" i="1"/>
  <c r="T39" i="1"/>
  <c r="T9" i="1"/>
  <c r="T37" i="1"/>
  <c r="T34" i="1"/>
  <c r="T31" i="1"/>
  <c r="T23" i="1"/>
  <c r="T24" i="1"/>
  <c r="T38" i="1"/>
  <c r="T14" i="1"/>
  <c r="T29" i="1"/>
  <c r="T32" i="1"/>
  <c r="T16" i="1"/>
  <c r="T30" i="1"/>
  <c r="T33" i="1"/>
  <c r="T11" i="1"/>
  <c r="T25" i="1"/>
  <c r="T7" i="1"/>
  <c r="T21" i="1"/>
  <c r="T13" i="1"/>
  <c r="T20" i="1"/>
  <c r="T6" i="1" l="1"/>
  <c r="U1478" i="1" l="1"/>
  <c r="V1478" i="1"/>
  <c r="AD1478" i="2" l="1"/>
  <c r="AC1478" i="2"/>
  <c r="AB1478" i="2"/>
  <c r="E1478" i="1"/>
  <c r="U1479" i="1"/>
  <c r="V1479" i="1"/>
  <c r="H1478" i="1"/>
  <c r="E1479" i="1" l="1"/>
  <c r="AB1479" i="2"/>
  <c r="AC1479" i="2"/>
  <c r="AD1479" i="2"/>
  <c r="J1478" i="1"/>
  <c r="U1480" i="1"/>
  <c r="V1480" i="1"/>
  <c r="K1478" i="1"/>
  <c r="H1479" i="1"/>
  <c r="E1480" i="1" l="1"/>
  <c r="AB1480" i="2"/>
  <c r="AC1480" i="2"/>
  <c r="AD1480" i="2"/>
  <c r="T1478" i="1"/>
  <c r="K1479" i="1"/>
  <c r="W1478" i="1"/>
  <c r="U1481" i="1"/>
  <c r="V1481" i="1"/>
  <c r="J1479" i="1"/>
  <c r="H1480" i="1"/>
  <c r="AD1481" i="2" l="1"/>
  <c r="AC1481" i="2"/>
  <c r="AB1481" i="2"/>
  <c r="E1481" i="1"/>
  <c r="K1480" i="1"/>
  <c r="W1479" i="1"/>
  <c r="V1482" i="1"/>
  <c r="J1480" i="1"/>
  <c r="H1481" i="1"/>
  <c r="T1479" i="1" l="1"/>
  <c r="AC1482" i="2"/>
  <c r="E1482" i="1"/>
  <c r="AB1482" i="2"/>
  <c r="AD1482" i="2"/>
  <c r="T1480" i="1"/>
  <c r="W1480" i="1"/>
  <c r="J1481" i="1"/>
  <c r="V1483" i="1"/>
  <c r="K1481" i="1"/>
  <c r="H1482" i="1"/>
  <c r="E1483" i="1" l="1"/>
  <c r="AC1483" i="2"/>
  <c r="AB1483" i="2"/>
  <c r="AD1483" i="2"/>
  <c r="J1482" i="1"/>
  <c r="T1481" i="1"/>
  <c r="W1481" i="1"/>
  <c r="K1482" i="1"/>
  <c r="V1484" i="1"/>
  <c r="H1483" i="1"/>
  <c r="AD1484" i="2" l="1"/>
  <c r="AB1484" i="2"/>
  <c r="E1484" i="1"/>
  <c r="AC1484" i="2"/>
  <c r="T1482" i="1"/>
  <c r="W1482" i="1"/>
  <c r="K1483" i="1"/>
  <c r="J1483" i="1"/>
  <c r="V1485" i="1"/>
  <c r="H1484" i="1"/>
  <c r="AC1485" i="2" l="1"/>
  <c r="E1485" i="1"/>
  <c r="AB1485" i="2"/>
  <c r="AD1485" i="2"/>
  <c r="W1483" i="1"/>
  <c r="K1484" i="1"/>
  <c r="J1484" i="1"/>
  <c r="T1483" i="1"/>
  <c r="V1486" i="1"/>
  <c r="H1485" i="1"/>
  <c r="E1486" i="1" l="1"/>
  <c r="AB1486" i="2"/>
  <c r="AD1486" i="2"/>
  <c r="AC1486" i="2"/>
  <c r="W1484" i="1"/>
  <c r="T1484" i="1"/>
  <c r="J1485" i="1"/>
  <c r="V1487" i="1"/>
  <c r="K1485" i="1"/>
  <c r="H1486" i="1"/>
  <c r="AB1487" i="2" l="1"/>
  <c r="E1487" i="1"/>
  <c r="AD1487" i="2"/>
  <c r="AC1487" i="2"/>
  <c r="K1486" i="1"/>
  <c r="W1485" i="1"/>
  <c r="T1485" i="1"/>
  <c r="V1488" i="1"/>
  <c r="J1486" i="1"/>
  <c r="H1487" i="1"/>
  <c r="AB1488" i="2" l="1"/>
  <c r="AD1488" i="2"/>
  <c r="AC1488" i="2"/>
  <c r="E1488" i="1"/>
  <c r="W1486" i="1"/>
  <c r="T1486" i="1"/>
  <c r="J1487" i="1"/>
  <c r="V1489" i="1"/>
  <c r="K1487" i="1"/>
  <c r="H1488" i="1"/>
  <c r="E1489" i="1" l="1"/>
  <c r="AD1489" i="2"/>
  <c r="AB1489" i="2"/>
  <c r="AC1489" i="2"/>
  <c r="J1488" i="1"/>
  <c r="K1488" i="1"/>
  <c r="W1487" i="1"/>
  <c r="T1487" i="1"/>
  <c r="V1490" i="1"/>
  <c r="H1489" i="1"/>
  <c r="E1490" i="1" l="1"/>
  <c r="AB1490" i="2"/>
  <c r="AD1490" i="2"/>
  <c r="AC1490" i="2"/>
  <c r="J1489" i="1"/>
  <c r="T1488" i="1"/>
  <c r="K1489" i="1"/>
  <c r="W1488" i="1"/>
  <c r="V1491" i="1"/>
  <c r="H1490" i="1"/>
  <c r="E1491" i="1" l="1"/>
  <c r="AB1491" i="2"/>
  <c r="AC1491" i="2"/>
  <c r="AD1491" i="2"/>
  <c r="J1490" i="1"/>
  <c r="K1490" i="1"/>
  <c r="T1489" i="1"/>
  <c r="W1489" i="1"/>
  <c r="V1492" i="1"/>
  <c r="H1491" i="1"/>
  <c r="E1492" i="1" l="1"/>
  <c r="AD1492" i="2"/>
  <c r="AB1492" i="2"/>
  <c r="AC1492" i="2"/>
  <c r="T1490" i="1"/>
  <c r="W1490" i="1"/>
  <c r="J1491" i="1"/>
  <c r="V1493" i="1"/>
  <c r="K1491" i="1"/>
  <c r="H1492" i="1"/>
  <c r="E1493" i="1" l="1"/>
  <c r="AC1493" i="2"/>
  <c r="AB1493" i="2"/>
  <c r="AD1493" i="2"/>
  <c r="J1492" i="1"/>
  <c r="K1492" i="1"/>
  <c r="W1491" i="1"/>
  <c r="T1491" i="1"/>
  <c r="V1494" i="1"/>
  <c r="U1494" i="1"/>
  <c r="H1493" i="1"/>
  <c r="AD1494" i="2" l="1"/>
  <c r="E1494" i="1"/>
  <c r="AB1494" i="2"/>
  <c r="AC1494" i="2"/>
  <c r="T1492" i="1"/>
  <c r="W1492" i="1"/>
  <c r="J1493" i="1"/>
  <c r="K1493" i="1"/>
  <c r="U1495" i="1"/>
  <c r="V1495" i="1"/>
  <c r="H1494" i="1"/>
  <c r="AB1495" i="2" l="1"/>
  <c r="AC1495" i="2"/>
  <c r="E1495" i="1"/>
  <c r="AD1495" i="2"/>
  <c r="K1494" i="1"/>
  <c r="W1493" i="1"/>
  <c r="T1493" i="1"/>
  <c r="V1496" i="1"/>
  <c r="U1496" i="1"/>
  <c r="J1494" i="1"/>
  <c r="H1495" i="1"/>
  <c r="AC1496" i="2" l="1"/>
  <c r="AD1496" i="2"/>
  <c r="E1496" i="1"/>
  <c r="AB1496" i="2"/>
  <c r="T1494" i="1"/>
  <c r="W1494" i="1"/>
  <c r="J1495" i="1"/>
  <c r="K1495" i="1"/>
  <c r="V1497" i="1"/>
  <c r="U1497" i="1"/>
  <c r="H1496" i="1"/>
  <c r="E1497" i="1" l="1"/>
  <c r="AD1497" i="2"/>
  <c r="AC1497" i="2"/>
  <c r="AB1497" i="2"/>
  <c r="J1496" i="1"/>
  <c r="K1496" i="1"/>
  <c r="W1495" i="1"/>
  <c r="T1495" i="1"/>
  <c r="U1498" i="1"/>
  <c r="V1498" i="1"/>
  <c r="H1497" i="1"/>
  <c r="AD1498" i="2" l="1"/>
  <c r="E1498" i="1"/>
  <c r="AB1498" i="2"/>
  <c r="AC1498" i="2"/>
  <c r="T1496" i="1"/>
  <c r="K1497" i="1"/>
  <c r="W1496" i="1"/>
  <c r="J1497" i="1"/>
  <c r="V1499" i="1"/>
  <c r="U1499" i="1"/>
  <c r="H1498" i="1"/>
  <c r="E1499" i="1" l="1"/>
  <c r="AB1499" i="2"/>
  <c r="AD1499" i="2"/>
  <c r="AC1499" i="2"/>
  <c r="W1497" i="1"/>
  <c r="K1498" i="1"/>
  <c r="J1498" i="1"/>
  <c r="T1497" i="1"/>
  <c r="V1500" i="1"/>
  <c r="U1500" i="1"/>
  <c r="H1499" i="1"/>
  <c r="AB1500" i="2" l="1"/>
  <c r="AD1500" i="2"/>
  <c r="E1500" i="1"/>
  <c r="AC1500" i="2"/>
  <c r="K1499" i="1"/>
  <c r="J1499" i="1"/>
  <c r="W1498" i="1"/>
  <c r="T1498" i="1"/>
  <c r="U1501" i="1"/>
  <c r="V1501" i="1"/>
  <c r="H1500" i="1"/>
  <c r="AC1501" i="2" l="1"/>
  <c r="E1501" i="1"/>
  <c r="AB1501" i="2"/>
  <c r="AD1501" i="2"/>
  <c r="W1499" i="1"/>
  <c r="T1499" i="1"/>
  <c r="K1500" i="1"/>
  <c r="U1502" i="1"/>
  <c r="V1502" i="1"/>
  <c r="J1500" i="1"/>
  <c r="H1501" i="1"/>
  <c r="E1502" i="1" l="1"/>
  <c r="AD1502" i="2"/>
  <c r="AB1502" i="2"/>
  <c r="AC1502" i="2"/>
  <c r="W1500" i="1"/>
  <c r="T1500" i="1"/>
  <c r="K1501" i="1"/>
  <c r="V1503" i="1"/>
  <c r="U1503" i="1"/>
  <c r="J1501" i="1"/>
  <c r="H1502" i="1"/>
  <c r="AB1503" i="2" l="1"/>
  <c r="E1503" i="1"/>
  <c r="AD1503" i="2"/>
  <c r="AC1503" i="2"/>
  <c r="T1501" i="1"/>
  <c r="W1501" i="1"/>
  <c r="K1502" i="1"/>
  <c r="U1504" i="1"/>
  <c r="V1504" i="1"/>
  <c r="J1502" i="1"/>
  <c r="H1503" i="1"/>
  <c r="E1504" i="1" l="1"/>
  <c r="AC1504" i="2"/>
  <c r="AB1504" i="2"/>
  <c r="AD1504" i="2"/>
  <c r="W1502" i="1"/>
  <c r="J1503" i="1"/>
  <c r="K1503" i="1"/>
  <c r="T1502" i="1"/>
  <c r="V1505" i="1"/>
  <c r="U1505" i="1"/>
  <c r="H1504" i="1"/>
  <c r="AC1505" i="2" l="1"/>
  <c r="E1505" i="1"/>
  <c r="AB1505" i="2"/>
  <c r="AD1505" i="2"/>
  <c r="W1503" i="1"/>
  <c r="K1504" i="1"/>
  <c r="T1503" i="1"/>
  <c r="J1504" i="1"/>
  <c r="U1506" i="1"/>
  <c r="V1506" i="1"/>
  <c r="H1505" i="1"/>
  <c r="E1506" i="1" l="1"/>
  <c r="AD1506" i="2"/>
  <c r="AC1506" i="2"/>
  <c r="AB1506" i="2"/>
  <c r="T1504" i="1"/>
  <c r="W1504" i="1"/>
  <c r="K1505" i="1"/>
  <c r="U1507" i="1"/>
  <c r="V1507" i="1"/>
  <c r="J1505" i="1"/>
  <c r="H1506" i="1"/>
  <c r="AB1507" i="2" l="1"/>
  <c r="E1507" i="1"/>
  <c r="AC1507" i="2"/>
  <c r="AD1507" i="2"/>
  <c r="T1505" i="1"/>
  <c r="K1506" i="1"/>
  <c r="W1505" i="1"/>
  <c r="U1508" i="1"/>
  <c r="V1508" i="1"/>
  <c r="J1506" i="1"/>
  <c r="H1507" i="1"/>
  <c r="E1508" i="1" l="1"/>
  <c r="AC1508" i="2"/>
  <c r="AB1508" i="2"/>
  <c r="AD1508" i="2"/>
  <c r="W1506" i="1"/>
  <c r="T1506" i="1"/>
  <c r="K1507" i="1"/>
  <c r="J1507" i="1"/>
  <c r="H1508" i="1"/>
  <c r="K1508" i="1" l="1"/>
  <c r="W1507" i="1"/>
  <c r="T1507" i="1"/>
  <c r="V1509" i="1"/>
  <c r="J1508" i="1"/>
  <c r="AD1509" i="2" l="1"/>
  <c r="E1509" i="1"/>
  <c r="AB1509" i="2"/>
  <c r="AC1509" i="2"/>
  <c r="U1509" i="1"/>
  <c r="W1508" i="1"/>
  <c r="T1508" i="1"/>
  <c r="V1510" i="1"/>
  <c r="H1509" i="1"/>
  <c r="AD1510" i="2" l="1"/>
  <c r="AC1510" i="2"/>
  <c r="E1510" i="1"/>
  <c r="AB1510" i="2"/>
  <c r="U1510" i="1"/>
  <c r="K1509" i="1"/>
  <c r="V1511" i="1"/>
  <c r="J1509" i="1"/>
  <c r="H1510" i="1"/>
  <c r="AC1511" i="2" l="1"/>
  <c r="AD1511" i="2"/>
  <c r="E1511" i="1"/>
  <c r="AB1511" i="2"/>
  <c r="U1511" i="1"/>
  <c r="K1510" i="1"/>
  <c r="W1509" i="1"/>
  <c r="T1509" i="1"/>
  <c r="J1510" i="1"/>
  <c r="H1511" i="1"/>
  <c r="W1510" i="1" l="1"/>
  <c r="K1511" i="1"/>
  <c r="T1510" i="1"/>
  <c r="J1511" i="1"/>
  <c r="W1511" i="1" l="1"/>
  <c r="T1511" i="1"/>
  <c r="V1512" i="1" l="1"/>
  <c r="AC1512" i="2" l="1"/>
  <c r="AD1512" i="2"/>
  <c r="E1512" i="1"/>
  <c r="AB1512" i="2"/>
  <c r="U1512" i="1"/>
  <c r="V1513" i="1"/>
  <c r="H1512" i="1"/>
  <c r="AC1513" i="2" l="1"/>
  <c r="AB1513" i="2"/>
  <c r="E1513" i="1"/>
  <c r="AD1513" i="2"/>
  <c r="U1513" i="1"/>
  <c r="J1512" i="1"/>
  <c r="K1512" i="1"/>
  <c r="H1513" i="1"/>
  <c r="W1512" i="1" l="1"/>
  <c r="K1513" i="1"/>
  <c r="J1513" i="1"/>
  <c r="T1512" i="1"/>
  <c r="W1513" i="1" l="1"/>
  <c r="T1513" i="1"/>
  <c r="V1514" i="1"/>
  <c r="E1514" i="1" l="1"/>
  <c r="AB1514" i="2"/>
  <c r="AD1514" i="2"/>
  <c r="AC1514" i="2"/>
  <c r="U1514" i="1"/>
  <c r="H1514" i="1"/>
  <c r="K1514" i="1" l="1"/>
  <c r="J1514" i="1"/>
  <c r="T1514" i="1" l="1"/>
  <c r="W1514" i="1"/>
  <c r="V1515" i="1" l="1"/>
  <c r="E1515" i="1" l="1"/>
  <c r="AB1515" i="2"/>
  <c r="AC1515" i="2"/>
  <c r="AD1515" i="2"/>
  <c r="V1516" i="1"/>
  <c r="H1515" i="1"/>
  <c r="AB1516" i="2" l="1"/>
  <c r="AC1516" i="2"/>
  <c r="E1516" i="1"/>
  <c r="AD1516" i="2"/>
  <c r="J1515" i="1"/>
  <c r="K1515" i="1"/>
  <c r="V1517" i="1"/>
  <c r="H1516" i="1"/>
  <c r="AD1517" i="2" l="1"/>
  <c r="E1517" i="1"/>
  <c r="AC1517" i="2"/>
  <c r="AB1517" i="2"/>
  <c r="K1516" i="1"/>
  <c r="W1515" i="1"/>
  <c r="J1516" i="1"/>
  <c r="T1515" i="1"/>
  <c r="V1518" i="1"/>
  <c r="H1517" i="1"/>
  <c r="AD1518" i="2" l="1"/>
  <c r="E1518" i="1"/>
  <c r="AC1518" i="2"/>
  <c r="AB1518" i="2"/>
  <c r="T1516" i="1"/>
  <c r="W1516" i="1"/>
  <c r="K1517" i="1"/>
  <c r="V1519" i="1"/>
  <c r="J1517" i="1"/>
  <c r="H1518" i="1"/>
  <c r="AD1519" i="2" l="1"/>
  <c r="AB1519" i="2"/>
  <c r="E1519" i="1"/>
  <c r="AC1519" i="2"/>
  <c r="J1518" i="1"/>
  <c r="K1518" i="1"/>
  <c r="T1517" i="1"/>
  <c r="W1517" i="1"/>
  <c r="V1520" i="1"/>
  <c r="H1519" i="1"/>
  <c r="AC1520" i="2" l="1"/>
  <c r="AD1520" i="2"/>
  <c r="E1520" i="1"/>
  <c r="AB1520" i="2"/>
  <c r="W1518" i="1"/>
  <c r="T1518" i="1"/>
  <c r="K1519" i="1"/>
  <c r="J1519" i="1"/>
  <c r="V1521" i="1"/>
  <c r="H1520" i="1"/>
  <c r="E1521" i="1" l="1"/>
  <c r="AB1521" i="2"/>
  <c r="AD1521" i="2"/>
  <c r="AC1521" i="2"/>
  <c r="T1519" i="1"/>
  <c r="J1520" i="1"/>
  <c r="K1520" i="1"/>
  <c r="W1519" i="1"/>
  <c r="V1522" i="1"/>
  <c r="H1521" i="1"/>
  <c r="AB1522" i="2" l="1"/>
  <c r="AC1522" i="2"/>
  <c r="E1522" i="1"/>
  <c r="AD1522" i="2"/>
  <c r="T1520" i="1"/>
  <c r="W1520" i="1"/>
  <c r="K1521" i="1"/>
  <c r="J1521" i="1"/>
  <c r="H1522" i="1"/>
  <c r="T1521" i="1" l="1"/>
  <c r="K1522" i="1"/>
  <c r="W1521" i="1"/>
  <c r="J1522" i="1"/>
  <c r="T1522" i="1" l="1"/>
  <c r="W1522" i="1"/>
  <c r="V1523" i="1" l="1"/>
  <c r="AB1523" i="2" l="1"/>
  <c r="E1523" i="1"/>
  <c r="AD1523" i="2"/>
  <c r="AC1523" i="2"/>
  <c r="V1524" i="1"/>
  <c r="H1523" i="1"/>
  <c r="E1524" i="1" l="1"/>
  <c r="AB1524" i="2"/>
  <c r="AC1524" i="2"/>
  <c r="AD1524" i="2"/>
  <c r="J1523" i="1"/>
  <c r="V1525" i="1"/>
  <c r="K1523" i="1"/>
  <c r="H1524" i="1"/>
  <c r="AB1525" i="2" l="1"/>
  <c r="E1525" i="1"/>
  <c r="AC1525" i="2"/>
  <c r="AD1525" i="2"/>
  <c r="W1523" i="1"/>
  <c r="T1523" i="1"/>
  <c r="K1524" i="1"/>
  <c r="V1526" i="1"/>
  <c r="J1524" i="1"/>
  <c r="H1525" i="1"/>
  <c r="AB1526" i="2" l="1"/>
  <c r="AC1526" i="2"/>
  <c r="AD1526" i="2"/>
  <c r="E1526" i="1"/>
  <c r="T1524" i="1"/>
  <c r="K1525" i="1"/>
  <c r="W1524" i="1"/>
  <c r="V1527" i="1"/>
  <c r="J1525" i="1"/>
  <c r="H1526" i="1"/>
  <c r="E1527" i="1" l="1"/>
  <c r="AD1527" i="2"/>
  <c r="AC1527" i="2"/>
  <c r="AB1527" i="2"/>
  <c r="T1525" i="1"/>
  <c r="K1526" i="1"/>
  <c r="J1526" i="1"/>
  <c r="W1525" i="1"/>
  <c r="V1528" i="1"/>
  <c r="H1527" i="1"/>
  <c r="AB1528" i="2" l="1"/>
  <c r="E1528" i="1"/>
  <c r="AD1528" i="2"/>
  <c r="AC1528" i="2"/>
  <c r="T1526" i="1"/>
  <c r="K1527" i="1"/>
  <c r="W1526" i="1"/>
  <c r="J1527" i="1"/>
  <c r="V1529" i="1"/>
  <c r="H1528" i="1"/>
  <c r="E1529" i="1" l="1"/>
  <c r="AD1529" i="2"/>
  <c r="AC1529" i="2"/>
  <c r="AB1529" i="2"/>
  <c r="W1527" i="1"/>
  <c r="J1528" i="1"/>
  <c r="T1527" i="1"/>
  <c r="K1528" i="1"/>
  <c r="V1530" i="1"/>
  <c r="H1529" i="1"/>
  <c r="AB1530" i="2" l="1"/>
  <c r="E1530" i="1"/>
  <c r="AC1530" i="2"/>
  <c r="AD1530" i="2"/>
  <c r="W1528" i="1"/>
  <c r="T1528" i="1"/>
  <c r="K1529" i="1"/>
  <c r="V1531" i="1"/>
  <c r="J1529" i="1"/>
  <c r="H1530" i="1"/>
  <c r="E1531" i="1" l="1"/>
  <c r="AB1531" i="2"/>
  <c r="AD1531" i="2"/>
  <c r="AC1531" i="2"/>
  <c r="T1529" i="1"/>
  <c r="J1530" i="1"/>
  <c r="K1530" i="1"/>
  <c r="W1529" i="1"/>
  <c r="V1532" i="1"/>
  <c r="H1531" i="1"/>
  <c r="AD1532" i="2" l="1"/>
  <c r="AB1532" i="2"/>
  <c r="E1532" i="1"/>
  <c r="AC1532" i="2"/>
  <c r="K1531" i="1"/>
  <c r="J1531" i="1"/>
  <c r="T1530" i="1"/>
  <c r="W1530" i="1"/>
  <c r="V1533" i="1"/>
  <c r="H1532" i="1"/>
  <c r="AC1533" i="2" l="1"/>
  <c r="E1533" i="1"/>
  <c r="AD1533" i="2"/>
  <c r="AB1533" i="2"/>
  <c r="J1532" i="1"/>
  <c r="K1532" i="1"/>
  <c r="W1531" i="1"/>
  <c r="T1531" i="1"/>
  <c r="V1534" i="1"/>
  <c r="H1533" i="1"/>
  <c r="AC1534" i="2" l="1"/>
  <c r="AD1534" i="2"/>
  <c r="E1534" i="1"/>
  <c r="AB1534" i="2"/>
  <c r="K1533" i="1"/>
  <c r="T1532" i="1"/>
  <c r="W1532" i="1"/>
  <c r="V1535" i="1"/>
  <c r="J1533" i="1"/>
  <c r="H1534" i="1"/>
  <c r="E1535" i="1" l="1"/>
  <c r="AB1535" i="2"/>
  <c r="AD1535" i="2"/>
  <c r="AC1535" i="2"/>
  <c r="J1534" i="1"/>
  <c r="W1533" i="1"/>
  <c r="T1533" i="1"/>
  <c r="V1536" i="1"/>
  <c r="K1534" i="1"/>
  <c r="H1535" i="1"/>
  <c r="AB1536" i="2" l="1"/>
  <c r="AC1536" i="2"/>
  <c r="E1536" i="1"/>
  <c r="AD1536" i="2"/>
  <c r="T1534" i="1"/>
  <c r="J1535" i="1"/>
  <c r="K1535" i="1"/>
  <c r="W1534" i="1"/>
  <c r="V1537" i="1"/>
  <c r="H1536" i="1"/>
  <c r="E1537" i="1" l="1"/>
  <c r="AB1537" i="2"/>
  <c r="AD1537" i="2"/>
  <c r="AC1537" i="2"/>
  <c r="W1535" i="1"/>
  <c r="T1535" i="1"/>
  <c r="K1536" i="1"/>
  <c r="V1538" i="1"/>
  <c r="J1536" i="1"/>
  <c r="H1537" i="1"/>
  <c r="AB1538" i="2" l="1"/>
  <c r="E1538" i="1"/>
  <c r="AD1538" i="2"/>
  <c r="AC1538" i="2"/>
  <c r="J1537" i="1"/>
  <c r="K1537" i="1"/>
  <c r="W1536" i="1"/>
  <c r="T1536" i="1"/>
  <c r="V1539" i="1"/>
  <c r="H1538" i="1"/>
  <c r="E1539" i="1" l="1"/>
  <c r="AD1539" i="2"/>
  <c r="AB1539" i="2"/>
  <c r="AC1539" i="2"/>
  <c r="T1537" i="1"/>
  <c r="K1538" i="1"/>
  <c r="J1538" i="1"/>
  <c r="W1537" i="1"/>
  <c r="V1540" i="1"/>
  <c r="H1539" i="1"/>
  <c r="AC1540" i="2" l="1"/>
  <c r="E1540" i="1"/>
  <c r="AB1540" i="2"/>
  <c r="AD1540" i="2"/>
  <c r="J1539" i="1"/>
  <c r="K1539" i="1"/>
  <c r="W1538" i="1"/>
  <c r="T1538" i="1"/>
  <c r="V1541" i="1"/>
  <c r="H1540" i="1"/>
  <c r="E1541" i="1" l="1"/>
  <c r="AC1541" i="2"/>
  <c r="AD1541" i="2"/>
  <c r="AB1541" i="2"/>
  <c r="J1540" i="1"/>
  <c r="W1539" i="1"/>
  <c r="T1539" i="1"/>
  <c r="K1540" i="1"/>
  <c r="V1542" i="1"/>
  <c r="H1541" i="1"/>
  <c r="AC1542" i="2" l="1"/>
  <c r="AB1542" i="2"/>
  <c r="E1542" i="1"/>
  <c r="AD1542" i="2"/>
  <c r="W1540" i="1"/>
  <c r="T1540" i="1"/>
  <c r="J1541" i="1"/>
  <c r="K1541" i="1"/>
  <c r="V1543" i="1"/>
  <c r="H1542" i="1"/>
  <c r="AD1543" i="2" l="1"/>
  <c r="AC1543" i="2"/>
  <c r="E1543" i="1"/>
  <c r="AB1543" i="2"/>
  <c r="K1542" i="1"/>
  <c r="T1541" i="1"/>
  <c r="W1541" i="1"/>
  <c r="J1542" i="1"/>
  <c r="V1544" i="1"/>
  <c r="H1543" i="1"/>
  <c r="AB1544" i="2" l="1"/>
  <c r="E1544" i="1"/>
  <c r="AD1544" i="2"/>
  <c r="AC1544" i="2"/>
  <c r="T1542" i="1"/>
  <c r="K1543" i="1"/>
  <c r="J1543" i="1"/>
  <c r="W1542" i="1"/>
  <c r="H1544" i="1"/>
  <c r="W1543" i="1" l="1"/>
  <c r="T1543" i="1"/>
  <c r="K1544" i="1"/>
  <c r="J1544" i="1"/>
  <c r="T1544" i="1" l="1"/>
  <c r="W1544" i="1"/>
  <c r="V1545" i="1" l="1"/>
  <c r="AB1545" i="2" l="1"/>
  <c r="E1545" i="1"/>
  <c r="AD1545" i="2"/>
  <c r="AC1545" i="2"/>
  <c r="V1546" i="1"/>
  <c r="H1545" i="1"/>
  <c r="E1546" i="1" l="1"/>
  <c r="AB1546" i="2"/>
  <c r="AD1546" i="2"/>
  <c r="AC1546" i="2"/>
  <c r="K1545" i="1"/>
  <c r="J1545" i="1"/>
  <c r="V1547" i="1"/>
  <c r="H1546" i="1"/>
  <c r="AB1547" i="2" l="1"/>
  <c r="E1547" i="1"/>
  <c r="AD1547" i="2"/>
  <c r="AC1547" i="2"/>
  <c r="K1546" i="1"/>
  <c r="T1545" i="1"/>
  <c r="W1545" i="1"/>
  <c r="V1548" i="1"/>
  <c r="J1546" i="1"/>
  <c r="H1547" i="1"/>
  <c r="E1548" i="1" l="1"/>
  <c r="AD1548" i="2"/>
  <c r="AB1548" i="2"/>
  <c r="AC1548" i="2"/>
  <c r="J1547" i="1"/>
  <c r="W1546" i="1"/>
  <c r="T1546" i="1"/>
  <c r="K1547" i="1"/>
  <c r="V1549" i="1"/>
  <c r="H1548" i="1"/>
  <c r="E1549" i="1" l="1"/>
  <c r="AD1549" i="2"/>
  <c r="AB1549" i="2"/>
  <c r="AC1549" i="2"/>
  <c r="K1548" i="1"/>
  <c r="J1548" i="1"/>
  <c r="W1547" i="1"/>
  <c r="T1547" i="1"/>
  <c r="V1550" i="1"/>
  <c r="H1549" i="1"/>
  <c r="AD1550" i="2" l="1"/>
  <c r="AB1550" i="2"/>
  <c r="AC1550" i="2"/>
  <c r="E1550" i="1"/>
  <c r="T1548" i="1"/>
  <c r="W1548" i="1"/>
  <c r="J1549" i="1"/>
  <c r="V1551" i="1"/>
  <c r="K1549" i="1"/>
  <c r="H1550" i="1"/>
  <c r="AD1551" i="2" l="1"/>
  <c r="AB1551" i="2"/>
  <c r="E1551" i="1"/>
  <c r="AC1551" i="2"/>
  <c r="K1550" i="1"/>
  <c r="T1549" i="1"/>
  <c r="W1549" i="1"/>
  <c r="V1552" i="1"/>
  <c r="J1550" i="1"/>
  <c r="H1551" i="1"/>
  <c r="AD1552" i="2" l="1"/>
  <c r="AC1552" i="2"/>
  <c r="E1552" i="1"/>
  <c r="AB1552" i="2"/>
  <c r="K1551" i="1"/>
  <c r="J1551" i="1"/>
  <c r="T1550" i="1"/>
  <c r="W1550" i="1"/>
  <c r="V1553" i="1"/>
  <c r="H1552" i="1"/>
  <c r="E1553" i="1" l="1"/>
  <c r="AD1553" i="2"/>
  <c r="AB1553" i="2"/>
  <c r="AC1553" i="2"/>
  <c r="T1551" i="1"/>
  <c r="K1552" i="1"/>
  <c r="W1551" i="1"/>
  <c r="V1554" i="1"/>
  <c r="J1552" i="1"/>
  <c r="H1553" i="1"/>
  <c r="AB1554" i="2" l="1"/>
  <c r="AD1554" i="2"/>
  <c r="AC1554" i="2"/>
  <c r="E1554" i="1"/>
  <c r="T1552" i="1"/>
  <c r="W1552" i="1"/>
  <c r="K1553" i="1"/>
  <c r="V1555" i="1"/>
  <c r="J1553" i="1"/>
  <c r="H1554" i="1"/>
  <c r="E1555" i="1" l="1"/>
  <c r="AB1555" i="2"/>
  <c r="AC1555" i="2"/>
  <c r="AD1555" i="2"/>
  <c r="K1554" i="1"/>
  <c r="W1553" i="1"/>
  <c r="T1553" i="1"/>
  <c r="V1556" i="1"/>
  <c r="J1554" i="1"/>
  <c r="H1555" i="1"/>
  <c r="AB1556" i="2" l="1"/>
  <c r="AD1556" i="2"/>
  <c r="E1556" i="1"/>
  <c r="AC1556" i="2"/>
  <c r="W1554" i="1"/>
  <c r="J1555" i="1"/>
  <c r="T1554" i="1"/>
  <c r="K1555" i="1"/>
  <c r="V1557" i="1"/>
  <c r="H1556" i="1"/>
  <c r="E1557" i="1" l="1"/>
  <c r="AB1557" i="2"/>
  <c r="AC1557" i="2"/>
  <c r="AD1557" i="2"/>
  <c r="T1555" i="1"/>
  <c r="K1556" i="1"/>
  <c r="W1555" i="1"/>
  <c r="V1558" i="1"/>
  <c r="J1556" i="1"/>
  <c r="H1557" i="1"/>
  <c r="AC1558" i="2" l="1"/>
  <c r="E1558" i="1"/>
  <c r="AD1558" i="2"/>
  <c r="AB1558" i="2"/>
  <c r="J1557" i="1"/>
  <c r="K1557" i="1"/>
  <c r="W1556" i="1"/>
  <c r="T1556" i="1"/>
  <c r="V1559" i="1"/>
  <c r="H1558" i="1"/>
  <c r="AD1559" i="2" l="1"/>
  <c r="E1559" i="1"/>
  <c r="AB1559" i="2"/>
  <c r="AC1559" i="2"/>
  <c r="T1557" i="1"/>
  <c r="W1557" i="1"/>
  <c r="K1558" i="1"/>
  <c r="J1558" i="1"/>
  <c r="H1559" i="1"/>
  <c r="K1559" i="1" l="1"/>
  <c r="W1558" i="1"/>
  <c r="T1558" i="1"/>
  <c r="J1559" i="1"/>
  <c r="T1559" i="1" l="1"/>
  <c r="W1559" i="1"/>
  <c r="V1560" i="1" l="1"/>
  <c r="AB1560" i="2" l="1"/>
  <c r="E1560" i="1"/>
  <c r="AC1560" i="2"/>
  <c r="AD1560" i="2"/>
  <c r="V1561" i="1"/>
  <c r="H1560" i="1"/>
  <c r="AD1561" i="2" l="1"/>
  <c r="AC1561" i="2"/>
  <c r="AB1561" i="2"/>
  <c r="E1561" i="1"/>
  <c r="J1560" i="1"/>
  <c r="K1560" i="1"/>
  <c r="V1562" i="1"/>
  <c r="H1561" i="1"/>
  <c r="E1562" i="1" l="1"/>
  <c r="AD1562" i="2"/>
  <c r="AB1562" i="2"/>
  <c r="AC1562" i="2"/>
  <c r="K1561" i="1"/>
  <c r="W1560" i="1"/>
  <c r="J1561" i="1"/>
  <c r="T1560" i="1"/>
  <c r="V1563" i="1"/>
  <c r="H1562" i="1"/>
  <c r="AD1563" i="2" l="1"/>
  <c r="E1563" i="1"/>
  <c r="AB1563" i="2"/>
  <c r="AC1563" i="2"/>
  <c r="K1562" i="1"/>
  <c r="T1561" i="1"/>
  <c r="W1561" i="1"/>
  <c r="V1564" i="1"/>
  <c r="J1562" i="1"/>
  <c r="H1563" i="1"/>
  <c r="AB1564" i="2" l="1"/>
  <c r="AD1564" i="2"/>
  <c r="E1564" i="1"/>
  <c r="AC1564" i="2"/>
  <c r="W1562" i="1"/>
  <c r="K1563" i="1"/>
  <c r="T1562" i="1"/>
  <c r="J1563" i="1"/>
  <c r="H1564" i="1"/>
  <c r="T1563" i="1" l="1"/>
  <c r="W1563" i="1"/>
  <c r="K1564" i="1"/>
  <c r="V1565" i="1"/>
  <c r="J1564" i="1"/>
  <c r="AB1565" i="2" l="1"/>
  <c r="AD1565" i="2"/>
  <c r="E1565" i="1"/>
  <c r="AC1565" i="2"/>
  <c r="W1564" i="1"/>
  <c r="T1564" i="1"/>
  <c r="V1566" i="1"/>
  <c r="H1565" i="1"/>
  <c r="AB1566" i="2" l="1"/>
  <c r="AD1566" i="2"/>
  <c r="AC1566" i="2"/>
  <c r="E1566" i="1"/>
  <c r="J1565" i="1"/>
  <c r="V1567" i="1"/>
  <c r="K1565" i="1"/>
  <c r="H1566" i="1"/>
  <c r="AC1567" i="2" l="1"/>
  <c r="E1567" i="1"/>
  <c r="AB1567" i="2"/>
  <c r="AD1567" i="2"/>
  <c r="W1565" i="1"/>
  <c r="K1566" i="1"/>
  <c r="T1565" i="1"/>
  <c r="J1566" i="1"/>
  <c r="H1567" i="1"/>
  <c r="K1567" i="1" l="1"/>
  <c r="T1566" i="1"/>
  <c r="W1566" i="1"/>
  <c r="V1568" i="1"/>
  <c r="J1567" i="1"/>
  <c r="E1568" i="1" l="1"/>
  <c r="AB1568" i="2"/>
  <c r="AC1568" i="2"/>
  <c r="AD1568" i="2"/>
  <c r="W1567" i="1"/>
  <c r="T1567" i="1"/>
  <c r="H1568" i="1"/>
  <c r="K1568" i="1" l="1"/>
  <c r="J1568" i="1"/>
  <c r="V1569" i="1"/>
  <c r="AD1569" i="2" l="1"/>
  <c r="AC1569" i="2"/>
  <c r="E1569" i="1"/>
  <c r="AB1569" i="2"/>
  <c r="T1568" i="1"/>
  <c r="W1568" i="1"/>
  <c r="V1570" i="1"/>
  <c r="H1569" i="1"/>
  <c r="E1570" i="1" l="1"/>
  <c r="AD1570" i="2"/>
  <c r="AB1570" i="2"/>
  <c r="AC1570" i="2"/>
  <c r="K1569" i="1"/>
  <c r="J1569" i="1"/>
  <c r="V1571" i="1"/>
  <c r="H1570" i="1"/>
  <c r="E1571" i="1" l="1"/>
  <c r="AD1571" i="2"/>
  <c r="AC1571" i="2"/>
  <c r="AB1571" i="2"/>
  <c r="T1569" i="1"/>
  <c r="J1570" i="1"/>
  <c r="W1569" i="1"/>
  <c r="K1570" i="1"/>
  <c r="H1571" i="1"/>
  <c r="K1571" i="1" l="1"/>
  <c r="T1570" i="1"/>
  <c r="W1570" i="1"/>
  <c r="V1572" i="1"/>
  <c r="J1571" i="1"/>
  <c r="AC1572" i="2" l="1"/>
  <c r="E1572" i="1"/>
  <c r="AB1572" i="2"/>
  <c r="AD1572" i="2"/>
  <c r="W1571" i="1"/>
  <c r="T1571" i="1"/>
  <c r="V1573" i="1"/>
  <c r="H1572" i="1"/>
  <c r="AB1573" i="2" l="1"/>
  <c r="E1573" i="1"/>
  <c r="AD1573" i="2"/>
  <c r="AC1573" i="2"/>
  <c r="K1572" i="1"/>
  <c r="J1572" i="1"/>
  <c r="H1573" i="1"/>
  <c r="J1573" i="1" l="1"/>
  <c r="T1572" i="1"/>
  <c r="K1573" i="1"/>
  <c r="W1572" i="1"/>
  <c r="V1574" i="1"/>
  <c r="AC1574" i="2" l="1"/>
  <c r="E1574" i="1"/>
  <c r="AB1574" i="2"/>
  <c r="AD1574" i="2"/>
  <c r="T1573" i="1"/>
  <c r="W1573" i="1"/>
  <c r="V1575" i="1"/>
  <c r="H1574" i="1"/>
  <c r="AD1575" i="2" l="1"/>
  <c r="AC1575" i="2"/>
  <c r="AB1575" i="2"/>
  <c r="E1575" i="1"/>
  <c r="J1574" i="1"/>
  <c r="V1576" i="1"/>
  <c r="K1574" i="1"/>
  <c r="H1575" i="1"/>
  <c r="AC1576" i="2" l="1"/>
  <c r="E1576" i="1"/>
  <c r="AD1576" i="2"/>
  <c r="AB1576" i="2"/>
  <c r="J1575" i="1"/>
  <c r="K1575" i="1"/>
  <c r="T1574" i="1"/>
  <c r="W1574" i="1"/>
  <c r="V1577" i="1"/>
  <c r="H1576" i="1"/>
  <c r="AD1577" i="2" l="1"/>
  <c r="E1577" i="1"/>
  <c r="AC1577" i="2"/>
  <c r="AB1577" i="2"/>
  <c r="T1575" i="1"/>
  <c r="J1576" i="1"/>
  <c r="W1575" i="1"/>
  <c r="K1576" i="1"/>
  <c r="V1578" i="1"/>
  <c r="H1577" i="1"/>
  <c r="E1578" i="1" l="1"/>
  <c r="AB1578" i="2"/>
  <c r="AC1578" i="2"/>
  <c r="AD1578" i="2"/>
  <c r="T1576" i="1"/>
  <c r="W1576" i="1"/>
  <c r="K1577" i="1"/>
  <c r="J1577" i="1"/>
  <c r="V1579" i="1"/>
  <c r="H1578" i="1"/>
  <c r="AB1579" i="2" l="1"/>
  <c r="AC1579" i="2"/>
  <c r="E1579" i="1"/>
  <c r="AD1579" i="2"/>
  <c r="K1578" i="1"/>
  <c r="T1577" i="1"/>
  <c r="W1577" i="1"/>
  <c r="J1578" i="1"/>
  <c r="H1579" i="1"/>
  <c r="K1579" i="1" l="1"/>
  <c r="W1578" i="1"/>
  <c r="J1579" i="1"/>
  <c r="T1578" i="1"/>
  <c r="V1580" i="1"/>
  <c r="AC1580" i="2" l="1"/>
  <c r="AB1580" i="2"/>
  <c r="E1580" i="1"/>
  <c r="AD1580" i="2"/>
  <c r="T1579" i="1"/>
  <c r="W1579" i="1"/>
  <c r="V1581" i="1"/>
  <c r="H1580" i="1"/>
  <c r="AC1581" i="2" l="1"/>
  <c r="E1581" i="1"/>
  <c r="AB1581" i="2"/>
  <c r="AD1581" i="2"/>
  <c r="K1580" i="1"/>
  <c r="V1582" i="1"/>
  <c r="J1580" i="1"/>
  <c r="H1581" i="1"/>
  <c r="AB1582" i="2" l="1"/>
  <c r="E1582" i="1"/>
  <c r="AD1582" i="2"/>
  <c r="AC1582" i="2"/>
  <c r="T1580" i="1"/>
  <c r="J1581" i="1"/>
  <c r="W1580" i="1"/>
  <c r="K1581" i="1"/>
  <c r="H1582" i="1"/>
  <c r="W1581" i="1" l="1"/>
  <c r="K1582" i="1"/>
  <c r="T1581" i="1"/>
  <c r="V1583" i="1"/>
  <c r="J1582" i="1"/>
  <c r="AB1583" i="2" l="1"/>
  <c r="E1583" i="1"/>
  <c r="AC1583" i="2"/>
  <c r="AD1583" i="2"/>
  <c r="T1582" i="1"/>
  <c r="W1582" i="1"/>
  <c r="V1584" i="1"/>
  <c r="H1583" i="1"/>
  <c r="AB1584" i="2" l="1"/>
  <c r="E1584" i="1"/>
  <c r="AD1584" i="2"/>
  <c r="AC1584" i="2"/>
  <c r="K1583" i="1"/>
  <c r="J1583" i="1"/>
  <c r="V1585" i="1"/>
  <c r="H1584" i="1"/>
  <c r="AD1585" i="2" l="1"/>
  <c r="AB1585" i="2"/>
  <c r="E1585" i="1"/>
  <c r="AC1585" i="2"/>
  <c r="W1583" i="1"/>
  <c r="K1584" i="1"/>
  <c r="T1583" i="1"/>
  <c r="J1584" i="1"/>
  <c r="H1585" i="1"/>
  <c r="T1584" i="1" l="1"/>
  <c r="K1585" i="1"/>
  <c r="W1584" i="1"/>
  <c r="J1585" i="1"/>
  <c r="V1586" i="1"/>
  <c r="E1586" i="1" l="1"/>
  <c r="AB1586" i="2"/>
  <c r="AD1586" i="2"/>
  <c r="AC1586" i="2"/>
  <c r="T1585" i="1"/>
  <c r="W1585" i="1"/>
  <c r="V1587" i="1"/>
  <c r="H1586" i="1"/>
  <c r="E1587" i="1" l="1"/>
  <c r="AD1587" i="2"/>
  <c r="AB1587" i="2"/>
  <c r="AC1587" i="2"/>
  <c r="J1586" i="1"/>
  <c r="V1588" i="1"/>
  <c r="K1586" i="1"/>
  <c r="H1587" i="1"/>
  <c r="AB1588" i="2" l="1"/>
  <c r="AC1588" i="2"/>
  <c r="E1588" i="1"/>
  <c r="AD1588" i="2"/>
  <c r="T1586" i="1"/>
  <c r="W1586" i="1"/>
  <c r="J1587" i="1"/>
  <c r="K1587" i="1"/>
  <c r="H1588" i="1"/>
  <c r="T1587" i="1" l="1"/>
  <c r="K1588" i="1"/>
  <c r="W1587" i="1"/>
  <c r="V1589" i="1"/>
  <c r="J1588" i="1"/>
  <c r="AC1589" i="2" l="1"/>
  <c r="AB1589" i="2"/>
  <c r="AD1589" i="2"/>
  <c r="E1589" i="1"/>
  <c r="W1588" i="1"/>
  <c r="T1588" i="1"/>
  <c r="V1590" i="1"/>
  <c r="H1589" i="1"/>
  <c r="AB1590" i="2" l="1"/>
  <c r="E1590" i="1"/>
  <c r="AD1590" i="2"/>
  <c r="AC1590" i="2"/>
  <c r="K1589" i="1"/>
  <c r="J1589" i="1"/>
  <c r="V1591" i="1"/>
  <c r="H1590" i="1"/>
  <c r="E1591" i="1" l="1"/>
  <c r="AB1591" i="2"/>
  <c r="AC1591" i="2"/>
  <c r="AD1591" i="2"/>
  <c r="W1589" i="1"/>
  <c r="T1589" i="1"/>
  <c r="K1590" i="1"/>
  <c r="V1592" i="1"/>
  <c r="J1590" i="1"/>
  <c r="H1591" i="1"/>
  <c r="AC1592" i="2" l="1"/>
  <c r="AB1592" i="2"/>
  <c r="E1592" i="1"/>
  <c r="AD1592" i="2"/>
  <c r="W1590" i="1"/>
  <c r="T1590" i="1"/>
  <c r="K1591" i="1"/>
  <c r="V1593" i="1"/>
  <c r="J1591" i="1"/>
  <c r="H1592" i="1"/>
  <c r="AC1593" i="2" l="1"/>
  <c r="E1593" i="1"/>
  <c r="AB1593" i="2"/>
  <c r="AD1593" i="2"/>
  <c r="K1592" i="1"/>
  <c r="W1591" i="1"/>
  <c r="J1592" i="1"/>
  <c r="T1591" i="1"/>
  <c r="V1594" i="1"/>
  <c r="H1593" i="1"/>
  <c r="E1594" i="1" l="1"/>
  <c r="AB1594" i="2"/>
  <c r="AD1594" i="2"/>
  <c r="AC1594" i="2"/>
  <c r="W1592" i="1"/>
  <c r="J1593" i="1"/>
  <c r="K1593" i="1"/>
  <c r="T1592" i="1"/>
  <c r="V1595" i="1"/>
  <c r="H1594" i="1"/>
  <c r="AC1595" i="2" l="1"/>
  <c r="AB1595" i="2"/>
  <c r="E1595" i="1"/>
  <c r="AD1595" i="2"/>
  <c r="W1593" i="1"/>
  <c r="T1593" i="1"/>
  <c r="K1594" i="1"/>
  <c r="J1594" i="1"/>
  <c r="V1596" i="1"/>
  <c r="H1595" i="1"/>
  <c r="E1596" i="1" l="1"/>
  <c r="AD1596" i="2"/>
  <c r="AC1596" i="2"/>
  <c r="AB1596" i="2"/>
  <c r="W1594" i="1"/>
  <c r="T1594" i="1"/>
  <c r="K1595" i="1"/>
  <c r="V1597" i="1"/>
  <c r="J1595" i="1"/>
  <c r="H1596" i="1"/>
  <c r="AB1597" i="2" l="1"/>
  <c r="E1597" i="1"/>
  <c r="AC1597" i="2"/>
  <c r="AD1597" i="2"/>
  <c r="W1595" i="1"/>
  <c r="K1596" i="1"/>
  <c r="T1595" i="1"/>
  <c r="J1596" i="1"/>
  <c r="H1597" i="1"/>
  <c r="T1596" i="1" l="1"/>
  <c r="W1596" i="1"/>
  <c r="J1597" i="1"/>
  <c r="K1597" i="1"/>
  <c r="T1597" i="1" l="1"/>
  <c r="W1597" i="1"/>
  <c r="V1598" i="1" l="1"/>
  <c r="AC1598" i="2" l="1"/>
  <c r="E1598" i="1"/>
  <c r="AB1598" i="2"/>
  <c r="AD1598" i="2"/>
  <c r="V1599" i="1"/>
  <c r="H1598" i="1"/>
  <c r="AD1599" i="2" l="1"/>
  <c r="E1599" i="1"/>
  <c r="AC1599" i="2"/>
  <c r="AB1599" i="2"/>
  <c r="K1598" i="1"/>
  <c r="J1598" i="1"/>
  <c r="V1600" i="1"/>
  <c r="H1599" i="1"/>
  <c r="E1600" i="1" l="1"/>
  <c r="AC1600" i="2"/>
  <c r="AD1600" i="2"/>
  <c r="AB1600" i="2"/>
  <c r="K1599" i="1"/>
  <c r="T1598" i="1"/>
  <c r="W1598" i="1"/>
  <c r="V1601" i="1"/>
  <c r="J1599" i="1"/>
  <c r="H1600" i="1"/>
  <c r="AB1601" i="2" l="1"/>
  <c r="E1601" i="1"/>
  <c r="AC1601" i="2"/>
  <c r="AD1601" i="2"/>
  <c r="W1599" i="1"/>
  <c r="K1600" i="1"/>
  <c r="T1599" i="1"/>
  <c r="V1602" i="1"/>
  <c r="J1600" i="1"/>
  <c r="H1601" i="1"/>
  <c r="E1602" i="1" l="1"/>
  <c r="AC1602" i="2"/>
  <c r="AB1602" i="2"/>
  <c r="AD1602" i="2"/>
  <c r="W1600" i="1"/>
  <c r="T1600" i="1"/>
  <c r="K1601" i="1"/>
  <c r="J1601" i="1"/>
  <c r="V1603" i="1"/>
  <c r="H1602" i="1"/>
  <c r="E1603" i="1" l="1"/>
  <c r="AD1603" i="2"/>
  <c r="AB1603" i="2"/>
  <c r="AC1603" i="2"/>
  <c r="J1602" i="1"/>
  <c r="W1601" i="1"/>
  <c r="T1601" i="1"/>
  <c r="K1602" i="1"/>
  <c r="V1604" i="1"/>
  <c r="H1603" i="1"/>
  <c r="E1604" i="1" l="1"/>
  <c r="AB1604" i="2"/>
  <c r="AD1604" i="2"/>
  <c r="AC1604" i="2"/>
  <c r="J1603" i="1"/>
  <c r="K1603" i="1"/>
  <c r="W1602" i="1"/>
  <c r="T1602" i="1"/>
  <c r="V1605" i="1"/>
  <c r="H1604" i="1"/>
  <c r="AD1605" i="2" l="1"/>
  <c r="AC1605" i="2"/>
  <c r="E1605" i="1"/>
  <c r="AB1605" i="2"/>
  <c r="K1604" i="1"/>
  <c r="T1603" i="1"/>
  <c r="W1603" i="1"/>
  <c r="J1604" i="1"/>
  <c r="V1606" i="1"/>
  <c r="H1605" i="1"/>
  <c r="AB1606" i="2" l="1"/>
  <c r="AC1606" i="2"/>
  <c r="E1606" i="1"/>
  <c r="AD1606" i="2"/>
  <c r="K1605" i="1"/>
  <c r="T1604" i="1"/>
  <c r="J1605" i="1"/>
  <c r="W1604" i="1"/>
  <c r="V1607" i="1"/>
  <c r="H1606" i="1"/>
  <c r="AC1607" i="2" l="1"/>
  <c r="AD1607" i="2"/>
  <c r="E1607" i="1"/>
  <c r="AB1607" i="2"/>
  <c r="W1605" i="1"/>
  <c r="T1605" i="1"/>
  <c r="K1606" i="1"/>
  <c r="J1606" i="1"/>
  <c r="V1608" i="1"/>
  <c r="H1607" i="1"/>
  <c r="AC1608" i="2" l="1"/>
  <c r="E1608" i="1"/>
  <c r="AB1608" i="2"/>
  <c r="AD1608" i="2"/>
  <c r="W1606" i="1"/>
  <c r="T1606" i="1"/>
  <c r="K1607" i="1"/>
  <c r="J1607" i="1"/>
  <c r="V1609" i="1"/>
  <c r="H1608" i="1"/>
  <c r="E1609" i="1" l="1"/>
  <c r="AD1609" i="2"/>
  <c r="AC1609" i="2"/>
  <c r="AB1609" i="2"/>
  <c r="T1607" i="1"/>
  <c r="K1608" i="1"/>
  <c r="W1607" i="1"/>
  <c r="V1610" i="1"/>
  <c r="J1608" i="1"/>
  <c r="H1609" i="1"/>
  <c r="AB1610" i="2" l="1"/>
  <c r="E1610" i="1"/>
  <c r="AC1610" i="2"/>
  <c r="AD1610" i="2"/>
  <c r="T1608" i="1"/>
  <c r="J1609" i="1"/>
  <c r="W1608" i="1"/>
  <c r="V1611" i="1"/>
  <c r="K1609" i="1"/>
  <c r="H1610" i="1"/>
  <c r="AD1611" i="2" l="1"/>
  <c r="AC1611" i="2"/>
  <c r="E1611" i="1"/>
  <c r="AB1611" i="2"/>
  <c r="J1610" i="1"/>
  <c r="K1610" i="1"/>
  <c r="W1609" i="1"/>
  <c r="T1609" i="1"/>
  <c r="V1612" i="1"/>
  <c r="H1611" i="1"/>
  <c r="E1612" i="1" l="1"/>
  <c r="AC1612" i="2"/>
  <c r="AB1612" i="2"/>
  <c r="AD1612" i="2"/>
  <c r="K1611" i="1"/>
  <c r="T1610" i="1"/>
  <c r="W1610" i="1"/>
  <c r="J1611" i="1"/>
  <c r="V1613" i="1"/>
  <c r="H1612" i="1"/>
  <c r="AC1613" i="2" l="1"/>
  <c r="AD1613" i="2"/>
  <c r="E1613" i="1"/>
  <c r="AB1613" i="2"/>
  <c r="K1612" i="1"/>
  <c r="W1611" i="1"/>
  <c r="J1612" i="1"/>
  <c r="T1611" i="1"/>
  <c r="V1614" i="1"/>
  <c r="H1613" i="1"/>
  <c r="E1614" i="1" l="1"/>
  <c r="AB1614" i="2"/>
  <c r="AD1614" i="2"/>
  <c r="AC1614" i="2"/>
  <c r="T1612" i="1"/>
  <c r="W1612" i="1"/>
  <c r="K1613" i="1"/>
  <c r="V1615" i="1"/>
  <c r="J1613" i="1"/>
  <c r="H1614" i="1"/>
  <c r="AC1615" i="2" l="1"/>
  <c r="E1615" i="1"/>
  <c r="AD1615" i="2"/>
  <c r="AB1615" i="2"/>
  <c r="T1613" i="1"/>
  <c r="W1613" i="1"/>
  <c r="K1614" i="1"/>
  <c r="V1616" i="1"/>
  <c r="J1614" i="1"/>
  <c r="H1615" i="1"/>
  <c r="E1616" i="1" l="1"/>
  <c r="AD1616" i="2"/>
  <c r="AC1616" i="2"/>
  <c r="AB1616" i="2"/>
  <c r="K1615" i="1"/>
  <c r="J1615" i="1"/>
  <c r="T1614" i="1"/>
  <c r="W1614" i="1"/>
  <c r="V1617" i="1"/>
  <c r="H1616" i="1"/>
  <c r="AD1617" i="2" l="1"/>
  <c r="AB1617" i="2"/>
  <c r="E1617" i="1"/>
  <c r="AC1617" i="2"/>
  <c r="W1615" i="1"/>
  <c r="K1616" i="1"/>
  <c r="T1615" i="1"/>
  <c r="V1618" i="1"/>
  <c r="J1616" i="1"/>
  <c r="H1617" i="1"/>
  <c r="E1618" i="1" l="1"/>
  <c r="AB1618" i="2"/>
  <c r="AC1618" i="2"/>
  <c r="AD1618" i="2"/>
  <c r="W1616" i="1"/>
  <c r="K1617" i="1"/>
  <c r="T1616" i="1"/>
  <c r="V1619" i="1"/>
  <c r="J1617" i="1"/>
  <c r="H1618" i="1"/>
  <c r="E1619" i="1" l="1"/>
  <c r="AD1619" i="2"/>
  <c r="AC1619" i="2"/>
  <c r="AB1619" i="2"/>
  <c r="K1618" i="1"/>
  <c r="W1617" i="1"/>
  <c r="T1617" i="1"/>
  <c r="V1620" i="1"/>
  <c r="J1618" i="1"/>
  <c r="H1619" i="1"/>
  <c r="AB1620" i="2" l="1"/>
  <c r="AC1620" i="2"/>
  <c r="E1620" i="1"/>
  <c r="AD1620" i="2"/>
  <c r="K1619" i="1"/>
  <c r="W1618" i="1"/>
  <c r="T1618" i="1"/>
  <c r="V1621" i="1"/>
  <c r="J1619" i="1"/>
  <c r="H1620" i="1"/>
  <c r="AC1621" i="2" l="1"/>
  <c r="E1621" i="1"/>
  <c r="AD1621" i="2"/>
  <c r="AB1621" i="2"/>
  <c r="K1620" i="1"/>
  <c r="W1619" i="1"/>
  <c r="T1619" i="1"/>
  <c r="V1622" i="1"/>
  <c r="J1620" i="1"/>
  <c r="H1621" i="1"/>
  <c r="AC1622" i="2" l="1"/>
  <c r="E1622" i="1"/>
  <c r="AD1622" i="2"/>
  <c r="AB1622" i="2"/>
  <c r="K1621" i="1"/>
  <c r="J1621" i="1"/>
  <c r="T1620" i="1"/>
  <c r="W1620" i="1"/>
  <c r="V1623" i="1"/>
  <c r="H1622" i="1"/>
  <c r="AC1623" i="2" l="1"/>
  <c r="E1623" i="1"/>
  <c r="AB1623" i="2"/>
  <c r="AD1623" i="2"/>
  <c r="T1621" i="1"/>
  <c r="W1621" i="1"/>
  <c r="K1622" i="1"/>
  <c r="J1622" i="1"/>
  <c r="V1624" i="1"/>
  <c r="H1623" i="1"/>
  <c r="AC1624" i="2" l="1"/>
  <c r="E1624" i="1"/>
  <c r="AD1624" i="2"/>
  <c r="AB1624" i="2"/>
  <c r="T1622" i="1"/>
  <c r="W1622" i="1"/>
  <c r="K1623" i="1"/>
  <c r="V1625" i="1"/>
  <c r="J1623" i="1"/>
  <c r="H1624" i="1"/>
  <c r="E1625" i="1" l="1"/>
  <c r="AD1625" i="2"/>
  <c r="AC1625" i="2"/>
  <c r="AB1625" i="2"/>
  <c r="W1623" i="1"/>
  <c r="T1623" i="1"/>
  <c r="K1624" i="1"/>
  <c r="J1624" i="1"/>
  <c r="V1626" i="1"/>
  <c r="H1625" i="1"/>
  <c r="E1626" i="1" l="1"/>
  <c r="AC1626" i="2"/>
  <c r="AD1626" i="2"/>
  <c r="AB1626" i="2"/>
  <c r="K1625" i="1"/>
  <c r="W1624" i="1"/>
  <c r="T1624" i="1"/>
  <c r="V1627" i="1"/>
  <c r="J1625" i="1"/>
  <c r="H1626" i="1"/>
  <c r="E1627" i="1" l="1"/>
  <c r="AC1627" i="2"/>
  <c r="AB1627" i="2"/>
  <c r="AD1627" i="2"/>
  <c r="K1626" i="1"/>
  <c r="W1625" i="1"/>
  <c r="T1625" i="1"/>
  <c r="V1628" i="1"/>
  <c r="J1626" i="1"/>
  <c r="H1627" i="1"/>
  <c r="AB1628" i="2" l="1"/>
  <c r="E1628" i="1"/>
  <c r="AD1628" i="2"/>
  <c r="AC1628" i="2"/>
  <c r="W1626" i="1"/>
  <c r="T1626" i="1"/>
  <c r="K1627" i="1"/>
  <c r="V1629" i="1"/>
  <c r="J1627" i="1"/>
  <c r="H1628" i="1"/>
  <c r="AD1629" i="2" l="1"/>
  <c r="AC1629" i="2"/>
  <c r="AB1629" i="2"/>
  <c r="E1629" i="1"/>
  <c r="T1627" i="1"/>
  <c r="W1627" i="1"/>
  <c r="K1628" i="1"/>
  <c r="V1630" i="1"/>
  <c r="J1628" i="1"/>
  <c r="H1629" i="1"/>
  <c r="AC1630" i="2" l="1"/>
  <c r="E1630" i="1"/>
  <c r="AB1630" i="2"/>
  <c r="AD1630" i="2"/>
  <c r="T1628" i="1"/>
  <c r="W1628" i="1"/>
  <c r="K1629" i="1"/>
  <c r="V1631" i="1"/>
  <c r="J1629" i="1"/>
  <c r="H1630" i="1"/>
  <c r="E1631" i="1" l="1"/>
  <c r="AB1631" i="2"/>
  <c r="AD1631" i="2"/>
  <c r="AC1631" i="2"/>
  <c r="K1630" i="1"/>
  <c r="T1629" i="1"/>
  <c r="W1629" i="1"/>
  <c r="V1632" i="1"/>
  <c r="J1630" i="1"/>
  <c r="H1631" i="1"/>
  <c r="E1632" i="1" l="1"/>
  <c r="AC1632" i="2"/>
  <c r="AD1632" i="2"/>
  <c r="AB1632" i="2"/>
  <c r="T1630" i="1"/>
  <c r="W1630" i="1"/>
  <c r="J1631" i="1"/>
  <c r="K1631" i="1"/>
  <c r="V1633" i="1"/>
  <c r="H1632" i="1"/>
  <c r="AB1633" i="2" l="1"/>
  <c r="AD1633" i="2"/>
  <c r="E1633" i="1"/>
  <c r="AC1633" i="2"/>
  <c r="T1631" i="1"/>
  <c r="W1631" i="1"/>
  <c r="K1632" i="1"/>
  <c r="V1634" i="1"/>
  <c r="J1632" i="1"/>
  <c r="H1633" i="1"/>
  <c r="E1634" i="1" l="1"/>
  <c r="AD1634" i="2"/>
  <c r="AB1634" i="2"/>
  <c r="AC1634" i="2"/>
  <c r="T1632" i="1"/>
  <c r="K1633" i="1"/>
  <c r="W1632" i="1"/>
  <c r="J1633" i="1"/>
  <c r="H1634" i="1"/>
  <c r="J1634" i="1" l="1"/>
  <c r="K1634" i="1"/>
  <c r="T1633" i="1"/>
  <c r="W1633" i="1"/>
  <c r="T1634" i="1" l="1"/>
  <c r="W1634" i="1"/>
  <c r="V1635" i="1" l="1"/>
  <c r="AB1635" i="2" l="1"/>
  <c r="E1635" i="1"/>
  <c r="AC1635" i="2"/>
  <c r="AD1635" i="2"/>
  <c r="V1636" i="1"/>
  <c r="H1635" i="1"/>
  <c r="AD1636" i="2" l="1"/>
  <c r="E1636" i="1"/>
  <c r="AC1636" i="2"/>
  <c r="AB1636" i="2"/>
  <c r="K1635" i="1"/>
  <c r="J1635" i="1"/>
  <c r="H1636" i="1"/>
  <c r="K1636" i="1" l="1"/>
  <c r="T1635" i="1"/>
  <c r="J1636" i="1"/>
  <c r="W1635" i="1"/>
  <c r="T1636" i="1" l="1"/>
  <c r="W1636" i="1"/>
  <c r="V1637" i="1"/>
  <c r="E1637" i="1" l="1"/>
  <c r="AD1637" i="2"/>
  <c r="AB1637" i="2"/>
  <c r="AC1637" i="2"/>
  <c r="V1638" i="1"/>
  <c r="H1637" i="1"/>
  <c r="E1638" i="1" l="1"/>
  <c r="AD1638" i="2"/>
  <c r="AB1638" i="2"/>
  <c r="AC1638" i="2"/>
  <c r="K1637" i="1"/>
  <c r="J1637" i="1"/>
  <c r="H1638" i="1"/>
  <c r="T1637" i="1" l="1"/>
  <c r="J1638" i="1"/>
  <c r="K1638" i="1"/>
  <c r="W1637" i="1"/>
  <c r="W1638" i="1" l="1"/>
  <c r="T1638" i="1"/>
  <c r="V1639" i="1" l="1"/>
  <c r="E1639" i="1" l="1"/>
  <c r="AD1639" i="2"/>
  <c r="AB1639" i="2"/>
  <c r="AC1639" i="2"/>
  <c r="H1639" i="1"/>
  <c r="K1639" i="1" l="1"/>
  <c r="J1639" i="1"/>
  <c r="W1639" i="1" l="1"/>
  <c r="T1639" i="1"/>
  <c r="V1640" i="1" l="1"/>
  <c r="U1640" i="1"/>
  <c r="AD1640" i="2" l="1"/>
  <c r="E1640" i="1"/>
  <c r="AC1640" i="2"/>
  <c r="AB1640" i="2"/>
  <c r="V1641" i="1"/>
  <c r="U1641" i="1"/>
  <c r="H1640" i="1"/>
  <c r="AD1641" i="2" l="1"/>
  <c r="AC1641" i="2"/>
  <c r="E1641" i="1"/>
  <c r="AB1641" i="2"/>
  <c r="J1640" i="1"/>
  <c r="K1640" i="1"/>
  <c r="U1642" i="1"/>
  <c r="V1642" i="1"/>
  <c r="H1641" i="1"/>
  <c r="AC1642" i="2" l="1"/>
  <c r="E1642" i="1"/>
  <c r="AB1642" i="2"/>
  <c r="AD1642" i="2"/>
  <c r="K1641" i="1"/>
  <c r="W1640" i="1"/>
  <c r="T1640" i="1"/>
  <c r="V1643" i="1"/>
  <c r="U1643" i="1"/>
  <c r="J1641" i="1"/>
  <c r="H1642" i="1"/>
  <c r="AB1643" i="2" l="1"/>
  <c r="AC1643" i="2"/>
  <c r="AD1643" i="2"/>
  <c r="E1643" i="1"/>
  <c r="K1642" i="1"/>
  <c r="T1641" i="1"/>
  <c r="W1641" i="1"/>
  <c r="U1644" i="1"/>
  <c r="V1644" i="1"/>
  <c r="J1642" i="1"/>
  <c r="H1643" i="1"/>
  <c r="E1644" i="1" l="1"/>
  <c r="AD1644" i="2"/>
  <c r="AC1644" i="2"/>
  <c r="AB1644" i="2"/>
  <c r="W1642" i="1"/>
  <c r="T1642" i="1"/>
  <c r="K1643" i="1"/>
  <c r="J1643" i="1"/>
  <c r="U1645" i="1"/>
  <c r="V1645" i="1"/>
  <c r="H1644" i="1"/>
  <c r="AB1645" i="2" l="1"/>
  <c r="E1645" i="1"/>
  <c r="AD1645" i="2"/>
  <c r="AC1645" i="2"/>
  <c r="J1644" i="1"/>
  <c r="T1643" i="1"/>
  <c r="W1643" i="1"/>
  <c r="K1644" i="1"/>
  <c r="H1645" i="1"/>
  <c r="K1645" i="1" l="1"/>
  <c r="T1644" i="1"/>
  <c r="W1644" i="1"/>
  <c r="J1645" i="1"/>
  <c r="T1645" i="1" l="1"/>
  <c r="W1645" i="1"/>
  <c r="V1646" i="1" l="1"/>
  <c r="E1646" i="1" l="1"/>
  <c r="AD1646" i="2"/>
  <c r="AB1646" i="2"/>
  <c r="AC1646" i="2"/>
  <c r="V1647" i="1"/>
  <c r="H1646" i="1"/>
  <c r="AD1647" i="2" l="1"/>
  <c r="E1647" i="1"/>
  <c r="AB1647" i="2"/>
  <c r="AC1647" i="2"/>
  <c r="J1646" i="1"/>
  <c r="K1646" i="1"/>
  <c r="H1647" i="1"/>
  <c r="T1646" i="1" l="1"/>
  <c r="J1647" i="1"/>
  <c r="W1646" i="1"/>
  <c r="K1647" i="1"/>
  <c r="W1647" i="1" l="1"/>
  <c r="T1647" i="1"/>
  <c r="V1648" i="1" l="1"/>
  <c r="E1648" i="1" l="1"/>
  <c r="AB1648" i="2"/>
  <c r="AD1648" i="2"/>
  <c r="AC1648" i="2"/>
  <c r="V1649" i="1"/>
  <c r="H1648" i="1"/>
  <c r="E1649" i="1" l="1"/>
  <c r="AD1649" i="2"/>
  <c r="AB1649" i="2"/>
  <c r="AC1649" i="2"/>
  <c r="K1648" i="1"/>
  <c r="V1650" i="1"/>
  <c r="J1648" i="1"/>
  <c r="H1649" i="1"/>
  <c r="AD1650" i="2" l="1"/>
  <c r="AB1650" i="2"/>
  <c r="AC1650" i="2"/>
  <c r="E1650" i="1"/>
  <c r="J1649" i="1"/>
  <c r="T1648" i="1"/>
  <c r="W1648" i="1"/>
  <c r="V1651" i="1"/>
  <c r="K1649" i="1"/>
  <c r="H1650" i="1"/>
  <c r="E1651" i="1" l="1"/>
  <c r="AC1651" i="2"/>
  <c r="AB1651" i="2"/>
  <c r="AD1651" i="2"/>
  <c r="T1649" i="1"/>
  <c r="K1650" i="1"/>
  <c r="W1649" i="1"/>
  <c r="J1650" i="1"/>
  <c r="H1651" i="1"/>
  <c r="W1650" i="1" l="1"/>
  <c r="T1650" i="1"/>
  <c r="K1651" i="1"/>
  <c r="J1651" i="1"/>
  <c r="T1651" i="1" l="1"/>
  <c r="W1651" i="1"/>
  <c r="V1652" i="1" l="1"/>
  <c r="E1652" i="1" l="1"/>
  <c r="AB1652" i="2"/>
  <c r="AD1652" i="2"/>
  <c r="AC1652" i="2"/>
  <c r="H1652" i="1"/>
  <c r="J1652" i="1" l="1"/>
  <c r="K1652" i="1"/>
  <c r="W1652" i="1" l="1"/>
  <c r="T1652" i="1"/>
  <c r="V1653" i="1" l="1"/>
  <c r="AC1653" i="2" l="1"/>
  <c r="AB1653" i="2"/>
  <c r="E1653" i="1"/>
  <c r="AD1653" i="2"/>
  <c r="V1654" i="1"/>
  <c r="H1653" i="1"/>
  <c r="E1654" i="1" l="1"/>
  <c r="AB1654" i="2"/>
  <c r="AD1654" i="2"/>
  <c r="AC1654" i="2"/>
  <c r="K1653" i="1"/>
  <c r="V1655" i="1"/>
  <c r="J1653" i="1"/>
  <c r="H1654" i="1"/>
  <c r="AC1655" i="2" l="1"/>
  <c r="AD1655" i="2"/>
  <c r="E1655" i="1"/>
  <c r="AB1655" i="2"/>
  <c r="K1654" i="1"/>
  <c r="W1653" i="1"/>
  <c r="J1654" i="1"/>
  <c r="T1653" i="1"/>
  <c r="V1656" i="1"/>
  <c r="H1655" i="1"/>
  <c r="E1656" i="1" l="1"/>
  <c r="AC1656" i="2"/>
  <c r="AD1656" i="2"/>
  <c r="AB1656" i="2"/>
  <c r="K1655" i="1"/>
  <c r="W1654" i="1"/>
  <c r="T1654" i="1"/>
  <c r="J1655" i="1"/>
  <c r="H1656" i="1"/>
  <c r="J1656" i="1" l="1"/>
  <c r="K1656" i="1"/>
  <c r="W1655" i="1"/>
  <c r="T1655" i="1"/>
  <c r="V1657" i="1"/>
  <c r="AD1657" i="2" l="1"/>
  <c r="E1657" i="1"/>
  <c r="AC1657" i="2"/>
  <c r="AB1657" i="2"/>
  <c r="T1656" i="1"/>
  <c r="W1656" i="1"/>
  <c r="V1658" i="1"/>
  <c r="H1657" i="1"/>
  <c r="AB1658" i="2" l="1"/>
  <c r="E1658" i="1"/>
  <c r="AC1658" i="2"/>
  <c r="AD1658" i="2"/>
  <c r="J1657" i="1"/>
  <c r="K1657" i="1"/>
  <c r="H1658" i="1"/>
  <c r="K1658" i="1" l="1"/>
  <c r="T1657" i="1"/>
  <c r="W1657" i="1"/>
  <c r="J1658" i="1"/>
  <c r="T1658" i="1" l="1"/>
  <c r="W1658" i="1"/>
  <c r="V1659" i="1"/>
  <c r="E1659" i="1" l="1"/>
  <c r="AD1659" i="2"/>
  <c r="AB1659" i="2"/>
  <c r="AC1659" i="2"/>
  <c r="V1660" i="1"/>
  <c r="H1659" i="1"/>
  <c r="AB1660" i="2" l="1"/>
  <c r="E1660" i="1"/>
  <c r="AD1660" i="2"/>
  <c r="AC1660" i="2"/>
  <c r="J1659" i="1"/>
  <c r="K1659" i="1"/>
  <c r="V1661" i="1"/>
  <c r="H1660" i="1"/>
  <c r="AB1661" i="2" l="1"/>
  <c r="E1661" i="1"/>
  <c r="AC1661" i="2"/>
  <c r="AD1661" i="2"/>
  <c r="W1659" i="1"/>
  <c r="T1659" i="1"/>
  <c r="K1660" i="1"/>
  <c r="J1660" i="1"/>
  <c r="V1662" i="1"/>
  <c r="H1661" i="1"/>
  <c r="AB1662" i="2" l="1"/>
  <c r="E1662" i="1"/>
  <c r="AD1662" i="2"/>
  <c r="AC1662" i="2"/>
  <c r="K1661" i="1"/>
  <c r="W1660" i="1"/>
  <c r="J1661" i="1"/>
  <c r="T1660" i="1"/>
  <c r="V1663" i="1"/>
  <c r="H1662" i="1"/>
  <c r="AC1663" i="2" l="1"/>
  <c r="AB1663" i="2"/>
  <c r="E1663" i="1"/>
  <c r="AD1663" i="2"/>
  <c r="W1661" i="1"/>
  <c r="J1662" i="1"/>
  <c r="K1662" i="1"/>
  <c r="T1661" i="1"/>
  <c r="V1664" i="1"/>
  <c r="H1663" i="1"/>
  <c r="AB1664" i="2" l="1"/>
  <c r="AD1664" i="2"/>
  <c r="E1664" i="1"/>
  <c r="AC1664" i="2"/>
  <c r="K1663" i="1"/>
  <c r="W1662" i="1"/>
  <c r="T1662" i="1"/>
  <c r="J1663" i="1"/>
  <c r="V1665" i="1"/>
  <c r="H1664" i="1"/>
  <c r="E1665" i="1" l="1"/>
  <c r="AB1665" i="2"/>
  <c r="AD1665" i="2"/>
  <c r="AC1665" i="2"/>
  <c r="J1664" i="1"/>
  <c r="K1664" i="1"/>
  <c r="T1663" i="1"/>
  <c r="W1663" i="1"/>
  <c r="V1666" i="1"/>
  <c r="H1665" i="1"/>
  <c r="E1666" i="1" l="1"/>
  <c r="AB1666" i="2"/>
  <c r="AD1666" i="2"/>
  <c r="AC1666" i="2"/>
  <c r="T1664" i="1"/>
  <c r="K1665" i="1"/>
  <c r="J1665" i="1"/>
  <c r="W1664" i="1"/>
  <c r="V1667" i="1"/>
  <c r="H1666" i="1"/>
  <c r="E1667" i="1" l="1"/>
  <c r="AD1667" i="2"/>
  <c r="AB1667" i="2"/>
  <c r="AC1667" i="2"/>
  <c r="T1665" i="1"/>
  <c r="K1666" i="1"/>
  <c r="W1665" i="1"/>
  <c r="V1668" i="1"/>
  <c r="J1666" i="1"/>
  <c r="H1667" i="1"/>
  <c r="E1668" i="1" l="1"/>
  <c r="AD1668" i="2"/>
  <c r="AB1668" i="2"/>
  <c r="AC1668" i="2"/>
  <c r="W1666" i="1"/>
  <c r="T1666" i="1"/>
  <c r="J1667" i="1"/>
  <c r="K1667" i="1"/>
  <c r="H1668" i="1"/>
  <c r="K1668" i="1" l="1"/>
  <c r="J1668" i="1"/>
  <c r="W1667" i="1"/>
  <c r="T1667" i="1"/>
  <c r="T1668" i="1" l="1"/>
  <c r="W1668" i="1"/>
  <c r="V1669" i="1"/>
  <c r="AD1669" i="2" l="1"/>
  <c r="AC1669" i="2"/>
  <c r="E1669" i="1"/>
  <c r="AB1669" i="2"/>
  <c r="H1669" i="1"/>
  <c r="K1669" i="1" l="1"/>
  <c r="J1669" i="1"/>
  <c r="T1669" i="1" l="1"/>
  <c r="W1669" i="1"/>
  <c r="V1670" i="1" l="1"/>
  <c r="E1670" i="1" l="1"/>
  <c r="AD1670" i="2"/>
  <c r="AC1670" i="2"/>
  <c r="AB1670" i="2"/>
  <c r="V1671" i="1"/>
  <c r="H1670" i="1"/>
  <c r="AC1671" i="2" l="1"/>
  <c r="E1671" i="1"/>
  <c r="AD1671" i="2"/>
  <c r="AB1671" i="2"/>
  <c r="J1670" i="1"/>
  <c r="K1670" i="1"/>
  <c r="V1672" i="1"/>
  <c r="H1671" i="1"/>
  <c r="E1672" i="1" l="1"/>
  <c r="AC1672" i="2"/>
  <c r="AB1672" i="2"/>
  <c r="AD1672" i="2"/>
  <c r="K1671" i="1"/>
  <c r="W1670" i="1"/>
  <c r="T1670" i="1"/>
  <c r="J1671" i="1"/>
  <c r="V1673" i="1"/>
  <c r="H1672" i="1"/>
  <c r="E1673" i="1" l="1"/>
  <c r="AD1673" i="2"/>
  <c r="AC1673" i="2"/>
  <c r="AB1673" i="2"/>
  <c r="K1672" i="1"/>
  <c r="W1671" i="1"/>
  <c r="J1672" i="1"/>
  <c r="T1671" i="1"/>
  <c r="V1674" i="1"/>
  <c r="H1673" i="1"/>
  <c r="E1674" i="1" l="1"/>
  <c r="AC1674" i="2"/>
  <c r="AD1674" i="2"/>
  <c r="AB1674" i="2"/>
  <c r="T1672" i="1"/>
  <c r="W1672" i="1"/>
  <c r="J1673" i="1"/>
  <c r="K1673" i="1"/>
  <c r="V1675" i="1"/>
  <c r="H1674" i="1"/>
  <c r="AC1675" i="2" l="1"/>
  <c r="E1675" i="1"/>
  <c r="AD1675" i="2"/>
  <c r="AB1675" i="2"/>
  <c r="K1674" i="1"/>
  <c r="T1673" i="1"/>
  <c r="W1673" i="1"/>
  <c r="V1676" i="1"/>
  <c r="J1674" i="1"/>
  <c r="H1675" i="1"/>
  <c r="E1676" i="1" l="1"/>
  <c r="AB1676" i="2"/>
  <c r="AD1676" i="2"/>
  <c r="AC1676" i="2"/>
  <c r="W1674" i="1"/>
  <c r="T1674" i="1"/>
  <c r="J1675" i="1"/>
  <c r="K1675" i="1"/>
  <c r="V1677" i="1"/>
  <c r="H1676" i="1"/>
  <c r="E1677" i="1" l="1"/>
  <c r="AD1677" i="2"/>
  <c r="AB1677" i="2"/>
  <c r="AC1677" i="2"/>
  <c r="K1676" i="1"/>
  <c r="J1676" i="1"/>
  <c r="W1675" i="1"/>
  <c r="T1675" i="1"/>
  <c r="V1678" i="1"/>
  <c r="H1677" i="1"/>
  <c r="E1678" i="1" l="1"/>
  <c r="AC1678" i="2"/>
  <c r="AD1678" i="2"/>
  <c r="AB1678" i="2"/>
  <c r="W1676" i="1"/>
  <c r="K1677" i="1"/>
  <c r="J1677" i="1"/>
  <c r="T1676" i="1"/>
  <c r="V1679" i="1"/>
  <c r="H1678" i="1"/>
  <c r="E1679" i="1" l="1"/>
  <c r="AD1679" i="2"/>
  <c r="AC1679" i="2"/>
  <c r="AB1679" i="2"/>
  <c r="J1678" i="1"/>
  <c r="K1678" i="1"/>
  <c r="W1677" i="1"/>
  <c r="T1677" i="1"/>
  <c r="V1680" i="1"/>
  <c r="H1679" i="1"/>
  <c r="E1680" i="1" l="1"/>
  <c r="AC1680" i="2"/>
  <c r="AD1680" i="2"/>
  <c r="AB1680" i="2"/>
  <c r="K1679" i="1"/>
  <c r="J1679" i="1"/>
  <c r="W1678" i="1"/>
  <c r="T1678" i="1"/>
  <c r="V1681" i="1"/>
  <c r="H1680" i="1"/>
  <c r="E1681" i="1" l="1"/>
  <c r="AC1681" i="2"/>
  <c r="AB1681" i="2"/>
  <c r="AD1681" i="2"/>
  <c r="K1680" i="1"/>
  <c r="T1679" i="1"/>
  <c r="W1679" i="1"/>
  <c r="V1682" i="1"/>
  <c r="J1680" i="1"/>
  <c r="H1681" i="1"/>
  <c r="AC1682" i="2" l="1"/>
  <c r="AD1682" i="2"/>
  <c r="E1682" i="1"/>
  <c r="AB1682" i="2"/>
  <c r="J1681" i="1"/>
  <c r="W1680" i="1"/>
  <c r="T1680" i="1"/>
  <c r="K1681" i="1"/>
  <c r="V1683" i="1"/>
  <c r="H1682" i="1"/>
  <c r="AD1683" i="2" l="1"/>
  <c r="AC1683" i="2"/>
  <c r="AB1683" i="2"/>
  <c r="E1683" i="1"/>
  <c r="T1681" i="1"/>
  <c r="W1681" i="1"/>
  <c r="J1682" i="1"/>
  <c r="V1684" i="1"/>
  <c r="K1682" i="1"/>
  <c r="H1683" i="1"/>
  <c r="AD1684" i="2" l="1"/>
  <c r="E1684" i="1"/>
  <c r="AC1684" i="2"/>
  <c r="AB1684" i="2"/>
  <c r="W1682" i="1"/>
  <c r="T1682" i="1"/>
  <c r="K1683" i="1"/>
  <c r="J1683" i="1"/>
  <c r="V1685" i="1"/>
  <c r="H1684" i="1"/>
  <c r="AC1685" i="2" l="1"/>
  <c r="E1685" i="1"/>
  <c r="AD1685" i="2"/>
  <c r="AB1685" i="2"/>
  <c r="W1683" i="1"/>
  <c r="K1684" i="1"/>
  <c r="T1683" i="1"/>
  <c r="U1686" i="1"/>
  <c r="V1686" i="1"/>
  <c r="J1684" i="1"/>
  <c r="H1685" i="1"/>
  <c r="AC1686" i="2" l="1"/>
  <c r="AB1686" i="2"/>
  <c r="AD1686" i="2"/>
  <c r="E1686" i="1"/>
  <c r="J1685" i="1"/>
  <c r="W1684" i="1"/>
  <c r="T1684" i="1"/>
  <c r="K1685" i="1"/>
  <c r="U1687" i="1"/>
  <c r="V1687" i="1"/>
  <c r="H1686" i="1"/>
  <c r="AC1687" i="2" l="1"/>
  <c r="E1687" i="1"/>
  <c r="AB1687" i="2"/>
  <c r="AD1687" i="2"/>
  <c r="J1686" i="1"/>
  <c r="W1685" i="1"/>
  <c r="T1685" i="1"/>
  <c r="U1688" i="1"/>
  <c r="V1688" i="1"/>
  <c r="K1686" i="1"/>
  <c r="H1687" i="1"/>
  <c r="E1688" i="1" l="1"/>
  <c r="AD1688" i="2"/>
  <c r="AC1688" i="2"/>
  <c r="AB1688" i="2"/>
  <c r="K1687" i="1"/>
  <c r="T1686" i="1"/>
  <c r="W1686" i="1"/>
  <c r="V1689" i="1"/>
  <c r="U1689" i="1"/>
  <c r="J1687" i="1"/>
  <c r="H1688" i="1"/>
  <c r="E1689" i="1" l="1"/>
  <c r="AC1689" i="2"/>
  <c r="AB1689" i="2"/>
  <c r="AD1689" i="2"/>
  <c r="T1687" i="1"/>
  <c r="W1687" i="1"/>
  <c r="K1688" i="1"/>
  <c r="J1688" i="1"/>
  <c r="V1690" i="1"/>
  <c r="U1690" i="1"/>
  <c r="H1689" i="1"/>
  <c r="E1690" i="1" l="1"/>
  <c r="AB1690" i="2"/>
  <c r="AD1690" i="2"/>
  <c r="AC1690" i="2"/>
  <c r="T1688" i="1"/>
  <c r="W1688" i="1"/>
  <c r="K1689" i="1"/>
  <c r="V1691" i="1"/>
  <c r="U1691" i="1"/>
  <c r="J1689" i="1"/>
  <c r="H1690" i="1"/>
  <c r="AC1691" i="2" l="1"/>
  <c r="E1691" i="1"/>
  <c r="AD1691" i="2"/>
  <c r="AB1691" i="2"/>
  <c r="W1689" i="1"/>
  <c r="J1690" i="1"/>
  <c r="K1690" i="1"/>
  <c r="T1689" i="1"/>
  <c r="V1692" i="1"/>
  <c r="U1692" i="1"/>
  <c r="H1691" i="1"/>
  <c r="AD1692" i="2" l="1"/>
  <c r="AC1692" i="2"/>
  <c r="E1692" i="1"/>
  <c r="AB1692" i="2"/>
  <c r="T1690" i="1"/>
  <c r="W1690" i="1"/>
  <c r="J1691" i="1"/>
  <c r="V1693" i="1"/>
  <c r="U1693" i="1"/>
  <c r="K1691" i="1"/>
  <c r="H1692" i="1"/>
  <c r="AD1693" i="2" l="1"/>
  <c r="E1693" i="1"/>
  <c r="AC1693" i="2"/>
  <c r="AB1693" i="2"/>
  <c r="K1692" i="1"/>
  <c r="W1691" i="1"/>
  <c r="T1691" i="1"/>
  <c r="U1694" i="1"/>
  <c r="V1694" i="1"/>
  <c r="J1692" i="1"/>
  <c r="H1693" i="1"/>
  <c r="AC1694" i="2" l="1"/>
  <c r="E1694" i="1"/>
  <c r="AB1694" i="2"/>
  <c r="AD1694" i="2"/>
  <c r="K1693" i="1"/>
  <c r="W1692" i="1"/>
  <c r="T1692" i="1"/>
  <c r="V1695" i="1"/>
  <c r="U1695" i="1"/>
  <c r="J1693" i="1"/>
  <c r="H1694" i="1"/>
  <c r="AB1695" i="2" l="1"/>
  <c r="E1695" i="1"/>
  <c r="AD1695" i="2"/>
  <c r="AC1695" i="2"/>
  <c r="T1693" i="1"/>
  <c r="W1693" i="1"/>
  <c r="K1694" i="1"/>
  <c r="J1694" i="1"/>
  <c r="U1696" i="1"/>
  <c r="V1696" i="1"/>
  <c r="H1695" i="1"/>
  <c r="AB1696" i="2" l="1"/>
  <c r="E1696" i="1"/>
  <c r="AC1696" i="2"/>
  <c r="AD1696" i="2"/>
  <c r="J1695" i="1"/>
  <c r="K1695" i="1"/>
  <c r="T1694" i="1"/>
  <c r="W1694" i="1"/>
  <c r="U1697" i="1"/>
  <c r="V1697" i="1"/>
  <c r="H1696" i="1"/>
  <c r="AC1697" i="2" l="1"/>
  <c r="E1697" i="1"/>
  <c r="AD1697" i="2"/>
  <c r="AB1697" i="2"/>
  <c r="J1696" i="1"/>
  <c r="K1696" i="1"/>
  <c r="T1695" i="1"/>
  <c r="W1695" i="1"/>
  <c r="U1698" i="1"/>
  <c r="V1698" i="1"/>
  <c r="H1697" i="1"/>
  <c r="AC1698" i="2" l="1"/>
  <c r="AD1698" i="2"/>
  <c r="E1698" i="1"/>
  <c r="AB1698" i="2"/>
  <c r="K1697" i="1"/>
  <c r="W1696" i="1"/>
  <c r="T1696" i="1"/>
  <c r="V1699" i="1"/>
  <c r="U1699" i="1"/>
  <c r="J1697" i="1"/>
  <c r="H1698" i="1"/>
  <c r="AC1699" i="2" l="1"/>
  <c r="AB1699" i="2"/>
  <c r="AD1699" i="2"/>
  <c r="E1699" i="1"/>
  <c r="K1698" i="1"/>
  <c r="W1697" i="1"/>
  <c r="T1697" i="1"/>
  <c r="U1700" i="1"/>
  <c r="V1700" i="1"/>
  <c r="J1698" i="1"/>
  <c r="H1699" i="1"/>
  <c r="E1700" i="1" l="1"/>
  <c r="AD1700" i="2"/>
  <c r="AC1700" i="2"/>
  <c r="AB1700" i="2"/>
  <c r="T1698" i="1"/>
  <c r="W1698" i="1"/>
  <c r="K1699" i="1"/>
  <c r="U1701" i="1"/>
  <c r="V1701" i="1"/>
  <c r="J1699" i="1"/>
  <c r="H1700" i="1"/>
  <c r="E1701" i="1" l="1"/>
  <c r="AD1701" i="2"/>
  <c r="AC1701" i="2"/>
  <c r="AB1701" i="2"/>
  <c r="K1700" i="1"/>
  <c r="T1699" i="1"/>
  <c r="W1699" i="1"/>
  <c r="J1700" i="1"/>
  <c r="H1701" i="1"/>
  <c r="W1700" i="1" l="1"/>
  <c r="K1701" i="1"/>
  <c r="J1701" i="1"/>
  <c r="T1700" i="1"/>
  <c r="W1701" i="1" l="1"/>
  <c r="T1701" i="1"/>
  <c r="V1702" i="1" l="1"/>
  <c r="E1702" i="1" l="1"/>
  <c r="AD1702" i="2"/>
  <c r="AC1702" i="2"/>
  <c r="AB1702" i="2"/>
  <c r="U1702" i="1"/>
  <c r="H1702" i="1"/>
  <c r="J1702" i="1" l="1"/>
  <c r="K1702" i="1"/>
  <c r="V1703" i="1"/>
  <c r="AC1703" i="2" l="1"/>
  <c r="E1703" i="1"/>
  <c r="AD1703" i="2"/>
  <c r="AB1703" i="2"/>
  <c r="U1703" i="1"/>
  <c r="W1702" i="1"/>
  <c r="T1702" i="1"/>
  <c r="V1704" i="1"/>
  <c r="H1703" i="1"/>
  <c r="AC1704" i="2" l="1"/>
  <c r="E1704" i="1"/>
  <c r="AB1704" i="2"/>
  <c r="AD1704" i="2"/>
  <c r="U1704" i="1"/>
  <c r="K1703" i="1"/>
  <c r="J1703" i="1"/>
  <c r="V1705" i="1"/>
  <c r="H1704" i="1"/>
  <c r="AC1705" i="2" l="1"/>
  <c r="E1705" i="1"/>
  <c r="AB1705" i="2"/>
  <c r="AD1705" i="2"/>
  <c r="U1705" i="1"/>
  <c r="K1704" i="1"/>
  <c r="W1703" i="1"/>
  <c r="T1703" i="1"/>
  <c r="J1704" i="1"/>
  <c r="H1705" i="1"/>
  <c r="T1704" i="1" l="1"/>
  <c r="K1705" i="1"/>
  <c r="J1705" i="1"/>
  <c r="W1704" i="1"/>
  <c r="V1706" i="1"/>
  <c r="U1706" i="1"/>
  <c r="E1706" i="1" l="1"/>
  <c r="AD1706" i="2"/>
  <c r="AB1706" i="2"/>
  <c r="AC1706" i="2"/>
  <c r="W1705" i="1"/>
  <c r="T1705" i="1"/>
  <c r="V1707" i="1"/>
  <c r="H1706" i="1"/>
  <c r="AC1707" i="2" l="1"/>
  <c r="AD1707" i="2"/>
  <c r="AB1707" i="2"/>
  <c r="E1707" i="1"/>
  <c r="U1707" i="1"/>
  <c r="K1706" i="1"/>
  <c r="V1708" i="1"/>
  <c r="U1708" i="1"/>
  <c r="J1706" i="1"/>
  <c r="H1707" i="1"/>
  <c r="E1708" i="1" l="1"/>
  <c r="AD1708" i="2"/>
  <c r="AC1708" i="2"/>
  <c r="AB1708" i="2"/>
  <c r="T1706" i="1"/>
  <c r="W1706" i="1"/>
  <c r="J1707" i="1"/>
  <c r="K1707" i="1"/>
  <c r="V1709" i="1"/>
  <c r="U1709" i="1"/>
  <c r="H1708" i="1"/>
  <c r="E1709" i="1" l="1"/>
  <c r="AB1709" i="2"/>
  <c r="AD1709" i="2"/>
  <c r="AC1709" i="2"/>
  <c r="T1707" i="1"/>
  <c r="K1708" i="1"/>
  <c r="W1707" i="1"/>
  <c r="J1708" i="1"/>
  <c r="V1710" i="1"/>
  <c r="U1710" i="1"/>
  <c r="H1709" i="1"/>
  <c r="AC1710" i="2" l="1"/>
  <c r="E1710" i="1"/>
  <c r="AD1710" i="2"/>
  <c r="AB1710" i="2"/>
  <c r="J1709" i="1"/>
  <c r="T1708" i="1"/>
  <c r="W1708" i="1"/>
  <c r="K1709" i="1"/>
  <c r="H1710" i="1"/>
  <c r="K1710" i="1" l="1"/>
  <c r="T1709" i="1"/>
  <c r="W1709" i="1"/>
  <c r="J1710" i="1"/>
  <c r="T1710" i="1" l="1"/>
  <c r="W1710" i="1"/>
  <c r="V1711" i="1" l="1"/>
  <c r="AB1711" i="2" l="1"/>
  <c r="AD1711" i="2"/>
  <c r="E1711" i="1"/>
  <c r="AC1711" i="2"/>
  <c r="V1712" i="1"/>
  <c r="H1711" i="1"/>
  <c r="AD1712" i="2" l="1"/>
  <c r="AC1712" i="2"/>
  <c r="E1712" i="1"/>
  <c r="AB1712" i="2"/>
  <c r="K1711" i="1"/>
  <c r="V1713" i="1"/>
  <c r="J1711" i="1"/>
  <c r="H1712" i="1"/>
  <c r="AC1713" i="2" l="1"/>
  <c r="E1713" i="1"/>
  <c r="AB1713" i="2"/>
  <c r="AD1713" i="2"/>
  <c r="K1712" i="1"/>
  <c r="T1711" i="1"/>
  <c r="W1711" i="1"/>
  <c r="V1714" i="1"/>
  <c r="J1712" i="1"/>
  <c r="H1713" i="1"/>
  <c r="AD1714" i="2" l="1"/>
  <c r="AC1714" i="2"/>
  <c r="E1714" i="1"/>
  <c r="AB1714" i="2"/>
  <c r="J1713" i="1"/>
  <c r="K1713" i="1"/>
  <c r="T1712" i="1"/>
  <c r="W1712" i="1"/>
  <c r="V1715" i="1"/>
  <c r="H1714" i="1"/>
  <c r="AC1715" i="2" l="1"/>
  <c r="E1715" i="1"/>
  <c r="AD1715" i="2"/>
  <c r="AB1715" i="2"/>
  <c r="K1714" i="1"/>
  <c r="W1713" i="1"/>
  <c r="T1713" i="1"/>
  <c r="J1714" i="1"/>
  <c r="V1716" i="1"/>
  <c r="H1715" i="1"/>
  <c r="E1716" i="1" l="1"/>
  <c r="AD1716" i="2"/>
  <c r="AC1716" i="2"/>
  <c r="AB1716" i="2"/>
  <c r="T1714" i="1"/>
  <c r="W1714" i="1"/>
  <c r="K1715" i="1"/>
  <c r="V1717" i="1"/>
  <c r="J1715" i="1"/>
  <c r="H1716" i="1"/>
  <c r="E1717" i="1" l="1"/>
  <c r="AC1717" i="2"/>
  <c r="AD1717" i="2"/>
  <c r="AB1717" i="2"/>
  <c r="T1715" i="1"/>
  <c r="W1715" i="1"/>
  <c r="K1716" i="1"/>
  <c r="V1718" i="1"/>
  <c r="J1716" i="1"/>
  <c r="H1717" i="1"/>
  <c r="AC1718" i="2" l="1"/>
  <c r="E1718" i="1"/>
  <c r="AB1718" i="2"/>
  <c r="AD1718" i="2"/>
  <c r="T1716" i="1"/>
  <c r="W1716" i="1"/>
  <c r="K1717" i="1"/>
  <c r="V1719" i="1"/>
  <c r="J1717" i="1"/>
  <c r="H1718" i="1"/>
  <c r="E1719" i="1" l="1"/>
  <c r="AB1719" i="2"/>
  <c r="AD1719" i="2"/>
  <c r="AC1719" i="2"/>
  <c r="K1718" i="1"/>
  <c r="W1717" i="1"/>
  <c r="T1717" i="1"/>
  <c r="V1720" i="1"/>
  <c r="J1718" i="1"/>
  <c r="H1719" i="1"/>
  <c r="AC1720" i="2" l="1"/>
  <c r="E1720" i="1"/>
  <c r="AD1720" i="2"/>
  <c r="AB1720" i="2"/>
  <c r="K1719" i="1"/>
  <c r="J1719" i="1"/>
  <c r="T1718" i="1"/>
  <c r="W1718" i="1"/>
  <c r="V1721" i="1"/>
  <c r="H1720" i="1"/>
  <c r="AB1721" i="2" l="1"/>
  <c r="E1721" i="1"/>
  <c r="AD1721" i="2"/>
  <c r="AC1721" i="2"/>
  <c r="T1719" i="1"/>
  <c r="W1719" i="1"/>
  <c r="K1720" i="1"/>
  <c r="V1722" i="1"/>
  <c r="J1720" i="1"/>
  <c r="H1721" i="1"/>
  <c r="AC1722" i="2" l="1"/>
  <c r="E1722" i="1"/>
  <c r="AB1722" i="2"/>
  <c r="AD1722" i="2"/>
  <c r="T1720" i="1"/>
  <c r="W1720" i="1"/>
  <c r="K1721" i="1"/>
  <c r="V1723" i="1"/>
  <c r="J1721" i="1"/>
  <c r="H1722" i="1"/>
  <c r="AB1723" i="2" l="1"/>
  <c r="E1723" i="1"/>
  <c r="AD1723" i="2"/>
  <c r="AC1723" i="2"/>
  <c r="T1721" i="1"/>
  <c r="W1721" i="1"/>
  <c r="K1722" i="1"/>
  <c r="J1722" i="1"/>
  <c r="V1724" i="1"/>
  <c r="H1723" i="1"/>
  <c r="AD1724" i="2" l="1"/>
  <c r="E1724" i="1"/>
  <c r="AC1724" i="2"/>
  <c r="AB1724" i="2"/>
  <c r="W1722" i="1"/>
  <c r="K1723" i="1"/>
  <c r="T1722" i="1"/>
  <c r="V1725" i="1"/>
  <c r="J1723" i="1"/>
  <c r="H1724" i="1"/>
  <c r="AB1725" i="2" l="1"/>
  <c r="E1725" i="1"/>
  <c r="AC1725" i="2"/>
  <c r="AD1725" i="2"/>
  <c r="T1723" i="1"/>
  <c r="W1723" i="1"/>
  <c r="K1724" i="1"/>
  <c r="V1726" i="1"/>
  <c r="J1724" i="1"/>
  <c r="H1725" i="1"/>
  <c r="AD1726" i="2" l="1"/>
  <c r="AB1726" i="2"/>
  <c r="AC1726" i="2"/>
  <c r="E1726" i="1"/>
  <c r="J1725" i="1"/>
  <c r="T1724" i="1"/>
  <c r="W1724" i="1"/>
  <c r="K1725" i="1"/>
  <c r="V1727" i="1"/>
  <c r="H1726" i="1"/>
  <c r="E1727" i="1" l="1"/>
  <c r="AC1727" i="2"/>
  <c r="AB1727" i="2"/>
  <c r="AD1727" i="2"/>
  <c r="J1726" i="1"/>
  <c r="W1725" i="1"/>
  <c r="T1725" i="1"/>
  <c r="V1728" i="1"/>
  <c r="K1726" i="1"/>
  <c r="H1727" i="1"/>
  <c r="AC1728" i="2" l="1"/>
  <c r="AB1728" i="2"/>
  <c r="E1728" i="1"/>
  <c r="AD1728" i="2"/>
  <c r="W1726" i="1"/>
  <c r="K1727" i="1"/>
  <c r="T1726" i="1"/>
  <c r="V1729" i="1"/>
  <c r="J1727" i="1"/>
  <c r="H1728" i="1"/>
  <c r="E1729" i="1" l="1"/>
  <c r="AD1729" i="2"/>
  <c r="AC1729" i="2"/>
  <c r="AB1729" i="2"/>
  <c r="K1728" i="1"/>
  <c r="J1728" i="1"/>
  <c r="T1727" i="1"/>
  <c r="W1727" i="1"/>
  <c r="V1730" i="1"/>
  <c r="H1729" i="1"/>
  <c r="E1730" i="1" l="1"/>
  <c r="AD1730" i="2"/>
  <c r="AC1730" i="2"/>
  <c r="AB1730" i="2"/>
  <c r="W1728" i="1"/>
  <c r="J1729" i="1"/>
  <c r="K1729" i="1"/>
  <c r="T1728" i="1"/>
  <c r="V1731" i="1"/>
  <c r="H1730" i="1"/>
  <c r="AC1731" i="2" l="1"/>
  <c r="E1731" i="1"/>
  <c r="AB1731" i="2"/>
  <c r="AD1731" i="2"/>
  <c r="K1730" i="1"/>
  <c r="J1730" i="1"/>
  <c r="W1729" i="1"/>
  <c r="T1729" i="1"/>
  <c r="V1732" i="1"/>
  <c r="H1731" i="1"/>
  <c r="AB1732" i="2" l="1"/>
  <c r="E1732" i="1"/>
  <c r="AD1732" i="2"/>
  <c r="AC1732" i="2"/>
  <c r="K1731" i="1"/>
  <c r="W1730" i="1"/>
  <c r="J1731" i="1"/>
  <c r="T1730" i="1"/>
  <c r="V1733" i="1"/>
  <c r="H1732" i="1"/>
  <c r="E1733" i="1" l="1"/>
  <c r="AC1733" i="2"/>
  <c r="AD1733" i="2"/>
  <c r="AB1733" i="2"/>
  <c r="W1731" i="1"/>
  <c r="T1731" i="1"/>
  <c r="J1732" i="1"/>
  <c r="K1732" i="1"/>
  <c r="V1734" i="1"/>
  <c r="H1733" i="1"/>
  <c r="AB1734" i="2" l="1"/>
  <c r="E1734" i="1"/>
  <c r="AD1734" i="2"/>
  <c r="AC1734" i="2"/>
  <c r="K1733" i="1"/>
  <c r="J1733" i="1"/>
  <c r="T1732" i="1"/>
  <c r="W1732" i="1"/>
  <c r="V1735" i="1"/>
  <c r="H1734" i="1"/>
  <c r="AD1735" i="2" l="1"/>
  <c r="AC1735" i="2"/>
  <c r="E1735" i="1"/>
  <c r="AB1735" i="2"/>
  <c r="J1734" i="1"/>
  <c r="K1734" i="1"/>
  <c r="T1733" i="1"/>
  <c r="W1733" i="1"/>
  <c r="V1736" i="1"/>
  <c r="H1735" i="1"/>
  <c r="E1736" i="1" l="1"/>
  <c r="AD1736" i="2"/>
  <c r="AC1736" i="2"/>
  <c r="AB1736" i="2"/>
  <c r="K1735" i="1"/>
  <c r="J1735" i="1"/>
  <c r="T1734" i="1"/>
  <c r="W1734" i="1"/>
  <c r="V1737" i="1"/>
  <c r="H1736" i="1"/>
  <c r="AB1737" i="2" l="1"/>
  <c r="E1737" i="1"/>
  <c r="AD1737" i="2"/>
  <c r="AC1737" i="2"/>
  <c r="T1735" i="1"/>
  <c r="K1736" i="1"/>
  <c r="W1735" i="1"/>
  <c r="V1738" i="1"/>
  <c r="J1736" i="1"/>
  <c r="H1737" i="1"/>
  <c r="AC1738" i="2" l="1"/>
  <c r="E1738" i="1"/>
  <c r="AB1738" i="2"/>
  <c r="AD1738" i="2"/>
  <c r="T1736" i="1"/>
  <c r="K1737" i="1"/>
  <c r="W1736" i="1"/>
  <c r="V1739" i="1"/>
  <c r="J1737" i="1"/>
  <c r="H1738" i="1"/>
  <c r="E1739" i="1" l="1"/>
  <c r="AD1739" i="2"/>
  <c r="AB1739" i="2"/>
  <c r="AC1739" i="2"/>
  <c r="T1737" i="1"/>
  <c r="W1737" i="1"/>
  <c r="K1738" i="1"/>
  <c r="V1740" i="1"/>
  <c r="J1738" i="1"/>
  <c r="H1739" i="1"/>
  <c r="E1740" i="1" l="1"/>
  <c r="AB1740" i="2"/>
  <c r="AC1740" i="2"/>
  <c r="AD1740" i="2"/>
  <c r="T1738" i="1"/>
  <c r="K1739" i="1"/>
  <c r="J1739" i="1"/>
  <c r="W1738" i="1"/>
  <c r="V1741" i="1"/>
  <c r="H1740" i="1"/>
  <c r="E1741" i="1" l="1"/>
  <c r="AC1741" i="2"/>
  <c r="AD1741" i="2"/>
  <c r="AB1741" i="2"/>
  <c r="T1739" i="1"/>
  <c r="W1739" i="1"/>
  <c r="K1740" i="1"/>
  <c r="V1742" i="1"/>
  <c r="J1740" i="1"/>
  <c r="H1741" i="1"/>
  <c r="AB1742" i="2" l="1"/>
  <c r="E1742" i="1"/>
  <c r="AC1742" i="2"/>
  <c r="AD1742" i="2"/>
  <c r="T1740" i="1"/>
  <c r="K1741" i="1"/>
  <c r="W1740" i="1"/>
  <c r="J1741" i="1"/>
  <c r="V1743" i="1"/>
  <c r="H1742" i="1"/>
  <c r="AB1743" i="2" l="1"/>
  <c r="AD1743" i="2"/>
  <c r="E1743" i="1"/>
  <c r="AC1743" i="2"/>
  <c r="K1742" i="1"/>
  <c r="W1741" i="1"/>
  <c r="T1741" i="1"/>
  <c r="J1742" i="1"/>
  <c r="V1744" i="1"/>
  <c r="H1743" i="1"/>
  <c r="AB1744" i="2" l="1"/>
  <c r="E1744" i="1"/>
  <c r="AD1744" i="2"/>
  <c r="AC1744" i="2"/>
  <c r="W1742" i="1"/>
  <c r="T1742" i="1"/>
  <c r="K1743" i="1"/>
  <c r="J1743" i="1"/>
  <c r="H1744" i="1"/>
  <c r="W1743" i="1" l="1"/>
  <c r="K1744" i="1"/>
  <c r="T1743" i="1"/>
  <c r="J1744" i="1"/>
  <c r="T1744" i="1" l="1"/>
  <c r="W1744" i="1"/>
  <c r="V1745" i="1" l="1"/>
  <c r="E1745" i="1" l="1"/>
  <c r="AB1745" i="2"/>
  <c r="AD1745" i="2"/>
  <c r="AC1745" i="2"/>
  <c r="V1746" i="1"/>
  <c r="H1745" i="1"/>
  <c r="AD1746" i="2" l="1"/>
  <c r="E1746" i="1"/>
  <c r="AC1746" i="2"/>
  <c r="AB1746" i="2"/>
  <c r="K1745" i="1"/>
  <c r="V1747" i="1"/>
  <c r="J1745" i="1"/>
  <c r="H1746" i="1"/>
  <c r="E1747" i="1" l="1"/>
  <c r="AB1747" i="2"/>
  <c r="AD1747" i="2"/>
  <c r="AC1747" i="2"/>
  <c r="T1745" i="1"/>
  <c r="W1745" i="1"/>
  <c r="K1746" i="1"/>
  <c r="V1748" i="1"/>
  <c r="J1746" i="1"/>
  <c r="H1747" i="1"/>
  <c r="AD1748" i="2" l="1"/>
  <c r="E1748" i="1"/>
  <c r="AB1748" i="2"/>
  <c r="AC1748" i="2"/>
  <c r="W1746" i="1"/>
  <c r="K1747" i="1"/>
  <c r="T1746" i="1"/>
  <c r="V1749" i="1"/>
  <c r="J1747" i="1"/>
  <c r="H1748" i="1"/>
  <c r="AC1749" i="2" l="1"/>
  <c r="E1749" i="1"/>
  <c r="AB1749" i="2"/>
  <c r="AD1749" i="2"/>
  <c r="K1748" i="1"/>
  <c r="W1747" i="1"/>
  <c r="T1747" i="1"/>
  <c r="J1748" i="1"/>
  <c r="V1750" i="1"/>
  <c r="H1749" i="1"/>
  <c r="E1750" i="1" l="1"/>
  <c r="AD1750" i="2"/>
  <c r="AC1750" i="2"/>
  <c r="AB1750" i="2"/>
  <c r="K1749" i="1"/>
  <c r="W1748" i="1"/>
  <c r="T1748" i="1"/>
  <c r="J1749" i="1"/>
  <c r="V1751" i="1"/>
  <c r="H1750" i="1"/>
  <c r="AB1751" i="2" l="1"/>
  <c r="AD1751" i="2"/>
  <c r="E1751" i="1"/>
  <c r="AC1751" i="2"/>
  <c r="W1749" i="1"/>
  <c r="T1749" i="1"/>
  <c r="K1750" i="1"/>
  <c r="J1750" i="1"/>
  <c r="H1751" i="1"/>
  <c r="T1750" i="1" l="1"/>
  <c r="W1750" i="1"/>
  <c r="K1751" i="1"/>
  <c r="V1752" i="1"/>
  <c r="J1751" i="1"/>
  <c r="E1752" i="1" l="1"/>
  <c r="AB1752" i="2"/>
  <c r="AD1752" i="2"/>
  <c r="AC1752" i="2"/>
  <c r="W1751" i="1"/>
  <c r="T1751" i="1"/>
  <c r="V1753" i="1"/>
  <c r="H1752" i="1"/>
  <c r="E1753" i="1" l="1"/>
  <c r="AC1753" i="2"/>
  <c r="AD1753" i="2"/>
  <c r="AB1753" i="2"/>
  <c r="J1752" i="1"/>
  <c r="V1754" i="1"/>
  <c r="K1752" i="1"/>
  <c r="H1753" i="1"/>
  <c r="E1754" i="1" l="1"/>
  <c r="AB1754" i="2"/>
  <c r="AD1754" i="2"/>
  <c r="AC1754" i="2"/>
  <c r="T1752" i="1"/>
  <c r="W1752" i="1"/>
  <c r="J1753" i="1"/>
  <c r="K1753" i="1"/>
  <c r="V1755" i="1"/>
  <c r="H1754" i="1"/>
  <c r="AC1755" i="2" l="1"/>
  <c r="E1755" i="1"/>
  <c r="AB1755" i="2"/>
  <c r="AD1755" i="2"/>
  <c r="T1753" i="1"/>
  <c r="W1753" i="1"/>
  <c r="K1754" i="1"/>
  <c r="J1754" i="1"/>
  <c r="V1756" i="1"/>
  <c r="H1755" i="1"/>
  <c r="AC1756" i="2" l="1"/>
  <c r="AB1756" i="2"/>
  <c r="E1756" i="1"/>
  <c r="AD1756" i="2"/>
  <c r="T1754" i="1"/>
  <c r="W1754" i="1"/>
  <c r="K1755" i="1"/>
  <c r="V1757" i="1"/>
  <c r="J1755" i="1"/>
  <c r="H1756" i="1"/>
  <c r="E1757" i="1" l="1"/>
  <c r="AC1757" i="2"/>
  <c r="AD1757" i="2"/>
  <c r="AB1757" i="2"/>
  <c r="K1756" i="1"/>
  <c r="J1756" i="1"/>
  <c r="T1755" i="1"/>
  <c r="W1755" i="1"/>
  <c r="V1758" i="1"/>
  <c r="H1757" i="1"/>
  <c r="E1758" i="1" l="1"/>
  <c r="AC1758" i="2"/>
  <c r="AB1758" i="2"/>
  <c r="AD1758" i="2"/>
  <c r="T1756" i="1"/>
  <c r="W1756" i="1"/>
  <c r="K1757" i="1"/>
  <c r="V1759" i="1"/>
  <c r="J1757" i="1"/>
  <c r="H1758" i="1"/>
  <c r="AD1759" i="2" l="1"/>
  <c r="AC1759" i="2"/>
  <c r="AB1759" i="2"/>
  <c r="E1759" i="1"/>
  <c r="T1757" i="1"/>
  <c r="W1757" i="1"/>
  <c r="K1758" i="1"/>
  <c r="V1760" i="1"/>
  <c r="J1758" i="1"/>
  <c r="H1759" i="1"/>
  <c r="AC1760" i="2" l="1"/>
  <c r="E1760" i="1"/>
  <c r="AB1760" i="2"/>
  <c r="AD1760" i="2"/>
  <c r="K1759" i="1"/>
  <c r="W1758" i="1"/>
  <c r="T1758" i="1"/>
  <c r="J1759" i="1"/>
  <c r="V1761" i="1"/>
  <c r="H1760" i="1"/>
  <c r="AC1761" i="2" l="1"/>
  <c r="AB1761" i="2"/>
  <c r="E1761" i="1"/>
  <c r="AD1761" i="2"/>
  <c r="T1759" i="1"/>
  <c r="K1760" i="1"/>
  <c r="J1760" i="1"/>
  <c r="W1759" i="1"/>
  <c r="V1762" i="1"/>
  <c r="H1761" i="1"/>
  <c r="E1762" i="1" l="1"/>
  <c r="AB1762" i="2"/>
  <c r="AD1762" i="2"/>
  <c r="AC1762" i="2"/>
  <c r="T1760" i="1"/>
  <c r="K1761" i="1"/>
  <c r="W1760" i="1"/>
  <c r="V1763" i="1"/>
  <c r="J1761" i="1"/>
  <c r="H1762" i="1"/>
  <c r="AB1763" i="2" l="1"/>
  <c r="AC1763" i="2"/>
  <c r="AD1763" i="2"/>
  <c r="E1763" i="1"/>
  <c r="J1762" i="1"/>
  <c r="K1762" i="1"/>
  <c r="W1761" i="1"/>
  <c r="T1761" i="1"/>
  <c r="V1764" i="1"/>
  <c r="H1763" i="1"/>
  <c r="E1764" i="1" l="1"/>
  <c r="AC1764" i="2"/>
  <c r="AB1764" i="2"/>
  <c r="AD1764" i="2"/>
  <c r="K1763" i="1"/>
  <c r="W1762" i="1"/>
  <c r="T1762" i="1"/>
  <c r="V1765" i="1"/>
  <c r="J1763" i="1"/>
  <c r="H1764" i="1"/>
  <c r="AC1765" i="2" l="1"/>
  <c r="AB1765" i="2"/>
  <c r="E1765" i="1"/>
  <c r="AD1765" i="2"/>
  <c r="T1763" i="1"/>
  <c r="K1764" i="1"/>
  <c r="W1763" i="1"/>
  <c r="J1764" i="1"/>
  <c r="V1766" i="1"/>
  <c r="H1765" i="1"/>
  <c r="E1766" i="1" l="1"/>
  <c r="AC1766" i="2"/>
  <c r="AD1766" i="2"/>
  <c r="AB1766" i="2"/>
  <c r="W1764" i="1"/>
  <c r="J1765" i="1"/>
  <c r="T1764" i="1"/>
  <c r="V1767" i="1"/>
  <c r="K1765" i="1"/>
  <c r="H1766" i="1"/>
  <c r="AB1767" i="2" l="1"/>
  <c r="E1767" i="1"/>
  <c r="AC1767" i="2"/>
  <c r="AD1767" i="2"/>
  <c r="W1765" i="1"/>
  <c r="K1766" i="1"/>
  <c r="J1766" i="1"/>
  <c r="T1765" i="1"/>
  <c r="V1768" i="1"/>
  <c r="H1767" i="1"/>
  <c r="AC1768" i="2" l="1"/>
  <c r="E1768" i="1"/>
  <c r="AB1768" i="2"/>
  <c r="AD1768" i="2"/>
  <c r="T1766" i="1"/>
  <c r="J1767" i="1"/>
  <c r="W1766" i="1"/>
  <c r="K1767" i="1"/>
  <c r="H1768" i="1"/>
  <c r="T1767" i="1" l="1"/>
  <c r="K1768" i="1"/>
  <c r="J1768" i="1"/>
  <c r="W1767" i="1"/>
  <c r="V1769" i="1"/>
  <c r="E1769" i="1" l="1"/>
  <c r="AB1769" i="2"/>
  <c r="AD1769" i="2"/>
  <c r="AC1769" i="2"/>
  <c r="T1768" i="1"/>
  <c r="W1768" i="1"/>
  <c r="V1770" i="1"/>
  <c r="H1769" i="1"/>
  <c r="AC1770" i="2" l="1"/>
  <c r="E1770" i="1"/>
  <c r="AB1770" i="2"/>
  <c r="AD1770" i="2"/>
  <c r="K1769" i="1"/>
  <c r="J1769" i="1"/>
  <c r="V1771" i="1"/>
  <c r="H1770" i="1"/>
  <c r="AB1771" i="2" l="1"/>
  <c r="E1771" i="1"/>
  <c r="AC1771" i="2"/>
  <c r="AD1771" i="2"/>
  <c r="J1770" i="1"/>
  <c r="W1769" i="1"/>
  <c r="K1770" i="1"/>
  <c r="T1769" i="1"/>
  <c r="V1772" i="1"/>
  <c r="H1771" i="1"/>
  <c r="AD1772" i="2" l="1"/>
  <c r="E1772" i="1"/>
  <c r="AB1772" i="2"/>
  <c r="AC1772" i="2"/>
  <c r="K1771" i="1"/>
  <c r="T1770" i="1"/>
  <c r="W1770" i="1"/>
  <c r="V1773" i="1"/>
  <c r="J1771" i="1"/>
  <c r="H1772" i="1"/>
  <c r="AD1773" i="2" l="1"/>
  <c r="AB1773" i="2"/>
  <c r="E1773" i="1"/>
  <c r="AC1773" i="2"/>
  <c r="T1771" i="1"/>
  <c r="W1771" i="1"/>
  <c r="K1772" i="1"/>
  <c r="V1774" i="1"/>
  <c r="J1772" i="1"/>
  <c r="H1773" i="1"/>
  <c r="AD1774" i="2" l="1"/>
  <c r="AB1774" i="2"/>
  <c r="AC1774" i="2"/>
  <c r="E1774" i="1"/>
  <c r="J1773" i="1"/>
  <c r="W1772" i="1"/>
  <c r="T1772" i="1"/>
  <c r="K1773" i="1"/>
  <c r="V1775" i="1"/>
  <c r="H1774" i="1"/>
  <c r="AD1775" i="2" l="1"/>
  <c r="E1775" i="1"/>
  <c r="AC1775" i="2"/>
  <c r="AB1775" i="2"/>
  <c r="K1774" i="1"/>
  <c r="W1773" i="1"/>
  <c r="T1773" i="1"/>
  <c r="J1774" i="1"/>
  <c r="V1776" i="1"/>
  <c r="H1775" i="1"/>
  <c r="E1776" i="1" l="1"/>
  <c r="AD1776" i="2"/>
  <c r="AB1776" i="2"/>
  <c r="AC1776" i="2"/>
  <c r="K1775" i="1"/>
  <c r="T1774" i="1"/>
  <c r="W1774" i="1"/>
  <c r="J1775" i="1"/>
  <c r="V1777" i="1"/>
  <c r="H1776" i="1"/>
  <c r="AC1777" i="2" l="1"/>
  <c r="AB1777" i="2"/>
  <c r="AD1777" i="2"/>
  <c r="E1777" i="1"/>
  <c r="T1775" i="1"/>
  <c r="W1775" i="1"/>
  <c r="K1776" i="1"/>
  <c r="J1776" i="1"/>
  <c r="H1777" i="1"/>
  <c r="J1777" i="1" l="1"/>
  <c r="W1776" i="1"/>
  <c r="T1776" i="1"/>
  <c r="K1777" i="1"/>
  <c r="V1778" i="1"/>
  <c r="AD1778" i="2" l="1"/>
  <c r="AB1778" i="2"/>
  <c r="E1778" i="1"/>
  <c r="AC1778" i="2"/>
  <c r="W1777" i="1"/>
  <c r="T1777" i="1"/>
  <c r="V1779" i="1"/>
  <c r="H1778" i="1"/>
  <c r="AB1779" i="2" l="1"/>
  <c r="AC1779" i="2"/>
  <c r="E1779" i="1"/>
  <c r="AD1779" i="2"/>
  <c r="J1778" i="1"/>
  <c r="K1778" i="1"/>
  <c r="V1780" i="1"/>
  <c r="H1779" i="1"/>
  <c r="AB1780" i="2" l="1"/>
  <c r="E1780" i="1"/>
  <c r="AC1780" i="2"/>
  <c r="AD1780" i="2"/>
  <c r="K1779" i="1"/>
  <c r="W1778" i="1"/>
  <c r="T1778" i="1"/>
  <c r="V1781" i="1"/>
  <c r="J1779" i="1"/>
  <c r="H1780" i="1"/>
  <c r="AB1781" i="2" l="1"/>
  <c r="E1781" i="1"/>
  <c r="AD1781" i="2"/>
  <c r="AC1781" i="2"/>
  <c r="W1779" i="1"/>
  <c r="K1780" i="1"/>
  <c r="T1779" i="1"/>
  <c r="J1780" i="1"/>
  <c r="H1781" i="1"/>
  <c r="T1780" i="1" l="1"/>
  <c r="W1780" i="1"/>
  <c r="K1781" i="1"/>
  <c r="J1781" i="1"/>
  <c r="V1782" i="1"/>
  <c r="AC1782" i="2" l="1"/>
  <c r="E1782" i="1"/>
  <c r="AD1782" i="2"/>
  <c r="AB1782" i="2"/>
  <c r="W1781" i="1"/>
  <c r="T1781" i="1"/>
  <c r="V1783" i="1"/>
  <c r="H1782" i="1"/>
  <c r="E1783" i="1" l="1"/>
  <c r="AB1783" i="2"/>
  <c r="AD1783" i="2"/>
  <c r="AC1783" i="2"/>
  <c r="J1782" i="1"/>
  <c r="K1782" i="1"/>
  <c r="H1783" i="1"/>
  <c r="T1782" i="1" l="1"/>
  <c r="K1783" i="1"/>
  <c r="J1783" i="1"/>
  <c r="W1782" i="1"/>
  <c r="T1783" i="1" l="1"/>
  <c r="W1783" i="1"/>
  <c r="V1784" i="1"/>
  <c r="AB1784" i="2" l="1"/>
  <c r="E1784" i="1"/>
  <c r="AD1784" i="2"/>
  <c r="AC1784" i="2"/>
  <c r="H1784" i="1"/>
  <c r="K1784" i="1" l="1"/>
  <c r="J1784" i="1"/>
  <c r="V1785" i="1"/>
  <c r="AC1785" i="2" l="1"/>
  <c r="AB1785" i="2"/>
  <c r="AD1785" i="2"/>
  <c r="E1785" i="1"/>
  <c r="W1784" i="1"/>
  <c r="T1784" i="1"/>
  <c r="V1786" i="1"/>
  <c r="H1785" i="1"/>
  <c r="AB1786" i="2" l="1"/>
  <c r="E1786" i="1"/>
  <c r="AD1786" i="2"/>
  <c r="AC1786" i="2"/>
  <c r="K1785" i="1"/>
  <c r="J1785" i="1"/>
  <c r="H1786" i="1"/>
  <c r="K1786" i="1" l="1"/>
  <c r="J1786" i="1"/>
  <c r="W1785" i="1"/>
  <c r="T1785" i="1"/>
  <c r="W1786" i="1" l="1"/>
  <c r="T1786" i="1"/>
  <c r="V1787" i="1" l="1"/>
  <c r="AD1787" i="2" l="1"/>
  <c r="AB1787" i="2"/>
  <c r="E1787" i="1"/>
  <c r="AC1787" i="2"/>
  <c r="H1787" i="1"/>
  <c r="K1787" i="1" l="1"/>
  <c r="J1787" i="1"/>
  <c r="W1787" i="1" l="1"/>
  <c r="T1787" i="1"/>
  <c r="V1788" i="1" l="1"/>
  <c r="E1788" i="1" l="1"/>
  <c r="AD1788" i="2"/>
  <c r="AC1788" i="2"/>
  <c r="AB1788" i="2"/>
  <c r="H1788" i="1"/>
  <c r="K1788" i="1" l="1"/>
  <c r="J1788" i="1"/>
  <c r="W1788" i="1" l="1"/>
  <c r="T1788" i="1"/>
  <c r="V1789" i="1" l="1"/>
  <c r="AC1789" i="2" l="1"/>
  <c r="AB1789" i="2"/>
  <c r="E1789" i="1"/>
  <c r="AD1789" i="2"/>
  <c r="V1790" i="1"/>
  <c r="H1789" i="1"/>
  <c r="E1790" i="1" l="1"/>
  <c r="AC1790" i="2"/>
  <c r="AD1790" i="2"/>
  <c r="AB1790" i="2"/>
  <c r="K1789" i="1"/>
  <c r="J1789" i="1"/>
  <c r="V1791" i="1"/>
  <c r="H1790" i="1"/>
  <c r="AC1791" i="2" l="1"/>
  <c r="E1791" i="1"/>
  <c r="AD1791" i="2"/>
  <c r="AB1791" i="2"/>
  <c r="T1789" i="1"/>
  <c r="J1790" i="1"/>
  <c r="W1789" i="1"/>
  <c r="K1790" i="1"/>
  <c r="V1792" i="1"/>
  <c r="H1791" i="1"/>
  <c r="AC1792" i="2" l="1"/>
  <c r="E1792" i="1"/>
  <c r="AB1792" i="2"/>
  <c r="AD1792" i="2"/>
  <c r="W1790" i="1"/>
  <c r="J1791" i="1"/>
  <c r="K1791" i="1"/>
  <c r="T1790" i="1"/>
  <c r="V1793" i="1"/>
  <c r="H1792" i="1"/>
  <c r="AC1793" i="2" l="1"/>
  <c r="E1793" i="1"/>
  <c r="AB1793" i="2"/>
  <c r="AD1793" i="2"/>
  <c r="K1792" i="1"/>
  <c r="W1791" i="1"/>
  <c r="T1791" i="1"/>
  <c r="J1792" i="1"/>
  <c r="H1793" i="1"/>
  <c r="W1792" i="1" l="1"/>
  <c r="J1793" i="1"/>
  <c r="T1792" i="1"/>
  <c r="K1793" i="1"/>
  <c r="T1793" i="1" l="1"/>
  <c r="W1793" i="1"/>
  <c r="V1794" i="1" l="1"/>
  <c r="AC1794" i="2" l="1"/>
  <c r="E1794" i="1"/>
  <c r="AB1794" i="2"/>
  <c r="AD1794" i="2"/>
  <c r="V1795" i="1"/>
  <c r="H1794" i="1"/>
  <c r="AC1795" i="2" l="1"/>
  <c r="E1795" i="1"/>
  <c r="AD1795" i="2"/>
  <c r="AB1795" i="2"/>
  <c r="K1794" i="1"/>
  <c r="V1796" i="1"/>
  <c r="J1794" i="1"/>
  <c r="H1795" i="1"/>
  <c r="AC1796" i="2" l="1"/>
  <c r="E1796" i="1"/>
  <c r="AD1796" i="2"/>
  <c r="AB1796" i="2"/>
  <c r="W1794" i="1"/>
  <c r="K1795" i="1"/>
  <c r="T1794" i="1"/>
  <c r="J1795" i="1"/>
  <c r="H1796" i="1"/>
  <c r="W1795" i="1" l="1"/>
  <c r="T1795" i="1"/>
  <c r="K1796" i="1"/>
  <c r="V1797" i="1"/>
  <c r="J1796" i="1"/>
  <c r="AC1797" i="2" l="1"/>
  <c r="E1797" i="1"/>
  <c r="AD1797" i="2"/>
  <c r="AB1797" i="2"/>
  <c r="W1796" i="1"/>
  <c r="T1796" i="1"/>
  <c r="H1797" i="1"/>
  <c r="K1797" i="1" l="1"/>
  <c r="J1797" i="1"/>
  <c r="W1797" i="1" l="1"/>
  <c r="T1797" i="1"/>
  <c r="V1798" i="1" l="1"/>
  <c r="AC1798" i="2" l="1"/>
  <c r="E1798" i="1"/>
  <c r="AB1798" i="2"/>
  <c r="AD1798" i="2"/>
  <c r="H1798" i="1"/>
  <c r="K1798" i="1" l="1"/>
  <c r="V1799" i="1"/>
  <c r="J1798" i="1"/>
  <c r="AC1799" i="2" l="1"/>
  <c r="AB1799" i="2"/>
  <c r="E1799" i="1"/>
  <c r="AD1799" i="2"/>
  <c r="W1798" i="1"/>
  <c r="T1798" i="1"/>
  <c r="V1800" i="1"/>
  <c r="H1799" i="1"/>
  <c r="E1800" i="1" l="1"/>
  <c r="AB1800" i="2"/>
  <c r="AD1800" i="2"/>
  <c r="AC1800" i="2"/>
  <c r="J1799" i="1"/>
  <c r="K1799" i="1"/>
  <c r="V1801" i="1"/>
  <c r="H1800" i="1"/>
  <c r="AB1801" i="2" l="1"/>
  <c r="E1801" i="1"/>
  <c r="AC1801" i="2"/>
  <c r="AD1801" i="2"/>
  <c r="K1800" i="1"/>
  <c r="J1800" i="1"/>
  <c r="W1799" i="1"/>
  <c r="T1799" i="1"/>
  <c r="V1802" i="1"/>
  <c r="H1801" i="1"/>
  <c r="E1802" i="1" l="1"/>
  <c r="AD1802" i="2"/>
  <c r="AC1802" i="2"/>
  <c r="AB1802" i="2"/>
  <c r="J1801" i="1"/>
  <c r="W1800" i="1"/>
  <c r="K1801" i="1"/>
  <c r="T1800" i="1"/>
  <c r="V1803" i="1"/>
  <c r="H1802" i="1"/>
  <c r="E1803" i="1" l="1"/>
  <c r="AB1803" i="2"/>
  <c r="AC1803" i="2"/>
  <c r="AD1803" i="2"/>
  <c r="T1801" i="1"/>
  <c r="W1801" i="1"/>
  <c r="K1802" i="1"/>
  <c r="J1802" i="1"/>
  <c r="V1804" i="1"/>
  <c r="H1803" i="1"/>
  <c r="AC1804" i="2" l="1"/>
  <c r="E1804" i="1"/>
  <c r="AD1804" i="2"/>
  <c r="AB1804" i="2"/>
  <c r="T1802" i="1"/>
  <c r="W1802" i="1"/>
  <c r="K1803" i="1"/>
  <c r="J1803" i="1"/>
  <c r="V1805" i="1"/>
  <c r="H1804" i="1"/>
  <c r="E1805" i="1" l="1"/>
  <c r="AC1805" i="2"/>
  <c r="AD1805" i="2"/>
  <c r="AB1805" i="2"/>
  <c r="T1803" i="1"/>
  <c r="K1804" i="1"/>
  <c r="W1803" i="1"/>
  <c r="V1806" i="1"/>
  <c r="J1804" i="1"/>
  <c r="H1805" i="1"/>
  <c r="AB1806" i="2" l="1"/>
  <c r="E1806" i="1"/>
  <c r="AD1806" i="2"/>
  <c r="AC1806" i="2"/>
  <c r="K1805" i="1"/>
  <c r="J1805" i="1"/>
  <c r="T1804" i="1"/>
  <c r="W1804" i="1"/>
  <c r="V1807" i="1"/>
  <c r="H1806" i="1"/>
  <c r="AB1807" i="2" l="1"/>
  <c r="E1807" i="1"/>
  <c r="AD1807" i="2"/>
  <c r="AC1807" i="2"/>
  <c r="W1805" i="1"/>
  <c r="T1805" i="1"/>
  <c r="J1806" i="1"/>
  <c r="K1806" i="1"/>
  <c r="V1808" i="1"/>
  <c r="H1807" i="1"/>
  <c r="E1808" i="1" l="1"/>
  <c r="AD1808" i="2"/>
  <c r="AC1808" i="2"/>
  <c r="AB1808" i="2"/>
  <c r="K1807" i="1"/>
  <c r="W1806" i="1"/>
  <c r="T1806" i="1"/>
  <c r="V1809" i="1"/>
  <c r="J1807" i="1"/>
  <c r="H1808" i="1"/>
  <c r="AB1809" i="2" l="1"/>
  <c r="E1809" i="1"/>
  <c r="AD1809" i="2"/>
  <c r="AC1809" i="2"/>
  <c r="W1807" i="1"/>
  <c r="K1808" i="1"/>
  <c r="J1808" i="1"/>
  <c r="T1807" i="1"/>
  <c r="V1810" i="1"/>
  <c r="H1809" i="1"/>
  <c r="AC1810" i="2" l="1"/>
  <c r="E1810" i="1"/>
  <c r="AD1810" i="2"/>
  <c r="AB1810" i="2"/>
  <c r="K1809" i="1"/>
  <c r="W1808" i="1"/>
  <c r="T1808" i="1"/>
  <c r="V1811" i="1"/>
  <c r="J1809" i="1"/>
  <c r="H1810" i="1"/>
  <c r="AD1811" i="2" l="1"/>
  <c r="AB1811" i="2"/>
  <c r="E1811" i="1"/>
  <c r="AC1811" i="2"/>
  <c r="K1810" i="1"/>
  <c r="T1809" i="1"/>
  <c r="W1809" i="1"/>
  <c r="J1810" i="1"/>
  <c r="V1812" i="1"/>
  <c r="H1811" i="1"/>
  <c r="E1812" i="1" l="1"/>
  <c r="AC1812" i="2"/>
  <c r="AD1812" i="2"/>
  <c r="AB1812" i="2"/>
  <c r="J1811" i="1"/>
  <c r="W1810" i="1"/>
  <c r="T1810" i="1"/>
  <c r="K1811" i="1"/>
  <c r="V1813" i="1"/>
  <c r="H1812" i="1"/>
  <c r="E1813" i="1" l="1"/>
  <c r="AC1813" i="2"/>
  <c r="AB1813" i="2"/>
  <c r="AD1813" i="2"/>
  <c r="J1812" i="1"/>
  <c r="T1811" i="1"/>
  <c r="K1812" i="1"/>
  <c r="W1811" i="1"/>
  <c r="V1814" i="1"/>
  <c r="H1813" i="1"/>
  <c r="AD1814" i="2" l="1"/>
  <c r="AC1814" i="2"/>
  <c r="E1814" i="1"/>
  <c r="AB1814" i="2"/>
  <c r="W1812" i="1"/>
  <c r="K1813" i="1"/>
  <c r="J1813" i="1"/>
  <c r="T1812" i="1"/>
  <c r="V1815" i="1"/>
  <c r="H1814" i="1"/>
  <c r="E1815" i="1" l="1"/>
  <c r="AD1815" i="2"/>
  <c r="AC1815" i="2"/>
  <c r="AB1815" i="2"/>
  <c r="J1814" i="1"/>
  <c r="K1814" i="1"/>
  <c r="W1813" i="1"/>
  <c r="T1813" i="1"/>
  <c r="V1816" i="1"/>
  <c r="H1815" i="1"/>
  <c r="AC1816" i="2" l="1"/>
  <c r="E1816" i="1"/>
  <c r="AB1816" i="2"/>
  <c r="AD1816" i="2"/>
  <c r="J1815" i="1"/>
  <c r="K1815" i="1"/>
  <c r="T1814" i="1"/>
  <c r="W1814" i="1"/>
  <c r="V1817" i="1"/>
  <c r="H1816" i="1"/>
  <c r="E1817" i="1" l="1"/>
  <c r="AC1817" i="2"/>
  <c r="AD1817" i="2"/>
  <c r="AB1817" i="2"/>
  <c r="T1815" i="1"/>
  <c r="K1816" i="1"/>
  <c r="W1815" i="1"/>
  <c r="J1816" i="1"/>
  <c r="V1818" i="1"/>
  <c r="H1817" i="1"/>
  <c r="E1818" i="1" l="1"/>
  <c r="AD1818" i="2"/>
  <c r="AB1818" i="2"/>
  <c r="AC1818" i="2"/>
  <c r="J1817" i="1"/>
  <c r="T1816" i="1"/>
  <c r="W1816" i="1"/>
  <c r="V1819" i="1"/>
  <c r="K1817" i="1"/>
  <c r="H1818" i="1"/>
  <c r="AD1819" i="2" l="1"/>
  <c r="E1819" i="1"/>
  <c r="AB1819" i="2"/>
  <c r="AC1819" i="2"/>
  <c r="K1818" i="1"/>
  <c r="J1818" i="1"/>
  <c r="T1817" i="1"/>
  <c r="W1817" i="1"/>
  <c r="V1820" i="1"/>
  <c r="H1819" i="1"/>
  <c r="AC1820" i="2" l="1"/>
  <c r="E1820" i="1"/>
  <c r="AB1820" i="2"/>
  <c r="AD1820" i="2"/>
  <c r="J1819" i="1"/>
  <c r="W1818" i="1"/>
  <c r="T1818" i="1"/>
  <c r="V1821" i="1"/>
  <c r="K1819" i="1"/>
  <c r="H1820" i="1"/>
  <c r="E1821" i="1" l="1"/>
  <c r="AD1821" i="2"/>
  <c r="AC1821" i="2"/>
  <c r="AB1821" i="2"/>
  <c r="K1820" i="1"/>
  <c r="W1819" i="1"/>
  <c r="T1819" i="1"/>
  <c r="J1820" i="1"/>
  <c r="V1822" i="1"/>
  <c r="H1821" i="1"/>
  <c r="E1822" i="1" l="1"/>
  <c r="AD1822" i="2"/>
  <c r="AC1822" i="2"/>
  <c r="AB1822" i="2"/>
  <c r="K1821" i="1"/>
  <c r="T1820" i="1"/>
  <c r="W1820" i="1"/>
  <c r="V1823" i="1"/>
  <c r="J1821" i="1"/>
  <c r="H1822" i="1"/>
  <c r="AB1823" i="2" l="1"/>
  <c r="E1823" i="1"/>
  <c r="AD1823" i="2"/>
  <c r="AC1823" i="2"/>
  <c r="K1822" i="1"/>
  <c r="T1821" i="1"/>
  <c r="W1821" i="1"/>
  <c r="V1824" i="1"/>
  <c r="J1822" i="1"/>
  <c r="H1823" i="1"/>
  <c r="E1824" i="1" l="1"/>
  <c r="AD1824" i="2"/>
  <c r="AC1824" i="2"/>
  <c r="AB1824" i="2"/>
  <c r="T1822" i="1"/>
  <c r="K1823" i="1"/>
  <c r="W1822" i="1"/>
  <c r="V1825" i="1"/>
  <c r="J1823" i="1"/>
  <c r="H1824" i="1"/>
  <c r="E1825" i="1" l="1"/>
  <c r="AC1825" i="2"/>
  <c r="AB1825" i="2"/>
  <c r="AD1825" i="2"/>
  <c r="J1824" i="1"/>
  <c r="W1823" i="1"/>
  <c r="K1824" i="1"/>
  <c r="T1823" i="1"/>
  <c r="V1826" i="1"/>
  <c r="H1825" i="1"/>
  <c r="E1826" i="1" l="1"/>
  <c r="AD1826" i="2"/>
  <c r="AC1826" i="2"/>
  <c r="AB1826" i="2"/>
  <c r="K1825" i="1"/>
  <c r="T1824" i="1"/>
  <c r="W1824" i="1"/>
  <c r="V1827" i="1"/>
  <c r="J1825" i="1"/>
  <c r="H1826" i="1"/>
  <c r="AD1827" i="2" l="1"/>
  <c r="AC1827" i="2"/>
  <c r="AB1827" i="2"/>
  <c r="E1827" i="1"/>
  <c r="T1825" i="1"/>
  <c r="K1826" i="1"/>
  <c r="W1825" i="1"/>
  <c r="V1828" i="1"/>
  <c r="J1826" i="1"/>
  <c r="H1827" i="1"/>
  <c r="AB1828" i="2" l="1"/>
  <c r="AC1828" i="2"/>
  <c r="E1828" i="1"/>
  <c r="AD1828" i="2"/>
  <c r="W1826" i="1"/>
  <c r="K1827" i="1"/>
  <c r="T1826" i="1"/>
  <c r="V1829" i="1"/>
  <c r="J1827" i="1"/>
  <c r="H1828" i="1"/>
  <c r="AC1829" i="2" l="1"/>
  <c r="E1829" i="1"/>
  <c r="AB1829" i="2"/>
  <c r="AD1829" i="2"/>
  <c r="J1828" i="1"/>
  <c r="T1827" i="1"/>
  <c r="W1827" i="1"/>
  <c r="K1828" i="1"/>
  <c r="V1830" i="1"/>
  <c r="H1829" i="1"/>
  <c r="AC1830" i="2" l="1"/>
  <c r="E1830" i="1"/>
  <c r="AB1830" i="2"/>
  <c r="AD1830" i="2"/>
  <c r="K1829" i="1"/>
  <c r="W1828" i="1"/>
  <c r="T1828" i="1"/>
  <c r="V1831" i="1"/>
  <c r="J1829" i="1"/>
  <c r="H1830" i="1"/>
  <c r="AB1831" i="2" l="1"/>
  <c r="AC1831" i="2"/>
  <c r="E1831" i="1"/>
  <c r="AD1831" i="2"/>
  <c r="T1829" i="1"/>
  <c r="W1829" i="1"/>
  <c r="J1830" i="1"/>
  <c r="K1830" i="1"/>
  <c r="V1832" i="1"/>
  <c r="H1831" i="1"/>
  <c r="AC1832" i="2" l="1"/>
  <c r="AD1832" i="2"/>
  <c r="E1832" i="1"/>
  <c r="AB1832" i="2"/>
  <c r="K1831" i="1"/>
  <c r="T1830" i="1"/>
  <c r="W1830" i="1"/>
  <c r="V1833" i="1"/>
  <c r="J1831" i="1"/>
  <c r="H1832" i="1"/>
  <c r="E1833" i="1" l="1"/>
  <c r="AC1833" i="2"/>
  <c r="AB1833" i="2"/>
  <c r="AD1833" i="2"/>
  <c r="J1832" i="1"/>
  <c r="K1832" i="1"/>
  <c r="W1831" i="1"/>
  <c r="T1831" i="1"/>
  <c r="V1834" i="1"/>
  <c r="H1833" i="1"/>
  <c r="AB1834" i="2" l="1"/>
  <c r="E1834" i="1"/>
  <c r="AD1834" i="2"/>
  <c r="AC1834" i="2"/>
  <c r="T1832" i="1"/>
  <c r="K1833" i="1"/>
  <c r="W1832" i="1"/>
  <c r="J1833" i="1"/>
  <c r="V1835" i="1"/>
  <c r="H1834" i="1"/>
  <c r="AC1835" i="2" l="1"/>
  <c r="E1835" i="1"/>
  <c r="AB1835" i="2"/>
  <c r="AD1835" i="2"/>
  <c r="K1834" i="1"/>
  <c r="W1833" i="1"/>
  <c r="T1833" i="1"/>
  <c r="V1836" i="1"/>
  <c r="J1834" i="1"/>
  <c r="H1835" i="1"/>
  <c r="AC1836" i="2" l="1"/>
  <c r="E1836" i="1"/>
  <c r="AD1836" i="2"/>
  <c r="AB1836" i="2"/>
  <c r="T1834" i="1"/>
  <c r="W1834" i="1"/>
  <c r="K1835" i="1"/>
  <c r="J1835" i="1"/>
  <c r="H1836" i="1"/>
  <c r="J1836" i="1" l="1"/>
  <c r="W1835" i="1"/>
  <c r="K1836" i="1"/>
  <c r="T1835" i="1"/>
  <c r="W1836" i="1" l="1"/>
  <c r="T1836" i="1"/>
  <c r="V1837" i="1" l="1"/>
  <c r="AB1837" i="2" l="1"/>
  <c r="AC1837" i="2"/>
  <c r="AD1837" i="2"/>
  <c r="E1837" i="1"/>
  <c r="V1838" i="1"/>
  <c r="H1837" i="1"/>
  <c r="AC1838" i="2" l="1"/>
  <c r="AB1838" i="2"/>
  <c r="AD1838" i="2"/>
  <c r="E1838" i="1"/>
  <c r="J1837" i="1"/>
  <c r="K1837" i="1"/>
  <c r="H1838" i="1"/>
  <c r="K1838" i="1" l="1"/>
  <c r="W1837" i="1"/>
  <c r="T1837" i="1"/>
  <c r="J1838" i="1"/>
  <c r="T1838" i="1" l="1"/>
  <c r="W1838" i="1"/>
  <c r="V1839" i="1" l="1"/>
  <c r="AD1839" i="2" l="1"/>
  <c r="AB1839" i="2"/>
  <c r="E1839" i="1"/>
  <c r="AC1839" i="2"/>
  <c r="H1839" i="1"/>
  <c r="J1839" i="1" l="1"/>
  <c r="K1839" i="1"/>
  <c r="V1840" i="1"/>
  <c r="AD1840" i="2" l="1"/>
  <c r="E1840" i="1"/>
  <c r="AB1840" i="2"/>
  <c r="AC1840" i="2"/>
  <c r="W1839" i="1"/>
  <c r="T1839" i="1"/>
  <c r="V1841" i="1"/>
  <c r="H1840" i="1"/>
  <c r="E1841" i="1" l="1"/>
  <c r="AD1841" i="2"/>
  <c r="AB1841" i="2"/>
  <c r="AC1841" i="2"/>
  <c r="K1840" i="1"/>
  <c r="V1842" i="1"/>
  <c r="J1840" i="1"/>
  <c r="H1841" i="1"/>
  <c r="AD1842" i="2" l="1"/>
  <c r="E1842" i="1"/>
  <c r="AC1842" i="2"/>
  <c r="AB1842" i="2"/>
  <c r="J1841" i="1"/>
  <c r="T1840" i="1"/>
  <c r="K1841" i="1"/>
  <c r="W1840" i="1"/>
  <c r="V1843" i="1"/>
  <c r="H1842" i="1"/>
  <c r="E1843" i="1" l="1"/>
  <c r="AC1843" i="2"/>
  <c r="AB1843" i="2"/>
  <c r="AD1843" i="2"/>
  <c r="K1842" i="1"/>
  <c r="W1841" i="1"/>
  <c r="T1841" i="1"/>
  <c r="J1842" i="1"/>
  <c r="H1843" i="1"/>
  <c r="K1843" i="1" l="1"/>
  <c r="T1842" i="1"/>
  <c r="W1842" i="1"/>
  <c r="J1843" i="1"/>
  <c r="V1844" i="1"/>
  <c r="E1844" i="1" l="1"/>
  <c r="AC1844" i="2"/>
  <c r="AD1844" i="2"/>
  <c r="AB1844" i="2"/>
  <c r="T1843" i="1"/>
  <c r="W1843" i="1"/>
  <c r="V1845" i="1"/>
  <c r="H1844" i="1"/>
  <c r="E1845" i="1" l="1"/>
  <c r="AD1845" i="2"/>
  <c r="AB1845" i="2"/>
  <c r="AC1845" i="2"/>
  <c r="J1844" i="1"/>
  <c r="K1844" i="1"/>
  <c r="V1846" i="1"/>
  <c r="H1845" i="1"/>
  <c r="E1846" i="1" l="1"/>
  <c r="AB1846" i="2"/>
  <c r="AC1846" i="2"/>
  <c r="AD1846" i="2"/>
  <c r="J1845" i="1"/>
  <c r="T1844" i="1"/>
  <c r="W1844" i="1"/>
  <c r="K1845" i="1"/>
  <c r="V1847" i="1"/>
  <c r="H1846" i="1"/>
  <c r="E1847" i="1" l="1"/>
  <c r="AD1847" i="2"/>
  <c r="AB1847" i="2"/>
  <c r="AC1847" i="2"/>
  <c r="J1846" i="1"/>
  <c r="W1845" i="1"/>
  <c r="K1846" i="1"/>
  <c r="T1845" i="1"/>
  <c r="H1847" i="1"/>
  <c r="J1847" i="1" l="1"/>
  <c r="W1846" i="1"/>
  <c r="T1846" i="1"/>
  <c r="K1847" i="1"/>
  <c r="T1847" i="1" l="1"/>
  <c r="W1847" i="1"/>
  <c r="V1848" i="1"/>
  <c r="AD1848" i="2" l="1"/>
  <c r="E1848" i="1"/>
  <c r="AB1848" i="2"/>
  <c r="AC1848" i="2"/>
  <c r="V1849" i="1"/>
  <c r="H1848" i="1"/>
  <c r="AB1849" i="2" l="1"/>
  <c r="AC1849" i="2"/>
  <c r="E1849" i="1"/>
  <c r="AD1849" i="2"/>
  <c r="K1848" i="1"/>
  <c r="J1848" i="1"/>
  <c r="V1850" i="1"/>
  <c r="H1849" i="1"/>
  <c r="E1850" i="1" l="1"/>
  <c r="AB1850" i="2"/>
  <c r="AD1850" i="2"/>
  <c r="AC1850" i="2"/>
  <c r="W1848" i="1"/>
  <c r="T1848" i="1"/>
  <c r="K1849" i="1"/>
  <c r="J1849" i="1"/>
  <c r="H1850" i="1"/>
  <c r="K1850" i="1" l="1"/>
  <c r="T1849" i="1"/>
  <c r="J1850" i="1"/>
  <c r="W1849" i="1"/>
  <c r="V1851" i="1"/>
  <c r="E1851" i="1" l="1"/>
  <c r="AC1851" i="2"/>
  <c r="AD1851" i="2"/>
  <c r="AB1851" i="2"/>
  <c r="T1850" i="1"/>
  <c r="W1850" i="1"/>
  <c r="V1852" i="1"/>
  <c r="H1851" i="1"/>
  <c r="AD1852" i="2" l="1"/>
  <c r="AB1852" i="2"/>
  <c r="E1852" i="1"/>
  <c r="AC1852" i="2"/>
  <c r="K1851" i="1"/>
  <c r="J1851" i="1"/>
  <c r="V1853" i="1"/>
  <c r="H1852" i="1"/>
  <c r="E1853" i="1" l="1"/>
  <c r="AB1853" i="2"/>
  <c r="AD1853" i="2"/>
  <c r="AC1853" i="2"/>
  <c r="K1852" i="1"/>
  <c r="T1851" i="1"/>
  <c r="W1851" i="1"/>
  <c r="V1854" i="1"/>
  <c r="J1852" i="1"/>
  <c r="H1853" i="1"/>
  <c r="AB1854" i="2" l="1"/>
  <c r="E1854" i="1"/>
  <c r="AD1854" i="2"/>
  <c r="AC1854" i="2"/>
  <c r="T1852" i="1"/>
  <c r="W1852" i="1"/>
  <c r="K1853" i="1"/>
  <c r="J1853" i="1"/>
  <c r="H1854" i="1"/>
  <c r="J1854" i="1" l="1"/>
  <c r="T1853" i="1"/>
  <c r="W1853" i="1"/>
  <c r="K1854" i="1"/>
  <c r="T1854" i="1" l="1"/>
  <c r="W1854" i="1"/>
  <c r="V1855" i="1"/>
  <c r="E1855" i="1" l="1"/>
  <c r="AD1855" i="2"/>
  <c r="AB1855" i="2"/>
  <c r="AC1855" i="2"/>
  <c r="U1855" i="1"/>
  <c r="H1855" i="1"/>
  <c r="AD1856" i="2" l="1"/>
  <c r="E1856" i="1"/>
  <c r="AB1856" i="2"/>
  <c r="AC1856" i="2"/>
  <c r="U1856" i="1"/>
  <c r="K1855" i="1"/>
  <c r="J1855" i="1"/>
  <c r="V1856" i="1"/>
  <c r="H1856" i="1"/>
  <c r="K1856" i="1" l="1"/>
  <c r="J1856" i="1"/>
  <c r="T1855" i="1"/>
  <c r="W1855" i="1"/>
  <c r="T1856" i="1" l="1"/>
  <c r="W1856" i="1"/>
  <c r="V1857" i="1" l="1"/>
  <c r="E1857" i="1" l="1"/>
  <c r="AC1857" i="2"/>
  <c r="AB1857" i="2"/>
  <c r="AD1857" i="2"/>
  <c r="V1858" i="1"/>
  <c r="H1857" i="1"/>
  <c r="AC1858" i="2" l="1"/>
  <c r="E1858" i="1"/>
  <c r="AD1858" i="2"/>
  <c r="AB1858" i="2"/>
  <c r="J1857" i="1"/>
  <c r="K1857" i="1"/>
  <c r="H1858" i="1"/>
  <c r="U1857" i="1"/>
  <c r="V1859" i="1"/>
  <c r="E1859" i="1" l="1"/>
  <c r="AB1859" i="2"/>
  <c r="AD1859" i="2"/>
  <c r="AC1859" i="2"/>
  <c r="H1859" i="1"/>
  <c r="K1858" i="1"/>
  <c r="T1857" i="1"/>
  <c r="U1858" i="1"/>
  <c r="J1858" i="1"/>
  <c r="W1857" i="1"/>
  <c r="K1859" i="1" l="1"/>
  <c r="T1858" i="1"/>
  <c r="W1858" i="1"/>
  <c r="J1859" i="1"/>
  <c r="U1859" i="1"/>
  <c r="T1859" i="1" l="1"/>
  <c r="W1859" i="1"/>
  <c r="V1860" i="1" l="1"/>
  <c r="E1860" i="1" l="1"/>
  <c r="AC1860" i="2"/>
  <c r="AB1860" i="2"/>
  <c r="AD1860" i="2"/>
  <c r="H1860" i="1"/>
  <c r="V1861" i="1"/>
  <c r="E1861" i="1" l="1"/>
  <c r="AC1861" i="2"/>
  <c r="AD1861" i="2"/>
  <c r="AB1861" i="2"/>
  <c r="J1860" i="1"/>
  <c r="K1860" i="1"/>
  <c r="V1862" i="1"/>
  <c r="H1861" i="1"/>
  <c r="U1860" i="1"/>
  <c r="E1862" i="1" l="1"/>
  <c r="AC1862" i="2"/>
  <c r="AD1862" i="2"/>
  <c r="AB1862" i="2"/>
  <c r="J1861" i="1"/>
  <c r="U1861" i="1"/>
  <c r="K1861" i="1"/>
  <c r="T1860" i="1"/>
  <c r="W1860" i="1"/>
  <c r="H1862" i="1"/>
  <c r="J1862" i="1" l="1"/>
  <c r="V1863" i="1"/>
  <c r="K1862" i="1"/>
  <c r="T1861" i="1"/>
  <c r="W1861" i="1"/>
  <c r="U1862" i="1"/>
  <c r="E1863" i="1" l="1"/>
  <c r="AD1863" i="2"/>
  <c r="AC1863" i="2"/>
  <c r="AB1863" i="2"/>
  <c r="H1863" i="1"/>
  <c r="T1862" i="1"/>
  <c r="W1862" i="1"/>
  <c r="J1863" i="1" l="1"/>
  <c r="K1863" i="1"/>
  <c r="U1863" i="1"/>
  <c r="V1864" i="1"/>
  <c r="E1864" i="1" l="1"/>
  <c r="AB1864" i="2"/>
  <c r="AC1864" i="2"/>
  <c r="AD1864" i="2"/>
  <c r="H1864" i="1"/>
  <c r="V1865" i="1"/>
  <c r="T1863" i="1"/>
  <c r="W1863" i="1"/>
  <c r="AC1865" i="2" l="1"/>
  <c r="E1865" i="1"/>
  <c r="AB1865" i="2"/>
  <c r="AD1865" i="2"/>
  <c r="J1864" i="1"/>
  <c r="H1865" i="1"/>
  <c r="U1864" i="1"/>
  <c r="K1864" i="1"/>
  <c r="T1864" i="1" l="1"/>
  <c r="U1865" i="1"/>
  <c r="J1865" i="1"/>
  <c r="K1865" i="1"/>
  <c r="W1864" i="1"/>
  <c r="T1865" i="1" l="1"/>
  <c r="W1865" i="1"/>
  <c r="V1866" i="1" l="1"/>
  <c r="AC1866" i="2" l="1"/>
  <c r="AB1866" i="2"/>
  <c r="E1866" i="1"/>
  <c r="AD1866" i="2"/>
  <c r="V1867" i="1"/>
  <c r="H1866" i="1"/>
  <c r="E1867" i="1" l="1"/>
  <c r="AC1867" i="2"/>
  <c r="AD1867" i="2"/>
  <c r="AB1867" i="2"/>
  <c r="J1866" i="1"/>
  <c r="H1867" i="1"/>
  <c r="U1866" i="1"/>
  <c r="K1866" i="1"/>
  <c r="V1868" i="1"/>
  <c r="E1868" i="1" l="1"/>
  <c r="AD1868" i="2"/>
  <c r="AB1868" i="2"/>
  <c r="AC1868" i="2"/>
  <c r="U1867" i="1"/>
  <c r="H1868" i="1"/>
  <c r="J1867" i="1"/>
  <c r="T1866" i="1"/>
  <c r="K1867" i="1"/>
  <c r="W1866" i="1"/>
  <c r="V1869" i="1"/>
  <c r="AC1869" i="2" l="1"/>
  <c r="E1869" i="1"/>
  <c r="AD1869" i="2"/>
  <c r="AB1869" i="2"/>
  <c r="H1869" i="1"/>
  <c r="V1870" i="1"/>
  <c r="T1867" i="1"/>
  <c r="W1867" i="1"/>
  <c r="J1868" i="1"/>
  <c r="U1868" i="1"/>
  <c r="K1868" i="1"/>
  <c r="AD1870" i="2" l="1"/>
  <c r="AB1870" i="2"/>
  <c r="AC1870" i="2"/>
  <c r="E1870" i="1"/>
  <c r="T1868" i="1"/>
  <c r="H1870" i="1"/>
  <c r="U1869" i="1"/>
  <c r="K1869" i="1"/>
  <c r="W1868" i="1"/>
  <c r="J1869" i="1"/>
  <c r="K1870" i="1" l="1"/>
  <c r="W1869" i="1"/>
  <c r="U1870" i="1"/>
  <c r="T1869" i="1"/>
  <c r="J1870" i="1"/>
  <c r="T1870" i="1" l="1"/>
  <c r="W1870" i="1"/>
  <c r="V1871" i="1" l="1"/>
  <c r="AB1871" i="2" l="1"/>
  <c r="E1871" i="1"/>
  <c r="AC1871" i="2"/>
  <c r="AD1871" i="2"/>
  <c r="H1871" i="1"/>
  <c r="V1872" i="1"/>
  <c r="AD1872" i="2" l="1"/>
  <c r="E1872" i="1"/>
  <c r="AB1872" i="2"/>
  <c r="AC1872" i="2"/>
  <c r="U1871" i="1"/>
  <c r="J1871" i="1"/>
  <c r="V1873" i="1"/>
  <c r="H1872" i="1"/>
  <c r="K1871" i="1"/>
  <c r="E1873" i="1" l="1"/>
  <c r="AB1873" i="2"/>
  <c r="AD1873" i="2"/>
  <c r="AC1873" i="2"/>
  <c r="W1871" i="1"/>
  <c r="U1872" i="1"/>
  <c r="J1872" i="1"/>
  <c r="K1872" i="1"/>
  <c r="H1873" i="1"/>
  <c r="T1871" i="1"/>
  <c r="V1874" i="1"/>
  <c r="AD1874" i="2" l="1"/>
  <c r="E1874" i="1"/>
  <c r="AC1874" i="2"/>
  <c r="AB1874" i="2"/>
  <c r="K1873" i="1"/>
  <c r="T1872" i="1"/>
  <c r="V1875" i="1"/>
  <c r="U1873" i="1"/>
  <c r="H1874" i="1"/>
  <c r="W1872" i="1"/>
  <c r="J1873" i="1"/>
  <c r="E1875" i="1" l="1"/>
  <c r="AB1875" i="2"/>
  <c r="AD1875" i="2"/>
  <c r="AC1875" i="2"/>
  <c r="H1875" i="1"/>
  <c r="K1874" i="1"/>
  <c r="V1876" i="1"/>
  <c r="U1874" i="1"/>
  <c r="T1873" i="1"/>
  <c r="W1873" i="1"/>
  <c r="J1874" i="1"/>
  <c r="E1876" i="1" l="1"/>
  <c r="AB1876" i="2"/>
  <c r="AD1876" i="2"/>
  <c r="AC1876" i="2"/>
  <c r="V1877" i="1"/>
  <c r="H1876" i="1"/>
  <c r="K1875" i="1"/>
  <c r="U1875" i="1"/>
  <c r="J1875" i="1"/>
  <c r="T1874" i="1"/>
  <c r="W1874" i="1"/>
  <c r="E1877" i="1" l="1"/>
  <c r="AD1877" i="2"/>
  <c r="AC1877" i="2"/>
  <c r="AB1877" i="2"/>
  <c r="V1878" i="1"/>
  <c r="T1875" i="1"/>
  <c r="U1876" i="1"/>
  <c r="K1876" i="1"/>
  <c r="W1875" i="1"/>
  <c r="H1877" i="1"/>
  <c r="J1876" i="1"/>
  <c r="E1878" i="1" l="1"/>
  <c r="AC1878" i="2"/>
  <c r="AD1878" i="2"/>
  <c r="AB1878" i="2"/>
  <c r="U1877" i="1"/>
  <c r="J1877" i="1"/>
  <c r="H1878" i="1"/>
  <c r="T1876" i="1"/>
  <c r="W1876" i="1"/>
  <c r="V1879" i="1"/>
  <c r="K1877" i="1"/>
  <c r="E1879" i="1" l="1"/>
  <c r="AD1879" i="2"/>
  <c r="AB1879" i="2"/>
  <c r="AC1879" i="2"/>
  <c r="W1877" i="1"/>
  <c r="T1877" i="1"/>
  <c r="V1880" i="1"/>
  <c r="H1879" i="1"/>
  <c r="U1878" i="1"/>
  <c r="J1878" i="1"/>
  <c r="K1878" i="1"/>
  <c r="AB1880" i="2" l="1"/>
  <c r="AC1880" i="2"/>
  <c r="E1880" i="1"/>
  <c r="AD1880" i="2"/>
  <c r="W1878" i="1"/>
  <c r="V1881" i="1"/>
  <c r="J1879" i="1"/>
  <c r="K1879" i="1"/>
  <c r="H1880" i="1"/>
  <c r="T1878" i="1"/>
  <c r="U1879" i="1"/>
  <c r="E1881" i="1" l="1"/>
  <c r="AB1881" i="2"/>
  <c r="AD1881" i="2"/>
  <c r="AC1881" i="2"/>
  <c r="H1881" i="1"/>
  <c r="T1879" i="1"/>
  <c r="W1879" i="1"/>
  <c r="J1880" i="1"/>
  <c r="K1880" i="1"/>
  <c r="V1882" i="1"/>
  <c r="U1880" i="1"/>
  <c r="AC1882" i="2" l="1"/>
  <c r="E1882" i="1"/>
  <c r="AD1882" i="2"/>
  <c r="AB1882" i="2"/>
  <c r="U1881" i="1"/>
  <c r="T1880" i="1"/>
  <c r="K1881" i="1"/>
  <c r="W1880" i="1"/>
  <c r="J1881" i="1"/>
  <c r="H1882" i="1"/>
  <c r="V1883" i="1"/>
  <c r="AB1883" i="2" l="1"/>
  <c r="AD1883" i="2"/>
  <c r="E1883" i="1"/>
  <c r="AC1883" i="2"/>
  <c r="T1881" i="1"/>
  <c r="W1881" i="1"/>
  <c r="H1883" i="1"/>
  <c r="J1882" i="1"/>
  <c r="K1882" i="1"/>
  <c r="U1882" i="1"/>
  <c r="V1884" i="1"/>
  <c r="E1884" i="1" l="1"/>
  <c r="AB1884" i="2"/>
  <c r="AC1884" i="2"/>
  <c r="AD1884" i="2"/>
  <c r="V1885" i="1"/>
  <c r="T1882" i="1"/>
  <c r="W1882" i="1"/>
  <c r="J1883" i="1"/>
  <c r="H1884" i="1"/>
  <c r="K1883" i="1"/>
  <c r="U1883" i="1"/>
  <c r="AD1885" i="2" l="1"/>
  <c r="E1885" i="1"/>
  <c r="AC1885" i="2"/>
  <c r="AB1885" i="2"/>
  <c r="J1884" i="1"/>
  <c r="T1883" i="1"/>
  <c r="U1884" i="1"/>
  <c r="K1884" i="1"/>
  <c r="W1883" i="1"/>
  <c r="V1886" i="1"/>
  <c r="H1885" i="1"/>
  <c r="E1886" i="1" l="1"/>
  <c r="AD1886" i="2"/>
  <c r="AB1886" i="2"/>
  <c r="AC1886" i="2"/>
  <c r="K1885" i="1"/>
  <c r="V1887" i="1"/>
  <c r="W1884" i="1"/>
  <c r="U1885" i="1"/>
  <c r="T1884" i="1"/>
  <c r="J1885" i="1"/>
  <c r="H1886" i="1"/>
  <c r="AB1887" i="2" l="1"/>
  <c r="E1887" i="1"/>
  <c r="AD1887" i="2"/>
  <c r="AC1887" i="2"/>
  <c r="V1888" i="1"/>
  <c r="U1886" i="1"/>
  <c r="K1886" i="1"/>
  <c r="T1885" i="1"/>
  <c r="H1887" i="1"/>
  <c r="J1886" i="1"/>
  <c r="W1885" i="1"/>
  <c r="AD1888" i="2" l="1"/>
  <c r="AC1888" i="2"/>
  <c r="E1888" i="1"/>
  <c r="AB1888" i="2"/>
  <c r="W1886" i="1"/>
  <c r="T1886" i="1"/>
  <c r="V1889" i="1"/>
  <c r="K1887" i="1"/>
  <c r="J1887" i="1"/>
  <c r="U1887" i="1"/>
  <c r="H1888" i="1"/>
  <c r="E1889" i="1" l="1"/>
  <c r="AD1889" i="2"/>
  <c r="AB1889" i="2"/>
  <c r="AC1889" i="2"/>
  <c r="K1888" i="1"/>
  <c r="J1888" i="1"/>
  <c r="V1890" i="1"/>
  <c r="T1887" i="1"/>
  <c r="W1887" i="1"/>
  <c r="U1888" i="1"/>
  <c r="H1889" i="1"/>
  <c r="E1890" i="1" l="1"/>
  <c r="AC1890" i="2"/>
  <c r="AD1890" i="2"/>
  <c r="AB1890" i="2"/>
  <c r="K1889" i="1"/>
  <c r="T1888" i="1"/>
  <c r="V1891" i="1"/>
  <c r="W1888" i="1"/>
  <c r="J1889" i="1"/>
  <c r="H1890" i="1"/>
  <c r="U1889" i="1"/>
  <c r="E1891" i="1" l="1"/>
  <c r="AC1891" i="2"/>
  <c r="AB1891" i="2"/>
  <c r="AD1891" i="2"/>
  <c r="J1890" i="1"/>
  <c r="T1889" i="1"/>
  <c r="W1889" i="1"/>
  <c r="H1891" i="1"/>
  <c r="U1890" i="1"/>
  <c r="V1892" i="1"/>
  <c r="K1890" i="1"/>
  <c r="E1892" i="1" l="1"/>
  <c r="AD1892" i="2"/>
  <c r="AC1892" i="2"/>
  <c r="AB1892" i="2"/>
  <c r="T1890" i="1"/>
  <c r="W1890" i="1"/>
  <c r="U1891" i="1"/>
  <c r="J1891" i="1"/>
  <c r="K1891" i="1"/>
  <c r="H1892" i="1"/>
  <c r="V1893" i="1"/>
  <c r="AB1893" i="2" l="1"/>
  <c r="AD1893" i="2"/>
  <c r="E1893" i="1"/>
  <c r="AC1893" i="2"/>
  <c r="W1892" i="1"/>
  <c r="T1892" i="1"/>
  <c r="K1892" i="1"/>
  <c r="W1891" i="1"/>
  <c r="H1893" i="1"/>
  <c r="U1892" i="1"/>
  <c r="J1892" i="1"/>
  <c r="T1891" i="1"/>
  <c r="W1893" i="1" l="1"/>
  <c r="T1893" i="1"/>
  <c r="U1893" i="1"/>
  <c r="K1893" i="1"/>
  <c r="J1893" i="1"/>
  <c r="V1894" i="1" l="1"/>
  <c r="E1894" i="1" l="1"/>
  <c r="AB1894" i="2"/>
  <c r="AD1894" i="2"/>
  <c r="AC1894" i="2"/>
  <c r="H1894" i="1"/>
  <c r="W1894" i="1" l="1"/>
  <c r="T1894" i="1"/>
  <c r="U1894" i="1"/>
  <c r="K1894" i="1"/>
  <c r="V1895" i="1"/>
  <c r="J1894" i="1"/>
  <c r="E1895" i="1" l="1"/>
  <c r="AC1895" i="2"/>
  <c r="AD1895" i="2"/>
  <c r="AB1895" i="2"/>
  <c r="H1895" i="1"/>
  <c r="V1896" i="1"/>
  <c r="AC1896" i="2" l="1"/>
  <c r="E1896" i="1"/>
  <c r="AB1896" i="2"/>
  <c r="AD1896" i="2"/>
  <c r="T1895" i="1"/>
  <c r="V1897" i="1"/>
  <c r="W1895" i="1"/>
  <c r="H1896" i="1"/>
  <c r="K1895" i="1"/>
  <c r="U1895" i="1"/>
  <c r="J1895" i="1"/>
  <c r="E1897" i="1" l="1"/>
  <c r="AC1897" i="2"/>
  <c r="AD1897" i="2"/>
  <c r="AB1897" i="2"/>
  <c r="W1896" i="1"/>
  <c r="T1896" i="1"/>
  <c r="J1896" i="1"/>
  <c r="H1897" i="1"/>
  <c r="K1896" i="1"/>
  <c r="U1896" i="1"/>
  <c r="W1897" i="1" l="1"/>
  <c r="T1897" i="1"/>
  <c r="V1898" i="1"/>
  <c r="U1897" i="1"/>
  <c r="J1897" i="1"/>
  <c r="K1897" i="1"/>
  <c r="AD1898" i="2" l="1"/>
  <c r="AC1898" i="2"/>
  <c r="E1898" i="1"/>
  <c r="AB1898" i="2"/>
  <c r="H1898" i="1"/>
  <c r="V1899" i="1"/>
  <c r="AC1899" i="2" l="1"/>
  <c r="E1899" i="1"/>
  <c r="AB1899" i="2"/>
  <c r="AD1899" i="2"/>
  <c r="W1898" i="1"/>
  <c r="T1898" i="1"/>
  <c r="U1898" i="1"/>
  <c r="K1898" i="1"/>
  <c r="J1898" i="1"/>
  <c r="V1900" i="1"/>
  <c r="H1899" i="1"/>
  <c r="AB1900" i="2" l="1"/>
  <c r="AD1900" i="2"/>
  <c r="AC1900" i="2"/>
  <c r="E1900" i="1"/>
  <c r="W1899" i="1"/>
  <c r="T1899" i="1"/>
  <c r="J1899" i="1"/>
  <c r="V1901" i="1"/>
  <c r="K1899" i="1"/>
  <c r="H1900" i="1"/>
  <c r="U1899" i="1"/>
  <c r="E1901" i="1" l="1"/>
  <c r="AC1901" i="2"/>
  <c r="AD1901" i="2"/>
  <c r="AB1901" i="2"/>
  <c r="W1900" i="1"/>
  <c r="T1900" i="1"/>
  <c r="V1902" i="1"/>
  <c r="H1901" i="1"/>
  <c r="J1900" i="1"/>
  <c r="U1900" i="1"/>
  <c r="K1900" i="1"/>
  <c r="AD1902" i="2" l="1"/>
  <c r="AB1902" i="2"/>
  <c r="E1902" i="1"/>
  <c r="AC1902" i="2"/>
  <c r="T1901" i="1"/>
  <c r="U1901" i="1"/>
  <c r="W1901" i="1"/>
  <c r="J1901" i="1"/>
  <c r="H1902" i="1"/>
  <c r="K1901" i="1"/>
  <c r="W1902" i="1" l="1"/>
  <c r="T1902" i="1"/>
  <c r="U1902" i="1"/>
  <c r="K1902" i="1"/>
  <c r="J1902" i="1"/>
  <c r="V1903" i="1" l="1"/>
  <c r="AB1903" i="2" l="1"/>
  <c r="E1903" i="1"/>
  <c r="AD1903" i="2"/>
  <c r="AC1903" i="2"/>
  <c r="H1903" i="1"/>
  <c r="V1904" i="1"/>
  <c r="AC1904" i="2" l="1"/>
  <c r="AB1904" i="2"/>
  <c r="E1904" i="1"/>
  <c r="AD1904" i="2"/>
  <c r="W1903" i="1"/>
  <c r="T1903" i="1"/>
  <c r="K1903" i="1"/>
  <c r="H1904" i="1"/>
  <c r="J1903" i="1"/>
  <c r="V1905" i="1"/>
  <c r="U1903" i="1"/>
  <c r="E1905" i="1" l="1"/>
  <c r="AB1905" i="2"/>
  <c r="AC1905" i="2"/>
  <c r="AD1905" i="2"/>
  <c r="W1904" i="1"/>
  <c r="T1904" i="1"/>
  <c r="V1906" i="1"/>
  <c r="U1904" i="1"/>
  <c r="J1904" i="1"/>
  <c r="K1904" i="1"/>
  <c r="H1905" i="1"/>
  <c r="E1906" i="1" l="1"/>
  <c r="AC1906" i="2"/>
  <c r="AB1906" i="2"/>
  <c r="AD1906" i="2"/>
  <c r="W1905" i="1"/>
  <c r="T1905" i="1"/>
  <c r="V1907" i="1"/>
  <c r="J1905" i="1"/>
  <c r="U1905" i="1"/>
  <c r="H1906" i="1"/>
  <c r="K1905" i="1"/>
  <c r="E1907" i="1" l="1"/>
  <c r="AD1907" i="2"/>
  <c r="AC1907" i="2"/>
  <c r="AB1907" i="2"/>
  <c r="W1906" i="1"/>
  <c r="T1906" i="1"/>
  <c r="H1907" i="1"/>
  <c r="J1906" i="1"/>
  <c r="U1906" i="1"/>
  <c r="K1906" i="1"/>
  <c r="V1908" i="1"/>
  <c r="E1908" i="1" l="1"/>
  <c r="AD1908" i="2"/>
  <c r="AC1908" i="2"/>
  <c r="AB1908" i="2"/>
  <c r="W1907" i="1"/>
  <c r="T1907" i="1"/>
  <c r="J1907" i="1"/>
  <c r="V1909" i="1"/>
  <c r="H1908" i="1"/>
  <c r="U1907" i="1"/>
  <c r="K1907" i="1"/>
  <c r="E1909" i="1" l="1"/>
  <c r="AB1909" i="2"/>
  <c r="AD1909" i="2"/>
  <c r="AC1909" i="2"/>
  <c r="W1908" i="1"/>
  <c r="T1908" i="1"/>
  <c r="K1908" i="1"/>
  <c r="H1909" i="1"/>
  <c r="V1910" i="1"/>
  <c r="U1908" i="1"/>
  <c r="J1908" i="1"/>
  <c r="AB1910" i="2" l="1"/>
  <c r="AC1910" i="2"/>
  <c r="E1910" i="1"/>
  <c r="AD1910" i="2"/>
  <c r="W1909" i="1"/>
  <c r="T1909" i="1"/>
  <c r="K1909" i="1"/>
  <c r="H1910" i="1"/>
  <c r="J1909" i="1"/>
  <c r="U1909" i="1"/>
  <c r="V1911" i="1"/>
  <c r="E1911" i="1" l="1"/>
  <c r="AD1911" i="2"/>
  <c r="AC1911" i="2"/>
  <c r="AB1911" i="2"/>
  <c r="W1910" i="1"/>
  <c r="T1910" i="1"/>
  <c r="U1910" i="1"/>
  <c r="J1910" i="1"/>
  <c r="K1910" i="1"/>
  <c r="H1911" i="1"/>
  <c r="V1912" i="1"/>
  <c r="AC1912" i="2" l="1"/>
  <c r="AB1912" i="2"/>
  <c r="AD1912" i="2"/>
  <c r="E1912" i="1"/>
  <c r="W1911" i="1"/>
  <c r="T1911" i="1"/>
  <c r="K1911" i="1"/>
  <c r="H1912" i="1"/>
  <c r="J1911" i="1"/>
  <c r="U1911" i="1"/>
  <c r="V1913" i="1"/>
  <c r="AC1913" i="2" l="1"/>
  <c r="AB1913" i="2"/>
  <c r="E1913" i="1"/>
  <c r="AD1913" i="2"/>
  <c r="W1912" i="1"/>
  <c r="T1912" i="1"/>
  <c r="V1914" i="1"/>
  <c r="H1913" i="1"/>
  <c r="J1912" i="1"/>
  <c r="K1912" i="1"/>
  <c r="U1912" i="1"/>
  <c r="AD1914" i="2" l="1"/>
  <c r="E1914" i="1"/>
  <c r="AC1914" i="2"/>
  <c r="AB1914" i="2"/>
  <c r="W1913" i="1"/>
  <c r="T1913" i="1"/>
  <c r="H1914" i="1"/>
  <c r="U1913" i="1"/>
  <c r="K1913" i="1"/>
  <c r="J1913" i="1"/>
  <c r="V1915" i="1"/>
  <c r="AB1915" i="2" l="1"/>
  <c r="AC1915" i="2"/>
  <c r="E1915" i="1"/>
  <c r="AD1915" i="2"/>
  <c r="W1914" i="1"/>
  <c r="T1914" i="1"/>
  <c r="V1916" i="1"/>
  <c r="H1915" i="1"/>
  <c r="K1914" i="1"/>
  <c r="U1914" i="1"/>
  <c r="J1914" i="1"/>
  <c r="E1916" i="1" l="1"/>
  <c r="AD1916" i="2"/>
  <c r="AC1916" i="2"/>
  <c r="AB1916" i="2"/>
  <c r="W1915" i="1"/>
  <c r="T1915" i="1"/>
  <c r="U1915" i="1"/>
  <c r="V1917" i="1"/>
  <c r="H1916" i="1"/>
  <c r="J1915" i="1"/>
  <c r="K1915" i="1"/>
  <c r="AC1917" i="2" l="1"/>
  <c r="E1917" i="1"/>
  <c r="AB1917" i="2"/>
  <c r="AD1917" i="2"/>
  <c r="W1916" i="1"/>
  <c r="T1916" i="1"/>
  <c r="H1917" i="1"/>
  <c r="J1916" i="1"/>
  <c r="U1916" i="1"/>
  <c r="V1918" i="1"/>
  <c r="K1916" i="1"/>
  <c r="AC1918" i="2" l="1"/>
  <c r="E1918" i="1"/>
  <c r="AD1918" i="2"/>
  <c r="AB1918" i="2"/>
  <c r="W1917" i="1"/>
  <c r="T1917" i="1"/>
  <c r="J1917" i="1"/>
  <c r="K1917" i="1"/>
  <c r="U1917" i="1"/>
  <c r="H1918" i="1"/>
  <c r="V1919" i="1"/>
  <c r="E1919" i="1" l="1"/>
  <c r="AD1919" i="2"/>
  <c r="AC1919" i="2"/>
  <c r="AB1919" i="2"/>
  <c r="W1918" i="1"/>
  <c r="T1918" i="1"/>
  <c r="U1918" i="1"/>
  <c r="J1918" i="1"/>
  <c r="H1919" i="1"/>
  <c r="K1918" i="1"/>
  <c r="V1920" i="1"/>
  <c r="AB1920" i="2" l="1"/>
  <c r="E1920" i="1"/>
  <c r="AC1920" i="2"/>
  <c r="AD1920" i="2"/>
  <c r="W1919" i="1"/>
  <c r="T1919" i="1"/>
  <c r="J1919" i="1"/>
  <c r="U1919" i="1"/>
  <c r="K1919" i="1"/>
  <c r="H1920" i="1"/>
  <c r="V1921" i="1"/>
  <c r="E1921" i="1" l="1"/>
  <c r="AC1921" i="2"/>
  <c r="AB1921" i="2"/>
  <c r="AD1921" i="2"/>
  <c r="W1920" i="1"/>
  <c r="T1920" i="1"/>
  <c r="K1920" i="1"/>
  <c r="H1921" i="1"/>
  <c r="J1920" i="1"/>
  <c r="U1920" i="1"/>
  <c r="V1922" i="1"/>
  <c r="E1922" i="1" l="1"/>
  <c r="AB1922" i="2"/>
  <c r="AD1922" i="2"/>
  <c r="AC1922" i="2"/>
  <c r="W1921" i="1"/>
  <c r="T1921" i="1"/>
  <c r="H1922" i="1"/>
  <c r="K1921" i="1"/>
  <c r="J1921" i="1"/>
  <c r="U1921" i="1"/>
  <c r="V1923" i="1"/>
  <c r="AD1923" i="2" l="1"/>
  <c r="E1923" i="1"/>
  <c r="AB1923" i="2"/>
  <c r="AC1923" i="2"/>
  <c r="W1922" i="1"/>
  <c r="T1922" i="1"/>
  <c r="J1922" i="1"/>
  <c r="K1922" i="1"/>
  <c r="V1924" i="1"/>
  <c r="H1923" i="1"/>
  <c r="U1922" i="1"/>
  <c r="AB1924" i="2" l="1"/>
  <c r="E1924" i="1"/>
  <c r="AC1924" i="2"/>
  <c r="AD1924" i="2"/>
  <c r="W1923" i="1"/>
  <c r="T1923" i="1"/>
  <c r="H1924" i="1"/>
  <c r="J1923" i="1"/>
  <c r="K1923" i="1"/>
  <c r="V1925" i="1"/>
  <c r="U1923" i="1"/>
  <c r="E1925" i="1" l="1"/>
  <c r="AB1925" i="2"/>
  <c r="AD1925" i="2"/>
  <c r="AC1925" i="2"/>
  <c r="W1924" i="1"/>
  <c r="T1924" i="1"/>
  <c r="H1925" i="1"/>
  <c r="K1924" i="1"/>
  <c r="J1924" i="1"/>
  <c r="V1926" i="1"/>
  <c r="U1924" i="1"/>
  <c r="AD1926" i="2" l="1"/>
  <c r="E1926" i="1"/>
  <c r="AC1926" i="2"/>
  <c r="AB1926" i="2"/>
  <c r="W1925" i="1"/>
  <c r="T1925" i="1"/>
  <c r="V1927" i="1"/>
  <c r="H1926" i="1"/>
  <c r="U1925" i="1"/>
  <c r="K1925" i="1"/>
  <c r="J1925" i="1"/>
  <c r="E1927" i="1" l="1"/>
  <c r="AD1927" i="2"/>
  <c r="AC1927" i="2"/>
  <c r="AB1927" i="2"/>
  <c r="W1926" i="1"/>
  <c r="T1926" i="1"/>
  <c r="U1926" i="1"/>
  <c r="K1926" i="1"/>
  <c r="J1926" i="1"/>
  <c r="H1927" i="1"/>
  <c r="V1928" i="1"/>
  <c r="AC1928" i="2" l="1"/>
  <c r="E1928" i="1"/>
  <c r="AD1928" i="2"/>
  <c r="AB1928" i="2"/>
  <c r="W1927" i="1"/>
  <c r="T1927" i="1"/>
  <c r="H1928" i="1"/>
  <c r="J1927" i="1"/>
  <c r="K1927" i="1"/>
  <c r="V1929" i="1"/>
  <c r="U1927" i="1"/>
  <c r="E1929" i="1" l="1"/>
  <c r="AC1929" i="2"/>
  <c r="AD1929" i="2"/>
  <c r="AB1929" i="2"/>
  <c r="T1928" i="1"/>
  <c r="H1929" i="1"/>
  <c r="V1930" i="1"/>
  <c r="U1928" i="1"/>
  <c r="K1928" i="1"/>
  <c r="W1928" i="1"/>
  <c r="J1928" i="1"/>
  <c r="AC1930" i="2" l="1"/>
  <c r="E1930" i="1"/>
  <c r="AB1930" i="2"/>
  <c r="AD1930" i="2"/>
  <c r="W1929" i="1"/>
  <c r="T1929" i="1"/>
  <c r="J1929" i="1"/>
  <c r="H1930" i="1"/>
  <c r="K1929" i="1"/>
  <c r="V1931" i="1"/>
  <c r="U1929" i="1"/>
  <c r="AB1931" i="2" l="1"/>
  <c r="AC1931" i="2"/>
  <c r="E1931" i="1"/>
  <c r="AD1931" i="2"/>
  <c r="T1930" i="1"/>
  <c r="W1930" i="1"/>
  <c r="J1930" i="1"/>
  <c r="H1931" i="1"/>
  <c r="K1930" i="1"/>
  <c r="V1932" i="1"/>
  <c r="U1930" i="1"/>
  <c r="E1932" i="1" l="1"/>
  <c r="AD1932" i="2"/>
  <c r="AB1932" i="2"/>
  <c r="AC1932" i="2"/>
  <c r="W1931" i="1"/>
  <c r="T1931" i="1"/>
  <c r="U1931" i="1"/>
  <c r="H1932" i="1"/>
  <c r="K1931" i="1"/>
  <c r="V1933" i="1"/>
  <c r="J1931" i="1"/>
  <c r="AB1933" i="2" l="1"/>
  <c r="AC1933" i="2"/>
  <c r="E1933" i="1"/>
  <c r="AD1933" i="2"/>
  <c r="W1932" i="1"/>
  <c r="T1932" i="1"/>
  <c r="H1933" i="1"/>
  <c r="K1932" i="1"/>
  <c r="J1932" i="1"/>
  <c r="U1932" i="1"/>
  <c r="V1934" i="1"/>
  <c r="AC1934" i="2" l="1"/>
  <c r="E1934" i="1"/>
  <c r="AD1934" i="2"/>
  <c r="AB1934" i="2"/>
  <c r="W1933" i="1"/>
  <c r="T1933" i="1"/>
  <c r="K1933" i="1"/>
  <c r="U1933" i="1"/>
  <c r="J1933" i="1"/>
  <c r="V1935" i="1"/>
  <c r="H1934" i="1"/>
  <c r="E1935" i="1" l="1"/>
  <c r="AD1935" i="2"/>
  <c r="AC1935" i="2"/>
  <c r="AB1935" i="2"/>
  <c r="T1934" i="1"/>
  <c r="W1934" i="1"/>
  <c r="J1934" i="1"/>
  <c r="K1934" i="1"/>
  <c r="U1934" i="1"/>
  <c r="V1936" i="1"/>
  <c r="H1935" i="1"/>
  <c r="E1936" i="1" l="1"/>
  <c r="AD1936" i="2"/>
  <c r="AC1936" i="2"/>
  <c r="AB1936" i="2"/>
  <c r="W1935" i="1"/>
  <c r="T1935" i="1"/>
  <c r="K1935" i="1"/>
  <c r="J1935" i="1"/>
  <c r="U1935" i="1"/>
  <c r="H1936" i="1"/>
  <c r="W1936" i="1" l="1"/>
  <c r="T1936" i="1"/>
  <c r="U1936" i="1"/>
  <c r="J1936" i="1"/>
  <c r="K1936" i="1"/>
  <c r="V1937" i="1" l="1"/>
  <c r="AD1937" i="2" l="1"/>
  <c r="E1937" i="1"/>
  <c r="AC1937" i="2"/>
  <c r="AB1937" i="2"/>
  <c r="H1937" i="1"/>
  <c r="V1938" i="1"/>
  <c r="AD1938" i="2" l="1"/>
  <c r="E1938" i="1"/>
  <c r="AB1938" i="2"/>
  <c r="AC1938" i="2"/>
  <c r="V1939" i="1"/>
  <c r="H1938" i="1"/>
  <c r="J1937" i="1"/>
  <c r="K1937" i="1"/>
  <c r="U1937" i="1"/>
  <c r="E1939" i="1" l="1"/>
  <c r="AB1939" i="2"/>
  <c r="AD1939" i="2"/>
  <c r="AC1939" i="2"/>
  <c r="T1937" i="1"/>
  <c r="W1937" i="1"/>
  <c r="U1938" i="1"/>
  <c r="J1938" i="1"/>
  <c r="H1939" i="1"/>
  <c r="V1940" i="1"/>
  <c r="K1938" i="1"/>
  <c r="AD1940" i="2" l="1"/>
  <c r="AC1940" i="2"/>
  <c r="E1940" i="1"/>
  <c r="AB1940" i="2"/>
  <c r="H1940" i="1"/>
  <c r="U1939" i="1"/>
  <c r="J1939" i="1"/>
  <c r="K1939" i="1"/>
  <c r="V1941" i="1"/>
  <c r="T1938" i="1"/>
  <c r="W1938" i="1"/>
  <c r="E1941" i="1" l="1"/>
  <c r="AD1941" i="2"/>
  <c r="AB1941" i="2"/>
  <c r="AC1941" i="2"/>
  <c r="J1940" i="1"/>
  <c r="K1940" i="1"/>
  <c r="U1940" i="1"/>
  <c r="V1942" i="1"/>
  <c r="T1939" i="1"/>
  <c r="W1939" i="1"/>
  <c r="H1941" i="1"/>
  <c r="AB1942" i="2" l="1"/>
  <c r="AD1942" i="2"/>
  <c r="E1942" i="1"/>
  <c r="AC1942" i="2"/>
  <c r="W1940" i="1"/>
  <c r="U1941" i="1"/>
  <c r="H1942" i="1"/>
  <c r="J1941" i="1"/>
  <c r="V1943" i="1"/>
  <c r="T1940" i="1"/>
  <c r="K1941" i="1"/>
  <c r="E1943" i="1" l="1"/>
  <c r="AB1943" i="2"/>
  <c r="AD1943" i="2"/>
  <c r="AC1943" i="2"/>
  <c r="T1941" i="1"/>
  <c r="H1943" i="1"/>
  <c r="K1942" i="1"/>
  <c r="U1942" i="1"/>
  <c r="W1941" i="1"/>
  <c r="J1942" i="1"/>
  <c r="W1942" i="1" l="1"/>
  <c r="K1943" i="1"/>
  <c r="U1943" i="1"/>
  <c r="J1943" i="1"/>
  <c r="V1944" i="1"/>
  <c r="T1942" i="1"/>
  <c r="AB1944" i="2" l="1"/>
  <c r="E1944" i="1"/>
  <c r="AD1944" i="2"/>
  <c r="AC1944" i="2"/>
  <c r="V1945" i="1"/>
  <c r="T1943" i="1"/>
  <c r="H1944" i="1"/>
  <c r="W1943" i="1"/>
  <c r="AB1945" i="2" l="1"/>
  <c r="E1945" i="1"/>
  <c r="AC1945" i="2"/>
  <c r="AD1945" i="2"/>
  <c r="H1945" i="1"/>
  <c r="J1944" i="1"/>
  <c r="K1944" i="1"/>
  <c r="U1944" i="1"/>
  <c r="V1946" i="1"/>
  <c r="E1946" i="1" l="1"/>
  <c r="AC1946" i="2"/>
  <c r="AB1946" i="2"/>
  <c r="AD1946" i="2"/>
  <c r="K1945" i="1"/>
  <c r="T1944" i="1"/>
  <c r="W1944" i="1"/>
  <c r="H1946" i="1"/>
  <c r="U1945" i="1"/>
  <c r="V1947" i="1"/>
  <c r="J1945" i="1"/>
  <c r="AC1947" i="2" l="1"/>
  <c r="E1947" i="1"/>
  <c r="AB1947" i="2"/>
  <c r="AD1947" i="2"/>
  <c r="U1946" i="1"/>
  <c r="J1946" i="1"/>
  <c r="T1945" i="1"/>
  <c r="H1947" i="1"/>
  <c r="W1945" i="1"/>
  <c r="K1946" i="1"/>
  <c r="V1948" i="1"/>
  <c r="E1948" i="1" l="1"/>
  <c r="AD1948" i="2"/>
  <c r="AB1948" i="2"/>
  <c r="AC1948" i="2"/>
  <c r="H1948" i="1"/>
  <c r="K1947" i="1"/>
  <c r="J1947" i="1"/>
  <c r="U1947" i="1"/>
  <c r="T1946" i="1"/>
  <c r="W1946" i="1"/>
  <c r="V1949" i="1"/>
  <c r="AC1949" i="2" l="1"/>
  <c r="E1949" i="1"/>
  <c r="AB1949" i="2"/>
  <c r="AD1949" i="2"/>
  <c r="K1948" i="1"/>
  <c r="J1948" i="1"/>
  <c r="T1947" i="1"/>
  <c r="W1947" i="1"/>
  <c r="V1950" i="1"/>
  <c r="U1948" i="1"/>
  <c r="H1949" i="1"/>
  <c r="AB1950" i="2" l="1"/>
  <c r="E1950" i="1"/>
  <c r="AC1950" i="2"/>
  <c r="AD1950" i="2"/>
  <c r="W1948" i="1"/>
  <c r="U1949" i="1"/>
  <c r="K1949" i="1"/>
  <c r="J1949" i="1"/>
  <c r="T1948" i="1"/>
  <c r="H1950" i="1"/>
  <c r="V1951" i="1"/>
  <c r="AC1951" i="2" l="1"/>
  <c r="E1951" i="1"/>
  <c r="AB1951" i="2"/>
  <c r="AD1951" i="2"/>
  <c r="T1949" i="1"/>
  <c r="W1949" i="1"/>
  <c r="K1950" i="1"/>
  <c r="J1950" i="1"/>
  <c r="H1951" i="1"/>
  <c r="U1950" i="1"/>
  <c r="V1952" i="1"/>
  <c r="E1952" i="1" l="1"/>
  <c r="AC1952" i="2"/>
  <c r="AB1952" i="2"/>
  <c r="AD1952" i="2"/>
  <c r="T1950" i="1"/>
  <c r="J1951" i="1"/>
  <c r="V1953" i="1"/>
  <c r="H1952" i="1"/>
  <c r="U1951" i="1"/>
  <c r="K1951" i="1"/>
  <c r="W1950" i="1"/>
  <c r="E1953" i="1" l="1"/>
  <c r="AC1953" i="2"/>
  <c r="AD1953" i="2"/>
  <c r="AB1953" i="2"/>
  <c r="H1953" i="1"/>
  <c r="V1954" i="1"/>
  <c r="U1952" i="1"/>
  <c r="T1951" i="1"/>
  <c r="W1951" i="1"/>
  <c r="K1952" i="1"/>
  <c r="J1952" i="1"/>
  <c r="E1954" i="1" l="1"/>
  <c r="AD1954" i="2"/>
  <c r="AC1954" i="2"/>
  <c r="AB1954" i="2"/>
  <c r="T1952" i="1"/>
  <c r="W1952" i="1"/>
  <c r="U1953" i="1"/>
  <c r="K1953" i="1"/>
  <c r="J1953" i="1"/>
  <c r="V1955" i="1"/>
  <c r="H1954" i="1"/>
  <c r="AC1955" i="2" l="1"/>
  <c r="AB1955" i="2"/>
  <c r="E1955" i="1"/>
  <c r="AD1955" i="2"/>
  <c r="K1954" i="1"/>
  <c r="U1954" i="1"/>
  <c r="T1953" i="1"/>
  <c r="W1953" i="1"/>
  <c r="J1954" i="1"/>
  <c r="H1955" i="1"/>
  <c r="V1956" i="1"/>
  <c r="E1956" i="1" l="1"/>
  <c r="AC1956" i="2"/>
  <c r="AD1956" i="2"/>
  <c r="AB1956" i="2"/>
  <c r="K1955" i="1"/>
  <c r="T1954" i="1"/>
  <c r="W1954" i="1"/>
  <c r="J1955" i="1"/>
  <c r="U1955" i="1"/>
  <c r="V1957" i="1"/>
  <c r="H1956" i="1"/>
  <c r="E1957" i="1" l="1"/>
  <c r="AC1957" i="2"/>
  <c r="AD1957" i="2"/>
  <c r="AB1957" i="2"/>
  <c r="W1955" i="1"/>
  <c r="T1955" i="1"/>
  <c r="U1956" i="1"/>
  <c r="J1956" i="1"/>
  <c r="K1956" i="1"/>
  <c r="H1957" i="1"/>
  <c r="V1958" i="1"/>
  <c r="E1958" i="1" l="1"/>
  <c r="AD1958" i="2"/>
  <c r="AB1958" i="2"/>
  <c r="AC1958" i="2"/>
  <c r="T1956" i="1"/>
  <c r="U1957" i="1"/>
  <c r="K1957" i="1"/>
  <c r="J1957" i="1"/>
  <c r="W1956" i="1"/>
  <c r="H1958" i="1"/>
  <c r="V1959" i="1"/>
  <c r="AD1959" i="2" l="1"/>
  <c r="AC1959" i="2"/>
  <c r="E1959" i="1"/>
  <c r="AB1959" i="2"/>
  <c r="J1958" i="1"/>
  <c r="U1958" i="1"/>
  <c r="W1957" i="1"/>
  <c r="T1957" i="1"/>
  <c r="K1958" i="1"/>
  <c r="H1959" i="1"/>
  <c r="V1960" i="1"/>
  <c r="AC1960" i="2" l="1"/>
  <c r="E1960" i="1"/>
  <c r="AB1960" i="2"/>
  <c r="AD1960" i="2"/>
  <c r="J1959" i="1"/>
  <c r="T1958" i="1"/>
  <c r="W1958" i="1"/>
  <c r="U1959" i="1"/>
  <c r="K1959" i="1"/>
  <c r="H1960" i="1"/>
  <c r="U1960" i="1" l="1"/>
  <c r="J1960" i="1"/>
  <c r="W1959" i="1"/>
  <c r="K1960" i="1"/>
  <c r="T1959" i="1"/>
  <c r="V1961" i="1"/>
  <c r="E1961" i="1" l="1"/>
  <c r="AB1961" i="2"/>
  <c r="AD1961" i="2"/>
  <c r="AC1961" i="2"/>
  <c r="W1960" i="1"/>
  <c r="T1960" i="1"/>
  <c r="H1961" i="1"/>
  <c r="V1962" i="1"/>
  <c r="E1962" i="1" l="1"/>
  <c r="AC1962" i="2"/>
  <c r="AD1962" i="2"/>
  <c r="AB1962" i="2"/>
  <c r="K1961" i="1"/>
  <c r="J1961" i="1"/>
  <c r="U1961" i="1"/>
  <c r="H1962" i="1"/>
  <c r="V1963" i="1"/>
  <c r="AD1963" i="2" l="1"/>
  <c r="E1963" i="1"/>
  <c r="AB1963" i="2"/>
  <c r="AC1963" i="2"/>
  <c r="U1962" i="1"/>
  <c r="T1961" i="1"/>
  <c r="W1961" i="1"/>
  <c r="J1962" i="1"/>
  <c r="K1962" i="1"/>
  <c r="H1963" i="1"/>
  <c r="V1964" i="1"/>
  <c r="AB1964" i="2" l="1"/>
  <c r="AD1964" i="2"/>
  <c r="E1964" i="1"/>
  <c r="AC1964" i="2"/>
  <c r="W1962" i="1"/>
  <c r="J1963" i="1"/>
  <c r="U1963" i="1"/>
  <c r="T1962" i="1"/>
  <c r="K1963" i="1"/>
  <c r="H1964" i="1"/>
  <c r="V1965" i="1"/>
  <c r="AD1965" i="2" l="1"/>
  <c r="AC1965" i="2"/>
  <c r="E1965" i="1"/>
  <c r="AB1965" i="2"/>
  <c r="W1963" i="1"/>
  <c r="J1964" i="1"/>
  <c r="K1964" i="1"/>
  <c r="U1964" i="1"/>
  <c r="T1963" i="1"/>
  <c r="H1965" i="1"/>
  <c r="V1966" i="1"/>
  <c r="E1966" i="1" l="1"/>
  <c r="AC1966" i="2"/>
  <c r="AD1966" i="2"/>
  <c r="AB1966" i="2"/>
  <c r="T1964" i="1"/>
  <c r="W1964" i="1"/>
  <c r="U1965" i="1"/>
  <c r="K1965" i="1"/>
  <c r="J1965" i="1"/>
  <c r="H1966" i="1"/>
  <c r="V1967" i="1"/>
  <c r="E1967" i="1" l="1"/>
  <c r="AC1967" i="2"/>
  <c r="AB1967" i="2"/>
  <c r="AD1967" i="2"/>
  <c r="K1966" i="1"/>
  <c r="J1966" i="1"/>
  <c r="W1965" i="1"/>
  <c r="T1965" i="1"/>
  <c r="U1966" i="1"/>
  <c r="H1967" i="1"/>
  <c r="V1968" i="1"/>
  <c r="AB1968" i="2" l="1"/>
  <c r="E1968" i="1"/>
  <c r="AC1968" i="2"/>
  <c r="AD1968" i="2"/>
  <c r="T1966" i="1"/>
  <c r="W1966" i="1"/>
  <c r="U1967" i="1"/>
  <c r="J1967" i="1"/>
  <c r="K1967" i="1"/>
  <c r="H1968" i="1"/>
  <c r="V1969" i="1"/>
  <c r="AC1969" i="2" l="1"/>
  <c r="E1969" i="1"/>
  <c r="AB1969" i="2"/>
  <c r="AD1969" i="2"/>
  <c r="T1967" i="1"/>
  <c r="W1967" i="1"/>
  <c r="U1968" i="1"/>
  <c r="K1968" i="1"/>
  <c r="J1968" i="1"/>
  <c r="H1969" i="1"/>
  <c r="W1968" i="1" l="1"/>
  <c r="T1968" i="1"/>
  <c r="K1969" i="1"/>
  <c r="J1969" i="1"/>
  <c r="U1969" i="1"/>
  <c r="V1970" i="1"/>
  <c r="E1970" i="1" l="1"/>
  <c r="AB1970" i="2"/>
  <c r="AC1970" i="2"/>
  <c r="AD1970" i="2"/>
  <c r="T1969" i="1"/>
  <c r="W1969" i="1"/>
  <c r="H1970" i="1"/>
  <c r="V1971" i="1"/>
  <c r="AC1971" i="2" l="1"/>
  <c r="AB1971" i="2"/>
  <c r="E1971" i="1"/>
  <c r="AD1971" i="2"/>
  <c r="K1970" i="1"/>
  <c r="U1970" i="1"/>
  <c r="J1970" i="1"/>
  <c r="H1971" i="1"/>
  <c r="V1972" i="1"/>
  <c r="AC1972" i="2" l="1"/>
  <c r="E1972" i="1"/>
  <c r="AB1972" i="2"/>
  <c r="AD1972" i="2"/>
  <c r="J1971" i="1"/>
  <c r="K1971" i="1"/>
  <c r="W1970" i="1"/>
  <c r="U1971" i="1"/>
  <c r="T1970" i="1"/>
  <c r="H1972" i="1"/>
  <c r="V1973" i="1"/>
  <c r="E1973" i="1" l="1"/>
  <c r="AC1973" i="2"/>
  <c r="AD1973" i="2"/>
  <c r="AB1973" i="2"/>
  <c r="T1971" i="1"/>
  <c r="W1971" i="1"/>
  <c r="J1972" i="1"/>
  <c r="K1972" i="1"/>
  <c r="U1972" i="1"/>
  <c r="H1973" i="1"/>
  <c r="J1973" i="1" l="1"/>
  <c r="W1972" i="1"/>
  <c r="K1973" i="1"/>
  <c r="T1972" i="1"/>
  <c r="U1973" i="1"/>
  <c r="V1974" i="1"/>
  <c r="E1974" i="1" l="1"/>
  <c r="AB1974" i="2"/>
  <c r="AC1974" i="2"/>
  <c r="AD1974" i="2"/>
  <c r="W1973" i="1"/>
  <c r="T1973" i="1"/>
  <c r="H1974" i="1"/>
  <c r="V1975" i="1"/>
  <c r="AD1975" i="2" l="1"/>
  <c r="E1975" i="1"/>
  <c r="AB1975" i="2"/>
  <c r="AC1975" i="2"/>
  <c r="U1974" i="1"/>
  <c r="J1974" i="1"/>
  <c r="K1974" i="1"/>
  <c r="H1975" i="1"/>
  <c r="T1974" i="1" l="1"/>
  <c r="W1974" i="1"/>
  <c r="J1975" i="1"/>
  <c r="K1975" i="1"/>
  <c r="U1975" i="1"/>
  <c r="T1975" i="1" l="1"/>
  <c r="W1975" i="1"/>
  <c r="V1976" i="1"/>
  <c r="AB1976" i="2" l="1"/>
  <c r="E1976" i="1"/>
  <c r="AD1976" i="2"/>
  <c r="AC1976" i="2"/>
  <c r="H1976" i="1"/>
  <c r="U1976" i="1" l="1"/>
  <c r="K1976" i="1"/>
  <c r="J1976" i="1"/>
  <c r="V1977" i="1"/>
  <c r="AB1977" i="2" l="1"/>
  <c r="E1977" i="1"/>
  <c r="AD1977" i="2"/>
  <c r="AC1977" i="2"/>
  <c r="W1976" i="1"/>
  <c r="T1976" i="1"/>
  <c r="H1977" i="1"/>
  <c r="V1978" i="1"/>
  <c r="E1978" i="1" l="1"/>
  <c r="AC1978" i="2"/>
  <c r="AB1978" i="2"/>
  <c r="AD1978" i="2"/>
  <c r="J1977" i="1"/>
  <c r="K1977" i="1"/>
  <c r="U1977" i="1"/>
  <c r="H1978" i="1"/>
  <c r="U1978" i="1" l="1"/>
  <c r="T1977" i="1"/>
  <c r="K1978" i="1"/>
  <c r="J1978" i="1"/>
  <c r="W1977" i="1"/>
  <c r="W1978" i="1" l="1"/>
  <c r="T1978" i="1"/>
  <c r="V1979" i="1" l="1"/>
  <c r="E1979" i="1" l="1"/>
  <c r="AB1979" i="2"/>
  <c r="AD1979" i="2"/>
  <c r="AC1979" i="2"/>
  <c r="H1979" i="1"/>
  <c r="K1979" i="1" l="1"/>
  <c r="U1979" i="1"/>
  <c r="J1979" i="1"/>
  <c r="W1979" i="1" l="1"/>
  <c r="T1979" i="1"/>
  <c r="V1980" i="1" l="1"/>
  <c r="AB1980" i="2" l="1"/>
  <c r="E1980" i="1"/>
  <c r="AD1980" i="2"/>
  <c r="AC1980" i="2"/>
  <c r="H1980" i="1"/>
  <c r="K1980" i="1" l="1"/>
  <c r="U1980" i="1"/>
  <c r="J1980" i="1"/>
  <c r="T1980" i="1" l="1"/>
  <c r="W1980" i="1"/>
  <c r="V1981" i="1" l="1"/>
  <c r="E1981" i="1" l="1"/>
  <c r="AD1981" i="2"/>
  <c r="AC1981" i="2"/>
  <c r="AB1981" i="2"/>
  <c r="H1981" i="1"/>
  <c r="V1982" i="1"/>
  <c r="E1982" i="1" l="1"/>
  <c r="AC1982" i="2"/>
  <c r="AB1982" i="2"/>
  <c r="AD1982" i="2"/>
  <c r="K1981" i="1"/>
  <c r="J1981" i="1"/>
  <c r="U1981" i="1"/>
  <c r="H1982" i="1"/>
  <c r="V1983" i="1"/>
  <c r="E1983" i="1" l="1"/>
  <c r="AC1983" i="2"/>
  <c r="AD1983" i="2"/>
  <c r="AB1983" i="2"/>
  <c r="W1981" i="1"/>
  <c r="U1982" i="1"/>
  <c r="T1981" i="1"/>
  <c r="J1982" i="1"/>
  <c r="K1982" i="1"/>
  <c r="H1983" i="1"/>
  <c r="V1984" i="1"/>
  <c r="AB1984" i="2" l="1"/>
  <c r="E1984" i="1"/>
  <c r="AC1984" i="2"/>
  <c r="AD1984" i="2"/>
  <c r="J1983" i="1"/>
  <c r="T1982" i="1"/>
  <c r="W1982" i="1"/>
  <c r="U1983" i="1"/>
  <c r="K1983" i="1"/>
  <c r="H1984" i="1"/>
  <c r="V1985" i="1"/>
  <c r="E1985" i="1" l="1"/>
  <c r="AC1985" i="2"/>
  <c r="AB1985" i="2"/>
  <c r="AD1985" i="2"/>
  <c r="J1984" i="1"/>
  <c r="T1983" i="1"/>
  <c r="U1984" i="1"/>
  <c r="K1984" i="1"/>
  <c r="W1983" i="1"/>
  <c r="H1985" i="1"/>
  <c r="T1984" i="1" l="1"/>
  <c r="J1985" i="1"/>
  <c r="K1985" i="1"/>
  <c r="W1984" i="1"/>
  <c r="U1985" i="1"/>
  <c r="T1985" i="1" l="1"/>
  <c r="W1985" i="1"/>
  <c r="V1986" i="1" l="1"/>
  <c r="E1986" i="1" l="1"/>
  <c r="AD1986" i="2"/>
  <c r="AB1986" i="2"/>
  <c r="AC1986" i="2"/>
  <c r="H1986" i="1"/>
  <c r="V1987" i="1"/>
  <c r="AD1987" i="2" l="1"/>
  <c r="AB1987" i="2"/>
  <c r="E1987" i="1"/>
  <c r="AC1987" i="2"/>
  <c r="K1986" i="1"/>
  <c r="J1986" i="1"/>
  <c r="U1986" i="1"/>
  <c r="H1987" i="1"/>
  <c r="V1988" i="1"/>
  <c r="AD1988" i="2" l="1"/>
  <c r="E1988" i="1"/>
  <c r="AB1988" i="2"/>
  <c r="AC1988" i="2"/>
  <c r="T1986" i="1"/>
  <c r="W1986" i="1"/>
  <c r="J1987" i="1"/>
  <c r="K1987" i="1"/>
  <c r="U1987" i="1"/>
  <c r="H1988" i="1"/>
  <c r="J1988" i="1" l="1"/>
  <c r="T1987" i="1"/>
  <c r="W1987" i="1"/>
  <c r="U1988" i="1"/>
  <c r="K1988" i="1"/>
  <c r="V1989" i="1"/>
  <c r="AB1989" i="2" l="1"/>
  <c r="E1989" i="1"/>
  <c r="AD1989" i="2"/>
  <c r="AC1989" i="2"/>
  <c r="W1988" i="1"/>
  <c r="T1988" i="1"/>
  <c r="H1989" i="1"/>
  <c r="K1989" i="1" l="1"/>
  <c r="J1989" i="1"/>
  <c r="U1989" i="1"/>
  <c r="T1989" i="1" l="1"/>
  <c r="W1989" i="1"/>
  <c r="V1990" i="1" l="1"/>
  <c r="AB1990" i="2" l="1"/>
  <c r="E1990" i="1"/>
  <c r="AD1990" i="2"/>
  <c r="AC1990" i="2"/>
  <c r="H1990" i="1"/>
  <c r="K1990" i="1" l="1"/>
  <c r="U1990" i="1"/>
  <c r="J1990" i="1"/>
  <c r="V1991" i="1"/>
  <c r="AC1991" i="2" l="1"/>
  <c r="AD1991" i="2"/>
  <c r="AB1991" i="2"/>
  <c r="E1991" i="1"/>
  <c r="W1990" i="1"/>
  <c r="T1990" i="1"/>
  <c r="H1991" i="1"/>
  <c r="V1992" i="1"/>
  <c r="E1992" i="1" l="1"/>
  <c r="AD1992" i="2"/>
  <c r="AC1992" i="2"/>
  <c r="AB1992" i="2"/>
  <c r="J1991" i="1"/>
  <c r="U1991" i="1"/>
  <c r="K1991" i="1"/>
  <c r="H1992" i="1"/>
  <c r="V1993" i="1"/>
  <c r="AD1993" i="2" l="1"/>
  <c r="AC1993" i="2"/>
  <c r="E1993" i="1"/>
  <c r="AB1993" i="2"/>
  <c r="K1992" i="1"/>
  <c r="J1992" i="1"/>
  <c r="T1991" i="1"/>
  <c r="W1991" i="1"/>
  <c r="U1992" i="1"/>
  <c r="H1993" i="1"/>
  <c r="V1994" i="1"/>
  <c r="AD1994" i="2" l="1"/>
  <c r="AC1994" i="2"/>
  <c r="E1994" i="1"/>
  <c r="AB1994" i="2"/>
  <c r="U1993" i="1"/>
  <c r="T1992" i="1"/>
  <c r="W1992" i="1"/>
  <c r="J1993" i="1"/>
  <c r="K1993" i="1"/>
  <c r="H1994" i="1"/>
  <c r="V1995" i="1"/>
  <c r="AD1995" i="2" l="1"/>
  <c r="AB1995" i="2"/>
  <c r="AC1995" i="2"/>
  <c r="E1995" i="1"/>
  <c r="T1993" i="1"/>
  <c r="J1994" i="1"/>
  <c r="U1994" i="1"/>
  <c r="W1993" i="1"/>
  <c r="K1994" i="1"/>
  <c r="H1995" i="1"/>
  <c r="V1996" i="1"/>
  <c r="E1996" i="1" l="1"/>
  <c r="AC1996" i="2"/>
  <c r="AD1996" i="2"/>
  <c r="AB1996" i="2"/>
  <c r="T1994" i="1"/>
  <c r="W1994" i="1"/>
  <c r="J1995" i="1"/>
  <c r="K1995" i="1"/>
  <c r="U1995" i="1"/>
  <c r="H1996" i="1"/>
  <c r="V1997" i="1"/>
  <c r="AC1997" i="2" l="1"/>
  <c r="E1997" i="1"/>
  <c r="AD1997" i="2"/>
  <c r="AB1997" i="2"/>
  <c r="U1996" i="1"/>
  <c r="T1995" i="1"/>
  <c r="J1996" i="1"/>
  <c r="K1996" i="1"/>
  <c r="W1995" i="1"/>
  <c r="H1997" i="1"/>
  <c r="V1998" i="1"/>
  <c r="E1998" i="1" l="1"/>
  <c r="AC1998" i="2"/>
  <c r="AB1998" i="2"/>
  <c r="AD1998" i="2"/>
  <c r="U1997" i="1"/>
  <c r="W1996" i="1"/>
  <c r="J1997" i="1"/>
  <c r="T1996" i="1"/>
  <c r="K1997" i="1"/>
  <c r="H1998" i="1"/>
  <c r="V1999" i="1"/>
  <c r="E1999" i="1" l="1"/>
  <c r="AB1999" i="2"/>
  <c r="AD1999" i="2"/>
  <c r="AC1999" i="2"/>
  <c r="U1998" i="1"/>
  <c r="T1997" i="1"/>
  <c r="K1998" i="1"/>
  <c r="J1998" i="1"/>
  <c r="W1997" i="1"/>
  <c r="H1999" i="1"/>
  <c r="V2000" i="1"/>
  <c r="AD2000" i="2" l="1"/>
  <c r="AB2000" i="2"/>
  <c r="E2000" i="1"/>
  <c r="AC2000" i="2"/>
  <c r="T1998" i="1"/>
  <c r="K1999" i="1"/>
  <c r="W1998" i="1"/>
  <c r="U1999" i="1"/>
  <c r="J1999" i="1"/>
  <c r="H2000" i="1"/>
  <c r="V2001" i="1"/>
  <c r="AD2001" i="2" l="1"/>
  <c r="E2001" i="1"/>
  <c r="AB2001" i="2"/>
  <c r="AC2001" i="2"/>
  <c r="W1999" i="1"/>
  <c r="U2000" i="1"/>
  <c r="J2000" i="1"/>
  <c r="K2000" i="1"/>
  <c r="T1999" i="1"/>
  <c r="H2001" i="1"/>
  <c r="V2002" i="1"/>
  <c r="AB2002" i="2" l="1"/>
  <c r="E2002" i="1"/>
  <c r="AD2002" i="2"/>
  <c r="AC2002" i="2"/>
  <c r="J2001" i="1"/>
  <c r="K2001" i="1"/>
  <c r="T2000" i="1"/>
  <c r="U2001" i="1"/>
  <c r="W2000" i="1"/>
  <c r="H2002" i="1"/>
  <c r="V2003" i="1"/>
  <c r="AD2003" i="2" l="1"/>
  <c r="E2003" i="1"/>
  <c r="AC2003" i="2"/>
  <c r="AB2003" i="2"/>
  <c r="J2002" i="1"/>
  <c r="T2001" i="1"/>
  <c r="W2001" i="1"/>
  <c r="K2002" i="1"/>
  <c r="U2002" i="1"/>
  <c r="H2003" i="1"/>
  <c r="V2004" i="1"/>
  <c r="AB2004" i="2" l="1"/>
  <c r="E2004" i="1"/>
  <c r="AC2004" i="2"/>
  <c r="AD2004" i="2"/>
  <c r="K2003" i="1"/>
  <c r="T2002" i="1"/>
  <c r="J2003" i="1"/>
  <c r="W2002" i="1"/>
  <c r="U2003" i="1"/>
  <c r="H2004" i="1"/>
  <c r="V2005" i="1"/>
  <c r="AB2005" i="2" l="1"/>
  <c r="E2005" i="1"/>
  <c r="AD2005" i="2"/>
  <c r="AC2005" i="2"/>
  <c r="W2003" i="1"/>
  <c r="T2003" i="1"/>
  <c r="J2004" i="1"/>
  <c r="K2004" i="1"/>
  <c r="U2004" i="1"/>
  <c r="H2005" i="1"/>
  <c r="V2006" i="1"/>
  <c r="E2006" i="1" l="1"/>
  <c r="AC2006" i="2"/>
  <c r="AB2006" i="2"/>
  <c r="AD2006" i="2"/>
  <c r="T2004" i="1"/>
  <c r="J2005" i="1"/>
  <c r="W2004" i="1"/>
  <c r="U2005" i="1"/>
  <c r="K2005" i="1"/>
  <c r="H2006" i="1"/>
  <c r="V2007" i="1"/>
  <c r="AB2007" i="2" l="1"/>
  <c r="AC2007" i="2"/>
  <c r="E2007" i="1"/>
  <c r="AD2007" i="2"/>
  <c r="T2005" i="1"/>
  <c r="U2006" i="1"/>
  <c r="W2005" i="1"/>
  <c r="J2006" i="1"/>
  <c r="K2006" i="1"/>
  <c r="H2007" i="1"/>
  <c r="V2008" i="1"/>
  <c r="E2008" i="1" l="1"/>
  <c r="AD2008" i="2"/>
  <c r="AC2008" i="2"/>
  <c r="AB2008" i="2"/>
  <c r="U2007" i="1"/>
  <c r="T2006" i="1"/>
  <c r="K2007" i="1"/>
  <c r="J2007" i="1"/>
  <c r="W2006" i="1"/>
  <c r="H2008" i="1"/>
  <c r="V2009" i="1"/>
  <c r="AC2009" i="2" l="1"/>
  <c r="E2009" i="1"/>
  <c r="AD2009" i="2"/>
  <c r="AB2009" i="2"/>
  <c r="J2008" i="1"/>
  <c r="U2008" i="1"/>
  <c r="T2007" i="1"/>
  <c r="W2007" i="1"/>
  <c r="K2008" i="1"/>
  <c r="H2009" i="1"/>
  <c r="V2010" i="1"/>
  <c r="AC2010" i="2" l="1"/>
  <c r="E2010" i="1"/>
  <c r="AB2010" i="2"/>
  <c r="AD2010" i="2"/>
  <c r="U2009" i="1"/>
  <c r="T2008" i="1"/>
  <c r="J2009" i="1"/>
  <c r="K2009" i="1"/>
  <c r="W2008" i="1"/>
  <c r="H2010" i="1"/>
  <c r="V2011" i="1"/>
  <c r="E2011" i="1" l="1"/>
  <c r="AD2011" i="2"/>
  <c r="AC2011" i="2"/>
  <c r="AB2011" i="2"/>
  <c r="T2009" i="1"/>
  <c r="J2010" i="1"/>
  <c r="W2009" i="1"/>
  <c r="K2010" i="1"/>
  <c r="U2010" i="1"/>
  <c r="H2011" i="1"/>
  <c r="V2012" i="1"/>
  <c r="E2012" i="1" l="1"/>
  <c r="AB2012" i="2"/>
  <c r="AC2012" i="2"/>
  <c r="AD2012" i="2"/>
  <c r="J2011" i="1"/>
  <c r="U2011" i="1"/>
  <c r="K2011" i="1"/>
  <c r="T2010" i="1"/>
  <c r="W2010" i="1"/>
  <c r="H2012" i="1"/>
  <c r="V2013" i="1"/>
  <c r="E2013" i="1" l="1"/>
  <c r="AC2013" i="2"/>
  <c r="AB2013" i="2"/>
  <c r="AD2013" i="2"/>
  <c r="J2012" i="1"/>
  <c r="W2011" i="1"/>
  <c r="T2011" i="1"/>
  <c r="K2012" i="1"/>
  <c r="U2012" i="1"/>
  <c r="H2013" i="1"/>
  <c r="V2014" i="1"/>
  <c r="E2014" i="1" l="1"/>
  <c r="AD2014" i="2"/>
  <c r="AC2014" i="2"/>
  <c r="AB2014" i="2"/>
  <c r="T2012" i="1"/>
  <c r="W2012" i="1"/>
  <c r="U2013" i="1"/>
  <c r="K2013" i="1"/>
  <c r="J2013" i="1"/>
  <c r="H2014" i="1"/>
  <c r="V2015" i="1"/>
  <c r="E2015" i="1" l="1"/>
  <c r="AD2015" i="2"/>
  <c r="AC2015" i="2"/>
  <c r="AB2015" i="2"/>
  <c r="T2013" i="1"/>
  <c r="J2014" i="1"/>
  <c r="K2014" i="1"/>
  <c r="U2014" i="1"/>
  <c r="W2013" i="1"/>
  <c r="H2015" i="1"/>
  <c r="V2016" i="1"/>
  <c r="AD2016" i="2" l="1"/>
  <c r="E2016" i="1"/>
  <c r="AC2016" i="2"/>
  <c r="AB2016" i="2"/>
  <c r="J2015" i="1"/>
  <c r="W2014" i="1"/>
  <c r="U2015" i="1"/>
  <c r="K2015" i="1"/>
  <c r="T2014" i="1"/>
  <c r="H2016" i="1"/>
  <c r="V2017" i="1"/>
  <c r="AC2017" i="2" l="1"/>
  <c r="AD2017" i="2"/>
  <c r="E2017" i="1"/>
  <c r="AB2017" i="2"/>
  <c r="W2015" i="1"/>
  <c r="K2016" i="1"/>
  <c r="J2016" i="1"/>
  <c r="T2015" i="1"/>
  <c r="U2016" i="1"/>
  <c r="H2017" i="1"/>
  <c r="V2018" i="1"/>
  <c r="E2018" i="1" l="1"/>
  <c r="AD2018" i="2"/>
  <c r="AB2018" i="2"/>
  <c r="AC2018" i="2"/>
  <c r="K2017" i="1"/>
  <c r="J2017" i="1"/>
  <c r="T2016" i="1"/>
  <c r="W2016" i="1"/>
  <c r="U2017" i="1"/>
  <c r="H2018" i="1"/>
  <c r="V2019" i="1"/>
  <c r="E2019" i="1" l="1"/>
  <c r="AB2019" i="2"/>
  <c r="AD2019" i="2"/>
  <c r="AC2019" i="2"/>
  <c r="T2017" i="1"/>
  <c r="J2018" i="1"/>
  <c r="W2017" i="1"/>
  <c r="K2018" i="1"/>
  <c r="U2018" i="1"/>
  <c r="H2019" i="1"/>
  <c r="V2020" i="1"/>
  <c r="E2020" i="1" l="1"/>
  <c r="AC2020" i="2"/>
  <c r="AB2020" i="2"/>
  <c r="AD2020" i="2"/>
  <c r="J2019" i="1"/>
  <c r="K2019" i="1"/>
  <c r="T2018" i="1"/>
  <c r="W2018" i="1"/>
  <c r="U2019" i="1"/>
  <c r="H2020" i="1"/>
  <c r="V2021" i="1"/>
  <c r="E2021" i="1" l="1"/>
  <c r="AD2021" i="2"/>
  <c r="AC2021" i="2"/>
  <c r="AB2021" i="2"/>
  <c r="U2020" i="1"/>
  <c r="K2020" i="1"/>
  <c r="T2019" i="1"/>
  <c r="W2019" i="1"/>
  <c r="J2020" i="1"/>
  <c r="H2021" i="1"/>
  <c r="V2022" i="1"/>
  <c r="AD2022" i="2" l="1"/>
  <c r="AC2022" i="2"/>
  <c r="AB2022" i="2"/>
  <c r="E2022" i="1"/>
  <c r="W2020" i="1"/>
  <c r="T2020" i="1"/>
  <c r="U2021" i="1"/>
  <c r="J2021" i="1"/>
  <c r="K2021" i="1"/>
  <c r="H2022" i="1"/>
  <c r="V2023" i="1"/>
  <c r="AB2023" i="2" l="1"/>
  <c r="AC2023" i="2"/>
  <c r="E2023" i="1"/>
  <c r="AD2023" i="2"/>
  <c r="T2021" i="1"/>
  <c r="U2022" i="1"/>
  <c r="W2021" i="1"/>
  <c r="J2022" i="1"/>
  <c r="K2022" i="1"/>
  <c r="H2023" i="1"/>
  <c r="V2024" i="1"/>
  <c r="AC2024" i="2" l="1"/>
  <c r="E2024" i="1"/>
  <c r="AD2024" i="2"/>
  <c r="AB2024" i="2"/>
  <c r="W2022" i="1"/>
  <c r="J2023" i="1"/>
  <c r="K2023" i="1"/>
  <c r="U2023" i="1"/>
  <c r="T2022" i="1"/>
  <c r="H2024" i="1"/>
  <c r="V2025" i="1"/>
  <c r="AC2025" i="2" l="1"/>
  <c r="E2025" i="1"/>
  <c r="AB2025" i="2"/>
  <c r="AD2025" i="2"/>
  <c r="T2023" i="1"/>
  <c r="U2024" i="1"/>
  <c r="W2023" i="1"/>
  <c r="J2024" i="1"/>
  <c r="K2024" i="1"/>
  <c r="H2025" i="1"/>
  <c r="V2026" i="1"/>
  <c r="E2026" i="1" l="1"/>
  <c r="AB2026" i="2"/>
  <c r="AC2026" i="2"/>
  <c r="AD2026" i="2"/>
  <c r="J2025" i="1"/>
  <c r="U2025" i="1"/>
  <c r="T2024" i="1"/>
  <c r="K2025" i="1"/>
  <c r="W2024" i="1"/>
  <c r="H2026" i="1"/>
  <c r="V2027" i="1"/>
  <c r="AC2027" i="2" l="1"/>
  <c r="E2027" i="1"/>
  <c r="AD2027" i="2"/>
  <c r="AB2027" i="2"/>
  <c r="T2025" i="1"/>
  <c r="U2026" i="1"/>
  <c r="W2025" i="1"/>
  <c r="J2026" i="1"/>
  <c r="K2026" i="1"/>
  <c r="H2027" i="1"/>
  <c r="V2028" i="1"/>
  <c r="AB2028" i="2" l="1"/>
  <c r="AD2028" i="2"/>
  <c r="E2028" i="1"/>
  <c r="AC2028" i="2"/>
  <c r="T2026" i="1"/>
  <c r="J2027" i="1"/>
  <c r="W2026" i="1"/>
  <c r="U2027" i="1"/>
  <c r="K2027" i="1"/>
  <c r="H2028" i="1"/>
  <c r="T2027" i="1" l="1"/>
  <c r="W2027" i="1"/>
  <c r="J2028" i="1"/>
  <c r="K2028" i="1"/>
  <c r="U2028" i="1"/>
  <c r="T2028" i="1" l="1"/>
  <c r="W2028" i="1"/>
  <c r="V2029" i="1" l="1"/>
  <c r="AC2029" i="2" l="1"/>
  <c r="E2029" i="1"/>
  <c r="AB2029" i="2"/>
  <c r="AD2029" i="2"/>
  <c r="H2029" i="1"/>
  <c r="V2030" i="1"/>
  <c r="E2030" i="1" l="1"/>
  <c r="AD2030" i="2"/>
  <c r="AB2030" i="2"/>
  <c r="AC2030" i="2"/>
  <c r="J2029" i="1"/>
  <c r="U2029" i="1"/>
  <c r="K2029" i="1"/>
  <c r="H2030" i="1"/>
  <c r="W2029" i="1" l="1"/>
  <c r="K2030" i="1"/>
  <c r="U2030" i="1"/>
  <c r="T2029" i="1"/>
  <c r="J2030" i="1"/>
  <c r="W2030" i="1" l="1"/>
  <c r="T2030" i="1"/>
  <c r="V2031" i="1" l="1"/>
  <c r="AC2031" i="2" l="1"/>
  <c r="AD2031" i="2"/>
  <c r="E2031" i="1"/>
  <c r="AB2031" i="2"/>
  <c r="H2031" i="1"/>
  <c r="K2031" i="1" l="1"/>
  <c r="J2031" i="1"/>
  <c r="U2031" i="1"/>
  <c r="V2032" i="1"/>
  <c r="AD2032" i="2" l="1"/>
  <c r="E2032" i="1"/>
  <c r="AC2032" i="2"/>
  <c r="AB2032" i="2"/>
  <c r="T2031" i="1"/>
  <c r="W2031" i="1"/>
  <c r="H2032" i="1"/>
  <c r="V2033" i="1"/>
  <c r="E2033" i="1" l="1"/>
  <c r="AC2033" i="2"/>
  <c r="AB2033" i="2"/>
  <c r="AD2033" i="2"/>
  <c r="U2032" i="1"/>
  <c r="K2032" i="1"/>
  <c r="J2032" i="1"/>
  <c r="H2033" i="1"/>
  <c r="V2034" i="1"/>
  <c r="AC2034" i="2" l="1"/>
  <c r="E2034" i="1"/>
  <c r="AD2034" i="2"/>
  <c r="AB2034" i="2"/>
  <c r="U2033" i="1"/>
  <c r="W2032" i="1"/>
  <c r="T2032" i="1"/>
  <c r="K2033" i="1"/>
  <c r="J2033" i="1"/>
  <c r="H2034" i="1"/>
  <c r="V2035" i="1"/>
  <c r="AD2035" i="2" l="1"/>
  <c r="E2035" i="1"/>
  <c r="AC2035" i="2"/>
  <c r="AB2035" i="2"/>
  <c r="U2034" i="1"/>
  <c r="W2033" i="1"/>
  <c r="J2034" i="1"/>
  <c r="T2033" i="1"/>
  <c r="K2034" i="1"/>
  <c r="H2035" i="1"/>
  <c r="K2035" i="1" l="1"/>
  <c r="W2034" i="1"/>
  <c r="U2035" i="1"/>
  <c r="J2035" i="1"/>
  <c r="T2034" i="1"/>
  <c r="V2036" i="1"/>
  <c r="AB2036" i="2" l="1"/>
  <c r="E2036" i="1"/>
  <c r="AC2036" i="2"/>
  <c r="AD2036" i="2"/>
  <c r="T2035" i="1"/>
  <c r="W2035" i="1"/>
  <c r="H2036" i="1"/>
  <c r="V2037" i="1"/>
  <c r="AD2037" i="2" l="1"/>
  <c r="E2037" i="1"/>
  <c r="AC2037" i="2"/>
  <c r="AB2037" i="2"/>
  <c r="K2036" i="1"/>
  <c r="J2036" i="1"/>
  <c r="U2036" i="1"/>
  <c r="H2037" i="1"/>
  <c r="V2038" i="1"/>
  <c r="E2038" i="1" l="1"/>
  <c r="AC2038" i="2"/>
  <c r="AB2038" i="2"/>
  <c r="AD2038" i="2"/>
  <c r="T2036" i="1"/>
  <c r="K2037" i="1"/>
  <c r="W2036" i="1"/>
  <c r="J2037" i="1"/>
  <c r="U2037" i="1"/>
  <c r="H2038" i="1"/>
  <c r="V2039" i="1"/>
  <c r="E2039" i="1" l="1"/>
  <c r="AD2039" i="2"/>
  <c r="AC2039" i="2"/>
  <c r="AB2039" i="2"/>
  <c r="K2038" i="1"/>
  <c r="T2037" i="1"/>
  <c r="J2038" i="1"/>
  <c r="U2038" i="1"/>
  <c r="W2037" i="1"/>
  <c r="H2039" i="1"/>
  <c r="W2038" i="1" l="1"/>
  <c r="K2039" i="1"/>
  <c r="T2038" i="1"/>
  <c r="U2039" i="1"/>
  <c r="J2039" i="1"/>
  <c r="T2039" i="1" l="1"/>
  <c r="W2039" i="1"/>
  <c r="V2040" i="1"/>
  <c r="AC2040" i="2" l="1"/>
  <c r="AB2040" i="2"/>
  <c r="E2040" i="1"/>
  <c r="AD2040" i="2"/>
  <c r="H2040" i="1"/>
  <c r="V2041" i="1"/>
  <c r="AC2041" i="2" l="1"/>
  <c r="E2041" i="1"/>
  <c r="AB2041" i="2"/>
  <c r="AD2041" i="2"/>
  <c r="U2040" i="1"/>
  <c r="K2040" i="1"/>
  <c r="J2040" i="1"/>
  <c r="H2041" i="1"/>
  <c r="V2042" i="1"/>
  <c r="AD2042" i="2" l="1"/>
  <c r="AC2042" i="2"/>
  <c r="E2042" i="1"/>
  <c r="AB2042" i="2"/>
  <c r="W2040" i="1"/>
  <c r="U2041" i="1"/>
  <c r="J2041" i="1"/>
  <c r="K2041" i="1"/>
  <c r="T2040" i="1"/>
  <c r="H2042" i="1"/>
  <c r="W2041" i="1" l="1"/>
  <c r="K2042" i="1"/>
  <c r="U2042" i="1"/>
  <c r="J2042" i="1"/>
  <c r="T2041" i="1"/>
  <c r="V2043" i="1"/>
  <c r="AB2043" i="2" l="1"/>
  <c r="E2043" i="1"/>
  <c r="AC2043" i="2"/>
  <c r="AD2043" i="2"/>
  <c r="T2042" i="1"/>
  <c r="W2042" i="1"/>
  <c r="H2043" i="1"/>
  <c r="V2044" i="1"/>
  <c r="AC2044" i="2" l="1"/>
  <c r="E2044" i="1"/>
  <c r="AD2044" i="2"/>
  <c r="AB2044" i="2"/>
  <c r="U2043" i="1"/>
  <c r="J2043" i="1"/>
  <c r="K2043" i="1"/>
  <c r="H2044" i="1"/>
  <c r="V2045" i="1"/>
  <c r="AD2045" i="2" l="1"/>
  <c r="E2045" i="1"/>
  <c r="AC2045" i="2"/>
  <c r="AB2045" i="2"/>
  <c r="K2044" i="1"/>
  <c r="J2044" i="1"/>
  <c r="T2043" i="1"/>
  <c r="U2044" i="1"/>
  <c r="W2043" i="1"/>
  <c r="H2045" i="1"/>
  <c r="V2046" i="1"/>
  <c r="AC2046" i="2" l="1"/>
  <c r="E2046" i="1"/>
  <c r="AD2046" i="2"/>
  <c r="AB2046" i="2"/>
  <c r="T2044" i="1"/>
  <c r="U2045" i="1"/>
  <c r="J2045" i="1"/>
  <c r="W2044" i="1"/>
  <c r="K2045" i="1"/>
  <c r="H2046" i="1"/>
  <c r="T2045" i="1" l="1"/>
  <c r="W2045" i="1"/>
  <c r="U2046" i="1"/>
  <c r="J2046" i="1"/>
  <c r="K2046" i="1"/>
  <c r="T2046" i="1" l="1"/>
  <c r="W2046" i="1"/>
  <c r="V2047" i="1"/>
  <c r="E2047" i="1" l="1"/>
  <c r="AC2047" i="2"/>
  <c r="AB2047" i="2"/>
  <c r="AD2047" i="2"/>
  <c r="H2047" i="1"/>
  <c r="V2048" i="1"/>
  <c r="AB2048" i="2" l="1"/>
  <c r="AD2048" i="2"/>
  <c r="AC2048" i="2"/>
  <c r="E2048" i="1"/>
  <c r="U2047" i="1"/>
  <c r="J2047" i="1"/>
  <c r="K2047" i="1"/>
  <c r="H2048" i="1"/>
  <c r="T2047" i="1" l="1"/>
  <c r="U2048" i="1"/>
  <c r="K2048" i="1"/>
  <c r="W2047" i="1"/>
  <c r="J2048" i="1"/>
  <c r="T2048" i="1" l="1"/>
  <c r="W2048" i="1"/>
  <c r="V2049" i="1" l="1"/>
  <c r="AD2049" i="2" l="1"/>
  <c r="E2049" i="1"/>
  <c r="AC2049" i="2"/>
  <c r="AB2049" i="2"/>
  <c r="H2049" i="1"/>
  <c r="V2050" i="1"/>
  <c r="AC2050" i="2" l="1"/>
  <c r="E2050" i="1"/>
  <c r="AB2050" i="2"/>
  <c r="AD2050" i="2"/>
  <c r="U2049" i="1"/>
  <c r="J2049" i="1"/>
  <c r="K2049" i="1"/>
  <c r="H2050" i="1"/>
  <c r="V2051" i="1"/>
  <c r="AB2051" i="2" l="1"/>
  <c r="E2051" i="1"/>
  <c r="AC2051" i="2"/>
  <c r="AD2051" i="2"/>
  <c r="W2049" i="1"/>
  <c r="U2050" i="1"/>
  <c r="J2050" i="1"/>
  <c r="K2050" i="1"/>
  <c r="T2049" i="1"/>
  <c r="H2051" i="1"/>
  <c r="J2051" i="1" l="1"/>
  <c r="T2050" i="1"/>
  <c r="K2051" i="1"/>
  <c r="W2050" i="1"/>
  <c r="U2051" i="1"/>
  <c r="T2051" i="1" l="1"/>
  <c r="W2051" i="1"/>
  <c r="V2052" i="1" l="1"/>
  <c r="AB2052" i="2" l="1"/>
  <c r="E2052" i="1"/>
  <c r="AC2052" i="2"/>
  <c r="AD2052" i="2"/>
  <c r="H2052" i="1"/>
  <c r="V2053" i="1"/>
  <c r="AD2053" i="2" l="1"/>
  <c r="AC2053" i="2"/>
  <c r="AB2053" i="2"/>
  <c r="E2053" i="1"/>
  <c r="J2052" i="1"/>
  <c r="U2052" i="1"/>
  <c r="K2052" i="1"/>
  <c r="H2053" i="1"/>
  <c r="V2054" i="1"/>
  <c r="AB2054" i="2" l="1"/>
  <c r="E2054" i="1"/>
  <c r="AC2054" i="2"/>
  <c r="AD2054" i="2"/>
  <c r="J2053" i="1"/>
  <c r="K2053" i="1"/>
  <c r="W2052" i="1"/>
  <c r="U2053" i="1"/>
  <c r="T2052" i="1"/>
  <c r="H2054" i="1"/>
  <c r="T2053" i="1" l="1"/>
  <c r="K2054" i="1"/>
  <c r="W2053" i="1"/>
  <c r="J2054" i="1"/>
  <c r="U2054" i="1"/>
  <c r="V2055" i="1"/>
  <c r="AC2055" i="2" l="1"/>
  <c r="AB2055" i="2"/>
  <c r="AD2055" i="2"/>
  <c r="E2055" i="1"/>
  <c r="T2054" i="1"/>
  <c r="W2054" i="1"/>
  <c r="H2055" i="1"/>
  <c r="U2055" i="1" l="1"/>
  <c r="J2055" i="1"/>
  <c r="K2055" i="1"/>
  <c r="V2056" i="1"/>
  <c r="E2056" i="1" l="1"/>
  <c r="AB2056" i="2"/>
  <c r="AC2056" i="2"/>
  <c r="AD2056" i="2"/>
  <c r="W2055" i="1"/>
  <c r="T2055" i="1"/>
  <c r="H2056" i="1"/>
  <c r="V2057" i="1"/>
  <c r="AB2057" i="2" l="1"/>
  <c r="E2057" i="1"/>
  <c r="AD2057" i="2"/>
  <c r="AC2057" i="2"/>
  <c r="U2056" i="1"/>
  <c r="J2056" i="1"/>
  <c r="K2056" i="1"/>
  <c r="H2057" i="1"/>
  <c r="U2057" i="1" l="1"/>
  <c r="T2056" i="1"/>
  <c r="W2056" i="1"/>
  <c r="J2057" i="1"/>
  <c r="K2057" i="1"/>
  <c r="W2057" i="1" l="1"/>
  <c r="T2057" i="1"/>
  <c r="V2058" i="1" l="1"/>
  <c r="AB2058" i="2" l="1"/>
  <c r="E2058" i="1"/>
  <c r="AC2058" i="2"/>
  <c r="AD2058" i="2"/>
  <c r="H2058" i="1"/>
  <c r="V2059" i="1"/>
  <c r="AC2059" i="2" l="1"/>
  <c r="E2059" i="1"/>
  <c r="AB2059" i="2"/>
  <c r="AD2059" i="2"/>
  <c r="K2058" i="1"/>
  <c r="U2058" i="1"/>
  <c r="J2058" i="1"/>
  <c r="H2059" i="1"/>
  <c r="V2060" i="1"/>
  <c r="AB2060" i="2" l="1"/>
  <c r="AD2060" i="2"/>
  <c r="E2060" i="1"/>
  <c r="AC2060" i="2"/>
  <c r="K2059" i="1"/>
  <c r="J2059" i="1"/>
  <c r="T2058" i="1"/>
  <c r="W2058" i="1"/>
  <c r="U2059" i="1"/>
  <c r="H2060" i="1"/>
  <c r="V2061" i="1"/>
  <c r="AB2061" i="2" l="1"/>
  <c r="E2061" i="1"/>
  <c r="AC2061" i="2"/>
  <c r="AD2061" i="2"/>
  <c r="U2060" i="1"/>
  <c r="W2059" i="1"/>
  <c r="J2060" i="1"/>
  <c r="T2059" i="1"/>
  <c r="K2060" i="1"/>
  <c r="H2061" i="1"/>
  <c r="V2062" i="1"/>
  <c r="AB2062" i="2" l="1"/>
  <c r="AD2062" i="2"/>
  <c r="E2062" i="1"/>
  <c r="AC2062" i="2"/>
  <c r="U2061" i="1"/>
  <c r="T2060" i="1"/>
  <c r="W2060" i="1"/>
  <c r="K2061" i="1"/>
  <c r="J2061" i="1"/>
  <c r="H2062" i="1"/>
  <c r="W2061" i="1" l="1"/>
  <c r="J2062" i="1"/>
  <c r="U2062" i="1"/>
  <c r="T2061" i="1"/>
  <c r="K2062" i="1"/>
  <c r="W2062" i="1" l="1"/>
  <c r="T2062" i="1"/>
  <c r="V2063" i="1" l="1"/>
  <c r="E2063" i="1" l="1"/>
  <c r="AD2063" i="2"/>
  <c r="AB2063" i="2"/>
  <c r="AC2063" i="2"/>
  <c r="H2063" i="1"/>
  <c r="V2064" i="1"/>
  <c r="E2064" i="1" l="1"/>
  <c r="AC2064" i="2"/>
  <c r="AD2064" i="2"/>
  <c r="AB2064" i="2"/>
  <c r="K2063" i="1"/>
  <c r="U2063" i="1"/>
  <c r="J2063" i="1"/>
  <c r="H2064" i="1"/>
  <c r="V2065" i="1"/>
  <c r="AD2065" i="2" l="1"/>
  <c r="AC2065" i="2"/>
  <c r="AB2065" i="2"/>
  <c r="E2065" i="1"/>
  <c r="T2063" i="1"/>
  <c r="J2064" i="1"/>
  <c r="K2064" i="1"/>
  <c r="W2063" i="1"/>
  <c r="U2064" i="1"/>
  <c r="H2065" i="1"/>
  <c r="V2066" i="1"/>
  <c r="AD2066" i="2" l="1"/>
  <c r="E2066" i="1"/>
  <c r="AC2066" i="2"/>
  <c r="AB2066" i="2"/>
  <c r="U2065" i="1"/>
  <c r="J2065" i="1"/>
  <c r="K2065" i="1"/>
  <c r="T2064" i="1"/>
  <c r="W2064" i="1"/>
  <c r="H2066" i="1"/>
  <c r="V2067" i="1"/>
  <c r="AD2067" i="2" l="1"/>
  <c r="AB2067" i="2"/>
  <c r="E2067" i="1"/>
  <c r="AC2067" i="2"/>
  <c r="T2065" i="1"/>
  <c r="W2065" i="1"/>
  <c r="K2066" i="1"/>
  <c r="U2066" i="1"/>
  <c r="J2066" i="1"/>
  <c r="H2067" i="1"/>
  <c r="V2068" i="1"/>
  <c r="AB2068" i="2" l="1"/>
  <c r="E2068" i="1"/>
  <c r="AC2068" i="2"/>
  <c r="AD2068" i="2"/>
  <c r="J2067" i="1"/>
  <c r="K2067" i="1"/>
  <c r="T2066" i="1"/>
  <c r="U2067" i="1"/>
  <c r="W2066" i="1"/>
  <c r="H2068" i="1"/>
  <c r="V2069" i="1"/>
  <c r="AC2069" i="2" l="1"/>
  <c r="E2069" i="1"/>
  <c r="AB2069" i="2"/>
  <c r="AD2069" i="2"/>
  <c r="K2068" i="1"/>
  <c r="J2068" i="1"/>
  <c r="W2067" i="1"/>
  <c r="U2068" i="1"/>
  <c r="T2067" i="1"/>
  <c r="H2069" i="1"/>
  <c r="V2070" i="1"/>
  <c r="AB2070" i="2" l="1"/>
  <c r="AC2070" i="2"/>
  <c r="E2070" i="1"/>
  <c r="AD2070" i="2"/>
  <c r="T2068" i="1"/>
  <c r="J2069" i="1"/>
  <c r="W2068" i="1"/>
  <c r="K2069" i="1"/>
  <c r="U2069" i="1"/>
  <c r="H2070" i="1"/>
  <c r="V2071" i="1"/>
  <c r="AB2071" i="2" l="1"/>
  <c r="AD2071" i="2"/>
  <c r="E2071" i="1"/>
  <c r="AC2071" i="2"/>
  <c r="J2070" i="1"/>
  <c r="K2070" i="1"/>
  <c r="U2070" i="1"/>
  <c r="T2069" i="1"/>
  <c r="W2069" i="1"/>
  <c r="H2071" i="1"/>
  <c r="V2072" i="1"/>
  <c r="AD2072" i="2" l="1"/>
  <c r="AB2072" i="2"/>
  <c r="AC2072" i="2"/>
  <c r="E2072" i="1"/>
  <c r="J2071" i="1"/>
  <c r="K2071" i="1"/>
  <c r="T2070" i="1"/>
  <c r="W2070" i="1"/>
  <c r="U2071" i="1"/>
  <c r="H2072" i="1"/>
  <c r="V2073" i="1"/>
  <c r="E2073" i="1" l="1"/>
  <c r="AC2073" i="2"/>
  <c r="AB2073" i="2"/>
  <c r="AD2073" i="2"/>
  <c r="J2072" i="1"/>
  <c r="W2071" i="1"/>
  <c r="U2072" i="1"/>
  <c r="T2071" i="1"/>
  <c r="K2072" i="1"/>
  <c r="H2073" i="1"/>
  <c r="V2074" i="1"/>
  <c r="E2074" i="1" l="1"/>
  <c r="AD2074" i="2"/>
  <c r="AC2074" i="2"/>
  <c r="AB2074" i="2"/>
  <c r="T2072" i="1"/>
  <c r="W2072" i="1"/>
  <c r="K2073" i="1"/>
  <c r="J2073" i="1"/>
  <c r="U2073" i="1"/>
  <c r="H2074" i="1"/>
  <c r="V2075" i="1"/>
  <c r="E2075" i="1" l="1"/>
  <c r="AD2075" i="2"/>
  <c r="AB2075" i="2"/>
  <c r="AC2075" i="2"/>
  <c r="T2073" i="1"/>
  <c r="K2074" i="1"/>
  <c r="J2074" i="1"/>
  <c r="U2074" i="1"/>
  <c r="W2073" i="1"/>
  <c r="H2075" i="1"/>
  <c r="V2076" i="1"/>
  <c r="AB2076" i="2" l="1"/>
  <c r="E2076" i="1"/>
  <c r="AD2076" i="2"/>
  <c r="AC2076" i="2"/>
  <c r="T2074" i="1"/>
  <c r="W2074" i="1"/>
  <c r="K2075" i="1"/>
  <c r="U2075" i="1"/>
  <c r="J2075" i="1"/>
  <c r="H2076" i="1"/>
  <c r="V2077" i="1"/>
  <c r="E2077" i="1" l="1"/>
  <c r="AB2077" i="2"/>
  <c r="AC2077" i="2"/>
  <c r="AD2077" i="2"/>
  <c r="J2076" i="1"/>
  <c r="T2075" i="1"/>
  <c r="K2076" i="1"/>
  <c r="U2076" i="1"/>
  <c r="W2075" i="1"/>
  <c r="H2077" i="1"/>
  <c r="V2078" i="1"/>
  <c r="E2078" i="1" l="1"/>
  <c r="AC2078" i="2"/>
  <c r="AD2078" i="2"/>
  <c r="AB2078" i="2"/>
  <c r="W2076" i="1"/>
  <c r="K2077" i="1"/>
  <c r="J2077" i="1"/>
  <c r="U2077" i="1"/>
  <c r="T2076" i="1"/>
  <c r="H2078" i="1"/>
  <c r="V2079" i="1"/>
  <c r="E2079" i="1" l="1"/>
  <c r="AB2079" i="2"/>
  <c r="AD2079" i="2"/>
  <c r="AC2079" i="2"/>
  <c r="W2077" i="1"/>
  <c r="U2078" i="1"/>
  <c r="J2078" i="1"/>
  <c r="K2078" i="1"/>
  <c r="T2077" i="1"/>
  <c r="H2079" i="1"/>
  <c r="V2080" i="1"/>
  <c r="AB2080" i="2" l="1"/>
  <c r="E2080" i="1"/>
  <c r="AC2080" i="2"/>
  <c r="AD2080" i="2"/>
  <c r="K2079" i="1"/>
  <c r="T2078" i="1"/>
  <c r="J2079" i="1"/>
  <c r="W2078" i="1"/>
  <c r="U2079" i="1"/>
  <c r="H2080" i="1"/>
  <c r="V2081" i="1"/>
  <c r="AC2081" i="2" l="1"/>
  <c r="AD2081" i="2"/>
  <c r="AB2081" i="2"/>
  <c r="E2081" i="1"/>
  <c r="W2079" i="1"/>
  <c r="J2080" i="1"/>
  <c r="K2080" i="1"/>
  <c r="T2079" i="1"/>
  <c r="U2080" i="1"/>
  <c r="H2081" i="1"/>
  <c r="V2082" i="1"/>
  <c r="AB2082" i="2" l="1"/>
  <c r="E2082" i="1"/>
  <c r="AC2082" i="2"/>
  <c r="AD2082" i="2"/>
  <c r="J2081" i="1"/>
  <c r="U2081" i="1"/>
  <c r="K2081" i="1"/>
  <c r="T2080" i="1"/>
  <c r="W2080" i="1"/>
  <c r="H2082" i="1"/>
  <c r="V2083" i="1"/>
  <c r="E2083" i="1" l="1"/>
  <c r="AD2083" i="2"/>
  <c r="AB2083" i="2"/>
  <c r="AC2083" i="2"/>
  <c r="T2081" i="1"/>
  <c r="W2081" i="1"/>
  <c r="J2082" i="1"/>
  <c r="K2082" i="1"/>
  <c r="U2082" i="1"/>
  <c r="H2083" i="1"/>
  <c r="V2084" i="1"/>
  <c r="AD2084" i="2" l="1"/>
  <c r="E2084" i="1"/>
  <c r="AC2084" i="2"/>
  <c r="AB2084" i="2"/>
  <c r="T2082" i="1"/>
  <c r="K2083" i="1"/>
  <c r="W2082" i="1"/>
  <c r="U2083" i="1"/>
  <c r="J2083" i="1"/>
  <c r="H2084" i="1"/>
  <c r="V2085" i="1"/>
  <c r="AC2085" i="2" l="1"/>
  <c r="AD2085" i="2"/>
  <c r="E2085" i="1"/>
  <c r="AB2085" i="2"/>
  <c r="T2083" i="1"/>
  <c r="W2083" i="1"/>
  <c r="K2084" i="1"/>
  <c r="U2084" i="1"/>
  <c r="J2084" i="1"/>
  <c r="H2085" i="1"/>
  <c r="T2084" i="1" l="1"/>
  <c r="W2084" i="1"/>
  <c r="K2085" i="1"/>
  <c r="J2085" i="1"/>
  <c r="U2085" i="1"/>
  <c r="T2085" i="1" l="1"/>
  <c r="W2085" i="1"/>
  <c r="V2086" i="1" l="1"/>
  <c r="AB2086" i="2" l="1"/>
  <c r="E2086" i="1"/>
  <c r="AD2086" i="2"/>
  <c r="AC2086" i="2"/>
  <c r="H2086" i="1"/>
  <c r="U2086" i="1" l="1"/>
  <c r="J2086" i="1"/>
  <c r="K2086" i="1"/>
  <c r="V2087" i="1"/>
  <c r="E2087" i="1" l="1"/>
  <c r="AD2087" i="2"/>
  <c r="AC2087" i="2"/>
  <c r="AB2087" i="2"/>
  <c r="T2086" i="1"/>
  <c r="W2086" i="1"/>
  <c r="H2087" i="1"/>
  <c r="V2088" i="1"/>
  <c r="E2088" i="1" l="1"/>
  <c r="AD2088" i="2"/>
  <c r="AC2088" i="2"/>
  <c r="AB2088" i="2"/>
  <c r="U2087" i="1"/>
  <c r="K2087" i="1"/>
  <c r="J2087" i="1"/>
  <c r="H2088" i="1"/>
  <c r="V2089" i="1"/>
  <c r="AC2089" i="2" l="1"/>
  <c r="E2089" i="1"/>
  <c r="AB2089" i="2"/>
  <c r="AD2089" i="2"/>
  <c r="T2087" i="1"/>
  <c r="U2088" i="1"/>
  <c r="W2087" i="1"/>
  <c r="K2088" i="1"/>
  <c r="J2088" i="1"/>
  <c r="H2089" i="1"/>
  <c r="K2089" i="1" l="1"/>
  <c r="W2088" i="1"/>
  <c r="T2088" i="1"/>
  <c r="J2089" i="1"/>
  <c r="U2089" i="1"/>
  <c r="V2090" i="1"/>
  <c r="E2090" i="1" l="1"/>
  <c r="AD2090" i="2"/>
  <c r="AC2090" i="2"/>
  <c r="AB2090" i="2"/>
  <c r="T2089" i="1"/>
  <c r="W2089" i="1"/>
  <c r="H2090" i="1"/>
  <c r="V2091" i="1"/>
  <c r="E2091" i="1" l="1"/>
  <c r="AC2091" i="2"/>
  <c r="AD2091" i="2"/>
  <c r="AB2091" i="2"/>
  <c r="J2090" i="1"/>
  <c r="K2090" i="1"/>
  <c r="U2090" i="1"/>
  <c r="H2091" i="1"/>
  <c r="V2092" i="1"/>
  <c r="E2092" i="1" l="1"/>
  <c r="AC2092" i="2"/>
  <c r="AB2092" i="2"/>
  <c r="AD2092" i="2"/>
  <c r="U2091" i="1"/>
  <c r="K2091" i="1"/>
  <c r="J2091" i="1"/>
  <c r="T2090" i="1"/>
  <c r="W2090" i="1"/>
  <c r="H2092" i="1"/>
  <c r="V2093" i="1"/>
  <c r="E2093" i="1" l="1"/>
  <c r="AC2093" i="2"/>
  <c r="AB2093" i="2"/>
  <c r="AD2093" i="2"/>
  <c r="W2091" i="1"/>
  <c r="J2092" i="1"/>
  <c r="U2092" i="1"/>
  <c r="K2092" i="1"/>
  <c r="T2091" i="1"/>
  <c r="H2093" i="1"/>
  <c r="V2094" i="1"/>
  <c r="E2094" i="1" l="1"/>
  <c r="AD2094" i="2"/>
  <c r="AB2094" i="2"/>
  <c r="AC2094" i="2"/>
  <c r="W2092" i="1"/>
  <c r="U2093" i="1"/>
  <c r="T2092" i="1"/>
  <c r="J2093" i="1"/>
  <c r="K2093" i="1"/>
  <c r="H2094" i="1"/>
  <c r="J2094" i="1" l="1"/>
  <c r="T2093" i="1"/>
  <c r="U2094" i="1"/>
  <c r="W2093" i="1"/>
  <c r="K2094" i="1"/>
  <c r="W2094" i="1" l="1"/>
  <c r="T2094" i="1"/>
  <c r="V2095" i="1" l="1"/>
  <c r="E2095" i="1" l="1"/>
  <c r="AC2095" i="2"/>
  <c r="AB2095" i="2"/>
  <c r="AD2095" i="2"/>
  <c r="H2095" i="1"/>
  <c r="V2096" i="1"/>
  <c r="E2096" i="1" l="1"/>
  <c r="AC2096" i="2"/>
  <c r="AD2096" i="2"/>
  <c r="AB2096" i="2"/>
  <c r="J2095" i="1"/>
  <c r="U2095" i="1"/>
  <c r="K2095" i="1"/>
  <c r="H2096" i="1"/>
  <c r="V2097" i="1"/>
  <c r="E2097" i="1" l="1"/>
  <c r="AD2097" i="2"/>
  <c r="AC2097" i="2"/>
  <c r="AB2097" i="2"/>
  <c r="T2095" i="1"/>
  <c r="J2096" i="1"/>
  <c r="U2096" i="1"/>
  <c r="W2095" i="1"/>
  <c r="K2096" i="1"/>
  <c r="H2097" i="1"/>
  <c r="V2098" i="1"/>
  <c r="E2098" i="1" l="1"/>
  <c r="AB2098" i="2"/>
  <c r="AD2098" i="2"/>
  <c r="AC2098" i="2"/>
  <c r="J2097" i="1"/>
  <c r="U2097" i="1"/>
  <c r="T2096" i="1"/>
  <c r="W2096" i="1"/>
  <c r="K2097" i="1"/>
  <c r="H2098" i="1"/>
  <c r="V2099" i="1"/>
  <c r="E2099" i="1" l="1"/>
  <c r="AB2099" i="2"/>
  <c r="AD2099" i="2"/>
  <c r="AC2099" i="2"/>
  <c r="K2098" i="1"/>
  <c r="U2098" i="1"/>
  <c r="T2097" i="1"/>
  <c r="W2097" i="1"/>
  <c r="J2098" i="1"/>
  <c r="H2099" i="1"/>
  <c r="V2100" i="1"/>
  <c r="E2100" i="1" l="1"/>
  <c r="AB2100" i="2"/>
  <c r="AD2100" i="2"/>
  <c r="AC2100" i="2"/>
  <c r="K2099" i="1"/>
  <c r="T2098" i="1"/>
  <c r="U2099" i="1"/>
  <c r="W2098" i="1"/>
  <c r="J2099" i="1"/>
  <c r="H2100" i="1"/>
  <c r="V2101" i="1"/>
  <c r="E2101" i="1" l="1"/>
  <c r="AC2101" i="2"/>
  <c r="AD2101" i="2"/>
  <c r="AB2101" i="2"/>
  <c r="J2100" i="1"/>
  <c r="W2099" i="1"/>
  <c r="K2100" i="1"/>
  <c r="U2100" i="1"/>
  <c r="T2099" i="1"/>
  <c r="H2101" i="1"/>
  <c r="V2102" i="1"/>
  <c r="AC2102" i="2" l="1"/>
  <c r="E2102" i="1"/>
  <c r="AB2102" i="2"/>
  <c r="AD2102" i="2"/>
  <c r="T2100" i="1"/>
  <c r="U2101" i="1"/>
  <c r="J2101" i="1"/>
  <c r="W2100" i="1"/>
  <c r="K2101" i="1"/>
  <c r="H2102" i="1"/>
  <c r="V2103" i="1"/>
  <c r="AD2103" i="2" l="1"/>
  <c r="E2103" i="1"/>
  <c r="AB2103" i="2"/>
  <c r="AC2103" i="2"/>
  <c r="U2102" i="1"/>
  <c r="T2101" i="1"/>
  <c r="W2101" i="1"/>
  <c r="J2102" i="1"/>
  <c r="K2102" i="1"/>
  <c r="H2103" i="1"/>
  <c r="V2104" i="1"/>
  <c r="AC2104" i="2" l="1"/>
  <c r="E2104" i="1"/>
  <c r="AD2104" i="2"/>
  <c r="AB2104" i="2"/>
  <c r="W2102" i="1"/>
  <c r="J2103" i="1"/>
  <c r="U2103" i="1"/>
  <c r="T2102" i="1"/>
  <c r="K2103" i="1"/>
  <c r="H2104" i="1"/>
  <c r="V2105" i="1"/>
  <c r="E2105" i="1" l="1"/>
  <c r="AC2105" i="2"/>
  <c r="AB2105" i="2"/>
  <c r="AD2105" i="2"/>
  <c r="T2103" i="1"/>
  <c r="W2103" i="1"/>
  <c r="K2104" i="1"/>
  <c r="U2104" i="1"/>
  <c r="J2104" i="1"/>
  <c r="H2105" i="1"/>
  <c r="V2106" i="1"/>
  <c r="E2106" i="1" l="1"/>
  <c r="AB2106" i="2"/>
  <c r="AD2106" i="2"/>
  <c r="AC2106" i="2"/>
  <c r="K2105" i="1"/>
  <c r="T2104" i="1"/>
  <c r="W2104" i="1"/>
  <c r="J2105" i="1"/>
  <c r="U2105" i="1"/>
  <c r="H2106" i="1"/>
  <c r="V2107" i="1"/>
  <c r="E2107" i="1" l="1"/>
  <c r="AD2107" i="2"/>
  <c r="AC2107" i="2"/>
  <c r="AB2107" i="2"/>
  <c r="T2105" i="1"/>
  <c r="U2106" i="1"/>
  <c r="W2105" i="1"/>
  <c r="J2106" i="1"/>
  <c r="K2106" i="1"/>
  <c r="H2107" i="1"/>
  <c r="V2108" i="1"/>
  <c r="AB2108" i="2" l="1"/>
  <c r="AD2108" i="2"/>
  <c r="E2108" i="1"/>
  <c r="AC2108" i="2"/>
  <c r="T2106" i="1"/>
  <c r="U2107" i="1"/>
  <c r="K2107" i="1"/>
  <c r="W2106" i="1"/>
  <c r="J2107" i="1"/>
  <c r="H2108" i="1"/>
  <c r="V2109" i="1"/>
  <c r="AB2109" i="2" l="1"/>
  <c r="E2109" i="1"/>
  <c r="AC2109" i="2"/>
  <c r="AD2109" i="2"/>
  <c r="T2107" i="1"/>
  <c r="W2107" i="1"/>
  <c r="U2108" i="1"/>
  <c r="K2108" i="1"/>
  <c r="J2108" i="1"/>
  <c r="H2109" i="1"/>
  <c r="V2110" i="1"/>
  <c r="AB2110" i="2" l="1"/>
  <c r="E2110" i="1"/>
  <c r="AC2110" i="2"/>
  <c r="AD2110" i="2"/>
  <c r="W2108" i="1"/>
  <c r="K2109" i="1"/>
  <c r="T2108" i="1"/>
  <c r="U2109" i="1"/>
  <c r="J2109" i="1"/>
  <c r="H2110" i="1"/>
  <c r="V2111" i="1"/>
  <c r="E2111" i="1" l="1"/>
  <c r="AC2111" i="2"/>
  <c r="AD2111" i="2"/>
  <c r="AB2111" i="2"/>
  <c r="J2110" i="1"/>
  <c r="K2110" i="1"/>
  <c r="W2109" i="1"/>
  <c r="T2109" i="1"/>
  <c r="U2110" i="1"/>
  <c r="H2111" i="1"/>
  <c r="V2112" i="1"/>
  <c r="AD2112" i="2" l="1"/>
  <c r="AB2112" i="2"/>
  <c r="AC2112" i="2"/>
  <c r="E2112" i="1"/>
  <c r="U2111" i="1"/>
  <c r="J2111" i="1"/>
  <c r="K2111" i="1"/>
  <c r="T2110" i="1"/>
  <c r="W2110" i="1"/>
  <c r="H2112" i="1"/>
  <c r="V2113" i="1"/>
  <c r="AB2113" i="2" l="1"/>
  <c r="E2113" i="1"/>
  <c r="AD2113" i="2"/>
  <c r="AC2113" i="2"/>
  <c r="K2112" i="1"/>
  <c r="W2111" i="1"/>
  <c r="T2111" i="1"/>
  <c r="J2112" i="1"/>
  <c r="U2112" i="1"/>
  <c r="H2113" i="1"/>
  <c r="V2114" i="1"/>
  <c r="E2114" i="1" l="1"/>
  <c r="AC2114" i="2"/>
  <c r="AB2114" i="2"/>
  <c r="AD2114" i="2"/>
  <c r="K2113" i="1"/>
  <c r="W2112" i="1"/>
  <c r="U2113" i="1"/>
  <c r="T2112" i="1"/>
  <c r="J2113" i="1"/>
  <c r="H2114" i="1"/>
  <c r="V2115" i="1"/>
  <c r="AC2115" i="2" l="1"/>
  <c r="E2115" i="1"/>
  <c r="AB2115" i="2"/>
  <c r="AD2115" i="2"/>
  <c r="W2113" i="1"/>
  <c r="K2114" i="1"/>
  <c r="U2114" i="1"/>
  <c r="T2113" i="1"/>
  <c r="J2114" i="1"/>
  <c r="H2115" i="1"/>
  <c r="V2116" i="1"/>
  <c r="E2116" i="1" l="1"/>
  <c r="AB2116" i="2"/>
  <c r="AD2116" i="2"/>
  <c r="AC2116" i="2"/>
  <c r="K2115" i="1"/>
  <c r="J2115" i="1"/>
  <c r="T2114" i="1"/>
  <c r="W2114" i="1"/>
  <c r="U2115" i="1"/>
  <c r="H2116" i="1"/>
  <c r="V2117" i="1"/>
  <c r="E2117" i="1" l="1"/>
  <c r="AC2117" i="2"/>
  <c r="AB2117" i="2"/>
  <c r="AD2117" i="2"/>
  <c r="J2116" i="1"/>
  <c r="U2116" i="1"/>
  <c r="K2116" i="1"/>
  <c r="W2115" i="1"/>
  <c r="T2115" i="1"/>
  <c r="H2117" i="1"/>
  <c r="V2118" i="1"/>
  <c r="AC2118" i="2" l="1"/>
  <c r="AD2118" i="2"/>
  <c r="E2118" i="1"/>
  <c r="AB2118" i="2"/>
  <c r="T2116" i="1"/>
  <c r="W2116" i="1"/>
  <c r="U2117" i="1"/>
  <c r="J2117" i="1"/>
  <c r="K2117" i="1"/>
  <c r="H2118" i="1"/>
  <c r="V2119" i="1"/>
  <c r="AB2119" i="2" l="1"/>
  <c r="AD2119" i="2"/>
  <c r="E2119" i="1"/>
  <c r="AC2119" i="2"/>
  <c r="J2118" i="1"/>
  <c r="W2117" i="1"/>
  <c r="U2118" i="1"/>
  <c r="T2117" i="1"/>
  <c r="K2118" i="1"/>
  <c r="H2119" i="1"/>
  <c r="V2120" i="1"/>
  <c r="AB2120" i="2" l="1"/>
  <c r="AC2120" i="2"/>
  <c r="E2120" i="1"/>
  <c r="AD2120" i="2"/>
  <c r="T2118" i="1"/>
  <c r="W2118" i="1"/>
  <c r="J2119" i="1"/>
  <c r="U2119" i="1"/>
  <c r="K2119" i="1"/>
  <c r="H2120" i="1"/>
  <c r="V2121" i="1"/>
  <c r="AB2121" i="2" l="1"/>
  <c r="AD2121" i="2"/>
  <c r="E2121" i="1"/>
  <c r="AC2121" i="2"/>
  <c r="U2120" i="1"/>
  <c r="T2119" i="1"/>
  <c r="W2119" i="1"/>
  <c r="J2120" i="1"/>
  <c r="K2120" i="1"/>
  <c r="H2121" i="1"/>
  <c r="V2122" i="1"/>
  <c r="AC2122" i="2" l="1"/>
  <c r="E2122" i="1"/>
  <c r="AB2122" i="2"/>
  <c r="AD2122" i="2"/>
  <c r="K2121" i="1"/>
  <c r="W2120" i="1"/>
  <c r="T2120" i="1"/>
  <c r="U2121" i="1"/>
  <c r="J2121" i="1"/>
  <c r="H2122" i="1"/>
  <c r="V2123" i="1"/>
  <c r="AB2123" i="2" l="1"/>
  <c r="E2123" i="1"/>
  <c r="AD2123" i="2"/>
  <c r="AC2123" i="2"/>
  <c r="U2122" i="1"/>
  <c r="K2122" i="1"/>
  <c r="W2121" i="1"/>
  <c r="J2122" i="1"/>
  <c r="T2121" i="1"/>
  <c r="H2123" i="1"/>
  <c r="V2124" i="1"/>
  <c r="AD2124" i="2" l="1"/>
  <c r="E2124" i="1"/>
  <c r="AC2124" i="2"/>
  <c r="AB2124" i="2"/>
  <c r="W2122" i="1"/>
  <c r="K2123" i="1"/>
  <c r="U2123" i="1"/>
  <c r="T2122" i="1"/>
  <c r="J2123" i="1"/>
  <c r="H2124" i="1"/>
  <c r="V2125" i="1"/>
  <c r="AD2125" i="2" l="1"/>
  <c r="E2125" i="1"/>
  <c r="AC2125" i="2"/>
  <c r="AB2125" i="2"/>
  <c r="U2124" i="1"/>
  <c r="W2123" i="1"/>
  <c r="T2123" i="1"/>
  <c r="J2124" i="1"/>
  <c r="K2124" i="1"/>
  <c r="H2125" i="1"/>
  <c r="V2126" i="1"/>
  <c r="AC2126" i="2" l="1"/>
  <c r="E2126" i="1"/>
  <c r="AB2126" i="2"/>
  <c r="AD2126" i="2"/>
  <c r="K2125" i="1"/>
  <c r="T2124" i="1"/>
  <c r="W2124" i="1"/>
  <c r="J2125" i="1"/>
  <c r="U2125" i="1"/>
  <c r="H2126" i="1"/>
  <c r="V2127" i="1"/>
  <c r="AD2127" i="2" l="1"/>
  <c r="E2127" i="1"/>
  <c r="AB2127" i="2"/>
  <c r="AC2127" i="2"/>
  <c r="U2126" i="1"/>
  <c r="W2125" i="1"/>
  <c r="K2126" i="1"/>
  <c r="T2125" i="1"/>
  <c r="J2126" i="1"/>
  <c r="H2127" i="1"/>
  <c r="V2128" i="1"/>
  <c r="AC2128" i="2" l="1"/>
  <c r="AB2128" i="2"/>
  <c r="E2128" i="1"/>
  <c r="AD2128" i="2"/>
  <c r="U2127" i="1"/>
  <c r="T2126" i="1"/>
  <c r="W2126" i="1"/>
  <c r="K2127" i="1"/>
  <c r="J2127" i="1"/>
  <c r="H2128" i="1"/>
  <c r="J2128" i="1" l="1"/>
  <c r="W2127" i="1"/>
  <c r="U2128" i="1"/>
  <c r="T2127" i="1"/>
  <c r="K2128" i="1"/>
  <c r="T2128" i="1" l="1"/>
  <c r="W2128" i="1"/>
  <c r="V2129" i="1" l="1"/>
  <c r="AC2129" i="2" l="1"/>
  <c r="AD2129" i="2"/>
  <c r="AB2129" i="2"/>
  <c r="E2129" i="1"/>
  <c r="H2129" i="1"/>
  <c r="V2130" i="1"/>
  <c r="E2130" i="1" l="1"/>
  <c r="AD2130" i="2"/>
  <c r="AB2130" i="2"/>
  <c r="AC2130" i="2"/>
  <c r="K2129" i="1"/>
  <c r="J2129" i="1"/>
  <c r="U2129" i="1"/>
  <c r="H2130" i="1"/>
  <c r="V2131" i="1"/>
  <c r="AD2131" i="2" l="1"/>
  <c r="E2131" i="1"/>
  <c r="AB2131" i="2"/>
  <c r="AC2131" i="2"/>
  <c r="U2130" i="1"/>
  <c r="W2129" i="1"/>
  <c r="T2129" i="1"/>
  <c r="J2130" i="1"/>
  <c r="K2130" i="1"/>
  <c r="H2131" i="1"/>
  <c r="V2132" i="1"/>
  <c r="AC2132" i="2" l="1"/>
  <c r="E2132" i="1"/>
  <c r="AB2132" i="2"/>
  <c r="AD2132" i="2"/>
  <c r="T2130" i="1"/>
  <c r="W2130" i="1"/>
  <c r="U2131" i="1"/>
  <c r="K2131" i="1"/>
  <c r="J2131" i="1"/>
  <c r="H2132" i="1"/>
  <c r="V2133" i="1"/>
  <c r="E2133" i="1" l="1"/>
  <c r="AB2133" i="2"/>
  <c r="AD2133" i="2"/>
  <c r="AC2133" i="2"/>
  <c r="T2131" i="1"/>
  <c r="W2131" i="1"/>
  <c r="J2132" i="1"/>
  <c r="U2132" i="1"/>
  <c r="K2132" i="1"/>
  <c r="H2133" i="1"/>
  <c r="V2134" i="1"/>
  <c r="AC2134" i="2" l="1"/>
  <c r="AD2134" i="2"/>
  <c r="E2134" i="1"/>
  <c r="AB2134" i="2"/>
  <c r="J2133" i="1"/>
  <c r="T2132" i="1"/>
  <c r="W2132" i="1"/>
  <c r="U2133" i="1"/>
  <c r="K2133" i="1"/>
  <c r="H2134" i="1"/>
  <c r="V2135" i="1"/>
  <c r="E2135" i="1" l="1"/>
  <c r="AC2135" i="2"/>
  <c r="AD2135" i="2"/>
  <c r="AB2135" i="2"/>
  <c r="W2133" i="1"/>
  <c r="U2134" i="1"/>
  <c r="T2133" i="1"/>
  <c r="J2134" i="1"/>
  <c r="K2134" i="1"/>
  <c r="H2135" i="1"/>
  <c r="W2134" i="1" l="1"/>
  <c r="U2135" i="1"/>
  <c r="K2135" i="1"/>
  <c r="J2135" i="1"/>
  <c r="T2134" i="1"/>
  <c r="V2136" i="1"/>
  <c r="AB2136" i="2" l="1"/>
  <c r="AD2136" i="2"/>
  <c r="E2136" i="1"/>
  <c r="AC2136" i="2"/>
  <c r="T2135" i="1"/>
  <c r="W2135" i="1"/>
  <c r="H2136" i="1"/>
  <c r="V2137" i="1"/>
  <c r="AB2137" i="2" l="1"/>
  <c r="AC2137" i="2"/>
  <c r="E2137" i="1"/>
  <c r="AD2137" i="2"/>
  <c r="U2136" i="1"/>
  <c r="J2136" i="1"/>
  <c r="K2136" i="1"/>
  <c r="H2137" i="1"/>
  <c r="V2138" i="1"/>
  <c r="AD2138" i="2" l="1"/>
  <c r="AC2138" i="2"/>
  <c r="AB2138" i="2"/>
  <c r="E2138" i="1"/>
  <c r="K2137" i="1"/>
  <c r="T2136" i="1"/>
  <c r="U2137" i="1"/>
  <c r="W2136" i="1"/>
  <c r="J2137" i="1"/>
  <c r="H2138" i="1"/>
  <c r="V2139" i="1"/>
  <c r="AC2139" i="2" l="1"/>
  <c r="E2139" i="1"/>
  <c r="AB2139" i="2"/>
  <c r="AD2139" i="2"/>
  <c r="J2138" i="1"/>
  <c r="K2138" i="1"/>
  <c r="T2137" i="1"/>
  <c r="W2137" i="1"/>
  <c r="U2138" i="1"/>
  <c r="H2139" i="1"/>
  <c r="V2140" i="1"/>
  <c r="E2140" i="1" l="1"/>
  <c r="AB2140" i="2"/>
  <c r="AC2140" i="2"/>
  <c r="AD2140" i="2"/>
  <c r="J2139" i="1"/>
  <c r="K2139" i="1"/>
  <c r="T2138" i="1"/>
  <c r="W2138" i="1"/>
  <c r="U2139" i="1"/>
  <c r="H2140" i="1"/>
  <c r="V2141" i="1"/>
  <c r="AC2141" i="2" l="1"/>
  <c r="AB2141" i="2"/>
  <c r="E2141" i="1"/>
  <c r="AD2141" i="2"/>
  <c r="W2139" i="1"/>
  <c r="J2140" i="1"/>
  <c r="T2139" i="1"/>
  <c r="K2140" i="1"/>
  <c r="U2140" i="1"/>
  <c r="H2141" i="1"/>
  <c r="V2142" i="1"/>
  <c r="AD2142" i="2" l="1"/>
  <c r="E2142" i="1"/>
  <c r="AB2142" i="2"/>
  <c r="AC2142" i="2"/>
  <c r="J2141" i="1"/>
  <c r="K2141" i="1"/>
  <c r="W2140" i="1"/>
  <c r="U2141" i="1"/>
  <c r="T2140" i="1"/>
  <c r="H2142" i="1"/>
  <c r="V2143" i="1"/>
  <c r="AD2143" i="2" l="1"/>
  <c r="AC2143" i="2"/>
  <c r="AB2143" i="2"/>
  <c r="E2143" i="1"/>
  <c r="T2141" i="1"/>
  <c r="W2141" i="1"/>
  <c r="J2142" i="1"/>
  <c r="U2142" i="1"/>
  <c r="K2142" i="1"/>
  <c r="H2143" i="1"/>
  <c r="V2144" i="1"/>
  <c r="AD2144" i="2" l="1"/>
  <c r="E2144" i="1"/>
  <c r="AC2144" i="2"/>
  <c r="AB2144" i="2"/>
  <c r="K2143" i="1"/>
  <c r="W2142" i="1"/>
  <c r="U2143" i="1"/>
  <c r="T2142" i="1"/>
  <c r="J2143" i="1"/>
  <c r="H2144" i="1"/>
  <c r="V2145" i="1"/>
  <c r="AB2145" i="2" l="1"/>
  <c r="AC2145" i="2"/>
  <c r="E2145" i="1"/>
  <c r="AD2145" i="2"/>
  <c r="J2144" i="1"/>
  <c r="W2143" i="1"/>
  <c r="K2144" i="1"/>
  <c r="T2143" i="1"/>
  <c r="U2144" i="1"/>
  <c r="H2145" i="1"/>
  <c r="V2146" i="1"/>
  <c r="AD2146" i="2" l="1"/>
  <c r="E2146" i="1"/>
  <c r="AC2146" i="2"/>
  <c r="AB2146" i="2"/>
  <c r="J2145" i="1"/>
  <c r="U2145" i="1"/>
  <c r="T2144" i="1"/>
  <c r="K2145" i="1"/>
  <c r="W2144" i="1"/>
  <c r="H2146" i="1"/>
  <c r="V2147" i="1"/>
  <c r="AC2147" i="2" l="1"/>
  <c r="E2147" i="1"/>
  <c r="AB2147" i="2"/>
  <c r="AD2147" i="2"/>
  <c r="W2145" i="1"/>
  <c r="J2146" i="1"/>
  <c r="U2146" i="1"/>
  <c r="K2146" i="1"/>
  <c r="T2145" i="1"/>
  <c r="H2147" i="1"/>
  <c r="V2148" i="1"/>
  <c r="AC2148" i="2" l="1"/>
  <c r="E2148" i="1"/>
  <c r="AB2148" i="2"/>
  <c r="AD2148" i="2"/>
  <c r="K2147" i="1"/>
  <c r="J2147" i="1"/>
  <c r="W2146" i="1"/>
  <c r="T2146" i="1"/>
  <c r="H2148" i="1"/>
  <c r="V2149" i="1"/>
  <c r="U2147" i="1" l="1"/>
  <c r="U4" i="1" s="1"/>
  <c r="U3" i="1" s="1"/>
  <c r="U4" i="2"/>
  <c r="U3" i="2" s="1"/>
  <c r="AD2149" i="2"/>
  <c r="AC2149" i="2"/>
  <c r="AB2149" i="2"/>
  <c r="E2149" i="1"/>
  <c r="K2148" i="1"/>
  <c r="J2148" i="1"/>
  <c r="T2147" i="1"/>
  <c r="W2147" i="1"/>
  <c r="H2149" i="1"/>
  <c r="V2150" i="1"/>
  <c r="E2150" i="1" l="1"/>
  <c r="AB2150" i="2"/>
  <c r="AC2150" i="2"/>
  <c r="AD2150" i="2"/>
  <c r="T2148" i="1"/>
  <c r="K2149" i="1"/>
  <c r="W2148" i="1"/>
  <c r="J2149" i="1"/>
  <c r="H2150" i="1"/>
  <c r="V2151" i="1"/>
  <c r="E2151" i="1" l="1"/>
  <c r="AC2151" i="2"/>
  <c r="AB2151" i="2"/>
  <c r="AD2151" i="2"/>
  <c r="W2149" i="1"/>
  <c r="J2150" i="1"/>
  <c r="T2149" i="1"/>
  <c r="K2150" i="1"/>
  <c r="H2151" i="1"/>
  <c r="V2152" i="1"/>
  <c r="AD2152" i="2" l="1"/>
  <c r="E2152" i="1"/>
  <c r="AC2152" i="2"/>
  <c r="AB2152" i="2"/>
  <c r="W2150" i="1"/>
  <c r="J2151" i="1"/>
  <c r="T2150" i="1"/>
  <c r="K2151" i="1"/>
  <c r="H2152" i="1"/>
  <c r="J2152" i="1" l="1"/>
  <c r="K2152" i="1"/>
  <c r="T2151" i="1"/>
  <c r="W2151" i="1"/>
  <c r="V2153" i="1"/>
  <c r="E2153" i="1" l="1"/>
  <c r="AD2153" i="2"/>
  <c r="AC2153" i="2"/>
  <c r="AB2153" i="2"/>
  <c r="W2152" i="1"/>
  <c r="T2152" i="1"/>
  <c r="H2153" i="1"/>
  <c r="V2154" i="1"/>
  <c r="E2154" i="1" l="1"/>
  <c r="AB2154" i="2"/>
  <c r="AD2154" i="2"/>
  <c r="AC2154" i="2"/>
  <c r="K2153" i="1"/>
  <c r="J2153" i="1"/>
  <c r="H2154" i="1"/>
  <c r="V2155" i="1"/>
  <c r="E2155" i="1" l="1"/>
  <c r="AB2155" i="2"/>
  <c r="AD2155" i="2"/>
  <c r="AC2155" i="2"/>
  <c r="W2153" i="1"/>
  <c r="K2154" i="1"/>
  <c r="J2154" i="1"/>
  <c r="T2153" i="1"/>
  <c r="H2155" i="1"/>
  <c r="V2156" i="1"/>
  <c r="AB2156" i="2" l="1"/>
  <c r="AC2156" i="2"/>
  <c r="E2156" i="1"/>
  <c r="AD2156" i="2"/>
  <c r="W2154" i="1"/>
  <c r="K2155" i="1"/>
  <c r="J2155" i="1"/>
  <c r="T2154" i="1"/>
  <c r="H2156" i="1"/>
  <c r="V2157" i="1"/>
  <c r="AB2157" i="2" l="1"/>
  <c r="AD2157" i="2"/>
  <c r="E2157" i="1"/>
  <c r="AC2157" i="2"/>
  <c r="K2156" i="1"/>
  <c r="T2155" i="1"/>
  <c r="W2155" i="1"/>
  <c r="J2156" i="1"/>
  <c r="H2157" i="1"/>
  <c r="V2158" i="1"/>
  <c r="E2158" i="1" l="1"/>
  <c r="AB2158" i="2"/>
  <c r="AD2158" i="2"/>
  <c r="AC2158" i="2"/>
  <c r="W2156" i="1"/>
  <c r="J2157" i="1"/>
  <c r="K2157" i="1"/>
  <c r="T2156" i="1"/>
  <c r="H2158" i="1"/>
  <c r="V2159" i="1"/>
  <c r="AB2159" i="2" l="1"/>
  <c r="AD2159" i="2"/>
  <c r="E2159" i="1"/>
  <c r="AC2159" i="2"/>
  <c r="K2158" i="1"/>
  <c r="J2158" i="1"/>
  <c r="T2157" i="1"/>
  <c r="W2157" i="1"/>
  <c r="H2159" i="1"/>
  <c r="V2160" i="1"/>
  <c r="AB2160" i="2" l="1"/>
  <c r="E2160" i="1"/>
  <c r="AC2160" i="2"/>
  <c r="AD2160" i="2"/>
  <c r="W2158" i="1"/>
  <c r="T2158" i="1"/>
  <c r="J2159" i="1"/>
  <c r="K2159" i="1"/>
  <c r="H2160" i="1"/>
  <c r="V2161" i="1"/>
  <c r="AD2161" i="2" l="1"/>
  <c r="AB2161" i="2"/>
  <c r="E2161" i="1"/>
  <c r="AC2161" i="2"/>
  <c r="W2159" i="1"/>
  <c r="J2160" i="1"/>
  <c r="K2160" i="1"/>
  <c r="T2159" i="1"/>
  <c r="H2161" i="1"/>
  <c r="W2160" i="1" l="1"/>
  <c r="T2160" i="1"/>
  <c r="K2161" i="1"/>
  <c r="J2161" i="1"/>
  <c r="V2162" i="1"/>
  <c r="AB2162" i="2" l="1"/>
  <c r="E2162" i="1"/>
  <c r="AD2162" i="2"/>
  <c r="AC2162" i="2"/>
  <c r="T2161" i="1"/>
  <c r="W2161" i="1"/>
  <c r="H2162" i="1"/>
  <c r="V2163" i="1"/>
  <c r="AD2163" i="2" l="1"/>
  <c r="E2163" i="1"/>
  <c r="AC2163" i="2"/>
  <c r="AB2163" i="2"/>
  <c r="K2162" i="1"/>
  <c r="J2162" i="1"/>
  <c r="H2163" i="1"/>
  <c r="V2164" i="1"/>
  <c r="AB2164" i="2" l="1"/>
  <c r="AD2164" i="2"/>
  <c r="E2164" i="1"/>
  <c r="AC2164" i="2"/>
  <c r="J2163" i="1"/>
  <c r="W2162" i="1"/>
  <c r="K2163" i="1"/>
  <c r="T2162" i="1"/>
  <c r="H2164" i="1"/>
  <c r="V2165" i="1"/>
  <c r="AC2165" i="2" l="1"/>
  <c r="E2165" i="1"/>
  <c r="AB2165" i="2"/>
  <c r="AD2165" i="2"/>
  <c r="T2163" i="1"/>
  <c r="J2164" i="1"/>
  <c r="K2164" i="1"/>
  <c r="W2163" i="1"/>
  <c r="H2165" i="1"/>
  <c r="T2164" i="1" l="1"/>
  <c r="J2165" i="1"/>
  <c r="K2165" i="1"/>
  <c r="W2164" i="1"/>
  <c r="V2166" i="1"/>
  <c r="AD2166" i="2" l="1"/>
  <c r="AC2166" i="2"/>
  <c r="E2166" i="1"/>
  <c r="AB2166" i="2"/>
  <c r="T2165" i="1"/>
  <c r="W2165" i="1"/>
  <c r="H2166" i="1"/>
  <c r="V2167" i="1"/>
  <c r="E2167" i="1" l="1"/>
  <c r="AB2167" i="2"/>
  <c r="AD2167" i="2"/>
  <c r="AC2167" i="2"/>
  <c r="K2166" i="1"/>
  <c r="J2166" i="1"/>
  <c r="H2167" i="1"/>
  <c r="W2166" i="1" l="1"/>
  <c r="J2167" i="1"/>
  <c r="T2166" i="1"/>
  <c r="K2167" i="1"/>
  <c r="T2167" i="1" l="1"/>
  <c r="W2167" i="1"/>
  <c r="V2168" i="1"/>
  <c r="E2168" i="1" l="1"/>
  <c r="AD2168" i="2"/>
  <c r="AC2168" i="2"/>
  <c r="AB2168" i="2"/>
  <c r="H2168" i="1"/>
  <c r="J2168" i="1" l="1"/>
  <c r="K2168" i="1"/>
  <c r="V2169" i="1"/>
  <c r="AD2169" i="2" l="1"/>
  <c r="E2169" i="1"/>
  <c r="AB2169" i="2"/>
  <c r="AC2169" i="2"/>
  <c r="W2168" i="1"/>
  <c r="T2168" i="1"/>
  <c r="H2169" i="1"/>
  <c r="V2170" i="1"/>
  <c r="E2170" i="1" l="1"/>
  <c r="AD2170" i="2"/>
  <c r="AB2170" i="2"/>
  <c r="AC2170" i="2"/>
  <c r="J2169" i="1"/>
  <c r="K2169" i="1"/>
  <c r="H2170" i="1"/>
  <c r="T2169" i="1" l="1"/>
  <c r="K2170" i="1"/>
  <c r="W2169" i="1"/>
  <c r="J2170" i="1"/>
  <c r="W2170" i="1" l="1"/>
  <c r="T2170" i="1"/>
  <c r="V2171" i="1" l="1"/>
  <c r="AD2171" i="2" l="1"/>
  <c r="E2171" i="1"/>
  <c r="AC2171" i="2"/>
  <c r="AB2171" i="2"/>
  <c r="H2171" i="1"/>
  <c r="J2171" i="1" l="1"/>
  <c r="K2171" i="1"/>
  <c r="W2171" i="1" l="1"/>
  <c r="T2171" i="1"/>
  <c r="V2172" i="1" l="1"/>
  <c r="AB2172" i="2" l="1"/>
  <c r="E2172" i="1"/>
  <c r="AD2172" i="2"/>
  <c r="AC2172" i="2"/>
  <c r="H2172" i="1"/>
  <c r="J2172" i="1" l="1"/>
  <c r="K2172" i="1"/>
  <c r="W2172" i="1" l="1"/>
  <c r="T2172" i="1"/>
  <c r="V2173" i="1" l="1"/>
  <c r="AD2173" i="2" l="1"/>
  <c r="AC2173" i="2"/>
  <c r="E2173" i="1"/>
  <c r="AB2173" i="2"/>
  <c r="H2173" i="1"/>
  <c r="V2174" i="1"/>
  <c r="AC2174" i="2" l="1"/>
  <c r="E2174" i="1"/>
  <c r="AB2174" i="2"/>
  <c r="AD2174" i="2"/>
  <c r="K2173" i="1"/>
  <c r="J2173" i="1"/>
  <c r="H2174" i="1"/>
  <c r="V2175" i="1"/>
  <c r="AC2175" i="2" l="1"/>
  <c r="AD2175" i="2"/>
  <c r="E2175" i="1"/>
  <c r="AB2175" i="2"/>
  <c r="W2173" i="1"/>
  <c r="J2174" i="1"/>
  <c r="T2173" i="1"/>
  <c r="K2174" i="1"/>
  <c r="H2175" i="1"/>
  <c r="V2176" i="1"/>
  <c r="E2176" i="1" l="1"/>
  <c r="AC2176" i="2"/>
  <c r="AD2176" i="2"/>
  <c r="AB2176" i="2"/>
  <c r="T2174" i="1"/>
  <c r="K2175" i="1"/>
  <c r="J2175" i="1"/>
  <c r="W2174" i="1"/>
  <c r="H2176" i="1"/>
  <c r="V2177" i="1"/>
  <c r="AB2177" i="2" l="1"/>
  <c r="E2177" i="1"/>
  <c r="AC2177" i="2"/>
  <c r="AD2177" i="2"/>
  <c r="K2176" i="1"/>
  <c r="W2175" i="1"/>
  <c r="J2176" i="1"/>
  <c r="T2175" i="1"/>
  <c r="H2177" i="1"/>
  <c r="J2177" i="1" l="1"/>
  <c r="T2176" i="1"/>
  <c r="W2176" i="1"/>
  <c r="K2177" i="1"/>
  <c r="W2177" i="1" l="1"/>
  <c r="T2177" i="1"/>
  <c r="V2178" i="1" l="1"/>
  <c r="E2178" i="1" l="1"/>
  <c r="AB2178" i="2"/>
  <c r="AC2178" i="2"/>
  <c r="AD2178" i="2"/>
  <c r="H2178" i="1"/>
  <c r="V2179" i="1"/>
  <c r="E2179" i="1" l="1"/>
  <c r="AD2179" i="2"/>
  <c r="AC2179" i="2"/>
  <c r="AB2179" i="2"/>
  <c r="J2178" i="1"/>
  <c r="K2178" i="1"/>
  <c r="H2179" i="1"/>
  <c r="V2180" i="1"/>
  <c r="E2180" i="1" l="1"/>
  <c r="AB2180" i="2"/>
  <c r="AD2180" i="2"/>
  <c r="AC2180" i="2"/>
  <c r="T2178" i="1"/>
  <c r="W2178" i="1"/>
  <c r="K2179" i="1"/>
  <c r="J2179" i="1"/>
  <c r="H2180" i="1"/>
  <c r="T2179" i="1" l="1"/>
  <c r="J2180" i="1"/>
  <c r="W2179" i="1"/>
  <c r="K2180" i="1"/>
  <c r="V2181" i="1"/>
  <c r="E2181" i="1" l="1"/>
  <c r="AB2181" i="2"/>
  <c r="AD2181" i="2"/>
  <c r="AC2181" i="2"/>
  <c r="T2180" i="1"/>
  <c r="W2180" i="1"/>
  <c r="H2181" i="1"/>
  <c r="K2181" i="1" l="1"/>
  <c r="J2181" i="1"/>
  <c r="T2181" i="1" l="1"/>
  <c r="W2181" i="1"/>
  <c r="V2182" i="1" l="1"/>
  <c r="AD2182" i="2" l="1"/>
  <c r="E2182" i="1"/>
  <c r="AC2182" i="2"/>
  <c r="AB2182" i="2"/>
  <c r="H2182" i="1"/>
  <c r="K2182" i="1" l="1"/>
  <c r="J2182" i="1"/>
  <c r="V2183" i="1"/>
  <c r="E2183" i="1" l="1"/>
  <c r="AD2183" i="2"/>
  <c r="AC2183" i="2"/>
  <c r="AB2183" i="2"/>
  <c r="T2182" i="1"/>
  <c r="W2182" i="1"/>
  <c r="H2183" i="1"/>
  <c r="V2184" i="1"/>
  <c r="E2184" i="1" l="1"/>
  <c r="AD2184" i="2"/>
  <c r="AC2184" i="2"/>
  <c r="AB2184" i="2"/>
  <c r="J2183" i="1"/>
  <c r="K2183" i="1"/>
  <c r="H2184" i="1"/>
  <c r="V2185" i="1"/>
  <c r="E2185" i="1" l="1"/>
  <c r="AC2185" i="2"/>
  <c r="AD2185" i="2"/>
  <c r="AB2185" i="2"/>
  <c r="T2183" i="1"/>
  <c r="W2183" i="1"/>
  <c r="J2184" i="1"/>
  <c r="K2184" i="1"/>
  <c r="H2185" i="1"/>
  <c r="V2186" i="1"/>
  <c r="AB2186" i="2" l="1"/>
  <c r="E2186" i="1"/>
  <c r="AD2186" i="2"/>
  <c r="AC2186" i="2"/>
  <c r="T2184" i="1"/>
  <c r="K2185" i="1"/>
  <c r="J2185" i="1"/>
  <c r="W2184" i="1"/>
  <c r="H2186" i="1"/>
  <c r="V2187" i="1"/>
  <c r="E2187" i="1" l="1"/>
  <c r="AC2187" i="2"/>
  <c r="AB2187" i="2"/>
  <c r="AD2187" i="2"/>
  <c r="W2185" i="1"/>
  <c r="T2185" i="1"/>
  <c r="J2186" i="1"/>
  <c r="K2186" i="1"/>
  <c r="H2187" i="1"/>
  <c r="V2188" i="1"/>
  <c r="AC2188" i="2" l="1"/>
  <c r="E2188" i="1"/>
  <c r="AD2188" i="2"/>
  <c r="AB2188" i="2"/>
  <c r="K2187" i="1"/>
  <c r="T2186" i="1"/>
  <c r="W2186" i="1"/>
  <c r="J2187" i="1"/>
  <c r="H2188" i="1"/>
  <c r="V2189" i="1"/>
  <c r="E2189" i="1" l="1"/>
  <c r="AD2189" i="2"/>
  <c r="AC2189" i="2"/>
  <c r="AB2189" i="2"/>
  <c r="W2187" i="1"/>
  <c r="T2187" i="1"/>
  <c r="J2188" i="1"/>
  <c r="K2188" i="1"/>
  <c r="H2189" i="1"/>
  <c r="V2190" i="1"/>
  <c r="AC2190" i="2" l="1"/>
  <c r="E2190" i="1"/>
  <c r="AB2190" i="2"/>
  <c r="AD2190" i="2"/>
  <c r="W2188" i="1"/>
  <c r="T2188" i="1"/>
  <c r="J2189" i="1"/>
  <c r="K2189" i="1"/>
  <c r="H2190" i="1"/>
  <c r="V2191" i="1"/>
  <c r="E2191" i="1" l="1"/>
  <c r="AD2191" i="2"/>
  <c r="AB2191" i="2"/>
  <c r="AC2191" i="2"/>
  <c r="J2190" i="1"/>
  <c r="K2190" i="1"/>
  <c r="W2189" i="1"/>
  <c r="T2189" i="1"/>
  <c r="H2191" i="1"/>
  <c r="V2192" i="1"/>
  <c r="E2192" i="1" l="1"/>
  <c r="AD2192" i="2"/>
  <c r="AC2192" i="2"/>
  <c r="AB2192" i="2"/>
  <c r="J2191" i="1"/>
  <c r="K2191" i="1"/>
  <c r="T2190" i="1"/>
  <c r="W2190" i="1"/>
  <c r="H2192" i="1"/>
  <c r="V2193" i="1"/>
  <c r="E2193" i="1" l="1"/>
  <c r="AC2193" i="2"/>
  <c r="AB2193" i="2"/>
  <c r="AD2193" i="2"/>
  <c r="K2192" i="1"/>
  <c r="W2191" i="1"/>
  <c r="J2192" i="1"/>
  <c r="T2191" i="1"/>
  <c r="H2193" i="1"/>
  <c r="V2194" i="1"/>
  <c r="E2194" i="1" l="1"/>
  <c r="AB2194" i="2"/>
  <c r="AC2194" i="2"/>
  <c r="AD2194" i="2"/>
  <c r="T2192" i="1"/>
  <c r="K2193" i="1"/>
  <c r="J2193" i="1"/>
  <c r="W2192" i="1"/>
  <c r="H2194" i="1"/>
  <c r="V2195" i="1"/>
  <c r="AC2195" i="2" l="1"/>
  <c r="AD2195" i="2"/>
  <c r="E2195" i="1"/>
  <c r="AB2195" i="2"/>
  <c r="K2194" i="1"/>
  <c r="J2194" i="1"/>
  <c r="W2193" i="1"/>
  <c r="T2193" i="1"/>
  <c r="H2195" i="1"/>
  <c r="V2196" i="1"/>
  <c r="AC2196" i="2" l="1"/>
  <c r="AB2196" i="2"/>
  <c r="E2196" i="1"/>
  <c r="AD2196" i="2"/>
  <c r="T2194" i="1"/>
  <c r="J2195" i="1"/>
  <c r="W2194" i="1"/>
  <c r="K2195" i="1"/>
  <c r="H2196" i="1"/>
  <c r="V2197" i="1"/>
  <c r="E2197" i="1" l="1"/>
  <c r="AC2197" i="2"/>
  <c r="AD2197" i="2"/>
  <c r="AB2197" i="2"/>
  <c r="J2196" i="1"/>
  <c r="K2196" i="1"/>
  <c r="W2195" i="1"/>
  <c r="T2195" i="1"/>
  <c r="H2197" i="1"/>
  <c r="V2198" i="1"/>
  <c r="E2198" i="1" l="1"/>
  <c r="AB2198" i="2"/>
  <c r="AC2198" i="2"/>
  <c r="AD2198" i="2"/>
  <c r="K2197" i="1"/>
  <c r="J2197" i="1"/>
  <c r="T2196" i="1"/>
  <c r="W2196" i="1"/>
  <c r="H2198" i="1"/>
  <c r="V2199" i="1"/>
  <c r="AC2199" i="2" l="1"/>
  <c r="AB2199" i="2"/>
  <c r="E2199" i="1"/>
  <c r="AD2199" i="2"/>
  <c r="K2198" i="1"/>
  <c r="W2197" i="1"/>
  <c r="T2197" i="1"/>
  <c r="J2198" i="1"/>
  <c r="H2199" i="1"/>
  <c r="V2200" i="1"/>
  <c r="E2200" i="1" l="1"/>
  <c r="AD2200" i="2"/>
  <c r="AC2200" i="2"/>
  <c r="AB2200" i="2"/>
  <c r="K2199" i="1"/>
  <c r="T2198" i="1"/>
  <c r="W2198" i="1"/>
  <c r="J2199" i="1"/>
  <c r="H2200" i="1"/>
  <c r="V2201" i="1"/>
  <c r="E2201" i="1" l="1"/>
  <c r="AB2201" i="2"/>
  <c r="AC2201" i="2"/>
  <c r="AD2201" i="2"/>
  <c r="T2199" i="1"/>
  <c r="W2199" i="1"/>
  <c r="J2200" i="1"/>
  <c r="K2200" i="1"/>
  <c r="H2201" i="1"/>
  <c r="V2202" i="1"/>
  <c r="E2202" i="1" l="1"/>
  <c r="AD2202" i="2"/>
  <c r="AC2202" i="2"/>
  <c r="AB2202" i="2"/>
  <c r="K2201" i="1"/>
  <c r="W2200" i="1"/>
  <c r="T2200" i="1"/>
  <c r="J2201" i="1"/>
  <c r="H2202" i="1"/>
  <c r="V2203" i="1"/>
  <c r="E2203" i="1" l="1"/>
  <c r="AC2203" i="2"/>
  <c r="AB2203" i="2"/>
  <c r="AD2203" i="2"/>
  <c r="T2201" i="1"/>
  <c r="K2202" i="1"/>
  <c r="W2201" i="1"/>
  <c r="J2202" i="1"/>
  <c r="H2203" i="1"/>
  <c r="V2204" i="1"/>
  <c r="AC2204" i="2" l="1"/>
  <c r="E2204" i="1"/>
  <c r="AD2204" i="2"/>
  <c r="AB2204" i="2"/>
  <c r="J2203" i="1"/>
  <c r="W2202" i="1"/>
  <c r="K2203" i="1"/>
  <c r="T2202" i="1"/>
  <c r="H2204" i="1"/>
  <c r="V2205" i="1"/>
  <c r="E2205" i="1" l="1"/>
  <c r="AD2205" i="2"/>
  <c r="AB2205" i="2"/>
  <c r="AC2205" i="2"/>
  <c r="J2204" i="1"/>
  <c r="K2204" i="1"/>
  <c r="T2203" i="1"/>
  <c r="W2203" i="1"/>
  <c r="H2205" i="1"/>
  <c r="V2206" i="1"/>
  <c r="AD2206" i="2" l="1"/>
  <c r="AC2206" i="2"/>
  <c r="E2206" i="1"/>
  <c r="AB2206" i="2"/>
  <c r="J2205" i="1"/>
  <c r="W2204" i="1"/>
  <c r="T2204" i="1"/>
  <c r="K2205" i="1"/>
  <c r="H2206" i="1"/>
  <c r="V2207" i="1"/>
  <c r="E2207" i="1" l="1"/>
  <c r="AC2207" i="2"/>
  <c r="AB2207" i="2"/>
  <c r="AD2207" i="2"/>
  <c r="W2205" i="1"/>
  <c r="K2206" i="1"/>
  <c r="J2206" i="1"/>
  <c r="T2205" i="1"/>
  <c r="H2207" i="1"/>
  <c r="V2208" i="1"/>
  <c r="AD2208" i="2" l="1"/>
  <c r="AC2208" i="2"/>
  <c r="AB2208" i="2"/>
  <c r="E2208" i="1"/>
  <c r="T2206" i="1"/>
  <c r="K2207" i="1"/>
  <c r="W2206" i="1"/>
  <c r="J2207" i="1"/>
  <c r="H2208" i="1"/>
  <c r="V2209" i="1"/>
  <c r="AC2209" i="2" l="1"/>
  <c r="AD2209" i="2"/>
  <c r="E2209" i="1"/>
  <c r="AB2209" i="2"/>
  <c r="T2207" i="1"/>
  <c r="J2208" i="1"/>
  <c r="K2208" i="1"/>
  <c r="W2207" i="1"/>
  <c r="H2209" i="1"/>
  <c r="V2210" i="1"/>
  <c r="E2210" i="1" l="1"/>
  <c r="AC2210" i="2"/>
  <c r="AB2210" i="2"/>
  <c r="AD2210" i="2"/>
  <c r="W2208" i="1"/>
  <c r="J2209" i="1"/>
  <c r="K2209" i="1"/>
  <c r="T2208" i="1"/>
  <c r="H2210" i="1"/>
  <c r="V2211" i="1"/>
  <c r="E2211" i="1" l="1"/>
  <c r="AC2211" i="2"/>
  <c r="AD2211" i="2"/>
  <c r="AB2211" i="2"/>
  <c r="W2209" i="1"/>
  <c r="J2210" i="1"/>
  <c r="T2209" i="1"/>
  <c r="K2210" i="1"/>
  <c r="H2211" i="1"/>
  <c r="V2212" i="1"/>
  <c r="E2212" i="1" l="1"/>
  <c r="AD2212" i="2"/>
  <c r="AB2212" i="2"/>
  <c r="AC2212" i="2"/>
  <c r="J2211" i="1"/>
  <c r="K2211" i="1"/>
  <c r="W2210" i="1"/>
  <c r="T2210" i="1"/>
  <c r="H2212" i="1"/>
  <c r="V2213" i="1"/>
  <c r="AD2213" i="2" l="1"/>
  <c r="E2213" i="1"/>
  <c r="AC2213" i="2"/>
  <c r="AB2213" i="2"/>
  <c r="K2212" i="1"/>
  <c r="J2212" i="1"/>
  <c r="W2211" i="1"/>
  <c r="T2211" i="1"/>
  <c r="H2213" i="1"/>
  <c r="V2214" i="1"/>
  <c r="E2214" i="1" l="1"/>
  <c r="AC2214" i="2"/>
  <c r="AB2214" i="2"/>
  <c r="AD2214" i="2"/>
  <c r="T2212" i="1"/>
  <c r="J2213" i="1"/>
  <c r="W2212" i="1"/>
  <c r="K2213" i="1"/>
  <c r="H2214" i="1"/>
  <c r="V2215" i="1"/>
  <c r="AC2215" i="2" l="1"/>
  <c r="AB2215" i="2"/>
  <c r="AD2215" i="2"/>
  <c r="E2215" i="1"/>
  <c r="T2213" i="1"/>
  <c r="J2214" i="1"/>
  <c r="K2214" i="1"/>
  <c r="W2213" i="1"/>
  <c r="H2215" i="1"/>
  <c r="V2216" i="1"/>
  <c r="AC2216" i="2" l="1"/>
  <c r="E2216" i="1"/>
  <c r="AB2216" i="2"/>
  <c r="AD2216" i="2"/>
  <c r="J2215" i="1"/>
  <c r="W2214" i="1"/>
  <c r="T2214" i="1"/>
  <c r="K2215" i="1"/>
  <c r="H2216" i="1"/>
  <c r="V2217" i="1"/>
  <c r="AD2217" i="2" l="1"/>
  <c r="AB2217" i="2"/>
  <c r="E2217" i="1"/>
  <c r="AC2217" i="2"/>
  <c r="T2215" i="1"/>
  <c r="W2215" i="1"/>
  <c r="J2216" i="1"/>
  <c r="K2216" i="1"/>
  <c r="H2217" i="1"/>
  <c r="V2218" i="1"/>
  <c r="AC2218" i="2" l="1"/>
  <c r="E2218" i="1"/>
  <c r="AD2218" i="2"/>
  <c r="AB2218" i="2"/>
  <c r="W2216" i="1"/>
  <c r="J2217" i="1"/>
  <c r="T2216" i="1"/>
  <c r="K2217" i="1"/>
  <c r="H2218" i="1"/>
  <c r="V2219" i="1"/>
  <c r="AD2219" i="2" l="1"/>
  <c r="E2219" i="1"/>
  <c r="AC2219" i="2"/>
  <c r="AB2219" i="2"/>
  <c r="K2218" i="1"/>
  <c r="W2217" i="1"/>
  <c r="J2218" i="1"/>
  <c r="T2217" i="1"/>
  <c r="H2219" i="1"/>
  <c r="V2220" i="1"/>
  <c r="AC2220" i="2" l="1"/>
  <c r="AD2220" i="2"/>
  <c r="E2220" i="1"/>
  <c r="AB2220" i="2"/>
  <c r="T2218" i="1"/>
  <c r="K2219" i="1"/>
  <c r="J2219" i="1"/>
  <c r="W2218" i="1"/>
  <c r="H2220" i="1"/>
  <c r="K2220" i="1" l="1"/>
  <c r="T2219" i="1"/>
  <c r="J2220" i="1"/>
  <c r="W2219" i="1"/>
  <c r="W2220" i="1" l="1"/>
  <c r="T2220" i="1"/>
  <c r="V2221" i="1" l="1"/>
  <c r="E2221" i="1" l="1"/>
  <c r="AC2221" i="2"/>
  <c r="AD2221" i="2"/>
  <c r="AB2221" i="2"/>
  <c r="H2221" i="1"/>
  <c r="V2222" i="1"/>
  <c r="AD2222" i="2" l="1"/>
  <c r="AC2222" i="2"/>
  <c r="E2222" i="1"/>
  <c r="AB2222" i="2"/>
  <c r="K2221" i="1"/>
  <c r="J2221" i="1"/>
  <c r="H2222" i="1"/>
  <c r="K2222" i="1" l="1"/>
  <c r="T2221" i="1"/>
  <c r="W2221" i="1"/>
  <c r="J2222" i="1"/>
  <c r="T2222" i="1" l="1"/>
  <c r="W2222" i="1"/>
  <c r="V2223" i="1" l="1"/>
  <c r="AC2223" i="2" l="1"/>
  <c r="AB2223" i="2"/>
  <c r="E2223" i="1"/>
  <c r="AD2223" i="2"/>
  <c r="H2223" i="1"/>
  <c r="J2223" i="1" l="1"/>
  <c r="K2223" i="1"/>
  <c r="V2224" i="1"/>
  <c r="E2224" i="1" l="1"/>
  <c r="AC2224" i="2"/>
  <c r="AD2224" i="2"/>
  <c r="AB2224" i="2"/>
  <c r="W2223" i="1"/>
  <c r="T2223" i="1"/>
  <c r="H2224" i="1"/>
  <c r="V2225" i="1"/>
  <c r="AB2225" i="2" l="1"/>
  <c r="AD2225" i="2"/>
  <c r="E2225" i="1"/>
  <c r="AC2225" i="2"/>
  <c r="J2224" i="1"/>
  <c r="K2224" i="1"/>
  <c r="H2225" i="1"/>
  <c r="V2226" i="1"/>
  <c r="AB2226" i="2" l="1"/>
  <c r="E2226" i="1"/>
  <c r="AC2226" i="2"/>
  <c r="AD2226" i="2"/>
  <c r="T2224" i="1"/>
  <c r="W2224" i="1"/>
  <c r="J2225" i="1"/>
  <c r="K2225" i="1"/>
  <c r="H2226" i="1"/>
  <c r="V2227" i="1"/>
  <c r="AD2227" i="2" l="1"/>
  <c r="AB2227" i="2"/>
  <c r="E2227" i="1"/>
  <c r="AC2227" i="2"/>
  <c r="W2225" i="1"/>
  <c r="K2226" i="1"/>
  <c r="J2226" i="1"/>
  <c r="T2225" i="1"/>
  <c r="H2227" i="1"/>
  <c r="W2226" i="1" l="1"/>
  <c r="T2226" i="1"/>
  <c r="J2227" i="1"/>
  <c r="K2227" i="1"/>
  <c r="V2228" i="1"/>
  <c r="E2228" i="1" l="1"/>
  <c r="AB2228" i="2"/>
  <c r="AC2228" i="2"/>
  <c r="AD2228" i="2"/>
  <c r="W2227" i="1"/>
  <c r="T2227" i="1"/>
  <c r="H2228" i="1"/>
  <c r="V2229" i="1"/>
  <c r="AC2229" i="2" l="1"/>
  <c r="AD2229" i="2"/>
  <c r="E2229" i="1"/>
  <c r="AB2229" i="2"/>
  <c r="K2228" i="1"/>
  <c r="J2228" i="1"/>
  <c r="H2229" i="1"/>
  <c r="V2230" i="1"/>
  <c r="E2230" i="1" l="1"/>
  <c r="AD2230" i="2"/>
  <c r="AC2230" i="2"/>
  <c r="AB2230" i="2"/>
  <c r="K2229" i="1"/>
  <c r="J2229" i="1"/>
  <c r="T2228" i="1"/>
  <c r="W2228" i="1"/>
  <c r="H2230" i="1"/>
  <c r="V2231" i="1"/>
  <c r="AD2231" i="2" l="1"/>
  <c r="E2231" i="1"/>
  <c r="AC2231" i="2"/>
  <c r="AB2231" i="2"/>
  <c r="K2230" i="1"/>
  <c r="W2229" i="1"/>
  <c r="J2230" i="1"/>
  <c r="T2229" i="1"/>
  <c r="H2231" i="1"/>
  <c r="T2230" i="1" l="1"/>
  <c r="W2230" i="1"/>
  <c r="J2231" i="1"/>
  <c r="K2231" i="1"/>
  <c r="T2231" i="1" l="1"/>
  <c r="W2231" i="1"/>
  <c r="V2232" i="1"/>
  <c r="E2232" i="1" l="1"/>
  <c r="AB2232" i="2"/>
  <c r="AD2232" i="2"/>
  <c r="AC2232" i="2"/>
  <c r="H2232" i="1"/>
  <c r="V2233" i="1"/>
  <c r="AD2233" i="2" l="1"/>
  <c r="AB2233" i="2"/>
  <c r="E2233" i="1"/>
  <c r="AC2233" i="2"/>
  <c r="J2232" i="1"/>
  <c r="K2232" i="1"/>
  <c r="H2233" i="1"/>
  <c r="V2234" i="1"/>
  <c r="AB2234" i="2" l="1"/>
  <c r="E2234" i="1"/>
  <c r="AC2234" i="2"/>
  <c r="AD2234" i="2"/>
  <c r="T2232" i="1"/>
  <c r="J2233" i="1"/>
  <c r="W2232" i="1"/>
  <c r="K2233" i="1"/>
  <c r="H2234" i="1"/>
  <c r="W2233" i="1" l="1"/>
  <c r="J2234" i="1"/>
  <c r="K2234" i="1"/>
  <c r="T2233" i="1"/>
  <c r="V2235" i="1"/>
  <c r="E2235" i="1" l="1"/>
  <c r="AD2235" i="2"/>
  <c r="AB2235" i="2"/>
  <c r="AC2235" i="2"/>
  <c r="W2234" i="1"/>
  <c r="T2234" i="1"/>
  <c r="H2235" i="1"/>
  <c r="V2236" i="1"/>
  <c r="E2236" i="1" l="1"/>
  <c r="AC2236" i="2"/>
  <c r="AB2236" i="2"/>
  <c r="AD2236" i="2"/>
  <c r="J2235" i="1"/>
  <c r="K2235" i="1"/>
  <c r="H2236" i="1"/>
  <c r="V2237" i="1"/>
  <c r="AC2237" i="2" l="1"/>
  <c r="E2237" i="1"/>
  <c r="AB2237" i="2"/>
  <c r="AD2237" i="2"/>
  <c r="W2235" i="1"/>
  <c r="J2236" i="1"/>
  <c r="K2236" i="1"/>
  <c r="T2235" i="1"/>
  <c r="H2237" i="1"/>
  <c r="V2238" i="1"/>
  <c r="AC2238" i="2" l="1"/>
  <c r="E2238" i="1"/>
  <c r="AB2238" i="2"/>
  <c r="AD2238" i="2"/>
  <c r="J2237" i="1"/>
  <c r="K2237" i="1"/>
  <c r="W2236" i="1"/>
  <c r="T2236" i="1"/>
  <c r="H2238" i="1"/>
  <c r="T2237" i="1" l="1"/>
  <c r="W2237" i="1"/>
  <c r="J2238" i="1"/>
  <c r="K2238" i="1"/>
  <c r="T2238" i="1" l="1"/>
  <c r="W2238" i="1"/>
  <c r="V2239" i="1"/>
  <c r="E2239" i="1" l="1"/>
  <c r="AB2239" i="2"/>
  <c r="AD2239" i="2"/>
  <c r="AC2239" i="2"/>
  <c r="H2239" i="1"/>
  <c r="V2240" i="1"/>
  <c r="AC2240" i="2" l="1"/>
  <c r="AD2240" i="2"/>
  <c r="E2240" i="1"/>
  <c r="AB2240" i="2"/>
  <c r="J2239" i="1"/>
  <c r="K2239" i="1"/>
  <c r="H2240" i="1"/>
  <c r="K2240" i="1" l="1"/>
  <c r="W2239" i="1"/>
  <c r="J2240" i="1"/>
  <c r="T2239" i="1"/>
  <c r="W2240" i="1" l="1"/>
  <c r="T2240" i="1"/>
  <c r="V2241" i="1" l="1"/>
  <c r="AD2241" i="2" l="1"/>
  <c r="AC2241" i="2"/>
  <c r="AB2241" i="2"/>
  <c r="E2241" i="1"/>
  <c r="H2241" i="1"/>
  <c r="V2242" i="1"/>
  <c r="E2242" i="1" l="1"/>
  <c r="AB2242" i="2"/>
  <c r="AD2242" i="2"/>
  <c r="AC2242" i="2"/>
  <c r="K2241" i="1"/>
  <c r="J2241" i="1"/>
  <c r="H2242" i="1"/>
  <c r="V2243" i="1"/>
  <c r="AD2243" i="2" l="1"/>
  <c r="AB2243" i="2"/>
  <c r="AC2243" i="2"/>
  <c r="E2243" i="1"/>
  <c r="K2242" i="1"/>
  <c r="W2241" i="1"/>
  <c r="J2242" i="1"/>
  <c r="T2241" i="1"/>
  <c r="H2243" i="1"/>
  <c r="J2243" i="1" l="1"/>
  <c r="T2242" i="1"/>
  <c r="W2242" i="1"/>
  <c r="K2243" i="1"/>
  <c r="T2243" i="1" l="1"/>
  <c r="W2243" i="1"/>
  <c r="V2244" i="1" l="1"/>
  <c r="AB2244" i="2" l="1"/>
  <c r="E2244" i="1"/>
  <c r="AD2244" i="2"/>
  <c r="AC2244" i="2"/>
  <c r="H2244" i="1"/>
  <c r="V2245" i="1"/>
  <c r="AC2245" i="2" l="1"/>
  <c r="AB2245" i="2"/>
  <c r="E2245" i="1"/>
  <c r="AD2245" i="2"/>
  <c r="J2244" i="1"/>
  <c r="K2244" i="1"/>
  <c r="H2245" i="1"/>
  <c r="V2246" i="1"/>
  <c r="AB2246" i="2" l="1"/>
  <c r="AC2246" i="2"/>
  <c r="E2246" i="1"/>
  <c r="AD2246" i="2"/>
  <c r="J2245" i="1"/>
  <c r="T2244" i="1"/>
  <c r="K2245" i="1"/>
  <c r="W2244" i="1"/>
  <c r="H2246" i="1"/>
  <c r="W2245" i="1" l="1"/>
  <c r="K2246" i="1"/>
  <c r="T2245" i="1"/>
  <c r="J2246" i="1"/>
  <c r="V2247" i="1"/>
  <c r="AD2247" i="2" l="1"/>
  <c r="AC2247" i="2"/>
  <c r="E2247" i="1"/>
  <c r="AB2247" i="2"/>
  <c r="W2246" i="1"/>
  <c r="T2246" i="1"/>
  <c r="H2247" i="1"/>
  <c r="K2247" i="1" l="1"/>
  <c r="J2247" i="1"/>
  <c r="V2248" i="1"/>
  <c r="AD2248" i="2" l="1"/>
  <c r="AB2248" i="2"/>
  <c r="E2248" i="1"/>
  <c r="AC2248" i="2"/>
  <c r="T2247" i="1"/>
  <c r="W2247" i="1"/>
  <c r="H2248" i="1"/>
  <c r="V2249" i="1"/>
  <c r="AC2249" i="2" l="1"/>
  <c r="E2249" i="1"/>
  <c r="AB2249" i="2"/>
  <c r="AD2249" i="2"/>
  <c r="K2248" i="1"/>
  <c r="J2248" i="1"/>
  <c r="H2249" i="1"/>
  <c r="K2249" i="1" l="1"/>
  <c r="J2249" i="1"/>
  <c r="W2248" i="1"/>
  <c r="T2248" i="1"/>
  <c r="T2249" i="1" l="1"/>
  <c r="W2249" i="1"/>
  <c r="V2250" i="1" l="1"/>
  <c r="AB2250" i="2" l="1"/>
  <c r="AC2250" i="2"/>
  <c r="E2250" i="1"/>
  <c r="AD2250" i="2"/>
  <c r="H2250" i="1"/>
  <c r="V2251" i="1"/>
  <c r="AC2251" i="2" l="1"/>
  <c r="AB2251" i="2"/>
  <c r="AD2251" i="2"/>
  <c r="E2251" i="1"/>
  <c r="K2250" i="1"/>
  <c r="J2250" i="1"/>
  <c r="H2251" i="1"/>
  <c r="V2252" i="1"/>
  <c r="AD2252" i="2" l="1"/>
  <c r="AC2252" i="2"/>
  <c r="E2252" i="1"/>
  <c r="AB2252" i="2"/>
  <c r="W2250" i="1"/>
  <c r="T2250" i="1"/>
  <c r="J2251" i="1"/>
  <c r="K2251" i="1"/>
  <c r="H2252" i="1"/>
  <c r="V2253" i="1"/>
  <c r="AC2253" i="2" l="1"/>
  <c r="E2253" i="1"/>
  <c r="AB2253" i="2"/>
  <c r="AD2253" i="2"/>
  <c r="J2252" i="1"/>
  <c r="T2251" i="1"/>
  <c r="W2251" i="1"/>
  <c r="K2252" i="1"/>
  <c r="H2253" i="1"/>
  <c r="V2254" i="1"/>
  <c r="AB2254" i="2" l="1"/>
  <c r="AC2254" i="2"/>
  <c r="E2254" i="1"/>
  <c r="AD2254" i="2"/>
  <c r="J2253" i="1"/>
  <c r="T2252" i="1"/>
  <c r="K2253" i="1"/>
  <c r="W2252" i="1"/>
  <c r="H2254" i="1"/>
  <c r="T2253" i="1" l="1"/>
  <c r="K2254" i="1"/>
  <c r="J2254" i="1"/>
  <c r="W2253" i="1"/>
  <c r="W2254" i="1" l="1"/>
  <c r="T2254" i="1"/>
  <c r="V2255" i="1" l="1"/>
  <c r="E2255" i="1" l="1"/>
  <c r="AC2255" i="2"/>
  <c r="AB2255" i="2"/>
  <c r="AD2255" i="2"/>
  <c r="H2255" i="1"/>
  <c r="V2256" i="1"/>
  <c r="AD2256" i="2" l="1"/>
  <c r="E2256" i="1"/>
  <c r="AC2256" i="2"/>
  <c r="AB2256" i="2"/>
  <c r="K2255" i="1"/>
  <c r="J2255" i="1"/>
  <c r="H2256" i="1"/>
  <c r="V2257" i="1"/>
  <c r="E2257" i="1" l="1"/>
  <c r="AB2257" i="2"/>
  <c r="AD2257" i="2"/>
  <c r="AC2257" i="2"/>
  <c r="W2255" i="1"/>
  <c r="T2255" i="1"/>
  <c r="J2256" i="1"/>
  <c r="K2256" i="1"/>
  <c r="H2257" i="1"/>
  <c r="V2258" i="1"/>
  <c r="E2258" i="1" l="1"/>
  <c r="AB2258" i="2"/>
  <c r="AD2258" i="2"/>
  <c r="AC2258" i="2"/>
  <c r="W2256" i="1"/>
  <c r="T2256" i="1"/>
  <c r="K2257" i="1"/>
  <c r="J2257" i="1"/>
  <c r="H2258" i="1"/>
  <c r="V2259" i="1"/>
  <c r="E2259" i="1" l="1"/>
  <c r="AB2259" i="2"/>
  <c r="AD2259" i="2"/>
  <c r="AC2259" i="2"/>
  <c r="J2258" i="1"/>
  <c r="W2257" i="1"/>
  <c r="K2258" i="1"/>
  <c r="T2257" i="1"/>
  <c r="H2259" i="1"/>
  <c r="V2260" i="1"/>
  <c r="AB2260" i="2" l="1"/>
  <c r="AD2260" i="2"/>
  <c r="E2260" i="1"/>
  <c r="AC2260" i="2"/>
  <c r="T2258" i="1"/>
  <c r="J2259" i="1"/>
  <c r="W2258" i="1"/>
  <c r="K2259" i="1"/>
  <c r="H2260" i="1"/>
  <c r="V2261" i="1" l="1"/>
  <c r="V4" i="1" s="1"/>
  <c r="V3" i="1" s="1"/>
  <c r="V4" i="2"/>
  <c r="V3" i="2" s="1"/>
  <c r="E2261" i="1"/>
  <c r="AD2261" i="2"/>
  <c r="AC2261" i="2"/>
  <c r="AB2261" i="2"/>
  <c r="W2259" i="1"/>
  <c r="J2260" i="1"/>
  <c r="K2260" i="1"/>
  <c r="T2259" i="1"/>
  <c r="H2261" i="1" l="1"/>
  <c r="H4" i="1" s="1"/>
  <c r="H3" i="1" s="1"/>
  <c r="H4" i="2"/>
  <c r="M7" i="1"/>
  <c r="M13" i="1"/>
  <c r="M17" i="1"/>
  <c r="M144" i="1"/>
  <c r="M18" i="1"/>
  <c r="M148" i="1"/>
  <c r="M19" i="1"/>
  <c r="M890" i="1"/>
  <c r="M149" i="1"/>
  <c r="M151" i="1"/>
  <c r="M285" i="1"/>
  <c r="M888" i="1"/>
  <c r="M1123" i="1"/>
  <c r="M11" i="1"/>
  <c r="M8" i="1"/>
  <c r="M153" i="1"/>
  <c r="M656" i="1"/>
  <c r="M421" i="1"/>
  <c r="M10" i="1"/>
  <c r="M152" i="1"/>
  <c r="M286" i="1"/>
  <c r="M150" i="1"/>
  <c r="M154" i="1"/>
  <c r="M653" i="1"/>
  <c r="M1116" i="1"/>
  <c r="M147" i="1"/>
  <c r="M1113" i="1"/>
  <c r="M889" i="1"/>
  <c r="M648" i="1"/>
  <c r="M1110" i="1"/>
  <c r="M1120" i="1"/>
  <c r="M1114" i="1"/>
  <c r="M1111" i="1"/>
  <c r="M415" i="1"/>
  <c r="M1118" i="1"/>
  <c r="M419" i="1"/>
  <c r="M1122" i="1"/>
  <c r="M416" i="1"/>
  <c r="M16" i="1"/>
  <c r="M142" i="1"/>
  <c r="M887" i="1"/>
  <c r="M879" i="1"/>
  <c r="M1315" i="1"/>
  <c r="M1308" i="1"/>
  <c r="M278" i="1"/>
  <c r="M1112" i="1"/>
  <c r="M1117" i="1"/>
  <c r="M1312" i="1"/>
  <c r="M886" i="1"/>
  <c r="M145" i="1"/>
  <c r="M423" i="1"/>
  <c r="M1115" i="1"/>
  <c r="M288" i="1"/>
  <c r="M647" i="1"/>
  <c r="M882" i="1"/>
  <c r="M885" i="1"/>
  <c r="M651" i="1"/>
  <c r="M1119" i="1"/>
  <c r="M650" i="1"/>
  <c r="M279" i="1"/>
  <c r="M411" i="1"/>
  <c r="M884" i="1"/>
  <c r="M1314" i="1"/>
  <c r="M883" i="1"/>
  <c r="M287" i="1"/>
  <c r="M1311" i="1"/>
  <c r="M1305" i="1"/>
  <c r="M277" i="1"/>
  <c r="M646" i="1"/>
  <c r="M1310" i="1"/>
  <c r="M413" i="1"/>
  <c r="M422" i="1"/>
  <c r="M1313" i="1"/>
  <c r="M649" i="1"/>
  <c r="M1302" i="1"/>
  <c r="M414" i="1"/>
  <c r="M654" i="1"/>
  <c r="M1303" i="1"/>
  <c r="M644" i="1"/>
  <c r="M283" i="1"/>
  <c r="M284" i="1"/>
  <c r="M655" i="1"/>
  <c r="M282" i="1"/>
  <c r="M417" i="1"/>
  <c r="M276" i="1"/>
  <c r="M1307" i="1"/>
  <c r="M281" i="1"/>
  <c r="M652" i="1"/>
  <c r="M1309" i="1"/>
  <c r="M412" i="1"/>
  <c r="M418" i="1"/>
  <c r="M424" i="1"/>
  <c r="M420" i="1"/>
  <c r="M280" i="1"/>
  <c r="M1495" i="1"/>
  <c r="M1496" i="1"/>
  <c r="M1497" i="1"/>
  <c r="M1498" i="1"/>
  <c r="M1499" i="1"/>
  <c r="M1501" i="1"/>
  <c r="M1502" i="1"/>
  <c r="M1503" i="1"/>
  <c r="M1504" i="1"/>
  <c r="M1505" i="1"/>
  <c r="M1506" i="1"/>
  <c r="M1507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W2260" i="1"/>
  <c r="T2260" i="1"/>
  <c r="H3" i="2" l="1"/>
  <c r="E10" i="4"/>
  <c r="J2261" i="1"/>
  <c r="J4" i="1" s="1"/>
  <c r="J3" i="1" s="1"/>
  <c r="J4" i="2"/>
  <c r="K2261" i="1"/>
  <c r="K4" i="1" s="1"/>
  <c r="K3" i="1" s="1"/>
  <c r="K4" i="2"/>
  <c r="M1494" i="1"/>
  <c r="M645" i="1"/>
  <c r="M877" i="1"/>
  <c r="M143" i="1"/>
  <c r="M1500" i="1"/>
  <c r="M141" i="1"/>
  <c r="M289" i="1"/>
  <c r="M1306" i="1"/>
  <c r="M657" i="1"/>
  <c r="M1304" i="1"/>
  <c r="M880" i="1"/>
  <c r="M146" i="1"/>
  <c r="M9" i="1"/>
  <c r="M12" i="1"/>
  <c r="M14" i="1"/>
  <c r="M15" i="1"/>
  <c r="M1218" i="1"/>
  <c r="M2049" i="1"/>
  <c r="M950" i="1"/>
  <c r="M1389" i="1"/>
  <c r="M1435" i="1"/>
  <c r="M1226" i="1"/>
  <c r="M113" i="1"/>
  <c r="M1076" i="1"/>
  <c r="M2046" i="1"/>
  <c r="M934" i="1"/>
  <c r="M126" i="1"/>
  <c r="M524" i="1"/>
  <c r="M2045" i="1"/>
  <c r="M1056" i="1"/>
  <c r="M1101" i="1"/>
  <c r="M1530" i="1"/>
  <c r="M1380" i="1"/>
  <c r="M66" i="1"/>
  <c r="M2010" i="1"/>
  <c r="M243" i="1"/>
  <c r="M2003" i="1"/>
  <c r="M1017" i="1"/>
  <c r="M299" i="1"/>
  <c r="M1772" i="1"/>
  <c r="M2157" i="1"/>
  <c r="M1214" i="1"/>
  <c r="M718" i="1"/>
  <c r="M943" i="1"/>
  <c r="M1403" i="1"/>
  <c r="M807" i="1"/>
  <c r="M2143" i="1"/>
  <c r="M372" i="1"/>
  <c r="M91" i="1"/>
  <c r="M2159" i="1"/>
  <c r="M1398" i="1"/>
  <c r="M1647" i="1"/>
  <c r="M1393" i="1"/>
  <c r="M861" i="1"/>
  <c r="M1010" i="1"/>
  <c r="M2047" i="1"/>
  <c r="M516" i="1"/>
  <c r="M1593" i="1"/>
  <c r="M263" i="1"/>
  <c r="M632" i="1"/>
  <c r="M1518" i="1"/>
  <c r="M2231" i="1"/>
  <c r="M1319" i="1"/>
  <c r="M1774" i="1"/>
  <c r="M1219" i="1"/>
  <c r="M2207" i="1"/>
  <c r="M746" i="1"/>
  <c r="M69" i="1"/>
  <c r="M1958" i="1"/>
  <c r="M229" i="1"/>
  <c r="M688" i="1"/>
  <c r="M1139" i="1"/>
  <c r="M593" i="1"/>
  <c r="M2142" i="1"/>
  <c r="M1574" i="1"/>
  <c r="M2096" i="1"/>
  <c r="M933" i="1"/>
  <c r="M364" i="1"/>
  <c r="M1054" i="1"/>
  <c r="M1373" i="1"/>
  <c r="M991" i="1"/>
  <c r="M390" i="1"/>
  <c r="M1351" i="1"/>
  <c r="M791" i="1"/>
  <c r="M911" i="1"/>
  <c r="M239" i="1"/>
  <c r="M2134" i="1"/>
  <c r="M1247" i="1"/>
  <c r="M963" i="1"/>
  <c r="M795" i="1"/>
  <c r="M639" i="1"/>
  <c r="M680" i="1"/>
  <c r="M2133" i="1"/>
  <c r="M346" i="1"/>
  <c r="M719" i="1"/>
  <c r="M1900" i="1"/>
  <c r="M975" i="1"/>
  <c r="M1642" i="1"/>
  <c r="M1618" i="1"/>
  <c r="M900" i="1"/>
  <c r="M1811" i="1"/>
  <c r="M1918" i="1"/>
  <c r="M1187" i="1"/>
  <c r="M636" i="1"/>
  <c r="M916" i="1"/>
  <c r="M404" i="1"/>
  <c r="M1430" i="1"/>
  <c r="M2126" i="1"/>
  <c r="M446" i="1"/>
  <c r="M1357" i="1"/>
  <c r="M945" i="1"/>
  <c r="M436" i="1"/>
  <c r="M779" i="1"/>
  <c r="M1146" i="1"/>
  <c r="M39" i="1"/>
  <c r="M2115" i="1"/>
  <c r="M1807" i="1"/>
  <c r="M1672" i="1"/>
  <c r="M1013" i="1"/>
  <c r="M671" i="1"/>
  <c r="M1825" i="1"/>
  <c r="M1599" i="1"/>
  <c r="M1466" i="1"/>
  <c r="M529" i="1"/>
  <c r="M1418" i="1"/>
  <c r="M1289" i="1"/>
  <c r="M540" i="1"/>
  <c r="M1346" i="1"/>
  <c r="M1267" i="1"/>
  <c r="M2141" i="1"/>
  <c r="M876" i="1"/>
  <c r="M1025" i="1"/>
  <c r="M496" i="1"/>
  <c r="M2088" i="1"/>
  <c r="M1283" i="1"/>
  <c r="M407" i="1"/>
  <c r="M1902" i="1"/>
  <c r="M294" i="1"/>
  <c r="M748" i="1"/>
  <c r="M905" i="1"/>
  <c r="M387" i="1"/>
  <c r="M871" i="1"/>
  <c r="M753" i="1"/>
  <c r="M245" i="1"/>
  <c r="M1046" i="1"/>
  <c r="M614" i="1"/>
  <c r="M994" i="1"/>
  <c r="M1157" i="1"/>
  <c r="M556" i="1"/>
  <c r="M380" i="1"/>
  <c r="M870" i="1"/>
  <c r="M1424" i="1"/>
  <c r="M433" i="1"/>
  <c r="M303" i="1"/>
  <c r="M2232" i="1"/>
  <c r="M1436" i="1"/>
  <c r="M1945" i="1"/>
  <c r="M1425" i="1"/>
  <c r="M1300" i="1"/>
  <c r="M1407" i="1"/>
  <c r="M1970" i="1"/>
  <c r="M942" i="1"/>
  <c r="M2204" i="1"/>
  <c r="M566" i="1"/>
  <c r="M1276" i="1"/>
  <c r="M1189" i="1"/>
  <c r="M734" i="1"/>
  <c r="M439" i="1"/>
  <c r="M2188" i="1"/>
  <c r="M691" i="1"/>
  <c r="M2177" i="1"/>
  <c r="M1551" i="1"/>
  <c r="M2237" i="1"/>
  <c r="M2241" i="1"/>
  <c r="M1621" i="1"/>
  <c r="M2198" i="1"/>
  <c r="M1782" i="1"/>
  <c r="M707" i="1"/>
  <c r="M1588" i="1"/>
  <c r="M712" i="1"/>
  <c r="M661" i="1"/>
  <c r="M49" i="1"/>
  <c r="M601" i="1"/>
  <c r="M2258" i="1"/>
  <c r="M1896" i="1"/>
  <c r="M2019" i="1"/>
  <c r="M2163" i="1"/>
  <c r="M538" i="1"/>
  <c r="M274" i="1"/>
  <c r="M1230" i="1"/>
  <c r="M358" i="1"/>
  <c r="M1608" i="1"/>
  <c r="M1324" i="1"/>
  <c r="M1631" i="1"/>
  <c r="M291" i="1"/>
  <c r="M2187" i="1"/>
  <c r="M1474" i="1"/>
  <c r="M1934" i="1"/>
  <c r="M1662" i="1"/>
  <c r="M810" i="1"/>
  <c r="M1102" i="1"/>
  <c r="M2257" i="1"/>
  <c r="M908" i="1"/>
  <c r="M1059" i="1"/>
  <c r="M1947" i="1"/>
  <c r="M1905" i="1"/>
  <c r="M1318" i="1"/>
  <c r="M1800" i="1"/>
  <c r="M1401" i="1"/>
  <c r="M1571" i="1"/>
  <c r="M1678" i="1"/>
  <c r="M1489" i="1"/>
  <c r="M1959" i="1"/>
  <c r="M1486" i="1"/>
  <c r="M1814" i="1"/>
  <c r="M1137" i="1"/>
  <c r="M2111" i="1"/>
  <c r="M1951" i="1"/>
  <c r="M2196" i="1"/>
  <c r="M1943" i="1"/>
  <c r="M1926" i="1"/>
  <c r="M658" i="1"/>
  <c r="M1827" i="1"/>
  <c r="M1451" i="1"/>
  <c r="M2100" i="1"/>
  <c r="M763" i="1"/>
  <c r="M1636" i="1"/>
  <c r="M536" i="1"/>
  <c r="M217" i="1"/>
  <c r="M129" i="1"/>
  <c r="M468" i="1"/>
  <c r="M1797" i="1"/>
  <c r="M1103" i="1"/>
  <c r="M172" i="1"/>
  <c r="M2228" i="1"/>
  <c r="M258" i="1"/>
  <c r="M1670" i="1"/>
  <c r="M543" i="1"/>
  <c r="M2191" i="1"/>
  <c r="M1638" i="1"/>
  <c r="M744" i="1"/>
  <c r="M1090" i="1"/>
  <c r="M973" i="1"/>
  <c r="M1619" i="1"/>
  <c r="M764" i="1"/>
  <c r="M78" i="1"/>
  <c r="M337" i="1"/>
  <c r="M211" i="1"/>
  <c r="M1991" i="1"/>
  <c r="M608" i="1"/>
  <c r="M1907" i="1"/>
  <c r="M792" i="1"/>
  <c r="M331" i="1"/>
  <c r="M584" i="1"/>
  <c r="M768" i="1"/>
  <c r="M1594" i="1"/>
  <c r="M391" i="1"/>
  <c r="M1573" i="1"/>
  <c r="M75" i="1"/>
  <c r="M2195" i="1"/>
  <c r="M315" i="1"/>
  <c r="M1395" i="1"/>
  <c r="M233" i="1"/>
  <c r="M1595" i="1"/>
  <c r="M373" i="1"/>
  <c r="M623" i="1"/>
  <c r="M1591" i="1"/>
  <c r="M675" i="1"/>
  <c r="M1786" i="1"/>
  <c r="M83" i="1"/>
  <c r="M1065" i="1"/>
  <c r="M98" i="1"/>
  <c r="M330" i="1"/>
  <c r="M551" i="1"/>
  <c r="M1238" i="1"/>
  <c r="M374" i="1"/>
  <c r="M1042" i="1"/>
  <c r="M43" i="1"/>
  <c r="M1124" i="1"/>
  <c r="M1654" i="1"/>
  <c r="M27" i="1"/>
  <c r="M389" i="1"/>
  <c r="M686" i="1"/>
  <c r="M381" i="1"/>
  <c r="M1548" i="1"/>
  <c r="M1341" i="1"/>
  <c r="M162" i="1"/>
  <c r="M104" i="1"/>
  <c r="M2158" i="1"/>
  <c r="M574" i="1"/>
  <c r="M1942" i="1"/>
  <c r="M1685" i="1"/>
  <c r="M1125" i="1"/>
  <c r="M597" i="1"/>
  <c r="M1940" i="1"/>
  <c r="M634" i="1"/>
  <c r="M1899" i="1"/>
  <c r="M758" i="1"/>
  <c r="M1704" i="1"/>
  <c r="M1200" i="1"/>
  <c r="M1741" i="1"/>
  <c r="M1048" i="1"/>
  <c r="M1045" i="1"/>
  <c r="M525" i="1"/>
  <c r="M1092" i="1"/>
  <c r="M1208" i="1"/>
  <c r="M505" i="1"/>
  <c r="M2091" i="1"/>
  <c r="M1525" i="1"/>
  <c r="M1671" i="1"/>
  <c r="M1190" i="1"/>
  <c r="M227" i="1"/>
  <c r="M377" i="1"/>
  <c r="M1004" i="1"/>
  <c r="M1819" i="1"/>
  <c r="M97" i="1"/>
  <c r="M1156" i="1"/>
  <c r="M249" i="1"/>
  <c r="M1345" i="1"/>
  <c r="M1713" i="1"/>
  <c r="M2148" i="1"/>
  <c r="M1731" i="1"/>
  <c r="M1768" i="1"/>
  <c r="M1643" i="1"/>
  <c r="M1649" i="1"/>
  <c r="M1379" i="1"/>
  <c r="M1761" i="1"/>
  <c r="M2023" i="1"/>
  <c r="M526" i="1"/>
  <c r="M1360" i="1"/>
  <c r="M2220" i="1"/>
  <c r="M974" i="1"/>
  <c r="M1467" i="1"/>
  <c r="M122" i="1"/>
  <c r="M1278" i="1"/>
  <c r="M1838" i="1"/>
  <c r="M1095" i="1"/>
  <c r="M676" i="1"/>
  <c r="M1931" i="1"/>
  <c r="M82" i="1"/>
  <c r="M607" i="1"/>
  <c r="M1960" i="1"/>
  <c r="M2149" i="1"/>
  <c r="M1480" i="1"/>
  <c r="M1355" i="1"/>
  <c r="M520" i="1"/>
  <c r="M1974" i="1"/>
  <c r="M741" i="1"/>
  <c r="M785" i="1"/>
  <c r="M1100" i="1"/>
  <c r="M54" i="1"/>
  <c r="M1632" i="1"/>
  <c r="M567" i="1"/>
  <c r="M1442" i="1"/>
  <c r="M1231" i="1"/>
  <c r="M1820" i="1"/>
  <c r="M1402" i="1"/>
  <c r="M1976" i="1"/>
  <c r="M1589" i="1"/>
  <c r="M2175" i="1"/>
  <c r="M828" i="1"/>
  <c r="M48" i="1"/>
  <c r="M1528" i="1"/>
  <c r="M382" i="1"/>
  <c r="M987" i="1"/>
  <c r="M386" i="1"/>
  <c r="M1050" i="1"/>
  <c r="M2114" i="1"/>
  <c r="M1147" i="1"/>
  <c r="M384" i="1"/>
  <c r="M399" i="1"/>
  <c r="M1096" i="1"/>
  <c r="M1806" i="1"/>
  <c r="M2236" i="1"/>
  <c r="M937" i="1"/>
  <c r="M1299" i="1"/>
  <c r="M1560" i="1"/>
  <c r="M2226" i="1"/>
  <c r="M717" i="1"/>
  <c r="M356" i="1"/>
  <c r="M1209" i="1"/>
  <c r="M1775" i="1"/>
  <c r="M2085" i="1"/>
  <c r="M51" i="1"/>
  <c r="M687" i="1"/>
  <c r="M106" i="1"/>
  <c r="M261" i="1"/>
  <c r="M891" i="1"/>
  <c r="M738" i="1"/>
  <c r="M914" i="1"/>
  <c r="M852" i="1"/>
  <c r="M1160" i="1"/>
  <c r="M1737" i="1"/>
  <c r="M268" i="1"/>
  <c r="M2259" i="1"/>
  <c r="M2007" i="1"/>
  <c r="M437" i="1"/>
  <c r="M1762" i="1"/>
  <c r="M1665" i="1"/>
  <c r="M1145" i="1"/>
  <c r="M1027" i="1"/>
  <c r="M1107" i="1"/>
  <c r="M1989" i="1"/>
  <c r="M1859" i="1"/>
  <c r="M1753" i="1"/>
  <c r="M1846" i="1"/>
  <c r="M181" i="1"/>
  <c r="M1282" i="1"/>
  <c r="M1679" i="1"/>
  <c r="M1098" i="1"/>
  <c r="M1828" i="1"/>
  <c r="M968" i="1"/>
  <c r="M1605" i="1"/>
  <c r="M2190" i="1"/>
  <c r="M2178" i="1"/>
  <c r="M624" i="1"/>
  <c r="M1847" i="1"/>
  <c r="M1064" i="1"/>
  <c r="M434" i="1"/>
  <c r="M401" i="1"/>
  <c r="M1183" i="1"/>
  <c r="M385" i="1"/>
  <c r="M692" i="1"/>
  <c r="M488" i="1"/>
  <c r="M2015" i="1"/>
  <c r="M1491" i="1"/>
  <c r="M31" i="1"/>
  <c r="M406" i="1"/>
  <c r="M799" i="1"/>
  <c r="M24" i="1"/>
  <c r="M893" i="1"/>
  <c r="M1410" i="1"/>
  <c r="M475" i="1"/>
  <c r="M34" i="1"/>
  <c r="M1853" i="1"/>
  <c r="M1511" i="1"/>
  <c r="M1779" i="1"/>
  <c r="M1987" i="1"/>
  <c r="M1239" i="1"/>
  <c r="M240" i="1"/>
  <c r="M816" i="1"/>
  <c r="M1457" i="1"/>
  <c r="M892" i="1"/>
  <c r="M1790" i="1"/>
  <c r="M115" i="1"/>
  <c r="M1985" i="1"/>
  <c r="M546" i="1"/>
  <c r="M1390" i="1"/>
  <c r="M507" i="1"/>
  <c r="M1014" i="1"/>
  <c r="M1460" i="1"/>
  <c r="M313" i="1"/>
  <c r="M235" i="1"/>
  <c r="M582" i="1"/>
  <c r="M1207" i="1"/>
  <c r="M1795" i="1"/>
  <c r="M375" i="1"/>
  <c r="M1473" i="1"/>
  <c r="M581" i="1"/>
  <c r="M2048" i="1"/>
  <c r="M1767" i="1"/>
  <c r="M1854" i="1"/>
  <c r="M1073" i="1"/>
  <c r="M860" i="1"/>
  <c r="M1625" i="1"/>
  <c r="M1024" i="1"/>
  <c r="M1921" i="1"/>
  <c r="M56" i="1"/>
  <c r="M1969" i="1"/>
  <c r="M1953" i="1"/>
  <c r="M1754" i="1"/>
  <c r="M347" i="1"/>
  <c r="M1813" i="1"/>
  <c r="M1057" i="1"/>
  <c r="M232" i="1"/>
  <c r="M1169" i="1"/>
  <c r="M1463" i="1"/>
  <c r="M1615" i="1"/>
  <c r="M1093" i="1"/>
  <c r="M1569" i="1"/>
  <c r="M1023" i="1"/>
  <c r="M497" i="1"/>
  <c r="M1182" i="1"/>
  <c r="M523" i="1"/>
  <c r="M1154" i="1"/>
  <c r="M1372" i="1"/>
  <c r="M709" i="1"/>
  <c r="M1388" i="1"/>
  <c r="M1799" i="1"/>
  <c r="M1161" i="1"/>
  <c r="M1000" i="1"/>
  <c r="M1371" i="1"/>
  <c r="M701" i="1"/>
  <c r="M555" i="1"/>
  <c r="M780" i="1"/>
  <c r="M971" i="1"/>
  <c r="M1558" i="1"/>
  <c r="M1021" i="1"/>
  <c r="M192" i="1"/>
  <c r="M583" i="1"/>
  <c r="M921" i="1"/>
  <c r="M408" i="1"/>
  <c r="M33" i="1"/>
  <c r="M1281" i="1"/>
  <c r="M1180" i="1"/>
  <c r="M269" i="1"/>
  <c r="M757" i="1"/>
  <c r="M949" i="1"/>
  <c r="M1292" i="1"/>
  <c r="M1070" i="1"/>
  <c r="M716" i="1"/>
  <c r="M495" i="1"/>
  <c r="M2120" i="1"/>
  <c r="M1952" i="1"/>
  <c r="M801" i="1"/>
  <c r="M334" i="1"/>
  <c r="M2200" i="1"/>
  <c r="M896" i="1"/>
  <c r="M157" i="1"/>
  <c r="M855" i="1"/>
  <c r="M2057" i="1"/>
  <c r="M1477" i="1"/>
  <c r="M755" i="1"/>
  <c r="M2238" i="1"/>
  <c r="M2038" i="1"/>
  <c r="M2169" i="1"/>
  <c r="M1554" i="1"/>
  <c r="M2095" i="1"/>
  <c r="M114" i="1"/>
  <c r="M1759" i="1"/>
  <c r="M379" i="1"/>
  <c r="M477" i="1"/>
  <c r="M1661" i="1"/>
  <c r="M1327" i="1"/>
  <c r="M131" i="1"/>
  <c r="M1747" i="1"/>
  <c r="M1391" i="1"/>
  <c r="M1657" i="1"/>
  <c r="M803" i="1"/>
  <c r="M1478" i="1"/>
  <c r="M1850" i="1"/>
  <c r="M1796" i="1"/>
  <c r="M839" i="1"/>
  <c r="M118" i="1"/>
  <c r="M1038" i="1"/>
  <c r="M2101" i="1"/>
  <c r="M1260" i="1"/>
  <c r="M1701" i="1"/>
  <c r="M617" i="1"/>
  <c r="M2170" i="1"/>
  <c r="M1708" i="1"/>
  <c r="M1168" i="1"/>
  <c r="M1429" i="1"/>
  <c r="M1184" i="1"/>
  <c r="M776" i="1"/>
  <c r="M1365" i="1"/>
  <c r="M1738" i="1"/>
  <c r="M693" i="1"/>
  <c r="M1089" i="1"/>
  <c r="M1955" i="1"/>
  <c r="M2056" i="1"/>
  <c r="M960" i="1"/>
  <c r="M1865" i="1"/>
  <c r="M1714" i="1"/>
  <c r="M1236" i="1"/>
  <c r="M459" i="1"/>
  <c r="M2060" i="1"/>
  <c r="M1047" i="1"/>
  <c r="M336" i="1"/>
  <c r="M73" i="1"/>
  <c r="M1284" i="1"/>
  <c r="M840" i="1"/>
  <c r="M1540" i="1"/>
  <c r="M388" i="1"/>
  <c r="M202" i="1"/>
  <c r="M2254" i="1"/>
  <c r="M1920" i="1"/>
  <c r="M138" i="1"/>
  <c r="M1191" i="1"/>
  <c r="M2006" i="1"/>
  <c r="M189" i="1"/>
  <c r="M702" i="1"/>
  <c r="M1871" i="1"/>
  <c r="M1919" i="1"/>
  <c r="M2233" i="1"/>
  <c r="M343" i="1"/>
  <c r="M1217" i="1"/>
  <c r="M1736" i="1"/>
  <c r="M598" i="1"/>
  <c r="M723" i="1"/>
  <c r="M213" i="1"/>
  <c r="M2201" i="1"/>
  <c r="M626" i="1"/>
  <c r="M2099" i="1"/>
  <c r="M1201" i="1"/>
  <c r="M970" i="1"/>
  <c r="M589" i="1"/>
  <c r="M273" i="1"/>
  <c r="M730" i="1"/>
  <c r="M1677" i="1"/>
  <c r="M1758" i="1"/>
  <c r="M456" i="1"/>
  <c r="M940" i="1"/>
  <c r="M1072" i="1"/>
  <c r="M1980" i="1"/>
  <c r="M1141" i="1"/>
  <c r="M535" i="1"/>
  <c r="M769" i="1"/>
  <c r="M2193" i="1"/>
  <c r="M1749" i="1"/>
  <c r="M1561" i="1"/>
  <c r="M2097" i="1"/>
  <c r="M1104" i="1"/>
  <c r="M1684" i="1"/>
  <c r="M267" i="1"/>
  <c r="M1590" i="1"/>
  <c r="M1444" i="1"/>
  <c r="M703" i="1"/>
  <c r="M929" i="1"/>
  <c r="M1723" i="1"/>
  <c r="M1405" i="1"/>
  <c r="M2002" i="1"/>
  <c r="M786" i="1"/>
  <c r="M196" i="1"/>
  <c r="M1165" i="1"/>
  <c r="M2255" i="1"/>
  <c r="M1316" i="1"/>
  <c r="M1323" i="1"/>
  <c r="M761" i="1"/>
  <c r="M1512" i="1"/>
  <c r="M923" i="1"/>
  <c r="M1340" i="1"/>
  <c r="M194" i="1"/>
  <c r="M255" i="1"/>
  <c r="M1908" i="1"/>
  <c r="M564" i="1"/>
  <c r="M506" i="1"/>
  <c r="M2062" i="1"/>
  <c r="M297" i="1"/>
  <c r="M1448" i="1"/>
  <c r="M2229" i="1"/>
  <c r="M40" i="1"/>
  <c r="M1868" i="1"/>
  <c r="M2217" i="1"/>
  <c r="M521" i="1"/>
  <c r="M1440" i="1"/>
  <c r="M576" i="1"/>
  <c r="M595" i="1"/>
  <c r="M486" i="1"/>
  <c r="M1826" i="1"/>
  <c r="M1860" i="1"/>
  <c r="M1869" i="1"/>
  <c r="M251" i="1"/>
  <c r="M314" i="1"/>
  <c r="M1348" i="1"/>
  <c r="M1576" i="1"/>
  <c r="M932" i="1"/>
  <c r="M1780" i="1"/>
  <c r="M837" i="1"/>
  <c r="M1522" i="1"/>
  <c r="M2185" i="1"/>
  <c r="M1609" i="1"/>
  <c r="M1163" i="1"/>
  <c r="M476" i="1"/>
  <c r="M2194" i="1"/>
  <c r="M96" i="1"/>
  <c r="M1094" i="1"/>
  <c r="M302" i="1"/>
  <c r="M1681" i="1"/>
  <c r="M262" i="1"/>
  <c r="M2211" i="1"/>
  <c r="M1039" i="1"/>
  <c r="M781" i="1"/>
  <c r="M191" i="1"/>
  <c r="M793" i="1"/>
  <c r="M158" i="1"/>
  <c r="M2213" i="1"/>
  <c r="M124" i="1"/>
  <c r="M304" i="1"/>
  <c r="M321" i="1"/>
  <c r="M170" i="1"/>
  <c r="M1513" i="1"/>
  <c r="M2210" i="1"/>
  <c r="M1674" i="1"/>
  <c r="M1279" i="1"/>
  <c r="M1656" i="1"/>
  <c r="M549" i="1"/>
  <c r="M1339" i="1"/>
  <c r="M1008" i="1"/>
  <c r="M493" i="1"/>
  <c r="M484" i="1"/>
  <c r="M1732" i="1"/>
  <c r="M1252" i="1"/>
  <c r="M818" i="1"/>
  <c r="M873" i="1"/>
  <c r="M1106" i="1"/>
  <c r="M1335" i="1"/>
  <c r="M46" i="1"/>
  <c r="M1904" i="1"/>
  <c r="M985" i="1"/>
  <c r="M1722" i="1"/>
  <c r="M38" i="1"/>
  <c r="M254" i="1"/>
  <c r="M587" i="1"/>
  <c r="M1764" i="1"/>
  <c r="M1981" i="1"/>
  <c r="M1088" i="1"/>
  <c r="M1349" i="1"/>
  <c r="M368" i="1"/>
  <c r="M503" i="1"/>
  <c r="M79" i="1"/>
  <c r="M1750" i="1"/>
  <c r="M1212" i="1"/>
  <c r="M1416" i="1"/>
  <c r="M2234" i="1"/>
  <c r="M316" i="1"/>
  <c r="M1839" i="1"/>
  <c r="M633" i="1"/>
  <c r="M2199" i="1"/>
  <c r="M1640" i="1"/>
  <c r="M1144" i="1"/>
  <c r="M221" i="1"/>
  <c r="M466" i="1"/>
  <c r="M844" i="1"/>
  <c r="M445" i="1"/>
  <c r="M1742" i="1"/>
  <c r="M596" i="1"/>
  <c r="M1334" i="1"/>
  <c r="M207" i="1"/>
  <c r="M90" i="1"/>
  <c r="M1526" i="1"/>
  <c r="M898" i="1"/>
  <c r="M856" i="1"/>
  <c r="M1286" i="1"/>
  <c r="M1843" i="1"/>
  <c r="M2230" i="1"/>
  <c r="M1817" i="1"/>
  <c r="M537" i="1"/>
  <c r="M501" i="1"/>
  <c r="M630" i="1"/>
  <c r="M849" i="1"/>
  <c r="M1261" i="1"/>
  <c r="M1333" i="1"/>
  <c r="M622" i="1"/>
  <c r="M2208" i="1"/>
  <c r="M724" i="1"/>
  <c r="M81" i="1"/>
  <c r="M449" i="1"/>
  <c r="M453" i="1"/>
  <c r="M395" i="1"/>
  <c r="M733" i="1"/>
  <c r="M2055" i="1"/>
  <c r="M1232" i="1"/>
  <c r="M168" i="1"/>
  <c r="M2067" i="1"/>
  <c r="M1449" i="1"/>
  <c r="M765" i="1"/>
  <c r="M355" i="1"/>
  <c r="M451" i="1"/>
  <c r="M1404" i="1"/>
  <c r="M2094" i="1"/>
  <c r="M1788" i="1"/>
  <c r="M674" i="1"/>
  <c r="M1235" i="1"/>
  <c r="M1659" i="1"/>
  <c r="M783" i="1"/>
  <c r="M1246" i="1"/>
  <c r="M918" i="1"/>
  <c r="M989" i="1"/>
  <c r="M2069" i="1"/>
  <c r="M447" i="1"/>
  <c r="M2221" i="1"/>
  <c r="M2065" i="1"/>
  <c r="M359" i="1"/>
  <c r="M1529" i="1"/>
  <c r="M1196" i="1"/>
  <c r="M1293" i="1"/>
  <c r="M1399" i="1"/>
  <c r="M1634" i="1"/>
  <c r="M1363" i="1"/>
  <c r="M568" i="1"/>
  <c r="M640" i="1"/>
  <c r="M638" i="1"/>
  <c r="M756" i="1"/>
  <c r="M1840" i="1"/>
  <c r="M770" i="1"/>
  <c r="M517" i="1"/>
  <c r="M101" i="1"/>
  <c r="M1514" i="1"/>
  <c r="M1257" i="1"/>
  <c r="M1961" i="1"/>
  <c r="M995" i="1"/>
  <c r="M246" i="1"/>
  <c r="M216" i="1"/>
  <c r="M322" i="1"/>
  <c r="M1651" i="1"/>
  <c r="M1262" i="1"/>
  <c r="M2128" i="1"/>
  <c r="M502" i="1"/>
  <c r="M2113" i="1"/>
  <c r="M2261" i="1"/>
  <c r="M1343" i="1"/>
  <c r="M1174" i="1"/>
  <c r="M155" i="1"/>
  <c r="M1369" i="1"/>
  <c r="M1077" i="1"/>
  <c r="M865" i="1"/>
  <c r="M2064" i="1"/>
  <c r="M489" i="1"/>
  <c r="M2173" i="1"/>
  <c r="M1917" i="1"/>
  <c r="M1288" i="1"/>
  <c r="M1773" i="1"/>
  <c r="M665" i="1"/>
  <c r="M1423" i="1"/>
  <c r="M1787" i="1"/>
  <c r="M173" i="1"/>
  <c r="M1347" i="1"/>
  <c r="M1553" i="1"/>
  <c r="M320" i="1"/>
  <c r="M1400" i="1"/>
  <c r="M241" i="1"/>
  <c r="M2135" i="1"/>
  <c r="M1536" i="1"/>
  <c r="M440" i="1"/>
  <c r="M782" i="1"/>
  <c r="M1849" i="1"/>
  <c r="M1128" i="1"/>
  <c r="M1087" i="1"/>
  <c r="M1707" i="1"/>
  <c r="M1925" i="1"/>
  <c r="M508" i="1"/>
  <c r="M2132" i="1"/>
  <c r="M750" i="1"/>
  <c r="M458" i="1"/>
  <c r="M397" i="1"/>
  <c r="M259" i="1"/>
  <c r="M677" i="1"/>
  <c r="M1367" i="1"/>
  <c r="M1275" i="1"/>
  <c r="M784" i="1"/>
  <c r="M1538" i="1"/>
  <c r="M936" i="1"/>
  <c r="M599" i="1"/>
  <c r="M571" i="1"/>
  <c r="M685" i="1"/>
  <c r="M1906" i="1"/>
  <c r="M990" i="1"/>
  <c r="M823" i="1"/>
  <c r="M561" i="1"/>
  <c r="M309" i="1"/>
  <c r="M121" i="1"/>
  <c r="M1454" i="1"/>
  <c r="M962" i="1"/>
  <c r="M1133" i="1"/>
  <c r="M1091" i="1"/>
  <c r="M541" i="1"/>
  <c r="M74" i="1"/>
  <c r="M1857" i="1"/>
  <c r="M1864" i="1"/>
  <c r="M906" i="1"/>
  <c r="M1852" i="1"/>
  <c r="M511" i="1"/>
  <c r="M1641" i="1"/>
  <c r="M957" i="1"/>
  <c r="M137" i="1"/>
  <c r="M1016" i="1"/>
  <c r="M1063" i="1"/>
  <c r="M1040" i="1"/>
  <c r="M2024" i="1"/>
  <c r="M1332" i="1"/>
  <c r="M469" i="1"/>
  <c r="M394" i="1"/>
  <c r="M107" i="1"/>
  <c r="M471" i="1"/>
  <c r="M36" i="1"/>
  <c r="M1876" i="1"/>
  <c r="M1132" i="1"/>
  <c r="M815" i="1"/>
  <c r="M615" i="1"/>
  <c r="M832" i="1"/>
  <c r="M1997" i="1"/>
  <c r="M570" i="1"/>
  <c r="M1872" i="1"/>
  <c r="M1031" i="1"/>
  <c r="M1841" i="1"/>
  <c r="M1277" i="1"/>
  <c r="M1296" i="1"/>
  <c r="M1244" i="1"/>
  <c r="M1285" i="1"/>
  <c r="M1669" i="1"/>
  <c r="M531" i="1"/>
  <c r="M175" i="1"/>
  <c r="M1487" i="1"/>
  <c r="M26" i="1"/>
  <c r="M1785" i="1"/>
  <c r="M775" i="1"/>
  <c r="M308" i="1"/>
  <c r="M951" i="1"/>
  <c r="M42" i="1"/>
  <c r="M992" i="1"/>
  <c r="M2093" i="1"/>
  <c r="M1003" i="1"/>
  <c r="M1837" i="1"/>
  <c r="M1682" i="1"/>
  <c r="M1291" i="1"/>
  <c r="M467" i="1"/>
  <c r="M965" i="1"/>
  <c r="M1998" i="1"/>
  <c r="M45" i="1"/>
  <c r="M1763" i="1"/>
  <c r="M2136" i="1"/>
  <c r="M610" i="1"/>
  <c r="M474" i="1"/>
  <c r="M850" i="1"/>
  <c r="M2059" i="1"/>
  <c r="M1108" i="1"/>
  <c r="M2012" i="1"/>
  <c r="M1193" i="1"/>
  <c r="M1149" i="1"/>
  <c r="M773" i="1"/>
  <c r="M854" i="1"/>
  <c r="M1109" i="1"/>
  <c r="M1949" i="1"/>
  <c r="M1019" i="1"/>
  <c r="M53" i="1"/>
  <c r="M224" i="1"/>
  <c r="M1263" i="1"/>
  <c r="M68" i="1"/>
  <c r="M1044" i="1"/>
  <c r="M938" i="1"/>
  <c r="M952" i="1"/>
  <c r="M1527" i="1"/>
  <c r="M257" i="1"/>
  <c r="M2216" i="1"/>
  <c r="M2166" i="1"/>
  <c r="M857" i="1"/>
  <c r="M1483" i="1"/>
  <c r="M594" i="1"/>
  <c r="M2151" i="1"/>
  <c r="M1559" i="1"/>
  <c r="M727" i="1"/>
  <c r="M1892" i="1"/>
  <c r="M204" i="1"/>
  <c r="M352" i="1"/>
  <c r="M2227" i="1"/>
  <c r="M1035" i="1"/>
  <c r="M659" i="1"/>
  <c r="M1794" i="1"/>
  <c r="M248" i="1"/>
  <c r="M979" i="1"/>
  <c r="M518" i="1"/>
  <c r="M264" i="1"/>
  <c r="M557" i="1"/>
  <c r="M972" i="1"/>
  <c r="M847" i="1"/>
  <c r="M441" i="1"/>
  <c r="M982" i="1"/>
  <c r="M836" i="1"/>
  <c r="M1757" i="1"/>
  <c r="M199" i="1"/>
  <c r="M1431" i="1"/>
  <c r="M1781" i="1"/>
  <c r="M1633" i="1"/>
  <c r="M1336" i="1"/>
  <c r="M1203" i="1"/>
  <c r="M1602" i="1"/>
  <c r="M1295" i="1"/>
  <c r="M301" i="1"/>
  <c r="M1067" i="1"/>
  <c r="M726" i="1"/>
  <c r="M569" i="1"/>
  <c r="M305" i="1"/>
  <c r="M1734" i="1"/>
  <c r="M1153" i="1"/>
  <c r="M1233" i="1"/>
  <c r="M1066" i="1"/>
  <c r="M1803" i="1"/>
  <c r="M1301" i="1"/>
  <c r="M794" i="1"/>
  <c r="M1683" i="1"/>
  <c r="M822" i="1"/>
  <c r="M2172" i="1"/>
  <c r="M1213" i="1"/>
  <c r="M132" i="1"/>
  <c r="M806" i="1"/>
  <c r="M1256" i="1"/>
  <c r="M367" i="1"/>
  <c r="M1287" i="1"/>
  <c r="M901" i="1"/>
  <c r="M1520" i="1"/>
  <c r="M826" i="1"/>
  <c r="M317" i="1"/>
  <c r="M1717" i="1"/>
  <c r="M1567" i="1"/>
  <c r="M679" i="1"/>
  <c r="M704" i="1"/>
  <c r="M1973" i="1"/>
  <c r="M1909" i="1"/>
  <c r="M2127" i="1"/>
  <c r="M1875" i="1"/>
  <c r="M2225" i="1"/>
  <c r="M1637" i="1"/>
  <c r="M2183" i="1"/>
  <c r="M1765" i="1"/>
  <c r="M491" i="1"/>
  <c r="M94" i="1"/>
  <c r="M993" i="1"/>
  <c r="M798" i="1"/>
  <c r="M292" i="1"/>
  <c r="M577" i="1"/>
  <c r="M978" i="1"/>
  <c r="M1181" i="1"/>
  <c r="M1821" i="1"/>
  <c r="M1562" i="1"/>
  <c r="M863" i="1"/>
  <c r="M2112" i="1"/>
  <c r="M1604" i="1"/>
  <c r="M473" i="1"/>
  <c r="M1822" i="1"/>
  <c r="M1635" i="1"/>
  <c r="M848" i="1"/>
  <c r="M641" i="1"/>
  <c r="M1612" i="1"/>
  <c r="M1829" i="1"/>
  <c r="M710" i="1"/>
  <c r="M1456" i="1"/>
  <c r="M1086" i="1"/>
  <c r="M700" i="1"/>
  <c r="M252" i="1"/>
  <c r="M1381" i="1"/>
  <c r="M1328" i="1"/>
  <c r="M325" i="1"/>
  <c r="M699" i="1"/>
  <c r="M1105" i="1"/>
  <c r="M117" i="1"/>
  <c r="M983" i="1"/>
  <c r="M410" i="1"/>
  <c r="M99" i="1"/>
  <c r="M874" i="1"/>
  <c r="M1645" i="1"/>
  <c r="M1990" i="1"/>
  <c r="M2144" i="1"/>
  <c r="M88" i="1"/>
  <c r="M354" i="1"/>
  <c r="M2020" i="1"/>
  <c r="M899" i="1"/>
  <c r="M1192" i="1"/>
  <c r="M409" i="1"/>
  <c r="M878" i="1"/>
  <c r="M2244" i="1"/>
  <c r="M1564" i="1"/>
  <c r="M862" i="1"/>
  <c r="M1026" i="1"/>
  <c r="M1465" i="1"/>
  <c r="M958" i="1"/>
  <c r="M378" i="1"/>
  <c r="M2165" i="1"/>
  <c r="M1557" i="1"/>
  <c r="M20" i="1"/>
  <c r="M1374" i="1"/>
  <c r="M370" i="1"/>
  <c r="M814" i="1"/>
  <c r="M1427" i="1"/>
  <c r="M134" i="1"/>
  <c r="M481" i="1"/>
  <c r="M135" i="1"/>
  <c r="M1175" i="1"/>
  <c r="M2214" i="1"/>
  <c r="M1836" i="1"/>
  <c r="M1258" i="1"/>
  <c r="M210" i="1"/>
  <c r="M2021" i="1"/>
  <c r="M201" i="1"/>
  <c r="M498" i="1"/>
  <c r="M125" i="1"/>
  <c r="M1680" i="1"/>
  <c r="M998" i="1"/>
  <c r="M1627" i="1"/>
  <c r="M796" i="1"/>
  <c r="M690" i="1"/>
  <c r="M1598" i="1"/>
  <c r="M1739" i="1"/>
  <c r="M366" i="1"/>
  <c r="M1455" i="1"/>
  <c r="M80" i="1"/>
  <c r="M1121" i="1"/>
  <c r="M834" i="1"/>
  <c r="M1177" i="1"/>
  <c r="M1294" i="1"/>
  <c r="M432" i="1"/>
  <c r="M544" i="1"/>
  <c r="M105" i="1"/>
  <c r="M1893" i="1"/>
  <c r="M1353" i="1"/>
  <c r="M1052" i="1"/>
  <c r="M1805" i="1"/>
  <c r="M1748" i="1"/>
  <c r="M830" i="1"/>
  <c r="M1265" i="1"/>
  <c r="M300" i="1"/>
  <c r="M1245" i="1"/>
  <c r="M1646" i="1"/>
  <c r="M1550" i="1"/>
  <c r="M519" i="1"/>
  <c r="M1322" i="1"/>
  <c r="M1126" i="1"/>
  <c r="M1784" i="1"/>
  <c r="M579" i="1"/>
  <c r="M708" i="1"/>
  <c r="M1075" i="1"/>
  <c r="M1946" i="1"/>
  <c r="M820" i="1"/>
  <c r="M1580" i="1"/>
  <c r="M1531" i="1"/>
  <c r="M1898" i="1"/>
  <c r="M1270" i="1"/>
  <c r="M1186" i="1"/>
  <c r="M1666" i="1"/>
  <c r="M1924" i="1"/>
  <c r="M333" i="1"/>
  <c r="M47" i="1"/>
  <c r="M767" i="1"/>
  <c r="M1164" i="1"/>
  <c r="M1354" i="1"/>
  <c r="M2092" i="1"/>
  <c r="M1320" i="1"/>
  <c r="M558" i="1"/>
  <c r="M402" i="1"/>
  <c r="M1441" i="1"/>
  <c r="M941" i="1"/>
  <c r="M1097" i="1"/>
  <c r="M1575" i="1"/>
  <c r="M230" i="1"/>
  <c r="M591" i="1"/>
  <c r="M787" i="1"/>
  <c r="M1411" i="1"/>
  <c r="M1376" i="1"/>
  <c r="M2122" i="1"/>
  <c r="M1461" i="1"/>
  <c r="M400" i="1"/>
  <c r="M1710" i="1"/>
  <c r="M1406" i="1"/>
  <c r="M1176" i="1"/>
  <c r="M1939" i="1"/>
  <c r="M2260" i="1"/>
  <c r="M188" i="1"/>
  <c r="M1344" i="1"/>
  <c r="M2027" i="1"/>
  <c r="M1271" i="1"/>
  <c r="M1062" i="1"/>
  <c r="M275" i="1"/>
  <c r="M2036" i="1"/>
  <c r="M2243" i="1"/>
  <c r="M52" i="1"/>
  <c r="M530" i="1"/>
  <c r="M1963" i="1"/>
  <c r="M1225" i="1"/>
  <c r="M403" i="1"/>
  <c r="M2137" i="1"/>
  <c r="M1032" i="1"/>
  <c r="M183" i="1"/>
  <c r="M1916" i="1"/>
  <c r="M160" i="1"/>
  <c r="M1848" i="1"/>
  <c r="M2140" i="1"/>
  <c r="M1266" i="1"/>
  <c r="M866" i="1"/>
  <c r="M1197" i="1"/>
  <c r="M1751" i="1"/>
  <c r="M1250" i="1"/>
  <c r="M1426" i="1"/>
  <c r="M1049" i="1"/>
  <c r="M842" i="1"/>
  <c r="M87" i="1"/>
  <c r="M1370" i="1"/>
  <c r="M1992" i="1"/>
  <c r="M2125" i="1"/>
  <c r="M290" i="1"/>
  <c r="M1600" i="1"/>
  <c r="M442" i="1"/>
  <c r="M1350" i="1"/>
  <c r="M824" i="1"/>
  <c r="M522" i="1"/>
  <c r="M766" i="1"/>
  <c r="M1700" i="1"/>
  <c r="M1037" i="1"/>
  <c r="M1469" i="1"/>
  <c r="M1234" i="1"/>
  <c r="M2150" i="1"/>
  <c r="M1726" i="1"/>
  <c r="M1053" i="1"/>
  <c r="M161" i="1"/>
  <c r="M1220" i="1"/>
  <c r="M110" i="1"/>
  <c r="M22" i="1"/>
  <c r="M527" i="1"/>
  <c r="M1009" i="1"/>
  <c r="M969" i="1"/>
  <c r="M2102" i="1"/>
  <c r="M1210" i="1"/>
  <c r="M735" i="1"/>
  <c r="M2155" i="1"/>
  <c r="M1808" i="1"/>
  <c r="M1740" i="1"/>
  <c r="M625" i="1"/>
  <c r="M2109" i="1"/>
  <c r="M1712" i="1"/>
  <c r="M922" i="1"/>
  <c r="M804" i="1"/>
  <c r="M2011" i="1"/>
  <c r="M2224" i="1"/>
  <c r="M1720" i="1"/>
  <c r="M1298" i="1"/>
  <c r="M327" i="1"/>
  <c r="M711" i="1"/>
  <c r="M478" i="1"/>
  <c r="M306" i="1"/>
  <c r="M743" i="1"/>
  <c r="M472" i="1"/>
  <c r="M1020" i="1"/>
  <c r="M585" i="1"/>
  <c r="M1534" i="1"/>
  <c r="M2084" i="1"/>
  <c r="M1508" i="1"/>
  <c r="M1259" i="1"/>
  <c r="M620" i="1"/>
  <c r="M127" i="1"/>
  <c r="M953" i="1"/>
  <c r="M1818" i="1"/>
  <c r="M1639" i="1"/>
  <c r="M1152" i="1"/>
  <c r="M2123" i="1"/>
  <c r="M1626" i="1"/>
  <c r="M1660" i="1"/>
  <c r="M868" i="1"/>
  <c r="M1967" i="1"/>
  <c r="M1745" i="1"/>
  <c r="M1229" i="1"/>
  <c r="M542" i="1"/>
  <c r="M894" i="1"/>
  <c r="M1624" i="1"/>
  <c r="M790" i="1"/>
  <c r="M435" i="1"/>
  <c r="M457" i="1"/>
  <c r="M1719" i="1"/>
  <c r="M247" i="1"/>
  <c r="M271" i="1"/>
  <c r="M398" i="1"/>
  <c r="M1211" i="1"/>
  <c r="M462" i="1"/>
  <c r="M438" i="1"/>
  <c r="M1396" i="1"/>
  <c r="M954" i="1"/>
  <c r="M119" i="1"/>
  <c r="M1195" i="1"/>
  <c r="M1188" i="1"/>
  <c r="M1873" i="1"/>
  <c r="M802" i="1"/>
  <c r="M618" i="1"/>
  <c r="M1999" i="1"/>
  <c r="M92" i="1"/>
  <c r="M344" i="1"/>
  <c r="M612" i="1"/>
  <c r="M2004" i="1"/>
  <c r="M2130" i="1"/>
  <c r="M2215" i="1"/>
  <c r="M1911" i="1"/>
  <c r="M1464" i="1"/>
  <c r="M1668" i="1"/>
  <c r="M59" i="1"/>
  <c r="M1581" i="1"/>
  <c r="M1923" i="1"/>
  <c r="M1492" i="1"/>
  <c r="M1221" i="1"/>
  <c r="M2209" i="1"/>
  <c r="M910" i="1"/>
  <c r="M341" i="1"/>
  <c r="M1392" i="1"/>
  <c r="M920" i="1"/>
  <c r="M396" i="1"/>
  <c r="M725" i="1"/>
  <c r="M1058" i="1"/>
  <c r="M1972" i="1"/>
  <c r="M1984" i="1"/>
  <c r="M1253" i="1"/>
  <c r="M559" i="1"/>
  <c r="M485" i="1"/>
  <c r="M1601" i="1"/>
  <c r="M1394" i="1"/>
  <c r="M777" i="1"/>
  <c r="M637" i="1"/>
  <c r="M1326" i="1"/>
  <c r="M1988" i="1"/>
  <c r="M206" i="1"/>
  <c r="M89" i="1"/>
  <c r="M1539" i="1"/>
  <c r="M1185" i="1"/>
  <c r="M2247" i="1"/>
  <c r="M1385" i="1"/>
  <c r="M332" i="1"/>
  <c r="M265" i="1"/>
  <c r="M361" i="1"/>
  <c r="M1397" i="1"/>
  <c r="M57" i="1"/>
  <c r="M1544" i="1"/>
  <c r="M430" i="1"/>
  <c r="M1043" i="1"/>
  <c r="M1519" i="1"/>
  <c r="M61" i="1"/>
  <c r="M329" i="1"/>
  <c r="M2245" i="1"/>
  <c r="M1249" i="1"/>
  <c r="M1227" i="1"/>
  <c r="M2118" i="1"/>
  <c r="M504" i="1"/>
  <c r="M1206" i="1"/>
  <c r="M819" i="1"/>
  <c r="M428" i="1"/>
  <c r="M1517" i="1"/>
  <c r="M2146" i="1"/>
  <c r="M1746" i="1"/>
  <c r="M1809" i="1"/>
  <c r="M460" i="1"/>
  <c r="M1789" i="1"/>
  <c r="M319" i="1"/>
  <c r="M1877" i="1"/>
  <c r="M1415" i="1"/>
  <c r="M2066" i="1"/>
  <c r="M1597" i="1"/>
  <c r="M2252" i="1"/>
  <c r="M2152" i="1"/>
  <c r="M706" i="1"/>
  <c r="M1274" i="1"/>
  <c r="M185" i="1"/>
  <c r="M499" i="1"/>
  <c r="M1361" i="1"/>
  <c r="M2161" i="1"/>
  <c r="M1547" i="1"/>
  <c r="M1815" i="1"/>
  <c r="M1078" i="1"/>
  <c r="M1269" i="1"/>
  <c r="M931" i="1"/>
  <c r="M681" i="1"/>
  <c r="M159" i="1"/>
  <c r="M1832" i="1"/>
  <c r="M1273" i="1"/>
  <c r="M1582" i="1"/>
  <c r="M1964" i="1"/>
  <c r="M1545" i="1"/>
  <c r="M376" i="1"/>
  <c r="M838" i="1"/>
  <c r="M311" i="1"/>
  <c r="M2250" i="1"/>
  <c r="M28" i="1"/>
  <c r="M1482" i="1"/>
  <c r="M219" i="1"/>
  <c r="M109" i="1"/>
  <c r="M1610" i="1"/>
  <c r="M1470" i="1"/>
  <c r="M454" i="1"/>
  <c r="M510" i="1"/>
  <c r="M482" i="1"/>
  <c r="M2242" i="1"/>
  <c r="M1337" i="1"/>
  <c r="M809" i="1"/>
  <c r="M197" i="1"/>
  <c r="M1702" i="1"/>
  <c r="M2153" i="1"/>
  <c r="M1135" i="1"/>
  <c r="M902" i="1"/>
  <c r="M563" i="1"/>
  <c r="M684" i="1"/>
  <c r="M1387" i="1"/>
  <c r="M586" i="1"/>
  <c r="M984" i="1"/>
  <c r="M2005" i="1"/>
  <c r="M244" i="1"/>
  <c r="M1577" i="1"/>
  <c r="M683" i="1"/>
  <c r="M628" i="1"/>
  <c r="M1251" i="1"/>
  <c r="M1330" i="1"/>
  <c r="M165" i="1"/>
  <c r="M913" i="1"/>
  <c r="M483" i="1"/>
  <c r="M662" i="1"/>
  <c r="M827" i="1"/>
  <c r="M2145" i="1"/>
  <c r="M881" i="1"/>
  <c r="M242" i="1"/>
  <c r="M1443" i="1"/>
  <c r="M959" i="1"/>
  <c r="M2018" i="1"/>
  <c r="M1979" i="1"/>
  <c r="M2031" i="1"/>
  <c r="M76" i="1"/>
  <c r="M363" i="1"/>
  <c r="M590" i="1"/>
  <c r="M1159" i="1"/>
  <c r="M128" i="1"/>
  <c r="M1728" i="1"/>
  <c r="M695" i="1"/>
  <c r="M1804" i="1"/>
  <c r="M326" i="1"/>
  <c r="M2205" i="1"/>
  <c r="M1532" i="1"/>
  <c r="M678" i="1"/>
  <c r="M1928" i="1"/>
  <c r="M565" i="1"/>
  <c r="M1623" i="1"/>
  <c r="M572" i="1"/>
  <c r="M1874" i="1"/>
  <c r="M455" i="1"/>
  <c r="M266" i="1"/>
  <c r="M1706" i="1"/>
  <c r="M1993" i="1"/>
  <c r="M1653" i="1"/>
  <c r="M831" i="1"/>
  <c r="M250" i="1"/>
  <c r="M1342" i="1"/>
  <c r="M77" i="1"/>
  <c r="M1798" i="1"/>
  <c r="M2054" i="1"/>
  <c r="M545" i="1"/>
  <c r="M338" i="1"/>
  <c r="M2239" i="1"/>
  <c r="M253" i="1"/>
  <c r="M1414" i="1"/>
  <c r="M180" i="1"/>
  <c r="M621" i="1"/>
  <c r="M2147" i="1"/>
  <c r="M1613" i="1"/>
  <c r="M904" i="1"/>
  <c r="M1995" i="1"/>
  <c r="M1438" i="1"/>
  <c r="M365" i="1"/>
  <c r="M1138" i="1"/>
  <c r="M833" i="1"/>
  <c r="M1944" i="1"/>
  <c r="M231" i="1"/>
  <c r="M1041" i="1"/>
  <c r="M2246" i="1"/>
  <c r="M1055" i="1"/>
  <c r="M1648" i="1"/>
  <c r="M1535" i="1"/>
  <c r="M1851" i="1"/>
  <c r="M208" i="1"/>
  <c r="M2218" i="1"/>
  <c r="M512" i="1"/>
  <c r="M539" i="1"/>
  <c r="M2116" i="1"/>
  <c r="M1068" i="1"/>
  <c r="M843" i="1"/>
  <c r="M60" i="1"/>
  <c r="M1830" i="1"/>
  <c r="M1420" i="1"/>
  <c r="M1901" i="1"/>
  <c r="M2039" i="1"/>
  <c r="M2168" i="1"/>
  <c r="M171" i="1"/>
  <c r="M1452" i="1"/>
  <c r="M1755" i="1"/>
  <c r="M1243" i="1"/>
  <c r="M1166" i="1"/>
  <c r="M611" i="1"/>
  <c r="M2248" i="1"/>
  <c r="M846" i="1"/>
  <c r="M1162" i="1"/>
  <c r="M1858" i="1"/>
  <c r="M1572" i="1"/>
  <c r="M1968" i="1"/>
  <c r="M1413" i="1"/>
  <c r="M1142" i="1"/>
  <c r="M2017" i="1"/>
  <c r="M1516" i="1"/>
  <c r="M200" i="1"/>
  <c r="M1903" i="1"/>
  <c r="M425" i="1"/>
  <c r="M1074" i="1"/>
  <c r="M1954" i="1"/>
  <c r="M729" i="1"/>
  <c r="M1867" i="1"/>
  <c r="M1290" i="1"/>
  <c r="M1778" i="1"/>
  <c r="M1071" i="1"/>
  <c r="M1935" i="1"/>
  <c r="M509" i="1"/>
  <c r="M1488" i="1"/>
  <c r="M350" i="1"/>
  <c r="M2040" i="1"/>
  <c r="M2167" i="1"/>
  <c r="M956" i="1"/>
  <c r="M1664" i="1"/>
  <c r="M1915" i="1"/>
  <c r="M930" i="1"/>
  <c r="M1655" i="1"/>
  <c r="M1331" i="1"/>
  <c r="M1578" i="1"/>
  <c r="M1912" i="1"/>
  <c r="M1724" i="1"/>
  <c r="M808" i="1"/>
  <c r="M532" i="1"/>
  <c r="M203" i="1"/>
  <c r="M2058" i="1"/>
  <c r="M37" i="1"/>
  <c r="M1729" i="1"/>
  <c r="M23" i="1"/>
  <c r="M2206" i="1"/>
  <c r="M348" i="1"/>
  <c r="M2016" i="1"/>
  <c r="M1766" i="1"/>
  <c r="M2131" i="1"/>
  <c r="M67" i="1"/>
  <c r="M872" i="1"/>
  <c r="M1171" i="1"/>
  <c r="M44" i="1"/>
  <c r="M1375" i="1"/>
  <c r="M1242" i="1"/>
  <c r="M1173" i="1"/>
  <c r="M1676" i="1"/>
  <c r="M2013" i="1"/>
  <c r="M1793" i="1"/>
  <c r="M919" i="1"/>
  <c r="M1458" i="1"/>
  <c r="M1866" i="1"/>
  <c r="M335" i="1"/>
  <c r="M1936" i="1"/>
  <c r="M190" i="1"/>
  <c r="M805" i="1"/>
  <c r="M1148" i="1"/>
  <c r="M393" i="1"/>
  <c r="M629" i="1"/>
  <c r="M70" i="1"/>
  <c r="M600" i="1"/>
  <c r="M1956" i="1"/>
  <c r="M383" i="1"/>
  <c r="M835" i="1"/>
  <c r="M1204" i="1"/>
  <c r="M1006" i="1"/>
  <c r="M1606" i="1"/>
  <c r="M1658" i="1"/>
  <c r="M260" i="1"/>
  <c r="M759" i="1"/>
  <c r="M360" i="1"/>
  <c r="M465" i="1"/>
  <c r="M1143" i="1"/>
  <c r="M318" i="1"/>
  <c r="M270" i="1"/>
  <c r="M1150" i="1"/>
  <c r="M32" i="1"/>
  <c r="M548" i="1"/>
  <c r="M1083" i="1"/>
  <c r="M1585" i="1"/>
  <c r="M829" i="1"/>
  <c r="M1170" i="1"/>
  <c r="M514" i="1"/>
  <c r="M939" i="1"/>
  <c r="M1129" i="1"/>
  <c r="M405" i="1"/>
  <c r="M2179" i="1"/>
  <c r="M1215" i="1"/>
  <c r="M742" i="1"/>
  <c r="M2197" i="1"/>
  <c r="M1614" i="1"/>
  <c r="M1982" i="1"/>
  <c r="M312" i="1"/>
  <c r="M1084" i="1"/>
  <c r="M1856" i="1"/>
  <c r="M2041" i="1"/>
  <c r="M1791" i="1"/>
  <c r="M164" i="1"/>
  <c r="M139" i="1"/>
  <c r="M1099" i="1"/>
  <c r="M464" i="1"/>
  <c r="M1941" i="1"/>
  <c r="M533" i="1"/>
  <c r="M195" i="1"/>
  <c r="M2251" i="1"/>
  <c r="M184" i="1"/>
  <c r="M981" i="1"/>
  <c r="M1546" i="1"/>
  <c r="M2033" i="1"/>
  <c r="M225" i="1"/>
  <c r="M967" i="1"/>
  <c r="M1962" i="1"/>
  <c r="M1222" i="1"/>
  <c r="M592" i="1"/>
  <c r="M1081" i="1"/>
  <c r="M1630" i="1"/>
  <c r="M1929" i="1"/>
  <c r="M635" i="1"/>
  <c r="M672" i="1"/>
  <c r="M1085" i="1"/>
  <c r="M1459" i="1"/>
  <c r="M21" i="1"/>
  <c r="M2052" i="1"/>
  <c r="M966" i="1"/>
  <c r="M616" i="1"/>
  <c r="M1012" i="1"/>
  <c r="M55" i="1"/>
  <c r="M772" i="1"/>
  <c r="M362" i="1"/>
  <c r="M371" i="1"/>
  <c r="M1810" i="1"/>
  <c r="M740" i="1"/>
  <c r="M817" i="1"/>
  <c r="M307" i="1"/>
  <c r="M1297" i="1"/>
  <c r="M1994" i="1"/>
  <c r="M1616" i="1"/>
  <c r="M812" i="1"/>
  <c r="M209" i="1"/>
  <c r="M427" i="1"/>
  <c r="M1549" i="1"/>
  <c r="M2180" i="1"/>
  <c r="M2212" i="1"/>
  <c r="M228" i="1"/>
  <c r="M2138" i="1"/>
  <c r="M1060" i="1"/>
  <c r="M2182" i="1"/>
  <c r="M100" i="1"/>
  <c r="M2253" i="1"/>
  <c r="M1552" i="1"/>
  <c r="M116" i="1"/>
  <c r="M912" i="1"/>
  <c r="M429" i="1"/>
  <c r="M95" i="1"/>
  <c r="M2103" i="1"/>
  <c r="M2025" i="1"/>
  <c r="M1932" i="1"/>
  <c r="M1845" i="1"/>
  <c r="M1922" i="1"/>
  <c r="M1493" i="1"/>
  <c r="M1673" i="1"/>
  <c r="M1178" i="1"/>
  <c r="M205" i="1"/>
  <c r="M63" i="1"/>
  <c r="M1524" i="1"/>
  <c r="M2203" i="1"/>
  <c r="M552" i="1"/>
  <c r="M176" i="1"/>
  <c r="M2222" i="1"/>
  <c r="M1628" i="1"/>
  <c r="M606" i="1"/>
  <c r="M917" i="1"/>
  <c r="M1509" i="1"/>
  <c r="M295" i="1"/>
  <c r="M903" i="1"/>
  <c r="M1971" i="1"/>
  <c r="M1377" i="1"/>
  <c r="M1237" i="1"/>
  <c r="M825" i="1"/>
  <c r="M187" i="1"/>
  <c r="M853" i="1"/>
  <c r="M293" i="1"/>
  <c r="M580" i="1"/>
  <c r="M1776" i="1"/>
  <c r="M62" i="1"/>
  <c r="M1383" i="1"/>
  <c r="M2105" i="1"/>
  <c r="M664" i="1"/>
  <c r="M705" i="1"/>
  <c r="M1703" i="1"/>
  <c r="M431" i="1"/>
  <c r="M178" i="1"/>
  <c r="M1510" i="1"/>
  <c r="M1596" i="1"/>
  <c r="M698" i="1"/>
  <c r="M944" i="1"/>
  <c r="M50" i="1"/>
  <c r="M2009" i="1"/>
  <c r="M1711" i="1"/>
  <c r="M1537" i="1"/>
  <c r="M1541" i="1"/>
  <c r="M223" i="1"/>
  <c r="M1254" i="1"/>
  <c r="M2090" i="1"/>
  <c r="M2124" i="1"/>
  <c r="M1650" i="1"/>
  <c r="M2034" i="1"/>
  <c r="M1033" i="1"/>
  <c r="M112" i="1"/>
  <c r="M2068" i="1"/>
  <c r="M1978" i="1"/>
  <c r="M667" i="1"/>
  <c r="M745" i="1"/>
  <c r="M2256" i="1"/>
  <c r="M108" i="1"/>
  <c r="M1194" i="1"/>
  <c r="M1966" i="1"/>
  <c r="M1816" i="1"/>
  <c r="M778" i="1"/>
  <c r="M1378" i="1"/>
  <c r="M1733" i="1"/>
  <c r="M666" i="1"/>
  <c r="M754" i="1"/>
  <c r="M2028" i="1"/>
  <c r="M1735" i="1"/>
  <c r="M2053" i="1"/>
  <c r="M1727" i="1"/>
  <c r="M349" i="1"/>
  <c r="M1756" i="1"/>
  <c r="M1870" i="1"/>
  <c r="M553" i="1"/>
  <c r="M492" i="1"/>
  <c r="M58" i="1"/>
  <c r="M1476" i="1"/>
  <c r="M1563" i="1"/>
  <c r="M102" i="1"/>
  <c r="M1264" i="1"/>
  <c r="M1036" i="1"/>
  <c r="M342" i="1"/>
  <c r="M1034" i="1"/>
  <c r="M1862" i="1"/>
  <c r="M1792" i="1"/>
  <c r="M1412" i="1"/>
  <c r="M1151" i="1"/>
  <c r="M1417" i="1"/>
  <c r="M1716" i="1"/>
  <c r="M1760" i="1"/>
  <c r="M1910" i="1"/>
  <c r="M1228" i="1"/>
  <c r="M1644" i="1"/>
  <c r="M689" i="1"/>
  <c r="M928" i="1"/>
  <c r="M1620" i="1"/>
  <c r="M328" i="1"/>
  <c r="M1007" i="1"/>
  <c r="M2106" i="1"/>
  <c r="M324" i="1"/>
  <c r="M1358" i="1"/>
  <c r="M715" i="1"/>
  <c r="M1586" i="1"/>
  <c r="M1080" i="1"/>
  <c r="M1485" i="1"/>
  <c r="M1479" i="1"/>
  <c r="M1029" i="1"/>
  <c r="M1801" i="1"/>
  <c r="M123" i="1"/>
  <c r="M1268" i="1"/>
  <c r="M1136" i="1"/>
  <c r="M751" i="1"/>
  <c r="M64" i="1"/>
  <c r="M2219" i="1"/>
  <c r="M1842" i="1"/>
  <c r="M1317" i="1"/>
  <c r="M212" i="1"/>
  <c r="M2086" i="1"/>
  <c r="M1863" i="1"/>
  <c r="M1718" i="1"/>
  <c r="M166" i="1"/>
  <c r="M789" i="1"/>
  <c r="M528" i="1"/>
  <c r="M2110" i="1"/>
  <c r="M1356" i="1"/>
  <c r="M177" i="1"/>
  <c r="M946" i="1"/>
  <c r="M613" i="1"/>
  <c r="M1439" i="1"/>
  <c r="M2156" i="1"/>
  <c r="M226" i="1"/>
  <c r="M1481" i="1"/>
  <c r="M713" i="1"/>
  <c r="M2249" i="1"/>
  <c r="M169" i="1"/>
  <c r="M1897" i="1"/>
  <c r="M1382" i="1"/>
  <c r="M1523" i="1"/>
  <c r="M2043" i="1"/>
  <c r="M1752" i="1"/>
  <c r="M2044" i="1"/>
  <c r="M1468" i="1"/>
  <c r="M2192" i="1"/>
  <c r="M1408" i="1"/>
  <c r="M1199" i="1"/>
  <c r="M1368" i="1"/>
  <c r="M2008" i="1"/>
  <c r="M977" i="1"/>
  <c r="M669" i="1"/>
  <c r="M1579" i="1"/>
  <c r="M1533" i="1"/>
  <c r="M732" i="1"/>
  <c r="M1248" i="1"/>
  <c r="M697" i="1"/>
  <c r="M926" i="1"/>
  <c r="M1255" i="1"/>
  <c r="M494" i="1"/>
  <c r="M1977" i="1"/>
  <c r="M1002" i="1"/>
  <c r="M1957" i="1"/>
  <c r="M426" i="1"/>
  <c r="M1986" i="1"/>
  <c r="M1028" i="1"/>
  <c r="M1913" i="1"/>
  <c r="M864" i="1"/>
  <c r="M218" i="1"/>
  <c r="M2139" i="1"/>
  <c r="M65" i="1"/>
  <c r="M1224" i="1"/>
  <c r="M1715" i="1"/>
  <c r="M500" i="1"/>
  <c r="M2050" i="1"/>
  <c r="M29" i="1"/>
  <c r="M2026" i="1"/>
  <c r="M2119" i="1"/>
  <c r="M1030" i="1"/>
  <c r="M1472" i="1"/>
  <c r="M1568" i="1"/>
  <c r="M1437" i="1"/>
  <c r="M490" i="1"/>
  <c r="M167" i="1"/>
  <c r="M1566" i="1"/>
  <c r="M30" i="1"/>
  <c r="M1937" i="1"/>
  <c r="M222" i="1"/>
  <c r="M2176" i="1"/>
  <c r="M1329" i="1"/>
  <c r="M1802" i="1"/>
  <c r="M2117" i="1"/>
  <c r="M631" i="1"/>
  <c r="M357" i="1"/>
  <c r="M1855" i="1"/>
  <c r="M859" i="1"/>
  <c r="M1419" i="1"/>
  <c r="M2162" i="1"/>
  <c r="M643" i="1"/>
  <c r="M1011" i="1"/>
  <c r="M444" i="1"/>
  <c r="M1241" i="1"/>
  <c r="M841" i="1"/>
  <c r="M1705" i="1"/>
  <c r="M1743" i="1"/>
  <c r="M1894" i="1"/>
  <c r="M72" i="1"/>
  <c r="M721" i="1"/>
  <c r="M452" i="1"/>
  <c r="M774" i="1"/>
  <c r="M1983" i="1"/>
  <c r="M174" i="1"/>
  <c r="M1216" i="1"/>
  <c r="M1240" i="1"/>
  <c r="M534" i="1"/>
  <c r="M1445" i="1"/>
  <c r="M25" i="1"/>
  <c r="M1861" i="1"/>
  <c r="M351" i="1"/>
  <c r="M392" i="1"/>
  <c r="M714" i="1"/>
  <c r="M895" i="1"/>
  <c r="M1611" i="1"/>
  <c r="M198" i="1"/>
  <c r="M238" i="1"/>
  <c r="M2121" i="1"/>
  <c r="M547" i="1"/>
  <c r="M605" i="1"/>
  <c r="M136" i="1"/>
  <c r="M858" i="1"/>
  <c r="M1155" i="1"/>
  <c r="M2164" i="1"/>
  <c r="M1172" i="1"/>
  <c r="M1744" i="1"/>
  <c r="M84" i="1"/>
  <c r="M1198" i="1"/>
  <c r="M964" i="1"/>
  <c r="M1629" i="1"/>
  <c r="M1484" i="1"/>
  <c r="M736" i="1"/>
  <c r="M296" i="1"/>
  <c r="M1158" i="1"/>
  <c r="M813" i="1"/>
  <c r="M800" i="1"/>
  <c r="M1051" i="1"/>
  <c r="M2087" i="1"/>
  <c r="M35" i="1"/>
  <c r="M1844" i="1"/>
  <c r="M1366" i="1"/>
  <c r="M2037" i="1"/>
  <c r="M897" i="1"/>
  <c r="M986" i="1"/>
  <c r="M1453" i="1"/>
  <c r="M609" i="1"/>
  <c r="M1131" i="1"/>
  <c r="M749" i="1"/>
  <c r="M272" i="1"/>
  <c r="M1421" i="1"/>
  <c r="M2181" i="1"/>
  <c r="M1272" i="1"/>
  <c r="M999" i="1"/>
  <c r="M2063" i="1"/>
  <c r="M694" i="1"/>
  <c r="M1617" i="1"/>
  <c r="M103" i="1"/>
  <c r="M2098" i="1"/>
  <c r="M1652" i="1"/>
  <c r="M875" i="1"/>
  <c r="M1130" i="1"/>
  <c r="M1927" i="1"/>
  <c r="M1663" i="1"/>
  <c r="M1831" i="1"/>
  <c r="M961" i="1"/>
  <c r="M345" i="1"/>
  <c r="M2030" i="1"/>
  <c r="M696" i="1"/>
  <c r="M604" i="1"/>
  <c r="M668" i="1"/>
  <c r="M310" i="1"/>
  <c r="M1565" i="1"/>
  <c r="M1352" i="1"/>
  <c r="M1202" i="1"/>
  <c r="M140" i="1"/>
  <c r="M2014" i="1"/>
  <c r="M1834" i="1"/>
  <c r="M369" i="1"/>
  <c r="M215" i="1"/>
  <c r="M1730" i="1"/>
  <c r="M722" i="1"/>
  <c r="M915" i="1"/>
  <c r="M1359" i="1"/>
  <c r="M1587" i="1"/>
  <c r="M2089" i="1"/>
  <c r="M1015" i="1"/>
  <c r="M867" i="1"/>
  <c r="M1622" i="1"/>
  <c r="M1409" i="1"/>
  <c r="M1386" i="1"/>
  <c r="M1325" i="1"/>
  <c r="M2022" i="1"/>
  <c r="M130" i="1"/>
  <c r="M1384" i="1"/>
  <c r="M1446" i="1"/>
  <c r="M1432" i="1"/>
  <c r="M560" i="1"/>
  <c r="M619" i="1"/>
  <c r="M2042" i="1"/>
  <c r="M1584" i="1"/>
  <c r="M2171" i="1"/>
  <c r="M2061" i="1"/>
  <c r="M480" i="1"/>
  <c r="M1140" i="1"/>
  <c r="M797" i="1"/>
  <c r="M461" i="1"/>
  <c r="M1069" i="1"/>
  <c r="M663" i="1"/>
  <c r="M2154" i="1"/>
  <c r="M1938" i="1"/>
  <c r="M1555" i="1"/>
  <c r="M1725" i="1"/>
  <c r="M1471" i="1"/>
  <c r="M1205" i="1"/>
  <c r="M996" i="1"/>
  <c r="M997" i="1"/>
  <c r="M1364" i="1"/>
  <c r="M2235" i="1"/>
  <c r="M1823" i="1"/>
  <c r="M86" i="1"/>
  <c r="M1592" i="1"/>
  <c r="M1933" i="1"/>
  <c r="M1422" i="1"/>
  <c r="M1709" i="1"/>
  <c r="M2107" i="1"/>
  <c r="M851" i="1"/>
  <c r="M1824" i="1"/>
  <c r="M955" i="1"/>
  <c r="M1001" i="1"/>
  <c r="M1018" i="1"/>
  <c r="M1127" i="1"/>
  <c r="M924" i="1"/>
  <c r="M1542" i="1"/>
  <c r="M731" i="1"/>
  <c r="M515" i="1"/>
  <c r="M1721" i="1"/>
  <c r="M1447" i="1"/>
  <c r="M1583" i="1"/>
  <c r="M1675" i="1"/>
  <c r="M353" i="1"/>
  <c r="M71" i="1"/>
  <c r="M1895" i="1"/>
  <c r="M1005" i="1"/>
  <c r="M627" i="1"/>
  <c r="M907" i="1"/>
  <c r="M479" i="1"/>
  <c r="M927" i="1"/>
  <c r="M1996" i="1"/>
  <c r="M111" i="1"/>
  <c r="M909" i="1"/>
  <c r="M573" i="1"/>
  <c r="M1556" i="1"/>
  <c r="M670" i="1"/>
  <c r="M1280" i="1"/>
  <c r="M256" i="1"/>
  <c r="M470" i="1"/>
  <c r="M2160" i="1"/>
  <c r="M869" i="1"/>
  <c r="M737" i="1"/>
  <c r="M1362" i="1"/>
  <c r="M1769" i="1"/>
  <c r="M220" i="1"/>
  <c r="M443" i="1"/>
  <c r="M1930" i="1"/>
  <c r="M1521" i="1"/>
  <c r="M554" i="1"/>
  <c r="M1134" i="1"/>
  <c r="M163" i="1"/>
  <c r="M237" i="1"/>
  <c r="M739" i="1"/>
  <c r="M1975" i="1"/>
  <c r="M1167" i="1"/>
  <c r="M980" i="1"/>
  <c r="M93" i="1"/>
  <c r="M2000" i="1"/>
  <c r="M1950" i="1"/>
  <c r="M156" i="1"/>
  <c r="M85" i="1"/>
  <c r="M182" i="1"/>
  <c r="M2051" i="1"/>
  <c r="M340" i="1"/>
  <c r="M976" i="1"/>
  <c r="M2189" i="1"/>
  <c r="M1475" i="1"/>
  <c r="M1914" i="1"/>
  <c r="M947" i="1"/>
  <c r="M747" i="1"/>
  <c r="M821" i="1"/>
  <c r="M762" i="1"/>
  <c r="M2032" i="1"/>
  <c r="M2223" i="1"/>
  <c r="M1450" i="1"/>
  <c r="M562" i="1"/>
  <c r="M193" i="1"/>
  <c r="M1462" i="1"/>
  <c r="M935" i="1"/>
  <c r="M2240" i="1"/>
  <c r="M1434" i="1"/>
  <c r="M1570" i="1"/>
  <c r="M771" i="1"/>
  <c r="M673" i="1"/>
  <c r="M179" i="1"/>
  <c r="M588" i="1"/>
  <c r="M450" i="1"/>
  <c r="M2184" i="1"/>
  <c r="M2029" i="1"/>
  <c r="M1783" i="1"/>
  <c r="M660" i="1"/>
  <c r="M2001" i="1"/>
  <c r="M120" i="1"/>
  <c r="M1082" i="1"/>
  <c r="M602" i="1"/>
  <c r="M1667" i="1"/>
  <c r="M1321" i="1"/>
  <c r="M988" i="1"/>
  <c r="M339" i="1"/>
  <c r="M1833" i="1"/>
  <c r="M682" i="1"/>
  <c r="M298" i="1"/>
  <c r="M1777" i="1"/>
  <c r="M463" i="1"/>
  <c r="M728" i="1"/>
  <c r="M2202" i="1"/>
  <c r="M1061" i="1"/>
  <c r="M603" i="1"/>
  <c r="M1812" i="1"/>
  <c r="M2035" i="1"/>
  <c r="M550" i="1"/>
  <c r="M925" i="1"/>
  <c r="M578" i="1"/>
  <c r="M234" i="1"/>
  <c r="M760" i="1"/>
  <c r="M1607" i="1"/>
  <c r="M752" i="1"/>
  <c r="M788" i="1"/>
  <c r="M1223" i="1"/>
  <c r="M845" i="1"/>
  <c r="M1079" i="1"/>
  <c r="M2129" i="1"/>
  <c r="M487" i="1"/>
  <c r="M948" i="1"/>
  <c r="M448" i="1"/>
  <c r="M1515" i="1"/>
  <c r="M2104" i="1"/>
  <c r="M1490" i="1"/>
  <c r="M1770" i="1"/>
  <c r="M236" i="1"/>
  <c r="M1543" i="1"/>
  <c r="M642" i="1"/>
  <c r="M2174" i="1"/>
  <c r="M2108" i="1"/>
  <c r="M811" i="1"/>
  <c r="M1428" i="1"/>
  <c r="M41" i="1"/>
  <c r="M575" i="1"/>
  <c r="M1179" i="1"/>
  <c r="M720" i="1"/>
  <c r="M323" i="1"/>
  <c r="M1603" i="1"/>
  <c r="M1338" i="1"/>
  <c r="M133" i="1"/>
  <c r="M1022" i="1"/>
  <c r="M1771" i="1"/>
  <c r="M186" i="1"/>
  <c r="M1948" i="1"/>
  <c r="M2186" i="1"/>
  <c r="M1433" i="1"/>
  <c r="M513" i="1"/>
  <c r="M1965" i="1"/>
  <c r="M214" i="1"/>
  <c r="M1835" i="1"/>
  <c r="W2261" i="1" l="1"/>
  <c r="W4" i="1" s="1"/>
  <c r="W3" i="1" s="1"/>
  <c r="W4" i="2"/>
  <c r="M6" i="1"/>
  <c r="T2261" i="1"/>
  <c r="T4" i="1" s="1"/>
  <c r="T3" i="1" s="1"/>
  <c r="T4" i="2"/>
  <c r="T3" i="2" s="1"/>
  <c r="H2" i="2"/>
  <c r="E14" i="4"/>
  <c r="J3" i="2"/>
  <c r="F10" i="4"/>
  <c r="I10" i="4"/>
  <c r="J10" i="4" s="1"/>
  <c r="E15" i="4"/>
  <c r="K3" i="2"/>
  <c r="E20" i="4" l="1"/>
  <c r="W3" i="2"/>
  <c r="F14" i="4"/>
  <c r="I14" i="4"/>
  <c r="J14" i="4" s="1"/>
  <c r="E16" i="4"/>
  <c r="M4" i="2"/>
  <c r="M3" i="2" s="1"/>
  <c r="M4" i="1"/>
  <c r="M3" i="1" s="1"/>
  <c r="I15" i="4"/>
  <c r="J15" i="4" s="1"/>
  <c r="F15" i="4"/>
  <c r="I16" i="4" l="1"/>
  <c r="J16" i="4" s="1"/>
  <c r="F16" i="4"/>
  <c r="I20" i="4"/>
  <c r="J20" i="4" s="1"/>
  <c r="F20" i="4"/>
  <c r="O7" i="1" l="1"/>
  <c r="P7" i="1"/>
  <c r="P6" i="1" l="1"/>
  <c r="O6" i="1"/>
  <c r="O8" i="1"/>
  <c r="N6" i="1" l="1"/>
  <c r="N7" i="1"/>
  <c r="P9" i="1" l="1"/>
  <c r="P8" i="1"/>
  <c r="N8" i="1" l="1"/>
  <c r="O9" i="1"/>
  <c r="O10" i="1"/>
  <c r="P10" i="1" l="1"/>
  <c r="N9" i="1"/>
  <c r="P11" i="1"/>
  <c r="P12" i="1"/>
  <c r="O12" i="1" l="1"/>
  <c r="O11" i="1"/>
  <c r="N10" i="1"/>
  <c r="N11" i="1" l="1"/>
  <c r="P15" i="1"/>
  <c r="O15" i="1"/>
  <c r="P14" i="1"/>
  <c r="O14" i="1"/>
  <c r="P13" i="1" l="1"/>
  <c r="N12" i="1"/>
  <c r="O13" i="1"/>
  <c r="P16" i="1"/>
  <c r="O16" i="1"/>
  <c r="N15" i="1" l="1"/>
  <c r="N14" i="1"/>
  <c r="O17" i="1"/>
  <c r="P17" i="1"/>
  <c r="N16" i="1" l="1"/>
  <c r="N13" i="1"/>
  <c r="O18" i="1"/>
  <c r="P18" i="1"/>
  <c r="N17" i="1" l="1"/>
  <c r="O19" i="1"/>
  <c r="P19" i="1"/>
  <c r="N18" i="1" l="1"/>
  <c r="N19" i="1" l="1"/>
  <c r="P20" i="1" l="1"/>
  <c r="O20" i="1"/>
  <c r="P21" i="1" l="1"/>
  <c r="O21" i="1"/>
  <c r="N20" i="1" l="1"/>
  <c r="P22" i="1"/>
  <c r="O22" i="1"/>
  <c r="N21" i="1" l="1"/>
  <c r="P23" i="1"/>
  <c r="O23" i="1"/>
  <c r="N22" i="1" l="1"/>
  <c r="P24" i="1"/>
  <c r="O24" i="1"/>
  <c r="N23" i="1" l="1"/>
  <c r="O25" i="1"/>
  <c r="P25" i="1"/>
  <c r="N24" i="1" l="1"/>
  <c r="P26" i="1"/>
  <c r="O26" i="1"/>
  <c r="N25" i="1" l="1"/>
  <c r="P27" i="1"/>
  <c r="O27" i="1"/>
  <c r="N26" i="1" l="1"/>
  <c r="P28" i="1"/>
  <c r="O28" i="1"/>
  <c r="N27" i="1" l="1"/>
  <c r="P29" i="1"/>
  <c r="O29" i="1"/>
  <c r="N28" i="1" l="1"/>
  <c r="P30" i="1"/>
  <c r="O30" i="1"/>
  <c r="N29" i="1" l="1"/>
  <c r="P31" i="1"/>
  <c r="O31" i="1"/>
  <c r="N30" i="1" l="1"/>
  <c r="O32" i="1"/>
  <c r="P32" i="1"/>
  <c r="N31" i="1" l="1"/>
  <c r="P33" i="1"/>
  <c r="O33" i="1"/>
  <c r="N32" i="1" l="1"/>
  <c r="O34" i="1"/>
  <c r="P34" i="1"/>
  <c r="N33" i="1" l="1"/>
  <c r="P35" i="1"/>
  <c r="O35" i="1"/>
  <c r="N34" i="1" l="1"/>
  <c r="N35" i="1" l="1"/>
  <c r="P36" i="1" l="1"/>
  <c r="O36" i="1"/>
  <c r="O37" i="1" l="1"/>
  <c r="P37" i="1"/>
  <c r="N36" i="1" l="1"/>
  <c r="O38" i="1"/>
  <c r="P38" i="1"/>
  <c r="N37" i="1" l="1"/>
  <c r="P39" i="1"/>
  <c r="O39" i="1"/>
  <c r="N38" i="1" l="1"/>
  <c r="O40" i="1"/>
  <c r="P40" i="1"/>
  <c r="N39" i="1" l="1"/>
  <c r="N40" i="1" l="1"/>
  <c r="O41" i="1" l="1"/>
  <c r="P41" i="1"/>
  <c r="N41" i="1" l="1"/>
  <c r="P42" i="1"/>
  <c r="O42" i="1"/>
  <c r="N42" i="1" l="1"/>
  <c r="P43" i="1"/>
  <c r="O43" i="1"/>
  <c r="O44" i="1" l="1"/>
  <c r="P44" i="1"/>
  <c r="N44" i="1" l="1"/>
  <c r="N43" i="1"/>
  <c r="O45" i="1" l="1"/>
  <c r="P45" i="1"/>
  <c r="N45" i="1" l="1"/>
  <c r="P46" i="1"/>
  <c r="O46" i="1"/>
  <c r="N46" i="1" l="1"/>
  <c r="P47" i="1" l="1"/>
  <c r="O47" i="1"/>
  <c r="N47" i="1" l="1"/>
  <c r="P48" i="1" l="1"/>
  <c r="O48" i="1"/>
  <c r="N48" i="1" l="1"/>
  <c r="P50" i="1"/>
  <c r="O50" i="1"/>
  <c r="P49" i="1"/>
  <c r="O49" i="1"/>
  <c r="N49" i="1" l="1"/>
  <c r="P51" i="1"/>
  <c r="O51" i="1"/>
  <c r="N50" i="1" l="1"/>
  <c r="N51" i="1" l="1"/>
  <c r="P52" i="1" l="1"/>
  <c r="O52" i="1"/>
  <c r="P53" i="1" l="1"/>
  <c r="O53" i="1"/>
  <c r="N52" i="1" l="1"/>
  <c r="N53" i="1" l="1"/>
  <c r="P54" i="1" l="1"/>
  <c r="O54" i="1"/>
  <c r="N54" i="1" l="1"/>
  <c r="O55" i="1" l="1"/>
  <c r="P55" i="1"/>
  <c r="N55" i="1" l="1"/>
  <c r="O56" i="1"/>
  <c r="P56" i="1"/>
  <c r="P57" i="1" l="1"/>
  <c r="O57" i="1"/>
  <c r="N56" i="1" l="1"/>
  <c r="N57" i="1" l="1"/>
  <c r="O58" i="1"/>
  <c r="P58" i="1"/>
  <c r="N58" i="1" l="1"/>
  <c r="O59" i="1" l="1"/>
  <c r="P59" i="1"/>
  <c r="O60" i="1" l="1"/>
  <c r="P60" i="1"/>
  <c r="N59" i="1" l="1"/>
  <c r="O61" i="1"/>
  <c r="P61" i="1"/>
  <c r="N60" i="1" l="1"/>
  <c r="O62" i="1"/>
  <c r="P62" i="1"/>
  <c r="N61" i="1" l="1"/>
  <c r="O63" i="1"/>
  <c r="P63" i="1"/>
  <c r="N62" i="1" l="1"/>
  <c r="O64" i="1"/>
  <c r="P64" i="1"/>
  <c r="N63" i="1" l="1"/>
  <c r="P65" i="1"/>
  <c r="O65" i="1"/>
  <c r="N64" i="1" l="1"/>
  <c r="P66" i="1"/>
  <c r="O66" i="1"/>
  <c r="N65" i="1" l="1"/>
  <c r="O67" i="1"/>
  <c r="P67" i="1"/>
  <c r="N66" i="1" l="1"/>
  <c r="O68" i="1"/>
  <c r="P68" i="1"/>
  <c r="N67" i="1" l="1"/>
  <c r="P69" i="1"/>
  <c r="O69" i="1"/>
  <c r="N68" i="1" l="1"/>
  <c r="P70" i="1"/>
  <c r="O70" i="1"/>
  <c r="N69" i="1" l="1"/>
  <c r="P71" i="1"/>
  <c r="O71" i="1"/>
  <c r="N70" i="1" l="1"/>
  <c r="P72" i="1"/>
  <c r="O72" i="1"/>
  <c r="N71" i="1" l="1"/>
  <c r="P73" i="1"/>
  <c r="O73" i="1"/>
  <c r="N72" i="1" l="1"/>
  <c r="O74" i="1"/>
  <c r="P74" i="1"/>
  <c r="N73" i="1" l="1"/>
  <c r="O75" i="1"/>
  <c r="P75" i="1"/>
  <c r="N74" i="1" l="1"/>
  <c r="P76" i="1"/>
  <c r="O76" i="1"/>
  <c r="N75" i="1" l="1"/>
  <c r="P77" i="1"/>
  <c r="O77" i="1"/>
  <c r="N76" i="1" l="1"/>
  <c r="O78" i="1"/>
  <c r="P78" i="1"/>
  <c r="N77" i="1" l="1"/>
  <c r="O79" i="1"/>
  <c r="P79" i="1"/>
  <c r="N78" i="1" l="1"/>
  <c r="P80" i="1"/>
  <c r="O80" i="1"/>
  <c r="N79" i="1" l="1"/>
  <c r="P81" i="1"/>
  <c r="O81" i="1"/>
  <c r="N80" i="1" l="1"/>
  <c r="P82" i="1"/>
  <c r="O82" i="1"/>
  <c r="N81" i="1" l="1"/>
  <c r="P83" i="1"/>
  <c r="O83" i="1"/>
  <c r="N82" i="1" l="1"/>
  <c r="O84" i="1"/>
  <c r="P84" i="1"/>
  <c r="N83" i="1" l="1"/>
  <c r="O85" i="1"/>
  <c r="P85" i="1"/>
  <c r="N84" i="1" l="1"/>
  <c r="O86" i="1"/>
  <c r="P86" i="1"/>
  <c r="N85" i="1" l="1"/>
  <c r="O87" i="1"/>
  <c r="P87" i="1"/>
  <c r="N86" i="1" l="1"/>
  <c r="O88" i="1"/>
  <c r="P88" i="1"/>
  <c r="N87" i="1" l="1"/>
  <c r="P89" i="1"/>
  <c r="O89" i="1"/>
  <c r="N88" i="1" l="1"/>
  <c r="O90" i="1"/>
  <c r="P90" i="1"/>
  <c r="N89" i="1" l="1"/>
  <c r="O91" i="1"/>
  <c r="P91" i="1"/>
  <c r="N90" i="1" l="1"/>
  <c r="P92" i="1"/>
  <c r="O92" i="1"/>
  <c r="N91" i="1" l="1"/>
  <c r="O93" i="1"/>
  <c r="P93" i="1"/>
  <c r="N92" i="1" l="1"/>
  <c r="O94" i="1"/>
  <c r="P94" i="1"/>
  <c r="N93" i="1" l="1"/>
  <c r="O95" i="1"/>
  <c r="P95" i="1"/>
  <c r="N94" i="1" l="1"/>
  <c r="N95" i="1" l="1"/>
  <c r="P96" i="1" l="1"/>
  <c r="O96" i="1"/>
  <c r="P97" i="1" l="1"/>
  <c r="O97" i="1"/>
  <c r="N96" i="1" l="1"/>
  <c r="P98" i="1"/>
  <c r="O98" i="1"/>
  <c r="N97" i="1" l="1"/>
  <c r="O99" i="1"/>
  <c r="P99" i="1"/>
  <c r="N98" i="1" l="1"/>
  <c r="N99" i="1" l="1"/>
  <c r="P100" i="1"/>
  <c r="O100" i="1"/>
  <c r="O101" i="1" l="1"/>
  <c r="P101" i="1"/>
  <c r="N100" i="1" l="1"/>
  <c r="N101" i="1" l="1"/>
  <c r="P102" i="1" l="1"/>
  <c r="O102" i="1"/>
  <c r="P103" i="1" l="1"/>
  <c r="O103" i="1"/>
  <c r="N102" i="1" l="1"/>
  <c r="N103" i="1" l="1"/>
  <c r="P104" i="1" l="1"/>
  <c r="O104" i="1"/>
  <c r="N104" i="1" l="1"/>
  <c r="P105" i="1" l="1"/>
  <c r="O105" i="1"/>
  <c r="O106" i="1" l="1"/>
  <c r="P106" i="1"/>
  <c r="N105" i="1" l="1"/>
  <c r="N106" i="1" l="1"/>
  <c r="P107" i="1" l="1"/>
  <c r="O107" i="1"/>
  <c r="P108" i="1" l="1"/>
  <c r="O108" i="1"/>
  <c r="N107" i="1" l="1"/>
  <c r="O109" i="1"/>
  <c r="P109" i="1"/>
  <c r="N108" i="1" l="1"/>
  <c r="P110" i="1"/>
  <c r="O110" i="1"/>
  <c r="N109" i="1" l="1"/>
  <c r="N110" i="1" l="1"/>
  <c r="P111" i="1" l="1"/>
  <c r="O111" i="1"/>
  <c r="P112" i="1" l="1"/>
  <c r="O112" i="1"/>
  <c r="N111" i="1" l="1"/>
  <c r="P113" i="1"/>
  <c r="O113" i="1"/>
  <c r="N112" i="1" l="1"/>
  <c r="P114" i="1"/>
  <c r="O114" i="1"/>
  <c r="N113" i="1" l="1"/>
  <c r="P115" i="1"/>
  <c r="O115" i="1"/>
  <c r="N114" i="1" l="1"/>
  <c r="O116" i="1"/>
  <c r="P116" i="1"/>
  <c r="N115" i="1" l="1"/>
  <c r="N116" i="1" l="1"/>
  <c r="O117" i="1" l="1"/>
  <c r="P117" i="1"/>
  <c r="N117" i="1" l="1"/>
  <c r="O118" i="1" l="1"/>
  <c r="P118" i="1"/>
  <c r="P119" i="1" l="1"/>
  <c r="O119" i="1"/>
  <c r="N118" i="1" l="1"/>
  <c r="O120" i="1"/>
  <c r="P120" i="1"/>
  <c r="N119" i="1" l="1"/>
  <c r="O121" i="1"/>
  <c r="P121" i="1"/>
  <c r="N120" i="1" l="1"/>
  <c r="P122" i="1"/>
  <c r="O122" i="1"/>
  <c r="N121" i="1" l="1"/>
  <c r="O123" i="1"/>
  <c r="P123" i="1"/>
  <c r="N122" i="1" l="1"/>
  <c r="O124" i="1"/>
  <c r="P124" i="1"/>
  <c r="N123" i="1" l="1"/>
  <c r="N124" i="1" l="1"/>
  <c r="P125" i="1" l="1"/>
  <c r="O125" i="1"/>
  <c r="P126" i="1" l="1"/>
  <c r="O126" i="1"/>
  <c r="N125" i="1" l="1"/>
  <c r="P127" i="1"/>
  <c r="O127" i="1"/>
  <c r="N126" i="1" l="1"/>
  <c r="P128" i="1"/>
  <c r="O128" i="1"/>
  <c r="N127" i="1" l="1"/>
  <c r="O129" i="1"/>
  <c r="P129" i="1"/>
  <c r="N128" i="1" l="1"/>
  <c r="P130" i="1"/>
  <c r="O130" i="1"/>
  <c r="N129" i="1" l="1"/>
  <c r="N130" i="1" l="1"/>
  <c r="P131" i="1" l="1"/>
  <c r="O131" i="1"/>
  <c r="P132" i="1" l="1"/>
  <c r="O132" i="1"/>
  <c r="N131" i="1" l="1"/>
  <c r="P133" i="1"/>
  <c r="O133" i="1"/>
  <c r="N132" i="1" l="1"/>
  <c r="O134" i="1"/>
  <c r="P134" i="1"/>
  <c r="N133" i="1" l="1"/>
  <c r="P135" i="1"/>
  <c r="O135" i="1"/>
  <c r="N134" i="1" l="1"/>
  <c r="P136" i="1"/>
  <c r="O136" i="1"/>
  <c r="N135" i="1" l="1"/>
  <c r="O137" i="1"/>
  <c r="P137" i="1"/>
  <c r="N136" i="1" l="1"/>
  <c r="O138" i="1"/>
  <c r="P138" i="1"/>
  <c r="N137" i="1" l="1"/>
  <c r="P139" i="1"/>
  <c r="O139" i="1"/>
  <c r="N138" i="1" l="1"/>
  <c r="O140" i="1"/>
  <c r="P140" i="1"/>
  <c r="N139" i="1" l="1"/>
  <c r="P141" i="1"/>
  <c r="O141" i="1"/>
  <c r="N140" i="1" l="1"/>
  <c r="P142" i="1"/>
  <c r="O142" i="1"/>
  <c r="N141" i="1" l="1"/>
  <c r="P143" i="1"/>
  <c r="O143" i="1"/>
  <c r="N142" i="1" l="1"/>
  <c r="O144" i="1"/>
  <c r="P144" i="1"/>
  <c r="N143" i="1" l="1"/>
  <c r="O145" i="1"/>
  <c r="P145" i="1"/>
  <c r="N144" i="1" l="1"/>
  <c r="O146" i="1"/>
  <c r="P146" i="1"/>
  <c r="N145" i="1" l="1"/>
  <c r="O147" i="1"/>
  <c r="P147" i="1"/>
  <c r="N146" i="1" l="1"/>
  <c r="P148" i="1"/>
  <c r="O148" i="1"/>
  <c r="N147" i="1" l="1"/>
  <c r="P149" i="1"/>
  <c r="O149" i="1"/>
  <c r="N148" i="1" l="1"/>
  <c r="P150" i="1"/>
  <c r="O150" i="1"/>
  <c r="N149" i="1" l="1"/>
  <c r="P151" i="1"/>
  <c r="O151" i="1"/>
  <c r="N150" i="1" l="1"/>
  <c r="P152" i="1"/>
  <c r="O152" i="1"/>
  <c r="N151" i="1" l="1"/>
  <c r="O153" i="1"/>
  <c r="P153" i="1"/>
  <c r="N152" i="1" l="1"/>
  <c r="P154" i="1"/>
  <c r="O154" i="1"/>
  <c r="N153" i="1" l="1"/>
  <c r="N154" i="1" l="1"/>
  <c r="O155" i="1" l="1"/>
  <c r="P155" i="1"/>
  <c r="O156" i="1" l="1"/>
  <c r="P156" i="1"/>
  <c r="N155" i="1" l="1"/>
  <c r="O157" i="1"/>
  <c r="P157" i="1"/>
  <c r="N156" i="1" l="1"/>
  <c r="P158" i="1"/>
  <c r="O158" i="1"/>
  <c r="N157" i="1" l="1"/>
  <c r="O159" i="1"/>
  <c r="P159" i="1"/>
  <c r="N158" i="1" l="1"/>
  <c r="P160" i="1"/>
  <c r="O160" i="1"/>
  <c r="N159" i="1" l="1"/>
  <c r="O161" i="1"/>
  <c r="P161" i="1"/>
  <c r="N160" i="1" l="1"/>
  <c r="O162" i="1"/>
  <c r="P162" i="1"/>
  <c r="N161" i="1" l="1"/>
  <c r="P163" i="1"/>
  <c r="O163" i="1"/>
  <c r="N162" i="1" l="1"/>
  <c r="O164" i="1"/>
  <c r="P164" i="1"/>
  <c r="N163" i="1" l="1"/>
  <c r="O165" i="1"/>
  <c r="P165" i="1"/>
  <c r="N164" i="1" l="1"/>
  <c r="O166" i="1"/>
  <c r="P166" i="1"/>
  <c r="N165" i="1" l="1"/>
  <c r="P167" i="1"/>
  <c r="O167" i="1"/>
  <c r="N166" i="1" l="1"/>
  <c r="P168" i="1"/>
  <c r="O168" i="1"/>
  <c r="N167" i="1" l="1"/>
  <c r="O169" i="1"/>
  <c r="P169" i="1"/>
  <c r="N168" i="1" l="1"/>
  <c r="P170" i="1"/>
  <c r="O170" i="1"/>
  <c r="N169" i="1" l="1"/>
  <c r="N170" i="1" l="1"/>
  <c r="O171" i="1" l="1"/>
  <c r="P171" i="1"/>
  <c r="P172" i="1" l="1"/>
  <c r="O172" i="1"/>
  <c r="N171" i="1" l="1"/>
  <c r="P173" i="1"/>
  <c r="O173" i="1"/>
  <c r="N172" i="1" l="1"/>
  <c r="P174" i="1"/>
  <c r="O174" i="1"/>
  <c r="N173" i="1" l="1"/>
  <c r="O175" i="1"/>
  <c r="P175" i="1"/>
  <c r="N174" i="1" l="1"/>
  <c r="N175" i="1" l="1"/>
  <c r="O176" i="1" l="1"/>
  <c r="P176" i="1"/>
  <c r="O177" i="1" l="1"/>
  <c r="P177" i="1"/>
  <c r="N176" i="1" l="1"/>
  <c r="P178" i="1"/>
  <c r="O178" i="1"/>
  <c r="N177" i="1" l="1"/>
  <c r="O179" i="1"/>
  <c r="P179" i="1"/>
  <c r="N178" i="1" l="1"/>
  <c r="N179" i="1" l="1"/>
  <c r="O180" i="1"/>
  <c r="P180" i="1"/>
  <c r="P181" i="1" l="1"/>
  <c r="O181" i="1"/>
  <c r="N180" i="1" l="1"/>
  <c r="N181" i="1" l="1"/>
  <c r="O182" i="1"/>
  <c r="P182" i="1"/>
  <c r="N182" i="1" l="1"/>
  <c r="P183" i="1" l="1"/>
  <c r="O183" i="1"/>
  <c r="P184" i="1" l="1"/>
  <c r="O184" i="1"/>
  <c r="N183" i="1" l="1"/>
  <c r="P185" i="1"/>
  <c r="O185" i="1"/>
  <c r="N184" i="1" l="1"/>
  <c r="O186" i="1"/>
  <c r="P186" i="1"/>
  <c r="N185" i="1" l="1"/>
  <c r="N186" i="1" l="1"/>
  <c r="O187" i="1" l="1"/>
  <c r="P187" i="1"/>
  <c r="P188" i="1" l="1"/>
  <c r="O188" i="1"/>
  <c r="N187" i="1" l="1"/>
  <c r="N188" i="1" l="1"/>
  <c r="P189" i="1" l="1"/>
  <c r="O189" i="1"/>
  <c r="N189" i="1" l="1"/>
  <c r="O190" i="1" l="1"/>
  <c r="P190" i="1"/>
  <c r="N190" i="1" l="1"/>
  <c r="O191" i="1"/>
  <c r="P191" i="1"/>
  <c r="P192" i="1" l="1"/>
  <c r="O192" i="1"/>
  <c r="N191" i="1" l="1"/>
  <c r="N192" i="1" l="1"/>
  <c r="O193" i="1"/>
  <c r="P193" i="1"/>
  <c r="N193" i="1" l="1"/>
  <c r="P194" i="1" l="1"/>
  <c r="O194" i="1"/>
  <c r="P195" i="1" l="1"/>
  <c r="O195" i="1"/>
  <c r="N194" i="1" l="1"/>
  <c r="O196" i="1"/>
  <c r="P196" i="1"/>
  <c r="N195" i="1" l="1"/>
  <c r="O197" i="1"/>
  <c r="P197" i="1"/>
  <c r="N196" i="1" l="1"/>
  <c r="O198" i="1"/>
  <c r="P198" i="1"/>
  <c r="N197" i="1" l="1"/>
  <c r="O199" i="1"/>
  <c r="P199" i="1"/>
  <c r="N198" i="1" l="1"/>
  <c r="O200" i="1"/>
  <c r="P200" i="1"/>
  <c r="N199" i="1" l="1"/>
  <c r="O201" i="1"/>
  <c r="P201" i="1"/>
  <c r="N200" i="1" l="1"/>
  <c r="P202" i="1"/>
  <c r="O202" i="1"/>
  <c r="N201" i="1" l="1"/>
  <c r="O203" i="1"/>
  <c r="P203" i="1"/>
  <c r="N202" i="1" l="1"/>
  <c r="O204" i="1"/>
  <c r="P204" i="1"/>
  <c r="N203" i="1" l="1"/>
  <c r="P205" i="1"/>
  <c r="O205" i="1"/>
  <c r="N204" i="1" l="1"/>
  <c r="O206" i="1"/>
  <c r="P206" i="1"/>
  <c r="N205" i="1" l="1"/>
  <c r="P207" i="1"/>
  <c r="O207" i="1"/>
  <c r="N206" i="1" l="1"/>
  <c r="P208" i="1"/>
  <c r="O208" i="1"/>
  <c r="N207" i="1" l="1"/>
  <c r="P209" i="1"/>
  <c r="O209" i="1"/>
  <c r="N208" i="1" l="1"/>
  <c r="P210" i="1"/>
  <c r="O210" i="1"/>
  <c r="N209" i="1" l="1"/>
  <c r="O211" i="1"/>
  <c r="P211" i="1"/>
  <c r="N210" i="1" l="1"/>
  <c r="P212" i="1"/>
  <c r="O212" i="1"/>
  <c r="N211" i="1" l="1"/>
  <c r="P213" i="1"/>
  <c r="O213" i="1"/>
  <c r="N212" i="1" l="1"/>
  <c r="P214" i="1"/>
  <c r="O214" i="1"/>
  <c r="N213" i="1" l="1"/>
  <c r="O215" i="1"/>
  <c r="P215" i="1"/>
  <c r="N214" i="1" l="1"/>
  <c r="P216" i="1"/>
  <c r="O216" i="1"/>
  <c r="N215" i="1" l="1"/>
  <c r="P217" i="1"/>
  <c r="O217" i="1"/>
  <c r="N216" i="1" l="1"/>
  <c r="P218" i="1"/>
  <c r="O218" i="1"/>
  <c r="N217" i="1" l="1"/>
  <c r="P219" i="1"/>
  <c r="O219" i="1"/>
  <c r="N218" i="1" l="1"/>
  <c r="P220" i="1"/>
  <c r="O220" i="1"/>
  <c r="N219" i="1" l="1"/>
  <c r="P221" i="1"/>
  <c r="O221" i="1"/>
  <c r="N220" i="1" l="1"/>
  <c r="O222" i="1"/>
  <c r="P222" i="1"/>
  <c r="N221" i="1" l="1"/>
  <c r="O223" i="1"/>
  <c r="P223" i="1"/>
  <c r="N222" i="1" l="1"/>
  <c r="P224" i="1"/>
  <c r="O224" i="1"/>
  <c r="N223" i="1" l="1"/>
  <c r="P225" i="1"/>
  <c r="O225" i="1"/>
  <c r="N224" i="1" l="1"/>
  <c r="O226" i="1"/>
  <c r="P226" i="1"/>
  <c r="N225" i="1" l="1"/>
  <c r="P227" i="1"/>
  <c r="O227" i="1"/>
  <c r="N226" i="1" l="1"/>
  <c r="P228" i="1"/>
  <c r="O228" i="1"/>
  <c r="N227" i="1" l="1"/>
  <c r="O229" i="1"/>
  <c r="P229" i="1"/>
  <c r="N228" i="1" l="1"/>
  <c r="O230" i="1"/>
  <c r="P230" i="1"/>
  <c r="N229" i="1" l="1"/>
  <c r="N230" i="1" l="1"/>
  <c r="P231" i="1" l="1"/>
  <c r="O231" i="1"/>
  <c r="AA231" i="1"/>
  <c r="P232" i="1" l="1"/>
  <c r="O232" i="1"/>
  <c r="AA232" i="1"/>
  <c r="N231" i="1" l="1"/>
  <c r="P233" i="1"/>
  <c r="O233" i="1"/>
  <c r="AA233" i="1"/>
  <c r="N232" i="1" l="1"/>
  <c r="P234" i="1"/>
  <c r="O234" i="1"/>
  <c r="AA234" i="1"/>
  <c r="N233" i="1" l="1"/>
  <c r="N234" i="1" l="1"/>
  <c r="P235" i="1"/>
  <c r="O235" i="1"/>
  <c r="AA235" i="1"/>
  <c r="O236" i="1" l="1"/>
  <c r="P236" i="1"/>
  <c r="AA236" i="1"/>
  <c r="N235" i="1" l="1"/>
  <c r="N236" i="1" l="1"/>
  <c r="P237" i="1" l="1"/>
  <c r="O237" i="1"/>
  <c r="AA237" i="1"/>
  <c r="O238" i="1" l="1"/>
  <c r="P238" i="1"/>
  <c r="AA238" i="1"/>
  <c r="N237" i="1" l="1"/>
  <c r="N238" i="1" l="1"/>
  <c r="P239" i="1" l="1"/>
  <c r="O239" i="1"/>
  <c r="AA239" i="1"/>
  <c r="N239" i="1" l="1"/>
  <c r="O240" i="1" l="1"/>
  <c r="P240" i="1"/>
  <c r="AA240" i="1"/>
  <c r="O241" i="1" l="1"/>
  <c r="P241" i="1"/>
  <c r="AA241" i="1"/>
  <c r="N240" i="1" l="1"/>
  <c r="N241" i="1" l="1"/>
  <c r="O242" i="1" l="1"/>
  <c r="P242" i="1"/>
  <c r="AA242" i="1"/>
  <c r="O243" i="1" l="1"/>
  <c r="P243" i="1"/>
  <c r="AA243" i="1"/>
  <c r="N242" i="1" l="1"/>
  <c r="P244" i="1"/>
  <c r="O244" i="1"/>
  <c r="AA244" i="1"/>
  <c r="N243" i="1" l="1"/>
  <c r="P245" i="1"/>
  <c r="O245" i="1"/>
  <c r="AA245" i="1"/>
  <c r="N244" i="1" l="1"/>
  <c r="N245" i="1" l="1"/>
  <c r="O246" i="1" l="1"/>
  <c r="P246" i="1"/>
  <c r="AA246" i="1"/>
  <c r="P247" i="1" l="1"/>
  <c r="O247" i="1"/>
  <c r="AA247" i="1"/>
  <c r="N246" i="1" l="1"/>
  <c r="P248" i="1"/>
  <c r="O248" i="1"/>
  <c r="AA248" i="1"/>
  <c r="N247" i="1" l="1"/>
  <c r="P249" i="1"/>
  <c r="O249" i="1"/>
  <c r="AA249" i="1"/>
  <c r="N248" i="1" l="1"/>
  <c r="P250" i="1"/>
  <c r="O250" i="1"/>
  <c r="AA250" i="1"/>
  <c r="N249" i="1" l="1"/>
  <c r="P251" i="1"/>
  <c r="O251" i="1"/>
  <c r="AA251" i="1"/>
  <c r="N250" i="1" l="1"/>
  <c r="N251" i="1" l="1"/>
  <c r="P252" i="1" l="1"/>
  <c r="O252" i="1"/>
  <c r="AA252" i="1"/>
  <c r="N252" i="1" l="1"/>
  <c r="O253" i="1" l="1"/>
  <c r="P253" i="1"/>
  <c r="AA253" i="1"/>
  <c r="O254" i="1" l="1"/>
  <c r="P254" i="1"/>
  <c r="AA254" i="1"/>
  <c r="N253" i="1" l="1"/>
  <c r="P255" i="1"/>
  <c r="O255" i="1"/>
  <c r="AA255" i="1"/>
  <c r="N254" i="1" l="1"/>
  <c r="O256" i="1"/>
  <c r="P256" i="1"/>
  <c r="AA256" i="1"/>
  <c r="N255" i="1" l="1"/>
  <c r="O257" i="1"/>
  <c r="P257" i="1"/>
  <c r="AA257" i="1"/>
  <c r="N256" i="1" l="1"/>
  <c r="O258" i="1"/>
  <c r="P258" i="1"/>
  <c r="AA258" i="1"/>
  <c r="N257" i="1" l="1"/>
  <c r="O259" i="1"/>
  <c r="P259" i="1"/>
  <c r="AA259" i="1"/>
  <c r="N258" i="1" l="1"/>
  <c r="N259" i="1" l="1"/>
  <c r="O260" i="1" l="1"/>
  <c r="P260" i="1"/>
  <c r="AA260" i="1"/>
  <c r="P261" i="1" l="1"/>
  <c r="O261" i="1"/>
  <c r="AA261" i="1"/>
  <c r="N260" i="1" l="1"/>
  <c r="O262" i="1"/>
  <c r="P262" i="1"/>
  <c r="AA262" i="1"/>
  <c r="N261" i="1" l="1"/>
  <c r="P263" i="1"/>
  <c r="O263" i="1"/>
  <c r="AA263" i="1"/>
  <c r="N262" i="1" l="1"/>
  <c r="O264" i="1"/>
  <c r="P264" i="1"/>
  <c r="AA264" i="1"/>
  <c r="N263" i="1" l="1"/>
  <c r="P265" i="1"/>
  <c r="O265" i="1"/>
  <c r="AA265" i="1"/>
  <c r="N264" i="1" l="1"/>
  <c r="N265" i="1" l="1"/>
  <c r="P266" i="1" l="1"/>
  <c r="O266" i="1"/>
  <c r="AA266" i="1"/>
  <c r="P267" i="1" l="1"/>
  <c r="O267" i="1"/>
  <c r="AA267" i="1"/>
  <c r="N266" i="1" l="1"/>
  <c r="O268" i="1"/>
  <c r="P268" i="1"/>
  <c r="AA268" i="1"/>
  <c r="N267" i="1" l="1"/>
  <c r="O269" i="1"/>
  <c r="P269" i="1"/>
  <c r="AA269" i="1"/>
  <c r="N268" i="1" l="1"/>
  <c r="O270" i="1"/>
  <c r="P270" i="1"/>
  <c r="AA270" i="1"/>
  <c r="N269" i="1" l="1"/>
  <c r="O271" i="1"/>
  <c r="P271" i="1"/>
  <c r="AA271" i="1"/>
  <c r="N270" i="1" l="1"/>
  <c r="P272" i="1"/>
  <c r="O272" i="1"/>
  <c r="AA272" i="1"/>
  <c r="N271" i="1" l="1"/>
  <c r="O273" i="1"/>
  <c r="P273" i="1"/>
  <c r="AA273" i="1"/>
  <c r="N272" i="1" l="1"/>
  <c r="P274" i="1"/>
  <c r="O274" i="1"/>
  <c r="AA274" i="1"/>
  <c r="N273" i="1" l="1"/>
  <c r="O275" i="1"/>
  <c r="P275" i="1"/>
  <c r="AA275" i="1"/>
  <c r="N274" i="1" l="1"/>
  <c r="O276" i="1"/>
  <c r="P276" i="1"/>
  <c r="N275" i="1" l="1"/>
  <c r="P277" i="1"/>
  <c r="O277" i="1"/>
  <c r="N276" i="1" l="1"/>
  <c r="O278" i="1"/>
  <c r="P278" i="1"/>
  <c r="N277" i="1" l="1"/>
  <c r="O279" i="1"/>
  <c r="P279" i="1"/>
  <c r="N278" i="1" l="1"/>
  <c r="O280" i="1"/>
  <c r="P280" i="1"/>
  <c r="N279" i="1" l="1"/>
  <c r="P281" i="1"/>
  <c r="O281" i="1"/>
  <c r="N280" i="1" l="1"/>
  <c r="P282" i="1"/>
  <c r="O282" i="1"/>
  <c r="N281" i="1" l="1"/>
  <c r="P283" i="1"/>
  <c r="O283" i="1"/>
  <c r="N282" i="1" l="1"/>
  <c r="P284" i="1"/>
  <c r="O284" i="1"/>
  <c r="N283" i="1" l="1"/>
  <c r="P285" i="1"/>
  <c r="O285" i="1"/>
  <c r="N284" i="1" l="1"/>
  <c r="P286" i="1"/>
  <c r="O286" i="1"/>
  <c r="N285" i="1" l="1"/>
  <c r="O287" i="1"/>
  <c r="P287" i="1"/>
  <c r="N286" i="1" l="1"/>
  <c r="O288" i="1"/>
  <c r="P288" i="1"/>
  <c r="N287" i="1" l="1"/>
  <c r="O289" i="1"/>
  <c r="P289" i="1"/>
  <c r="N288" i="1" l="1"/>
  <c r="N289" i="1" l="1"/>
  <c r="O290" i="1" l="1"/>
  <c r="P290" i="1"/>
  <c r="AA290" i="1"/>
  <c r="P291" i="1" l="1"/>
  <c r="O291" i="1"/>
  <c r="AA291" i="1"/>
  <c r="N290" i="1" l="1"/>
  <c r="P292" i="1"/>
  <c r="O292" i="1"/>
  <c r="AA292" i="1"/>
  <c r="N291" i="1" l="1"/>
  <c r="P293" i="1"/>
  <c r="O293" i="1"/>
  <c r="AA293" i="1"/>
  <c r="N292" i="1" l="1"/>
  <c r="P294" i="1"/>
  <c r="O294" i="1"/>
  <c r="AA294" i="1"/>
  <c r="N293" i="1" l="1"/>
  <c r="O295" i="1"/>
  <c r="P295" i="1"/>
  <c r="AA295" i="1"/>
  <c r="N294" i="1" l="1"/>
  <c r="P296" i="1"/>
  <c r="O296" i="1"/>
  <c r="AA296" i="1"/>
  <c r="N295" i="1" l="1"/>
  <c r="P297" i="1"/>
  <c r="O297" i="1"/>
  <c r="AA297" i="1"/>
  <c r="N296" i="1" l="1"/>
  <c r="O298" i="1"/>
  <c r="P298" i="1"/>
  <c r="AA298" i="1"/>
  <c r="N297" i="1" l="1"/>
  <c r="P299" i="1"/>
  <c r="O299" i="1"/>
  <c r="AA299" i="1"/>
  <c r="N298" i="1" l="1"/>
  <c r="P300" i="1"/>
  <c r="O300" i="1"/>
  <c r="AA300" i="1"/>
  <c r="N299" i="1" l="1"/>
  <c r="P301" i="1"/>
  <c r="O301" i="1"/>
  <c r="AA301" i="1"/>
  <c r="N300" i="1" l="1"/>
  <c r="P302" i="1"/>
  <c r="O302" i="1"/>
  <c r="AA302" i="1"/>
  <c r="N301" i="1" l="1"/>
  <c r="P303" i="1"/>
  <c r="O303" i="1"/>
  <c r="AA303" i="1"/>
  <c r="N302" i="1" l="1"/>
  <c r="P304" i="1"/>
  <c r="O304" i="1"/>
  <c r="AA304" i="1"/>
  <c r="N303" i="1" l="1"/>
  <c r="O305" i="1"/>
  <c r="P305" i="1"/>
  <c r="AA305" i="1"/>
  <c r="N304" i="1" l="1"/>
  <c r="N305" i="1" l="1"/>
  <c r="O306" i="1" l="1"/>
  <c r="P306" i="1"/>
  <c r="AA306" i="1"/>
  <c r="O307" i="1" l="1"/>
  <c r="P307" i="1"/>
  <c r="AA307" i="1"/>
  <c r="N306" i="1" l="1"/>
  <c r="O308" i="1"/>
  <c r="P308" i="1"/>
  <c r="AA308" i="1"/>
  <c r="N307" i="1" l="1"/>
  <c r="O309" i="1"/>
  <c r="P309" i="1"/>
  <c r="AA309" i="1"/>
  <c r="N308" i="1" l="1"/>
  <c r="AA310" i="1"/>
  <c r="N309" i="1" l="1"/>
  <c r="O310" i="1"/>
  <c r="P310" i="1"/>
  <c r="N310" i="1" l="1"/>
  <c r="O311" i="1" l="1"/>
  <c r="P311" i="1"/>
  <c r="AA311" i="1"/>
  <c r="P312" i="1" l="1"/>
  <c r="O312" i="1"/>
  <c r="AA312" i="1"/>
  <c r="N311" i="1" l="1"/>
  <c r="O313" i="1"/>
  <c r="P313" i="1"/>
  <c r="AA313" i="1"/>
  <c r="N312" i="1" l="1"/>
  <c r="P314" i="1"/>
  <c r="O314" i="1"/>
  <c r="N313" i="1" l="1"/>
  <c r="N314" i="1" l="1"/>
  <c r="O315" i="1"/>
  <c r="P315" i="1"/>
  <c r="P316" i="1" l="1"/>
  <c r="O316" i="1"/>
  <c r="N315" i="1" l="1"/>
  <c r="N316" i="1" l="1"/>
  <c r="P317" i="1"/>
  <c r="O317" i="1"/>
  <c r="N317" i="1" l="1"/>
  <c r="O318" i="1" l="1"/>
  <c r="P318" i="1"/>
  <c r="P319" i="1" l="1"/>
  <c r="O319" i="1"/>
  <c r="N318" i="1" l="1"/>
  <c r="P320" i="1"/>
  <c r="O320" i="1"/>
  <c r="N319" i="1" l="1"/>
  <c r="P321" i="1"/>
  <c r="O321" i="1"/>
  <c r="N320" i="1" l="1"/>
  <c r="N321" i="1" l="1"/>
  <c r="P322" i="1" l="1"/>
  <c r="O322" i="1"/>
  <c r="AA322" i="1"/>
  <c r="P323" i="1" l="1"/>
  <c r="O323" i="1"/>
  <c r="AA323" i="1"/>
  <c r="N322" i="1" l="1"/>
  <c r="N323" i="1" l="1"/>
  <c r="P324" i="1" l="1"/>
  <c r="O324" i="1"/>
  <c r="AA324" i="1"/>
  <c r="N324" i="1" l="1"/>
  <c r="P325" i="1" l="1"/>
  <c r="O325" i="1"/>
  <c r="AA325" i="1"/>
  <c r="N325" i="1" l="1"/>
  <c r="P326" i="1"/>
  <c r="O326" i="1"/>
  <c r="AA326" i="1"/>
  <c r="O327" i="1" l="1"/>
  <c r="P327" i="1"/>
  <c r="AA327" i="1"/>
  <c r="N326" i="1" l="1"/>
  <c r="N327" i="1" l="1"/>
  <c r="O328" i="1"/>
  <c r="P328" i="1"/>
  <c r="AA328" i="1"/>
  <c r="N328" i="1" l="1"/>
  <c r="P329" i="1" l="1"/>
  <c r="O329" i="1"/>
  <c r="AA329" i="1"/>
  <c r="O330" i="1" l="1"/>
  <c r="P330" i="1"/>
  <c r="AA330" i="1"/>
  <c r="N329" i="1" l="1"/>
  <c r="O331" i="1"/>
  <c r="P331" i="1"/>
  <c r="AA331" i="1"/>
  <c r="N330" i="1" l="1"/>
  <c r="O332" i="1"/>
  <c r="P332" i="1"/>
  <c r="AA332" i="1"/>
  <c r="N331" i="1" l="1"/>
  <c r="O333" i="1"/>
  <c r="P333" i="1"/>
  <c r="AA333" i="1"/>
  <c r="N332" i="1" l="1"/>
  <c r="O334" i="1"/>
  <c r="P334" i="1"/>
  <c r="AA334" i="1"/>
  <c r="N333" i="1" l="1"/>
  <c r="O335" i="1"/>
  <c r="P335" i="1"/>
  <c r="AA335" i="1"/>
  <c r="N334" i="1" l="1"/>
  <c r="O336" i="1"/>
  <c r="P336" i="1"/>
  <c r="AA336" i="1"/>
  <c r="N335" i="1" l="1"/>
  <c r="P337" i="1"/>
  <c r="O337" i="1"/>
  <c r="AA337" i="1"/>
  <c r="N336" i="1" l="1"/>
  <c r="P338" i="1"/>
  <c r="O338" i="1"/>
  <c r="AA338" i="1"/>
  <c r="N337" i="1" l="1"/>
  <c r="P339" i="1"/>
  <c r="O339" i="1"/>
  <c r="AA339" i="1"/>
  <c r="N338" i="1" l="1"/>
  <c r="P340" i="1"/>
  <c r="O340" i="1"/>
  <c r="AA340" i="1"/>
  <c r="N339" i="1" l="1"/>
  <c r="P341" i="1"/>
  <c r="O341" i="1"/>
  <c r="AA341" i="1"/>
  <c r="N340" i="1" l="1"/>
  <c r="P342" i="1"/>
  <c r="O342" i="1"/>
  <c r="AA342" i="1"/>
  <c r="N341" i="1" l="1"/>
  <c r="O343" i="1"/>
  <c r="P343" i="1"/>
  <c r="AA343" i="1"/>
  <c r="N342" i="1" l="1"/>
  <c r="O344" i="1"/>
  <c r="P344" i="1"/>
  <c r="AA344" i="1"/>
  <c r="N343" i="1" l="1"/>
  <c r="O345" i="1"/>
  <c r="P345" i="1"/>
  <c r="AA345" i="1"/>
  <c r="N344" i="1" l="1"/>
  <c r="P346" i="1"/>
  <c r="O346" i="1"/>
  <c r="AA346" i="1"/>
  <c r="N345" i="1" l="1"/>
  <c r="O347" i="1"/>
  <c r="P347" i="1"/>
  <c r="AA347" i="1"/>
  <c r="N346" i="1" l="1"/>
  <c r="O348" i="1"/>
  <c r="P348" i="1"/>
  <c r="AA348" i="1"/>
  <c r="N347" i="1" l="1"/>
  <c r="P349" i="1"/>
  <c r="O349" i="1"/>
  <c r="AA349" i="1"/>
  <c r="N348" i="1" l="1"/>
  <c r="P350" i="1"/>
  <c r="O350" i="1"/>
  <c r="AA350" i="1"/>
  <c r="N349" i="1" l="1"/>
  <c r="P351" i="1"/>
  <c r="O351" i="1"/>
  <c r="AA351" i="1"/>
  <c r="N350" i="1" l="1"/>
  <c r="O352" i="1"/>
  <c r="P352" i="1"/>
  <c r="AA352" i="1"/>
  <c r="N351" i="1" l="1"/>
  <c r="O353" i="1"/>
  <c r="P353" i="1"/>
  <c r="AA353" i="1"/>
  <c r="N352" i="1" l="1"/>
  <c r="P354" i="1"/>
  <c r="O354" i="1"/>
  <c r="AA354" i="1"/>
  <c r="N353" i="1" l="1"/>
  <c r="P355" i="1"/>
  <c r="O355" i="1"/>
  <c r="AA355" i="1"/>
  <c r="N354" i="1" l="1"/>
  <c r="O356" i="1"/>
  <c r="P356" i="1"/>
  <c r="AA356" i="1"/>
  <c r="N355" i="1" l="1"/>
  <c r="P357" i="1"/>
  <c r="O357" i="1"/>
  <c r="AA357" i="1"/>
  <c r="N356" i="1" l="1"/>
  <c r="P358" i="1"/>
  <c r="O358" i="1"/>
  <c r="AA358" i="1"/>
  <c r="N357" i="1" l="1"/>
  <c r="O359" i="1"/>
  <c r="P359" i="1"/>
  <c r="AA359" i="1"/>
  <c r="N358" i="1" l="1"/>
  <c r="P360" i="1"/>
  <c r="O360" i="1"/>
  <c r="AA360" i="1"/>
  <c r="N359" i="1" l="1"/>
  <c r="P361" i="1"/>
  <c r="O361" i="1"/>
  <c r="AA361" i="1"/>
  <c r="N360" i="1" l="1"/>
  <c r="P362" i="1"/>
  <c r="O362" i="1"/>
  <c r="AA362" i="1"/>
  <c r="N361" i="1" l="1"/>
  <c r="P363" i="1"/>
  <c r="O363" i="1"/>
  <c r="AA363" i="1"/>
  <c r="N362" i="1" l="1"/>
  <c r="O364" i="1"/>
  <c r="P364" i="1"/>
  <c r="AA364" i="1"/>
  <c r="N363" i="1" l="1"/>
  <c r="P365" i="1"/>
  <c r="O365" i="1"/>
  <c r="AA365" i="1"/>
  <c r="N364" i="1" l="1"/>
  <c r="N365" i="1" l="1"/>
  <c r="O366" i="1" l="1"/>
  <c r="P366" i="1"/>
  <c r="AA366" i="1"/>
  <c r="P367" i="1" l="1"/>
  <c r="O367" i="1"/>
  <c r="AA367" i="1"/>
  <c r="N366" i="1" l="1"/>
  <c r="O368" i="1"/>
  <c r="P368" i="1"/>
  <c r="AA368" i="1"/>
  <c r="N367" i="1" l="1"/>
  <c r="P369" i="1"/>
  <c r="O369" i="1"/>
  <c r="AA369" i="1"/>
  <c r="N368" i="1" l="1"/>
  <c r="N369" i="1" l="1"/>
  <c r="P370" i="1"/>
  <c r="O370" i="1"/>
  <c r="AA370" i="1"/>
  <c r="P371" i="1" l="1"/>
  <c r="O371" i="1"/>
  <c r="AA371" i="1"/>
  <c r="N370" i="1" l="1"/>
  <c r="N371" i="1" l="1"/>
  <c r="O372" i="1" l="1"/>
  <c r="P372" i="1"/>
  <c r="AA372" i="1"/>
  <c r="O373" i="1" l="1"/>
  <c r="P373" i="1"/>
  <c r="AA373" i="1"/>
  <c r="N372" i="1" l="1"/>
  <c r="N373" i="1" l="1"/>
  <c r="P374" i="1" l="1"/>
  <c r="O374" i="1"/>
  <c r="AA374" i="1"/>
  <c r="N374" i="1" l="1"/>
  <c r="P375" i="1" l="1"/>
  <c r="O375" i="1"/>
  <c r="AA375" i="1"/>
  <c r="O376" i="1" l="1"/>
  <c r="P376" i="1"/>
  <c r="AA376" i="1"/>
  <c r="N375" i="1" l="1"/>
  <c r="N376" i="1" l="1"/>
  <c r="P377" i="1" l="1"/>
  <c r="O377" i="1"/>
  <c r="AA377" i="1"/>
  <c r="P378" i="1" l="1"/>
  <c r="O378" i="1"/>
  <c r="AA378" i="1"/>
  <c r="N377" i="1" l="1"/>
  <c r="O379" i="1"/>
  <c r="P379" i="1"/>
  <c r="AA379" i="1"/>
  <c r="N378" i="1" l="1"/>
  <c r="P380" i="1"/>
  <c r="O380" i="1"/>
  <c r="AA380" i="1"/>
  <c r="N379" i="1" l="1"/>
  <c r="N380" i="1" l="1"/>
  <c r="O381" i="1" l="1"/>
  <c r="P381" i="1"/>
  <c r="AA381" i="1"/>
  <c r="P382" i="1" l="1"/>
  <c r="O382" i="1"/>
  <c r="AA382" i="1"/>
  <c r="N381" i="1" l="1"/>
  <c r="P383" i="1"/>
  <c r="O383" i="1"/>
  <c r="AA383" i="1"/>
  <c r="N382" i="1" l="1"/>
  <c r="P384" i="1"/>
  <c r="O384" i="1"/>
  <c r="AA384" i="1"/>
  <c r="N383" i="1" l="1"/>
  <c r="AA385" i="1"/>
  <c r="N384" i="1" l="1"/>
  <c r="O385" i="1"/>
  <c r="P385" i="1"/>
  <c r="AA386" i="1"/>
  <c r="N385" i="1" l="1"/>
  <c r="P386" i="1"/>
  <c r="O386" i="1"/>
  <c r="N386" i="1" l="1"/>
  <c r="O387" i="1" l="1"/>
  <c r="P387" i="1"/>
  <c r="AA387" i="1"/>
  <c r="N387" i="1" l="1"/>
  <c r="O388" i="1" l="1"/>
  <c r="P388" i="1"/>
  <c r="AA388" i="1"/>
  <c r="P389" i="1" l="1"/>
  <c r="O389" i="1"/>
  <c r="AA389" i="1"/>
  <c r="N388" i="1" l="1"/>
  <c r="O390" i="1"/>
  <c r="P390" i="1"/>
  <c r="AA390" i="1"/>
  <c r="N389" i="1" l="1"/>
  <c r="O391" i="1"/>
  <c r="P391" i="1"/>
  <c r="AA391" i="1"/>
  <c r="N390" i="1" l="1"/>
  <c r="O392" i="1"/>
  <c r="P392" i="1"/>
  <c r="AA392" i="1"/>
  <c r="N391" i="1" l="1"/>
  <c r="P393" i="1"/>
  <c r="O393" i="1"/>
  <c r="AA393" i="1"/>
  <c r="N392" i="1" l="1"/>
  <c r="O394" i="1"/>
  <c r="P394" i="1"/>
  <c r="AA394" i="1"/>
  <c r="N393" i="1" l="1"/>
  <c r="N394" i="1" l="1"/>
  <c r="P395" i="1" l="1"/>
  <c r="O395" i="1"/>
  <c r="AA395" i="1"/>
  <c r="P396" i="1" l="1"/>
  <c r="O396" i="1"/>
  <c r="AA396" i="1"/>
  <c r="N395" i="1" l="1"/>
  <c r="P397" i="1"/>
  <c r="O397" i="1"/>
  <c r="AA397" i="1"/>
  <c r="N396" i="1" l="1"/>
  <c r="P398" i="1"/>
  <c r="O398" i="1"/>
  <c r="AA398" i="1"/>
  <c r="N397" i="1" l="1"/>
  <c r="P399" i="1"/>
  <c r="O399" i="1"/>
  <c r="AA399" i="1"/>
  <c r="N398" i="1" l="1"/>
  <c r="O400" i="1"/>
  <c r="P400" i="1"/>
  <c r="AA400" i="1"/>
  <c r="N399" i="1" l="1"/>
  <c r="N400" i="1" l="1"/>
  <c r="O401" i="1" l="1"/>
  <c r="P401" i="1"/>
  <c r="AA401" i="1"/>
  <c r="P402" i="1" l="1"/>
  <c r="O402" i="1"/>
  <c r="AA402" i="1"/>
  <c r="N401" i="1" l="1"/>
  <c r="P403" i="1"/>
  <c r="O403" i="1"/>
  <c r="AA403" i="1"/>
  <c r="N402" i="1" l="1"/>
  <c r="P404" i="1"/>
  <c r="O404" i="1"/>
  <c r="AA404" i="1"/>
  <c r="N403" i="1" l="1"/>
  <c r="P405" i="1"/>
  <c r="O405" i="1"/>
  <c r="AA405" i="1"/>
  <c r="N404" i="1" l="1"/>
  <c r="O406" i="1"/>
  <c r="P406" i="1"/>
  <c r="AA406" i="1"/>
  <c r="N405" i="1" l="1"/>
  <c r="P407" i="1"/>
  <c r="O407" i="1"/>
  <c r="AA407" i="1"/>
  <c r="N406" i="1" l="1"/>
  <c r="O408" i="1"/>
  <c r="P408" i="1"/>
  <c r="AA408" i="1"/>
  <c r="N407" i="1" l="1"/>
  <c r="P409" i="1"/>
  <c r="O409" i="1"/>
  <c r="AA409" i="1"/>
  <c r="N408" i="1" l="1"/>
  <c r="P410" i="1"/>
  <c r="O410" i="1"/>
  <c r="AA410" i="1"/>
  <c r="N409" i="1" l="1"/>
  <c r="O411" i="1"/>
  <c r="P411" i="1"/>
  <c r="N410" i="1" l="1"/>
  <c r="P412" i="1"/>
  <c r="O412" i="1"/>
  <c r="N411" i="1" l="1"/>
  <c r="O413" i="1"/>
  <c r="P413" i="1"/>
  <c r="N412" i="1" l="1"/>
  <c r="O414" i="1"/>
  <c r="P414" i="1"/>
  <c r="N413" i="1" l="1"/>
  <c r="P415" i="1"/>
  <c r="O415" i="1"/>
  <c r="N414" i="1" l="1"/>
  <c r="O416" i="1"/>
  <c r="P416" i="1"/>
  <c r="N415" i="1" l="1"/>
  <c r="P417" i="1"/>
  <c r="O417" i="1"/>
  <c r="N416" i="1" l="1"/>
  <c r="O418" i="1"/>
  <c r="P418" i="1"/>
  <c r="N417" i="1" l="1"/>
  <c r="O419" i="1"/>
  <c r="P419" i="1"/>
  <c r="N419" i="1" l="1"/>
  <c r="N418" i="1"/>
  <c r="O420" i="1"/>
  <c r="P420" i="1"/>
  <c r="O421" i="1" l="1"/>
  <c r="P421" i="1"/>
  <c r="N420" i="1" l="1"/>
  <c r="O422" i="1"/>
  <c r="P422" i="1"/>
  <c r="N421" i="1" l="1"/>
  <c r="P423" i="1"/>
  <c r="O423" i="1"/>
  <c r="N422" i="1" l="1"/>
  <c r="P424" i="1"/>
  <c r="O424" i="1"/>
  <c r="N423" i="1" l="1"/>
  <c r="O425" i="1"/>
  <c r="P425" i="1"/>
  <c r="N424" i="1" l="1"/>
  <c r="O426" i="1"/>
  <c r="P426" i="1"/>
  <c r="N425" i="1" l="1"/>
  <c r="N426" i="1" l="1"/>
  <c r="P428" i="1" l="1"/>
  <c r="O428" i="1"/>
  <c r="O427" i="1"/>
  <c r="P427" i="1"/>
  <c r="AA428" i="1"/>
  <c r="N427" i="1" l="1"/>
  <c r="O429" i="1"/>
  <c r="P429" i="1"/>
  <c r="AA429" i="1"/>
  <c r="N428" i="1" l="1"/>
  <c r="AA430" i="1"/>
  <c r="N429" i="1" l="1"/>
  <c r="O430" i="1"/>
  <c r="P430" i="1"/>
  <c r="AA431" i="1"/>
  <c r="N430" i="1" l="1"/>
  <c r="O431" i="1"/>
  <c r="P431" i="1"/>
  <c r="N431" i="1" l="1"/>
  <c r="P432" i="1"/>
  <c r="O432" i="1"/>
  <c r="AA432" i="1"/>
  <c r="P433" i="1" l="1"/>
  <c r="O433" i="1"/>
  <c r="AA433" i="1"/>
  <c r="N432" i="1" l="1"/>
  <c r="P434" i="1"/>
  <c r="O434" i="1"/>
  <c r="AA434" i="1"/>
  <c r="N433" i="1" l="1"/>
  <c r="N434" i="1" l="1"/>
  <c r="P435" i="1"/>
  <c r="O435" i="1"/>
  <c r="AA435" i="1"/>
  <c r="P436" i="1" l="1"/>
  <c r="O436" i="1"/>
  <c r="AA436" i="1"/>
  <c r="N435" i="1" l="1"/>
  <c r="O437" i="1"/>
  <c r="P437" i="1"/>
  <c r="AA437" i="1"/>
  <c r="N436" i="1" l="1"/>
  <c r="P438" i="1"/>
  <c r="O438" i="1"/>
  <c r="AA438" i="1"/>
  <c r="N437" i="1" l="1"/>
  <c r="P439" i="1"/>
  <c r="O439" i="1"/>
  <c r="AA439" i="1"/>
  <c r="N438" i="1" l="1"/>
  <c r="N439" i="1" l="1"/>
  <c r="O440" i="1" l="1"/>
  <c r="P440" i="1"/>
  <c r="AA440" i="1"/>
  <c r="O441" i="1" l="1"/>
  <c r="P441" i="1"/>
  <c r="AA441" i="1"/>
  <c r="N440" i="1" l="1"/>
  <c r="O442" i="1"/>
  <c r="P442" i="1"/>
  <c r="AA442" i="1"/>
  <c r="N441" i="1" l="1"/>
  <c r="P443" i="1"/>
  <c r="O443" i="1"/>
  <c r="AA443" i="1"/>
  <c r="N442" i="1" l="1"/>
  <c r="O444" i="1"/>
  <c r="P444" i="1"/>
  <c r="AA444" i="1"/>
  <c r="N443" i="1" l="1"/>
  <c r="P445" i="1"/>
  <c r="O445" i="1"/>
  <c r="AA445" i="1"/>
  <c r="N444" i="1" l="1"/>
  <c r="P446" i="1"/>
  <c r="O446" i="1"/>
  <c r="AA446" i="1"/>
  <c r="N445" i="1" l="1"/>
  <c r="O447" i="1"/>
  <c r="P447" i="1"/>
  <c r="AA447" i="1"/>
  <c r="N446" i="1" l="1"/>
  <c r="O448" i="1"/>
  <c r="P448" i="1"/>
  <c r="AA448" i="1"/>
  <c r="N447" i="1" l="1"/>
  <c r="O449" i="1"/>
  <c r="P449" i="1"/>
  <c r="AA449" i="1"/>
  <c r="N448" i="1" l="1"/>
  <c r="P450" i="1"/>
  <c r="O450" i="1"/>
  <c r="AA450" i="1"/>
  <c r="N449" i="1" l="1"/>
  <c r="P451" i="1"/>
  <c r="O451" i="1"/>
  <c r="AA451" i="1"/>
  <c r="N450" i="1" l="1"/>
  <c r="O452" i="1"/>
  <c r="P452" i="1"/>
  <c r="AA452" i="1"/>
  <c r="N451" i="1" l="1"/>
  <c r="O453" i="1"/>
  <c r="P453" i="1"/>
  <c r="AA453" i="1"/>
  <c r="N452" i="1" l="1"/>
  <c r="N453" i="1" l="1"/>
  <c r="O454" i="1"/>
  <c r="P454" i="1"/>
  <c r="AA454" i="1"/>
  <c r="O455" i="1" l="1"/>
  <c r="P455" i="1"/>
  <c r="AA455" i="1"/>
  <c r="N454" i="1" l="1"/>
  <c r="P456" i="1"/>
  <c r="O456" i="1"/>
  <c r="N455" i="1" l="1"/>
  <c r="O457" i="1"/>
  <c r="P457" i="1"/>
  <c r="N456" i="1" l="1"/>
  <c r="O458" i="1"/>
  <c r="P458" i="1"/>
  <c r="N457" i="1" l="1"/>
  <c r="O459" i="1"/>
  <c r="P459" i="1"/>
  <c r="N458" i="1" l="1"/>
  <c r="O460" i="1"/>
  <c r="P460" i="1"/>
  <c r="N459" i="1" l="1"/>
  <c r="P461" i="1"/>
  <c r="O461" i="1"/>
  <c r="N460" i="1" l="1"/>
  <c r="P462" i="1"/>
  <c r="O462" i="1"/>
  <c r="N461" i="1" l="1"/>
  <c r="P463" i="1"/>
  <c r="O463" i="1"/>
  <c r="N462" i="1" l="1"/>
  <c r="O464" i="1"/>
  <c r="P464" i="1"/>
  <c r="N463" i="1" l="1"/>
  <c r="O465" i="1"/>
  <c r="P465" i="1"/>
  <c r="N464" i="1" l="1"/>
  <c r="O466" i="1"/>
  <c r="P466" i="1"/>
  <c r="N465" i="1" l="1"/>
  <c r="O467" i="1"/>
  <c r="P467" i="1"/>
  <c r="N466" i="1" l="1"/>
  <c r="P468" i="1"/>
  <c r="O468" i="1"/>
  <c r="N467" i="1" l="1"/>
  <c r="P469" i="1"/>
  <c r="O469" i="1"/>
  <c r="N468" i="1" l="1"/>
  <c r="P470" i="1"/>
  <c r="O470" i="1"/>
  <c r="AA470" i="1"/>
  <c r="N469" i="1" l="1"/>
  <c r="P471" i="1"/>
  <c r="O471" i="1"/>
  <c r="AA471" i="1"/>
  <c r="N470" i="1" l="1"/>
  <c r="O472" i="1"/>
  <c r="P472" i="1"/>
  <c r="AA472" i="1"/>
  <c r="N471" i="1" l="1"/>
  <c r="O473" i="1"/>
  <c r="P473" i="1"/>
  <c r="AA473" i="1"/>
  <c r="N472" i="1" l="1"/>
  <c r="P474" i="1"/>
  <c r="O474" i="1"/>
  <c r="AA474" i="1"/>
  <c r="N473" i="1" l="1"/>
  <c r="AA475" i="1"/>
  <c r="N474" i="1" l="1"/>
  <c r="P475" i="1"/>
  <c r="O475" i="1"/>
  <c r="AA476" i="1"/>
  <c r="N475" i="1" l="1"/>
  <c r="O477" i="1"/>
  <c r="P477" i="1"/>
  <c r="O476" i="1"/>
  <c r="P476" i="1"/>
  <c r="AA477" i="1"/>
  <c r="N476" i="1" l="1"/>
  <c r="AA478" i="1"/>
  <c r="N477" i="1" l="1"/>
  <c r="P479" i="1"/>
  <c r="O479" i="1"/>
  <c r="P478" i="1"/>
  <c r="O478" i="1"/>
  <c r="AA479" i="1"/>
  <c r="N478" i="1" l="1"/>
  <c r="P480" i="1"/>
  <c r="O480" i="1"/>
  <c r="AA480" i="1"/>
  <c r="N479" i="1" l="1"/>
  <c r="O481" i="1"/>
  <c r="P481" i="1"/>
  <c r="AA481" i="1"/>
  <c r="N480" i="1" l="1"/>
  <c r="P482" i="1"/>
  <c r="O482" i="1"/>
  <c r="AA482" i="1"/>
  <c r="N481" i="1" l="1"/>
  <c r="N482" i="1" l="1"/>
  <c r="P483" i="1" l="1"/>
  <c r="O483" i="1"/>
  <c r="AA483" i="1"/>
  <c r="P484" i="1" l="1"/>
  <c r="O484" i="1"/>
  <c r="AA484" i="1"/>
  <c r="N483" i="1" l="1"/>
  <c r="O485" i="1"/>
  <c r="P485" i="1"/>
  <c r="AA485" i="1"/>
  <c r="N484" i="1" l="1"/>
  <c r="O486" i="1"/>
  <c r="P486" i="1"/>
  <c r="AA486" i="1"/>
  <c r="N485" i="1" l="1"/>
  <c r="P487" i="1"/>
  <c r="O487" i="1"/>
  <c r="AA487" i="1"/>
  <c r="N486" i="1" l="1"/>
  <c r="O488" i="1"/>
  <c r="P488" i="1"/>
  <c r="AA488" i="1"/>
  <c r="N487" i="1" l="1"/>
  <c r="N488" i="1" l="1"/>
  <c r="O489" i="1"/>
  <c r="P489" i="1"/>
  <c r="AA489" i="1"/>
  <c r="N489" i="1" l="1"/>
  <c r="P490" i="1" l="1"/>
  <c r="O490" i="1"/>
  <c r="AA490" i="1"/>
  <c r="P491" i="1" l="1"/>
  <c r="O491" i="1"/>
  <c r="AA491" i="1"/>
  <c r="N490" i="1" l="1"/>
  <c r="O492" i="1"/>
  <c r="P492" i="1"/>
  <c r="AA492" i="1"/>
  <c r="N491" i="1" l="1"/>
  <c r="O493" i="1"/>
  <c r="P493" i="1"/>
  <c r="AA493" i="1"/>
  <c r="N492" i="1" l="1"/>
  <c r="P494" i="1"/>
  <c r="O494" i="1"/>
  <c r="AA494" i="1"/>
  <c r="N493" i="1" l="1"/>
  <c r="P495" i="1"/>
  <c r="O495" i="1"/>
  <c r="AA495" i="1"/>
  <c r="N494" i="1" l="1"/>
  <c r="O496" i="1"/>
  <c r="P496" i="1"/>
  <c r="AA496" i="1"/>
  <c r="N495" i="1" l="1"/>
  <c r="P497" i="1"/>
  <c r="O497" i="1"/>
  <c r="AA497" i="1"/>
  <c r="N496" i="1" l="1"/>
  <c r="P498" i="1"/>
  <c r="O498" i="1"/>
  <c r="AA498" i="1"/>
  <c r="N497" i="1" l="1"/>
  <c r="N498" i="1" l="1"/>
  <c r="O499" i="1"/>
  <c r="P499" i="1"/>
  <c r="AA499" i="1"/>
  <c r="N499" i="1" l="1"/>
  <c r="O500" i="1"/>
  <c r="P500" i="1"/>
  <c r="AA500" i="1"/>
  <c r="O501" i="1" l="1"/>
  <c r="P501" i="1"/>
  <c r="AA501" i="1"/>
  <c r="N500" i="1" l="1"/>
  <c r="O502" i="1"/>
  <c r="P502" i="1"/>
  <c r="AA502" i="1"/>
  <c r="N501" i="1" l="1"/>
  <c r="O503" i="1"/>
  <c r="P503" i="1"/>
  <c r="AA503" i="1"/>
  <c r="N502" i="1" l="1"/>
  <c r="O504" i="1"/>
  <c r="P504" i="1"/>
  <c r="AA504" i="1"/>
  <c r="N503" i="1" l="1"/>
  <c r="O505" i="1"/>
  <c r="P505" i="1"/>
  <c r="AA505" i="1"/>
  <c r="N504" i="1" l="1"/>
  <c r="O506" i="1"/>
  <c r="P506" i="1"/>
  <c r="AA506" i="1"/>
  <c r="N505" i="1" l="1"/>
  <c r="P507" i="1"/>
  <c r="O507" i="1"/>
  <c r="AA507" i="1"/>
  <c r="N506" i="1" l="1"/>
  <c r="O508" i="1"/>
  <c r="P508" i="1"/>
  <c r="AA508" i="1"/>
  <c r="N507" i="1" l="1"/>
  <c r="O509" i="1"/>
  <c r="P509" i="1"/>
  <c r="AA509" i="1"/>
  <c r="N508" i="1" l="1"/>
  <c r="N509" i="1" l="1"/>
  <c r="P510" i="1" l="1"/>
  <c r="O510" i="1"/>
  <c r="AA510" i="1"/>
  <c r="N510" i="1" l="1"/>
  <c r="O511" i="1" l="1"/>
  <c r="P511" i="1"/>
  <c r="AA511" i="1"/>
  <c r="O512" i="1" l="1"/>
  <c r="P512" i="1"/>
  <c r="AA512" i="1"/>
  <c r="N511" i="1" l="1"/>
  <c r="N512" i="1" l="1"/>
  <c r="P513" i="1" l="1"/>
  <c r="O513" i="1"/>
  <c r="AA513" i="1"/>
  <c r="N513" i="1" l="1"/>
  <c r="P514" i="1"/>
  <c r="O514" i="1"/>
  <c r="AA514" i="1"/>
  <c r="N514" i="1" l="1"/>
  <c r="P515" i="1" l="1"/>
  <c r="O515" i="1"/>
  <c r="AA515" i="1"/>
  <c r="P516" i="1" l="1"/>
  <c r="O516" i="1"/>
  <c r="AA516" i="1"/>
  <c r="N515" i="1" l="1"/>
  <c r="N516" i="1" l="1"/>
  <c r="AA517" i="1"/>
  <c r="P517" i="1" l="1"/>
  <c r="O517" i="1"/>
  <c r="N517" i="1" l="1"/>
  <c r="AA518" i="1" l="1"/>
  <c r="P518" i="1" l="1"/>
  <c r="O518" i="1"/>
  <c r="AA519" i="1"/>
  <c r="N518" i="1" l="1"/>
  <c r="O520" i="1"/>
  <c r="P520" i="1"/>
  <c r="P519" i="1"/>
  <c r="O519" i="1"/>
  <c r="AA520" i="1"/>
  <c r="N519" i="1" l="1"/>
  <c r="P521" i="1"/>
  <c r="O521" i="1"/>
  <c r="AA521" i="1"/>
  <c r="N520" i="1" l="1"/>
  <c r="N521" i="1" l="1"/>
  <c r="P522" i="1"/>
  <c r="O522" i="1"/>
  <c r="AA522" i="1"/>
  <c r="N522" i="1" l="1"/>
  <c r="P523" i="1" l="1"/>
  <c r="O523" i="1"/>
  <c r="AA523" i="1"/>
  <c r="P524" i="1" l="1"/>
  <c r="O524" i="1"/>
  <c r="AA524" i="1"/>
  <c r="N523" i="1" l="1"/>
  <c r="O525" i="1"/>
  <c r="P525" i="1"/>
  <c r="AA525" i="1"/>
  <c r="N524" i="1" l="1"/>
  <c r="O526" i="1"/>
  <c r="P526" i="1"/>
  <c r="AA526" i="1"/>
  <c r="N525" i="1" l="1"/>
  <c r="O527" i="1"/>
  <c r="P527" i="1"/>
  <c r="AA527" i="1"/>
  <c r="N526" i="1" l="1"/>
  <c r="O528" i="1"/>
  <c r="P528" i="1"/>
  <c r="AA528" i="1"/>
  <c r="N527" i="1" l="1"/>
  <c r="P529" i="1"/>
  <c r="O529" i="1"/>
  <c r="AA529" i="1"/>
  <c r="N528" i="1" l="1"/>
  <c r="O530" i="1"/>
  <c r="P530" i="1"/>
  <c r="AA530" i="1"/>
  <c r="N529" i="1" l="1"/>
  <c r="P531" i="1"/>
  <c r="O531" i="1"/>
  <c r="AA531" i="1"/>
  <c r="N530" i="1" l="1"/>
  <c r="P532" i="1"/>
  <c r="O532" i="1"/>
  <c r="AA532" i="1"/>
  <c r="N531" i="1" l="1"/>
  <c r="P533" i="1"/>
  <c r="O533" i="1"/>
  <c r="AA533" i="1"/>
  <c r="N532" i="1" l="1"/>
  <c r="P534" i="1"/>
  <c r="O534" i="1"/>
  <c r="AA534" i="1"/>
  <c r="N533" i="1" l="1"/>
  <c r="O535" i="1"/>
  <c r="P535" i="1"/>
  <c r="AA535" i="1"/>
  <c r="N534" i="1" l="1"/>
  <c r="P536" i="1"/>
  <c r="O536" i="1"/>
  <c r="AA536" i="1"/>
  <c r="N535" i="1" l="1"/>
  <c r="O537" i="1"/>
  <c r="P537" i="1"/>
  <c r="AA537" i="1"/>
  <c r="N536" i="1" l="1"/>
  <c r="P538" i="1"/>
  <c r="O538" i="1"/>
  <c r="AA538" i="1"/>
  <c r="N537" i="1" l="1"/>
  <c r="P539" i="1"/>
  <c r="O539" i="1"/>
  <c r="AA539" i="1"/>
  <c r="N538" i="1" l="1"/>
  <c r="P540" i="1"/>
  <c r="O540" i="1"/>
  <c r="AA540" i="1"/>
  <c r="N539" i="1" l="1"/>
  <c r="P541" i="1"/>
  <c r="O541" i="1"/>
  <c r="AA541" i="1"/>
  <c r="N540" i="1" l="1"/>
  <c r="O542" i="1"/>
  <c r="P542" i="1"/>
  <c r="AA542" i="1"/>
  <c r="N541" i="1" l="1"/>
  <c r="P543" i="1"/>
  <c r="O543" i="1"/>
  <c r="AA543" i="1"/>
  <c r="N542" i="1" l="1"/>
  <c r="P544" i="1"/>
  <c r="O544" i="1"/>
  <c r="AA544" i="1"/>
  <c r="N543" i="1" l="1"/>
  <c r="O545" i="1"/>
  <c r="P545" i="1"/>
  <c r="AA545" i="1"/>
  <c r="N544" i="1" l="1"/>
  <c r="O546" i="1"/>
  <c r="P546" i="1"/>
  <c r="AA546" i="1"/>
  <c r="N545" i="1" l="1"/>
  <c r="P547" i="1"/>
  <c r="O547" i="1"/>
  <c r="AA547" i="1"/>
  <c r="N546" i="1" l="1"/>
  <c r="O548" i="1"/>
  <c r="P548" i="1"/>
  <c r="AA548" i="1"/>
  <c r="N547" i="1" l="1"/>
  <c r="O549" i="1"/>
  <c r="P549" i="1"/>
  <c r="AA549" i="1"/>
  <c r="N548" i="1" l="1"/>
  <c r="P550" i="1"/>
  <c r="O550" i="1"/>
  <c r="AA550" i="1"/>
  <c r="N549" i="1" l="1"/>
  <c r="O551" i="1"/>
  <c r="P551" i="1"/>
  <c r="AA551" i="1"/>
  <c r="N550" i="1" l="1"/>
  <c r="O552" i="1"/>
  <c r="P552" i="1"/>
  <c r="AA552" i="1"/>
  <c r="N551" i="1" l="1"/>
  <c r="P553" i="1"/>
  <c r="O553" i="1"/>
  <c r="AA553" i="1"/>
  <c r="N552" i="1" l="1"/>
  <c r="O554" i="1"/>
  <c r="P554" i="1"/>
  <c r="AA554" i="1"/>
  <c r="N553" i="1" l="1"/>
  <c r="P555" i="1"/>
  <c r="O555" i="1"/>
  <c r="AA555" i="1"/>
  <c r="N554" i="1" l="1"/>
  <c r="P556" i="1"/>
  <c r="O556" i="1"/>
  <c r="AA556" i="1"/>
  <c r="N555" i="1" l="1"/>
  <c r="P557" i="1"/>
  <c r="O557" i="1"/>
  <c r="AA557" i="1"/>
  <c r="N556" i="1" l="1"/>
  <c r="O558" i="1"/>
  <c r="P558" i="1"/>
  <c r="AA558" i="1"/>
  <c r="N557" i="1" l="1"/>
  <c r="P559" i="1"/>
  <c r="O559" i="1"/>
  <c r="AA559" i="1"/>
  <c r="N558" i="1" l="1"/>
  <c r="O560" i="1"/>
  <c r="P560" i="1"/>
  <c r="AA560" i="1"/>
  <c r="N559" i="1" l="1"/>
  <c r="O561" i="1"/>
  <c r="P561" i="1"/>
  <c r="AA561" i="1"/>
  <c r="N560" i="1" l="1"/>
  <c r="O562" i="1"/>
  <c r="P562" i="1"/>
  <c r="AA562" i="1"/>
  <c r="N561" i="1" l="1"/>
  <c r="P563" i="1"/>
  <c r="O563" i="1"/>
  <c r="AA563" i="1"/>
  <c r="N562" i="1" l="1"/>
  <c r="O564" i="1"/>
  <c r="P564" i="1"/>
  <c r="AA564" i="1"/>
  <c r="N563" i="1" l="1"/>
  <c r="O565" i="1"/>
  <c r="P565" i="1"/>
  <c r="AA565" i="1"/>
  <c r="N564" i="1" l="1"/>
  <c r="O566" i="1"/>
  <c r="P566" i="1"/>
  <c r="AA566" i="1"/>
  <c r="N565" i="1" l="1"/>
  <c r="O567" i="1"/>
  <c r="P567" i="1"/>
  <c r="AA567" i="1"/>
  <c r="N566" i="1" l="1"/>
  <c r="O568" i="1"/>
  <c r="P568" i="1"/>
  <c r="AA568" i="1"/>
  <c r="N567" i="1" l="1"/>
  <c r="O569" i="1"/>
  <c r="P569" i="1"/>
  <c r="AA569" i="1"/>
  <c r="N568" i="1" l="1"/>
  <c r="O570" i="1"/>
  <c r="P570" i="1"/>
  <c r="AA570" i="1"/>
  <c r="N569" i="1" l="1"/>
  <c r="AA571" i="1"/>
  <c r="N570" i="1" l="1"/>
  <c r="P571" i="1"/>
  <c r="O571" i="1"/>
  <c r="N571" i="1" l="1"/>
  <c r="P572" i="1" l="1"/>
  <c r="O572" i="1"/>
  <c r="AA572" i="1"/>
  <c r="P573" i="1" l="1"/>
  <c r="O573" i="1"/>
  <c r="AA573" i="1"/>
  <c r="N572" i="1" l="1"/>
  <c r="O574" i="1"/>
  <c r="P574" i="1"/>
  <c r="AA574" i="1"/>
  <c r="N573" i="1" l="1"/>
  <c r="P575" i="1"/>
  <c r="O575" i="1"/>
  <c r="AA575" i="1"/>
  <c r="N574" i="1" l="1"/>
  <c r="AA576" i="1"/>
  <c r="N575" i="1" l="1"/>
  <c r="P576" i="1"/>
  <c r="O576" i="1"/>
  <c r="AA577" i="1"/>
  <c r="N576" i="1" l="1"/>
  <c r="P577" i="1"/>
  <c r="O577" i="1"/>
  <c r="N577" i="1" l="1"/>
  <c r="AA578" i="1"/>
  <c r="O578" i="1" l="1"/>
  <c r="P578" i="1"/>
  <c r="AA579" i="1"/>
  <c r="N578" i="1" l="1"/>
  <c r="P579" i="1"/>
  <c r="O579" i="1"/>
  <c r="AA580" i="1"/>
  <c r="N579" i="1" l="1"/>
  <c r="P581" i="1"/>
  <c r="O581" i="1"/>
  <c r="P580" i="1"/>
  <c r="O580" i="1"/>
  <c r="AA581" i="1"/>
  <c r="N580" i="1" l="1"/>
  <c r="P582" i="1"/>
  <c r="O582" i="1"/>
  <c r="AA582" i="1"/>
  <c r="N581" i="1" l="1"/>
  <c r="AA583" i="1"/>
  <c r="N582" i="1" l="1"/>
  <c r="P583" i="1"/>
  <c r="O583" i="1"/>
  <c r="N583" i="1" l="1"/>
  <c r="AA584" i="1"/>
  <c r="P584" i="1" l="1"/>
  <c r="O584" i="1"/>
  <c r="AA585" i="1"/>
  <c r="N584" i="1" l="1"/>
  <c r="P585" i="1"/>
  <c r="O585" i="1"/>
  <c r="N585" i="1" l="1"/>
  <c r="AA586" i="1"/>
  <c r="P586" i="1" l="1"/>
  <c r="O586" i="1"/>
  <c r="AA587" i="1"/>
  <c r="N586" i="1" l="1"/>
  <c r="O587" i="1"/>
  <c r="P587" i="1"/>
  <c r="AA588" i="1"/>
  <c r="N587" i="1" l="1"/>
  <c r="O588" i="1"/>
  <c r="P588" i="1"/>
  <c r="AA589" i="1"/>
  <c r="N588" i="1" l="1"/>
  <c r="O589" i="1"/>
  <c r="P589" i="1"/>
  <c r="AA590" i="1"/>
  <c r="N589" i="1" l="1"/>
  <c r="O590" i="1"/>
  <c r="P590" i="1"/>
  <c r="AA591" i="1"/>
  <c r="N590" i="1" l="1"/>
  <c r="O592" i="1"/>
  <c r="P592" i="1"/>
  <c r="O591" i="1"/>
  <c r="P591" i="1"/>
  <c r="AA592" i="1"/>
  <c r="N591" i="1" l="1"/>
  <c r="AA593" i="1"/>
  <c r="N592" i="1" l="1"/>
  <c r="O593" i="1"/>
  <c r="P593" i="1"/>
  <c r="AA594" i="1"/>
  <c r="N593" i="1" l="1"/>
  <c r="P594" i="1"/>
  <c r="O594" i="1"/>
  <c r="N594" i="1" l="1"/>
  <c r="AA595" i="1" l="1"/>
  <c r="O595" i="1" l="1"/>
  <c r="P595" i="1"/>
  <c r="AA596" i="1"/>
  <c r="N595" i="1" l="1"/>
  <c r="P596" i="1"/>
  <c r="O596" i="1"/>
  <c r="AA597" i="1"/>
  <c r="N596" i="1" l="1"/>
  <c r="P597" i="1"/>
  <c r="O597" i="1"/>
  <c r="AA598" i="1"/>
  <c r="N597" i="1" l="1"/>
  <c r="O598" i="1"/>
  <c r="P598" i="1"/>
  <c r="N598" i="1" l="1"/>
  <c r="AA599" i="1" l="1"/>
  <c r="O599" i="1" l="1"/>
  <c r="P599" i="1"/>
  <c r="N599" i="1" l="1"/>
  <c r="P600" i="1" l="1"/>
  <c r="O600" i="1"/>
  <c r="AA600" i="1"/>
  <c r="O601" i="1" l="1"/>
  <c r="P601" i="1"/>
  <c r="AA601" i="1"/>
  <c r="N600" i="1" l="1"/>
  <c r="O602" i="1"/>
  <c r="P602" i="1"/>
  <c r="AA602" i="1"/>
  <c r="N601" i="1" l="1"/>
  <c r="O603" i="1"/>
  <c r="P603" i="1"/>
  <c r="AA603" i="1"/>
  <c r="N602" i="1" l="1"/>
  <c r="O604" i="1"/>
  <c r="P604" i="1"/>
  <c r="AA604" i="1"/>
  <c r="N603" i="1" l="1"/>
  <c r="P605" i="1"/>
  <c r="O605" i="1"/>
  <c r="AA605" i="1"/>
  <c r="N604" i="1" l="1"/>
  <c r="P606" i="1"/>
  <c r="O606" i="1"/>
  <c r="AA606" i="1"/>
  <c r="N605" i="1" l="1"/>
  <c r="P607" i="1"/>
  <c r="O607" i="1"/>
  <c r="AA607" i="1"/>
  <c r="N606" i="1" l="1"/>
  <c r="O608" i="1"/>
  <c r="P608" i="1"/>
  <c r="AA608" i="1"/>
  <c r="N607" i="1" l="1"/>
  <c r="P609" i="1"/>
  <c r="O609" i="1"/>
  <c r="AA609" i="1"/>
  <c r="N608" i="1" l="1"/>
  <c r="P610" i="1"/>
  <c r="O610" i="1"/>
  <c r="AA610" i="1"/>
  <c r="N609" i="1" l="1"/>
  <c r="O611" i="1"/>
  <c r="P611" i="1"/>
  <c r="AA611" i="1"/>
  <c r="N610" i="1" l="1"/>
  <c r="N611" i="1" l="1"/>
  <c r="O612" i="1" l="1"/>
  <c r="P612" i="1"/>
  <c r="AA612" i="1"/>
  <c r="P613" i="1" l="1"/>
  <c r="O613" i="1"/>
  <c r="AA613" i="1"/>
  <c r="N612" i="1" l="1"/>
  <c r="P614" i="1"/>
  <c r="O614" i="1"/>
  <c r="AA614" i="1"/>
  <c r="N613" i="1" l="1"/>
  <c r="P615" i="1"/>
  <c r="O615" i="1"/>
  <c r="AA615" i="1"/>
  <c r="N614" i="1" l="1"/>
  <c r="P616" i="1"/>
  <c r="O616" i="1"/>
  <c r="AA616" i="1"/>
  <c r="N615" i="1" l="1"/>
  <c r="N616" i="1" l="1"/>
  <c r="P617" i="1" l="1"/>
  <c r="O617" i="1"/>
  <c r="AA617" i="1"/>
  <c r="P618" i="1" l="1"/>
  <c r="O618" i="1"/>
  <c r="AA618" i="1"/>
  <c r="N617" i="1" l="1"/>
  <c r="N618" i="1" l="1"/>
  <c r="P619" i="1" l="1"/>
  <c r="O619" i="1"/>
  <c r="AA619" i="1"/>
  <c r="O620" i="1" l="1"/>
  <c r="P620" i="1"/>
  <c r="AA620" i="1"/>
  <c r="N619" i="1" l="1"/>
  <c r="O621" i="1"/>
  <c r="P621" i="1"/>
  <c r="AA621" i="1"/>
  <c r="N620" i="1" l="1"/>
  <c r="N621" i="1" l="1"/>
  <c r="P622" i="1"/>
  <c r="O622" i="1"/>
  <c r="AA622" i="1"/>
  <c r="N622" i="1" l="1"/>
  <c r="O623" i="1" l="1"/>
  <c r="P623" i="1"/>
  <c r="AA623" i="1"/>
  <c r="O624" i="1" l="1"/>
  <c r="P624" i="1"/>
  <c r="AA624" i="1"/>
  <c r="N623" i="1" l="1"/>
  <c r="O625" i="1"/>
  <c r="P625" i="1"/>
  <c r="AA625" i="1"/>
  <c r="N624" i="1" l="1"/>
  <c r="P626" i="1"/>
  <c r="O626" i="1"/>
  <c r="AA626" i="1"/>
  <c r="N625" i="1" l="1"/>
  <c r="O627" i="1"/>
  <c r="P627" i="1"/>
  <c r="AA627" i="1"/>
  <c r="N626" i="1" l="1"/>
  <c r="P628" i="1"/>
  <c r="O628" i="1"/>
  <c r="AA628" i="1"/>
  <c r="N627" i="1" l="1"/>
  <c r="P629" i="1"/>
  <c r="O629" i="1"/>
  <c r="AA629" i="1"/>
  <c r="N628" i="1" l="1"/>
  <c r="AA630" i="1"/>
  <c r="N629" i="1" l="1"/>
  <c r="O630" i="1"/>
  <c r="P630" i="1"/>
  <c r="AA631" i="1"/>
  <c r="N630" i="1" l="1"/>
  <c r="P632" i="1"/>
  <c r="O632" i="1"/>
  <c r="O631" i="1"/>
  <c r="P631" i="1"/>
  <c r="AA632" i="1"/>
  <c r="N631" i="1" l="1"/>
  <c r="P633" i="1"/>
  <c r="O633" i="1"/>
  <c r="AA633" i="1"/>
  <c r="N632" i="1" l="1"/>
  <c r="AA634" i="1"/>
  <c r="N633" i="1" l="1"/>
  <c r="P634" i="1"/>
  <c r="O634" i="1"/>
  <c r="AA635" i="1"/>
  <c r="N634" i="1" l="1"/>
  <c r="P636" i="1"/>
  <c r="O636" i="1"/>
  <c r="P635" i="1"/>
  <c r="O635" i="1"/>
  <c r="AA636" i="1"/>
  <c r="N635" i="1" l="1"/>
  <c r="N636" i="1" l="1"/>
  <c r="O637" i="1" l="1"/>
  <c r="P637" i="1"/>
  <c r="P638" i="1" l="1"/>
  <c r="O638" i="1"/>
  <c r="N637" i="1" l="1"/>
  <c r="P639" i="1"/>
  <c r="O639" i="1"/>
  <c r="N638" i="1" l="1"/>
  <c r="N639" i="1" l="1"/>
  <c r="O640" i="1"/>
  <c r="P640" i="1"/>
  <c r="N640" i="1" l="1"/>
  <c r="P642" i="1"/>
  <c r="O642" i="1"/>
  <c r="P641" i="1"/>
  <c r="O641" i="1"/>
  <c r="N641" i="1" l="1"/>
  <c r="O643" i="1"/>
  <c r="P643" i="1"/>
  <c r="N642" i="1" l="1"/>
  <c r="O644" i="1"/>
  <c r="P644" i="1"/>
  <c r="N643" i="1" l="1"/>
  <c r="O645" i="1"/>
  <c r="P645" i="1"/>
  <c r="N644" i="1" l="1"/>
  <c r="P646" i="1"/>
  <c r="O646" i="1"/>
  <c r="N645" i="1" l="1"/>
  <c r="P647" i="1"/>
  <c r="O647" i="1"/>
  <c r="N646" i="1" l="1"/>
  <c r="O648" i="1"/>
  <c r="P648" i="1"/>
  <c r="N647" i="1" l="1"/>
  <c r="P649" i="1"/>
  <c r="O649" i="1"/>
  <c r="N648" i="1" l="1"/>
  <c r="P650" i="1"/>
  <c r="O650" i="1"/>
  <c r="N649" i="1" l="1"/>
  <c r="O651" i="1"/>
  <c r="P651" i="1"/>
  <c r="N650" i="1" l="1"/>
  <c r="O652" i="1"/>
  <c r="P652" i="1"/>
  <c r="N651" i="1" l="1"/>
  <c r="P653" i="1"/>
  <c r="O653" i="1"/>
  <c r="N652" i="1" l="1"/>
  <c r="P654" i="1"/>
  <c r="O654" i="1"/>
  <c r="N653" i="1" l="1"/>
  <c r="P655" i="1"/>
  <c r="O655" i="1"/>
  <c r="N654" i="1" l="1"/>
  <c r="O656" i="1"/>
  <c r="P656" i="1"/>
  <c r="N655" i="1" l="1"/>
  <c r="P657" i="1"/>
  <c r="O657" i="1"/>
  <c r="N656" i="1" l="1"/>
  <c r="O658" i="1"/>
  <c r="P658" i="1"/>
  <c r="N657" i="1" l="1"/>
  <c r="O659" i="1"/>
  <c r="P659" i="1"/>
  <c r="N658" i="1" l="1"/>
  <c r="N659" i="1" l="1"/>
  <c r="O660" i="1" l="1"/>
  <c r="P660" i="1"/>
  <c r="P661" i="1" l="1"/>
  <c r="O661" i="1"/>
  <c r="N660" i="1" l="1"/>
  <c r="O662" i="1"/>
  <c r="P662" i="1"/>
  <c r="N661" i="1" l="1"/>
  <c r="P663" i="1"/>
  <c r="O663" i="1"/>
  <c r="AA663" i="1"/>
  <c r="N662" i="1" l="1"/>
  <c r="O664" i="1"/>
  <c r="P664" i="1"/>
  <c r="AA664" i="1"/>
  <c r="N663" i="1" l="1"/>
  <c r="N664" i="1" l="1"/>
  <c r="O665" i="1"/>
  <c r="P665" i="1"/>
  <c r="AA665" i="1"/>
  <c r="P666" i="1" l="1"/>
  <c r="O666" i="1"/>
  <c r="AA666" i="1"/>
  <c r="N665" i="1" l="1"/>
  <c r="P667" i="1"/>
  <c r="O667" i="1"/>
  <c r="AA667" i="1"/>
  <c r="N666" i="1" l="1"/>
  <c r="N667" i="1" l="1"/>
  <c r="O668" i="1"/>
  <c r="P668" i="1"/>
  <c r="AA668" i="1"/>
  <c r="O669" i="1" l="1"/>
  <c r="P669" i="1"/>
  <c r="AA669" i="1"/>
  <c r="N668" i="1" l="1"/>
  <c r="P670" i="1"/>
  <c r="O670" i="1"/>
  <c r="AA670" i="1"/>
  <c r="N669" i="1" l="1"/>
  <c r="AA671" i="1"/>
  <c r="N670" i="1" l="1"/>
  <c r="P672" i="1"/>
  <c r="O672" i="1"/>
  <c r="O671" i="1"/>
  <c r="P671" i="1"/>
  <c r="AA672" i="1"/>
  <c r="N671" i="1" l="1"/>
  <c r="N672" i="1" l="1"/>
  <c r="O673" i="1" l="1"/>
  <c r="P673" i="1"/>
  <c r="AA673" i="1"/>
  <c r="P674" i="1" l="1"/>
  <c r="O674" i="1"/>
  <c r="AA674" i="1"/>
  <c r="N673" i="1" l="1"/>
  <c r="P675" i="1"/>
  <c r="O675" i="1"/>
  <c r="AA675" i="1"/>
  <c r="N674" i="1" l="1"/>
  <c r="O676" i="1"/>
  <c r="P676" i="1"/>
  <c r="AA676" i="1"/>
  <c r="N675" i="1" l="1"/>
  <c r="AA677" i="1"/>
  <c r="N676" i="1" l="1"/>
  <c r="O677" i="1"/>
  <c r="P677" i="1"/>
  <c r="AA678" i="1"/>
  <c r="N677" i="1" l="1"/>
  <c r="O679" i="1"/>
  <c r="P679" i="1"/>
  <c r="O678" i="1"/>
  <c r="P678" i="1"/>
  <c r="AA679" i="1"/>
  <c r="N678" i="1" l="1"/>
  <c r="O680" i="1"/>
  <c r="P680" i="1"/>
  <c r="AA680" i="1"/>
  <c r="N679" i="1" l="1"/>
  <c r="O681" i="1"/>
  <c r="P681" i="1"/>
  <c r="AA681" i="1"/>
  <c r="N680" i="1" l="1"/>
  <c r="O682" i="1"/>
  <c r="P682" i="1"/>
  <c r="AA682" i="1"/>
  <c r="N681" i="1" l="1"/>
  <c r="O683" i="1"/>
  <c r="P683" i="1"/>
  <c r="AA683" i="1"/>
  <c r="N682" i="1" l="1"/>
  <c r="P684" i="1"/>
  <c r="O684" i="1"/>
  <c r="AA684" i="1"/>
  <c r="N683" i="1" l="1"/>
  <c r="O685" i="1"/>
  <c r="P685" i="1"/>
  <c r="AA685" i="1"/>
  <c r="N684" i="1" l="1"/>
  <c r="P686" i="1"/>
  <c r="O686" i="1"/>
  <c r="AA686" i="1"/>
  <c r="N685" i="1" l="1"/>
  <c r="N686" i="1" l="1"/>
  <c r="O687" i="1"/>
  <c r="P687" i="1"/>
  <c r="AA687" i="1"/>
  <c r="P688" i="1" l="1"/>
  <c r="O688" i="1"/>
  <c r="AA688" i="1"/>
  <c r="N687" i="1" l="1"/>
  <c r="O689" i="1"/>
  <c r="P689" i="1"/>
  <c r="AA689" i="1"/>
  <c r="N688" i="1" l="1"/>
  <c r="O690" i="1"/>
  <c r="P690" i="1"/>
  <c r="AA690" i="1"/>
  <c r="N689" i="1" l="1"/>
  <c r="O691" i="1"/>
  <c r="P691" i="1"/>
  <c r="AA691" i="1"/>
  <c r="N690" i="1" l="1"/>
  <c r="O692" i="1"/>
  <c r="P692" i="1"/>
  <c r="AA692" i="1"/>
  <c r="N691" i="1" l="1"/>
  <c r="P693" i="1"/>
  <c r="O693" i="1"/>
  <c r="AA693" i="1"/>
  <c r="N692" i="1" l="1"/>
  <c r="O694" i="1"/>
  <c r="P694" i="1"/>
  <c r="AA694" i="1"/>
  <c r="N693" i="1" l="1"/>
  <c r="P695" i="1"/>
  <c r="O695" i="1"/>
  <c r="AA695" i="1"/>
  <c r="N694" i="1" l="1"/>
  <c r="P696" i="1"/>
  <c r="O696" i="1"/>
  <c r="AA696" i="1"/>
  <c r="N695" i="1" l="1"/>
  <c r="O697" i="1"/>
  <c r="P697" i="1"/>
  <c r="AA697" i="1"/>
  <c r="N696" i="1" l="1"/>
  <c r="O698" i="1"/>
  <c r="P698" i="1"/>
  <c r="AA698" i="1"/>
  <c r="N697" i="1" l="1"/>
  <c r="P699" i="1"/>
  <c r="O699" i="1"/>
  <c r="AA699" i="1"/>
  <c r="N698" i="1" l="1"/>
  <c r="O700" i="1"/>
  <c r="P700" i="1"/>
  <c r="AA700" i="1"/>
  <c r="N699" i="1" l="1"/>
  <c r="P701" i="1"/>
  <c r="O701" i="1"/>
  <c r="AA701" i="1"/>
  <c r="N700" i="1" l="1"/>
  <c r="AA702" i="1"/>
  <c r="N701" i="1" l="1"/>
  <c r="P703" i="1"/>
  <c r="O703" i="1"/>
  <c r="O702" i="1"/>
  <c r="P702" i="1"/>
  <c r="AA703" i="1"/>
  <c r="N702" i="1" l="1"/>
  <c r="P704" i="1"/>
  <c r="O704" i="1"/>
  <c r="AA704" i="1"/>
  <c r="N703" i="1" l="1"/>
  <c r="AA705" i="1"/>
  <c r="N704" i="1" l="1"/>
  <c r="P705" i="1"/>
  <c r="O705" i="1"/>
  <c r="AA706" i="1"/>
  <c r="N705" i="1" l="1"/>
  <c r="P707" i="1"/>
  <c r="O707" i="1"/>
  <c r="O706" i="1"/>
  <c r="P706" i="1"/>
  <c r="AA707" i="1"/>
  <c r="N706" i="1" l="1"/>
  <c r="AA708" i="1"/>
  <c r="N707" i="1" l="1"/>
  <c r="O709" i="1"/>
  <c r="P709" i="1"/>
  <c r="P708" i="1"/>
  <c r="O708" i="1"/>
  <c r="AA709" i="1"/>
  <c r="N708" i="1" l="1"/>
  <c r="O710" i="1"/>
  <c r="P710" i="1"/>
  <c r="AA710" i="1"/>
  <c r="N709" i="1" l="1"/>
  <c r="O711" i="1"/>
  <c r="P711" i="1"/>
  <c r="AA711" i="1"/>
  <c r="N710" i="1" l="1"/>
  <c r="P712" i="1"/>
  <c r="O712" i="1"/>
  <c r="AA712" i="1"/>
  <c r="N711" i="1" l="1"/>
  <c r="P713" i="1"/>
  <c r="O713" i="1"/>
  <c r="AA713" i="1"/>
  <c r="N712" i="1" l="1"/>
  <c r="O714" i="1"/>
  <c r="P714" i="1"/>
  <c r="AA714" i="1"/>
  <c r="N713" i="1" l="1"/>
  <c r="O715" i="1"/>
  <c r="P715" i="1"/>
  <c r="AA715" i="1"/>
  <c r="N714" i="1" l="1"/>
  <c r="N715" i="1" l="1"/>
  <c r="O716" i="1" l="1"/>
  <c r="P716" i="1"/>
  <c r="AA716" i="1"/>
  <c r="O717" i="1" l="1"/>
  <c r="P717" i="1"/>
  <c r="AA717" i="1"/>
  <c r="N716" i="1" l="1"/>
  <c r="AA718" i="1"/>
  <c r="N717" i="1" l="1"/>
  <c r="O719" i="1"/>
  <c r="P719" i="1"/>
  <c r="O718" i="1"/>
  <c r="P718" i="1"/>
  <c r="AA719" i="1"/>
  <c r="N718" i="1" l="1"/>
  <c r="AA720" i="1"/>
  <c r="N719" i="1" l="1"/>
  <c r="O720" i="1"/>
  <c r="P720" i="1"/>
  <c r="AA721" i="1"/>
  <c r="N720" i="1" l="1"/>
  <c r="O721" i="1"/>
  <c r="P721" i="1"/>
  <c r="N721" i="1" l="1"/>
  <c r="AA722" i="1"/>
  <c r="O722" i="1" l="1"/>
  <c r="P722" i="1"/>
  <c r="N722" i="1" l="1"/>
  <c r="O723" i="1" l="1"/>
  <c r="P723" i="1"/>
  <c r="AA723" i="1"/>
  <c r="O724" i="1" l="1"/>
  <c r="P724" i="1"/>
  <c r="AA724" i="1"/>
  <c r="N723" i="1" l="1"/>
  <c r="P725" i="1"/>
  <c r="O725" i="1"/>
  <c r="AA725" i="1"/>
  <c r="N724" i="1" l="1"/>
  <c r="O726" i="1"/>
  <c r="P726" i="1"/>
  <c r="AA726" i="1"/>
  <c r="N725" i="1" l="1"/>
  <c r="P727" i="1"/>
  <c r="O727" i="1"/>
  <c r="AA727" i="1"/>
  <c r="N726" i="1" l="1"/>
  <c r="O728" i="1"/>
  <c r="P728" i="1"/>
  <c r="AA728" i="1"/>
  <c r="N727" i="1" l="1"/>
  <c r="P729" i="1"/>
  <c r="O729" i="1"/>
  <c r="AA729" i="1"/>
  <c r="N728" i="1" l="1"/>
  <c r="O730" i="1"/>
  <c r="P730" i="1"/>
  <c r="AA730" i="1"/>
  <c r="N729" i="1" l="1"/>
  <c r="AA731" i="1"/>
  <c r="N730" i="1" l="1"/>
  <c r="O731" i="1"/>
  <c r="P731" i="1"/>
  <c r="N731" i="1" l="1"/>
  <c r="P732" i="1"/>
  <c r="O732" i="1"/>
  <c r="AA732" i="1"/>
  <c r="N732" i="1" l="1"/>
  <c r="P733" i="1"/>
  <c r="O733" i="1"/>
  <c r="AA733" i="1"/>
  <c r="P734" i="1" l="1"/>
  <c r="O734" i="1"/>
  <c r="AA734" i="1"/>
  <c r="N733" i="1" l="1"/>
  <c r="P735" i="1"/>
  <c r="O735" i="1"/>
  <c r="AA735" i="1"/>
  <c r="N734" i="1" l="1"/>
  <c r="P736" i="1"/>
  <c r="O736" i="1"/>
  <c r="AA736" i="1"/>
  <c r="N735" i="1" l="1"/>
  <c r="O737" i="1"/>
  <c r="P737" i="1"/>
  <c r="AA737" i="1"/>
  <c r="N736" i="1" l="1"/>
  <c r="O738" i="1"/>
  <c r="P738" i="1"/>
  <c r="AA738" i="1"/>
  <c r="N737" i="1" l="1"/>
  <c r="P739" i="1"/>
  <c r="O739" i="1"/>
  <c r="AA739" i="1"/>
  <c r="N738" i="1" l="1"/>
  <c r="P740" i="1"/>
  <c r="O740" i="1"/>
  <c r="AA740" i="1"/>
  <c r="N739" i="1" l="1"/>
  <c r="O741" i="1"/>
  <c r="P741" i="1"/>
  <c r="AA741" i="1"/>
  <c r="N740" i="1" l="1"/>
  <c r="O742" i="1"/>
  <c r="P742" i="1"/>
  <c r="AA742" i="1"/>
  <c r="N741" i="1" l="1"/>
  <c r="N742" i="1" l="1"/>
  <c r="O743" i="1" l="1"/>
  <c r="P743" i="1"/>
  <c r="AA743" i="1"/>
  <c r="N743" i="1" l="1"/>
  <c r="P744" i="1" l="1"/>
  <c r="O744" i="1"/>
  <c r="AA744" i="1"/>
  <c r="AA745" i="1" l="1"/>
  <c r="N744" i="1" l="1"/>
  <c r="O745" i="1"/>
  <c r="P745" i="1"/>
  <c r="N745" i="1" l="1"/>
  <c r="AA746" i="1" l="1"/>
  <c r="P746" i="1" l="1"/>
  <c r="O746" i="1"/>
  <c r="N746" i="1" l="1"/>
  <c r="O747" i="1"/>
  <c r="P747" i="1"/>
  <c r="AA747" i="1"/>
  <c r="N747" i="1" l="1"/>
  <c r="O748" i="1" l="1"/>
  <c r="P748" i="1"/>
  <c r="AA748" i="1"/>
  <c r="P749" i="1" l="1"/>
  <c r="O749" i="1"/>
  <c r="AA749" i="1"/>
  <c r="N748" i="1" l="1"/>
  <c r="N749" i="1" l="1"/>
  <c r="O750" i="1"/>
  <c r="P750" i="1"/>
  <c r="AA750" i="1"/>
  <c r="N750" i="1" l="1"/>
  <c r="O751" i="1" l="1"/>
  <c r="P751" i="1"/>
  <c r="AA751" i="1"/>
  <c r="O752" i="1" l="1"/>
  <c r="P752" i="1"/>
  <c r="AA752" i="1"/>
  <c r="N751" i="1" l="1"/>
  <c r="P753" i="1"/>
  <c r="O753" i="1"/>
  <c r="AA753" i="1"/>
  <c r="N752" i="1" l="1"/>
  <c r="P754" i="1"/>
  <c r="O754" i="1"/>
  <c r="AA754" i="1"/>
  <c r="N753" i="1" l="1"/>
  <c r="N754" i="1" l="1"/>
  <c r="O755" i="1"/>
  <c r="P755" i="1"/>
  <c r="AA755" i="1"/>
  <c r="N755" i="1" l="1"/>
  <c r="O756" i="1" l="1"/>
  <c r="P756" i="1"/>
  <c r="AA756" i="1"/>
  <c r="AA757" i="1" l="1"/>
  <c r="N756" i="1" l="1"/>
  <c r="O757" i="1"/>
  <c r="P757" i="1"/>
  <c r="AA758" i="1"/>
  <c r="N757" i="1" l="1"/>
  <c r="P758" i="1"/>
  <c r="O758" i="1"/>
  <c r="AA759" i="1"/>
  <c r="N758" i="1" l="1"/>
  <c r="O760" i="1"/>
  <c r="P760" i="1"/>
  <c r="P759" i="1"/>
  <c r="O759" i="1"/>
  <c r="AA760" i="1"/>
  <c r="N759" i="1" l="1"/>
  <c r="AA761" i="1"/>
  <c r="N760" i="1" l="1"/>
  <c r="O762" i="1"/>
  <c r="P762" i="1"/>
  <c r="P761" i="1"/>
  <c r="O761" i="1"/>
  <c r="AA762" i="1"/>
  <c r="N761" i="1" l="1"/>
  <c r="P763" i="1"/>
  <c r="O763" i="1"/>
  <c r="AA763" i="1"/>
  <c r="N762" i="1" l="1"/>
  <c r="AA764" i="1"/>
  <c r="N763" i="1" l="1"/>
  <c r="O765" i="1"/>
  <c r="P765" i="1"/>
  <c r="P764" i="1"/>
  <c r="O764" i="1"/>
  <c r="AA765" i="1"/>
  <c r="N764" i="1" l="1"/>
  <c r="AA766" i="1"/>
  <c r="N765" i="1" l="1"/>
  <c r="P767" i="1"/>
  <c r="O767" i="1"/>
  <c r="O766" i="1"/>
  <c r="P766" i="1"/>
  <c r="AA767" i="1"/>
  <c r="N766" i="1" l="1"/>
  <c r="O768" i="1"/>
  <c r="P768" i="1"/>
  <c r="AA768" i="1"/>
  <c r="N767" i="1" l="1"/>
  <c r="O769" i="1"/>
  <c r="P769" i="1"/>
  <c r="AA769" i="1"/>
  <c r="N768" i="1" l="1"/>
  <c r="P770" i="1"/>
  <c r="O770" i="1"/>
  <c r="AA770" i="1"/>
  <c r="N769" i="1" l="1"/>
  <c r="O771" i="1"/>
  <c r="P771" i="1"/>
  <c r="AA771" i="1"/>
  <c r="N770" i="1" l="1"/>
  <c r="P772" i="1"/>
  <c r="O772" i="1"/>
  <c r="AA772" i="1"/>
  <c r="N771" i="1" l="1"/>
  <c r="P773" i="1"/>
  <c r="O773" i="1"/>
  <c r="AA773" i="1"/>
  <c r="N772" i="1" l="1"/>
  <c r="O774" i="1"/>
  <c r="P774" i="1"/>
  <c r="AA774" i="1"/>
  <c r="N773" i="1" l="1"/>
  <c r="P775" i="1"/>
  <c r="O775" i="1"/>
  <c r="AA775" i="1"/>
  <c r="N774" i="1" l="1"/>
  <c r="O776" i="1"/>
  <c r="P776" i="1"/>
  <c r="AA776" i="1"/>
  <c r="N775" i="1" l="1"/>
  <c r="O777" i="1"/>
  <c r="P777" i="1"/>
  <c r="AA777" i="1"/>
  <c r="N776" i="1" l="1"/>
  <c r="O778" i="1"/>
  <c r="P778" i="1"/>
  <c r="AA778" i="1"/>
  <c r="N777" i="1" l="1"/>
  <c r="P779" i="1"/>
  <c r="O779" i="1"/>
  <c r="AA779" i="1"/>
  <c r="N778" i="1" l="1"/>
  <c r="P780" i="1"/>
  <c r="O780" i="1"/>
  <c r="AA780" i="1"/>
  <c r="N779" i="1" l="1"/>
  <c r="P781" i="1"/>
  <c r="O781" i="1"/>
  <c r="AA781" i="1"/>
  <c r="N780" i="1" l="1"/>
  <c r="O782" i="1"/>
  <c r="P782" i="1"/>
  <c r="AA782" i="1"/>
  <c r="N781" i="1" l="1"/>
  <c r="O783" i="1"/>
  <c r="P783" i="1"/>
  <c r="AA783" i="1"/>
  <c r="N782" i="1" l="1"/>
  <c r="P784" i="1"/>
  <c r="O784" i="1"/>
  <c r="AA784" i="1"/>
  <c r="N783" i="1" l="1"/>
  <c r="O785" i="1"/>
  <c r="P785" i="1"/>
  <c r="AA785" i="1"/>
  <c r="N784" i="1" l="1"/>
  <c r="O786" i="1"/>
  <c r="P786" i="1"/>
  <c r="AA786" i="1"/>
  <c r="N785" i="1" l="1"/>
  <c r="P787" i="1"/>
  <c r="O787" i="1"/>
  <c r="AA787" i="1"/>
  <c r="N786" i="1" l="1"/>
  <c r="O788" i="1"/>
  <c r="P788" i="1"/>
  <c r="AA788" i="1"/>
  <c r="N787" i="1" l="1"/>
  <c r="O789" i="1"/>
  <c r="P789" i="1"/>
  <c r="AA789" i="1"/>
  <c r="N788" i="1" l="1"/>
  <c r="P790" i="1"/>
  <c r="O790" i="1"/>
  <c r="AA790" i="1"/>
  <c r="N789" i="1" l="1"/>
  <c r="O791" i="1"/>
  <c r="P791" i="1"/>
  <c r="AA791" i="1"/>
  <c r="N790" i="1" l="1"/>
  <c r="O792" i="1"/>
  <c r="P792" i="1"/>
  <c r="AA792" i="1"/>
  <c r="N791" i="1" l="1"/>
  <c r="O793" i="1"/>
  <c r="P793" i="1"/>
  <c r="AA793" i="1"/>
  <c r="N792" i="1" l="1"/>
  <c r="O794" i="1"/>
  <c r="P794" i="1"/>
  <c r="AA794" i="1"/>
  <c r="N793" i="1" l="1"/>
  <c r="O795" i="1"/>
  <c r="P795" i="1"/>
  <c r="AA795" i="1"/>
  <c r="N794" i="1" l="1"/>
  <c r="O796" i="1"/>
  <c r="P796" i="1"/>
  <c r="AA796" i="1"/>
  <c r="N795" i="1" l="1"/>
  <c r="P797" i="1"/>
  <c r="O797" i="1"/>
  <c r="AA797" i="1"/>
  <c r="N796" i="1" l="1"/>
  <c r="O798" i="1"/>
  <c r="P798" i="1"/>
  <c r="AA798" i="1"/>
  <c r="N797" i="1" l="1"/>
  <c r="O799" i="1"/>
  <c r="P799" i="1"/>
  <c r="AA799" i="1"/>
  <c r="N798" i="1" l="1"/>
  <c r="P800" i="1"/>
  <c r="O800" i="1"/>
  <c r="AA800" i="1"/>
  <c r="N799" i="1" l="1"/>
  <c r="O801" i="1"/>
  <c r="P801" i="1"/>
  <c r="AA801" i="1"/>
  <c r="N800" i="1" l="1"/>
  <c r="O802" i="1"/>
  <c r="P802" i="1"/>
  <c r="AA802" i="1"/>
  <c r="N801" i="1" l="1"/>
  <c r="P803" i="1"/>
  <c r="O803" i="1"/>
  <c r="AA803" i="1"/>
  <c r="N802" i="1" l="1"/>
  <c r="P804" i="1"/>
  <c r="O804" i="1"/>
  <c r="AA804" i="1"/>
  <c r="N803" i="1" l="1"/>
  <c r="N804" i="1" l="1"/>
  <c r="O805" i="1" l="1"/>
  <c r="P805" i="1"/>
  <c r="AA805" i="1"/>
  <c r="O806" i="1" l="1"/>
  <c r="P806" i="1"/>
  <c r="AA806" i="1"/>
  <c r="N805" i="1" l="1"/>
  <c r="O807" i="1"/>
  <c r="P807" i="1"/>
  <c r="AA807" i="1"/>
  <c r="N806" i="1" l="1"/>
  <c r="O808" i="1"/>
  <c r="P808" i="1"/>
  <c r="AA808" i="1"/>
  <c r="N807" i="1" l="1"/>
  <c r="O809" i="1"/>
  <c r="P809" i="1"/>
  <c r="AA809" i="1"/>
  <c r="N808" i="1" l="1"/>
  <c r="O810" i="1"/>
  <c r="P810" i="1"/>
  <c r="AA810" i="1"/>
  <c r="N809" i="1" l="1"/>
  <c r="N810" i="1" l="1"/>
  <c r="O811" i="1"/>
  <c r="P811" i="1"/>
  <c r="AA811" i="1"/>
  <c r="P812" i="1" l="1"/>
  <c r="O812" i="1"/>
  <c r="AA812" i="1"/>
  <c r="N811" i="1" l="1"/>
  <c r="O813" i="1"/>
  <c r="P813" i="1"/>
  <c r="AA813" i="1"/>
  <c r="N812" i="1" l="1"/>
  <c r="P814" i="1"/>
  <c r="O814" i="1"/>
  <c r="AA814" i="1"/>
  <c r="N813" i="1" l="1"/>
  <c r="O815" i="1"/>
  <c r="P815" i="1"/>
  <c r="AA815" i="1"/>
  <c r="N814" i="1" l="1"/>
  <c r="P816" i="1"/>
  <c r="O816" i="1"/>
  <c r="AA816" i="1"/>
  <c r="N815" i="1" l="1"/>
  <c r="N816" i="1" l="1"/>
  <c r="O817" i="1"/>
  <c r="P817" i="1"/>
  <c r="AA817" i="1"/>
  <c r="P818" i="1" l="1"/>
  <c r="O818" i="1"/>
  <c r="AA818" i="1"/>
  <c r="N817" i="1" l="1"/>
  <c r="N818" i="1" l="1"/>
  <c r="O819" i="1"/>
  <c r="P819" i="1"/>
  <c r="AA819" i="1"/>
  <c r="O820" i="1" l="1"/>
  <c r="P820" i="1"/>
  <c r="AA820" i="1"/>
  <c r="N819" i="1" l="1"/>
  <c r="P821" i="1"/>
  <c r="O821" i="1"/>
  <c r="AA821" i="1"/>
  <c r="N820" i="1" l="1"/>
  <c r="P822" i="1"/>
  <c r="O822" i="1"/>
  <c r="AA822" i="1"/>
  <c r="N821" i="1" l="1"/>
  <c r="O823" i="1"/>
  <c r="P823" i="1"/>
  <c r="AA823" i="1"/>
  <c r="N822" i="1" l="1"/>
  <c r="P824" i="1"/>
  <c r="O824" i="1"/>
  <c r="AA824" i="1"/>
  <c r="N823" i="1" l="1"/>
  <c r="O825" i="1"/>
  <c r="P825" i="1"/>
  <c r="AA825" i="1"/>
  <c r="N824" i="1" l="1"/>
  <c r="O826" i="1"/>
  <c r="P826" i="1"/>
  <c r="AA826" i="1"/>
  <c r="N825" i="1" l="1"/>
  <c r="P827" i="1"/>
  <c r="O827" i="1"/>
  <c r="AA827" i="1"/>
  <c r="N826" i="1" l="1"/>
  <c r="N827" i="1" l="1"/>
  <c r="P828" i="1" l="1"/>
  <c r="O828" i="1"/>
  <c r="AA828" i="1"/>
  <c r="O829" i="1" l="1"/>
  <c r="P829" i="1"/>
  <c r="N828" i="1" l="1"/>
  <c r="O830" i="1"/>
  <c r="P830" i="1"/>
  <c r="N829" i="1" l="1"/>
  <c r="P831" i="1"/>
  <c r="O831" i="1"/>
  <c r="N830" i="1" l="1"/>
  <c r="N831" i="1" l="1"/>
  <c r="O832" i="1" l="1"/>
  <c r="P832" i="1"/>
  <c r="N832" i="1" l="1"/>
  <c r="P833" i="1" l="1"/>
  <c r="O833" i="1"/>
  <c r="AA833" i="1"/>
  <c r="O834" i="1" l="1"/>
  <c r="P834" i="1"/>
  <c r="AA834" i="1"/>
  <c r="N833" i="1" l="1"/>
  <c r="O835" i="1"/>
  <c r="P835" i="1"/>
  <c r="AA835" i="1"/>
  <c r="N834" i="1" l="1"/>
  <c r="AA836" i="1"/>
  <c r="N835" i="1" l="1"/>
  <c r="O836" i="1"/>
  <c r="P836" i="1"/>
  <c r="AA837" i="1"/>
  <c r="N836" i="1" l="1"/>
  <c r="O837" i="1"/>
  <c r="P837" i="1"/>
  <c r="AA838" i="1"/>
  <c r="N837" i="1" l="1"/>
  <c r="O839" i="1"/>
  <c r="P839" i="1"/>
  <c r="P838" i="1"/>
  <c r="O838" i="1"/>
  <c r="AA839" i="1"/>
  <c r="N838" i="1" l="1"/>
  <c r="AA840" i="1"/>
  <c r="N839" i="1" l="1"/>
  <c r="O840" i="1"/>
  <c r="P840" i="1"/>
  <c r="AA841" i="1"/>
  <c r="N840" i="1" l="1"/>
  <c r="P842" i="1"/>
  <c r="O842" i="1"/>
  <c r="O841" i="1"/>
  <c r="P841" i="1"/>
  <c r="AA842" i="1"/>
  <c r="N841" i="1" l="1"/>
  <c r="O843" i="1"/>
  <c r="P843" i="1"/>
  <c r="AA843" i="1"/>
  <c r="N842" i="1" l="1"/>
  <c r="O844" i="1"/>
  <c r="P844" i="1"/>
  <c r="AA844" i="1"/>
  <c r="N843" i="1" l="1"/>
  <c r="N844" i="1" l="1"/>
  <c r="AA845" i="1" l="1"/>
  <c r="P845" i="1" l="1"/>
  <c r="O845" i="1"/>
  <c r="AA846" i="1"/>
  <c r="N845" i="1" l="1"/>
  <c r="P847" i="1"/>
  <c r="O847" i="1"/>
  <c r="O846" i="1"/>
  <c r="P846" i="1"/>
  <c r="AA847" i="1"/>
  <c r="N846" i="1" l="1"/>
  <c r="AA848" i="1"/>
  <c r="N847" i="1" l="1"/>
  <c r="O848" i="1"/>
  <c r="P848" i="1"/>
  <c r="AA849" i="1"/>
  <c r="N848" i="1" l="1"/>
  <c r="P849" i="1"/>
  <c r="O849" i="1"/>
  <c r="N849" i="1" l="1"/>
  <c r="P850" i="1" l="1"/>
  <c r="O850" i="1"/>
  <c r="P851" i="1" l="1"/>
  <c r="O851" i="1"/>
  <c r="N850" i="1" l="1"/>
  <c r="N851" i="1" l="1"/>
  <c r="O852" i="1" l="1"/>
  <c r="P852" i="1"/>
  <c r="P853" i="1" l="1"/>
  <c r="O853" i="1"/>
  <c r="N852" i="1" l="1"/>
  <c r="P854" i="1"/>
  <c r="O854" i="1"/>
  <c r="N853" i="1" l="1"/>
  <c r="N854" i="1" l="1"/>
  <c r="P855" i="1"/>
  <c r="O855" i="1"/>
  <c r="N855" i="1" l="1"/>
  <c r="O856" i="1" l="1"/>
  <c r="P856" i="1"/>
  <c r="P857" i="1" l="1"/>
  <c r="O857" i="1"/>
  <c r="N856" i="1" l="1"/>
  <c r="P858" i="1"/>
  <c r="O858" i="1"/>
  <c r="N857" i="1" l="1"/>
  <c r="O859" i="1"/>
  <c r="P859" i="1"/>
  <c r="N858" i="1" l="1"/>
  <c r="P860" i="1"/>
  <c r="O860" i="1"/>
  <c r="N859" i="1" l="1"/>
  <c r="O861" i="1"/>
  <c r="P861" i="1"/>
  <c r="N860" i="1" l="1"/>
  <c r="O862" i="1"/>
  <c r="P862" i="1"/>
  <c r="N861" i="1" l="1"/>
  <c r="O863" i="1"/>
  <c r="P863" i="1"/>
  <c r="N862" i="1" l="1"/>
  <c r="P864" i="1"/>
  <c r="O864" i="1"/>
  <c r="N863" i="1" l="1"/>
  <c r="O865" i="1"/>
  <c r="P865" i="1"/>
  <c r="N864" i="1" l="1"/>
  <c r="P866" i="1"/>
  <c r="O866" i="1"/>
  <c r="N865" i="1" l="1"/>
  <c r="P867" i="1"/>
  <c r="O867" i="1"/>
  <c r="N866" i="1" l="1"/>
  <c r="O868" i="1"/>
  <c r="P868" i="1"/>
  <c r="N867" i="1" l="1"/>
  <c r="P869" i="1"/>
  <c r="O869" i="1"/>
  <c r="N868" i="1" l="1"/>
  <c r="N869" i="1" l="1"/>
  <c r="O870" i="1" l="1"/>
  <c r="P870" i="1"/>
  <c r="P871" i="1" l="1"/>
  <c r="O871" i="1"/>
  <c r="N870" i="1" l="1"/>
  <c r="O872" i="1"/>
  <c r="P872" i="1"/>
  <c r="N871" i="1" l="1"/>
  <c r="O873" i="1"/>
  <c r="P873" i="1"/>
  <c r="N872" i="1" l="1"/>
  <c r="P874" i="1"/>
  <c r="O874" i="1"/>
  <c r="N873" i="1" l="1"/>
  <c r="O875" i="1"/>
  <c r="P875" i="1"/>
  <c r="N874" i="1" l="1"/>
  <c r="O876" i="1"/>
  <c r="P876" i="1"/>
  <c r="N875" i="1" l="1"/>
  <c r="P877" i="1"/>
  <c r="O877" i="1"/>
  <c r="N876" i="1" l="1"/>
  <c r="P878" i="1"/>
  <c r="O878" i="1"/>
  <c r="N877" i="1" l="1"/>
  <c r="O879" i="1"/>
  <c r="P879" i="1"/>
  <c r="N878" i="1" l="1"/>
  <c r="P880" i="1"/>
  <c r="O880" i="1"/>
  <c r="N879" i="1" l="1"/>
  <c r="O881" i="1"/>
  <c r="P881" i="1"/>
  <c r="N880" i="1" l="1"/>
  <c r="O882" i="1"/>
  <c r="P882" i="1"/>
  <c r="N881" i="1" l="1"/>
  <c r="O883" i="1"/>
  <c r="P883" i="1"/>
  <c r="N882" i="1" l="1"/>
  <c r="P884" i="1"/>
  <c r="O884" i="1"/>
  <c r="N883" i="1" l="1"/>
  <c r="P885" i="1"/>
  <c r="O885" i="1"/>
  <c r="N884" i="1" l="1"/>
  <c r="P886" i="1"/>
  <c r="O886" i="1"/>
  <c r="N885" i="1" l="1"/>
  <c r="P887" i="1"/>
  <c r="O887" i="1"/>
  <c r="N886" i="1" l="1"/>
  <c r="O888" i="1"/>
  <c r="P888" i="1"/>
  <c r="N887" i="1" l="1"/>
  <c r="P889" i="1"/>
  <c r="O889" i="1"/>
  <c r="N888" i="1" l="1"/>
  <c r="O890" i="1"/>
  <c r="P890" i="1"/>
  <c r="N889" i="1" l="1"/>
  <c r="P891" i="1"/>
  <c r="O891" i="1"/>
  <c r="N890" i="1" l="1"/>
  <c r="P892" i="1"/>
  <c r="O892" i="1"/>
  <c r="N891" i="1" l="1"/>
  <c r="N892" i="1" l="1"/>
  <c r="O893" i="1" l="1"/>
  <c r="P893" i="1"/>
  <c r="P894" i="1" l="1"/>
  <c r="O894" i="1"/>
  <c r="N893" i="1" l="1"/>
  <c r="O895" i="1"/>
  <c r="P895" i="1"/>
  <c r="N894" i="1" l="1"/>
  <c r="P896" i="1"/>
  <c r="O896" i="1"/>
  <c r="N895" i="1" l="1"/>
  <c r="P897" i="1"/>
  <c r="O897" i="1"/>
  <c r="N896" i="1" l="1"/>
  <c r="N897" i="1" l="1"/>
  <c r="O898" i="1"/>
  <c r="P898" i="1"/>
  <c r="P899" i="1" l="1"/>
  <c r="O899" i="1"/>
  <c r="N898" i="1" l="1"/>
  <c r="O900" i="1"/>
  <c r="P900" i="1"/>
  <c r="N899" i="1" l="1"/>
  <c r="N900" i="1" l="1"/>
  <c r="O901" i="1"/>
  <c r="P901" i="1"/>
  <c r="O902" i="1" l="1"/>
  <c r="P902" i="1"/>
  <c r="N901" i="1" l="1"/>
  <c r="P903" i="1"/>
  <c r="O903" i="1"/>
  <c r="N902" i="1" l="1"/>
  <c r="O904" i="1"/>
  <c r="P904" i="1"/>
  <c r="N903" i="1" l="1"/>
  <c r="P905" i="1"/>
  <c r="O905" i="1"/>
  <c r="N904" i="1" l="1"/>
  <c r="N905" i="1" l="1"/>
  <c r="P906" i="1" l="1"/>
  <c r="O906" i="1"/>
  <c r="P907" i="1" l="1"/>
  <c r="O907" i="1"/>
  <c r="N906" i="1" l="1"/>
  <c r="P908" i="1"/>
  <c r="O908" i="1"/>
  <c r="N907" i="1" l="1"/>
  <c r="P909" i="1"/>
  <c r="O909" i="1"/>
  <c r="N908" i="1" l="1"/>
  <c r="O910" i="1"/>
  <c r="P910" i="1"/>
  <c r="N909" i="1" l="1"/>
  <c r="O911" i="1"/>
  <c r="P911" i="1"/>
  <c r="N910" i="1" l="1"/>
  <c r="O912" i="1"/>
  <c r="P912" i="1"/>
  <c r="N911" i="1" l="1"/>
  <c r="P913" i="1"/>
  <c r="O913" i="1"/>
  <c r="N912" i="1" l="1"/>
  <c r="P914" i="1"/>
  <c r="O914" i="1"/>
  <c r="N913" i="1" l="1"/>
  <c r="P915" i="1"/>
  <c r="O915" i="1"/>
  <c r="N914" i="1" l="1"/>
  <c r="P916" i="1"/>
  <c r="O916" i="1"/>
  <c r="N915" i="1" l="1"/>
  <c r="P917" i="1"/>
  <c r="O917" i="1"/>
  <c r="N916" i="1" l="1"/>
  <c r="P918" i="1"/>
  <c r="O918" i="1"/>
  <c r="N917" i="1" l="1"/>
  <c r="P919" i="1"/>
  <c r="O919" i="1"/>
  <c r="N918" i="1" l="1"/>
  <c r="N919" i="1" l="1"/>
  <c r="O920" i="1"/>
  <c r="P920" i="1"/>
  <c r="P921" i="1" l="1"/>
  <c r="O921" i="1"/>
  <c r="N920" i="1" l="1"/>
  <c r="O922" i="1"/>
  <c r="P922" i="1"/>
  <c r="N921" i="1" l="1"/>
  <c r="P923" i="1"/>
  <c r="O923" i="1"/>
  <c r="N922" i="1" l="1"/>
  <c r="O924" i="1"/>
  <c r="P924" i="1"/>
  <c r="N923" i="1" l="1"/>
  <c r="O925" i="1"/>
  <c r="P925" i="1"/>
  <c r="N924" i="1" l="1"/>
  <c r="P926" i="1"/>
  <c r="O926" i="1"/>
  <c r="N925" i="1" l="1"/>
  <c r="O927" i="1"/>
  <c r="P927" i="1"/>
  <c r="N926" i="1" l="1"/>
  <c r="P928" i="1"/>
  <c r="O928" i="1"/>
  <c r="N927" i="1" l="1"/>
  <c r="O929" i="1"/>
  <c r="P929" i="1"/>
  <c r="N928" i="1" l="1"/>
  <c r="O930" i="1"/>
  <c r="P930" i="1"/>
  <c r="N929" i="1" l="1"/>
  <c r="O931" i="1"/>
  <c r="P931" i="1"/>
  <c r="N930" i="1" l="1"/>
  <c r="P932" i="1"/>
  <c r="O932" i="1"/>
  <c r="N931" i="1" l="1"/>
  <c r="O933" i="1"/>
  <c r="P933" i="1"/>
  <c r="N932" i="1" l="1"/>
  <c r="P934" i="1"/>
  <c r="O934" i="1"/>
  <c r="N933" i="1" l="1"/>
  <c r="P935" i="1"/>
  <c r="O935" i="1"/>
  <c r="N934" i="1" l="1"/>
  <c r="O936" i="1"/>
  <c r="P936" i="1"/>
  <c r="N935" i="1" l="1"/>
  <c r="P937" i="1"/>
  <c r="O937" i="1"/>
  <c r="N936" i="1" l="1"/>
  <c r="O938" i="1"/>
  <c r="P938" i="1"/>
  <c r="N937" i="1" l="1"/>
  <c r="P939" i="1"/>
  <c r="O939" i="1"/>
  <c r="N938" i="1" l="1"/>
  <c r="O940" i="1"/>
  <c r="P940" i="1"/>
  <c r="N939" i="1" l="1"/>
  <c r="O941" i="1"/>
  <c r="P941" i="1"/>
  <c r="N940" i="1" l="1"/>
  <c r="O942" i="1"/>
  <c r="P942" i="1"/>
  <c r="N941" i="1" l="1"/>
  <c r="O943" i="1"/>
  <c r="P943" i="1"/>
  <c r="N942" i="1" l="1"/>
  <c r="N943" i="1" l="1"/>
  <c r="P944" i="1"/>
  <c r="O944" i="1"/>
  <c r="N944" i="1" l="1"/>
  <c r="P945" i="1"/>
  <c r="O945" i="1"/>
  <c r="N945" i="1" l="1"/>
  <c r="O946" i="1"/>
  <c r="P946" i="1"/>
  <c r="N946" i="1" l="1"/>
  <c r="P948" i="1"/>
  <c r="O948" i="1"/>
  <c r="P947" i="1"/>
  <c r="O947" i="1"/>
  <c r="N947" i="1" l="1"/>
  <c r="N948" i="1" l="1"/>
  <c r="P949" i="1" l="1"/>
  <c r="O949" i="1"/>
  <c r="N949" i="1" l="1"/>
  <c r="P950" i="1"/>
  <c r="O950" i="1"/>
  <c r="N950" i="1" l="1"/>
  <c r="P951" i="1"/>
  <c r="O951" i="1"/>
  <c r="N951" i="1" l="1"/>
  <c r="P953" i="1"/>
  <c r="O953" i="1"/>
  <c r="P952" i="1"/>
  <c r="O952" i="1"/>
  <c r="N952" i="1" l="1"/>
  <c r="P954" i="1"/>
  <c r="O954" i="1"/>
  <c r="N953" i="1" l="1"/>
  <c r="N954" i="1" l="1"/>
  <c r="P955" i="1"/>
  <c r="O955" i="1"/>
  <c r="N955" i="1" l="1"/>
  <c r="P956" i="1" l="1"/>
  <c r="O956" i="1"/>
  <c r="P957" i="1" l="1"/>
  <c r="O957" i="1"/>
  <c r="N956" i="1" l="1"/>
  <c r="O958" i="1"/>
  <c r="P958" i="1"/>
  <c r="N957" i="1" l="1"/>
  <c r="O959" i="1"/>
  <c r="P959" i="1"/>
  <c r="N958" i="1" l="1"/>
  <c r="P960" i="1"/>
  <c r="O960" i="1"/>
  <c r="N959" i="1" l="1"/>
  <c r="O961" i="1"/>
  <c r="P961" i="1"/>
  <c r="N960" i="1" l="1"/>
  <c r="O962" i="1"/>
  <c r="P962" i="1"/>
  <c r="N961" i="1" l="1"/>
  <c r="P963" i="1"/>
  <c r="O963" i="1"/>
  <c r="N962" i="1" l="1"/>
  <c r="P964" i="1"/>
  <c r="O964" i="1"/>
  <c r="N963" i="1" l="1"/>
  <c r="N964" i="1" l="1"/>
  <c r="O965" i="1"/>
  <c r="P965" i="1"/>
  <c r="N965" i="1" l="1"/>
  <c r="O966" i="1"/>
  <c r="P966" i="1"/>
  <c r="O967" i="1" l="1"/>
  <c r="P967" i="1"/>
  <c r="N966" i="1" l="1"/>
  <c r="P968" i="1"/>
  <c r="O968" i="1"/>
  <c r="N967" i="1" l="1"/>
  <c r="O969" i="1"/>
  <c r="P969" i="1"/>
  <c r="N968" i="1" l="1"/>
  <c r="O970" i="1"/>
  <c r="P970" i="1"/>
  <c r="N969" i="1" l="1"/>
  <c r="P971" i="1"/>
  <c r="O971" i="1"/>
  <c r="N970" i="1" l="1"/>
  <c r="O972" i="1"/>
  <c r="P972" i="1"/>
  <c r="N971" i="1" l="1"/>
  <c r="P973" i="1"/>
  <c r="O973" i="1"/>
  <c r="N972" i="1" l="1"/>
  <c r="P974" i="1"/>
  <c r="O974" i="1"/>
  <c r="N973" i="1" l="1"/>
  <c r="P975" i="1"/>
  <c r="O975" i="1"/>
  <c r="N974" i="1" l="1"/>
  <c r="N975" i="1" l="1"/>
  <c r="P976" i="1" l="1"/>
  <c r="O976" i="1"/>
  <c r="N976" i="1" l="1"/>
  <c r="O977" i="1" l="1"/>
  <c r="P977" i="1"/>
  <c r="P978" i="1" l="1"/>
  <c r="O978" i="1"/>
  <c r="N977" i="1" l="1"/>
  <c r="N978" i="1" l="1"/>
  <c r="P979" i="1" l="1"/>
  <c r="O979" i="1"/>
  <c r="N979" i="1" l="1"/>
  <c r="O980" i="1"/>
  <c r="P980" i="1"/>
  <c r="N980" i="1" l="1"/>
  <c r="O981" i="1" l="1"/>
  <c r="P981" i="1"/>
  <c r="P982" i="1" l="1"/>
  <c r="O982" i="1"/>
  <c r="N981" i="1" l="1"/>
  <c r="N982" i="1" l="1"/>
  <c r="P983" i="1"/>
  <c r="O983" i="1"/>
  <c r="N983" i="1" l="1"/>
  <c r="P984" i="1" l="1"/>
  <c r="O984" i="1"/>
  <c r="P985" i="1" l="1"/>
  <c r="O985" i="1"/>
  <c r="N984" i="1" l="1"/>
  <c r="O986" i="1"/>
  <c r="P986" i="1"/>
  <c r="N985" i="1" l="1"/>
  <c r="P987" i="1"/>
  <c r="O987" i="1"/>
  <c r="N986" i="1" l="1"/>
  <c r="N987" i="1" l="1"/>
  <c r="P988" i="1"/>
  <c r="O988" i="1"/>
  <c r="N988" i="1" l="1"/>
  <c r="O989" i="1" l="1"/>
  <c r="P989" i="1"/>
  <c r="O990" i="1" l="1"/>
  <c r="P990" i="1"/>
  <c r="N989" i="1" l="1"/>
  <c r="P991" i="1"/>
  <c r="O991" i="1"/>
  <c r="N990" i="1" l="1"/>
  <c r="P992" i="1"/>
  <c r="O992" i="1"/>
  <c r="N991" i="1" l="1"/>
  <c r="O993" i="1"/>
  <c r="P993" i="1"/>
  <c r="N992" i="1" l="1"/>
  <c r="O994" i="1"/>
  <c r="P994" i="1"/>
  <c r="N993" i="1" l="1"/>
  <c r="O995" i="1"/>
  <c r="P995" i="1"/>
  <c r="N994" i="1" l="1"/>
  <c r="O996" i="1"/>
  <c r="P996" i="1"/>
  <c r="N995" i="1" l="1"/>
  <c r="O997" i="1"/>
  <c r="P997" i="1"/>
  <c r="N996" i="1" l="1"/>
  <c r="P998" i="1"/>
  <c r="O998" i="1"/>
  <c r="N997" i="1" l="1"/>
  <c r="P999" i="1"/>
  <c r="O999" i="1"/>
  <c r="N998" i="1" l="1"/>
  <c r="P1000" i="1"/>
  <c r="O1000" i="1"/>
  <c r="N999" i="1" l="1"/>
  <c r="P1001" i="1"/>
  <c r="O1001" i="1"/>
  <c r="N1000" i="1" l="1"/>
  <c r="P1002" i="1"/>
  <c r="O1002" i="1"/>
  <c r="N1001" i="1" l="1"/>
  <c r="O1003" i="1"/>
  <c r="P1003" i="1"/>
  <c r="N1002" i="1" l="1"/>
  <c r="O1004" i="1"/>
  <c r="P1004" i="1"/>
  <c r="N1003" i="1" l="1"/>
  <c r="P1005" i="1"/>
  <c r="O1005" i="1"/>
  <c r="N1004" i="1" l="1"/>
  <c r="P1006" i="1"/>
  <c r="O1006" i="1"/>
  <c r="N1005" i="1" l="1"/>
  <c r="P1007" i="1"/>
  <c r="O1007" i="1"/>
  <c r="N1006" i="1" l="1"/>
  <c r="O1008" i="1"/>
  <c r="P1008" i="1"/>
  <c r="N1007" i="1" l="1"/>
  <c r="O1009" i="1"/>
  <c r="P1009" i="1"/>
  <c r="N1008" i="1" l="1"/>
  <c r="O1010" i="1"/>
  <c r="P1010" i="1"/>
  <c r="N1009" i="1" l="1"/>
  <c r="O1011" i="1"/>
  <c r="P1011" i="1"/>
  <c r="N1010" i="1" l="1"/>
  <c r="O1012" i="1"/>
  <c r="P1012" i="1"/>
  <c r="N1011" i="1" l="1"/>
  <c r="P1013" i="1"/>
  <c r="O1013" i="1"/>
  <c r="N1012" i="1" l="1"/>
  <c r="P1014" i="1"/>
  <c r="O1014" i="1"/>
  <c r="N1013" i="1" l="1"/>
  <c r="P1015" i="1"/>
  <c r="O1015" i="1"/>
  <c r="N1014" i="1" l="1"/>
  <c r="P1016" i="1"/>
  <c r="O1016" i="1"/>
  <c r="N1015" i="1" l="1"/>
  <c r="O1017" i="1"/>
  <c r="P1017" i="1"/>
  <c r="N1016" i="1" l="1"/>
  <c r="O1018" i="1"/>
  <c r="P1018" i="1"/>
  <c r="N1017" i="1" l="1"/>
  <c r="P1019" i="1"/>
  <c r="O1019" i="1"/>
  <c r="N1018" i="1" l="1"/>
  <c r="P1020" i="1"/>
  <c r="O1020" i="1"/>
  <c r="N1019" i="1" l="1"/>
  <c r="P1021" i="1"/>
  <c r="O1021" i="1"/>
  <c r="N1020" i="1" l="1"/>
  <c r="P1022" i="1"/>
  <c r="O1022" i="1"/>
  <c r="N1021" i="1" l="1"/>
  <c r="O1023" i="1"/>
  <c r="P1023" i="1"/>
  <c r="N1022" i="1" l="1"/>
  <c r="O1024" i="1"/>
  <c r="P1024" i="1"/>
  <c r="N1023" i="1" l="1"/>
  <c r="O1025" i="1"/>
  <c r="P1025" i="1"/>
  <c r="N1024" i="1" l="1"/>
  <c r="P1026" i="1"/>
  <c r="O1026" i="1"/>
  <c r="N1025" i="1" l="1"/>
  <c r="P1027" i="1"/>
  <c r="O1027" i="1"/>
  <c r="N1026" i="1" l="1"/>
  <c r="O1028" i="1"/>
  <c r="P1028" i="1"/>
  <c r="N1027" i="1" l="1"/>
  <c r="P1029" i="1"/>
  <c r="O1029" i="1"/>
  <c r="N1028" i="1" l="1"/>
  <c r="P1030" i="1"/>
  <c r="O1030" i="1"/>
  <c r="N1029" i="1" l="1"/>
  <c r="O1031" i="1"/>
  <c r="P1031" i="1"/>
  <c r="N1030" i="1" l="1"/>
  <c r="P1032" i="1"/>
  <c r="O1032" i="1"/>
  <c r="N1031" i="1" l="1"/>
  <c r="O1033" i="1"/>
  <c r="P1033" i="1"/>
  <c r="N1032" i="1" l="1"/>
  <c r="O1034" i="1"/>
  <c r="P1034" i="1"/>
  <c r="N1033" i="1" l="1"/>
  <c r="P1035" i="1"/>
  <c r="O1035" i="1"/>
  <c r="N1034" i="1" l="1"/>
  <c r="O1036" i="1"/>
  <c r="P1036" i="1"/>
  <c r="N1035" i="1" l="1"/>
  <c r="O1037" i="1"/>
  <c r="P1037" i="1"/>
  <c r="N1036" i="1" l="1"/>
  <c r="N1037" i="1" l="1"/>
  <c r="O1038" i="1" l="1"/>
  <c r="P1038" i="1"/>
  <c r="P1039" i="1" l="1"/>
  <c r="O1039" i="1"/>
  <c r="N1038" i="1" l="1"/>
  <c r="O1040" i="1"/>
  <c r="P1040" i="1"/>
  <c r="N1039" i="1" l="1"/>
  <c r="O1041" i="1"/>
  <c r="P1041" i="1"/>
  <c r="N1040" i="1" l="1"/>
  <c r="O1042" i="1"/>
  <c r="P1042" i="1"/>
  <c r="N1041" i="1" l="1"/>
  <c r="P1043" i="1"/>
  <c r="O1043" i="1"/>
  <c r="N1042" i="1" l="1"/>
  <c r="N1043" i="1" l="1"/>
  <c r="O1044" i="1"/>
  <c r="P1044" i="1"/>
  <c r="O1045" i="1" l="1"/>
  <c r="P1045" i="1"/>
  <c r="N1044" i="1" l="1"/>
  <c r="O1046" i="1"/>
  <c r="P1046" i="1"/>
  <c r="N1045" i="1" l="1"/>
  <c r="P1047" i="1"/>
  <c r="O1047" i="1"/>
  <c r="N1046" i="1" l="1"/>
  <c r="P1048" i="1"/>
  <c r="O1048" i="1"/>
  <c r="N1047" i="1" l="1"/>
  <c r="O1049" i="1"/>
  <c r="P1049" i="1"/>
  <c r="N1048" i="1" l="1"/>
  <c r="N1049" i="1" l="1"/>
  <c r="P1050" i="1"/>
  <c r="O1050" i="1"/>
  <c r="O1051" i="1" l="1"/>
  <c r="P1051" i="1"/>
  <c r="N1050" i="1" l="1"/>
  <c r="N1051" i="1" l="1"/>
  <c r="P1052" i="1"/>
  <c r="O1052" i="1"/>
  <c r="P1053" i="1" l="1"/>
  <c r="O1053" i="1"/>
  <c r="N1052" i="1" l="1"/>
  <c r="O1054" i="1"/>
  <c r="P1054" i="1"/>
  <c r="N1053" i="1" l="1"/>
  <c r="O1055" i="1"/>
  <c r="P1055" i="1"/>
  <c r="N1054" i="1" l="1"/>
  <c r="O1056" i="1"/>
  <c r="P1056" i="1"/>
  <c r="N1055" i="1" l="1"/>
  <c r="O1057" i="1"/>
  <c r="P1057" i="1"/>
  <c r="N1056" i="1" l="1"/>
  <c r="P1058" i="1"/>
  <c r="O1058" i="1"/>
  <c r="N1057" i="1" l="1"/>
  <c r="P1059" i="1"/>
  <c r="O1059" i="1"/>
  <c r="N1058" i="1" l="1"/>
  <c r="O1060" i="1"/>
  <c r="P1060" i="1"/>
  <c r="N1059" i="1" l="1"/>
  <c r="N1060" i="1" l="1"/>
  <c r="O1061" i="1" l="1"/>
  <c r="P1061" i="1"/>
  <c r="O1062" i="1" l="1"/>
  <c r="P1062" i="1"/>
  <c r="N1061" i="1" l="1"/>
  <c r="P1063" i="1"/>
  <c r="O1063" i="1"/>
  <c r="N1062" i="1" l="1"/>
  <c r="O1064" i="1"/>
  <c r="P1064" i="1"/>
  <c r="N1063" i="1" l="1"/>
  <c r="N1064" i="1" l="1"/>
  <c r="O1065" i="1" l="1"/>
  <c r="P1065" i="1"/>
  <c r="N1065" i="1" l="1"/>
  <c r="P1066" i="1" l="1"/>
  <c r="O1066" i="1"/>
  <c r="O1067" i="1" l="1"/>
  <c r="P1067" i="1"/>
  <c r="N1066" i="1" l="1"/>
  <c r="O1068" i="1"/>
  <c r="P1068" i="1"/>
  <c r="N1067" i="1" l="1"/>
  <c r="P1069" i="1"/>
  <c r="O1069" i="1"/>
  <c r="N1068" i="1" l="1"/>
  <c r="P1070" i="1"/>
  <c r="O1070" i="1"/>
  <c r="N1069" i="1" l="1"/>
  <c r="O1071" i="1"/>
  <c r="P1071" i="1"/>
  <c r="N1070" i="1" l="1"/>
  <c r="O1072" i="1"/>
  <c r="P1072" i="1"/>
  <c r="N1071" i="1" l="1"/>
  <c r="P1073" i="1"/>
  <c r="O1073" i="1"/>
  <c r="N1072" i="1" l="1"/>
  <c r="P1074" i="1"/>
  <c r="O1074" i="1"/>
  <c r="N1073" i="1" l="1"/>
  <c r="O1075" i="1"/>
  <c r="P1075" i="1"/>
  <c r="N1074" i="1" l="1"/>
  <c r="O1076" i="1"/>
  <c r="P1076" i="1"/>
  <c r="N1075" i="1" l="1"/>
  <c r="O1077" i="1"/>
  <c r="P1077" i="1"/>
  <c r="N1076" i="1" l="1"/>
  <c r="N1077" i="1" l="1"/>
  <c r="O1078" i="1" l="1"/>
  <c r="P1078" i="1"/>
  <c r="O1079" i="1" l="1"/>
  <c r="P1079" i="1"/>
  <c r="N1078" i="1" l="1"/>
  <c r="O1080" i="1"/>
  <c r="P1080" i="1"/>
  <c r="N1079" i="1" l="1"/>
  <c r="P1081" i="1"/>
  <c r="O1081" i="1"/>
  <c r="N1080" i="1" l="1"/>
  <c r="O1082" i="1"/>
  <c r="P1082" i="1"/>
  <c r="N1081" i="1" l="1"/>
  <c r="N1082" i="1" l="1"/>
  <c r="P1083" i="1" l="1"/>
  <c r="O1083" i="1"/>
  <c r="P1084" i="1" l="1"/>
  <c r="O1084" i="1"/>
  <c r="N1083" i="1" l="1"/>
  <c r="N1084" i="1" l="1"/>
  <c r="P1085" i="1" l="1"/>
  <c r="O1085" i="1"/>
  <c r="P1086" i="1" l="1"/>
  <c r="O1086" i="1"/>
  <c r="N1085" i="1" l="1"/>
  <c r="O1087" i="1"/>
  <c r="P1087" i="1"/>
  <c r="N1086" i="1" l="1"/>
  <c r="N1087" i="1" l="1"/>
  <c r="O1088" i="1"/>
  <c r="P1088" i="1"/>
  <c r="N1088" i="1" l="1"/>
  <c r="P1089" i="1" l="1"/>
  <c r="O1089" i="1"/>
  <c r="P1090" i="1" l="1"/>
  <c r="O1090" i="1"/>
  <c r="N1089" i="1" l="1"/>
  <c r="P1091" i="1"/>
  <c r="O1091" i="1"/>
  <c r="N1090" i="1" l="1"/>
  <c r="P1092" i="1"/>
  <c r="O1092" i="1"/>
  <c r="N1091" i="1" l="1"/>
  <c r="P1093" i="1"/>
  <c r="O1093" i="1"/>
  <c r="N1092" i="1" l="1"/>
  <c r="O1094" i="1"/>
  <c r="P1094" i="1"/>
  <c r="N1093" i="1" l="1"/>
  <c r="O1095" i="1"/>
  <c r="P1095" i="1"/>
  <c r="N1094" i="1" l="1"/>
  <c r="O1096" i="1"/>
  <c r="P1096" i="1"/>
  <c r="N1095" i="1" l="1"/>
  <c r="O1097" i="1"/>
  <c r="P1097" i="1"/>
  <c r="N1096" i="1" l="1"/>
  <c r="O1098" i="1"/>
  <c r="P1098" i="1"/>
  <c r="N1097" i="1" l="1"/>
  <c r="P1099" i="1"/>
  <c r="O1099" i="1"/>
  <c r="N1098" i="1" l="1"/>
  <c r="P1100" i="1"/>
  <c r="O1100" i="1"/>
  <c r="N1099" i="1" l="1"/>
  <c r="P1101" i="1"/>
  <c r="O1101" i="1"/>
  <c r="N1100" i="1" l="1"/>
  <c r="P1102" i="1"/>
  <c r="O1102" i="1"/>
  <c r="N1101" i="1" l="1"/>
  <c r="N1102" i="1" l="1"/>
  <c r="P1103" i="1" l="1"/>
  <c r="O1103" i="1"/>
  <c r="O1104" i="1" l="1"/>
  <c r="P1104" i="1"/>
  <c r="N1103" i="1" l="1"/>
  <c r="P1105" i="1"/>
  <c r="O1105" i="1"/>
  <c r="N1104" i="1" l="1"/>
  <c r="P1106" i="1"/>
  <c r="O1106" i="1"/>
  <c r="N1105" i="1" l="1"/>
  <c r="P1107" i="1"/>
  <c r="O1107" i="1"/>
  <c r="N1106" i="1" l="1"/>
  <c r="P1108" i="1"/>
  <c r="O1108" i="1"/>
  <c r="N1107" i="1" l="1"/>
  <c r="P1109" i="1"/>
  <c r="O1109" i="1"/>
  <c r="N1108" i="1" l="1"/>
  <c r="P1110" i="1"/>
  <c r="O1110" i="1"/>
  <c r="N1109" i="1" l="1"/>
  <c r="P1111" i="1"/>
  <c r="O1111" i="1"/>
  <c r="N1110" i="1" l="1"/>
  <c r="O1112" i="1"/>
  <c r="P1112" i="1"/>
  <c r="N1111" i="1" l="1"/>
  <c r="O1113" i="1"/>
  <c r="P1113" i="1"/>
  <c r="N1112" i="1" l="1"/>
  <c r="P1114" i="1"/>
  <c r="O1114" i="1"/>
  <c r="N1113" i="1" l="1"/>
  <c r="P1115" i="1"/>
  <c r="O1115" i="1"/>
  <c r="N1114" i="1" l="1"/>
  <c r="P1116" i="1"/>
  <c r="O1116" i="1"/>
  <c r="N1115" i="1" l="1"/>
  <c r="P1117" i="1"/>
  <c r="O1117" i="1"/>
  <c r="N1116" i="1" l="1"/>
  <c r="O1118" i="1"/>
  <c r="P1118" i="1"/>
  <c r="N1117" i="1" l="1"/>
  <c r="P1119" i="1"/>
  <c r="O1119" i="1"/>
  <c r="N1118" i="1" l="1"/>
  <c r="P1120" i="1"/>
  <c r="O1120" i="1"/>
  <c r="N1119" i="1" l="1"/>
  <c r="O1121" i="1"/>
  <c r="P1121" i="1"/>
  <c r="N1120" i="1" l="1"/>
  <c r="O1122" i="1"/>
  <c r="P1122" i="1"/>
  <c r="N1121" i="1" l="1"/>
  <c r="P1123" i="1"/>
  <c r="O1123" i="1"/>
  <c r="N1122" i="1" l="1"/>
  <c r="P1124" i="1"/>
  <c r="O1124" i="1"/>
  <c r="N1123" i="1" l="1"/>
  <c r="N1124" i="1" l="1"/>
  <c r="P1125" i="1"/>
  <c r="O1125" i="1"/>
  <c r="O1126" i="1" l="1"/>
  <c r="P1126" i="1"/>
  <c r="N1125" i="1" l="1"/>
  <c r="O1127" i="1"/>
  <c r="P1127" i="1"/>
  <c r="N1126" i="1" l="1"/>
  <c r="N1127" i="1" l="1"/>
  <c r="O1128" i="1" l="1"/>
  <c r="P1128" i="1"/>
  <c r="P1129" i="1" l="1"/>
  <c r="O1129" i="1"/>
  <c r="N1128" i="1" l="1"/>
  <c r="N1129" i="1" l="1"/>
  <c r="P1130" i="1" l="1"/>
  <c r="O1130" i="1"/>
  <c r="N1130" i="1" l="1"/>
  <c r="P1131" i="1" l="1"/>
  <c r="O1131" i="1"/>
  <c r="P1132" i="1" l="1"/>
  <c r="O1132" i="1"/>
  <c r="N1131" i="1" l="1"/>
  <c r="O1133" i="1"/>
  <c r="P1133" i="1"/>
  <c r="N1132" i="1" l="1"/>
  <c r="P1134" i="1"/>
  <c r="O1134" i="1"/>
  <c r="N1133" i="1" l="1"/>
  <c r="O1135" i="1"/>
  <c r="P1135" i="1"/>
  <c r="N1134" i="1" l="1"/>
  <c r="P1136" i="1"/>
  <c r="O1136" i="1"/>
  <c r="N1135" i="1" l="1"/>
  <c r="O1137" i="1"/>
  <c r="P1137" i="1"/>
  <c r="N1136" i="1" l="1"/>
  <c r="P1138" i="1"/>
  <c r="O1138" i="1"/>
  <c r="N1137" i="1" l="1"/>
  <c r="N1138" i="1" l="1"/>
  <c r="O1139" i="1" l="1"/>
  <c r="P1139" i="1"/>
  <c r="P1140" i="1" l="1"/>
  <c r="O1140" i="1"/>
  <c r="N1139" i="1" l="1"/>
  <c r="P1141" i="1"/>
  <c r="O1141" i="1"/>
  <c r="N1140" i="1" l="1"/>
  <c r="O1142" i="1"/>
  <c r="P1142" i="1"/>
  <c r="N1141" i="1" l="1"/>
  <c r="P1143" i="1"/>
  <c r="O1143" i="1"/>
  <c r="N1142" i="1" l="1"/>
  <c r="P1144" i="1"/>
  <c r="O1144" i="1"/>
  <c r="N1143" i="1" l="1"/>
  <c r="P1145" i="1"/>
  <c r="O1145" i="1"/>
  <c r="N1144" i="1" l="1"/>
  <c r="P1146" i="1"/>
  <c r="O1146" i="1"/>
  <c r="N1145" i="1" l="1"/>
  <c r="O1147" i="1"/>
  <c r="P1147" i="1"/>
  <c r="N1146" i="1" l="1"/>
  <c r="O1148" i="1"/>
  <c r="P1148" i="1"/>
  <c r="N1147" i="1" l="1"/>
  <c r="O1149" i="1"/>
  <c r="P1149" i="1"/>
  <c r="N1148" i="1" l="1"/>
  <c r="P1150" i="1"/>
  <c r="O1150" i="1"/>
  <c r="N1149" i="1" l="1"/>
  <c r="O1151" i="1"/>
  <c r="P1151" i="1"/>
  <c r="N1150" i="1" l="1"/>
  <c r="P1152" i="1"/>
  <c r="O1152" i="1"/>
  <c r="N1151" i="1" l="1"/>
  <c r="P1153" i="1"/>
  <c r="O1153" i="1"/>
  <c r="N1152" i="1" l="1"/>
  <c r="P1154" i="1"/>
  <c r="O1154" i="1"/>
  <c r="N1153" i="1" l="1"/>
  <c r="P1155" i="1"/>
  <c r="O1155" i="1"/>
  <c r="N1154" i="1" l="1"/>
  <c r="O1156" i="1"/>
  <c r="P1156" i="1"/>
  <c r="N1155" i="1" l="1"/>
  <c r="O1157" i="1"/>
  <c r="P1157" i="1"/>
  <c r="N1156" i="1" l="1"/>
  <c r="O1158" i="1"/>
  <c r="P1158" i="1"/>
  <c r="N1157" i="1" l="1"/>
  <c r="P1159" i="1"/>
  <c r="O1159" i="1"/>
  <c r="N1158" i="1" l="1"/>
  <c r="O1160" i="1"/>
  <c r="P1160" i="1"/>
  <c r="N1159" i="1" l="1"/>
  <c r="N1160" i="1" l="1"/>
  <c r="O1161" i="1" l="1"/>
  <c r="P1161" i="1"/>
  <c r="O1162" i="1" l="1"/>
  <c r="P1162" i="1"/>
  <c r="N1161" i="1" l="1"/>
  <c r="O1163" i="1"/>
  <c r="P1163" i="1"/>
  <c r="N1162" i="1" l="1"/>
  <c r="P1164" i="1"/>
  <c r="O1164" i="1"/>
  <c r="N1163" i="1" l="1"/>
  <c r="P1165" i="1"/>
  <c r="O1165" i="1"/>
  <c r="N1164" i="1" l="1"/>
  <c r="O1166" i="1"/>
  <c r="P1166" i="1"/>
  <c r="N1165" i="1" l="1"/>
  <c r="O1167" i="1"/>
  <c r="P1167" i="1"/>
  <c r="N1166" i="1" l="1"/>
  <c r="O1168" i="1"/>
  <c r="P1168" i="1"/>
  <c r="N1167" i="1" l="1"/>
  <c r="O1169" i="1"/>
  <c r="P1169" i="1"/>
  <c r="N1168" i="1" l="1"/>
  <c r="P1170" i="1"/>
  <c r="O1170" i="1"/>
  <c r="N1169" i="1" l="1"/>
  <c r="O1171" i="1"/>
  <c r="P1171" i="1"/>
  <c r="N1170" i="1" l="1"/>
  <c r="O1172" i="1"/>
  <c r="P1172" i="1"/>
  <c r="N1171" i="1" l="1"/>
  <c r="P1173" i="1"/>
  <c r="O1173" i="1"/>
  <c r="N1172" i="1" l="1"/>
  <c r="P1174" i="1"/>
  <c r="O1174" i="1"/>
  <c r="N1173" i="1" l="1"/>
  <c r="P1175" i="1"/>
  <c r="O1175" i="1"/>
  <c r="N1174" i="1" l="1"/>
  <c r="N1175" i="1" l="1"/>
  <c r="O1176" i="1" l="1"/>
  <c r="P1176" i="1"/>
  <c r="O1177" i="1" l="1"/>
  <c r="P1177" i="1"/>
  <c r="N1176" i="1" l="1"/>
  <c r="O1178" i="1"/>
  <c r="P1178" i="1"/>
  <c r="N1177" i="1" l="1"/>
  <c r="P1179" i="1"/>
  <c r="O1179" i="1"/>
  <c r="N1178" i="1" l="1"/>
  <c r="O1180" i="1"/>
  <c r="P1180" i="1"/>
  <c r="N1179" i="1" l="1"/>
  <c r="N1180" i="1" l="1"/>
  <c r="P1181" i="1"/>
  <c r="O1181" i="1"/>
  <c r="O1182" i="1" l="1"/>
  <c r="P1182" i="1"/>
  <c r="N1181" i="1" l="1"/>
  <c r="O1183" i="1"/>
  <c r="P1183" i="1"/>
  <c r="N1182" i="1" l="1"/>
  <c r="N1183" i="1" l="1"/>
  <c r="P1184" i="1"/>
  <c r="O1184" i="1"/>
  <c r="N1184" i="1" l="1"/>
  <c r="P1185" i="1"/>
  <c r="O1185" i="1"/>
  <c r="P1186" i="1" l="1"/>
  <c r="O1186" i="1"/>
  <c r="N1185" i="1" l="1"/>
  <c r="O1187" i="1"/>
  <c r="P1187" i="1"/>
  <c r="N1186" i="1" l="1"/>
  <c r="N1187" i="1" l="1"/>
  <c r="O1188" i="1"/>
  <c r="P1188" i="1"/>
  <c r="P1189" i="1" l="1"/>
  <c r="O1189" i="1"/>
  <c r="N1188" i="1" l="1"/>
  <c r="N1189" i="1" l="1"/>
  <c r="O1190" i="1"/>
  <c r="P1190" i="1"/>
  <c r="P1191" i="1" l="1"/>
  <c r="O1191" i="1"/>
  <c r="N1190" i="1" l="1"/>
  <c r="O1192" i="1"/>
  <c r="P1192" i="1"/>
  <c r="N1191" i="1" l="1"/>
  <c r="P1193" i="1"/>
  <c r="O1193" i="1"/>
  <c r="N1192" i="1" l="1"/>
  <c r="P1194" i="1"/>
  <c r="O1194" i="1"/>
  <c r="N1193" i="1" l="1"/>
  <c r="P1195" i="1"/>
  <c r="O1195" i="1"/>
  <c r="N1194" i="1" l="1"/>
  <c r="N1195" i="1" l="1"/>
  <c r="P1196" i="1"/>
  <c r="O1196" i="1"/>
  <c r="P1197" i="1" l="1"/>
  <c r="O1197" i="1"/>
  <c r="N1196" i="1" l="1"/>
  <c r="O1198" i="1"/>
  <c r="P1198" i="1"/>
  <c r="N1197" i="1" l="1"/>
  <c r="N1198" i="1" l="1"/>
  <c r="P1199" i="1"/>
  <c r="O1199" i="1"/>
  <c r="O1200" i="1" l="1"/>
  <c r="P1200" i="1"/>
  <c r="N1199" i="1" l="1"/>
  <c r="P1201" i="1"/>
  <c r="O1201" i="1"/>
  <c r="N1200" i="1" l="1"/>
  <c r="N1201" i="1" l="1"/>
  <c r="O1202" i="1"/>
  <c r="P1202" i="1"/>
  <c r="AA1202" i="1"/>
  <c r="P1203" i="1" l="1"/>
  <c r="O1203" i="1"/>
  <c r="AA1203" i="1"/>
  <c r="N1202" i="1" l="1"/>
  <c r="O1204" i="1"/>
  <c r="P1204" i="1"/>
  <c r="AA1204" i="1"/>
  <c r="N1203" i="1" l="1"/>
  <c r="N1204" i="1" l="1"/>
  <c r="P1205" i="1"/>
  <c r="O1205" i="1"/>
  <c r="AA1205" i="1"/>
  <c r="P1206" i="1" l="1"/>
  <c r="O1206" i="1"/>
  <c r="AA1206" i="1"/>
  <c r="N1205" i="1" l="1"/>
  <c r="P1207" i="1"/>
  <c r="O1207" i="1"/>
  <c r="AA1207" i="1"/>
  <c r="N1206" i="1" l="1"/>
  <c r="P1208" i="1"/>
  <c r="O1208" i="1"/>
  <c r="AA1208" i="1"/>
  <c r="N1207" i="1" l="1"/>
  <c r="P1209" i="1"/>
  <c r="O1209" i="1"/>
  <c r="AA1209" i="1"/>
  <c r="N1208" i="1" l="1"/>
  <c r="P1210" i="1"/>
  <c r="O1210" i="1"/>
  <c r="AA1210" i="1"/>
  <c r="N1209" i="1" l="1"/>
  <c r="P1211" i="1"/>
  <c r="O1211" i="1"/>
  <c r="AA1211" i="1"/>
  <c r="N1210" i="1" l="1"/>
  <c r="O1212" i="1"/>
  <c r="P1212" i="1"/>
  <c r="AA1212" i="1"/>
  <c r="N1211" i="1" l="1"/>
  <c r="P1213" i="1"/>
  <c r="O1213" i="1"/>
  <c r="AA1213" i="1"/>
  <c r="N1212" i="1" l="1"/>
  <c r="N1213" i="1" l="1"/>
  <c r="P1214" i="1" l="1"/>
  <c r="O1214" i="1"/>
  <c r="AA1214" i="1"/>
  <c r="P1215" i="1" l="1"/>
  <c r="O1215" i="1"/>
  <c r="AA1215" i="1"/>
  <c r="N1214" i="1" l="1"/>
  <c r="P1216" i="1"/>
  <c r="O1216" i="1"/>
  <c r="AA1216" i="1"/>
  <c r="N1215" i="1" l="1"/>
  <c r="O1217" i="1"/>
  <c r="P1217" i="1"/>
  <c r="AA1217" i="1"/>
  <c r="N1216" i="1" l="1"/>
  <c r="O1218" i="1"/>
  <c r="P1218" i="1"/>
  <c r="AA1218" i="1"/>
  <c r="N1217" i="1" l="1"/>
  <c r="P1219" i="1"/>
  <c r="O1219" i="1"/>
  <c r="AA1219" i="1"/>
  <c r="N1218" i="1" l="1"/>
  <c r="O1220" i="1"/>
  <c r="P1220" i="1"/>
  <c r="AA1220" i="1"/>
  <c r="N1219" i="1" l="1"/>
  <c r="P1221" i="1"/>
  <c r="O1221" i="1"/>
  <c r="AA1221" i="1"/>
  <c r="N1220" i="1" l="1"/>
  <c r="O1222" i="1"/>
  <c r="P1222" i="1"/>
  <c r="AA1222" i="1"/>
  <c r="N1221" i="1" l="1"/>
  <c r="P1223" i="1"/>
  <c r="O1223" i="1"/>
  <c r="AA1223" i="1"/>
  <c r="N1222" i="1" l="1"/>
  <c r="P1224" i="1"/>
  <c r="O1224" i="1"/>
  <c r="AA1224" i="1"/>
  <c r="N1223" i="1" l="1"/>
  <c r="P1225" i="1"/>
  <c r="O1225" i="1"/>
  <c r="AA1225" i="1"/>
  <c r="N1224" i="1" l="1"/>
  <c r="O1226" i="1"/>
  <c r="P1226" i="1"/>
  <c r="AA1226" i="1"/>
  <c r="N1225" i="1" l="1"/>
  <c r="P1227" i="1"/>
  <c r="O1227" i="1"/>
  <c r="AA1227" i="1"/>
  <c r="N1226" i="1" l="1"/>
  <c r="O1228" i="1"/>
  <c r="P1228" i="1"/>
  <c r="AA1228" i="1"/>
  <c r="N1227" i="1" l="1"/>
  <c r="O1229" i="1"/>
  <c r="P1229" i="1"/>
  <c r="AA1229" i="1"/>
  <c r="N1228" i="1" l="1"/>
  <c r="P1230" i="1"/>
  <c r="O1230" i="1"/>
  <c r="AA1230" i="1"/>
  <c r="N1229" i="1" l="1"/>
  <c r="P1231" i="1"/>
  <c r="O1231" i="1"/>
  <c r="AA1231" i="1"/>
  <c r="N1230" i="1" l="1"/>
  <c r="P1232" i="1"/>
  <c r="O1232" i="1"/>
  <c r="AA1232" i="1"/>
  <c r="N1231" i="1" l="1"/>
  <c r="O1233" i="1"/>
  <c r="P1233" i="1"/>
  <c r="AA1233" i="1"/>
  <c r="N1232" i="1" l="1"/>
  <c r="O1234" i="1"/>
  <c r="P1234" i="1"/>
  <c r="AA1234" i="1"/>
  <c r="N1233" i="1" l="1"/>
  <c r="P1235" i="1"/>
  <c r="O1235" i="1"/>
  <c r="AA1235" i="1"/>
  <c r="N1234" i="1" l="1"/>
  <c r="O1236" i="1"/>
  <c r="P1236" i="1"/>
  <c r="AA1236" i="1"/>
  <c r="N1235" i="1" l="1"/>
  <c r="O1237" i="1"/>
  <c r="P1237" i="1"/>
  <c r="AA1237" i="1"/>
  <c r="N1236" i="1" l="1"/>
  <c r="O1238" i="1"/>
  <c r="P1238" i="1"/>
  <c r="AA1238" i="1"/>
  <c r="N1237" i="1" l="1"/>
  <c r="P1239" i="1"/>
  <c r="O1239" i="1"/>
  <c r="AA1239" i="1"/>
  <c r="N1238" i="1" l="1"/>
  <c r="O1240" i="1"/>
  <c r="P1240" i="1"/>
  <c r="AA1240" i="1"/>
  <c r="N1239" i="1" l="1"/>
  <c r="P1241" i="1"/>
  <c r="O1241" i="1"/>
  <c r="AA1241" i="1"/>
  <c r="N1240" i="1" l="1"/>
  <c r="O1242" i="1"/>
  <c r="P1242" i="1"/>
  <c r="AA1242" i="1"/>
  <c r="N1241" i="1" l="1"/>
  <c r="P1243" i="1"/>
  <c r="O1243" i="1"/>
  <c r="AA1243" i="1"/>
  <c r="N1242" i="1" l="1"/>
  <c r="O1244" i="1"/>
  <c r="P1244" i="1"/>
  <c r="AA1244" i="1"/>
  <c r="N1243" i="1" l="1"/>
  <c r="P1245" i="1"/>
  <c r="O1245" i="1"/>
  <c r="AA1245" i="1"/>
  <c r="N1244" i="1" l="1"/>
  <c r="P1246" i="1"/>
  <c r="O1246" i="1"/>
  <c r="AA1246" i="1"/>
  <c r="N1245" i="1" l="1"/>
  <c r="P1247" i="1"/>
  <c r="O1247" i="1"/>
  <c r="AA1247" i="1"/>
  <c r="N1246" i="1" l="1"/>
  <c r="P1248" i="1"/>
  <c r="O1248" i="1"/>
  <c r="AA1248" i="1"/>
  <c r="N1247" i="1" l="1"/>
  <c r="P1249" i="1"/>
  <c r="O1249" i="1"/>
  <c r="AA1249" i="1"/>
  <c r="N1248" i="1" l="1"/>
  <c r="P1250" i="1"/>
  <c r="O1250" i="1"/>
  <c r="AA1250" i="1"/>
  <c r="N1249" i="1" l="1"/>
  <c r="N1250" i="1" l="1"/>
  <c r="P1251" i="1" l="1"/>
  <c r="O1251" i="1"/>
  <c r="AA1251" i="1"/>
  <c r="P1252" i="1" l="1"/>
  <c r="O1252" i="1"/>
  <c r="AA1252" i="1"/>
  <c r="N1251" i="1" l="1"/>
  <c r="N1252" i="1" l="1"/>
  <c r="O1253" i="1" l="1"/>
  <c r="P1253" i="1"/>
  <c r="AA1253" i="1"/>
  <c r="P1254" i="1" l="1"/>
  <c r="O1254" i="1"/>
  <c r="AA1254" i="1"/>
  <c r="N1253" i="1" l="1"/>
  <c r="N1254" i="1" l="1"/>
  <c r="O1255" i="1" l="1"/>
  <c r="P1255" i="1"/>
  <c r="AA1255" i="1"/>
  <c r="N1255" i="1" l="1"/>
  <c r="P1256" i="1" l="1"/>
  <c r="O1256" i="1"/>
  <c r="AA1256" i="1"/>
  <c r="P1257" i="1" l="1"/>
  <c r="O1257" i="1"/>
  <c r="AA1257" i="1"/>
  <c r="N1256" i="1" l="1"/>
  <c r="P1258" i="1"/>
  <c r="O1258" i="1"/>
  <c r="AA1258" i="1"/>
  <c r="N1257" i="1" l="1"/>
  <c r="P1259" i="1"/>
  <c r="O1259" i="1"/>
  <c r="AA1259" i="1"/>
  <c r="N1258" i="1" l="1"/>
  <c r="O1260" i="1"/>
  <c r="P1260" i="1"/>
  <c r="AA1260" i="1"/>
  <c r="N1259" i="1" l="1"/>
  <c r="O1261" i="1"/>
  <c r="P1261" i="1"/>
  <c r="AA1261" i="1"/>
  <c r="N1260" i="1" l="1"/>
  <c r="N1261" i="1" l="1"/>
  <c r="O1262" i="1" l="1"/>
  <c r="P1262" i="1"/>
  <c r="AA1262" i="1"/>
  <c r="O1263" i="1" l="1"/>
  <c r="P1263" i="1"/>
  <c r="AA1263" i="1"/>
  <c r="N1262" i="1" l="1"/>
  <c r="N1263" i="1" l="1"/>
  <c r="P1264" i="1" l="1"/>
  <c r="O1264" i="1"/>
  <c r="AA1264" i="1"/>
  <c r="P1265" i="1" l="1"/>
  <c r="O1265" i="1"/>
  <c r="AA1265" i="1"/>
  <c r="N1264" i="1" l="1"/>
  <c r="P1266" i="1"/>
  <c r="O1266" i="1"/>
  <c r="AA1266" i="1"/>
  <c r="N1265" i="1" l="1"/>
  <c r="O1267" i="1"/>
  <c r="P1267" i="1"/>
  <c r="AA1267" i="1"/>
  <c r="N1266" i="1" l="1"/>
  <c r="N1267" i="1" l="1"/>
  <c r="O1268" i="1" l="1"/>
  <c r="P1268" i="1"/>
  <c r="AA1268" i="1"/>
  <c r="N1268" i="1" l="1"/>
  <c r="P1269" i="1" l="1"/>
  <c r="O1269" i="1"/>
  <c r="AA1269" i="1"/>
  <c r="O1270" i="1" l="1"/>
  <c r="P1270" i="1"/>
  <c r="AA1270" i="1"/>
  <c r="N1269" i="1" l="1"/>
  <c r="O1271" i="1"/>
  <c r="P1271" i="1"/>
  <c r="AA1271" i="1"/>
  <c r="N1270" i="1" l="1"/>
  <c r="O1272" i="1"/>
  <c r="P1272" i="1"/>
  <c r="AA1272" i="1"/>
  <c r="N1271" i="1" l="1"/>
  <c r="N1272" i="1" l="1"/>
  <c r="O1273" i="1"/>
  <c r="P1273" i="1"/>
  <c r="AA1273" i="1"/>
  <c r="O1274" i="1" l="1"/>
  <c r="P1274" i="1"/>
  <c r="AA1274" i="1"/>
  <c r="N1273" i="1" l="1"/>
  <c r="N1274" i="1" l="1"/>
  <c r="P1275" i="1" l="1"/>
  <c r="O1275" i="1"/>
  <c r="AA1275" i="1"/>
  <c r="O1276" i="1" l="1"/>
  <c r="P1276" i="1"/>
  <c r="AA1276" i="1"/>
  <c r="N1275" i="1" l="1"/>
  <c r="O1277" i="1"/>
  <c r="P1277" i="1"/>
  <c r="AA1277" i="1"/>
  <c r="N1276" i="1" l="1"/>
  <c r="O1278" i="1"/>
  <c r="P1278" i="1"/>
  <c r="AA1278" i="1"/>
  <c r="N1277" i="1" l="1"/>
  <c r="O1279" i="1"/>
  <c r="P1279" i="1"/>
  <c r="AA1279" i="1"/>
  <c r="N1278" i="1" l="1"/>
  <c r="P1280" i="1"/>
  <c r="O1280" i="1"/>
  <c r="AA1280" i="1"/>
  <c r="N1279" i="1" l="1"/>
  <c r="O1281" i="1"/>
  <c r="P1281" i="1"/>
  <c r="AA1281" i="1"/>
  <c r="N1280" i="1" l="1"/>
  <c r="P1282" i="1"/>
  <c r="O1282" i="1"/>
  <c r="AA1282" i="1"/>
  <c r="N1281" i="1" l="1"/>
  <c r="P1283" i="1"/>
  <c r="O1283" i="1"/>
  <c r="AA1283" i="1"/>
  <c r="N1282" i="1" l="1"/>
  <c r="O1284" i="1"/>
  <c r="P1284" i="1"/>
  <c r="AA1284" i="1"/>
  <c r="N1283" i="1" l="1"/>
  <c r="N1284" i="1" l="1"/>
  <c r="P1285" i="1" l="1"/>
  <c r="O1285" i="1"/>
  <c r="AA1285" i="1"/>
  <c r="N1285" i="1" l="1"/>
  <c r="O1286" i="1" l="1"/>
  <c r="P1286" i="1"/>
  <c r="AA1286" i="1"/>
  <c r="P1287" i="1" l="1"/>
  <c r="O1287" i="1"/>
  <c r="AA1287" i="1"/>
  <c r="N1286" i="1" l="1"/>
  <c r="O1288" i="1"/>
  <c r="P1288" i="1"/>
  <c r="AA1288" i="1"/>
  <c r="N1287" i="1" l="1"/>
  <c r="O1289" i="1"/>
  <c r="P1289" i="1"/>
  <c r="AA1289" i="1"/>
  <c r="N1288" i="1" l="1"/>
  <c r="P1290" i="1"/>
  <c r="O1290" i="1"/>
  <c r="AA1290" i="1"/>
  <c r="N1289" i="1" l="1"/>
  <c r="P1291" i="1"/>
  <c r="O1291" i="1"/>
  <c r="AA1291" i="1"/>
  <c r="N1290" i="1" l="1"/>
  <c r="P1292" i="1"/>
  <c r="O1292" i="1"/>
  <c r="AA1292" i="1"/>
  <c r="N1291" i="1" l="1"/>
  <c r="P1293" i="1"/>
  <c r="O1293" i="1"/>
  <c r="AA1293" i="1"/>
  <c r="N1292" i="1" l="1"/>
  <c r="P1294" i="1"/>
  <c r="O1294" i="1"/>
  <c r="AA1294" i="1"/>
  <c r="N1293" i="1" l="1"/>
  <c r="O1295" i="1"/>
  <c r="P1295" i="1"/>
  <c r="AA1295" i="1"/>
  <c r="N1294" i="1" l="1"/>
  <c r="P1296" i="1"/>
  <c r="O1296" i="1"/>
  <c r="AA1296" i="1"/>
  <c r="N1295" i="1" l="1"/>
  <c r="P1297" i="1"/>
  <c r="O1297" i="1"/>
  <c r="AA1297" i="1"/>
  <c r="N1296" i="1" l="1"/>
  <c r="O1298" i="1"/>
  <c r="P1298" i="1"/>
  <c r="AA1298" i="1"/>
  <c r="N1297" i="1" l="1"/>
  <c r="P1299" i="1"/>
  <c r="O1299" i="1"/>
  <c r="AA1299" i="1"/>
  <c r="N1298" i="1" l="1"/>
  <c r="O1300" i="1"/>
  <c r="P1300" i="1"/>
  <c r="AA1300" i="1"/>
  <c r="N1299" i="1" l="1"/>
  <c r="P1301" i="1"/>
  <c r="O1301" i="1"/>
  <c r="AA1301" i="1"/>
  <c r="N1300" i="1" l="1"/>
  <c r="P1302" i="1"/>
  <c r="O1302" i="1"/>
  <c r="N1301" i="1" l="1"/>
  <c r="P1303" i="1"/>
  <c r="O1303" i="1"/>
  <c r="N1302" i="1" l="1"/>
  <c r="O1304" i="1"/>
  <c r="P1304" i="1"/>
  <c r="N1303" i="1" l="1"/>
  <c r="P1305" i="1"/>
  <c r="O1305" i="1"/>
  <c r="N1304" i="1" l="1"/>
  <c r="P1306" i="1"/>
  <c r="O1306" i="1"/>
  <c r="N1305" i="1" l="1"/>
  <c r="P1307" i="1"/>
  <c r="O1307" i="1"/>
  <c r="N1306" i="1" l="1"/>
  <c r="O1308" i="1"/>
  <c r="P1308" i="1"/>
  <c r="N1307" i="1" l="1"/>
  <c r="O1309" i="1"/>
  <c r="P1309" i="1"/>
  <c r="N1308" i="1" l="1"/>
  <c r="P1310" i="1"/>
  <c r="O1310" i="1"/>
  <c r="N1309" i="1" l="1"/>
  <c r="P1311" i="1"/>
  <c r="O1311" i="1"/>
  <c r="N1310" i="1" l="1"/>
  <c r="O1312" i="1"/>
  <c r="P1312" i="1"/>
  <c r="N1311" i="1" l="1"/>
  <c r="P1313" i="1"/>
  <c r="O1313" i="1"/>
  <c r="N1312" i="1" l="1"/>
  <c r="O1314" i="1"/>
  <c r="P1314" i="1"/>
  <c r="N1313" i="1" l="1"/>
  <c r="O1315" i="1"/>
  <c r="P1315" i="1"/>
  <c r="N1314" i="1" l="1"/>
  <c r="O1316" i="1"/>
  <c r="P1316" i="1"/>
  <c r="N1315" i="1" l="1"/>
  <c r="N1316" i="1" l="1"/>
  <c r="P1317" i="1"/>
  <c r="O1317" i="1"/>
  <c r="O1318" i="1" l="1"/>
  <c r="P1318" i="1"/>
  <c r="N1317" i="1" l="1"/>
  <c r="O1319" i="1"/>
  <c r="P1319" i="1"/>
  <c r="N1318" i="1" l="1"/>
  <c r="N1319" i="1" l="1"/>
  <c r="P1320" i="1" l="1"/>
  <c r="O1320" i="1"/>
  <c r="P1321" i="1" l="1"/>
  <c r="O1321" i="1"/>
  <c r="N1320" i="1" l="1"/>
  <c r="N1321" i="1" l="1"/>
  <c r="P1322" i="1" l="1"/>
  <c r="O1322" i="1"/>
  <c r="AA1322" i="1"/>
  <c r="N1322" i="1" l="1"/>
  <c r="P1323" i="1" l="1"/>
  <c r="O1323" i="1"/>
  <c r="AA1323" i="1"/>
  <c r="O1324" i="1" l="1"/>
  <c r="P1324" i="1"/>
  <c r="AA1324" i="1"/>
  <c r="N1323" i="1" l="1"/>
  <c r="O1325" i="1"/>
  <c r="P1325" i="1"/>
  <c r="AA1325" i="1"/>
  <c r="N1324" i="1" l="1"/>
  <c r="P1326" i="1"/>
  <c r="O1326" i="1"/>
  <c r="AA1326" i="1"/>
  <c r="N1325" i="1" l="1"/>
  <c r="O1327" i="1"/>
  <c r="P1327" i="1"/>
  <c r="AA1327" i="1"/>
  <c r="N1326" i="1" l="1"/>
  <c r="O1328" i="1"/>
  <c r="P1328" i="1"/>
  <c r="AA1328" i="1"/>
  <c r="N1327" i="1" l="1"/>
  <c r="O1329" i="1"/>
  <c r="P1329" i="1"/>
  <c r="AA1329" i="1"/>
  <c r="N1328" i="1" l="1"/>
  <c r="O1330" i="1"/>
  <c r="P1330" i="1"/>
  <c r="AA1330" i="1"/>
  <c r="N1329" i="1" l="1"/>
  <c r="N1330" i="1" l="1"/>
  <c r="AA1331" i="1" l="1"/>
  <c r="O1331" i="1" l="1"/>
  <c r="P1331" i="1"/>
  <c r="AA1332" i="1"/>
  <c r="N1331" i="1" l="1"/>
  <c r="P1332" i="1"/>
  <c r="O1332" i="1"/>
  <c r="AA1333" i="1"/>
  <c r="N1332" i="1" l="1"/>
  <c r="P1334" i="1"/>
  <c r="O1334" i="1"/>
  <c r="P1333" i="1"/>
  <c r="O1333" i="1"/>
  <c r="AA1334" i="1"/>
  <c r="N1333" i="1" l="1"/>
  <c r="O1335" i="1"/>
  <c r="P1335" i="1"/>
  <c r="AA1335" i="1"/>
  <c r="N1334" i="1" l="1"/>
  <c r="O1336" i="1"/>
  <c r="P1336" i="1"/>
  <c r="AA1336" i="1"/>
  <c r="N1335" i="1" l="1"/>
  <c r="P1337" i="1"/>
  <c r="O1337" i="1"/>
  <c r="AA1337" i="1"/>
  <c r="N1336" i="1" l="1"/>
  <c r="O1338" i="1"/>
  <c r="P1338" i="1"/>
  <c r="AA1338" i="1"/>
  <c r="N1337" i="1" l="1"/>
  <c r="O1339" i="1"/>
  <c r="P1339" i="1"/>
  <c r="AA1339" i="1"/>
  <c r="N1338" i="1" l="1"/>
  <c r="P1340" i="1"/>
  <c r="O1340" i="1"/>
  <c r="AA1340" i="1"/>
  <c r="N1339" i="1" l="1"/>
  <c r="O1341" i="1"/>
  <c r="P1341" i="1"/>
  <c r="AA1341" i="1"/>
  <c r="N1340" i="1" l="1"/>
  <c r="P1342" i="1"/>
  <c r="O1342" i="1"/>
  <c r="AA1342" i="1"/>
  <c r="N1341" i="1" l="1"/>
  <c r="O1343" i="1"/>
  <c r="P1343" i="1"/>
  <c r="AA1343" i="1"/>
  <c r="N1342" i="1" l="1"/>
  <c r="O1344" i="1"/>
  <c r="P1344" i="1"/>
  <c r="AA1344" i="1"/>
  <c r="N1343" i="1" l="1"/>
  <c r="O1345" i="1"/>
  <c r="P1345" i="1"/>
  <c r="AA1345" i="1"/>
  <c r="N1344" i="1" l="1"/>
  <c r="P1346" i="1"/>
  <c r="O1346" i="1"/>
  <c r="AA1346" i="1"/>
  <c r="N1345" i="1" l="1"/>
  <c r="O1347" i="1"/>
  <c r="P1347" i="1"/>
  <c r="AA1347" i="1"/>
  <c r="N1346" i="1" l="1"/>
  <c r="P1348" i="1"/>
  <c r="O1348" i="1"/>
  <c r="AA1348" i="1"/>
  <c r="N1347" i="1" l="1"/>
  <c r="P1349" i="1"/>
  <c r="O1349" i="1"/>
  <c r="AA1349" i="1"/>
  <c r="N1348" i="1" l="1"/>
  <c r="O1350" i="1"/>
  <c r="P1350" i="1"/>
  <c r="AA1350" i="1"/>
  <c r="N1349" i="1" l="1"/>
  <c r="P1351" i="1"/>
  <c r="O1351" i="1"/>
  <c r="AA1351" i="1"/>
  <c r="N1350" i="1" l="1"/>
  <c r="P1352" i="1"/>
  <c r="O1352" i="1"/>
  <c r="AA1352" i="1"/>
  <c r="N1351" i="1" l="1"/>
  <c r="N1352" i="1" l="1"/>
  <c r="P1353" i="1" l="1"/>
  <c r="O1353" i="1"/>
  <c r="AA1353" i="1"/>
  <c r="P1354" i="1" l="1"/>
  <c r="O1354" i="1"/>
  <c r="AA1354" i="1"/>
  <c r="N1353" i="1" l="1"/>
  <c r="P1355" i="1"/>
  <c r="O1355" i="1"/>
  <c r="AA1355" i="1"/>
  <c r="N1354" i="1" l="1"/>
  <c r="P1356" i="1"/>
  <c r="O1356" i="1"/>
  <c r="AA1356" i="1"/>
  <c r="N1355" i="1" l="1"/>
  <c r="O1357" i="1"/>
  <c r="P1357" i="1"/>
  <c r="AA1357" i="1"/>
  <c r="N1356" i="1" l="1"/>
  <c r="O1358" i="1"/>
  <c r="P1358" i="1"/>
  <c r="AA1358" i="1"/>
  <c r="N1357" i="1" l="1"/>
  <c r="O1359" i="1"/>
  <c r="P1359" i="1"/>
  <c r="AA1359" i="1"/>
  <c r="N1358" i="1" l="1"/>
  <c r="P1360" i="1"/>
  <c r="O1360" i="1"/>
  <c r="AA1360" i="1"/>
  <c r="N1359" i="1" l="1"/>
  <c r="P1361" i="1"/>
  <c r="O1361" i="1"/>
  <c r="AA1361" i="1"/>
  <c r="N1360" i="1" l="1"/>
  <c r="O1362" i="1"/>
  <c r="P1362" i="1"/>
  <c r="AA1362" i="1"/>
  <c r="N1361" i="1" l="1"/>
  <c r="P1363" i="1"/>
  <c r="O1363" i="1"/>
  <c r="AA1363" i="1"/>
  <c r="N1362" i="1" l="1"/>
  <c r="O1364" i="1"/>
  <c r="P1364" i="1"/>
  <c r="AA1364" i="1"/>
  <c r="N1363" i="1" l="1"/>
  <c r="P1365" i="1"/>
  <c r="O1365" i="1"/>
  <c r="AA1365" i="1"/>
  <c r="N1364" i="1" l="1"/>
  <c r="O1366" i="1"/>
  <c r="P1366" i="1"/>
  <c r="AA1366" i="1"/>
  <c r="N1365" i="1" l="1"/>
  <c r="O1367" i="1"/>
  <c r="P1367" i="1"/>
  <c r="AA1367" i="1"/>
  <c r="N1366" i="1" l="1"/>
  <c r="N1367" i="1" l="1"/>
  <c r="P1368" i="1" l="1"/>
  <c r="O1368" i="1"/>
  <c r="AA1368" i="1"/>
  <c r="O1369" i="1" l="1"/>
  <c r="P1369" i="1"/>
  <c r="AA1369" i="1"/>
  <c r="N1368" i="1" l="1"/>
  <c r="P1370" i="1"/>
  <c r="O1370" i="1"/>
  <c r="AA1370" i="1"/>
  <c r="N1369" i="1" l="1"/>
  <c r="O1371" i="1"/>
  <c r="P1371" i="1"/>
  <c r="AA1371" i="1"/>
  <c r="N1370" i="1" l="1"/>
  <c r="P1372" i="1"/>
  <c r="O1372" i="1"/>
  <c r="AA1372" i="1"/>
  <c r="N1371" i="1" l="1"/>
  <c r="N1372" i="1" l="1"/>
  <c r="P1373" i="1"/>
  <c r="O1373" i="1"/>
  <c r="AA1373" i="1"/>
  <c r="O1374" i="1" l="1"/>
  <c r="P1374" i="1"/>
  <c r="AA1374" i="1"/>
  <c r="N1373" i="1" l="1"/>
  <c r="O1375" i="1"/>
  <c r="P1375" i="1"/>
  <c r="AA1375" i="1"/>
  <c r="N1374" i="1" l="1"/>
  <c r="N1375" i="1" l="1"/>
  <c r="O1376" i="1"/>
  <c r="P1376" i="1"/>
  <c r="AA1376" i="1"/>
  <c r="N1376" i="1" l="1"/>
  <c r="O1377" i="1"/>
  <c r="P1377" i="1"/>
  <c r="AA1377" i="1"/>
  <c r="O1378" i="1" l="1"/>
  <c r="P1378" i="1"/>
  <c r="AA1378" i="1"/>
  <c r="N1377" i="1" l="1"/>
  <c r="P1379" i="1"/>
  <c r="O1379" i="1"/>
  <c r="AA1379" i="1"/>
  <c r="N1378" i="1" l="1"/>
  <c r="N1379" i="1" l="1"/>
  <c r="P1380" i="1"/>
  <c r="O1380" i="1"/>
  <c r="AA1380" i="1"/>
  <c r="O1381" i="1" l="1"/>
  <c r="P1381" i="1"/>
  <c r="AA1381" i="1"/>
  <c r="N1380" i="1" l="1"/>
  <c r="N1381" i="1" l="1"/>
  <c r="O1382" i="1"/>
  <c r="P1382" i="1"/>
  <c r="AA1382" i="1"/>
  <c r="O1383" i="1" l="1"/>
  <c r="P1383" i="1"/>
  <c r="AA1383" i="1"/>
  <c r="N1382" i="1" l="1"/>
  <c r="O1384" i="1"/>
  <c r="P1384" i="1"/>
  <c r="AA1384" i="1"/>
  <c r="N1383" i="1" l="1"/>
  <c r="P1385" i="1"/>
  <c r="O1385" i="1"/>
  <c r="AA1385" i="1"/>
  <c r="N1384" i="1" l="1"/>
  <c r="P1386" i="1"/>
  <c r="O1386" i="1"/>
  <c r="AA1386" i="1"/>
  <c r="N1385" i="1" l="1"/>
  <c r="P1387" i="1"/>
  <c r="O1387" i="1"/>
  <c r="AA1387" i="1"/>
  <c r="N1386" i="1" l="1"/>
  <c r="N1387" i="1" l="1"/>
  <c r="O1388" i="1"/>
  <c r="P1388" i="1"/>
  <c r="AA1388" i="1"/>
  <c r="O1389" i="1" l="1"/>
  <c r="P1389" i="1"/>
  <c r="AA1389" i="1"/>
  <c r="N1388" i="1" l="1"/>
  <c r="O1390" i="1"/>
  <c r="P1390" i="1"/>
  <c r="AA1390" i="1"/>
  <c r="N1389" i="1" l="1"/>
  <c r="N1390" i="1" l="1"/>
  <c r="O1391" i="1"/>
  <c r="P1391" i="1"/>
  <c r="AA1391" i="1"/>
  <c r="P1392" i="1" l="1"/>
  <c r="O1392" i="1"/>
  <c r="AA1392" i="1"/>
  <c r="N1391" i="1" l="1"/>
  <c r="P1393" i="1"/>
  <c r="O1393" i="1"/>
  <c r="AA1393" i="1"/>
  <c r="N1392" i="1" l="1"/>
  <c r="N1393" i="1" l="1"/>
  <c r="O1394" i="1"/>
  <c r="P1394" i="1"/>
  <c r="AA1394" i="1"/>
  <c r="P1395" i="1" l="1"/>
  <c r="O1395" i="1"/>
  <c r="AA1395" i="1"/>
  <c r="N1394" i="1" l="1"/>
  <c r="P1396" i="1"/>
  <c r="O1396" i="1"/>
  <c r="AA1396" i="1"/>
  <c r="N1395" i="1" l="1"/>
  <c r="N1396" i="1" l="1"/>
  <c r="P1397" i="1"/>
  <c r="O1397" i="1"/>
  <c r="AA1397" i="1"/>
  <c r="O1398" i="1" l="1"/>
  <c r="P1398" i="1"/>
  <c r="AA1398" i="1"/>
  <c r="N1397" i="1" l="1"/>
  <c r="P1399" i="1"/>
  <c r="O1399" i="1"/>
  <c r="AA1399" i="1"/>
  <c r="N1398" i="1" l="1"/>
  <c r="P1400" i="1"/>
  <c r="O1400" i="1"/>
  <c r="AA1400" i="1"/>
  <c r="N1399" i="1" l="1"/>
  <c r="P1401" i="1"/>
  <c r="O1401" i="1"/>
  <c r="AA1401" i="1"/>
  <c r="N1400" i="1" l="1"/>
  <c r="O1402" i="1"/>
  <c r="P1402" i="1"/>
  <c r="AA1402" i="1"/>
  <c r="N1401" i="1" l="1"/>
  <c r="P1403" i="1"/>
  <c r="O1403" i="1"/>
  <c r="AA1403" i="1"/>
  <c r="N1402" i="1" l="1"/>
  <c r="P1404" i="1"/>
  <c r="O1404" i="1"/>
  <c r="AA1404" i="1"/>
  <c r="N1403" i="1" l="1"/>
  <c r="P1405" i="1"/>
  <c r="O1405" i="1"/>
  <c r="AA1405" i="1"/>
  <c r="N1404" i="1" l="1"/>
  <c r="N1405" i="1" l="1"/>
  <c r="P1406" i="1" l="1"/>
  <c r="O1406" i="1"/>
  <c r="AA1406" i="1"/>
  <c r="P1407" i="1" l="1"/>
  <c r="O1407" i="1"/>
  <c r="AA1407" i="1"/>
  <c r="N1406" i="1" l="1"/>
  <c r="P1408" i="1"/>
  <c r="O1408" i="1"/>
  <c r="AA1408" i="1"/>
  <c r="N1407" i="1" l="1"/>
  <c r="O1409" i="1"/>
  <c r="P1409" i="1"/>
  <c r="AA1409" i="1"/>
  <c r="N1408" i="1" l="1"/>
  <c r="P1410" i="1"/>
  <c r="O1410" i="1"/>
  <c r="AA1410" i="1"/>
  <c r="N1409" i="1" l="1"/>
  <c r="O1411" i="1"/>
  <c r="P1411" i="1"/>
  <c r="AA1411" i="1"/>
  <c r="N1410" i="1" l="1"/>
  <c r="O1412" i="1"/>
  <c r="P1412" i="1"/>
  <c r="AA1412" i="1"/>
  <c r="N1411" i="1" l="1"/>
  <c r="O1413" i="1"/>
  <c r="P1413" i="1"/>
  <c r="AA1413" i="1"/>
  <c r="N1412" i="1" l="1"/>
  <c r="O1414" i="1"/>
  <c r="P1414" i="1"/>
  <c r="AA1414" i="1"/>
  <c r="N1413" i="1" l="1"/>
  <c r="P1415" i="1"/>
  <c r="O1415" i="1"/>
  <c r="AA1415" i="1"/>
  <c r="N1414" i="1" l="1"/>
  <c r="P1416" i="1"/>
  <c r="O1416" i="1"/>
  <c r="AA1416" i="1"/>
  <c r="N1415" i="1" l="1"/>
  <c r="P1417" i="1"/>
  <c r="O1417" i="1"/>
  <c r="AA1417" i="1"/>
  <c r="N1416" i="1" l="1"/>
  <c r="P1418" i="1"/>
  <c r="O1418" i="1"/>
  <c r="AA1418" i="1"/>
  <c r="N1417" i="1" l="1"/>
  <c r="P1419" i="1"/>
  <c r="O1419" i="1"/>
  <c r="AA1419" i="1"/>
  <c r="N1418" i="1" l="1"/>
  <c r="P1420" i="1"/>
  <c r="O1420" i="1"/>
  <c r="AA1420" i="1"/>
  <c r="N1419" i="1" l="1"/>
  <c r="O1421" i="1"/>
  <c r="P1421" i="1"/>
  <c r="AA1421" i="1"/>
  <c r="N1420" i="1" l="1"/>
  <c r="P1422" i="1"/>
  <c r="O1422" i="1"/>
  <c r="AA1422" i="1"/>
  <c r="N1421" i="1" l="1"/>
  <c r="O1423" i="1"/>
  <c r="P1423" i="1"/>
  <c r="AA1423" i="1"/>
  <c r="N1422" i="1" l="1"/>
  <c r="P1424" i="1"/>
  <c r="O1424" i="1"/>
  <c r="AA1424" i="1"/>
  <c r="N1423" i="1" l="1"/>
  <c r="O1425" i="1"/>
  <c r="P1425" i="1"/>
  <c r="AA1425" i="1"/>
  <c r="N1424" i="1" l="1"/>
  <c r="O1426" i="1"/>
  <c r="P1426" i="1"/>
  <c r="AA1426" i="1"/>
  <c r="N1425" i="1" l="1"/>
  <c r="O1427" i="1"/>
  <c r="P1427" i="1"/>
  <c r="AA1427" i="1"/>
  <c r="N1426" i="1" l="1"/>
  <c r="O1428" i="1"/>
  <c r="P1428" i="1"/>
  <c r="AA1428" i="1"/>
  <c r="N1427" i="1" l="1"/>
  <c r="P1429" i="1"/>
  <c r="O1429" i="1"/>
  <c r="AA1429" i="1"/>
  <c r="N1428" i="1" l="1"/>
  <c r="P1430" i="1"/>
  <c r="O1430" i="1"/>
  <c r="AA1430" i="1"/>
  <c r="N1429" i="1" l="1"/>
  <c r="P1431" i="1"/>
  <c r="O1431" i="1"/>
  <c r="AA1431" i="1"/>
  <c r="N1430" i="1" l="1"/>
  <c r="P1432" i="1"/>
  <c r="O1432" i="1"/>
  <c r="AA1432" i="1"/>
  <c r="N1431" i="1" l="1"/>
  <c r="P1433" i="1"/>
  <c r="O1433" i="1"/>
  <c r="AA1433" i="1"/>
  <c r="N1432" i="1" l="1"/>
  <c r="O1434" i="1"/>
  <c r="P1434" i="1"/>
  <c r="AA1434" i="1"/>
  <c r="N1433" i="1" l="1"/>
  <c r="P1435" i="1"/>
  <c r="O1435" i="1"/>
  <c r="AA1435" i="1"/>
  <c r="N1434" i="1" l="1"/>
  <c r="O1436" i="1"/>
  <c r="P1436" i="1"/>
  <c r="AA1436" i="1"/>
  <c r="N1435" i="1" l="1"/>
  <c r="P1437" i="1"/>
  <c r="O1437" i="1"/>
  <c r="AA1437" i="1"/>
  <c r="N1436" i="1" l="1"/>
  <c r="P1438" i="1"/>
  <c r="O1438" i="1"/>
  <c r="AA1438" i="1"/>
  <c r="N1437" i="1" l="1"/>
  <c r="P1439" i="1"/>
  <c r="O1439" i="1"/>
  <c r="AA1439" i="1"/>
  <c r="N1438" i="1" l="1"/>
  <c r="O1440" i="1"/>
  <c r="P1440" i="1"/>
  <c r="AA1440" i="1"/>
  <c r="N1439" i="1" l="1"/>
  <c r="P1441" i="1"/>
  <c r="O1441" i="1"/>
  <c r="AA1441" i="1"/>
  <c r="N1440" i="1" l="1"/>
  <c r="O1442" i="1"/>
  <c r="P1442" i="1"/>
  <c r="AA1442" i="1"/>
  <c r="N1441" i="1" l="1"/>
  <c r="N1442" i="1" l="1"/>
  <c r="AA1443" i="1" l="1"/>
  <c r="P1444" i="1" l="1"/>
  <c r="O1444" i="1"/>
  <c r="O1443" i="1"/>
  <c r="P1443" i="1"/>
  <c r="AA1444" i="1"/>
  <c r="N1443" i="1" l="1"/>
  <c r="N1444" i="1" l="1"/>
  <c r="O1445" i="1" l="1"/>
  <c r="P1445" i="1"/>
  <c r="AA1445" i="1"/>
  <c r="O1446" i="1" l="1"/>
  <c r="P1446" i="1"/>
  <c r="AA1446" i="1"/>
  <c r="N1445" i="1" l="1"/>
  <c r="N1446" i="1" l="1"/>
  <c r="O1447" i="1" l="1"/>
  <c r="P1447" i="1"/>
  <c r="AA1447" i="1"/>
  <c r="N1447" i="1" l="1"/>
  <c r="P1448" i="1" l="1"/>
  <c r="O1448" i="1"/>
  <c r="AA1448" i="1"/>
  <c r="P1449" i="1" l="1"/>
  <c r="O1449" i="1"/>
  <c r="AA1449" i="1"/>
  <c r="N1448" i="1" l="1"/>
  <c r="P1450" i="1"/>
  <c r="O1450" i="1"/>
  <c r="AA1450" i="1"/>
  <c r="N1449" i="1" l="1"/>
  <c r="O1451" i="1"/>
  <c r="P1451" i="1"/>
  <c r="AA1451" i="1"/>
  <c r="N1450" i="1" l="1"/>
  <c r="P1452" i="1"/>
  <c r="O1452" i="1"/>
  <c r="AA1452" i="1"/>
  <c r="N1451" i="1" l="1"/>
  <c r="O1453" i="1"/>
  <c r="P1453" i="1"/>
  <c r="AA1453" i="1"/>
  <c r="N1452" i="1" l="1"/>
  <c r="N1453" i="1" l="1"/>
  <c r="P1454" i="1" l="1"/>
  <c r="O1454" i="1"/>
  <c r="AA1454" i="1"/>
  <c r="P1455" i="1" l="1"/>
  <c r="O1455" i="1"/>
  <c r="AA1455" i="1"/>
  <c r="N1454" i="1" l="1"/>
  <c r="N1455" i="1" l="1"/>
  <c r="O1456" i="1" l="1"/>
  <c r="P1456" i="1"/>
  <c r="AA1456" i="1"/>
  <c r="O1457" i="1" l="1"/>
  <c r="P1457" i="1"/>
  <c r="AA1457" i="1"/>
  <c r="N1456" i="1" l="1"/>
  <c r="O1458" i="1"/>
  <c r="P1458" i="1"/>
  <c r="AA1458" i="1"/>
  <c r="N1457" i="1" l="1"/>
  <c r="P1459" i="1"/>
  <c r="O1459" i="1"/>
  <c r="AA1459" i="1"/>
  <c r="N1458" i="1" l="1"/>
  <c r="N1459" i="1" l="1"/>
  <c r="P1460" i="1" l="1"/>
  <c r="O1460" i="1"/>
  <c r="AA1460" i="1"/>
  <c r="N1460" i="1" l="1"/>
  <c r="O1461" i="1" l="1"/>
  <c r="P1461" i="1"/>
  <c r="AA1461" i="1"/>
  <c r="O1462" i="1" l="1"/>
  <c r="P1462" i="1"/>
  <c r="AA1462" i="1"/>
  <c r="N1461" i="1" l="1"/>
  <c r="O1463" i="1"/>
  <c r="P1463" i="1"/>
  <c r="AA1463" i="1"/>
  <c r="N1462" i="1" l="1"/>
  <c r="P1464" i="1"/>
  <c r="O1464" i="1"/>
  <c r="AA1464" i="1"/>
  <c r="N1463" i="1" l="1"/>
  <c r="N1464" i="1" l="1"/>
  <c r="P1465" i="1"/>
  <c r="O1465" i="1"/>
  <c r="AA1465" i="1"/>
  <c r="P1466" i="1" l="1"/>
  <c r="O1466" i="1"/>
  <c r="AA1466" i="1"/>
  <c r="N1465" i="1" l="1"/>
  <c r="N1466" i="1" l="1"/>
  <c r="P1467" i="1" l="1"/>
  <c r="O1467" i="1"/>
  <c r="AA1467" i="1"/>
  <c r="P1468" i="1" l="1"/>
  <c r="O1468" i="1"/>
  <c r="AA1468" i="1"/>
  <c r="N1467" i="1" l="1"/>
  <c r="O1469" i="1"/>
  <c r="P1469" i="1"/>
  <c r="AA1469" i="1"/>
  <c r="N1468" i="1" l="1"/>
  <c r="O1470" i="1"/>
  <c r="P1470" i="1"/>
  <c r="AA1470" i="1"/>
  <c r="N1469" i="1" l="1"/>
  <c r="P1471" i="1"/>
  <c r="O1471" i="1"/>
  <c r="AA1471" i="1"/>
  <c r="N1470" i="1" l="1"/>
  <c r="P1472" i="1"/>
  <c r="O1472" i="1"/>
  <c r="AA1472" i="1"/>
  <c r="N1471" i="1" l="1"/>
  <c r="P1473" i="1"/>
  <c r="O1473" i="1"/>
  <c r="AA1473" i="1"/>
  <c r="N1472" i="1" l="1"/>
  <c r="P1474" i="1"/>
  <c r="O1474" i="1"/>
  <c r="AA1474" i="1"/>
  <c r="N1473" i="1" l="1"/>
  <c r="O1475" i="1"/>
  <c r="P1475" i="1"/>
  <c r="AA1475" i="1"/>
  <c r="N1474" i="1" l="1"/>
  <c r="O1476" i="1"/>
  <c r="P1476" i="1"/>
  <c r="AA1476" i="1"/>
  <c r="N1475" i="1" l="1"/>
  <c r="N1476" i="1" l="1"/>
  <c r="AA1477" i="1" l="1"/>
  <c r="O1477" i="1" l="1"/>
  <c r="P1477" i="1"/>
  <c r="N1477" i="1" l="1"/>
  <c r="O1478" i="1" l="1"/>
  <c r="P1478" i="1"/>
  <c r="O1479" i="1" l="1"/>
  <c r="P1479" i="1"/>
  <c r="N1478" i="1" l="1"/>
  <c r="P1480" i="1"/>
  <c r="O1480" i="1"/>
  <c r="N1479" i="1" l="1"/>
  <c r="O1481" i="1"/>
  <c r="P1481" i="1"/>
  <c r="N1480" i="1" l="1"/>
  <c r="P1482" i="1"/>
  <c r="O1482" i="1"/>
  <c r="AA1482" i="1"/>
  <c r="N1481" i="1" l="1"/>
  <c r="P1483" i="1"/>
  <c r="O1483" i="1"/>
  <c r="AA1483" i="1"/>
  <c r="N1482" i="1" l="1"/>
  <c r="O1484" i="1"/>
  <c r="P1484" i="1"/>
  <c r="AA1484" i="1"/>
  <c r="N1483" i="1" l="1"/>
  <c r="O1485" i="1"/>
  <c r="P1485" i="1"/>
  <c r="AA1485" i="1"/>
  <c r="N1484" i="1" l="1"/>
  <c r="P1486" i="1"/>
  <c r="O1486" i="1"/>
  <c r="AA1486" i="1"/>
  <c r="N1485" i="1" l="1"/>
  <c r="P1487" i="1"/>
  <c r="O1487" i="1"/>
  <c r="AA1487" i="1"/>
  <c r="N1486" i="1" l="1"/>
  <c r="P1488" i="1"/>
  <c r="O1488" i="1"/>
  <c r="AA1488" i="1"/>
  <c r="N1487" i="1" l="1"/>
  <c r="O1489" i="1"/>
  <c r="P1489" i="1"/>
  <c r="AA1489" i="1"/>
  <c r="N1488" i="1" l="1"/>
  <c r="P1490" i="1"/>
  <c r="O1490" i="1"/>
  <c r="AA1490" i="1"/>
  <c r="N1489" i="1" l="1"/>
  <c r="O1491" i="1"/>
  <c r="P1491" i="1"/>
  <c r="AA1491" i="1"/>
  <c r="N1490" i="1" l="1"/>
  <c r="P1492" i="1"/>
  <c r="O1492" i="1"/>
  <c r="AA1492" i="1"/>
  <c r="N1491" i="1" l="1"/>
  <c r="P1493" i="1"/>
  <c r="O1493" i="1"/>
  <c r="AA1493" i="1"/>
  <c r="N1492" i="1" l="1"/>
  <c r="P1494" i="1"/>
  <c r="O1494" i="1"/>
  <c r="N1493" i="1" l="1"/>
  <c r="O1495" i="1"/>
  <c r="P1495" i="1"/>
  <c r="N1494" i="1" l="1"/>
  <c r="O1496" i="1"/>
  <c r="P1496" i="1"/>
  <c r="N1495" i="1" l="1"/>
  <c r="O1497" i="1"/>
  <c r="P1497" i="1"/>
  <c r="N1496" i="1" l="1"/>
  <c r="O1498" i="1"/>
  <c r="P1498" i="1"/>
  <c r="N1497" i="1" l="1"/>
  <c r="O1499" i="1"/>
  <c r="P1499" i="1"/>
  <c r="N1498" i="1" l="1"/>
  <c r="O1500" i="1"/>
  <c r="P1500" i="1"/>
  <c r="N1499" i="1" l="1"/>
  <c r="P1501" i="1"/>
  <c r="O1501" i="1"/>
  <c r="N1500" i="1" l="1"/>
  <c r="P1502" i="1"/>
  <c r="O1502" i="1"/>
  <c r="N1501" i="1" l="1"/>
  <c r="P1503" i="1"/>
  <c r="O1503" i="1"/>
  <c r="N1502" i="1" l="1"/>
  <c r="O1504" i="1"/>
  <c r="P1504" i="1"/>
  <c r="N1503" i="1" l="1"/>
  <c r="P1505" i="1"/>
  <c r="O1505" i="1"/>
  <c r="N1504" i="1" l="1"/>
  <c r="P1506" i="1"/>
  <c r="O1506" i="1"/>
  <c r="N1505" i="1" l="1"/>
  <c r="O1507" i="1"/>
  <c r="P1507" i="1"/>
  <c r="N1506" i="1" l="1"/>
  <c r="P1508" i="1"/>
  <c r="O1508" i="1"/>
  <c r="N1507" i="1" l="1"/>
  <c r="N1508" i="1" l="1"/>
  <c r="P1509" i="1"/>
  <c r="O1509" i="1"/>
  <c r="P1510" i="1" l="1"/>
  <c r="O1510" i="1"/>
  <c r="N1509" i="1" l="1"/>
  <c r="P1511" i="1"/>
  <c r="O1511" i="1"/>
  <c r="N1510" i="1" l="1"/>
  <c r="N1511" i="1" l="1"/>
  <c r="P1512" i="1" l="1"/>
  <c r="O1512" i="1"/>
  <c r="P1513" i="1" l="1"/>
  <c r="O1513" i="1"/>
  <c r="N1512" i="1" l="1"/>
  <c r="N1513" i="1" l="1"/>
  <c r="O1514" i="1" l="1"/>
  <c r="P1514" i="1"/>
  <c r="N1514" i="1" l="1"/>
  <c r="AA1515" i="1" l="1"/>
  <c r="P1516" i="1" l="1"/>
  <c r="O1516" i="1"/>
  <c r="P1515" i="1"/>
  <c r="O1515" i="1"/>
  <c r="AA1516" i="1"/>
  <c r="N1515" i="1" l="1"/>
  <c r="O1517" i="1"/>
  <c r="P1517" i="1"/>
  <c r="AA1517" i="1"/>
  <c r="N1516" i="1" l="1"/>
  <c r="P1518" i="1"/>
  <c r="O1518" i="1"/>
  <c r="AA1518" i="1"/>
  <c r="N1517" i="1" l="1"/>
  <c r="P1519" i="1"/>
  <c r="O1519" i="1"/>
  <c r="AA1519" i="1"/>
  <c r="N1518" i="1" l="1"/>
  <c r="O1520" i="1"/>
  <c r="P1520" i="1"/>
  <c r="AA1520" i="1"/>
  <c r="N1519" i="1" l="1"/>
  <c r="O1521" i="1"/>
  <c r="P1521" i="1"/>
  <c r="AA1521" i="1"/>
  <c r="N1520" i="1" l="1"/>
  <c r="AA1522" i="1"/>
  <c r="N1521" i="1" l="1"/>
  <c r="P1522" i="1"/>
  <c r="O1522" i="1"/>
  <c r="N1522" i="1" l="1"/>
  <c r="O1523" i="1" l="1"/>
  <c r="P1523" i="1"/>
  <c r="AA1523" i="1"/>
  <c r="O1524" i="1" l="1"/>
  <c r="P1524" i="1"/>
  <c r="AA1524" i="1"/>
  <c r="N1523" i="1" l="1"/>
  <c r="O1525" i="1"/>
  <c r="P1525" i="1"/>
  <c r="AA1525" i="1"/>
  <c r="N1524" i="1" l="1"/>
  <c r="O1526" i="1"/>
  <c r="P1526" i="1"/>
  <c r="AA1526" i="1"/>
  <c r="N1525" i="1" l="1"/>
  <c r="P1527" i="1"/>
  <c r="O1527" i="1"/>
  <c r="AA1527" i="1"/>
  <c r="N1526" i="1" l="1"/>
  <c r="O1528" i="1"/>
  <c r="P1528" i="1"/>
  <c r="AA1528" i="1"/>
  <c r="N1527" i="1" l="1"/>
  <c r="O1529" i="1"/>
  <c r="P1529" i="1"/>
  <c r="AA1529" i="1"/>
  <c r="N1528" i="1" l="1"/>
  <c r="O1530" i="1"/>
  <c r="P1530" i="1"/>
  <c r="AA1530" i="1"/>
  <c r="N1529" i="1" l="1"/>
  <c r="P1531" i="1"/>
  <c r="O1531" i="1"/>
  <c r="AA1531" i="1"/>
  <c r="N1530" i="1" l="1"/>
  <c r="P1532" i="1"/>
  <c r="O1532" i="1"/>
  <c r="AA1532" i="1"/>
  <c r="N1531" i="1" l="1"/>
  <c r="O1533" i="1"/>
  <c r="P1533" i="1"/>
  <c r="AA1533" i="1"/>
  <c r="N1532" i="1" l="1"/>
  <c r="P1534" i="1"/>
  <c r="O1534" i="1"/>
  <c r="AA1534" i="1"/>
  <c r="N1533" i="1" l="1"/>
  <c r="O1535" i="1"/>
  <c r="P1535" i="1"/>
  <c r="AA1535" i="1"/>
  <c r="N1534" i="1" l="1"/>
  <c r="P1536" i="1"/>
  <c r="O1536" i="1"/>
  <c r="AA1536" i="1"/>
  <c r="N1535" i="1" l="1"/>
  <c r="P1537" i="1"/>
  <c r="O1537" i="1"/>
  <c r="AA1537" i="1"/>
  <c r="N1536" i="1" l="1"/>
  <c r="P1538" i="1"/>
  <c r="O1538" i="1"/>
  <c r="AA1538" i="1"/>
  <c r="N1537" i="1" l="1"/>
  <c r="O1539" i="1"/>
  <c r="P1539" i="1"/>
  <c r="AA1539" i="1"/>
  <c r="N1538" i="1" l="1"/>
  <c r="O1540" i="1"/>
  <c r="P1540" i="1"/>
  <c r="AA1540" i="1"/>
  <c r="N1539" i="1" l="1"/>
  <c r="P1541" i="1"/>
  <c r="O1541" i="1"/>
  <c r="AA1541" i="1"/>
  <c r="N1540" i="1" l="1"/>
  <c r="P1542" i="1"/>
  <c r="O1542" i="1"/>
  <c r="AA1542" i="1"/>
  <c r="N1541" i="1" l="1"/>
  <c r="P1543" i="1"/>
  <c r="O1543" i="1"/>
  <c r="AA1543" i="1"/>
  <c r="N1542" i="1" l="1"/>
  <c r="P1544" i="1"/>
  <c r="O1544" i="1"/>
  <c r="AA1544" i="1"/>
  <c r="N1543" i="1" l="1"/>
  <c r="N1544" i="1" l="1"/>
  <c r="P1545" i="1" l="1"/>
  <c r="O1545" i="1"/>
  <c r="AA1545" i="1"/>
  <c r="O1546" i="1" l="1"/>
  <c r="P1546" i="1"/>
  <c r="AA1546" i="1"/>
  <c r="N1545" i="1" l="1"/>
  <c r="O1547" i="1"/>
  <c r="P1547" i="1"/>
  <c r="AA1547" i="1"/>
  <c r="N1546" i="1" l="1"/>
  <c r="P1548" i="1"/>
  <c r="O1548" i="1"/>
  <c r="AA1548" i="1"/>
  <c r="N1547" i="1" l="1"/>
  <c r="P1549" i="1"/>
  <c r="O1549" i="1"/>
  <c r="AA1549" i="1"/>
  <c r="N1548" i="1" l="1"/>
  <c r="O1550" i="1"/>
  <c r="P1550" i="1"/>
  <c r="AA1550" i="1"/>
  <c r="N1549" i="1" l="1"/>
  <c r="O1551" i="1"/>
  <c r="P1551" i="1"/>
  <c r="AA1551" i="1"/>
  <c r="N1550" i="1" l="1"/>
  <c r="O1552" i="1"/>
  <c r="P1552" i="1"/>
  <c r="AA1552" i="1"/>
  <c r="N1551" i="1" l="1"/>
  <c r="AA1553" i="1"/>
  <c r="N1552" i="1" l="1"/>
  <c r="O1554" i="1"/>
  <c r="P1554" i="1"/>
  <c r="P1553" i="1"/>
  <c r="O1553" i="1"/>
  <c r="AA1554" i="1"/>
  <c r="N1553" i="1" l="1"/>
  <c r="P1555" i="1"/>
  <c r="O1555" i="1"/>
  <c r="AA1555" i="1"/>
  <c r="N1554" i="1" l="1"/>
  <c r="AA1556" i="1"/>
  <c r="N1555" i="1" l="1"/>
  <c r="P1556" i="1"/>
  <c r="O1556" i="1"/>
  <c r="AA1557" i="1"/>
  <c r="N1556" i="1" l="1"/>
  <c r="P1558" i="1"/>
  <c r="O1558" i="1"/>
  <c r="O1557" i="1"/>
  <c r="P1557" i="1"/>
  <c r="AA1558" i="1"/>
  <c r="N1557" i="1" l="1"/>
  <c r="O1559" i="1"/>
  <c r="P1559" i="1"/>
  <c r="AA1559" i="1"/>
  <c r="N1558" i="1" l="1"/>
  <c r="N1559" i="1" l="1"/>
  <c r="O1560" i="1" l="1"/>
  <c r="P1560" i="1"/>
  <c r="AA1560" i="1"/>
  <c r="O1561" i="1" l="1"/>
  <c r="P1561" i="1"/>
  <c r="AA1561" i="1"/>
  <c r="N1560" i="1" l="1"/>
  <c r="O1562" i="1"/>
  <c r="P1562" i="1"/>
  <c r="AA1562" i="1"/>
  <c r="N1561" i="1" l="1"/>
  <c r="O1563" i="1"/>
  <c r="P1563" i="1"/>
  <c r="AA1563" i="1"/>
  <c r="N1562" i="1" l="1"/>
  <c r="O1564" i="1"/>
  <c r="P1564" i="1"/>
  <c r="AA1564" i="1"/>
  <c r="N1563" i="1" l="1"/>
  <c r="N1564" i="1" l="1"/>
  <c r="O1565" i="1"/>
  <c r="P1565" i="1"/>
  <c r="AA1565" i="1"/>
  <c r="O1566" i="1" l="1"/>
  <c r="P1566" i="1"/>
  <c r="AA1566" i="1"/>
  <c r="N1565" i="1" l="1"/>
  <c r="O1567" i="1"/>
  <c r="P1567" i="1"/>
  <c r="AA1567" i="1"/>
  <c r="N1566" i="1" l="1"/>
  <c r="N1567" i="1" l="1"/>
  <c r="O1568" i="1"/>
  <c r="P1568" i="1"/>
  <c r="AA1568" i="1"/>
  <c r="N1568" i="1" l="1"/>
  <c r="O1569" i="1"/>
  <c r="P1569" i="1"/>
  <c r="AA1569" i="1"/>
  <c r="P1570" i="1" l="1"/>
  <c r="O1570" i="1"/>
  <c r="AA1570" i="1"/>
  <c r="N1569" i="1" l="1"/>
  <c r="P1571" i="1"/>
  <c r="O1571" i="1"/>
  <c r="AA1571" i="1"/>
  <c r="N1570" i="1" l="1"/>
  <c r="N1571" i="1" l="1"/>
  <c r="P1572" i="1"/>
  <c r="O1572" i="1"/>
  <c r="AA1572" i="1"/>
  <c r="P1573" i="1" l="1"/>
  <c r="O1573" i="1"/>
  <c r="AA1573" i="1"/>
  <c r="N1572" i="1" l="1"/>
  <c r="N1573" i="1" l="1"/>
  <c r="P1574" i="1"/>
  <c r="O1574" i="1"/>
  <c r="AA1574" i="1"/>
  <c r="O1575" i="1" l="1"/>
  <c r="P1575" i="1"/>
  <c r="AA1575" i="1"/>
  <c r="N1574" i="1" l="1"/>
  <c r="P1576" i="1"/>
  <c r="O1576" i="1"/>
  <c r="AA1576" i="1"/>
  <c r="N1575" i="1" l="1"/>
  <c r="P1577" i="1"/>
  <c r="O1577" i="1"/>
  <c r="AA1577" i="1"/>
  <c r="N1576" i="1" l="1"/>
  <c r="P1578" i="1"/>
  <c r="O1578" i="1"/>
  <c r="AA1578" i="1"/>
  <c r="N1577" i="1" l="1"/>
  <c r="O1579" i="1"/>
  <c r="P1579" i="1"/>
  <c r="AA1579" i="1"/>
  <c r="N1578" i="1" l="1"/>
  <c r="N1579" i="1" l="1"/>
  <c r="O1580" i="1"/>
  <c r="P1580" i="1"/>
  <c r="AA1580" i="1"/>
  <c r="O1581" i="1" l="1"/>
  <c r="P1581" i="1"/>
  <c r="AA1581" i="1"/>
  <c r="N1580" i="1" l="1"/>
  <c r="P1582" i="1"/>
  <c r="O1582" i="1"/>
  <c r="AA1582" i="1"/>
  <c r="N1581" i="1" l="1"/>
  <c r="N1582" i="1" l="1"/>
  <c r="P1583" i="1"/>
  <c r="O1583" i="1"/>
  <c r="AA1583" i="1"/>
  <c r="O1584" i="1" l="1"/>
  <c r="P1584" i="1"/>
  <c r="AA1584" i="1"/>
  <c r="N1583" i="1" l="1"/>
  <c r="P1585" i="1"/>
  <c r="O1585" i="1"/>
  <c r="AA1585" i="1"/>
  <c r="N1584" i="1" l="1"/>
  <c r="N1585" i="1" l="1"/>
  <c r="O1586" i="1"/>
  <c r="P1586" i="1"/>
  <c r="AA1586" i="1"/>
  <c r="O1587" i="1" l="1"/>
  <c r="P1587" i="1"/>
  <c r="AA1587" i="1"/>
  <c r="N1586" i="1" l="1"/>
  <c r="O1588" i="1"/>
  <c r="P1588" i="1"/>
  <c r="AA1588" i="1"/>
  <c r="N1587" i="1" l="1"/>
  <c r="N1588" i="1" l="1"/>
  <c r="O1589" i="1"/>
  <c r="P1589" i="1"/>
  <c r="AA1589" i="1"/>
  <c r="O1590" i="1" l="1"/>
  <c r="P1590" i="1"/>
  <c r="AA1590" i="1"/>
  <c r="N1589" i="1" l="1"/>
  <c r="P1591" i="1"/>
  <c r="O1591" i="1"/>
  <c r="AA1591" i="1"/>
  <c r="N1590" i="1" l="1"/>
  <c r="O1592" i="1"/>
  <c r="P1592" i="1"/>
  <c r="AA1592" i="1"/>
  <c r="N1591" i="1" l="1"/>
  <c r="P1593" i="1"/>
  <c r="O1593" i="1"/>
  <c r="AA1593" i="1"/>
  <c r="N1592" i="1" l="1"/>
  <c r="P1594" i="1"/>
  <c r="O1594" i="1"/>
  <c r="AA1594" i="1"/>
  <c r="N1593" i="1" l="1"/>
  <c r="P1595" i="1"/>
  <c r="O1595" i="1"/>
  <c r="AA1595" i="1"/>
  <c r="N1594" i="1" l="1"/>
  <c r="P1596" i="1"/>
  <c r="O1596" i="1"/>
  <c r="AA1596" i="1"/>
  <c r="N1595" i="1" l="1"/>
  <c r="P1597" i="1"/>
  <c r="O1597" i="1"/>
  <c r="AA1597" i="1"/>
  <c r="N1596" i="1" l="1"/>
  <c r="N1597" i="1" l="1"/>
  <c r="AA1598" i="1" l="1"/>
  <c r="O1598" i="1" l="1"/>
  <c r="P1598" i="1"/>
  <c r="AA1599" i="1"/>
  <c r="N1598" i="1" l="1"/>
  <c r="O1600" i="1"/>
  <c r="P1600" i="1"/>
  <c r="P1599" i="1"/>
  <c r="O1599" i="1"/>
  <c r="AA1600" i="1"/>
  <c r="N1599" i="1" l="1"/>
  <c r="AA1601" i="1"/>
  <c r="N1600" i="1" l="1"/>
  <c r="P1602" i="1"/>
  <c r="O1602" i="1"/>
  <c r="P1601" i="1"/>
  <c r="O1601" i="1"/>
  <c r="AA1602" i="1"/>
  <c r="N1601" i="1" l="1"/>
  <c r="O1603" i="1"/>
  <c r="P1603" i="1"/>
  <c r="AA1603" i="1"/>
  <c r="N1602" i="1" l="1"/>
  <c r="O1604" i="1"/>
  <c r="P1604" i="1"/>
  <c r="AA1604" i="1"/>
  <c r="N1603" i="1" l="1"/>
  <c r="P1605" i="1"/>
  <c r="O1605" i="1"/>
  <c r="AA1605" i="1"/>
  <c r="N1604" i="1" l="1"/>
  <c r="AA1606" i="1"/>
  <c r="N1605" i="1" l="1"/>
  <c r="P1606" i="1"/>
  <c r="O1606" i="1"/>
  <c r="AA1607" i="1"/>
  <c r="N1606" i="1" l="1"/>
  <c r="O1607" i="1"/>
  <c r="P1607" i="1"/>
  <c r="AA1608" i="1"/>
  <c r="N1607" i="1" l="1"/>
  <c r="P1608" i="1"/>
  <c r="O1608" i="1"/>
  <c r="AA1609" i="1"/>
  <c r="N1608" i="1" l="1"/>
  <c r="O1609" i="1"/>
  <c r="P1609" i="1"/>
  <c r="AA1610" i="1"/>
  <c r="N1609" i="1" l="1"/>
  <c r="P1610" i="1"/>
  <c r="O1610" i="1"/>
  <c r="AA1611" i="1"/>
  <c r="N1610" i="1" l="1"/>
  <c r="O1612" i="1"/>
  <c r="P1612" i="1"/>
  <c r="O1611" i="1"/>
  <c r="P1611" i="1"/>
  <c r="AA1612" i="1"/>
  <c r="N1611" i="1" l="1"/>
  <c r="P1613" i="1"/>
  <c r="O1613" i="1"/>
  <c r="AA1613" i="1"/>
  <c r="N1612" i="1" l="1"/>
  <c r="AA1614" i="1"/>
  <c r="N1613" i="1" l="1"/>
  <c r="P1614" i="1"/>
  <c r="O1614" i="1"/>
  <c r="AA1615" i="1"/>
  <c r="N1614" i="1" l="1"/>
  <c r="O1615" i="1"/>
  <c r="P1615" i="1"/>
  <c r="AA1616" i="1"/>
  <c r="N1615" i="1" l="1"/>
  <c r="P1616" i="1"/>
  <c r="O1616" i="1"/>
  <c r="AA1617" i="1"/>
  <c r="N1616" i="1" l="1"/>
  <c r="O1617" i="1"/>
  <c r="P1617" i="1"/>
  <c r="AA1618" i="1"/>
  <c r="N1617" i="1" l="1"/>
  <c r="O1618" i="1"/>
  <c r="P1618" i="1"/>
  <c r="AA1619" i="1"/>
  <c r="N1618" i="1" l="1"/>
  <c r="P1619" i="1"/>
  <c r="O1619" i="1"/>
  <c r="AA1620" i="1"/>
  <c r="N1619" i="1" l="1"/>
  <c r="O1620" i="1"/>
  <c r="P1620" i="1"/>
  <c r="AA1621" i="1"/>
  <c r="N1620" i="1" l="1"/>
  <c r="O1621" i="1"/>
  <c r="P1621" i="1"/>
  <c r="AA1622" i="1"/>
  <c r="N1621" i="1" l="1"/>
  <c r="O1622" i="1"/>
  <c r="P1622" i="1"/>
  <c r="AA1623" i="1"/>
  <c r="N1622" i="1" l="1"/>
  <c r="P1623" i="1"/>
  <c r="O1623" i="1"/>
  <c r="AA1624" i="1"/>
  <c r="N1623" i="1" l="1"/>
  <c r="P1625" i="1"/>
  <c r="O1625" i="1"/>
  <c r="O1624" i="1"/>
  <c r="P1624" i="1"/>
  <c r="AA1625" i="1"/>
  <c r="N1624" i="1" l="1"/>
  <c r="AA1626" i="1"/>
  <c r="N1625" i="1" l="1"/>
  <c r="P1626" i="1"/>
  <c r="O1626" i="1"/>
  <c r="AA1627" i="1"/>
  <c r="N1626" i="1" l="1"/>
  <c r="O1627" i="1"/>
  <c r="P1627" i="1"/>
  <c r="AA1628" i="1"/>
  <c r="N1627" i="1" l="1"/>
  <c r="O1628" i="1"/>
  <c r="P1628" i="1"/>
  <c r="AA1629" i="1"/>
  <c r="N1628" i="1" l="1"/>
  <c r="P1629" i="1"/>
  <c r="O1629" i="1"/>
  <c r="AA1630" i="1"/>
  <c r="N1629" i="1" l="1"/>
  <c r="O1630" i="1"/>
  <c r="P1630" i="1"/>
  <c r="AA1631" i="1"/>
  <c r="N1630" i="1" l="1"/>
  <c r="O1631" i="1"/>
  <c r="P1631" i="1"/>
  <c r="AA1632" i="1"/>
  <c r="N1631" i="1" l="1"/>
  <c r="P1632" i="1"/>
  <c r="O1632" i="1"/>
  <c r="AA1633" i="1"/>
  <c r="N1632" i="1" l="1"/>
  <c r="O1633" i="1"/>
  <c r="P1633" i="1"/>
  <c r="AA1634" i="1"/>
  <c r="N1633" i="1" l="1"/>
  <c r="O1634" i="1"/>
  <c r="P1634" i="1"/>
  <c r="N1634" i="1" l="1"/>
  <c r="O1635" i="1" l="1"/>
  <c r="P1635" i="1"/>
  <c r="AA1635" i="1"/>
  <c r="P1636" i="1" l="1"/>
  <c r="O1636" i="1"/>
  <c r="AA1636" i="1"/>
  <c r="N1635" i="1" l="1"/>
  <c r="N1636" i="1" l="1"/>
  <c r="O1637" i="1" l="1"/>
  <c r="P1637" i="1"/>
  <c r="AA1637" i="1"/>
  <c r="O1638" i="1" l="1"/>
  <c r="P1638" i="1"/>
  <c r="AA1638" i="1"/>
  <c r="N1637" i="1" l="1"/>
  <c r="N1638" i="1" l="1"/>
  <c r="P1639" i="1" l="1"/>
  <c r="O1639" i="1"/>
  <c r="AA1639" i="1"/>
  <c r="N1639" i="1" l="1"/>
  <c r="O1640" i="1" l="1"/>
  <c r="P1640" i="1"/>
  <c r="P1641" i="1" l="1"/>
  <c r="O1641" i="1"/>
  <c r="N1640" i="1" l="1"/>
  <c r="P1642" i="1"/>
  <c r="O1642" i="1"/>
  <c r="N1641" i="1" l="1"/>
  <c r="P1643" i="1"/>
  <c r="O1643" i="1"/>
  <c r="N1642" i="1" l="1"/>
  <c r="O1644" i="1"/>
  <c r="P1644" i="1"/>
  <c r="N1643" i="1" l="1"/>
  <c r="O1645" i="1"/>
  <c r="P1645" i="1"/>
  <c r="N1644" i="1" l="1"/>
  <c r="N1645" i="1" l="1"/>
  <c r="O1646" i="1" l="1"/>
  <c r="P1646" i="1"/>
  <c r="AA1646" i="1"/>
  <c r="P1647" i="1" l="1"/>
  <c r="O1647" i="1"/>
  <c r="AA1647" i="1"/>
  <c r="N1646" i="1" l="1"/>
  <c r="N1647" i="1" l="1"/>
  <c r="O1648" i="1" l="1"/>
  <c r="P1648" i="1"/>
  <c r="AA1648" i="1"/>
  <c r="P1649" i="1" l="1"/>
  <c r="O1649" i="1"/>
  <c r="AA1649" i="1"/>
  <c r="N1648" i="1" l="1"/>
  <c r="O1650" i="1"/>
  <c r="P1650" i="1"/>
  <c r="AA1650" i="1"/>
  <c r="N1649" i="1" l="1"/>
  <c r="AA1651" i="1"/>
  <c r="N1650" i="1" l="1"/>
  <c r="P1651" i="1"/>
  <c r="O1651" i="1"/>
  <c r="N1651" i="1" l="1"/>
  <c r="P1652" i="1" l="1"/>
  <c r="O1652" i="1"/>
  <c r="AA1652" i="1"/>
  <c r="N1652" i="1" l="1"/>
  <c r="P1653" i="1" l="1"/>
  <c r="O1653" i="1"/>
  <c r="AA1653" i="1"/>
  <c r="O1654" i="1" l="1"/>
  <c r="P1654" i="1"/>
  <c r="AA1654" i="1"/>
  <c r="N1653" i="1" l="1"/>
  <c r="P1655" i="1"/>
  <c r="O1655" i="1"/>
  <c r="AA1655" i="1"/>
  <c r="N1654" i="1" l="1"/>
  <c r="O1656" i="1"/>
  <c r="P1656" i="1"/>
  <c r="AA1656" i="1"/>
  <c r="N1655" i="1" l="1"/>
  <c r="N1656" i="1" l="1"/>
  <c r="O1657" i="1"/>
  <c r="P1657" i="1"/>
  <c r="AA1657" i="1"/>
  <c r="P1658" i="1" l="1"/>
  <c r="O1658" i="1"/>
  <c r="AA1658" i="1"/>
  <c r="N1657" i="1" l="1"/>
  <c r="N1658" i="1" l="1"/>
  <c r="P1659" i="1" l="1"/>
  <c r="O1659" i="1"/>
  <c r="AA1659" i="1"/>
  <c r="O1660" i="1" l="1"/>
  <c r="P1660" i="1"/>
  <c r="AA1660" i="1"/>
  <c r="N1659" i="1" l="1"/>
  <c r="O1661" i="1"/>
  <c r="P1661" i="1"/>
  <c r="AA1661" i="1"/>
  <c r="N1660" i="1" l="1"/>
  <c r="P1662" i="1"/>
  <c r="O1662" i="1"/>
  <c r="AA1662" i="1"/>
  <c r="N1661" i="1" l="1"/>
  <c r="O1663" i="1"/>
  <c r="P1663" i="1"/>
  <c r="AA1663" i="1"/>
  <c r="N1662" i="1" l="1"/>
  <c r="O1664" i="1"/>
  <c r="P1664" i="1"/>
  <c r="AA1664" i="1"/>
  <c r="N1663" i="1" l="1"/>
  <c r="P1665" i="1"/>
  <c r="O1665" i="1"/>
  <c r="AA1665" i="1"/>
  <c r="N1664" i="1" l="1"/>
  <c r="P1666" i="1"/>
  <c r="O1666" i="1"/>
  <c r="AA1666" i="1"/>
  <c r="N1665" i="1" l="1"/>
  <c r="P1667" i="1"/>
  <c r="O1667" i="1"/>
  <c r="AA1667" i="1"/>
  <c r="N1666" i="1" l="1"/>
  <c r="O1668" i="1"/>
  <c r="P1668" i="1"/>
  <c r="AA1668" i="1"/>
  <c r="N1667" i="1" l="1"/>
  <c r="N1668" i="1" l="1"/>
  <c r="O1669" i="1" l="1"/>
  <c r="P1669" i="1"/>
  <c r="AA1669" i="1"/>
  <c r="N1669" i="1" l="1"/>
  <c r="O1670" i="1" l="1"/>
  <c r="P1670" i="1"/>
  <c r="AA1670" i="1"/>
  <c r="AA1671" i="1" l="1"/>
  <c r="N1670" i="1" l="1"/>
  <c r="O1672" i="1"/>
  <c r="P1672" i="1"/>
  <c r="O1671" i="1"/>
  <c r="P1671" i="1"/>
  <c r="AA1672" i="1"/>
  <c r="N1671" i="1" l="1"/>
  <c r="P1673" i="1"/>
  <c r="O1673" i="1"/>
  <c r="AA1673" i="1"/>
  <c r="N1672" i="1" l="1"/>
  <c r="O1674" i="1"/>
  <c r="P1674" i="1"/>
  <c r="AA1674" i="1"/>
  <c r="N1673" i="1" l="1"/>
  <c r="O1675" i="1"/>
  <c r="P1675" i="1"/>
  <c r="AA1675" i="1"/>
  <c r="N1674" i="1" l="1"/>
  <c r="O1676" i="1"/>
  <c r="P1676" i="1"/>
  <c r="AA1676" i="1"/>
  <c r="N1675" i="1" l="1"/>
  <c r="P1677" i="1"/>
  <c r="O1677" i="1"/>
  <c r="AA1677" i="1"/>
  <c r="N1676" i="1" l="1"/>
  <c r="O1678" i="1"/>
  <c r="P1678" i="1"/>
  <c r="AA1678" i="1"/>
  <c r="N1677" i="1" l="1"/>
  <c r="P1679" i="1"/>
  <c r="O1679" i="1"/>
  <c r="AA1679" i="1"/>
  <c r="N1678" i="1" l="1"/>
  <c r="P1680" i="1"/>
  <c r="O1680" i="1"/>
  <c r="AA1680" i="1"/>
  <c r="N1679" i="1" l="1"/>
  <c r="P1681" i="1"/>
  <c r="O1681" i="1"/>
  <c r="AA1681" i="1"/>
  <c r="N1680" i="1" l="1"/>
  <c r="O1682" i="1"/>
  <c r="P1682" i="1"/>
  <c r="AA1682" i="1"/>
  <c r="N1681" i="1" l="1"/>
  <c r="P1683" i="1"/>
  <c r="O1683" i="1"/>
  <c r="AA1683" i="1"/>
  <c r="N1682" i="1" l="1"/>
  <c r="O1684" i="1"/>
  <c r="P1684" i="1"/>
  <c r="AA1684" i="1"/>
  <c r="N1683" i="1" l="1"/>
  <c r="AA1685" i="1"/>
  <c r="N1684" i="1" l="1"/>
  <c r="O1685" i="1"/>
  <c r="P1685" i="1"/>
  <c r="N1685" i="1" l="1"/>
  <c r="P1687" i="1"/>
  <c r="O1687" i="1"/>
  <c r="P1686" i="1"/>
  <c r="O1686" i="1"/>
  <c r="N1686" i="1" l="1"/>
  <c r="O1688" i="1"/>
  <c r="P1688" i="1"/>
  <c r="N1687" i="1" l="1"/>
  <c r="O1689" i="1"/>
  <c r="P1689" i="1"/>
  <c r="N1688" i="1" l="1"/>
  <c r="P1690" i="1"/>
  <c r="O1690" i="1"/>
  <c r="N1689" i="1" l="1"/>
  <c r="P1691" i="1"/>
  <c r="O1691" i="1"/>
  <c r="N1690" i="1" l="1"/>
  <c r="P1692" i="1"/>
  <c r="O1692" i="1"/>
  <c r="N1691" i="1" l="1"/>
  <c r="P1693" i="1"/>
  <c r="O1693" i="1"/>
  <c r="N1692" i="1" l="1"/>
  <c r="O1694" i="1"/>
  <c r="P1694" i="1"/>
  <c r="N1693" i="1" l="1"/>
  <c r="O1695" i="1"/>
  <c r="P1695" i="1"/>
  <c r="N1694" i="1" l="1"/>
  <c r="P1696" i="1"/>
  <c r="O1696" i="1"/>
  <c r="N1695" i="1" l="1"/>
  <c r="P1697" i="1"/>
  <c r="O1697" i="1"/>
  <c r="N1696" i="1" l="1"/>
  <c r="P1698" i="1"/>
  <c r="O1698" i="1"/>
  <c r="N1697" i="1" l="1"/>
  <c r="P1699" i="1"/>
  <c r="O1699" i="1"/>
  <c r="N1698" i="1" l="1"/>
  <c r="O1700" i="1"/>
  <c r="P1700" i="1"/>
  <c r="N1699" i="1" l="1"/>
  <c r="P1701" i="1"/>
  <c r="O1701" i="1"/>
  <c r="N1700" i="1" l="1"/>
  <c r="N1701" i="1" l="1"/>
  <c r="P1702" i="1" l="1"/>
  <c r="O1702" i="1"/>
  <c r="N1702" i="1" l="1"/>
  <c r="O1703" i="1"/>
  <c r="P1703" i="1"/>
  <c r="P1704" i="1" l="1"/>
  <c r="O1704" i="1"/>
  <c r="N1703" i="1" l="1"/>
  <c r="O1705" i="1"/>
  <c r="P1705" i="1"/>
  <c r="N1704" i="1" l="1"/>
  <c r="N1705" i="1" l="1"/>
  <c r="O1707" i="1" l="1"/>
  <c r="P1707" i="1"/>
  <c r="O1706" i="1"/>
  <c r="P1706" i="1"/>
  <c r="N1706" i="1" l="1"/>
  <c r="O1708" i="1"/>
  <c r="P1708" i="1"/>
  <c r="N1707" i="1" l="1"/>
  <c r="N1708" i="1" l="1"/>
  <c r="O1709" i="1"/>
  <c r="P1709" i="1"/>
  <c r="N1709" i="1" l="1"/>
  <c r="O1710" i="1"/>
  <c r="P1710" i="1"/>
  <c r="N1710" i="1" l="1"/>
  <c r="AA1711" i="1" l="1"/>
  <c r="P1711" i="1" l="1"/>
  <c r="O1711" i="1"/>
  <c r="AA1712" i="1"/>
  <c r="N1711" i="1" l="1"/>
  <c r="P1713" i="1"/>
  <c r="O1713" i="1"/>
  <c r="P1712" i="1"/>
  <c r="O1712" i="1"/>
  <c r="AA1713" i="1"/>
  <c r="N1712" i="1" l="1"/>
  <c r="P1714" i="1"/>
  <c r="O1714" i="1"/>
  <c r="AA1714" i="1"/>
  <c r="N1713" i="1" l="1"/>
  <c r="O1715" i="1"/>
  <c r="P1715" i="1"/>
  <c r="AA1715" i="1"/>
  <c r="N1714" i="1" l="1"/>
  <c r="P1716" i="1"/>
  <c r="O1716" i="1"/>
  <c r="AA1716" i="1"/>
  <c r="N1715" i="1" l="1"/>
  <c r="O1717" i="1"/>
  <c r="P1717" i="1"/>
  <c r="AA1717" i="1"/>
  <c r="N1716" i="1" l="1"/>
  <c r="O1718" i="1"/>
  <c r="P1718" i="1"/>
  <c r="AA1718" i="1"/>
  <c r="N1717" i="1" l="1"/>
  <c r="O1719" i="1"/>
  <c r="P1719" i="1"/>
  <c r="AA1719" i="1"/>
  <c r="N1718" i="1" l="1"/>
  <c r="O1720" i="1"/>
  <c r="P1720" i="1"/>
  <c r="AA1720" i="1"/>
  <c r="N1719" i="1" l="1"/>
  <c r="O1721" i="1"/>
  <c r="P1721" i="1"/>
  <c r="AA1721" i="1"/>
  <c r="N1720" i="1" l="1"/>
  <c r="P1722" i="1"/>
  <c r="O1722" i="1"/>
  <c r="AA1722" i="1"/>
  <c r="N1721" i="1" l="1"/>
  <c r="O1723" i="1"/>
  <c r="P1723" i="1"/>
  <c r="AA1723" i="1"/>
  <c r="N1722" i="1" l="1"/>
  <c r="O1724" i="1"/>
  <c r="P1724" i="1"/>
  <c r="AA1724" i="1"/>
  <c r="N1723" i="1" l="1"/>
  <c r="O1725" i="1"/>
  <c r="P1725" i="1"/>
  <c r="AA1725" i="1"/>
  <c r="N1724" i="1" l="1"/>
  <c r="O1726" i="1"/>
  <c r="P1726" i="1"/>
  <c r="AA1726" i="1"/>
  <c r="N1725" i="1" l="1"/>
  <c r="P1727" i="1"/>
  <c r="O1727" i="1"/>
  <c r="AA1727" i="1"/>
  <c r="N1726" i="1" l="1"/>
  <c r="P1728" i="1"/>
  <c r="O1728" i="1"/>
  <c r="AA1728" i="1"/>
  <c r="N1727" i="1" l="1"/>
  <c r="P1729" i="1"/>
  <c r="O1729" i="1"/>
  <c r="AA1729" i="1"/>
  <c r="N1728" i="1" l="1"/>
  <c r="O1730" i="1"/>
  <c r="P1730" i="1"/>
  <c r="AA1730" i="1"/>
  <c r="N1729" i="1" l="1"/>
  <c r="P1731" i="1"/>
  <c r="O1731" i="1"/>
  <c r="AA1731" i="1"/>
  <c r="N1730" i="1" l="1"/>
  <c r="O1732" i="1"/>
  <c r="P1732" i="1"/>
  <c r="AA1732" i="1"/>
  <c r="N1731" i="1" l="1"/>
  <c r="O1733" i="1"/>
  <c r="P1733" i="1"/>
  <c r="AA1733" i="1"/>
  <c r="N1732" i="1" l="1"/>
  <c r="O1734" i="1"/>
  <c r="P1734" i="1"/>
  <c r="AA1734" i="1"/>
  <c r="N1733" i="1" l="1"/>
  <c r="P1735" i="1"/>
  <c r="O1735" i="1"/>
  <c r="AA1735" i="1"/>
  <c r="N1734" i="1" l="1"/>
  <c r="O1736" i="1"/>
  <c r="P1736" i="1"/>
  <c r="AA1736" i="1"/>
  <c r="N1735" i="1" l="1"/>
  <c r="P1737" i="1"/>
  <c r="O1737" i="1"/>
  <c r="AA1737" i="1"/>
  <c r="N1736" i="1" l="1"/>
  <c r="AA1738" i="1"/>
  <c r="N1737" i="1" l="1"/>
  <c r="O1738" i="1"/>
  <c r="P1738" i="1"/>
  <c r="AA1739" i="1"/>
  <c r="N1738" i="1" l="1"/>
  <c r="P1740" i="1"/>
  <c r="O1740" i="1"/>
  <c r="P1739" i="1"/>
  <c r="O1739" i="1"/>
  <c r="AA1740" i="1"/>
  <c r="N1739" i="1" l="1"/>
  <c r="O1741" i="1"/>
  <c r="P1741" i="1"/>
  <c r="AA1741" i="1"/>
  <c r="N1740" i="1" l="1"/>
  <c r="P1742" i="1"/>
  <c r="O1742" i="1"/>
  <c r="AA1742" i="1"/>
  <c r="N1741" i="1" l="1"/>
  <c r="P1743" i="1"/>
  <c r="O1743" i="1"/>
  <c r="AA1743" i="1"/>
  <c r="N1742" i="1" l="1"/>
  <c r="O1744" i="1"/>
  <c r="P1744" i="1"/>
  <c r="AA1744" i="1"/>
  <c r="N1743" i="1" l="1"/>
  <c r="N1744" i="1" l="1"/>
  <c r="O1745" i="1" l="1"/>
  <c r="P1745" i="1"/>
  <c r="AA1745" i="1"/>
  <c r="O1746" i="1" l="1"/>
  <c r="P1746" i="1"/>
  <c r="AA1746" i="1"/>
  <c r="N1745" i="1" l="1"/>
  <c r="O1747" i="1"/>
  <c r="P1747" i="1"/>
  <c r="AA1747" i="1"/>
  <c r="N1746" i="1" l="1"/>
  <c r="P1748" i="1"/>
  <c r="O1748" i="1"/>
  <c r="AA1748" i="1"/>
  <c r="N1747" i="1" l="1"/>
  <c r="O1749" i="1"/>
  <c r="P1749" i="1"/>
  <c r="AA1749" i="1"/>
  <c r="N1748" i="1" l="1"/>
  <c r="O1750" i="1"/>
  <c r="P1750" i="1"/>
  <c r="AA1750" i="1"/>
  <c r="N1749" i="1" l="1"/>
  <c r="P1751" i="1"/>
  <c r="O1751" i="1"/>
  <c r="AA1751" i="1"/>
  <c r="N1750" i="1" l="1"/>
  <c r="N1751" i="1" l="1"/>
  <c r="O1752" i="1"/>
  <c r="P1752" i="1"/>
  <c r="AA1752" i="1"/>
  <c r="AA1753" i="1" l="1"/>
  <c r="N1752" i="1" l="1"/>
  <c r="P1753" i="1"/>
  <c r="O1753" i="1"/>
  <c r="AA1754" i="1"/>
  <c r="N1753" i="1" l="1"/>
  <c r="P1754" i="1"/>
  <c r="O1754" i="1"/>
  <c r="AA1755" i="1"/>
  <c r="N1754" i="1" l="1"/>
  <c r="P1755" i="1"/>
  <c r="O1755" i="1"/>
  <c r="AA1756" i="1"/>
  <c r="N1755" i="1" l="1"/>
  <c r="P1756" i="1"/>
  <c r="O1756" i="1"/>
  <c r="AA1757" i="1"/>
  <c r="N1756" i="1" l="1"/>
  <c r="P1757" i="1"/>
  <c r="O1757" i="1"/>
  <c r="AA1758" i="1"/>
  <c r="N1757" i="1" l="1"/>
  <c r="P1759" i="1"/>
  <c r="O1759" i="1"/>
  <c r="P1758" i="1"/>
  <c r="O1758" i="1"/>
  <c r="AA1759" i="1"/>
  <c r="N1758" i="1" l="1"/>
  <c r="P1760" i="1"/>
  <c r="O1760" i="1"/>
  <c r="AA1760" i="1"/>
  <c r="N1759" i="1" l="1"/>
  <c r="O1761" i="1"/>
  <c r="P1761" i="1"/>
  <c r="AA1761" i="1"/>
  <c r="N1760" i="1" l="1"/>
  <c r="O1762" i="1"/>
  <c r="P1762" i="1"/>
  <c r="AA1762" i="1"/>
  <c r="N1761" i="1" l="1"/>
  <c r="P1763" i="1"/>
  <c r="O1763" i="1"/>
  <c r="AA1763" i="1"/>
  <c r="N1762" i="1" l="1"/>
  <c r="O1764" i="1"/>
  <c r="P1764" i="1"/>
  <c r="AA1764" i="1"/>
  <c r="N1763" i="1" l="1"/>
  <c r="P1765" i="1"/>
  <c r="O1765" i="1"/>
  <c r="AA1765" i="1"/>
  <c r="N1764" i="1" l="1"/>
  <c r="P1766" i="1"/>
  <c r="O1766" i="1"/>
  <c r="AA1766" i="1"/>
  <c r="N1765" i="1" l="1"/>
  <c r="P1767" i="1"/>
  <c r="O1767" i="1"/>
  <c r="AA1767" i="1"/>
  <c r="N1766" i="1" l="1"/>
  <c r="O1768" i="1"/>
  <c r="P1768" i="1"/>
  <c r="AA1768" i="1"/>
  <c r="N1767" i="1" l="1"/>
  <c r="N1768" i="1" l="1"/>
  <c r="P1769" i="1"/>
  <c r="O1769" i="1"/>
  <c r="AA1769" i="1"/>
  <c r="O1770" i="1" l="1"/>
  <c r="P1770" i="1"/>
  <c r="AA1770" i="1"/>
  <c r="N1769" i="1" l="1"/>
  <c r="P1771" i="1"/>
  <c r="O1771" i="1"/>
  <c r="AA1771" i="1"/>
  <c r="N1770" i="1" l="1"/>
  <c r="P1772" i="1"/>
  <c r="O1772" i="1"/>
  <c r="AA1772" i="1"/>
  <c r="N1771" i="1" l="1"/>
  <c r="P1773" i="1"/>
  <c r="O1773" i="1"/>
  <c r="AA1773" i="1"/>
  <c r="N1772" i="1" l="1"/>
  <c r="P1774" i="1"/>
  <c r="O1774" i="1"/>
  <c r="AA1774" i="1"/>
  <c r="N1773" i="1" l="1"/>
  <c r="P1775" i="1"/>
  <c r="O1775" i="1"/>
  <c r="AA1775" i="1"/>
  <c r="N1774" i="1" l="1"/>
  <c r="O1776" i="1"/>
  <c r="P1776" i="1"/>
  <c r="AA1776" i="1"/>
  <c r="N1775" i="1" l="1"/>
  <c r="O1777" i="1"/>
  <c r="P1777" i="1"/>
  <c r="AA1777" i="1"/>
  <c r="N1776" i="1" l="1"/>
  <c r="N1777" i="1" l="1"/>
  <c r="O1778" i="1"/>
  <c r="P1778" i="1"/>
  <c r="AA1778" i="1"/>
  <c r="AA1779" i="1" l="1"/>
  <c r="N1778" i="1" l="1"/>
  <c r="O1779" i="1"/>
  <c r="P1779" i="1"/>
  <c r="AA1780" i="1"/>
  <c r="N1779" i="1" l="1"/>
  <c r="P1780" i="1"/>
  <c r="O1780" i="1"/>
  <c r="AA1781" i="1"/>
  <c r="N1780" i="1" l="1"/>
  <c r="P1781" i="1"/>
  <c r="O1781" i="1"/>
  <c r="N1781" i="1" l="1"/>
  <c r="AA1782" i="1"/>
  <c r="O1783" i="1" l="1"/>
  <c r="P1783" i="1"/>
  <c r="O1782" i="1"/>
  <c r="P1782" i="1"/>
  <c r="AA1783" i="1"/>
  <c r="N1782" i="1" l="1"/>
  <c r="N1783" i="1" l="1"/>
  <c r="O1784" i="1" l="1"/>
  <c r="P1784" i="1"/>
  <c r="AA1784" i="1"/>
  <c r="N1784" i="1" l="1"/>
  <c r="O1785" i="1"/>
  <c r="P1785" i="1"/>
  <c r="AA1785" i="1"/>
  <c r="P1786" i="1" l="1"/>
  <c r="O1786" i="1"/>
  <c r="AA1786" i="1"/>
  <c r="N1785" i="1" l="1"/>
  <c r="N1786" i="1" l="1"/>
  <c r="O1787" i="1" l="1"/>
  <c r="P1787" i="1"/>
  <c r="AA1787" i="1"/>
  <c r="N1787" i="1" l="1"/>
  <c r="O1788" i="1" l="1"/>
  <c r="P1788" i="1"/>
  <c r="AA1788" i="1"/>
  <c r="N1788" i="1" l="1"/>
  <c r="O1789" i="1" l="1"/>
  <c r="P1789" i="1"/>
  <c r="AA1789" i="1"/>
  <c r="P1790" i="1" l="1"/>
  <c r="O1790" i="1"/>
  <c r="AA1790" i="1"/>
  <c r="N1789" i="1" l="1"/>
  <c r="O1791" i="1"/>
  <c r="P1791" i="1"/>
  <c r="AA1791" i="1"/>
  <c r="N1790" i="1" l="1"/>
  <c r="O1792" i="1"/>
  <c r="P1792" i="1"/>
  <c r="AA1792" i="1"/>
  <c r="N1791" i="1" l="1"/>
  <c r="P1793" i="1"/>
  <c r="O1793" i="1"/>
  <c r="AA1793" i="1"/>
  <c r="N1792" i="1" l="1"/>
  <c r="N1793" i="1" l="1"/>
  <c r="O1794" i="1" l="1"/>
  <c r="P1794" i="1"/>
  <c r="AA1794" i="1"/>
  <c r="P1795" i="1" l="1"/>
  <c r="O1795" i="1"/>
  <c r="AA1795" i="1"/>
  <c r="N1794" i="1" l="1"/>
  <c r="O1796" i="1"/>
  <c r="P1796" i="1"/>
  <c r="AA1796" i="1"/>
  <c r="N1795" i="1" l="1"/>
  <c r="N1796" i="1" l="1"/>
  <c r="P1797" i="1"/>
  <c r="O1797" i="1"/>
  <c r="AA1797" i="1"/>
  <c r="N1797" i="1" l="1"/>
  <c r="O1798" i="1" l="1"/>
  <c r="P1798" i="1"/>
  <c r="AA1798" i="1"/>
  <c r="N1798" i="1" l="1"/>
  <c r="O1799" i="1"/>
  <c r="P1799" i="1"/>
  <c r="AA1799" i="1"/>
  <c r="P1800" i="1" l="1"/>
  <c r="O1800" i="1"/>
  <c r="AA1800" i="1"/>
  <c r="N1799" i="1" l="1"/>
  <c r="O1801" i="1"/>
  <c r="P1801" i="1"/>
  <c r="AA1801" i="1"/>
  <c r="N1800" i="1" l="1"/>
  <c r="O1802" i="1"/>
  <c r="P1802" i="1"/>
  <c r="AA1802" i="1"/>
  <c r="N1801" i="1" l="1"/>
  <c r="P1803" i="1"/>
  <c r="O1803" i="1"/>
  <c r="AA1803" i="1"/>
  <c r="N1802" i="1" l="1"/>
  <c r="P1804" i="1"/>
  <c r="O1804" i="1"/>
  <c r="AA1804" i="1"/>
  <c r="N1803" i="1" l="1"/>
  <c r="O1805" i="1"/>
  <c r="P1805" i="1"/>
  <c r="AA1805" i="1"/>
  <c r="N1804" i="1" l="1"/>
  <c r="O1806" i="1"/>
  <c r="P1806" i="1"/>
  <c r="AA1806" i="1"/>
  <c r="N1805" i="1" l="1"/>
  <c r="P1807" i="1"/>
  <c r="O1807" i="1"/>
  <c r="AA1807" i="1"/>
  <c r="N1806" i="1" l="1"/>
  <c r="O1808" i="1"/>
  <c r="P1808" i="1"/>
  <c r="AA1808" i="1"/>
  <c r="N1807" i="1" l="1"/>
  <c r="O1809" i="1"/>
  <c r="P1809" i="1"/>
  <c r="AA1809" i="1"/>
  <c r="N1808" i="1" l="1"/>
  <c r="O1810" i="1"/>
  <c r="P1810" i="1"/>
  <c r="AA1810" i="1"/>
  <c r="N1809" i="1" l="1"/>
  <c r="O1811" i="1"/>
  <c r="P1811" i="1"/>
  <c r="AA1811" i="1"/>
  <c r="N1810" i="1" l="1"/>
  <c r="P1812" i="1"/>
  <c r="O1812" i="1"/>
  <c r="AA1812" i="1"/>
  <c r="N1811" i="1" l="1"/>
  <c r="P1813" i="1"/>
  <c r="O1813" i="1"/>
  <c r="AA1813" i="1"/>
  <c r="N1812" i="1" l="1"/>
  <c r="P1814" i="1"/>
  <c r="O1814" i="1"/>
  <c r="AA1814" i="1"/>
  <c r="N1813" i="1" l="1"/>
  <c r="P1815" i="1"/>
  <c r="O1815" i="1"/>
  <c r="AA1815" i="1"/>
  <c r="N1814" i="1" l="1"/>
  <c r="O1816" i="1"/>
  <c r="P1816" i="1"/>
  <c r="AA1816" i="1"/>
  <c r="N1815" i="1" l="1"/>
  <c r="P1817" i="1"/>
  <c r="O1817" i="1"/>
  <c r="AA1817" i="1"/>
  <c r="N1816" i="1" l="1"/>
  <c r="P1818" i="1"/>
  <c r="O1818" i="1"/>
  <c r="AA1818" i="1"/>
  <c r="N1817" i="1" l="1"/>
  <c r="P1819" i="1"/>
  <c r="O1819" i="1"/>
  <c r="AA1819" i="1"/>
  <c r="N1818" i="1" l="1"/>
  <c r="P1820" i="1"/>
  <c r="O1820" i="1"/>
  <c r="AA1820" i="1"/>
  <c r="N1819" i="1" l="1"/>
  <c r="O1821" i="1"/>
  <c r="P1821" i="1"/>
  <c r="AA1821" i="1"/>
  <c r="N1820" i="1" l="1"/>
  <c r="O1822" i="1"/>
  <c r="P1822" i="1"/>
  <c r="AA1822" i="1"/>
  <c r="N1821" i="1" l="1"/>
  <c r="P1823" i="1"/>
  <c r="O1823" i="1"/>
  <c r="AA1823" i="1"/>
  <c r="N1822" i="1" l="1"/>
  <c r="O1824" i="1"/>
  <c r="P1824" i="1"/>
  <c r="AA1824" i="1"/>
  <c r="N1823" i="1" l="1"/>
  <c r="P1825" i="1"/>
  <c r="O1825" i="1"/>
  <c r="AA1825" i="1"/>
  <c r="N1824" i="1" l="1"/>
  <c r="P1826" i="1"/>
  <c r="O1826" i="1"/>
  <c r="AA1826" i="1"/>
  <c r="N1825" i="1" l="1"/>
  <c r="P1827" i="1"/>
  <c r="O1827" i="1"/>
  <c r="AA1827" i="1"/>
  <c r="N1826" i="1" l="1"/>
  <c r="O1828" i="1"/>
  <c r="P1828" i="1"/>
  <c r="AA1828" i="1"/>
  <c r="N1827" i="1" l="1"/>
  <c r="O1829" i="1"/>
  <c r="P1829" i="1"/>
  <c r="AA1829" i="1"/>
  <c r="N1828" i="1" l="1"/>
  <c r="P1830" i="1"/>
  <c r="O1830" i="1"/>
  <c r="AA1830" i="1"/>
  <c r="N1829" i="1" l="1"/>
  <c r="O1831" i="1"/>
  <c r="P1831" i="1"/>
  <c r="AA1831" i="1"/>
  <c r="N1830" i="1" l="1"/>
  <c r="P1832" i="1"/>
  <c r="O1832" i="1"/>
  <c r="AA1832" i="1"/>
  <c r="N1831" i="1" l="1"/>
  <c r="P1833" i="1"/>
  <c r="O1833" i="1"/>
  <c r="AA1833" i="1"/>
  <c r="N1832" i="1" l="1"/>
  <c r="P1834" i="1"/>
  <c r="O1834" i="1"/>
  <c r="AA1834" i="1"/>
  <c r="N1833" i="1" l="1"/>
  <c r="P1835" i="1"/>
  <c r="O1835" i="1"/>
  <c r="AA1835" i="1"/>
  <c r="N1834" i="1" l="1"/>
  <c r="O1836" i="1"/>
  <c r="P1836" i="1"/>
  <c r="AA1836" i="1"/>
  <c r="N1835" i="1" l="1"/>
  <c r="N1836" i="1" l="1"/>
  <c r="O1837" i="1" l="1"/>
  <c r="P1837" i="1"/>
  <c r="AA1837" i="1"/>
  <c r="O1838" i="1" l="1"/>
  <c r="P1838" i="1"/>
  <c r="AA1838" i="1"/>
  <c r="N1837" i="1" l="1"/>
  <c r="N1838" i="1" l="1"/>
  <c r="P1839" i="1" l="1"/>
  <c r="O1839" i="1"/>
  <c r="AA1839" i="1"/>
  <c r="N1839" i="1" l="1"/>
  <c r="O1840" i="1"/>
  <c r="P1840" i="1"/>
  <c r="AA1840" i="1"/>
  <c r="P1841" i="1" l="1"/>
  <c r="O1841" i="1"/>
  <c r="AA1841" i="1"/>
  <c r="N1840" i="1" l="1"/>
  <c r="P1842" i="1"/>
  <c r="O1842" i="1"/>
  <c r="AA1842" i="1"/>
  <c r="N1841" i="1" l="1"/>
  <c r="O1843" i="1"/>
  <c r="P1843" i="1"/>
  <c r="AA1843" i="1"/>
  <c r="N1842" i="1" l="1"/>
  <c r="N1843" i="1" l="1"/>
  <c r="AA1844" i="1"/>
  <c r="O1844" i="1" l="1"/>
  <c r="P1844" i="1"/>
  <c r="AA1845" i="1"/>
  <c r="N1844" i="1" l="1"/>
  <c r="P1846" i="1"/>
  <c r="O1846" i="1"/>
  <c r="P1845" i="1"/>
  <c r="O1845" i="1"/>
  <c r="AA1846" i="1"/>
  <c r="N1845" i="1" l="1"/>
  <c r="AA1847" i="1"/>
  <c r="N1846" i="1" l="1"/>
  <c r="O1847" i="1"/>
  <c r="P1847" i="1"/>
  <c r="N1847" i="1" l="1"/>
  <c r="O1848" i="1" l="1"/>
  <c r="P1848" i="1"/>
  <c r="AA1848" i="1"/>
  <c r="O1849" i="1" l="1"/>
  <c r="P1849" i="1"/>
  <c r="AA1849" i="1"/>
  <c r="N1848" i="1" l="1"/>
  <c r="O1850" i="1"/>
  <c r="P1850" i="1"/>
  <c r="AA1850" i="1"/>
  <c r="N1849" i="1" l="1"/>
  <c r="N1850" i="1" l="1"/>
  <c r="P1851" i="1"/>
  <c r="O1851" i="1"/>
  <c r="AA1851" i="1"/>
  <c r="AA1852" i="1" l="1"/>
  <c r="N1851" i="1" l="1"/>
  <c r="P1852" i="1"/>
  <c r="O1852" i="1"/>
  <c r="AA1853" i="1"/>
  <c r="N1852" i="1" l="1"/>
  <c r="P1854" i="1"/>
  <c r="O1854" i="1"/>
  <c r="P1853" i="1"/>
  <c r="O1853" i="1"/>
  <c r="AA1854" i="1"/>
  <c r="N1853" i="1" l="1"/>
  <c r="N1854" i="1" l="1"/>
  <c r="O1856" i="1" l="1"/>
  <c r="P1856" i="1"/>
  <c r="O1855" i="1"/>
  <c r="P1855" i="1"/>
  <c r="N1856" i="1" l="1"/>
  <c r="N1855" i="1"/>
  <c r="O1857" i="1" l="1"/>
  <c r="P1857" i="1"/>
  <c r="P1858" i="1" l="1"/>
  <c r="O1858" i="1"/>
  <c r="N1857" i="1" l="1"/>
  <c r="O1859" i="1"/>
  <c r="P1859" i="1"/>
  <c r="N1858" i="1" l="1"/>
  <c r="N1859" i="1" l="1"/>
  <c r="O1860" i="1" l="1"/>
  <c r="P1860" i="1"/>
  <c r="P1861" i="1" l="1"/>
  <c r="O1861" i="1"/>
  <c r="N1860" i="1" l="1"/>
  <c r="P1862" i="1"/>
  <c r="O1862" i="1"/>
  <c r="N1861" i="1" l="1"/>
  <c r="N1862" i="1" l="1"/>
  <c r="P1863" i="1"/>
  <c r="O1863" i="1"/>
  <c r="N1863" i="1" l="1"/>
  <c r="O1864" i="1"/>
  <c r="P1864" i="1"/>
  <c r="P1865" i="1" l="1"/>
  <c r="O1865" i="1"/>
  <c r="N1864" i="1" l="1"/>
  <c r="N1865" i="1" l="1"/>
  <c r="P1866" i="1" l="1"/>
  <c r="O1866" i="1"/>
  <c r="P1867" i="1" l="1"/>
  <c r="O1867" i="1"/>
  <c r="N1866" i="1" l="1"/>
  <c r="O1868" i="1"/>
  <c r="P1868" i="1"/>
  <c r="N1867" i="1" l="1"/>
  <c r="O1869" i="1"/>
  <c r="P1869" i="1"/>
  <c r="N1868" i="1" l="1"/>
  <c r="O1870" i="1"/>
  <c r="P1870" i="1"/>
  <c r="N1869" i="1" l="1"/>
  <c r="N1870" i="1" l="1"/>
  <c r="O1871" i="1" l="1"/>
  <c r="P1871" i="1"/>
  <c r="P1872" i="1" l="1"/>
  <c r="O1872" i="1"/>
  <c r="N1871" i="1" l="1"/>
  <c r="O1873" i="1"/>
  <c r="P1873" i="1"/>
  <c r="N1872" i="1" l="1"/>
  <c r="O1874" i="1"/>
  <c r="P1874" i="1"/>
  <c r="N1873" i="1" l="1"/>
  <c r="P1875" i="1"/>
  <c r="O1875" i="1"/>
  <c r="N1874" i="1" l="1"/>
  <c r="P1876" i="1"/>
  <c r="O1876" i="1"/>
  <c r="N1875" i="1" l="1"/>
  <c r="P1877" i="1"/>
  <c r="O1877" i="1"/>
  <c r="N1876" i="1" l="1"/>
  <c r="P1878" i="1"/>
  <c r="O1878" i="1"/>
  <c r="N1877" i="1" l="1"/>
  <c r="O1879" i="1"/>
  <c r="P1879" i="1"/>
  <c r="N1878" i="1" l="1"/>
  <c r="O1880" i="1"/>
  <c r="P1880" i="1"/>
  <c r="N1879" i="1" l="1"/>
  <c r="O1881" i="1"/>
  <c r="P1881" i="1"/>
  <c r="N1880" i="1" l="1"/>
  <c r="O1882" i="1"/>
  <c r="P1882" i="1"/>
  <c r="N1881" i="1" l="1"/>
  <c r="O1883" i="1"/>
  <c r="P1883" i="1"/>
  <c r="N1882" i="1" l="1"/>
  <c r="P1884" i="1"/>
  <c r="O1884" i="1"/>
  <c r="N1883" i="1" l="1"/>
  <c r="O1885" i="1"/>
  <c r="P1885" i="1"/>
  <c r="N1884" i="1" l="1"/>
  <c r="P1886" i="1"/>
  <c r="O1886" i="1"/>
  <c r="N1885" i="1" l="1"/>
  <c r="O1887" i="1"/>
  <c r="P1887" i="1"/>
  <c r="N1886" i="1" l="1"/>
  <c r="P1888" i="1"/>
  <c r="O1888" i="1"/>
  <c r="N1887" i="1" l="1"/>
  <c r="O1889" i="1"/>
  <c r="P1889" i="1"/>
  <c r="N1888" i="1" l="1"/>
  <c r="P1890" i="1"/>
  <c r="O1890" i="1"/>
  <c r="N1889" i="1" l="1"/>
  <c r="O1891" i="1"/>
  <c r="P1891" i="1"/>
  <c r="N1890" i="1" l="1"/>
  <c r="O1892" i="1"/>
  <c r="P1892" i="1"/>
  <c r="N1891" i="1" l="1"/>
  <c r="O1893" i="1"/>
  <c r="P1893" i="1"/>
  <c r="N1892" i="1" l="1"/>
  <c r="N1893" i="1" l="1"/>
  <c r="P1894" i="1" l="1"/>
  <c r="O1894" i="1"/>
  <c r="N1894" i="1" l="1"/>
  <c r="P1895" i="1"/>
  <c r="O1895" i="1"/>
  <c r="O1896" i="1" l="1"/>
  <c r="P1896" i="1"/>
  <c r="N1895" i="1" l="1"/>
  <c r="P1897" i="1"/>
  <c r="O1897" i="1"/>
  <c r="N1896" i="1" l="1"/>
  <c r="N1897" i="1" l="1"/>
  <c r="P1898" i="1"/>
  <c r="O1898" i="1"/>
  <c r="O1899" i="1" l="1"/>
  <c r="P1899" i="1"/>
  <c r="N1898" i="1" l="1"/>
  <c r="O1900" i="1"/>
  <c r="P1900" i="1"/>
  <c r="N1899" i="1" l="1"/>
  <c r="P1901" i="1"/>
  <c r="O1901" i="1"/>
  <c r="N1900" i="1" l="1"/>
  <c r="O1902" i="1"/>
  <c r="P1902" i="1"/>
  <c r="N1901" i="1" l="1"/>
  <c r="N1902" i="1" l="1"/>
  <c r="O1903" i="1" l="1"/>
  <c r="P1903" i="1"/>
  <c r="P1904" i="1" l="1"/>
  <c r="O1904" i="1"/>
  <c r="N1903" i="1" l="1"/>
  <c r="P1905" i="1"/>
  <c r="O1905" i="1"/>
  <c r="N1904" i="1" l="1"/>
  <c r="P1906" i="1"/>
  <c r="O1906" i="1"/>
  <c r="N1905" i="1" l="1"/>
  <c r="P1907" i="1"/>
  <c r="O1907" i="1"/>
  <c r="N1906" i="1" l="1"/>
  <c r="O1908" i="1"/>
  <c r="P1908" i="1"/>
  <c r="N1907" i="1" l="1"/>
  <c r="O1909" i="1"/>
  <c r="P1909" i="1"/>
  <c r="N1908" i="1" l="1"/>
  <c r="O1910" i="1"/>
  <c r="P1910" i="1"/>
  <c r="N1909" i="1" l="1"/>
  <c r="P1911" i="1"/>
  <c r="O1911" i="1"/>
  <c r="N1910" i="1" l="1"/>
  <c r="O1912" i="1"/>
  <c r="P1912" i="1"/>
  <c r="N1911" i="1" l="1"/>
  <c r="O1913" i="1"/>
  <c r="P1913" i="1"/>
  <c r="N1912" i="1" l="1"/>
  <c r="P1914" i="1"/>
  <c r="O1914" i="1"/>
  <c r="N1913" i="1" l="1"/>
  <c r="O1915" i="1"/>
  <c r="P1915" i="1"/>
  <c r="N1914" i="1" l="1"/>
  <c r="P1916" i="1"/>
  <c r="O1916" i="1"/>
  <c r="N1915" i="1" l="1"/>
  <c r="P1917" i="1"/>
  <c r="O1917" i="1"/>
  <c r="N1916" i="1" l="1"/>
  <c r="P1918" i="1"/>
  <c r="O1918" i="1"/>
  <c r="N1917" i="1" l="1"/>
  <c r="O1919" i="1"/>
  <c r="P1919" i="1"/>
  <c r="N1918" i="1" l="1"/>
  <c r="P1920" i="1"/>
  <c r="O1920" i="1"/>
  <c r="N1919" i="1" l="1"/>
  <c r="P1921" i="1"/>
  <c r="O1921" i="1"/>
  <c r="N1920" i="1" l="1"/>
  <c r="P1922" i="1"/>
  <c r="O1922" i="1"/>
  <c r="N1921" i="1" l="1"/>
  <c r="O1923" i="1"/>
  <c r="P1923" i="1"/>
  <c r="N1922" i="1" l="1"/>
  <c r="P1924" i="1"/>
  <c r="O1924" i="1"/>
  <c r="N1923" i="1" l="1"/>
  <c r="O1925" i="1"/>
  <c r="P1925" i="1"/>
  <c r="N1924" i="1" l="1"/>
  <c r="P1926" i="1"/>
  <c r="O1926" i="1"/>
  <c r="N1925" i="1" l="1"/>
  <c r="P1927" i="1"/>
  <c r="O1927" i="1"/>
  <c r="N1926" i="1" l="1"/>
  <c r="O1928" i="1"/>
  <c r="P1928" i="1"/>
  <c r="N1927" i="1" l="1"/>
  <c r="O1929" i="1"/>
  <c r="P1929" i="1"/>
  <c r="N1928" i="1" l="1"/>
  <c r="O1930" i="1"/>
  <c r="P1930" i="1"/>
  <c r="N1929" i="1" l="1"/>
  <c r="O1931" i="1"/>
  <c r="P1931" i="1"/>
  <c r="N1930" i="1" l="1"/>
  <c r="O1932" i="1"/>
  <c r="P1932" i="1"/>
  <c r="N1931" i="1" l="1"/>
  <c r="O1933" i="1"/>
  <c r="P1933" i="1"/>
  <c r="N1932" i="1" l="1"/>
  <c r="P1934" i="1"/>
  <c r="O1934" i="1"/>
  <c r="N1933" i="1" l="1"/>
  <c r="O1935" i="1"/>
  <c r="P1935" i="1"/>
  <c r="N1934" i="1" l="1"/>
  <c r="P1936" i="1"/>
  <c r="O1936" i="1"/>
  <c r="N1935" i="1" l="1"/>
  <c r="N1936" i="1" l="1"/>
  <c r="P1937" i="1" l="1"/>
  <c r="O1937" i="1"/>
  <c r="O1938" i="1" l="1"/>
  <c r="P1938" i="1"/>
  <c r="N1937" i="1" l="1"/>
  <c r="O1939" i="1"/>
  <c r="P1939" i="1"/>
  <c r="N1938" i="1" l="1"/>
  <c r="P1940" i="1"/>
  <c r="O1940" i="1"/>
  <c r="N1939" i="1" l="1"/>
  <c r="P1941" i="1"/>
  <c r="O1941" i="1"/>
  <c r="N1940" i="1" l="1"/>
  <c r="P1942" i="1"/>
  <c r="O1942" i="1"/>
  <c r="N1941" i="1" l="1"/>
  <c r="P1943" i="1"/>
  <c r="O1943" i="1"/>
  <c r="N1942" i="1" l="1"/>
  <c r="N1943" i="1" l="1"/>
  <c r="O1944" i="1"/>
  <c r="P1944" i="1"/>
  <c r="P1945" i="1" l="1"/>
  <c r="O1945" i="1"/>
  <c r="N1944" i="1" l="1"/>
  <c r="P1946" i="1"/>
  <c r="O1946" i="1"/>
  <c r="N1945" i="1" l="1"/>
  <c r="P1947" i="1"/>
  <c r="O1947" i="1"/>
  <c r="N1946" i="1" l="1"/>
  <c r="P1948" i="1"/>
  <c r="O1948" i="1"/>
  <c r="N1947" i="1" l="1"/>
  <c r="P1949" i="1"/>
  <c r="O1949" i="1"/>
  <c r="N1948" i="1" l="1"/>
  <c r="O1950" i="1"/>
  <c r="P1950" i="1"/>
  <c r="N1949" i="1" l="1"/>
  <c r="P1951" i="1"/>
  <c r="O1951" i="1"/>
  <c r="N1950" i="1" l="1"/>
  <c r="P1952" i="1"/>
  <c r="O1952" i="1"/>
  <c r="N1951" i="1" l="1"/>
  <c r="O1953" i="1"/>
  <c r="P1953" i="1"/>
  <c r="N1952" i="1" l="1"/>
  <c r="O1954" i="1"/>
  <c r="P1954" i="1"/>
  <c r="N1953" i="1" l="1"/>
  <c r="O1955" i="1"/>
  <c r="P1955" i="1"/>
  <c r="N1954" i="1" l="1"/>
  <c r="P1956" i="1"/>
  <c r="O1956" i="1"/>
  <c r="N1955" i="1" l="1"/>
  <c r="P1957" i="1"/>
  <c r="O1957" i="1"/>
  <c r="N1956" i="1" l="1"/>
  <c r="O1958" i="1"/>
  <c r="P1958" i="1"/>
  <c r="N1957" i="1" l="1"/>
  <c r="O1959" i="1"/>
  <c r="P1959" i="1"/>
  <c r="N1958" i="1" l="1"/>
  <c r="O1960" i="1"/>
  <c r="P1960" i="1"/>
  <c r="N1959" i="1" l="1"/>
  <c r="N1960" i="1" l="1"/>
  <c r="O1961" i="1"/>
  <c r="P1961" i="1"/>
  <c r="O1962" i="1" l="1"/>
  <c r="P1962" i="1"/>
  <c r="N1961" i="1" l="1"/>
  <c r="P1963" i="1"/>
  <c r="O1963" i="1"/>
  <c r="N1962" i="1" l="1"/>
  <c r="O1964" i="1"/>
  <c r="P1964" i="1"/>
  <c r="N1963" i="1" l="1"/>
  <c r="P1965" i="1"/>
  <c r="O1965" i="1"/>
  <c r="N1964" i="1" l="1"/>
  <c r="O1966" i="1"/>
  <c r="P1966" i="1"/>
  <c r="N1965" i="1" l="1"/>
  <c r="P1967" i="1"/>
  <c r="O1967" i="1"/>
  <c r="N1966" i="1" l="1"/>
  <c r="P1968" i="1"/>
  <c r="O1968" i="1"/>
  <c r="N1967" i="1" l="1"/>
  <c r="O1969" i="1"/>
  <c r="P1969" i="1"/>
  <c r="N1968" i="1" l="1"/>
  <c r="N1969" i="1" l="1"/>
  <c r="O1970" i="1"/>
  <c r="P1970" i="1"/>
  <c r="P1971" i="1" l="1"/>
  <c r="O1971" i="1"/>
  <c r="N1970" i="1" l="1"/>
  <c r="P1972" i="1"/>
  <c r="O1972" i="1"/>
  <c r="N1971" i="1" l="1"/>
  <c r="P1973" i="1"/>
  <c r="O1973" i="1"/>
  <c r="N1972" i="1" l="1"/>
  <c r="N1973" i="1" l="1"/>
  <c r="P1974" i="1"/>
  <c r="O1974" i="1"/>
  <c r="P1975" i="1" l="1"/>
  <c r="O1975" i="1"/>
  <c r="N1974" i="1" l="1"/>
  <c r="N1975" i="1" l="1"/>
  <c r="O1976" i="1" l="1"/>
  <c r="P1976" i="1"/>
  <c r="N1976" i="1" l="1"/>
  <c r="P1977" i="1"/>
  <c r="O1977" i="1"/>
  <c r="O1978" i="1" l="1"/>
  <c r="P1978" i="1"/>
  <c r="N1977" i="1" l="1"/>
  <c r="N1978" i="1" l="1"/>
  <c r="O1979" i="1" l="1"/>
  <c r="P1979" i="1"/>
  <c r="N1979" i="1" l="1"/>
  <c r="O1980" i="1" l="1"/>
  <c r="P1980" i="1"/>
  <c r="N1980" i="1" l="1"/>
  <c r="P1981" i="1" l="1"/>
  <c r="O1981" i="1"/>
  <c r="P1982" i="1" l="1"/>
  <c r="O1982" i="1"/>
  <c r="N1981" i="1" l="1"/>
  <c r="N1982" i="1" l="1"/>
  <c r="O1984" i="1"/>
  <c r="P1984" i="1"/>
  <c r="P1983" i="1"/>
  <c r="O1983" i="1"/>
  <c r="N1983" i="1" l="1"/>
  <c r="N1984" i="1" l="1"/>
  <c r="P1985" i="1"/>
  <c r="O1985" i="1"/>
  <c r="N1985" i="1" l="1"/>
  <c r="P1986" i="1" l="1"/>
  <c r="O1986" i="1"/>
  <c r="O1987" i="1" l="1"/>
  <c r="P1987" i="1"/>
  <c r="N1986" i="1" l="1"/>
  <c r="N1987" i="1" l="1"/>
  <c r="P1988" i="1"/>
  <c r="O1988" i="1"/>
  <c r="N1988" i="1" l="1"/>
  <c r="P1989" i="1"/>
  <c r="O1989" i="1"/>
  <c r="N1989" i="1" l="1"/>
  <c r="P1990" i="1" l="1"/>
  <c r="O1990" i="1"/>
  <c r="N1990" i="1" l="1"/>
  <c r="P1991" i="1" l="1"/>
  <c r="O1991" i="1"/>
  <c r="AA1992" i="1" l="1"/>
  <c r="N1991" i="1"/>
  <c r="O1992" i="1"/>
  <c r="P1992" i="1"/>
  <c r="AA1993" i="1" l="1"/>
  <c r="N1992" i="1"/>
  <c r="P1993" i="1"/>
  <c r="O1993" i="1"/>
  <c r="AA1994" i="1" l="1"/>
  <c r="N1993" i="1"/>
  <c r="P1995" i="1"/>
  <c r="O1995" i="1"/>
  <c r="O1994" i="1"/>
  <c r="P1994" i="1"/>
  <c r="AA1995" i="1" l="1"/>
  <c r="N1994" i="1"/>
  <c r="O1996" i="1"/>
  <c r="P1996" i="1"/>
  <c r="AA1996" i="1" l="1"/>
  <c r="N1995" i="1"/>
  <c r="O1997" i="1"/>
  <c r="P1997" i="1"/>
  <c r="AA1997" i="1"/>
  <c r="N1996" i="1" l="1"/>
  <c r="O1998" i="1"/>
  <c r="P1998" i="1"/>
  <c r="AA1998" i="1"/>
  <c r="N1997" i="1" l="1"/>
  <c r="AA1999" i="1" l="1"/>
  <c r="N1998" i="1"/>
  <c r="O1999" i="1"/>
  <c r="P1999" i="1"/>
  <c r="AA2000" i="1" l="1"/>
  <c r="N1999" i="1"/>
  <c r="O2000" i="1"/>
  <c r="P2000" i="1"/>
  <c r="AA2001" i="1"/>
  <c r="N2000" i="1" l="1"/>
  <c r="O2002" i="1"/>
  <c r="P2002" i="1"/>
  <c r="P2001" i="1"/>
  <c r="O2001" i="1"/>
  <c r="AA2002" i="1" l="1"/>
  <c r="N2001" i="1"/>
  <c r="AA2003" i="1" l="1"/>
  <c r="N2002" i="1"/>
  <c r="P2004" i="1"/>
  <c r="O2004" i="1"/>
  <c r="O2003" i="1"/>
  <c r="P2003" i="1"/>
  <c r="AA2004" i="1" l="1"/>
  <c r="N2003" i="1"/>
  <c r="P2005" i="1"/>
  <c r="O2005" i="1"/>
  <c r="AA2005" i="1"/>
  <c r="N2004" i="1" l="1"/>
  <c r="P2006" i="1"/>
  <c r="O2006" i="1"/>
  <c r="AA2006" i="1"/>
  <c r="N2005" i="1" l="1"/>
  <c r="P2007" i="1"/>
  <c r="O2007" i="1"/>
  <c r="AA2007" i="1"/>
  <c r="N2006" i="1" l="1"/>
  <c r="O2008" i="1"/>
  <c r="P2008" i="1"/>
  <c r="AA2008" i="1"/>
  <c r="N2007" i="1" l="1"/>
  <c r="AA2009" i="1" l="1"/>
  <c r="N2008" i="1"/>
  <c r="P2010" i="1"/>
  <c r="O2010" i="1"/>
  <c r="P2009" i="1"/>
  <c r="O2009" i="1"/>
  <c r="N2009" i="1" l="1"/>
  <c r="N2010" i="1" l="1"/>
  <c r="O2011" i="1"/>
  <c r="P2011" i="1"/>
  <c r="N2011" i="1" l="1"/>
  <c r="P2012" i="1"/>
  <c r="O2012" i="1"/>
  <c r="N2012" i="1" l="1"/>
  <c r="O2013" i="1"/>
  <c r="P2013" i="1"/>
  <c r="N2013" i="1" l="1"/>
  <c r="P2014" i="1"/>
  <c r="O2014" i="1"/>
  <c r="N2014" i="1" l="1"/>
  <c r="P2015" i="1"/>
  <c r="O2015" i="1"/>
  <c r="N2015" i="1" l="1"/>
  <c r="O2016" i="1"/>
  <c r="P2016" i="1"/>
  <c r="N2016" i="1" l="1"/>
  <c r="O2017" i="1"/>
  <c r="P2017" i="1"/>
  <c r="N2017" i="1" l="1"/>
  <c r="P2018" i="1"/>
  <c r="O2018" i="1"/>
  <c r="N2018" i="1" l="1"/>
  <c r="P2019" i="1"/>
  <c r="O2019" i="1"/>
  <c r="N2019" i="1" l="1"/>
  <c r="O2020" i="1"/>
  <c r="P2020" i="1"/>
  <c r="N2020" i="1" l="1"/>
  <c r="O2021" i="1"/>
  <c r="P2021" i="1"/>
  <c r="N2021" i="1" l="1"/>
  <c r="P2022" i="1"/>
  <c r="O2022" i="1"/>
  <c r="N2022" i="1" l="1"/>
  <c r="P2023" i="1"/>
  <c r="O2023" i="1"/>
  <c r="N2023" i="1" l="1"/>
  <c r="O2024" i="1"/>
  <c r="P2024" i="1"/>
  <c r="N2024" i="1" l="1"/>
  <c r="O2025" i="1"/>
  <c r="P2025" i="1"/>
  <c r="N2025" i="1" l="1"/>
  <c r="O2026" i="1"/>
  <c r="P2026" i="1"/>
  <c r="N2026" i="1" l="1"/>
  <c r="P2027" i="1"/>
  <c r="O2027" i="1"/>
  <c r="N2027" i="1" l="1"/>
  <c r="P2028" i="1"/>
  <c r="O2028" i="1"/>
  <c r="N2028" i="1" l="1"/>
  <c r="O2029" i="1" l="1"/>
  <c r="P2029" i="1"/>
  <c r="N2029" i="1" l="1"/>
  <c r="P2030" i="1"/>
  <c r="O2030" i="1"/>
  <c r="N2030" i="1" l="1"/>
  <c r="P2031" i="1" l="1"/>
  <c r="O2031" i="1"/>
  <c r="N2031" i="1" l="1"/>
  <c r="O2032" i="1" l="1"/>
  <c r="P2032" i="1"/>
  <c r="N2032" i="1" l="1"/>
  <c r="P2033" i="1"/>
  <c r="O2033" i="1"/>
  <c r="N2033" i="1" l="1"/>
  <c r="O2034" i="1"/>
  <c r="P2034" i="1"/>
  <c r="N2034" i="1" l="1"/>
  <c r="O2035" i="1"/>
  <c r="P2035" i="1"/>
  <c r="N2035" i="1" l="1"/>
  <c r="O2036" i="1"/>
  <c r="P2036" i="1"/>
  <c r="P2037" i="1" l="1"/>
  <c r="O2037" i="1"/>
  <c r="N2036" i="1" l="1"/>
  <c r="P2038" i="1"/>
  <c r="O2038" i="1"/>
  <c r="N2037" i="1" l="1"/>
  <c r="N2038" i="1" l="1"/>
  <c r="P2039" i="1"/>
  <c r="O2039" i="1"/>
  <c r="N2039" i="1" l="1"/>
  <c r="P2040" i="1" l="1"/>
  <c r="O2040" i="1"/>
  <c r="P2041" i="1" l="1"/>
  <c r="O2041" i="1"/>
  <c r="N2040" i="1" l="1"/>
  <c r="P2042" i="1"/>
  <c r="O2042" i="1"/>
  <c r="N2041" i="1" l="1"/>
  <c r="N2042" i="1" l="1"/>
  <c r="P2043" i="1"/>
  <c r="O2043" i="1"/>
  <c r="AA2043" i="1"/>
  <c r="O2044" i="1" l="1"/>
  <c r="P2044" i="1"/>
  <c r="AA2044" i="1"/>
  <c r="N2043" i="1" l="1"/>
  <c r="O2045" i="1"/>
  <c r="P2045" i="1"/>
  <c r="AA2045" i="1"/>
  <c r="N2044" i="1" l="1"/>
  <c r="AA2046" i="1" l="1"/>
  <c r="N2045" i="1"/>
  <c r="O2046" i="1"/>
  <c r="P2046" i="1"/>
  <c r="N2046" i="1" l="1"/>
  <c r="P2047" i="1" l="1"/>
  <c r="O2047" i="1"/>
  <c r="N2047" i="1" l="1"/>
  <c r="P2048" i="1"/>
  <c r="O2048" i="1"/>
  <c r="N2048" i="1" l="1"/>
  <c r="O2049" i="1" l="1"/>
  <c r="P2049" i="1"/>
  <c r="AA2049" i="1"/>
  <c r="P2050" i="1" l="1"/>
  <c r="O2050" i="1"/>
  <c r="AA2050" i="1"/>
  <c r="N2049" i="1" l="1"/>
  <c r="O2051" i="1"/>
  <c r="P2051" i="1"/>
  <c r="AA2051" i="1" l="1"/>
  <c r="N2050" i="1"/>
  <c r="N2051" i="1" l="1"/>
  <c r="O2052" i="1" l="1"/>
  <c r="P2052" i="1"/>
  <c r="P2053" i="1" l="1"/>
  <c r="O2053" i="1"/>
  <c r="N2052" i="1" l="1"/>
  <c r="P2054" i="1"/>
  <c r="O2054" i="1"/>
  <c r="N2053" i="1" l="1"/>
  <c r="N2054" i="1" l="1"/>
  <c r="O2055" i="1"/>
  <c r="P2055" i="1"/>
  <c r="N2055" i="1" l="1"/>
  <c r="O2056" i="1"/>
  <c r="P2056" i="1"/>
  <c r="P2057" i="1" l="1"/>
  <c r="O2057" i="1"/>
  <c r="N2056" i="1" l="1"/>
  <c r="N2057" i="1" l="1"/>
  <c r="P2059" i="1" l="1"/>
  <c r="O2059" i="1"/>
  <c r="P2058" i="1"/>
  <c r="O2058" i="1"/>
  <c r="N2058" i="1" l="1"/>
  <c r="P2060" i="1"/>
  <c r="O2060" i="1"/>
  <c r="N2059" i="1" l="1"/>
  <c r="N2060" i="1" l="1"/>
  <c r="O2061" i="1"/>
  <c r="P2061" i="1"/>
  <c r="N2061" i="1" l="1"/>
  <c r="P2062" i="1"/>
  <c r="O2062" i="1"/>
  <c r="N2062" i="1" l="1"/>
  <c r="O2063" i="1" l="1"/>
  <c r="P2063" i="1"/>
  <c r="P2064" i="1" l="1"/>
  <c r="O2064" i="1"/>
  <c r="N2063" i="1" l="1"/>
  <c r="P2065" i="1"/>
  <c r="O2065" i="1"/>
  <c r="N2064" i="1" l="1"/>
  <c r="O2066" i="1"/>
  <c r="P2066" i="1"/>
  <c r="N2065" i="1" l="1"/>
  <c r="O2067" i="1"/>
  <c r="P2067" i="1"/>
  <c r="N2066" i="1" l="1"/>
  <c r="P2068" i="1"/>
  <c r="O2068" i="1"/>
  <c r="N2067" i="1" l="1"/>
  <c r="P2069" i="1"/>
  <c r="O2069" i="1"/>
  <c r="N2068" i="1" l="1"/>
  <c r="P2070" i="1"/>
  <c r="O2070" i="1"/>
  <c r="N2069" i="1" l="1"/>
  <c r="O2071" i="1"/>
  <c r="P2071" i="1"/>
  <c r="N2070" i="1" l="1"/>
  <c r="P2072" i="1"/>
  <c r="O2072" i="1"/>
  <c r="N2071" i="1" l="1"/>
  <c r="O2073" i="1"/>
  <c r="P2073" i="1"/>
  <c r="N2072" i="1" l="1"/>
  <c r="O2074" i="1"/>
  <c r="P2074" i="1"/>
  <c r="N2073" i="1" l="1"/>
  <c r="P2075" i="1"/>
  <c r="O2075" i="1"/>
  <c r="N2074" i="1" l="1"/>
  <c r="O2076" i="1"/>
  <c r="P2076" i="1"/>
  <c r="N2075" i="1" l="1"/>
  <c r="P2077" i="1"/>
  <c r="O2077" i="1"/>
  <c r="N2076" i="1" l="1"/>
  <c r="O2078" i="1"/>
  <c r="P2078" i="1"/>
  <c r="N2077" i="1" l="1"/>
  <c r="O2079" i="1"/>
  <c r="P2079" i="1"/>
  <c r="N2078" i="1" l="1"/>
  <c r="O2080" i="1"/>
  <c r="P2080" i="1"/>
  <c r="N2079" i="1" l="1"/>
  <c r="O2081" i="1"/>
  <c r="P2081" i="1"/>
  <c r="N2080" i="1" l="1"/>
  <c r="P2082" i="1"/>
  <c r="O2082" i="1"/>
  <c r="N2081" i="1" l="1"/>
  <c r="P2083" i="1"/>
  <c r="O2083" i="1"/>
  <c r="N2082" i="1" l="1"/>
  <c r="P2084" i="1"/>
  <c r="O2084" i="1"/>
  <c r="N2083" i="1" l="1"/>
  <c r="N2084" i="1" l="1"/>
  <c r="P2085" i="1"/>
  <c r="O2085" i="1"/>
  <c r="N2085" i="1" l="1"/>
  <c r="O2086" i="1" l="1"/>
  <c r="P2086" i="1"/>
  <c r="N2086" i="1" l="1"/>
  <c r="P2087" i="1" l="1"/>
  <c r="O2087" i="1"/>
  <c r="N2087" i="1" l="1"/>
  <c r="P2088" i="1"/>
  <c r="O2088" i="1"/>
  <c r="N2088" i="1" l="1"/>
  <c r="P2089" i="1"/>
  <c r="O2089" i="1"/>
  <c r="N2089" i="1" l="1"/>
  <c r="O2090" i="1" l="1"/>
  <c r="P2090" i="1"/>
  <c r="N2090" i="1" l="1"/>
  <c r="P2091" i="1"/>
  <c r="O2091" i="1"/>
  <c r="N2091" i="1" l="1"/>
  <c r="O2092" i="1"/>
  <c r="P2092" i="1"/>
  <c r="N2092" i="1" l="1"/>
  <c r="O2093" i="1"/>
  <c r="P2093" i="1"/>
  <c r="N2093" i="1" l="1"/>
  <c r="P2094" i="1"/>
  <c r="O2094" i="1"/>
  <c r="N2094" i="1" l="1"/>
  <c r="O2095" i="1" l="1"/>
  <c r="P2095" i="1"/>
  <c r="O2096" i="1" l="1"/>
  <c r="P2096" i="1"/>
  <c r="N2095" i="1" l="1"/>
  <c r="O2097" i="1"/>
  <c r="P2097" i="1"/>
  <c r="N2096" i="1" l="1"/>
  <c r="O2098" i="1"/>
  <c r="P2098" i="1"/>
  <c r="N2097" i="1" l="1"/>
  <c r="P2099" i="1"/>
  <c r="O2099" i="1"/>
  <c r="N2098" i="1" l="1"/>
  <c r="O2100" i="1"/>
  <c r="P2100" i="1"/>
  <c r="N2099" i="1" l="1"/>
  <c r="O2101" i="1"/>
  <c r="P2101" i="1"/>
  <c r="AA2101" i="1"/>
  <c r="N2100" i="1" l="1"/>
  <c r="O2102" i="1"/>
  <c r="P2102" i="1"/>
  <c r="AA2102" i="1" l="1"/>
  <c r="N2101" i="1"/>
  <c r="P2103" i="1"/>
  <c r="O2103" i="1"/>
  <c r="AA2103" i="1" l="1"/>
  <c r="N2102" i="1"/>
  <c r="O2104" i="1"/>
  <c r="P2104" i="1"/>
  <c r="AA2104" i="1" l="1"/>
  <c r="N2103" i="1"/>
  <c r="O2105" i="1"/>
  <c r="P2105" i="1"/>
  <c r="AA2105" i="1" l="1"/>
  <c r="N2104" i="1"/>
  <c r="O2106" i="1"/>
  <c r="P2106" i="1"/>
  <c r="AA2106" i="1" l="1"/>
  <c r="N2105" i="1"/>
  <c r="P2107" i="1"/>
  <c r="O2107" i="1"/>
  <c r="AA2107" i="1"/>
  <c r="N2106" i="1" l="1"/>
  <c r="P2108" i="1"/>
  <c r="O2108" i="1"/>
  <c r="AA2108" i="1" l="1"/>
  <c r="N2107" i="1"/>
  <c r="P2109" i="1"/>
  <c r="O2109" i="1"/>
  <c r="AA2109" i="1" l="1"/>
  <c r="N2108" i="1"/>
  <c r="P2110" i="1"/>
  <c r="O2110" i="1"/>
  <c r="AA2110" i="1"/>
  <c r="N2109" i="1" l="1"/>
  <c r="P2111" i="1"/>
  <c r="O2111" i="1"/>
  <c r="AA2111" i="1" l="1"/>
  <c r="N2110" i="1"/>
  <c r="P2112" i="1"/>
  <c r="O2112" i="1"/>
  <c r="N2111" i="1" l="1"/>
  <c r="P2113" i="1"/>
  <c r="O2113" i="1"/>
  <c r="N2112" i="1" l="1"/>
  <c r="O2114" i="1"/>
  <c r="P2114" i="1"/>
  <c r="N2113" i="1" l="1"/>
  <c r="O2115" i="1"/>
  <c r="P2115" i="1"/>
  <c r="N2114" i="1" l="1"/>
  <c r="P2116" i="1"/>
  <c r="O2116" i="1"/>
  <c r="N2115" i="1" l="1"/>
  <c r="N2116" i="1" l="1"/>
  <c r="O2117" i="1"/>
  <c r="P2117" i="1"/>
  <c r="N2117" i="1" l="1"/>
  <c r="O2118" i="1"/>
  <c r="P2118" i="1"/>
  <c r="N2118" i="1" l="1"/>
  <c r="P2119" i="1"/>
  <c r="O2119" i="1"/>
  <c r="N2119" i="1" l="1"/>
  <c r="P2120" i="1"/>
  <c r="O2120" i="1"/>
  <c r="N2120" i="1" l="1"/>
  <c r="O2121" i="1"/>
  <c r="P2121" i="1"/>
  <c r="N2121" i="1" l="1"/>
  <c r="P2122" i="1"/>
  <c r="O2122" i="1"/>
  <c r="N2122" i="1" l="1"/>
  <c r="O2123" i="1"/>
  <c r="P2123" i="1"/>
  <c r="N2123" i="1" l="1"/>
  <c r="P2124" i="1"/>
  <c r="O2124" i="1"/>
  <c r="N2124" i="1" l="1"/>
  <c r="P2125" i="1"/>
  <c r="O2125" i="1"/>
  <c r="N2125" i="1" l="1"/>
  <c r="P2126" i="1"/>
  <c r="O2126" i="1"/>
  <c r="N2126" i="1" l="1"/>
  <c r="P2127" i="1"/>
  <c r="O2127" i="1"/>
  <c r="N2127" i="1" l="1"/>
  <c r="O2128" i="1"/>
  <c r="P2128" i="1"/>
  <c r="N2128" i="1" l="1"/>
  <c r="AA2129" i="1" l="1"/>
  <c r="O2129" i="1"/>
  <c r="P2129" i="1"/>
  <c r="AA2130" i="1" l="1"/>
  <c r="N2129" i="1"/>
  <c r="P2130" i="1"/>
  <c r="O2130" i="1"/>
  <c r="AA2131" i="1"/>
  <c r="N2130" i="1" l="1"/>
  <c r="P2131" i="1"/>
  <c r="O2131" i="1"/>
  <c r="AA2132" i="1"/>
  <c r="N2131" i="1" l="1"/>
  <c r="O2132" i="1"/>
  <c r="P2132" i="1"/>
  <c r="N2132" i="1" l="1"/>
  <c r="P2133" i="1"/>
  <c r="O2133" i="1"/>
  <c r="N2133" i="1" l="1"/>
  <c r="O2134" i="1"/>
  <c r="P2134" i="1"/>
  <c r="N2134" i="1" l="1"/>
  <c r="P2135" i="1"/>
  <c r="O2135" i="1"/>
  <c r="N2135" i="1" l="1"/>
  <c r="O2136" i="1" l="1"/>
  <c r="P2136" i="1"/>
  <c r="N2136" i="1" l="1"/>
  <c r="P2137" i="1"/>
  <c r="O2137" i="1"/>
  <c r="N2137" i="1" l="1"/>
  <c r="O2138" i="1"/>
  <c r="P2138" i="1"/>
  <c r="N2138" i="1" l="1"/>
  <c r="P2139" i="1"/>
  <c r="O2139" i="1"/>
  <c r="N2139" i="1" l="1"/>
  <c r="P2140" i="1"/>
  <c r="O2140" i="1"/>
  <c r="N2140" i="1" l="1"/>
  <c r="O2141" i="1"/>
  <c r="P2141" i="1"/>
  <c r="N2141" i="1" l="1"/>
  <c r="P2142" i="1"/>
  <c r="O2142" i="1"/>
  <c r="N2142" i="1" l="1"/>
  <c r="O2144" i="1"/>
  <c r="P2144" i="1"/>
  <c r="O2143" i="1"/>
  <c r="P2143" i="1"/>
  <c r="N2143" i="1" l="1"/>
  <c r="P2145" i="1"/>
  <c r="O2145" i="1"/>
  <c r="N2144" i="1" l="1"/>
  <c r="P2146" i="1"/>
  <c r="O2146" i="1"/>
  <c r="N2145" i="1" l="1"/>
  <c r="O2147" i="1"/>
  <c r="P2147" i="1"/>
  <c r="N2146" i="1" l="1"/>
  <c r="P2148" i="1"/>
  <c r="O2148" i="1"/>
  <c r="AA2148" i="1"/>
  <c r="N2147" i="1" l="1"/>
  <c r="O2149" i="1"/>
  <c r="P2149" i="1"/>
  <c r="AA2149" i="1"/>
  <c r="N2148" i="1" l="1"/>
  <c r="AA2150" i="1"/>
  <c r="N2149" i="1" l="1"/>
  <c r="P2150" i="1"/>
  <c r="O2150" i="1"/>
  <c r="AA2151" i="1"/>
  <c r="N2150" i="1" l="1"/>
  <c r="O2151" i="1"/>
  <c r="P2151" i="1"/>
  <c r="AA2152" i="1"/>
  <c r="N2151" i="1" l="1"/>
  <c r="P2152" i="1"/>
  <c r="O2152" i="1"/>
  <c r="N2152" i="1" l="1"/>
  <c r="AA2153" i="1"/>
  <c r="O2153" i="1" l="1"/>
  <c r="P2153" i="1"/>
  <c r="AA2154" i="1"/>
  <c r="N2153" i="1" l="1"/>
  <c r="O2154" i="1"/>
  <c r="P2154" i="1"/>
  <c r="AA2155" i="1"/>
  <c r="N2154" i="1" l="1"/>
  <c r="O2156" i="1"/>
  <c r="P2156" i="1"/>
  <c r="P2155" i="1"/>
  <c r="O2155" i="1"/>
  <c r="AA2156" i="1"/>
  <c r="N2155" i="1" l="1"/>
  <c r="AA2157" i="1"/>
  <c r="N2156" i="1" l="1"/>
  <c r="O2157" i="1"/>
  <c r="P2157" i="1"/>
  <c r="AA2158" i="1"/>
  <c r="N2157" i="1" l="1"/>
  <c r="O2158" i="1"/>
  <c r="P2158" i="1"/>
  <c r="AA2159" i="1"/>
  <c r="N2158" i="1" l="1"/>
  <c r="O2159" i="1"/>
  <c r="P2159" i="1"/>
  <c r="AA2160" i="1"/>
  <c r="N2159" i="1" l="1"/>
  <c r="O2160" i="1"/>
  <c r="P2160" i="1"/>
  <c r="AA2161" i="1"/>
  <c r="N2160" i="1" l="1"/>
  <c r="P2161" i="1"/>
  <c r="O2161" i="1"/>
  <c r="N2161" i="1" l="1"/>
  <c r="AA2162" i="1"/>
  <c r="O2162" i="1" l="1"/>
  <c r="P2162" i="1"/>
  <c r="AA2163" i="1"/>
  <c r="N2162" i="1" l="1"/>
  <c r="P2163" i="1"/>
  <c r="O2163" i="1"/>
  <c r="AA2164" i="1"/>
  <c r="N2163" i="1" l="1"/>
  <c r="O2164" i="1"/>
  <c r="P2164" i="1"/>
  <c r="AA2165" i="1"/>
  <c r="N2164" i="1" l="1"/>
  <c r="O2165" i="1"/>
  <c r="P2165" i="1"/>
  <c r="N2165" i="1" l="1"/>
  <c r="AA2166" i="1"/>
  <c r="P2166" i="1" l="1"/>
  <c r="O2166" i="1"/>
  <c r="AA2167" i="1"/>
  <c r="N2166" i="1" l="1"/>
  <c r="P2167" i="1"/>
  <c r="O2167" i="1"/>
  <c r="N2167" i="1" l="1"/>
  <c r="AA2168" i="1" l="1"/>
  <c r="P2168" i="1" l="1"/>
  <c r="O2168" i="1"/>
  <c r="N2168" i="1" l="1"/>
  <c r="O2169" i="1"/>
  <c r="P2169" i="1"/>
  <c r="AA2169" i="1"/>
  <c r="AA2170" i="1" l="1"/>
  <c r="N2169" i="1" l="1"/>
  <c r="O2170" i="1"/>
  <c r="P2170" i="1"/>
  <c r="N2170" i="1" l="1"/>
  <c r="AA2171" i="1" l="1"/>
  <c r="O2171" i="1" l="1"/>
  <c r="P2171" i="1"/>
  <c r="N2171" i="1" l="1"/>
  <c r="AA2172" i="1" l="1"/>
  <c r="P2172" i="1" l="1"/>
  <c r="O2172" i="1"/>
  <c r="N2172" i="1" l="1"/>
  <c r="AA2173" i="1" l="1"/>
  <c r="P2173" i="1" l="1"/>
  <c r="O2173" i="1"/>
  <c r="AA2174" i="1"/>
  <c r="N2173" i="1" l="1"/>
  <c r="O2175" i="1"/>
  <c r="P2175" i="1"/>
  <c r="P2174" i="1"/>
  <c r="O2174" i="1"/>
  <c r="AA2175" i="1"/>
  <c r="N2174" i="1" l="1"/>
  <c r="P2176" i="1"/>
  <c r="O2176" i="1"/>
  <c r="AA2176" i="1"/>
  <c r="N2175" i="1" l="1"/>
  <c r="AA2177" i="1"/>
  <c r="N2176" i="1" l="1"/>
  <c r="O2177" i="1"/>
  <c r="P2177" i="1"/>
  <c r="N2177" i="1" l="1"/>
  <c r="P2178" i="1" l="1"/>
  <c r="O2178" i="1"/>
  <c r="AA2178" i="1"/>
  <c r="P2179" i="1" l="1"/>
  <c r="O2179" i="1"/>
  <c r="AA2179" i="1"/>
  <c r="N2178" i="1" l="1"/>
  <c r="O2180" i="1"/>
  <c r="P2180" i="1"/>
  <c r="AA2180" i="1"/>
  <c r="N2179" i="1" l="1"/>
  <c r="N2180" i="1" l="1"/>
  <c r="AA2181" i="1"/>
  <c r="O2181" i="1" l="1"/>
  <c r="P2181" i="1"/>
  <c r="N2181" i="1" l="1"/>
  <c r="O2182" i="1" l="1"/>
  <c r="P2182" i="1"/>
  <c r="AA2182" i="1"/>
  <c r="N2182" i="1" l="1"/>
  <c r="P2183" i="1"/>
  <c r="O2183" i="1"/>
  <c r="AA2183" i="1"/>
  <c r="AA2184" i="1" l="1"/>
  <c r="N2183" i="1" l="1"/>
  <c r="P2184" i="1"/>
  <c r="O2184" i="1"/>
  <c r="AA2185" i="1"/>
  <c r="N2184" i="1" l="1"/>
  <c r="O2185" i="1"/>
  <c r="P2185" i="1"/>
  <c r="AA2186" i="1"/>
  <c r="N2185" i="1" l="1"/>
  <c r="O2186" i="1"/>
  <c r="P2186" i="1"/>
  <c r="AA2187" i="1"/>
  <c r="N2186" i="1" l="1"/>
  <c r="P2187" i="1"/>
  <c r="O2187" i="1"/>
  <c r="AA2188" i="1"/>
  <c r="N2187" i="1" l="1"/>
  <c r="O2189" i="1"/>
  <c r="P2189" i="1"/>
  <c r="O2188" i="1"/>
  <c r="P2188" i="1"/>
  <c r="AA2189" i="1"/>
  <c r="N2188" i="1" l="1"/>
  <c r="P2190" i="1"/>
  <c r="O2190" i="1"/>
  <c r="AA2190" i="1"/>
  <c r="N2189" i="1" l="1"/>
  <c r="P2191" i="1"/>
  <c r="O2191" i="1"/>
  <c r="AA2191" i="1"/>
  <c r="N2190" i="1" l="1"/>
  <c r="P2192" i="1"/>
  <c r="O2192" i="1"/>
  <c r="AA2192" i="1"/>
  <c r="N2191" i="1" l="1"/>
  <c r="AA2193" i="1"/>
  <c r="N2192" i="1" l="1"/>
  <c r="O2193" i="1"/>
  <c r="P2193" i="1"/>
  <c r="AA2194" i="1"/>
  <c r="N2193" i="1" l="1"/>
  <c r="O2194" i="1"/>
  <c r="P2194" i="1"/>
  <c r="AA2195" i="1"/>
  <c r="N2194" i="1" l="1"/>
  <c r="O2196" i="1"/>
  <c r="P2196" i="1"/>
  <c r="P2195" i="1"/>
  <c r="O2195" i="1"/>
  <c r="AA2196" i="1"/>
  <c r="N2195" i="1" l="1"/>
  <c r="AA2197" i="1"/>
  <c r="N2196" i="1" l="1"/>
  <c r="O2198" i="1"/>
  <c r="P2198" i="1"/>
  <c r="O2197" i="1"/>
  <c r="P2197" i="1"/>
  <c r="AA2198" i="1"/>
  <c r="N2197" i="1" l="1"/>
  <c r="P2199" i="1"/>
  <c r="O2199" i="1"/>
  <c r="AA2199" i="1"/>
  <c r="N2198" i="1" l="1"/>
  <c r="O2200" i="1"/>
  <c r="P2200" i="1"/>
  <c r="AA2200" i="1"/>
  <c r="N2199" i="1" l="1"/>
  <c r="P2201" i="1"/>
  <c r="O2201" i="1"/>
  <c r="AA2201" i="1"/>
  <c r="N2200" i="1" l="1"/>
  <c r="O2202" i="1"/>
  <c r="P2202" i="1"/>
  <c r="AA2202" i="1"/>
  <c r="N2201" i="1" l="1"/>
  <c r="AA2203" i="1"/>
  <c r="N2202" i="1" l="1"/>
  <c r="O2204" i="1"/>
  <c r="P2204" i="1"/>
  <c r="P2203" i="1"/>
  <c r="O2203" i="1"/>
  <c r="AA2204" i="1"/>
  <c r="N2203" i="1" l="1"/>
  <c r="AA2205" i="1"/>
  <c r="N2204" i="1" l="1"/>
  <c r="P2205" i="1"/>
  <c r="O2205" i="1"/>
  <c r="AA2206" i="1"/>
  <c r="N2205" i="1" l="1"/>
  <c r="O2206" i="1"/>
  <c r="P2206" i="1"/>
  <c r="AA2207" i="1"/>
  <c r="N2206" i="1" l="1"/>
  <c r="P2207" i="1"/>
  <c r="O2207" i="1"/>
  <c r="AA2208" i="1"/>
  <c r="N2207" i="1" l="1"/>
  <c r="P2208" i="1"/>
  <c r="O2208" i="1"/>
  <c r="AA2209" i="1"/>
  <c r="N2208" i="1" l="1"/>
  <c r="O2209" i="1"/>
  <c r="P2209" i="1"/>
  <c r="AA2210" i="1"/>
  <c r="N2209" i="1" l="1"/>
  <c r="O2210" i="1"/>
  <c r="P2210" i="1"/>
  <c r="AA2211" i="1"/>
  <c r="N2210" i="1" l="1"/>
  <c r="O2211" i="1"/>
  <c r="P2211" i="1"/>
  <c r="AA2212" i="1"/>
  <c r="N2211" i="1" l="1"/>
  <c r="O2212" i="1"/>
  <c r="P2212" i="1"/>
  <c r="AA2213" i="1"/>
  <c r="N2212" i="1" l="1"/>
  <c r="O2213" i="1"/>
  <c r="P2213" i="1"/>
  <c r="AA2214" i="1"/>
  <c r="N2213" i="1" l="1"/>
  <c r="P2214" i="1"/>
  <c r="O2214" i="1"/>
  <c r="AA2215" i="1"/>
  <c r="N2214" i="1" l="1"/>
  <c r="O2215" i="1"/>
  <c r="P2215" i="1"/>
  <c r="AA2216" i="1"/>
  <c r="N2215" i="1" l="1"/>
  <c r="P2216" i="1"/>
  <c r="O2216" i="1"/>
  <c r="AA2217" i="1"/>
  <c r="N2216" i="1" l="1"/>
  <c r="P2217" i="1"/>
  <c r="O2217" i="1"/>
  <c r="AA2218" i="1"/>
  <c r="N2217" i="1" l="1"/>
  <c r="P2218" i="1"/>
  <c r="O2218" i="1"/>
  <c r="AA2219" i="1"/>
  <c r="N2218" i="1" l="1"/>
  <c r="O2219" i="1"/>
  <c r="P2219" i="1"/>
  <c r="AA2220" i="1"/>
  <c r="N2219" i="1" l="1"/>
  <c r="P2220" i="1"/>
  <c r="O2220" i="1"/>
  <c r="N2220" i="1" l="1"/>
  <c r="AA2221" i="1" l="1"/>
  <c r="O2221" i="1" l="1"/>
  <c r="P2221" i="1"/>
  <c r="AA2222" i="1"/>
  <c r="N2221" i="1" l="1"/>
  <c r="P2222" i="1"/>
  <c r="O2222" i="1"/>
  <c r="N2222" i="1" l="1"/>
  <c r="AA2223" i="1" l="1"/>
  <c r="O2223" i="1" l="1"/>
  <c r="P2223" i="1"/>
  <c r="N2223" i="1" l="1"/>
  <c r="AA2224" i="1"/>
  <c r="P2224" i="1" l="1"/>
  <c r="O2224" i="1"/>
  <c r="AA2225" i="1"/>
  <c r="N2224" i="1" l="1"/>
  <c r="O2225" i="1"/>
  <c r="P2225" i="1"/>
  <c r="AA2226" i="1"/>
  <c r="N2225" i="1" l="1"/>
  <c r="P2226" i="1"/>
  <c r="O2226" i="1"/>
  <c r="AA2227" i="1"/>
  <c r="N2226" i="1" l="1"/>
  <c r="O2227" i="1"/>
  <c r="P2227" i="1"/>
  <c r="N2227" i="1" l="1"/>
  <c r="AA2228" i="1"/>
  <c r="O2229" i="1" l="1"/>
  <c r="P2229" i="1"/>
  <c r="O2228" i="1"/>
  <c r="P2228" i="1"/>
  <c r="AA2229" i="1"/>
  <c r="N2228" i="1" l="1"/>
  <c r="O2230" i="1"/>
  <c r="P2230" i="1"/>
  <c r="AA2230" i="1"/>
  <c r="N2229" i="1" l="1"/>
  <c r="O2231" i="1"/>
  <c r="P2231" i="1"/>
  <c r="AA2231" i="1"/>
  <c r="N2230" i="1" l="1"/>
  <c r="N2231" i="1" l="1"/>
  <c r="AA2232" i="1" l="1"/>
  <c r="P2233" i="1" l="1"/>
  <c r="O2233" i="1"/>
  <c r="O2232" i="1"/>
  <c r="P2232" i="1"/>
  <c r="AA2233" i="1"/>
  <c r="N2232" i="1" l="1"/>
  <c r="O2234" i="1"/>
  <c r="P2234" i="1"/>
  <c r="AA2234" i="1"/>
  <c r="N2233" i="1" l="1"/>
  <c r="N2234" i="1" l="1"/>
  <c r="P2235" i="1"/>
  <c r="O2235" i="1"/>
  <c r="AA2235" i="1"/>
  <c r="P2236" i="1" l="1"/>
  <c r="O2236" i="1"/>
  <c r="AA2236" i="1"/>
  <c r="N2235" i="1" l="1"/>
  <c r="P2237" i="1"/>
  <c r="O2237" i="1"/>
  <c r="AA2237" i="1"/>
  <c r="N2236" i="1" l="1"/>
  <c r="O2238" i="1"/>
  <c r="P2238" i="1"/>
  <c r="AA2238" i="1"/>
  <c r="N2237" i="1" l="1"/>
  <c r="N2238" i="1" l="1"/>
  <c r="O2239" i="1" l="1"/>
  <c r="P2239" i="1"/>
  <c r="AA2239" i="1"/>
  <c r="AA2240" i="1" l="1"/>
  <c r="N2239" i="1" l="1"/>
  <c r="P2240" i="1"/>
  <c r="O2240" i="1"/>
  <c r="N2240" i="1" l="1"/>
  <c r="O2241" i="1" l="1"/>
  <c r="P2241" i="1"/>
  <c r="AA2241" i="1"/>
  <c r="O2242" i="1" l="1"/>
  <c r="P2242" i="1"/>
  <c r="AA2242" i="1"/>
  <c r="N2241" i="1" l="1"/>
  <c r="P2243" i="1"/>
  <c r="O2243" i="1"/>
  <c r="AA2243" i="1"/>
  <c r="N2242" i="1" l="1"/>
  <c r="N2243" i="1" l="1"/>
  <c r="O2244" i="1" l="1"/>
  <c r="P2244" i="1"/>
  <c r="AA2244" i="1"/>
  <c r="O2245" i="1" l="1"/>
  <c r="P2245" i="1"/>
  <c r="AA2245" i="1"/>
  <c r="N2244" i="1" l="1"/>
  <c r="O2246" i="1"/>
  <c r="P2246" i="1"/>
  <c r="AA2246" i="1"/>
  <c r="N2245" i="1" l="1"/>
  <c r="N2246" i="1" l="1"/>
  <c r="P2247" i="1"/>
  <c r="O2247" i="1"/>
  <c r="AA2247" i="1"/>
  <c r="N2247" i="1" l="1"/>
  <c r="P2248" i="1"/>
  <c r="O2248" i="1"/>
  <c r="AA2248" i="1"/>
  <c r="O2249" i="1" l="1"/>
  <c r="P2249" i="1"/>
  <c r="AA2249" i="1"/>
  <c r="N2248" i="1" l="1"/>
  <c r="N2249" i="1" l="1"/>
  <c r="AA2250" i="1" l="1"/>
  <c r="O2251" i="1" l="1"/>
  <c r="P2251" i="1"/>
  <c r="P2250" i="1"/>
  <c r="O2250" i="1"/>
  <c r="AA2251" i="1"/>
  <c r="N2250" i="1" l="1"/>
  <c r="AA2252" i="1"/>
  <c r="N2251" i="1" l="1"/>
  <c r="P2253" i="1"/>
  <c r="O2253" i="1"/>
  <c r="P2252" i="1"/>
  <c r="O2252" i="1"/>
  <c r="AA2253" i="1"/>
  <c r="N2252" i="1" l="1"/>
  <c r="P2254" i="1"/>
  <c r="O2254" i="1"/>
  <c r="AA2254" i="1"/>
  <c r="N2253" i="1" l="1"/>
  <c r="N2254" i="1" l="1"/>
  <c r="O2255" i="1" l="1"/>
  <c r="P2255" i="1"/>
  <c r="AA2255" i="1"/>
  <c r="O2256" i="1" l="1"/>
  <c r="P2256" i="1"/>
  <c r="AA2256" i="1"/>
  <c r="N2255" i="1" l="1"/>
  <c r="P2257" i="1"/>
  <c r="O2257" i="1"/>
  <c r="AA2257" i="1"/>
  <c r="N2256" i="1" l="1"/>
  <c r="P2258" i="1"/>
  <c r="O2258" i="1"/>
  <c r="AA2258" i="1"/>
  <c r="N2257" i="1" l="1"/>
  <c r="P2259" i="1"/>
  <c r="O2259" i="1"/>
  <c r="AA2259" i="1"/>
  <c r="N2258" i="1" l="1"/>
  <c r="O2260" i="1"/>
  <c r="P2260" i="1"/>
  <c r="AA2260" i="1"/>
  <c r="N2259" i="1" l="1"/>
  <c r="AA2261" i="1"/>
  <c r="N2260" i="1" l="1"/>
  <c r="O2261" i="1" l="1"/>
  <c r="P2261" i="1"/>
  <c r="N2261" i="1" l="1"/>
  <c r="AA2147" i="1" l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00" i="1"/>
  <c r="AA2099" i="1"/>
  <c r="AA2098" i="1"/>
  <c r="AA2097" i="1"/>
  <c r="AA2096" i="1"/>
  <c r="AA2095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48" i="1"/>
  <c r="AA2047" i="1"/>
  <c r="AA2042" i="1"/>
  <c r="AA2041" i="1"/>
  <c r="AA2040" i="1"/>
  <c r="AA2039" i="1"/>
  <c r="AA2038" i="1"/>
  <c r="AA2037" i="1"/>
  <c r="AA2036" i="1"/>
  <c r="AA2035" i="1"/>
  <c r="AA2034" i="1"/>
  <c r="AA2033" i="1"/>
  <c r="AA2032" i="1"/>
  <c r="AA2031" i="1"/>
  <c r="AA2030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2" i="1"/>
  <c r="AA2011" i="1"/>
  <c r="AA2010" i="1"/>
  <c r="AA1991" i="1"/>
  <c r="AA1990" i="1"/>
  <c r="AA1989" i="1"/>
  <c r="AA1988" i="1"/>
  <c r="AA1987" i="1"/>
  <c r="AA1986" i="1"/>
  <c r="AA1985" i="1"/>
  <c r="AA1984" i="1"/>
  <c r="AA1983" i="1"/>
  <c r="AA1982" i="1"/>
  <c r="AA1981" i="1"/>
  <c r="L309" i="1" l="1"/>
  <c r="L2095" i="1"/>
  <c r="L2096" i="1"/>
  <c r="L2097" i="1"/>
  <c r="L2098" i="1"/>
  <c r="L672" i="1" l="1"/>
  <c r="L670" i="1"/>
  <c r="L669" i="1"/>
  <c r="L668" i="1"/>
  <c r="L1155" i="1"/>
  <c r="L308" i="1"/>
  <c r="L567" i="1"/>
  <c r="L489" i="1"/>
  <c r="L466" i="1"/>
  <c r="L465" i="1"/>
  <c r="L464" i="1"/>
  <c r="L435" i="1"/>
  <c r="L1716" i="1"/>
  <c r="L1718" i="1"/>
  <c r="L1717" i="1"/>
  <c r="L2222" i="1"/>
  <c r="L2221" i="1"/>
  <c r="L2140" i="1"/>
  <c r="L2139" i="1"/>
  <c r="L2138" i="1"/>
  <c r="L2112" i="1"/>
  <c r="L2111" i="1"/>
  <c r="L2110" i="1"/>
  <c r="L2102" i="1"/>
  <c r="L2101" i="1"/>
  <c r="L2100" i="1"/>
  <c r="L2099" i="1"/>
  <c r="L2094" i="1"/>
  <c r="L2093" i="1"/>
  <c r="L2030" i="1"/>
  <c r="L2029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62" i="1"/>
  <c r="AA1963" i="1"/>
  <c r="AA1964" i="1"/>
  <c r="AA1965" i="1"/>
  <c r="AA1966" i="1"/>
  <c r="AA1967" i="1"/>
  <c r="AA1968" i="1"/>
  <c r="AA1955" i="1"/>
  <c r="AA1956" i="1"/>
  <c r="AA1957" i="1"/>
  <c r="AA1958" i="1"/>
  <c r="AA1959" i="1"/>
  <c r="AA1960" i="1"/>
  <c r="AA1961" i="1"/>
  <c r="L671" i="1"/>
  <c r="L38" i="1"/>
  <c r="L685" i="1"/>
  <c r="L684" i="1"/>
  <c r="L455" i="1"/>
  <c r="L39" i="1"/>
  <c r="L682" i="1"/>
  <c r="L452" i="1"/>
  <c r="L310" i="1"/>
  <c r="L174" i="1"/>
  <c r="L699" i="1"/>
  <c r="L689" i="1"/>
  <c r="L681" i="1"/>
  <c r="L451" i="1"/>
  <c r="L437" i="1"/>
  <c r="L173" i="1"/>
  <c r="L698" i="1"/>
  <c r="L688" i="1"/>
  <c r="L680" i="1"/>
  <c r="L450" i="1"/>
  <c r="L436" i="1"/>
  <c r="L697" i="1"/>
  <c r="L687" i="1"/>
  <c r="L449" i="1"/>
  <c r="L448" i="1"/>
  <c r="L456" i="1"/>
  <c r="L40" i="1"/>
  <c r="L800" i="1"/>
  <c r="L722" i="1"/>
  <c r="L683" i="1"/>
  <c r="L566" i="1"/>
  <c r="L453" i="1"/>
  <c r="L175" i="1"/>
  <c r="L454" i="1"/>
  <c r="L447" i="1"/>
  <c r="L439" i="1"/>
  <c r="L799" i="1"/>
  <c r="L686" i="1"/>
  <c r="L438" i="1"/>
  <c r="L1754" i="1"/>
  <c r="L1540" i="1"/>
  <c r="L1347" i="1"/>
  <c r="L1130" i="1"/>
  <c r="L919" i="1"/>
  <c r="L905" i="1"/>
  <c r="L918" i="1"/>
  <c r="L903" i="1"/>
  <c r="L1837" i="1"/>
  <c r="L1352" i="1"/>
  <c r="L1711" i="1"/>
  <c r="L913" i="1"/>
  <c r="L902" i="1"/>
  <c r="L1756" i="1"/>
  <c r="L1542" i="1"/>
  <c r="L920" i="1"/>
  <c r="L1709" i="1"/>
  <c r="L1322" i="1"/>
  <c r="L1728" i="1"/>
  <c r="L1033" i="1"/>
  <c r="L1727" i="1"/>
  <c r="L1726" i="1"/>
  <c r="L1715" i="1"/>
  <c r="L1351" i="1"/>
  <c r="L1160" i="1"/>
  <c r="L932" i="1"/>
  <c r="L917" i="1"/>
  <c r="L901" i="1"/>
  <c r="L1714" i="1"/>
  <c r="L1350" i="1"/>
  <c r="L1159" i="1"/>
  <c r="L931" i="1"/>
  <c r="L916" i="1"/>
  <c r="L1713" i="1"/>
  <c r="L1544" i="1"/>
  <c r="L1349" i="1"/>
  <c r="L1158" i="1"/>
  <c r="L930" i="1"/>
  <c r="L922" i="1"/>
  <c r="L915" i="1"/>
  <c r="L1712" i="1"/>
  <c r="L1710" i="1"/>
  <c r="L1543" i="1"/>
  <c r="L1348" i="1"/>
  <c r="L1157" i="1"/>
  <c r="L955" i="1"/>
  <c r="L921" i="1"/>
  <c r="L914" i="1"/>
  <c r="L1838" i="1"/>
  <c r="L1755" i="1"/>
  <c r="L1541" i="1"/>
  <c r="L1032" i="1"/>
  <c r="L904" i="1"/>
  <c r="L1539" i="1"/>
  <c r="L1514" i="1"/>
  <c r="L1156" i="1"/>
  <c r="L1948" i="1"/>
  <c r="L1947" i="1"/>
  <c r="L1946" i="1"/>
  <c r="L1920" i="1"/>
  <c r="L1919" i="1"/>
  <c r="L1918" i="1"/>
  <c r="L1910" i="1"/>
  <c r="L1909" i="1"/>
  <c r="L1908" i="1"/>
  <c r="L1907" i="1"/>
  <c r="L1906" i="1"/>
  <c r="L1905" i="1"/>
  <c r="L1904" i="1"/>
  <c r="L1903" i="1"/>
  <c r="L1902" i="1"/>
  <c r="L1901" i="1"/>
  <c r="AA1855" i="1"/>
  <c r="AA1856" i="1"/>
  <c r="AA69" i="1"/>
  <c r="AA85" i="1"/>
  <c r="AA119" i="1"/>
  <c r="AA165" i="1"/>
  <c r="AA176" i="1"/>
  <c r="AA186" i="1"/>
  <c r="AA209" i="1"/>
  <c r="AA867" i="1"/>
  <c r="AA874" i="1"/>
  <c r="AA901" i="1"/>
  <c r="AA909" i="1"/>
  <c r="AA924" i="1"/>
  <c r="AA940" i="1"/>
  <c r="AA950" i="1"/>
  <c r="AA963" i="1"/>
  <c r="AA981" i="1"/>
  <c r="AA1003" i="1"/>
  <c r="AA53" i="1"/>
  <c r="AA62" i="1"/>
  <c r="AA70" i="1"/>
  <c r="AA78" i="1"/>
  <c r="AA86" i="1"/>
  <c r="AA94" i="1"/>
  <c r="AA106" i="1"/>
  <c r="AA111" i="1"/>
  <c r="AA120" i="1"/>
  <c r="AA126" i="1"/>
  <c r="AA134" i="1"/>
  <c r="AA158" i="1"/>
  <c r="AA166" i="1"/>
  <c r="AA177" i="1"/>
  <c r="AA194" i="1"/>
  <c r="AA202" i="1"/>
  <c r="AA210" i="1"/>
  <c r="AA218" i="1"/>
  <c r="AA850" i="1"/>
  <c r="AA855" i="1"/>
  <c r="AA860" i="1"/>
  <c r="AA868" i="1"/>
  <c r="AA875" i="1"/>
  <c r="AA902" i="1"/>
  <c r="AA910" i="1"/>
  <c r="AA918" i="1"/>
  <c r="AA925" i="1"/>
  <c r="AA933" i="1"/>
  <c r="AA941" i="1"/>
  <c r="AA951" i="1"/>
  <c r="AA956" i="1"/>
  <c r="AA964" i="1"/>
  <c r="AA970" i="1"/>
  <c r="AA976" i="1"/>
  <c r="AA982" i="1"/>
  <c r="AA987" i="1"/>
  <c r="AA996" i="1"/>
  <c r="AA1019" i="1"/>
  <c r="AA1023" i="1"/>
  <c r="AA1027" i="1"/>
  <c r="AA1031" i="1"/>
  <c r="AA1052" i="1"/>
  <c r="AA1061" i="1"/>
  <c r="AA1069" i="1"/>
  <c r="AA1077" i="1"/>
  <c r="AA1078" i="1"/>
  <c r="AA1085" i="1"/>
  <c r="AA1088" i="1"/>
  <c r="AA1089" i="1"/>
  <c r="AA1093" i="1"/>
  <c r="AA1101" i="1"/>
  <c r="AA1104" i="1"/>
  <c r="AA1108" i="1"/>
  <c r="AA1131" i="1"/>
  <c r="AA1143" i="1"/>
  <c r="AA1159" i="1"/>
  <c r="AA1162" i="1"/>
  <c r="AA1166" i="1"/>
  <c r="AA1194" i="1"/>
  <c r="AA1200" i="1"/>
  <c r="AA36" i="1"/>
  <c r="AA30" i="1"/>
  <c r="AA50" i="1"/>
  <c r="AA65" i="1"/>
  <c r="AA73" i="1"/>
  <c r="AA81" i="1"/>
  <c r="AA89" i="1"/>
  <c r="AA108" i="1"/>
  <c r="AA114" i="1"/>
  <c r="AA123" i="1"/>
  <c r="AA129" i="1"/>
  <c r="AA137" i="1"/>
  <c r="AA161" i="1"/>
  <c r="AA169" i="1"/>
  <c r="AA171" i="1"/>
  <c r="AA188" i="1"/>
  <c r="AA197" i="1"/>
  <c r="AA205" i="1"/>
  <c r="AA213" i="1"/>
  <c r="AA863" i="1"/>
  <c r="AA870" i="1"/>
  <c r="AA898" i="1"/>
  <c r="AA905" i="1"/>
  <c r="AA913" i="1"/>
  <c r="AA920" i="1"/>
  <c r="AA928" i="1"/>
  <c r="AA936" i="1"/>
  <c r="AA944" i="1"/>
  <c r="AA954" i="1"/>
  <c r="AA959" i="1"/>
  <c r="AA973" i="1"/>
  <c r="AA977" i="1"/>
  <c r="AA991" i="1"/>
  <c r="AA999" i="1"/>
  <c r="AA1025" i="1"/>
  <c r="AA1033" i="1"/>
  <c r="AA1048" i="1"/>
  <c r="AA1054" i="1"/>
  <c r="AA1058" i="1"/>
  <c r="AA1063" i="1"/>
  <c r="AA1065" i="1"/>
  <c r="AA1067" i="1"/>
  <c r="AA1071" i="1"/>
  <c r="AA1091" i="1"/>
  <c r="AA1099" i="1"/>
  <c r="AA1130" i="1"/>
  <c r="AA1145" i="1"/>
  <c r="AA1153" i="1"/>
  <c r="AA1157" i="1"/>
  <c r="AA1164" i="1"/>
  <c r="AA1168" i="1"/>
  <c r="AA1186" i="1"/>
  <c r="AA1189" i="1"/>
  <c r="AA38" i="1"/>
  <c r="AA39" i="1"/>
  <c r="AA852" i="1"/>
  <c r="AA864" i="1"/>
  <c r="AA871" i="1"/>
  <c r="AA899" i="1"/>
  <c r="AA906" i="1"/>
  <c r="AA921" i="1"/>
  <c r="AA937" i="1"/>
  <c r="AA960" i="1"/>
  <c r="AA974" i="1"/>
  <c r="AA980" i="1"/>
  <c r="AA1000" i="1"/>
  <c r="AA1037" i="1"/>
  <c r="AA1044" i="1"/>
  <c r="AA1075" i="1"/>
  <c r="AA1087" i="1"/>
  <c r="AA1095" i="1"/>
  <c r="AA1137" i="1"/>
  <c r="AA1149" i="1"/>
  <c r="AA1192" i="1"/>
  <c r="AA857" i="1"/>
  <c r="AA872" i="1"/>
  <c r="AA907" i="1"/>
  <c r="AA930" i="1"/>
  <c r="AA975" i="1"/>
  <c r="AA984" i="1"/>
  <c r="AA1001" i="1"/>
  <c r="AA1022" i="1"/>
  <c r="AA1049" i="1"/>
  <c r="AA1081" i="1"/>
  <c r="AA1103" i="1"/>
  <c r="AA1150" i="1"/>
  <c r="AA1165" i="1"/>
  <c r="AA1199" i="1"/>
  <c r="AA41" i="1"/>
  <c r="AA47" i="1"/>
  <c r="AA51" i="1"/>
  <c r="AA58" i="1"/>
  <c r="AA66" i="1"/>
  <c r="AA74" i="1"/>
  <c r="AA82" i="1"/>
  <c r="AA90" i="1"/>
  <c r="AA96" i="1"/>
  <c r="AA109" i="1"/>
  <c r="AA115" i="1"/>
  <c r="AA124" i="1"/>
  <c r="AA130" i="1"/>
  <c r="AA138" i="1"/>
  <c r="AA162" i="1"/>
  <c r="AA170" i="1"/>
  <c r="AA172" i="1"/>
  <c r="AA180" i="1"/>
  <c r="AA183" i="1"/>
  <c r="AA191" i="1"/>
  <c r="AA198" i="1"/>
  <c r="AA206" i="1"/>
  <c r="AA214" i="1"/>
  <c r="AA856" i="1"/>
  <c r="AA914" i="1"/>
  <c r="AA929" i="1"/>
  <c r="AA945" i="1"/>
  <c r="AA966" i="1"/>
  <c r="AA978" i="1"/>
  <c r="AA992" i="1"/>
  <c r="AA1021" i="1"/>
  <c r="AA1029" i="1"/>
  <c r="AA1041" i="1"/>
  <c r="AA1051" i="1"/>
  <c r="AA1080" i="1"/>
  <c r="AA1106" i="1"/>
  <c r="AA1133" i="1"/>
  <c r="AA1141" i="1"/>
  <c r="AA1172" i="1"/>
  <c r="AA853" i="1"/>
  <c r="AA922" i="1"/>
  <c r="AA946" i="1"/>
  <c r="AA967" i="1"/>
  <c r="AA993" i="1"/>
  <c r="AA1038" i="1"/>
  <c r="AA1055" i="1"/>
  <c r="AA1173" i="1"/>
  <c r="AA1187" i="1"/>
  <c r="AA1196" i="1"/>
  <c r="AA42" i="1"/>
  <c r="AA59" i="1"/>
  <c r="AA67" i="1"/>
  <c r="AA75" i="1"/>
  <c r="AA83" i="1"/>
  <c r="AA91" i="1"/>
  <c r="AA97" i="1"/>
  <c r="AA102" i="1"/>
  <c r="AA110" i="1"/>
  <c r="AA116" i="1"/>
  <c r="AA131" i="1"/>
  <c r="AA139" i="1"/>
  <c r="AA155" i="1"/>
  <c r="AA163" i="1"/>
  <c r="AA173" i="1"/>
  <c r="AA181" i="1"/>
  <c r="AA184" i="1"/>
  <c r="AA189" i="1"/>
  <c r="AA192" i="1"/>
  <c r="AA199" i="1"/>
  <c r="AA207" i="1"/>
  <c r="AA215" i="1"/>
  <c r="AA865" i="1"/>
  <c r="AA900" i="1"/>
  <c r="AA915" i="1"/>
  <c r="AA938" i="1"/>
  <c r="AA955" i="1"/>
  <c r="AA961" i="1"/>
  <c r="AA1026" i="1"/>
  <c r="AA1064" i="1"/>
  <c r="AA1072" i="1"/>
  <c r="AA1158" i="1"/>
  <c r="AA1169" i="1"/>
  <c r="AA1184" i="1"/>
  <c r="AA1193" i="1"/>
  <c r="AA43" i="1"/>
  <c r="AA60" i="1"/>
  <c r="AA68" i="1"/>
  <c r="AA76" i="1"/>
  <c r="AA84" i="1"/>
  <c r="AA92" i="1"/>
  <c r="AA98" i="1"/>
  <c r="AA103" i="1"/>
  <c r="AA117" i="1"/>
  <c r="AA118" i="1"/>
  <c r="AA132" i="1"/>
  <c r="AA140" i="1"/>
  <c r="AA156" i="1"/>
  <c r="AA164" i="1"/>
  <c r="AA174" i="1"/>
  <c r="AA185" i="1"/>
  <c r="AA200" i="1"/>
  <c r="AA208" i="1"/>
  <c r="AA216" i="1"/>
  <c r="AA854" i="1"/>
  <c r="AA858" i="1"/>
  <c r="AA866" i="1"/>
  <c r="AA873" i="1"/>
  <c r="AA908" i="1"/>
  <c r="AA916" i="1"/>
  <c r="AA923" i="1"/>
  <c r="AA931" i="1"/>
  <c r="AA939" i="1"/>
  <c r="AA947" i="1"/>
  <c r="AA949" i="1"/>
  <c r="AA962" i="1"/>
  <c r="AA968" i="1"/>
  <c r="AA985" i="1"/>
  <c r="AA994" i="1"/>
  <c r="AA1002" i="1"/>
  <c r="AA1018" i="1"/>
  <c r="AA1030" i="1"/>
  <c r="AA1034" i="1"/>
  <c r="AA1042" i="1"/>
  <c r="AA1045" i="1"/>
  <c r="AA1059" i="1"/>
  <c r="AA1068" i="1"/>
  <c r="AA1076" i="1"/>
  <c r="AA1092" i="1"/>
  <c r="AA1096" i="1"/>
  <c r="AA1100" i="1"/>
  <c r="AA1107" i="1"/>
  <c r="AA1134" i="1"/>
  <c r="AA1138" i="1"/>
  <c r="AA1142" i="1"/>
  <c r="AA1146" i="1"/>
  <c r="AA1154" i="1"/>
  <c r="AA1161" i="1"/>
  <c r="AA1181" i="1"/>
  <c r="AA33" i="1"/>
  <c r="AA34" i="1"/>
  <c r="AA44" i="1"/>
  <c r="AA52" i="1"/>
  <c r="AA55" i="1"/>
  <c r="AA61" i="1"/>
  <c r="AA77" i="1"/>
  <c r="AA93" i="1"/>
  <c r="AA99" i="1"/>
  <c r="AA105" i="1"/>
  <c r="AA125" i="1"/>
  <c r="AA133" i="1"/>
  <c r="AA157" i="1"/>
  <c r="AA175" i="1"/>
  <c r="AA182" i="1"/>
  <c r="AA193" i="1"/>
  <c r="AA201" i="1"/>
  <c r="AA217" i="1"/>
  <c r="AA859" i="1"/>
  <c r="AA917" i="1"/>
  <c r="AA932" i="1"/>
  <c r="AA948" i="1"/>
  <c r="AA969" i="1"/>
  <c r="AA986" i="1"/>
  <c r="AA995" i="1"/>
  <c r="AA45" i="1"/>
  <c r="AA56" i="1"/>
  <c r="AA79" i="1"/>
  <c r="AA100" i="1"/>
  <c r="AA159" i="1"/>
  <c r="AA219" i="1"/>
  <c r="AA876" i="1"/>
  <c r="AA903" i="1"/>
  <c r="AA926" i="1"/>
  <c r="AA952" i="1"/>
  <c r="AA1062" i="1"/>
  <c r="AA1070" i="1"/>
  <c r="AA1079" i="1"/>
  <c r="AA1083" i="1"/>
  <c r="AA1109" i="1"/>
  <c r="AA1155" i="1"/>
  <c r="AA1163" i="1"/>
  <c r="AA1185" i="1"/>
  <c r="AA1201" i="1"/>
  <c r="AA37" i="1"/>
  <c r="AA87" i="1"/>
  <c r="AA112" i="1"/>
  <c r="AA861" i="1"/>
  <c r="AA934" i="1"/>
  <c r="AA971" i="1"/>
  <c r="AA1074" i="1"/>
  <c r="AA1090" i="1"/>
  <c r="AA1132" i="1"/>
  <c r="AA1147" i="1"/>
  <c r="AA32" i="1"/>
  <c r="AA20" i="1"/>
  <c r="AA23" i="1"/>
  <c r="AA46" i="1"/>
  <c r="AA57" i="1"/>
  <c r="AA80" i="1"/>
  <c r="AA101" i="1"/>
  <c r="AA160" i="1"/>
  <c r="AA904" i="1"/>
  <c r="AA927" i="1"/>
  <c r="AA953" i="1"/>
  <c r="AA965" i="1"/>
  <c r="AA983" i="1"/>
  <c r="AA1024" i="1"/>
  <c r="AA1035" i="1"/>
  <c r="AA1040" i="1"/>
  <c r="AA1050" i="1"/>
  <c r="AA1060" i="1"/>
  <c r="AA1073" i="1"/>
  <c r="AA1084" i="1"/>
  <c r="AA1098" i="1"/>
  <c r="AA1144" i="1"/>
  <c r="AA1156" i="1"/>
  <c r="AA24" i="1"/>
  <c r="AA27" i="1"/>
  <c r="AA28" i="1"/>
  <c r="AA29" i="1"/>
  <c r="AA48" i="1"/>
  <c r="AA121" i="1"/>
  <c r="AA167" i="1"/>
  <c r="AA195" i="1"/>
  <c r="AA1043" i="1"/>
  <c r="AA1082" i="1"/>
  <c r="AA1195" i="1"/>
  <c r="AA35" i="1"/>
  <c r="AA31" i="1"/>
  <c r="AA49" i="1"/>
  <c r="AA88" i="1"/>
  <c r="AA104" i="1"/>
  <c r="AA113" i="1"/>
  <c r="AA122" i="1"/>
  <c r="AA168" i="1"/>
  <c r="AA187" i="1"/>
  <c r="AA196" i="1"/>
  <c r="AA862" i="1"/>
  <c r="AA935" i="1"/>
  <c r="AA972" i="1"/>
  <c r="AA988" i="1"/>
  <c r="AA1036" i="1"/>
  <c r="AA1148" i="1"/>
  <c r="AA1167" i="1"/>
  <c r="AA1188" i="1"/>
  <c r="AA1197" i="1"/>
  <c r="AA63" i="1"/>
  <c r="AA95" i="1"/>
  <c r="AA127" i="1"/>
  <c r="AA135" i="1"/>
  <c r="AA203" i="1"/>
  <c r="AA869" i="1"/>
  <c r="AA911" i="1"/>
  <c r="AA942" i="1"/>
  <c r="AA989" i="1"/>
  <c r="AA1028" i="1"/>
  <c r="AA1102" i="1"/>
  <c r="AA1135" i="1"/>
  <c r="AA1139" i="1"/>
  <c r="AA1182" i="1"/>
  <c r="AA1198" i="1"/>
  <c r="AA64" i="1"/>
  <c r="AA128" i="1"/>
  <c r="AA136" i="1"/>
  <c r="AA204" i="1"/>
  <c r="AA912" i="1"/>
  <c r="AA943" i="1"/>
  <c r="AA990" i="1"/>
  <c r="AA1046" i="1"/>
  <c r="AA1053" i="1"/>
  <c r="AA1066" i="1"/>
  <c r="AA1086" i="1"/>
  <c r="AA1105" i="1"/>
  <c r="AA1151" i="1"/>
  <c r="AA1160" i="1"/>
  <c r="AA1170" i="1"/>
  <c r="AA1190" i="1"/>
  <c r="AA40" i="1"/>
  <c r="AA21" i="1"/>
  <c r="AA22" i="1"/>
  <c r="AA72" i="1"/>
  <c r="AA107" i="1"/>
  <c r="AA190" i="1"/>
  <c r="AA958" i="1"/>
  <c r="AA998" i="1"/>
  <c r="AA1032" i="1"/>
  <c r="AA1057" i="1"/>
  <c r="AA26" i="1"/>
  <c r="AA71" i="1"/>
  <c r="AA178" i="1"/>
  <c r="AA211" i="1"/>
  <c r="AA851" i="1"/>
  <c r="AA919" i="1"/>
  <c r="AA957" i="1"/>
  <c r="AA997" i="1"/>
  <c r="AA1047" i="1"/>
  <c r="AA1056" i="1"/>
  <c r="AA1094" i="1"/>
  <c r="AA1136" i="1"/>
  <c r="AA1140" i="1"/>
  <c r="AA1152" i="1"/>
  <c r="AA1171" i="1"/>
  <c r="AA1183" i="1"/>
  <c r="AA1191" i="1"/>
  <c r="AA54" i="1"/>
  <c r="AA179" i="1"/>
  <c r="AA212" i="1"/>
  <c r="AA979" i="1"/>
  <c r="AA1020" i="1"/>
  <c r="AA1039" i="1"/>
  <c r="AA1097" i="1"/>
  <c r="AA25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660" i="1" l="1"/>
  <c r="AA427" i="1"/>
  <c r="AA1128" i="1"/>
  <c r="AA1709" i="1"/>
  <c r="AA1126" i="1"/>
  <c r="AA1321" i="1"/>
  <c r="AA662" i="1"/>
  <c r="AA1706" i="1"/>
  <c r="AA661" i="1"/>
  <c r="AA2089" i="1"/>
  <c r="AA425" i="1"/>
  <c r="AA2088" i="1"/>
  <c r="Z1501" i="1" l="1"/>
  <c r="Z2078" i="1"/>
  <c r="Z1304" i="1"/>
  <c r="Z1114" i="1"/>
  <c r="Z1115" i="1"/>
  <c r="Z879" i="1"/>
  <c r="Z1308" i="1"/>
  <c r="AA1316" i="1"/>
  <c r="Z2071" i="1"/>
  <c r="Z278" i="1"/>
  <c r="Z414" i="1"/>
  <c r="Z2072" i="1"/>
  <c r="Z2080" i="1"/>
  <c r="AA2091" i="1"/>
  <c r="AA1514" i="1"/>
  <c r="Z1312" i="1"/>
  <c r="Z1113" i="1"/>
  <c r="Z2073" i="1"/>
  <c r="Z1119" i="1"/>
  <c r="Z2081" i="1"/>
  <c r="Z881" i="1"/>
  <c r="AA2092" i="1"/>
  <c r="Z649" i="1"/>
  <c r="Z415" i="1"/>
  <c r="Z2074" i="1"/>
  <c r="Z1698" i="1"/>
  <c r="Z2082" i="1"/>
  <c r="Z1498" i="1"/>
  <c r="Z416" i="1"/>
  <c r="Z2075" i="1"/>
  <c r="Z2083" i="1"/>
  <c r="Z1694" i="1"/>
  <c r="Z1315" i="1"/>
  <c r="Z650" i="1"/>
  <c r="Z878" i="1"/>
  <c r="Z885" i="1"/>
  <c r="Z651" i="1"/>
  <c r="Z1687" i="1"/>
  <c r="Z1506" i="1"/>
  <c r="Z880" i="1"/>
  <c r="AA658" i="1"/>
  <c r="Z277" i="1"/>
  <c r="Z1306" i="1"/>
  <c r="AA659" i="1"/>
  <c r="AA1705" i="1"/>
  <c r="AA830" i="1"/>
  <c r="AA1009" i="1"/>
  <c r="AA1478" i="1"/>
  <c r="AA1006" i="1"/>
  <c r="AA220" i="1"/>
  <c r="AA1479" i="1"/>
  <c r="AA1174" i="1"/>
  <c r="AA465" i="1"/>
  <c r="AA1894" i="1"/>
  <c r="AA1896" i="1"/>
  <c r="AA1899" i="1"/>
  <c r="AA894" i="1"/>
  <c r="AA1127" i="1"/>
  <c r="AA893" i="1"/>
  <c r="AA891" i="1"/>
  <c r="AA1898" i="1"/>
  <c r="AA895" i="1"/>
  <c r="AA896" i="1"/>
  <c r="AA2094" i="1"/>
  <c r="AA1902" i="1"/>
  <c r="AA1900" i="1"/>
  <c r="AA1125" i="1"/>
  <c r="AA1129" i="1"/>
  <c r="AA1895" i="1"/>
  <c r="AA897" i="1"/>
  <c r="AA1897" i="1"/>
  <c r="AA892" i="1"/>
  <c r="AA2093" i="1"/>
  <c r="AA1901" i="1"/>
  <c r="AA1124" i="1"/>
  <c r="AA1317" i="1"/>
  <c r="AA1513" i="1"/>
  <c r="AA1708" i="1"/>
  <c r="AA1707" i="1"/>
  <c r="AA1510" i="1"/>
  <c r="AA1702" i="1"/>
  <c r="AA1318" i="1"/>
  <c r="AA1704" i="1"/>
  <c r="AA426" i="1"/>
  <c r="AA1511" i="1"/>
  <c r="AA1319" i="1"/>
  <c r="AA1512" i="1"/>
  <c r="AA1710" i="1"/>
  <c r="AA1509" i="1"/>
  <c r="AA1320" i="1"/>
  <c r="AA1703" i="1"/>
  <c r="AA2090" i="1"/>
  <c r="Z1690" i="1" l="1"/>
  <c r="Z1886" i="1"/>
  <c r="Z2077" i="1"/>
  <c r="Z882" i="1"/>
  <c r="Z1504" i="1"/>
  <c r="Z1502" i="1"/>
  <c r="Z1497" i="1"/>
  <c r="Z1314" i="1"/>
  <c r="Z883" i="1"/>
  <c r="Z1496" i="1"/>
  <c r="Z884" i="1"/>
  <c r="Z1888" i="1"/>
  <c r="Z1303" i="1"/>
  <c r="Z644" i="1"/>
  <c r="Z646" i="1"/>
  <c r="Z1696" i="1"/>
  <c r="Z1305" i="1"/>
  <c r="Z1880" i="1"/>
  <c r="Z1878" i="1"/>
  <c r="Z1116" i="1"/>
  <c r="Z886" i="1"/>
  <c r="Z1697" i="1"/>
  <c r="Z1689" i="1"/>
  <c r="Z1495" i="1"/>
  <c r="Z645" i="1"/>
  <c r="Z1309" i="1"/>
  <c r="Z1121" i="1"/>
  <c r="Z1887" i="1"/>
  <c r="Z1302" i="1"/>
  <c r="Z141" i="1"/>
  <c r="Z1117" i="1"/>
  <c r="Z1890" i="1"/>
  <c r="Z1889" i="1"/>
  <c r="Z1883" i="1"/>
  <c r="Z1891" i="1"/>
  <c r="Z1507" i="1"/>
  <c r="Z411" i="1"/>
  <c r="Z647" i="1"/>
  <c r="Z1688" i="1"/>
  <c r="Z1693" i="1"/>
  <c r="Z1500" i="1"/>
  <c r="Z279" i="1"/>
  <c r="Z1885" i="1"/>
  <c r="Z413" i="1"/>
  <c r="Z1503" i="1"/>
  <c r="Z1111" i="1"/>
  <c r="Z1884" i="1"/>
  <c r="Z1881" i="1"/>
  <c r="Z1112" i="1"/>
  <c r="Z1494" i="1"/>
  <c r="Z1699" i="1"/>
  <c r="Z1686" i="1"/>
  <c r="Z1313" i="1"/>
  <c r="Z412" i="1"/>
  <c r="Z1120" i="1"/>
  <c r="Z1882" i="1"/>
  <c r="Z1879" i="1"/>
  <c r="Z276" i="1"/>
  <c r="Z1310" i="1"/>
  <c r="Z648" i="1"/>
  <c r="Z1691" i="1"/>
  <c r="Z1499" i="1"/>
  <c r="Z1692" i="1"/>
  <c r="Z1695" i="1"/>
  <c r="Z1307" i="1"/>
  <c r="Z1505" i="1"/>
  <c r="Z2070" i="1"/>
  <c r="Z6" i="1"/>
  <c r="Z15" i="1"/>
  <c r="Z7" i="1"/>
  <c r="Z18" i="1"/>
  <c r="Z142" i="1"/>
  <c r="Z8" i="1"/>
  <c r="Z1311" i="1"/>
  <c r="Z1110" i="1"/>
  <c r="Z17" i="1"/>
  <c r="Z877" i="1"/>
  <c r="Z12" i="1"/>
  <c r="Z1118" i="1"/>
  <c r="Z2076" i="1"/>
  <c r="Z2079" i="1"/>
  <c r="Z282" i="1"/>
  <c r="AA2262" i="1" l="1"/>
  <c r="P2262" i="1" l="1"/>
  <c r="O2262" i="1"/>
  <c r="P2263" i="1"/>
  <c r="AA2263" i="1"/>
  <c r="O2263" i="1"/>
  <c r="N2262" i="1" l="1"/>
  <c r="AA2264" i="1"/>
  <c r="N2263" i="1"/>
  <c r="P2264" i="1" l="1"/>
  <c r="O2264" i="1"/>
  <c r="N2264" i="1" l="1"/>
  <c r="AA2265" i="1"/>
  <c r="P2265" i="1" l="1"/>
  <c r="O2265" i="1"/>
  <c r="P2266" i="1"/>
  <c r="AA2266" i="1"/>
  <c r="O2266" i="1"/>
  <c r="N2265" i="1" l="1"/>
  <c r="N2266" i="1"/>
  <c r="AA2267" i="1" l="1"/>
  <c r="P2267" i="1" l="1"/>
  <c r="O2267" i="1"/>
  <c r="N2267" i="1" l="1"/>
  <c r="AA2268" i="1"/>
  <c r="P2268" i="1" l="1"/>
  <c r="O2268" i="1"/>
  <c r="O2269" i="1"/>
  <c r="P2269" i="1"/>
  <c r="N2269" i="1"/>
  <c r="AA2269" i="1"/>
  <c r="N2268" i="1" l="1"/>
  <c r="P2270" i="1"/>
  <c r="AA2270" i="1"/>
  <c r="O2270" i="1"/>
  <c r="N2270" i="1" l="1"/>
  <c r="AA2271" i="1" l="1"/>
  <c r="P2271" i="1"/>
  <c r="O2271" i="1"/>
  <c r="N2271" i="1" l="1"/>
  <c r="O2272" i="1"/>
  <c r="P2272" i="1"/>
  <c r="AA2272" i="1"/>
  <c r="N2272" i="1" l="1"/>
  <c r="O2273" i="1" l="1"/>
  <c r="P2273" i="1"/>
  <c r="AA2273" i="1"/>
  <c r="N2273" i="1" l="1"/>
  <c r="AA2274" i="1" l="1"/>
  <c r="O2274" i="1"/>
  <c r="P2274" i="1"/>
  <c r="N2274" i="1" l="1"/>
  <c r="P2275" i="1"/>
  <c r="AA2275" i="1"/>
  <c r="O2275" i="1"/>
  <c r="N2275" i="1" l="1"/>
  <c r="P2276" i="1"/>
  <c r="AA2276" i="1"/>
  <c r="O2276" i="1"/>
  <c r="N2276" i="1" l="1"/>
  <c r="O2277" i="1" l="1"/>
  <c r="AA2277" i="1"/>
  <c r="P2277" i="1"/>
  <c r="N2277" i="1" l="1"/>
  <c r="P2278" i="1"/>
  <c r="O2278" i="1"/>
  <c r="N2278" i="1"/>
  <c r="AA2278" i="1"/>
  <c r="AA2279" i="1" l="1"/>
  <c r="P2279" i="1"/>
  <c r="O2279" i="1"/>
  <c r="N2279" i="1" l="1"/>
  <c r="AA2280" i="1"/>
  <c r="O2280" i="1"/>
  <c r="P2280" i="1"/>
  <c r="N2280" i="1" l="1"/>
  <c r="AA2281" i="1"/>
  <c r="P2281" i="1"/>
  <c r="O2281" i="1"/>
  <c r="N2281" i="1" l="1"/>
  <c r="AA2282" i="1" l="1"/>
  <c r="P2282" i="1"/>
  <c r="O2282" i="1"/>
  <c r="N2282" i="1" l="1"/>
  <c r="O2283" i="1" l="1"/>
  <c r="AA2283" i="1"/>
  <c r="P2283" i="1"/>
  <c r="N2283" i="1" l="1"/>
  <c r="P2284" i="1"/>
  <c r="O2284" i="1"/>
  <c r="AA2284" i="1"/>
  <c r="N2284" i="1" l="1"/>
  <c r="O2285" i="1" l="1"/>
  <c r="P2285" i="1"/>
  <c r="AA2285" i="1"/>
  <c r="N2285" i="1" l="1"/>
  <c r="P2286" i="1"/>
  <c r="O2286" i="1"/>
  <c r="AA2286" i="1"/>
  <c r="N2286" i="1" l="1"/>
  <c r="O2287" i="1" l="1"/>
  <c r="P2287" i="1"/>
  <c r="AA2287" i="1"/>
  <c r="N2287" i="1" l="1"/>
  <c r="P2288" i="1" l="1"/>
  <c r="O2288" i="1"/>
  <c r="AA2288" i="1"/>
  <c r="N2288" i="1" l="1"/>
  <c r="AA2289" i="1"/>
  <c r="O2289" i="1"/>
  <c r="P2289" i="1"/>
  <c r="N2289" i="1" l="1"/>
  <c r="O2290" i="1" l="1"/>
  <c r="P2290" i="1"/>
  <c r="AA2290" i="1"/>
  <c r="N2290" i="1" l="1"/>
  <c r="O2291" i="1"/>
  <c r="P2291" i="1"/>
  <c r="AA2291" i="1"/>
  <c r="N2291" i="1" l="1"/>
  <c r="P2292" i="1" l="1"/>
  <c r="O2292" i="1"/>
  <c r="AA2292" i="1"/>
  <c r="N2292" i="1"/>
  <c r="O2293" i="1" l="1"/>
  <c r="P2293" i="1"/>
  <c r="AA2293" i="1"/>
  <c r="N2293" i="1" l="1"/>
  <c r="O2294" i="1"/>
  <c r="P2294" i="1"/>
  <c r="AA2294" i="1"/>
  <c r="N2294" i="1" l="1"/>
  <c r="AA2295" i="1" l="1"/>
  <c r="O2295" i="1"/>
  <c r="P2295" i="1"/>
  <c r="N2295" i="1" l="1"/>
  <c r="AA2296" i="1"/>
  <c r="P2296" i="1"/>
  <c r="O2296" i="1"/>
  <c r="N2296" i="1" l="1"/>
  <c r="O2297" i="1" l="1"/>
  <c r="P2297" i="1"/>
  <c r="AA2297" i="1"/>
  <c r="N2297" i="1" l="1"/>
  <c r="O2298" i="1"/>
  <c r="P2298" i="1"/>
  <c r="AA2298" i="1"/>
  <c r="N2298" i="1" l="1"/>
  <c r="AA2299" i="1" l="1"/>
  <c r="P2299" i="1"/>
  <c r="O2299" i="1"/>
  <c r="N2299" i="1" l="1"/>
  <c r="AA2300" i="1"/>
  <c r="O2300" i="1"/>
  <c r="P2300" i="1"/>
  <c r="N2300" i="1" l="1"/>
  <c r="AA2301" i="1" l="1"/>
  <c r="O2301" i="1"/>
  <c r="P2301" i="1"/>
  <c r="N2301" i="1"/>
  <c r="N2302" i="1" l="1"/>
  <c r="AA2302" i="1"/>
  <c r="P2302" i="1"/>
  <c r="O2302" i="1"/>
  <c r="O2303" i="1" l="1"/>
  <c r="N2303" i="1"/>
  <c r="P2303" i="1"/>
  <c r="AA2303" i="1"/>
  <c r="AA2304" i="1" l="1"/>
  <c r="O2304" i="1"/>
  <c r="N2304" i="1"/>
  <c r="P2304" i="1"/>
  <c r="AA2305" i="1" l="1"/>
  <c r="P2305" i="1"/>
  <c r="O2305" i="1"/>
  <c r="N2305" i="1" l="1"/>
  <c r="P2306" i="1"/>
  <c r="O2306" i="1"/>
  <c r="AA2306" i="1"/>
  <c r="N2306" i="1" l="1"/>
  <c r="P2307" i="1" l="1"/>
  <c r="O2307" i="1"/>
  <c r="AA2307" i="1"/>
  <c r="N2307" i="1" l="1"/>
  <c r="AA2308" i="1" l="1"/>
  <c r="O2308" i="1"/>
  <c r="P2308" i="1"/>
  <c r="N2308" i="1" l="1"/>
  <c r="AA2309" i="1"/>
  <c r="P2309" i="1"/>
  <c r="O2309" i="1"/>
  <c r="N2309" i="1" l="1"/>
  <c r="P2310" i="1" l="1"/>
  <c r="O2310" i="1"/>
  <c r="AA2310" i="1"/>
  <c r="N2310" i="1" l="1"/>
  <c r="O2311" i="1"/>
  <c r="AA2311" i="1"/>
  <c r="N2311" i="1"/>
  <c r="P2311" i="1"/>
  <c r="AA2312" i="1" l="1"/>
  <c r="O2312" i="1"/>
  <c r="P2312" i="1"/>
  <c r="N2312" i="1" l="1"/>
  <c r="AA2313" i="1" l="1"/>
  <c r="P2313" i="1"/>
  <c r="O2313" i="1"/>
  <c r="N2313" i="1" l="1"/>
  <c r="AA2314" i="1"/>
  <c r="P2314" i="1"/>
  <c r="O2314" i="1"/>
  <c r="N2314" i="1" l="1"/>
  <c r="P2315" i="1" l="1"/>
  <c r="O2315" i="1"/>
  <c r="AA2315" i="1"/>
  <c r="N2315" i="1" l="1"/>
  <c r="P2316" i="1"/>
  <c r="AA2316" i="1"/>
  <c r="O2316" i="1"/>
  <c r="N2316" i="1" l="1"/>
  <c r="P2317" i="1" l="1"/>
  <c r="O2317" i="1"/>
  <c r="AA2317" i="1"/>
  <c r="N2317" i="1" l="1"/>
  <c r="AA2318" i="1" l="1"/>
  <c r="O2318" i="1"/>
  <c r="P2318" i="1"/>
  <c r="N2318" i="1" l="1"/>
  <c r="AA2319" i="1"/>
  <c r="P2319" i="1"/>
  <c r="O2319" i="1"/>
  <c r="N2319" i="1" l="1"/>
  <c r="AA2321" i="1" l="1"/>
  <c r="AA2320" i="1"/>
  <c r="P2320" i="1"/>
  <c r="O2320" i="1"/>
  <c r="L2320" i="1" l="1"/>
  <c r="L2321" i="1"/>
  <c r="N2320" i="1"/>
  <c r="P2321" i="1" l="1"/>
  <c r="P4" i="1" s="1"/>
  <c r="P3" i="1" s="1"/>
  <c r="P4" i="2"/>
  <c r="P3" i="2" s="1"/>
  <c r="O2321" i="1"/>
  <c r="O4" i="1" s="1"/>
  <c r="O3" i="1" s="1"/>
  <c r="O4" i="2"/>
  <c r="O3" i="2" s="1"/>
  <c r="N2321" i="1" l="1"/>
  <c r="N4" i="1" s="1"/>
  <c r="N3" i="1" s="1"/>
  <c r="N4" i="2"/>
  <c r="N3" i="2" s="1"/>
  <c r="L2201" i="1"/>
  <c r="L2132" i="1"/>
  <c r="L2210" i="1"/>
  <c r="L2164" i="1"/>
  <c r="L2245" i="1"/>
  <c r="L2182" i="1"/>
  <c r="L2198" i="1"/>
  <c r="L2191" i="1"/>
  <c r="L2125" i="1"/>
  <c r="L2184" i="1"/>
  <c r="L656" i="1"/>
  <c r="L807" i="1"/>
  <c r="L678" i="1"/>
  <c r="L801" i="1"/>
  <c r="L660" i="1"/>
  <c r="L803" i="1"/>
  <c r="L407" i="1"/>
  <c r="L392" i="1"/>
  <c r="L366" i="1"/>
  <c r="L1233" i="1"/>
  <c r="L1251" i="1"/>
  <c r="L1243" i="1"/>
  <c r="L1181" i="1"/>
  <c r="L1184" i="1"/>
  <c r="L1264" i="1"/>
  <c r="L1280" i="1"/>
  <c r="L1153" i="1"/>
  <c r="L1117" i="1"/>
  <c r="L1270" i="1"/>
  <c r="L1204" i="1"/>
  <c r="L1201" i="1"/>
  <c r="L2003" i="1"/>
  <c r="L1988" i="1"/>
  <c r="L1974" i="1"/>
  <c r="L2033" i="1"/>
  <c r="L1991" i="1"/>
  <c r="L1993" i="1"/>
  <c r="L1957" i="1"/>
  <c r="L1964" i="1"/>
  <c r="L1303" i="1"/>
  <c r="L1441" i="1"/>
  <c r="L1424" i="1"/>
  <c r="L2209" i="1"/>
  <c r="L2081" i="1"/>
  <c r="L2218" i="1"/>
  <c r="L2178" i="1"/>
  <c r="L2146" i="1"/>
  <c r="L2237" i="1"/>
  <c r="L2103" i="1"/>
  <c r="L2189" i="1"/>
  <c r="L2253" i="1"/>
  <c r="L2129" i="1"/>
  <c r="L2199" i="1"/>
  <c r="L2192" i="1"/>
  <c r="L471" i="1"/>
  <c r="L488" i="1"/>
  <c r="L503" i="1"/>
  <c r="L602" i="1"/>
  <c r="L501" i="1"/>
  <c r="L582" i="1"/>
  <c r="L593" i="1"/>
  <c r="L524" i="1"/>
  <c r="L525" i="1"/>
  <c r="L527" i="1"/>
  <c r="L482" i="1"/>
  <c r="L636" i="1"/>
  <c r="L478" i="1"/>
  <c r="L620" i="1"/>
  <c r="L537" i="1"/>
  <c r="L486" i="1"/>
  <c r="L585" i="1"/>
  <c r="L519" i="1"/>
  <c r="L624" i="1"/>
  <c r="L637" i="1"/>
  <c r="L621" i="1"/>
  <c r="L622" i="1"/>
  <c r="L561" i="1"/>
  <c r="L565" i="1"/>
  <c r="L426" i="1"/>
  <c r="L536" i="1"/>
  <c r="L508" i="1"/>
  <c r="L640" i="1"/>
  <c r="L2073" i="1"/>
  <c r="L2149" i="1"/>
  <c r="L2160" i="1"/>
  <c r="L2113" i="1"/>
  <c r="L2234" i="1"/>
  <c r="L852" i="1"/>
  <c r="L645" i="1"/>
  <c r="L784" i="1"/>
  <c r="L825" i="1"/>
  <c r="L873" i="1"/>
  <c r="L748" i="1"/>
  <c r="L304" i="1"/>
  <c r="L318" i="1"/>
  <c r="L334" i="1"/>
  <c r="L1245" i="1"/>
  <c r="L1285" i="1"/>
  <c r="L1198" i="1"/>
  <c r="L1113" i="1"/>
  <c r="L2020" i="1"/>
  <c r="L1975" i="1"/>
  <c r="L2058" i="1"/>
  <c r="L1926" i="1"/>
  <c r="L1326" i="1"/>
  <c r="L1381" i="1"/>
  <c r="L1413" i="1"/>
  <c r="L1462" i="1"/>
  <c r="L1306" i="1"/>
  <c r="L1385" i="1"/>
  <c r="L1337" i="1"/>
  <c r="L1418" i="1"/>
  <c r="L1493" i="1"/>
  <c r="L1445" i="1"/>
  <c r="L1454" i="1"/>
  <c r="L1471" i="1"/>
  <c r="L1476" i="1"/>
  <c r="L1807" i="1"/>
  <c r="L1808" i="1"/>
  <c r="L1809" i="1"/>
  <c r="L1817" i="1"/>
  <c r="L1868" i="1"/>
  <c r="L1791" i="1"/>
  <c r="L1800" i="1"/>
  <c r="L1789" i="1"/>
  <c r="L1797" i="1"/>
  <c r="L1746" i="1"/>
  <c r="L1703" i="1"/>
  <c r="L1691" i="1"/>
  <c r="L1783" i="1"/>
  <c r="L1827" i="1"/>
  <c r="L1699" i="1"/>
  <c r="L1831" i="1"/>
  <c r="L1690" i="1"/>
  <c r="L1792" i="1"/>
  <c r="L1840" i="1"/>
  <c r="L1816" i="1"/>
  <c r="L1833" i="1"/>
  <c r="L8" i="1"/>
  <c r="L73" i="1"/>
  <c r="L117" i="1"/>
  <c r="L46" i="1"/>
  <c r="L89" i="1"/>
  <c r="L49" i="1"/>
  <c r="L41" i="1"/>
  <c r="L43" i="1"/>
  <c r="L103" i="1"/>
  <c r="L62" i="1"/>
  <c r="L100" i="1"/>
  <c r="L121" i="1"/>
  <c r="L107" i="1"/>
  <c r="L11" i="1"/>
  <c r="L28" i="1"/>
  <c r="L27" i="1"/>
  <c r="L132" i="1"/>
  <c r="L113" i="1"/>
  <c r="L82" i="1"/>
  <c r="L1551" i="1"/>
  <c r="L1600" i="1"/>
  <c r="L1619" i="1"/>
  <c r="L1552" i="1"/>
  <c r="L1579" i="1"/>
  <c r="L1602" i="1"/>
  <c r="L1566" i="1"/>
  <c r="L1598" i="1"/>
  <c r="L1610" i="1"/>
  <c r="L1584" i="1"/>
  <c r="L1499" i="1"/>
  <c r="L1496" i="1"/>
  <c r="L1522" i="1"/>
  <c r="L1627" i="1"/>
  <c r="L1494" i="1"/>
  <c r="L1529" i="1"/>
  <c r="L1668" i="1"/>
  <c r="L1561" i="1"/>
  <c r="L1682" i="1"/>
  <c r="L1502" i="1"/>
  <c r="L1550" i="1"/>
  <c r="L1523" i="1"/>
  <c r="L1642" i="1"/>
  <c r="L1527" i="1"/>
  <c r="L1572" i="1"/>
  <c r="L1559" i="1"/>
  <c r="L268" i="1"/>
  <c r="L244" i="1"/>
  <c r="L245" i="1"/>
  <c r="L271" i="1"/>
  <c r="L167" i="1"/>
  <c r="L168" i="1"/>
  <c r="L196" i="1"/>
  <c r="L275" i="1"/>
  <c r="L210" i="1"/>
  <c r="L192" i="1"/>
  <c r="L229" i="1"/>
  <c r="L143" i="1"/>
  <c r="L148" i="1"/>
  <c r="L239" i="1"/>
  <c r="L235" i="1"/>
  <c r="L142" i="1"/>
  <c r="L156" i="1"/>
  <c r="L1092" i="1"/>
  <c r="L1093" i="1"/>
  <c r="L1094" i="1"/>
  <c r="L1095" i="1"/>
  <c r="L887" i="1"/>
  <c r="L938" i="1"/>
  <c r="L927" i="1"/>
  <c r="L1090" i="1"/>
  <c r="L1107" i="1"/>
  <c r="L878" i="1"/>
  <c r="L948" i="1"/>
  <c r="L943" i="1"/>
  <c r="L1008" i="1"/>
  <c r="L960" i="1"/>
  <c r="L1108" i="1"/>
  <c r="L951" i="1"/>
  <c r="L995" i="1"/>
  <c r="L1104" i="1"/>
  <c r="L909" i="1"/>
  <c r="L983" i="1"/>
  <c r="L1072" i="1"/>
  <c r="L947" i="1"/>
  <c r="L990" i="1"/>
  <c r="L1023" i="1"/>
  <c r="L959" i="1"/>
  <c r="L894" i="1"/>
  <c r="L1016" i="1"/>
  <c r="L925" i="1"/>
  <c r="L1065" i="1"/>
  <c r="L2232" i="1"/>
  <c r="L2082" i="1"/>
  <c r="L2174" i="1"/>
  <c r="L2087" i="1"/>
  <c r="L2230" i="1"/>
  <c r="L2231" i="1"/>
  <c r="L2116" i="1"/>
  <c r="L2117" i="1"/>
  <c r="L695" i="1"/>
  <c r="L771" i="1"/>
  <c r="L661" i="1"/>
  <c r="L753" i="1"/>
  <c r="L724" i="1"/>
  <c r="L846" i="1"/>
  <c r="L651" i="1"/>
  <c r="L739" i="1"/>
  <c r="L650" i="1"/>
  <c r="L700" i="1"/>
  <c r="L353" i="1"/>
  <c r="L346" i="1"/>
  <c r="L328" i="1"/>
  <c r="L341" i="1"/>
  <c r="L317" i="1"/>
  <c r="L315" i="1"/>
  <c r="L393" i="1"/>
  <c r="L276" i="1"/>
  <c r="L1132" i="1"/>
  <c r="L1287" i="1"/>
  <c r="L1178" i="1"/>
  <c r="L1278" i="1"/>
  <c r="L1248" i="1"/>
  <c r="L1147" i="1"/>
  <c r="L1150" i="1"/>
  <c r="L1121" i="1"/>
  <c r="L1119" i="1"/>
  <c r="L1174" i="1"/>
  <c r="L1220" i="1"/>
  <c r="L1959" i="1"/>
  <c r="L2032" i="1"/>
  <c r="L2041" i="1"/>
  <c r="L2035" i="1"/>
  <c r="L1912" i="1"/>
  <c r="L2048" i="1"/>
  <c r="L1932" i="1"/>
  <c r="L2043" i="1"/>
  <c r="L1885" i="1"/>
  <c r="L1892" i="1"/>
  <c r="L1411" i="1"/>
  <c r="L1328" i="1"/>
  <c r="L1363" i="1"/>
  <c r="L1355" i="1"/>
  <c r="L1810" i="1"/>
  <c r="L2257" i="1"/>
  <c r="L2244" i="1"/>
  <c r="L2223" i="1"/>
  <c r="L2188" i="1"/>
  <c r="L2252" i="1"/>
  <c r="L2114" i="1"/>
  <c r="L2238" i="1"/>
  <c r="L2104" i="1"/>
  <c r="L2206" i="1"/>
  <c r="L2070" i="1"/>
  <c r="L2161" i="1"/>
  <c r="L2130" i="1"/>
  <c r="L2144" i="1"/>
  <c r="L2239" i="1"/>
  <c r="L2107" i="1"/>
  <c r="L740" i="1"/>
  <c r="L768" i="1"/>
  <c r="L770" i="1"/>
  <c r="L835" i="1"/>
  <c r="L658" i="1"/>
  <c r="L763" i="1"/>
  <c r="L765" i="1"/>
  <c r="L773" i="1"/>
  <c r="L755" i="1"/>
  <c r="L856" i="1"/>
  <c r="L812" i="1"/>
  <c r="L778" i="1"/>
  <c r="L780" i="1"/>
  <c r="L646" i="1"/>
  <c r="L864" i="1"/>
  <c r="L674" i="1"/>
  <c r="L679" i="1"/>
  <c r="L788" i="1"/>
  <c r="L716" i="1"/>
  <c r="L2293" i="1"/>
  <c r="L2303" i="1"/>
  <c r="L2279" i="1"/>
  <c r="L2283" i="1"/>
  <c r="L2307" i="1"/>
  <c r="L2318" i="1"/>
  <c r="L2284" i="1"/>
  <c r="L2319" i="1"/>
  <c r="L2295" i="1"/>
  <c r="L2267" i="1"/>
  <c r="L2305" i="1"/>
  <c r="L652" i="1"/>
  <c r="L746" i="1"/>
  <c r="L797" i="1"/>
  <c r="L721" i="1"/>
  <c r="L728" i="1"/>
  <c r="L805" i="1"/>
  <c r="L707" i="1"/>
  <c r="L814" i="1"/>
  <c r="L860" i="1"/>
  <c r="L756" i="1"/>
  <c r="L361" i="1"/>
  <c r="L355" i="1"/>
  <c r="L372" i="1"/>
  <c r="L340" i="1"/>
  <c r="L349" i="1"/>
  <c r="L387" i="1"/>
  <c r="L342" i="1"/>
  <c r="L381" i="1"/>
  <c r="L325" i="1"/>
  <c r="L351" i="1"/>
  <c r="L408" i="1"/>
  <c r="L316" i="1"/>
  <c r="L293" i="1"/>
  <c r="L368" i="1"/>
  <c r="L284" i="1"/>
  <c r="L379" i="1"/>
  <c r="L1241" i="1"/>
  <c r="L1228" i="1"/>
  <c r="L1165" i="1"/>
  <c r="L1295" i="1"/>
  <c r="L1277" i="1"/>
  <c r="L1271" i="1"/>
  <c r="L1223" i="1"/>
  <c r="L1205" i="1"/>
  <c r="L1227" i="1"/>
  <c r="L1185" i="1"/>
  <c r="L1226" i="1"/>
  <c r="L1267" i="1"/>
  <c r="L1209" i="1"/>
  <c r="L1129" i="1"/>
  <c r="L2011" i="1"/>
  <c r="L1943" i="1"/>
  <c r="L2028" i="1"/>
  <c r="L2049" i="1"/>
  <c r="L2066" i="1"/>
  <c r="L1990" i="1"/>
  <c r="L2040" i="1"/>
  <c r="L1999" i="1"/>
  <c r="L1961" i="1"/>
  <c r="L1911" i="1"/>
  <c r="L1992" i="1"/>
  <c r="L2042" i="1"/>
  <c r="L1962" i="1"/>
  <c r="L1928" i="1"/>
  <c r="L2001" i="1"/>
  <c r="L1883" i="1"/>
  <c r="L1944" i="1"/>
  <c r="L1994" i="1"/>
  <c r="L1958" i="1"/>
  <c r="L1916" i="1"/>
  <c r="L1945" i="1"/>
  <c r="L1898" i="1"/>
  <c r="L1935" i="1"/>
  <c r="L1338" i="1"/>
  <c r="L1419" i="1"/>
  <c r="L1361" i="1"/>
  <c r="L1389" i="1"/>
  <c r="L1421" i="1"/>
  <c r="L1311" i="1"/>
  <c r="L1404" i="1"/>
  <c r="L1377" i="1"/>
  <c r="L1340" i="1"/>
  <c r="L1333" i="1"/>
  <c r="L1367" i="1"/>
  <c r="L1442" i="1"/>
  <c r="L1314" i="1"/>
  <c r="L1393" i="1"/>
  <c r="L1357" i="1"/>
  <c r="L1426" i="1"/>
  <c r="L1481" i="1"/>
  <c r="L1468" i="1"/>
  <c r="L1457" i="1"/>
  <c r="L1480" i="1"/>
  <c r="L1842" i="1"/>
  <c r="L1864" i="1"/>
  <c r="L1696" i="1"/>
  <c r="L1823" i="1"/>
  <c r="L1766" i="1"/>
  <c r="L1851" i="1"/>
  <c r="L1862" i="1"/>
  <c r="L1694" i="1"/>
  <c r="L1687" i="1"/>
  <c r="L1775" i="1"/>
  <c r="L1832" i="1"/>
  <c r="L1740" i="1"/>
  <c r="L1765" i="1"/>
  <c r="L1784" i="1"/>
  <c r="L1877" i="1"/>
  <c r="L1751" i="1"/>
  <c r="L1790" i="1"/>
  <c r="L1739" i="1"/>
  <c r="L1747" i="1"/>
  <c r="L1850" i="1"/>
  <c r="L1774" i="1"/>
  <c r="L1815" i="1"/>
  <c r="L69" i="1"/>
  <c r="L138" i="1"/>
  <c r="L116" i="1"/>
  <c r="L86" i="1"/>
  <c r="L95" i="1"/>
  <c r="L91" i="1"/>
  <c r="L99" i="1"/>
  <c r="L140" i="1"/>
  <c r="L129" i="1"/>
  <c r="L59" i="1"/>
  <c r="L1663" i="1"/>
  <c r="L1676" i="1"/>
  <c r="L1636" i="1"/>
  <c r="L1574" i="1"/>
  <c r="L1597" i="1"/>
  <c r="L1506" i="1"/>
  <c r="L1609" i="1"/>
  <c r="L1594" i="1"/>
  <c r="L1596" i="1"/>
  <c r="L1520" i="1"/>
  <c r="L1658" i="1"/>
  <c r="L1679" i="1"/>
  <c r="L1581" i="1"/>
  <c r="L1518" i="1"/>
  <c r="L1647" i="1"/>
  <c r="L1530" i="1"/>
  <c r="L249" i="1"/>
  <c r="L211" i="1"/>
  <c r="L219" i="1"/>
  <c r="L149" i="1"/>
  <c r="L161" i="1"/>
  <c r="L272" i="1"/>
  <c r="L1100" i="1"/>
  <c r="L1102" i="1"/>
  <c r="L889" i="1"/>
  <c r="L1098" i="1"/>
  <c r="L1000" i="1"/>
  <c r="L942" i="1"/>
  <c r="L1055" i="1"/>
  <c r="L1007" i="1"/>
  <c r="L1058" i="1"/>
  <c r="L949" i="1"/>
  <c r="L1057" i="1"/>
  <c r="L625" i="1"/>
  <c r="L460" i="1"/>
  <c r="L473" i="1"/>
  <c r="L532" i="1"/>
  <c r="L515" i="1"/>
  <c r="L615" i="1"/>
  <c r="L522" i="1"/>
  <c r="L411" i="1"/>
  <c r="L419" i="1"/>
  <c r="L496" i="1"/>
  <c r="L523" i="1"/>
  <c r="L628" i="1"/>
  <c r="L531" i="1"/>
  <c r="L573" i="1"/>
  <c r="L2289" i="1"/>
  <c r="L2217" i="1"/>
  <c r="L2086" i="1"/>
  <c r="L2173" i="1"/>
  <c r="L2124" i="1"/>
  <c r="L2135" i="1"/>
  <c r="L2197" i="1"/>
  <c r="L2136" i="1"/>
  <c r="L2207" i="1"/>
  <c r="L2071" i="1"/>
  <c r="L2126" i="1"/>
  <c r="L821" i="1"/>
  <c r="L875" i="1"/>
  <c r="L644" i="1"/>
  <c r="L868" i="1"/>
  <c r="L865" i="1"/>
  <c r="L833" i="1"/>
  <c r="L808" i="1"/>
  <c r="L725" i="1"/>
  <c r="L730" i="1"/>
  <c r="L762" i="1"/>
  <c r="L849" i="1"/>
  <c r="L727" i="1"/>
  <c r="L712" i="1"/>
  <c r="L657" i="1"/>
  <c r="L326" i="1"/>
  <c r="L363" i="1"/>
  <c r="L358" i="1"/>
  <c r="L302" i="1"/>
  <c r="L335" i="1"/>
  <c r="L401" i="1"/>
  <c r="L294" i="1"/>
  <c r="L410" i="1"/>
  <c r="L329" i="1"/>
  <c r="L1249" i="1"/>
  <c r="L1163" i="1"/>
  <c r="L1293" i="1"/>
  <c r="L1283" i="1"/>
  <c r="L1258" i="1"/>
  <c r="L1128" i="1"/>
  <c r="L1172" i="1"/>
  <c r="L1290" i="1"/>
  <c r="L1216" i="1"/>
  <c r="L1143" i="1"/>
  <c r="L1266" i="1"/>
  <c r="L1118" i="1"/>
  <c r="L1199" i="1"/>
  <c r="L2019" i="1"/>
  <c r="L2046" i="1"/>
  <c r="L1980" i="1"/>
  <c r="L2007" i="1"/>
  <c r="L1927" i="1"/>
  <c r="L2047" i="1"/>
  <c r="L1956" i="1"/>
  <c r="L2009" i="1"/>
  <c r="L1952" i="1"/>
  <c r="L1884" i="1"/>
  <c r="L1925" i="1"/>
  <c r="L1358" i="1"/>
  <c r="L1427" i="1"/>
  <c r="L1395" i="1"/>
  <c r="L1360" i="1"/>
  <c r="L1316" i="1"/>
  <c r="L1366" i="1"/>
  <c r="L1305" i="1"/>
  <c r="L1399" i="1"/>
  <c r="L1492" i="1"/>
  <c r="L1320" i="1"/>
  <c r="L1464" i="1"/>
  <c r="L1474" i="1"/>
  <c r="L1866" i="1"/>
  <c r="L1737" i="1"/>
  <c r="L1875" i="1"/>
  <c r="L1861" i="1"/>
  <c r="L1752" i="1"/>
  <c r="L1780" i="1"/>
  <c r="L1805" i="1"/>
  <c r="L1872" i="1"/>
  <c r="L1736" i="1"/>
  <c r="L1876" i="1"/>
  <c r="L1839" i="1"/>
  <c r="L1763" i="1"/>
  <c r="L1794" i="1"/>
  <c r="L1779" i="1"/>
  <c r="L7" i="1"/>
  <c r="L114" i="1"/>
  <c r="L118" i="1"/>
  <c r="L92" i="1"/>
  <c r="L36" i="1"/>
  <c r="L16" i="1"/>
  <c r="L97" i="1"/>
  <c r="L55" i="1"/>
  <c r="L124" i="1"/>
  <c r="L111" i="1"/>
  <c r="L1533" i="1"/>
  <c r="L1669" i="1"/>
  <c r="L1603" i="1"/>
  <c r="L1593" i="1"/>
  <c r="L1665" i="1"/>
  <c r="L1590" i="1"/>
  <c r="L1617" i="1"/>
  <c r="L1607" i="1"/>
  <c r="L1532" i="1"/>
  <c r="L1526" i="1"/>
  <c r="L1613" i="1"/>
  <c r="L169" i="1"/>
  <c r="L198" i="1"/>
  <c r="L171" i="1"/>
  <c r="L150" i="1"/>
  <c r="L183" i="1"/>
  <c r="L188" i="1"/>
  <c r="L186" i="1"/>
  <c r="L194" i="1"/>
  <c r="L888" i="1"/>
  <c r="L1035" i="1"/>
  <c r="L937" i="1"/>
  <c r="L997" i="1"/>
  <c r="L906" i="1"/>
  <c r="L970" i="1"/>
  <c r="L1006" i="1"/>
  <c r="L907" i="1"/>
  <c r="L884" i="1"/>
  <c r="L929" i="1"/>
  <c r="L1061" i="1"/>
  <c r="L877" i="1"/>
  <c r="L1012" i="1"/>
  <c r="L1001" i="1"/>
  <c r="L607" i="1"/>
  <c r="L470" i="1"/>
  <c r="L555" i="1"/>
  <c r="L414" i="1"/>
  <c r="L611" i="1"/>
  <c r="L484" i="1"/>
  <c r="L495" i="1"/>
  <c r="L487" i="1"/>
  <c r="L586" i="1"/>
  <c r="L506" i="1"/>
  <c r="L594" i="1"/>
  <c r="L1479" i="1"/>
  <c r="L1332" i="1"/>
  <c r="L1341" i="1"/>
  <c r="L1720" i="1"/>
  <c r="L1738" i="1"/>
  <c r="L1688" i="1"/>
  <c r="L1735" i="1"/>
  <c r="L1704" i="1"/>
  <c r="L1812" i="1"/>
  <c r="L48" i="1"/>
  <c r="L110" i="1"/>
  <c r="L112" i="1"/>
  <c r="L131" i="1"/>
  <c r="L23" i="1"/>
  <c r="L1624" i="1"/>
  <c r="L1673" i="1"/>
  <c r="L1534" i="1"/>
  <c r="L1582" i="1"/>
  <c r="L1528" i="1"/>
  <c r="L1659" i="1"/>
  <c r="L1632" i="1"/>
  <c r="L1646" i="1"/>
  <c r="L1589" i="1"/>
  <c r="L225" i="1"/>
  <c r="L226" i="1"/>
  <c r="L257" i="1"/>
  <c r="L199" i="1"/>
  <c r="L218" i="1"/>
  <c r="L146" i="1"/>
  <c r="L237" i="1"/>
  <c r="L165" i="1"/>
  <c r="L953" i="1"/>
  <c r="L1088" i="1"/>
  <c r="L908" i="1"/>
  <c r="L982" i="1"/>
  <c r="L1010" i="1"/>
  <c r="L882" i="1"/>
  <c r="L941" i="1"/>
  <c r="L545" i="1"/>
  <c r="L596" i="1"/>
  <c r="L534" i="1"/>
  <c r="L423" i="1"/>
  <c r="L543" i="1"/>
  <c r="L557" i="1"/>
  <c r="L633" i="1"/>
  <c r="L599" i="1"/>
  <c r="L638" i="1"/>
  <c r="L2235" i="1"/>
  <c r="L2109" i="1"/>
  <c r="L2166" i="1"/>
  <c r="L2216" i="1"/>
  <c r="L2152" i="1"/>
  <c r="L723" i="1"/>
  <c r="L840" i="1"/>
  <c r="L741" i="1"/>
  <c r="L691" i="1"/>
  <c r="L824" i="1"/>
  <c r="L708" i="1"/>
  <c r="L339" i="1"/>
  <c r="L365" i="1"/>
  <c r="L369" i="1"/>
  <c r="L352" i="1"/>
  <c r="L409" i="1"/>
  <c r="L295" i="1"/>
  <c r="L386" i="1"/>
  <c r="L1286" i="1"/>
  <c r="L1133" i="1"/>
  <c r="L1215" i="1"/>
  <c r="L1297" i="1"/>
  <c r="L1261" i="1"/>
  <c r="L1222" i="1"/>
  <c r="L1126" i="1"/>
  <c r="L1200" i="1"/>
  <c r="L1272" i="1"/>
  <c r="L1973" i="1"/>
  <c r="L2014" i="1"/>
  <c r="L1938" i="1"/>
  <c r="L1940" i="1"/>
  <c r="L1971" i="1"/>
  <c r="L2018" i="1"/>
  <c r="L1380" i="1"/>
  <c r="L1412" i="1"/>
  <c r="L1362" i="1"/>
  <c r="L1397" i="1"/>
  <c r="L1317" i="1"/>
  <c r="L1336" i="1"/>
  <c r="L1452" i="1"/>
  <c r="L1450" i="1"/>
  <c r="L1867" i="1"/>
  <c r="L1750" i="1"/>
  <c r="L1697" i="1"/>
  <c r="L1804" i="1"/>
  <c r="L1857" i="1"/>
  <c r="L1852" i="1"/>
  <c r="L1767" i="1"/>
  <c r="L76" i="1"/>
  <c r="L44" i="1"/>
  <c r="L105" i="1"/>
  <c r="L9" i="1"/>
  <c r="L1538" i="1"/>
  <c r="L1578" i="1"/>
  <c r="L1635" i="1"/>
  <c r="L1634" i="1"/>
  <c r="L1592" i="1"/>
  <c r="L1505" i="1"/>
  <c r="L1631" i="1"/>
  <c r="L1569" i="1"/>
  <c r="L1657" i="1"/>
  <c r="L1531" i="1"/>
  <c r="L1554" i="1"/>
  <c r="L189" i="1"/>
  <c r="L253" i="1"/>
  <c r="L208" i="1"/>
  <c r="L254" i="1"/>
  <c r="L241" i="1"/>
  <c r="L261" i="1"/>
  <c r="L262" i="1"/>
  <c r="L263" i="1"/>
  <c r="L274" i="1"/>
  <c r="L166" i="1"/>
  <c r="L215" i="1"/>
  <c r="L212" i="1"/>
  <c r="L172" i="1"/>
  <c r="L185" i="1"/>
  <c r="L224" i="1"/>
  <c r="L159" i="1"/>
  <c r="L203" i="1"/>
  <c r="L182" i="1"/>
  <c r="L197" i="1"/>
  <c r="L975" i="1"/>
  <c r="L976" i="1"/>
  <c r="L961" i="1"/>
  <c r="L923" i="1"/>
  <c r="L1081" i="1"/>
  <c r="L965" i="1"/>
  <c r="L883" i="1"/>
  <c r="L1034" i="1"/>
  <c r="L1042" i="1"/>
  <c r="L926" i="1"/>
  <c r="L952" i="1"/>
  <c r="L1053" i="1"/>
  <c r="L1103" i="1"/>
  <c r="L912" i="1"/>
  <c r="L1069" i="1"/>
  <c r="L958" i="1"/>
  <c r="L1027" i="1"/>
  <c r="L1029" i="1"/>
  <c r="L996" i="1"/>
  <c r="L991" i="1"/>
  <c r="L924" i="1"/>
  <c r="L1071" i="1"/>
  <c r="L880" i="1"/>
  <c r="L911" i="1"/>
  <c r="L899" i="1"/>
  <c r="L467" i="1"/>
  <c r="L606" i="1"/>
  <c r="L502" i="1"/>
  <c r="L546" i="1"/>
  <c r="L548" i="1"/>
  <c r="L510" i="1"/>
  <c r="L463" i="1"/>
  <c r="L493" i="1"/>
  <c r="L581" i="1"/>
  <c r="L535" i="1"/>
  <c r="L609" i="1"/>
  <c r="L612" i="1"/>
  <c r="L417" i="1"/>
  <c r="L558" i="1"/>
  <c r="L616" i="1"/>
  <c r="L623" i="1"/>
  <c r="L618" i="1"/>
  <c r="L578" i="1"/>
  <c r="L421" i="1"/>
  <c r="L560" i="1"/>
  <c r="L562" i="1"/>
  <c r="L568" i="1"/>
  <c r="L641" i="1"/>
  <c r="L428" i="1"/>
  <c r="L509" i="1"/>
  <c r="L635" i="1"/>
  <c r="L440" i="1"/>
  <c r="L2300" i="1"/>
  <c r="L2270" i="1"/>
  <c r="L2317" i="1"/>
  <c r="L2266" i="1"/>
  <c r="L2272" i="1"/>
  <c r="L123" i="1"/>
  <c r="L50" i="1"/>
  <c r="L22" i="1"/>
  <c r="L56" i="1"/>
  <c r="L61" i="1"/>
  <c r="L84" i="1"/>
  <c r="L1644" i="1"/>
  <c r="L1670" i="1"/>
  <c r="L1630" i="1"/>
  <c r="L1511" i="1"/>
  <c r="L1555" i="1"/>
  <c r="L1558" i="1"/>
  <c r="L269" i="1"/>
  <c r="L270" i="1"/>
  <c r="L181" i="1"/>
  <c r="L163" i="1"/>
  <c r="L228" i="1"/>
  <c r="L273" i="1"/>
  <c r="L191" i="1"/>
  <c r="L1101" i="1"/>
  <c r="L980" i="1"/>
  <c r="L885" i="1"/>
  <c r="L1082" i="1"/>
  <c r="L994" i="1"/>
  <c r="L1005" i="1"/>
  <c r="L1024" i="1"/>
  <c r="L967" i="1"/>
  <c r="L1062" i="1"/>
  <c r="L1060" i="1"/>
  <c r="L910" i="1"/>
  <c r="L1031" i="1"/>
  <c r="L468" i="1"/>
  <c r="L547" i="1"/>
  <c r="L520" i="1"/>
  <c r="L597" i="1"/>
  <c r="L461" i="1"/>
  <c r="L608" i="1"/>
  <c r="L549" i="1"/>
  <c r="L533" i="1"/>
  <c r="L542" i="1"/>
  <c r="L424" i="1"/>
  <c r="L415" i="1"/>
  <c r="L422" i="1"/>
  <c r="L517" i="1"/>
  <c r="L630" i="1"/>
  <c r="L433" i="1"/>
  <c r="L434" i="1"/>
  <c r="L574" i="1"/>
  <c r="L514" i="1"/>
  <c r="L2256" i="1"/>
  <c r="L2163" i="1"/>
  <c r="L2171" i="1"/>
  <c r="L2229" i="1"/>
  <c r="L2196" i="1"/>
  <c r="L2159" i="1"/>
  <c r="L2143" i="1"/>
  <c r="L2214" i="1"/>
  <c r="L2078" i="1"/>
  <c r="L2137" i="1"/>
  <c r="L2200" i="1"/>
  <c r="L810" i="1"/>
  <c r="L823" i="1"/>
  <c r="L809" i="1"/>
  <c r="L758" i="1"/>
  <c r="L718" i="1"/>
  <c r="L702" i="1"/>
  <c r="L874" i="1"/>
  <c r="L843" i="1"/>
  <c r="L871" i="1"/>
  <c r="L737" i="1"/>
  <c r="L775" i="1"/>
  <c r="L747" i="1"/>
  <c r="L752" i="1"/>
  <c r="L287" i="1"/>
  <c r="L306" i="1"/>
  <c r="L348" i="1"/>
  <c r="L301" i="1"/>
  <c r="L388" i="1"/>
  <c r="L350" i="1"/>
  <c r="L290" i="1"/>
  <c r="L283" i="1"/>
  <c r="L402" i="1"/>
  <c r="L367" i="1"/>
  <c r="L297" i="1"/>
  <c r="L1203" i="1"/>
  <c r="L1131" i="1"/>
  <c r="L1171" i="1"/>
  <c r="L1124" i="1"/>
  <c r="L1148" i="1"/>
  <c r="L1173" i="1"/>
  <c r="L1146" i="1"/>
  <c r="L1931" i="1"/>
  <c r="L1983" i="1"/>
  <c r="L2054" i="1"/>
  <c r="L1997" i="1"/>
  <c r="L2061" i="1"/>
  <c r="L1998" i="1"/>
  <c r="L2062" i="1"/>
  <c r="L1955" i="1"/>
  <c r="L2000" i="1"/>
  <c r="L1951" i="1"/>
  <c r="L1891" i="1"/>
  <c r="L2002" i="1"/>
  <c r="L1880" i="1"/>
  <c r="L1309" i="1"/>
  <c r="L1429" i="1"/>
  <c r="L1414" i="1"/>
  <c r="L1383" i="1"/>
  <c r="L1459" i="1"/>
  <c r="L1378" i="1"/>
  <c r="L1318" i="1"/>
  <c r="L1339" i="1"/>
  <c r="L1374" i="1"/>
  <c r="L1439" i="1"/>
  <c r="L1460" i="1"/>
  <c r="L1473" i="1"/>
  <c r="L1485" i="1"/>
  <c r="L1806" i="1"/>
  <c r="L1773" i="1"/>
  <c r="L1846" i="1"/>
  <c r="L1760" i="1"/>
  <c r="L1695" i="1"/>
  <c r="L1818" i="1"/>
  <c r="L1848" i="1"/>
  <c r="L1799" i="1"/>
  <c r="L1829" i="1"/>
  <c r="L1693" i="1"/>
  <c r="L1707" i="1"/>
  <c r="L1796" i="1"/>
  <c r="L77" i="1"/>
  <c r="L6" i="1"/>
  <c r="L4" i="2"/>
  <c r="L26" i="1"/>
  <c r="L34" i="1"/>
  <c r="L25" i="1"/>
  <c r="L21" i="1"/>
  <c r="L58" i="1"/>
  <c r="L108" i="1"/>
  <c r="L13" i="1"/>
  <c r="L1537" i="1"/>
  <c r="L1662" i="1"/>
  <c r="L1500" i="1"/>
  <c r="L1618" i="1"/>
  <c r="L1622" i="1"/>
  <c r="L1567" i="1"/>
  <c r="L1591" i="1"/>
  <c r="L1525" i="1"/>
  <c r="L1570" i="1"/>
  <c r="L1626" i="1"/>
  <c r="L250" i="1"/>
  <c r="L251" i="1"/>
  <c r="L180" i="1"/>
  <c r="L190" i="1"/>
  <c r="L213" i="1"/>
  <c r="L176" i="1"/>
  <c r="L234" i="1"/>
  <c r="L157" i="1"/>
  <c r="L193" i="1"/>
  <c r="L964" i="1"/>
  <c r="L1089" i="1"/>
  <c r="L968" i="1"/>
  <c r="L1040" i="1"/>
  <c r="L1013" i="1"/>
  <c r="L974" i="1"/>
  <c r="L1075" i="1"/>
  <c r="L972" i="1"/>
  <c r="L1105" i="1"/>
  <c r="L1021" i="1"/>
  <c r="L1067" i="1"/>
  <c r="L1064" i="1"/>
  <c r="L1051" i="1"/>
  <c r="L993" i="1"/>
  <c r="L896" i="1"/>
  <c r="L604" i="1"/>
  <c r="L601" i="1"/>
  <c r="L413" i="1"/>
  <c r="L480" i="1"/>
  <c r="L521" i="1"/>
  <c r="L491" i="1"/>
  <c r="L430" i="1"/>
  <c r="L590" i="1"/>
  <c r="L559" i="1"/>
  <c r="L2249" i="1"/>
  <c r="L2168" i="1"/>
  <c r="L2228" i="1"/>
  <c r="L2187" i="1"/>
  <c r="L2251" i="1"/>
  <c r="L2156" i="1"/>
  <c r="L2142" i="1"/>
  <c r="L2205" i="1"/>
  <c r="L2261" i="1"/>
  <c r="L2151" i="1"/>
  <c r="L2208" i="1"/>
  <c r="L2131" i="1"/>
  <c r="L870" i="1"/>
  <c r="L655" i="1"/>
  <c r="L719" i="1"/>
  <c r="L828" i="1"/>
  <c r="L665" i="1"/>
  <c r="L757" i="1"/>
  <c r="L666" i="1"/>
  <c r="L815" i="1"/>
  <c r="L850" i="1"/>
  <c r="L786" i="1"/>
  <c r="L649" i="1"/>
  <c r="L690" i="1"/>
  <c r="L829" i="1"/>
  <c r="L804" i="1"/>
  <c r="L818" i="1"/>
  <c r="L838" i="1"/>
  <c r="L750" i="1"/>
  <c r="L286" i="1"/>
  <c r="L371" i="1"/>
  <c r="L337" i="1"/>
  <c r="L289" i="1"/>
  <c r="L357" i="1"/>
  <c r="L359" i="1"/>
  <c r="L389" i="1"/>
  <c r="L343" i="1"/>
  <c r="L382" i="1"/>
  <c r="L397" i="1"/>
  <c r="L391" i="1"/>
  <c r="L377" i="1"/>
  <c r="L311" i="1"/>
  <c r="L385" i="1"/>
  <c r="L398" i="1"/>
  <c r="L330" i="1"/>
  <c r="L394" i="1"/>
  <c r="L399" i="1"/>
  <c r="L1188" i="1"/>
  <c r="L1301" i="1"/>
  <c r="L1262" i="1"/>
  <c r="L1254" i="1"/>
  <c r="L1134" i="1"/>
  <c r="L1289" i="1"/>
  <c r="L1135" i="1"/>
  <c r="L1298" i="1"/>
  <c r="L1291" i="1"/>
  <c r="L1141" i="1"/>
  <c r="L1194" i="1"/>
  <c r="L1140" i="1"/>
  <c r="L1214" i="1"/>
  <c r="L1139" i="1"/>
  <c r="L1265" i="1"/>
  <c r="L1176" i="1"/>
  <c r="L1175" i="1"/>
  <c r="L1195" i="1"/>
  <c r="L1151" i="1"/>
  <c r="L1210" i="1"/>
  <c r="L1196" i="1"/>
  <c r="L1114" i="1"/>
  <c r="L1942" i="1"/>
  <c r="L2027" i="1"/>
  <c r="L1987" i="1"/>
  <c r="L2005" i="1"/>
  <c r="L1967" i="1"/>
  <c r="L1954" i="1"/>
  <c r="L1881" i="1"/>
  <c r="L2008" i="1"/>
  <c r="L2017" i="1"/>
  <c r="L2063" i="1"/>
  <c r="L1930" i="1"/>
  <c r="L1922" i="1"/>
  <c r="L1934" i="1"/>
  <c r="L1375" i="1"/>
  <c r="L1334" i="1"/>
  <c r="L1376" i="1"/>
  <c r="L1329" i="1"/>
  <c r="L1422" i="1"/>
  <c r="L1304" i="1"/>
  <c r="L1491" i="1"/>
  <c r="L1313" i="1"/>
  <c r="L1384" i="1"/>
  <c r="L1324" i="1"/>
  <c r="L1409" i="1"/>
  <c r="L1443" i="1"/>
  <c r="L1472" i="1"/>
  <c r="L1369" i="1"/>
  <c r="L1458" i="1"/>
  <c r="L1860" i="1"/>
  <c r="L1801" i="1"/>
  <c r="L1719" i="1"/>
  <c r="L1725" i="1"/>
  <c r="L1692" i="1"/>
  <c r="L1705" i="1"/>
  <c r="L68" i="1"/>
  <c r="L72" i="1"/>
  <c r="L66" i="1"/>
  <c r="L125" i="1"/>
  <c r="L90" i="1"/>
  <c r="L1660" i="1"/>
  <c r="L1547" i="1"/>
  <c r="L1586" i="1"/>
  <c r="L1601" i="1"/>
  <c r="L1649" i="1"/>
  <c r="L1524" i="1"/>
  <c r="L170" i="1"/>
  <c r="L252" i="1"/>
  <c r="L256" i="1"/>
  <c r="L220" i="1"/>
  <c r="L184" i="1"/>
  <c r="L1039" i="1"/>
  <c r="L1083" i="1"/>
  <c r="L988" i="1"/>
  <c r="L933" i="1"/>
  <c r="L998" i="1"/>
  <c r="L956" i="1"/>
  <c r="L945" i="1"/>
  <c r="L940" i="1"/>
  <c r="L1084" i="1"/>
  <c r="L472" i="1"/>
  <c r="L458" i="1"/>
  <c r="L563" i="1"/>
  <c r="L412" i="1"/>
  <c r="L550" i="1"/>
  <c r="L492" i="1"/>
  <c r="L494" i="1"/>
  <c r="L571" i="1"/>
  <c r="L2278" i="1"/>
  <c r="L2250" i="1"/>
  <c r="L2195" i="1"/>
  <c r="L2141" i="1"/>
  <c r="L2076" i="1"/>
  <c r="L2177" i="1"/>
  <c r="L726" i="1"/>
  <c r="L789" i="1"/>
  <c r="L744" i="1"/>
  <c r="L734" i="1"/>
  <c r="L816" i="1"/>
  <c r="L374" i="1"/>
  <c r="L300" i="1"/>
  <c r="L320" i="1"/>
  <c r="L303" i="1"/>
  <c r="L291" i="1"/>
  <c r="L292" i="1"/>
  <c r="L1276" i="1"/>
  <c r="L1288" i="1"/>
  <c r="L1162" i="1"/>
  <c r="L1299" i="1"/>
  <c r="L1224" i="1"/>
  <c r="L1111" i="1"/>
  <c r="L1218" i="1"/>
  <c r="L1125" i="1"/>
  <c r="L1182" i="1"/>
  <c r="L2025" i="1"/>
  <c r="L2039" i="1"/>
  <c r="L2064" i="1"/>
  <c r="L1887" i="1"/>
  <c r="L1327" i="1"/>
  <c r="L1430" i="1"/>
  <c r="L1321" i="1"/>
  <c r="L1432" i="1"/>
  <c r="L1307" i="1"/>
  <c r="L1371" i="1"/>
  <c r="L1344" i="1"/>
  <c r="L1368" i="1"/>
  <c r="L1855" i="1"/>
  <c r="L1786" i="1"/>
  <c r="L1724" i="1"/>
  <c r="L1777" i="1"/>
  <c r="L1764" i="1"/>
  <c r="L1844" i="1"/>
  <c r="L1689" i="1"/>
  <c r="L45" i="1"/>
  <c r="L54" i="1"/>
  <c r="L20" i="1"/>
  <c r="L63" i="1"/>
  <c r="L1513" i="1"/>
  <c r="L1616" i="1"/>
  <c r="L1508" i="1"/>
  <c r="L1548" i="1"/>
  <c r="L1521" i="1"/>
  <c r="L2301" i="1"/>
  <c r="L2311" i="1"/>
  <c r="L2302" i="1"/>
  <c r="L2271" i="1"/>
  <c r="L2314" i="1"/>
  <c r="L2263" i="1"/>
  <c r="L2092" i="1"/>
  <c r="L2123" i="1"/>
  <c r="L2236" i="1"/>
  <c r="L2134" i="1"/>
  <c r="L2204" i="1"/>
  <c r="L2157" i="1"/>
  <c r="L2243" i="1"/>
  <c r="L2150" i="1"/>
  <c r="L2215" i="1"/>
  <c r="L2079" i="1"/>
  <c r="L2072" i="1"/>
  <c r="L855" i="1"/>
  <c r="L662" i="1"/>
  <c r="L793" i="1"/>
  <c r="L854" i="1"/>
  <c r="L675" i="1"/>
  <c r="L781" i="1"/>
  <c r="L732" i="1"/>
  <c r="L869" i="1"/>
  <c r="L795" i="1"/>
  <c r="L785" i="1"/>
  <c r="L831" i="1"/>
  <c r="L703" i="1"/>
  <c r="L693" i="1"/>
  <c r="L811" i="1"/>
  <c r="L827" i="1"/>
  <c r="L323" i="1"/>
  <c r="L384" i="1"/>
  <c r="L1281" i="1"/>
  <c r="L1256" i="1"/>
  <c r="L1236" i="1"/>
  <c r="L1170" i="1"/>
  <c r="L1252" i="1"/>
  <c r="L2065" i="1"/>
  <c r="L1978" i="1"/>
  <c r="L2006" i="1"/>
  <c r="L2015" i="1"/>
  <c r="L1950" i="1"/>
  <c r="L1882" i="1"/>
  <c r="L1929" i="1"/>
  <c r="L1895" i="1"/>
  <c r="L2010" i="1"/>
  <c r="L1915" i="1"/>
  <c r="L1888" i="1"/>
  <c r="L1936" i="1"/>
  <c r="L1402" i="1"/>
  <c r="L1391" i="1"/>
  <c r="L1449" i="1"/>
  <c r="L1406" i="1"/>
  <c r="L1444" i="1"/>
  <c r="L1822" i="1"/>
  <c r="L1843" i="1"/>
  <c r="L1836" i="1"/>
  <c r="L1749" i="1"/>
  <c r="L1702" i="1"/>
  <c r="L1745" i="1"/>
  <c r="L1734" i="1"/>
  <c r="L137" i="1"/>
  <c r="L67" i="1"/>
  <c r="L93" i="1"/>
  <c r="L12" i="1"/>
  <c r="L102" i="1"/>
  <c r="L88" i="1"/>
  <c r="L78" i="1"/>
  <c r="L1638" i="1"/>
  <c r="L1575" i="1"/>
  <c r="L1562" i="1"/>
  <c r="L1503" i="1"/>
  <c r="L1573" i="1"/>
  <c r="L1560" i="1"/>
  <c r="L1612" i="1"/>
  <c r="L1639" i="1"/>
  <c r="L255" i="1"/>
  <c r="L227" i="1"/>
  <c r="L153" i="1"/>
  <c r="L202" i="1"/>
  <c r="L162" i="1"/>
  <c r="L236" i="1"/>
  <c r="L195" i="1"/>
  <c r="L1038" i="1"/>
  <c r="L1047" i="1"/>
  <c r="L978" i="1"/>
  <c r="L1036" i="1"/>
  <c r="L986" i="1"/>
  <c r="L1077" i="1"/>
  <c r="L989" i="1"/>
  <c r="L928" i="1"/>
  <c r="L1068" i="1"/>
  <c r="L504" i="1"/>
  <c r="L579" i="1"/>
  <c r="L528" i="1"/>
  <c r="L619" i="1"/>
  <c r="L540" i="1"/>
  <c r="L576" i="1"/>
  <c r="L552" i="1"/>
  <c r="L498" i="1"/>
  <c r="L512" i="1"/>
  <c r="L500" i="1"/>
  <c r="L2282" i="1"/>
  <c r="L2120" i="1"/>
  <c r="L2212" i="1"/>
  <c r="L2155" i="1"/>
  <c r="L2213" i="1"/>
  <c r="L2077" i="1"/>
  <c r="L2247" i="1"/>
  <c r="L2158" i="1"/>
  <c r="L2255" i="1"/>
  <c r="L2080" i="1"/>
  <c r="L659" i="1"/>
  <c r="L759" i="1"/>
  <c r="L743" i="1"/>
  <c r="L834" i="1"/>
  <c r="L761" i="1"/>
  <c r="L847" i="1"/>
  <c r="L774" i="1"/>
  <c r="L677" i="1"/>
  <c r="L345" i="1"/>
  <c r="L405" i="1"/>
  <c r="L378" i="1"/>
  <c r="L1234" i="1"/>
  <c r="L1244" i="1"/>
  <c r="L1168" i="1"/>
  <c r="L1169" i="1"/>
  <c r="L1136" i="1"/>
  <c r="L1212" i="1"/>
  <c r="L1192" i="1"/>
  <c r="L1982" i="1"/>
  <c r="L2053" i="1"/>
  <c r="L2038" i="1"/>
  <c r="L2013" i="1"/>
  <c r="L2023" i="1"/>
  <c r="L1889" i="1"/>
  <c r="L2016" i="1"/>
  <c r="L1890" i="1"/>
  <c r="L1924" i="1"/>
  <c r="L1364" i="1"/>
  <c r="L1312" i="1"/>
  <c r="L1392" i="1"/>
  <c r="L1417" i="1"/>
  <c r="L1386" i="1"/>
  <c r="L1461" i="1"/>
  <c r="L1478" i="1"/>
  <c r="L1438" i="1"/>
  <c r="L1453" i="1"/>
  <c r="L1466" i="1"/>
  <c r="L1874" i="1"/>
  <c r="L1708" i="1"/>
  <c r="L1814" i="1"/>
  <c r="L1753" i="1"/>
  <c r="L1733" i="1"/>
  <c r="L1744" i="1"/>
  <c r="L1787" i="1"/>
  <c r="L51" i="1"/>
  <c r="L75" i="1"/>
  <c r="L81" i="1"/>
  <c r="L42" i="1"/>
  <c r="L139" i="1"/>
  <c r="L30" i="1"/>
  <c r="L126" i="1"/>
  <c r="L1576" i="1"/>
  <c r="L1535" i="1"/>
  <c r="L1611" i="1"/>
  <c r="L1497" i="1"/>
  <c r="L1677" i="1"/>
  <c r="L1629" i="1"/>
  <c r="L1685" i="1"/>
  <c r="L1650" i="1"/>
  <c r="L1651" i="1"/>
  <c r="L1681" i="1"/>
  <c r="L1545" i="1"/>
  <c r="L207" i="1"/>
  <c r="L2298" i="1"/>
  <c r="L2292" i="1"/>
  <c r="L2288" i="1"/>
  <c r="L2264" i="1"/>
  <c r="L2121" i="1"/>
  <c r="L2122" i="1"/>
  <c r="L2186" i="1"/>
  <c r="L2128" i="1"/>
  <c r="L2148" i="1"/>
  <c r="L2203" i="1"/>
  <c r="L2154" i="1"/>
  <c r="L2259" i="1"/>
  <c r="L2220" i="1"/>
  <c r="L2241" i="1"/>
  <c r="L2084" i="1"/>
  <c r="L2260" i="1"/>
  <c r="L2242" i="1"/>
  <c r="L2085" i="1"/>
  <c r="L2225" i="1"/>
  <c r="L2167" i="1"/>
  <c r="L2090" i="1"/>
  <c r="L2162" i="1"/>
  <c r="L749" i="1"/>
  <c r="L769" i="1"/>
  <c r="L863" i="1"/>
  <c r="L772" i="1"/>
  <c r="L853" i="1"/>
  <c r="L859" i="1"/>
  <c r="L760" i="1"/>
  <c r="L764" i="1"/>
  <c r="L766" i="1"/>
  <c r="L836" i="1"/>
  <c r="L839" i="1"/>
  <c r="L858" i="1"/>
  <c r="L767" i="1"/>
  <c r="L777" i="1"/>
  <c r="L779" i="1"/>
  <c r="L782" i="1"/>
  <c r="L696" i="1"/>
  <c r="L729" i="1"/>
  <c r="L857" i="1"/>
  <c r="L694" i="1"/>
  <c r="L731" i="1"/>
  <c r="L844" i="1"/>
  <c r="L791" i="1"/>
  <c r="L790" i="1"/>
  <c r="L738" i="1"/>
  <c r="L798" i="1"/>
  <c r="L862" i="1"/>
  <c r="L742" i="1"/>
  <c r="L806" i="1"/>
  <c r="L783" i="1"/>
  <c r="L776" i="1"/>
  <c r="L354" i="1"/>
  <c r="L324" i="1"/>
  <c r="L347" i="1"/>
  <c r="L319" i="1"/>
  <c r="L360" i="1"/>
  <c r="L390" i="1"/>
  <c r="L312" i="1"/>
  <c r="L396" i="1"/>
  <c r="L380" i="1"/>
  <c r="L313" i="1"/>
  <c r="L298" i="1"/>
  <c r="L1255" i="1"/>
  <c r="L1242" i="1"/>
  <c r="L1164" i="1"/>
  <c r="L1294" i="1"/>
  <c r="L1166" i="1"/>
  <c r="L1296" i="1"/>
  <c r="L1230" i="1"/>
  <c r="L1260" i="1"/>
  <c r="L1154" i="1"/>
  <c r="L1231" i="1"/>
  <c r="L1193" i="1"/>
  <c r="L1187" i="1"/>
  <c r="L1186" i="1"/>
  <c r="L1112" i="1"/>
  <c r="L1144" i="1"/>
  <c r="L1149" i="1"/>
  <c r="L1191" i="1"/>
  <c r="L1225" i="1"/>
  <c r="L1180" i="1"/>
  <c r="L1275" i="1"/>
  <c r="L1190" i="1"/>
  <c r="L1161" i="1"/>
  <c r="L1211" i="1"/>
  <c r="L1986" i="1"/>
  <c r="L2031" i="1"/>
  <c r="L1977" i="1"/>
  <c r="L1996" i="1"/>
  <c r="L2045" i="1"/>
  <c r="L2060" i="1"/>
  <c r="L1966" i="1"/>
  <c r="L2021" i="1"/>
  <c r="L1937" i="1"/>
  <c r="L2022" i="1"/>
  <c r="L2069" i="1"/>
  <c r="L1894" i="1"/>
  <c r="L1939" i="1"/>
  <c r="L2024" i="1"/>
  <c r="L2057" i="1"/>
  <c r="L1976" i="1"/>
  <c r="L1941" i="1"/>
  <c r="L2026" i="1"/>
  <c r="L2052" i="1"/>
  <c r="L1972" i="1"/>
  <c r="L1914" i="1"/>
  <c r="L1949" i="1"/>
  <c r="L1897" i="1"/>
  <c r="L1879" i="1"/>
  <c r="L1353" i="1"/>
  <c r="L1388" i="1"/>
  <c r="L1420" i="1"/>
  <c r="L1302" i="1"/>
  <c r="L1390" i="1"/>
  <c r="L1405" i="1"/>
  <c r="L1323" i="1"/>
  <c r="L1398" i="1"/>
  <c r="L1408" i="1"/>
  <c r="L1356" i="1"/>
  <c r="L1425" i="1"/>
  <c r="L1475" i="1"/>
  <c r="L1315" i="1"/>
  <c r="L1440" i="1"/>
  <c r="L1484" i="1"/>
  <c r="L1463" i="1"/>
  <c r="L1489" i="1"/>
  <c r="L1487" i="1"/>
  <c r="L1470" i="1"/>
  <c r="L1345" i="1"/>
  <c r="L1455" i="1"/>
  <c r="L1435" i="1"/>
  <c r="L1467" i="1"/>
  <c r="L1451" i="1"/>
  <c r="L1825" i="1"/>
  <c r="L1748" i="1"/>
  <c r="L1856" i="1"/>
  <c r="L1854" i="1"/>
  <c r="L1686" i="1"/>
  <c r="L1835" i="1"/>
  <c r="L1871" i="1"/>
  <c r="L1820" i="1"/>
  <c r="L1811" i="1"/>
  <c r="L1723" i="1"/>
  <c r="L1830" i="1"/>
  <c r="L1826" i="1"/>
  <c r="L1722" i="1"/>
  <c r="L1813" i="1"/>
  <c r="L1841" i="1"/>
  <c r="L1803" i="1"/>
  <c r="L136" i="1"/>
  <c r="L71" i="1"/>
  <c r="L74" i="1"/>
  <c r="L87" i="1"/>
  <c r="L94" i="1"/>
  <c r="L10" i="1"/>
  <c r="L96" i="1"/>
  <c r="L128" i="1"/>
  <c r="L52" i="1"/>
  <c r="L101" i="1"/>
  <c r="L31" i="1"/>
  <c r="L14" i="1"/>
  <c r="L57" i="1"/>
  <c r="L33" i="1"/>
  <c r="L120" i="1"/>
  <c r="L35" i="1"/>
  <c r="L119" i="1"/>
  <c r="L98" i="1"/>
  <c r="L1512" i="1"/>
  <c r="L1664" i="1"/>
  <c r="L1654" i="1"/>
  <c r="L1645" i="1"/>
  <c r="L1661" i="1"/>
  <c r="L1577" i="1"/>
  <c r="L1606" i="1"/>
  <c r="L1633" i="1"/>
  <c r="L1580" i="1"/>
  <c r="L1556" i="1"/>
  <c r="L1536" i="1"/>
  <c r="L1568" i="1"/>
  <c r="L1621" i="1"/>
  <c r="L1519" i="1"/>
  <c r="L1557" i="1"/>
  <c r="L1640" i="1"/>
  <c r="L1678" i="1"/>
  <c r="L1641" i="1"/>
  <c r="L1509" i="1"/>
  <c r="L1587" i="1"/>
  <c r="L1653" i="1"/>
  <c r="L1667" i="1"/>
  <c r="L258" i="1"/>
  <c r="L205" i="1"/>
  <c r="L206" i="1"/>
  <c r="L240" i="1"/>
  <c r="L260" i="1"/>
  <c r="L242" i="1"/>
  <c r="L204" i="1"/>
  <c r="L151" i="1"/>
  <c r="L158" i="1"/>
  <c r="L221" i="1"/>
  <c r="L155" i="1"/>
  <c r="L177" i="1"/>
  <c r="L217" i="1"/>
  <c r="L154" i="1"/>
  <c r="L164" i="1"/>
  <c r="L1014" i="1"/>
  <c r="L1015" i="1"/>
  <c r="L1046" i="1"/>
  <c r="L1018" i="1"/>
  <c r="L963" i="1"/>
  <c r="L1097" i="1"/>
  <c r="L977" i="1"/>
  <c r="L935" i="1"/>
  <c r="L1049" i="1"/>
  <c r="L1028" i="1"/>
  <c r="L1070" i="1"/>
  <c r="L1109" i="1"/>
  <c r="L950" i="1"/>
  <c r="L1106" i="1"/>
  <c r="L946" i="1"/>
  <c r="L979" i="1"/>
  <c r="L987" i="1"/>
  <c r="L957" i="1"/>
  <c r="L939" i="1"/>
  <c r="L981" i="1"/>
  <c r="L1003" i="1"/>
  <c r="L944" i="1"/>
  <c r="L962" i="1"/>
  <c r="L992" i="1"/>
  <c r="L1066" i="1"/>
  <c r="L898" i="1"/>
  <c r="L999" i="1"/>
  <c r="L985" i="1"/>
  <c r="L592" i="1"/>
  <c r="L429" i="1"/>
  <c r="L556" i="1"/>
  <c r="L617" i="1"/>
  <c r="L457" i="1"/>
  <c r="L462" i="1"/>
  <c r="L476" i="1"/>
  <c r="L481" i="1"/>
  <c r="L432" i="1"/>
  <c r="L588" i="1"/>
  <c r="L479" i="1"/>
  <c r="L485" i="1"/>
  <c r="L544" i="1"/>
  <c r="L425" i="1"/>
  <c r="L418" i="1"/>
  <c r="L420" i="1"/>
  <c r="L475" i="1"/>
  <c r="L580" i="1"/>
  <c r="L583" i="1"/>
  <c r="L490" i="1"/>
  <c r="L627" i="1"/>
  <c r="L629" i="1"/>
  <c r="L634" i="1"/>
  <c r="L441" i="1"/>
  <c r="L530" i="1"/>
  <c r="L499" i="1"/>
  <c r="L507" i="1"/>
  <c r="L572" i="1"/>
  <c r="L642" i="1"/>
  <c r="L2118" i="1"/>
  <c r="L2185" i="1"/>
  <c r="L2240" i="1"/>
  <c r="L2108" i="1"/>
  <c r="L2119" i="1"/>
  <c r="L2194" i="1"/>
  <c r="L2133" i="1"/>
  <c r="L2211" i="1"/>
  <c r="L2075" i="1"/>
  <c r="L2165" i="1"/>
  <c r="L2175" i="1"/>
  <c r="L2246" i="1"/>
  <c r="L2088" i="1"/>
  <c r="L2170" i="1"/>
  <c r="L2176" i="1"/>
  <c r="L2089" i="1"/>
  <c r="L2181" i="1"/>
  <c r="L2226" i="1"/>
  <c r="L2248" i="1"/>
  <c r="L2091" i="1"/>
  <c r="L820" i="1"/>
  <c r="L822" i="1"/>
  <c r="L654" i="1"/>
  <c r="L842" i="1"/>
  <c r="L647" i="1"/>
  <c r="L851" i="1"/>
  <c r="L717" i="1"/>
  <c r="L832" i="1"/>
  <c r="L751" i="1"/>
  <c r="L867" i="1"/>
  <c r="L664" i="1"/>
  <c r="L837" i="1"/>
  <c r="L715" i="1"/>
  <c r="L802" i="1"/>
  <c r="L787" i="1"/>
  <c r="L733" i="1"/>
  <c r="L711" i="1"/>
  <c r="L866" i="1"/>
  <c r="L796" i="1"/>
  <c r="L692" i="1"/>
  <c r="L648" i="1"/>
  <c r="L872" i="1"/>
  <c r="L745" i="1"/>
  <c r="L735" i="1"/>
  <c r="L706" i="1"/>
  <c r="L813" i="1"/>
  <c r="L705" i="1"/>
  <c r="L714" i="1"/>
  <c r="L336" i="1"/>
  <c r="L305" i="1"/>
  <c r="L362" i="1"/>
  <c r="L327" i="1"/>
  <c r="L299" i="1"/>
  <c r="L356" i="1"/>
  <c r="L373" i="1"/>
  <c r="L375" i="1"/>
  <c r="L285" i="1"/>
  <c r="L278" i="1"/>
  <c r="L279" i="1"/>
  <c r="L296" i="1"/>
  <c r="L406" i="1"/>
  <c r="L277" i="1"/>
  <c r="L404" i="1"/>
  <c r="L331" i="1"/>
  <c r="L400" i="1"/>
  <c r="L1292" i="1"/>
  <c r="L1250" i="1"/>
  <c r="L1202" i="1"/>
  <c r="L1257" i="1"/>
  <c r="L1284" i="1"/>
  <c r="L1229" i="1"/>
  <c r="L1259" i="1"/>
  <c r="L1238" i="1"/>
  <c r="L1137" i="1"/>
  <c r="L1239" i="1"/>
  <c r="L1232" i="1"/>
  <c r="L1145" i="1"/>
  <c r="L1142" i="1"/>
  <c r="L1207" i="1"/>
  <c r="L1217" i="1"/>
  <c r="L1269" i="1"/>
  <c r="L1123" i="1"/>
  <c r="L1127" i="1"/>
  <c r="L1110" i="1"/>
  <c r="L1122" i="1"/>
  <c r="L1206" i="1"/>
  <c r="L1274" i="1"/>
  <c r="L1183" i="1"/>
  <c r="L1116" i="1"/>
  <c r="L1208" i="1"/>
  <c r="L2037" i="1"/>
  <c r="L2004" i="1"/>
  <c r="L1960" i="1"/>
  <c r="L2050" i="1"/>
  <c r="L2067" i="1"/>
  <c r="L2051" i="1"/>
  <c r="L2068" i="1"/>
  <c r="L1900" i="1"/>
  <c r="L1970" i="1"/>
  <c r="L1913" i="1"/>
  <c r="L1981" i="1"/>
  <c r="L1923" i="1"/>
  <c r="L1886" i="1"/>
  <c r="L1933" i="1"/>
  <c r="L1893" i="1"/>
  <c r="L1308" i="1"/>
  <c r="L1394" i="1"/>
  <c r="L1359" i="1"/>
  <c r="L1428" i="1"/>
  <c r="L1310" i="1"/>
  <c r="L1396" i="1"/>
  <c r="L1382" i="1"/>
  <c r="L1330" i="1"/>
  <c r="L1415" i="1"/>
  <c r="L1433" i="1"/>
  <c r="L1370" i="1"/>
  <c r="L1319" i="1"/>
  <c r="L1400" i="1"/>
  <c r="L1342" i="1"/>
  <c r="L1446" i="1"/>
  <c r="L1486" i="1"/>
  <c r="L1407" i="1"/>
  <c r="L1465" i="1"/>
  <c r="L1482" i="1"/>
  <c r="L1431" i="1"/>
  <c r="L1448" i="1"/>
  <c r="L1456" i="1"/>
  <c r="L1469" i="1"/>
  <c r="L1821" i="1"/>
  <c r="L1847" i="1"/>
  <c r="L1824" i="1"/>
  <c r="L1869" i="1"/>
  <c r="L1795" i="1"/>
  <c r="L1785" i="1"/>
  <c r="L1798" i="1"/>
  <c r="L1743" i="1"/>
  <c r="L1863" i="1"/>
  <c r="L1776" i="1"/>
  <c r="L1731" i="1"/>
  <c r="L1770" i="1"/>
  <c r="L1771" i="1"/>
  <c r="L1700" i="1"/>
  <c r="L1761" i="1"/>
  <c r="L1870" i="1"/>
  <c r="L1778" i="1"/>
  <c r="L1701" i="1"/>
  <c r="L1769" i="1"/>
  <c r="L1828" i="1"/>
  <c r="L115" i="1"/>
  <c r="L15" i="1"/>
  <c r="L29" i="1"/>
  <c r="L133" i="1"/>
  <c r="L32" i="1"/>
  <c r="L64" i="1"/>
  <c r="L122" i="1"/>
  <c r="L106" i="1"/>
  <c r="L130" i="1"/>
  <c r="L60" i="1"/>
  <c r="L1637" i="1"/>
  <c r="L1672" i="1"/>
  <c r="L1517" i="1"/>
  <c r="L1674" i="1"/>
  <c r="L1675" i="1"/>
  <c r="L1507" i="1"/>
  <c r="L1655" i="1"/>
  <c r="L1608" i="1"/>
  <c r="L1501" i="1"/>
  <c r="L1666" i="1"/>
  <c r="L1614" i="1"/>
  <c r="L1628" i="1"/>
  <c r="L1585" i="1"/>
  <c r="L1588" i="1"/>
  <c r="L1643" i="1"/>
  <c r="L1510" i="1"/>
  <c r="L1498" i="1"/>
  <c r="L1564" i="1"/>
  <c r="L1604" i="1"/>
  <c r="L1515" i="1"/>
  <c r="L1615" i="1"/>
  <c r="L1549" i="1"/>
  <c r="L1652" i="1"/>
  <c r="L1565" i="1"/>
  <c r="L264" i="1"/>
  <c r="L259" i="1"/>
  <c r="L266" i="1"/>
  <c r="L267" i="1"/>
  <c r="L209" i="1"/>
  <c r="L231" i="1"/>
  <c r="L201" i="1"/>
  <c r="L214" i="1"/>
  <c r="L222" i="1"/>
  <c r="L238" i="1"/>
  <c r="L147" i="1"/>
  <c r="L230" i="1"/>
  <c r="L145" i="1"/>
  <c r="L232" i="1"/>
  <c r="L160" i="1"/>
  <c r="L1043" i="1"/>
  <c r="L1044" i="1"/>
  <c r="L1045" i="1"/>
  <c r="L1080" i="1"/>
  <c r="L1074" i="1"/>
  <c r="L1020" i="1"/>
  <c r="L973" i="1"/>
  <c r="L1041" i="1"/>
  <c r="L900" i="1"/>
  <c r="L1091" i="1"/>
  <c r="L1026" i="1"/>
  <c r="L1085" i="1"/>
  <c r="L966" i="1"/>
  <c r="L893" i="1"/>
  <c r="L1002" i="1"/>
  <c r="L1019" i="1"/>
  <c r="L1004" i="1"/>
  <c r="L984" i="1"/>
  <c r="L897" i="1"/>
  <c r="L891" i="1"/>
  <c r="L1054" i="1"/>
  <c r="L1022" i="1"/>
  <c r="L1009" i="1"/>
  <c r="L971" i="1"/>
  <c r="L1037" i="1"/>
  <c r="L1017" i="1"/>
  <c r="L1056" i="1"/>
  <c r="L892" i="1"/>
  <c r="L1073" i="1"/>
  <c r="L469" i="1"/>
  <c r="L600" i="1"/>
  <c r="L603" i="1"/>
  <c r="L443" i="1"/>
  <c r="L459" i="1"/>
  <c r="L595" i="1"/>
  <c r="L538" i="1"/>
  <c r="L587" i="1"/>
  <c r="L614" i="1"/>
  <c r="L529" i="1"/>
  <c r="L569" i="1"/>
  <c r="L516" i="1"/>
  <c r="L626" i="1"/>
  <c r="L541" i="1"/>
  <c r="L575" i="1"/>
  <c r="L598" i="1"/>
  <c r="L584" i="1"/>
  <c r="L632" i="1"/>
  <c r="L554" i="1"/>
  <c r="L427" i="1"/>
  <c r="L444" i="1"/>
  <c r="L589" i="1"/>
  <c r="L631" i="1"/>
  <c r="L570" i="1"/>
  <c r="L442" i="1"/>
  <c r="L2306" i="1"/>
  <c r="L2145" i="1"/>
  <c r="L2193" i="1"/>
  <c r="L2127" i="1"/>
  <c r="L2147" i="1"/>
  <c r="L2202" i="1"/>
  <c r="L2074" i="1"/>
  <c r="L2153" i="1"/>
  <c r="L2258" i="1"/>
  <c r="L2219" i="1"/>
  <c r="L2083" i="1"/>
  <c r="L2169" i="1"/>
  <c r="L2179" i="1"/>
  <c r="L2180" i="1"/>
  <c r="L2224" i="1"/>
  <c r="L2115" i="1"/>
  <c r="L2190" i="1"/>
  <c r="L2254" i="1"/>
  <c r="L2105" i="1"/>
  <c r="L2172" i="1"/>
  <c r="L2183" i="1"/>
  <c r="L2233" i="1"/>
  <c r="L2106" i="1"/>
  <c r="L2227" i="1"/>
  <c r="L653" i="1"/>
  <c r="L710" i="1"/>
  <c r="L663" i="1"/>
  <c r="L667" i="1"/>
  <c r="L754" i="1"/>
  <c r="L720" i="1"/>
  <c r="L676" i="1"/>
  <c r="L673" i="1"/>
  <c r="L704" i="1"/>
  <c r="L819" i="1"/>
  <c r="L861" i="1"/>
  <c r="L736" i="1"/>
  <c r="L841" i="1"/>
  <c r="L792" i="1"/>
  <c r="L794" i="1"/>
  <c r="L713" i="1"/>
  <c r="L848" i="1"/>
  <c r="L826" i="1"/>
  <c r="L876" i="1"/>
  <c r="L830" i="1"/>
  <c r="L845" i="1"/>
  <c r="L701" i="1"/>
  <c r="L709" i="1"/>
  <c r="L817" i="1"/>
  <c r="L344" i="1"/>
  <c r="L383" i="1"/>
  <c r="L288" i="1"/>
  <c r="L338" i="1"/>
  <c r="L307" i="1"/>
  <c r="L364" i="1"/>
  <c r="L333" i="1"/>
  <c r="L376" i="1"/>
  <c r="L322" i="1"/>
  <c r="L370" i="1"/>
  <c r="L332" i="1"/>
  <c r="L282" i="1"/>
  <c r="L403" i="1"/>
  <c r="L281" i="1"/>
  <c r="L321" i="1"/>
  <c r="L395" i="1"/>
  <c r="L280" i="1"/>
  <c r="L314" i="1"/>
  <c r="L1300" i="1"/>
  <c r="L1282" i="1"/>
  <c r="L1235" i="1"/>
  <c r="L1167" i="1"/>
  <c r="L1253" i="1"/>
  <c r="L1237" i="1"/>
  <c r="L1263" i="1"/>
  <c r="L1246" i="1"/>
  <c r="L1247" i="1"/>
  <c r="L1279" i="1"/>
  <c r="L1240" i="1"/>
  <c r="L1268" i="1"/>
  <c r="L1221" i="1"/>
  <c r="L1197" i="1"/>
  <c r="L1115" i="1"/>
  <c r="L1120" i="1"/>
  <c r="L1177" i="1"/>
  <c r="L1213" i="1"/>
  <c r="L1273" i="1"/>
  <c r="L1152" i="1"/>
  <c r="L1189" i="1"/>
  <c r="L1138" i="1"/>
  <c r="L1219" i="1"/>
  <c r="L1179" i="1"/>
  <c r="L1995" i="1"/>
  <c r="L2044" i="1"/>
  <c r="L2059" i="1"/>
  <c r="L1965" i="1"/>
  <c r="L2012" i="1"/>
  <c r="L1984" i="1"/>
  <c r="L1968" i="1"/>
  <c r="L1985" i="1"/>
  <c r="L2055" i="1"/>
  <c r="L1969" i="1"/>
  <c r="L1989" i="1"/>
  <c r="L2034" i="1"/>
  <c r="L2056" i="1"/>
  <c r="L1963" i="1"/>
  <c r="L1921" i="1"/>
  <c r="L2036" i="1"/>
  <c r="L1979" i="1"/>
  <c r="L1953" i="1"/>
  <c r="L1896" i="1"/>
  <c r="L1917" i="1"/>
  <c r="L1878" i="1"/>
  <c r="L1899" i="1"/>
  <c r="L1401" i="1"/>
  <c r="L1373" i="1"/>
  <c r="L1403" i="1"/>
  <c r="L1365" i="1"/>
  <c r="L1354" i="1"/>
  <c r="L1423" i="1"/>
  <c r="L1437" i="1"/>
  <c r="L1372" i="1"/>
  <c r="L1335" i="1"/>
  <c r="L1416" i="1"/>
  <c r="L1379" i="1"/>
  <c r="L1325" i="1"/>
  <c r="L1410" i="1"/>
  <c r="L1490" i="1"/>
  <c r="L1483" i="1"/>
  <c r="L1331" i="1"/>
  <c r="L1488" i="1"/>
  <c r="L1387" i="1"/>
  <c r="L1343" i="1"/>
  <c r="L1434" i="1"/>
  <c r="L1346" i="1"/>
  <c r="L1477" i="1"/>
  <c r="L1436" i="1"/>
  <c r="L1447" i="1"/>
  <c r="L1865" i="1"/>
  <c r="L1873" i="1"/>
  <c r="L1758" i="1"/>
  <c r="L1762" i="1"/>
  <c r="L1845" i="1"/>
  <c r="L1721" i="1"/>
  <c r="L1759" i="1"/>
  <c r="L1706" i="1"/>
  <c r="L1729" i="1"/>
  <c r="L1768" i="1"/>
  <c r="L1730" i="1"/>
  <c r="L1849" i="1"/>
  <c r="L1732" i="1"/>
  <c r="L1853" i="1"/>
  <c r="L1819" i="1"/>
  <c r="L1757" i="1"/>
  <c r="L1793" i="1"/>
  <c r="L1782" i="1"/>
  <c r="L1772" i="1"/>
  <c r="L1858" i="1"/>
  <c r="L1834" i="1"/>
  <c r="L1741" i="1"/>
  <c r="L1802" i="1"/>
  <c r="L1859" i="1"/>
  <c r="L1698" i="1"/>
  <c r="L1742" i="1"/>
  <c r="L1788" i="1"/>
  <c r="L1781" i="1"/>
  <c r="L135" i="1"/>
  <c r="L70" i="1"/>
  <c r="L134" i="1"/>
  <c r="L65" i="1"/>
  <c r="L19" i="1"/>
  <c r="L47" i="1"/>
  <c r="L83" i="1"/>
  <c r="L37" i="1"/>
  <c r="L104" i="1"/>
  <c r="L18" i="1"/>
  <c r="L79" i="1"/>
  <c r="L85" i="1"/>
  <c r="L127" i="1"/>
  <c r="L24" i="1"/>
  <c r="L17" i="1"/>
  <c r="L53" i="1"/>
  <c r="L109" i="1"/>
  <c r="L80" i="1"/>
  <c r="L1553" i="1"/>
  <c r="L1595" i="1"/>
  <c r="L1671" i="1"/>
  <c r="L1656" i="1"/>
  <c r="L1546" i="1"/>
  <c r="L1599" i="1"/>
  <c r="L1516" i="1"/>
  <c r="L1680" i="1"/>
  <c r="L1683" i="1"/>
  <c r="L1648" i="1"/>
  <c r="L1571" i="1"/>
  <c r="L1684" i="1"/>
  <c r="L1623" i="1"/>
  <c r="L1504" i="1"/>
  <c r="L1625" i="1"/>
  <c r="L1583" i="1"/>
  <c r="L1605" i="1"/>
  <c r="L1495" i="1"/>
  <c r="L1563" i="1"/>
  <c r="L1620" i="1"/>
  <c r="L243" i="1"/>
  <c r="L265" i="1"/>
  <c r="L246" i="1"/>
  <c r="L247" i="1"/>
  <c r="L248" i="1"/>
  <c r="L152" i="1"/>
  <c r="L200" i="1"/>
  <c r="L141" i="1"/>
  <c r="L223" i="1"/>
  <c r="L216" i="1"/>
  <c r="L179" i="1"/>
  <c r="L144" i="1"/>
  <c r="L178" i="1"/>
  <c r="L233" i="1"/>
  <c r="L187" i="1"/>
  <c r="L1050" i="1"/>
  <c r="L1078" i="1"/>
  <c r="L1079" i="1"/>
  <c r="L1096" i="1"/>
  <c r="L886" i="1"/>
  <c r="L1076" i="1"/>
  <c r="L954" i="1"/>
  <c r="L1048" i="1"/>
  <c r="L1059" i="1"/>
  <c r="L1099" i="1"/>
  <c r="L895" i="1"/>
  <c r="L1087" i="1"/>
  <c r="L969" i="1"/>
  <c r="L890" i="1"/>
  <c r="L881" i="1"/>
  <c r="L1025" i="1"/>
  <c r="L879" i="1"/>
  <c r="L1011" i="1"/>
  <c r="L1030" i="1"/>
  <c r="L1063" i="1"/>
  <c r="L1086" i="1"/>
  <c r="L1052" i="1"/>
  <c r="L936" i="1"/>
  <c r="L934" i="1"/>
  <c r="L605" i="1"/>
  <c r="L446" i="1"/>
  <c r="L513" i="1"/>
  <c r="L518" i="1"/>
  <c r="L474" i="1"/>
  <c r="L539" i="1"/>
  <c r="L564" i="1"/>
  <c r="L477" i="1"/>
  <c r="L610" i="1"/>
  <c r="L511" i="1"/>
  <c r="L416" i="1"/>
  <c r="L483" i="1"/>
  <c r="L445" i="1"/>
  <c r="L591" i="1"/>
  <c r="L577" i="1"/>
  <c r="L505" i="1"/>
  <c r="L551" i="1"/>
  <c r="L553" i="1"/>
  <c r="L526" i="1"/>
  <c r="L431" i="1"/>
  <c r="L497" i="1"/>
  <c r="L613" i="1"/>
  <c r="L639" i="1"/>
  <c r="L643" i="1"/>
  <c r="L2285" i="1"/>
  <c r="L2297" i="1"/>
  <c r="L2312" i="1"/>
  <c r="L2291" i="1"/>
  <c r="L2304" i="1"/>
  <c r="L2287" i="1"/>
  <c r="L2308" i="1"/>
  <c r="L2269" i="1"/>
  <c r="L2290" i="1"/>
  <c r="L2310" i="1"/>
  <c r="L2277" i="1"/>
  <c r="L2268" i="1"/>
  <c r="L2286" i="1"/>
  <c r="L2273" i="1"/>
  <c r="L2315" i="1"/>
  <c r="L2316" i="1"/>
  <c r="L2274" i="1"/>
  <c r="L2275" i="1"/>
  <c r="L2280" i="1"/>
  <c r="L2313" i="1"/>
  <c r="L2276" i="1"/>
  <c r="L2281" i="1"/>
  <c r="L2262" i="1"/>
  <c r="L2309" i="1"/>
  <c r="L2265" i="1"/>
  <c r="L2294" i="1"/>
  <c r="L2296" i="1"/>
  <c r="L2299" i="1"/>
  <c r="L4" i="1" l="1"/>
  <c r="L3" i="1" s="1"/>
  <c r="E19" i="4"/>
  <c r="L3" i="2"/>
  <c r="AA460" i="1"/>
  <c r="AA1481" i="1"/>
  <c r="AA2085" i="1"/>
  <c r="AA16" i="1"/>
  <c r="AA14" i="1"/>
  <c r="AA639" i="1"/>
  <c r="AA1122" i="1"/>
  <c r="AA1007" i="1"/>
  <c r="AA284" i="1"/>
  <c r="AA640" i="1"/>
  <c r="AA221" i="1"/>
  <c r="AA317" i="1"/>
  <c r="AA1645" i="1"/>
  <c r="AA151" i="1"/>
  <c r="AA459" i="1"/>
  <c r="AA642" i="1"/>
  <c r="AA153" i="1"/>
  <c r="AA2086" i="1"/>
  <c r="AA150" i="1"/>
  <c r="AA316" i="1"/>
  <c r="AA1177" i="1"/>
  <c r="AA888" i="1"/>
  <c r="AA467" i="1"/>
  <c r="AA227" i="1"/>
  <c r="AA1008" i="1"/>
  <c r="AA320" i="1"/>
  <c r="AA143" i="1"/>
  <c r="AA641" i="1"/>
  <c r="AA283" i="1"/>
  <c r="AA319" i="1"/>
  <c r="AA285" i="1"/>
  <c r="AA832" i="1"/>
  <c r="AA887" i="1"/>
  <c r="AA229" i="1"/>
  <c r="AA656" i="1"/>
  <c r="AA469" i="1"/>
  <c r="AA226" i="1"/>
  <c r="AA1644" i="1"/>
  <c r="AA13" i="1"/>
  <c r="AA423" i="1"/>
  <c r="AA461" i="1"/>
  <c r="AA230" i="1"/>
  <c r="AA462" i="1"/>
  <c r="AA2087" i="1"/>
  <c r="AA2084" i="1"/>
  <c r="AA468" i="1"/>
  <c r="AA1014" i="1"/>
  <c r="AA228" i="1"/>
  <c r="AA1015" i="1"/>
  <c r="AA321" i="1"/>
  <c r="AA657" i="1"/>
  <c r="AA1178" i="1"/>
  <c r="AA280" i="1"/>
  <c r="AA1179" i="1"/>
  <c r="AA281" i="1"/>
  <c r="AA1893" i="1"/>
  <c r="AA1701" i="1"/>
  <c r="AA9" i="1"/>
  <c r="AA829" i="1"/>
  <c r="AA1016" i="1"/>
  <c r="AA417" i="1"/>
  <c r="AA643" i="1"/>
  <c r="AA1640" i="1"/>
  <c r="AA147" i="1"/>
  <c r="AA463" i="1"/>
  <c r="AA11" i="1"/>
  <c r="AA148" i="1"/>
  <c r="AA222" i="1"/>
  <c r="AA1176" i="1"/>
  <c r="AA314" i="1"/>
  <c r="AA1641" i="1"/>
  <c r="AA419" i="1"/>
  <c r="AA456" i="1"/>
  <c r="AA1642" i="1"/>
  <c r="AA424" i="1"/>
  <c r="AA418" i="1"/>
  <c r="AA831" i="1"/>
  <c r="AA889" i="1"/>
  <c r="AA890" i="1"/>
  <c r="AA458" i="1"/>
  <c r="AA315" i="1"/>
  <c r="AA638" i="1"/>
  <c r="AA286" i="1"/>
  <c r="AA1017" i="1"/>
  <c r="AA1123" i="1"/>
  <c r="AA287" i="1"/>
  <c r="AA420" i="1"/>
  <c r="AA225" i="1"/>
  <c r="AA1480" i="1"/>
  <c r="AA1175" i="1"/>
  <c r="AA318" i="1"/>
  <c r="AA154" i="1"/>
  <c r="AA224" i="1"/>
  <c r="AA1004" i="1"/>
  <c r="AA653" i="1"/>
  <c r="AA1011" i="1"/>
  <c r="AA1892" i="1"/>
  <c r="AA1643" i="1"/>
  <c r="AA1005" i="1"/>
  <c r="AA288" i="1"/>
  <c r="AA1700" i="1"/>
  <c r="AA421" i="1"/>
  <c r="AA1010" i="1"/>
  <c r="AA223" i="1"/>
  <c r="AA637" i="1"/>
  <c r="AA1508" i="1"/>
  <c r="AA457" i="1"/>
  <c r="AA464" i="1"/>
  <c r="AA1012" i="1"/>
  <c r="AA1180" i="1"/>
  <c r="AA149" i="1"/>
  <c r="AA466" i="1"/>
  <c r="AA19" i="1"/>
  <c r="AA1013" i="1"/>
  <c r="AA10" i="1"/>
  <c r="Z1348" i="1" l="1"/>
  <c r="Y1348" i="2"/>
  <c r="Y1348" i="1" s="1"/>
  <c r="Z466" i="1"/>
  <c r="Y466" i="2"/>
  <c r="Y466" i="1" s="1"/>
  <c r="Z1083" i="1"/>
  <c r="Y1083" i="2"/>
  <c r="Y1083" i="1" s="1"/>
  <c r="Z288" i="1"/>
  <c r="Y288" i="2"/>
  <c r="Y288" i="1" s="1"/>
  <c r="Z1901" i="1"/>
  <c r="Y1901" i="2"/>
  <c r="Y1901" i="1" s="1"/>
  <c r="Z224" i="1"/>
  <c r="Y224" i="2"/>
  <c r="Y224" i="1" s="1"/>
  <c r="Z225" i="1"/>
  <c r="Y225" i="2"/>
  <c r="Y225" i="1" s="1"/>
  <c r="AA141" i="1"/>
  <c r="Y141" i="2"/>
  <c r="Y141" i="1" s="1"/>
  <c r="Z1561" i="1"/>
  <c r="Y1561" i="2"/>
  <c r="Y1561" i="1" s="1"/>
  <c r="AA1494" i="1"/>
  <c r="Y1494" i="2"/>
  <c r="Y1494" i="1" s="1"/>
  <c r="Z59" i="1"/>
  <c r="Y59" i="2"/>
  <c r="Y59" i="1" s="1"/>
  <c r="Z1728" i="1"/>
  <c r="Y1728" i="2"/>
  <c r="Y1728" i="1" s="1"/>
  <c r="Z489" i="1"/>
  <c r="Y489" i="2"/>
  <c r="Y489" i="1" s="1"/>
  <c r="Z41" i="1"/>
  <c r="Y41" i="2"/>
  <c r="Y41" i="1" s="1"/>
  <c r="Z1920" i="1"/>
  <c r="Y1920" i="2"/>
  <c r="Y1920" i="1" s="1"/>
  <c r="Z289" i="1"/>
  <c r="Z280" i="1"/>
  <c r="Y280" i="2"/>
  <c r="Y280" i="1" s="1"/>
  <c r="Z321" i="1"/>
  <c r="Y321" i="2"/>
  <c r="Y321" i="1" s="1"/>
  <c r="Z187" i="1"/>
  <c r="Y187" i="2"/>
  <c r="Y187" i="1" s="1"/>
  <c r="Z1644" i="1"/>
  <c r="Y1644" i="2"/>
  <c r="Y1644" i="1" s="1"/>
  <c r="Z226" i="1"/>
  <c r="Y226" i="2"/>
  <c r="Y226" i="1" s="1"/>
  <c r="Z832" i="1"/>
  <c r="Y832" i="2"/>
  <c r="Y832" i="1" s="1"/>
  <c r="Z285" i="1"/>
  <c r="Y285" i="2"/>
  <c r="Y285" i="1" s="1"/>
  <c r="AA1110" i="1"/>
  <c r="Y1110" i="2"/>
  <c r="Y1110" i="1" s="1"/>
  <c r="Z422" i="1"/>
  <c r="Z1992" i="1"/>
  <c r="Y1992" i="2"/>
  <c r="Y1992" i="1" s="1"/>
  <c r="Z447" i="1"/>
  <c r="Y447" i="2"/>
  <c r="Y447" i="1" s="1"/>
  <c r="Z689" i="1"/>
  <c r="Y689" i="2"/>
  <c r="Y689" i="1" s="1"/>
  <c r="Z227" i="1"/>
  <c r="Y227" i="2"/>
  <c r="Y227" i="1" s="1"/>
  <c r="Z316" i="1"/>
  <c r="Y316" i="2"/>
  <c r="Y316" i="1" s="1"/>
  <c r="Z2098" i="1"/>
  <c r="Y2098" i="2"/>
  <c r="Y2098" i="1" s="1"/>
  <c r="Z2086" i="1"/>
  <c r="Y2086" i="2"/>
  <c r="Y2086" i="1" s="1"/>
  <c r="Z642" i="1"/>
  <c r="Y642" i="2"/>
  <c r="Y642" i="1" s="1"/>
  <c r="Z2140" i="1"/>
  <c r="Y2140" i="2"/>
  <c r="Y2140" i="1" s="1"/>
  <c r="Z2099" i="1"/>
  <c r="Y2099" i="2"/>
  <c r="Y2099" i="1" s="1"/>
  <c r="Z2222" i="1"/>
  <c r="Y2222" i="2"/>
  <c r="Y2222" i="1" s="1"/>
  <c r="Z1830" i="1"/>
  <c r="Y1830" i="2"/>
  <c r="Y1830" i="1" s="1"/>
  <c r="Z1646" i="1"/>
  <c r="Y1646" i="2"/>
  <c r="Y1646" i="1" s="1"/>
  <c r="Z1283" i="1"/>
  <c r="Y1283" i="2"/>
  <c r="Y1283" i="1" s="1"/>
  <c r="Z552" i="1"/>
  <c r="Y552" i="2"/>
  <c r="Y552" i="1" s="1"/>
  <c r="AA1313" i="1"/>
  <c r="Y1313" i="2"/>
  <c r="Y1313" i="1" s="1"/>
  <c r="Z130" i="1"/>
  <c r="Y130" i="2"/>
  <c r="Y130" i="1" s="1"/>
  <c r="Z1762" i="1"/>
  <c r="Y1762" i="2"/>
  <c r="Y1762" i="1" s="1"/>
  <c r="AA1503" i="1"/>
  <c r="Y1503" i="2"/>
  <c r="Y1503" i="1" s="1"/>
  <c r="Z118" i="1"/>
  <c r="Y118" i="2"/>
  <c r="Y118" i="1" s="1"/>
  <c r="Z1662" i="1"/>
  <c r="Y1662" i="2"/>
  <c r="Y1662" i="1" s="1"/>
  <c r="Z1952" i="1"/>
  <c r="Y1952" i="2"/>
  <c r="Y1952" i="1" s="1"/>
  <c r="Z1104" i="1"/>
  <c r="Y1104" i="2"/>
  <c r="Y1104" i="1" s="1"/>
  <c r="Z1320" i="1"/>
  <c r="Y1320" i="2"/>
  <c r="Y1320" i="1" s="1"/>
  <c r="Z31" i="1"/>
  <c r="Y31" i="2"/>
  <c r="Y31" i="1" s="1"/>
  <c r="Z1823" i="1"/>
  <c r="Y1823" i="2"/>
  <c r="Y1823" i="1" s="1"/>
  <c r="Z1054" i="1"/>
  <c r="Y1054" i="2"/>
  <c r="Y1054" i="1" s="1"/>
  <c r="Z1066" i="1"/>
  <c r="Y1066" i="2"/>
  <c r="Y1066" i="1" s="1"/>
  <c r="Z464" i="1"/>
  <c r="Y464" i="2"/>
  <c r="Y464" i="1" s="1"/>
  <c r="Z1508" i="1"/>
  <c r="Y1508" i="2"/>
  <c r="Y1508" i="1" s="1"/>
  <c r="Z681" i="1"/>
  <c r="Y681" i="2"/>
  <c r="Y681" i="1" s="1"/>
  <c r="Z653" i="1"/>
  <c r="Y653" i="2"/>
  <c r="Y653" i="1" s="1"/>
  <c r="Z1711" i="1"/>
  <c r="Y1711" i="2"/>
  <c r="Y1711" i="1" s="1"/>
  <c r="Z40" i="1"/>
  <c r="Y40" i="2"/>
  <c r="Y40" i="1" s="1"/>
  <c r="Z850" i="1"/>
  <c r="Y850" i="2"/>
  <c r="Y850" i="1" s="1"/>
  <c r="Z918" i="1"/>
  <c r="Y918" i="2"/>
  <c r="Y918" i="1" s="1"/>
  <c r="Z287" i="1"/>
  <c r="Y287" i="2"/>
  <c r="Y287" i="1" s="1"/>
  <c r="Z173" i="1"/>
  <c r="Y173" i="2"/>
  <c r="Y173" i="1" s="1"/>
  <c r="Z684" i="1"/>
  <c r="Y684" i="2"/>
  <c r="Y684" i="1" s="1"/>
  <c r="Z831" i="1"/>
  <c r="Y831" i="2"/>
  <c r="Y831" i="1" s="1"/>
  <c r="Z145" i="1"/>
  <c r="Z174" i="1"/>
  <c r="Y174" i="2"/>
  <c r="Y174" i="1" s="1"/>
  <c r="Z1156" i="1"/>
  <c r="Y1156" i="2"/>
  <c r="Y1156" i="1" s="1"/>
  <c r="Z919" i="1"/>
  <c r="Y919" i="2"/>
  <c r="Y919" i="1" s="1"/>
  <c r="Z799" i="1"/>
  <c r="Y799" i="2"/>
  <c r="Y799" i="1" s="1"/>
  <c r="Z1542" i="1"/>
  <c r="Y1542" i="2"/>
  <c r="Y1542" i="1" s="1"/>
  <c r="Z449" i="1"/>
  <c r="Y449" i="2"/>
  <c r="Y449" i="1" s="1"/>
  <c r="Z147" i="1"/>
  <c r="Y147" i="2"/>
  <c r="Y147" i="1" s="1"/>
  <c r="AA644" i="1"/>
  <c r="Y644" i="2"/>
  <c r="Y644" i="1" s="1"/>
  <c r="Z438" i="1"/>
  <c r="Y438" i="2"/>
  <c r="Y438" i="1" s="1"/>
  <c r="Z228" i="1"/>
  <c r="Y228" i="2"/>
  <c r="Y228" i="1" s="1"/>
  <c r="Z2094" i="1"/>
  <c r="Y2094" i="2"/>
  <c r="Y2094" i="1" s="1"/>
  <c r="Z991" i="1"/>
  <c r="Y991" i="2"/>
  <c r="Y991" i="1" s="1"/>
  <c r="Z423" i="1"/>
  <c r="Y423" i="2"/>
  <c r="Y423" i="1" s="1"/>
  <c r="Z1756" i="1"/>
  <c r="Y1756" i="2"/>
  <c r="Y1756" i="1" s="1"/>
  <c r="Z955" i="1"/>
  <c r="Y955" i="2"/>
  <c r="Y955" i="1" s="1"/>
  <c r="Z319" i="1"/>
  <c r="Y319" i="2"/>
  <c r="Y319" i="1" s="1"/>
  <c r="Z2102" i="1"/>
  <c r="Y2102" i="2"/>
  <c r="Y2102" i="1" s="1"/>
  <c r="Z1130" i="1"/>
  <c r="Y1130" i="2"/>
  <c r="Y1130" i="1" s="1"/>
  <c r="Z452" i="1"/>
  <c r="Y452" i="2"/>
  <c r="Y452" i="1" s="1"/>
  <c r="Z1645" i="1"/>
  <c r="Y1645" i="2"/>
  <c r="Y1645" i="1" s="1"/>
  <c r="Z14" i="1"/>
  <c r="Y14" i="2"/>
  <c r="Y14" i="1" s="1"/>
  <c r="Z460" i="1"/>
  <c r="Y460" i="2"/>
  <c r="Y460" i="1" s="1"/>
  <c r="Z695" i="1"/>
  <c r="Y695" i="2"/>
  <c r="Y695" i="1" s="1"/>
  <c r="AA1308" i="1"/>
  <c r="Y1308" i="2"/>
  <c r="Y1308" i="1" s="1"/>
  <c r="Z1414" i="1"/>
  <c r="Y1414" i="2"/>
  <c r="Y1414" i="1" s="1"/>
  <c r="Z534" i="1"/>
  <c r="Y534" i="2"/>
  <c r="Y534" i="1" s="1"/>
  <c r="Z1742" i="1"/>
  <c r="Y1742" i="2"/>
  <c r="Y1742" i="1" s="1"/>
  <c r="Z110" i="1"/>
  <c r="Y110" i="2"/>
  <c r="Y110" i="1" s="1"/>
  <c r="Z364" i="1"/>
  <c r="Y364" i="2"/>
  <c r="Y364" i="1" s="1"/>
  <c r="Z569" i="1"/>
  <c r="Y569" i="2"/>
  <c r="Y569" i="1" s="1"/>
  <c r="Z844" i="1"/>
  <c r="Y844" i="2"/>
  <c r="Y844" i="1" s="1"/>
  <c r="Z1615" i="1"/>
  <c r="Y1615" i="2"/>
  <c r="Y1615" i="1" s="1"/>
  <c r="Z1356" i="1"/>
  <c r="Y1356" i="2"/>
  <c r="Y1356" i="1" s="1"/>
  <c r="Z180" i="1"/>
  <c r="Y180" i="2"/>
  <c r="Y180" i="1" s="1"/>
  <c r="Z987" i="1"/>
  <c r="Y987" i="2"/>
  <c r="Y987" i="1" s="1"/>
  <c r="Z212" i="1"/>
  <c r="Y212" i="2"/>
  <c r="Y212" i="1" s="1"/>
  <c r="Z1182" i="1"/>
  <c r="Y1182" i="2"/>
  <c r="Y1182" i="1" s="1"/>
  <c r="Z508" i="1"/>
  <c r="Y508" i="2"/>
  <c r="Y508" i="1" s="1"/>
  <c r="Z1216" i="1"/>
  <c r="Y1216" i="2"/>
  <c r="Y1216" i="1" s="1"/>
  <c r="Z1202" i="1"/>
  <c r="Y1202" i="2"/>
  <c r="Y1202" i="1" s="1"/>
  <c r="Z50" i="1"/>
  <c r="Y50" i="2"/>
  <c r="Y50" i="1" s="1"/>
  <c r="Z2062" i="1"/>
  <c r="Y2062" i="2"/>
  <c r="Y2062" i="1" s="1"/>
  <c r="Z1186" i="1"/>
  <c r="Y1186" i="2"/>
  <c r="Y1186" i="1" s="1"/>
  <c r="Z81" i="1"/>
  <c r="Y81" i="2"/>
  <c r="Y81" i="1" s="1"/>
  <c r="AA1315" i="1"/>
  <c r="Y1315" i="2"/>
  <c r="Y1315" i="1" s="1"/>
  <c r="Z1966" i="1"/>
  <c r="Y1966" i="2"/>
  <c r="Y1966" i="1" s="1"/>
  <c r="Z1727" i="1"/>
  <c r="Y1727" i="2"/>
  <c r="Y1727" i="1" s="1"/>
  <c r="Z10" i="1"/>
  <c r="Y10" i="2"/>
  <c r="Y10" i="1" s="1"/>
  <c r="Z1544" i="1"/>
  <c r="Y1544" i="2"/>
  <c r="Y1544" i="1" s="1"/>
  <c r="Z1012" i="1"/>
  <c r="Y1012" i="2"/>
  <c r="Y1012" i="1" s="1"/>
  <c r="Z1539" i="1"/>
  <c r="Y1539" i="2"/>
  <c r="Y1539" i="1" s="1"/>
  <c r="Z1726" i="1"/>
  <c r="Y1726" i="2"/>
  <c r="Y1726" i="1" s="1"/>
  <c r="Z1837" i="1"/>
  <c r="Y1837" i="2"/>
  <c r="Y1837" i="1" s="1"/>
  <c r="Z1004" i="1"/>
  <c r="Y1004" i="2"/>
  <c r="Y1004" i="1" s="1"/>
  <c r="Z318" i="1"/>
  <c r="Y318" i="2"/>
  <c r="Y318" i="1" s="1"/>
  <c r="Z1322" i="1"/>
  <c r="Y1322" i="2"/>
  <c r="Y1322" i="1" s="1"/>
  <c r="Z1904" i="1"/>
  <c r="Y1904" i="2"/>
  <c r="Y1904" i="1" s="1"/>
  <c r="Z889" i="1"/>
  <c r="Y889" i="2"/>
  <c r="Y889" i="1" s="1"/>
  <c r="Z916" i="1"/>
  <c r="Y916" i="2"/>
  <c r="Y916" i="1" s="1"/>
  <c r="Z688" i="1"/>
  <c r="Y688" i="2"/>
  <c r="Y688" i="1" s="1"/>
  <c r="Z901" i="1"/>
  <c r="Y901" i="2"/>
  <c r="Y901" i="1" s="1"/>
  <c r="Z652" i="1"/>
  <c r="Z915" i="1"/>
  <c r="Y915" i="2"/>
  <c r="Y915" i="1" s="1"/>
  <c r="Z417" i="1"/>
  <c r="Y417" i="2"/>
  <c r="Y417" i="1" s="1"/>
  <c r="Z1713" i="1"/>
  <c r="Y1713" i="2"/>
  <c r="Y1713" i="1" s="1"/>
  <c r="Z9" i="1"/>
  <c r="Y9" i="2"/>
  <c r="Y9" i="1" s="1"/>
  <c r="AA1878" i="1"/>
  <c r="Y1878" i="2"/>
  <c r="Y1878" i="1" s="1"/>
  <c r="Z39" i="1"/>
  <c r="Y39" i="2"/>
  <c r="Y39" i="1" s="1"/>
  <c r="Z1015" i="1"/>
  <c r="Y1015" i="2"/>
  <c r="Y1015" i="1" s="1"/>
  <c r="Z2084" i="1"/>
  <c r="Y2084" i="2"/>
  <c r="Y2084" i="1" s="1"/>
  <c r="Z2087" i="1"/>
  <c r="Y2087" i="2"/>
  <c r="Y2087" i="1" s="1"/>
  <c r="Z2093" i="1"/>
  <c r="Y2093" i="2"/>
  <c r="Y2093" i="1" s="1"/>
  <c r="Z800" i="1"/>
  <c r="Y800" i="2"/>
  <c r="Y800" i="1" s="1"/>
  <c r="Z920" i="1"/>
  <c r="Y920" i="2"/>
  <c r="Y920" i="1" s="1"/>
  <c r="Z1008" i="1"/>
  <c r="Y1008" i="2"/>
  <c r="Y1008" i="1" s="1"/>
  <c r="Z1007" i="1"/>
  <c r="Y1007" i="2"/>
  <c r="Y1007" i="1" s="1"/>
  <c r="Z904" i="1"/>
  <c r="Y904" i="2"/>
  <c r="Y904" i="1" s="1"/>
  <c r="Z1665" i="1"/>
  <c r="Y1665" i="2"/>
  <c r="Y1665" i="1" s="1"/>
  <c r="Z1574" i="1"/>
  <c r="Y1574" i="2"/>
  <c r="Y1574" i="1" s="1"/>
  <c r="Z433" i="1"/>
  <c r="Y433" i="2"/>
  <c r="Y433" i="1" s="1"/>
  <c r="Z1345" i="1"/>
  <c r="Y1345" i="2"/>
  <c r="Y1345" i="1" s="1"/>
  <c r="Z1629" i="1"/>
  <c r="Y1629" i="2"/>
  <c r="Y1629" i="1" s="1"/>
  <c r="Z952" i="1"/>
  <c r="Y952" i="2"/>
  <c r="Y952" i="1" s="1"/>
  <c r="Z1929" i="1"/>
  <c r="Y1929" i="2"/>
  <c r="Y1929" i="1" s="1"/>
  <c r="Z1098" i="1"/>
  <c r="Y1098" i="2"/>
  <c r="Y1098" i="1" s="1"/>
  <c r="Z1833" i="1"/>
  <c r="Y1833" i="2"/>
  <c r="Y1833" i="1" s="1"/>
  <c r="Z1651" i="1"/>
  <c r="Y1651" i="2"/>
  <c r="Y1651" i="1" s="1"/>
  <c r="Z429" i="1"/>
  <c r="Y429" i="2"/>
  <c r="Y429" i="1" s="1"/>
  <c r="Z491" i="1"/>
  <c r="Y491" i="2"/>
  <c r="Y491" i="1" s="1"/>
  <c r="Z1601" i="1"/>
  <c r="Y1601" i="2"/>
  <c r="Y1601" i="1" s="1"/>
  <c r="Z2204" i="1"/>
  <c r="Y2204" i="2"/>
  <c r="Y2204" i="1" s="1"/>
  <c r="Z1617" i="1"/>
  <c r="Y1617" i="2"/>
  <c r="Y1617" i="1" s="1"/>
  <c r="Z1754" i="1"/>
  <c r="Y1754" i="2"/>
  <c r="Y1754" i="1" s="1"/>
  <c r="Z1124" i="1"/>
  <c r="Y1124" i="2"/>
  <c r="Y1124" i="1" s="1"/>
  <c r="Z1316" i="1"/>
  <c r="Y1316" i="2"/>
  <c r="Y1316" i="1" s="1"/>
  <c r="Z932" i="1"/>
  <c r="Y932" i="2"/>
  <c r="Y932" i="1" s="1"/>
  <c r="Z154" i="1"/>
  <c r="Y154" i="2"/>
  <c r="Y154" i="1" s="1"/>
  <c r="Z1158" i="1"/>
  <c r="Y1158" i="2"/>
  <c r="Y1158" i="1" s="1"/>
  <c r="Z1543" i="1"/>
  <c r="Y1543" i="2"/>
  <c r="Y1543" i="1" s="1"/>
  <c r="Z891" i="1"/>
  <c r="Y891" i="2"/>
  <c r="Y891" i="1" s="1"/>
  <c r="Z420" i="1"/>
  <c r="Y420" i="2"/>
  <c r="Y420" i="1" s="1"/>
  <c r="Z455" i="1"/>
  <c r="Y455" i="2"/>
  <c r="Y455" i="1" s="1"/>
  <c r="Z458" i="1"/>
  <c r="Y458" i="2"/>
  <c r="Y458" i="1" s="1"/>
  <c r="Z424" i="1"/>
  <c r="Y424" i="2"/>
  <c r="Y424" i="1" s="1"/>
  <c r="Z1910" i="1"/>
  <c r="Y1910" i="2"/>
  <c r="Y1910" i="1" s="1"/>
  <c r="Z456" i="1"/>
  <c r="Y456" i="2"/>
  <c r="Y456" i="1" s="1"/>
  <c r="Z1176" i="1"/>
  <c r="Y1176" i="2"/>
  <c r="Y1176" i="1" s="1"/>
  <c r="Z1598" i="1"/>
  <c r="Y1598" i="2"/>
  <c r="Y1598" i="1" s="1"/>
  <c r="Z1947" i="1"/>
  <c r="Y1947" i="2"/>
  <c r="Y1947" i="1" s="1"/>
  <c r="Z1155" i="1"/>
  <c r="Y1155" i="2"/>
  <c r="Y1155" i="1" s="1"/>
  <c r="Z1159" i="1"/>
  <c r="Y1159" i="2"/>
  <c r="Y1159" i="1" s="1"/>
  <c r="Z1709" i="1"/>
  <c r="Y1709" i="2"/>
  <c r="Y1709" i="1" s="1"/>
  <c r="Z1540" i="1"/>
  <c r="Y1540" i="2"/>
  <c r="Y1540" i="1" s="1"/>
  <c r="Z1016" i="1"/>
  <c r="Y1016" i="2"/>
  <c r="Y1016" i="1" s="1"/>
  <c r="AA146" i="1"/>
  <c r="Z1893" i="1"/>
  <c r="Y1893" i="2"/>
  <c r="Y1893" i="1" s="1"/>
  <c r="Z1715" i="1"/>
  <c r="Y1715" i="2"/>
  <c r="Y1715" i="1" s="1"/>
  <c r="Z1014" i="1"/>
  <c r="Y1014" i="2"/>
  <c r="Y1014" i="1" s="1"/>
  <c r="Z310" i="1"/>
  <c r="Y310" i="2"/>
  <c r="Y310" i="1" s="1"/>
  <c r="Z699" i="1"/>
  <c r="Y699" i="2"/>
  <c r="Y699" i="1" s="1"/>
  <c r="Z437" i="1"/>
  <c r="Y437" i="2"/>
  <c r="Y437" i="1" s="1"/>
  <c r="Z453" i="1"/>
  <c r="Y453" i="2"/>
  <c r="Y453" i="1" s="1"/>
  <c r="Z887" i="1"/>
  <c r="Y887" i="2"/>
  <c r="Y887" i="1" s="1"/>
  <c r="Z320" i="1"/>
  <c r="Y320" i="2"/>
  <c r="Y320" i="1" s="1"/>
  <c r="Z2112" i="1"/>
  <c r="Y2112" i="2"/>
  <c r="Y2112" i="1" s="1"/>
  <c r="Z965" i="1"/>
  <c r="Y965" i="2"/>
  <c r="Y965" i="1" s="1"/>
  <c r="Z1716" i="1"/>
  <c r="Y1716" i="2"/>
  <c r="Y1716" i="1" s="1"/>
  <c r="Z1369" i="1"/>
  <c r="Y1369" i="2"/>
  <c r="Y1369" i="1" s="1"/>
  <c r="Z2184" i="1"/>
  <c r="Y2184" i="2"/>
  <c r="Y2184" i="1" s="1"/>
  <c r="Z2097" i="1"/>
  <c r="Y2097" i="2"/>
  <c r="Y2097" i="1" s="1"/>
  <c r="Z2111" i="1"/>
  <c r="Y2111" i="2"/>
  <c r="Y2111" i="1" s="1"/>
  <c r="Z1406" i="1"/>
  <c r="Y1406" i="2"/>
  <c r="Y1406" i="1" s="1"/>
  <c r="Z151" i="1"/>
  <c r="Y151" i="2"/>
  <c r="Y151" i="1" s="1"/>
  <c r="Z317" i="1"/>
  <c r="Y317" i="2"/>
  <c r="Y317" i="1" s="1"/>
  <c r="Z284" i="1"/>
  <c r="Y284" i="2"/>
  <c r="Y284" i="1" s="1"/>
  <c r="Z1481" i="1"/>
  <c r="Y1481" i="2"/>
  <c r="Y1481" i="1" s="1"/>
  <c r="Z2221" i="1"/>
  <c r="Y2221" i="2"/>
  <c r="Y2221" i="1" s="1"/>
  <c r="Z1567" i="1"/>
  <c r="Y1567" i="2"/>
  <c r="Y1567" i="1" s="1"/>
  <c r="Z1426" i="1"/>
  <c r="Y1426" i="2"/>
  <c r="Y1426" i="1" s="1"/>
  <c r="Z1134" i="1"/>
  <c r="Y1134" i="2"/>
  <c r="Y1134" i="1" s="1"/>
  <c r="AA1495" i="1"/>
  <c r="Y1495" i="2"/>
  <c r="Y1495" i="1" s="1"/>
  <c r="Z363" i="1"/>
  <c r="Y363" i="2"/>
  <c r="Y363" i="1" s="1"/>
  <c r="Z1867" i="1"/>
  <c r="Y1867" i="2"/>
  <c r="Y1867" i="1" s="1"/>
  <c r="Z404" i="1"/>
  <c r="Y404" i="2"/>
  <c r="Y404" i="1" s="1"/>
  <c r="Z84" i="1"/>
  <c r="Y84" i="2"/>
  <c r="Y84" i="1" s="1"/>
  <c r="Z23" i="1"/>
  <c r="Y23" i="2"/>
  <c r="Y23" i="1" s="1"/>
  <c r="Z1620" i="1"/>
  <c r="Y1620" i="2"/>
  <c r="Y1620" i="1" s="1"/>
  <c r="Z1941" i="1"/>
  <c r="Y1941" i="2"/>
  <c r="Y1941" i="1" s="1"/>
  <c r="Z259" i="1"/>
  <c r="Y259" i="2"/>
  <c r="Y259" i="1" s="1"/>
  <c r="Z387" i="1"/>
  <c r="Y387" i="2"/>
  <c r="Y387" i="1" s="1"/>
  <c r="Z843" i="1"/>
  <c r="Y843" i="2"/>
  <c r="Y843" i="1" s="1"/>
  <c r="Z738" i="1"/>
  <c r="Y738" i="2"/>
  <c r="Y738" i="1" s="1"/>
  <c r="Z1412" i="1"/>
  <c r="Y1412" i="2"/>
  <c r="Y1412" i="1" s="1"/>
  <c r="Z271" i="1"/>
  <c r="Y271" i="2"/>
  <c r="Y271" i="1" s="1"/>
  <c r="Z1775" i="1"/>
  <c r="Y1775" i="2"/>
  <c r="Y1775" i="1" s="1"/>
  <c r="Z1657" i="1"/>
  <c r="Y1657" i="2"/>
  <c r="Y1657" i="1" s="1"/>
  <c r="Z137" i="1"/>
  <c r="Y137" i="2"/>
  <c r="Y137" i="1" s="1"/>
  <c r="Z219" i="1"/>
  <c r="Y219" i="2"/>
  <c r="Y219" i="1" s="1"/>
  <c r="Z1266" i="1"/>
  <c r="Y1266" i="2"/>
  <c r="Y1266" i="1" s="1"/>
  <c r="Z1241" i="1"/>
  <c r="Y1241" i="2"/>
  <c r="Y1241" i="1" s="1"/>
  <c r="Z931" i="1"/>
  <c r="Y931" i="2"/>
  <c r="Y931" i="1" s="1"/>
  <c r="Z680" i="1"/>
  <c r="Y680" i="2"/>
  <c r="Y680" i="1" s="1"/>
  <c r="Z19" i="1"/>
  <c r="Y19" i="2"/>
  <c r="Y19" i="1" s="1"/>
  <c r="Z1919" i="1"/>
  <c r="Y1919" i="2"/>
  <c r="Y1919" i="1" s="1"/>
  <c r="Z1838" i="1"/>
  <c r="Y1838" i="2"/>
  <c r="Y1838" i="1" s="1"/>
  <c r="Z1175" i="1"/>
  <c r="Y1175" i="2"/>
  <c r="Y1175" i="1" s="1"/>
  <c r="Z1918" i="1"/>
  <c r="Y1918" i="2"/>
  <c r="Y1918" i="1" s="1"/>
  <c r="Z687" i="1"/>
  <c r="Y687" i="2"/>
  <c r="Y687" i="1" s="1"/>
  <c r="AA1686" i="1"/>
  <c r="Y1686" i="2"/>
  <c r="Y1686" i="1" s="1"/>
  <c r="Z917" i="1"/>
  <c r="Y917" i="2"/>
  <c r="Y917" i="1" s="1"/>
  <c r="Z567" i="1"/>
  <c r="Y567" i="2"/>
  <c r="Y567" i="1" s="1"/>
  <c r="Z222" i="1"/>
  <c r="Y222" i="2"/>
  <c r="Y222" i="1" s="1"/>
  <c r="Z1640" i="1"/>
  <c r="Y1640" i="2"/>
  <c r="Y1640" i="1" s="1"/>
  <c r="Z146" i="1"/>
  <c r="Y146" i="2"/>
  <c r="Y146" i="1" s="1"/>
  <c r="Z1902" i="1"/>
  <c r="Y1902" i="2"/>
  <c r="Y1902" i="1" s="1"/>
  <c r="Z1717" i="1"/>
  <c r="Y1717" i="2"/>
  <c r="Y1717" i="1" s="1"/>
  <c r="Z281" i="1"/>
  <c r="Y281" i="2"/>
  <c r="Y281" i="1" s="1"/>
  <c r="Z451" i="1"/>
  <c r="Y451" i="2"/>
  <c r="Y451" i="1" s="1"/>
  <c r="Z671" i="1"/>
  <c r="Y671" i="2"/>
  <c r="Y671" i="1" s="1"/>
  <c r="Z1178" i="1"/>
  <c r="Y1178" i="2"/>
  <c r="Y1178" i="1" s="1"/>
  <c r="AA877" i="1"/>
  <c r="Y877" i="2"/>
  <c r="Y877" i="1" s="1"/>
  <c r="Z462" i="1"/>
  <c r="Y462" i="2"/>
  <c r="Y462" i="1" s="1"/>
  <c r="Z309" i="1"/>
  <c r="Y309" i="2"/>
  <c r="Y309" i="1" s="1"/>
  <c r="Z905" i="1"/>
  <c r="Y905" i="2"/>
  <c r="Y905" i="1" s="1"/>
  <c r="Z697" i="1"/>
  <c r="Y697" i="2"/>
  <c r="Y697" i="1" s="1"/>
  <c r="Z1970" i="1"/>
  <c r="Y1970" i="2"/>
  <c r="Y1970" i="1" s="1"/>
  <c r="Z152" i="1"/>
  <c r="Z143" i="1"/>
  <c r="Y143" i="2"/>
  <c r="Y143" i="1" s="1"/>
  <c r="Z655" i="1"/>
  <c r="Z467" i="1"/>
  <c r="Y467" i="2"/>
  <c r="Y467" i="1" s="1"/>
  <c r="Z1177" i="1"/>
  <c r="Y1177" i="2"/>
  <c r="Y1177" i="1" s="1"/>
  <c r="Z668" i="1"/>
  <c r="Y668" i="2"/>
  <c r="Y668" i="1" s="1"/>
  <c r="Z1800" i="1"/>
  <c r="Y1800" i="2"/>
  <c r="Y1800" i="1" s="1"/>
  <c r="Z1157" i="1"/>
  <c r="Y1157" i="2"/>
  <c r="Y1157" i="1" s="1"/>
  <c r="Z640" i="1"/>
  <c r="Y640" i="2"/>
  <c r="Y640" i="1" s="1"/>
  <c r="Z2100" i="1"/>
  <c r="Y2100" i="2"/>
  <c r="Y2100" i="1" s="1"/>
  <c r="AA1691" i="1"/>
  <c r="Y1691" i="2"/>
  <c r="Y1691" i="1" s="1"/>
  <c r="Z1622" i="1"/>
  <c r="Y1622" i="2"/>
  <c r="Y1622" i="1" s="1"/>
  <c r="Z1375" i="1"/>
  <c r="Y1375" i="2"/>
  <c r="Y1375" i="1" s="1"/>
  <c r="AA1882" i="1"/>
  <c r="Y1882" i="2"/>
  <c r="Y1882" i="1" s="1"/>
  <c r="Z1787" i="1"/>
  <c r="Y1787" i="2"/>
  <c r="Y1787" i="1" s="1"/>
  <c r="Z1812" i="1"/>
  <c r="Y1812" i="2"/>
  <c r="Y1812" i="1" s="1"/>
  <c r="Z1419" i="1"/>
  <c r="Y1419" i="2"/>
  <c r="Y1419" i="1" s="1"/>
  <c r="Z1652" i="1"/>
  <c r="Y1652" i="2"/>
  <c r="Y1652" i="1" s="1"/>
  <c r="Z1204" i="1"/>
  <c r="Y1204" i="2"/>
  <c r="Y1204" i="1" s="1"/>
  <c r="Z964" i="1"/>
  <c r="Y964" i="2"/>
  <c r="Y964" i="1" s="1"/>
  <c r="Z1461" i="1"/>
  <c r="Y1461" i="2"/>
  <c r="Y1461" i="1" s="1"/>
  <c r="AA1312" i="1"/>
  <c r="Y1312" i="2"/>
  <c r="Y1312" i="1" s="1"/>
  <c r="Z1725" i="1"/>
  <c r="Y1725" i="2"/>
  <c r="Y1725" i="1" s="1"/>
  <c r="Z443" i="1"/>
  <c r="Y443" i="2"/>
  <c r="Y443" i="1" s="1"/>
  <c r="Z679" i="1"/>
  <c r="Y679" i="2"/>
  <c r="Y679" i="1" s="1"/>
  <c r="Z1492" i="1"/>
  <c r="Y1492" i="2"/>
  <c r="Y1492" i="1" s="1"/>
  <c r="Z371" i="1"/>
  <c r="Y371" i="2"/>
  <c r="Y371" i="1" s="1"/>
  <c r="Z2180" i="1"/>
  <c r="Y2180" i="2"/>
  <c r="Y2180" i="1" s="1"/>
  <c r="Z2061" i="1"/>
  <c r="Y2061" i="2"/>
  <c r="Y2061" i="1" s="1"/>
  <c r="AA1302" i="1"/>
  <c r="Y1302" i="2"/>
  <c r="Y1302" i="1" s="1"/>
  <c r="Z1905" i="1"/>
  <c r="Y1905" i="2"/>
  <c r="Y1905" i="1" s="1"/>
  <c r="Z1907" i="1"/>
  <c r="Y1907" i="2"/>
  <c r="Y1907" i="1" s="1"/>
  <c r="Z1013" i="1"/>
  <c r="Y1013" i="2"/>
  <c r="Y1013" i="1" s="1"/>
  <c r="Z149" i="1"/>
  <c r="Y149" i="2"/>
  <c r="Y149" i="1" s="1"/>
  <c r="Z637" i="1"/>
  <c r="Y637" i="2"/>
  <c r="Y637" i="1" s="1"/>
  <c r="Z421" i="1"/>
  <c r="Y421" i="2"/>
  <c r="Y421" i="1" s="1"/>
  <c r="Z672" i="1"/>
  <c r="Y672" i="2"/>
  <c r="Y672" i="1" s="1"/>
  <c r="Z732" i="1"/>
  <c r="Y732" i="2"/>
  <c r="Y732" i="1" s="1"/>
  <c r="Z1712" i="1"/>
  <c r="Y1712" i="2"/>
  <c r="Y1712" i="1" s="1"/>
  <c r="Z670" i="1"/>
  <c r="Y670" i="2"/>
  <c r="Y670" i="1" s="1"/>
  <c r="Z448" i="1"/>
  <c r="Y448" i="2"/>
  <c r="Y448" i="1" s="1"/>
  <c r="Z1033" i="1"/>
  <c r="Y1033" i="2"/>
  <c r="Y1033" i="1" s="1"/>
  <c r="Z52" i="1"/>
  <c r="Y52" i="2"/>
  <c r="Y52" i="1" s="1"/>
  <c r="Z1718" i="1"/>
  <c r="Y1718" i="2"/>
  <c r="Y1718" i="1" s="1"/>
  <c r="Z38" i="1"/>
  <c r="Y38" i="2"/>
  <c r="Y38" i="1" s="1"/>
  <c r="Z902" i="1"/>
  <c r="Y902" i="2"/>
  <c r="Y902" i="1" s="1"/>
  <c r="Z1123" i="1"/>
  <c r="Y1123" i="2"/>
  <c r="Y1123" i="1" s="1"/>
  <c r="Z286" i="1"/>
  <c r="Y286" i="2"/>
  <c r="Y286" i="1" s="1"/>
  <c r="Z175" i="1"/>
  <c r="Y175" i="2"/>
  <c r="Y175" i="1" s="1"/>
  <c r="Z1352" i="1"/>
  <c r="Y1352" i="2"/>
  <c r="Y1352" i="1" s="1"/>
  <c r="Z1160" i="1"/>
  <c r="Y1160" i="2"/>
  <c r="Y1160" i="1" s="1"/>
  <c r="Z1778" i="1"/>
  <c r="Y1778" i="2"/>
  <c r="Y1778" i="1" s="1"/>
  <c r="Z1541" i="1"/>
  <c r="Y1541" i="2"/>
  <c r="Y1541" i="1" s="1"/>
  <c r="Z148" i="1"/>
  <c r="Y148" i="2"/>
  <c r="Y148" i="1" s="1"/>
  <c r="Z1701" i="1"/>
  <c r="Y1701" i="2"/>
  <c r="Y1701" i="1" s="1"/>
  <c r="Z468" i="1"/>
  <c r="Y468" i="2"/>
  <c r="Y468" i="1" s="1"/>
  <c r="Z144" i="1"/>
  <c r="Z922" i="1"/>
  <c r="Y922" i="2"/>
  <c r="Y922" i="1" s="1"/>
  <c r="Z13" i="1"/>
  <c r="Y13" i="2"/>
  <c r="Y13" i="1" s="1"/>
  <c r="Z1350" i="1"/>
  <c r="Y1350" i="2"/>
  <c r="Y1350" i="1" s="1"/>
  <c r="Z439" i="1"/>
  <c r="Y439" i="2"/>
  <c r="Y439" i="1" s="1"/>
  <c r="Z656" i="1"/>
  <c r="Y656" i="2"/>
  <c r="Y656" i="1" s="1"/>
  <c r="Z308" i="1"/>
  <c r="Y308" i="2"/>
  <c r="Y308" i="1" s="1"/>
  <c r="Z2101" i="1"/>
  <c r="Y2101" i="2"/>
  <c r="Y2101" i="1" s="1"/>
  <c r="Z683" i="1"/>
  <c r="Y683" i="2"/>
  <c r="Y683" i="1" s="1"/>
  <c r="Z930" i="1"/>
  <c r="Y930" i="2"/>
  <c r="Y930" i="1" s="1"/>
  <c r="Z617" i="1"/>
  <c r="Y617" i="2"/>
  <c r="Y617" i="1" s="1"/>
  <c r="Z2096" i="1"/>
  <c r="Y2096" i="2"/>
  <c r="Y2096" i="1" s="1"/>
  <c r="Z153" i="1"/>
  <c r="Y153" i="2"/>
  <c r="Y153" i="1" s="1"/>
  <c r="Z669" i="1"/>
  <c r="Y669" i="2"/>
  <c r="Y669" i="1" s="1"/>
  <c r="Z459" i="1"/>
  <c r="Y459" i="2"/>
  <c r="Y459" i="1" s="1"/>
  <c r="Z221" i="1"/>
  <c r="Y221" i="2"/>
  <c r="Y221" i="1" s="1"/>
  <c r="Z698" i="1"/>
  <c r="Y698" i="2"/>
  <c r="Y698" i="1" s="1"/>
  <c r="Z722" i="1"/>
  <c r="Y722" i="2"/>
  <c r="Y722" i="1" s="1"/>
  <c r="Z454" i="1"/>
  <c r="Y454" i="2"/>
  <c r="Y454" i="1" s="1"/>
  <c r="Z1122" i="1"/>
  <c r="Y1122" i="2"/>
  <c r="Y1122" i="1" s="1"/>
  <c r="Z2095" i="1"/>
  <c r="Y2095" i="2"/>
  <c r="Y2095" i="1" s="1"/>
  <c r="Z2030" i="1"/>
  <c r="Y2030" i="2"/>
  <c r="Y2030" i="1" s="1"/>
  <c r="Z16" i="1"/>
  <c r="Y16" i="2"/>
  <c r="Y16" i="1" s="1"/>
  <c r="Z2162" i="1"/>
  <c r="Y2162" i="2"/>
  <c r="Y2162" i="1" s="1"/>
  <c r="Z183" i="1"/>
  <c r="Y183" i="2"/>
  <c r="Y183" i="1" s="1"/>
  <c r="AA1698" i="1"/>
  <c r="Y1698" i="2"/>
  <c r="Y1698" i="1" s="1"/>
  <c r="Z1822" i="1"/>
  <c r="Y1822" i="2"/>
  <c r="Y1822" i="1" s="1"/>
  <c r="Z1003" i="1"/>
  <c r="Y1003" i="2"/>
  <c r="Y1003" i="1" s="1"/>
  <c r="Z710" i="1"/>
  <c r="Y710" i="2"/>
  <c r="Y710" i="1" s="1"/>
  <c r="Z1149" i="1"/>
  <c r="Y1149" i="2"/>
  <c r="Y1149" i="1" s="1"/>
  <c r="Z1408" i="1"/>
  <c r="Y1408" i="2"/>
  <c r="Y1408" i="1" s="1"/>
  <c r="Z1140" i="1"/>
  <c r="Y1140" i="2"/>
  <c r="Y1140" i="1" s="1"/>
  <c r="Z1592" i="1"/>
  <c r="Y1592" i="2"/>
  <c r="Y1592" i="1" s="1"/>
  <c r="Z1235" i="1"/>
  <c r="Y1235" i="2"/>
  <c r="Y1235" i="1" s="1"/>
  <c r="Z184" i="1"/>
  <c r="Y184" i="2"/>
  <c r="Y184" i="1" s="1"/>
  <c r="Z602" i="1"/>
  <c r="Y602" i="2"/>
  <c r="Y602" i="1" s="1"/>
  <c r="Z1898" i="1"/>
  <c r="Y1898" i="2"/>
  <c r="Y1898" i="1" s="1"/>
  <c r="Z518" i="1"/>
  <c r="Y518" i="2"/>
  <c r="Y518" i="1" s="1"/>
  <c r="Z845" i="1"/>
  <c r="Y845" i="2"/>
  <c r="Y845" i="1" s="1"/>
  <c r="Z714" i="1"/>
  <c r="Y714" i="2"/>
  <c r="Y714" i="1" s="1"/>
  <c r="Z1287" i="1"/>
  <c r="Y1287" i="2"/>
  <c r="Y1287" i="1" s="1"/>
  <c r="Z1145" i="1"/>
  <c r="Y1145" i="2"/>
  <c r="Y1145" i="1" s="1"/>
  <c r="Z566" i="1"/>
  <c r="Y566" i="2"/>
  <c r="Y566" i="1" s="1"/>
  <c r="Z1351" i="1"/>
  <c r="Y1351" i="2"/>
  <c r="Y1351" i="1" s="1"/>
  <c r="Z457" i="1"/>
  <c r="Y457" i="2"/>
  <c r="Y457" i="1" s="1"/>
  <c r="Z1010" i="1"/>
  <c r="Y1010" i="2"/>
  <c r="Y1010" i="1" s="1"/>
  <c r="Z1892" i="1"/>
  <c r="Y1892" i="2"/>
  <c r="Y1892" i="1" s="1"/>
  <c r="Z1011" i="1"/>
  <c r="Y1011" i="2"/>
  <c r="Y1011" i="1" s="1"/>
  <c r="Z1480" i="1"/>
  <c r="Y1480" i="2"/>
  <c r="Y1480" i="1" s="1"/>
  <c r="Z1017" i="1"/>
  <c r="Y1017" i="2"/>
  <c r="Y1017" i="1" s="1"/>
  <c r="Z654" i="1"/>
  <c r="Z890" i="1"/>
  <c r="Y890" i="2"/>
  <c r="Y890" i="1" s="1"/>
  <c r="Z418" i="1"/>
  <c r="Y418" i="2"/>
  <c r="Y418" i="1" s="1"/>
  <c r="Z1642" i="1"/>
  <c r="Y1642" i="2"/>
  <c r="Y1642" i="1" s="1"/>
  <c r="Z419" i="1"/>
  <c r="Y419" i="2"/>
  <c r="Y419" i="1" s="1"/>
  <c r="Z1214" i="1"/>
  <c r="Y1214" i="2"/>
  <c r="Y1214" i="1" s="1"/>
  <c r="AA276" i="1"/>
  <c r="Y276" i="2"/>
  <c r="Y276" i="1" s="1"/>
  <c r="Z450" i="1"/>
  <c r="Y450" i="2"/>
  <c r="Y450" i="1" s="1"/>
  <c r="Z176" i="1"/>
  <c r="Y176" i="2"/>
  <c r="Y176" i="1" s="1"/>
  <c r="Z1903" i="1"/>
  <c r="Y1903" i="2"/>
  <c r="Y1903" i="1" s="1"/>
  <c r="Z230" i="1"/>
  <c r="Y230" i="2"/>
  <c r="Y230" i="1" s="1"/>
  <c r="Z461" i="1"/>
  <c r="Y461" i="2"/>
  <c r="Y461" i="1" s="1"/>
  <c r="Z469" i="1"/>
  <c r="Y469" i="2"/>
  <c r="Y469" i="1" s="1"/>
  <c r="Z229" i="1"/>
  <c r="Y229" i="2"/>
  <c r="Y229" i="1" s="1"/>
  <c r="Z1349" i="1"/>
  <c r="Y1349" i="2"/>
  <c r="Y1349" i="1" s="1"/>
  <c r="Z1575" i="1"/>
  <c r="Y1575" i="2"/>
  <c r="Y1575" i="1" s="1"/>
  <c r="Z283" i="1"/>
  <c r="Y283" i="2"/>
  <c r="Y283" i="1" s="1"/>
  <c r="Z685" i="1"/>
  <c r="Y685" i="2"/>
  <c r="Y685" i="1" s="1"/>
  <c r="Z2138" i="1"/>
  <c r="Y2138" i="2"/>
  <c r="Y2138" i="1" s="1"/>
  <c r="Z639" i="1"/>
  <c r="Y639" i="2"/>
  <c r="Y639" i="1" s="1"/>
  <c r="Z2110" i="1"/>
  <c r="Y2110" i="2"/>
  <c r="Y2110" i="1" s="1"/>
  <c r="Z341" i="1"/>
  <c r="Y341" i="2"/>
  <c r="Y341" i="1" s="1"/>
  <c r="Z1953" i="1"/>
  <c r="Y1953" i="2"/>
  <c r="Y1953" i="1" s="1"/>
  <c r="Z821" i="1"/>
  <c r="Y821" i="2"/>
  <c r="Y821" i="1" s="1"/>
  <c r="Z381" i="1"/>
  <c r="Y381" i="2"/>
  <c r="Y381" i="1" s="1"/>
  <c r="AA413" i="1"/>
  <c r="Y413" i="2"/>
  <c r="Y413" i="1" s="1"/>
  <c r="Z1926" i="1"/>
  <c r="Y1926" i="2"/>
  <c r="Y1926" i="1" s="1"/>
  <c r="Z1798" i="1"/>
  <c r="Y1798" i="2"/>
  <c r="Y1798" i="1" s="1"/>
  <c r="Z833" i="1"/>
  <c r="Y833" i="2"/>
  <c r="Y833" i="1" s="1"/>
  <c r="Z1806" i="1"/>
  <c r="Y1806" i="2"/>
  <c r="Y1806" i="1" s="1"/>
  <c r="AA1692" i="1"/>
  <c r="Y1692" i="2"/>
  <c r="Y1692" i="1" s="1"/>
  <c r="Z1591" i="1"/>
  <c r="Y1591" i="2"/>
  <c r="Y1591" i="1" s="1"/>
  <c r="Z1925" i="1"/>
  <c r="Y1925" i="2"/>
  <c r="Y1925" i="1" s="1"/>
  <c r="Z1476" i="1"/>
  <c r="Y1476" i="2"/>
  <c r="Y1476" i="1" s="1"/>
  <c r="Z216" i="1"/>
  <c r="Y216" i="2"/>
  <c r="Y216" i="1" s="1"/>
  <c r="Z1619" i="1"/>
  <c r="Y1619" i="2"/>
  <c r="Y1619" i="1" s="1"/>
  <c r="Z1125" i="1"/>
  <c r="Y1125" i="2"/>
  <c r="Y1125" i="1" s="1"/>
  <c r="Z273" i="1"/>
  <c r="Y273" i="2"/>
  <c r="Y273" i="1" s="1"/>
  <c r="Z1730" i="1"/>
  <c r="Y1730" i="2"/>
  <c r="Y1730" i="1" s="1"/>
  <c r="Z1623" i="1"/>
  <c r="Y1623" i="2"/>
  <c r="Y1623" i="1" s="1"/>
  <c r="Z2038" i="1"/>
  <c r="Y2038" i="2"/>
  <c r="Y2038" i="1" s="1"/>
  <c r="Z445" i="1"/>
  <c r="Y445" i="2"/>
  <c r="Y445" i="1" s="1"/>
  <c r="Z197" i="1"/>
  <c r="Y197" i="2"/>
  <c r="Y197" i="1" s="1"/>
  <c r="Z903" i="1"/>
  <c r="Y903" i="2"/>
  <c r="Y903" i="1" s="1"/>
  <c r="Z1906" i="1"/>
  <c r="Y1906" i="2"/>
  <c r="Y1906" i="1" s="1"/>
  <c r="Z465" i="1"/>
  <c r="Y465" i="2"/>
  <c r="Y465" i="1" s="1"/>
  <c r="Z435" i="1"/>
  <c r="Y435" i="2"/>
  <c r="Y435" i="1" s="1"/>
  <c r="Z1714" i="1"/>
  <c r="Y1714" i="2"/>
  <c r="Y1714" i="1" s="1"/>
  <c r="Z1191" i="1"/>
  <c r="Y1191" i="2"/>
  <c r="Y1191" i="1" s="1"/>
  <c r="Z1909" i="1"/>
  <c r="Y1909" i="2"/>
  <c r="Y1909" i="1" s="1"/>
  <c r="Z1710" i="1"/>
  <c r="Y1710" i="2"/>
  <c r="Y1710" i="1" s="1"/>
  <c r="Z1700" i="1"/>
  <c r="Y1700" i="2"/>
  <c r="Y1700" i="1" s="1"/>
  <c r="Z1005" i="1"/>
  <c r="Y1005" i="2"/>
  <c r="Y1005" i="1" s="1"/>
  <c r="Z1643" i="1"/>
  <c r="Y1643" i="2"/>
  <c r="Y1643" i="1" s="1"/>
  <c r="Z758" i="1"/>
  <c r="Y758" i="2"/>
  <c r="Y758" i="1" s="1"/>
  <c r="Z921" i="1"/>
  <c r="Y921" i="2"/>
  <c r="Y921" i="1" s="1"/>
  <c r="Z1755" i="1"/>
  <c r="Y1755" i="2"/>
  <c r="Y1755" i="1" s="1"/>
  <c r="Z1948" i="1"/>
  <c r="Y1948" i="2"/>
  <c r="Y1948" i="1" s="1"/>
  <c r="Z686" i="1"/>
  <c r="Y686" i="2"/>
  <c r="Y686" i="1" s="1"/>
  <c r="Z1347" i="1"/>
  <c r="Y1347" i="2"/>
  <c r="Y1347" i="1" s="1"/>
  <c r="Z329" i="1"/>
  <c r="Y329" i="2"/>
  <c r="Y329" i="1" s="1"/>
  <c r="Z315" i="1"/>
  <c r="Y315" i="2"/>
  <c r="Y315" i="1" s="1"/>
  <c r="Z1946" i="1"/>
  <c r="Y1946" i="2"/>
  <c r="Y1946" i="1" s="1"/>
  <c r="Z1032" i="1"/>
  <c r="Y1032" i="2"/>
  <c r="Y1032" i="1" s="1"/>
  <c r="Z314" i="1"/>
  <c r="Y314" i="2"/>
  <c r="Y314" i="1" s="1"/>
  <c r="Z1908" i="1"/>
  <c r="Y1908" i="2"/>
  <c r="Y1908" i="1" s="1"/>
  <c r="Z11" i="1"/>
  <c r="Y11" i="2"/>
  <c r="Y11" i="1" s="1"/>
  <c r="Z829" i="1"/>
  <c r="Y829" i="2"/>
  <c r="Y829" i="1" s="1"/>
  <c r="Z657" i="1"/>
  <c r="Y657" i="2"/>
  <c r="Y657" i="1" s="1"/>
  <c r="Z2029" i="1"/>
  <c r="Y2029" i="2"/>
  <c r="Y2029" i="1" s="1"/>
  <c r="Z525" i="1"/>
  <c r="Y525" i="2"/>
  <c r="Y525" i="1" s="1"/>
  <c r="Z1514" i="1"/>
  <c r="Y1514" i="2"/>
  <c r="Y1514" i="1" s="1"/>
  <c r="Z682" i="1"/>
  <c r="Y682" i="2"/>
  <c r="Y682" i="1" s="1"/>
  <c r="AA422" i="1"/>
  <c r="Z914" i="1"/>
  <c r="Y914" i="2"/>
  <c r="Y914" i="1" s="1"/>
  <c r="Z425" i="1"/>
  <c r="Y425" i="2"/>
  <c r="Y425" i="1" s="1"/>
  <c r="Z888" i="1"/>
  <c r="Y888" i="2"/>
  <c r="Y888" i="1" s="1"/>
  <c r="Z150" i="1"/>
  <c r="Y150" i="2"/>
  <c r="Y150" i="1" s="1"/>
  <c r="Z913" i="1"/>
  <c r="Y913" i="2"/>
  <c r="Y913" i="1" s="1"/>
  <c r="Z2139" i="1"/>
  <c r="Y2139" i="2"/>
  <c r="Y2139" i="1" s="1"/>
  <c r="Z436" i="1"/>
  <c r="Y436" i="2"/>
  <c r="Y436" i="1" s="1"/>
  <c r="Z194" i="1"/>
  <c r="Y194" i="2"/>
  <c r="Y194" i="1" s="1"/>
  <c r="Z2085" i="1"/>
  <c r="Y2085" i="2"/>
  <c r="Y2085" i="1" s="1"/>
  <c r="AA1120" i="1"/>
  <c r="Y1120" i="2"/>
  <c r="Y1120" i="1" s="1"/>
  <c r="Z1764" i="1"/>
  <c r="Y1764" i="2"/>
  <c r="Y1764" i="1" s="1"/>
  <c r="Z157" i="1"/>
  <c r="Y157" i="2"/>
  <c r="Y157" i="1" s="1"/>
  <c r="Z136" i="1"/>
  <c r="Y136" i="2"/>
  <c r="Y136" i="1" s="1"/>
  <c r="Z1936" i="1"/>
  <c r="Y1936" i="2"/>
  <c r="Y1936" i="1" s="1"/>
  <c r="Z895" i="1"/>
  <c r="Y895" i="2"/>
  <c r="Y895" i="1" s="1"/>
  <c r="Z1129" i="1"/>
  <c r="Y1129" i="2"/>
  <c r="Y1129" i="1" s="1"/>
  <c r="Z331" i="1"/>
  <c r="Y331" i="2"/>
  <c r="Y331" i="1" s="1"/>
  <c r="Z426" i="1"/>
  <c r="Y426" i="2"/>
  <c r="Y426" i="1" s="1"/>
  <c r="Z910" i="1"/>
  <c r="Y910" i="2"/>
  <c r="Y910" i="1" s="1"/>
  <c r="Z488" i="1"/>
  <c r="Y488" i="2"/>
  <c r="Y488" i="1" s="1"/>
  <c r="Z368" i="1"/>
  <c r="Y368" i="2"/>
  <c r="Y368" i="1" s="1"/>
  <c r="Z962" i="1"/>
  <c r="Y962" i="2"/>
  <c r="Y962" i="1" s="1"/>
  <c r="Z409" i="1"/>
  <c r="Y409" i="2"/>
  <c r="Y409" i="1" s="1"/>
  <c r="Z2214" i="1"/>
  <c r="Y2214" i="2"/>
  <c r="Y2214" i="1" s="1"/>
  <c r="Z814" i="1"/>
  <c r="Y814" i="2"/>
  <c r="Y814" i="1" s="1"/>
  <c r="Z954" i="1"/>
  <c r="Y954" i="2"/>
  <c r="Y954" i="1" s="1"/>
  <c r="I19" i="4"/>
  <c r="J19" i="4" s="1"/>
  <c r="F19" i="4"/>
  <c r="Z1099" i="1" l="1"/>
  <c r="Y1099" i="2"/>
  <c r="Y1099" i="1" s="1"/>
  <c r="Z514" i="1"/>
  <c r="Y514" i="2"/>
  <c r="Y514" i="1" s="1"/>
  <c r="Z2177" i="1"/>
  <c r="Y2177" i="2"/>
  <c r="Y2177" i="1" s="1"/>
  <c r="AA1305" i="1"/>
  <c r="Y1305" i="2"/>
  <c r="Y1305" i="1" s="1"/>
  <c r="Z1937" i="1"/>
  <c r="Y1937" i="2"/>
  <c r="Y1937" i="1" s="1"/>
  <c r="Z2250" i="1"/>
  <c r="Y2250" i="2"/>
  <c r="Y2250" i="1" s="1"/>
  <c r="Z1070" i="1"/>
  <c r="Y1070" i="2"/>
  <c r="Y1070" i="1" s="1"/>
  <c r="Z70" i="1"/>
  <c r="Y70" i="2"/>
  <c r="Y70" i="1" s="1"/>
  <c r="Z83" i="1"/>
  <c r="Y83" i="2"/>
  <c r="Y83" i="1" s="1"/>
  <c r="Z132" i="1"/>
  <c r="Y132" i="2"/>
  <c r="Y132" i="1" s="1"/>
  <c r="Z2225" i="1"/>
  <c r="Y2225" i="2"/>
  <c r="Y2225" i="1" s="1"/>
  <c r="Z945" i="1"/>
  <c r="Y945" i="2"/>
  <c r="Y945" i="1" s="1"/>
  <c r="Z1148" i="1"/>
  <c r="Y1148" i="2"/>
  <c r="Y1148" i="1" s="1"/>
  <c r="Z933" i="1"/>
  <c r="Y933" i="2"/>
  <c r="Y933" i="1" s="1"/>
  <c r="Z58" i="1"/>
  <c r="Y58" i="2"/>
  <c r="Y58" i="1" s="1"/>
  <c r="Z970" i="1"/>
  <c r="Y970" i="2"/>
  <c r="Y970" i="1" s="1"/>
  <c r="Z1513" i="1"/>
  <c r="Y1513" i="2"/>
  <c r="Y1513" i="1" s="1"/>
  <c r="Z823" i="1"/>
  <c r="Y823" i="2"/>
  <c r="Y823" i="1" s="1"/>
  <c r="Z1044" i="1"/>
  <c r="Y1044" i="2"/>
  <c r="Y1044" i="1" s="1"/>
  <c r="Z575" i="1"/>
  <c r="Y575" i="2"/>
  <c r="Y575" i="1" s="1"/>
  <c r="Z505" i="1"/>
  <c r="Y505" i="2"/>
  <c r="Y505" i="1" s="1"/>
  <c r="Z2153" i="1"/>
  <c r="Y2153" i="2"/>
  <c r="Y2153" i="1" s="1"/>
  <c r="Z2032" i="1"/>
  <c r="Y2032" i="2"/>
  <c r="Y2032" i="1" s="1"/>
  <c r="Z841" i="1"/>
  <c r="Y841" i="2"/>
  <c r="Y841" i="1" s="1"/>
  <c r="Z1460" i="1"/>
  <c r="Y1460" i="2"/>
  <c r="Y1460" i="1" s="1"/>
  <c r="Z1871" i="1"/>
  <c r="Y1871" i="2"/>
  <c r="Y1871" i="1" s="1"/>
  <c r="Z483" i="1"/>
  <c r="Y483" i="2"/>
  <c r="Y483" i="1" s="1"/>
  <c r="Z211" i="1"/>
  <c r="Y211" i="2"/>
  <c r="Y211" i="1" s="1"/>
  <c r="AA18" i="1"/>
  <c r="Y18" i="2"/>
  <c r="Y18" i="1" s="1"/>
  <c r="Z1477" i="1"/>
  <c r="Y1477" i="2"/>
  <c r="Y1477" i="1" s="1"/>
  <c r="Z1835" i="1"/>
  <c r="Y1835" i="2"/>
  <c r="Y1835" i="1" s="1"/>
  <c r="Z1402" i="1"/>
  <c r="Y1402" i="2"/>
  <c r="Y1402" i="1" s="1"/>
  <c r="Z231" i="1"/>
  <c r="Y231" i="2"/>
  <c r="Y231" i="1" s="1"/>
  <c r="Z236" i="1"/>
  <c r="Y236" i="2"/>
  <c r="Y236" i="1" s="1"/>
  <c r="Z390" i="1"/>
  <c r="Y390" i="2"/>
  <c r="Y390" i="1" s="1"/>
  <c r="Z2130" i="1"/>
  <c r="Y2130" i="2"/>
  <c r="Y2130" i="1" s="1"/>
  <c r="Z1811" i="1"/>
  <c r="Y1811" i="2"/>
  <c r="Y1811" i="1" s="1"/>
  <c r="Z1338" i="1"/>
  <c r="Y1338" i="2"/>
  <c r="Y1338" i="1" s="1"/>
  <c r="Z540" i="1"/>
  <c r="Y540" i="2"/>
  <c r="Y540" i="1" s="1"/>
  <c r="Z1583" i="1"/>
  <c r="Y1583" i="2"/>
  <c r="Y1583" i="1" s="1"/>
  <c r="Z1743" i="1"/>
  <c r="Y1743" i="2"/>
  <c r="Y1743" i="1" s="1"/>
  <c r="Z2161" i="1"/>
  <c r="Y2161" i="2"/>
  <c r="Y2161" i="1" s="1"/>
  <c r="Z480" i="1"/>
  <c r="Y480" i="2"/>
  <c r="Y480" i="1" s="1"/>
  <c r="Z664" i="1"/>
  <c r="Y664" i="2"/>
  <c r="Y664" i="1" s="1"/>
  <c r="Z1770" i="1"/>
  <c r="Y1770" i="2"/>
  <c r="Y1770" i="1" s="1"/>
  <c r="Z812" i="1"/>
  <c r="Y812" i="2"/>
  <c r="Y812" i="1" s="1"/>
  <c r="Z546" i="1"/>
  <c r="Y546" i="2"/>
  <c r="Y546" i="1" s="1"/>
  <c r="Z2060" i="1"/>
  <c r="Y2060" i="2"/>
  <c r="Y2060" i="1" s="1"/>
  <c r="Z830" i="1"/>
  <c r="Y830" i="2"/>
  <c r="Y830" i="1" s="1"/>
  <c r="Z1336" i="1"/>
  <c r="Y1336" i="2"/>
  <c r="Y1336" i="1" s="1"/>
  <c r="Z1392" i="1"/>
  <c r="Y1392" i="2"/>
  <c r="Y1392" i="1" s="1"/>
  <c r="Z1205" i="1"/>
  <c r="Y1205" i="2"/>
  <c r="Y1205" i="1" s="1"/>
  <c r="Z240" i="1"/>
  <c r="Y240" i="2"/>
  <c r="Y240" i="1" s="1"/>
  <c r="Z665" i="1"/>
  <c r="Y665" i="2"/>
  <c r="Y665" i="1" s="1"/>
  <c r="Z2168" i="1"/>
  <c r="Y2168" i="2"/>
  <c r="Y2168" i="1" s="1"/>
  <c r="AA144" i="1"/>
  <c r="Y144" i="2"/>
  <c r="Y144" i="1" s="1"/>
  <c r="Z658" i="1"/>
  <c r="Y658" i="2"/>
  <c r="Y658" i="1" s="1"/>
  <c r="Z62" i="1"/>
  <c r="Y62" i="2"/>
  <c r="Y62" i="1" s="1"/>
  <c r="Z397" i="1"/>
  <c r="Y397" i="2"/>
  <c r="Y397" i="1" s="1"/>
  <c r="AA654" i="1"/>
  <c r="Y654" i="2"/>
  <c r="Y654" i="1" s="1"/>
  <c r="Z1238" i="1"/>
  <c r="Y1238" i="2"/>
  <c r="Y1238" i="1" s="1"/>
  <c r="Z291" i="1"/>
  <c r="Y291" i="2"/>
  <c r="Y291" i="1" s="1"/>
  <c r="AA145" i="1"/>
  <c r="Y145" i="2"/>
  <c r="Y145" i="1" s="1"/>
  <c r="Z2296" i="1"/>
  <c r="Y2296" i="2"/>
  <c r="Y2296" i="1" s="1"/>
  <c r="Z134" i="1"/>
  <c r="Y134" i="2"/>
  <c r="Y134" i="1" s="1"/>
  <c r="AA411" i="1"/>
  <c r="Y411" i="2"/>
  <c r="Y411" i="1" s="1"/>
  <c r="Z120" i="1"/>
  <c r="Y120" i="2"/>
  <c r="Y120" i="1" s="1"/>
  <c r="Z1167" i="1"/>
  <c r="Y1167" i="2"/>
  <c r="Y1167" i="1" s="1"/>
  <c r="Z659" i="1"/>
  <c r="Y659" i="2"/>
  <c r="Y659" i="1" s="1"/>
  <c r="Z2192" i="1"/>
  <c r="Y2192" i="2"/>
  <c r="Y2192" i="1" s="1"/>
  <c r="Z2254" i="1"/>
  <c r="Y2254" i="2"/>
  <c r="Y2254" i="1" s="1"/>
  <c r="Z742" i="1"/>
  <c r="Y742" i="2"/>
  <c r="Y742" i="1" s="1"/>
  <c r="Z214" i="1"/>
  <c r="Y214" i="2"/>
  <c r="Y214" i="1" s="1"/>
  <c r="Z862" i="1"/>
  <c r="Y862" i="2"/>
  <c r="Y862" i="1" s="1"/>
  <c r="Z1842" i="1"/>
  <c r="Y1842" i="2"/>
  <c r="Y1842" i="1" s="1"/>
  <c r="Z494" i="1"/>
  <c r="Y494" i="2"/>
  <c r="Y494" i="1" s="1"/>
  <c r="Z979" i="1"/>
  <c r="Y979" i="2"/>
  <c r="Y979" i="1" s="1"/>
  <c r="Z386" i="1"/>
  <c r="Y386" i="2"/>
  <c r="Y386" i="1" s="1"/>
  <c r="Z2148" i="1"/>
  <c r="Y2148" i="2"/>
  <c r="Y2148" i="1" s="1"/>
  <c r="Z1808" i="1"/>
  <c r="Y1808" i="2"/>
  <c r="Y1808" i="1" s="1"/>
  <c r="Z526" i="1"/>
  <c r="Y526" i="2"/>
  <c r="Y526" i="1" s="1"/>
  <c r="Z1221" i="1"/>
  <c r="Y1221" i="2"/>
  <c r="Y1221" i="1" s="1"/>
  <c r="Z1489" i="1"/>
  <c r="Y1489" i="2"/>
  <c r="Y1489" i="1" s="1"/>
  <c r="Z247" i="1"/>
  <c r="Y247" i="2"/>
  <c r="Y247" i="1" s="1"/>
  <c r="Z678" i="1"/>
  <c r="Y678" i="2"/>
  <c r="Y678" i="1" s="1"/>
  <c r="Z1411" i="1"/>
  <c r="Y1411" i="2"/>
  <c r="Y1411" i="1" s="1"/>
  <c r="Z2143" i="1"/>
  <c r="Y2143" i="2"/>
  <c r="Y2143" i="1" s="1"/>
  <c r="Z838" i="1"/>
  <c r="Y838" i="2"/>
  <c r="Y838" i="1" s="1"/>
  <c r="Z544" i="1"/>
  <c r="Y544" i="2"/>
  <c r="Y544" i="1" s="1"/>
  <c r="Z1524" i="1"/>
  <c r="Y1524" i="2"/>
  <c r="Y1524" i="1" s="1"/>
  <c r="Z1557" i="1"/>
  <c r="Y1557" i="2"/>
  <c r="Y1557" i="1" s="1"/>
  <c r="Z1410" i="1"/>
  <c r="Y1410" i="2"/>
  <c r="Y1410" i="1" s="1"/>
  <c r="Z403" i="1"/>
  <c r="Y403" i="2"/>
  <c r="Y403" i="1" s="1"/>
  <c r="Z1660" i="1"/>
  <c r="Y1660" i="2"/>
  <c r="Y1660" i="1" s="1"/>
  <c r="Z1207" i="1"/>
  <c r="Y1207" i="2"/>
  <c r="Y1207" i="1" s="1"/>
  <c r="Z1944" i="1"/>
  <c r="Y1944" i="2"/>
  <c r="Y1944" i="1" s="1"/>
  <c r="Z1781" i="1"/>
  <c r="Y1781" i="2"/>
  <c r="Y1781" i="1" s="1"/>
  <c r="Z2124" i="1"/>
  <c r="Y2124" i="2"/>
  <c r="Y2124" i="1" s="1"/>
  <c r="Z1631" i="1"/>
  <c r="Y1631" i="2"/>
  <c r="Y1631" i="1" s="1"/>
  <c r="Z2172" i="1"/>
  <c r="Y2172" i="2"/>
  <c r="Y2172" i="1" s="1"/>
  <c r="Z389" i="1"/>
  <c r="Y389" i="2"/>
  <c r="Y389" i="1" s="1"/>
  <c r="Z1724" i="1"/>
  <c r="Y1724" i="2"/>
  <c r="Y1724" i="1" s="1"/>
  <c r="Z2129" i="1"/>
  <c r="Y2129" i="2"/>
  <c r="Y2129" i="1" s="1"/>
  <c r="Z332" i="1"/>
  <c r="Y332" i="2"/>
  <c r="Y332" i="1" s="1"/>
  <c r="Z837" i="1"/>
  <c r="Y837" i="2"/>
  <c r="Y837" i="1" s="1"/>
  <c r="Z178" i="1"/>
  <c r="Y178" i="2"/>
  <c r="Y178" i="1" s="1"/>
  <c r="Z638" i="1"/>
  <c r="Y638" i="2"/>
  <c r="Y638" i="1" s="1"/>
  <c r="AA655" i="1"/>
  <c r="Y655" i="2"/>
  <c r="Y655" i="1" s="1"/>
  <c r="Z1378" i="1"/>
  <c r="Y1378" i="2"/>
  <c r="Y1378" i="1" s="1"/>
  <c r="Z735" i="1"/>
  <c r="Y735" i="2"/>
  <c r="Y735" i="1" s="1"/>
  <c r="Z1346" i="1"/>
  <c r="Y1346" i="2"/>
  <c r="Y1346" i="1" s="1"/>
  <c r="Z994" i="1"/>
  <c r="Y994" i="2"/>
  <c r="Y994" i="1" s="1"/>
  <c r="Z958" i="1"/>
  <c r="Y958" i="2"/>
  <c r="Y958" i="1" s="1"/>
  <c r="Z2027" i="1"/>
  <c r="Y2027" i="2"/>
  <c r="Y2027" i="1" s="1"/>
  <c r="Z49" i="1"/>
  <c r="Y49" i="2"/>
  <c r="Y49" i="1" s="1"/>
  <c r="Z223" i="1"/>
  <c r="Y223" i="2"/>
  <c r="Y223" i="1" s="1"/>
  <c r="Z95" i="1"/>
  <c r="Y95" i="2"/>
  <c r="Y95" i="1" s="1"/>
  <c r="Z923" i="1"/>
  <c r="Y923" i="2"/>
  <c r="Y923" i="1" s="1"/>
  <c r="Z2042" i="1"/>
  <c r="Y2042" i="2"/>
  <c r="Y2042" i="1" s="1"/>
  <c r="Z1546" i="1"/>
  <c r="Y1546" i="2"/>
  <c r="Y1546" i="1" s="1"/>
  <c r="Z934" i="1"/>
  <c r="Y934" i="2"/>
  <c r="Y934" i="1" s="1"/>
  <c r="Z1020" i="1"/>
  <c r="Y1020" i="2"/>
  <c r="Y1020" i="1" s="1"/>
  <c r="Z993" i="1"/>
  <c r="Y993" i="2"/>
  <c r="Y993" i="1" s="1"/>
  <c r="Z1267" i="1"/>
  <c r="Y1267" i="2"/>
  <c r="Y1267" i="1" s="1"/>
  <c r="Z834" i="1"/>
  <c r="Y834" i="2"/>
  <c r="Y834" i="1" s="1"/>
  <c r="Z769" i="1"/>
  <c r="Y769" i="2"/>
  <c r="Y769" i="1" s="1"/>
  <c r="Z1452" i="1"/>
  <c r="Y1452" i="2"/>
  <c r="Y1452" i="1" s="1"/>
  <c r="Z1456" i="1"/>
  <c r="Y1456" i="2"/>
  <c r="Y1456" i="1" s="1"/>
  <c r="Z1277" i="1"/>
  <c r="Y1277" i="2"/>
  <c r="Y1277" i="1" s="1"/>
  <c r="Z1990" i="1"/>
  <c r="Y1990" i="2"/>
  <c r="Y1990" i="1" s="1"/>
  <c r="Z1275" i="1"/>
  <c r="Y1275" i="2"/>
  <c r="Y1275" i="1" s="1"/>
  <c r="Z1261" i="1"/>
  <c r="Y1261" i="2"/>
  <c r="Y1261" i="1" s="1"/>
  <c r="Z613" i="1"/>
  <c r="Y613" i="2"/>
  <c r="Y613" i="1" s="1"/>
  <c r="Z1458" i="1"/>
  <c r="Y1458" i="2"/>
  <c r="Y1458" i="1" s="1"/>
  <c r="Z239" i="1"/>
  <c r="Y239" i="2"/>
  <c r="Y239" i="1" s="1"/>
  <c r="Z1865" i="1"/>
  <c r="Y1865" i="2"/>
  <c r="Y1865" i="1" s="1"/>
  <c r="Z1437" i="1"/>
  <c r="Y1437" i="2"/>
  <c r="Y1437" i="1" s="1"/>
  <c r="Z1843" i="1"/>
  <c r="Y1843" i="2"/>
  <c r="Y1843" i="1" s="1"/>
  <c r="Z532" i="1"/>
  <c r="Y532" i="2"/>
  <c r="Y532" i="1" s="1"/>
  <c r="Z2137" i="1"/>
  <c r="Y2137" i="2"/>
  <c r="Y2137" i="1" s="1"/>
  <c r="Z2033" i="1"/>
  <c r="Y2033" i="2"/>
  <c r="Y2033" i="1" s="1"/>
  <c r="Z1528" i="1"/>
  <c r="Y1528" i="2"/>
  <c r="Y1528" i="1" s="1"/>
  <c r="Z1767" i="1"/>
  <c r="Y1767" i="2"/>
  <c r="Y1767" i="1" s="1"/>
  <c r="Z336" i="1"/>
  <c r="Y336" i="2"/>
  <c r="Y336" i="1" s="1"/>
  <c r="Z708" i="1"/>
  <c r="Y708" i="2"/>
  <c r="Y708" i="1" s="1"/>
  <c r="Z539" i="1"/>
  <c r="Y539" i="2"/>
  <c r="Y539" i="1" s="1"/>
  <c r="Z482" i="1"/>
  <c r="Y482" i="2"/>
  <c r="Y482" i="1" s="1"/>
  <c r="Z472" i="1"/>
  <c r="Y472" i="2"/>
  <c r="Y472" i="1" s="1"/>
  <c r="Z379" i="1"/>
  <c r="Y379" i="2"/>
  <c r="Y379" i="1" s="1"/>
  <c r="Z1383" i="1"/>
  <c r="Y1383" i="2"/>
  <c r="Y1383" i="1" s="1"/>
  <c r="Z1580" i="1"/>
  <c r="Y1580" i="2"/>
  <c r="Y1580" i="1" s="1"/>
  <c r="Z1568" i="1"/>
  <c r="Y1568" i="2"/>
  <c r="Y1568" i="1" s="1"/>
  <c r="Z1681" i="1"/>
  <c r="Y1681" i="2"/>
  <c r="Y1681" i="1" s="1"/>
  <c r="Z2163" i="1"/>
  <c r="Y2163" i="2"/>
  <c r="Y2163" i="1" s="1"/>
  <c r="Z590" i="1"/>
  <c r="Y590" i="2"/>
  <c r="Y590" i="1" s="1"/>
  <c r="Z573" i="1"/>
  <c r="Y573" i="2"/>
  <c r="Y573" i="1" s="1"/>
  <c r="Z1197" i="1"/>
  <c r="Y1197" i="2"/>
  <c r="Y1197" i="1" s="1"/>
  <c r="Z627" i="1"/>
  <c r="Y627" i="2"/>
  <c r="Y627" i="1" s="1"/>
  <c r="Z405" i="1"/>
  <c r="Y405" i="2"/>
  <c r="Y405" i="1" s="1"/>
  <c r="Z311" i="1"/>
  <c r="Y311" i="2"/>
  <c r="Y311" i="1" s="1"/>
  <c r="Z1744" i="1"/>
  <c r="Y1744" i="2"/>
  <c r="Y1744" i="1" s="1"/>
  <c r="Z1850" i="1"/>
  <c r="Y1850" i="2"/>
  <c r="Y1850" i="1" s="1"/>
  <c r="Z1914" i="1"/>
  <c r="Y1914" i="2"/>
  <c r="Y1914" i="1" s="1"/>
  <c r="AA652" i="1"/>
  <c r="Y652" i="2"/>
  <c r="Y652" i="1" s="1"/>
  <c r="Z643" i="1"/>
  <c r="Y643" i="2"/>
  <c r="Y643" i="1" s="1"/>
  <c r="AA15" i="1"/>
  <c r="Y15" i="2"/>
  <c r="Y15" i="1" s="1"/>
  <c r="AA1690" i="1"/>
  <c r="Y1690" i="2"/>
  <c r="Y1690" i="1" s="1"/>
  <c r="Z165" i="1"/>
  <c r="Y165" i="2"/>
  <c r="Y165" i="1" s="1"/>
  <c r="Z956" i="1"/>
  <c r="Y956" i="2"/>
  <c r="Y956" i="1" s="1"/>
  <c r="Z26" i="1"/>
  <c r="Y26" i="2"/>
  <c r="Y26" i="1" s="1"/>
  <c r="AA649" i="1"/>
  <c r="Y649" i="2"/>
  <c r="Y649" i="1" s="1"/>
  <c r="Z1135" i="1"/>
  <c r="Y1135" i="2"/>
  <c r="Y1135" i="1" s="1"/>
  <c r="Z1166" i="1"/>
  <c r="Y1166" i="2"/>
  <c r="Y1166" i="1" s="1"/>
  <c r="Z2241" i="1"/>
  <c r="Y2241" i="2"/>
  <c r="Y2241" i="1" s="1"/>
  <c r="Z1002" i="1"/>
  <c r="Y1002" i="2"/>
  <c r="Y1002" i="1" s="1"/>
  <c r="Z1193" i="1"/>
  <c r="Y1193" i="2"/>
  <c r="Y1193" i="1" s="1"/>
  <c r="Z1179" i="1"/>
  <c r="Y1179" i="2"/>
  <c r="Y1179" i="1" s="1"/>
  <c r="Z1281" i="1"/>
  <c r="Y1281" i="2"/>
  <c r="Y1281" i="1" s="1"/>
  <c r="Z400" i="1"/>
  <c r="Y400" i="2"/>
  <c r="Y400" i="1" s="1"/>
  <c r="Z1403" i="1"/>
  <c r="Y1403" i="2"/>
  <c r="Y1403" i="1" s="1"/>
  <c r="Z1641" i="1"/>
  <c r="Y1641" i="2"/>
  <c r="Y1641" i="1" s="1"/>
  <c r="Z1749" i="1"/>
  <c r="Y1749" i="2"/>
  <c r="Y1749" i="1" s="1"/>
  <c r="Z2114" i="1"/>
  <c r="Y2114" i="2"/>
  <c r="Y2114" i="1" s="1"/>
  <c r="Z1080" i="1"/>
  <c r="Y1080" i="2"/>
  <c r="Y1080" i="1" s="1"/>
  <c r="Z1656" i="1"/>
  <c r="Y1656" i="2"/>
  <c r="Y1656" i="1" s="1"/>
  <c r="Z2158" i="1"/>
  <c r="Y2158" i="2"/>
  <c r="Y2158" i="1" s="1"/>
  <c r="Z293" i="1"/>
  <c r="Y293" i="2"/>
  <c r="Y293" i="1" s="1"/>
  <c r="Z2056" i="1"/>
  <c r="Y2056" i="2"/>
  <c r="Y2056" i="1" s="1"/>
  <c r="Z554" i="1"/>
  <c r="Y554" i="2"/>
  <c r="Y554" i="1" s="1"/>
  <c r="Z801" i="1"/>
  <c r="Y801" i="2"/>
  <c r="Y801" i="1" s="1"/>
  <c r="Z303" i="1"/>
  <c r="Y303" i="2"/>
  <c r="Y303" i="1" s="1"/>
  <c r="Z1558" i="1"/>
  <c r="Y1558" i="2"/>
  <c r="Y1558" i="1" s="1"/>
  <c r="Z721" i="1"/>
  <c r="Y721" i="2"/>
  <c r="Y721" i="1" s="1"/>
  <c r="Z1555" i="1"/>
  <c r="Y1555" i="2"/>
  <c r="Y1555" i="1" s="1"/>
  <c r="Z582" i="1"/>
  <c r="Y582" i="2"/>
  <c r="Y582" i="1" s="1"/>
  <c r="Z252" i="1"/>
  <c r="Y252" i="2"/>
  <c r="Y252" i="1" s="1"/>
  <c r="Z1493" i="1"/>
  <c r="Y1493" i="2"/>
  <c r="Y1493" i="1" s="1"/>
  <c r="Z1064" i="1"/>
  <c r="Y1064" i="2"/>
  <c r="Y1064" i="1" s="1"/>
  <c r="Z294" i="1"/>
  <c r="Y294" i="2"/>
  <c r="Y294" i="1" s="1"/>
  <c r="Z299" i="1"/>
  <c r="Y299" i="2"/>
  <c r="Y299" i="1" s="1"/>
  <c r="Z1531" i="1"/>
  <c r="Y1531" i="2"/>
  <c r="Y1531" i="1" s="1"/>
  <c r="Z1091" i="1"/>
  <c r="Y1091" i="2"/>
  <c r="Y1091" i="1" s="1"/>
  <c r="Z2003" i="1"/>
  <c r="Y2003" i="2"/>
  <c r="Y2003" i="1" s="1"/>
  <c r="Z1047" i="1"/>
  <c r="Y1047" i="2"/>
  <c r="Y1047" i="1" s="1"/>
  <c r="Z1180" i="1"/>
  <c r="Y1180" i="2"/>
  <c r="Y1180" i="1" s="1"/>
  <c r="Z327" i="1"/>
  <c r="Y327" i="2"/>
  <c r="Y327" i="1" s="1"/>
  <c r="Z402" i="1"/>
  <c r="Y402" i="2"/>
  <c r="Y402" i="1" s="1"/>
  <c r="Z69" i="1"/>
  <c r="Y69" i="2"/>
  <c r="Y69" i="1" s="1"/>
  <c r="Z262" i="1"/>
  <c r="Y262" i="2"/>
  <c r="Y262" i="1" s="1"/>
  <c r="Z396" i="1"/>
  <c r="Y396" i="2"/>
  <c r="Y396" i="1" s="1"/>
  <c r="Z611" i="1"/>
  <c r="Y611" i="2"/>
  <c r="Y611" i="1" s="1"/>
  <c r="Z350" i="1"/>
  <c r="Y350" i="2"/>
  <c r="Y350" i="1" s="1"/>
  <c r="Z307" i="1"/>
  <c r="Y307" i="2"/>
  <c r="Y307" i="1" s="1"/>
  <c r="Z2041" i="1"/>
  <c r="Y2041" i="2"/>
  <c r="Y2041" i="1" s="1"/>
  <c r="Z1271" i="1"/>
  <c r="Y1271" i="2"/>
  <c r="Y1271" i="1" s="1"/>
  <c r="Z828" i="1"/>
  <c r="Y828" i="2"/>
  <c r="Y828" i="1" s="1"/>
  <c r="Z1993" i="1"/>
  <c r="Y1993" i="2"/>
  <c r="Y1993" i="1" s="1"/>
  <c r="Z104" i="1"/>
  <c r="Y104" i="2"/>
  <c r="Y104" i="1" s="1"/>
  <c r="Z2235" i="1"/>
  <c r="Y2235" i="2"/>
  <c r="Y2235" i="1" s="1"/>
  <c r="Z385" i="1"/>
  <c r="Y385" i="2"/>
  <c r="Y385" i="1" s="1"/>
  <c r="Z2178" i="1"/>
  <c r="Y2178" i="2"/>
  <c r="Y2178" i="1" s="1"/>
  <c r="Z1655" i="1"/>
  <c r="Y1655" i="2"/>
  <c r="Y1655" i="1" s="1"/>
  <c r="Z983" i="1"/>
  <c r="Y983" i="2"/>
  <c r="Y983" i="1" s="1"/>
  <c r="Z2247" i="1"/>
  <c r="Y2247" i="2"/>
  <c r="Y2247" i="1" s="1"/>
  <c r="Z2069" i="1"/>
  <c r="Y2069" i="2"/>
  <c r="Y2069" i="1" s="1"/>
  <c r="Z269" i="1"/>
  <c r="Y269" i="2"/>
  <c r="Y269" i="1" s="1"/>
  <c r="Z501" i="1"/>
  <c r="Y501" i="2"/>
  <c r="Y501" i="1" s="1"/>
  <c r="Z577" i="1"/>
  <c r="Y577" i="2"/>
  <c r="Y577" i="1" s="1"/>
  <c r="Z248" i="1"/>
  <c r="Y248" i="2"/>
  <c r="Y248" i="1" s="1"/>
  <c r="Z1518" i="1"/>
  <c r="Y1518" i="2"/>
  <c r="Y1518" i="1" s="1"/>
  <c r="Z856" i="1"/>
  <c r="Y856" i="2"/>
  <c r="Y856" i="1" s="1"/>
  <c r="Z188" i="1"/>
  <c r="Y188" i="2"/>
  <c r="Y188" i="1" s="1"/>
  <c r="Z1635" i="1"/>
  <c r="Y1635" i="2"/>
  <c r="Y1635" i="1" s="1"/>
  <c r="Z256" i="1"/>
  <c r="Y256" i="2"/>
  <c r="Y256" i="1" s="1"/>
  <c r="Z1703" i="1"/>
  <c r="Y1703" i="2"/>
  <c r="Y1703" i="1" s="1"/>
  <c r="Z760" i="1"/>
  <c r="Y760" i="2"/>
  <c r="Y760" i="1" s="1"/>
  <c r="Z475" i="1"/>
  <c r="Y475" i="2"/>
  <c r="Y475" i="1" s="1"/>
  <c r="Z556" i="1"/>
  <c r="Y556" i="2"/>
  <c r="Y556" i="1" s="1"/>
  <c r="Z2191" i="1"/>
  <c r="Y2191" i="2"/>
  <c r="Y2191" i="1" s="1"/>
  <c r="Z1273" i="1"/>
  <c r="Y1273" i="2"/>
  <c r="Y1273" i="1" s="1"/>
  <c r="Z706" i="1"/>
  <c r="Y706" i="2"/>
  <c r="Y706" i="1" s="1"/>
  <c r="Z992" i="1"/>
  <c r="Y992" i="2"/>
  <c r="Y992" i="1" s="1"/>
  <c r="Z2023" i="1"/>
  <c r="Y2023" i="2"/>
  <c r="Y2023" i="1" s="1"/>
  <c r="Z1991" i="1"/>
  <c r="Y1991" i="2"/>
  <c r="Y1991" i="1" s="1"/>
  <c r="Z1779" i="1"/>
  <c r="Y1779" i="2"/>
  <c r="Y1779" i="1" s="1"/>
  <c r="Z897" i="1"/>
  <c r="Y897" i="2"/>
  <c r="Y897" i="1" s="1"/>
  <c r="Z1163" i="1"/>
  <c r="Y1163" i="2"/>
  <c r="Y1163" i="1" s="1"/>
  <c r="Z313" i="1"/>
  <c r="Y313" i="2"/>
  <c r="Y313" i="1" s="1"/>
  <c r="Z1733" i="1"/>
  <c r="Y1733" i="2"/>
  <c r="Y1733" i="1" s="1"/>
  <c r="AA1116" i="1"/>
  <c r="Y1116" i="2"/>
  <c r="Y1116" i="1" s="1"/>
  <c r="Z181" i="1"/>
  <c r="Y181" i="2"/>
  <c r="Y181" i="1" s="1"/>
  <c r="Z1072" i="1"/>
  <c r="Y1072" i="2"/>
  <c r="Y1072" i="1" s="1"/>
  <c r="Z362" i="1"/>
  <c r="Y362" i="2"/>
  <c r="Y362" i="1" s="1"/>
  <c r="Z206" i="1"/>
  <c r="Y206" i="2"/>
  <c r="Y206" i="1" s="1"/>
  <c r="Z354" i="1"/>
  <c r="Y354" i="2"/>
  <c r="Y354" i="1" s="1"/>
  <c r="Z1215" i="1"/>
  <c r="Y1215" i="2"/>
  <c r="Y1215" i="1" s="1"/>
  <c r="Z959" i="1"/>
  <c r="Y959" i="2"/>
  <c r="Y959" i="1" s="1"/>
  <c r="Z713" i="1"/>
  <c r="Y713" i="2"/>
  <c r="Y713" i="1" s="1"/>
  <c r="Z1679" i="1"/>
  <c r="Y1679" i="2"/>
  <c r="Y1679" i="1" s="1"/>
  <c r="AA277" i="1"/>
  <c r="Y277" i="2"/>
  <c r="Y277" i="1" s="1"/>
  <c r="Z2059" i="1"/>
  <c r="Y2059" i="2"/>
  <c r="Y2059" i="1" s="1"/>
  <c r="Z477" i="1"/>
  <c r="Y477" i="2"/>
  <c r="Y477" i="1" s="1"/>
  <c r="Z974" i="1"/>
  <c r="Y974" i="2"/>
  <c r="Y974" i="1" s="1"/>
  <c r="Z2202" i="1"/>
  <c r="Y2202" i="2"/>
  <c r="Y2202" i="1" s="1"/>
  <c r="AA647" i="1"/>
  <c r="Y647" i="2"/>
  <c r="Y647" i="1" s="1"/>
  <c r="Z1255" i="1"/>
  <c r="Y1255" i="2"/>
  <c r="Y1255" i="1" s="1"/>
  <c r="Z67" i="1"/>
  <c r="Y67" i="2"/>
  <c r="Y67" i="1" s="1"/>
  <c r="Z349" i="1"/>
  <c r="Y349" i="2"/>
  <c r="Y349" i="1" s="1"/>
  <c r="Z594" i="1"/>
  <c r="Y594" i="2"/>
  <c r="Y594" i="1" s="1"/>
  <c r="Z1554" i="1"/>
  <c r="Y1554" i="2"/>
  <c r="Y1554" i="1" s="1"/>
  <c r="Z1526" i="1"/>
  <c r="Y1526" i="2"/>
  <c r="Y1526" i="1" s="1"/>
  <c r="Z1896" i="1"/>
  <c r="Y1896" i="2"/>
  <c r="Y1896" i="1" s="1"/>
  <c r="Z2104" i="1"/>
  <c r="Y2104" i="2"/>
  <c r="Y2104" i="1" s="1"/>
  <c r="Z1169" i="1"/>
  <c r="Y1169" i="2"/>
  <c r="Y1169" i="1" s="1"/>
  <c r="Z102" i="1"/>
  <c r="Y102" i="2"/>
  <c r="Y102" i="1" s="1"/>
  <c r="Z235" i="1"/>
  <c r="Y235" i="2"/>
  <c r="Y235" i="1" s="1"/>
  <c r="Z1084" i="1"/>
  <c r="Y1084" i="2"/>
  <c r="Y1084" i="1" s="1"/>
  <c r="Z1675" i="1"/>
  <c r="Y1675" i="2"/>
  <c r="Y1675" i="1" s="1"/>
  <c r="Z1658" i="1"/>
  <c r="Y1658" i="2"/>
  <c r="Y1658" i="1" s="1"/>
  <c r="Z158" i="1"/>
  <c r="Y158" i="2"/>
  <c r="Y158" i="1" s="1"/>
  <c r="Z161" i="1"/>
  <c r="Y161" i="2"/>
  <c r="Y161" i="1" s="1"/>
  <c r="Z734" i="1"/>
  <c r="Y734" i="2"/>
  <c r="Y734" i="1" s="1"/>
  <c r="Z1609" i="1"/>
  <c r="Y1609" i="2"/>
  <c r="Y1609" i="1" s="1"/>
  <c r="Z1353" i="1"/>
  <c r="Y1353" i="2"/>
  <c r="Y1353" i="1" s="1"/>
  <c r="Z1445" i="1"/>
  <c r="Y1445" i="2"/>
  <c r="Y1445" i="1" s="1"/>
  <c r="Z406" i="1"/>
  <c r="Y406" i="2"/>
  <c r="Y406" i="1" s="1"/>
  <c r="Z724" i="1"/>
  <c r="Y724" i="2"/>
  <c r="Y724" i="1" s="1"/>
  <c r="AA1501" i="1"/>
  <c r="Y1501" i="2"/>
  <c r="Y1501" i="1" s="1"/>
  <c r="Z1282" i="1"/>
  <c r="Y1282" i="2"/>
  <c r="Y1282" i="1" s="1"/>
  <c r="Z578" i="1"/>
  <c r="Y578" i="2"/>
  <c r="Y578" i="1" s="1"/>
  <c r="Z568" i="1"/>
  <c r="Y568" i="2"/>
  <c r="Y568" i="1" s="1"/>
  <c r="Z1078" i="1"/>
  <c r="Y1078" i="2"/>
  <c r="Y1078" i="1" s="1"/>
  <c r="Z1162" i="1"/>
  <c r="Y1162" i="2"/>
  <c r="Y1162" i="1" s="1"/>
  <c r="Z737" i="1"/>
  <c r="Y737" i="2"/>
  <c r="Y737" i="1" s="1"/>
  <c r="AA1891" i="1"/>
  <c r="Y1891" i="2"/>
  <c r="Y1891" i="1" s="1"/>
  <c r="Z783" i="1"/>
  <c r="Y783" i="2"/>
  <c r="Y783" i="1" s="1"/>
  <c r="Z1854" i="1"/>
  <c r="Y1854" i="2"/>
  <c r="Y1854" i="1" s="1"/>
  <c r="Z2007" i="1"/>
  <c r="Y2007" i="2"/>
  <c r="Y2007" i="1" s="1"/>
  <c r="Z1634" i="1"/>
  <c r="Y1634" i="2"/>
  <c r="Y1634" i="1" s="1"/>
  <c r="Z2057" i="1"/>
  <c r="Y2057" i="2"/>
  <c r="Y2057" i="1" s="1"/>
  <c r="Z2108" i="1"/>
  <c r="Y2108" i="2"/>
  <c r="Y2108" i="1" s="1"/>
  <c r="Z806" i="1"/>
  <c r="Y806" i="2"/>
  <c r="Y806" i="1" s="1"/>
  <c r="Z398" i="1"/>
  <c r="Y398" i="2"/>
  <c r="Y398" i="1" s="1"/>
  <c r="Z2122" i="1"/>
  <c r="Y2122" i="2"/>
  <c r="Y2122" i="1" s="1"/>
  <c r="Z1765" i="1"/>
  <c r="Y1765" i="2"/>
  <c r="Y1765" i="1" s="1"/>
  <c r="Z2026" i="1"/>
  <c r="Y2026" i="2"/>
  <c r="Y2026" i="1" s="1"/>
  <c r="Z352" i="1"/>
  <c r="Y352" i="2"/>
  <c r="Y352" i="1" s="1"/>
  <c r="Z2239" i="1"/>
  <c r="Y2239" i="2"/>
  <c r="Y2239" i="1" s="1"/>
  <c r="Z2171" i="1"/>
  <c r="Y2171" i="2"/>
  <c r="Y2171" i="1" s="1"/>
  <c r="Z1344" i="1"/>
  <c r="Y1344" i="2"/>
  <c r="Y1344" i="1" s="1"/>
  <c r="Z1368" i="1"/>
  <c r="Y1368" i="2"/>
  <c r="Y1368" i="1" s="1"/>
  <c r="Z1654" i="1"/>
  <c r="Y1654" i="2"/>
  <c r="Y1654" i="1" s="1"/>
  <c r="Z2051" i="1"/>
  <c r="Y2051" i="2"/>
  <c r="Y2051" i="1" s="1"/>
  <c r="Z1788" i="1"/>
  <c r="Y1788" i="2"/>
  <c r="Y1788" i="1" s="1"/>
  <c r="Z1772" i="1"/>
  <c r="Y1772" i="2"/>
  <c r="Y1772" i="1" s="1"/>
  <c r="Z1525" i="1"/>
  <c r="Y1525" i="2"/>
  <c r="Y1525" i="1" s="1"/>
  <c r="AA1888" i="1"/>
  <c r="Y1888" i="2"/>
  <c r="Y1888" i="1" s="1"/>
  <c r="Z2188" i="1"/>
  <c r="Y2188" i="2"/>
  <c r="Y2188" i="1" s="1"/>
  <c r="Z572" i="1"/>
  <c r="Y572" i="2"/>
  <c r="Y572" i="1" s="1"/>
  <c r="Z519" i="1"/>
  <c r="Y519" i="2"/>
  <c r="Y519" i="1" s="1"/>
  <c r="Z536" i="1"/>
  <c r="Y536" i="2"/>
  <c r="Y536" i="1" s="1"/>
  <c r="Z1288" i="1"/>
  <c r="Y1288" i="2"/>
  <c r="Y1288" i="1" s="1"/>
  <c r="Z1841" i="1"/>
  <c r="Y1841" i="2"/>
  <c r="Y1841" i="1" s="1"/>
  <c r="Z1956" i="1"/>
  <c r="Y1956" i="2"/>
  <c r="Y1956" i="1" s="1"/>
  <c r="Z511" i="1"/>
  <c r="Y511" i="2"/>
  <c r="Y511" i="1" s="1"/>
  <c r="Z1263" i="1"/>
  <c r="Y1263" i="2"/>
  <c r="Y1263" i="1" s="1"/>
  <c r="Z731" i="1"/>
  <c r="Y731" i="2"/>
  <c r="Y731" i="1" s="1"/>
  <c r="Z1741" i="1"/>
  <c r="Y1741" i="2"/>
  <c r="Y1741" i="1" s="1"/>
  <c r="Z1628" i="1"/>
  <c r="Y1628" i="2"/>
  <c r="Y1628" i="1" s="1"/>
  <c r="Z1415" i="1"/>
  <c r="Y1415" i="2"/>
  <c r="Y1415" i="1" s="1"/>
  <c r="Z1861" i="1"/>
  <c r="Y1861" i="2"/>
  <c r="Y1861" i="1" s="1"/>
  <c r="Z1093" i="1"/>
  <c r="Y1093" i="2"/>
  <c r="Y1093" i="1" s="1"/>
  <c r="Z34" i="1"/>
  <c r="Y34" i="2"/>
  <c r="Y34" i="1" s="1"/>
  <c r="Z1621" i="1"/>
  <c r="Y1621" i="2"/>
  <c r="Y1621" i="1" s="1"/>
  <c r="Z730" i="1"/>
  <c r="Y730" i="2"/>
  <c r="Y730" i="1" s="1"/>
  <c r="Z793" i="1"/>
  <c r="Y793" i="2"/>
  <c r="Y793" i="1" s="1"/>
  <c r="Z1855" i="1"/>
  <c r="Y1855" i="2"/>
  <c r="Y1855" i="1" s="1"/>
  <c r="Z1425" i="1"/>
  <c r="Y1425" i="2"/>
  <c r="Y1425" i="1" s="1"/>
  <c r="Z1821" i="1"/>
  <c r="Y1821" i="2"/>
  <c r="Y1821" i="1" s="1"/>
  <c r="Z1486" i="1"/>
  <c r="Y1486" i="2"/>
  <c r="Y1486" i="1" s="1"/>
  <c r="Z1899" i="1"/>
  <c r="Y1899" i="2"/>
  <c r="Y1899" i="1" s="1"/>
  <c r="Z942" i="1"/>
  <c r="Y942" i="2"/>
  <c r="Y942" i="1" s="1"/>
  <c r="Z502" i="1"/>
  <c r="Y502" i="2"/>
  <c r="Y502" i="1" s="1"/>
  <c r="Z1831" i="1"/>
  <c r="Y1831" i="2"/>
  <c r="Y1831" i="1" s="1"/>
  <c r="Z1594" i="1"/>
  <c r="Y1594" i="2"/>
  <c r="Y1594" i="1" s="1"/>
  <c r="Z1924" i="1"/>
  <c r="Y1924" i="2"/>
  <c r="Y1924" i="1" s="1"/>
  <c r="Z1232" i="1"/>
  <c r="Y1232" i="2"/>
  <c r="Y1232" i="1" s="1"/>
  <c r="Z2147" i="1"/>
  <c r="Y2147" i="2"/>
  <c r="Y2147" i="1" s="1"/>
  <c r="Z1058" i="1"/>
  <c r="Y1058" i="2"/>
  <c r="Y1058" i="1" s="1"/>
  <c r="Z2044" i="1"/>
  <c r="Y2044" i="2"/>
  <c r="Y2044" i="1" s="1"/>
  <c r="Z391" i="1"/>
  <c r="Y391" i="2"/>
  <c r="Y391" i="1" s="1"/>
  <c r="Z191" i="1"/>
  <c r="Y191" i="2"/>
  <c r="Y191" i="1" s="1"/>
  <c r="Z68" i="1"/>
  <c r="Y68" i="2"/>
  <c r="Y68" i="1" s="1"/>
  <c r="Z476" i="1"/>
  <c r="Y476" i="2"/>
  <c r="Y476" i="1" s="1"/>
  <c r="AA2083" i="1"/>
  <c r="Y2083" i="2"/>
  <c r="Y2083" i="1" s="1"/>
  <c r="Z20" i="1"/>
  <c r="Y20" i="2"/>
  <c r="Y20" i="1" s="1"/>
  <c r="Z1444" i="1"/>
  <c r="Y1444" i="2"/>
  <c r="Y1444" i="1" s="1"/>
  <c r="AA1115" i="1"/>
  <c r="Y1115" i="2"/>
  <c r="Y1115" i="1" s="1"/>
  <c r="Z584" i="1"/>
  <c r="Y584" i="2"/>
  <c r="Y584" i="1" s="1"/>
  <c r="Z563" i="1"/>
  <c r="Y563" i="2"/>
  <c r="Y563" i="1" s="1"/>
  <c r="AA1694" i="1"/>
  <c r="Y1694" i="2"/>
  <c r="Y1694" i="1" s="1"/>
  <c r="Z2257" i="1"/>
  <c r="Y2257" i="2"/>
  <c r="Y2257" i="1" s="1"/>
  <c r="Z361" i="1"/>
  <c r="Y361" i="2"/>
  <c r="Y361" i="1" s="1"/>
  <c r="Z342" i="1"/>
  <c r="Y342" i="2"/>
  <c r="Y342" i="1" s="1"/>
  <c r="Z1034" i="1"/>
  <c r="Y1034" i="2"/>
  <c r="Y1034" i="1" s="1"/>
  <c r="Z857" i="1"/>
  <c r="Y857" i="2"/>
  <c r="Y857" i="1" s="1"/>
  <c r="Z770" i="1"/>
  <c r="Y770" i="2"/>
  <c r="Y770" i="1" s="1"/>
  <c r="Z1318" i="1"/>
  <c r="Y1318" i="2"/>
  <c r="Y1318" i="1" s="1"/>
  <c r="Z1184" i="1"/>
  <c r="Y1184" i="2"/>
  <c r="Y1184" i="1" s="1"/>
  <c r="Z27" i="1"/>
  <c r="Y27" i="2"/>
  <c r="Y27" i="1" s="1"/>
  <c r="Z1900" i="1"/>
  <c r="Y1900" i="2"/>
  <c r="Y1900" i="1" s="1"/>
  <c r="Z1337" i="1"/>
  <c r="Y1337" i="2"/>
  <c r="Y1337" i="1" s="1"/>
  <c r="Z1928" i="1"/>
  <c r="Y1928" i="2"/>
  <c r="Y1928" i="1" s="1"/>
  <c r="Z298" i="1"/>
  <c r="Y298" i="2"/>
  <c r="Y298" i="1" s="1"/>
  <c r="Z2251" i="1"/>
  <c r="Y2251" i="2"/>
  <c r="Y2251" i="1" s="1"/>
  <c r="Z1834" i="1"/>
  <c r="Y1834" i="2"/>
  <c r="Y1834" i="1" s="1"/>
  <c r="Z2230" i="1"/>
  <c r="Y2230" i="2"/>
  <c r="Y2230" i="1" s="1"/>
  <c r="Z258" i="1"/>
  <c r="Y258" i="2"/>
  <c r="Y258" i="1" s="1"/>
  <c r="Z42" i="1"/>
  <c r="Y42" i="2"/>
  <c r="Y42" i="1" s="1"/>
  <c r="AA1887" i="1"/>
  <c r="Y1887" i="2"/>
  <c r="Y1887" i="1" s="1"/>
  <c r="Z1931" i="1"/>
  <c r="Y1931" i="2"/>
  <c r="Y1931" i="1" s="1"/>
  <c r="Z1951" i="1"/>
  <c r="Y1951" i="2"/>
  <c r="Y1951" i="1" s="1"/>
  <c r="Z1107" i="1"/>
  <c r="Y1107" i="2"/>
  <c r="Y1107" i="1" s="1"/>
  <c r="Z718" i="1"/>
  <c r="Y718" i="2"/>
  <c r="Y718" i="1" s="1"/>
  <c r="Z395" i="1"/>
  <c r="Y395" i="2"/>
  <c r="Y395" i="1" s="1"/>
  <c r="Z973" i="1"/>
  <c r="Y973" i="2"/>
  <c r="Y973" i="1" s="1"/>
  <c r="Z94" i="1"/>
  <c r="Y94" i="2"/>
  <c r="Y94" i="1" s="1"/>
  <c r="Z1796" i="1"/>
  <c r="Y1796" i="2"/>
  <c r="Y1796" i="1" s="1"/>
  <c r="Z1550" i="1"/>
  <c r="Y1550" i="2"/>
  <c r="Y1550" i="1" s="1"/>
  <c r="Z725" i="1"/>
  <c r="Y725" i="2"/>
  <c r="Y725" i="1" s="1"/>
  <c r="Z561" i="1"/>
  <c r="Y561" i="2"/>
  <c r="Y561" i="1" s="1"/>
  <c r="Z1409" i="1"/>
  <c r="Y1409" i="2"/>
  <c r="Y1409" i="1" s="1"/>
  <c r="Z1818" i="1"/>
  <c r="Y1818" i="2"/>
  <c r="Y1818" i="1" s="1"/>
  <c r="Z1638" i="1"/>
  <c r="Y1638" i="2"/>
  <c r="Y1638" i="1" s="1"/>
  <c r="Z1522" i="1"/>
  <c r="Y1522" i="2"/>
  <c r="Y1522" i="1" s="1"/>
  <c r="Z775" i="1"/>
  <c r="Y775" i="2"/>
  <c r="Y775" i="1" s="1"/>
  <c r="Z324" i="1"/>
  <c r="Y324" i="2"/>
  <c r="Y324" i="1" s="1"/>
  <c r="AA1500" i="1"/>
  <c r="Y1500" i="2"/>
  <c r="Y1500" i="1" s="1"/>
  <c r="Z1086" i="1"/>
  <c r="Y1086" i="2"/>
  <c r="Y1086" i="1" s="1"/>
  <c r="Z940" i="1"/>
  <c r="Y940" i="2"/>
  <c r="Y940" i="1" s="1"/>
  <c r="Z997" i="1"/>
  <c r="Y997" i="2"/>
  <c r="Y997" i="1" s="1"/>
  <c r="Z1363" i="1"/>
  <c r="Y1363" i="2"/>
  <c r="Y1363" i="1" s="1"/>
  <c r="Z963" i="1"/>
  <c r="Y963" i="2"/>
  <c r="Y963" i="1" s="1"/>
  <c r="Z2115" i="1"/>
  <c r="Y2115" i="2"/>
  <c r="Y2115" i="1" s="1"/>
  <c r="Z2046" i="1"/>
  <c r="Y2046" i="2"/>
  <c r="Y2046" i="1" s="1"/>
  <c r="Z674" i="1"/>
  <c r="Y674" i="2"/>
  <c r="Y674" i="1" s="1"/>
  <c r="Z1102" i="1"/>
  <c r="Y1102" i="2"/>
  <c r="Y1102" i="1" s="1"/>
  <c r="Z1805" i="1"/>
  <c r="Y1805" i="2"/>
  <c r="Y1805" i="1" s="1"/>
  <c r="Z2176" i="1"/>
  <c r="Y2176" i="2"/>
  <c r="Y2176" i="1" s="1"/>
  <c r="Z995" i="1"/>
  <c r="Y995" i="2"/>
  <c r="Y995" i="1" s="1"/>
  <c r="Z1181" i="1"/>
  <c r="Y1181" i="2"/>
  <c r="Y1181" i="1" s="1"/>
  <c r="Z1174" i="1"/>
  <c r="Y1174" i="2"/>
  <c r="Y1174" i="1" s="1"/>
  <c r="Z1094" i="1"/>
  <c r="Y1094" i="2"/>
  <c r="Y1094" i="1" s="1"/>
  <c r="Z260" i="1"/>
  <c r="Y260" i="2"/>
  <c r="Y260" i="1" s="1"/>
  <c r="Z1041" i="1"/>
  <c r="Y1041" i="2"/>
  <c r="Y1041" i="1" s="1"/>
  <c r="Z2008" i="1"/>
  <c r="Y2008" i="2"/>
  <c r="Y2008" i="1" s="1"/>
  <c r="Z693" i="1"/>
  <c r="Y693" i="2"/>
  <c r="Y693" i="1" s="1"/>
  <c r="Z1682" i="1"/>
  <c r="Y1682" i="2"/>
  <c r="Y1682" i="1" s="1"/>
  <c r="Z960" i="1"/>
  <c r="Y960" i="2"/>
  <c r="Y960" i="1" s="1"/>
  <c r="Z80" i="1"/>
  <c r="Y80" i="2"/>
  <c r="Y80" i="1" s="1"/>
  <c r="Z805" i="1"/>
  <c r="Y805" i="2"/>
  <c r="Y805" i="1" s="1"/>
  <c r="Z2193" i="1"/>
  <c r="Y2193" i="2"/>
  <c r="Y2193" i="1" s="1"/>
  <c r="Z2037" i="1"/>
  <c r="Y2037" i="2"/>
  <c r="Y2037" i="1" s="1"/>
  <c r="Z748" i="1"/>
  <c r="Y748" i="2"/>
  <c r="Y748" i="1" s="1"/>
  <c r="Z343" i="1"/>
  <c r="Y343" i="2"/>
  <c r="Y343" i="1" s="1"/>
  <c r="Z616" i="1"/>
  <c r="Y616" i="2"/>
  <c r="Y616" i="1" s="1"/>
  <c r="Z63" i="1"/>
  <c r="Y63" i="2"/>
  <c r="Y63" i="1" s="1"/>
  <c r="Z1955" i="1"/>
  <c r="Y1955" i="2"/>
  <c r="Y1955" i="1" s="1"/>
  <c r="Z936" i="1"/>
  <c r="Y936" i="2"/>
  <c r="Y936" i="1" s="1"/>
  <c r="Z1961" i="1"/>
  <c r="Y1961" i="2"/>
  <c r="Y1961" i="1" s="1"/>
  <c r="Z1298" i="1"/>
  <c r="Y1298" i="2"/>
  <c r="Y1298" i="1" s="1"/>
  <c r="Z201" i="1"/>
  <c r="Y201" i="2"/>
  <c r="Y201" i="1" s="1"/>
  <c r="Z1783" i="1"/>
  <c r="Y1783" i="2"/>
  <c r="Y1783" i="1" s="1"/>
  <c r="Z1390" i="1"/>
  <c r="Y1390" i="2"/>
  <c r="Y1390" i="1" s="1"/>
  <c r="Z249" i="1"/>
  <c r="Y249" i="2"/>
  <c r="Y249" i="1" s="1"/>
  <c r="Z822" i="1"/>
  <c r="Y822" i="2"/>
  <c r="Y822" i="1" s="1"/>
  <c r="Z943" i="1"/>
  <c r="Y943" i="2"/>
  <c r="Y943" i="1" s="1"/>
  <c r="Z1573" i="1"/>
  <c r="Y1573" i="2"/>
  <c r="Y1573" i="1" s="1"/>
  <c r="Z2272" i="1"/>
  <c r="Y2272" i="2"/>
  <c r="Y2272" i="1" s="1"/>
  <c r="Z2194" i="1"/>
  <c r="Y2194" i="2"/>
  <c r="Y2194" i="1" s="1"/>
  <c r="Z238" i="1"/>
  <c r="Y238" i="2"/>
  <c r="Y238" i="1" s="1"/>
  <c r="Z2211" i="1"/>
  <c r="Y2211" i="2"/>
  <c r="Y2211" i="1" s="1"/>
  <c r="Z2005" i="1"/>
  <c r="Y2005" i="2"/>
  <c r="Y2005" i="1" s="1"/>
  <c r="Z692" i="1"/>
  <c r="Y692" i="2"/>
  <c r="Y692" i="1" s="1"/>
  <c r="Z1653" i="1"/>
  <c r="Y1653" i="2"/>
  <c r="Y1653" i="1" s="1"/>
  <c r="AA2071" i="1"/>
  <c r="Y2071" i="2"/>
  <c r="Y2071" i="1" s="1"/>
  <c r="Z796" i="1"/>
  <c r="Y796" i="2"/>
  <c r="Y796" i="1" s="1"/>
  <c r="Z938" i="1"/>
  <c r="Y938" i="2"/>
  <c r="Y938" i="1" s="1"/>
  <c r="Z1978" i="1"/>
  <c r="Y1978" i="2"/>
  <c r="Y1978" i="1" s="1"/>
  <c r="Z1105" i="1"/>
  <c r="Y1105" i="2"/>
  <c r="Y1105" i="1" s="1"/>
  <c r="Z46" i="1"/>
  <c r="Y46" i="2"/>
  <c r="Y46" i="1" s="1"/>
  <c r="Z2255" i="1"/>
  <c r="Y2255" i="2"/>
  <c r="Y2255" i="1" s="1"/>
  <c r="Z1435" i="1"/>
  <c r="Y1435" i="2"/>
  <c r="Y1435" i="1" s="1"/>
  <c r="AA416" i="1"/>
  <c r="Y416" i="2"/>
  <c r="Y416" i="1" s="1"/>
  <c r="Z1333" i="1"/>
  <c r="Y1333" i="2"/>
  <c r="Y1333" i="1" s="1"/>
  <c r="Z1912" i="1"/>
  <c r="Y1912" i="2"/>
  <c r="Y1912" i="1" s="1"/>
  <c r="Z1877" i="1"/>
  <c r="Y1877" i="2"/>
  <c r="Y1877" i="1" s="1"/>
  <c r="Z357" i="1"/>
  <c r="Y357" i="2"/>
  <c r="Y357" i="1" s="1"/>
  <c r="Z871" i="1"/>
  <c r="Y871" i="2"/>
  <c r="Y871" i="1" s="1"/>
  <c r="Z2256" i="1"/>
  <c r="Y2256" i="2"/>
  <c r="Y2256" i="1" s="1"/>
  <c r="Z1165" i="1"/>
  <c r="Y1165" i="2"/>
  <c r="Y1165" i="1" s="1"/>
  <c r="Z2189" i="1"/>
  <c r="Y2189" i="2"/>
  <c r="Y2189" i="1" s="1"/>
  <c r="Z2200" i="1"/>
  <c r="Y2200" i="2"/>
  <c r="Y2200" i="1" s="1"/>
  <c r="Z254" i="1"/>
  <c r="Y254" i="2"/>
  <c r="Y254" i="1" s="1"/>
  <c r="Z2205" i="1"/>
  <c r="Y2205" i="2"/>
  <c r="Y2205" i="1" s="1"/>
  <c r="Z1329" i="1"/>
  <c r="Y1329" i="2"/>
  <c r="Y1329" i="1" s="1"/>
  <c r="AA1884" i="1"/>
  <c r="Y1884" i="2"/>
  <c r="Y1884" i="1" s="1"/>
  <c r="Z125" i="1"/>
  <c r="Y125" i="2"/>
  <c r="Y125" i="1" s="1"/>
  <c r="Z516" i="1"/>
  <c r="Y516" i="2"/>
  <c r="Y516" i="1" s="1"/>
  <c r="Z76" i="1"/>
  <c r="Y76" i="2"/>
  <c r="Y76" i="1" s="1"/>
  <c r="Z1126" i="1"/>
  <c r="Y1126" i="2"/>
  <c r="Y1126" i="1" s="1"/>
  <c r="Z549" i="1"/>
  <c r="Y549" i="2"/>
  <c r="Y549" i="1" s="1"/>
  <c r="Z1464" i="1"/>
  <c r="Y1464" i="2"/>
  <c r="Y1464" i="1" s="1"/>
  <c r="Z2293" i="1"/>
  <c r="Y2293" i="2"/>
  <c r="Y2293" i="1" s="1"/>
  <c r="Z251" i="1"/>
  <c r="Y251" i="2"/>
  <c r="Y251" i="1" s="1"/>
  <c r="Z498" i="1"/>
  <c r="Y498" i="2"/>
  <c r="Y498" i="1" s="1"/>
  <c r="Z1958" i="1"/>
  <c r="Y1958" i="2"/>
  <c r="Y1958" i="1" s="1"/>
  <c r="Z966" i="1"/>
  <c r="Y966" i="2"/>
  <c r="Y966" i="1" s="1"/>
  <c r="Z740" i="1"/>
  <c r="Y740" i="2"/>
  <c r="Y740" i="1" s="1"/>
  <c r="AA282" i="1"/>
  <c r="Y282" i="2"/>
  <c r="Y282" i="1" s="1"/>
  <c r="Z998" i="1"/>
  <c r="Y998" i="2"/>
  <c r="Y998" i="1" s="1"/>
  <c r="Z1671" i="1"/>
  <c r="Y1671" i="2"/>
  <c r="Y1671" i="1" s="1"/>
  <c r="Z119" i="1"/>
  <c r="Y119" i="2"/>
  <c r="Y119" i="1" s="1"/>
  <c r="AA1310" i="1"/>
  <c r="Y1310" i="2"/>
  <c r="Y1310" i="1" s="1"/>
  <c r="Z1023" i="1"/>
  <c r="Y1023" i="2"/>
  <c r="Y1023" i="1" s="1"/>
  <c r="Z1326" i="1"/>
  <c r="Y1326" i="2"/>
  <c r="Y1326" i="1" s="1"/>
  <c r="Z1774" i="1"/>
  <c r="Y1774" i="2"/>
  <c r="Y1774" i="1" s="1"/>
  <c r="Z1939" i="1"/>
  <c r="Y1939" i="2"/>
  <c r="Y1939" i="1" s="1"/>
  <c r="Z1680" i="1"/>
  <c r="Y1680" i="2"/>
  <c r="Y1680" i="1" s="1"/>
  <c r="Z946" i="1"/>
  <c r="Y946" i="2"/>
  <c r="Y946" i="1" s="1"/>
  <c r="Z2113" i="1"/>
  <c r="Y2113" i="2"/>
  <c r="Y2113" i="1" s="1"/>
  <c r="Z1276" i="1"/>
  <c r="Y1276" i="2"/>
  <c r="Y1276" i="1" s="1"/>
  <c r="Z1274" i="1"/>
  <c r="Y1274" i="2"/>
  <c r="Y1274" i="1" s="1"/>
  <c r="Z2006" i="1"/>
  <c r="Y2006" i="2"/>
  <c r="Y2006" i="1" s="1"/>
  <c r="Z827" i="1"/>
  <c r="Y827" i="2"/>
  <c r="Y827" i="1" s="1"/>
  <c r="Z2231" i="1"/>
  <c r="Y2231" i="2"/>
  <c r="Y2231" i="1" s="1"/>
  <c r="Z729" i="1"/>
  <c r="Y729" i="2"/>
  <c r="Y729" i="1" s="1"/>
  <c r="Z802" i="1"/>
  <c r="Y802" i="2"/>
  <c r="Y802" i="1" s="1"/>
  <c r="Z24" i="1"/>
  <c r="Y24" i="2"/>
  <c r="Y24" i="1" s="1"/>
  <c r="Z1090" i="1"/>
  <c r="Y1090" i="2"/>
  <c r="Y1090" i="1" s="1"/>
  <c r="Z325" i="1"/>
  <c r="Y325" i="2"/>
  <c r="Y325" i="1" s="1"/>
  <c r="Z497" i="1"/>
  <c r="Y497" i="2"/>
  <c r="Y497" i="1" s="1"/>
  <c r="Z1938" i="1"/>
  <c r="Y1938" i="2"/>
  <c r="Y1938" i="1" s="1"/>
  <c r="Z1485" i="1"/>
  <c r="Y1485" i="2"/>
  <c r="Y1485" i="1" s="1"/>
  <c r="Z939" i="1"/>
  <c r="Y939" i="2"/>
  <c r="Y939" i="1" s="1"/>
  <c r="Z968" i="1"/>
  <c r="Y968" i="2"/>
  <c r="Y968" i="1" s="1"/>
  <c r="Z1613" i="1"/>
  <c r="Y1613" i="2"/>
  <c r="Y1613" i="1" s="1"/>
  <c r="AA2077" i="1"/>
  <c r="Y2077" i="2"/>
  <c r="Y2077" i="1" s="1"/>
  <c r="Z2229" i="1"/>
  <c r="Y2229" i="2"/>
  <c r="Y2229" i="1" s="1"/>
  <c r="Z1087" i="1"/>
  <c r="Y1087" i="2"/>
  <c r="Y1087" i="1" s="1"/>
  <c r="Z1325" i="1"/>
  <c r="Y1325" i="2"/>
  <c r="Y1325" i="1" s="1"/>
  <c r="Z1786" i="1"/>
  <c r="Y1786" i="2"/>
  <c r="Y1786" i="1" s="1"/>
  <c r="Z1209" i="1"/>
  <c r="Y1209" i="2"/>
  <c r="Y1209" i="1" s="1"/>
  <c r="Z138" i="1"/>
  <c r="Y138" i="2"/>
  <c r="Y138" i="1" s="1"/>
  <c r="Z1866" i="1"/>
  <c r="Y1866" i="2"/>
  <c r="Y1866" i="1" s="1"/>
  <c r="Z1319" i="1"/>
  <c r="Y1319" i="2"/>
  <c r="Y1319" i="1" s="1"/>
  <c r="Z295" i="1"/>
  <c r="Y295" i="2"/>
  <c r="Y295" i="1" s="1"/>
  <c r="Z2126" i="1"/>
  <c r="Y2126" i="2"/>
  <c r="Y2126" i="1" s="1"/>
  <c r="Z2020" i="1"/>
  <c r="Y2020" i="2"/>
  <c r="Y2020" i="1" s="1"/>
  <c r="AA882" i="1"/>
  <c r="Y882" i="2"/>
  <c r="Y882" i="1" s="1"/>
  <c r="Z773" i="1"/>
  <c r="Y773" i="2"/>
  <c r="Y773" i="1" s="1"/>
  <c r="Z701" i="1"/>
  <c r="Y701" i="2"/>
  <c r="Y701" i="1" s="1"/>
  <c r="Z55" i="1"/>
  <c r="Y55" i="2"/>
  <c r="Y55" i="1" s="1"/>
  <c r="Z1785" i="1"/>
  <c r="Y1785" i="2"/>
  <c r="Y1785" i="1" s="1"/>
  <c r="Z765" i="1"/>
  <c r="Y765" i="2"/>
  <c r="Y765" i="1" s="1"/>
  <c r="Z1916" i="1"/>
  <c r="Y1916" i="2"/>
  <c r="Y1916" i="1" s="1"/>
  <c r="Z382" i="1"/>
  <c r="Y382" i="2"/>
  <c r="Y382" i="1" s="1"/>
  <c r="Z2048" i="1"/>
  <c r="Y2048" i="2"/>
  <c r="Y2048" i="1" s="1"/>
  <c r="AA1506" i="1"/>
  <c r="Y1506" i="2"/>
  <c r="Y1506" i="1" s="1"/>
  <c r="Z1279" i="1"/>
  <c r="Y1279" i="2"/>
  <c r="Y1279" i="1" s="1"/>
  <c r="Z275" i="1"/>
  <c r="Y275" i="2"/>
  <c r="Y275" i="1" s="1"/>
  <c r="Z1030" i="1"/>
  <c r="Y1030" i="2"/>
  <c r="Y1030" i="1" s="1"/>
  <c r="Z1085" i="1"/>
  <c r="Y1085" i="2"/>
  <c r="Y1085" i="1" s="1"/>
  <c r="Z2052" i="1"/>
  <c r="Y2052" i="2"/>
  <c r="Y2052" i="1" s="1"/>
  <c r="Z1471" i="1"/>
  <c r="Y1471" i="2"/>
  <c r="Y1471" i="1" s="1"/>
  <c r="Z1424" i="1"/>
  <c r="Y1424" i="2"/>
  <c r="Y1424" i="1" s="1"/>
  <c r="Z1768" i="1"/>
  <c r="Y1768" i="2"/>
  <c r="Y1768" i="1" s="1"/>
  <c r="Z2063" i="1"/>
  <c r="Y2063" i="2"/>
  <c r="Y2063" i="1" s="1"/>
  <c r="Z780" i="1"/>
  <c r="Y780" i="2"/>
  <c r="Y780" i="1" s="1"/>
  <c r="Z1603" i="1"/>
  <c r="Y1603" i="2"/>
  <c r="Y1603" i="1" s="1"/>
  <c r="Z873" i="1"/>
  <c r="Y873" i="2"/>
  <c r="Y873" i="1" s="1"/>
  <c r="Z2227" i="1"/>
  <c r="Y2227" i="2"/>
  <c r="Y2227" i="1" s="1"/>
  <c r="Z1869" i="1"/>
  <c r="Y1869" i="2"/>
  <c r="Y1869" i="1" s="1"/>
  <c r="Z908" i="1"/>
  <c r="Y908" i="2"/>
  <c r="Y908" i="1" s="1"/>
  <c r="Z755" i="1"/>
  <c r="Y755" i="2"/>
  <c r="Y755" i="1" s="1"/>
  <c r="Z909" i="1"/>
  <c r="Y909" i="2"/>
  <c r="Y909" i="1" s="1"/>
  <c r="Z1585" i="1"/>
  <c r="Y1585" i="2"/>
  <c r="Y1585" i="1" s="1"/>
  <c r="Z1636" i="1"/>
  <c r="Y1636" i="2"/>
  <c r="Y1636" i="1" s="1"/>
  <c r="Z898" i="1"/>
  <c r="Y898" i="2"/>
  <c r="Y898" i="1" s="1"/>
  <c r="Z261" i="1"/>
  <c r="Y261" i="2"/>
  <c r="Y261" i="1" s="1"/>
  <c r="Z1237" i="1"/>
  <c r="Y1237" i="2"/>
  <c r="Y1237" i="1" s="1"/>
  <c r="Z2232" i="1"/>
  <c r="Y2232" i="2"/>
  <c r="Y2232" i="1" s="1"/>
  <c r="Z1269" i="1"/>
  <c r="Y1269" i="2"/>
  <c r="Y1269" i="1" s="1"/>
  <c r="AA1695" i="1"/>
  <c r="Y1695" i="2"/>
  <c r="Y1695" i="1" s="1"/>
  <c r="Z345" i="1"/>
  <c r="Y345" i="2"/>
  <c r="Y345" i="1" s="1"/>
  <c r="Z392" i="1"/>
  <c r="Y392" i="2"/>
  <c r="Y392" i="1" s="1"/>
  <c r="Z495" i="1"/>
  <c r="Y495" i="2"/>
  <c r="Y495" i="1" s="1"/>
  <c r="Z1551" i="1"/>
  <c r="Y1551" i="2"/>
  <c r="Y1551" i="1" s="1"/>
  <c r="Z1792" i="1"/>
  <c r="Y1792" i="2"/>
  <c r="Y1792" i="1" s="1"/>
  <c r="Z1364" i="1"/>
  <c r="Y1364" i="2"/>
  <c r="Y1364" i="1" s="1"/>
  <c r="Z1359" i="1"/>
  <c r="Y1359" i="2"/>
  <c r="Y1359" i="1" s="1"/>
  <c r="Z1571" i="1"/>
  <c r="Y1571" i="2"/>
  <c r="Y1571" i="1" s="1"/>
  <c r="Z1328" i="1"/>
  <c r="Y1328" i="2"/>
  <c r="Y1328" i="1" s="1"/>
  <c r="AA2072" i="1"/>
  <c r="Y2072" i="2"/>
  <c r="Y2072" i="1" s="1"/>
  <c r="Z91" i="1"/>
  <c r="Y91" i="2"/>
  <c r="Y91" i="1" s="1"/>
  <c r="Z1721" i="1"/>
  <c r="Y1721" i="2"/>
  <c r="Y1721" i="1" s="1"/>
  <c r="Z1790" i="1"/>
  <c r="Y1790" i="2"/>
  <c r="Y1790" i="1" s="1"/>
  <c r="Z1371" i="1"/>
  <c r="Y1371" i="2"/>
  <c r="Y1371" i="1" s="1"/>
  <c r="Z168" i="1"/>
  <c r="Y168" i="2"/>
  <c r="Y168" i="1" s="1"/>
  <c r="AA1697" i="1"/>
  <c r="Y1697" i="2"/>
  <c r="Y1697" i="1" s="1"/>
  <c r="Z1188" i="1"/>
  <c r="Y1188" i="2"/>
  <c r="Y1188" i="1" s="1"/>
  <c r="Z631" i="1"/>
  <c r="Y631" i="2"/>
  <c r="Y631" i="1" s="1"/>
  <c r="Z2047" i="1"/>
  <c r="Y2047" i="2"/>
  <c r="Y2047" i="1" s="1"/>
  <c r="Z2259" i="1"/>
  <c r="Y2259" i="2"/>
  <c r="Y2259" i="1" s="1"/>
  <c r="Z1618" i="1"/>
  <c r="Y1618" i="2"/>
  <c r="Y1618" i="1" s="1"/>
  <c r="Z1418" i="1"/>
  <c r="Y1418" i="2"/>
  <c r="Y1418" i="1" s="1"/>
  <c r="Z663" i="1"/>
  <c r="Y663" i="2"/>
  <c r="Y663" i="1" s="1"/>
  <c r="Z115" i="1"/>
  <c r="Y115" i="2"/>
  <c r="Y115" i="1" s="1"/>
  <c r="Z1463" i="1"/>
  <c r="Y1463" i="2"/>
  <c r="Y1463" i="1" s="1"/>
  <c r="Z365" i="1"/>
  <c r="Y365" i="2"/>
  <c r="Y365" i="1" s="1"/>
  <c r="Z1331" i="1"/>
  <c r="Y1331" i="2"/>
  <c r="Y1331" i="1" s="1"/>
  <c r="Z1161" i="1"/>
  <c r="Y1161" i="2"/>
  <c r="Y1161" i="1" s="1"/>
  <c r="Z985" i="1"/>
  <c r="Y985" i="2"/>
  <c r="Y985" i="1" s="1"/>
  <c r="AA1111" i="1"/>
  <c r="Y1111" i="2"/>
  <c r="Y1111" i="1" s="1"/>
  <c r="Z1722" i="1"/>
  <c r="Y1722" i="2"/>
  <c r="Y1722" i="1" s="1"/>
  <c r="AA1696" i="1"/>
  <c r="Y1696" i="2"/>
  <c r="Y1696" i="1" s="1"/>
  <c r="Z1516" i="1"/>
  <c r="Y1516" i="2"/>
  <c r="Y1516" i="1" s="1"/>
  <c r="Z603" i="1"/>
  <c r="Y603" i="2"/>
  <c r="Y603" i="1" s="1"/>
  <c r="Z1343" i="1"/>
  <c r="Y1343" i="2"/>
  <c r="Y1343" i="1" s="1"/>
  <c r="AA1886" i="1"/>
  <c r="Y1886" i="2"/>
  <c r="Y1886" i="1" s="1"/>
  <c r="Z1268" i="1"/>
  <c r="Y1268" i="2"/>
  <c r="Y1268" i="1" s="1"/>
  <c r="Z1529" i="1"/>
  <c r="Y1529" i="2"/>
  <c r="Y1529" i="1" s="1"/>
  <c r="AA1309" i="1"/>
  <c r="Y1309" i="2"/>
  <c r="Y1309" i="1" s="1"/>
  <c r="Z1846" i="1"/>
  <c r="Y1846" i="2"/>
  <c r="Y1846" i="1" s="1"/>
  <c r="Z1391" i="1"/>
  <c r="Y1391" i="2"/>
  <c r="Y1391" i="1" s="1"/>
  <c r="Z1170" i="1"/>
  <c r="Y1170" i="2"/>
  <c r="Y1170" i="1" s="1"/>
  <c r="Z2286" i="1"/>
  <c r="Y2286" i="2"/>
  <c r="Y2286" i="1" s="1"/>
  <c r="Z1984" i="1"/>
  <c r="Y1984" i="2"/>
  <c r="Y1984" i="1" s="1"/>
  <c r="Z2068" i="1"/>
  <c r="Y2068" i="2"/>
  <c r="Y2068" i="1" s="1"/>
  <c r="Z1626" i="1"/>
  <c r="Y1626" i="2"/>
  <c r="Y1626" i="1" s="1"/>
  <c r="Z2288" i="1"/>
  <c r="Y2288" i="2"/>
  <c r="Y2288" i="1" s="1"/>
  <c r="Z2277" i="1"/>
  <c r="Y2277" i="2"/>
  <c r="Z2154" i="1"/>
  <c r="Y2154" i="2"/>
  <c r="Y2154" i="1" s="1"/>
  <c r="Z1248" i="1"/>
  <c r="Y1248" i="2"/>
  <c r="Y1248" i="1" s="1"/>
  <c r="Z2017" i="1"/>
  <c r="Y2017" i="2"/>
  <c r="Y2017" i="1" s="1"/>
  <c r="Z2261" i="1"/>
  <c r="Y2261" i="2"/>
  <c r="Y2261" i="1" s="1"/>
  <c r="Z344" i="1"/>
  <c r="Y344" i="2"/>
  <c r="Y344" i="1" s="1"/>
  <c r="Z2123" i="1"/>
  <c r="Y2123" i="2"/>
  <c r="Y2123" i="1" s="1"/>
  <c r="Z339" i="1"/>
  <c r="Y339" i="2"/>
  <c r="Y339" i="1" s="1"/>
  <c r="Z1455" i="1"/>
  <c r="Y1455" i="2"/>
  <c r="Y1455" i="1" s="1"/>
  <c r="Z1233" i="1"/>
  <c r="Y1233" i="2"/>
  <c r="Y1233" i="1" s="1"/>
  <c r="Z900" i="1"/>
  <c r="Y900" i="2"/>
  <c r="Y900" i="1" s="1"/>
  <c r="Z1289" i="1"/>
  <c r="Y1289" i="2"/>
  <c r="Y1289" i="1" s="1"/>
  <c r="Z1748" i="1"/>
  <c r="Y1748" i="2"/>
  <c r="Y1748" i="1" s="1"/>
  <c r="Z1759" i="1"/>
  <c r="Y1759" i="2"/>
  <c r="Y1759" i="1" s="1"/>
  <c r="Z1666" i="1"/>
  <c r="Y1666" i="2"/>
  <c r="Y1666" i="1" s="1"/>
  <c r="Z612" i="1"/>
  <c r="Y612" i="2"/>
  <c r="Y612" i="1" s="1"/>
  <c r="Z1199" i="1"/>
  <c r="Y1199" i="2"/>
  <c r="Y1199" i="1" s="1"/>
  <c r="Z809" i="1"/>
  <c r="Y809" i="2"/>
  <c r="Y809" i="1" s="1"/>
  <c r="Z28" i="1"/>
  <c r="Y28" i="2"/>
  <c r="Y28" i="1" s="1"/>
  <c r="Z673" i="1"/>
  <c r="Y673" i="2"/>
  <c r="Y673" i="1" s="1"/>
  <c r="Z1949" i="1"/>
  <c r="Y1949" i="2"/>
  <c r="Y1949" i="1" s="1"/>
  <c r="Z762" i="1"/>
  <c r="Y762" i="2"/>
  <c r="Y762" i="1" s="1"/>
  <c r="Z2281" i="1"/>
  <c r="Y2281" i="2"/>
  <c r="Y2281" i="1" s="1"/>
  <c r="Z2284" i="1"/>
  <c r="Y2284" i="2"/>
  <c r="Y2284" i="1" s="1"/>
  <c r="Z803" i="1"/>
  <c r="Y803" i="2"/>
  <c r="Y803" i="1" s="1"/>
  <c r="AA1499" i="1"/>
  <c r="Y1499" i="2"/>
  <c r="Y1499" i="1" s="1"/>
  <c r="Z988" i="1"/>
  <c r="Y988" i="2"/>
  <c r="Y988" i="1" s="1"/>
  <c r="Z1062" i="1"/>
  <c r="Y1062" i="2"/>
  <c r="Y1062" i="1" s="1"/>
  <c r="Z1967" i="1"/>
  <c r="Y1967" i="2"/>
  <c r="Y1967" i="1" s="1"/>
  <c r="Z1048" i="1"/>
  <c r="Y1048" i="2"/>
  <c r="Y1048" i="1" s="1"/>
  <c r="Z597" i="1"/>
  <c r="Y597" i="2"/>
  <c r="Y597" i="1" s="1"/>
  <c r="AA1496" i="1"/>
  <c r="Y1496" i="2"/>
  <c r="Y1496" i="1" s="1"/>
  <c r="Z1532" i="1"/>
  <c r="Y1532" i="2"/>
  <c r="Y1532" i="1" s="1"/>
  <c r="Z75" i="1"/>
  <c r="Y75" i="2"/>
  <c r="Y75" i="1" s="1"/>
  <c r="Z589" i="1"/>
  <c r="Y589" i="2"/>
  <c r="Y589" i="1" s="1"/>
  <c r="Z160" i="1"/>
  <c r="Y160" i="2"/>
  <c r="Y160" i="1" s="1"/>
  <c r="Z1789" i="1"/>
  <c r="Y1789" i="2"/>
  <c r="Y1789" i="1" s="1"/>
  <c r="Z1895" i="1"/>
  <c r="Y1895" i="2"/>
  <c r="Y1895" i="1" s="1"/>
  <c r="Z1055" i="1"/>
  <c r="Y1055" i="2"/>
  <c r="Y1055" i="1" s="1"/>
  <c r="Z1677" i="1"/>
  <c r="Y1677" i="2"/>
  <c r="Y1677" i="1" s="1"/>
  <c r="Z704" i="1"/>
  <c r="Y704" i="2"/>
  <c r="Y704" i="1" s="1"/>
  <c r="Z1987" i="1"/>
  <c r="Y1987" i="2"/>
  <c r="Y1987" i="1" s="1"/>
  <c r="Z1109" i="1"/>
  <c r="Y1109" i="2"/>
  <c r="Y1109" i="1" s="1"/>
  <c r="Z22" i="1"/>
  <c r="Y22" i="2"/>
  <c r="Y22" i="1" s="1"/>
  <c r="Z2195" i="1"/>
  <c r="Y2195" i="2"/>
  <c r="Y2195" i="1" s="1"/>
  <c r="Z906" i="1"/>
  <c r="Y906" i="2"/>
  <c r="Y906" i="1" s="1"/>
  <c r="Z2031" i="1"/>
  <c r="Y2031" i="2"/>
  <c r="Y2031" i="1" s="1"/>
  <c r="Z977" i="1"/>
  <c r="Y977" i="2"/>
  <c r="Y977" i="1" s="1"/>
  <c r="Z1443" i="1"/>
  <c r="Y1443" i="2"/>
  <c r="Y1443" i="1" s="1"/>
  <c r="Z2196" i="1"/>
  <c r="Y2196" i="2"/>
  <c r="Y2196" i="1" s="1"/>
  <c r="Z907" i="1"/>
  <c r="Y907" i="2"/>
  <c r="Y907" i="1" s="1"/>
  <c r="Z1536" i="1"/>
  <c r="Y1536" i="2"/>
  <c r="Y1536" i="1" s="1"/>
  <c r="Z1758" i="1"/>
  <c r="Y1758" i="2"/>
  <c r="Y1758" i="1" s="1"/>
  <c r="Z1323" i="1"/>
  <c r="Y1323" i="2"/>
  <c r="Y1323" i="1" s="1"/>
  <c r="Z767" i="1"/>
  <c r="Y767" i="2"/>
  <c r="Y767" i="1" s="1"/>
  <c r="Z1954" i="1"/>
  <c r="Y1954" i="2"/>
  <c r="Y1954" i="1" s="1"/>
  <c r="Z1588" i="1"/>
  <c r="Y1588" i="2"/>
  <c r="Y1588" i="1" s="1"/>
  <c r="Z634" i="1"/>
  <c r="Y634" i="2"/>
  <c r="Y634" i="1" s="1"/>
  <c r="Z1911" i="1"/>
  <c r="Y1911" i="2"/>
  <c r="Y1911" i="1" s="1"/>
  <c r="Z2121" i="1"/>
  <c r="Y2121" i="2"/>
  <c r="Y2121" i="1" s="1"/>
  <c r="Z999" i="1"/>
  <c r="Y999" i="2"/>
  <c r="Y999" i="1" s="1"/>
  <c r="Z1604" i="1"/>
  <c r="Y1604" i="2"/>
  <c r="Y1604" i="1" s="1"/>
  <c r="Z1079" i="1"/>
  <c r="Y1079" i="2"/>
  <c r="Y1079" i="1" s="1"/>
  <c r="Z1661" i="1"/>
  <c r="Y1661" i="2"/>
  <c r="Y1661" i="1" s="1"/>
  <c r="Z1875" i="1"/>
  <c r="Y1875" i="2"/>
  <c r="Y1875" i="1" s="1"/>
  <c r="Z1470" i="1"/>
  <c r="Y1470" i="2"/>
  <c r="Y1470" i="1" s="1"/>
  <c r="Z1228" i="1"/>
  <c r="Y1228" i="2"/>
  <c r="Y1228" i="1" s="1"/>
  <c r="Z1321" i="1"/>
  <c r="Y1321" i="2"/>
  <c r="Y1321" i="1" s="1"/>
  <c r="Z506" i="1"/>
  <c r="Y506" i="2"/>
  <c r="Y506" i="1" s="1"/>
  <c r="Z912" i="1"/>
  <c r="Y912" i="2"/>
  <c r="Y912" i="1" s="1"/>
  <c r="Z1421" i="1"/>
  <c r="Y1421" i="2"/>
  <c r="Y1421" i="1" s="1"/>
  <c r="Z1965" i="1"/>
  <c r="Y1965" i="2"/>
  <c r="Y1965" i="1" s="1"/>
  <c r="Z538" i="1"/>
  <c r="Y538" i="2"/>
  <c r="Y538" i="1" s="1"/>
  <c r="AA414" i="1"/>
  <c r="Y414" i="2"/>
  <c r="Y414" i="1" s="1"/>
  <c r="Z1385" i="1"/>
  <c r="Y1385" i="2"/>
  <c r="Y1385" i="1" s="1"/>
  <c r="Z1075" i="1"/>
  <c r="Y1075" i="2"/>
  <c r="Y1075" i="1" s="1"/>
  <c r="Z633" i="1"/>
  <c r="Y633" i="2"/>
  <c r="Y633" i="1" s="1"/>
  <c r="Z2065" i="1"/>
  <c r="Y2065" i="2"/>
  <c r="Y2065" i="1" s="1"/>
  <c r="Z504" i="1"/>
  <c r="Y504" i="2"/>
  <c r="Y504" i="1" s="1"/>
  <c r="Z195" i="1"/>
  <c r="Y195" i="2"/>
  <c r="Y195" i="1" s="1"/>
  <c r="Z241" i="1"/>
  <c r="Y241" i="2"/>
  <c r="Y241" i="1" s="1"/>
  <c r="Z1074" i="1"/>
  <c r="Y1074" i="2"/>
  <c r="Y1074" i="1" s="1"/>
  <c r="Z1478" i="1"/>
  <c r="Y1478" i="2"/>
  <c r="Y1478" i="1" s="1"/>
  <c r="Z246" i="1"/>
  <c r="Y246" i="2"/>
  <c r="Y246" i="1" s="1"/>
  <c r="Z2159" i="1"/>
  <c r="Y2159" i="2"/>
  <c r="Y2159" i="1" s="1"/>
  <c r="Z61" i="1"/>
  <c r="Y61" i="2"/>
  <c r="Y61" i="1" s="1"/>
  <c r="Z1572" i="1"/>
  <c r="Y1572" i="2"/>
  <c r="Y1572" i="1" s="1"/>
  <c r="Z1479" i="1"/>
  <c r="Y1479" i="2"/>
  <c r="Y1479" i="1" s="1"/>
  <c r="Z545" i="1"/>
  <c r="Y545" i="2"/>
  <c r="Y545" i="1" s="1"/>
  <c r="Z1488" i="1"/>
  <c r="Y1488" i="2"/>
  <c r="Y1488" i="1" s="1"/>
  <c r="Z629" i="1"/>
  <c r="Y629" i="2"/>
  <c r="Y629" i="1" s="1"/>
  <c r="AA884" i="1"/>
  <c r="Y884" i="2"/>
  <c r="Y884" i="1" s="1"/>
  <c r="Z487" i="1"/>
  <c r="Y487" i="2"/>
  <c r="Y487" i="1" s="1"/>
  <c r="Z100" i="1"/>
  <c r="Y100" i="2"/>
  <c r="Y100" i="1" s="1"/>
  <c r="AA2078" i="1"/>
  <c r="Y2078" i="2"/>
  <c r="Y2078" i="1" s="1"/>
  <c r="Z1213" i="1"/>
  <c r="Y1213" i="2"/>
  <c r="Y1213" i="1" s="1"/>
  <c r="Z2233" i="1"/>
  <c r="Y2233" i="2"/>
  <c r="Y2233" i="1" s="1"/>
  <c r="Z868" i="1"/>
  <c r="Y868" i="2"/>
  <c r="Y868" i="1" s="1"/>
  <c r="Z272" i="1"/>
  <c r="Y272" i="2"/>
  <c r="Y272" i="1" s="1"/>
  <c r="Z810" i="1"/>
  <c r="Y810" i="2"/>
  <c r="Y810" i="1" s="1"/>
  <c r="Z1763" i="1"/>
  <c r="Y1763" i="2"/>
  <c r="Y1763" i="1" s="1"/>
  <c r="Z164" i="1"/>
  <c r="Y164" i="2"/>
  <c r="Y164" i="1" s="1"/>
  <c r="Z250" i="1"/>
  <c r="Y250" i="2"/>
  <c r="Y250" i="1" s="1"/>
  <c r="Z1986" i="1"/>
  <c r="Y1986" i="2"/>
  <c r="Y1986" i="1" s="1"/>
  <c r="Z757" i="1"/>
  <c r="Y757" i="2"/>
  <c r="Y757" i="1" s="1"/>
  <c r="Z1250" i="1"/>
  <c r="Y1250" i="2"/>
  <c r="Y1250" i="1" s="1"/>
  <c r="Z99" i="1"/>
  <c r="Y99" i="2"/>
  <c r="Y99" i="1" s="1"/>
  <c r="Z1757" i="1"/>
  <c r="Y1757" i="2"/>
  <c r="Y1757" i="1" s="1"/>
  <c r="AA1699" i="1"/>
  <c r="Y1699" i="2"/>
  <c r="Y1699" i="1" s="1"/>
  <c r="Z1664" i="1"/>
  <c r="Y1664" i="2"/>
  <c r="Y1664" i="1" s="1"/>
  <c r="Z1061" i="1"/>
  <c r="Y1061" i="2"/>
  <c r="Y1061" i="1" s="1"/>
  <c r="Z1185" i="1"/>
  <c r="Y1185" i="2"/>
  <c r="Y1185" i="1" s="1"/>
  <c r="Z1611" i="1"/>
  <c r="Y1611" i="2"/>
  <c r="Y1611" i="1" s="1"/>
  <c r="Z782" i="1"/>
  <c r="Y782" i="2"/>
  <c r="Y782" i="1" s="1"/>
  <c r="Z1549" i="1"/>
  <c r="Y1549" i="2"/>
  <c r="Y1549" i="1" s="1"/>
  <c r="Z378" i="1"/>
  <c r="Y378" i="2"/>
  <c r="Y378" i="1" s="1"/>
  <c r="Z245" i="1"/>
  <c r="Y245" i="2"/>
  <c r="Y245" i="1" s="1"/>
  <c r="Z1959" i="1"/>
  <c r="Y1959" i="2"/>
  <c r="Y1959" i="1" s="1"/>
  <c r="Z2253" i="1"/>
  <c r="Y2253" i="2"/>
  <c r="Y2253" i="1" s="1"/>
  <c r="Z787" i="1"/>
  <c r="Y787" i="2"/>
  <c r="Y787" i="1" s="1"/>
  <c r="Z323" i="1"/>
  <c r="Y323" i="2"/>
  <c r="Y323" i="1" s="1"/>
  <c r="Z356" i="1"/>
  <c r="Y356" i="2"/>
  <c r="Y356" i="1" s="1"/>
  <c r="Z764" i="1"/>
  <c r="Y764" i="2"/>
  <c r="Y764" i="1" s="1"/>
  <c r="Z492" i="1"/>
  <c r="Y492" i="2"/>
  <c r="Y492" i="1" s="1"/>
  <c r="Z1847" i="1"/>
  <c r="Y1847" i="2"/>
  <c r="Y1847" i="1" s="1"/>
  <c r="Z243" i="1"/>
  <c r="Y243" i="2"/>
  <c r="Y243" i="1" s="1"/>
  <c r="Z702" i="1"/>
  <c r="Y702" i="2"/>
  <c r="Y702" i="1" s="1"/>
  <c r="Z926" i="1"/>
  <c r="Y926" i="2"/>
  <c r="Y926" i="1" s="1"/>
  <c r="Z2064" i="1"/>
  <c r="Y2064" i="2"/>
  <c r="Y2064" i="1" s="1"/>
  <c r="AA2079" i="1"/>
  <c r="Y2079" i="2"/>
  <c r="Y2079" i="1" s="1"/>
  <c r="Z1509" i="1"/>
  <c r="Y1509" i="2"/>
  <c r="Y1509" i="1" s="1"/>
  <c r="Z1740" i="1"/>
  <c r="Y1740" i="2"/>
  <c r="Y1740" i="1" s="1"/>
  <c r="Z585" i="1"/>
  <c r="Y585" i="2"/>
  <c r="Y585" i="1" s="1"/>
  <c r="Z242" i="1"/>
  <c r="Y242" i="2"/>
  <c r="Y242" i="1" s="1"/>
  <c r="Z1590" i="1"/>
  <c r="Y1590" i="2"/>
  <c r="Y1590" i="1" s="1"/>
  <c r="Z1934" i="1"/>
  <c r="Y1934" i="2"/>
  <c r="Y1934" i="1" s="1"/>
  <c r="Z1791" i="1"/>
  <c r="Y1791" i="2"/>
  <c r="Y1791" i="1" s="1"/>
  <c r="Z789" i="1"/>
  <c r="Y789" i="2"/>
  <c r="Y789" i="1" s="1"/>
  <c r="Z1474" i="1"/>
  <c r="Y1474" i="2"/>
  <c r="Y1474" i="1" s="1"/>
  <c r="Z1534" i="1"/>
  <c r="Y1534" i="2"/>
  <c r="Y1534" i="1" s="1"/>
  <c r="Z36" i="1"/>
  <c r="Y36" i="2"/>
  <c r="Y36" i="1" s="1"/>
  <c r="Z2157" i="1"/>
  <c r="Y2157" i="2"/>
  <c r="Y2157" i="1" s="1"/>
  <c r="Z1868" i="1"/>
  <c r="Y1868" i="2"/>
  <c r="Y1868" i="1" s="1"/>
  <c r="Z123" i="1"/>
  <c r="Y123" i="2"/>
  <c r="Y123" i="1" s="1"/>
  <c r="Z1210" i="1"/>
  <c r="Y1210" i="2"/>
  <c r="Y1210" i="1" s="1"/>
  <c r="Z1670" i="1"/>
  <c r="Y1670" i="2"/>
  <c r="Y1670" i="1" s="1"/>
  <c r="Z428" i="1"/>
  <c r="Y428" i="2"/>
  <c r="Y428" i="1" s="1"/>
  <c r="Z855" i="1"/>
  <c r="Y855" i="2"/>
  <c r="Y855" i="1" s="1"/>
  <c r="Z90" i="1"/>
  <c r="Y90" i="2"/>
  <c r="Y90" i="1" s="1"/>
  <c r="AA1879" i="1"/>
  <c r="Y1879" i="2"/>
  <c r="Y1879" i="1" s="1"/>
  <c r="Z1565" i="1"/>
  <c r="Y1565" i="2"/>
  <c r="Y1565" i="1" s="1"/>
  <c r="Z690" i="1"/>
  <c r="Y690" i="2"/>
  <c r="Y690" i="1" s="1"/>
  <c r="Z1739" i="1"/>
  <c r="Y1739" i="2"/>
  <c r="Y1739" i="1" s="1"/>
  <c r="Z1685" i="1"/>
  <c r="Y1685" i="2"/>
  <c r="Y1685" i="1" s="1"/>
  <c r="Z1560" i="1"/>
  <c r="Y1560" i="2"/>
  <c r="Y1560" i="1" s="1"/>
  <c r="Z109" i="1"/>
  <c r="Y109" i="2"/>
  <c r="Y109" i="1" s="1"/>
  <c r="Z124" i="1"/>
  <c r="Y124" i="2"/>
  <c r="Y124" i="1" s="1"/>
  <c r="Z1366" i="1"/>
  <c r="Y1366" i="2"/>
  <c r="Y1366" i="1" s="1"/>
  <c r="Z947" i="1"/>
  <c r="Y947" i="2"/>
  <c r="Y947" i="1" s="1"/>
  <c r="Z949" i="1"/>
  <c r="Y949" i="2"/>
  <c r="Y949" i="1" s="1"/>
  <c r="Z620" i="1"/>
  <c r="Y620" i="2"/>
  <c r="Y620" i="1" s="1"/>
  <c r="Z951" i="1"/>
  <c r="Y951" i="2"/>
  <c r="Y951" i="1" s="1"/>
  <c r="Z1482" i="1"/>
  <c r="Y1482" i="2"/>
  <c r="Y1482" i="1" s="1"/>
  <c r="Z430" i="1"/>
  <c r="Y430" i="2"/>
  <c r="Y430" i="1" s="1"/>
  <c r="Z340" i="1"/>
  <c r="Y340" i="2"/>
  <c r="Y340" i="1" s="1"/>
  <c r="Z996" i="1"/>
  <c r="Y996" i="2"/>
  <c r="Y996" i="1" s="1"/>
  <c r="Z169" i="1"/>
  <c r="Y169" i="2"/>
  <c r="Y169" i="1" s="1"/>
  <c r="AA1693" i="1"/>
  <c r="Y1693" i="2"/>
  <c r="Y1693" i="1" s="1"/>
  <c r="Z766" i="1"/>
  <c r="Y766" i="2"/>
  <c r="Y766" i="1" s="1"/>
  <c r="Z1836" i="1"/>
  <c r="Y1836" i="2"/>
  <c r="Y1836" i="1" s="1"/>
  <c r="Z1018" i="1"/>
  <c r="Y1018" i="2"/>
  <c r="Y1018" i="1" s="1"/>
  <c r="Z1933" i="1"/>
  <c r="Y1933" i="2"/>
  <c r="Y1933" i="1" s="1"/>
  <c r="Z140" i="1"/>
  <c r="Y140" i="2"/>
  <c r="Y140" i="1" s="1"/>
  <c r="Z723" i="1"/>
  <c r="Y723" i="2"/>
  <c r="Y723" i="1" s="1"/>
  <c r="Z705" i="1"/>
  <c r="Y705" i="2"/>
  <c r="Y705" i="1" s="1"/>
  <c r="AA12" i="1"/>
  <c r="Y12" i="2"/>
  <c r="Y12" i="1" s="1"/>
  <c r="Z703" i="1"/>
  <c r="Y703" i="2"/>
  <c r="Y703" i="1" s="1"/>
  <c r="Z1223" i="1"/>
  <c r="Y1223" i="2"/>
  <c r="Y1223" i="1" s="1"/>
  <c r="Z1870" i="1"/>
  <c r="Y1870" i="2"/>
  <c r="Y1870" i="1" s="1"/>
  <c r="Z2136" i="1"/>
  <c r="Y2136" i="2"/>
  <c r="Y2136" i="1" s="1"/>
  <c r="Z875" i="1"/>
  <c r="Y875" i="2"/>
  <c r="Y875" i="1" s="1"/>
  <c r="Z129" i="1"/>
  <c r="Y129" i="2"/>
  <c r="Y129" i="1" s="1"/>
  <c r="Z1453" i="1"/>
  <c r="Y1453" i="2"/>
  <c r="Y1453" i="1" s="1"/>
  <c r="Z1873" i="1"/>
  <c r="Y1873" i="2"/>
  <c r="Y1873" i="1" s="1"/>
  <c r="Z1817" i="1"/>
  <c r="Y1817" i="2"/>
  <c r="Y1817" i="1" s="1"/>
  <c r="Z333" i="1"/>
  <c r="Y333" i="2"/>
  <c r="Y333" i="1" s="1"/>
  <c r="Z1731" i="1"/>
  <c r="Y1731" i="2"/>
  <c r="Y1731" i="1" s="1"/>
  <c r="Z870" i="1"/>
  <c r="Y870" i="2"/>
  <c r="Y870" i="1" s="1"/>
  <c r="Z266" i="1"/>
  <c r="Y266" i="2"/>
  <c r="Y266" i="1" s="1"/>
  <c r="Z937" i="1"/>
  <c r="Y937" i="2"/>
  <c r="Y937" i="1" s="1"/>
  <c r="AA1307" i="1"/>
  <c r="Y1307" i="2"/>
  <c r="Y1307" i="1" s="1"/>
  <c r="Z107" i="1"/>
  <c r="Y107" i="2"/>
  <c r="Y107" i="1" s="1"/>
  <c r="Z944" i="1"/>
  <c r="Y944" i="2"/>
  <c r="Y944" i="1" s="1"/>
  <c r="Z21" i="1"/>
  <c r="Y21" i="2"/>
  <c r="Y21" i="1" s="1"/>
  <c r="Z2234" i="1"/>
  <c r="Y2234" i="2"/>
  <c r="Y2234" i="1" s="1"/>
  <c r="Z2181" i="1"/>
  <c r="Y2181" i="2"/>
  <c r="Y2181" i="1" s="1"/>
  <c r="Z485" i="1"/>
  <c r="Y485" i="2"/>
  <c r="Y485" i="1" s="1"/>
  <c r="Z600" i="1"/>
  <c r="Y600" i="2"/>
  <c r="Y600" i="1" s="1"/>
  <c r="Z267" i="1"/>
  <c r="Y267" i="2"/>
  <c r="Y267" i="1" s="1"/>
  <c r="AA1498" i="1"/>
  <c r="Y1498" i="2"/>
  <c r="Y1498" i="1" s="1"/>
  <c r="Z1999" i="1"/>
  <c r="Y1999" i="2"/>
  <c r="Y1999" i="1" s="1"/>
  <c r="Z2013" i="1"/>
  <c r="Y2013" i="2"/>
  <c r="Y2013" i="1" s="1"/>
  <c r="Z2092" i="1"/>
  <c r="Y2092" i="2"/>
  <c r="Y2092" i="1" s="1"/>
  <c r="Z1200" i="1"/>
  <c r="Y1200" i="2"/>
  <c r="Y1200" i="1" s="1"/>
  <c r="Z1258" i="1"/>
  <c r="Y1258" i="2"/>
  <c r="Y1258" i="1" s="1"/>
  <c r="Z2127" i="1"/>
  <c r="Y2127" i="2"/>
  <c r="Y2127" i="1" s="1"/>
  <c r="Z1814" i="1"/>
  <c r="Y1814" i="2"/>
  <c r="Y1814" i="1" s="1"/>
  <c r="Z1829" i="1"/>
  <c r="Y1829" i="2"/>
  <c r="Y1829" i="1" s="1"/>
  <c r="Z1826" i="1"/>
  <c r="Y1826" i="2"/>
  <c r="Y1826" i="1" s="1"/>
  <c r="Z1469" i="1"/>
  <c r="Y1469" i="2"/>
  <c r="Y1469" i="1" s="1"/>
  <c r="Z1297" i="1"/>
  <c r="Y1297" i="2"/>
  <c r="Y1297" i="1" s="1"/>
  <c r="Z92" i="1"/>
  <c r="Y92" i="2"/>
  <c r="Y92" i="1" s="1"/>
  <c r="Z911" i="1"/>
  <c r="Y911" i="2"/>
  <c r="Y911" i="1" s="1"/>
  <c r="Z1154" i="1"/>
  <c r="Y1154" i="2"/>
  <c r="Y1154" i="1" s="1"/>
  <c r="Z1562" i="1"/>
  <c r="Y1562" i="2"/>
  <c r="Y1562" i="1" s="1"/>
  <c r="Z1535" i="1"/>
  <c r="Y1535" i="2"/>
  <c r="Y1535" i="1" s="1"/>
  <c r="Z512" i="1"/>
  <c r="Y512" i="2"/>
  <c r="Y512" i="1" s="1"/>
  <c r="Z707" i="1"/>
  <c r="Y707" i="2"/>
  <c r="Y707" i="1" s="1"/>
  <c r="Z208" i="1"/>
  <c r="Y208" i="2"/>
  <c r="Y208" i="1" s="1"/>
  <c r="Z2275" i="1"/>
  <c r="Y2275" i="2"/>
  <c r="Y2275" i="1" s="1"/>
  <c r="Z1964" i="1"/>
  <c r="Y1964" i="2"/>
  <c r="Y1964" i="1" s="1"/>
  <c r="Z576" i="1"/>
  <c r="Y576" i="2"/>
  <c r="Y576" i="1" s="1"/>
  <c r="Z399" i="1"/>
  <c r="Y399" i="2"/>
  <c r="Y399" i="1" s="1"/>
  <c r="Z170" i="1"/>
  <c r="Y170" i="2"/>
  <c r="Y170" i="1" s="1"/>
  <c r="Z601" i="1"/>
  <c r="Y601" i="2"/>
  <c r="Y601" i="1" s="1"/>
  <c r="Z1564" i="1"/>
  <c r="Y1564" i="2"/>
  <c r="Y1564" i="1" s="1"/>
  <c r="Z2260" i="1"/>
  <c r="Y2260" i="2"/>
  <c r="Y2260" i="1" s="1"/>
  <c r="Z761" i="1"/>
  <c r="Y761" i="2"/>
  <c r="Y761" i="1" s="1"/>
  <c r="Z1537" i="1"/>
  <c r="Y1537" i="2"/>
  <c r="Y1537" i="1" s="1"/>
  <c r="Z2066" i="1"/>
  <c r="Y2066" i="2"/>
  <c r="Y2066" i="1" s="1"/>
  <c r="Z268" i="1"/>
  <c r="Y268" i="2"/>
  <c r="Y268" i="1" s="1"/>
  <c r="Z797" i="1"/>
  <c r="Y797" i="2"/>
  <c r="Y797" i="1" s="1"/>
  <c r="Z1139" i="1"/>
  <c r="Y1139" i="2"/>
  <c r="Y1139" i="1" s="1"/>
  <c r="Z105" i="1"/>
  <c r="Y105" i="2"/>
  <c r="Y105" i="1" s="1"/>
  <c r="Z1380" i="1"/>
  <c r="Y1380" i="2"/>
  <c r="Y1380" i="1" s="1"/>
  <c r="Z1393" i="1"/>
  <c r="Y1393" i="2"/>
  <c r="Y1393" i="1" s="1"/>
  <c r="Z1839" i="1"/>
  <c r="Y1839" i="2"/>
  <c r="Y1839" i="1" s="1"/>
  <c r="Z1427" i="1"/>
  <c r="Y1427" i="2"/>
  <c r="Y1427" i="1" s="1"/>
  <c r="Z694" i="1"/>
  <c r="Y694" i="2"/>
  <c r="Y694" i="1" s="1"/>
  <c r="Z1280" i="1"/>
  <c r="Y1280" i="2"/>
  <c r="Y1280" i="1" s="1"/>
  <c r="Z2291" i="1"/>
  <c r="Y2291" i="2"/>
  <c r="Y2291" i="1" s="1"/>
  <c r="Z1133" i="1"/>
  <c r="Y1133" i="2"/>
  <c r="Y1133" i="1" s="1"/>
  <c r="Z2248" i="1"/>
  <c r="Y2248" i="2"/>
  <c r="Y2248" i="1" s="1"/>
  <c r="Z1548" i="1"/>
  <c r="Y1548" i="2"/>
  <c r="Y1548" i="1" s="1"/>
  <c r="AA1118" i="1"/>
  <c r="Y1118" i="2"/>
  <c r="Y1118" i="1" s="1"/>
  <c r="Z2144" i="1"/>
  <c r="Y2144" i="2"/>
  <c r="Y2144" i="1" s="1"/>
  <c r="Z1977" i="1"/>
  <c r="Y1977" i="2"/>
  <c r="Y1977" i="1" s="1"/>
  <c r="Z2173" i="1"/>
  <c r="Y2173" i="2"/>
  <c r="Y2173" i="1" s="1"/>
  <c r="Z2109" i="1"/>
  <c r="Y2109" i="2"/>
  <c r="Y2109" i="1" s="1"/>
  <c r="Z2002" i="1"/>
  <c r="Y2002" i="2"/>
  <c r="Y2002" i="1" s="1"/>
  <c r="Z1576" i="1"/>
  <c r="Y1576" i="2"/>
  <c r="Y1576" i="1" s="1"/>
  <c r="Z2117" i="1"/>
  <c r="Y2117" i="2"/>
  <c r="Y2117" i="1" s="1"/>
  <c r="Z1212" i="1"/>
  <c r="Y1212" i="2"/>
  <c r="Y1212" i="1" s="1"/>
  <c r="Z661" i="1"/>
  <c r="Y661" i="2"/>
  <c r="Y661" i="1" s="1"/>
  <c r="Z1559" i="1"/>
  <c r="Y1559" i="2"/>
  <c r="Y1559" i="1" s="1"/>
  <c r="AA1885" i="1"/>
  <c r="Y1885" i="2"/>
  <c r="Y1885" i="1" s="1"/>
  <c r="Z441" i="1"/>
  <c r="Y441" i="2"/>
  <c r="Y441" i="1" s="1"/>
  <c r="Z1246" i="1"/>
  <c r="Y1246" i="2"/>
  <c r="Y1246" i="1" s="1"/>
  <c r="Z1851" i="1"/>
  <c r="Y1851" i="2"/>
  <c r="Y1851" i="1" s="1"/>
  <c r="Z929" i="1"/>
  <c r="Y929" i="2"/>
  <c r="Y929" i="1" s="1"/>
  <c r="Z847" i="1"/>
  <c r="Y847" i="2"/>
  <c r="Y847" i="1" s="1"/>
  <c r="Z1057" i="1"/>
  <c r="Y1057" i="2"/>
  <c r="Y1057" i="1" s="1"/>
  <c r="Z1386" i="1"/>
  <c r="Y1386" i="2"/>
  <c r="Y1386" i="1" s="1"/>
  <c r="Z1719" i="1"/>
  <c r="Y1719" i="2"/>
  <c r="Y1719" i="1" s="1"/>
  <c r="Z359" i="1"/>
  <c r="Y359" i="2"/>
  <c r="Y359" i="1" s="1"/>
  <c r="Z717" i="1"/>
  <c r="Y717" i="2"/>
  <c r="Y717" i="1" s="1"/>
  <c r="Z2107" i="1"/>
  <c r="Y2107" i="2"/>
  <c r="Y2107" i="1" s="1"/>
  <c r="Z784" i="1"/>
  <c r="Y784" i="2"/>
  <c r="Y784" i="1" s="1"/>
  <c r="Z792" i="1"/>
  <c r="Y792" i="2"/>
  <c r="Y792" i="1" s="1"/>
  <c r="Z754" i="1"/>
  <c r="Y754" i="2"/>
  <c r="Y754" i="1" s="1"/>
  <c r="Z394" i="1"/>
  <c r="Y394" i="2"/>
  <c r="Y394" i="1" s="1"/>
  <c r="Z2236" i="1"/>
  <c r="Y2236" i="2"/>
  <c r="Y2236" i="1" s="1"/>
  <c r="Z2022" i="1"/>
  <c r="Y2022" i="2"/>
  <c r="Y2022" i="1" s="1"/>
  <c r="AA2075" i="1"/>
  <c r="Y2075" i="2"/>
  <c r="Y2075" i="1" s="1"/>
  <c r="Z217" i="1"/>
  <c r="Y217" i="2"/>
  <c r="Y217" i="1" s="1"/>
  <c r="Z1332" i="1"/>
  <c r="Y1332" i="2"/>
  <c r="Y1332" i="1" s="1"/>
  <c r="Z1404" i="1"/>
  <c r="Y1404" i="2"/>
  <c r="Y1404" i="1" s="1"/>
  <c r="Z2132" i="1"/>
  <c r="Y2132" i="2"/>
  <c r="Y2132" i="1" s="1"/>
  <c r="Z1752" i="1"/>
  <c r="Y1752" i="2"/>
  <c r="Y1752" i="1" s="1"/>
  <c r="AA645" i="1"/>
  <c r="Y645" i="2"/>
  <c r="Y645" i="1" s="1"/>
  <c r="Z1022" i="1"/>
  <c r="Y1022" i="2"/>
  <c r="Y1022" i="1" s="1"/>
  <c r="Z126" i="1"/>
  <c r="Y126" i="2"/>
  <c r="Y126" i="1" s="1"/>
  <c r="Z1771" i="1"/>
  <c r="Y1771" i="2"/>
  <c r="Y1771" i="1" s="1"/>
  <c r="Z1963" i="1"/>
  <c r="Y1963" i="2"/>
  <c r="Y1963" i="1" s="1"/>
  <c r="Z1208" i="1"/>
  <c r="Y1208" i="2"/>
  <c r="Y1208" i="1" s="1"/>
  <c r="Z1816" i="1"/>
  <c r="Y1816" i="2"/>
  <c r="Y1816" i="1" s="1"/>
  <c r="Z2199" i="1"/>
  <c r="Y2199" i="2"/>
  <c r="Y2199" i="1" s="1"/>
  <c r="Z86" i="1"/>
  <c r="Y86" i="2"/>
  <c r="Y86" i="1" s="1"/>
  <c r="Z591" i="1"/>
  <c r="Y591" i="2"/>
  <c r="Y591" i="1" s="1"/>
  <c r="Z2226" i="1"/>
  <c r="Y2226" i="2"/>
  <c r="Y2226" i="1" s="1"/>
  <c r="Z2142" i="1"/>
  <c r="Y2142" i="2"/>
  <c r="Y2142" i="1" s="1"/>
  <c r="Z752" i="1"/>
  <c r="Y752" i="2"/>
  <c r="Y752" i="1" s="1"/>
  <c r="Z2014" i="1"/>
  <c r="Y2014" i="2"/>
  <c r="Y2014" i="1" s="1"/>
  <c r="Z1019" i="1"/>
  <c r="Y1019" i="2"/>
  <c r="Y1019" i="1" s="1"/>
  <c r="Z636" i="1"/>
  <c r="Y636" i="2"/>
  <c r="Y636" i="1" s="1"/>
  <c r="Z1521" i="1"/>
  <c r="Y1521" i="2"/>
  <c r="Y1521" i="1" s="1"/>
  <c r="Z155" i="1"/>
  <c r="Y155" i="2"/>
  <c r="Y155" i="1" s="1"/>
  <c r="Z182" i="1"/>
  <c r="Y182" i="2"/>
  <c r="Y182" i="1" s="1"/>
  <c r="Z1138" i="1"/>
  <c r="Y1138" i="2"/>
  <c r="Y1138" i="1" s="1"/>
  <c r="Z548" i="1"/>
  <c r="Y548" i="2"/>
  <c r="Y548" i="1" s="1"/>
  <c r="Z927" i="1"/>
  <c r="Y927" i="2"/>
  <c r="Y927" i="1" s="1"/>
  <c r="Z1510" i="1"/>
  <c r="Y1510" i="2"/>
  <c r="Y1510" i="1" s="1"/>
  <c r="Z1702" i="1"/>
  <c r="Y1702" i="2"/>
  <c r="Y1702" i="1" s="1"/>
  <c r="Z97" i="1"/>
  <c r="Y97" i="2"/>
  <c r="Y97" i="1" s="1"/>
  <c r="Z1519" i="1"/>
  <c r="Y1519" i="2"/>
  <c r="Y1519" i="1" s="1"/>
  <c r="Z666" i="1"/>
  <c r="Y666" i="2"/>
  <c r="Y666" i="1" s="1"/>
  <c r="Z527" i="1"/>
  <c r="Y527" i="2"/>
  <c r="Y527" i="1" s="1"/>
  <c r="Z263" i="1"/>
  <c r="Y263" i="2"/>
  <c r="Y263" i="1" s="1"/>
  <c r="Z1825" i="1"/>
  <c r="Y1825" i="2"/>
  <c r="Y1825" i="1" s="1"/>
  <c r="Z1923" i="1"/>
  <c r="Y1923" i="2"/>
  <c r="Y1923" i="1" s="1"/>
  <c r="Z1732" i="1"/>
  <c r="Y1732" i="2"/>
  <c r="Y1732" i="1" s="1"/>
  <c r="Z1913" i="1"/>
  <c r="Y1913" i="2"/>
  <c r="Y1913" i="1" s="1"/>
  <c r="Z1734" i="1"/>
  <c r="Y1734" i="2"/>
  <c r="Y1734" i="1" s="1"/>
  <c r="Z1610" i="1"/>
  <c r="Y1610" i="2"/>
  <c r="Y1610" i="1" s="1"/>
  <c r="Z2208" i="1"/>
  <c r="Y2208" i="2"/>
  <c r="Y2208" i="1" s="1"/>
  <c r="Z1490" i="1"/>
  <c r="Y1490" i="2"/>
  <c r="Y1490" i="1" s="1"/>
  <c r="Z2149" i="1"/>
  <c r="Y2149" i="2"/>
  <c r="Y2149" i="1" s="1"/>
  <c r="Z726" i="1"/>
  <c r="Y726" i="2"/>
  <c r="Y726" i="1" s="1"/>
  <c r="Z869" i="1"/>
  <c r="Y869" i="2"/>
  <c r="Y869" i="1" s="1"/>
  <c r="Z1243" i="1"/>
  <c r="Y1243" i="2"/>
  <c r="Y1243" i="1" s="1"/>
  <c r="Z1151" i="1"/>
  <c r="Y1151" i="2"/>
  <c r="Y1151" i="1" s="1"/>
  <c r="Z1132" i="1"/>
  <c r="Y1132" i="2"/>
  <c r="Y1132" i="1" s="1"/>
  <c r="Z481" i="1"/>
  <c r="Y481" i="2"/>
  <c r="Y481" i="1" s="1"/>
  <c r="Z716" i="1"/>
  <c r="Y716" i="2"/>
  <c r="Y716" i="1" s="1"/>
  <c r="Z193" i="1"/>
  <c r="Y193" i="2"/>
  <c r="Y193" i="1" s="1"/>
  <c r="Z1147" i="1"/>
  <c r="Y1147" i="2"/>
  <c r="Y1147" i="1" s="1"/>
  <c r="Z375" i="1"/>
  <c r="Y375" i="2"/>
  <c r="Y375" i="1" s="1"/>
  <c r="Z1036" i="1"/>
  <c r="Y1036" i="2"/>
  <c r="Y1036" i="1" s="1"/>
  <c r="Z798" i="1"/>
  <c r="Y798" i="2"/>
  <c r="Y798" i="1" s="1"/>
  <c r="Z1462" i="1"/>
  <c r="Y1462" i="2"/>
  <c r="Y1462" i="1" s="1"/>
  <c r="Z523" i="1"/>
  <c r="Y523" i="2"/>
  <c r="Y523" i="1" s="1"/>
  <c r="Z1616" i="1"/>
  <c r="Y1616" i="2"/>
  <c r="Y1616" i="1" s="1"/>
  <c r="Z490" i="1"/>
  <c r="Y490" i="2"/>
  <c r="Y490" i="1" s="1"/>
  <c r="Z1797" i="1"/>
  <c r="Y1797" i="2"/>
  <c r="Y1797" i="1" s="1"/>
  <c r="Z1773" i="1"/>
  <c r="Y1773" i="2"/>
  <c r="Y1773" i="1" s="1"/>
  <c r="Z1720" i="1"/>
  <c r="Y1720" i="2"/>
  <c r="Y1720" i="1" s="1"/>
  <c r="Z1996" i="1"/>
  <c r="Y1996" i="2"/>
  <c r="Y1996" i="1" s="1"/>
  <c r="Z474" i="1"/>
  <c r="Y474" i="2"/>
  <c r="Y474" i="1" s="1"/>
  <c r="Z1429" i="1"/>
  <c r="Y1429" i="2"/>
  <c r="Y1429" i="1" s="1"/>
  <c r="Z747" i="1"/>
  <c r="Y747" i="2"/>
  <c r="Y747" i="1" s="1"/>
  <c r="Z1584" i="1"/>
  <c r="Y1584" i="2"/>
  <c r="Y1584" i="1" s="1"/>
  <c r="Z1417" i="1"/>
  <c r="Y1417" i="2"/>
  <c r="Y1417" i="1" s="1"/>
  <c r="Z1396" i="1"/>
  <c r="Y1396" i="2"/>
  <c r="Y1396" i="1" s="1"/>
  <c r="Z1152" i="1"/>
  <c r="Y1152" i="2"/>
  <c r="Y1152" i="1" s="1"/>
  <c r="Z741" i="1"/>
  <c r="Y741" i="2"/>
  <c r="Y741" i="1" s="1"/>
  <c r="Z1511" i="1"/>
  <c r="Y1511" i="2"/>
  <c r="Y1511" i="1" s="1"/>
  <c r="AA1687" i="1"/>
  <c r="Y1687" i="2"/>
  <c r="Y1687" i="1" s="1"/>
  <c r="Z179" i="1"/>
  <c r="Y179" i="2"/>
  <c r="Y179" i="1" s="1"/>
  <c r="Z2040" i="1"/>
  <c r="Y2040" i="2"/>
  <c r="Y2040" i="1" s="1"/>
  <c r="Z928" i="1"/>
  <c r="Y928" i="2"/>
  <c r="Y928" i="1" s="1"/>
  <c r="Z867" i="1"/>
  <c r="Y867" i="2"/>
  <c r="Y867" i="1" s="1"/>
  <c r="Z2119" i="1"/>
  <c r="Y2119" i="2"/>
  <c r="Y2119" i="1" s="1"/>
  <c r="Z1578" i="1"/>
  <c r="Y1578" i="2"/>
  <c r="Y1578" i="1" s="1"/>
  <c r="Z1723" i="1"/>
  <c r="Y1723" i="2"/>
  <c r="Y1723" i="1" s="1"/>
  <c r="Z1704" i="1"/>
  <c r="Y1704" i="2"/>
  <c r="Y1704" i="1" s="1"/>
  <c r="AA1881" i="1"/>
  <c r="Y1881" i="2"/>
  <c r="Y1881" i="1" s="1"/>
  <c r="Z2152" i="1"/>
  <c r="Y2152" i="2"/>
  <c r="Y2152" i="1" s="1"/>
  <c r="Z990" i="1"/>
  <c r="Y990" i="2"/>
  <c r="Y990" i="1" s="1"/>
  <c r="Z1975" i="1"/>
  <c r="Y1975" i="2"/>
  <c r="Y1975" i="1" s="1"/>
  <c r="Z978" i="1"/>
  <c r="Y978" i="2"/>
  <c r="Y978" i="1" s="1"/>
  <c r="Z51" i="1"/>
  <c r="Y51" i="2"/>
  <c r="Y51" i="1" s="1"/>
  <c r="Z1230" i="1"/>
  <c r="Y1230" i="2"/>
  <c r="Y1230" i="1" s="1"/>
  <c r="Z1236" i="1"/>
  <c r="Y1236" i="2"/>
  <c r="Y1236" i="1" s="1"/>
  <c r="AA1880" i="1"/>
  <c r="Y1880" i="2"/>
  <c r="Y1880" i="1" s="1"/>
  <c r="Z1844" i="1"/>
  <c r="Y1844" i="2"/>
  <c r="Y1844" i="1" s="1"/>
  <c r="Z1595" i="1"/>
  <c r="Y1595" i="2"/>
  <c r="Y1595" i="1" s="1"/>
  <c r="Z509" i="1"/>
  <c r="Y509" i="2"/>
  <c r="Y509" i="1" s="1"/>
  <c r="Z967" i="1"/>
  <c r="Y967" i="2"/>
  <c r="Y967" i="1" s="1"/>
  <c r="Z1983" i="1"/>
  <c r="Y1983" i="2"/>
  <c r="Y1983" i="1" s="1"/>
  <c r="Z2034" i="1"/>
  <c r="Y2034" i="2"/>
  <c r="Y2034" i="1" s="1"/>
  <c r="Z2165" i="1"/>
  <c r="Y2165" i="2"/>
  <c r="Y2165" i="1" s="1"/>
  <c r="AA885" i="1"/>
  <c r="Y885" i="2"/>
  <c r="Y885" i="1" s="1"/>
  <c r="Z237" i="1"/>
  <c r="Y237" i="2"/>
  <c r="Y237" i="1" s="1"/>
  <c r="Z1612" i="1"/>
  <c r="Y1612" i="2"/>
  <c r="Y1612" i="1" s="1"/>
  <c r="Z496" i="1"/>
  <c r="Y496" i="2"/>
  <c r="Y496" i="1" s="1"/>
  <c r="Z1076" i="1"/>
  <c r="Y1076" i="2"/>
  <c r="Y1076" i="1" s="1"/>
  <c r="Z1296" i="1"/>
  <c r="Y1296" i="2"/>
  <c r="Y1296" i="1" s="1"/>
  <c r="Z185" i="1"/>
  <c r="Y185" i="2"/>
  <c r="Y185" i="1" s="1"/>
  <c r="Z2216" i="1"/>
  <c r="Y2216" i="2"/>
  <c r="Y2216" i="1" s="1"/>
  <c r="Z1388" i="1"/>
  <c r="Y1388" i="2"/>
  <c r="Y1388" i="1" s="1"/>
  <c r="AA878" i="1"/>
  <c r="Y878" i="2"/>
  <c r="Y878" i="1" s="1"/>
  <c r="Z607" i="1"/>
  <c r="Y607" i="2"/>
  <c r="Y607" i="1" s="1"/>
  <c r="Z330" i="1"/>
  <c r="Y330" i="2"/>
  <c r="Y330" i="1" s="1"/>
  <c r="Z1317" i="1"/>
  <c r="Y1317" i="2"/>
  <c r="Y1317" i="1" s="1"/>
  <c r="Z1227" i="1"/>
  <c r="Y1227" i="2"/>
  <c r="Y1227" i="1" s="1"/>
  <c r="Z1143" i="1"/>
  <c r="Y1143" i="2"/>
  <c r="Y1143" i="1" s="1"/>
  <c r="Z746" i="1"/>
  <c r="Y746" i="2"/>
  <c r="Y746" i="1" s="1"/>
  <c r="Z1625" i="1"/>
  <c r="Y1625" i="2"/>
  <c r="Y1625" i="1" s="1"/>
  <c r="Z48" i="1"/>
  <c r="Y48" i="2"/>
  <c r="Y48" i="1" s="1"/>
  <c r="Z2055" i="1"/>
  <c r="Y2055" i="2"/>
  <c r="Y2055" i="1" s="1"/>
  <c r="Z64" i="1"/>
  <c r="Y64" i="2"/>
  <c r="Y64" i="1" s="1"/>
  <c r="Z1006" i="1"/>
  <c r="Y1006" i="2"/>
  <c r="Y1006" i="1" s="1"/>
  <c r="Z1442" i="1"/>
  <c r="Y1442" i="2"/>
  <c r="Y1442" i="1" s="1"/>
  <c r="Z1220" i="1"/>
  <c r="Y1220" i="2"/>
  <c r="Y1220" i="1" s="1"/>
  <c r="Z1917" i="1"/>
  <c r="Y1917" i="2"/>
  <c r="Y1917" i="1" s="1"/>
  <c r="Z1751" i="1"/>
  <c r="Y1751" i="2"/>
  <c r="Y1751" i="1" s="1"/>
  <c r="Z1042" i="1"/>
  <c r="Y1042" i="2"/>
  <c r="Y1042" i="1" s="1"/>
  <c r="Z1218" i="1"/>
  <c r="Y1218" i="2"/>
  <c r="Y1218" i="1" s="1"/>
  <c r="Z1849" i="1"/>
  <c r="Y1849" i="2"/>
  <c r="Y1849" i="1" s="1"/>
  <c r="Z1852" i="1"/>
  <c r="Y1852" i="2"/>
  <c r="Y1852" i="1" s="1"/>
  <c r="Z1291" i="1"/>
  <c r="Y1291" i="2"/>
  <c r="Y1291" i="1" s="1"/>
  <c r="Z948" i="1"/>
  <c r="Y948" i="2"/>
  <c r="Y948" i="1" s="1"/>
  <c r="Z186" i="1"/>
  <c r="Y186" i="2"/>
  <c r="Y186" i="1" s="1"/>
  <c r="Z1581" i="1"/>
  <c r="Y1581" i="2"/>
  <c r="Y1581" i="1" s="1"/>
  <c r="Y422" i="2"/>
  <c r="Y422" i="1" s="1"/>
  <c r="Z1401" i="1"/>
  <c r="Y1401" i="2"/>
  <c r="Y1401" i="1" s="1"/>
  <c r="Z111" i="1"/>
  <c r="Y111" i="2"/>
  <c r="Y111" i="1" s="1"/>
  <c r="Z853" i="1"/>
  <c r="Y853" i="2"/>
  <c r="Y853" i="1" s="1"/>
  <c r="Z493" i="1"/>
  <c r="Y493" i="2"/>
  <c r="Y493" i="1" s="1"/>
  <c r="Z768" i="1"/>
  <c r="Y768" i="2"/>
  <c r="Y768" i="1" s="1"/>
  <c r="Z691" i="1"/>
  <c r="Y691" i="2"/>
  <c r="Y691" i="1" s="1"/>
  <c r="Z1997" i="1"/>
  <c r="Y1997" i="2"/>
  <c r="Y1997" i="1" s="1"/>
  <c r="Z630" i="1"/>
  <c r="Y630" i="2"/>
  <c r="Y630" i="1" s="1"/>
  <c r="Z503" i="1"/>
  <c r="Y503" i="2"/>
  <c r="Y503" i="1" s="1"/>
  <c r="Z530" i="1"/>
  <c r="Y530" i="2"/>
  <c r="Y530" i="1" s="1"/>
  <c r="Z986" i="1"/>
  <c r="Y986" i="2"/>
  <c r="Y986" i="1" s="1"/>
  <c r="Z564" i="1"/>
  <c r="Y564" i="2"/>
  <c r="Y564" i="1" s="1"/>
  <c r="Z1809" i="1"/>
  <c r="Y1809" i="2"/>
  <c r="Y1809" i="1" s="1"/>
  <c r="Z1172" i="1"/>
  <c r="Y1172" i="2"/>
  <c r="Y1172" i="1" s="1"/>
  <c r="Z1194" i="1"/>
  <c r="Y1194" i="2"/>
  <c r="Y1194" i="1" s="1"/>
  <c r="Z557" i="1"/>
  <c r="Y557" i="2"/>
  <c r="Y557" i="1" s="1"/>
  <c r="Z192" i="1"/>
  <c r="Y192" i="2"/>
  <c r="Y192" i="1" s="1"/>
  <c r="Z1247" i="1"/>
  <c r="Y1247" i="2"/>
  <c r="Y1247" i="1" s="1"/>
  <c r="AA2082" i="1"/>
  <c r="Y2082" i="2"/>
  <c r="Y2082" i="1" s="1"/>
  <c r="AA883" i="1"/>
  <c r="Y883" i="2"/>
  <c r="Y883" i="1" s="1"/>
  <c r="Z2285" i="1"/>
  <c r="Y2285" i="2"/>
  <c r="Y2285" i="1" s="1"/>
  <c r="Z1989" i="1"/>
  <c r="Y1989" i="2"/>
  <c r="Y1989" i="1" s="1"/>
  <c r="Z2131" i="1"/>
  <c r="Y2131" i="2"/>
  <c r="Y2131" i="1" s="1"/>
  <c r="Z819" i="1"/>
  <c r="Y819" i="2"/>
  <c r="Y819" i="1" s="1"/>
  <c r="AA880" i="1"/>
  <c r="Y880" i="2"/>
  <c r="Y880" i="1" s="1"/>
  <c r="AA1314" i="1"/>
  <c r="Y1314" i="2"/>
  <c r="Y1314" i="1" s="1"/>
  <c r="Z72" i="1"/>
  <c r="Y72" i="2"/>
  <c r="Y72" i="1" s="1"/>
  <c r="Z2156" i="1"/>
  <c r="Y2156" i="2"/>
  <c r="Y2156" i="1" s="1"/>
  <c r="Z1065" i="1"/>
  <c r="Y1065" i="2"/>
  <c r="Y1065" i="1" s="1"/>
  <c r="Z133" i="1"/>
  <c r="Y133" i="2"/>
  <c r="Y133" i="1" s="1"/>
  <c r="Z1198" i="1"/>
  <c r="Y1198" i="2"/>
  <c r="Y1198" i="1" s="1"/>
  <c r="Z384" i="1"/>
  <c r="Y384" i="2"/>
  <c r="Y384" i="1" s="1"/>
  <c r="Z1468" i="1"/>
  <c r="Y1468" i="2"/>
  <c r="Y1468" i="1" s="1"/>
  <c r="Z1206" i="1"/>
  <c r="Y1206" i="2"/>
  <c r="Y1206" i="1" s="1"/>
  <c r="Z1365" i="1"/>
  <c r="Y1365" i="2"/>
  <c r="Y1365" i="1" s="1"/>
  <c r="Z1432" i="1"/>
  <c r="Y1432" i="2"/>
  <c r="Y1432" i="1" s="1"/>
  <c r="Z85" i="1"/>
  <c r="Y85" i="2"/>
  <c r="Y85" i="1" s="1"/>
  <c r="Z604" i="1"/>
  <c r="Y604" i="2"/>
  <c r="Y604" i="1" s="1"/>
  <c r="Z1009" i="1"/>
  <c r="Y1009" i="2"/>
  <c r="Y1009" i="1" s="1"/>
  <c r="Z925" i="1"/>
  <c r="Y925" i="2"/>
  <c r="Y925" i="1" s="1"/>
  <c r="Z820" i="1"/>
  <c r="Y820" i="2"/>
  <c r="Y820" i="1" s="1"/>
  <c r="Z2167" i="1"/>
  <c r="Y2167" i="2"/>
  <c r="Y2167" i="1" s="1"/>
  <c r="Z427" i="1"/>
  <c r="Y427" i="2"/>
  <c r="Y427" i="1" s="1"/>
  <c r="Z1972" i="1"/>
  <c r="Y1972" i="2"/>
  <c r="Y1972" i="1" s="1"/>
  <c r="Z190" i="1"/>
  <c r="Y190" i="2"/>
  <c r="Y190" i="1" s="1"/>
  <c r="Z2174" i="1"/>
  <c r="Y2174" i="2"/>
  <c r="Y2174" i="1" s="1"/>
  <c r="Z2028" i="1"/>
  <c r="Y2028" i="2"/>
  <c r="Y2028" i="1" s="1"/>
  <c r="Z2134" i="1"/>
  <c r="Y2134" i="2"/>
  <c r="Y2134" i="1" s="1"/>
  <c r="Z1217" i="1"/>
  <c r="Y1217" i="2"/>
  <c r="Y1217" i="1" s="1"/>
  <c r="Z200" i="1"/>
  <c r="Y200" i="2"/>
  <c r="Y200" i="1" s="1"/>
  <c r="Z305" i="1"/>
  <c r="Y305" i="2"/>
  <c r="Y305" i="1" s="1"/>
  <c r="Z112" i="1"/>
  <c r="Y112" i="2"/>
  <c r="Y112" i="1" s="1"/>
  <c r="Z1777" i="1"/>
  <c r="Y1777" i="2"/>
  <c r="Y1777" i="1" s="1"/>
  <c r="Z550" i="1"/>
  <c r="Y550" i="2"/>
  <c r="Y550" i="1" s="1"/>
  <c r="Z1475" i="1"/>
  <c r="Y1475" i="2"/>
  <c r="Y1475" i="1" s="1"/>
  <c r="Z128" i="1"/>
  <c r="Y128" i="2"/>
  <c r="Y128" i="1" s="1"/>
  <c r="Z2018" i="1"/>
  <c r="Y2018" i="2"/>
  <c r="Y2018" i="1" s="1"/>
  <c r="Z743" i="1"/>
  <c r="Y743" i="2"/>
  <c r="Y743" i="1" s="1"/>
  <c r="Z1597" i="1"/>
  <c r="Y1597" i="2"/>
  <c r="Y1597" i="1" s="1"/>
  <c r="Z78" i="1"/>
  <c r="Y78" i="2"/>
  <c r="Y78" i="1" s="1"/>
  <c r="Z1994" i="1"/>
  <c r="Y1994" i="2"/>
  <c r="Y1994" i="1" s="1"/>
  <c r="Z2185" i="1"/>
  <c r="Y2185" i="2"/>
  <c r="Y2185" i="1" s="1"/>
  <c r="Z510" i="1"/>
  <c r="Y510" i="2"/>
  <c r="Y510" i="1" s="1"/>
  <c r="Z2223" i="1"/>
  <c r="Y2223" i="2"/>
  <c r="Y2223" i="1" s="1"/>
  <c r="Z1556" i="1"/>
  <c r="Y1556" i="2"/>
  <c r="Y1556" i="1" s="1"/>
  <c r="AA1119" i="1"/>
  <c r="Y1119" i="2"/>
  <c r="Y1119" i="1" s="1"/>
  <c r="Z202" i="1"/>
  <c r="Y202" i="2"/>
  <c r="Y202" i="1" s="1"/>
  <c r="Z1131" i="1"/>
  <c r="Y1131" i="2"/>
  <c r="Y1131" i="1" s="1"/>
  <c r="Z804" i="1"/>
  <c r="Y804" i="2"/>
  <c r="Y804" i="1" s="1"/>
  <c r="Z1614" i="1"/>
  <c r="Y1614" i="2"/>
  <c r="Y1614" i="1" s="1"/>
  <c r="Z1127" i="1"/>
  <c r="Y1127" i="2"/>
  <c r="Y1127" i="1" s="1"/>
  <c r="Z2067" i="1"/>
  <c r="Y2067" i="2"/>
  <c r="Y2067" i="1" s="1"/>
  <c r="Z595" i="1"/>
  <c r="Y595" i="2"/>
  <c r="Y595" i="1" s="1"/>
  <c r="Z1035" i="1"/>
  <c r="Y1035" i="2"/>
  <c r="Y1035" i="1" s="1"/>
  <c r="AA881" i="1"/>
  <c r="Y881" i="2"/>
  <c r="Y881" i="1" s="1"/>
  <c r="Z127" i="1"/>
  <c r="Y127" i="2"/>
  <c r="Y127" i="1" s="1"/>
  <c r="Z579" i="1"/>
  <c r="Y579" i="2"/>
  <c r="Y579" i="1" s="1"/>
  <c r="Z1630" i="1"/>
  <c r="Y1630" i="2"/>
  <c r="Y1630" i="1" s="1"/>
  <c r="Z565" i="1"/>
  <c r="Y565" i="2"/>
  <c r="Y565" i="1" s="1"/>
  <c r="Z87" i="1"/>
  <c r="Y87" i="2"/>
  <c r="Y87" i="1" s="1"/>
  <c r="Z2125" i="1"/>
  <c r="Y2125" i="2"/>
  <c r="Y2125" i="1" s="1"/>
  <c r="Z232" i="1"/>
  <c r="Y232" i="2"/>
  <c r="Y232" i="1" s="1"/>
  <c r="Z2242" i="1"/>
  <c r="Y2242" i="2"/>
  <c r="Y2242" i="1" s="1"/>
  <c r="Z431" i="1"/>
  <c r="Y431" i="2"/>
  <c r="Y431" i="1" s="1"/>
  <c r="Z2035" i="1"/>
  <c r="Y2035" i="2"/>
  <c r="Y2035" i="1" s="1"/>
  <c r="Z367" i="1"/>
  <c r="Y367" i="2"/>
  <c r="Y367" i="1" s="1"/>
  <c r="Z393" i="1"/>
  <c r="Y393" i="2"/>
  <c r="Y393" i="1" s="1"/>
  <c r="Z632" i="1"/>
  <c r="Y632" i="2"/>
  <c r="Y632" i="1" s="1"/>
  <c r="Z1596" i="1"/>
  <c r="Y1596" i="2"/>
  <c r="Y1596" i="1" s="1"/>
  <c r="Z778" i="1"/>
  <c r="Y778" i="2"/>
  <c r="Y778" i="1" s="1"/>
  <c r="Z1251" i="1"/>
  <c r="Y1251" i="2"/>
  <c r="Y1251" i="1" s="1"/>
  <c r="Z1473" i="1"/>
  <c r="Y1473" i="2"/>
  <c r="Y1473" i="1" s="1"/>
  <c r="Z858" i="1"/>
  <c r="Y858" i="2"/>
  <c r="Y858" i="1" s="1"/>
  <c r="Z1647" i="1"/>
  <c r="Y1647" i="2"/>
  <c r="Y1647" i="1" s="1"/>
  <c r="Z1441" i="1"/>
  <c r="Y1441" i="2"/>
  <c r="Y1441" i="1" s="1"/>
  <c r="Z1862" i="1"/>
  <c r="Y1862" i="2"/>
  <c r="Y1862" i="1" s="1"/>
  <c r="AA279" i="1"/>
  <c r="Y279" i="2"/>
  <c r="Y279" i="1" s="1"/>
  <c r="Z818" i="1"/>
  <c r="Y818" i="2"/>
  <c r="Y818" i="1" s="1"/>
  <c r="Z2238" i="1"/>
  <c r="Y2238" i="2"/>
  <c r="Y2238" i="1" s="1"/>
  <c r="Z1988" i="1"/>
  <c r="Y1988" i="2"/>
  <c r="Y1988" i="1" s="1"/>
  <c r="Z1272" i="1"/>
  <c r="Y1272" i="2"/>
  <c r="Y1272" i="1" s="1"/>
  <c r="Z1397" i="1"/>
  <c r="Y1397" i="2"/>
  <c r="Y1397" i="1" s="1"/>
  <c r="Z1589" i="1"/>
  <c r="Y1589" i="2"/>
  <c r="Y1589" i="1" s="1"/>
  <c r="Z1097" i="1"/>
  <c r="Y1097" i="2"/>
  <c r="Y1097" i="1" s="1"/>
  <c r="Z1382" i="1"/>
  <c r="Y1382" i="2"/>
  <c r="Y1382" i="1" s="1"/>
  <c r="Z1600" i="1"/>
  <c r="Y1600" i="2"/>
  <c r="Y1600" i="1" s="1"/>
  <c r="AA1113" i="1"/>
  <c r="Y1113" i="2"/>
  <c r="Y1113" i="1" s="1"/>
  <c r="Z521" i="1"/>
  <c r="Y521" i="2"/>
  <c r="Y521" i="1" s="1"/>
  <c r="Z1049" i="1"/>
  <c r="Y1049" i="2"/>
  <c r="Y1049" i="1" s="1"/>
  <c r="Z1547" i="1"/>
  <c r="Y1547" i="2"/>
  <c r="Y1547" i="1" s="1"/>
  <c r="Z623" i="1"/>
  <c r="Y623" i="2"/>
  <c r="Y623" i="1" s="1"/>
  <c r="Z376" i="1"/>
  <c r="Y376" i="2"/>
  <c r="Y376" i="1" s="1"/>
  <c r="Z1872" i="1"/>
  <c r="Y1872" i="2"/>
  <c r="Y1872" i="1" s="1"/>
  <c r="Z1224" i="1"/>
  <c r="Y1224" i="2"/>
  <c r="Y1224" i="1" s="1"/>
  <c r="Z1229" i="1"/>
  <c r="Y1229" i="2"/>
  <c r="Y1229" i="1" s="1"/>
  <c r="Z1293" i="1"/>
  <c r="Y1293" i="2"/>
  <c r="Y1293" i="1" s="1"/>
  <c r="Z520" i="1"/>
  <c r="Y520" i="2"/>
  <c r="Y520" i="1" s="1"/>
  <c r="AA2070" i="1"/>
  <c r="Y2070" i="2"/>
  <c r="Y2070" i="1" s="1"/>
  <c r="AA648" i="1"/>
  <c r="Y648" i="2"/>
  <c r="Y648" i="1" s="1"/>
  <c r="AA142" i="1"/>
  <c r="Y142" i="2"/>
  <c r="Y142" i="1" s="1"/>
  <c r="Z337" i="1"/>
  <c r="Y337" i="2"/>
  <c r="Y337" i="1" s="1"/>
  <c r="Z874" i="1"/>
  <c r="Y874" i="2"/>
  <c r="Y874" i="1" s="1"/>
  <c r="Z60" i="1"/>
  <c r="Y60" i="2"/>
  <c r="Y60" i="1" s="1"/>
  <c r="Z609" i="1"/>
  <c r="Y609" i="2"/>
  <c r="Y609" i="1" s="1"/>
  <c r="AA412" i="1"/>
  <c r="Y412" i="2"/>
  <c r="Y412" i="1" s="1"/>
  <c r="Z1569" i="1"/>
  <c r="Y1569" i="2"/>
  <c r="Y1569" i="1" s="1"/>
  <c r="Z77" i="1"/>
  <c r="Y77" i="2"/>
  <c r="Y77" i="1" s="1"/>
  <c r="Z204" i="1"/>
  <c r="Y204" i="2"/>
  <c r="Y204" i="1" s="1"/>
  <c r="Z47" i="1"/>
  <c r="Y47" i="2"/>
  <c r="Y47" i="1" s="1"/>
  <c r="AA8" i="1"/>
  <c r="Y8" i="2"/>
  <c r="Y8" i="1" s="1"/>
  <c r="Z1340" i="1"/>
  <c r="Y1340" i="2"/>
  <c r="Y1340" i="1" s="1"/>
  <c r="Z1819" i="1"/>
  <c r="Y1819" i="2"/>
  <c r="Y1819" i="1" s="1"/>
  <c r="Z786" i="1"/>
  <c r="Y786" i="2"/>
  <c r="Y786" i="1" s="1"/>
  <c r="Z1362" i="1"/>
  <c r="Y1362" i="2"/>
  <c r="Y1362" i="1" s="1"/>
  <c r="Z2106" i="1"/>
  <c r="Y2106" i="2"/>
  <c r="Y2106" i="1" s="1"/>
  <c r="AA2080" i="1"/>
  <c r="Y2080" i="2"/>
  <c r="Y2080" i="1" s="1"/>
  <c r="Z1284" i="1"/>
  <c r="Y1284" i="2"/>
  <c r="Y1284" i="1" s="1"/>
  <c r="Z1262" i="1"/>
  <c r="Y1262" i="2"/>
  <c r="Y1262" i="1" s="1"/>
  <c r="Z198" i="1"/>
  <c r="Y198" i="2"/>
  <c r="Y198" i="1" s="1"/>
  <c r="Z35" i="1"/>
  <c r="Y35" i="2"/>
  <c r="Y35" i="1" s="1"/>
  <c r="AA1505" i="1"/>
  <c r="Y1505" i="2"/>
  <c r="Y1505" i="1" s="1"/>
  <c r="Z1794" i="1"/>
  <c r="Y1794" i="2"/>
  <c r="Y1794" i="1" s="1"/>
  <c r="Z66" i="1"/>
  <c r="Y66" i="2"/>
  <c r="Y66" i="1" s="1"/>
  <c r="Z1859" i="1"/>
  <c r="Y1859" i="2"/>
  <c r="Y1859" i="1" s="1"/>
  <c r="Z1448" i="1"/>
  <c r="Y1448" i="2"/>
  <c r="Y1448" i="1" s="1"/>
  <c r="Z774" i="1"/>
  <c r="Y774" i="2"/>
  <c r="Y774" i="1" s="1"/>
  <c r="Z864" i="1"/>
  <c r="Y864" i="2"/>
  <c r="Y864" i="1" s="1"/>
  <c r="Z1527" i="1"/>
  <c r="Y1527" i="2"/>
  <c r="Y1527" i="1" s="1"/>
  <c r="Z1413" i="1"/>
  <c r="Y1413" i="2"/>
  <c r="Y1413" i="1" s="1"/>
  <c r="Z660" i="1"/>
  <c r="Y660" i="2"/>
  <c r="Y660" i="1" s="1"/>
  <c r="Z2045" i="1"/>
  <c r="Y2045" i="2"/>
  <c r="Y2045" i="1" s="1"/>
  <c r="Z43" i="1"/>
  <c r="Y43" i="2"/>
  <c r="Y43" i="1" s="1"/>
  <c r="Z1428" i="1"/>
  <c r="Y1428" i="2"/>
  <c r="Y1428" i="1" s="1"/>
  <c r="Z1608" i="1"/>
  <c r="Y1608" i="2"/>
  <c r="Y1608" i="1" s="1"/>
  <c r="Z1446" i="1"/>
  <c r="Y1446" i="2"/>
  <c r="Y1446" i="1" s="1"/>
  <c r="Z346" i="1"/>
  <c r="Y346" i="2"/>
  <c r="Y346" i="1" s="1"/>
  <c r="Z1708" i="1"/>
  <c r="Y1708" i="2"/>
  <c r="Y1708" i="1" s="1"/>
  <c r="Z1950" i="1"/>
  <c r="Y1950" i="2"/>
  <c r="Y1950" i="1" s="1"/>
  <c r="Z348" i="1"/>
  <c r="Y348" i="2"/>
  <c r="Y348" i="1" s="1"/>
  <c r="Z1242" i="1"/>
  <c r="Y1242" i="2"/>
  <c r="Y1242" i="1" s="1"/>
  <c r="Z2012" i="1"/>
  <c r="Y2012" i="2"/>
  <c r="Y2012" i="1" s="1"/>
  <c r="Z2245" i="1"/>
  <c r="Y2245" i="2"/>
  <c r="Y2245" i="1" s="1"/>
  <c r="Z234" i="1"/>
  <c r="Y234" i="2"/>
  <c r="Y234" i="1" s="1"/>
  <c r="Z2218" i="1"/>
  <c r="Y2218" i="2"/>
  <c r="Y2218" i="1" s="1"/>
  <c r="Z763" i="1"/>
  <c r="Y763" i="2"/>
  <c r="Y763" i="1" s="1"/>
  <c r="Z1450" i="1"/>
  <c r="Y1450" i="2"/>
  <c r="Y1450" i="1" s="1"/>
  <c r="Z1520" i="1"/>
  <c r="Y1520" i="2"/>
  <c r="Y1520" i="1" s="1"/>
  <c r="Z700" i="1"/>
  <c r="Y700" i="2"/>
  <c r="Y700" i="1" s="1"/>
  <c r="Z542" i="1"/>
  <c r="Y542" i="2"/>
  <c r="Y542" i="1" s="1"/>
  <c r="Z781" i="1"/>
  <c r="Y781" i="2"/>
  <c r="Y781" i="1" s="1"/>
  <c r="Z712" i="1"/>
  <c r="Y712" i="2"/>
  <c r="Y712" i="1" s="1"/>
  <c r="Z522" i="1"/>
  <c r="Y522" i="2"/>
  <c r="Y522" i="1" s="1"/>
  <c r="Z2219" i="1"/>
  <c r="Y2219" i="2"/>
  <c r="Y2219" i="1" s="1"/>
  <c r="Z1969" i="1"/>
  <c r="Y1969" i="2"/>
  <c r="Y1969" i="1" s="1"/>
  <c r="Z794" i="1"/>
  <c r="Y794" i="2"/>
  <c r="Y794" i="1" s="1"/>
  <c r="Z1935" i="1"/>
  <c r="Y1935" i="2"/>
  <c r="Y1935" i="1" s="1"/>
  <c r="Z1103" i="1"/>
  <c r="Y1103" i="2"/>
  <c r="Y1103" i="1" s="1"/>
  <c r="Z233" i="1"/>
  <c r="Y233" i="2"/>
  <c r="Y233" i="1" s="1"/>
  <c r="Z593" i="1"/>
  <c r="Y593" i="2"/>
  <c r="Y593" i="1" s="1"/>
  <c r="Z484" i="1"/>
  <c r="Y484" i="2"/>
  <c r="Y484" i="1" s="1"/>
  <c r="Z1050" i="1"/>
  <c r="Y1050" i="2"/>
  <c r="Y1050" i="1" s="1"/>
  <c r="Z1171" i="1"/>
  <c r="Y1171" i="2"/>
  <c r="Y1171" i="1" s="1"/>
  <c r="Z1264" i="1"/>
  <c r="Y1264" i="2"/>
  <c r="Y1264" i="1" s="1"/>
  <c r="Z1659" i="1"/>
  <c r="Y1659" i="2"/>
  <c r="Y1659" i="1" s="1"/>
  <c r="Z1195" i="1"/>
  <c r="Y1195" i="2"/>
  <c r="Y1195" i="1" s="1"/>
  <c r="Z624" i="1"/>
  <c r="Y624" i="2"/>
  <c r="Y624" i="1" s="1"/>
  <c r="Z2212" i="1"/>
  <c r="Y2212" i="2"/>
  <c r="Y2212" i="1" s="1"/>
  <c r="Z785" i="1"/>
  <c r="Y785" i="2"/>
  <c r="Y785" i="1" s="1"/>
  <c r="Z776" i="1"/>
  <c r="Y776" i="2"/>
  <c r="Y776" i="1" s="1"/>
  <c r="Z553" i="1"/>
  <c r="Y553" i="2"/>
  <c r="Y553" i="1" s="1"/>
  <c r="Z894" i="1"/>
  <c r="Y894" i="2"/>
  <c r="Y894" i="1" s="1"/>
  <c r="Z975" i="1"/>
  <c r="Y975" i="2"/>
  <c r="Y975" i="1" s="1"/>
  <c r="Z1436" i="1"/>
  <c r="Y1436" i="2"/>
  <c r="Y1436" i="1" s="1"/>
  <c r="Z360" i="1"/>
  <c r="Y360" i="2"/>
  <c r="Y360" i="1" s="1"/>
  <c r="Z1254" i="1"/>
  <c r="Y1254" i="2"/>
  <c r="Y1254" i="1" s="1"/>
  <c r="Z434" i="1"/>
  <c r="Y434" i="2"/>
  <c r="Y434" i="1" s="1"/>
  <c r="Z2021" i="1"/>
  <c r="Y2021" i="2"/>
  <c r="Y2021" i="1" s="1"/>
  <c r="Z470" i="1"/>
  <c r="Y470" i="2"/>
  <c r="Y470" i="1" s="1"/>
  <c r="Z2289" i="1"/>
  <c r="Y2289" i="2"/>
  <c r="Y2289" i="1" s="1"/>
  <c r="Z2179" i="1"/>
  <c r="Y2179" i="2"/>
  <c r="Y2179" i="1" s="1"/>
  <c r="Z2170" i="1"/>
  <c r="Y2170" i="2"/>
  <c r="Y2170" i="1" s="1"/>
  <c r="Z1637" i="1"/>
  <c r="Y1637" i="2"/>
  <c r="Y1637" i="1" s="1"/>
  <c r="Z2175" i="1"/>
  <c r="Y2175" i="2"/>
  <c r="Y2175" i="1" s="1"/>
  <c r="Z1153" i="1"/>
  <c r="Y1153" i="2"/>
  <c r="Y1153" i="1" s="1"/>
  <c r="Z2201" i="1"/>
  <c r="Y2201" i="2"/>
  <c r="Y2201" i="1" s="1"/>
  <c r="Z1357" i="1"/>
  <c r="Y1357" i="2"/>
  <c r="Y1357" i="1" s="1"/>
  <c r="Z370" i="1"/>
  <c r="Y370" i="2"/>
  <c r="Y370" i="1" s="1"/>
  <c r="Z720" i="1"/>
  <c r="Y720" i="2"/>
  <c r="Y720" i="1" s="1"/>
  <c r="Z302" i="1"/>
  <c r="Y302" i="2"/>
  <c r="Y302" i="1" s="1"/>
  <c r="Z1265" i="1"/>
  <c r="Y1265" i="2"/>
  <c r="Y1265" i="1" s="1"/>
  <c r="Z2118" i="1"/>
  <c r="Y2118" i="2"/>
  <c r="Y2118" i="1" s="1"/>
  <c r="Z1399" i="1"/>
  <c r="Y1399" i="2"/>
  <c r="Y1399" i="1" s="1"/>
  <c r="Z2273" i="1"/>
  <c r="Y2273" i="2"/>
  <c r="Y2273" i="1" s="1"/>
  <c r="Z2276" i="1"/>
  <c r="Y2276" i="2"/>
  <c r="Y2276" i="1" s="1"/>
  <c r="AA1114" i="1"/>
  <c r="Y1114" i="2"/>
  <c r="Y1114" i="1" s="1"/>
  <c r="Z79" i="1"/>
  <c r="Y79" i="2"/>
  <c r="Y79" i="1" s="1"/>
  <c r="Z2019" i="1"/>
  <c r="Y2019" i="2"/>
  <c r="Y2019" i="1" s="1"/>
  <c r="Z166" i="1"/>
  <c r="Y166" i="2"/>
  <c r="Y166" i="1" s="1"/>
  <c r="Z1001" i="1"/>
  <c r="Y1001" i="2"/>
  <c r="Y1001" i="1" s="1"/>
  <c r="Z2053" i="1"/>
  <c r="Y2053" i="2"/>
  <c r="Y2053" i="1" s="1"/>
  <c r="Z203" i="1"/>
  <c r="Y203" i="2"/>
  <c r="Y203" i="1" s="1"/>
  <c r="Z2258" i="1"/>
  <c r="Y2258" i="2"/>
  <c r="Y2258" i="1" s="1"/>
  <c r="Z2186" i="1"/>
  <c r="Y2186" i="2"/>
  <c r="Y2186" i="1" s="1"/>
  <c r="Z213" i="1"/>
  <c r="Y213" i="2"/>
  <c r="Y213" i="1" s="1"/>
  <c r="Z872" i="1"/>
  <c r="Y872" i="2"/>
  <c r="Y872" i="1" s="1"/>
  <c r="Z625" i="1"/>
  <c r="Y625" i="2"/>
  <c r="Y625" i="1" s="1"/>
  <c r="Z2050" i="1"/>
  <c r="Y2050" i="2"/>
  <c r="Y2050" i="1" s="1"/>
  <c r="Z1853" i="1"/>
  <c r="Y1853" i="2"/>
  <c r="Y1853" i="1" s="1"/>
  <c r="Z771" i="1"/>
  <c r="Y771" i="2"/>
  <c r="Y771" i="1" s="1"/>
  <c r="Z270" i="1"/>
  <c r="Y270" i="2"/>
  <c r="Y270" i="1" s="1"/>
  <c r="Z1286" i="1"/>
  <c r="Y1286" i="2"/>
  <c r="Y1286" i="1" s="1"/>
  <c r="Z1400" i="1"/>
  <c r="Y1400" i="2"/>
  <c r="Y1400" i="1" s="1"/>
  <c r="AA1688" i="1"/>
  <c r="Y1688" i="2"/>
  <c r="Y1688" i="1" s="1"/>
  <c r="Z622" i="1"/>
  <c r="Y622" i="2"/>
  <c r="Y622" i="1" s="1"/>
  <c r="Z790" i="1"/>
  <c r="Y790" i="2"/>
  <c r="Y790" i="1" s="1"/>
  <c r="Z1586" i="1"/>
  <c r="Y1586" i="2"/>
  <c r="Y1586" i="1" s="1"/>
  <c r="Z1376" i="1"/>
  <c r="Y1376" i="2"/>
  <c r="Y1376" i="1" s="1"/>
  <c r="Z1632" i="1"/>
  <c r="Y1632" i="2"/>
  <c r="Y1632" i="1" s="1"/>
  <c r="Z2240" i="1"/>
  <c r="Y2240" i="2"/>
  <c r="Y2240" i="1" s="1"/>
  <c r="Z1025" i="1"/>
  <c r="Y1025" i="2"/>
  <c r="Y1025" i="1" s="1"/>
  <c r="Z312" i="1"/>
  <c r="Y312" i="2"/>
  <c r="Y312" i="1" s="1"/>
  <c r="Z715" i="1"/>
  <c r="Y715" i="2"/>
  <c r="Y715" i="1" s="1"/>
  <c r="Z2135" i="1"/>
  <c r="Y2135" i="2"/>
  <c r="Y2135" i="1" s="1"/>
  <c r="AA2073" i="1"/>
  <c r="Y2073" i="2"/>
  <c r="Y2073" i="1" s="1"/>
  <c r="AA2081" i="1"/>
  <c r="Y2081" i="2"/>
  <c r="Y2081" i="1" s="1"/>
  <c r="Z116" i="1"/>
  <c r="Y116" i="2"/>
  <c r="Y116" i="1" s="1"/>
  <c r="Z1438" i="1"/>
  <c r="Y1438" i="2"/>
  <c r="Y1438" i="1" s="1"/>
  <c r="Z1599" i="1"/>
  <c r="Y1599" i="2"/>
  <c r="Y1599" i="1" s="1"/>
  <c r="Z304" i="1"/>
  <c r="Y304" i="2"/>
  <c r="Y304" i="1" s="1"/>
  <c r="Z529" i="1"/>
  <c r="Y529" i="2"/>
  <c r="Y529" i="1" s="1"/>
  <c r="Z1095" i="1"/>
  <c r="Y1095" i="2"/>
  <c r="Y1095" i="1" s="1"/>
  <c r="Z744" i="1"/>
  <c r="Y744" i="2"/>
  <c r="Y744" i="1" s="1"/>
  <c r="Z366" i="1"/>
  <c r="Y366" i="2"/>
  <c r="Y366" i="1" s="1"/>
  <c r="Z407" i="1"/>
  <c r="Y407" i="2"/>
  <c r="Y407" i="1" s="1"/>
  <c r="Z1334" i="1"/>
  <c r="Y1334" i="2"/>
  <c r="Y1334" i="1" s="1"/>
  <c r="Z1668" i="1"/>
  <c r="Y1668" i="2"/>
  <c r="Y1668" i="1" s="1"/>
  <c r="Z2116" i="1"/>
  <c r="Y2116" i="2"/>
  <c r="Y2116" i="1" s="1"/>
  <c r="Z1827" i="1"/>
  <c r="Y1827" i="2"/>
  <c r="Y1827" i="1" s="1"/>
  <c r="Z220" i="1"/>
  <c r="Y220" i="2"/>
  <c r="Y220" i="1" s="1"/>
  <c r="Z1040" i="1"/>
  <c r="Y1040" i="2"/>
  <c r="Y1040" i="1" s="1"/>
  <c r="Z2244" i="1"/>
  <c r="Y2244" i="2"/>
  <c r="Y2244" i="1" s="1"/>
  <c r="Z2145" i="1"/>
  <c r="Y2145" i="2"/>
  <c r="Y2145" i="1" s="1"/>
  <c r="Z562" i="1"/>
  <c r="Y562" i="2"/>
  <c r="Y562" i="1" s="1"/>
  <c r="Z1650" i="1"/>
  <c r="Y1650" i="2"/>
  <c r="Y1650" i="1" s="1"/>
  <c r="Z2183" i="1"/>
  <c r="Y2183" i="2"/>
  <c r="Y2183" i="1" s="1"/>
  <c r="Z473" i="1"/>
  <c r="Y473" i="2"/>
  <c r="Y473" i="1" s="1"/>
  <c r="Z1512" i="1"/>
  <c r="Y1512" i="2"/>
  <c r="Y1512" i="1" s="1"/>
  <c r="Z1676" i="1"/>
  <c r="Y1676" i="2"/>
  <c r="Y1676" i="1" s="1"/>
  <c r="Z528" i="1"/>
  <c r="Y528" i="2"/>
  <c r="Y528" i="1" s="1"/>
  <c r="Z817" i="1"/>
  <c r="Y817" i="2"/>
  <c r="Y817" i="1" s="1"/>
  <c r="Z297" i="1"/>
  <c r="Y297" i="2"/>
  <c r="Y297" i="1" s="1"/>
  <c r="Z264" i="1"/>
  <c r="Y264" i="2"/>
  <c r="Y264" i="1" s="1"/>
  <c r="Z328" i="1"/>
  <c r="Y328" i="2"/>
  <c r="Y328" i="1" s="1"/>
  <c r="Z1239" i="1"/>
  <c r="Y1239" i="2"/>
  <c r="Y1239" i="1" s="1"/>
  <c r="Z1431" i="1"/>
  <c r="Y1431" i="2"/>
  <c r="Y1431" i="1" s="1"/>
  <c r="Z117" i="1"/>
  <c r="Y117" i="2"/>
  <c r="Y117" i="1" s="1"/>
  <c r="Z2237" i="1"/>
  <c r="Y2237" i="2"/>
  <c r="Y2237" i="1" s="1"/>
  <c r="Z89" i="1"/>
  <c r="Y89" i="2"/>
  <c r="Y89" i="1" s="1"/>
  <c r="Z826" i="1"/>
  <c r="Y826" i="2"/>
  <c r="Y826" i="1" s="1"/>
  <c r="Z533" i="1"/>
  <c r="Y533" i="2"/>
  <c r="Y533" i="1" s="1"/>
  <c r="Z635" i="1"/>
  <c r="Y635" i="2"/>
  <c r="Y635" i="1" s="1"/>
  <c r="Z1633" i="1"/>
  <c r="Y1633" i="2"/>
  <c r="Y1633" i="1" s="1"/>
  <c r="Z1028" i="1"/>
  <c r="Y1028" i="2"/>
  <c r="Y1028" i="1" s="1"/>
  <c r="Z795" i="1"/>
  <c r="Y795" i="2"/>
  <c r="Y795" i="1" s="1"/>
  <c r="Z2009" i="1"/>
  <c r="Y2009" i="2"/>
  <c r="Y2009" i="1" s="1"/>
  <c r="Z696" i="1"/>
  <c r="Y696" i="2"/>
  <c r="Y696" i="1" s="1"/>
  <c r="Z1857" i="1"/>
  <c r="Y1857" i="2"/>
  <c r="Y1857" i="1" s="1"/>
  <c r="Z1735" i="1"/>
  <c r="Y1735" i="2"/>
  <c r="Y1735" i="1" s="1"/>
  <c r="Z1144" i="1"/>
  <c r="Y1144" i="2"/>
  <c r="Y1144" i="1" s="1"/>
  <c r="Z610" i="1"/>
  <c r="Y610" i="2"/>
  <c r="Y610" i="1" s="1"/>
  <c r="AA646" i="1"/>
  <c r="Y646" i="2"/>
  <c r="Y646" i="1" s="1"/>
  <c r="Z135" i="1"/>
  <c r="Y135" i="2"/>
  <c r="Y135" i="1" s="1"/>
  <c r="Z1484" i="1"/>
  <c r="Y1484" i="2"/>
  <c r="Y1484" i="1" s="1"/>
  <c r="Z1407" i="1"/>
  <c r="Y1407" i="2"/>
  <c r="Y1407" i="1" s="1"/>
  <c r="Z972" i="1"/>
  <c r="Y972" i="2"/>
  <c r="Y972" i="1" s="1"/>
  <c r="Z2036" i="1"/>
  <c r="Y2036" i="2"/>
  <c r="Y2036" i="1" s="1"/>
  <c r="Z2054" i="1"/>
  <c r="Y2054" i="2"/>
  <c r="Y2054" i="1" s="1"/>
  <c r="Z1737" i="1"/>
  <c r="Y1737" i="2"/>
  <c r="Y1737" i="1" s="1"/>
  <c r="Z1068" i="1"/>
  <c r="Y1068" i="2"/>
  <c r="Y1068" i="1" s="1"/>
  <c r="Z2025" i="1"/>
  <c r="Y2025" i="2"/>
  <c r="Y2025" i="1" s="1"/>
  <c r="Z215" i="1"/>
  <c r="Y215" i="2"/>
  <c r="Y215" i="1" s="1"/>
  <c r="Z1674" i="1"/>
  <c r="Y1674" i="2"/>
  <c r="Y1674" i="1" s="1"/>
  <c r="Z1487" i="1"/>
  <c r="Y1487" i="2"/>
  <c r="Y1487" i="1" s="1"/>
  <c r="AA1112" i="1"/>
  <c r="Y1112" i="2"/>
  <c r="Y1112" i="1" s="1"/>
  <c r="Z88" i="1"/>
  <c r="Y88" i="2"/>
  <c r="Y88" i="1" s="1"/>
  <c r="Z101" i="1"/>
  <c r="Y101" i="2"/>
  <c r="Y101" i="1" s="1"/>
  <c r="Z1285" i="1"/>
  <c r="Y1285" i="2"/>
  <c r="Y1285" i="1" s="1"/>
  <c r="Z2004" i="1"/>
  <c r="Y2004" i="2"/>
  <c r="Y2004" i="1" s="1"/>
  <c r="Z893" i="1"/>
  <c r="Y893" i="2"/>
  <c r="Y893" i="1" s="1"/>
  <c r="Z1257" i="1"/>
  <c r="Y1257" i="2"/>
  <c r="Y1257" i="1" s="1"/>
  <c r="Z1976" i="1"/>
  <c r="Y1976" i="2"/>
  <c r="Y1976" i="1" s="1"/>
  <c r="Z1354" i="1"/>
  <c r="Y1354" i="2"/>
  <c r="Y1354" i="1" s="1"/>
  <c r="AA651" i="1"/>
  <c r="Y651" i="2"/>
  <c r="Y651" i="1" s="1"/>
  <c r="Z618" i="1"/>
  <c r="Y618" i="2"/>
  <c r="Y618" i="1" s="1"/>
  <c r="Z2128" i="1"/>
  <c r="Y2128" i="2"/>
  <c r="Y2128" i="1" s="1"/>
  <c r="Z1361" i="1"/>
  <c r="Y1361" i="2"/>
  <c r="Y1361" i="1" s="1"/>
  <c r="Z614" i="1"/>
  <c r="Y614" i="2"/>
  <c r="Y614" i="1" s="1"/>
  <c r="Z675" i="1"/>
  <c r="Y675" i="2"/>
  <c r="Y675" i="1" s="1"/>
  <c r="Z1538" i="1"/>
  <c r="Y1538" i="2"/>
  <c r="Y1538" i="1" s="1"/>
  <c r="Z709" i="1"/>
  <c r="Y709" i="2"/>
  <c r="Y709" i="1" s="1"/>
  <c r="Z1384" i="1"/>
  <c r="Y1384" i="2"/>
  <c r="Y1384" i="1" s="1"/>
  <c r="Z586" i="1"/>
  <c r="Y586" i="2"/>
  <c r="Y586" i="1" s="1"/>
  <c r="Z1552" i="1"/>
  <c r="Y1552" i="2"/>
  <c r="Y1552" i="1" s="1"/>
  <c r="Z338" i="1"/>
  <c r="Y338" i="2"/>
  <c r="Y338" i="1" s="1"/>
  <c r="AA7" i="1"/>
  <c r="Y7" i="2"/>
  <c r="Y7" i="1" s="1"/>
  <c r="Z849" i="1"/>
  <c r="Y849" i="2"/>
  <c r="Y849" i="1" s="1"/>
  <c r="Z558" i="1"/>
  <c r="Y558" i="2"/>
  <c r="Y558" i="1" s="1"/>
  <c r="Z1060" i="1"/>
  <c r="Y1060" i="2"/>
  <c r="Y1060" i="1" s="1"/>
  <c r="Z2089" i="1"/>
  <c r="Y2089" i="2"/>
  <c r="Y2089" i="1" s="1"/>
  <c r="Z2000" i="1"/>
  <c r="Y2000" i="2"/>
  <c r="Y2000" i="1" s="1"/>
  <c r="Z570" i="1"/>
  <c r="Y570" i="2"/>
  <c r="Y570" i="1" s="1"/>
  <c r="Z1136" i="1"/>
  <c r="Y1136" i="2"/>
  <c r="Y1136" i="1" s="1"/>
  <c r="Z210" i="1"/>
  <c r="Y210" i="2"/>
  <c r="Y210" i="1" s="1"/>
  <c r="AA2074" i="1"/>
  <c r="Y2074" i="2"/>
  <c r="Y2074" i="1" s="1"/>
  <c r="Z74" i="1"/>
  <c r="Y74" i="2"/>
  <c r="Y74" i="1" s="1"/>
  <c r="Z1465" i="1"/>
  <c r="Y1465" i="2"/>
  <c r="Y1465" i="1" s="1"/>
  <c r="Z1360" i="1"/>
  <c r="Y1360" i="2"/>
  <c r="Y1360" i="1" s="1"/>
  <c r="AA1890" i="1"/>
  <c r="Y1890" i="2"/>
  <c r="Y1890" i="1" s="1"/>
  <c r="Z2043" i="1"/>
  <c r="Y2043" i="2"/>
  <c r="Y2043" i="1" s="1"/>
  <c r="Z37" i="1"/>
  <c r="Y37" i="2"/>
  <c r="Y37" i="1" s="1"/>
  <c r="Z815" i="1"/>
  <c r="Y815" i="2"/>
  <c r="Y815" i="1" s="1"/>
  <c r="Z1021" i="1"/>
  <c r="Y1021" i="2"/>
  <c r="Y1021" i="1" s="1"/>
  <c r="Z840" i="1"/>
  <c r="Y840" i="2"/>
  <c r="Y840" i="1" s="1"/>
  <c r="Z71" i="1"/>
  <c r="Y71" i="2"/>
  <c r="Y71" i="1" s="1"/>
  <c r="Z290" i="1"/>
  <c r="Y290" i="2"/>
  <c r="Y290" i="1" s="1"/>
  <c r="Z1067" i="1"/>
  <c r="Y1067" i="2"/>
  <c r="Y1067" i="1" s="1"/>
  <c r="Z1864" i="1"/>
  <c r="Y1864" i="2"/>
  <c r="Y1864" i="1" s="1"/>
  <c r="Z808" i="1"/>
  <c r="Y808" i="2"/>
  <c r="Y808" i="1" s="1"/>
  <c r="Z961" i="1"/>
  <c r="Y961" i="2"/>
  <c r="Y961" i="1" s="1"/>
  <c r="Z1374" i="1"/>
  <c r="Y1374" i="2"/>
  <c r="Y1374" i="1" s="1"/>
  <c r="Z1801" i="1"/>
  <c r="Y1801" i="2"/>
  <c r="Y1801" i="1" s="1"/>
  <c r="Z1927" i="1"/>
  <c r="Y1927" i="2"/>
  <c r="Y1927" i="1" s="1"/>
  <c r="Z1377" i="1"/>
  <c r="Y1377" i="2"/>
  <c r="Y1377" i="1" s="1"/>
  <c r="Z1260" i="1"/>
  <c r="Y1260" i="2"/>
  <c r="Y1260" i="1" s="1"/>
  <c r="Z851" i="1"/>
  <c r="Y851" i="2"/>
  <c r="Y851" i="1" s="1"/>
  <c r="Z2187" i="1"/>
  <c r="Y2187" i="2"/>
  <c r="Y2187" i="1" s="1"/>
  <c r="Z2166" i="1"/>
  <c r="Y2166" i="2"/>
  <c r="Y2166" i="1" s="1"/>
  <c r="Z2215" i="1"/>
  <c r="Y2215" i="2"/>
  <c r="Y2215" i="1" s="1"/>
  <c r="Z1784" i="1"/>
  <c r="Y1784" i="2"/>
  <c r="Y1784" i="1" s="1"/>
  <c r="Z628" i="1"/>
  <c r="Y628" i="2"/>
  <c r="Y628" i="1" s="1"/>
  <c r="Z1355" i="1"/>
  <c r="Y1355" i="2"/>
  <c r="Y1355" i="1" s="1"/>
  <c r="AA1507" i="1"/>
  <c r="Y1507" i="2"/>
  <c r="Y1507" i="1" s="1"/>
  <c r="AA1303" i="1"/>
  <c r="Y1303" i="2"/>
  <c r="Y1303" i="1" s="1"/>
  <c r="Z1810" i="1"/>
  <c r="Y1810" i="2"/>
  <c r="Y1810" i="1" s="1"/>
  <c r="Z33" i="1"/>
  <c r="Y33" i="2"/>
  <c r="Y33" i="1" s="1"/>
  <c r="Z1339" i="1"/>
  <c r="Y1339" i="2"/>
  <c r="Y1339" i="1" s="1"/>
  <c r="Z588" i="1"/>
  <c r="Y588" i="2"/>
  <c r="Y588" i="1" s="1"/>
  <c r="Z274" i="1"/>
  <c r="Y274" i="2"/>
  <c r="Y274" i="1" s="1"/>
  <c r="Z1367" i="1"/>
  <c r="Y1367" i="2"/>
  <c r="Y1367" i="1" s="1"/>
  <c r="Z255" i="1"/>
  <c r="Y255" i="2"/>
  <c r="Y255" i="1" s="1"/>
  <c r="Z1449" i="1"/>
  <c r="Y1449" i="2"/>
  <c r="Y1449" i="1" s="1"/>
  <c r="Z779" i="1"/>
  <c r="Y779" i="2"/>
  <c r="Y779" i="1" s="1"/>
  <c r="Z1940" i="1"/>
  <c r="Y1940" i="2"/>
  <c r="Y1940" i="1" s="1"/>
  <c r="Z615" i="1"/>
  <c r="Y615" i="2"/>
  <c r="Y615" i="1" s="1"/>
  <c r="Z989" i="1"/>
  <c r="Y989" i="2"/>
  <c r="Y989" i="1" s="1"/>
  <c r="Z1858" i="1"/>
  <c r="Y1858" i="2"/>
  <c r="Y1858" i="1" s="1"/>
  <c r="Z114" i="1"/>
  <c r="Y114" i="2"/>
  <c r="Y114" i="1" s="1"/>
  <c r="Z924" i="1"/>
  <c r="Y924" i="2"/>
  <c r="Y924" i="1" s="1"/>
  <c r="Z383" i="1"/>
  <c r="Y383" i="2"/>
  <c r="Y383" i="1" s="1"/>
  <c r="Z1747" i="1"/>
  <c r="Y1747" i="2"/>
  <c r="Y1747" i="1" s="1"/>
  <c r="Z1985" i="1"/>
  <c r="Y1985" i="2"/>
  <c r="Y1985" i="1" s="1"/>
  <c r="Z500" i="1"/>
  <c r="Y500" i="2"/>
  <c r="Y500" i="1" s="1"/>
  <c r="AA278" i="1"/>
  <c r="Y278" i="2"/>
  <c r="Y278" i="1" s="1"/>
  <c r="Z1848" i="1"/>
  <c r="Y1848" i="2"/>
  <c r="Y1848" i="1" s="1"/>
  <c r="Z1566" i="1"/>
  <c r="Y1566" i="2"/>
  <c r="Y1566" i="1" s="1"/>
  <c r="Z1813" i="1"/>
  <c r="Y1813" i="2"/>
  <c r="Y1813" i="1" s="1"/>
  <c r="Z1440" i="1"/>
  <c r="Y1440" i="2"/>
  <c r="Y1440" i="1" s="1"/>
  <c r="Z300" i="1"/>
  <c r="Y300" i="2"/>
  <c r="Y300" i="1" s="1"/>
  <c r="Z44" i="1"/>
  <c r="Y44" i="2"/>
  <c r="Y44" i="1" s="1"/>
  <c r="Z976" i="1"/>
  <c r="Y976" i="2"/>
  <c r="Y976" i="1" s="1"/>
  <c r="Z479" i="1"/>
  <c r="Y479" i="2"/>
  <c r="Y479" i="1" s="1"/>
  <c r="Z25" i="1"/>
  <c r="Y25" i="2"/>
  <c r="Y25" i="1" s="1"/>
  <c r="Z1420" i="1"/>
  <c r="Y1420" i="2"/>
  <c r="Y1420" i="1" s="1"/>
  <c r="Z1860" i="1"/>
  <c r="Y1860" i="2"/>
  <c r="Y1860" i="1" s="1"/>
  <c r="Z559" i="1"/>
  <c r="Y559" i="2"/>
  <c r="Y559" i="1" s="1"/>
  <c r="Z1051" i="1"/>
  <c r="Y1051" i="2"/>
  <c r="Y1051" i="1" s="1"/>
  <c r="Z2220" i="1"/>
  <c r="Y2220" i="2"/>
  <c r="Y2220" i="1" s="1"/>
  <c r="Z626" i="1"/>
  <c r="Y626" i="2"/>
  <c r="Y626" i="1" s="1"/>
  <c r="Z1164" i="1"/>
  <c r="Y1164" i="2"/>
  <c r="Y1164" i="1" s="1"/>
  <c r="Z2287" i="1"/>
  <c r="Y2287" i="2"/>
  <c r="Y2287" i="1" s="1"/>
  <c r="Z2298" i="1"/>
  <c r="Y2298" i="2"/>
  <c r="Y2298" i="1" s="1"/>
  <c r="Z2294" i="1"/>
  <c r="Y2294" i="2"/>
  <c r="Y2294" i="1" s="1"/>
  <c r="Z2292" i="1"/>
  <c r="Y2292" i="2"/>
  <c r="Y2292" i="1" s="1"/>
  <c r="Z1394" i="1"/>
  <c r="Y1394" i="2"/>
  <c r="Y1394" i="1" s="1"/>
  <c r="Z1980" i="1"/>
  <c r="Y1980" i="2"/>
  <c r="Y1980" i="1" s="1"/>
  <c r="Z2207" i="1"/>
  <c r="Y2207" i="2"/>
  <c r="Y2207" i="1" s="1"/>
  <c r="Z45" i="1"/>
  <c r="Y45" i="2"/>
  <c r="Y45" i="1" s="1"/>
  <c r="Z852" i="1"/>
  <c r="Y852" i="2"/>
  <c r="Y852" i="1" s="1"/>
  <c r="Z1982" i="1"/>
  <c r="Y1982" i="2"/>
  <c r="Y1982" i="1" s="1"/>
  <c r="Z1249" i="1"/>
  <c r="Y1249" i="2"/>
  <c r="Y1249" i="1" s="1"/>
  <c r="Z32" i="1"/>
  <c r="Y32" i="2"/>
  <c r="Y32" i="1" s="1"/>
  <c r="Z65" i="1"/>
  <c r="Y65" i="2"/>
  <c r="Y65" i="1" s="1"/>
  <c r="Z444" i="1"/>
  <c r="Y444" i="2"/>
  <c r="Y444" i="1" s="1"/>
  <c r="Z839" i="1"/>
  <c r="Y839" i="2"/>
  <c r="Y839" i="1" s="1"/>
  <c r="Z2049" i="1"/>
  <c r="Y2049" i="2"/>
  <c r="Y2049" i="1" s="1"/>
  <c r="Z207" i="1"/>
  <c r="Y207" i="2"/>
  <c r="Y207" i="1" s="1"/>
  <c r="Z756" i="1"/>
  <c r="Y756" i="2"/>
  <c r="Y756" i="1" s="1"/>
  <c r="Z410" i="1"/>
  <c r="Y410" i="2"/>
  <c r="Y410" i="1" s="1"/>
  <c r="AA17" i="1"/>
  <c r="Y17" i="2"/>
  <c r="Y17" i="1" s="1"/>
  <c r="Z777" i="1"/>
  <c r="Y777" i="2"/>
  <c r="Y777" i="1" s="1"/>
  <c r="Z1096" i="1"/>
  <c r="Y1096" i="2"/>
  <c r="Y1096" i="1" s="1"/>
  <c r="Z98" i="1"/>
  <c r="Y98" i="2"/>
  <c r="Y98" i="1" s="1"/>
  <c r="Z1736" i="1"/>
  <c r="Y1736" i="2"/>
  <c r="Y1736" i="1" s="1"/>
  <c r="Z1370" i="1"/>
  <c r="Y1370" i="2"/>
  <c r="Y1370" i="1" s="1"/>
  <c r="Z1256" i="1"/>
  <c r="Y1256" i="2"/>
  <c r="Y1256" i="1" s="1"/>
  <c r="Z2290" i="1"/>
  <c r="Y2290" i="2"/>
  <c r="Y2290" i="1" s="1"/>
  <c r="Z1454" i="1"/>
  <c r="Y1454" i="2"/>
  <c r="Y1454" i="1" s="1"/>
  <c r="Z2150" i="1"/>
  <c r="Y2150" i="2"/>
  <c r="Y2150" i="1" s="1"/>
  <c r="AA1306" i="1"/>
  <c r="Y1306" i="2"/>
  <c r="Y1306" i="1" s="1"/>
  <c r="Z2246" i="1"/>
  <c r="Y2246" i="2"/>
  <c r="Y2246" i="1" s="1"/>
  <c r="Z1092" i="1"/>
  <c r="Y1092" i="2"/>
  <c r="Y1092" i="1" s="1"/>
  <c r="Z772" i="1"/>
  <c r="Y772" i="2"/>
  <c r="Y772" i="1" s="1"/>
  <c r="Z984" i="1"/>
  <c r="Y984" i="2"/>
  <c r="Y984" i="1" s="1"/>
  <c r="Z2217" i="1"/>
  <c r="Y2217" i="2"/>
  <c r="Y2217" i="1" s="1"/>
  <c r="Z2011" i="1"/>
  <c r="Y2011" i="2"/>
  <c r="Y2011" i="1" s="1"/>
  <c r="Z1979" i="1"/>
  <c r="Y1979" i="2"/>
  <c r="Y1979" i="1" s="1"/>
  <c r="Z2133" i="1"/>
  <c r="Y2133" i="2"/>
  <c r="Y2133" i="1" s="1"/>
  <c r="Z677" i="1"/>
  <c r="Y677" i="2"/>
  <c r="Y677" i="1" s="1"/>
  <c r="Z1039" i="1"/>
  <c r="Y1039" i="2"/>
  <c r="Y1039" i="1" s="1"/>
  <c r="Z1226" i="1"/>
  <c r="Y1226" i="2"/>
  <c r="Y1226" i="1" s="1"/>
  <c r="Z1459" i="1"/>
  <c r="Y1459" i="2"/>
  <c r="Y1459" i="1" s="1"/>
  <c r="Z574" i="1"/>
  <c r="Y574" i="2"/>
  <c r="Y574" i="1" s="1"/>
  <c r="Z372" i="1"/>
  <c r="Y372" i="2"/>
  <c r="Y372" i="1" s="1"/>
  <c r="Z1863" i="1"/>
  <c r="Y1863" i="2"/>
  <c r="Y1863" i="1" s="1"/>
  <c r="Z1874" i="1"/>
  <c r="Y1874" i="2"/>
  <c r="Y1874" i="1" s="1"/>
  <c r="Z971" i="1"/>
  <c r="Y971" i="2"/>
  <c r="Y971" i="1" s="1"/>
  <c r="Z2282" i="1"/>
  <c r="Y2282" i="2"/>
  <c r="Y2282" i="1" s="1"/>
  <c r="Z121" i="1"/>
  <c r="Y121" i="2"/>
  <c r="Y121" i="1" s="1"/>
  <c r="Z507" i="1"/>
  <c r="Y507" i="2"/>
  <c r="Y507" i="1" s="1"/>
  <c r="AA886" i="1"/>
  <c r="Y886" i="2"/>
  <c r="Y886" i="1" s="1"/>
  <c r="Z1973" i="1"/>
  <c r="Y1973" i="2"/>
  <c r="Y1973" i="1" s="1"/>
  <c r="Z608" i="1"/>
  <c r="Y608" i="2"/>
  <c r="Y608" i="1" s="1"/>
  <c r="Z2120" i="1"/>
  <c r="Y2120" i="2"/>
  <c r="Y2120" i="1" s="1"/>
  <c r="Z2206" i="1"/>
  <c r="Y2206" i="2"/>
  <c r="Y2206" i="1" s="1"/>
  <c r="Z162" i="1"/>
  <c r="Y162" i="2"/>
  <c r="Y162" i="1" s="1"/>
  <c r="Z113" i="1"/>
  <c r="Y113" i="2"/>
  <c r="Y113" i="1" s="1"/>
  <c r="Z1063" i="1"/>
  <c r="Y1063" i="2"/>
  <c r="Y1063" i="1" s="1"/>
  <c r="Z2016" i="1"/>
  <c r="Y2016" i="2"/>
  <c r="Y2016" i="1" s="1"/>
  <c r="Z598" i="1"/>
  <c r="Y598" i="2"/>
  <c r="Y598" i="1" s="1"/>
  <c r="Z1533" i="1"/>
  <c r="Y1533" i="2"/>
  <c r="Y1533" i="1" s="1"/>
  <c r="Z727" i="1"/>
  <c r="Y727" i="2"/>
  <c r="Y727" i="1" s="1"/>
  <c r="AA1304" i="1"/>
  <c r="Y1304" i="2"/>
  <c r="Y1304" i="1" s="1"/>
  <c r="Z1187" i="1"/>
  <c r="Y1187" i="2"/>
  <c r="Y1187" i="1" s="1"/>
  <c r="Z1587" i="1"/>
  <c r="Y1587" i="2"/>
  <c r="Y1587" i="1" s="1"/>
  <c r="Z218" i="1"/>
  <c r="Y218" i="2"/>
  <c r="Y218" i="1" s="1"/>
  <c r="Z1358" i="1"/>
  <c r="Y1358" i="2"/>
  <c r="Y1358" i="1" s="1"/>
  <c r="Z1678" i="1"/>
  <c r="Y1678" i="2"/>
  <c r="Y1678" i="1" s="1"/>
  <c r="Z2151" i="1"/>
  <c r="Y2151" i="2"/>
  <c r="Y2151" i="1" s="1"/>
  <c r="Z171" i="1"/>
  <c r="Y171" i="2"/>
  <c r="Y171" i="1" s="1"/>
  <c r="Z863" i="1"/>
  <c r="Y863" i="2"/>
  <c r="Y863" i="1" s="1"/>
  <c r="Z667" i="1"/>
  <c r="Y667" i="2"/>
  <c r="Y667" i="1" s="1"/>
  <c r="Z1146" i="1"/>
  <c r="Y1146" i="2"/>
  <c r="Y1146" i="1" s="1"/>
  <c r="Z596" i="1"/>
  <c r="Y596" i="2"/>
  <c r="Y596" i="1" s="1"/>
  <c r="Z408" i="1"/>
  <c r="Y408" i="2"/>
  <c r="Y408" i="1" s="1"/>
  <c r="Z736" i="1"/>
  <c r="Y736" i="2"/>
  <c r="Y736" i="1" s="1"/>
  <c r="Z1553" i="1"/>
  <c r="Y1553" i="2"/>
  <c r="Y1553" i="1" s="1"/>
  <c r="Z1000" i="1"/>
  <c r="Y1000" i="2"/>
  <c r="Y1000" i="1" s="1"/>
  <c r="Z54" i="1"/>
  <c r="Y54" i="2"/>
  <c r="Y54" i="1" s="1"/>
  <c r="Z1673" i="1"/>
  <c r="Y1673" i="2"/>
  <c r="Y1673" i="1" s="1"/>
  <c r="Z1669" i="1"/>
  <c r="Y1669" i="2"/>
  <c r="Y1669" i="1" s="1"/>
  <c r="Z1389" i="1"/>
  <c r="Y1389" i="2"/>
  <c r="Y1389" i="1" s="1"/>
  <c r="Z1231" i="1"/>
  <c r="Y1231" i="2"/>
  <c r="Y1231" i="1" s="1"/>
  <c r="Z2160" i="1"/>
  <c r="Y2160" i="2"/>
  <c r="Y2160" i="1" s="1"/>
  <c r="Z1483" i="1"/>
  <c r="Y1483" i="2"/>
  <c r="Y1483" i="1" s="1"/>
  <c r="Z106" i="1"/>
  <c r="Y106" i="2"/>
  <c r="Y106" i="1" s="1"/>
  <c r="Z1422" i="1"/>
  <c r="Y1422" i="2"/>
  <c r="Y1422" i="1" s="1"/>
  <c r="Z2213" i="1"/>
  <c r="Y2213" i="2"/>
  <c r="Y2213" i="1" s="1"/>
  <c r="Z1971" i="1"/>
  <c r="Y1971" i="2"/>
  <c r="Y1971" i="1" s="1"/>
  <c r="Z1968" i="1"/>
  <c r="Y1968" i="2"/>
  <c r="Y1968" i="1" s="1"/>
  <c r="Z353" i="1"/>
  <c r="Y353" i="2"/>
  <c r="Y353" i="1" s="1"/>
  <c r="Z358" i="1"/>
  <c r="Y358" i="2"/>
  <c r="Y358" i="1" s="1"/>
  <c r="Z861" i="1"/>
  <c r="Y861" i="2"/>
  <c r="Y861" i="1" s="1"/>
  <c r="Z1398" i="1"/>
  <c r="Y1398" i="2"/>
  <c r="Y1398" i="1" s="1"/>
  <c r="Z1252" i="1"/>
  <c r="Y1252" i="2"/>
  <c r="Y1252" i="1" s="1"/>
  <c r="Z892" i="1"/>
  <c r="Y892" i="2"/>
  <c r="Y892" i="1" s="1"/>
  <c r="Z835" i="1"/>
  <c r="Y835" i="2"/>
  <c r="Y835" i="1" s="1"/>
  <c r="Z1803" i="1"/>
  <c r="Y1803" i="2"/>
  <c r="Y1803" i="1" s="1"/>
  <c r="Z1582" i="1"/>
  <c r="Y1582" i="2"/>
  <c r="Y1582" i="1" s="1"/>
  <c r="Z1059" i="1"/>
  <c r="Y1059" i="2"/>
  <c r="Y1059" i="1" s="1"/>
  <c r="Z1945" i="1"/>
  <c r="Y1945" i="2"/>
  <c r="Y1945" i="1" s="1"/>
  <c r="Z53" i="1"/>
  <c r="Y53" i="2"/>
  <c r="Y53" i="1" s="1"/>
  <c r="Z1240" i="1"/>
  <c r="Y1240" i="2"/>
  <c r="Y1240" i="1" s="1"/>
  <c r="Z355" i="1"/>
  <c r="Y355" i="2"/>
  <c r="Y355" i="1" s="1"/>
  <c r="Z373" i="1"/>
  <c r="Y373" i="2"/>
  <c r="Y373" i="1" s="1"/>
  <c r="Z1570" i="1"/>
  <c r="Y1570" i="2"/>
  <c r="Y1570" i="1" s="1"/>
  <c r="AA1504" i="1"/>
  <c r="Y1504" i="2"/>
  <c r="Y1504" i="1" s="1"/>
  <c r="Z1043" i="1"/>
  <c r="Y1043" i="2"/>
  <c r="Y1043" i="1" s="1"/>
  <c r="Z1799" i="1"/>
  <c r="Y1799" i="2"/>
  <c r="Y1799" i="1" s="1"/>
  <c r="Z1729" i="1"/>
  <c r="Y1729" i="2"/>
  <c r="Y1729" i="1" s="1"/>
  <c r="Z2190" i="1"/>
  <c r="Y2190" i="2"/>
  <c r="Y2190" i="1" s="1"/>
  <c r="AA2076" i="1"/>
  <c r="Y2076" i="2"/>
  <c r="Y2076" i="1" s="1"/>
  <c r="Z1150" i="1"/>
  <c r="Y1150" i="2"/>
  <c r="Y1150" i="1" s="1"/>
  <c r="Z751" i="1"/>
  <c r="Y751" i="2"/>
  <c r="Y751" i="1" s="1"/>
  <c r="Z1930" i="1"/>
  <c r="Y1930" i="2"/>
  <c r="Y1930" i="1" s="1"/>
  <c r="Z1069" i="1"/>
  <c r="Y1069" i="2"/>
  <c r="Y1069" i="1" s="1"/>
  <c r="Z1073" i="1"/>
  <c r="Y1073" i="2"/>
  <c r="Y1073" i="1" s="1"/>
  <c r="Z172" i="1"/>
  <c r="Y172" i="2"/>
  <c r="Y172" i="1" s="1"/>
  <c r="AA650" i="1"/>
  <c r="Y650" i="2"/>
  <c r="Y650" i="1" s="1"/>
  <c r="Z1024" i="1"/>
  <c r="Y1024" i="2"/>
  <c r="Y1024" i="1" s="1"/>
  <c r="Z1639" i="1"/>
  <c r="Y1639" i="2"/>
  <c r="Y1639" i="1" s="1"/>
  <c r="Z1746" i="1"/>
  <c r="Y1746" i="2"/>
  <c r="Y1746" i="1" s="1"/>
  <c r="Z1439" i="1"/>
  <c r="Y1439" i="2"/>
  <c r="Y1439" i="1" s="1"/>
  <c r="Z401" i="1"/>
  <c r="Y401" i="2"/>
  <c r="Y401" i="1" s="1"/>
  <c r="Z1824" i="1"/>
  <c r="Y1824" i="2"/>
  <c r="Y1824" i="1" s="1"/>
  <c r="Z1168" i="1"/>
  <c r="Y1168" i="2"/>
  <c r="Y1168" i="1" s="1"/>
  <c r="Z531" i="1"/>
  <c r="Y531" i="2"/>
  <c r="Y531" i="1" s="1"/>
  <c r="Z1840" i="1"/>
  <c r="Y1840" i="2"/>
  <c r="Y1840" i="1" s="1"/>
  <c r="Z335" i="1"/>
  <c r="Y335" i="2"/>
  <c r="Y335" i="1" s="1"/>
  <c r="Z791" i="1"/>
  <c r="Y791" i="2"/>
  <c r="Y791" i="1" s="1"/>
  <c r="Z253" i="1"/>
  <c r="Y253" i="2"/>
  <c r="Y253" i="1" s="1"/>
  <c r="Z1563" i="1"/>
  <c r="Y1563" i="2"/>
  <c r="Y1563" i="1" s="1"/>
  <c r="Z1387" i="1"/>
  <c r="Y1387" i="2"/>
  <c r="Y1387" i="1" s="1"/>
  <c r="Z1672" i="1"/>
  <c r="Y1672" i="2"/>
  <c r="Y1672" i="1" s="1"/>
  <c r="AA879" i="1"/>
  <c r="Y879" i="2"/>
  <c r="Y879" i="1" s="1"/>
  <c r="Z1225" i="1"/>
  <c r="Y1225" i="2"/>
  <c r="Y1225" i="1" s="1"/>
  <c r="Z2091" i="1"/>
  <c r="Y2091" i="2"/>
  <c r="Y2091" i="1" s="1"/>
  <c r="Z1962" i="1"/>
  <c r="Y1962" i="2"/>
  <c r="Y1962" i="1" s="1"/>
  <c r="Z621" i="1"/>
  <c r="Y621" i="2"/>
  <c r="Y621" i="1" s="1"/>
  <c r="Z1077" i="1"/>
  <c r="Y1077" i="2"/>
  <c r="Y1077" i="1" s="1"/>
  <c r="Z2010" i="1"/>
  <c r="Y2010" i="2"/>
  <c r="Y2010" i="1" s="1"/>
  <c r="Z1211" i="1"/>
  <c r="Y1211" i="2"/>
  <c r="Y1211" i="1" s="1"/>
  <c r="Z1745" i="1"/>
  <c r="Y1745" i="2"/>
  <c r="Y1745" i="1" s="1"/>
  <c r="Z1706" i="1"/>
  <c r="Y1706" i="2"/>
  <c r="Y1706" i="1" s="1"/>
  <c r="Z739" i="1"/>
  <c r="Y739" i="2"/>
  <c r="Y739" i="1" s="1"/>
  <c r="Z560" i="1"/>
  <c r="Y560" i="2"/>
  <c r="Y560" i="1" s="1"/>
  <c r="Z2090" i="1"/>
  <c r="Y2090" i="2"/>
  <c r="Y2090" i="1" s="1"/>
  <c r="Z541" i="1"/>
  <c r="Y541" i="2"/>
  <c r="Y541" i="1" s="1"/>
  <c r="Z2228" i="1"/>
  <c r="Y2228" i="2"/>
  <c r="Y2228" i="1" s="1"/>
  <c r="Z1379" i="1"/>
  <c r="Y1379" i="2"/>
  <c r="Y1379" i="1" s="1"/>
  <c r="Z265" i="1"/>
  <c r="Y265" i="2"/>
  <c r="Y265" i="1" s="1"/>
  <c r="Z2024" i="1"/>
  <c r="Y2024" i="2"/>
  <c r="Y2024" i="1" s="1"/>
  <c r="Z580" i="1"/>
  <c r="Y580" i="2"/>
  <c r="Y580" i="1" s="1"/>
  <c r="Z866" i="1"/>
  <c r="Y866" i="2"/>
  <c r="Y866" i="1" s="1"/>
  <c r="Z848" i="1"/>
  <c r="Y848" i="2"/>
  <c r="Y848" i="1" s="1"/>
  <c r="Z1607" i="1"/>
  <c r="Y1607" i="2"/>
  <c r="Y1607" i="1" s="1"/>
  <c r="Z583" i="1"/>
  <c r="Y583" i="2"/>
  <c r="Y583" i="1" s="1"/>
  <c r="Z676" i="1"/>
  <c r="Y676" i="2"/>
  <c r="Y676" i="1" s="1"/>
  <c r="Z865" i="1"/>
  <c r="Y865" i="2"/>
  <c r="Y865" i="1" s="1"/>
  <c r="Z807" i="1"/>
  <c r="Y807" i="2"/>
  <c r="Y807" i="1" s="1"/>
  <c r="Z1738" i="1"/>
  <c r="Y1738" i="2"/>
  <c r="Y1738" i="1" s="1"/>
  <c r="Z1515" i="1"/>
  <c r="Y1515" i="2"/>
  <c r="Y1515" i="1" s="1"/>
  <c r="Z728" i="1"/>
  <c r="Y728" i="2"/>
  <c r="Y728" i="1" s="1"/>
  <c r="Z1517" i="1"/>
  <c r="Y1517" i="2"/>
  <c r="Y1517" i="1" s="1"/>
  <c r="Z2210" i="1"/>
  <c r="Y2210" i="2"/>
  <c r="Y2210" i="1" s="1"/>
  <c r="Z1106" i="1"/>
  <c r="Y1106" i="2"/>
  <c r="Y1106" i="1" s="1"/>
  <c r="Z606" i="1"/>
  <c r="Y606" i="2"/>
  <c r="Y606" i="1" s="1"/>
  <c r="Z1705" i="1"/>
  <c r="Y1705" i="2"/>
  <c r="Y1705" i="1" s="1"/>
  <c r="AA1689" i="1"/>
  <c r="Y1689" i="2"/>
  <c r="Y1689" i="1" s="1"/>
  <c r="Z1828" i="1"/>
  <c r="Y1828" i="2"/>
  <c r="Y1828" i="1" s="1"/>
  <c r="Z1856" i="1"/>
  <c r="Y1856" i="2"/>
  <c r="Y1856" i="1" s="1"/>
  <c r="Z719" i="1"/>
  <c r="Y719" i="2"/>
  <c r="Y719" i="1" s="1"/>
  <c r="Z1056" i="1"/>
  <c r="Y1056" i="2"/>
  <c r="Y1056" i="1" s="1"/>
  <c r="Z1053" i="1"/>
  <c r="Y1053" i="2"/>
  <c r="Y1053" i="1" s="1"/>
  <c r="Z1082" i="1"/>
  <c r="Y1082" i="2"/>
  <c r="Y1082" i="1" s="1"/>
  <c r="Z2203" i="1"/>
  <c r="Y2203" i="2"/>
  <c r="Y2203" i="1" s="1"/>
  <c r="Z1707" i="1"/>
  <c r="Y1707" i="2"/>
  <c r="Y1707" i="1" s="1"/>
  <c r="Z209" i="1"/>
  <c r="Y209" i="2"/>
  <c r="Y209" i="1" s="1"/>
  <c r="Z759" i="1"/>
  <c r="Y759" i="2"/>
  <c r="Y759" i="1" s="1"/>
  <c r="Z836" i="1"/>
  <c r="Y836" i="2"/>
  <c r="Y836" i="1" s="1"/>
  <c r="Z301" i="1"/>
  <c r="Y301" i="2"/>
  <c r="Y301" i="1" s="1"/>
  <c r="Z1766" i="1"/>
  <c r="Y1766" i="2"/>
  <c r="Y1766" i="1" s="1"/>
  <c r="Z30" i="1"/>
  <c r="Y30" i="2"/>
  <c r="Y30" i="1" s="1"/>
  <c r="Z1447" i="1"/>
  <c r="Y1447" i="2"/>
  <c r="Y1447" i="1" s="1"/>
  <c r="Z1327" i="1"/>
  <c r="Y1327" i="2"/>
  <c r="Y1327" i="1" s="1"/>
  <c r="Z82" i="1"/>
  <c r="Y82" i="2"/>
  <c r="Y82" i="1" s="1"/>
  <c r="Z1579" i="1"/>
  <c r="Y1579" i="2"/>
  <c r="Y1579" i="1" s="1"/>
  <c r="Z1142" i="1"/>
  <c r="Y1142" i="2"/>
  <c r="Y1142" i="1" s="1"/>
  <c r="Z1300" i="1"/>
  <c r="Y1300" i="2"/>
  <c r="Y1300" i="1" s="1"/>
  <c r="Z1335" i="1"/>
  <c r="Y1335" i="2"/>
  <c r="Y1335" i="1" s="1"/>
  <c r="Z517" i="1"/>
  <c r="Y517" i="2"/>
  <c r="Y517" i="1" s="1"/>
  <c r="Z2141" i="1"/>
  <c r="Y2141" i="2"/>
  <c r="Y2141" i="1" s="1"/>
  <c r="Z1381" i="1"/>
  <c r="Y1381" i="2"/>
  <c r="Y1381" i="1" s="1"/>
  <c r="Z1577" i="1"/>
  <c r="Y1577" i="2"/>
  <c r="Y1577" i="1" s="1"/>
  <c r="Z1259" i="1"/>
  <c r="Y1259" i="2"/>
  <c r="Y1259" i="1" s="1"/>
  <c r="Z1395" i="1"/>
  <c r="Y1395" i="2"/>
  <c r="Y1395" i="1" s="1"/>
  <c r="Z1201" i="1"/>
  <c r="Y1201" i="2"/>
  <c r="Y1201" i="1" s="1"/>
  <c r="Z953" i="1"/>
  <c r="Y953" i="2"/>
  <c r="Y953" i="1" s="1"/>
  <c r="Z535" i="1"/>
  <c r="Y535" i="2"/>
  <c r="Y535" i="1" s="1"/>
  <c r="Z1921" i="1"/>
  <c r="Y1921" i="2"/>
  <c r="Y1921" i="1" s="1"/>
  <c r="Z1793" i="1"/>
  <c r="Y1793" i="2"/>
  <c r="Y1793" i="1" s="1"/>
  <c r="Z1802" i="1"/>
  <c r="Y1802" i="2"/>
  <c r="Y1802" i="1" s="1"/>
  <c r="AA1889" i="1"/>
  <c r="Y1889" i="2"/>
  <c r="Y1889" i="1" s="1"/>
  <c r="Z446" i="1"/>
  <c r="Y446" i="2"/>
  <c r="Y446" i="1" s="1"/>
  <c r="Z177" i="1"/>
  <c r="Y177" i="2"/>
  <c r="Y177" i="1" s="1"/>
  <c r="Z1998" i="1"/>
  <c r="Y1998" i="2"/>
  <c r="Y1998" i="1" s="1"/>
  <c r="Z1807" i="1"/>
  <c r="Y1807" i="2"/>
  <c r="Y1807" i="1" s="1"/>
  <c r="Z1957" i="1"/>
  <c r="Y1957" i="2"/>
  <c r="Y1957" i="1" s="1"/>
  <c r="Z2155" i="1"/>
  <c r="Y2155" i="2"/>
  <c r="Y2155" i="1" s="1"/>
  <c r="Z587" i="1"/>
  <c r="Y587" i="2"/>
  <c r="Y587" i="1" s="1"/>
  <c r="Z813" i="1"/>
  <c r="Y813" i="2"/>
  <c r="Y813" i="1" s="1"/>
  <c r="Z1245" i="1"/>
  <c r="Y1245" i="2"/>
  <c r="Y1245" i="1" s="1"/>
  <c r="Z377" i="1"/>
  <c r="Y377" i="2"/>
  <c r="Y377" i="1" s="1"/>
  <c r="AA415" i="1"/>
  <c r="Y415" i="2"/>
  <c r="Y415" i="1" s="1"/>
  <c r="Z1324" i="1"/>
  <c r="Y1324" i="2"/>
  <c r="Y1324" i="1" s="1"/>
  <c r="Z1372" i="1"/>
  <c r="Y1372" i="2"/>
  <c r="Y1372" i="1" s="1"/>
  <c r="Z1466" i="1"/>
  <c r="Y1466" i="2"/>
  <c r="Y1466" i="1" s="1"/>
  <c r="Z1270" i="1"/>
  <c r="Y1270" i="2"/>
  <c r="Y1270" i="1" s="1"/>
  <c r="Z788" i="1"/>
  <c r="Y788" i="2"/>
  <c r="Y788" i="1" s="1"/>
  <c r="Z1189" i="1"/>
  <c r="Y1189" i="2"/>
  <c r="Y1189" i="1" s="1"/>
  <c r="Z296" i="1"/>
  <c r="Y296" i="2"/>
  <c r="Y296" i="1" s="1"/>
  <c r="Z571" i="1"/>
  <c r="Y571" i="2"/>
  <c r="Y571" i="1" s="1"/>
  <c r="Z1295" i="1"/>
  <c r="Y1295" i="2"/>
  <c r="Y1295" i="1" s="1"/>
  <c r="AA1311" i="1"/>
  <c r="Y1311" i="2"/>
  <c r="Y1311" i="1" s="1"/>
  <c r="Z513" i="1"/>
  <c r="Y513" i="2"/>
  <c r="Y513" i="1" s="1"/>
  <c r="Z73" i="1"/>
  <c r="Y73" i="2"/>
  <c r="Y73" i="1" s="1"/>
  <c r="Z334" i="1"/>
  <c r="Y334" i="2"/>
  <c r="Y334" i="1" s="1"/>
  <c r="Z846" i="1"/>
  <c r="Y846" i="2"/>
  <c r="Y846" i="1" s="1"/>
  <c r="Z1451" i="1"/>
  <c r="Y1451" i="2"/>
  <c r="Y1451" i="1" s="1"/>
  <c r="Z711" i="1"/>
  <c r="Y711" i="2"/>
  <c r="Y711" i="1" s="1"/>
  <c r="Z1071" i="1"/>
  <c r="Y1071" i="2"/>
  <c r="Y1071" i="1" s="1"/>
  <c r="Z1046" i="1"/>
  <c r="Y1046" i="2"/>
  <c r="Y1046" i="1" s="1"/>
  <c r="Z1045" i="1"/>
  <c r="Y1045" i="2"/>
  <c r="Y1045" i="1" s="1"/>
  <c r="Z29" i="1"/>
  <c r="Y29" i="2"/>
  <c r="Y29" i="1" s="1"/>
  <c r="Z257" i="1"/>
  <c r="Y257" i="2"/>
  <c r="Y257" i="1" s="1"/>
  <c r="Z1845" i="1"/>
  <c r="Y1845" i="2"/>
  <c r="Y1845" i="1" s="1"/>
  <c r="AA1883" i="1"/>
  <c r="Y1883" i="2"/>
  <c r="Y1883" i="1" s="1"/>
  <c r="Z515" i="1"/>
  <c r="Y515" i="2"/>
  <c r="Y515" i="1" s="1"/>
  <c r="Z2297" i="1"/>
  <c r="Y2297" i="2"/>
  <c r="Z2252" i="1"/>
  <c r="Y2252" i="2"/>
  <c r="Y2252" i="1" s="1"/>
  <c r="Z749" i="1"/>
  <c r="Y749" i="2"/>
  <c r="Y749" i="1" s="1"/>
  <c r="Z2164" i="1"/>
  <c r="Y2164" i="2"/>
  <c r="Y2164" i="1" s="1"/>
  <c r="Z2243" i="1"/>
  <c r="Y2243" i="2"/>
  <c r="Y2243" i="1" s="1"/>
  <c r="Z1292" i="1"/>
  <c r="Y1292" i="2"/>
  <c r="Y1292" i="1" s="1"/>
  <c r="Z1627" i="1"/>
  <c r="Y1627" i="2"/>
  <c r="Y1627" i="1" s="1"/>
  <c r="Z1605" i="1"/>
  <c r="Y1605" i="2"/>
  <c r="Y1605" i="1" s="1"/>
  <c r="Z1894" i="1"/>
  <c r="Y1894" i="2"/>
  <c r="Y1894" i="1" s="1"/>
  <c r="Z1457" i="1"/>
  <c r="Y1457" i="2"/>
  <c r="Y1457" i="1" s="1"/>
  <c r="Z388" i="1"/>
  <c r="Y388" i="2"/>
  <c r="Y388" i="1" s="1"/>
  <c r="Z1820" i="1"/>
  <c r="Y1820" i="2"/>
  <c r="Y1820" i="1" s="1"/>
  <c r="Z1373" i="1"/>
  <c r="Y1373" i="2"/>
  <c r="Y1373" i="1" s="1"/>
  <c r="Z524" i="1"/>
  <c r="Y524" i="2"/>
  <c r="Y524" i="1" s="1"/>
  <c r="Z2169" i="1"/>
  <c r="Y2169" i="2"/>
  <c r="Y2169" i="1" s="1"/>
  <c r="Z1278" i="1"/>
  <c r="Y1278" i="2"/>
  <c r="Y1278" i="1" s="1"/>
  <c r="Z1100" i="1"/>
  <c r="Y1100" i="2"/>
  <c r="Y1100" i="1" s="1"/>
  <c r="Z2278" i="1"/>
  <c r="Y2278" i="2"/>
  <c r="Y2278" i="1" s="1"/>
  <c r="Z2271" i="1"/>
  <c r="Y2271" i="2"/>
  <c r="Y2271" i="1" s="1"/>
  <c r="Z1974" i="1"/>
  <c r="Y1974" i="2"/>
  <c r="Y1974" i="1" s="1"/>
  <c r="Z351" i="1"/>
  <c r="Y351" i="2"/>
  <c r="Y351" i="1" s="1"/>
  <c r="Z899" i="1"/>
  <c r="Y899" i="2"/>
  <c r="Y899" i="1" s="1"/>
  <c r="Z980" i="1"/>
  <c r="Y980" i="2"/>
  <c r="Y980" i="1" s="1"/>
  <c r="Z1491" i="1"/>
  <c r="Y1491" i="2"/>
  <c r="Y1491" i="1" s="1"/>
  <c r="Z2058" i="1"/>
  <c r="Y2058" i="2"/>
  <c r="Y2058" i="1" s="1"/>
  <c r="Z1029" i="1"/>
  <c r="Y1029" i="2"/>
  <c r="Y1029" i="1" s="1"/>
  <c r="Z825" i="1"/>
  <c r="Y825" i="2"/>
  <c r="Y825" i="1" s="1"/>
  <c r="Z2197" i="1"/>
  <c r="Y2197" i="2"/>
  <c r="Y2197" i="1" s="1"/>
  <c r="Z167" i="1"/>
  <c r="Y167" i="2"/>
  <c r="Y167" i="1" s="1"/>
  <c r="Z440" i="1"/>
  <c r="Y440" i="2"/>
  <c r="Y440" i="1" s="1"/>
  <c r="Z347" i="1"/>
  <c r="Y347" i="2"/>
  <c r="Y347" i="1" s="1"/>
  <c r="Z941" i="1"/>
  <c r="Y941" i="2"/>
  <c r="Y941" i="1" s="1"/>
  <c r="Z306" i="1"/>
  <c r="Y306" i="2"/>
  <c r="Y306" i="1" s="1"/>
  <c r="Z859" i="1"/>
  <c r="Y859" i="2"/>
  <c r="Y859" i="1" s="1"/>
  <c r="AA1117" i="1"/>
  <c r="Y1117" i="2"/>
  <c r="Y1117" i="1" s="1"/>
  <c r="Z950" i="1"/>
  <c r="Y950" i="2"/>
  <c r="Y950" i="1" s="1"/>
  <c r="Z471" i="1"/>
  <c r="Y471" i="2"/>
  <c r="Y471" i="1" s="1"/>
  <c r="Z860" i="1"/>
  <c r="Y860" i="2"/>
  <c r="Y860" i="1" s="1"/>
  <c r="Z2015" i="1"/>
  <c r="Y2015" i="2"/>
  <c r="Y2015" i="1" s="1"/>
  <c r="Z1434" i="1"/>
  <c r="Y1434" i="2"/>
  <c r="Y1434" i="1" s="1"/>
  <c r="Z1290" i="1"/>
  <c r="Y1290" i="2"/>
  <c r="Y1290" i="1" s="1"/>
  <c r="Z205" i="1"/>
  <c r="Y205" i="2"/>
  <c r="Y205" i="1" s="1"/>
  <c r="Z2209" i="1"/>
  <c r="Y2209" i="2"/>
  <c r="Y2209" i="1" s="1"/>
  <c r="Z1649" i="1"/>
  <c r="Y1649" i="2"/>
  <c r="Y1649" i="1" s="1"/>
  <c r="AA1497" i="1"/>
  <c r="Y1497" i="2"/>
  <c r="Y1497" i="1" s="1"/>
  <c r="Z2088" i="1"/>
  <c r="Y2088" i="2"/>
  <c r="Y2088" i="1" s="1"/>
  <c r="Z935" i="1"/>
  <c r="Y935" i="2"/>
  <c r="Y935" i="1" s="1"/>
  <c r="Z1960" i="1"/>
  <c r="Y1960" i="2"/>
  <c r="Y1960" i="1" s="1"/>
  <c r="Z2103" i="1"/>
  <c r="Y2103" i="2"/>
  <c r="Y2103" i="1" s="1"/>
  <c r="Z159" i="1"/>
  <c r="Y159" i="2"/>
  <c r="Y159" i="1" s="1"/>
  <c r="Z555" i="1"/>
  <c r="Y555" i="2"/>
  <c r="Y555" i="1" s="1"/>
  <c r="Z1423" i="1"/>
  <c r="Y1423" i="2"/>
  <c r="Y1423" i="1" s="1"/>
  <c r="Z1624" i="1"/>
  <c r="Y1624" i="2"/>
  <c r="Y1624" i="1" s="1"/>
  <c r="Z1932" i="1"/>
  <c r="Y1932" i="2"/>
  <c r="Y1932" i="1" s="1"/>
  <c r="Z189" i="1"/>
  <c r="Y189" i="2"/>
  <c r="Y189" i="1" s="1"/>
  <c r="Z981" i="1"/>
  <c r="Y981" i="2"/>
  <c r="Y981" i="1" s="1"/>
  <c r="AA1121" i="1"/>
  <c r="Y1121" i="2"/>
  <c r="Y1121" i="1" s="1"/>
  <c r="Z96" i="1"/>
  <c r="Y96" i="2"/>
  <c r="Y96" i="1" s="1"/>
  <c r="Z103" i="1"/>
  <c r="Y103" i="2"/>
  <c r="Y103" i="1" s="1"/>
  <c r="Z1137" i="1"/>
  <c r="Y1137" i="2"/>
  <c r="Y1137" i="1" s="1"/>
  <c r="Z196" i="1"/>
  <c r="Y196" i="2"/>
  <c r="Y196" i="1" s="1"/>
  <c r="Z547" i="1"/>
  <c r="Y547" i="2"/>
  <c r="Y547" i="1" s="1"/>
  <c r="Z842" i="1"/>
  <c r="Y842" i="2"/>
  <c r="Y842" i="1" s="1"/>
  <c r="Z1780" i="1"/>
  <c r="Y1780" i="2"/>
  <c r="Y1780" i="1" s="1"/>
  <c r="Z1031" i="1"/>
  <c r="Y1031" i="2"/>
  <c r="Y1031" i="1" s="1"/>
  <c r="Z1234" i="1"/>
  <c r="Y1234" i="2"/>
  <c r="Y1234" i="1" s="1"/>
  <c r="Z1405" i="1"/>
  <c r="Y1405" i="2"/>
  <c r="Y1405" i="1" s="1"/>
  <c r="Z1183" i="1"/>
  <c r="Y1183" i="2"/>
  <c r="Y1183" i="1" s="1"/>
  <c r="Z1190" i="1"/>
  <c r="Y1190" i="2"/>
  <c r="Y1190" i="1" s="1"/>
  <c r="Z982" i="1"/>
  <c r="Y982" i="2"/>
  <c r="Y982" i="1" s="1"/>
  <c r="Z1915" i="1"/>
  <c r="Y1915" i="2"/>
  <c r="Y1915" i="1" s="1"/>
  <c r="Z1341" i="1"/>
  <c r="Y1341" i="2"/>
  <c r="Y1341" i="1" s="1"/>
  <c r="Z1943" i="1"/>
  <c r="Y1943" i="2"/>
  <c r="Y1943" i="1" s="1"/>
  <c r="Z876" i="1"/>
  <c r="Y876" i="2"/>
  <c r="Y876" i="1" s="1"/>
  <c r="Z57" i="1"/>
  <c r="Y57" i="2"/>
  <c r="Y57" i="1" s="1"/>
  <c r="Z599" i="1"/>
  <c r="Y599" i="2"/>
  <c r="Y599" i="1" s="1"/>
  <c r="Z1027" i="1"/>
  <c r="Y1027" i="2"/>
  <c r="Y1027" i="1" s="1"/>
  <c r="Z1430" i="1"/>
  <c r="Y1430" i="2"/>
  <c r="Y1430" i="1" s="1"/>
  <c r="Z969" i="1"/>
  <c r="Y969" i="2"/>
  <c r="Y969" i="1" s="1"/>
  <c r="Z442" i="1"/>
  <c r="Y442" i="2"/>
  <c r="Y442" i="1" s="1"/>
  <c r="Z108" i="1"/>
  <c r="Y108" i="2"/>
  <c r="Y108" i="1" s="1"/>
  <c r="Z1683" i="1"/>
  <c r="Y1683" i="2"/>
  <c r="Y1683" i="1" s="1"/>
  <c r="Z1026" i="1"/>
  <c r="Y1026" i="2"/>
  <c r="Y1026" i="1" s="1"/>
  <c r="Z1776" i="1"/>
  <c r="Y1776" i="2"/>
  <c r="Y1776" i="1" s="1"/>
  <c r="Z1052" i="1"/>
  <c r="Y1052" i="2"/>
  <c r="Y1052" i="1" s="1"/>
  <c r="Z1530" i="1"/>
  <c r="Y1530" i="2"/>
  <c r="Y1530" i="1" s="1"/>
  <c r="Z1897" i="1"/>
  <c r="Y1897" i="2"/>
  <c r="Y1897" i="1" s="1"/>
  <c r="Z93" i="1"/>
  <c r="Y93" i="2"/>
  <c r="Y93" i="1" s="1"/>
  <c r="Z1795" i="1"/>
  <c r="Y1795" i="2"/>
  <c r="Y1795" i="1" s="1"/>
  <c r="Z896" i="1"/>
  <c r="Y896" i="2"/>
  <c r="Y896" i="1" s="1"/>
  <c r="Z957" i="1"/>
  <c r="Y957" i="2"/>
  <c r="Y957" i="1" s="1"/>
  <c r="Z292" i="1"/>
  <c r="Y292" i="2"/>
  <c r="Y292" i="1" s="1"/>
  <c r="Z1472" i="1"/>
  <c r="Y1472" i="2"/>
  <c r="Y1472" i="1" s="1"/>
  <c r="Z1545" i="1"/>
  <c r="Y1545" i="2"/>
  <c r="Y1545" i="1" s="1"/>
  <c r="Z1606" i="1"/>
  <c r="Y1606" i="2"/>
  <c r="Y1606" i="1" s="1"/>
  <c r="Z1750" i="1"/>
  <c r="Y1750" i="2"/>
  <c r="Y1750" i="1" s="1"/>
  <c r="Z1294" i="1"/>
  <c r="Y1294" i="2"/>
  <c r="Y1294" i="1" s="1"/>
  <c r="Z374" i="1"/>
  <c r="Y374" i="2"/>
  <c r="Y374" i="1" s="1"/>
  <c r="Z1995" i="1"/>
  <c r="Y1995" i="2"/>
  <c r="Y1995" i="1" s="1"/>
  <c r="Z1299" i="1"/>
  <c r="Y1299" i="2"/>
  <c r="Y1299" i="1" s="1"/>
  <c r="Z1804" i="1"/>
  <c r="Y1804" i="2"/>
  <c r="Y1804" i="1" s="1"/>
  <c r="Z244" i="1"/>
  <c r="Y244" i="2"/>
  <c r="Y244" i="1" s="1"/>
  <c r="Z1192" i="1"/>
  <c r="Y1192" i="2"/>
  <c r="Y1192" i="1" s="1"/>
  <c r="Z369" i="1"/>
  <c r="Y369" i="2"/>
  <c r="Y369" i="1" s="1"/>
  <c r="Z1128" i="1"/>
  <c r="Y1128" i="2"/>
  <c r="Y1128" i="1" s="1"/>
  <c r="Z811" i="1"/>
  <c r="Y811" i="2"/>
  <c r="Y811" i="1" s="1"/>
  <c r="Z1815" i="1"/>
  <c r="Y1815" i="2"/>
  <c r="Y1815" i="1" s="1"/>
  <c r="Z156" i="1"/>
  <c r="Y156" i="2"/>
  <c r="Y156" i="1" s="1"/>
  <c r="Z1922" i="1"/>
  <c r="Y1922" i="2"/>
  <c r="Y1922" i="1" s="1"/>
  <c r="Z1173" i="1"/>
  <c r="Y1173" i="2"/>
  <c r="Y1173" i="1" s="1"/>
  <c r="Z56" i="1"/>
  <c r="Y56" i="2"/>
  <c r="Y56" i="1" s="1"/>
  <c r="Z199" i="1"/>
  <c r="Y199" i="2"/>
  <c r="Y199" i="1" s="1"/>
  <c r="Z2198" i="1"/>
  <c r="Y2198" i="2"/>
  <c r="Y2198" i="1" s="1"/>
  <c r="Z1684" i="1"/>
  <c r="Y1684" i="2"/>
  <c r="Y1684" i="1" s="1"/>
  <c r="Z662" i="1"/>
  <c r="Y662" i="2"/>
  <c r="Y662" i="1" s="1"/>
  <c r="Z1782" i="1"/>
  <c r="Y1782" i="2"/>
  <c r="Y1782" i="1" s="1"/>
  <c r="Z1089" i="1"/>
  <c r="Y1089" i="2"/>
  <c r="Y1089" i="1" s="1"/>
  <c r="Z733" i="1"/>
  <c r="Y733" i="2"/>
  <c r="Y733" i="1" s="1"/>
  <c r="Z537" i="1"/>
  <c r="Y537" i="2"/>
  <c r="Y537" i="1" s="1"/>
  <c r="Z2182" i="1"/>
  <c r="Y2182" i="2"/>
  <c r="Y2182" i="1" s="1"/>
  <c r="Z1760" i="1"/>
  <c r="Y1760" i="2"/>
  <c r="Y1760" i="1" s="1"/>
  <c r="Z1196" i="1"/>
  <c r="Y1196" i="2"/>
  <c r="Y1196" i="1" s="1"/>
  <c r="Z1253" i="1"/>
  <c r="Y1253" i="2"/>
  <c r="Y1253" i="1" s="1"/>
  <c r="Z854" i="1"/>
  <c r="Y854" i="2"/>
  <c r="Y854" i="1" s="1"/>
  <c r="Z486" i="1"/>
  <c r="Y486" i="2"/>
  <c r="Y486" i="1" s="1"/>
  <c r="Z2039" i="1"/>
  <c r="Y2039" i="2"/>
  <c r="Y2039" i="1" s="1"/>
  <c r="Z1876" i="1"/>
  <c r="Y1876" i="2"/>
  <c r="Y1876" i="1" s="1"/>
  <c r="Z478" i="1"/>
  <c r="Y478" i="2"/>
  <c r="Y478" i="1" s="1"/>
  <c r="Z1416" i="1"/>
  <c r="Y1416" i="2"/>
  <c r="Y1416" i="1" s="1"/>
  <c r="Z432" i="1"/>
  <c r="Y432" i="2"/>
  <c r="Y432" i="1" s="1"/>
  <c r="Z1108" i="1"/>
  <c r="Y1108" i="2"/>
  <c r="Y1108" i="1" s="1"/>
  <c r="Z619" i="1"/>
  <c r="Y619" i="2"/>
  <c r="Y619" i="1" s="1"/>
  <c r="Z1219" i="1"/>
  <c r="Y1219" i="2"/>
  <c r="Y1219" i="1" s="1"/>
  <c r="Z745" i="1"/>
  <c r="Y745" i="2"/>
  <c r="Y745" i="1" s="1"/>
  <c r="Z1761" i="1"/>
  <c r="Y1761" i="2"/>
  <c r="Y1761" i="1" s="1"/>
  <c r="Z122" i="1"/>
  <c r="Y122" i="2"/>
  <c r="Y122" i="1" s="1"/>
  <c r="Z1342" i="1"/>
  <c r="Y1342" i="2"/>
  <c r="Y1342" i="1" s="1"/>
  <c r="Z1101" i="1"/>
  <c r="Y1101" i="2"/>
  <c r="Y1101" i="1" s="1"/>
  <c r="Z2146" i="1"/>
  <c r="Y2146" i="2"/>
  <c r="Y2146" i="1" s="1"/>
  <c r="Z551" i="1"/>
  <c r="Y551" i="2"/>
  <c r="Y551" i="1" s="1"/>
  <c r="Z1301" i="1"/>
  <c r="Y1301" i="2"/>
  <c r="Y1301" i="1" s="1"/>
  <c r="Z1141" i="1"/>
  <c r="Y1141" i="2"/>
  <c r="Y1141" i="1" s="1"/>
  <c r="Z1467" i="1"/>
  <c r="Y1467" i="2"/>
  <c r="Y1467" i="1" s="1"/>
  <c r="Z816" i="1"/>
  <c r="Y816" i="2"/>
  <c r="Y816" i="1" s="1"/>
  <c r="Z1203" i="1"/>
  <c r="Y1203" i="2"/>
  <c r="Y1203" i="1" s="1"/>
  <c r="AA1502" i="1"/>
  <c r="Y1502" i="2"/>
  <c r="Y1502" i="1" s="1"/>
  <c r="Z2105" i="1"/>
  <c r="Y2105" i="2"/>
  <c r="Y2105" i="1" s="1"/>
  <c r="Z2249" i="1"/>
  <c r="Y2249" i="2"/>
  <c r="Y2249" i="1" s="1"/>
  <c r="Z1981" i="1"/>
  <c r="Y1981" i="2"/>
  <c r="Y1981" i="1" s="1"/>
  <c r="Z581" i="1"/>
  <c r="Y581" i="2"/>
  <c r="Y581" i="1" s="1"/>
  <c r="Z1330" i="1"/>
  <c r="Y1330" i="2"/>
  <c r="Y1330" i="1" s="1"/>
  <c r="Z1769" i="1"/>
  <c r="Y1769" i="2"/>
  <c r="Y1769" i="1" s="1"/>
  <c r="Z543" i="1"/>
  <c r="Y543" i="2"/>
  <c r="Y543" i="1" s="1"/>
  <c r="Z163" i="1"/>
  <c r="Y163" i="2"/>
  <c r="Y163" i="1" s="1"/>
  <c r="Z1832" i="1"/>
  <c r="Y1832" i="2"/>
  <c r="Y1832" i="1" s="1"/>
  <c r="Z1433" i="1"/>
  <c r="Y1433" i="2"/>
  <c r="Y1433" i="1" s="1"/>
  <c r="Z1037" i="1"/>
  <c r="Y1037" i="2"/>
  <c r="Y1037" i="1" s="1"/>
  <c r="Z1667" i="1"/>
  <c r="Y1667" i="2"/>
  <c r="Y1667" i="1" s="1"/>
  <c r="Z139" i="1"/>
  <c r="Y139" i="2"/>
  <c r="Y139" i="1" s="1"/>
  <c r="Z605" i="1"/>
  <c r="Y605" i="2"/>
  <c r="Y605" i="1" s="1"/>
  <c r="Z753" i="1"/>
  <c r="Y753" i="2"/>
  <c r="Y753" i="1" s="1"/>
  <c r="Z2314" i="1" l="1"/>
  <c r="Y2314" i="2"/>
  <c r="Z2274" i="1"/>
  <c r="Y2274" i="2"/>
  <c r="AA4" i="2"/>
  <c r="AA3" i="2" s="1"/>
  <c r="AA6" i="1"/>
  <c r="Y6" i="2"/>
  <c r="Z2269" i="1"/>
  <c r="Y2269" i="2"/>
  <c r="Z2295" i="1"/>
  <c r="Y2295" i="2"/>
  <c r="Z2307" i="1"/>
  <c r="Y2307" i="2"/>
  <c r="Z131" i="1"/>
  <c r="Y131" i="2"/>
  <c r="Y131" i="1" s="1"/>
  <c r="Z1942" i="1"/>
  <c r="Y1942" i="2"/>
  <c r="Y1942" i="1" s="1"/>
  <c r="Y2277" i="1"/>
  <c r="Z380" i="1"/>
  <c r="Y380" i="2"/>
  <c r="Y380" i="1" s="1"/>
  <c r="Z1648" i="1"/>
  <c r="Y1648" i="2"/>
  <c r="Y1648" i="1" s="1"/>
  <c r="Z2321" i="1"/>
  <c r="Y2321" i="2"/>
  <c r="Z2266" i="1"/>
  <c r="Y2266" i="2"/>
  <c r="Y2266" i="1" s="1"/>
  <c r="Z2268" i="1"/>
  <c r="Y2268" i="2"/>
  <c r="Y2268" i="1" s="1"/>
  <c r="AA289" i="1"/>
  <c r="Y289" i="2"/>
  <c r="Y289" i="1" s="1"/>
  <c r="Z2270" i="1"/>
  <c r="Y2270" i="2"/>
  <c r="Z2306" i="1"/>
  <c r="Y2306" i="2"/>
  <c r="Z499" i="1"/>
  <c r="Y499" i="2"/>
  <c r="Y499" i="1" s="1"/>
  <c r="Z1602" i="1"/>
  <c r="Y1602" i="2"/>
  <c r="Y1602" i="1" s="1"/>
  <c r="Z2320" i="1"/>
  <c r="Y2320" i="2"/>
  <c r="Z2319" i="1"/>
  <c r="Y2319" i="2"/>
  <c r="Z322" i="1"/>
  <c r="Y322" i="2"/>
  <c r="Y322" i="1" s="1"/>
  <c r="Z1753" i="1"/>
  <c r="Y1753" i="2"/>
  <c r="Y1753" i="1" s="1"/>
  <c r="Z1081" i="1"/>
  <c r="Y1081" i="2"/>
  <c r="Y1081" i="1" s="1"/>
  <c r="Z1038" i="1"/>
  <c r="Y1038" i="2"/>
  <c r="Y1038" i="1" s="1"/>
  <c r="Z824" i="1"/>
  <c r="Y824" i="2"/>
  <c r="Y824" i="1" s="1"/>
  <c r="Z2299" i="1"/>
  <c r="Y2299" i="2"/>
  <c r="Z2224" i="1"/>
  <c r="Y2224" i="2"/>
  <c r="Y2224" i="1" s="1"/>
  <c r="Z592" i="1"/>
  <c r="Y592" i="2"/>
  <c r="Y592" i="1" s="1"/>
  <c r="Z1244" i="1"/>
  <c r="Y1244" i="2"/>
  <c r="Y1244" i="1" s="1"/>
  <c r="Z2264" i="1"/>
  <c r="Y2264" i="2"/>
  <c r="Y2264" i="1" s="1"/>
  <c r="Z2262" i="1"/>
  <c r="Y2262" i="2"/>
  <c r="Z2301" i="1"/>
  <c r="Y2301" i="2"/>
  <c r="Z750" i="1"/>
  <c r="Y750" i="2"/>
  <c r="Y750" i="1" s="1"/>
  <c r="Z2303" i="1"/>
  <c r="Y2303" i="2"/>
  <c r="Z2311" i="1"/>
  <c r="Y2311" i="2"/>
  <c r="Z2305" i="1"/>
  <c r="Y2305" i="2"/>
  <c r="Z2265" i="1"/>
  <c r="Y2265" i="2"/>
  <c r="Z326" i="1"/>
  <c r="Y326" i="2"/>
  <c r="Y326" i="1" s="1"/>
  <c r="Z1088" i="1"/>
  <c r="Y1088" i="2"/>
  <c r="Y1088" i="1" s="1"/>
  <c r="Z2315" i="1"/>
  <c r="Y2315" i="2"/>
  <c r="Z463" i="1"/>
  <c r="Y463" i="2"/>
  <c r="Y463" i="1" s="1"/>
  <c r="Z1663" i="1"/>
  <c r="Y1663" i="2"/>
  <c r="Y1663" i="1" s="1"/>
  <c r="Z1222" i="1"/>
  <c r="Y1222" i="2"/>
  <c r="Y1222" i="1" s="1"/>
  <c r="Z2279" i="1"/>
  <c r="Y2279" i="2"/>
  <c r="Y2279" i="1" s="1"/>
  <c r="Z641" i="1"/>
  <c r="Y641" i="2"/>
  <c r="Y641" i="1" s="1"/>
  <c r="Z4" i="2"/>
  <c r="Z1593" i="1"/>
  <c r="Y1593" i="2"/>
  <c r="Y1593" i="1" s="1"/>
  <c r="AA152" i="1"/>
  <c r="Y152" i="2"/>
  <c r="Y152" i="1" s="1"/>
  <c r="Z2283" i="1"/>
  <c r="Y2283" i="2"/>
  <c r="Z2316" i="1"/>
  <c r="Y2316" i="2"/>
  <c r="Z2304" i="1"/>
  <c r="Y2304" i="2"/>
  <c r="Z2001" i="1"/>
  <c r="Y2001" i="2"/>
  <c r="Y2001" i="1" s="1"/>
  <c r="Z2280" i="1"/>
  <c r="Y2280" i="2"/>
  <c r="Y2280" i="1" s="1"/>
  <c r="Y2297" i="1"/>
  <c r="Z2308" i="1"/>
  <c r="Y2308" i="2"/>
  <c r="Z2302" i="1"/>
  <c r="Y2302" i="2"/>
  <c r="Z2263" i="1"/>
  <c r="Y2263" i="2"/>
  <c r="Y2263" i="1" s="1"/>
  <c r="Z2313" i="1"/>
  <c r="Y2313" i="2"/>
  <c r="Z2318" i="1"/>
  <c r="Y2318" i="2"/>
  <c r="Z2309" i="1"/>
  <c r="Y2309" i="2"/>
  <c r="Z2267" i="1"/>
  <c r="Y2267" i="2"/>
  <c r="Z2312" i="1"/>
  <c r="Y2312" i="2"/>
  <c r="Z2317" i="1"/>
  <c r="Y2317" i="2"/>
  <c r="Z2300" i="1"/>
  <c r="Y2300" i="2"/>
  <c r="Z2310" i="1"/>
  <c r="Y2310" i="2"/>
  <c r="Z1523" i="1"/>
  <c r="Y1523" i="2"/>
  <c r="Y1523" i="1" s="1"/>
  <c r="Y2316" i="1" l="1"/>
  <c r="Y2318" i="1"/>
  <c r="Y2302" i="1"/>
  <c r="Y2310" i="1"/>
  <c r="Y2317" i="1"/>
  <c r="Y2313" i="1"/>
  <c r="Y2267" i="1"/>
  <c r="Y2308" i="1"/>
  <c r="Y2305" i="1"/>
  <c r="Y2319" i="1"/>
  <c r="Y2269" i="1"/>
  <c r="Y2312" i="1"/>
  <c r="Y2304" i="1"/>
  <c r="Y2283" i="1"/>
  <c r="E18" i="4"/>
  <c r="Z3" i="2"/>
  <c r="Y2265" i="1"/>
  <c r="Y2262" i="1"/>
  <c r="Y2300" i="1"/>
  <c r="Y2309" i="1"/>
  <c r="Y2303" i="1"/>
  <c r="Y2299" i="1"/>
  <c r="Y2270" i="1"/>
  <c r="Y2311" i="1"/>
  <c r="Y2320" i="1"/>
  <c r="Y2321" i="1"/>
  <c r="Y6" i="1"/>
  <c r="Y4" i="1" s="1"/>
  <c r="Y3" i="1" s="1"/>
  <c r="Y4" i="2"/>
  <c r="Z4" i="1"/>
  <c r="Z3" i="1" s="1"/>
  <c r="Y2315" i="1"/>
  <c r="Y2295" i="1"/>
  <c r="AA4" i="1"/>
  <c r="AA3" i="1" s="1"/>
  <c r="Y2314" i="1"/>
  <c r="Y2274" i="1"/>
  <c r="Y2301" i="1"/>
  <c r="Y2307" i="1"/>
  <c r="Y2306" i="1"/>
  <c r="Y3" i="2" l="1"/>
  <c r="E17" i="4"/>
  <c r="F18" i="4"/>
  <c r="I18" i="4"/>
  <c r="J18" i="4" s="1"/>
  <c r="E22" i="4" l="1"/>
  <c r="F17" i="4"/>
  <c r="I17" i="4"/>
  <c r="J17" i="4" s="1"/>
  <c r="I22" i="4" l="1"/>
  <c r="J22" i="4" s="1"/>
  <c r="F22" i="4"/>
  <c r="I273" i="1" l="1"/>
  <c r="AH273" i="2"/>
  <c r="I1395" i="1"/>
  <c r="AH1395" i="2"/>
  <c r="I1226" i="1"/>
  <c r="AH1226" i="2"/>
  <c r="I1498" i="1"/>
  <c r="AH1498" i="2"/>
  <c r="I69" i="1"/>
  <c r="AH69" i="2"/>
  <c r="I1858" i="1"/>
  <c r="AH1858" i="2"/>
  <c r="I1832" i="1"/>
  <c r="AH1832" i="2"/>
  <c r="I508" i="1"/>
  <c r="AH508" i="2"/>
  <c r="I1043" i="1"/>
  <c r="AH1043" i="2"/>
  <c r="I2085" i="1"/>
  <c r="AH2085" i="2"/>
  <c r="I1034" i="1"/>
  <c r="AH1034" i="2"/>
  <c r="I256" i="1"/>
  <c r="AH256" i="2"/>
  <c r="I1710" i="1"/>
  <c r="AH1710" i="2"/>
  <c r="I1987" i="1"/>
  <c r="AH1987" i="2"/>
  <c r="I420" i="1"/>
  <c r="AH420" i="2"/>
  <c r="I1113" i="1"/>
  <c r="AH1113" i="2"/>
  <c r="I920" i="1"/>
  <c r="AH920" i="2"/>
  <c r="I62" i="1"/>
  <c r="AH62" i="2"/>
  <c r="I1515" i="1"/>
  <c r="AH1515" i="2"/>
  <c r="I108" i="1"/>
  <c r="AH108" i="2"/>
  <c r="I392" i="1"/>
  <c r="AH392" i="2"/>
  <c r="I1670" i="1"/>
  <c r="AH1670" i="2"/>
  <c r="I314" i="1"/>
  <c r="AH314" i="2"/>
  <c r="I803" i="1"/>
  <c r="AH803" i="2"/>
  <c r="I128" i="1"/>
  <c r="AH128" i="2"/>
  <c r="I1175" i="1"/>
  <c r="AH1175" i="2"/>
  <c r="I2014" i="1"/>
  <c r="AH2014" i="2"/>
  <c r="I886" i="1"/>
  <c r="AH886" i="2"/>
  <c r="I232" i="1"/>
  <c r="AH232" i="2"/>
  <c r="I893" i="1"/>
  <c r="AH893" i="2"/>
  <c r="I336" i="1"/>
  <c r="AH336" i="2"/>
  <c r="I1980" i="1"/>
  <c r="AH1980" i="2"/>
  <c r="I1274" i="1"/>
  <c r="AH1274" i="2"/>
  <c r="I701" i="1"/>
  <c r="AH701" i="2"/>
  <c r="I339" i="1"/>
  <c r="AH339" i="2"/>
  <c r="I309" i="1"/>
  <c r="AH309" i="2"/>
  <c r="I1663" i="1"/>
  <c r="AH1663" i="2"/>
  <c r="I1124" i="1"/>
  <c r="AH1124" i="2"/>
  <c r="I1869" i="1"/>
  <c r="AH1869" i="2"/>
  <c r="I1531" i="1"/>
  <c r="AH1531" i="2"/>
  <c r="I697" i="1"/>
  <c r="AH697" i="2"/>
  <c r="I248" i="1"/>
  <c r="AH248" i="2"/>
  <c r="I1936" i="1"/>
  <c r="AH1936" i="2"/>
  <c r="I1817" i="1"/>
  <c r="AH1817" i="2"/>
  <c r="I1311" i="1"/>
  <c r="AH1311" i="2"/>
  <c r="I2016" i="1"/>
  <c r="AH2016" i="2"/>
  <c r="I1706" i="1"/>
  <c r="AH1706" i="2"/>
  <c r="I2080" i="1"/>
  <c r="AH2080" i="2"/>
  <c r="I243" i="1"/>
  <c r="AH243" i="2"/>
  <c r="I1222" i="1"/>
  <c r="AH1222" i="2"/>
  <c r="I494" i="1"/>
  <c r="AH494" i="2"/>
  <c r="I329" i="1"/>
  <c r="AH329" i="2"/>
  <c r="I695" i="1"/>
  <c r="AH695" i="2"/>
  <c r="I1319" i="1"/>
  <c r="AH1319" i="2"/>
  <c r="I2087" i="1"/>
  <c r="AH2087" i="2"/>
  <c r="I1452" i="1"/>
  <c r="AH1452" i="2"/>
  <c r="I351" i="1"/>
  <c r="AH351" i="2"/>
  <c r="I702" i="1"/>
  <c r="AH702" i="2"/>
  <c r="I2224" i="1"/>
  <c r="AH2224" i="2"/>
  <c r="I231" i="1"/>
  <c r="AH231" i="2"/>
  <c r="I157" i="1"/>
  <c r="AH157" i="2"/>
  <c r="I1500" i="1"/>
  <c r="AH1500" i="2"/>
  <c r="I747" i="1"/>
  <c r="AH747" i="2"/>
  <c r="I2177" i="1"/>
  <c r="AH2177" i="2"/>
  <c r="I1842" i="1"/>
  <c r="AH1842" i="2"/>
  <c r="I1098" i="1"/>
  <c r="AH1098" i="2"/>
  <c r="I1434" i="1"/>
  <c r="AH1434" i="2"/>
  <c r="I1624" i="1"/>
  <c r="AH1624" i="2"/>
  <c r="I2037" i="1"/>
  <c r="AH2037" i="2"/>
  <c r="I1476" i="1"/>
  <c r="AH1476" i="2"/>
  <c r="I94" i="1"/>
  <c r="AH94" i="2"/>
  <c r="I1099" i="1"/>
  <c r="AH1099" i="2"/>
  <c r="I711" i="1"/>
  <c r="AH711" i="2"/>
  <c r="I1366" i="1"/>
  <c r="AH1366" i="2"/>
  <c r="I1528" i="1"/>
  <c r="AH1528" i="2"/>
  <c r="I266" i="1"/>
  <c r="AH266" i="2"/>
  <c r="I1159" i="1"/>
  <c r="AH1159" i="2"/>
  <c r="I666" i="1"/>
  <c r="AH666" i="2"/>
  <c r="I2003" i="1"/>
  <c r="AH2003" i="2"/>
  <c r="I43" i="1"/>
  <c r="AH43" i="2"/>
  <c r="I2079" i="1"/>
  <c r="AH2079" i="2"/>
  <c r="I475" i="1"/>
  <c r="AH475" i="2"/>
  <c r="I1132" i="1"/>
  <c r="AH1132" i="2"/>
  <c r="I1864" i="1"/>
  <c r="AH1864" i="2"/>
  <c r="I690" i="1"/>
  <c r="AH690" i="2"/>
  <c r="I22" i="1"/>
  <c r="AH22" i="2"/>
  <c r="I343" i="1"/>
  <c r="AH343" i="2"/>
  <c r="I1049" i="1"/>
  <c r="AH1049" i="2"/>
  <c r="I1755" i="1"/>
  <c r="AH1755" i="2"/>
  <c r="I2206" i="1"/>
  <c r="AH2206" i="2"/>
  <c r="I1991" i="1"/>
  <c r="AH1991" i="2"/>
  <c r="I117" i="1"/>
  <c r="AH117" i="2"/>
  <c r="I259" i="1"/>
  <c r="AH259" i="2"/>
  <c r="I664" i="1"/>
  <c r="AH664" i="2"/>
  <c r="I1008" i="1"/>
  <c r="AH1008" i="2"/>
  <c r="I1429" i="1"/>
  <c r="AH1429" i="2"/>
  <c r="I825" i="1"/>
  <c r="AH825" i="2"/>
  <c r="I260" i="1"/>
  <c r="AH260" i="2"/>
  <c r="I142" i="1"/>
  <c r="AH142" i="2"/>
  <c r="I511" i="1"/>
  <c r="AH511" i="2"/>
  <c r="I1570" i="1"/>
  <c r="AH1570" i="2"/>
  <c r="I1964" i="1"/>
  <c r="AH1964" i="2"/>
  <c r="I1275" i="1"/>
  <c r="AH1275" i="2"/>
  <c r="I1060" i="1"/>
  <c r="AH1060" i="2"/>
  <c r="I834" i="1"/>
  <c r="AH834" i="2"/>
  <c r="I822" i="1"/>
  <c r="AH822" i="2"/>
  <c r="I58" i="1"/>
  <c r="AH58" i="2"/>
  <c r="I185" i="1"/>
  <c r="AH185" i="2"/>
  <c r="I1650" i="1"/>
  <c r="AH1650" i="2"/>
  <c r="I480" i="1"/>
  <c r="AH480" i="2"/>
  <c r="I1511" i="1"/>
  <c r="AH1511" i="2"/>
  <c r="I908" i="1"/>
  <c r="AH908" i="2"/>
  <c r="I878" i="1"/>
  <c r="AH878" i="2"/>
  <c r="I997" i="1"/>
  <c r="AH997" i="2"/>
  <c r="I143" i="1"/>
  <c r="AH143" i="2"/>
  <c r="I2276" i="1"/>
  <c r="AH2276" i="2"/>
  <c r="I658" i="1"/>
  <c r="AH658" i="2"/>
  <c r="I2109" i="1"/>
  <c r="AH2109" i="2"/>
  <c r="I121" i="1"/>
  <c r="AH121" i="2"/>
  <c r="I718" i="1"/>
  <c r="AH718" i="2"/>
  <c r="I2181" i="1"/>
  <c r="AH2181" i="2"/>
  <c r="I1000" i="1"/>
  <c r="AH1000" i="2"/>
  <c r="I245" i="1"/>
  <c r="AH245" i="2"/>
  <c r="I509" i="1"/>
  <c r="AH509" i="2"/>
  <c r="I671" i="1"/>
  <c r="AH671" i="2"/>
  <c r="I1197" i="1"/>
  <c r="AH1197" i="2"/>
  <c r="I495" i="1"/>
  <c r="AH495" i="2"/>
  <c r="I882" i="1"/>
  <c r="AH882" i="2"/>
  <c r="I1725" i="1"/>
  <c r="AH1725" i="2"/>
  <c r="I1825" i="1"/>
  <c r="AH1825" i="2"/>
  <c r="I87" i="1"/>
  <c r="AH87" i="2"/>
  <c r="I1256" i="1"/>
  <c r="AH1256" i="2"/>
  <c r="I1646" i="1"/>
  <c r="AH1646" i="2"/>
  <c r="I467" i="1"/>
  <c r="AH467" i="2"/>
  <c r="I1312" i="1"/>
  <c r="AH1312" i="2"/>
  <c r="I816" i="1"/>
  <c r="AH816" i="2"/>
  <c r="I216" i="1"/>
  <c r="AH216" i="2"/>
  <c r="I740" i="1"/>
  <c r="AH740" i="2"/>
  <c r="I2233" i="1"/>
  <c r="AH2233" i="2"/>
  <c r="I2278" i="1"/>
  <c r="AH2278" i="2"/>
  <c r="I1102" i="1"/>
  <c r="AH1102" i="2"/>
  <c r="I1640" i="1"/>
  <c r="AH1640" i="2"/>
  <c r="I2250" i="1"/>
  <c r="AH2250" i="2"/>
  <c r="I1708" i="1"/>
  <c r="AH1708" i="2"/>
  <c r="I1848" i="1"/>
  <c r="AH1848" i="2"/>
  <c r="I763" i="1"/>
  <c r="AH763" i="2"/>
  <c r="I534" i="1"/>
  <c r="AH534" i="2"/>
  <c r="I1522" i="1"/>
  <c r="AH1522" i="2"/>
  <c r="I2146" i="1"/>
  <c r="AH2146" i="2"/>
  <c r="I1816" i="1"/>
  <c r="AH1816" i="2"/>
  <c r="I1938" i="1"/>
  <c r="AH1938" i="2"/>
  <c r="I1835" i="1"/>
  <c r="AH1835" i="2"/>
  <c r="I107" i="1"/>
  <c r="AH107" i="2"/>
  <c r="I531" i="1"/>
  <c r="AH531" i="2"/>
  <c r="I1571" i="1"/>
  <c r="AH1571" i="2"/>
  <c r="I628" i="1"/>
  <c r="AH628" i="2"/>
  <c r="I2116" i="1"/>
  <c r="AH2116" i="2"/>
  <c r="I1852" i="1"/>
  <c r="AH1852" i="2"/>
  <c r="I172" i="1"/>
  <c r="AH172" i="2"/>
  <c r="I276" i="1"/>
  <c r="AH276" i="2"/>
  <c r="I1874" i="1"/>
  <c r="AH1874" i="2"/>
  <c r="I1559" i="1"/>
  <c r="AH1559" i="2"/>
  <c r="I1592" i="1"/>
  <c r="AH1592" i="2"/>
  <c r="I1215" i="1"/>
  <c r="AH1215" i="2"/>
  <c r="I1196" i="1"/>
  <c r="AH1196" i="2"/>
  <c r="I1062" i="1"/>
  <c r="AH1062" i="2"/>
  <c r="I18" i="1"/>
  <c r="AH18" i="2"/>
  <c r="I246" i="1"/>
  <c r="AH246" i="2"/>
  <c r="I533" i="1"/>
  <c r="AH533" i="2"/>
  <c r="I284" i="1"/>
  <c r="AH284" i="2"/>
  <c r="I2265" i="1"/>
  <c r="AH2265" i="2"/>
  <c r="I858" i="1"/>
  <c r="AH858" i="2"/>
  <c r="I95" i="1"/>
  <c r="AH95" i="2"/>
  <c r="I14" i="1"/>
  <c r="AH14" i="2"/>
  <c r="I211" i="1"/>
  <c r="AH211" i="2"/>
  <c r="I1563" i="1"/>
  <c r="AH1563" i="2"/>
  <c r="I317" i="1"/>
  <c r="AH317" i="2"/>
  <c r="I945" i="1"/>
  <c r="AH945" i="2"/>
  <c r="I1535" i="1"/>
  <c r="AH1535" i="2"/>
  <c r="I2320" i="1"/>
  <c r="AH2320" i="2"/>
  <c r="I1354" i="1"/>
  <c r="AH1354" i="2"/>
  <c r="I2190" i="1"/>
  <c r="AH2190" i="2"/>
  <c r="I1338" i="1"/>
  <c r="AH1338" i="2"/>
  <c r="I1773" i="1"/>
  <c r="AH1773" i="2"/>
  <c r="I2138" i="1"/>
  <c r="AH2138" i="2"/>
  <c r="I948" i="1"/>
  <c r="AH948" i="2"/>
  <c r="I505" i="1"/>
  <c r="AH505" i="2"/>
  <c r="I1677" i="1"/>
  <c r="AH1677" i="2"/>
  <c r="I1406" i="1"/>
  <c r="AH1406" i="2"/>
  <c r="I506" i="1"/>
  <c r="AH506" i="2"/>
  <c r="I1444" i="1"/>
  <c r="AH1444" i="2"/>
  <c r="I818" i="1"/>
  <c r="AH818" i="2"/>
  <c r="I125" i="1"/>
  <c r="AH125" i="2"/>
  <c r="I1802" i="1"/>
  <c r="AH1802" i="2"/>
  <c r="I1564" i="1"/>
  <c r="AH1564" i="2"/>
  <c r="I625" i="1"/>
  <c r="AH625" i="2"/>
  <c r="I623" i="1"/>
  <c r="AH623" i="2"/>
  <c r="I2004" i="1"/>
  <c r="AH2004" i="2"/>
  <c r="I1232" i="1"/>
  <c r="AH1232" i="2"/>
  <c r="I741" i="1"/>
  <c r="AH741" i="2"/>
  <c r="I716" i="1"/>
  <c r="AH716" i="2"/>
  <c r="I299" i="1"/>
  <c r="AH299" i="2"/>
  <c r="I1271" i="1"/>
  <c r="AH1271" i="2"/>
  <c r="I2312" i="1"/>
  <c r="AH2312" i="2"/>
  <c r="I1830" i="1"/>
  <c r="AH1830" i="2"/>
  <c r="I1804" i="1"/>
  <c r="AH1804" i="2"/>
  <c r="I1604" i="1"/>
  <c r="AH1604" i="2"/>
  <c r="I497" i="1"/>
  <c r="AH497" i="2"/>
  <c r="I1248" i="1"/>
  <c r="AH1248" i="2"/>
  <c r="I662" i="1"/>
  <c r="AH662" i="2"/>
  <c r="I1541" i="1"/>
  <c r="AH1541" i="2"/>
  <c r="I1428" i="1"/>
  <c r="AH1428" i="2"/>
  <c r="I1544" i="1"/>
  <c r="AH1544" i="2"/>
  <c r="I1286" i="1"/>
  <c r="AH1286" i="2"/>
  <c r="I1552" i="1"/>
  <c r="AH1552" i="2"/>
  <c r="I479" i="1"/>
  <c r="AH479" i="2"/>
  <c r="I2093" i="1"/>
  <c r="AH2093" i="2"/>
  <c r="I1339" i="1"/>
  <c r="AH1339" i="2"/>
  <c r="I1046" i="1"/>
  <c r="AH1046" i="2"/>
  <c r="I1050" i="1"/>
  <c r="AH1050" i="2"/>
  <c r="I1070" i="1"/>
  <c r="AH1070" i="2"/>
  <c r="I714" i="1"/>
  <c r="AH714" i="2"/>
  <c r="I529" i="1"/>
  <c r="AH529" i="2"/>
  <c r="I423" i="1"/>
  <c r="AH423" i="2"/>
  <c r="I1910" i="1"/>
  <c r="AH1910" i="2"/>
  <c r="I1979" i="1"/>
  <c r="AH1979" i="2"/>
  <c r="I590" i="1"/>
  <c r="AH590" i="2"/>
  <c r="I1747" i="1"/>
  <c r="AH1747" i="2"/>
  <c r="I686" i="1"/>
  <c r="AH686" i="2"/>
  <c r="I753" i="1"/>
  <c r="AH753" i="2"/>
  <c r="I219" i="1"/>
  <c r="AH219" i="2"/>
  <c r="I1933" i="1"/>
  <c r="AH1933" i="2"/>
  <c r="I1846" i="1"/>
  <c r="AH1846" i="2"/>
  <c r="I1463" i="1"/>
  <c r="AH1463" i="2"/>
  <c r="I1208" i="1"/>
  <c r="AH1208" i="2"/>
  <c r="I448" i="1"/>
  <c r="AH448" i="2"/>
  <c r="I1914" i="1"/>
  <c r="AH1914" i="2"/>
  <c r="I417" i="1"/>
  <c r="AH417" i="2"/>
  <c r="I921" i="1"/>
  <c r="AH921" i="2"/>
  <c r="I212" i="1"/>
  <c r="AH212" i="2"/>
  <c r="I2068" i="1"/>
  <c r="AH2068" i="2"/>
  <c r="I176" i="1"/>
  <c r="AH176" i="2"/>
  <c r="I1561" i="1"/>
  <c r="AH1561" i="2"/>
  <c r="I881" i="1"/>
  <c r="AH881" i="2"/>
  <c r="I254" i="1"/>
  <c r="AH254" i="2"/>
  <c r="I8" i="1"/>
  <c r="AH8" i="2"/>
  <c r="I52" i="1"/>
  <c r="AH52" i="2"/>
  <c r="I1056" i="1"/>
  <c r="AH1056" i="2"/>
  <c r="I937" i="1"/>
  <c r="AH937" i="2"/>
  <c r="I602" i="1"/>
  <c r="AH602" i="2"/>
  <c r="I1375" i="1"/>
  <c r="AH1375" i="2"/>
  <c r="I1613" i="1"/>
  <c r="AH1613" i="2"/>
  <c r="I733" i="1"/>
  <c r="AH733" i="2"/>
  <c r="I1940" i="1"/>
  <c r="AH1940" i="2"/>
  <c r="I45" i="1"/>
  <c r="AH45" i="2"/>
  <c r="I1975" i="1"/>
  <c r="AH1975" i="2"/>
  <c r="I1612" i="1"/>
  <c r="AH1612" i="2"/>
  <c r="I599" i="1"/>
  <c r="AH599" i="2"/>
  <c r="I1983" i="1"/>
  <c r="AH1983" i="2"/>
  <c r="I269" i="1"/>
  <c r="AH269" i="2"/>
  <c r="I53" i="1"/>
  <c r="AH53" i="2"/>
  <c r="I401" i="1"/>
  <c r="AH401" i="2"/>
  <c r="I1117" i="1"/>
  <c r="AH1117" i="2"/>
  <c r="I1713" i="1"/>
  <c r="AH1713" i="2"/>
  <c r="I387" i="1"/>
  <c r="AH387" i="2"/>
  <c r="I101" i="1"/>
  <c r="AH101" i="2"/>
  <c r="I465" i="1"/>
  <c r="AH465" i="2"/>
  <c r="I282" i="1"/>
  <c r="AH282" i="2"/>
  <c r="I283" i="1"/>
  <c r="AH283" i="2"/>
  <c r="I437" i="1"/>
  <c r="AH437" i="2"/>
  <c r="I675" i="1"/>
  <c r="AH675" i="2"/>
  <c r="I1823" i="1"/>
  <c r="AH1823" i="2"/>
  <c r="I1865" i="1"/>
  <c r="AH1865" i="2"/>
  <c r="I1930" i="1"/>
  <c r="AH1930" i="2"/>
  <c r="I2218" i="1"/>
  <c r="AH2218" i="2"/>
  <c r="I1636" i="1"/>
  <c r="AH1636" i="2"/>
  <c r="I2179" i="1"/>
  <c r="AH2179" i="2"/>
  <c r="I1875" i="1"/>
  <c r="AH1875" i="2"/>
  <c r="I1838" i="1"/>
  <c r="AH1838" i="2"/>
  <c r="I124" i="1"/>
  <c r="AH124" i="2"/>
  <c r="I1694" i="1"/>
  <c r="AH1694" i="2"/>
  <c r="I2092" i="1"/>
  <c r="AH2092" i="2"/>
  <c r="I2032" i="1"/>
  <c r="AH2032" i="2"/>
  <c r="I1779" i="1"/>
  <c r="AH1779" i="2"/>
  <c r="I815" i="1"/>
  <c r="AH815" i="2"/>
  <c r="I1426" i="1"/>
  <c r="AH1426" i="2"/>
  <c r="I1427" i="1"/>
  <c r="AH1427" i="2"/>
  <c r="I1971" i="1"/>
  <c r="AH1971" i="2"/>
  <c r="I368" i="1"/>
  <c r="AH368" i="2"/>
  <c r="I1270" i="1"/>
  <c r="AH1270" i="2"/>
  <c r="I2041" i="1"/>
  <c r="AH2041" i="2"/>
  <c r="I561" i="1"/>
  <c r="AH561" i="2"/>
  <c r="I305" i="1"/>
  <c r="AH305" i="2"/>
  <c r="I2297" i="1"/>
  <c r="AH2297" i="2"/>
  <c r="I515" i="1"/>
  <c r="AH515" i="2"/>
  <c r="I1218" i="1"/>
  <c r="AH1218" i="2"/>
  <c r="I1550" i="1"/>
  <c r="AH1550" i="2"/>
  <c r="I1913" i="1"/>
  <c r="AH1913" i="2"/>
  <c r="I2108" i="1"/>
  <c r="AH2108" i="2"/>
  <c r="I1231" i="1"/>
  <c r="AH1231" i="2"/>
  <c r="I2236" i="1"/>
  <c r="AH2236" i="2"/>
  <c r="I2203" i="1"/>
  <c r="AH2203" i="2"/>
  <c r="I951" i="1"/>
  <c r="AH951" i="2"/>
  <c r="I522" i="1"/>
  <c r="AH522" i="2"/>
  <c r="I1104" i="1"/>
  <c r="AH1104" i="2"/>
  <c r="I2128" i="1"/>
  <c r="AH2128" i="2"/>
  <c r="I582" i="1"/>
  <c r="AH582" i="2"/>
  <c r="I436" i="1"/>
  <c r="AH436" i="2"/>
  <c r="I1075" i="1"/>
  <c r="AH1075" i="2"/>
  <c r="I393" i="1"/>
  <c r="AH393" i="2"/>
  <c r="I814" i="1"/>
  <c r="AH814" i="2"/>
  <c r="I574" i="1"/>
  <c r="AH574" i="2"/>
  <c r="I1294" i="1"/>
  <c r="AH1294" i="2"/>
  <c r="I384" i="1"/>
  <c r="AH384" i="2"/>
  <c r="I1380" i="1"/>
  <c r="AH1380" i="2"/>
  <c r="I999" i="1"/>
  <c r="AH999" i="2"/>
  <c r="I1527" i="1"/>
  <c r="AH1527" i="2"/>
  <c r="I1497" i="1"/>
  <c r="AH1497" i="2"/>
  <c r="I1673" i="1"/>
  <c r="AH1673" i="2"/>
  <c r="I1822" i="1"/>
  <c r="AH1822" i="2"/>
  <c r="I2216" i="1"/>
  <c r="AH2216" i="2"/>
  <c r="I2063" i="1"/>
  <c r="AH2063" i="2"/>
  <c r="I698" i="1"/>
  <c r="AH698" i="2"/>
  <c r="I1448" i="1"/>
  <c r="AH1448" i="2"/>
  <c r="I1578" i="1"/>
  <c r="AH1578" i="2"/>
  <c r="I2082" i="1"/>
  <c r="AH2082" i="2"/>
  <c r="I1554" i="1"/>
  <c r="AH1554" i="2"/>
  <c r="I2214" i="1"/>
  <c r="AH2214" i="2"/>
  <c r="I1896" i="1"/>
  <c r="AH1896" i="2"/>
  <c r="I99" i="1"/>
  <c r="AH99" i="2"/>
  <c r="I51" i="1"/>
  <c r="AH51" i="2"/>
  <c r="I180" i="1"/>
  <c r="AH180" i="2"/>
  <c r="I1284" i="1"/>
  <c r="AH1284" i="2"/>
  <c r="I1556" i="1"/>
  <c r="AH1556" i="2"/>
  <c r="I641" i="1"/>
  <c r="AH641" i="2"/>
  <c r="I2215" i="1"/>
  <c r="AH2215" i="2"/>
  <c r="I512" i="1"/>
  <c r="AH512" i="2"/>
  <c r="I430" i="1"/>
  <c r="AH430" i="2"/>
  <c r="I954" i="1"/>
  <c r="AH954" i="2"/>
  <c r="I1109" i="1"/>
  <c r="AH1109" i="2"/>
  <c r="I346" i="1"/>
  <c r="AH346" i="2"/>
  <c r="I657" i="1"/>
  <c r="AH657" i="2"/>
  <c r="I861" i="1"/>
  <c r="AH861" i="2"/>
  <c r="I1826" i="1"/>
  <c r="AH1826" i="2"/>
  <c r="I2261" i="1"/>
  <c r="AH2261" i="2"/>
  <c r="I653" i="1"/>
  <c r="AH653" i="2"/>
  <c r="I1974" i="1"/>
  <c r="AH1974" i="2"/>
  <c r="I1265" i="1"/>
  <c r="AH1265" i="2"/>
  <c r="I1251" i="1"/>
  <c r="AH1251" i="2"/>
  <c r="I1033" i="1"/>
  <c r="AH1033" i="2"/>
  <c r="I1154" i="1"/>
  <c r="AH1154" i="2"/>
  <c r="I856" i="1"/>
  <c r="AH856" i="2"/>
  <c r="I1207" i="1"/>
  <c r="AH1207" i="2"/>
  <c r="I1954" i="1"/>
  <c r="AH1954" i="2"/>
  <c r="I1831" i="1"/>
  <c r="AH1831" i="2"/>
  <c r="I306" i="1"/>
  <c r="AH306" i="2"/>
  <c r="I1807" i="1"/>
  <c r="AH1807" i="2"/>
  <c r="I1217" i="1"/>
  <c r="AH1217" i="2"/>
  <c r="I447" i="1"/>
  <c r="AH447" i="2"/>
  <c r="I1278" i="1"/>
  <c r="AH1278" i="2"/>
  <c r="I587" i="1"/>
  <c r="AH587" i="2"/>
  <c r="I247" i="1"/>
  <c r="AH247" i="2"/>
  <c r="I1635" i="1"/>
  <c r="AH1635" i="2"/>
  <c r="I370" i="1"/>
  <c r="AH370" i="2"/>
  <c r="I29" i="1"/>
  <c r="AH29" i="2"/>
  <c r="I2099" i="1"/>
  <c r="AH2099" i="2"/>
  <c r="I1505" i="1"/>
  <c r="AH1505" i="2"/>
  <c r="I1041" i="1"/>
  <c r="AH1041" i="2"/>
  <c r="I1952" i="1"/>
  <c r="AH1952" i="2"/>
  <c r="I656" i="1"/>
  <c r="AH656" i="2"/>
  <c r="I74" i="1"/>
  <c r="AH74" i="2"/>
  <c r="I1917" i="1"/>
  <c r="AH1917" i="2"/>
  <c r="I1919" i="1"/>
  <c r="AH1919" i="2"/>
  <c r="I771" i="1"/>
  <c r="AH771" i="2"/>
  <c r="I778" i="1"/>
  <c r="AH778" i="2"/>
  <c r="I1365" i="1"/>
  <c r="AH1365" i="2"/>
  <c r="I2205" i="1"/>
  <c r="AH2205" i="2"/>
  <c r="I470" i="1"/>
  <c r="AH470" i="2"/>
  <c r="I645" i="1"/>
  <c r="AH645" i="2"/>
  <c r="I133" i="1"/>
  <c r="AH133" i="2"/>
  <c r="I1410" i="1"/>
  <c r="AH1410" i="2"/>
  <c r="I911" i="1"/>
  <c r="AH911" i="2"/>
  <c r="I491" i="1"/>
  <c r="AH491" i="2"/>
  <c r="I2187" i="1"/>
  <c r="AH2187" i="2"/>
  <c r="I1457" i="1"/>
  <c r="AH1457" i="2"/>
  <c r="I1205" i="1"/>
  <c r="AH1205" i="2"/>
  <c r="I1899" i="1"/>
  <c r="AH1899" i="2"/>
  <c r="I1073" i="1"/>
  <c r="AH1073" i="2"/>
  <c r="I1456" i="1"/>
  <c r="AH1456" i="2"/>
  <c r="I26" i="1"/>
  <c r="AH26" i="2"/>
  <c r="I1110" i="1"/>
  <c r="AH1110" i="2"/>
  <c r="I1183" i="1"/>
  <c r="AH1183" i="2"/>
  <c r="I1685" i="1"/>
  <c r="AH1685" i="2"/>
  <c r="I435" i="1"/>
  <c r="AH435" i="2"/>
  <c r="I1125" i="1"/>
  <c r="AH1125" i="2"/>
  <c r="I704" i="1"/>
  <c r="AH704" i="2"/>
  <c r="I17" i="1"/>
  <c r="AH17" i="2"/>
  <c r="I1853" i="1"/>
  <c r="AH1853" i="2"/>
  <c r="I2260" i="1"/>
  <c r="AH2260" i="2"/>
  <c r="I719" i="1"/>
  <c r="AH719" i="2"/>
  <c r="I1068" i="1"/>
  <c r="AH1068" i="2"/>
  <c r="I1494" i="1"/>
  <c r="AH1494" i="2"/>
  <c r="I777" i="1"/>
  <c r="AH777" i="2"/>
  <c r="I1370" i="1"/>
  <c r="AH1370" i="2"/>
  <c r="I1907" i="1"/>
  <c r="AH1907" i="2"/>
  <c r="I1150" i="1"/>
  <c r="AH1150" i="2"/>
  <c r="I884" i="1"/>
  <c r="AH884" i="2"/>
  <c r="I1956" i="1"/>
  <c r="AH1956" i="2"/>
  <c r="I1288" i="1"/>
  <c r="AH1288" i="2"/>
  <c r="I16" i="1"/>
  <c r="AH16" i="2"/>
  <c r="I71" i="1"/>
  <c r="AH71" i="2"/>
  <c r="I1148" i="1"/>
  <c r="AH1148" i="2"/>
  <c r="I1759" i="1"/>
  <c r="AH1759" i="2"/>
  <c r="I103" i="1"/>
  <c r="AH103" i="2"/>
  <c r="I1862" i="1"/>
  <c r="AH1862" i="2"/>
  <c r="I799" i="1"/>
  <c r="AH799" i="2"/>
  <c r="I1949" i="1"/>
  <c r="AH1949" i="2"/>
  <c r="I1269" i="1"/>
  <c r="AH1269" i="2"/>
  <c r="I361" i="1"/>
  <c r="AH361" i="2"/>
  <c r="I501" i="1"/>
  <c r="AH501" i="2"/>
  <c r="I1423" i="1"/>
  <c r="AH1423" i="2"/>
  <c r="I111" i="1"/>
  <c r="AH111" i="2"/>
  <c r="I1160" i="1"/>
  <c r="AH1160" i="2"/>
  <c r="I70" i="1"/>
  <c r="AH70" i="2"/>
  <c r="I461" i="1"/>
  <c r="AH461" i="2"/>
  <c r="I360" i="1"/>
  <c r="AH360" i="2"/>
  <c r="I1414" i="1"/>
  <c r="AH1414" i="2"/>
  <c r="I1304" i="1"/>
  <c r="AH1304" i="2"/>
  <c r="I1055" i="1"/>
  <c r="AH1055" i="2"/>
  <c r="I1100" i="1"/>
  <c r="AH1100" i="2"/>
  <c r="I972" i="1"/>
  <c r="AH972" i="2"/>
  <c r="I6" i="1"/>
  <c r="AH6" i="2"/>
  <c r="I308" i="1"/>
  <c r="AH308" i="2"/>
  <c r="I198" i="1"/>
  <c r="AH198" i="2"/>
  <c r="I1166" i="1"/>
  <c r="AH1166" i="2"/>
  <c r="I1766" i="1"/>
  <c r="AH1766" i="2"/>
  <c r="I536" i="1"/>
  <c r="AH536" i="2"/>
  <c r="I1184" i="1"/>
  <c r="AH1184" i="2"/>
  <c r="I1521" i="1"/>
  <c r="AH1521" i="2"/>
  <c r="I1653" i="1"/>
  <c r="AH1653" i="2"/>
  <c r="I1168" i="1"/>
  <c r="AH1168" i="2"/>
  <c r="I1013" i="1"/>
  <c r="AH1013" i="2"/>
  <c r="I1488" i="1"/>
  <c r="AH1488" i="2"/>
  <c r="I1403" i="1"/>
  <c r="AH1403" i="2"/>
  <c r="I2104" i="1"/>
  <c r="AH2104" i="2"/>
  <c r="I967" i="1"/>
  <c r="AH967" i="2"/>
  <c r="I337" i="1"/>
  <c r="AH337" i="2"/>
  <c r="I2208" i="1"/>
  <c r="AH2208" i="2"/>
  <c r="I1247" i="1"/>
  <c r="AH1247" i="2"/>
  <c r="I1038" i="1"/>
  <c r="AH1038" i="2"/>
  <c r="I2223" i="1"/>
  <c r="AH2223" i="2"/>
  <c r="I28" i="1"/>
  <c r="AH28" i="2"/>
  <c r="I963" i="1"/>
  <c r="AH963" i="2"/>
  <c r="I225" i="1"/>
  <c r="AH225" i="2"/>
  <c r="I466" i="1"/>
  <c r="AH466" i="2"/>
  <c r="I164" i="1"/>
  <c r="AH164" i="2"/>
  <c r="I2110" i="1"/>
  <c r="AH2110" i="2"/>
  <c r="I532" i="1"/>
  <c r="AH532" i="2"/>
  <c r="I1462" i="1"/>
  <c r="AH1462" i="2"/>
  <c r="I776" i="1"/>
  <c r="AH776" i="2"/>
  <c r="I2073" i="1"/>
  <c r="AH2073" i="2"/>
  <c r="I895" i="1"/>
  <c r="AH895" i="2"/>
  <c r="I564" i="1"/>
  <c r="AH564" i="2"/>
  <c r="I600" i="1"/>
  <c r="AH600" i="2"/>
  <c r="I1597" i="1"/>
  <c r="AH1597" i="2"/>
  <c r="I2229" i="1"/>
  <c r="AH2229" i="2"/>
  <c r="I1084" i="1"/>
  <c r="AH1084" i="2"/>
  <c r="I1662" i="1"/>
  <c r="AH1662" i="2"/>
  <c r="I155" i="1"/>
  <c r="AH155" i="2"/>
  <c r="I473" i="1"/>
  <c r="AH473" i="2"/>
  <c r="I749" i="1"/>
  <c r="AH749" i="2"/>
  <c r="I828" i="1"/>
  <c r="AH828" i="2"/>
  <c r="I2311" i="1"/>
  <c r="AH2311" i="2"/>
  <c r="I938" i="1"/>
  <c r="AH938" i="2"/>
  <c r="I1411" i="1"/>
  <c r="AH1411" i="2"/>
  <c r="I699" i="1"/>
  <c r="AH699" i="2"/>
  <c r="I1023" i="1"/>
  <c r="AH1023" i="2"/>
  <c r="I904" i="1"/>
  <c r="AH904" i="2"/>
  <c r="I2094" i="1"/>
  <c r="AH2094" i="2"/>
  <c r="I877" i="1"/>
  <c r="AH877" i="2"/>
  <c r="I537" i="1"/>
  <c r="AH537" i="2"/>
  <c r="I978" i="1"/>
  <c r="AH978" i="2"/>
  <c r="I571" i="1"/>
  <c r="AH571" i="2"/>
  <c r="I1989" i="1"/>
  <c r="AH1989" i="2"/>
  <c r="I2222" i="1"/>
  <c r="AH2222" i="2"/>
  <c r="I154" i="1"/>
  <c r="AH154" i="2"/>
  <c r="I613" i="1"/>
  <c r="AH613" i="2"/>
  <c r="I905" i="1"/>
  <c r="AH905" i="2"/>
  <c r="I1781" i="1"/>
  <c r="AH1781" i="2"/>
  <c r="I632" i="1"/>
  <c r="AH632" i="2"/>
  <c r="I2232" i="1"/>
  <c r="AH2232" i="2"/>
  <c r="I2034" i="1"/>
  <c r="AH2034" i="2"/>
  <c r="I2122" i="1"/>
  <c r="AH2122" i="2"/>
  <c r="I38" i="1"/>
  <c r="AH38" i="2"/>
  <c r="I1897" i="1"/>
  <c r="AH1897" i="2"/>
  <c r="I348" i="1"/>
  <c r="AH348" i="2"/>
  <c r="I127" i="1"/>
  <c r="AH127" i="2"/>
  <c r="I1687" i="1"/>
  <c r="AH1687" i="2"/>
  <c r="I341" i="1"/>
  <c r="AH341" i="2"/>
  <c r="I745" i="1"/>
  <c r="AH745" i="2"/>
  <c r="I982" i="1"/>
  <c r="AH982" i="2"/>
  <c r="I363" i="1"/>
  <c r="AH363" i="2"/>
  <c r="I930" i="1"/>
  <c r="AH930" i="2"/>
  <c r="I2156" i="1"/>
  <c r="AH2156" i="2"/>
  <c r="I1447" i="1"/>
  <c r="AH1447" i="2"/>
  <c r="I970" i="1"/>
  <c r="AH970" i="2"/>
  <c r="I2248" i="1"/>
  <c r="AH2248" i="2"/>
  <c r="I1029" i="1"/>
  <c r="AH1029" i="2"/>
  <c r="I403" i="1"/>
  <c r="AH403" i="2"/>
  <c r="I706" i="1"/>
  <c r="AH706" i="2"/>
  <c r="I445" i="1"/>
  <c r="AH445" i="2"/>
  <c r="I327" i="1"/>
  <c r="AH327" i="2"/>
  <c r="I1723" i="1"/>
  <c r="AH1723" i="2"/>
  <c r="I1445" i="1"/>
  <c r="AH1445" i="2"/>
  <c r="I748" i="1"/>
  <c r="AH748" i="2"/>
  <c r="I1287" i="1"/>
  <c r="AH1287" i="2"/>
  <c r="I1353" i="1"/>
  <c r="AH1353" i="2"/>
  <c r="I1793" i="1"/>
  <c r="AH1793" i="2"/>
  <c r="I113" i="1"/>
  <c r="AH113" i="2"/>
  <c r="I2096" i="1"/>
  <c r="AH2096" i="2"/>
  <c r="I832" i="1"/>
  <c r="AH832" i="2"/>
  <c r="I1016" i="1"/>
  <c r="AH1016" i="2"/>
  <c r="I1387" i="1"/>
  <c r="AH1387" i="2"/>
  <c r="I1318" i="1"/>
  <c r="AH1318" i="2"/>
  <c r="I2089" i="1"/>
  <c r="AH2089" i="2"/>
  <c r="I710" i="1"/>
  <c r="AH710" i="2"/>
  <c r="I395" i="1"/>
  <c r="AH395" i="2"/>
  <c r="I2293" i="1"/>
  <c r="AH2293" i="2"/>
  <c r="I1289" i="1"/>
  <c r="AH1289" i="2"/>
  <c r="I1881" i="1"/>
  <c r="AH1881" i="2"/>
  <c r="I1120" i="1"/>
  <c r="AH1120" i="2"/>
  <c r="I1792" i="1"/>
  <c r="AH1792" i="2"/>
  <c r="I1573" i="1"/>
  <c r="AH1573" i="2"/>
  <c r="I1959" i="1"/>
  <c r="AH1959" i="2"/>
  <c r="I846" i="1"/>
  <c r="AH846" i="2"/>
  <c r="I2243" i="1"/>
  <c r="AH2243" i="2"/>
  <c r="I1495" i="1"/>
  <c r="AH1495" i="2"/>
  <c r="I2020" i="1"/>
  <c r="AH2020" i="2"/>
  <c r="I201" i="1"/>
  <c r="AH201" i="2"/>
  <c r="I1711" i="1"/>
  <c r="AH1711" i="2"/>
  <c r="I2266" i="1"/>
  <c r="AH2266" i="2"/>
  <c r="I2160" i="1"/>
  <c r="AH2160" i="2"/>
  <c r="I1608" i="1"/>
  <c r="AH1608" i="2"/>
  <c r="I2060" i="1"/>
  <c r="AH2060" i="2"/>
  <c r="I204" i="1"/>
  <c r="AH204" i="2"/>
  <c r="I1562" i="1"/>
  <c r="AH1562" i="2"/>
  <c r="I575" i="1"/>
  <c r="AH575" i="2"/>
  <c r="I527" i="1"/>
  <c r="AH527" i="2"/>
  <c r="I1464" i="1"/>
  <c r="AH1464" i="2"/>
  <c r="I2101" i="1"/>
  <c r="AH2101" i="2"/>
  <c r="I1560" i="1"/>
  <c r="AH1560" i="2"/>
  <c r="I680" i="1"/>
  <c r="AH680" i="2"/>
  <c r="I1783" i="1"/>
  <c r="AH1783" i="2"/>
  <c r="I1749" i="1"/>
  <c r="AH1749" i="2"/>
  <c r="I1210" i="1"/>
  <c r="AH1210" i="2"/>
  <c r="I2302" i="1"/>
  <c r="AH2302" i="2"/>
  <c r="I1502" i="1"/>
  <c r="AH1502" i="2"/>
  <c r="I1644" i="1"/>
  <c r="AH1644" i="2"/>
  <c r="I1692" i="1"/>
  <c r="AH1692" i="2"/>
  <c r="I1586" i="1"/>
  <c r="AH1586" i="2"/>
  <c r="I1359" i="1"/>
  <c r="AH1359" i="2"/>
  <c r="I1280" i="1"/>
  <c r="AH1280" i="2"/>
  <c r="I870" i="1"/>
  <c r="AH870" i="2"/>
  <c r="I755" i="1"/>
  <c r="AH755" i="2"/>
  <c r="I1879" i="1"/>
  <c r="AH1879" i="2"/>
  <c r="I959" i="1"/>
  <c r="AH959" i="2"/>
  <c r="I603" i="1"/>
  <c r="AH603" i="2"/>
  <c r="I290" i="1"/>
  <c r="AH290" i="2"/>
  <c r="I988" i="1"/>
  <c r="AH988" i="2"/>
  <c r="I676" i="1"/>
  <c r="AH676" i="2"/>
  <c r="I2209" i="1"/>
  <c r="AH2209" i="2"/>
  <c r="I1880" i="1"/>
  <c r="AH1880" i="2"/>
  <c r="I1362" i="1"/>
  <c r="AH1362" i="2"/>
  <c r="I912" i="1"/>
  <c r="AH912" i="2"/>
  <c r="I1333" i="1"/>
  <c r="AH1333" i="2"/>
  <c r="I261" i="1"/>
  <c r="AH261" i="2"/>
  <c r="I597" i="1"/>
  <c r="AH597" i="2"/>
  <c r="I1296" i="1"/>
  <c r="AH1296" i="2"/>
  <c r="I2197" i="1"/>
  <c r="AH2197" i="2"/>
  <c r="I1758" i="1"/>
  <c r="AH1758" i="2"/>
  <c r="I1937" i="1"/>
  <c r="AH1937" i="2"/>
  <c r="I2314" i="1"/>
  <c r="AH2314" i="2"/>
  <c r="I488" i="1"/>
  <c r="AH488" i="2"/>
  <c r="I2246" i="1"/>
  <c r="AH2246" i="2"/>
  <c r="I221" i="1"/>
  <c r="AH221" i="2"/>
  <c r="I1757" i="1"/>
  <c r="AH1757" i="2"/>
  <c r="I1206" i="1"/>
  <c r="AH1206" i="2"/>
  <c r="I791" i="1"/>
  <c r="AH791" i="2"/>
  <c r="I980" i="1"/>
  <c r="AH980" i="2"/>
  <c r="I517" i="1"/>
  <c r="AH517" i="2"/>
  <c r="I939" i="1"/>
  <c r="AH939" i="2"/>
  <c r="I1844" i="1"/>
  <c r="AH1844" i="2"/>
  <c r="I1738" i="1"/>
  <c r="AH1738" i="2"/>
  <c r="I1446" i="1"/>
  <c r="AH1446" i="2"/>
  <c r="I1126" i="1"/>
  <c r="AH1126" i="2"/>
  <c r="I2168" i="1"/>
  <c r="AH2168" i="2"/>
  <c r="I757" i="1"/>
  <c r="AH757" i="2"/>
  <c r="I1603" i="1"/>
  <c r="AH1603" i="2"/>
  <c r="I1489" i="1"/>
  <c r="AH1489" i="2"/>
  <c r="I1611" i="1"/>
  <c r="AH1611" i="2"/>
  <c r="I504" i="1"/>
  <c r="AH504" i="2"/>
  <c r="I79" i="1"/>
  <c r="AH79" i="2"/>
  <c r="I1019" i="1"/>
  <c r="AH1019" i="2"/>
  <c r="I56" i="1"/>
  <c r="AH56" i="2"/>
  <c r="I1679" i="1"/>
  <c r="AH1679" i="2"/>
  <c r="I621" i="1"/>
  <c r="AH621" i="2"/>
  <c r="I150" i="1"/>
  <c r="AH150" i="2"/>
  <c r="I852" i="1"/>
  <c r="AH852" i="2"/>
  <c r="I2251" i="1"/>
  <c r="AH2251" i="2"/>
  <c r="I646" i="1"/>
  <c r="AH646" i="2"/>
  <c r="I1201" i="1"/>
  <c r="AH1201" i="2"/>
  <c r="I556" i="1"/>
  <c r="AH556" i="2"/>
  <c r="I735" i="1"/>
  <c r="AH735" i="2"/>
  <c r="I1242" i="1"/>
  <c r="AH1242" i="2"/>
  <c r="I332" i="1"/>
  <c r="AH332" i="2"/>
  <c r="I1129" i="1"/>
  <c r="AH1129" i="2"/>
  <c r="I187" i="1"/>
  <c r="AH187" i="2"/>
  <c r="I823" i="1"/>
  <c r="AH823" i="2"/>
  <c r="I780" i="1"/>
  <c r="AH780" i="2"/>
  <c r="I1902" i="1"/>
  <c r="AH1902" i="2"/>
  <c r="I516" i="1"/>
  <c r="AH516" i="2"/>
  <c r="I389" i="1"/>
  <c r="AH389" i="2"/>
  <c r="I1939" i="1"/>
  <c r="AH1939" i="2"/>
  <c r="I1785" i="1"/>
  <c r="AH1785" i="2"/>
  <c r="I82" i="1"/>
  <c r="AH82" i="2"/>
  <c r="I1912" i="1"/>
  <c r="AH1912" i="2"/>
  <c r="I1609" i="1"/>
  <c r="AH1609" i="2"/>
  <c r="I503" i="1"/>
  <c r="AH503" i="2"/>
  <c r="I2275" i="1"/>
  <c r="AH2275" i="2"/>
  <c r="I1054" i="1"/>
  <c r="AH1054" i="2"/>
  <c r="I2157" i="1"/>
  <c r="AH2157" i="2"/>
  <c r="I315" i="1"/>
  <c r="AH315" i="2"/>
  <c r="I1478" i="1"/>
  <c r="AH1478" i="2"/>
  <c r="I1751" i="1"/>
  <c r="AH1751" i="2"/>
  <c r="I1686" i="1"/>
  <c r="AH1686" i="2"/>
  <c r="I1191" i="1"/>
  <c r="AH1191" i="2"/>
  <c r="I2103" i="1"/>
  <c r="AH2103" i="2"/>
  <c r="I100" i="1"/>
  <c r="AH100" i="2"/>
  <c r="I390" i="1"/>
  <c r="AH390" i="2"/>
  <c r="I987" i="1"/>
  <c r="AH987" i="2"/>
  <c r="I86" i="1"/>
  <c r="AH86" i="2"/>
  <c r="I1065" i="1"/>
  <c r="AH1065" i="2"/>
  <c r="I518" i="1"/>
  <c r="AH518" i="2"/>
  <c r="I1532" i="1"/>
  <c r="AH1532" i="2"/>
  <c r="I294" i="1"/>
  <c r="AH294" i="2"/>
  <c r="I1382" i="1"/>
  <c r="AH1382" i="2"/>
  <c r="I1393" i="1"/>
  <c r="AH1393" i="2"/>
  <c r="I1847" i="1"/>
  <c r="AH1847" i="2"/>
  <c r="I840" i="1"/>
  <c r="AH840" i="2"/>
  <c r="I1857" i="1"/>
  <c r="AH1857" i="2"/>
  <c r="I1699" i="1"/>
  <c r="AH1699" i="2"/>
  <c r="I720" i="1"/>
  <c r="AH720" i="2"/>
  <c r="I1722" i="1"/>
  <c r="AH1722" i="2"/>
  <c r="I2070" i="1"/>
  <c r="AH2070" i="2"/>
  <c r="I215" i="1"/>
  <c r="AH215" i="2"/>
  <c r="I660" i="1"/>
  <c r="AH660" i="2"/>
  <c r="I629" i="1"/>
  <c r="AH629" i="2"/>
  <c r="I1303" i="1"/>
  <c r="AH1303" i="2"/>
  <c r="I1392" i="1"/>
  <c r="AH1392" i="2"/>
  <c r="I1700" i="1"/>
  <c r="AH1700" i="2"/>
  <c r="I1383" i="1"/>
  <c r="AH1383" i="2"/>
  <c r="I1172" i="1"/>
  <c r="AH1172" i="2"/>
  <c r="I1877" i="1"/>
  <c r="AH1877" i="2"/>
  <c r="I756" i="1"/>
  <c r="AH756" i="2"/>
  <c r="I2234" i="1"/>
  <c r="AH2234" i="2"/>
  <c r="I1593" i="1"/>
  <c r="AH1593" i="2"/>
  <c r="I2144" i="1"/>
  <c r="AH2144" i="2"/>
  <c r="I109" i="1"/>
  <c r="AH109" i="2"/>
  <c r="I1381" i="1"/>
  <c r="AH1381" i="2"/>
  <c r="I1320" i="1"/>
  <c r="AH1320" i="2"/>
  <c r="I20" i="1"/>
  <c r="AH20" i="2"/>
  <c r="I1796" i="1"/>
  <c r="AH1796" i="2"/>
  <c r="I1678" i="1"/>
  <c r="AH1678" i="2"/>
  <c r="I557" i="1"/>
  <c r="AH557" i="2"/>
  <c r="I1401" i="1"/>
  <c r="AH1401" i="2"/>
  <c r="I914" i="1"/>
  <c r="AH914" i="2"/>
  <c r="I2067" i="1"/>
  <c r="AH2067" i="2"/>
  <c r="I2125" i="1"/>
  <c r="AH2125" i="2"/>
  <c r="I153" i="1"/>
  <c r="AH153" i="2"/>
  <c r="I444" i="1"/>
  <c r="AH444" i="2"/>
  <c r="I1343" i="1"/>
  <c r="AH1343" i="2"/>
  <c r="I2154" i="1"/>
  <c r="AH2154" i="2"/>
  <c r="I129" i="1"/>
  <c r="AH129" i="2"/>
  <c r="I1566" i="1"/>
  <c r="AH1566" i="2"/>
  <c r="I2283" i="1"/>
  <c r="AH2283" i="2"/>
  <c r="I378" i="1"/>
  <c r="AH378" i="2"/>
  <c r="I1637" i="1"/>
  <c r="AH1637" i="2"/>
  <c r="I1768" i="1"/>
  <c r="AH1768" i="2"/>
  <c r="I471" i="1"/>
  <c r="AH471" i="2"/>
  <c r="I1905" i="1"/>
  <c r="AH1905" i="2"/>
  <c r="I1762" i="1"/>
  <c r="AH1762" i="2"/>
  <c r="I1696" i="1"/>
  <c r="AH1696" i="2"/>
  <c r="I611" i="1"/>
  <c r="AH611" i="2"/>
  <c r="I1760" i="1"/>
  <c r="AH1760" i="2"/>
  <c r="I140" i="1"/>
  <c r="AH140" i="2"/>
  <c r="I933" i="1"/>
  <c r="AH933" i="2"/>
  <c r="I110" i="1"/>
  <c r="AH110" i="2"/>
  <c r="I838" i="1"/>
  <c r="AH838" i="2"/>
  <c r="I156" i="1"/>
  <c r="AH156" i="2"/>
  <c r="I1885" i="1"/>
  <c r="AH1885" i="2"/>
  <c r="I1834" i="1"/>
  <c r="AH1834" i="2"/>
  <c r="I42" i="1"/>
  <c r="AH42" i="2"/>
  <c r="I119" i="1"/>
  <c r="AH119" i="2"/>
  <c r="I1315" i="1"/>
  <c r="AH1315" i="2"/>
  <c r="I1103" i="1"/>
  <c r="AH1103" i="2"/>
  <c r="I502" i="1"/>
  <c r="AH502" i="2"/>
  <c r="I2202" i="1"/>
  <c r="AH2202" i="2"/>
  <c r="I136" i="1"/>
  <c r="AH136" i="2"/>
  <c r="I1179" i="1"/>
  <c r="AH1179" i="2"/>
  <c r="I77" i="1"/>
  <c r="AH77" i="2"/>
  <c r="I1922" i="1"/>
  <c r="AH1922" i="2"/>
  <c r="I13" i="1"/>
  <c r="AH13" i="2"/>
  <c r="I1731" i="1"/>
  <c r="AH1731" i="2"/>
  <c r="I257" i="1"/>
  <c r="AH257" i="2"/>
  <c r="I1245" i="1"/>
  <c r="AH1245" i="2"/>
  <c r="I2086" i="1"/>
  <c r="AH2086" i="2"/>
  <c r="I1871" i="1"/>
  <c r="AH1871" i="2"/>
  <c r="I2134" i="1"/>
  <c r="AH2134" i="2"/>
  <c r="I1032" i="1"/>
  <c r="AH1032" i="2"/>
  <c r="I400" i="1"/>
  <c r="AH400" i="2"/>
  <c r="I1886" i="1"/>
  <c r="AH1886" i="2"/>
  <c r="I2270" i="1"/>
  <c r="AH2270" i="2"/>
  <c r="I1037" i="1"/>
  <c r="AH1037" i="2"/>
  <c r="I1491" i="1"/>
  <c r="AH1491" i="2"/>
  <c r="I1083" i="1"/>
  <c r="AH1083" i="2"/>
  <c r="I205" i="1"/>
  <c r="AH205" i="2"/>
  <c r="I742" i="1"/>
  <c r="AH742" i="2"/>
  <c r="I2078" i="1"/>
  <c r="AH2078" i="2"/>
  <c r="I320" i="1"/>
  <c r="AH320" i="2"/>
  <c r="I606" i="1"/>
  <c r="AH606" i="2"/>
  <c r="I1408" i="1"/>
  <c r="AH1408" i="2"/>
  <c r="I1778" i="1"/>
  <c r="AH1778" i="2"/>
  <c r="I1606" i="1"/>
  <c r="AH1606" i="2"/>
  <c r="I634" i="1"/>
  <c r="AH634" i="2"/>
  <c r="I584" i="1"/>
  <c r="AH584" i="2"/>
  <c r="I647" i="1"/>
  <c r="AH647" i="2"/>
  <c r="I1313" i="1"/>
  <c r="AH1313" i="2"/>
  <c r="I1526" i="1"/>
  <c r="AH1526" i="2"/>
  <c r="I655" i="1"/>
  <c r="AH655" i="2"/>
  <c r="I651" i="1"/>
  <c r="AH651" i="2"/>
  <c r="I209" i="1"/>
  <c r="AH209" i="2"/>
  <c r="I1436" i="1"/>
  <c r="AH1436" i="2"/>
  <c r="I1190" i="1"/>
  <c r="AH1190" i="2"/>
  <c r="I1540" i="1"/>
  <c r="AH1540" i="2"/>
  <c r="I1300" i="1"/>
  <c r="AH1300" i="2"/>
  <c r="I432" i="1"/>
  <c r="AH432" i="2"/>
  <c r="I1431" i="1"/>
  <c r="AH1431" i="2"/>
  <c r="I1530" i="1"/>
  <c r="AH1530" i="2"/>
  <c r="I1076" i="1"/>
  <c r="AH1076" i="2"/>
  <c r="I674" i="1"/>
  <c r="AH674" i="2"/>
  <c r="I1295" i="1"/>
  <c r="AH1295" i="2"/>
  <c r="I821" i="1"/>
  <c r="AH821" i="2"/>
  <c r="I862" i="1"/>
  <c r="AH862" i="2"/>
  <c r="I1466" i="1"/>
  <c r="AH1466" i="2"/>
  <c r="I2008" i="1"/>
  <c r="AH2008" i="2"/>
  <c r="I1455" i="1"/>
  <c r="AH1455" i="2"/>
  <c r="I12" i="1"/>
  <c r="AH12" i="2"/>
  <c r="I1824" i="1"/>
  <c r="AH1824" i="2"/>
  <c r="I1861" i="1"/>
  <c r="AH1861" i="2"/>
  <c r="I1417" i="1"/>
  <c r="AH1417" i="2"/>
  <c r="I122" i="1"/>
  <c r="AH122" i="2"/>
  <c r="I553" i="1"/>
  <c r="AH553" i="2"/>
  <c r="I1990" i="1"/>
  <c r="AH1990" i="2"/>
  <c r="I377" i="1"/>
  <c r="AH377" i="2"/>
  <c r="I802" i="1"/>
  <c r="AH802" i="2"/>
  <c r="I1283" i="1"/>
  <c r="AH1283" i="2"/>
  <c r="I490" i="1"/>
  <c r="AH490" i="2"/>
  <c r="I2174" i="1"/>
  <c r="AH2174" i="2"/>
  <c r="I2178" i="1"/>
  <c r="AH2178" i="2"/>
  <c r="I2148" i="1"/>
  <c r="AH2148" i="2"/>
  <c r="I1146" i="1"/>
  <c r="AH1146" i="2"/>
  <c r="I174" i="1"/>
  <c r="AH174" i="2"/>
  <c r="I2255" i="1"/>
  <c r="AH2255" i="2"/>
  <c r="I2006" i="1"/>
  <c r="AH2006" i="2"/>
  <c r="I173" i="1"/>
  <c r="AH173" i="2"/>
  <c r="I1697" i="1"/>
  <c r="AH1697" i="2"/>
  <c r="I1827" i="1"/>
  <c r="AH1827" i="2"/>
  <c r="I524" i="1"/>
  <c r="AH524" i="2"/>
  <c r="I1405" i="1"/>
  <c r="AH1405" i="2"/>
  <c r="I2059" i="1"/>
  <c r="AH2059" i="2"/>
  <c r="I330" i="1"/>
  <c r="AH330" i="2"/>
  <c r="I805" i="1"/>
  <c r="AH805" i="2"/>
  <c r="I985" i="1"/>
  <c r="AH985" i="2"/>
  <c r="I1011" i="1"/>
  <c r="AH1011" i="2"/>
  <c r="I2100" i="1"/>
  <c r="AH2100" i="2"/>
  <c r="I2084" i="1"/>
  <c r="AH2084" i="2"/>
  <c r="I482" i="1"/>
  <c r="AH482" i="2"/>
  <c r="I824" i="1"/>
  <c r="AH824" i="2"/>
  <c r="I983" i="1"/>
  <c r="AH983" i="2"/>
  <c r="I453" i="1"/>
  <c r="AH453" i="2"/>
  <c r="I1026" i="1"/>
  <c r="AH1026" i="2"/>
  <c r="I762" i="1"/>
  <c r="AH762" i="2"/>
  <c r="I454" i="1"/>
  <c r="AH454" i="2"/>
  <c r="I526" i="1"/>
  <c r="AH526" i="2"/>
  <c r="I2289" i="1"/>
  <c r="AH2289" i="2"/>
  <c r="I2305" i="1"/>
  <c r="AH2305" i="2"/>
  <c r="I693" i="1"/>
  <c r="AH693" i="2"/>
  <c r="I1805" i="1"/>
  <c r="AH1805" i="2"/>
  <c r="I1151" i="1"/>
  <c r="AH1151" i="2"/>
  <c r="I325" i="1"/>
  <c r="AH325" i="2"/>
  <c r="I1116" i="1"/>
  <c r="AH1116" i="2"/>
  <c r="I90" i="1"/>
  <c r="AH90" i="2"/>
  <c r="I1622" i="1"/>
  <c r="AH1622" i="2"/>
  <c r="I365" i="1"/>
  <c r="AH365" i="2"/>
  <c r="I139" i="1"/>
  <c r="AH139" i="2"/>
  <c r="I2200" i="1"/>
  <c r="AH2200" i="2"/>
  <c r="I854" i="1"/>
  <c r="AH854" i="2"/>
  <c r="I2061" i="1"/>
  <c r="AH2061" i="2"/>
  <c r="I1262" i="1"/>
  <c r="AH1262" i="2"/>
  <c r="I1372" i="1"/>
  <c r="AH1372" i="2"/>
  <c r="I2097" i="1"/>
  <c r="AH2097" i="2"/>
  <c r="I609" i="1"/>
  <c r="AH609" i="2"/>
  <c r="I1006" i="1"/>
  <c r="AH1006" i="2"/>
  <c r="I1941" i="1"/>
  <c r="AH1941" i="2"/>
  <c r="I1651" i="1"/>
  <c r="AH1651" i="2"/>
  <c r="I1735" i="1"/>
  <c r="AH1735" i="2"/>
  <c r="I2225" i="1"/>
  <c r="AH2225" i="2"/>
  <c r="I2114" i="1"/>
  <c r="AH2114" i="2"/>
  <c r="I1727" i="1"/>
  <c r="AH1727" i="2"/>
  <c r="I1716" i="1"/>
  <c r="AH1716" i="2"/>
  <c r="I1947" i="1"/>
  <c r="AH1947" i="2"/>
  <c r="I1761" i="1"/>
  <c r="AH1761" i="2"/>
  <c r="I492" i="1"/>
  <c r="AH492" i="2"/>
  <c r="I1647" i="1"/>
  <c r="AH1647" i="2"/>
  <c r="I1589" i="1"/>
  <c r="AH1589" i="2"/>
  <c r="I551" i="1"/>
  <c r="AH551" i="2"/>
  <c r="I1524" i="1"/>
  <c r="AH1524" i="2"/>
  <c r="I2147" i="1"/>
  <c r="AH2147" i="2"/>
  <c r="I1424" i="1"/>
  <c r="AH1424" i="2"/>
  <c r="I2047" i="1"/>
  <c r="AH2047" i="2"/>
  <c r="I2019" i="1"/>
  <c r="AH2019" i="2"/>
  <c r="I1340" i="1"/>
  <c r="AH1340" i="2"/>
  <c r="I364" i="1"/>
  <c r="AH364" i="2"/>
  <c r="I24" i="1"/>
  <c r="AH24" i="2"/>
  <c r="I691" i="1"/>
  <c r="AH691" i="2"/>
  <c r="I2053" i="1"/>
  <c r="AH2053" i="2"/>
  <c r="I1081" i="1"/>
  <c r="AH1081" i="2"/>
  <c r="I913" i="1"/>
  <c r="AH913" i="2"/>
  <c r="I338" i="1"/>
  <c r="AH338" i="2"/>
  <c r="I1163" i="1"/>
  <c r="AH1163" i="2"/>
  <c r="I874" i="1"/>
  <c r="AH874" i="2"/>
  <c r="I1155" i="1"/>
  <c r="AH1155" i="2"/>
  <c r="I984" i="1"/>
  <c r="AH984" i="2"/>
  <c r="I1195" i="1"/>
  <c r="AH1195" i="2"/>
  <c r="I446" i="1"/>
  <c r="AH446" i="2"/>
  <c r="I2033" i="1"/>
  <c r="AH2033" i="2"/>
  <c r="I2009" i="1"/>
  <c r="AH2009" i="2"/>
  <c r="I166" i="1"/>
  <c r="AH166" i="2"/>
  <c r="I829" i="1"/>
  <c r="AH829" i="2"/>
  <c r="I528" i="1"/>
  <c r="AH528" i="2"/>
  <c r="I833" i="1"/>
  <c r="AH833" i="2"/>
  <c r="I1438" i="1"/>
  <c r="AH1438" i="2"/>
  <c r="I1067" i="1"/>
  <c r="AH1067" i="2"/>
  <c r="I1746" i="1"/>
  <c r="AH1746" i="2"/>
  <c r="I229" i="1"/>
  <c r="AH229" i="2"/>
  <c r="I727" i="1"/>
  <c r="AH727" i="2"/>
  <c r="I1031" i="1"/>
  <c r="AH1031" i="2"/>
  <c r="I1953" i="1"/>
  <c r="AH1953" i="2"/>
  <c r="I342" i="1"/>
  <c r="AH342" i="2"/>
  <c r="I1475" i="1"/>
  <c r="AH1475" i="2"/>
  <c r="I1617" i="1"/>
  <c r="AH1617" i="2"/>
  <c r="I1385" i="1"/>
  <c r="AH1385" i="2"/>
  <c r="I319" i="1"/>
  <c r="AH319" i="2"/>
  <c r="I1165" i="1"/>
  <c r="AH1165" i="2"/>
  <c r="I1185" i="1"/>
  <c r="AH1185" i="2"/>
  <c r="I766" i="1"/>
  <c r="AH766" i="2"/>
  <c r="I907" i="1"/>
  <c r="AH907" i="2"/>
  <c r="I644" i="1"/>
  <c r="AH644" i="2"/>
  <c r="I1680" i="1"/>
  <c r="AH1680" i="2"/>
  <c r="I830" i="1"/>
  <c r="AH830" i="2"/>
  <c r="I746" i="1"/>
  <c r="AH746" i="2"/>
  <c r="I1884" i="1"/>
  <c r="AH1884" i="2"/>
  <c r="I1080" i="1"/>
  <c r="AH1080" i="2"/>
  <c r="I605" i="1"/>
  <c r="AH605" i="2"/>
  <c r="I688" i="1"/>
  <c r="AH688" i="2"/>
  <c r="I591" i="1"/>
  <c r="AH591" i="2"/>
  <c r="I1085" i="1"/>
  <c r="AH1085" i="2"/>
  <c r="I2304" i="1"/>
  <c r="AH2304" i="2"/>
  <c r="I151" i="1"/>
  <c r="AH151" i="2"/>
  <c r="I2111" i="1"/>
  <c r="AH2111" i="2"/>
  <c r="I1468" i="1"/>
  <c r="AH1468" i="2"/>
  <c r="I1058" i="1"/>
  <c r="AH1058" i="2"/>
  <c r="I250" i="1"/>
  <c r="AH250" i="2"/>
  <c r="I947" i="1"/>
  <c r="AH947" i="2"/>
  <c r="I391" i="1"/>
  <c r="AH391" i="2"/>
  <c r="I1683" i="1"/>
  <c r="AH1683" i="2"/>
  <c r="I570" i="1"/>
  <c r="AH570" i="2"/>
  <c r="I374" i="1"/>
  <c r="AH374" i="2"/>
  <c r="I781" i="1"/>
  <c r="AH781" i="2"/>
  <c r="I120" i="1"/>
  <c r="AH120" i="2"/>
  <c r="I1451" i="1"/>
  <c r="AH1451" i="2"/>
  <c r="I407" i="1"/>
  <c r="AH407" i="2"/>
  <c r="I369" i="1"/>
  <c r="AH369" i="2"/>
  <c r="I1127" i="1"/>
  <c r="AH1127" i="2"/>
  <c r="I483" i="1"/>
  <c r="AH483" i="2"/>
  <c r="I593" i="1"/>
  <c r="AH593" i="2"/>
  <c r="I2029" i="1"/>
  <c r="AH2029" i="2"/>
  <c r="I2264" i="1"/>
  <c r="AH2264" i="2"/>
  <c r="I350" i="1"/>
  <c r="AH350" i="2"/>
  <c r="I1490" i="1"/>
  <c r="AH1490" i="2"/>
  <c r="I1485" i="1"/>
  <c r="AH1485" i="2"/>
  <c r="I1007" i="1"/>
  <c r="AH1007" i="2"/>
  <c r="I2054" i="1"/>
  <c r="AH2054" i="2"/>
  <c r="I1115" i="1"/>
  <c r="AH1115" i="2"/>
  <c r="I1236" i="1"/>
  <c r="AH1236" i="2"/>
  <c r="I1672" i="1"/>
  <c r="AH1672" i="2"/>
  <c r="I2132" i="1"/>
  <c r="AH2132" i="2"/>
  <c r="I573" i="1"/>
  <c r="AH573" i="2"/>
  <c r="I241" i="1"/>
  <c r="AH241" i="2"/>
  <c r="I2180" i="1"/>
  <c r="AH2180" i="2"/>
  <c r="I2173" i="1"/>
  <c r="AH2173" i="2"/>
  <c r="I1071" i="1"/>
  <c r="AH1071" i="2"/>
  <c r="I234" i="1"/>
  <c r="AH234" i="2"/>
  <c r="I159" i="1"/>
  <c r="AH159" i="2"/>
  <c r="I894" i="1"/>
  <c r="AH894" i="2"/>
  <c r="I1643" i="1"/>
  <c r="AH1643" i="2"/>
  <c r="I916" i="1"/>
  <c r="AH916" i="2"/>
  <c r="I1576" i="1"/>
  <c r="AH1576" i="2"/>
  <c r="I585" i="1"/>
  <c r="AH585" i="2"/>
  <c r="I1995" i="1"/>
  <c r="AH1995" i="2"/>
  <c r="I927" i="1"/>
  <c r="AH927" i="2"/>
  <c r="I1648" i="1"/>
  <c r="AH1648" i="2"/>
  <c r="I477" i="1"/>
  <c r="AH477" i="2"/>
  <c r="I1136" i="1"/>
  <c r="AH1136" i="2"/>
  <c r="I1467" i="1"/>
  <c r="AH1467" i="2"/>
  <c r="I1021" i="1"/>
  <c r="AH1021" i="2"/>
  <c r="I1618" i="1"/>
  <c r="AH1618" i="2"/>
  <c r="I1171" i="1"/>
  <c r="AH1171" i="2"/>
  <c r="I240" i="1"/>
  <c r="AH240" i="2"/>
  <c r="I631" i="1"/>
  <c r="AH631" i="2"/>
  <c r="I859" i="1"/>
  <c r="AH859" i="2"/>
  <c r="I1035" i="1"/>
  <c r="AH1035" i="2"/>
  <c r="I223" i="1"/>
  <c r="AH223" i="2"/>
  <c r="I1867" i="1"/>
  <c r="AH1867" i="2"/>
  <c r="I1024" i="1"/>
  <c r="AH1024" i="2"/>
  <c r="I2192" i="1"/>
  <c r="AH2192" i="2"/>
  <c r="I659" i="1"/>
  <c r="AH659" i="2"/>
  <c r="I761" i="1"/>
  <c r="AH761" i="2"/>
  <c r="I1268" i="1"/>
  <c r="AH1268" i="2"/>
  <c r="I188" i="1"/>
  <c r="AH188" i="2"/>
  <c r="I2299" i="1"/>
  <c r="AH2299" i="2"/>
  <c r="I2294" i="1"/>
  <c r="AH2294" i="2"/>
  <c r="I1108" i="1"/>
  <c r="AH1108" i="2"/>
  <c r="I1854" i="1"/>
  <c r="AH1854" i="2"/>
  <c r="I41" i="1"/>
  <c r="AH41" i="2"/>
  <c r="I1470" i="1"/>
  <c r="AH1470" i="2"/>
  <c r="I499" i="1"/>
  <c r="AH499" i="2"/>
  <c r="I1316" i="1"/>
  <c r="AH1316" i="2"/>
  <c r="I49" i="1"/>
  <c r="AH49" i="2"/>
  <c r="I723" i="1"/>
  <c r="AH723" i="2"/>
  <c r="I1908" i="1"/>
  <c r="AH1908" i="2"/>
  <c r="I1784" i="1"/>
  <c r="AH1784" i="2"/>
  <c r="I1506" i="1"/>
  <c r="AH1506" i="2"/>
  <c r="I1660" i="1"/>
  <c r="AH1660" i="2"/>
  <c r="I549" i="1"/>
  <c r="AH549" i="2"/>
  <c r="I953" i="1"/>
  <c r="AH953" i="2"/>
  <c r="I507" i="1"/>
  <c r="AH507" i="2"/>
  <c r="I2239" i="1"/>
  <c r="AH2239" i="2"/>
  <c r="I255" i="1"/>
  <c r="AH255" i="2"/>
  <c r="I2221" i="1"/>
  <c r="AH2221" i="2"/>
  <c r="I785" i="1"/>
  <c r="AH785" i="2"/>
  <c r="I1396" i="1"/>
  <c r="AH1396" i="2"/>
  <c r="I779" i="1"/>
  <c r="AH779" i="2"/>
  <c r="I1551" i="1"/>
  <c r="AH1551" i="2"/>
  <c r="I2231" i="1"/>
  <c r="AH2231" i="2"/>
  <c r="I331" i="1"/>
  <c r="AH331" i="2"/>
  <c r="I1435" i="1"/>
  <c r="AH1435" i="2"/>
  <c r="I1356" i="1"/>
  <c r="AH1356" i="2"/>
  <c r="I725" i="1"/>
  <c r="AH725" i="2"/>
  <c r="I1583" i="1"/>
  <c r="AH1583" i="2"/>
  <c r="I1904" i="1"/>
  <c r="AH1904" i="2"/>
  <c r="I1138" i="1"/>
  <c r="AH1138" i="2"/>
  <c r="I1059" i="1"/>
  <c r="AH1059" i="2"/>
  <c r="I54" i="1"/>
  <c r="AH54" i="2"/>
  <c r="I264" i="1"/>
  <c r="AH264" i="2"/>
  <c r="I295" i="1"/>
  <c r="AH295" i="2"/>
  <c r="I996" i="1"/>
  <c r="AH996" i="2"/>
  <c r="I2319" i="1"/>
  <c r="AH2319" i="2"/>
  <c r="I1752" i="1"/>
  <c r="AH1752" i="2"/>
  <c r="I1849" i="1"/>
  <c r="AH1849" i="2"/>
  <c r="I2195" i="1"/>
  <c r="AH2195" i="2"/>
  <c r="I1584" i="1"/>
  <c r="AH1584" i="2"/>
  <c r="I654" i="1"/>
  <c r="AH654" i="2"/>
  <c r="I1674" i="1"/>
  <c r="AH1674" i="2"/>
  <c r="I2130" i="1"/>
  <c r="AH2130" i="2"/>
  <c r="I2183" i="1"/>
  <c r="AH2183" i="2"/>
  <c r="I1950" i="1"/>
  <c r="AH1950" i="2"/>
  <c r="I1421" i="1"/>
  <c r="AH1421" i="2"/>
  <c r="I84" i="1"/>
  <c r="AH84" i="2"/>
  <c r="I2166" i="1"/>
  <c r="AH2166" i="2"/>
  <c r="I2135" i="1"/>
  <c r="AH2135" i="2"/>
  <c r="I1022" i="1"/>
  <c r="AH1022" i="2"/>
  <c r="I1045" i="1"/>
  <c r="AH1045" i="2"/>
  <c r="I2213" i="1"/>
  <c r="AH2213" i="2"/>
  <c r="I1228" i="1"/>
  <c r="AH1228" i="2"/>
  <c r="I2267" i="1"/>
  <c r="AH2267" i="2"/>
  <c r="I1094" i="1"/>
  <c r="AH1094" i="2"/>
  <c r="I721" i="1"/>
  <c r="AH721" i="2"/>
  <c r="I148" i="1"/>
  <c r="AH148" i="2"/>
  <c r="I2040" i="1"/>
  <c r="AH2040" i="2"/>
  <c r="I1409" i="1"/>
  <c r="AH1409" i="2"/>
  <c r="I1856" i="1"/>
  <c r="AH1856" i="2"/>
  <c r="I441" i="1"/>
  <c r="AH441" i="2"/>
  <c r="I458" i="1"/>
  <c r="AH458" i="2"/>
  <c r="I459" i="1"/>
  <c r="AH459" i="2"/>
  <c r="I415" i="1"/>
  <c r="AH415" i="2"/>
  <c r="I1850" i="1"/>
  <c r="AH1850" i="2"/>
  <c r="I1539" i="1"/>
  <c r="AH1539" i="2"/>
  <c r="I788" i="1"/>
  <c r="AH788" i="2"/>
  <c r="I1439" i="1"/>
  <c r="AH1439" i="2"/>
  <c r="I772" i="1"/>
  <c r="AH772" i="2"/>
  <c r="I362" i="1"/>
  <c r="AH362" i="2"/>
  <c r="I1510" i="1"/>
  <c r="AH1510" i="2"/>
  <c r="I1416" i="1"/>
  <c r="AH1416" i="2"/>
  <c r="I705" i="1"/>
  <c r="AH705" i="2"/>
  <c r="I1619" i="1"/>
  <c r="AH1619" i="2"/>
  <c r="I848" i="1"/>
  <c r="AH848" i="2"/>
  <c r="I789" i="1"/>
  <c r="AH789" i="2"/>
  <c r="I382" i="1"/>
  <c r="AH382" i="2"/>
  <c r="I2184" i="1"/>
  <c r="AH2184" i="2"/>
  <c r="I1225" i="1"/>
  <c r="AH1225" i="2"/>
  <c r="I1301" i="1"/>
  <c r="AH1301" i="2"/>
  <c r="I106" i="1"/>
  <c r="AH106" i="2"/>
  <c r="I731" i="1"/>
  <c r="AH731" i="2"/>
  <c r="I1806" i="1"/>
  <c r="AH1806" i="2"/>
  <c r="I619" i="1"/>
  <c r="AH619" i="2"/>
  <c r="I787" i="1"/>
  <c r="AH787" i="2"/>
  <c r="I871" i="1"/>
  <c r="AH871" i="2"/>
  <c r="I1737" i="1"/>
  <c r="AH1737" i="2"/>
  <c r="I1590" i="1"/>
  <c r="AH1590" i="2"/>
  <c r="I809" i="1"/>
  <c r="AH809" i="2"/>
  <c r="I936" i="1"/>
  <c r="AH936" i="2"/>
  <c r="I994" i="1"/>
  <c r="AH994" i="2"/>
  <c r="I990" i="1"/>
  <c r="AH990" i="2"/>
  <c r="I2072" i="1"/>
  <c r="AH2072" i="2"/>
  <c r="I1066" i="1"/>
  <c r="AH1066" i="2"/>
  <c r="I1266" i="1"/>
  <c r="AH1266" i="2"/>
  <c r="I457" i="1"/>
  <c r="AH457" i="2"/>
  <c r="I567" i="1"/>
  <c r="AH567" i="2"/>
  <c r="I2137" i="1"/>
  <c r="AH2137" i="2"/>
  <c r="I1415" i="1"/>
  <c r="AH1415" i="2"/>
  <c r="I73" i="1"/>
  <c r="AH73" i="2"/>
  <c r="I1224" i="1"/>
  <c r="AH1224" i="2"/>
  <c r="I418" i="1"/>
  <c r="AH418" i="2"/>
  <c r="I1668" i="1"/>
  <c r="AH1668" i="2"/>
  <c r="I2081" i="1"/>
  <c r="AH2081" i="2"/>
  <c r="I1503" i="1"/>
  <c r="AH1503" i="2"/>
  <c r="I182" i="1"/>
  <c r="AH182" i="2"/>
  <c r="I1193" i="1"/>
  <c r="AH1193" i="2"/>
  <c r="I184" i="1"/>
  <c r="AH184" i="2"/>
  <c r="I2023" i="1"/>
  <c r="AH2023" i="2"/>
  <c r="I251" i="1"/>
  <c r="AH251" i="2"/>
  <c r="I1052" i="1"/>
  <c r="AH1052" i="2"/>
  <c r="I976" i="1"/>
  <c r="AH976" i="2"/>
  <c r="I1744" i="1"/>
  <c r="AH1744" i="2"/>
  <c r="I179" i="1"/>
  <c r="AH179" i="2"/>
  <c r="I2227" i="1"/>
  <c r="AH2227" i="2"/>
  <c r="I661" i="1"/>
  <c r="AH661" i="2"/>
  <c r="I189" i="1"/>
  <c r="AH189" i="2"/>
  <c r="I2308" i="1"/>
  <c r="AH2308" i="2"/>
  <c r="I80" i="1"/>
  <c r="AH80" i="2"/>
  <c r="I890" i="1"/>
  <c r="AH890" i="2"/>
  <c r="I455" i="1"/>
  <c r="AH455" i="2"/>
  <c r="I2292" i="1"/>
  <c r="AH2292" i="2"/>
  <c r="I775" i="1"/>
  <c r="AH775" i="2"/>
  <c r="I1493" i="1"/>
  <c r="AH1493" i="2"/>
  <c r="I957" i="1"/>
  <c r="AH957" i="2"/>
  <c r="I1398" i="1"/>
  <c r="AH1398" i="2"/>
  <c r="I1616" i="1"/>
  <c r="AH1616" i="2"/>
  <c r="I1794" i="1"/>
  <c r="AH1794" i="2"/>
  <c r="I2269" i="1"/>
  <c r="AH2269" i="2"/>
  <c r="I1391" i="1"/>
  <c r="AH1391" i="2"/>
  <c r="I546" i="1"/>
  <c r="AH546" i="2"/>
  <c r="I2133" i="1"/>
  <c r="AH2133" i="2"/>
  <c r="I1481" i="1"/>
  <c r="AH1481" i="2"/>
  <c r="I900" i="1"/>
  <c r="AH900" i="2"/>
  <c r="I1345" i="1"/>
  <c r="AH1345" i="2"/>
  <c r="I1948" i="1"/>
  <c r="AH1948" i="2"/>
  <c r="I1986" i="1"/>
  <c r="AH1986" i="2"/>
  <c r="I2107" i="1"/>
  <c r="AH2107" i="2"/>
  <c r="I1520" i="1"/>
  <c r="AH1520" i="2"/>
  <c r="I580" i="1"/>
  <c r="AH580" i="2"/>
  <c r="I2256" i="1"/>
  <c r="AH2256" i="2"/>
  <c r="I1814" i="1"/>
  <c r="AH1814" i="2"/>
  <c r="I991" i="1"/>
  <c r="AH991" i="2"/>
  <c r="I977" i="1"/>
  <c r="AH977" i="2"/>
  <c r="I1061" i="1"/>
  <c r="AH1061" i="2"/>
  <c r="I442" i="1"/>
  <c r="AH442" i="2"/>
  <c r="I864" i="1"/>
  <c r="AH864" i="2"/>
  <c r="I1763" i="1"/>
  <c r="AH1763" i="2"/>
  <c r="I949" i="1"/>
  <c r="AH949" i="2"/>
  <c r="I707" i="1"/>
  <c r="AH707" i="2"/>
  <c r="I2298" i="1"/>
  <c r="AH2298" i="2"/>
  <c r="I1186" i="1"/>
  <c r="AH1186" i="2"/>
  <c r="I1770" i="1"/>
  <c r="AH1770" i="2"/>
  <c r="I1840" i="1"/>
  <c r="AH1840" i="2"/>
  <c r="I97" i="1"/>
  <c r="AH97" i="2"/>
  <c r="I1538" i="1"/>
  <c r="AH1538" i="2"/>
  <c r="I826" i="1"/>
  <c r="AH826" i="2"/>
  <c r="I1743" i="1"/>
  <c r="AH1743" i="2"/>
  <c r="I1815" i="1"/>
  <c r="AH1815" i="2"/>
  <c r="I19" i="1"/>
  <c r="AH19" i="2"/>
  <c r="I2307" i="1"/>
  <c r="AH2307" i="2"/>
  <c r="I1788" i="1"/>
  <c r="AH1788" i="2"/>
  <c r="I238" i="1"/>
  <c r="AH238" i="2"/>
  <c r="I1702" i="1"/>
  <c r="AH1702" i="2"/>
  <c r="I2191" i="1"/>
  <c r="AH2191" i="2"/>
  <c r="I1069" i="1"/>
  <c r="AH1069" i="2"/>
  <c r="I91" i="1"/>
  <c r="AH91" i="2"/>
  <c r="I1015" i="1"/>
  <c r="AH1015" i="2"/>
  <c r="I726" i="1"/>
  <c r="AH726" i="2"/>
  <c r="I1574" i="1"/>
  <c r="AH1574" i="2"/>
  <c r="I1714" i="1"/>
  <c r="AH1714" i="2"/>
  <c r="I1719" i="1"/>
  <c r="AH1719" i="2"/>
  <c r="I1549" i="1"/>
  <c r="AH1549" i="2"/>
  <c r="I165" i="1"/>
  <c r="AH165" i="2"/>
  <c r="I730" i="1"/>
  <c r="AH730" i="2"/>
  <c r="I1121" i="1"/>
  <c r="AH1121" i="2"/>
  <c r="I1373" i="1"/>
  <c r="AH1373" i="2"/>
  <c r="I2106" i="1"/>
  <c r="AH2106" i="2"/>
  <c r="I903" i="1"/>
  <c r="AH903" i="2"/>
  <c r="I2220" i="1"/>
  <c r="AH2220" i="2"/>
  <c r="I1111" i="1"/>
  <c r="AH1111" i="2"/>
  <c r="I218" i="1"/>
  <c r="AH218" i="2"/>
  <c r="I152" i="1"/>
  <c r="AH152" i="2"/>
  <c r="I1981" i="1"/>
  <c r="AH1981" i="2"/>
  <c r="I183" i="1"/>
  <c r="AH183" i="2"/>
  <c r="I922" i="1"/>
  <c r="AH922" i="2"/>
  <c r="I612" i="1"/>
  <c r="AH612" i="2"/>
  <c r="I2083" i="1"/>
  <c r="AH2083" i="2"/>
  <c r="I1946" i="1"/>
  <c r="AH1946" i="2"/>
  <c r="I1472" i="1"/>
  <c r="AH1472" i="2"/>
  <c r="I1690" i="1"/>
  <c r="AH1690" i="2"/>
  <c r="I1614" i="1"/>
  <c r="AH1614" i="2"/>
  <c r="I1918" i="1"/>
  <c r="AH1918" i="2"/>
  <c r="I885" i="1"/>
  <c r="AH885" i="2"/>
  <c r="I1610" i="1"/>
  <c r="AH1610" i="2"/>
  <c r="I1765" i="1"/>
  <c r="AH1765" i="2"/>
  <c r="I496" i="1"/>
  <c r="AH496" i="2"/>
  <c r="I2295" i="1"/>
  <c r="AH2295" i="2"/>
  <c r="I773" i="1"/>
  <c r="AH773" i="2"/>
  <c r="I586" i="1"/>
  <c r="AH586" i="2"/>
  <c r="I668" i="1"/>
  <c r="AH668" i="2"/>
  <c r="I1090" i="1"/>
  <c r="AH1090" i="2"/>
  <c r="I1992" i="1"/>
  <c r="AH1992" i="2"/>
  <c r="I1277" i="1"/>
  <c r="AH1277" i="2"/>
  <c r="I1261" i="1"/>
  <c r="AH1261" i="2"/>
  <c r="I1909" i="1"/>
  <c r="AH1909" i="2"/>
  <c r="I1984" i="1"/>
  <c r="AH1984" i="2"/>
  <c r="I1518" i="1"/>
  <c r="AH1518" i="2"/>
  <c r="I213" i="1"/>
  <c r="AH213" i="2"/>
  <c r="I873" i="1"/>
  <c r="AH873" i="2"/>
  <c r="I1536" i="1"/>
  <c r="AH1536" i="2"/>
  <c r="I358" i="1"/>
  <c r="AH358" i="2"/>
  <c r="I784" i="1"/>
  <c r="AH784" i="2"/>
  <c r="I1249" i="1"/>
  <c r="AH1249" i="2"/>
  <c r="I277" i="1"/>
  <c r="AH277" i="2"/>
  <c r="I76" i="1"/>
  <c r="AH76" i="2"/>
  <c r="I1281" i="1"/>
  <c r="AH1281" i="2"/>
  <c r="I224" i="1"/>
  <c r="AH224" i="2"/>
  <c r="I500" i="1"/>
  <c r="AH500" i="2"/>
  <c r="I105" i="1"/>
  <c r="AH105" i="2"/>
  <c r="I649" i="1"/>
  <c r="AH649" i="2"/>
  <c r="I696" i="1"/>
  <c r="AH696" i="2"/>
  <c r="I1923" i="1"/>
  <c r="AH1923" i="2"/>
  <c r="I1433" i="1"/>
  <c r="AH1433" i="2"/>
  <c r="I1086" i="1"/>
  <c r="AH1086" i="2"/>
  <c r="I1279" i="1"/>
  <c r="AH1279" i="2"/>
  <c r="I601" i="1"/>
  <c r="AH601" i="2"/>
  <c r="I1800" i="1"/>
  <c r="AH1800" i="2"/>
  <c r="I1496" i="1"/>
  <c r="AH1496" i="2"/>
  <c r="I955" i="1"/>
  <c r="AH955" i="2"/>
  <c r="I376" i="1"/>
  <c r="AH376" i="2"/>
  <c r="I672" i="1"/>
  <c r="AH672" i="2"/>
  <c r="I1413" i="1"/>
  <c r="AH1413" i="2"/>
  <c r="I801" i="1"/>
  <c r="AH801" i="2"/>
  <c r="I1600" i="1"/>
  <c r="AH1600" i="2"/>
  <c r="I673" i="1"/>
  <c r="AH673" i="2"/>
  <c r="I1720" i="1"/>
  <c r="AH1720" i="2"/>
  <c r="I1025" i="1"/>
  <c r="AH1025" i="2"/>
  <c r="I2145" i="1"/>
  <c r="AH2145" i="2"/>
  <c r="I1504" i="1"/>
  <c r="AH1504" i="2"/>
  <c r="I550" i="1"/>
  <c r="AH550" i="2"/>
  <c r="I160" i="1"/>
  <c r="AH160" i="2"/>
  <c r="I2164" i="1"/>
  <c r="AH2164" i="2"/>
  <c r="I486" i="1"/>
  <c r="AH486" i="2"/>
  <c r="I268" i="1"/>
  <c r="AH268" i="2"/>
  <c r="I498" i="1"/>
  <c r="AH498" i="2"/>
  <c r="I1555" i="1"/>
  <c r="AH1555" i="2"/>
  <c r="I2165" i="1"/>
  <c r="AH2165" i="2"/>
  <c r="I1565" i="1"/>
  <c r="AH1565" i="2"/>
  <c r="I421" i="1"/>
  <c r="AH421" i="2"/>
  <c r="I1689" i="1"/>
  <c r="AH1689" i="2"/>
  <c r="I286" i="1"/>
  <c r="AH286" i="2"/>
  <c r="I1873" i="1"/>
  <c r="AH1873" i="2"/>
  <c r="I617" i="1"/>
  <c r="AH617" i="2"/>
  <c r="I1361" i="1"/>
  <c r="AH1361" i="2"/>
  <c r="I899" i="1"/>
  <c r="AH899" i="2"/>
  <c r="I1325" i="1"/>
  <c r="AH1325" i="2"/>
  <c r="I195" i="1"/>
  <c r="AH195" i="2"/>
  <c r="I1969" i="1"/>
  <c r="AH1969" i="2"/>
  <c r="I1598" i="1"/>
  <c r="AH1598" i="2"/>
  <c r="I638" i="1"/>
  <c r="AH638" i="2"/>
  <c r="I409" i="1"/>
  <c r="AH409" i="2"/>
  <c r="I226" i="1"/>
  <c r="AH226" i="2"/>
  <c r="I615" i="1"/>
  <c r="AH615" i="2"/>
  <c r="I637" i="1"/>
  <c r="AH637" i="2"/>
  <c r="I752" i="1"/>
  <c r="AH752" i="2"/>
  <c r="I98" i="1"/>
  <c r="AH98" i="2"/>
  <c r="I328" i="1"/>
  <c r="AH328" i="2"/>
  <c r="I1388" i="1"/>
  <c r="AH1388" i="2"/>
  <c r="I1833" i="1"/>
  <c r="AH1833" i="2"/>
  <c r="I1211" i="1"/>
  <c r="AH1211" i="2"/>
  <c r="I1161" i="1"/>
  <c r="AH1161" i="2"/>
  <c r="I1740" i="1"/>
  <c r="AH1740" i="2"/>
  <c r="I2025" i="1"/>
  <c r="AH2025" i="2"/>
  <c r="I2149" i="1"/>
  <c r="AH2149" i="2"/>
  <c r="I23" i="1"/>
  <c r="AH23" i="2"/>
  <c r="I347" i="1"/>
  <c r="AH347" i="2"/>
  <c r="I161" i="1"/>
  <c r="AH161" i="2"/>
  <c r="I986" i="1"/>
  <c r="AH986" i="2"/>
  <c r="I636" i="1"/>
  <c r="AH636" i="2"/>
  <c r="I398" i="1"/>
  <c r="AH398" i="2"/>
  <c r="I1957" i="1"/>
  <c r="AH1957" i="2"/>
  <c r="I1894" i="1"/>
  <c r="AH1894" i="2"/>
  <c r="I1357" i="1"/>
  <c r="AH1357" i="2"/>
  <c r="I1799" i="1"/>
  <c r="AH1799" i="2"/>
  <c r="I2069" i="1"/>
  <c r="AH2069" i="2"/>
  <c r="I1705" i="1"/>
  <c r="AH1705" i="2"/>
  <c r="I1389" i="1"/>
  <c r="AH1389" i="2"/>
  <c r="I1477" i="1"/>
  <c r="AH1477" i="2"/>
  <c r="I2186" i="1"/>
  <c r="AH2186" i="2"/>
  <c r="I1258" i="1"/>
  <c r="AH1258" i="2"/>
  <c r="I1772" i="1"/>
  <c r="AH1772" i="2"/>
  <c r="I712" i="1"/>
  <c r="AH712" i="2"/>
  <c r="I2201" i="1"/>
  <c r="AH2201" i="2"/>
  <c r="I1893" i="1"/>
  <c r="AH1893" i="2"/>
  <c r="I450" i="1"/>
  <c r="AH450" i="2"/>
  <c r="I406" i="1"/>
  <c r="AH406" i="2"/>
  <c r="I2127" i="1"/>
  <c r="AH2127" i="2"/>
  <c r="I433" i="1"/>
  <c r="AH433" i="2"/>
  <c r="I932" i="1"/>
  <c r="AH932" i="2"/>
  <c r="I1164" i="1"/>
  <c r="AH1164" i="2"/>
  <c r="I1188" i="1"/>
  <c r="AH1188" i="2"/>
  <c r="I1730" i="1"/>
  <c r="AH1730" i="2"/>
  <c r="I782" i="1"/>
  <c r="AH782" i="2"/>
  <c r="I227" i="1"/>
  <c r="AH227" i="2"/>
  <c r="I464" i="1"/>
  <c r="AH464" i="2"/>
  <c r="I1703" i="1"/>
  <c r="AH1703" i="2"/>
  <c r="I2136" i="1"/>
  <c r="AH2136" i="2"/>
  <c r="I1374" i="1"/>
  <c r="AH1374" i="2"/>
  <c r="I2055" i="1"/>
  <c r="AH2055" i="2"/>
  <c r="I610" i="1"/>
  <c r="AH610" i="2"/>
  <c r="I2291" i="1"/>
  <c r="AH2291" i="2"/>
  <c r="I1152" i="1"/>
  <c r="AH1152" i="2"/>
  <c r="I2286" i="1"/>
  <c r="AH2286" i="2"/>
  <c r="I1787" i="1"/>
  <c r="AH1787" i="2"/>
  <c r="I863" i="1"/>
  <c r="AH863" i="2"/>
  <c r="I63" i="1"/>
  <c r="AH63" i="2"/>
  <c r="I2303" i="1"/>
  <c r="AH2303" i="2"/>
  <c r="I616" i="1"/>
  <c r="AH616" i="2"/>
  <c r="I102" i="1"/>
  <c r="AH102" i="2"/>
  <c r="I919" i="1"/>
  <c r="AH919" i="2"/>
  <c r="I394" i="1"/>
  <c r="AH394" i="2"/>
  <c r="I969" i="1"/>
  <c r="AH969" i="2"/>
  <c r="I2031" i="1"/>
  <c r="AH2031" i="2"/>
  <c r="I682" i="1"/>
  <c r="AH682" i="2"/>
  <c r="I2153" i="1"/>
  <c r="AH2153" i="2"/>
  <c r="I566" i="1"/>
  <c r="AH566" i="2"/>
  <c r="I1465" i="1"/>
  <c r="AH1465" i="2"/>
  <c r="I318" i="1"/>
  <c r="AH318" i="2"/>
  <c r="I1386" i="1"/>
  <c r="AH1386" i="2"/>
  <c r="I2171" i="1"/>
  <c r="AH2171" i="2"/>
  <c r="I1615" i="1"/>
  <c r="AH1615" i="2"/>
  <c r="I798" i="1"/>
  <c r="AH798" i="2"/>
  <c r="I535" i="1"/>
  <c r="AH535" i="2"/>
  <c r="I422" i="1"/>
  <c r="AH422" i="2"/>
  <c r="I1945" i="1"/>
  <c r="AH1945" i="2"/>
  <c r="I1199" i="1"/>
  <c r="AH1199" i="2"/>
  <c r="I1509" i="1"/>
  <c r="AH1509" i="2"/>
  <c r="I2005" i="1"/>
  <c r="AH2005" i="2"/>
  <c r="I2064" i="1"/>
  <c r="AH2064" i="2"/>
  <c r="I207" i="1"/>
  <c r="AH207" i="2"/>
  <c r="I2018" i="1"/>
  <c r="AH2018" i="2"/>
  <c r="I709" i="1"/>
  <c r="AH709" i="2"/>
  <c r="I2193" i="1"/>
  <c r="AH2193" i="2"/>
  <c r="I451" i="1"/>
  <c r="AH451" i="2"/>
  <c r="I906" i="1"/>
  <c r="AH906" i="2"/>
  <c r="I1916" i="1"/>
  <c r="AH1916" i="2"/>
  <c r="I715" i="1"/>
  <c r="AH715" i="2"/>
  <c r="I1229" i="1"/>
  <c r="AH1229" i="2"/>
  <c r="I2011" i="1"/>
  <c r="AH2011" i="2"/>
  <c r="I145" i="1"/>
  <c r="AH145" i="2"/>
  <c r="I1039" i="1"/>
  <c r="AH1039" i="2"/>
  <c r="I1866" i="1"/>
  <c r="AH1866" i="2"/>
  <c r="I1363" i="1"/>
  <c r="AH1363" i="2"/>
  <c r="I624" i="1"/>
  <c r="AH624" i="2"/>
  <c r="I1397" i="1"/>
  <c r="AH1397" i="2"/>
  <c r="I429" i="1"/>
  <c r="AH429" i="2"/>
  <c r="I1352" i="1"/>
  <c r="AH1352" i="2"/>
  <c r="I280" i="1"/>
  <c r="AH280" i="2"/>
  <c r="I2172" i="1"/>
  <c r="AH2172" i="2"/>
  <c r="I2287" i="1"/>
  <c r="AH2287" i="2"/>
  <c r="I1441" i="1"/>
  <c r="AH1441" i="2"/>
  <c r="I2253" i="1"/>
  <c r="AH2253" i="2"/>
  <c r="I510" i="1"/>
  <c r="AH510" i="2"/>
  <c r="I289" i="1"/>
  <c r="AH289" i="2"/>
  <c r="I1960" i="1"/>
  <c r="AH1960" i="2"/>
  <c r="I349" i="1"/>
  <c r="AH349" i="2"/>
  <c r="I1306" i="1"/>
  <c r="AH1306" i="2"/>
  <c r="I1048" i="1"/>
  <c r="AH1048" i="2"/>
  <c r="I279" i="1"/>
  <c r="AH279" i="2"/>
  <c r="I808" i="1"/>
  <c r="AH808" i="2"/>
  <c r="I929" i="1"/>
  <c r="AH929" i="2"/>
  <c r="I2062" i="1"/>
  <c r="AH2062" i="2"/>
  <c r="I867" i="1"/>
  <c r="AH867" i="2"/>
  <c r="I940" i="1"/>
  <c r="AH940" i="2"/>
  <c r="I946" i="1"/>
  <c r="AH946" i="2"/>
  <c r="I302" i="1"/>
  <c r="AH302" i="2"/>
  <c r="I1569" i="1"/>
  <c r="AH1569" i="2"/>
  <c r="I1336" i="1"/>
  <c r="AH1336" i="2"/>
  <c r="I44" i="1"/>
  <c r="AH44" i="2"/>
  <c r="I1139" i="1"/>
  <c r="AH1139" i="2"/>
  <c r="I1292" i="1"/>
  <c r="AH1292" i="2"/>
  <c r="I402" i="1"/>
  <c r="AH402" i="2"/>
  <c r="I2002" i="1"/>
  <c r="AH2002" i="2"/>
  <c r="I1297" i="1"/>
  <c r="AH1297" i="2"/>
  <c r="I892" i="1"/>
  <c r="AH892" i="2"/>
  <c r="I588" i="1"/>
  <c r="AH588" i="2"/>
  <c r="I640" i="1"/>
  <c r="AH640" i="2"/>
  <c r="I548" i="1"/>
  <c r="AH548" i="2"/>
  <c r="I375" i="1"/>
  <c r="AH375" i="2"/>
  <c r="I943" i="1"/>
  <c r="AH943" i="2"/>
  <c r="I1508" i="1"/>
  <c r="AH1508" i="2"/>
  <c r="I1051" i="1"/>
  <c r="AH1051" i="2"/>
  <c r="I1425" i="1"/>
  <c r="AH1425" i="2"/>
  <c r="I910" i="1"/>
  <c r="AH910" i="2"/>
  <c r="I589" i="1"/>
  <c r="AH589" i="2"/>
  <c r="I1676" i="1"/>
  <c r="AH1676" i="2"/>
  <c r="I373" i="1"/>
  <c r="AH373" i="2"/>
  <c r="I1028" i="1"/>
  <c r="AH1028" i="2"/>
  <c r="I1437" i="1"/>
  <c r="AH1437" i="2"/>
  <c r="I1582" i="1"/>
  <c r="AH1582" i="2"/>
  <c r="I1118" i="1"/>
  <c r="AH1118" i="2"/>
  <c r="I1371" i="1"/>
  <c r="AH1371" i="2"/>
  <c r="I1337" i="1"/>
  <c r="AH1337" i="2"/>
  <c r="I1820" i="1"/>
  <c r="AH1820" i="2"/>
  <c r="I1819" i="1"/>
  <c r="AH1819" i="2"/>
  <c r="I1664" i="1"/>
  <c r="AH1664" i="2"/>
  <c r="I1097" i="1"/>
  <c r="AH1097" i="2"/>
  <c r="I909" i="1"/>
  <c r="AH909" i="2"/>
  <c r="I1628" i="1"/>
  <c r="AH1628" i="2"/>
  <c r="I1769" i="1"/>
  <c r="AH1769" i="2"/>
  <c r="I413" i="1"/>
  <c r="AH413" i="2"/>
  <c r="I923" i="1"/>
  <c r="AH923" i="2"/>
  <c r="I1221" i="1"/>
  <c r="AH1221" i="2"/>
  <c r="I220" i="1"/>
  <c r="AH220" i="2"/>
  <c r="I270" i="1"/>
  <c r="AH270" i="2"/>
  <c r="I560" i="1"/>
  <c r="AH560" i="2"/>
  <c r="I300" i="1"/>
  <c r="AH300" i="2"/>
  <c r="I1693" i="1"/>
  <c r="AH1693" i="2"/>
  <c r="I462" i="1"/>
  <c r="AH462" i="2"/>
  <c r="I2056" i="1"/>
  <c r="AH2056" i="2"/>
  <c r="I813" i="1"/>
  <c r="AH813" i="2"/>
  <c r="I971" i="1"/>
  <c r="AH971" i="2"/>
  <c r="I1237" i="1"/>
  <c r="AH1237" i="2"/>
  <c r="I1227" i="1"/>
  <c r="AH1227" i="2"/>
  <c r="I2257" i="1"/>
  <c r="AH2257" i="2"/>
  <c r="I2131" i="1"/>
  <c r="AH2131" i="2"/>
  <c r="I293" i="1"/>
  <c r="AH293" i="2"/>
  <c r="I1595" i="1"/>
  <c r="AH1595" i="2"/>
  <c r="I34" i="1"/>
  <c r="AH34" i="2"/>
  <c r="I272" i="1"/>
  <c r="AH272" i="2"/>
  <c r="I689" i="1"/>
  <c r="AH689" i="2"/>
  <c r="I60" i="1"/>
  <c r="AH60" i="2"/>
  <c r="I1260" i="1"/>
  <c r="AH1260" i="2"/>
  <c r="I1092" i="1"/>
  <c r="AH1092" i="2"/>
  <c r="I738" i="1"/>
  <c r="AH738" i="2"/>
  <c r="I841" i="1"/>
  <c r="AH841" i="2"/>
  <c r="I800" i="1"/>
  <c r="AH800" i="2"/>
  <c r="I521" i="1"/>
  <c r="AH521" i="2"/>
  <c r="I1200" i="1"/>
  <c r="AH1200" i="2"/>
  <c r="I1234" i="1"/>
  <c r="AH1234" i="2"/>
  <c r="I478" i="1"/>
  <c r="AH478" i="2"/>
  <c r="I1803" i="1"/>
  <c r="AH1803" i="2"/>
  <c r="I2273" i="1"/>
  <c r="AH2273" i="2"/>
  <c r="I11" i="1"/>
  <c r="AH11" i="2"/>
  <c r="I1661" i="1"/>
  <c r="AH1661" i="2"/>
  <c r="I1399" i="1"/>
  <c r="AH1399" i="2"/>
  <c r="I869" i="1"/>
  <c r="AH869" i="2"/>
  <c r="I1453" i="1"/>
  <c r="AH1453" i="2"/>
  <c r="I744" i="1"/>
  <c r="AH744" i="2"/>
  <c r="I1233" i="1"/>
  <c r="AH1233" i="2"/>
  <c r="I275" i="1"/>
  <c r="AH275" i="2"/>
  <c r="I1214" i="1"/>
  <c r="AH1214" i="2"/>
  <c r="I1525" i="1"/>
  <c r="AH1525" i="2"/>
  <c r="I396" i="1"/>
  <c r="AH396" i="2"/>
  <c r="I1101" i="1"/>
  <c r="AH1101" i="2"/>
  <c r="I2046" i="1"/>
  <c r="AH2046" i="2"/>
  <c r="I1733" i="1"/>
  <c r="AH1733" i="2"/>
  <c r="I2152" i="1"/>
  <c r="AH2152" i="2"/>
  <c r="I1135" i="1"/>
  <c r="AH1135" i="2"/>
  <c r="I149" i="1"/>
  <c r="AH149" i="2"/>
  <c r="I285" i="1"/>
  <c r="AH285" i="2"/>
  <c r="I345" i="1"/>
  <c r="AH345" i="2"/>
  <c r="I1241" i="1"/>
  <c r="AH1241" i="2"/>
  <c r="I1153" i="1"/>
  <c r="AH1153" i="2"/>
  <c r="I1167" i="1"/>
  <c r="AH1167" i="2"/>
  <c r="I1621" i="1"/>
  <c r="AH1621" i="2"/>
  <c r="I760" i="1"/>
  <c r="AH760" i="2"/>
  <c r="I297" i="1"/>
  <c r="AH297" i="2"/>
  <c r="I2169" i="1"/>
  <c r="AH2169" i="2"/>
  <c r="I1599" i="1"/>
  <c r="AH1599" i="2"/>
  <c r="I2051" i="1"/>
  <c r="AH2051" i="2"/>
  <c r="I30" i="1"/>
  <c r="AH30" i="2"/>
  <c r="I2095" i="1"/>
  <c r="AH2095" i="2"/>
  <c r="I1965" i="1"/>
  <c r="AH1965" i="2"/>
  <c r="I1128" i="1"/>
  <c r="AH1128" i="2"/>
  <c r="I296" i="1"/>
  <c r="AH296" i="2"/>
  <c r="I1932" i="1"/>
  <c r="AH1932" i="2"/>
  <c r="I555" i="1"/>
  <c r="AH555" i="2"/>
  <c r="I1797" i="1"/>
  <c r="AH1797" i="2"/>
  <c r="I1282" i="1"/>
  <c r="AH1282" i="2"/>
  <c r="I1704" i="1"/>
  <c r="AH1704" i="2"/>
  <c r="I1308" i="1"/>
  <c r="AH1308" i="2"/>
  <c r="I767" i="1"/>
  <c r="AH767" i="2"/>
  <c r="I836" i="1"/>
  <c r="AH836" i="2"/>
  <c r="I92" i="1"/>
  <c r="AH92" i="2"/>
  <c r="I1244" i="1"/>
  <c r="AH1244" i="2"/>
  <c r="I281" i="1"/>
  <c r="AH281" i="2"/>
  <c r="I1789" i="1"/>
  <c r="AH1789" i="2"/>
  <c r="I790" i="1"/>
  <c r="AH790" i="2"/>
  <c r="I650" i="1"/>
  <c r="AH650" i="2"/>
  <c r="I1791" i="1"/>
  <c r="AH1791" i="2"/>
  <c r="I2141" i="1"/>
  <c r="AH2141" i="2"/>
  <c r="I1903" i="1"/>
  <c r="AH1903" i="2"/>
  <c r="I1330" i="1"/>
  <c r="AH1330" i="2"/>
  <c r="I404" i="1"/>
  <c r="AH404" i="2"/>
  <c r="I1144" i="1"/>
  <c r="AH1144" i="2"/>
  <c r="I197" i="1"/>
  <c r="AH197" i="2"/>
  <c r="I489" i="1"/>
  <c r="AH489" i="2"/>
  <c r="I88" i="1"/>
  <c r="AH88" i="2"/>
  <c r="I860" i="1"/>
  <c r="AH860" i="2"/>
  <c r="I2217" i="1"/>
  <c r="AH2217" i="2"/>
  <c r="I313" i="1"/>
  <c r="AH313" i="2"/>
  <c r="I126" i="1"/>
  <c r="AH126" i="2"/>
  <c r="I2012" i="1"/>
  <c r="AH2012" i="2"/>
  <c r="I1602" i="1"/>
  <c r="AH1602" i="2"/>
  <c r="I1143" i="1"/>
  <c r="AH1143" i="2"/>
  <c r="I1173" i="1"/>
  <c r="AH1173" i="2"/>
  <c r="I75" i="1"/>
  <c r="AH75" i="2"/>
  <c r="I1985" i="1"/>
  <c r="AH1985" i="2"/>
  <c r="I1801" i="1"/>
  <c r="AH1801" i="2"/>
  <c r="I298" i="1"/>
  <c r="AH298" i="2"/>
  <c r="I1440" i="1"/>
  <c r="AH1440" i="2"/>
  <c r="I1512" i="1"/>
  <c r="AH1512" i="2"/>
  <c r="I1335" i="1"/>
  <c r="AH1335" i="2"/>
  <c r="I1889" i="1"/>
  <c r="AH1889" i="2"/>
  <c r="I196" i="1"/>
  <c r="AH196" i="2"/>
  <c r="I1890" i="1"/>
  <c r="AH1890" i="2"/>
  <c r="I1587" i="1"/>
  <c r="AH1587" i="2"/>
  <c r="I1795" i="1"/>
  <c r="AH1795" i="2"/>
  <c r="I10" i="1"/>
  <c r="AH10" i="2"/>
  <c r="I242" i="1"/>
  <c r="AH242" i="2"/>
  <c r="I1943" i="1"/>
  <c r="AH1943" i="2"/>
  <c r="I263" i="1"/>
  <c r="AH263" i="2"/>
  <c r="I1246" i="1"/>
  <c r="AH1246" i="2"/>
  <c r="I2309" i="1"/>
  <c r="AH2309" i="2"/>
  <c r="I1310" i="1"/>
  <c r="AH1310" i="2"/>
  <c r="I1471" i="1"/>
  <c r="AH1471" i="2"/>
  <c r="I2252" i="1"/>
  <c r="AH2252" i="2"/>
  <c r="I449" i="1"/>
  <c r="AH449" i="2"/>
  <c r="I804" i="1"/>
  <c r="AH804" i="2"/>
  <c r="I1900" i="1"/>
  <c r="AH1900" i="2"/>
  <c r="I1347" i="1"/>
  <c r="AH1347" i="2"/>
  <c r="I973" i="1"/>
  <c r="AH973" i="2"/>
  <c r="I626" i="1"/>
  <c r="AH626" i="2"/>
  <c r="I1017" i="1"/>
  <c r="AH1017" i="2"/>
  <c r="I1348" i="1"/>
  <c r="AH1348" i="2"/>
  <c r="I1993" i="1"/>
  <c r="AH1993" i="2"/>
  <c r="I1882" i="1"/>
  <c r="AH1882" i="2"/>
  <c r="I2022" i="1"/>
  <c r="AH2022" i="2"/>
  <c r="I1344" i="1"/>
  <c r="AH1344" i="2"/>
  <c r="I1786" i="1"/>
  <c r="AH1786" i="2"/>
  <c r="I228" i="1"/>
  <c r="AH228" i="2"/>
  <c r="I1695" i="1"/>
  <c r="AH1695" i="2"/>
  <c r="I1346" i="1"/>
  <c r="AH1346" i="2"/>
  <c r="I2277" i="1"/>
  <c r="AH2277" i="2"/>
  <c r="I474" i="1"/>
  <c r="AH474" i="2"/>
  <c r="I2247" i="1"/>
  <c r="AH2247" i="2"/>
  <c r="I1837" i="1"/>
  <c r="AH1837" i="2"/>
  <c r="I851" i="1"/>
  <c r="AH851" i="2"/>
  <c r="I72" i="1"/>
  <c r="AH72" i="2"/>
  <c r="I1529" i="1"/>
  <c r="AH1529" i="2"/>
  <c r="I875" i="1"/>
  <c r="AH875" i="2"/>
  <c r="I115" i="1"/>
  <c r="AH115" i="2"/>
  <c r="I2285" i="1"/>
  <c r="AH2285" i="2"/>
  <c r="I2126" i="1"/>
  <c r="AH2126" i="2"/>
  <c r="I700" i="1"/>
  <c r="AH700" i="2"/>
  <c r="I1726" i="1"/>
  <c r="AH1726" i="2"/>
  <c r="I485" i="1"/>
  <c r="AH485" i="2"/>
  <c r="I344" i="1"/>
  <c r="AH344" i="2"/>
  <c r="I50" i="1"/>
  <c r="AH50" i="2"/>
  <c r="I1591" i="1"/>
  <c r="AH1591" i="2"/>
  <c r="I1514" i="1"/>
  <c r="AH1514" i="2"/>
  <c r="I855" i="1"/>
  <c r="AH855" i="2"/>
  <c r="I1652" i="1"/>
  <c r="AH1652" i="2"/>
  <c r="I1480" i="1"/>
  <c r="AH1480" i="2"/>
  <c r="I2117" i="1"/>
  <c r="AH2117" i="2"/>
  <c r="I2228" i="1"/>
  <c r="AH2228" i="2"/>
  <c r="I372" i="1"/>
  <c r="AH372" i="2"/>
  <c r="I236" i="1"/>
  <c r="AH236" i="2"/>
  <c r="I61" i="1"/>
  <c r="AH61" i="2"/>
  <c r="I55" i="1"/>
  <c r="AH55" i="2"/>
  <c r="I1368" i="1"/>
  <c r="AH1368" i="2"/>
  <c r="I1047" i="1"/>
  <c r="AH1047" i="2"/>
  <c r="I942" i="1"/>
  <c r="AH942" i="2"/>
  <c r="I208" i="1"/>
  <c r="AH208" i="2"/>
  <c r="I1156" i="1"/>
  <c r="AH1156" i="2"/>
  <c r="I1203" i="1"/>
  <c r="AH1203" i="2"/>
  <c r="I267" i="1"/>
  <c r="AH267" i="2"/>
  <c r="I1906" i="1"/>
  <c r="AH1906" i="2"/>
  <c r="I2043" i="1"/>
  <c r="AH2043" i="2"/>
  <c r="I915" i="1"/>
  <c r="AH915" i="2"/>
  <c r="I233" i="1"/>
  <c r="AH233" i="2"/>
  <c r="I2212" i="1"/>
  <c r="AH2212" i="2"/>
  <c r="I334" i="1"/>
  <c r="AH334" i="2"/>
  <c r="I2268" i="1"/>
  <c r="AH2268" i="2"/>
  <c r="I754" i="1"/>
  <c r="AH754" i="2"/>
  <c r="I839" i="1"/>
  <c r="AH839" i="2"/>
  <c r="I2088" i="1"/>
  <c r="AH2088" i="2"/>
  <c r="I956" i="1"/>
  <c r="AH956" i="2"/>
  <c r="I608" i="1"/>
  <c r="AH608" i="2"/>
  <c r="I2300" i="1"/>
  <c r="AH2300" i="2"/>
  <c r="I89" i="1"/>
  <c r="AH89" i="2"/>
  <c r="I1213" i="1"/>
  <c r="AH1213" i="2"/>
  <c r="I1198" i="1"/>
  <c r="AH1198" i="2"/>
  <c r="I2263" i="1"/>
  <c r="AH2263" i="2"/>
  <c r="I1777" i="1"/>
  <c r="AH1777" i="2"/>
  <c r="I426" i="1"/>
  <c r="AH426" i="2"/>
  <c r="I1220" i="1"/>
  <c r="AH1220" i="2"/>
  <c r="I1309" i="1"/>
  <c r="AH1309" i="2"/>
  <c r="I158" i="1"/>
  <c r="AH158" i="2"/>
  <c r="I1567" i="1"/>
  <c r="AH1567" i="2"/>
  <c r="I487" i="1"/>
  <c r="AH487" i="2"/>
  <c r="I191" i="1"/>
  <c r="AH191" i="2"/>
  <c r="I562" i="1"/>
  <c r="AH562" i="2"/>
  <c r="I68" i="1"/>
  <c r="AH68" i="2"/>
  <c r="I1994" i="1"/>
  <c r="AH1994" i="2"/>
  <c r="I1142" i="1"/>
  <c r="AH1142" i="2"/>
  <c r="I399" i="1"/>
  <c r="AH399" i="2"/>
  <c r="I1754" i="1"/>
  <c r="AH1754" i="2"/>
  <c r="I2259" i="1"/>
  <c r="AH2259" i="2"/>
  <c r="I1088" i="1"/>
  <c r="AH1088" i="2"/>
  <c r="I484" i="1"/>
  <c r="AH484" i="2"/>
  <c r="I2000" i="1"/>
  <c r="AH2000" i="2"/>
  <c r="I274" i="1"/>
  <c r="AH274" i="2"/>
  <c r="I1112" i="1"/>
  <c r="AH1112" i="2"/>
  <c r="I199" i="1"/>
  <c r="AH199" i="2"/>
  <c r="I1625" i="1"/>
  <c r="AH1625" i="2"/>
  <c r="I1935" i="1"/>
  <c r="AH1935" i="2"/>
  <c r="I1961" i="1"/>
  <c r="AH1961" i="2"/>
  <c r="I1581" i="1"/>
  <c r="AH1581" i="2"/>
  <c r="I687" i="1"/>
  <c r="AH687" i="2"/>
  <c r="I1658" i="1"/>
  <c r="AH1658" i="2"/>
  <c r="I2244" i="1"/>
  <c r="AH2244" i="2"/>
  <c r="I1748" i="1"/>
  <c r="AH1748" i="2"/>
  <c r="I1955" i="1"/>
  <c r="AH1955" i="2"/>
  <c r="I1036" i="1"/>
  <c r="AH1036" i="2"/>
  <c r="I1924" i="1"/>
  <c r="AH1924" i="2"/>
  <c r="I1042" i="1"/>
  <c r="AH1042" i="2"/>
  <c r="I1684" i="1"/>
  <c r="AH1684" i="2"/>
  <c r="I428" i="1"/>
  <c r="AH428" i="2"/>
  <c r="I335" i="1"/>
  <c r="AH335" i="2"/>
  <c r="I1517" i="1"/>
  <c r="AH1517" i="2"/>
  <c r="I1209" i="1"/>
  <c r="AH1209" i="2"/>
  <c r="I669" i="1"/>
  <c r="AH669" i="2"/>
  <c r="I1872" i="1"/>
  <c r="AH1872" i="2"/>
  <c r="I1533" i="1"/>
  <c r="AH1533" i="2"/>
  <c r="I1898" i="1"/>
  <c r="AH1898" i="2"/>
  <c r="I178" i="1"/>
  <c r="AH178" i="2"/>
  <c r="I1219" i="1"/>
  <c r="AH1219" i="2"/>
  <c r="I924" i="1"/>
  <c r="AH924" i="2"/>
  <c r="I1089" i="1"/>
  <c r="AH1089" i="2"/>
  <c r="I1131" i="1"/>
  <c r="AH1131" i="2"/>
  <c r="I2121" i="1"/>
  <c r="AH2121" i="2"/>
  <c r="I743" i="1"/>
  <c r="AH743" i="2"/>
  <c r="I542" i="1"/>
  <c r="AH542" i="2"/>
  <c r="I540" i="1"/>
  <c r="AH540" i="2"/>
  <c r="I1764" i="1"/>
  <c r="AH1764" i="2"/>
  <c r="I1009" i="1"/>
  <c r="AH1009" i="2"/>
  <c r="I2030" i="1"/>
  <c r="AH2030" i="2"/>
  <c r="I1876" i="1"/>
  <c r="AH1876" i="2"/>
  <c r="I703" i="1"/>
  <c r="AH703" i="2"/>
  <c r="I359" i="1"/>
  <c r="AH359" i="2"/>
  <c r="I1568" i="1"/>
  <c r="AH1568" i="2"/>
  <c r="I1204" i="1"/>
  <c r="AH1204" i="2"/>
  <c r="I897" i="1"/>
  <c r="AH897" i="2"/>
  <c r="I514" i="1"/>
  <c r="AH514" i="2"/>
  <c r="I2274" i="1"/>
  <c r="AH2274" i="2"/>
  <c r="I965" i="1"/>
  <c r="AH965" i="2"/>
  <c r="I901" i="1"/>
  <c r="AH901" i="2"/>
  <c r="I1177" i="1"/>
  <c r="AH1177" i="2"/>
  <c r="I1966" i="1"/>
  <c r="AH1966" i="2"/>
  <c r="I879" i="1"/>
  <c r="AH879" i="2"/>
  <c r="I681" i="1"/>
  <c r="AH681" i="2"/>
  <c r="I1079" i="1"/>
  <c r="AH1079" i="2"/>
  <c r="I123" i="1"/>
  <c r="AH123" i="2"/>
  <c r="I2027" i="1"/>
  <c r="AH2027" i="2"/>
  <c r="I1149" i="1"/>
  <c r="AH1149" i="2"/>
  <c r="I857" i="1"/>
  <c r="AH857" i="2"/>
  <c r="I1369" i="1"/>
  <c r="AH1369" i="2"/>
  <c r="I39" i="1"/>
  <c r="AH39" i="2"/>
  <c r="I1404" i="1"/>
  <c r="AH1404" i="2"/>
  <c r="I168" i="1"/>
  <c r="AH168" i="2"/>
  <c r="I431" i="1"/>
  <c r="AH431" i="2"/>
  <c r="I4" i="2"/>
  <c r="I1645" i="1"/>
  <c r="AH1645" i="2"/>
  <c r="I979" i="1"/>
  <c r="AH979" i="2"/>
  <c r="I1543" i="1"/>
  <c r="AH1543" i="2"/>
  <c r="I118" i="1"/>
  <c r="AH118" i="2"/>
  <c r="I1077" i="1"/>
  <c r="AH1077" i="2"/>
  <c r="I1182" i="1"/>
  <c r="AH1182" i="2"/>
  <c r="I434" i="1"/>
  <c r="AH434" i="2"/>
  <c r="I630" i="1"/>
  <c r="AH630" i="2"/>
  <c r="I2028" i="1"/>
  <c r="AH2028" i="2"/>
  <c r="I1634" i="1"/>
  <c r="AH1634" i="2"/>
  <c r="I1655" i="1"/>
  <c r="AH1655" i="2"/>
  <c r="I1601" i="1"/>
  <c r="AH1601" i="2"/>
  <c r="I1134" i="1"/>
  <c r="AH1134" i="2"/>
  <c r="I440" i="1"/>
  <c r="AH440" i="2"/>
  <c r="I2282" i="1"/>
  <c r="AH2282" i="2"/>
  <c r="I2189" i="1"/>
  <c r="AH2189" i="2"/>
  <c r="I2058" i="1"/>
  <c r="AH2058" i="2"/>
  <c r="I131" i="1"/>
  <c r="AH131" i="2"/>
  <c r="I1174" i="1"/>
  <c r="AH1174" i="2"/>
  <c r="I1402" i="1"/>
  <c r="AH1402" i="2"/>
  <c r="I1459" i="1"/>
  <c r="AH1459" i="2"/>
  <c r="I2198" i="1"/>
  <c r="AH2198" i="2"/>
  <c r="I1257" i="1"/>
  <c r="AH1257" i="2"/>
  <c r="I1004" i="1"/>
  <c r="AH1004" i="2"/>
  <c r="I1970" i="1"/>
  <c r="AH1970" i="2"/>
  <c r="I1181" i="1"/>
  <c r="AH1181" i="2"/>
  <c r="I405" i="1"/>
  <c r="AH405" i="2"/>
  <c r="I333" i="1"/>
  <c r="AH333" i="2"/>
  <c r="I583" i="1"/>
  <c r="AH583" i="2"/>
  <c r="I2211" i="1"/>
  <c r="AH2211" i="2"/>
  <c r="I547" i="1"/>
  <c r="AH547" i="2"/>
  <c r="I1821" i="1"/>
  <c r="AH1821" i="2"/>
  <c r="I2102" i="1"/>
  <c r="AH2102" i="2"/>
  <c r="I1096" i="1"/>
  <c r="AH1096" i="2"/>
  <c r="I1557" i="1"/>
  <c r="AH1557" i="2"/>
  <c r="I1005" i="1"/>
  <c r="AH1005" i="2"/>
  <c r="I1469" i="1"/>
  <c r="AH1469" i="2"/>
  <c r="I2249" i="1"/>
  <c r="AH2249" i="2"/>
  <c r="I1944" i="1"/>
  <c r="AH1944" i="2"/>
  <c r="I230" i="1"/>
  <c r="AH230" i="2"/>
  <c r="I163" i="1"/>
  <c r="AH163" i="2"/>
  <c r="I1379" i="1"/>
  <c r="AH1379" i="2"/>
  <c r="I572" i="1"/>
  <c r="AH572" i="2"/>
  <c r="I192" i="1"/>
  <c r="AH192" i="2"/>
  <c r="I1968" i="1"/>
  <c r="AH1968" i="2"/>
  <c r="I476" i="1"/>
  <c r="AH476" i="2"/>
  <c r="I1579" i="1"/>
  <c r="AH1579" i="2"/>
  <c r="I1407" i="1"/>
  <c r="AH1407" i="2"/>
  <c r="I1951" i="1"/>
  <c r="AH1951" i="2"/>
  <c r="I265" i="1"/>
  <c r="AH265" i="2"/>
  <c r="I412" i="1"/>
  <c r="AH412" i="2"/>
  <c r="I1997" i="1"/>
  <c r="AH1997" i="2"/>
  <c r="I1273" i="1"/>
  <c r="AH1273" i="2"/>
  <c r="I1630" i="1"/>
  <c r="AH1630" i="2"/>
  <c r="I1351" i="1"/>
  <c r="AH1351" i="2"/>
  <c r="I648" i="1"/>
  <c r="AH648" i="2"/>
  <c r="I530" i="1"/>
  <c r="AH530" i="2"/>
  <c r="I135" i="1"/>
  <c r="AH135" i="2"/>
  <c r="I2065" i="1"/>
  <c r="AH2065" i="2"/>
  <c r="I1774" i="1"/>
  <c r="AH1774" i="2"/>
  <c r="I132" i="1"/>
  <c r="AH132" i="2"/>
  <c r="I1449" i="1"/>
  <c r="AH1449" i="2"/>
  <c r="I2052" i="1"/>
  <c r="AH2052" i="2"/>
  <c r="I968" i="1"/>
  <c r="AH968" i="2"/>
  <c r="I59" i="1"/>
  <c r="AH59" i="2"/>
  <c r="I1626" i="1"/>
  <c r="AH1626" i="2"/>
  <c r="I665" i="1"/>
  <c r="AH665" i="2"/>
  <c r="I1736" i="1"/>
  <c r="AH1736" i="2"/>
  <c r="I21" i="1"/>
  <c r="AH21" i="2"/>
  <c r="I1430" i="1"/>
  <c r="AH1430" i="2"/>
  <c r="I1378" i="1"/>
  <c r="AH1378" i="2"/>
  <c r="I340" i="1"/>
  <c r="AH340" i="2"/>
  <c r="I1291" i="1"/>
  <c r="AH1291" i="2"/>
  <c r="I1632" i="1"/>
  <c r="AH1632" i="2"/>
  <c r="I262" i="1"/>
  <c r="AH262" i="2"/>
  <c r="I2237" i="1"/>
  <c r="AH2237" i="2"/>
  <c r="I739" i="1"/>
  <c r="AH739" i="2"/>
  <c r="I2188" i="1"/>
  <c r="AH2188" i="2"/>
  <c r="I2170" i="1"/>
  <c r="AH2170" i="2"/>
  <c r="I1239" i="1"/>
  <c r="AH1239" i="2"/>
  <c r="I1331" i="1"/>
  <c r="AH1331" i="2"/>
  <c r="I1012" i="1"/>
  <c r="AH1012" i="2"/>
  <c r="I371" i="1"/>
  <c r="AH371" i="2"/>
  <c r="I639" i="1"/>
  <c r="AH639" i="2"/>
  <c r="I1499" i="1"/>
  <c r="AH1499" i="2"/>
  <c r="I356" i="1"/>
  <c r="AH356" i="2"/>
  <c r="I2194" i="1"/>
  <c r="AH2194" i="2"/>
  <c r="I543" i="1"/>
  <c r="AH543" i="2"/>
  <c r="I1020" i="1"/>
  <c r="AH1020" i="2"/>
  <c r="I66" i="1"/>
  <c r="AH66" i="2"/>
  <c r="I2199" i="1"/>
  <c r="AH2199" i="2"/>
  <c r="I2076" i="1"/>
  <c r="AH2076" i="2"/>
  <c r="I642" i="1"/>
  <c r="AH642" i="2"/>
  <c r="I1119" i="1"/>
  <c r="AH1119" i="2"/>
  <c r="I2015" i="1"/>
  <c r="AH2015" i="2"/>
  <c r="I1931" i="1"/>
  <c r="AH1931" i="2"/>
  <c r="I206" i="1"/>
  <c r="AH206" i="2"/>
  <c r="I2207" i="1"/>
  <c r="AH2207" i="2"/>
  <c r="I468" i="1"/>
  <c r="AH468" i="2"/>
  <c r="I2310" i="1"/>
  <c r="AH2310" i="2"/>
  <c r="I810" i="1"/>
  <c r="AH810" i="2"/>
  <c r="I960" i="1"/>
  <c r="AH960" i="2"/>
  <c r="I1682" i="1"/>
  <c r="AH1682" i="2"/>
  <c r="I1895" i="1"/>
  <c r="AH1895" i="2"/>
  <c r="I1729" i="1"/>
  <c r="AH1729" i="2"/>
  <c r="I85" i="1"/>
  <c r="AH85" i="2"/>
  <c r="I1321" i="1"/>
  <c r="AH1321" i="2"/>
  <c r="I806" i="1"/>
  <c r="AH806" i="2"/>
  <c r="I303" i="1"/>
  <c r="AH303" i="2"/>
  <c r="I1709" i="1"/>
  <c r="AH1709" i="2"/>
  <c r="I2021" i="1"/>
  <c r="AH2021" i="2"/>
  <c r="I1187" i="1"/>
  <c r="AH1187" i="2"/>
  <c r="I774" i="1"/>
  <c r="AH774" i="2"/>
  <c r="I1963" i="1"/>
  <c r="AH1963" i="2"/>
  <c r="I1483" i="1"/>
  <c r="AH1483" i="2"/>
  <c r="I1360" i="1"/>
  <c r="AH1360" i="2"/>
  <c r="I2219" i="1"/>
  <c r="AH2219" i="2"/>
  <c r="I2112" i="1"/>
  <c r="AH2112" i="2"/>
  <c r="I577" i="1"/>
  <c r="AH577" i="2"/>
  <c r="I1334" i="1"/>
  <c r="AH1334" i="2"/>
  <c r="I1927" i="1"/>
  <c r="AH1927" i="2"/>
  <c r="I2284" i="1"/>
  <c r="AH2284" i="2"/>
  <c r="I177" i="1"/>
  <c r="AH177" i="2"/>
  <c r="I1519" i="1"/>
  <c r="AH1519" i="2"/>
  <c r="I2044" i="1"/>
  <c r="AH2044" i="2"/>
  <c r="I83" i="1"/>
  <c r="AH83" i="2"/>
  <c r="I1976" i="1"/>
  <c r="AH1976" i="2"/>
  <c r="I635" i="1"/>
  <c r="AH635" i="2"/>
  <c r="I1317" i="1"/>
  <c r="AH1317" i="2"/>
  <c r="I896" i="1"/>
  <c r="AH896" i="2"/>
  <c r="I408" i="1"/>
  <c r="AH408" i="2"/>
  <c r="I214" i="1"/>
  <c r="AH214" i="2"/>
  <c r="I237" i="1"/>
  <c r="AH237" i="2"/>
  <c r="I1422" i="1"/>
  <c r="AH1422" i="2"/>
  <c r="I1298" i="1"/>
  <c r="AH1298" i="2"/>
  <c r="I1863" i="1"/>
  <c r="AH1863" i="2"/>
  <c r="I1911" i="1"/>
  <c r="AH1911" i="2"/>
  <c r="I2090" i="1"/>
  <c r="AH2090" i="2"/>
  <c r="I545" i="1"/>
  <c r="AH545" i="2"/>
  <c r="I2143" i="1"/>
  <c r="AH2143" i="2"/>
  <c r="I1328" i="1"/>
  <c r="AH1328" i="2"/>
  <c r="I138" i="1"/>
  <c r="AH138" i="2"/>
  <c r="I1958" i="1"/>
  <c r="AH1958" i="2"/>
  <c r="I2038" i="1"/>
  <c r="AH2038" i="2"/>
  <c r="I1829" i="1"/>
  <c r="AH1829" i="2"/>
  <c r="I844" i="1"/>
  <c r="AH844" i="2"/>
  <c r="I2057" i="1"/>
  <c r="AH2057" i="2"/>
  <c r="I887" i="1"/>
  <c r="AH887" i="2"/>
  <c r="I2242" i="1"/>
  <c r="AH2242" i="2"/>
  <c r="I1627" i="1"/>
  <c r="AH1627" i="2"/>
  <c r="I880" i="1"/>
  <c r="AH880" i="2"/>
  <c r="I692" i="1"/>
  <c r="AH692" i="2"/>
  <c r="I186" i="1"/>
  <c r="AH186" i="2"/>
  <c r="I931" i="1"/>
  <c r="AH931" i="2"/>
  <c r="I1122" i="1"/>
  <c r="AH1122" i="2"/>
  <c r="I271" i="1"/>
  <c r="AH271" i="2"/>
  <c r="I1741" i="1"/>
  <c r="AH1741" i="2"/>
  <c r="I2241" i="1"/>
  <c r="AH2241" i="2"/>
  <c r="I104" i="1"/>
  <c r="AH104" i="2"/>
  <c r="I768" i="1"/>
  <c r="AH768" i="2"/>
  <c r="I1212" i="1"/>
  <c r="AH1212" i="2"/>
  <c r="I258" i="1"/>
  <c r="AH258" i="2"/>
  <c r="I1420" i="1"/>
  <c r="AH1420" i="2"/>
  <c r="I130" i="1"/>
  <c r="AH130" i="2"/>
  <c r="I1553" i="1"/>
  <c r="AH1553" i="2"/>
  <c r="I134" i="1"/>
  <c r="AH134" i="2"/>
  <c r="I1691" i="1"/>
  <c r="AH1691" i="2"/>
  <c r="I287" i="1"/>
  <c r="AH287" i="2"/>
  <c r="I239" i="1"/>
  <c r="AH239" i="2"/>
  <c r="I2240" i="1"/>
  <c r="AH2240" i="2"/>
  <c r="I819" i="1"/>
  <c r="AH819" i="2"/>
  <c r="I278" i="1"/>
  <c r="AH278" i="2"/>
  <c r="I357" i="1"/>
  <c r="AH357" i="2"/>
  <c r="I67" i="1"/>
  <c r="AH67" i="2"/>
  <c r="I1594" i="1"/>
  <c r="AH1594" i="2"/>
  <c r="I876" i="1"/>
  <c r="AH876" i="2"/>
  <c r="I1596" i="1"/>
  <c r="AH1596" i="2"/>
  <c r="I2026" i="1"/>
  <c r="AH2026" i="2"/>
  <c r="I1140" i="1"/>
  <c r="AH1140" i="2"/>
  <c r="I1546" i="1"/>
  <c r="AH1546" i="2"/>
  <c r="I352" i="1"/>
  <c r="AH352" i="2"/>
  <c r="I2175" i="1"/>
  <c r="AH2175" i="2"/>
  <c r="I25" i="1"/>
  <c r="AH25" i="2"/>
  <c r="I1460" i="1"/>
  <c r="AH1460" i="2"/>
  <c r="I1656" i="1"/>
  <c r="AH1656" i="2"/>
  <c r="I112" i="1"/>
  <c r="AH112" i="2"/>
  <c r="I554" i="1"/>
  <c r="AH554" i="2"/>
  <c r="I252" i="1"/>
  <c r="AH252" i="2"/>
  <c r="I2296" i="1"/>
  <c r="AH2296" i="2"/>
  <c r="I2007" i="1"/>
  <c r="AH2007" i="2"/>
  <c r="I46" i="1"/>
  <c r="AH46" i="2"/>
  <c r="I1040" i="1"/>
  <c r="AH1040" i="2"/>
  <c r="I1091" i="1"/>
  <c r="AH1091" i="2"/>
  <c r="I1158" i="1"/>
  <c r="AH1158" i="2"/>
  <c r="I1014" i="1"/>
  <c r="AH1014" i="2"/>
  <c r="I1443" i="1"/>
  <c r="AH1443" i="2"/>
  <c r="I765" i="1"/>
  <c r="AH765" i="2"/>
  <c r="I1454" i="1"/>
  <c r="AH1454" i="2"/>
  <c r="I1920" i="1"/>
  <c r="AH1920" i="2"/>
  <c r="I1868" i="1"/>
  <c r="AH1868" i="2"/>
  <c r="I1290" i="1"/>
  <c r="AH1290" i="2"/>
  <c r="I1883" i="1"/>
  <c r="AH1883" i="2"/>
  <c r="I842" i="1"/>
  <c r="AH842" i="2"/>
  <c r="I411" i="1"/>
  <c r="AH411" i="2"/>
  <c r="I1542" i="1"/>
  <c r="AH1542" i="2"/>
  <c r="I1782" i="1"/>
  <c r="AH1782" i="2"/>
  <c r="I934" i="1"/>
  <c r="AH934" i="2"/>
  <c r="I311" i="1"/>
  <c r="AH311" i="2"/>
  <c r="I64" i="1"/>
  <c r="AH64" i="2"/>
  <c r="I1137" i="1"/>
  <c r="AH1137" i="2"/>
  <c r="I736" i="1"/>
  <c r="AH736" i="2"/>
  <c r="I853" i="1"/>
  <c r="AH853" i="2"/>
  <c r="I728" i="1"/>
  <c r="AH728" i="2"/>
  <c r="I1967" i="1"/>
  <c r="AH1967" i="2"/>
  <c r="I708" i="1"/>
  <c r="AH708" i="2"/>
  <c r="I1972" i="1"/>
  <c r="AH1972" i="2"/>
  <c r="I1605" i="1"/>
  <c r="AH1605" i="2"/>
  <c r="I717" i="1"/>
  <c r="AH717" i="2"/>
  <c r="I2204" i="1"/>
  <c r="AH2204" i="2"/>
  <c r="I2077" i="1"/>
  <c r="AH2077" i="2"/>
  <c r="I1999" i="1"/>
  <c r="AH1999" i="2"/>
  <c r="I1130" i="1"/>
  <c r="AH1130" i="2"/>
  <c r="I1162" i="1"/>
  <c r="AH1162" i="2"/>
  <c r="I1836" i="1"/>
  <c r="AH1836" i="2"/>
  <c r="I732" i="1"/>
  <c r="AH732" i="2"/>
  <c r="I525" i="1"/>
  <c r="AH525" i="2"/>
  <c r="I1934" i="1"/>
  <c r="AH1934" i="2"/>
  <c r="I2238" i="1"/>
  <c r="AH2238" i="2"/>
  <c r="I835" i="1"/>
  <c r="AH835" i="2"/>
  <c r="I581" i="1"/>
  <c r="AH581" i="2"/>
  <c r="I568" i="1"/>
  <c r="AH568" i="2"/>
  <c r="I162" i="1"/>
  <c r="AH162" i="2"/>
  <c r="I1419" i="1"/>
  <c r="AH1419" i="2"/>
  <c r="I888" i="1"/>
  <c r="AH888" i="2"/>
  <c r="I1003" i="1"/>
  <c r="AH1003" i="2"/>
  <c r="I2045" i="1"/>
  <c r="AH2045" i="2"/>
  <c r="I1507" i="1"/>
  <c r="AH1507" i="2"/>
  <c r="I1631" i="1"/>
  <c r="AH1631" i="2"/>
  <c r="I1642" i="1"/>
  <c r="AH1642" i="2"/>
  <c r="I1666" i="1"/>
  <c r="AH1666" i="2"/>
  <c r="I2113" i="1"/>
  <c r="AH2113" i="2"/>
  <c r="I65" i="1"/>
  <c r="AH65" i="2"/>
  <c r="I918" i="1"/>
  <c r="AH918" i="2"/>
  <c r="I1314" i="1"/>
  <c r="AH1314" i="2"/>
  <c r="I1302" i="1"/>
  <c r="AH1302" i="2"/>
  <c r="I1580" i="1"/>
  <c r="AH1580" i="2"/>
  <c r="I1750" i="1"/>
  <c r="AH1750" i="2"/>
  <c r="I558" i="1"/>
  <c r="AH558" i="2"/>
  <c r="I1577" i="1"/>
  <c r="AH1577" i="2"/>
  <c r="I1492" i="1"/>
  <c r="AH1492" i="2"/>
  <c r="I210" i="1"/>
  <c r="AH210" i="2"/>
  <c r="I2245" i="1"/>
  <c r="AH2245" i="2"/>
  <c r="I845" i="1"/>
  <c r="AH845" i="2"/>
  <c r="I2115" i="1"/>
  <c r="AH2115" i="2"/>
  <c r="I1001" i="1"/>
  <c r="AH1001" i="2"/>
  <c r="I1633" i="1"/>
  <c r="AH1633" i="2"/>
  <c r="I1400" i="1"/>
  <c r="AH1400" i="2"/>
  <c r="I1189" i="1"/>
  <c r="AH1189" i="2"/>
  <c r="I1756" i="1"/>
  <c r="AH1756" i="2"/>
  <c r="I2271" i="1"/>
  <c r="AH2271" i="2"/>
  <c r="I989" i="1"/>
  <c r="AH989" i="2"/>
  <c r="I758" i="1"/>
  <c r="AH758" i="2"/>
  <c r="I1074" i="1"/>
  <c r="AH1074" i="2"/>
  <c r="I724" i="1"/>
  <c r="AH724" i="2"/>
  <c r="I1095" i="1"/>
  <c r="AH1095" i="2"/>
  <c r="I1133" i="1"/>
  <c r="AH1133" i="2"/>
  <c r="I316" i="1"/>
  <c r="AH316" i="2"/>
  <c r="I301" i="1"/>
  <c r="AH301" i="2"/>
  <c r="I472" i="1"/>
  <c r="AH472" i="2"/>
  <c r="I2196" i="1"/>
  <c r="AH2196" i="2"/>
  <c r="I737" i="1"/>
  <c r="AH737" i="2"/>
  <c r="I2075" i="1"/>
  <c r="AH2075" i="2"/>
  <c r="I2262" i="1"/>
  <c r="AH2262" i="2"/>
  <c r="I1323" i="1"/>
  <c r="AH1323" i="2"/>
  <c r="I1973" i="1"/>
  <c r="AH1973" i="2"/>
  <c r="I1669" i="1"/>
  <c r="AH1669" i="2"/>
  <c r="I793" i="1"/>
  <c r="AH793" i="2"/>
  <c r="I249" i="1"/>
  <c r="AH249" i="2"/>
  <c r="I2024" i="1"/>
  <c r="AH2024" i="2"/>
  <c r="I958" i="1"/>
  <c r="AH958" i="2"/>
  <c r="I1828" i="1"/>
  <c r="AH1828" i="2"/>
  <c r="I520" i="1"/>
  <c r="AH520" i="2"/>
  <c r="I1412" i="1"/>
  <c r="AH1412" i="2"/>
  <c r="I2226" i="1"/>
  <c r="AH2226" i="2"/>
  <c r="I794" i="1"/>
  <c r="AH794" i="2"/>
  <c r="I1238" i="1"/>
  <c r="AH1238" i="2"/>
  <c r="I677" i="1"/>
  <c r="AH677" i="2"/>
  <c r="I1715" i="1"/>
  <c r="AH1715" i="2"/>
  <c r="I1230" i="1"/>
  <c r="AH1230" i="2"/>
  <c r="I1753" i="1"/>
  <c r="AH1753" i="2"/>
  <c r="I975" i="1"/>
  <c r="AH975" i="2"/>
  <c r="I1639" i="1"/>
  <c r="AH1639" i="2"/>
  <c r="I2017" i="1"/>
  <c r="AH2017" i="2"/>
  <c r="I1342" i="1"/>
  <c r="AH1342" i="2"/>
  <c r="I2150" i="1"/>
  <c r="AH2150" i="2"/>
  <c r="I902" i="1"/>
  <c r="AH902" i="2"/>
  <c r="I1667" i="1"/>
  <c r="AH1667" i="2"/>
  <c r="I1105" i="1"/>
  <c r="AH1105" i="2"/>
  <c r="I685" i="1"/>
  <c r="AH685" i="2"/>
  <c r="I523" i="1"/>
  <c r="AH523" i="2"/>
  <c r="I1811" i="1"/>
  <c r="AH1811" i="2"/>
  <c r="I354" i="1"/>
  <c r="AH354" i="2"/>
  <c r="I565" i="1"/>
  <c r="AH565" i="2"/>
  <c r="I27" i="1"/>
  <c r="AH27" i="2"/>
  <c r="I1649" i="1"/>
  <c r="AH1649" i="2"/>
  <c r="I849" i="1"/>
  <c r="AH849" i="2"/>
  <c r="I683" i="1"/>
  <c r="AH683" i="2"/>
  <c r="I1235" i="1"/>
  <c r="AH1235" i="2"/>
  <c r="I1450" i="1"/>
  <c r="AH1450" i="2"/>
  <c r="I1513" i="1"/>
  <c r="AH1513" i="2"/>
  <c r="I2129" i="1"/>
  <c r="AH2129" i="2"/>
  <c r="I2120" i="1"/>
  <c r="AH2120" i="2"/>
  <c r="I633" i="1"/>
  <c r="AH633" i="2"/>
  <c r="I837" i="1"/>
  <c r="AH837" i="2"/>
  <c r="I1418" i="1"/>
  <c r="AH1418" i="2"/>
  <c r="I367" i="1"/>
  <c r="AH367" i="2"/>
  <c r="I2036" i="1"/>
  <c r="AH2036" i="2"/>
  <c r="I37" i="1"/>
  <c r="AH37" i="2"/>
  <c r="I2301" i="1"/>
  <c r="AH2301" i="2"/>
  <c r="I1962" i="1"/>
  <c r="AH1962" i="2"/>
  <c r="I443" i="1"/>
  <c r="AH443" i="2"/>
  <c r="I604" i="1"/>
  <c r="AH604" i="2"/>
  <c r="I202" i="1"/>
  <c r="AH202" i="2"/>
  <c r="I974" i="1"/>
  <c r="AH974" i="2"/>
  <c r="I1307" i="1"/>
  <c r="AH1307" i="2"/>
  <c r="I607" i="1"/>
  <c r="AH607" i="2"/>
  <c r="I1775" i="1"/>
  <c r="AH1775" i="2"/>
  <c r="I713" i="1"/>
  <c r="AH713" i="2"/>
  <c r="I2167" i="1"/>
  <c r="AH2167" i="2"/>
  <c r="I1745" i="1"/>
  <c r="AH1745" i="2"/>
  <c r="I1707" i="1"/>
  <c r="AH1707" i="2"/>
  <c r="I235" i="1"/>
  <c r="AH235" i="2"/>
  <c r="I1812" i="1"/>
  <c r="AH1812" i="2"/>
  <c r="I181" i="1"/>
  <c r="AH181" i="2"/>
  <c r="I2074" i="1"/>
  <c r="AH2074" i="2"/>
  <c r="I2272" i="1"/>
  <c r="AH2272" i="2"/>
  <c r="I872" i="1"/>
  <c r="AH872" i="2"/>
  <c r="I1892" i="1"/>
  <c r="AH1892" i="2"/>
  <c r="I381" i="1"/>
  <c r="AH381" i="2"/>
  <c r="I2098" i="1"/>
  <c r="AH2098" i="2"/>
  <c r="I2313" i="1"/>
  <c r="AH2313" i="2"/>
  <c r="I1327" i="1"/>
  <c r="AH1327" i="2"/>
  <c r="I1259" i="1"/>
  <c r="AH1259" i="2"/>
  <c r="I1534" i="1"/>
  <c r="AH1534" i="2"/>
  <c r="I1367" i="1"/>
  <c r="AH1367" i="2"/>
  <c r="I322" i="1"/>
  <c r="AH322" i="2"/>
  <c r="I2281" i="1"/>
  <c r="AH2281" i="2"/>
  <c r="I1721" i="1"/>
  <c r="AH1721" i="2"/>
  <c r="I1267" i="1"/>
  <c r="AH1267" i="2"/>
  <c r="I962" i="1"/>
  <c r="AH962" i="2"/>
  <c r="I751" i="1"/>
  <c r="AH751" i="2"/>
  <c r="I722" i="1"/>
  <c r="AH722" i="2"/>
  <c r="I559" i="1"/>
  <c r="AH559" i="2"/>
  <c r="I217" i="1"/>
  <c r="AH217" i="2"/>
  <c r="I1739" i="1"/>
  <c r="AH1739" i="2"/>
  <c r="I578" i="1"/>
  <c r="AH578" i="2"/>
  <c r="I1254" i="1"/>
  <c r="AH1254" i="2"/>
  <c r="I1018" i="1"/>
  <c r="AH1018" i="2"/>
  <c r="I1728" i="1"/>
  <c r="AH1728" i="2"/>
  <c r="I146" i="1"/>
  <c r="AH146" i="2"/>
  <c r="I866" i="1"/>
  <c r="AH866" i="2"/>
  <c r="I416" i="1"/>
  <c r="AH416" i="2"/>
  <c r="I93" i="1"/>
  <c r="AH93" i="2"/>
  <c r="I770" i="1"/>
  <c r="AH770" i="2"/>
  <c r="I1355" i="1"/>
  <c r="AH1355" i="2"/>
  <c r="I1843" i="1"/>
  <c r="AH1843" i="2"/>
  <c r="I1376" i="1"/>
  <c r="AH1376" i="2"/>
  <c r="I1169" i="1"/>
  <c r="AH1169" i="2"/>
  <c r="I1798" i="1"/>
  <c r="AH1798" i="2"/>
  <c r="I190" i="1"/>
  <c r="AH190" i="2"/>
  <c r="I1732" i="1"/>
  <c r="AH1732" i="2"/>
  <c r="I729" i="1"/>
  <c r="AH729" i="2"/>
  <c r="I1681" i="1"/>
  <c r="AH1681" i="2"/>
  <c r="I397" i="1"/>
  <c r="AH397" i="2"/>
  <c r="I31" i="1"/>
  <c r="AH31" i="2"/>
  <c r="I1558" i="1"/>
  <c r="AH1558" i="2"/>
  <c r="I1724" i="1"/>
  <c r="AH1724" i="2"/>
  <c r="I579" i="1"/>
  <c r="AH579" i="2"/>
  <c r="I898" i="1"/>
  <c r="AH898" i="2"/>
  <c r="I1809" i="1"/>
  <c r="AH1809" i="2"/>
  <c r="I807" i="1"/>
  <c r="AH807" i="2"/>
  <c r="I33" i="1"/>
  <c r="AH33" i="2"/>
  <c r="I1082" i="1"/>
  <c r="AH1082" i="2"/>
  <c r="I1629" i="1"/>
  <c r="AH1629" i="2"/>
  <c r="I460" i="1"/>
  <c r="AH460" i="2"/>
  <c r="I539" i="1"/>
  <c r="AH539" i="2"/>
  <c r="I1473" i="1"/>
  <c r="AH1473" i="2"/>
  <c r="I57" i="1"/>
  <c r="AH57" i="2"/>
  <c r="I2071" i="1"/>
  <c r="AH2071" i="2"/>
  <c r="I410" i="1"/>
  <c r="AH410" i="2"/>
  <c r="I1384" i="1"/>
  <c r="AH1384" i="2"/>
  <c r="I1926" i="1"/>
  <c r="AH1926" i="2"/>
  <c r="I652" i="1"/>
  <c r="AH652" i="2"/>
  <c r="I307" i="1"/>
  <c r="AH307" i="2"/>
  <c r="I292" i="1"/>
  <c r="AH292" i="2"/>
  <c r="I2162" i="1"/>
  <c r="AH2162" i="2"/>
  <c r="I576" i="1"/>
  <c r="AH576" i="2"/>
  <c r="I2066" i="1"/>
  <c r="AH2066" i="2"/>
  <c r="I618" i="1"/>
  <c r="AH618" i="2"/>
  <c r="I15" i="1"/>
  <c r="AH15" i="2"/>
  <c r="I380" i="1"/>
  <c r="AH380" i="2"/>
  <c r="I1326" i="1"/>
  <c r="AH1326" i="2"/>
  <c r="I2185" i="1"/>
  <c r="AH2185" i="2"/>
  <c r="I2123" i="1"/>
  <c r="AH2123" i="2"/>
  <c r="I35" i="1"/>
  <c r="AH35" i="2"/>
  <c r="I1982" i="1"/>
  <c r="AH1982" i="2"/>
  <c r="I1202" i="1"/>
  <c r="AH1202" i="2"/>
  <c r="I1688" i="1"/>
  <c r="AH1688" i="2"/>
  <c r="I868" i="1"/>
  <c r="AH868" i="2"/>
  <c r="I1223" i="1"/>
  <c r="AH1223" i="2"/>
  <c r="I36" i="1"/>
  <c r="AH36" i="2"/>
  <c r="I2159" i="1"/>
  <c r="AH2159" i="2"/>
  <c r="I1516" i="1"/>
  <c r="AH1516" i="2"/>
  <c r="I925" i="1"/>
  <c r="AH925" i="2"/>
  <c r="I1790" i="1"/>
  <c r="AH1790" i="2"/>
  <c r="I32" i="1"/>
  <c r="AH32" i="2"/>
  <c r="I2258" i="1"/>
  <c r="AH2258" i="2"/>
  <c r="I1170" i="1"/>
  <c r="AH1170" i="2"/>
  <c r="I1192" i="1"/>
  <c r="AH1192" i="2"/>
  <c r="I1107" i="1"/>
  <c r="AH1107" i="2"/>
  <c r="I941" i="1"/>
  <c r="AH941" i="2"/>
  <c r="I1547" i="1"/>
  <c r="AH1547" i="2"/>
  <c r="I2210" i="1"/>
  <c r="AH2210" i="2"/>
  <c r="I169" i="1"/>
  <c r="AH169" i="2"/>
  <c r="I1851" i="1"/>
  <c r="AH1851" i="2"/>
  <c r="I843" i="1"/>
  <c r="AH843" i="2"/>
  <c r="I1250" i="1"/>
  <c r="AH1250" i="2"/>
  <c r="I1870" i="1"/>
  <c r="AH1870" i="2"/>
  <c r="I812" i="1"/>
  <c r="AH812" i="2"/>
  <c r="I438" i="1"/>
  <c r="AH438" i="2"/>
  <c r="I817" i="1"/>
  <c r="AH817" i="2"/>
  <c r="I1044" i="1"/>
  <c r="AH1044" i="2"/>
  <c r="I1548" i="1"/>
  <c r="AH1548" i="2"/>
  <c r="I928" i="1"/>
  <c r="AH928" i="2"/>
  <c r="I7" i="1"/>
  <c r="AH7" i="2"/>
  <c r="I2315" i="1"/>
  <c r="AH2315" i="2"/>
  <c r="I865" i="1"/>
  <c r="AH865" i="2"/>
  <c r="I1734" i="1"/>
  <c r="AH1734" i="2"/>
  <c r="I1588" i="1"/>
  <c r="AH1588" i="2"/>
  <c r="I966" i="1"/>
  <c r="AH966" i="2"/>
  <c r="I2176" i="1"/>
  <c r="AH2176" i="2"/>
  <c r="I1123" i="1"/>
  <c r="AH1123" i="2"/>
  <c r="I144" i="1"/>
  <c r="AH144" i="2"/>
  <c r="I1299" i="1"/>
  <c r="AH1299" i="2"/>
  <c r="I614" i="1"/>
  <c r="AH614" i="2"/>
  <c r="I1942" i="1"/>
  <c r="AH1942" i="2"/>
  <c r="I811" i="1"/>
  <c r="AH811" i="2"/>
  <c r="I425" i="1"/>
  <c r="AH425" i="2"/>
  <c r="I456" i="1"/>
  <c r="AH456" i="2"/>
  <c r="I366" i="1"/>
  <c r="AH366" i="2"/>
  <c r="I1479" i="1"/>
  <c r="AH1479" i="2"/>
  <c r="I1010" i="1"/>
  <c r="AH1010" i="2"/>
  <c r="I1855" i="1"/>
  <c r="AH1855" i="2"/>
  <c r="I1620" i="1"/>
  <c r="AH1620" i="2"/>
  <c r="I419" i="1"/>
  <c r="AH419" i="2"/>
  <c r="I193" i="1"/>
  <c r="AH193" i="2"/>
  <c r="I1888" i="1"/>
  <c r="AH1888" i="2"/>
  <c r="I1572" i="1"/>
  <c r="AH1572" i="2"/>
  <c r="I1810" i="1"/>
  <c r="AH1810" i="2"/>
  <c r="I2139" i="1"/>
  <c r="AH2139" i="2"/>
  <c r="I1859" i="1"/>
  <c r="AH1859" i="2"/>
  <c r="I1329" i="1"/>
  <c r="AH1329" i="2"/>
  <c r="I2163" i="1"/>
  <c r="AH2163" i="2"/>
  <c r="I2158" i="1"/>
  <c r="AH2158" i="2"/>
  <c r="I1998" i="1"/>
  <c r="AH1998" i="2"/>
  <c r="I452" i="1"/>
  <c r="AH452" i="2"/>
  <c r="I1818" i="1"/>
  <c r="AH1818" i="2"/>
  <c r="I1486" i="1"/>
  <c r="AH1486" i="2"/>
  <c r="I116" i="1"/>
  <c r="AH116" i="2"/>
  <c r="I2042" i="1"/>
  <c r="AH2042" i="2"/>
  <c r="I1575" i="1"/>
  <c r="AH1575" i="2"/>
  <c r="I1915" i="1"/>
  <c r="AH1915" i="2"/>
  <c r="I1921" i="1"/>
  <c r="AH1921" i="2"/>
  <c r="I786" i="1"/>
  <c r="AH786" i="2"/>
  <c r="I1742" i="1"/>
  <c r="AH1742" i="2"/>
  <c r="I439" i="1"/>
  <c r="AH439" i="2"/>
  <c r="I1141" i="1"/>
  <c r="AH1141" i="2"/>
  <c r="I1841" i="1"/>
  <c r="AH1841" i="2"/>
  <c r="I889" i="1"/>
  <c r="AH889" i="2"/>
  <c r="I1978" i="1"/>
  <c r="AH1978" i="2"/>
  <c r="I2105" i="1"/>
  <c r="AH2105" i="2"/>
  <c r="I1341" i="1"/>
  <c r="AH1341" i="2"/>
  <c r="I175" i="1"/>
  <c r="AH175" i="2"/>
  <c r="I734" i="1"/>
  <c r="AH734" i="2"/>
  <c r="I1988" i="1"/>
  <c r="AH1988" i="2"/>
  <c r="I1442" i="1"/>
  <c r="AH1442" i="2"/>
  <c r="I1537" i="1"/>
  <c r="AH1537" i="2"/>
  <c r="I427" i="1"/>
  <c r="AH427" i="2"/>
  <c r="I2001" i="1"/>
  <c r="AH2001" i="2"/>
  <c r="I1145" i="1"/>
  <c r="AH1145" i="2"/>
  <c r="I891" i="1"/>
  <c r="AH891" i="2"/>
  <c r="I1771" i="1"/>
  <c r="AH1771" i="2"/>
  <c r="I620" i="1"/>
  <c r="AH620" i="2"/>
  <c r="I2279" i="1"/>
  <c r="AH2279" i="2"/>
  <c r="I1891" i="1"/>
  <c r="AH1891" i="2"/>
  <c r="I2151" i="1"/>
  <c r="AH2151" i="2"/>
  <c r="I667" i="1"/>
  <c r="AH667" i="2"/>
  <c r="I222" i="1"/>
  <c r="AH222" i="2"/>
  <c r="I1178" i="1"/>
  <c r="AH1178" i="2"/>
  <c r="I670" i="1"/>
  <c r="AH670" i="2"/>
  <c r="I1394" i="1"/>
  <c r="AH1394" i="2"/>
  <c r="I1607" i="1"/>
  <c r="AH1607" i="2"/>
  <c r="I1887" i="1"/>
  <c r="AH1887" i="2"/>
  <c r="I1641" i="1"/>
  <c r="AH1641" i="2"/>
  <c r="I1063" i="1"/>
  <c r="AH1063" i="2"/>
  <c r="I1114" i="1"/>
  <c r="AH1114" i="2"/>
  <c r="I353" i="1"/>
  <c r="AH353" i="2"/>
  <c r="I1657" i="1"/>
  <c r="AH1657" i="2"/>
  <c r="I1305" i="1"/>
  <c r="AH1305" i="2"/>
  <c r="I1712" i="1"/>
  <c r="AH1712" i="2"/>
  <c r="I1180" i="1"/>
  <c r="AH1180" i="2"/>
  <c r="I167" i="1"/>
  <c r="AH167" i="2"/>
  <c r="I544" i="1"/>
  <c r="AH544" i="2"/>
  <c r="I1157" i="1"/>
  <c r="AH1157" i="2"/>
  <c r="I1078" i="1"/>
  <c r="AH1078" i="2"/>
  <c r="I827" i="1"/>
  <c r="AH827" i="2"/>
  <c r="I200" i="1"/>
  <c r="AH200" i="2"/>
  <c r="I764" i="1"/>
  <c r="AH764" i="2"/>
  <c r="I2235" i="1"/>
  <c r="AH2235" i="2"/>
  <c r="I1878" i="1"/>
  <c r="AH1878" i="2"/>
  <c r="I1252" i="1"/>
  <c r="AH1252" i="2"/>
  <c r="I385" i="1"/>
  <c r="AH385" i="2"/>
  <c r="I1482" i="1"/>
  <c r="AH1482" i="2"/>
  <c r="I2119" i="1"/>
  <c r="AH2119" i="2"/>
  <c r="I2050" i="1"/>
  <c r="AH2050" i="2"/>
  <c r="I1638" i="1"/>
  <c r="AH1638" i="2"/>
  <c r="I1093" i="1"/>
  <c r="AH1093" i="2"/>
  <c r="I1240" i="1"/>
  <c r="AH1240" i="2"/>
  <c r="I1264" i="1"/>
  <c r="AH1264" i="2"/>
  <c r="I796" i="1"/>
  <c r="AH796" i="2"/>
  <c r="I552" i="1"/>
  <c r="AH552" i="2"/>
  <c r="I355" i="1"/>
  <c r="AH355" i="2"/>
  <c r="I1002" i="1"/>
  <c r="AH1002" i="2"/>
  <c r="I1272" i="1"/>
  <c r="AH1272" i="2"/>
  <c r="I1349" i="1"/>
  <c r="AH1349" i="2"/>
  <c r="I1263" i="1"/>
  <c r="AH1263" i="2"/>
  <c r="I1623" i="1"/>
  <c r="AH1623" i="2"/>
  <c r="I253" i="1"/>
  <c r="AH253" i="2"/>
  <c r="I1901" i="1"/>
  <c r="AH1901" i="2"/>
  <c r="I324" i="1"/>
  <c r="AH324" i="2"/>
  <c r="I964" i="1"/>
  <c r="AH964" i="2"/>
  <c r="I2280" i="1"/>
  <c r="AH2280" i="2"/>
  <c r="I96" i="1"/>
  <c r="AH96" i="2"/>
  <c r="I2182" i="1"/>
  <c r="AH2182" i="2"/>
  <c r="I2091" i="1"/>
  <c r="AH2091" i="2"/>
  <c r="I2118" i="1"/>
  <c r="AH2118" i="2"/>
  <c r="I1671" i="1"/>
  <c r="AH1671" i="2"/>
  <c r="I1255" i="1"/>
  <c r="AH1255" i="2"/>
  <c r="I2230" i="1"/>
  <c r="AH2230" i="2"/>
  <c r="I993" i="1"/>
  <c r="AH993" i="2"/>
  <c r="I493" i="1"/>
  <c r="AH493" i="2"/>
  <c r="I998" i="1"/>
  <c r="AH998" i="2"/>
  <c r="I137" i="1"/>
  <c r="AH137" i="2"/>
  <c r="I2142" i="1"/>
  <c r="AH2142" i="2"/>
  <c r="I1106" i="1"/>
  <c r="AH1106" i="2"/>
  <c r="I1216" i="1"/>
  <c r="AH1216" i="2"/>
  <c r="I383" i="1"/>
  <c r="AH383" i="2"/>
  <c r="I1053" i="1"/>
  <c r="AH1053" i="2"/>
  <c r="I538" i="1"/>
  <c r="AH538" i="2"/>
  <c r="I1461" i="1"/>
  <c r="AH1461" i="2"/>
  <c r="I2254" i="1"/>
  <c r="AH2254" i="2"/>
  <c r="I1698" i="1"/>
  <c r="AH1698" i="2"/>
  <c r="I769" i="1"/>
  <c r="AH769" i="2"/>
  <c r="I2317" i="1"/>
  <c r="AH2317" i="2"/>
  <c r="I1654" i="1"/>
  <c r="AH1654" i="2"/>
  <c r="I481" i="1"/>
  <c r="AH481" i="2"/>
  <c r="I1929" i="1"/>
  <c r="AH1929" i="2"/>
  <c r="I1474" i="1"/>
  <c r="AH1474" i="2"/>
  <c r="I1717" i="1"/>
  <c r="AH1717" i="2"/>
  <c r="I1659" i="1"/>
  <c r="AH1659" i="2"/>
  <c r="I1458" i="1"/>
  <c r="AH1458" i="2"/>
  <c r="I1176" i="1"/>
  <c r="AH1176" i="2"/>
  <c r="I944" i="1"/>
  <c r="AH944" i="2"/>
  <c r="I2290" i="1"/>
  <c r="AH2290" i="2"/>
  <c r="I952" i="1"/>
  <c r="AH952" i="2"/>
  <c r="I1845" i="1"/>
  <c r="AH1845" i="2"/>
  <c r="I663" i="1"/>
  <c r="AH663" i="2"/>
  <c r="I595" i="1"/>
  <c r="AH595" i="2"/>
  <c r="I244" i="1"/>
  <c r="AH244" i="2"/>
  <c r="I1253" i="1"/>
  <c r="AH1253" i="2"/>
  <c r="I1243" i="1"/>
  <c r="AH1243" i="2"/>
  <c r="I1545" i="1"/>
  <c r="AH1545" i="2"/>
  <c r="I203" i="1"/>
  <c r="AH203" i="2"/>
  <c r="I1293" i="1"/>
  <c r="AH1293" i="2"/>
  <c r="I961" i="1"/>
  <c r="AH961" i="2"/>
  <c r="I598" i="1"/>
  <c r="AH598" i="2"/>
  <c r="I759" i="1"/>
  <c r="AH759" i="2"/>
  <c r="I310" i="1"/>
  <c r="AH310" i="2"/>
  <c r="I541" i="1"/>
  <c r="AH541" i="2"/>
  <c r="I1484" i="1"/>
  <c r="AH1484" i="2"/>
  <c r="I304" i="1"/>
  <c r="AH304" i="2"/>
  <c r="I1147" i="1"/>
  <c r="AH1147" i="2"/>
  <c r="I2049" i="1"/>
  <c r="AH2049" i="2"/>
  <c r="I1364" i="1"/>
  <c r="AH1364" i="2"/>
  <c r="I326" i="1"/>
  <c r="AH326" i="2"/>
  <c r="I1332" i="1"/>
  <c r="AH1332" i="2"/>
  <c r="I1925" i="1"/>
  <c r="AH1925" i="2"/>
  <c r="I323" i="1"/>
  <c r="AH323" i="2"/>
  <c r="I1776" i="1"/>
  <c r="AH1776" i="2"/>
  <c r="I114" i="1"/>
  <c r="AH114" i="2"/>
  <c r="I2010" i="1"/>
  <c r="AH2010" i="2"/>
  <c r="I81" i="1"/>
  <c r="AH81" i="2"/>
  <c r="I750" i="1"/>
  <c r="AH750" i="2"/>
  <c r="I1350" i="1"/>
  <c r="AH1350" i="2"/>
  <c r="I1977" i="1"/>
  <c r="AH1977" i="2"/>
  <c r="I627" i="1"/>
  <c r="AH627" i="2"/>
  <c r="I569" i="1"/>
  <c r="AH569" i="2"/>
  <c r="I1839" i="1"/>
  <c r="AH1839" i="2"/>
  <c r="I1072" i="1"/>
  <c r="AH1072" i="2"/>
  <c r="I463" i="1"/>
  <c r="AH463" i="2"/>
  <c r="I1813" i="1"/>
  <c r="AH1813" i="2"/>
  <c r="I2039" i="1"/>
  <c r="AH2039" i="2"/>
  <c r="I1665" i="1"/>
  <c r="AH1665" i="2"/>
  <c r="I1585" i="1"/>
  <c r="AH1585" i="2"/>
  <c r="I379" i="1"/>
  <c r="AH379" i="2"/>
  <c r="I1928" i="1"/>
  <c r="AH1928" i="2"/>
  <c r="I1501" i="1"/>
  <c r="AH1501" i="2"/>
  <c r="I1324" i="1"/>
  <c r="AH1324" i="2"/>
  <c r="I519" i="1"/>
  <c r="AH519" i="2"/>
  <c r="I1767" i="1"/>
  <c r="AH1767" i="2"/>
  <c r="I2155" i="1"/>
  <c r="AH2155" i="2"/>
  <c r="I935" i="1"/>
  <c r="AH935" i="2"/>
  <c r="I2124" i="1"/>
  <c r="AH2124" i="2"/>
  <c r="I797" i="1"/>
  <c r="AH797" i="2"/>
  <c r="I992" i="1"/>
  <c r="AH992" i="2"/>
  <c r="I1432" i="1"/>
  <c r="AH1432" i="2"/>
  <c r="I40" i="1"/>
  <c r="AH40" i="2"/>
  <c r="I926" i="1"/>
  <c r="AH926" i="2"/>
  <c r="I2318" i="1"/>
  <c r="AH2318" i="2"/>
  <c r="I513" i="1"/>
  <c r="AH513" i="2"/>
  <c r="I78" i="1"/>
  <c r="AH78" i="2"/>
  <c r="I995" i="1"/>
  <c r="AH995" i="2"/>
  <c r="I141" i="1"/>
  <c r="AH141" i="2"/>
  <c r="I1030" i="1"/>
  <c r="AH1030" i="2"/>
  <c r="I1087" i="1"/>
  <c r="AH1087" i="2"/>
  <c r="I981" i="1"/>
  <c r="AH981" i="2"/>
  <c r="I48" i="1"/>
  <c r="AH48" i="2"/>
  <c r="I2013" i="1"/>
  <c r="AH2013" i="2"/>
  <c r="I147" i="1"/>
  <c r="AH147" i="2"/>
  <c r="I883" i="1"/>
  <c r="AH883" i="2"/>
  <c r="I917" i="1"/>
  <c r="AH917" i="2"/>
  <c r="I684" i="1"/>
  <c r="AH684" i="2"/>
  <c r="I388" i="1"/>
  <c r="AH388" i="2"/>
  <c r="I2140" i="1"/>
  <c r="AH2140" i="2"/>
  <c r="I596" i="1"/>
  <c r="AH596" i="2"/>
  <c r="I1996" i="1"/>
  <c r="AH1996" i="2"/>
  <c r="I795" i="1"/>
  <c r="AH795" i="2"/>
  <c r="I171" i="1"/>
  <c r="AH171" i="2"/>
  <c r="I783" i="1"/>
  <c r="AH783" i="2"/>
  <c r="I1285" i="1"/>
  <c r="AH1285" i="2"/>
  <c r="I2316" i="1"/>
  <c r="AH2316" i="2"/>
  <c r="I820" i="1"/>
  <c r="AH820" i="2"/>
  <c r="I194" i="1"/>
  <c r="AH194" i="2"/>
  <c r="I850" i="1"/>
  <c r="AH850" i="2"/>
  <c r="I2048" i="1"/>
  <c r="AH2048" i="2"/>
  <c r="I694" i="1"/>
  <c r="AH694" i="2"/>
  <c r="I1808" i="1"/>
  <c r="AH1808" i="2"/>
  <c r="I1276" i="1"/>
  <c r="AH1276" i="2"/>
  <c r="I1322" i="1"/>
  <c r="AH1322" i="2"/>
  <c r="I1523" i="1"/>
  <c r="AH1523" i="2"/>
  <c r="I1064" i="1"/>
  <c r="AH1064" i="2"/>
  <c r="I1358" i="1"/>
  <c r="AH1358" i="2"/>
  <c r="I47" i="1"/>
  <c r="AH47" i="2"/>
  <c r="I1860" i="1"/>
  <c r="AH1860" i="2"/>
  <c r="I2306" i="1"/>
  <c r="AH2306" i="2"/>
  <c r="I386" i="1"/>
  <c r="AH386" i="2"/>
  <c r="I679" i="1"/>
  <c r="AH679" i="2"/>
  <c r="I1390" i="1"/>
  <c r="AH1390" i="2"/>
  <c r="I291" i="1"/>
  <c r="AH291" i="2"/>
  <c r="I2161" i="1"/>
  <c r="AH2161" i="2"/>
  <c r="I792" i="1"/>
  <c r="AH792" i="2"/>
  <c r="I563" i="1"/>
  <c r="AH563" i="2"/>
  <c r="I1057" i="1"/>
  <c r="AH1057" i="2"/>
  <c r="I847" i="1"/>
  <c r="AH847" i="2"/>
  <c r="I1487" i="1"/>
  <c r="AH1487" i="2"/>
  <c r="I643" i="1"/>
  <c r="AH643" i="2"/>
  <c r="I594" i="1"/>
  <c r="AH594" i="2"/>
  <c r="I312" i="1"/>
  <c r="AH312" i="2"/>
  <c r="I469" i="1"/>
  <c r="AH469" i="2"/>
  <c r="I9" i="1"/>
  <c r="AH9" i="2"/>
  <c r="I1675" i="1"/>
  <c r="AH1675" i="2"/>
  <c r="I678" i="1"/>
  <c r="AH678" i="2"/>
  <c r="I831" i="1"/>
  <c r="AH831" i="2"/>
  <c r="I1194" i="1"/>
  <c r="AH1194" i="2"/>
  <c r="I288" i="1"/>
  <c r="AH288" i="2"/>
  <c r="I1377" i="1"/>
  <c r="AH1377" i="2"/>
  <c r="I414" i="1"/>
  <c r="AH414" i="2"/>
  <c r="I170" i="1"/>
  <c r="AH170" i="2"/>
  <c r="I2035" i="1"/>
  <c r="AH2035" i="2"/>
  <c r="I1701" i="1"/>
  <c r="AH1701" i="2"/>
  <c r="I1718" i="1"/>
  <c r="AH1718" i="2"/>
  <c r="I592" i="1"/>
  <c r="AH592" i="2"/>
  <c r="I321" i="1"/>
  <c r="AH321" i="2"/>
  <c r="I1780" i="1"/>
  <c r="AH1780" i="2"/>
  <c r="I2288" i="1"/>
  <c r="AH2288" i="2"/>
  <c r="I424" i="1"/>
  <c r="AH424" i="2"/>
  <c r="I950" i="1"/>
  <c r="AH950" i="2"/>
  <c r="I1027" i="1"/>
  <c r="AH1027" i="2"/>
  <c r="I622" i="1"/>
  <c r="AH622" i="2"/>
  <c r="E11" i="4" l="1"/>
  <c r="I3" i="2"/>
  <c r="AG4" i="2"/>
  <c r="AG2" i="2" s="1"/>
  <c r="I2321" i="1"/>
  <c r="I4" i="1" s="1"/>
  <c r="I3" i="1" s="1"/>
  <c r="AH2321" i="2"/>
  <c r="AH4" i="2" s="1"/>
  <c r="AI4" i="2" s="1"/>
  <c r="AE4" i="2"/>
  <c r="AE3" i="2" s="1"/>
  <c r="F11" i="4" l="1"/>
  <c r="I11" i="4"/>
  <c r="J11" i="4" s="1"/>
  <c r="E12" i="4"/>
  <c r="E24" i="4"/>
  <c r="F24" i="4" l="1"/>
  <c r="I24" i="4"/>
  <c r="J24" i="4" s="1"/>
  <c r="F12" i="4"/>
  <c r="I12" i="4"/>
  <c r="J12" i="4" s="1"/>
  <c r="E26" i="4"/>
  <c r="I26" i="4" l="1"/>
  <c r="J26" i="4" s="1"/>
  <c r="E28" i="4"/>
  <c r="F26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Alejandro Toledo</author>
  </authors>
  <commentList>
    <comment ref="A9" authorId="0" shapeId="0" xr:uid="{8519CA14-7026-48F8-A59E-32A570060AFB}">
      <text>
        <r>
          <rPr>
            <sz val="9"/>
            <color indexed="81"/>
            <rFont val="Tahoma"/>
            <family val="2"/>
          </rPr>
          <t>Equivalente en cajas de 9 litros.</t>
        </r>
      </text>
    </comment>
    <comment ref="A12" authorId="0" shapeId="0" xr:uid="{B21F2EAD-C6E3-4856-99ED-4C1FA7EAA278}">
      <text>
        <r>
          <rPr>
            <sz val="9"/>
            <color indexed="81"/>
            <rFont val="Tahoma"/>
            <family val="2"/>
          </rPr>
          <t>Margen bruto =
Ingresos - Costo</t>
        </r>
      </text>
    </comment>
    <comment ref="A16" authorId="0" shapeId="0" xr:uid="{0F384245-8FF9-47B9-AEEF-F85A9992BF1F}">
      <text>
        <r>
          <rPr>
            <sz val="9"/>
            <color indexed="81"/>
            <rFont val="Tahoma"/>
            <family val="2"/>
          </rPr>
          <t>Total A&amp;P =
 A&amp;P Precio + A&amp;P MKT</t>
        </r>
      </text>
    </comment>
    <comment ref="A22" authorId="0" shapeId="0" xr:uid="{A2E26068-4DFA-4951-AFF2-C9B90FE2FCA0}">
      <text>
        <r>
          <rPr>
            <sz val="9"/>
            <color indexed="81"/>
            <rFont val="Tahoma"/>
            <family val="2"/>
          </rPr>
          <t>Total Gastos Variables =
     A&amp;P MKT  
 + Gastos de distribución y comisiones
 + Gastos de viaje
 + MK Corporativo
 + Supermercado variable</t>
        </r>
      </text>
    </comment>
    <comment ref="A24" authorId="0" shapeId="0" xr:uid="{B891B1DC-5C8A-45F1-8EE2-F8729128F59A}">
      <text>
        <r>
          <rPr>
            <sz val="9"/>
            <color indexed="81"/>
            <rFont val="Tahoma"/>
            <family val="2"/>
          </rPr>
          <t>Costo total =
    Costo
 + A&amp;P Precio
 + A&amp;P MKT
 + Gastos de distribución y comisiones
 + Gastos de viaje
 + MK Corporatvo
 + Supermercado variable</t>
        </r>
      </text>
    </comment>
    <comment ref="A26" authorId="0" shapeId="0" xr:uid="{D7318B82-0AE3-4D14-A13E-6E3EF9097EB5}">
      <text>
        <r>
          <rPr>
            <sz val="9"/>
            <color indexed="81"/>
            <rFont val="Tahoma"/>
            <family val="2"/>
          </rPr>
          <t>Margen de contribución =
   Ingresos
 - Costo
 - A&amp;P Precio
 - A&amp;P MKT
 - Gastos de distribución y comisiones
 - Gastos de viaje
 - MK Corporativo
 - Supermercado variable</t>
        </r>
      </text>
    </comment>
  </commentList>
</comments>
</file>

<file path=xl/sharedStrings.xml><?xml version="1.0" encoding="utf-8"?>
<sst xmlns="http://schemas.openxmlformats.org/spreadsheetml/2006/main" count="16367" uniqueCount="466">
  <si>
    <t>CODCLIENTE</t>
  </si>
  <si>
    <t>CODPT</t>
  </si>
  <si>
    <t>AÑO</t>
  </si>
  <si>
    <t>MES</t>
  </si>
  <si>
    <t>CANT_PRES</t>
  </si>
  <si>
    <t>MONEDA</t>
  </si>
  <si>
    <t>INGRESOS_USD</t>
  </si>
  <si>
    <t>COSTO_USD</t>
  </si>
  <si>
    <t>TOTAL_AP_PRECIO_USD</t>
  </si>
  <si>
    <t>TOTAL_AP_MK_USD</t>
  </si>
  <si>
    <t>MK_CORPORTATIVO_USD</t>
  </si>
  <si>
    <t>TOTAL_COMISION_EXP_USD</t>
  </si>
  <si>
    <t>TOTAL_GASTOS_ADUANA_USD</t>
  </si>
  <si>
    <t>TOTAL_FLETE_INT_PUERTO_USD</t>
  </si>
  <si>
    <t>TOTAL_COURIER_USD</t>
  </si>
  <si>
    <t>TOTAL_SEGURO_CREDITO_EXP_USD</t>
  </si>
  <si>
    <t>TOTAL_SEGURO_CREDITO_NAC_USD</t>
  </si>
  <si>
    <t>TOTAL_OTROS_GASTOS_EXP_USD</t>
  </si>
  <si>
    <t>TOTAL_COMISION_NAC_USD</t>
  </si>
  <si>
    <t>TOTAL_FLETE_DESPACHO_NAC_USD</t>
  </si>
  <si>
    <t>TOTAL_COMISION_INTERM_USD</t>
  </si>
  <si>
    <t>TOTAL_SUPER_VARIABLE_USD</t>
  </si>
  <si>
    <t>TOTAL_OTROS_GASTOS_NAC_USD</t>
  </si>
  <si>
    <t>total_gdist_comis_usd</t>
  </si>
  <si>
    <t>Gastos_de_Viaje_Expo</t>
  </si>
  <si>
    <t>Gastos_de_Viaje_Nac</t>
  </si>
  <si>
    <t>SOCIEDAD</t>
  </si>
  <si>
    <t>Sociedad</t>
  </si>
  <si>
    <t>Mercado</t>
  </si>
  <si>
    <t>Cliente</t>
  </si>
  <si>
    <t>Volumen</t>
  </si>
  <si>
    <t>Ingresos</t>
  </si>
  <si>
    <t>Costo</t>
  </si>
  <si>
    <t>Margen bruto</t>
  </si>
  <si>
    <t>A&amp;P Precio</t>
  </si>
  <si>
    <t>A&amp;P MKT</t>
  </si>
  <si>
    <t>Total A&amp;P</t>
  </si>
  <si>
    <t>Gastos de distr. y comisiones</t>
  </si>
  <si>
    <t>Gastos de viaje</t>
  </si>
  <si>
    <t>MK Corporativo</t>
  </si>
  <si>
    <t>Supermercado variable</t>
  </si>
  <si>
    <t>Total Gastos Variables</t>
  </si>
  <si>
    <t>Costo Total</t>
  </si>
  <si>
    <t>Margen de contribución</t>
  </si>
  <si>
    <t>Enero</t>
  </si>
  <si>
    <t>01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</si>
  <si>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</si>
  <si>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</si>
  <si>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</si>
  <si>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</si>
  <si>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</si>
  <si>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</si>
  <si>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</si>
  <si>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</si>
  <si>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</si>
  <si>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</si>
  <si>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</si>
  <si>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N°Mes</t>
  </si>
  <si>
    <t>Año_Mes</t>
  </si>
  <si>
    <t>Año_Mes_Dia</t>
  </si>
  <si>
    <t>P 12/19</t>
  </si>
  <si>
    <t>Etiquetas de fila</t>
  </si>
  <si>
    <t>80006-C</t>
  </si>
  <si>
    <t>80007-C</t>
  </si>
  <si>
    <t>80025-C</t>
  </si>
  <si>
    <t>80027-C</t>
  </si>
  <si>
    <t>80036-C</t>
  </si>
  <si>
    <t>80046-C</t>
  </si>
  <si>
    <t>80095-C</t>
  </si>
  <si>
    <t>80099-C</t>
  </si>
  <si>
    <t>80101-C</t>
  </si>
  <si>
    <t>80112-C</t>
  </si>
  <si>
    <t>80116-C</t>
  </si>
  <si>
    <t>80122-C</t>
  </si>
  <si>
    <t>80128-C</t>
  </si>
  <si>
    <t>80130-C</t>
  </si>
  <si>
    <t>80135-C</t>
  </si>
  <si>
    <t>80136-C</t>
  </si>
  <si>
    <t>80138-C</t>
  </si>
  <si>
    <t>80143-C</t>
  </si>
  <si>
    <t>80144-C</t>
  </si>
  <si>
    <t>80145-C</t>
  </si>
  <si>
    <t>80146-C</t>
  </si>
  <si>
    <t>80152-C</t>
  </si>
  <si>
    <t>80154-C</t>
  </si>
  <si>
    <t>80169-C</t>
  </si>
  <si>
    <t>80173-C</t>
  </si>
  <si>
    <t>80174-C</t>
  </si>
  <si>
    <t>80176-C</t>
  </si>
  <si>
    <t>80179-C</t>
  </si>
  <si>
    <t>80183-C</t>
  </si>
  <si>
    <t>80184-C</t>
  </si>
  <si>
    <t>80190-C</t>
  </si>
  <si>
    <t>80191-C</t>
  </si>
  <si>
    <t>80196-C</t>
  </si>
  <si>
    <t>80198-C</t>
  </si>
  <si>
    <t>80199-C</t>
  </si>
  <si>
    <t>80206-C</t>
  </si>
  <si>
    <t>80209-C</t>
  </si>
  <si>
    <t>80212-C</t>
  </si>
  <si>
    <t>80213-C</t>
  </si>
  <si>
    <t>80215-C</t>
  </si>
  <si>
    <t>80218-C</t>
  </si>
  <si>
    <t>80220-C</t>
  </si>
  <si>
    <t>80222-C</t>
  </si>
  <si>
    <t>80223-C</t>
  </si>
  <si>
    <t>81003-C</t>
  </si>
  <si>
    <t>96568970-C</t>
  </si>
  <si>
    <t>Crip_Austria</t>
  </si>
  <si>
    <t>CRIP_BRASIL</t>
  </si>
  <si>
    <t>CRIP_CHI2</t>
  </si>
  <si>
    <t>Crip_Indonesia</t>
  </si>
  <si>
    <t>Crip_Japon</t>
  </si>
  <si>
    <t>CRIP_UK</t>
  </si>
  <si>
    <t>CRIP_VENEZUELA</t>
  </si>
  <si>
    <t>Total general</t>
  </si>
  <si>
    <t xml:space="preserve">CANT_PRES </t>
  </si>
  <si>
    <t>VSR</t>
  </si>
  <si>
    <t>14005058-20</t>
  </si>
  <si>
    <t>CLP</t>
  </si>
  <si>
    <t>14005057-20</t>
  </si>
  <si>
    <t>14005059-20</t>
  </si>
  <si>
    <t>14005080-18</t>
  </si>
  <si>
    <t>14005051-20</t>
  </si>
  <si>
    <t>14005050-21</t>
  </si>
  <si>
    <t>14005052-21</t>
  </si>
  <si>
    <t>14005054-20</t>
  </si>
  <si>
    <t>14004702-19</t>
  </si>
  <si>
    <t>14005055-20</t>
  </si>
  <si>
    <t>14005123-21</t>
  </si>
  <si>
    <t>14005078-18</t>
  </si>
  <si>
    <t>14005076-18</t>
  </si>
  <si>
    <t>14005075-18</t>
  </si>
  <si>
    <t>14004807-18</t>
  </si>
  <si>
    <t>USD</t>
  </si>
  <si>
    <t>14004877-18</t>
  </si>
  <si>
    <t>14005032-16</t>
  </si>
  <si>
    <t>14004806-17</t>
  </si>
  <si>
    <t>14004965-17</t>
  </si>
  <si>
    <t>14004966-20</t>
  </si>
  <si>
    <t>14004967-19</t>
  </si>
  <si>
    <t>14004801-19</t>
  </si>
  <si>
    <t>14004971-20</t>
  </si>
  <si>
    <t>14005004-19</t>
  </si>
  <si>
    <t>14004879-18</t>
  </si>
  <si>
    <t>14004952-20</t>
  </si>
  <si>
    <t>14004810-18</t>
  </si>
  <si>
    <t>14004949-19</t>
  </si>
  <si>
    <t>14004950-19</t>
  </si>
  <si>
    <t>14002773-15</t>
  </si>
  <si>
    <t>14004790-18</t>
  </si>
  <si>
    <t>14004789-19</t>
  </si>
  <si>
    <t>14004788-18</t>
  </si>
  <si>
    <t>14005087-20</t>
  </si>
  <si>
    <t>14005048-19</t>
  </si>
  <si>
    <t>14005127-18</t>
  </si>
  <si>
    <t>14005046-19</t>
  </si>
  <si>
    <t>14005045-20</t>
  </si>
  <si>
    <t>14005042-18</t>
  </si>
  <si>
    <t>14005043-17</t>
  </si>
  <si>
    <t>14005044-15</t>
  </si>
  <si>
    <t>14004913-16</t>
  </si>
  <si>
    <t>14004877-15</t>
  </si>
  <si>
    <t>14004339-19</t>
  </si>
  <si>
    <t>14004340-19</t>
  </si>
  <si>
    <t>14004411-19</t>
  </si>
  <si>
    <t>14003979-19</t>
  </si>
  <si>
    <t>14004346-18</t>
  </si>
  <si>
    <t>14004391-19</t>
  </si>
  <si>
    <t>14004392-19</t>
  </si>
  <si>
    <t>14004390-20</t>
  </si>
  <si>
    <t>14004718-20</t>
  </si>
  <si>
    <t>14004720-21</t>
  </si>
  <si>
    <t>14004401-21</t>
  </si>
  <si>
    <t>14004423-18</t>
  </si>
  <si>
    <t>14004791-20</t>
  </si>
  <si>
    <t>14004747-18</t>
  </si>
  <si>
    <t>14004920-18</t>
  </si>
  <si>
    <t>14004205-18</t>
  </si>
  <si>
    <t>14004992-19</t>
  </si>
  <si>
    <t>14004993-18</t>
  </si>
  <si>
    <t>14004988-19</t>
  </si>
  <si>
    <t>14004989-19</t>
  </si>
  <si>
    <t>14004987-20</t>
  </si>
  <si>
    <t>14004990-20</t>
  </si>
  <si>
    <t>14004539-20</t>
  </si>
  <si>
    <t>14004538-21</t>
  </si>
  <si>
    <t>14004540-17</t>
  </si>
  <si>
    <t>Cripton_China</t>
  </si>
  <si>
    <t>14005073-18</t>
  </si>
  <si>
    <t>14005163-18</t>
  </si>
  <si>
    <t>14005143-17</t>
  </si>
  <si>
    <t>14005089-20</t>
  </si>
  <si>
    <t>14004628-17</t>
  </si>
  <si>
    <t>14004631-17</t>
  </si>
  <si>
    <t>14004212-19</t>
  </si>
  <si>
    <t>14004589-19</t>
  </si>
  <si>
    <t>14004213-19</t>
  </si>
  <si>
    <t>14004590-19</t>
  </si>
  <si>
    <t>14004975-20</t>
  </si>
  <si>
    <t>14004977-19</t>
  </si>
  <si>
    <t>14004800-20</t>
  </si>
  <si>
    <t>14004874-20</t>
  </si>
  <si>
    <t>14004875-20</t>
  </si>
  <si>
    <t>14004941-16</t>
  </si>
  <si>
    <t>80225-C</t>
  </si>
  <si>
    <t>14004882-20</t>
  </si>
  <si>
    <t>14004880-20</t>
  </si>
  <si>
    <t>14004881-20</t>
  </si>
  <si>
    <t>80227-C</t>
  </si>
  <si>
    <t>14005070-20</t>
  </si>
  <si>
    <t>14005071-19</t>
  </si>
  <si>
    <t>14005072-20</t>
  </si>
  <si>
    <t>80229-C</t>
  </si>
  <si>
    <t>14005086-19</t>
  </si>
  <si>
    <t>14005090-20</t>
  </si>
  <si>
    <t>14005088-20</t>
  </si>
  <si>
    <t>14004954-20</t>
  </si>
  <si>
    <t>14004898-18</t>
  </si>
  <si>
    <t>14004900-18</t>
  </si>
  <si>
    <t>14004901-18</t>
  </si>
  <si>
    <t>14005031-19</t>
  </si>
  <si>
    <t>14004902-18</t>
  </si>
  <si>
    <t>14004904-18</t>
  </si>
  <si>
    <t>14005015-19</t>
  </si>
  <si>
    <t>VIA</t>
  </si>
  <si>
    <t>14003963-19</t>
  </si>
  <si>
    <t>CAD</t>
  </si>
  <si>
    <t>14004785-20</t>
  </si>
  <si>
    <t>14005133-20</t>
  </si>
  <si>
    <t>14005134-20</t>
  </si>
  <si>
    <t>14003945-14</t>
  </si>
  <si>
    <t>14004814-20</t>
  </si>
  <si>
    <t>14004947-19</t>
  </si>
  <si>
    <t>14004840-19</t>
  </si>
  <si>
    <t>14004841-20</t>
  </si>
  <si>
    <t>14004813-20</t>
  </si>
  <si>
    <t>14004815-20</t>
  </si>
  <si>
    <t>14005101-20</t>
  </si>
  <si>
    <t>14005102-20</t>
  </si>
  <si>
    <t>14005103-20</t>
  </si>
  <si>
    <t>14005049-20</t>
  </si>
  <si>
    <t>14005104-20</t>
  </si>
  <si>
    <t>14005105-20</t>
  </si>
  <si>
    <t>14005135-20</t>
  </si>
  <si>
    <t>14004011-15</t>
  </si>
  <si>
    <t>14004889-20</t>
  </si>
  <si>
    <t>14004893-20</t>
  </si>
  <si>
    <t>14004892-20</t>
  </si>
  <si>
    <t>14004891-20</t>
  </si>
  <si>
    <t>14005055-21</t>
  </si>
  <si>
    <t>14003816-18</t>
  </si>
  <si>
    <t>14003812-20</t>
  </si>
  <si>
    <t>14003820-18</t>
  </si>
  <si>
    <t>14003817-21</t>
  </si>
  <si>
    <t>14004978-20</t>
  </si>
  <si>
    <t>14004704-21</t>
  </si>
  <si>
    <t>14004705-21</t>
  </si>
  <si>
    <t>14004693-21</t>
  </si>
  <si>
    <t>14005051-21</t>
  </si>
  <si>
    <t>14004739-20</t>
  </si>
  <si>
    <t>EUR</t>
  </si>
  <si>
    <t>14005151-20</t>
  </si>
  <si>
    <t>14003720-21</t>
  </si>
  <si>
    <t>14003719-21</t>
  </si>
  <si>
    <t>14005008-18</t>
  </si>
  <si>
    <t>14004090-21</t>
  </si>
  <si>
    <t>14004494-19</t>
  </si>
  <si>
    <t>14003595-21</t>
  </si>
  <si>
    <t>80094-C</t>
  </si>
  <si>
    <t>GBP</t>
  </si>
  <si>
    <t>14004732-17</t>
  </si>
  <si>
    <t>14004774-20</t>
  </si>
  <si>
    <t>14004773-20</t>
  </si>
  <si>
    <t>14005136-20</t>
  </si>
  <si>
    <t>14004731-19</t>
  </si>
  <si>
    <t>14005137-20</t>
  </si>
  <si>
    <t>14005138-20</t>
  </si>
  <si>
    <t>14005139-20</t>
  </si>
  <si>
    <t>14005140-21</t>
  </si>
  <si>
    <t>14005128-20</t>
  </si>
  <si>
    <t>14005129-20</t>
  </si>
  <si>
    <t>14005132-20</t>
  </si>
  <si>
    <t>14005130-20</t>
  </si>
  <si>
    <t>14004728-20</t>
  </si>
  <si>
    <t>14004914-20</t>
  </si>
  <si>
    <t>14005146-18</t>
  </si>
  <si>
    <t>14005147-18</t>
  </si>
  <si>
    <t>14005148-16</t>
  </si>
  <si>
    <t>14005141-20</t>
  </si>
  <si>
    <t>14005142-20</t>
  </si>
  <si>
    <t>14005114-20</t>
  </si>
  <si>
    <t>14005116-20</t>
  </si>
  <si>
    <t>14005115-20</t>
  </si>
  <si>
    <t>14005122-18</t>
  </si>
  <si>
    <t>14005113-20</t>
  </si>
  <si>
    <t>14005107-20</t>
  </si>
  <si>
    <t>14005111-20</t>
  </si>
  <si>
    <t>14005109-20</t>
  </si>
  <si>
    <t>14005112-20</t>
  </si>
  <si>
    <t>14005108-20</t>
  </si>
  <si>
    <t>14005110-20</t>
  </si>
  <si>
    <t>14005121-17</t>
  </si>
  <si>
    <t>14005119-18</t>
  </si>
  <si>
    <t>14005117-18</t>
  </si>
  <si>
    <t>14005118-18</t>
  </si>
  <si>
    <t>14005120-17</t>
  </si>
  <si>
    <t>14004818-18</t>
  </si>
  <si>
    <t>14002618-18</t>
  </si>
  <si>
    <t>14002924-18</t>
  </si>
  <si>
    <t>14003957-16</t>
  </si>
  <si>
    <t>14003956-16</t>
  </si>
  <si>
    <t>14004689-18</t>
  </si>
  <si>
    <t>14004690-18</t>
  </si>
  <si>
    <t>14004691-18</t>
  </si>
  <si>
    <t>14004700-18</t>
  </si>
  <si>
    <t>14003146-17</t>
  </si>
  <si>
    <t>14005013-19</t>
  </si>
  <si>
    <t>14003814-16</t>
  </si>
  <si>
    <t>14003813-18</t>
  </si>
  <si>
    <t>14005058-19</t>
  </si>
  <si>
    <t>14005062-21</t>
  </si>
  <si>
    <t>14005060-21</t>
  </si>
  <si>
    <t>14005061-21</t>
  </si>
  <si>
    <t>14002617-19</t>
  </si>
  <si>
    <t>14004927-18</t>
  </si>
  <si>
    <t>14005053-21</t>
  </si>
  <si>
    <t>14004755-20</t>
  </si>
  <si>
    <t>14005100-18</t>
  </si>
  <si>
    <t>14005097-20</t>
  </si>
  <si>
    <t>14005098-20</t>
  </si>
  <si>
    <t>14005099-20</t>
  </si>
  <si>
    <t>14005025-19</t>
  </si>
  <si>
    <t>14005027-19</t>
  </si>
  <si>
    <t>14005026-19</t>
  </si>
  <si>
    <t>14004469-19</t>
  </si>
  <si>
    <t>14004468-19</t>
  </si>
  <si>
    <t>14004467-19</t>
  </si>
  <si>
    <t>14004470-20</t>
  </si>
  <si>
    <t>14004466-20</t>
  </si>
  <si>
    <t>14004474-19</t>
  </si>
  <si>
    <t>14005144-18</t>
  </si>
  <si>
    <t>14005083-20</t>
  </si>
  <si>
    <t>14005084-20</t>
  </si>
  <si>
    <t>14005085-20</t>
  </si>
  <si>
    <t>14004980-20</t>
  </si>
  <si>
    <t>14003574-20</t>
  </si>
  <si>
    <t>14005152-21</t>
  </si>
  <si>
    <t>14003597-20</t>
  </si>
  <si>
    <t>14004293-15</t>
  </si>
  <si>
    <t>14003144-15</t>
  </si>
  <si>
    <t>14004838-16</t>
  </si>
  <si>
    <t>14004839-16</t>
  </si>
  <si>
    <t>14003980-19</t>
  </si>
  <si>
    <t>14003901-17</t>
  </si>
  <si>
    <t>14004335-16</t>
  </si>
  <si>
    <t>14004864-18</t>
  </si>
  <si>
    <t>14004865-18</t>
  </si>
  <si>
    <t>14004859-18</t>
  </si>
  <si>
    <t>14004860-19</t>
  </si>
  <si>
    <t>80093-C</t>
  </si>
  <si>
    <t>14003165-11</t>
  </si>
  <si>
    <t>14002618-13</t>
  </si>
  <si>
    <t>14002924-13</t>
  </si>
  <si>
    <t>14002505-14</t>
  </si>
  <si>
    <t>14002528-12</t>
  </si>
  <si>
    <t>14002605-12</t>
  </si>
  <si>
    <t>14002606-12</t>
  </si>
  <si>
    <t>14005096-18</t>
  </si>
  <si>
    <t>14004115-15</t>
  </si>
  <si>
    <t>14005091-20</t>
  </si>
  <si>
    <t>14004857-20</t>
  </si>
  <si>
    <t>80228-C</t>
  </si>
  <si>
    <t>14005149-20</t>
  </si>
  <si>
    <t>80226-C</t>
  </si>
  <si>
    <t>14005039-20</t>
  </si>
  <si>
    <t>14004826-18</t>
  </si>
  <si>
    <t>14004821-20</t>
  </si>
  <si>
    <t>14004868-20</t>
  </si>
  <si>
    <t>14004998-19</t>
  </si>
  <si>
    <t>14005057-19</t>
  </si>
  <si>
    <t>14004997-19</t>
  </si>
  <si>
    <t>14005056-20</t>
  </si>
  <si>
    <t>14005019-19</t>
  </si>
  <si>
    <t>14005050-20</t>
  </si>
  <si>
    <t>14005052-20</t>
  </si>
  <si>
    <t>14004612-18</t>
  </si>
  <si>
    <t>14002505-20</t>
  </si>
  <si>
    <t>14004999-19</t>
  </si>
  <si>
    <t>14005125-20</t>
  </si>
  <si>
    <t>14005038-20</t>
  </si>
  <si>
    <t>14005037-19</t>
  </si>
  <si>
    <t>14005066-17</t>
  </si>
  <si>
    <t>14005069-15</t>
  </si>
  <si>
    <t>14004794-18</t>
  </si>
  <si>
    <t>14005054-21</t>
  </si>
  <si>
    <t>14004233-21</t>
  </si>
  <si>
    <t>14004230-21</t>
  </si>
  <si>
    <t>CRIP_VIE</t>
  </si>
  <si>
    <t>14004807-16</t>
  </si>
  <si>
    <t>14004579-18</t>
  </si>
  <si>
    <t>14005035-18</t>
  </si>
  <si>
    <t>14005036-18</t>
  </si>
  <si>
    <t>14004232-17</t>
  </si>
  <si>
    <t>80140-C</t>
  </si>
  <si>
    <t>14005077-18</t>
  </si>
  <si>
    <t>14005166-21</t>
  </si>
  <si>
    <t>Chile</t>
  </si>
  <si>
    <t>Distribución y Excelencia S.A.</t>
  </si>
  <si>
    <t>Greater China</t>
  </si>
  <si>
    <t>Heting Trading CO., Ltd</t>
  </si>
  <si>
    <t>Shenzhen China Resources Vanguard Supermarket Co., Ltd.</t>
  </si>
  <si>
    <t>Merry Land Wine(Shanghai) Co., Ltd</t>
  </si>
  <si>
    <t>Guangzhou Shengjia Commercial And Trading Co., Ltd</t>
  </si>
  <si>
    <t>Beijing Donghaohengxing Business &amp; Trade Co., Ltd</t>
  </si>
  <si>
    <t>Beijing Jiu Yi Jia Trading Co., Ltd</t>
  </si>
  <si>
    <t>Zhejiang Willing Foreign Trading Co., Ltd.</t>
  </si>
  <si>
    <t>Cripton China</t>
  </si>
  <si>
    <t>Zhejiang Sunny Imp. &amp; Exp. Co., Ltd.</t>
  </si>
  <si>
    <t>Guangzhou Twelve Star International Trading Co., Ltd.</t>
  </si>
  <si>
    <t>Qingdao Congmu International Wine Industry Co.,Ltd.</t>
  </si>
  <si>
    <t>GUANGZHOU CHAOSHENG TRADING CO., LTD.</t>
  </si>
  <si>
    <t>Shanxi Jinghe Trade Co.，Ltd</t>
  </si>
  <si>
    <t>Harbin Vehicle Parts Ltd</t>
  </si>
  <si>
    <t>COSTCO PRESIDENT TAIWAN, INC</t>
  </si>
  <si>
    <t>Sergio Valente Inc</t>
  </si>
  <si>
    <t>Jin Wine Co., Ltd.</t>
  </si>
  <si>
    <t>USA &amp; Canadá</t>
  </si>
  <si>
    <t>Liquor Control Board</t>
  </si>
  <si>
    <t>BRITISH COLUMBIA LIQUOR DIST. BRANCH C/O THE DELF GROUP</t>
  </si>
  <si>
    <t>Total Beverage Solution</t>
  </si>
  <si>
    <t>Europa</t>
  </si>
  <si>
    <t>Domaine Boyar International EAD</t>
  </si>
  <si>
    <t>Ghs Classic Drinks Ltd</t>
  </si>
  <si>
    <t>Gall &amp; Gall</t>
  </si>
  <si>
    <t>The Wine Agency A/B</t>
  </si>
  <si>
    <t>Cripton Inglaterra</t>
  </si>
  <si>
    <t>Creativenture S.A.</t>
  </si>
  <si>
    <t>Latino América</t>
  </si>
  <si>
    <t>COMPANHIA BRASILEIRA DE DISTRIBUIÇÃO</t>
  </si>
  <si>
    <t>Cripton Brasil</t>
  </si>
  <si>
    <t>Memorias Limitada</t>
  </si>
  <si>
    <t xml:space="preserve">Cripton Colombia </t>
  </si>
  <si>
    <t>MISOL, S.A.</t>
  </si>
  <si>
    <t>CORCHOS, S.A.</t>
  </si>
  <si>
    <t>Importadora Primex S.A. de C.V.</t>
  </si>
  <si>
    <t>Viñas Y Vinos S.A. De C.V.</t>
  </si>
  <si>
    <t>Panuts Vinos Memorables SAC</t>
  </si>
  <si>
    <t>MENDEZ &amp; CO</t>
  </si>
  <si>
    <t>SOLDO HNOS. S.A.</t>
  </si>
  <si>
    <t>MICRUS SA</t>
  </si>
  <si>
    <t>El Imperio S.A.</t>
  </si>
  <si>
    <t>LAVENDIMIASA S.A.</t>
  </si>
  <si>
    <t>SOCIEDAD CIVIL LICORES WEIMAN</t>
  </si>
  <si>
    <t>SMART FOODS, C.A.</t>
  </si>
  <si>
    <t>Inversiones Electrónicas de Honduras</t>
  </si>
  <si>
    <t>Asia Pacífico</t>
  </si>
  <si>
    <t>Mid Pacific Distributors Inc.</t>
  </si>
  <si>
    <t>Pieroth Japan K.K.</t>
  </si>
  <si>
    <t>Cripton Japon</t>
  </si>
  <si>
    <t>Grays Inc Ltd</t>
  </si>
  <si>
    <t>MUANGPHOL TRADING CO., LTD.</t>
  </si>
  <si>
    <t>Cripton_Vietnam</t>
  </si>
  <si>
    <t>Cripton_Indonesia</t>
  </si>
  <si>
    <t>ALLIED YOUNG FORTUNE BRANDS CO., LTD.</t>
  </si>
  <si>
    <t>Cripton_Korea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</si>
</sst>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.00\ _P_t_s_-;\-* #,##0.00\ _P_t_s_-;_-* &quot;-&quot;??\ _P_t_s_-;_-@_-"/>
    <numFmt numFmtId="165" formatCode="_-* #,##0\ _P_t_s_-;\-* #,##0\ _P_t_s_-;_-* &quot;-&quot;??\ _P_t_s_-;_-@_-"/>
    <numFmt numFmtId="166" formatCode="0.0"/>
    <numFmt numFmtId="167" formatCode="###,###,###"/>
    <numFmt numFmtId="168" formatCode="###,##0.0"/>
    <numFmt numFmtId="169" formatCode="#,##0.0"/>
  </numFmts>
  <fonts count="7" x14ac:knownFonts="1">
    <font>
      <sz val="10"/>
      <name val="Arial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b/>
      <sz val="11"/>
      <color theme="3"/>
      <name val="Calibri"/>
      <family val="2"/>
      <scheme val="minor"/>
    </font>
    <font>
      <sz val="9"/>
      <color indexed="81"/>
      <name val="Tahoma"/>
      <family val="2"/>
    </font>
    <font>
      <sz val="11"/>
      <color indexed="8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CAD9E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</borders>
  <cellStyleXfs count="5">
    <xf numFmtId="0" fontId="0" fillId="0" borderId="0"/>
    <xf numFmtId="164" fontId="2" fillId="0" borderId="0" applyFont="0" applyFill="0" applyBorder="0" applyAlignment="0" applyProtection="0"/>
    <xf numFmtId="0" fontId="2" fillId="0" borderId="0"/>
    <xf numFmtId="0" fontId="4" fillId="0" borderId="1" applyNumberFormat="0" applyFill="0" applyAlignment="0" applyProtection="0"/>
    <xf numFmtId="0" fontId="4" fillId="0" borderId="0" applyNumberFormat="0" applyFill="0" applyBorder="0" applyAlignment="0" applyProtection="0"/>
  </cellStyleXfs>
  <cellXfs count="41">
    <xf numFmtId="0" fontId="0" fillId="0" borderId="0" xfId="0"/>
    <xf numFmtId="164" fontId="3" fillId="0" borderId="0" xfId="1" applyFont="1"/>
    <xf numFmtId="165" fontId="3" fillId="0" borderId="0" xfId="1" applyNumberFormat="1" applyFont="1"/>
    <xf numFmtId="0" fontId="3" fillId="0" borderId="0" xfId="0" applyFont="1"/>
    <xf numFmtId="0" fontId="1" fillId="0" borderId="0" xfId="0" applyFont="1" applyAlignment="1">
      <alignment horizontal="center" vertical="center" wrapText="1"/>
    </xf>
    <xf numFmtId="165" fontId="0" fillId="0" borderId="0" xfId="1" applyNumberFormat="1" applyFont="1"/>
    <xf numFmtId="165" fontId="0" fillId="0" borderId="0" xfId="0" applyNumberFormat="1"/>
    <xf numFmtId="0" fontId="2" fillId="0" borderId="0" xfId="2"/>
    <xf numFmtId="0" fontId="4" fillId="0" borderId="1" xfId="3"/>
    <xf numFmtId="0" fontId="4" fillId="0" borderId="1" xfId="3" applyAlignment="1">
      <alignment horizontal="right"/>
    </xf>
    <xf numFmtId="0" fontId="0" fillId="2" borderId="0" xfId="0" applyFill="1"/>
    <xf numFmtId="0" fontId="4" fillId="0" borderId="0" xfId="4"/>
    <xf numFmtId="0" fontId="0" fillId="0" borderId="0" xfId="0" applyAlignment="1">
      <alignment horizontal="right"/>
    </xf>
    <xf numFmtId="166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0" fontId="4" fillId="2" borderId="0" xfId="4" applyFill="1"/>
    <xf numFmtId="0" fontId="0" fillId="2" borderId="0" xfId="0" applyFill="1" applyAlignment="1">
      <alignment horizontal="right"/>
    </xf>
    <xf numFmtId="166" fontId="0" fillId="2" borderId="0" xfId="0" applyNumberFormat="1" applyFill="1" applyAlignment="1">
      <alignment horizontal="right"/>
    </xf>
    <xf numFmtId="167" fontId="0" fillId="2" borderId="0" xfId="0" applyNumberFormat="1" applyFill="1" applyAlignment="1">
      <alignment horizontal="right"/>
    </xf>
    <xf numFmtId="167" fontId="0" fillId="0" borderId="0" xfId="0" applyNumberFormat="1"/>
    <xf numFmtId="167" fontId="6" fillId="0" borderId="0" xfId="0" applyNumberFormat="1" applyFont="1" applyFill="1" applyBorder="1" applyAlignment="1" applyProtection="1">
      <alignment horizontal="right"/>
    </xf>
    <xf numFmtId="0" fontId="6" fillId="0" borderId="0" xfId="0" applyNumberFormat="1" applyFont="1" applyFill="1" applyBorder="1" applyAlignment="1" applyProtection="1">
      <alignment horizontal="right"/>
    </xf>
    <xf numFmtId="168" fontId="6" fillId="2" borderId="0" xfId="0" applyNumberFormat="1" applyFont="1" applyFill="1" applyBorder="1" applyAlignment="1" applyProtection="1">
      <alignment horizontal="right"/>
    </xf>
    <xf numFmtId="168" fontId="6" fillId="0" borderId="0" xfId="0" applyNumberFormat="1" applyFont="1" applyFill="1" applyBorder="1" applyAlignment="1" applyProtection="1">
      <alignment horizontal="right"/>
    </xf>
    <xf numFmtId="169" fontId="0" fillId="0" borderId="0" xfId="0" applyNumberFormat="1"/>
    <xf numFmtId="168" fontId="0" fillId="2" borderId="0" xfId="0" applyNumberFormat="1" applyFill="1" applyAlignment="1">
      <alignment horizontal="right"/>
    </xf>
    <xf numFmtId="168" fontId="0" fillId="0" borderId="0" xfId="0" applyNumberFormat="1" applyAlignment="1">
      <alignment horizontal="right"/>
    </xf>
    <xf numFmtId="165" fontId="3" fillId="3" borderId="0" xfId="1" applyNumberFormat="1" applyFont="1" applyFill="1"/>
    <xf numFmtId="167" fontId="0" fillId="3" borderId="0" xfId="0" applyNumberFormat="1" applyFill="1"/>
    <xf numFmtId="167" fontId="0" fillId="4" borderId="0" xfId="0" applyNumberFormat="1" applyFill="1"/>
    <xf numFmtId="167" fontId="0" fillId="5" borderId="0" xfId="0" applyNumberFormat="1" applyFill="1"/>
    <xf numFmtId="165" fontId="3" fillId="5" borderId="0" xfId="1" applyNumberFormat="1" applyFont="1" applyFill="1"/>
    <xf numFmtId="165" fontId="3" fillId="4" borderId="0" xfId="1" applyNumberFormat="1" applyFont="1" applyFill="1"/>
    <xf numFmtId="0" fontId="0" fillId="0" borderId="0" xfId="0" quotePrefix="1"/>
    <xf numFmtId="16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3" fontId="0" fillId="3" borderId="0" xfId="0" applyNumberFormat="1" applyFill="1"/>
    <xf numFmtId="3" fontId="0" fillId="0" borderId="0" xfId="0" applyNumberFormat="1" applyFill="1"/>
    <xf numFmtId="165" fontId="2" fillId="0" borderId="0" xfId="2" applyNumberFormat="1"/>
  </cellXfs>
  <cellStyles count="5">
    <cellStyle name="Comma" xfId="1" builtinId="3"/>
    <cellStyle name="Heading 3" xfId="3" builtinId="18"/>
    <cellStyle name="Heading 4" xfId="4" builtinId="19"/>
    <cellStyle name="Normal" xfId="0" builtinId="0"/>
    <cellStyle name="Normal 2 2" xfId="2" xr:uid="{00000000-0005-0000-0000-000003000000}"/>
  </cellStyles>
  <dxfs count="6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server\a&amp;f\Documents%20and%20Settings\Owner\My%20Documents\0%20VIA\0%20VIA%20Trading\Changyu\Analisis%20Economico\Changyu%20CYJ07-04VIA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server\a&amp;f\Documents%20and%20Settings\Owner\My%20Documents\0%20VIA\0%20VIA%20Trading\Rand\Analisis%20Graneles%20Rusia%202007%2005%2005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server\a&amp;f\Documents%20and%20Settings\Owner\My%20Documents\0%20VIA\0%20VIA%20Trading\COFCO\Analisis%20Economico\Analisis%20Granel%20COFCO%202007%2004%200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larcon/Mis%20documentos/Downloads/2012-12-01%20INWO%20VIA%20DICIEMBRE%20(ajuste%20690%20ceq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Ejecutivo"/>
      <sheetName val="Top Down"/>
      <sheetName val="Bottom Up"/>
      <sheetName val="Servicios"/>
      <sheetName val="MEZCLA"/>
      <sheetName val="Tabla Vin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Ejecutivo"/>
      <sheetName val="Top Down"/>
      <sheetName val="Bottom Up"/>
      <sheetName val="Mezclas Finales"/>
      <sheetName val="Servicios"/>
      <sheetName val="Fletes"/>
      <sheetName val="Mezclas Originales"/>
      <sheetName val="Mezclas Preliminares C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ujos 2"/>
      <sheetName val="Flujos 1"/>
      <sheetName val="Resumen Ejecutivo"/>
      <sheetName val="Top Down"/>
      <sheetName val="Bottom Up"/>
      <sheetName val="Mezclas"/>
      <sheetName val="Servicios"/>
      <sheetName val="Analisis Laboratorio"/>
      <sheetName val="Vinos Vinambr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finiciones "/>
      <sheetName val="Base General Ventas "/>
      <sheetName val="Tipo Marcas"/>
      <sheetName val="Base Despachos a producción"/>
      <sheetName val="Producción Total"/>
      <sheetName val="Ventas Anteriores"/>
      <sheetName val="Venta YTD"/>
      <sheetName val="Venta año movil"/>
      <sheetName val="Hoja4"/>
      <sheetName val="Análisis Uva"/>
      <sheetName val="Pitones  y Yemas"/>
      <sheetName val="Liq. MN"/>
      <sheetName val="Necesidad Uva"/>
      <sheetName val="Revision Casilleros no Usados"/>
      <sheetName val="INWO I1"/>
      <sheetName val="INWO E1-E5"/>
      <sheetName val="INWO G1-G2-G5"/>
      <sheetName val="INWO R1-R5"/>
      <sheetName val="INWO O1"/>
      <sheetName val="INWO V1-V5"/>
      <sheetName val="INWO Y - Bulk"/>
      <sheetName val="% Variedades"/>
      <sheetName val="Calce FC vs INWO"/>
      <sheetName val="GAP cosecha antigua"/>
      <sheetName val="GAP  cosecha actual"/>
      <sheetName val="Base General INWO 3.0"/>
      <sheetName val="Resumen General"/>
      <sheetName val="Análisis stock"/>
      <sheetName val="GAP Completo"/>
      <sheetName val="Resumen Compras"/>
      <sheetName val="Calce cosechas"/>
      <sheetName val="Necesidades "/>
      <sheetName val="Plan Mezclas"/>
      <sheetName val="Plan Casilleros"/>
      <sheetName val="Despachos Diciembre PTES"/>
      <sheetName val="Base FC Comp"/>
      <sheetName val="Res FC "/>
      <sheetName val="Plano FC INWO"/>
      <sheetName val="Din FC INWO"/>
      <sheetName val="Variacion último FC"/>
      <sheetName val="Detalle Inventario granel"/>
      <sheetName val="Resumen Granel"/>
      <sheetName val="Detalle PST"/>
      <sheetName val="Resumen PST"/>
      <sheetName val="Detalle PT"/>
      <sheetName val="Resumen PT"/>
      <sheetName val="Valles"/>
      <sheetName val="Hoja6"/>
      <sheetName val="Hoja1"/>
      <sheetName val="Hoja2"/>
      <sheetName val="Hoja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5">
          <cell r="L5">
            <v>11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Alejandro Toledo Andrades" refreshedDate="44140.734994791666" createdVersion="6" refreshedVersion="6" minRefreshableVersion="3" recordCount="4584" xr:uid="{2BD53C8C-F812-44DF-A4A1-F974FAB156A7}">
  <cacheSource type="worksheet">
    <worksheetSource ref="A5:AD2609" sheet="MBI DIRECTORIO"/>
  </cacheSource>
  <cacheFields count="30">
    <cacheField name="Sociedad" numFmtId="0">
      <sharedItems/>
    </cacheField>
    <cacheField name="CODCLIENTE" numFmtId="0">
      <sharedItems count="53">
        <s v="96568970-C"/>
        <s v="80152-C"/>
        <s v="80169-C"/>
        <s v="80173-C"/>
        <s v="80174-C"/>
        <s v="80184-C"/>
        <s v="80183-C"/>
        <s v="80191-C"/>
        <s v="80196-C"/>
        <s v="81003-C"/>
        <s v="80199-C"/>
        <s v="80212-C"/>
        <s v="80213-C"/>
        <s v="80206-C"/>
        <s v="80215-C"/>
        <s v="CRIP_CHI2"/>
        <s v="80218-C"/>
        <s v="80122-C"/>
        <s v="80136-C"/>
        <s v="80220-C"/>
        <s v="80046-C"/>
        <s v="80128-C"/>
        <s v="80209-C"/>
        <s v="80145-C"/>
        <s v="80007-C"/>
        <s v="80006-C"/>
        <s v="80143-C"/>
        <s v="80025-C"/>
        <s v="CRIP_UK"/>
        <s v="80198-C"/>
        <s v="Crip_Austria"/>
        <s v="80130-C"/>
        <s v="CRIP_BRASIL"/>
        <s v="80036-C"/>
        <s v="80176-C"/>
        <s v="80154-C"/>
        <s v="80179-C"/>
        <s v="80095-C"/>
        <s v="80027-C"/>
        <s v="80190-C"/>
        <s v="80101-C"/>
        <s v="80116-C"/>
        <s v="80144-C"/>
        <s v="80222-C"/>
        <s v="80223-C"/>
        <s v="CRIP_VENEZUELA"/>
        <s v="80146-C"/>
        <s v="80099-C"/>
        <s v="Crip_Japon"/>
        <s v="80135-C"/>
        <s v="80112-C"/>
        <s v="Crip_Indonesia"/>
        <s v="80138-C"/>
      </sharedItems>
    </cacheField>
    <cacheField name="CODPT" numFmtId="0">
      <sharedItems/>
    </cacheField>
    <cacheField name="AÑO" numFmtId="0">
      <sharedItems containsSemiMixedTypes="0" containsString="0" containsNumber="1" containsInteger="1" minValue="2021" maxValue="2021"/>
    </cacheField>
    <cacheField name="MES" numFmtId="0">
      <sharedItems/>
    </cacheField>
    <cacheField name="CANT_PRES" numFmtId="165">
      <sharedItems containsSemiMixedTypes="0" containsString="0" containsNumber="1" minValue="0" maxValue="6500"/>
    </cacheField>
    <cacheField name="MONEDA" numFmtId="0">
      <sharedItems/>
    </cacheField>
    <cacheField name="INGRESOS_USD" numFmtId="165">
      <sharedItems containsSemiMixedTypes="0" containsString="0" containsNumber="1" minValue="0" maxValue="164736"/>
    </cacheField>
    <cacheField name="COSTO_USD" numFmtId="165">
      <sharedItems containsSemiMixedTypes="0" containsString="0" containsNumber="1" minValue="0" maxValue="81064.058613210625"/>
    </cacheField>
    <cacheField name="TOTAL_AP_PRECIO_USD" numFmtId="165">
      <sharedItems containsSemiMixedTypes="0" containsString="0" containsNumber="1" minValue="0" maxValue="8759.5200000000023"/>
    </cacheField>
    <cacheField name="TOTAL_AP_MK_USD" numFmtId="165">
      <sharedItems containsSemiMixedTypes="0" containsString="0" containsNumber="1" minValue="0" maxValue="52052"/>
    </cacheField>
    <cacheField name="MK_CORPORTATIVO_USD" numFmtId="165">
      <sharedItems containsSemiMixedTypes="0" containsString="0" containsNumber="1" minValue="0" maxValue="4540.3190498591084"/>
    </cacheField>
    <cacheField name="TOTAL_COMISION_EXP_USD" numFmtId="165">
      <sharedItems containsSemiMixedTypes="0" containsString="0" containsNumber="1" minValue="0" maxValue="5580"/>
    </cacheField>
    <cacheField name="TOTAL_GASTOS_ADUANA_USD" numFmtId="165">
      <sharedItems containsSemiMixedTypes="0" containsString="0" containsNumber="1" minValue="0" maxValue="3206.4575740465075"/>
    </cacheField>
    <cacheField name="TOTAL_FLETE_INT_PUERTO_USD" numFmtId="165">
      <sharedItems containsSemiMixedTypes="0" containsString="0" containsNumber="1" minValue="0" maxValue="2998.7551973717987"/>
    </cacheField>
    <cacheField name="TOTAL_COURIER_USD" numFmtId="165">
      <sharedItems containsSemiMixedTypes="0" containsString="0" containsNumber="1" minValue="0" maxValue="196.02433139982548"/>
    </cacheField>
    <cacheField name="TOTAL_SEGURO_CREDITO_EXP_USD" numFmtId="165">
      <sharedItems containsSemiMixedTypes="0" containsString="0" containsNumber="1" containsInteger="1" minValue="0" maxValue="0"/>
    </cacheField>
    <cacheField name="TOTAL_SEGURO_CREDITO_NAC_USD" numFmtId="165">
      <sharedItems containsSemiMixedTypes="0" containsString="0" containsNumber="1" containsInteger="1" minValue="0" maxValue="0"/>
    </cacheField>
    <cacheField name="TOTAL_OTROS_GASTOS_EXP_USD" numFmtId="165">
      <sharedItems containsSemiMixedTypes="0" containsString="0" containsNumber="1" minValue="0" maxValue="851.11098629043101"/>
    </cacheField>
    <cacheField name="TOTAL_COMISION_NAC_USD" numFmtId="165">
      <sharedItems containsSemiMixedTypes="0" containsString="0" containsNumber="1" containsInteger="1" minValue="0" maxValue="0"/>
    </cacheField>
    <cacheField name="TOTAL_FLETE_DESPACHO_NAC_USD" numFmtId="165">
      <sharedItems containsSemiMixedTypes="0" containsString="0" containsNumber="1" minValue="0" maxValue="1105.145064935065"/>
    </cacheField>
    <cacheField name="TOTAL_COMISION_INTERM_USD" numFmtId="165">
      <sharedItems containsSemiMixedTypes="0" containsString="0" containsNumber="1" containsInteger="1" minValue="0" maxValue="0"/>
    </cacheField>
    <cacheField name="TOTAL_SUPER_VARIABLE_USD" numFmtId="165">
      <sharedItems containsSemiMixedTypes="0" containsString="0" containsNumber="1" containsInteger="1" minValue="0" maxValue="0"/>
    </cacheField>
    <cacheField name="TOTAL_OTROS_GASTOS_NAC_USD" numFmtId="165">
      <sharedItems containsSemiMixedTypes="0" containsString="0" containsNumber="1" containsInteger="1" minValue="0" maxValue="0"/>
    </cacheField>
    <cacheField name="total_gdist_comis_usd" numFmtId="165">
      <sharedItems containsSemiMixedTypes="0" containsString="0" containsNumber="1" minValue="0" maxValue="8292.419568914469"/>
    </cacheField>
    <cacheField name="Gastos_de_Viaje_Expo" numFmtId="165">
      <sharedItems containsSemiMixedTypes="0" containsString="0" containsNumber="1" minValue="0" maxValue="3960.5054602958139"/>
    </cacheField>
    <cacheField name="Gastos_de_Viaje_Nac" numFmtId="165">
      <sharedItems containsSemiMixedTypes="0" containsString="0" containsNumber="1" minValue="0" maxValue="433.93398082508355"/>
    </cacheField>
    <cacheField name="N°Mes" numFmtId="165">
      <sharedItems containsSemiMixedTypes="0" containsString="0" containsNumber="1" containsInteger="1" minValue="1" maxValue="12"/>
    </cacheField>
    <cacheField name="Año_Mes" numFmtId="165">
      <sharedItems/>
    </cacheField>
    <cacheField name="Año_Mes_Dia" numFmtId="165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84">
  <r>
    <s v="VSR"/>
    <x v="0"/>
    <s v="14004998-19"/>
    <n v="2021"/>
    <s v="Enero"/>
    <n v="80"/>
    <s v="CLP"/>
    <n v="2401.9948051948054"/>
    <n v="1326.9716270933741"/>
    <n v="0"/>
    <n v="280.51948051948051"/>
    <n v="81.107061882564608"/>
    <n v="0"/>
    <n v="0"/>
    <n v="0"/>
    <n v="0"/>
    <n v="0"/>
    <n v="0"/>
    <n v="0"/>
    <n v="0"/>
    <n v="25.246753246753247"/>
    <n v="0"/>
    <n v="0"/>
    <n v="0"/>
    <n v="25.246753246753247"/>
    <n v="0"/>
    <n v="0"/>
    <n v="1"/>
    <s v="20211"/>
    <s v="2021-1-01"/>
  </r>
  <r>
    <s v="VSR"/>
    <x v="0"/>
    <s v="14004997-19"/>
    <n v="2021"/>
    <s v="Enero"/>
    <n v="100"/>
    <s v="CLP"/>
    <n v="3002.4935064935066"/>
    <n v="1616.8176305411223"/>
    <n v="0"/>
    <n v="350.64935064935065"/>
    <n v="101.38382735320577"/>
    <n v="0"/>
    <n v="0"/>
    <n v="0"/>
    <n v="0"/>
    <n v="0"/>
    <n v="0"/>
    <n v="0"/>
    <n v="0"/>
    <n v="31.558441558441558"/>
    <n v="0"/>
    <n v="0"/>
    <n v="0"/>
    <n v="31.558441558441558"/>
    <n v="0"/>
    <n v="0"/>
    <n v="1"/>
    <s v="20211"/>
    <s v="2021-1-01"/>
  </r>
  <r>
    <s v="VSR"/>
    <x v="0"/>
    <s v="14003165-16"/>
    <n v="2021"/>
    <s v="Enero"/>
    <n v="4"/>
    <s v="CLP"/>
    <n v="360"/>
    <n v="140.33325111419265"/>
    <n v="0"/>
    <n v="36"/>
    <n v="4.0553530941282308"/>
    <n v="0"/>
    <n v="0"/>
    <n v="0"/>
    <n v="0"/>
    <n v="0"/>
    <n v="0"/>
    <n v="0"/>
    <n v="0"/>
    <n v="1.2623376623376623"/>
    <n v="0"/>
    <n v="0"/>
    <n v="0"/>
    <n v="1.2623376623376623"/>
    <n v="0"/>
    <n v="0"/>
    <n v="1"/>
    <s v="20211"/>
    <s v="2021-1-01"/>
  </r>
  <r>
    <s v="VSR"/>
    <x v="0"/>
    <s v="14002618-19"/>
    <n v="2021"/>
    <s v="Enero"/>
    <n v="915"/>
    <s v="CLP"/>
    <n v="19982.858493506494"/>
    <n v="13188.516873412307"/>
    <n v="0"/>
    <n v="1069.4805194805194"/>
    <n v="927.66202028183284"/>
    <n v="0"/>
    <n v="0"/>
    <n v="0"/>
    <n v="0"/>
    <n v="0"/>
    <n v="0"/>
    <n v="0"/>
    <n v="0"/>
    <n v="288.75974025974023"/>
    <n v="0"/>
    <n v="0"/>
    <n v="0"/>
    <n v="288.75974025974023"/>
    <n v="0"/>
    <n v="0"/>
    <n v="1"/>
    <s v="20211"/>
    <s v="2021-1-01"/>
  </r>
  <r>
    <s v="VSR"/>
    <x v="0"/>
    <s v="14002924-19"/>
    <n v="2021"/>
    <s v="Enero"/>
    <n v="826.80000000000007"/>
    <s v="CLP"/>
    <n v="18056.641969870128"/>
    <n v="10677.316733320651"/>
    <n v="0"/>
    <n v="966.38961038961054"/>
    <n v="838.24148455630541"/>
    <n v="0"/>
    <n v="0"/>
    <n v="0"/>
    <n v="0"/>
    <n v="0"/>
    <n v="0"/>
    <n v="0"/>
    <n v="0"/>
    <n v="260.92519480519485"/>
    <n v="0"/>
    <n v="0"/>
    <n v="0"/>
    <n v="260.92519480519485"/>
    <n v="0"/>
    <n v="0"/>
    <n v="1"/>
    <s v="20211"/>
    <s v="2021-1-01"/>
  </r>
  <r>
    <s v="VSR"/>
    <x v="0"/>
    <s v="14002923-19"/>
    <n v="2021"/>
    <s v="Enero"/>
    <n v="945"/>
    <s v="CLP"/>
    <n v="20638.034181818181"/>
    <n v="12272.461990529668"/>
    <n v="0"/>
    <n v="1104.5454545454545"/>
    <n v="958.07716848779455"/>
    <n v="0"/>
    <n v="0"/>
    <n v="0"/>
    <n v="0"/>
    <n v="0"/>
    <n v="0"/>
    <n v="0"/>
    <n v="0"/>
    <n v="298.22727272727275"/>
    <n v="0"/>
    <n v="0"/>
    <n v="0"/>
    <n v="298.22727272727275"/>
    <n v="0"/>
    <n v="0"/>
    <n v="1"/>
    <s v="20211"/>
    <s v="2021-1-01"/>
  </r>
  <r>
    <s v="VSR"/>
    <x v="0"/>
    <s v="14002617-19"/>
    <n v="2021"/>
    <s v="Enero"/>
    <n v="147.6"/>
    <s v="CLP"/>
    <n v="3223.4643864935065"/>
    <n v="1929.0526501939135"/>
    <n v="0"/>
    <n v="172.51948051948051"/>
    <n v="149.6425291733317"/>
    <n v="0"/>
    <n v="0"/>
    <n v="0"/>
    <n v="0"/>
    <n v="0"/>
    <n v="0"/>
    <n v="0"/>
    <n v="0"/>
    <n v="46.580259740259734"/>
    <n v="0"/>
    <n v="0"/>
    <n v="0"/>
    <n v="46.580259740259734"/>
    <n v="0"/>
    <n v="0"/>
    <n v="1"/>
    <s v="20211"/>
    <s v="2021-1-01"/>
  </r>
  <r>
    <s v="VSR"/>
    <x v="0"/>
    <s v="14002505-19"/>
    <n v="2021"/>
    <s v="Enero"/>
    <n v="118.2"/>
    <s v="CLP"/>
    <n v="2581.3922119480517"/>
    <n v="1379.6767093221094"/>
    <n v="0"/>
    <n v="138.15584415584416"/>
    <n v="119.83568393148923"/>
    <n v="0"/>
    <n v="0"/>
    <n v="0"/>
    <n v="0"/>
    <n v="0"/>
    <n v="0"/>
    <n v="0"/>
    <n v="0"/>
    <n v="37.30207792207792"/>
    <n v="0"/>
    <n v="0"/>
    <n v="0"/>
    <n v="37.30207792207792"/>
    <n v="0"/>
    <n v="0"/>
    <n v="1"/>
    <s v="20211"/>
    <s v="2021-1-01"/>
  </r>
  <r>
    <s v="VSR"/>
    <x v="0"/>
    <s v="14003162-17"/>
    <n v="2021"/>
    <s v="Enero"/>
    <n v="10"/>
    <s v="CLP"/>
    <n v="519.90545454545452"/>
    <n v="267.42621998625839"/>
    <n v="0"/>
    <n v="51.987012987012989"/>
    <n v="10.138382735320576"/>
    <n v="0"/>
    <n v="0"/>
    <n v="0"/>
    <n v="0"/>
    <n v="0"/>
    <n v="0"/>
    <n v="0"/>
    <n v="0"/>
    <n v="3.1558441558441559"/>
    <n v="0"/>
    <n v="0"/>
    <n v="0"/>
    <n v="3.1558441558441559"/>
    <n v="0"/>
    <n v="0"/>
    <n v="1"/>
    <s v="20211"/>
    <s v="2021-1-01"/>
  </r>
  <r>
    <s v="VSR"/>
    <x v="0"/>
    <s v="14002528-16"/>
    <n v="2021"/>
    <s v="Enero"/>
    <n v="6.8000000000000007"/>
    <s v="CLP"/>
    <n v="353.53570909090917"/>
    <n v="218.9777979497847"/>
    <n v="0"/>
    <n v="35.351168831168835"/>
    <n v="6.8941002600179928"/>
    <n v="0"/>
    <n v="0"/>
    <n v="0"/>
    <n v="0"/>
    <n v="0"/>
    <n v="0"/>
    <n v="0"/>
    <n v="0"/>
    <n v="2.1459740259740263"/>
    <n v="0"/>
    <n v="0"/>
    <n v="0"/>
    <n v="2.1459740259740263"/>
    <n v="0"/>
    <n v="0"/>
    <n v="1"/>
    <s v="20211"/>
    <s v="2021-1-01"/>
  </r>
  <r>
    <s v="VSR"/>
    <x v="0"/>
    <s v="14002605-17"/>
    <n v="2021"/>
    <s v="Enero"/>
    <n v="11.200000000000001"/>
    <s v="CLP"/>
    <n v="582.29410909090916"/>
    <n v="343.50290569108279"/>
    <n v="0"/>
    <n v="58.225454545454554"/>
    <n v="11.354988663559046"/>
    <n v="0"/>
    <n v="0"/>
    <n v="0"/>
    <n v="0"/>
    <n v="0"/>
    <n v="0"/>
    <n v="0"/>
    <n v="0"/>
    <n v="3.5345454545454547"/>
    <n v="0"/>
    <n v="0"/>
    <n v="0"/>
    <n v="3.5345454545454547"/>
    <n v="0"/>
    <n v="0"/>
    <n v="1"/>
    <s v="20211"/>
    <s v="2021-1-01"/>
  </r>
  <r>
    <s v="VSR"/>
    <x v="0"/>
    <s v="14004945-16"/>
    <n v="2021"/>
    <s v="Enero"/>
    <n v="1.4000000000000001"/>
    <s v="CLP"/>
    <n v="82.963636363636368"/>
    <n v="45.939175160818522"/>
    <n v="0"/>
    <n v="8.2963636363636368"/>
    <n v="0"/>
    <n v="0"/>
    <n v="0"/>
    <n v="0"/>
    <n v="0"/>
    <n v="0"/>
    <n v="0"/>
    <n v="0"/>
    <n v="0"/>
    <n v="0.44181818181818183"/>
    <n v="0"/>
    <n v="0"/>
    <n v="0"/>
    <n v="0.44181818181818183"/>
    <n v="0"/>
    <n v="0"/>
    <n v="1"/>
    <s v="20211"/>
    <s v="2021-1-01"/>
  </r>
  <r>
    <s v="VSR"/>
    <x v="1"/>
    <s v="14004807-16"/>
    <n v="2021"/>
    <s v="Enero"/>
    <n v="4.5"/>
    <s v="USD"/>
    <n v="720"/>
    <n v="379.91957785131785"/>
    <n v="0"/>
    <n v="0"/>
    <n v="4.5622722308942594"/>
    <n v="2.8859586864406777"/>
    <n v="1.2879620379620378"/>
    <n v="1.8656343656343655"/>
    <n v="0.10564435564435563"/>
    <n v="0"/>
    <n v="0"/>
    <n v="0"/>
    <n v="0"/>
    <n v="0"/>
    <n v="0"/>
    <n v="0"/>
    <n v="0"/>
    <n v="16.948094001160417"/>
    <n v="10.80289455547898"/>
    <n v="0"/>
    <n v="1"/>
    <s v="20211"/>
    <s v="2021-1-01"/>
  </r>
  <r>
    <s v="VSR"/>
    <x v="1"/>
    <s v="14004877-16"/>
    <n v="2021"/>
    <s v="Enero"/>
    <n v="4.5"/>
    <s v="USD"/>
    <n v="540"/>
    <n v="271.98569105511081"/>
    <n v="0"/>
    <n v="0"/>
    <n v="4.5622722308942594"/>
    <n v="2.8859586864406777"/>
    <n v="1.2879620379620378"/>
    <n v="1.8656343656343655"/>
    <n v="0.10564435564435563"/>
    <n v="0"/>
    <n v="0"/>
    <n v="0"/>
    <n v="0"/>
    <n v="0"/>
    <n v="0"/>
    <n v="0"/>
    <n v="0"/>
    <n v="16.948094001160417"/>
    <n v="10.80289455547898"/>
    <n v="0"/>
    <n v="1"/>
    <s v="20211"/>
    <s v="2021-1-01"/>
  </r>
  <r>
    <s v="VSR"/>
    <x v="1"/>
    <s v="14003090-13"/>
    <n v="2021"/>
    <s v="Enero"/>
    <n v="4.5"/>
    <s v="USD"/>
    <n v="324"/>
    <n v="106.26936829218421"/>
    <n v="0"/>
    <n v="0"/>
    <n v="4.5622722308942594"/>
    <n v="2.8859586864406777"/>
    <n v="1.2879620379620378"/>
    <n v="1.8656343656343655"/>
    <n v="0.10564435564435563"/>
    <n v="0"/>
    <n v="0"/>
    <n v="0"/>
    <n v="0"/>
    <n v="0"/>
    <n v="0"/>
    <n v="0"/>
    <n v="0"/>
    <n v="16.948094001160417"/>
    <n v="10.80289455547898"/>
    <n v="0"/>
    <n v="1"/>
    <s v="20211"/>
    <s v="2021-1-01"/>
  </r>
  <r>
    <s v="VSR"/>
    <x v="1"/>
    <s v="14004806-14"/>
    <n v="2021"/>
    <s v="Enero"/>
    <n v="9"/>
    <s v="USD"/>
    <n v="648"/>
    <n v="191.76570862889977"/>
    <n v="0"/>
    <n v="0"/>
    <n v="9.1245444617885187"/>
    <n v="5.7719173728813553"/>
    <n v="2.5759240759240756"/>
    <n v="3.7312687312687309"/>
    <n v="0.21128871128871127"/>
    <n v="0"/>
    <n v="0"/>
    <n v="0"/>
    <n v="0"/>
    <n v="0"/>
    <n v="0"/>
    <n v="0"/>
    <n v="0"/>
    <n v="33.896188002320834"/>
    <n v="21.605789110957961"/>
    <n v="0"/>
    <n v="1"/>
    <s v="20211"/>
    <s v="2021-1-01"/>
  </r>
  <r>
    <s v="VSR"/>
    <x v="1"/>
    <s v="14004965-17"/>
    <n v="2021"/>
    <s v="Enero"/>
    <n v="7.5"/>
    <s v="USD"/>
    <n v="637.5"/>
    <n v="374.59110356381029"/>
    <n v="0"/>
    <n v="0"/>
    <n v="7.6037870514904329"/>
    <n v="4.8099311440677965"/>
    <n v="2.1466033966033966"/>
    <n v="3.109390609390609"/>
    <n v="0.17607392607392605"/>
    <n v="0"/>
    <n v="0"/>
    <n v="0"/>
    <n v="0"/>
    <n v="0"/>
    <n v="0"/>
    <n v="0"/>
    <n v="0"/>
    <n v="28.246823335267361"/>
    <n v="18.004824259131635"/>
    <n v="0"/>
    <n v="1"/>
    <s v="20211"/>
    <s v="2021-1-01"/>
  </r>
  <r>
    <s v="VSR"/>
    <x v="1"/>
    <s v="14004966-19"/>
    <n v="2021"/>
    <s v="Enero"/>
    <n v="15"/>
    <s v="USD"/>
    <n v="510"/>
    <n v="264.46365176909694"/>
    <n v="0"/>
    <n v="0"/>
    <n v="15.207574102980866"/>
    <n v="9.6198622881355931"/>
    <n v="4.2932067932067932"/>
    <n v="6.2187812187812179"/>
    <n v="0.3521478521478521"/>
    <n v="0"/>
    <n v="0"/>
    <n v="0"/>
    <n v="0"/>
    <n v="0"/>
    <n v="0"/>
    <n v="0"/>
    <n v="0"/>
    <n v="56.493646670534723"/>
    <n v="36.009648518263269"/>
    <n v="0"/>
    <n v="1"/>
    <s v="20211"/>
    <s v="2021-1-01"/>
  </r>
  <r>
    <s v="VSR"/>
    <x v="1"/>
    <s v="14004798-18"/>
    <n v="2021"/>
    <s v="Enero"/>
    <n v="15"/>
    <s v="USD"/>
    <n v="510"/>
    <n v="206.64884950282413"/>
    <n v="0"/>
    <n v="0"/>
    <n v="15.207574102980866"/>
    <n v="9.6198622881355931"/>
    <n v="4.2932067932067932"/>
    <n v="6.2187812187812179"/>
    <n v="0.3521478521478521"/>
    <n v="0"/>
    <n v="0"/>
    <n v="0"/>
    <n v="0"/>
    <n v="0"/>
    <n v="0"/>
    <n v="0"/>
    <n v="0"/>
    <n v="56.493646670534723"/>
    <n v="36.009648518263269"/>
    <n v="0"/>
    <n v="1"/>
    <s v="20211"/>
    <s v="2021-1-01"/>
  </r>
  <r>
    <s v="VSR"/>
    <x v="1"/>
    <s v="14004800-18"/>
    <n v="2021"/>
    <s v="Enero"/>
    <n v="3.75"/>
    <s v="USD"/>
    <n v="127.5"/>
    <n v="52.3468613561487"/>
    <n v="0"/>
    <n v="0"/>
    <n v="3.8018935257452164"/>
    <n v="2.4049655720338983"/>
    <n v="1.0733016983016983"/>
    <n v="1.5546953046953045"/>
    <n v="8.8036963036963026E-2"/>
    <n v="0"/>
    <n v="0"/>
    <n v="0"/>
    <n v="0"/>
    <n v="0"/>
    <n v="0"/>
    <n v="0"/>
    <n v="0"/>
    <n v="14.123411667633681"/>
    <n v="9.0024121295658173"/>
    <n v="0"/>
    <n v="1"/>
    <s v="20211"/>
    <s v="2021-1-01"/>
  </r>
  <r>
    <s v="VSR"/>
    <x v="1"/>
    <s v="14004968-19"/>
    <n v="2021"/>
    <s v="Enero"/>
    <n v="3.75"/>
    <s v="USD"/>
    <n v="127.5"/>
    <n v="64.911954616974313"/>
    <n v="0"/>
    <n v="0"/>
    <n v="3.8018935257452164"/>
    <n v="2.4049655720338983"/>
    <n v="1.0733016983016983"/>
    <n v="1.5546953046953045"/>
    <n v="8.8036963036963026E-2"/>
    <n v="0"/>
    <n v="0"/>
    <n v="0"/>
    <n v="0"/>
    <n v="0"/>
    <n v="0"/>
    <n v="0"/>
    <n v="0"/>
    <n v="14.123411667633681"/>
    <n v="9.0024121295658173"/>
    <n v="0"/>
    <n v="1"/>
    <s v="20211"/>
    <s v="2021-1-01"/>
  </r>
  <r>
    <s v="VSR"/>
    <x v="1"/>
    <s v="14004967-19"/>
    <n v="2021"/>
    <s v="Enero"/>
    <n v="7.5"/>
    <s v="USD"/>
    <n v="255"/>
    <n v="144.51660918235865"/>
    <n v="0"/>
    <n v="0"/>
    <n v="7.6037870514904329"/>
    <n v="4.8099311440677965"/>
    <n v="2.1466033966033966"/>
    <n v="3.109390609390609"/>
    <n v="0.17607392607392605"/>
    <n v="0"/>
    <n v="0"/>
    <n v="0"/>
    <n v="0"/>
    <n v="0"/>
    <n v="0"/>
    <n v="0"/>
    <n v="0"/>
    <n v="28.246823335267361"/>
    <n v="18.004824259131635"/>
    <n v="0"/>
    <n v="1"/>
    <s v="20211"/>
    <s v="2021-1-01"/>
  </r>
  <r>
    <s v="VSR"/>
    <x v="1"/>
    <s v="14004971-19"/>
    <n v="2021"/>
    <s v="Enero"/>
    <n v="15"/>
    <s v="USD"/>
    <n v="375"/>
    <n v="232.19472241712799"/>
    <n v="0"/>
    <n v="0"/>
    <n v="15.207574102980866"/>
    <n v="9.6198622881355931"/>
    <n v="4.2932067932067932"/>
    <n v="6.2187812187812179"/>
    <n v="0.3521478521478521"/>
    <n v="0"/>
    <n v="0"/>
    <n v="0"/>
    <n v="0"/>
    <n v="0"/>
    <n v="0"/>
    <n v="0"/>
    <n v="0"/>
    <n v="56.493646670534723"/>
    <n v="36.009648518263269"/>
    <n v="0"/>
    <n v="1"/>
    <s v="20211"/>
    <s v="2021-1-01"/>
  </r>
  <r>
    <s v="VSR"/>
    <x v="1"/>
    <s v="14004970-19"/>
    <n v="2021"/>
    <s v="Enero"/>
    <n v="15"/>
    <s v="USD"/>
    <n v="375"/>
    <n v="233.28531573122319"/>
    <n v="0"/>
    <n v="0"/>
    <n v="15.207574102980866"/>
    <n v="9.6198622881355931"/>
    <n v="4.2932067932067932"/>
    <n v="6.2187812187812179"/>
    <n v="0.3521478521478521"/>
    <n v="0"/>
    <n v="0"/>
    <n v="0"/>
    <n v="0"/>
    <n v="0"/>
    <n v="0"/>
    <n v="0"/>
    <n v="0"/>
    <n v="56.493646670534723"/>
    <n v="36.009648518263269"/>
    <n v="0"/>
    <n v="1"/>
    <s v="20211"/>
    <s v="2021-1-01"/>
  </r>
  <r>
    <s v="VSR"/>
    <x v="1"/>
    <s v="14004969-19"/>
    <n v="2021"/>
    <s v="Enero"/>
    <n v="15"/>
    <s v="USD"/>
    <n v="375"/>
    <n v="233.32067004823602"/>
    <n v="0"/>
    <n v="0"/>
    <n v="15.207574102980866"/>
    <n v="9.6198622881355931"/>
    <n v="4.2932067932067932"/>
    <n v="6.2187812187812179"/>
    <n v="0.3521478521478521"/>
    <n v="0"/>
    <n v="0"/>
    <n v="0"/>
    <n v="0"/>
    <n v="0"/>
    <n v="0"/>
    <n v="0"/>
    <n v="0"/>
    <n v="56.493646670534723"/>
    <n v="36.009648518263269"/>
    <n v="0"/>
    <n v="1"/>
    <s v="20211"/>
    <s v="2021-1-01"/>
  </r>
  <r>
    <s v="VSR"/>
    <x v="1"/>
    <s v="14005004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"/>
    <s v="14004878-16"/>
    <n v="2021"/>
    <s v="Enero"/>
    <n v="3"/>
    <s v="USD"/>
    <n v="288"/>
    <n v="104.70438292791113"/>
    <n v="0"/>
    <n v="0"/>
    <n v="3.0415148205961731"/>
    <n v="1.9239724576271184"/>
    <n v="0.8586413586413586"/>
    <n v="1.2437562437562437"/>
    <n v="7.0429570429570418E-2"/>
    <n v="0"/>
    <n v="0"/>
    <n v="0"/>
    <n v="0"/>
    <n v="0"/>
    <n v="0"/>
    <n v="0"/>
    <n v="0"/>
    <n v="11.298729334106945"/>
    <n v="7.2019297036526533"/>
    <n v="0"/>
    <n v="1"/>
    <s v="20211"/>
    <s v="2021-1-01"/>
  </r>
  <r>
    <s v="VSR"/>
    <x v="1"/>
    <s v="14004809-17"/>
    <n v="2021"/>
    <s v="Enero"/>
    <n v="3"/>
    <s v="USD"/>
    <n v="216"/>
    <n v="88.978070270712152"/>
    <n v="0"/>
    <n v="0"/>
    <n v="3.0415148205961731"/>
    <n v="1.9239724576271184"/>
    <n v="0.8586413586413586"/>
    <n v="1.2437562437562437"/>
    <n v="7.0429570429570418E-2"/>
    <n v="0"/>
    <n v="0"/>
    <n v="0"/>
    <n v="0"/>
    <n v="0"/>
    <n v="0"/>
    <n v="0"/>
    <n v="0"/>
    <n v="11.298729334106945"/>
    <n v="7.2019297036526533"/>
    <n v="0"/>
    <n v="1"/>
    <s v="20211"/>
    <s v="2021-1-01"/>
  </r>
  <r>
    <s v="VSR"/>
    <x v="1"/>
    <s v="14004952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"/>
    <s v="14004972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"/>
    <s v="14004949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"/>
    <s v="14004950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"/>
    <s v="14004951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"/>
    <s v="14004944-16"/>
    <n v="2021"/>
    <s v="Enero"/>
    <n v="7.5"/>
    <s v="USD"/>
    <n v="540"/>
    <n v="263.428523147242"/>
    <n v="0"/>
    <n v="54"/>
    <n v="0"/>
    <n v="58.809931144067797"/>
    <n v="2.1466033966033966"/>
    <n v="3.109390609390609"/>
    <n v="0.17607392607392605"/>
    <n v="0"/>
    <n v="0"/>
    <n v="0"/>
    <n v="0"/>
    <n v="0"/>
    <n v="0"/>
    <n v="0"/>
    <n v="0"/>
    <n v="82.246823335267365"/>
    <n v="18.004824259131635"/>
    <n v="0"/>
    <n v="1"/>
    <s v="20211"/>
    <s v="2021-1-01"/>
  </r>
  <r>
    <s v="VSR"/>
    <x v="1"/>
    <s v="14005003-17"/>
    <n v="2021"/>
    <s v="Enero"/>
    <n v="7.5"/>
    <s v="USD"/>
    <n v="540"/>
    <n v="177.99180080099225"/>
    <n v="0"/>
    <n v="0"/>
    <n v="0"/>
    <n v="4.8099311440677965"/>
    <n v="2.1466033966033966"/>
    <n v="3.109390609390609"/>
    <n v="0.17607392607392605"/>
    <n v="0"/>
    <n v="0"/>
    <n v="0"/>
    <n v="0"/>
    <n v="0"/>
    <n v="0"/>
    <n v="0"/>
    <n v="0"/>
    <n v="28.246823335267361"/>
    <n v="18.004824259131635"/>
    <n v="0"/>
    <n v="1"/>
    <s v="20211"/>
    <s v="2021-1-01"/>
  </r>
  <r>
    <s v="VSR"/>
    <x v="1"/>
    <s v="14004974-19"/>
    <n v="2021"/>
    <s v="Enero"/>
    <n v="11.25"/>
    <s v="USD"/>
    <n v="405"/>
    <n v="198.64961867341276"/>
    <n v="0"/>
    <n v="0"/>
    <n v="0"/>
    <n v="7.2148967161016948"/>
    <n v="3.2199050949050947"/>
    <n v="4.6640859140859137"/>
    <n v="0.26411088911088909"/>
    <n v="0"/>
    <n v="0"/>
    <n v="0"/>
    <n v="0"/>
    <n v="0"/>
    <n v="0"/>
    <n v="0"/>
    <n v="0"/>
    <n v="42.37023500290104"/>
    <n v="27.00723638869745"/>
    <n v="0"/>
    <n v="1"/>
    <s v="20211"/>
    <s v="2021-1-01"/>
  </r>
  <r>
    <s v="VSR"/>
    <x v="1"/>
    <s v="14005002-19"/>
    <n v="2021"/>
    <s v="Enero"/>
    <n v="22.5"/>
    <s v="USD"/>
    <n v="607.5"/>
    <n v="338.83842808505074"/>
    <n v="0"/>
    <n v="0"/>
    <n v="0"/>
    <n v="14.42979343220339"/>
    <n v="6.4398101898101894"/>
    <n v="9.3281718281718273"/>
    <n v="0.52822177822177818"/>
    <n v="0"/>
    <n v="0"/>
    <n v="0"/>
    <n v="0"/>
    <n v="0"/>
    <n v="0"/>
    <n v="0"/>
    <n v="0"/>
    <n v="84.740470005802081"/>
    <n v="54.0144727773949"/>
    <n v="0"/>
    <n v="1"/>
    <s v="20211"/>
    <s v="2021-1-01"/>
  </r>
  <r>
    <s v="VSR"/>
    <x v="1"/>
    <s v="14005001-18"/>
    <n v="2021"/>
    <s v="Enero"/>
    <n v="15"/>
    <s v="USD"/>
    <n v="315"/>
    <n v="234.77581578317125"/>
    <n v="0"/>
    <n v="0"/>
    <n v="0"/>
    <n v="9.6198622881355931"/>
    <n v="4.2932067932067932"/>
    <n v="6.2187812187812179"/>
    <n v="0.3521478521478521"/>
    <n v="0"/>
    <n v="0"/>
    <n v="0"/>
    <n v="0"/>
    <n v="0"/>
    <n v="0"/>
    <n v="0"/>
    <n v="0"/>
    <n v="56.493646670534723"/>
    <n v="36.009648518263269"/>
    <n v="0"/>
    <n v="1"/>
    <s v="20211"/>
    <s v="2021-1-01"/>
  </r>
  <r>
    <s v="VSR"/>
    <x v="2"/>
    <s v="14004790-18"/>
    <n v="2021"/>
    <s v="Enero"/>
    <n v="18.75"/>
    <s v="USD"/>
    <n v="590.625"/>
    <n v="237.55871282520468"/>
    <n v="0"/>
    <n v="37.5"/>
    <n v="0"/>
    <n v="55.82"/>
    <n v="7.3824984539270257"/>
    <n v="10.693671407957122"/>
    <n v="0.60554524840239121"/>
    <n v="0"/>
    <n v="0"/>
    <n v="4.9189331927951612"/>
    <n v="0"/>
    <n v="0"/>
    <n v="0"/>
    <n v="0"/>
    <n v="0"/>
    <n v="124.43270895091079"/>
    <n v="45.012060647829081"/>
    <n v="0"/>
    <n v="1"/>
    <s v="20211"/>
    <s v="2021-1-01"/>
  </r>
  <r>
    <s v="VSR"/>
    <x v="2"/>
    <s v="14004787-18"/>
    <n v="2021"/>
    <s v="Enero"/>
    <n v="18.75"/>
    <s v="USD"/>
    <n v="843.75"/>
    <n v="372.66075500257932"/>
    <n v="0"/>
    <n v="37.5"/>
    <n v="0"/>
    <n v="79.820000000000007"/>
    <n v="7.3824984539270257"/>
    <n v="10.693671407957122"/>
    <n v="0.60554524840239121"/>
    <n v="0"/>
    <n v="0"/>
    <n v="7.0270474182788014"/>
    <n v="0"/>
    <n v="0"/>
    <n v="0"/>
    <n v="0"/>
    <n v="0"/>
    <n v="150.54082317639444"/>
    <n v="45.012060647829081"/>
    <n v="0"/>
    <n v="1"/>
    <s v="20211"/>
    <s v="2021-1-01"/>
  </r>
  <r>
    <s v="VSR"/>
    <x v="2"/>
    <s v="14004786-18"/>
    <n v="2021"/>
    <s v="Enero"/>
    <n v="18.75"/>
    <s v="USD"/>
    <n v="843.75"/>
    <n v="369.50209993098758"/>
    <n v="0"/>
    <n v="75"/>
    <n v="0"/>
    <n v="11.57"/>
    <n v="7.3824984539270257"/>
    <n v="10.693671407957122"/>
    <n v="0.60554524840239121"/>
    <n v="0"/>
    <n v="0"/>
    <n v="7.0270474182788014"/>
    <n v="0"/>
    <n v="0"/>
    <n v="0"/>
    <n v="0"/>
    <n v="0"/>
    <n v="82.290823176394426"/>
    <n v="45.012060647829081"/>
    <n v="0"/>
    <n v="1"/>
    <s v="20211"/>
    <s v="2021-1-01"/>
  </r>
  <r>
    <s v="VSR"/>
    <x v="2"/>
    <s v="14004789-19"/>
    <n v="2021"/>
    <s v="Enero"/>
    <n v="22.5"/>
    <s v="USD"/>
    <n v="708.75"/>
    <n v="285.34246388225756"/>
    <n v="0"/>
    <n v="45"/>
    <n v="0"/>
    <n v="66.983999999999995"/>
    <n v="8.858998144712432"/>
    <n v="12.832405689548546"/>
    <n v="0.72665429808286952"/>
    <n v="0"/>
    <n v="0"/>
    <n v="5.9027198313541929"/>
    <n v="0"/>
    <n v="0"/>
    <n v="0"/>
    <n v="0"/>
    <n v="0"/>
    <n v="149.31925074109296"/>
    <n v="54.0144727773949"/>
    <n v="0"/>
    <n v="1"/>
    <s v="20211"/>
    <s v="2021-1-01"/>
  </r>
  <r>
    <s v="VSR"/>
    <x v="2"/>
    <s v="14004788-18"/>
    <n v="2021"/>
    <s v="Enero"/>
    <n v="22.5"/>
    <s v="USD"/>
    <n v="708.75"/>
    <n v="286.70634536138834"/>
    <n v="0"/>
    <n v="45"/>
    <n v="0"/>
    <n v="13.884"/>
    <n v="8.858998144712432"/>
    <n v="12.832405689548546"/>
    <n v="0.72665429808286952"/>
    <n v="0"/>
    <n v="0"/>
    <n v="5.9027198313541929"/>
    <n v="0"/>
    <n v="0"/>
    <n v="0"/>
    <n v="0"/>
    <n v="0"/>
    <n v="96.219250741092935"/>
    <n v="54.0144727773949"/>
    <n v="0"/>
    <n v="1"/>
    <s v="20211"/>
    <s v="2021-1-01"/>
  </r>
  <r>
    <s v="VSR"/>
    <x v="2"/>
    <s v="14002820-16"/>
    <n v="2021"/>
    <s v="Enero"/>
    <n v="15"/>
    <s v="USD"/>
    <n v="1260"/>
    <n v="457.68004576913143"/>
    <n v="0"/>
    <n v="75"/>
    <n v="15.207574102980866"/>
    <n v="179.05599999999998"/>
    <n v="5.9059987631416204"/>
    <n v="8.5549371263656973"/>
    <n v="0.48443619872191301"/>
    <n v="0"/>
    <n v="0"/>
    <n v="10.493724144629677"/>
    <n v="0"/>
    <n v="0"/>
    <n v="0"/>
    <n v="0"/>
    <n v="0"/>
    <n v="240.50474475112216"/>
    <n v="36.009648518263269"/>
    <n v="0"/>
    <n v="1"/>
    <s v="20211"/>
    <s v="2021-1-01"/>
  </r>
  <r>
    <s v="VSR"/>
    <x v="2"/>
    <s v="14004928-18"/>
    <n v="2021"/>
    <s v="Enero"/>
    <n v="11.25"/>
    <s v="USD"/>
    <n v="472.5"/>
    <n v="166.7573258547074"/>
    <n v="0"/>
    <n v="45"/>
    <n v="11.40568057723565"/>
    <n v="6.9420000000000002"/>
    <n v="4.429499072356216"/>
    <n v="6.4162028447742729"/>
    <n v="0.36332714904143476"/>
    <n v="0"/>
    <n v="0"/>
    <n v="3.9351465542361286"/>
    <n v="0"/>
    <n v="0"/>
    <n v="0"/>
    <n v="0"/>
    <n v="0"/>
    <n v="49.093412009105499"/>
    <n v="27.00723638869745"/>
    <n v="0"/>
    <n v="1"/>
    <s v="20211"/>
    <s v="2021-1-01"/>
  </r>
  <r>
    <s v="VSR"/>
    <x v="2"/>
    <s v="14004929-18"/>
    <n v="2021"/>
    <s v="Enero"/>
    <n v="11.25"/>
    <s v="USD"/>
    <n v="472.5"/>
    <n v="150.70416785262591"/>
    <n v="0"/>
    <n v="45"/>
    <n v="11.40568057723565"/>
    <n v="6.9420000000000002"/>
    <n v="4.429499072356216"/>
    <n v="6.4162028447742729"/>
    <n v="0.36332714904143476"/>
    <n v="0"/>
    <n v="0"/>
    <n v="3.9351465542361286"/>
    <n v="0"/>
    <n v="0"/>
    <n v="0"/>
    <n v="0"/>
    <n v="0"/>
    <n v="49.093412009105499"/>
    <n v="27.00723638869745"/>
    <n v="0"/>
    <n v="1"/>
    <s v="20211"/>
    <s v="2021-1-01"/>
  </r>
  <r>
    <s v="VSR"/>
    <x v="2"/>
    <s v="14002823-16"/>
    <n v="2021"/>
    <s v="Enero"/>
    <n v="15"/>
    <s v="USD"/>
    <n v="945"/>
    <n v="454.21255881971206"/>
    <n v="0"/>
    <n v="75"/>
    <n v="15.207574102980866"/>
    <n v="52.756"/>
    <n v="5.9059987631416204"/>
    <n v="8.5549371263656973"/>
    <n v="0.48443619872191301"/>
    <n v="0"/>
    <n v="0"/>
    <n v="7.8702931084722572"/>
    <n v="0"/>
    <n v="0"/>
    <n v="0"/>
    <n v="0"/>
    <n v="0"/>
    <n v="111.58131371496475"/>
    <n v="36.009648518263269"/>
    <n v="0"/>
    <n v="1"/>
    <s v="20211"/>
    <s v="2021-1-01"/>
  </r>
  <r>
    <s v="VSR"/>
    <x v="2"/>
    <s v="14002821-17"/>
    <n v="2021"/>
    <s v="Enero"/>
    <n v="15"/>
    <s v="USD"/>
    <n v="945"/>
    <n v="423.06282574312218"/>
    <n v="0"/>
    <n v="75"/>
    <n v="15.207574102980866"/>
    <n v="52.756"/>
    <n v="5.9059987631416204"/>
    <n v="8.5549371263656973"/>
    <n v="0.48443619872191301"/>
    <n v="0"/>
    <n v="0"/>
    <n v="7.8702931084722572"/>
    <n v="0"/>
    <n v="0"/>
    <n v="0"/>
    <n v="0"/>
    <n v="0"/>
    <n v="111.58131371496475"/>
    <n v="36.009648518263269"/>
    <n v="0"/>
    <n v="1"/>
    <s v="20211"/>
    <s v="2021-1-01"/>
  </r>
  <r>
    <s v="VSR"/>
    <x v="2"/>
    <s v="14002822-14"/>
    <n v="2021"/>
    <s v="Enero"/>
    <n v="15"/>
    <s v="USD"/>
    <n v="945"/>
    <n v="454.25225394016957"/>
    <n v="0"/>
    <n v="75"/>
    <n v="15.207574102980866"/>
    <n v="52.756"/>
    <n v="5.9059987631416204"/>
    <n v="8.5549371263656973"/>
    <n v="0.48443619872191301"/>
    <n v="0"/>
    <n v="0"/>
    <n v="7.8702931084722572"/>
    <n v="0"/>
    <n v="0"/>
    <n v="0"/>
    <n v="0"/>
    <n v="0"/>
    <n v="111.58131371496475"/>
    <n v="36.009648518263269"/>
    <n v="0"/>
    <n v="1"/>
    <s v="20211"/>
    <s v="2021-1-01"/>
  </r>
  <r>
    <s v="VSR"/>
    <x v="3"/>
    <s v="14004654-18"/>
    <n v="2021"/>
    <s v="Enero"/>
    <n v="30"/>
    <s v="USD"/>
    <n v="1050"/>
    <n v="616.33571738141541"/>
    <n v="0"/>
    <n v="0"/>
    <n v="0"/>
    <n v="10.906434782608695"/>
    <n v="7.441558441558441"/>
    <n v="10.779220779220779"/>
    <n v="0.61038961038961037"/>
    <n v="0"/>
    <n v="0"/>
    <n v="0"/>
    <n v="0"/>
    <n v="0"/>
    <n v="0"/>
    <n v="0"/>
    <n v="0"/>
    <n v="101.75690065030406"/>
    <n v="72.019297036526538"/>
    <n v="0"/>
    <n v="1"/>
    <s v="20211"/>
    <s v="2021-1-01"/>
  </r>
  <r>
    <s v="VSR"/>
    <x v="3"/>
    <s v="14004653-18"/>
    <n v="2021"/>
    <s v="Enero"/>
    <n v="15"/>
    <s v="USD"/>
    <n v="420"/>
    <n v="248.75775192474168"/>
    <n v="0"/>
    <n v="0"/>
    <n v="0"/>
    <n v="5.4532173913043476"/>
    <n v="3.7207792207792205"/>
    <n v="5.3896103896103895"/>
    <n v="0.30519480519480519"/>
    <n v="0"/>
    <n v="0"/>
    <n v="0"/>
    <n v="0"/>
    <n v="0"/>
    <n v="0"/>
    <n v="0"/>
    <n v="0"/>
    <n v="50.878450325152031"/>
    <n v="36.009648518263269"/>
    <n v="0"/>
    <n v="1"/>
    <s v="20211"/>
    <s v="2021-1-01"/>
  </r>
  <r>
    <s v="VSR"/>
    <x v="3"/>
    <s v="14004852-18"/>
    <n v="2021"/>
    <s v="Enero"/>
    <n v="7.5"/>
    <s v="USD"/>
    <n v="195"/>
    <n v="114.43957984226499"/>
    <n v="0"/>
    <n v="0"/>
    <n v="0"/>
    <n v="2.7266086956521738"/>
    <n v="1.8603896103896103"/>
    <n v="2.6948051948051948"/>
    <n v="0.15259740259740259"/>
    <n v="0"/>
    <n v="0"/>
    <n v="0"/>
    <n v="0"/>
    <n v="0"/>
    <n v="0"/>
    <n v="0"/>
    <n v="0"/>
    <n v="25.439225162576015"/>
    <n v="18.004824259131635"/>
    <n v="0"/>
    <n v="1"/>
    <s v="20211"/>
    <s v="2021-1-01"/>
  </r>
  <r>
    <s v="VSR"/>
    <x v="3"/>
    <s v="14004652-18"/>
    <n v="2021"/>
    <s v="Enero"/>
    <n v="60"/>
    <s v="USD"/>
    <n v="1320"/>
    <n v="896.33099128852916"/>
    <n v="0"/>
    <n v="0"/>
    <n v="0"/>
    <n v="21.81286956521739"/>
    <n v="14.883116883116882"/>
    <n v="21.558441558441558"/>
    <n v="1.2207792207792207"/>
    <n v="0"/>
    <n v="0"/>
    <n v="0"/>
    <n v="0"/>
    <n v="0"/>
    <n v="0"/>
    <n v="0"/>
    <n v="0"/>
    <n v="203.51380130060812"/>
    <n v="144.03859407305308"/>
    <n v="0"/>
    <n v="1"/>
    <s v="20211"/>
    <s v="2021-1-01"/>
  </r>
  <r>
    <s v="VSR"/>
    <x v="3"/>
    <s v="14004655-17"/>
    <n v="2021"/>
    <s v="Enero"/>
    <n v="3.75"/>
    <s v="USD"/>
    <n v="300"/>
    <n v="130.99022205363786"/>
    <n v="0"/>
    <n v="0"/>
    <n v="0"/>
    <n v="1.3633043478260869"/>
    <n v="0.93019480519480513"/>
    <n v="1.3474025974025974"/>
    <n v="7.6298701298701296E-2"/>
    <n v="0"/>
    <n v="0"/>
    <n v="0"/>
    <n v="0"/>
    <n v="0"/>
    <n v="0"/>
    <n v="0"/>
    <n v="0"/>
    <n v="12.719612581288008"/>
    <n v="9.0024121295658173"/>
    <n v="0"/>
    <n v="1"/>
    <s v="20211"/>
    <s v="2021-1-01"/>
  </r>
  <r>
    <s v="VSR"/>
    <x v="3"/>
    <s v="14004887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3"/>
    <s v="14004886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3"/>
    <s v="14004885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"/>
    <s v="14004913-16"/>
    <n v="2021"/>
    <s v="Enero"/>
    <n v="1.7999999999999998"/>
    <s v="USD"/>
    <n v="323.99999999999994"/>
    <n v="152.68330518572628"/>
    <n v="0"/>
    <n v="10.799999999999999"/>
    <n v="1.8249088923577037"/>
    <n v="1.0439152941176468"/>
    <n v="0.89298701298701288"/>
    <n v="1.2935064935064935"/>
    <n v="7.3246753246753241E-2"/>
    <n v="0"/>
    <n v="0"/>
    <n v="2.6983862086190591"/>
    <n v="0"/>
    <n v="0"/>
    <n v="0"/>
    <n v="0"/>
    <n v="0"/>
    <n v="10.323199584668558"/>
    <n v="4.3211578221915916"/>
    <n v="0"/>
    <n v="1"/>
    <s v="20211"/>
    <s v="2021-1-01"/>
  </r>
  <r>
    <s v="VSR"/>
    <x v="4"/>
    <s v="14004877-15"/>
    <n v="2021"/>
    <s v="Enero"/>
    <n v="1.7999999999999998"/>
    <s v="USD"/>
    <n v="215.99999999999997"/>
    <n v="109.83347412490318"/>
    <n v="0"/>
    <n v="5.3999999999999995"/>
    <n v="1.8249088923577037"/>
    <n v="1.0439152941176468"/>
    <n v="0.89298701298701288"/>
    <n v="1.2935064935064935"/>
    <n v="7.3246753246753241E-2"/>
    <n v="0"/>
    <n v="0"/>
    <n v="1.7989241390793729"/>
    <n v="0"/>
    <n v="0"/>
    <n v="0"/>
    <n v="0"/>
    <n v="0"/>
    <n v="9.4237375151288703"/>
    <n v="4.3211578221915916"/>
    <n v="0"/>
    <n v="1"/>
    <s v="20211"/>
    <s v="2021-1-01"/>
  </r>
  <r>
    <s v="VSR"/>
    <x v="4"/>
    <s v="14004339-17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"/>
    <s v="14004343-17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"/>
    <s v="14004340-14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"/>
    <s v="14004341-14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"/>
    <s v="14004413-13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"/>
    <s v="14004414-13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"/>
    <s v="14004346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"/>
    <s v="14004345-17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5"/>
    <s v="14004391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5"/>
    <s v="14004392-15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5"/>
    <s v="14004390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6"/>
    <s v="14004718-18"/>
    <n v="2021"/>
    <s v="Enero"/>
    <n v="75"/>
    <s v="USD"/>
    <n v="2850"/>
    <n v="1479.43286622102"/>
    <n v="0"/>
    <n v="150"/>
    <n v="0"/>
    <n v="37.094827586206897"/>
    <n v="16.912632821723729"/>
    <n v="24.49822904368359"/>
    <n v="1.387249114521842"/>
    <n v="0"/>
    <n v="0"/>
    <n v="23.735804612852839"/>
    <n v="0"/>
    <n v="0"/>
    <n v="0"/>
    <n v="0"/>
    <n v="0"/>
    <n v="283.67698577030524"/>
    <n v="180.04824259131632"/>
    <n v="0"/>
    <n v="1"/>
    <s v="20211"/>
    <s v="2021-1-01"/>
  </r>
  <r>
    <s v="VSR"/>
    <x v="6"/>
    <s v="14004719-18"/>
    <n v="2021"/>
    <s v="Enero"/>
    <n v="37.5"/>
    <s v="USD"/>
    <n v="1425"/>
    <n v="598.71580629156006"/>
    <n v="0"/>
    <n v="75"/>
    <n v="0"/>
    <n v="18.547413793103448"/>
    <n v="8.4563164108618647"/>
    <n v="12.249114521841795"/>
    <n v="0.69362455726092098"/>
    <n v="0"/>
    <n v="0"/>
    <n v="11.867902306426419"/>
    <n v="0"/>
    <n v="0"/>
    <n v="0"/>
    <n v="0"/>
    <n v="0"/>
    <n v="141.83849288515262"/>
    <n v="90.024121295658162"/>
    <n v="0"/>
    <n v="1"/>
    <s v="20211"/>
    <s v="2021-1-01"/>
  </r>
  <r>
    <s v="VSR"/>
    <x v="6"/>
    <s v="14004720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6"/>
    <s v="14004401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6"/>
    <s v="14004423-16"/>
    <n v="2021"/>
    <s v="Enero"/>
    <n v="7.5"/>
    <s v="USD"/>
    <n v="1425"/>
    <n v="618.05111778322942"/>
    <n v="0"/>
    <n v="75"/>
    <n v="0"/>
    <n v="3.7094827586206898"/>
    <n v="1.691263282172373"/>
    <n v="2.4498229043683586"/>
    <n v="0.13872491145218419"/>
    <n v="0"/>
    <n v="0"/>
    <n v="11.867902306426419"/>
    <n v="0"/>
    <n v="0"/>
    <n v="0"/>
    <n v="0"/>
    <n v="0"/>
    <n v="37.862020422171661"/>
    <n v="18.004824259131635"/>
    <n v="0"/>
    <n v="1"/>
    <s v="20211"/>
    <s v="2021-1-01"/>
  </r>
  <r>
    <s v="VSR"/>
    <x v="6"/>
    <s v="14004560-17"/>
    <n v="2021"/>
    <s v="Enero"/>
    <n v="37.5"/>
    <s v="USD"/>
    <n v="3000"/>
    <n v="1473.4450180335784"/>
    <n v="0"/>
    <n v="300"/>
    <n v="0"/>
    <n v="18.547413793103448"/>
    <n v="8.4563164108618647"/>
    <n v="12.249114521841795"/>
    <n v="0.69362455726092098"/>
    <n v="0"/>
    <n v="0"/>
    <n v="24.985057487213517"/>
    <n v="0"/>
    <n v="0"/>
    <n v="0"/>
    <n v="0"/>
    <n v="0"/>
    <n v="154.9556480659397"/>
    <n v="90.024121295658162"/>
    <n v="0"/>
    <n v="1"/>
    <s v="20211"/>
    <s v="2021-1-01"/>
  </r>
  <r>
    <s v="VSR"/>
    <x v="6"/>
    <s v="14004791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7"/>
    <s v="14004747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7"/>
    <s v="14004920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7"/>
    <s v="14004205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8"/>
    <s v="14004994-17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8"/>
    <s v="14004992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8"/>
    <s v="14004993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8"/>
    <s v="14004988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8"/>
    <s v="14004989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8"/>
    <s v="14004987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8"/>
    <s v="14004990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8"/>
    <s v="14004991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8"/>
    <s v="14004534-17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8"/>
    <s v="14004539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8"/>
    <s v="14004537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8"/>
    <s v="14004538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8"/>
    <s v="14004540-17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9"/>
    <s v="14004058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9"/>
    <s v="14004842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0"/>
    <s v="14004627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0"/>
    <s v="14004630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1"/>
    <s v="14004591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1"/>
    <s v="14004212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1"/>
    <s v="14004700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1"/>
    <s v="14004589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1"/>
    <s v="14004213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1"/>
    <s v="14004590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1"/>
    <s v="14004944-16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2"/>
    <s v="14004714-17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2"/>
    <s v="14004712-16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2"/>
    <s v="14004451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2"/>
    <s v="14004713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2"/>
    <s v="14004782-17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2"/>
    <s v="14004781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3"/>
    <s v="14004450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3"/>
    <s v="14004872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3"/>
    <s v="14004783-15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3"/>
    <s v="14004784-15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4"/>
    <s v="14004668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5"/>
    <s v="14004814-18"/>
    <n v="2021"/>
    <s v="Enero"/>
    <n v="15"/>
    <s v="USD"/>
    <n v="600"/>
    <n v="211.98067042382092"/>
    <n v="0"/>
    <n v="60"/>
    <n v="15.207574102980866"/>
    <n v="0"/>
    <n v="3.5435992578849724"/>
    <n v="5.1329622758194189"/>
    <n v="0.29066171923314782"/>
    <n v="0"/>
    <n v="0"/>
    <n v="4.9970114974427036"/>
    <n v="0"/>
    <n v="0"/>
    <n v="0"/>
    <n v="0"/>
    <n v="0"/>
    <n v="49.973883268643512"/>
    <n v="36.009648518263269"/>
    <n v="0"/>
    <n v="1"/>
    <s v="20211"/>
    <s v="2021-1-01"/>
  </r>
  <r>
    <s v="VSR"/>
    <x v="15"/>
    <s v="14004919-16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6"/>
    <s v="14004766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6"/>
    <s v="14004942-16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6"/>
    <s v="14004941-16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6"/>
    <s v="14004763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6"/>
    <s v="14004764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6"/>
    <s v="14004765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6"/>
    <s v="14004760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6"/>
    <s v="14004761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6"/>
    <s v="14004940-16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6"/>
    <s v="14004938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6"/>
    <s v="14004937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7"/>
    <s v="14004955-17"/>
    <n v="2021"/>
    <s v="Enero"/>
    <n v="30"/>
    <s v="USD"/>
    <n v="2850"/>
    <n v="953.53711676187095"/>
    <n v="0"/>
    <n v="750"/>
    <n v="30.415148205961732"/>
    <n v="35.922289156626505"/>
    <n v="15.946196660482373"/>
    <n v="23.098330241187384"/>
    <n v="1.3079777365491652"/>
    <n v="0"/>
    <n v="0"/>
    <n v="0"/>
    <n v="0"/>
    <n v="0"/>
    <n v="0"/>
    <n v="0"/>
    <n v="0"/>
    <n v="148.29409083137196"/>
    <n v="72.019297036526538"/>
    <n v="0"/>
    <n v="1"/>
    <s v="20211"/>
    <s v="2021-1-01"/>
  </r>
  <r>
    <s v="VSR"/>
    <x v="17"/>
    <s v="14004954-18"/>
    <n v="2021"/>
    <s v="Enero"/>
    <n v="30"/>
    <s v="USD"/>
    <n v="2400"/>
    <n v="567.0014029093619"/>
    <n v="0"/>
    <n v="600"/>
    <n v="30.415148205961732"/>
    <n v="35.922289156626505"/>
    <n v="15.946196660482373"/>
    <n v="23.098330241187384"/>
    <n v="1.3079777365491652"/>
    <n v="0"/>
    <n v="0"/>
    <n v="0"/>
    <n v="0"/>
    <n v="0"/>
    <n v="0"/>
    <n v="0"/>
    <n v="0"/>
    <n v="148.29409083137196"/>
    <n v="72.019297036526538"/>
    <n v="0"/>
    <n v="1"/>
    <s v="20211"/>
    <s v="2021-1-01"/>
  </r>
  <r>
    <s v="VSR"/>
    <x v="18"/>
    <s v="14004965-17"/>
    <n v="2021"/>
    <s v="Enero"/>
    <n v="3.75"/>
    <s v="USD"/>
    <n v="374.84999999999997"/>
    <n v="187.29555178190515"/>
    <n v="0"/>
    <n v="37.5"/>
    <n v="3.8018935257452164"/>
    <n v="1.5786333333333331"/>
    <n v="2.3254870129870127"/>
    <n v="3.3685064935064934"/>
    <n v="0.19074675324675325"/>
    <n v="0"/>
    <n v="0"/>
    <n v="0"/>
    <n v="0"/>
    <n v="0"/>
    <n v="0"/>
    <n v="0"/>
    <n v="0"/>
    <n v="16.46578572263941"/>
    <n v="9.0024121295658173"/>
    <n v="0"/>
    <n v="1"/>
    <s v="20211"/>
    <s v="2021-1-01"/>
  </r>
  <r>
    <s v="VSR"/>
    <x v="18"/>
    <s v="14004975-19"/>
    <n v="2021"/>
    <s v="Enero"/>
    <n v="6"/>
    <s v="USD"/>
    <n v="239.76"/>
    <n v="105.78546070763878"/>
    <n v="0"/>
    <n v="36"/>
    <n v="6.0830296411923461"/>
    <n v="2.5258133333333328"/>
    <n v="3.7207792207792205"/>
    <n v="5.3896103896103895"/>
    <n v="0.30519480519480519"/>
    <n v="0"/>
    <n v="0"/>
    <n v="0"/>
    <n v="0"/>
    <n v="0"/>
    <n v="0"/>
    <n v="0"/>
    <n v="0"/>
    <n v="26.345257156223056"/>
    <n v="14.403859407305307"/>
    <n v="0"/>
    <n v="1"/>
    <s v="20211"/>
    <s v="2021-1-01"/>
  </r>
  <r>
    <s v="VSR"/>
    <x v="18"/>
    <s v="14004977-19"/>
    <n v="2021"/>
    <s v="Enero"/>
    <n v="3.75"/>
    <s v="USD"/>
    <n v="149.85"/>
    <n v="60.471365012349715"/>
    <n v="0"/>
    <n v="22.5"/>
    <n v="3.8018935257452164"/>
    <n v="1.5786333333333331"/>
    <n v="2.3254870129870127"/>
    <n v="3.3685064935064934"/>
    <n v="0.19074675324675325"/>
    <n v="0"/>
    <n v="0"/>
    <n v="0"/>
    <n v="0"/>
    <n v="0"/>
    <n v="0"/>
    <n v="0"/>
    <n v="0"/>
    <n v="16.46578572263941"/>
    <n v="9.0024121295658173"/>
    <n v="0"/>
    <n v="1"/>
    <s v="20211"/>
    <s v="2021-1-01"/>
  </r>
  <r>
    <s v="VSR"/>
    <x v="18"/>
    <s v="14004976-19"/>
    <n v="2021"/>
    <s v="Enero"/>
    <n v="3.75"/>
    <s v="USD"/>
    <n v="149.85"/>
    <n v="72.258304591179325"/>
    <n v="0"/>
    <n v="22.5"/>
    <n v="3.8018935257452164"/>
    <n v="1.5786333333333331"/>
    <n v="2.3254870129870127"/>
    <n v="3.3685064935064934"/>
    <n v="0.19074675324675325"/>
    <n v="0"/>
    <n v="0"/>
    <n v="0"/>
    <n v="0"/>
    <n v="0"/>
    <n v="0"/>
    <n v="0"/>
    <n v="0"/>
    <n v="16.46578572263941"/>
    <n v="9.0024121295658173"/>
    <n v="0"/>
    <n v="1"/>
    <s v="20211"/>
    <s v="2021-1-01"/>
  </r>
  <r>
    <s v="VSR"/>
    <x v="18"/>
    <s v="14004981-19"/>
    <n v="2021"/>
    <s v="Enero"/>
    <n v="45"/>
    <s v="USD"/>
    <n v="1350"/>
    <n v="651.50230231631917"/>
    <n v="0"/>
    <n v="202.5"/>
    <n v="45.622722308942599"/>
    <n v="18.943599999999996"/>
    <n v="27.905844155844157"/>
    <n v="40.422077922077925"/>
    <n v="2.2889610389610389"/>
    <n v="0"/>
    <n v="0"/>
    <n v="0"/>
    <n v="0"/>
    <n v="0"/>
    <n v="0"/>
    <n v="0"/>
    <n v="0"/>
    <n v="197.58942867167292"/>
    <n v="108.0289455547898"/>
    <n v="0"/>
    <n v="1"/>
    <s v="20211"/>
    <s v="2021-1-01"/>
  </r>
  <r>
    <s v="VSR"/>
    <x v="18"/>
    <s v="14004983-19"/>
    <n v="2021"/>
    <s v="Enero"/>
    <n v="30"/>
    <s v="USD"/>
    <n v="900"/>
    <n v="436.5160548390698"/>
    <n v="0"/>
    <n v="135"/>
    <n v="30.415148205961732"/>
    <n v="12.629066666666665"/>
    <n v="18.603896103896101"/>
    <n v="26.948051948051948"/>
    <n v="1.525974025974026"/>
    <n v="0"/>
    <n v="0"/>
    <n v="0"/>
    <n v="0"/>
    <n v="0"/>
    <n v="0"/>
    <n v="0"/>
    <n v="0"/>
    <n v="131.72628578111528"/>
    <n v="72.019297036526538"/>
    <n v="0"/>
    <n v="1"/>
    <s v="20211"/>
    <s v="2021-1-01"/>
  </r>
  <r>
    <s v="VSR"/>
    <x v="18"/>
    <s v="14004982-19"/>
    <n v="2021"/>
    <s v="Enero"/>
    <n v="45"/>
    <s v="USD"/>
    <n v="1350"/>
    <n v="654.88014520964316"/>
    <n v="0"/>
    <n v="202.5"/>
    <n v="45.622722308942599"/>
    <n v="18.943599999999996"/>
    <n v="27.905844155844157"/>
    <n v="40.422077922077925"/>
    <n v="2.2889610389610389"/>
    <n v="0"/>
    <n v="0"/>
    <n v="0"/>
    <n v="0"/>
    <n v="0"/>
    <n v="0"/>
    <n v="0"/>
    <n v="0"/>
    <n v="197.58942867167292"/>
    <n v="108.0289455547898"/>
    <n v="0"/>
    <n v="1"/>
    <s v="20211"/>
    <s v="2021-1-01"/>
  </r>
  <r>
    <s v="VSR"/>
    <x v="18"/>
    <s v="14004984-19"/>
    <n v="2021"/>
    <s v="Enero"/>
    <n v="7.5"/>
    <s v="USD"/>
    <n v="225"/>
    <n v="105.33067325357665"/>
    <n v="0"/>
    <n v="33.75"/>
    <n v="7.6037870514904329"/>
    <n v="3.1572666666666662"/>
    <n v="4.6509740259740253"/>
    <n v="6.7370129870129869"/>
    <n v="0.3814935064935065"/>
    <n v="0"/>
    <n v="0"/>
    <n v="0"/>
    <n v="0"/>
    <n v="0"/>
    <n v="0"/>
    <n v="0"/>
    <n v="0"/>
    <n v="32.93157144527882"/>
    <n v="18.004824259131635"/>
    <n v="0"/>
    <n v="1"/>
    <s v="20211"/>
    <s v="2021-1-01"/>
  </r>
  <r>
    <s v="VSR"/>
    <x v="19"/>
    <s v="14004807-16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9"/>
    <s v="14004877-16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9"/>
    <s v="14005011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9"/>
    <s v="14005013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9"/>
    <s v="14005012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9"/>
    <s v="14005014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9"/>
    <s v="14005009-16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9"/>
    <s v="14004806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9"/>
    <s v="14005010-16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9"/>
    <s v="14005015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9"/>
    <s v="14005019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9"/>
    <s v="14005018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9"/>
    <s v="14005021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9"/>
    <s v="14005020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9"/>
    <s v="14005016-17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9"/>
    <s v="14004809-17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19"/>
    <s v="14004944-16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IA"/>
    <x v="20"/>
    <s v="14003643-18"/>
    <n v="2021"/>
    <s v="Enero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IA"/>
    <x v="20"/>
    <s v="14003963-18"/>
    <n v="2021"/>
    <s v="Enero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IA"/>
    <x v="20"/>
    <s v="14004785-19"/>
    <n v="2021"/>
    <s v="Enero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IA"/>
    <x v="20"/>
    <s v="14004919-16"/>
    <n v="2021"/>
    <s v="Enero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IA"/>
    <x v="21"/>
    <s v="14003549-19"/>
    <n v="2021"/>
    <s v="Enero"/>
    <n v="14"/>
    <s v="CAD"/>
    <n v="362.59999999999997"/>
    <n v="187.06131547575708"/>
    <n v="0"/>
    <n v="29.4"/>
    <n v="14.193735829448809"/>
    <n v="0"/>
    <n v="35.072727272727278"/>
    <n v="41.81818181818182"/>
    <n v="4.2727272727272725"/>
    <n v="0"/>
    <n v="0"/>
    <n v="3.0198606149545402"/>
    <n v="0"/>
    <n v="0"/>
    <n v="0"/>
    <n v="0"/>
    <n v="0"/>
    <n v="84.18349697859091"/>
    <n v="0"/>
    <n v="0"/>
    <n v="1"/>
    <s v="20211"/>
    <s v="2021-1-01"/>
  </r>
  <r>
    <s v="VIA"/>
    <x v="21"/>
    <s v="14004432-18"/>
    <n v="2021"/>
    <s v="Enero"/>
    <n v="14"/>
    <s v="CAD"/>
    <n v="362.59999999999997"/>
    <n v="183.92130847202225"/>
    <n v="0"/>
    <n v="29.4"/>
    <n v="14.193735829448809"/>
    <n v="0"/>
    <n v="35.072727272727278"/>
    <n v="41.81818181818182"/>
    <n v="4.2727272727272725"/>
    <n v="0"/>
    <n v="0"/>
    <n v="3.0198606149545402"/>
    <n v="0"/>
    <n v="0"/>
    <n v="0"/>
    <n v="0"/>
    <n v="0"/>
    <n v="84.18349697859091"/>
    <n v="0"/>
    <n v="0"/>
    <n v="1"/>
    <s v="20211"/>
    <s v="2021-1-01"/>
  </r>
  <r>
    <s v="VSR"/>
    <x v="22"/>
    <s v="14004814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22"/>
    <s v="14004947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22"/>
    <s v="14004840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22"/>
    <s v="14004841-18"/>
    <n v="2021"/>
    <s v="Enero"/>
    <n v="76"/>
    <s v="USD"/>
    <n v="2888"/>
    <n v="1031.7623435857831"/>
    <n v="307.8"/>
    <n v="376.20000000000005"/>
    <n v="77.051708788436386"/>
    <n v="0"/>
    <n v="22.084415584415584"/>
    <n v="34.134199134199136"/>
    <n v="1.9329004329004329"/>
    <n v="0"/>
    <n v="0"/>
    <n v="0"/>
    <n v="0"/>
    <n v="0"/>
    <n v="0"/>
    <n v="0"/>
    <n v="0"/>
    <n v="58.151515151515149"/>
    <n v="0"/>
    <n v="0"/>
    <n v="1"/>
    <s v="20211"/>
    <s v="2021-1-01"/>
  </r>
  <r>
    <s v="VSR"/>
    <x v="22"/>
    <s v="14004816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22"/>
    <s v="14004813-18"/>
    <n v="2021"/>
    <s v="Enero"/>
    <n v="267.0625"/>
    <s v="USD"/>
    <n v="10148.375"/>
    <n v="4804.5869286684265"/>
    <n v="1081.6031250000001"/>
    <n v="1321.9593750000001"/>
    <n v="270.75818392515515"/>
    <n v="0"/>
    <n v="77.604200487012974"/>
    <n v="119.94690205627705"/>
    <n v="6.7921739718614713"/>
    <n v="0"/>
    <n v="0"/>
    <n v="0"/>
    <n v="0"/>
    <n v="0"/>
    <n v="0"/>
    <n v="0"/>
    <n v="0"/>
    <n v="204.3432765151515"/>
    <n v="0"/>
    <n v="0"/>
    <n v="1"/>
    <s v="20211"/>
    <s v="2021-1-01"/>
  </r>
  <r>
    <s v="VSR"/>
    <x v="22"/>
    <s v="14004815-19"/>
    <n v="2021"/>
    <s v="Enero"/>
    <n v="187.875"/>
    <s v="USD"/>
    <n v="7139.25"/>
    <n v="3209.3027413344626"/>
    <n v="760.89375000000007"/>
    <n v="929.98125000000005"/>
    <n v="190.47486563983534"/>
    <n v="0"/>
    <n v="54.593547077922082"/>
    <n v="84.381087662337663"/>
    <n v="4.7782061688311686"/>
    <n v="0"/>
    <n v="0"/>
    <n v="0"/>
    <n v="0"/>
    <n v="0"/>
    <n v="0"/>
    <n v="0"/>
    <n v="0"/>
    <n v="143.75284090909091"/>
    <n v="0"/>
    <n v="0"/>
    <n v="1"/>
    <s v="20211"/>
    <s v="2021-1-01"/>
  </r>
  <r>
    <s v="VSR"/>
    <x v="22"/>
    <s v="14004817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22"/>
    <s v="14004946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22"/>
    <s v="14004934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22"/>
    <s v="14004819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22"/>
    <s v="14004818-19"/>
    <n v="2021"/>
    <s v="Enero"/>
    <n v="178.3125"/>
    <s v="USD"/>
    <n v="7489.125"/>
    <n v="2081.3333606683473"/>
    <n v="722.16562499999998"/>
    <n v="882.64687500000002"/>
    <n v="180.78003714918503"/>
    <n v="0"/>
    <n v="51.814833603896105"/>
    <n v="80.086241883116884"/>
    <n v="4.5350040584415581"/>
    <n v="0"/>
    <n v="0"/>
    <n v="0"/>
    <n v="0"/>
    <n v="0"/>
    <n v="0"/>
    <n v="0"/>
    <n v="0"/>
    <n v="136.43607954545453"/>
    <n v="0"/>
    <n v="0"/>
    <n v="1"/>
    <s v="20211"/>
    <s v="2021-1-01"/>
  </r>
  <r>
    <s v="VSR"/>
    <x v="22"/>
    <s v="14004011-15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22"/>
    <s v="14004013-17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22"/>
    <s v="14002606-14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22"/>
    <s v="14004916-16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23"/>
    <s v="14004889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23"/>
    <s v="14004744-18"/>
    <n v="2021"/>
    <s v="Enero"/>
    <n v="5"/>
    <s v="USD"/>
    <n v="175"/>
    <n v="84.931409407014883"/>
    <n v="0"/>
    <n v="10"/>
    <n v="5.069191367660288"/>
    <n v="0"/>
    <n v="1.357733175914994"/>
    <n v="1.6332152695789059"/>
    <n v="9.2483274301456128E-2"/>
    <n v="0"/>
    <n v="0"/>
    <n v="0"/>
    <n v="0"/>
    <n v="0"/>
    <n v="0"/>
    <n v="0"/>
    <n v="0"/>
    <n v="3.0834317197953562"/>
    <n v="0"/>
    <n v="0"/>
    <n v="1"/>
    <s v="20211"/>
    <s v="2021-1-01"/>
  </r>
  <r>
    <s v="VSR"/>
    <x v="23"/>
    <s v="14004893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23"/>
    <s v="14004891-19"/>
    <n v="2021"/>
    <s v="Enero"/>
    <n v="47.5"/>
    <s v="USD"/>
    <n v="1520"/>
    <n v="550.63554594659422"/>
    <n v="0"/>
    <n v="95"/>
    <n v="48.15731799277274"/>
    <n v="0"/>
    <n v="12.898465171192443"/>
    <n v="15.515545060999605"/>
    <n v="0.87859110586383315"/>
    <n v="0"/>
    <n v="0"/>
    <n v="0"/>
    <n v="0"/>
    <n v="0"/>
    <n v="0"/>
    <n v="0"/>
    <n v="0"/>
    <n v="29.292601338055881"/>
    <n v="0"/>
    <n v="0"/>
    <n v="1"/>
    <s v="20211"/>
    <s v="2021-1-01"/>
  </r>
  <r>
    <s v="VSR"/>
    <x v="23"/>
    <s v="14004681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23"/>
    <s v="14004834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24"/>
    <s v="14003816-18"/>
    <n v="2021"/>
    <s v="Enero"/>
    <n v="2.1"/>
    <s v="USD"/>
    <n v="52.143000000000001"/>
    <n v="25.829578018241101"/>
    <n v="0"/>
    <n v="2.52"/>
    <n v="2.1290603744173211"/>
    <n v="0"/>
    <n v="0.73848878394332951"/>
    <n v="0.73494687131050773"/>
    <n v="4.1617473435655257E-2"/>
    <n v="0"/>
    <n v="0"/>
    <n v="0.43426528418525812"/>
    <n v="0"/>
    <n v="0"/>
    <n v="0"/>
    <n v="0"/>
    <n v="0"/>
    <n v="1.9493184128747507"/>
    <n v="0"/>
    <n v="0"/>
    <n v="1"/>
    <s v="20211"/>
    <s v="2021-1-01"/>
  </r>
  <r>
    <s v="VSR"/>
    <x v="24"/>
    <s v="14003812-19"/>
    <n v="2021"/>
    <s v="Enero"/>
    <n v="0.5"/>
    <s v="USD"/>
    <n v="12.414999999999999"/>
    <n v="6.2084652002695044"/>
    <n v="0"/>
    <n v="0.6"/>
    <n v="0.50691913676602884"/>
    <n v="0"/>
    <n v="0.17583066284364987"/>
    <n v="0.17498735031202564"/>
    <n v="9.9089222465845849E-3"/>
    <n v="0"/>
    <n v="0"/>
    <n v="0.10339649623458526"/>
    <n v="0"/>
    <n v="0"/>
    <n v="0"/>
    <n v="0"/>
    <n v="0"/>
    <n v="0.46412343163684533"/>
    <n v="0"/>
    <n v="0"/>
    <n v="1"/>
    <s v="20211"/>
    <s v="2021-1-01"/>
  </r>
  <r>
    <s v="VSR"/>
    <x v="24"/>
    <s v="14003820-18"/>
    <n v="2021"/>
    <s v="Enero"/>
    <n v="1.6"/>
    <s v="USD"/>
    <n v="39.728000000000002"/>
    <n v="19.799779570739982"/>
    <n v="0"/>
    <n v="1.92"/>
    <n v="1.6221412376512925"/>
    <n v="0"/>
    <n v="0.56265812109967961"/>
    <n v="0.55995952099848212"/>
    <n v="3.1708551189070677E-2"/>
    <n v="0"/>
    <n v="0"/>
    <n v="0.33086878795067287"/>
    <n v="0"/>
    <n v="0"/>
    <n v="0"/>
    <n v="0"/>
    <n v="0"/>
    <n v="1.4851949812379053"/>
    <n v="0"/>
    <n v="0"/>
    <n v="1"/>
    <s v="20211"/>
    <s v="2021-1-01"/>
  </r>
  <r>
    <s v="VSR"/>
    <x v="24"/>
    <s v="14003817-19"/>
    <n v="2021"/>
    <s v="Enero"/>
    <n v="1.6500000000000001"/>
    <s v="USD"/>
    <n v="40.969500000000004"/>
    <n v="19.711620505663653"/>
    <n v="0"/>
    <n v="1.98"/>
    <n v="1.6728331513278953"/>
    <n v="0"/>
    <n v="0.58024118738404451"/>
    <n v="0.57745825602968459"/>
    <n v="3.2699443413729129E-2"/>
    <n v="0"/>
    <n v="0"/>
    <n v="0.34120843757413138"/>
    <n v="0"/>
    <n v="0"/>
    <n v="0"/>
    <n v="0"/>
    <n v="0"/>
    <n v="1.5316073244015895"/>
    <n v="0"/>
    <n v="0"/>
    <n v="1"/>
    <s v="20211"/>
    <s v="2021-1-01"/>
  </r>
  <r>
    <s v="VSR"/>
    <x v="24"/>
    <s v="14004704-19"/>
    <n v="2021"/>
    <s v="Enero"/>
    <n v="12"/>
    <s v="USD"/>
    <n v="291"/>
    <n v="143.3482760315076"/>
    <n v="0"/>
    <n v="13.919999999999998"/>
    <n v="12.166059282384692"/>
    <n v="0"/>
    <n v="4.2199359082475967"/>
    <n v="4.1996964074886156"/>
    <n v="0.23781413391803002"/>
    <n v="0"/>
    <n v="0"/>
    <n v="2.4235505762597112"/>
    <n v="0"/>
    <n v="0"/>
    <n v="0"/>
    <n v="0"/>
    <n v="0"/>
    <n v="11.080997025913954"/>
    <n v="0"/>
    <n v="0"/>
    <n v="1"/>
    <s v="20211"/>
    <s v="2021-1-01"/>
  </r>
  <r>
    <s v="VSR"/>
    <x v="24"/>
    <s v="14004703-19"/>
    <n v="2021"/>
    <s v="Enero"/>
    <n v="3"/>
    <s v="USD"/>
    <n v="99.359999999999985"/>
    <n v="64.826996873139962"/>
    <n v="0"/>
    <n v="3.4799999999999995"/>
    <n v="3.0415148205961731"/>
    <n v="0"/>
    <n v="1.0549839770618992"/>
    <n v="1.0499241018721539"/>
    <n v="5.9453533479507506E-2"/>
    <n v="0"/>
    <n v="0"/>
    <n v="0.82750510397651156"/>
    <n v="0"/>
    <n v="0"/>
    <n v="0"/>
    <n v="0"/>
    <n v="0"/>
    <n v="2.9918667163900725"/>
    <n v="0"/>
    <n v="0"/>
    <n v="1"/>
    <s v="20211"/>
    <s v="2021-1-01"/>
  </r>
  <r>
    <s v="VSR"/>
    <x v="24"/>
    <s v="14004706-19"/>
    <n v="2021"/>
    <s v="Enero"/>
    <n v="6.95"/>
    <s v="USD"/>
    <n v="168.53749999999999"/>
    <n v="84.474630449460392"/>
    <n v="0"/>
    <n v="8.0619999999999994"/>
    <n v="7.046176001047801"/>
    <n v="0"/>
    <n v="2.4440462135267329"/>
    <n v="2.4323241693371562"/>
    <n v="0.13773401922752573"/>
    <n v="0"/>
    <n v="0"/>
    <n v="1.403639708750416"/>
    <n v="0"/>
    <n v="0"/>
    <n v="0"/>
    <n v="0"/>
    <n v="0"/>
    <n v="6.4177441108418307"/>
    <n v="0"/>
    <n v="0"/>
    <n v="1"/>
    <s v="20211"/>
    <s v="2021-1-01"/>
  </r>
  <r>
    <s v="VSR"/>
    <x v="24"/>
    <s v="14004701-19"/>
    <n v="2021"/>
    <s v="Enero"/>
    <n v="3.3000000000000003"/>
    <s v="USD"/>
    <n v="109.29600000000001"/>
    <n v="70.753773267853816"/>
    <n v="0"/>
    <n v="3.96"/>
    <n v="3.3456663026557907"/>
    <n v="0"/>
    <n v="1.160482374768089"/>
    <n v="1.1549165120593692"/>
    <n v="6.5398886827458258E-2"/>
    <n v="0"/>
    <n v="0"/>
    <n v="0.91025561437416291"/>
    <n v="0"/>
    <n v="0"/>
    <n v="0"/>
    <n v="0"/>
    <n v="0"/>
    <n v="3.2910533880290793"/>
    <n v="0"/>
    <n v="0"/>
    <n v="1"/>
    <s v="20211"/>
    <s v="2021-1-01"/>
  </r>
  <r>
    <s v="VSR"/>
    <x v="24"/>
    <s v="14004705-19"/>
    <n v="2021"/>
    <s v="Enero"/>
    <n v="12"/>
    <s v="USD"/>
    <n v="291"/>
    <n v="144.24903413639402"/>
    <n v="0"/>
    <n v="13.919999999999998"/>
    <n v="12.166059282384692"/>
    <n v="0"/>
    <n v="4.2199359082475967"/>
    <n v="4.1996964074886156"/>
    <n v="0.23781413391803002"/>
    <n v="0"/>
    <n v="0"/>
    <n v="2.4235505762597112"/>
    <n v="0"/>
    <n v="0"/>
    <n v="0"/>
    <n v="0"/>
    <n v="0"/>
    <n v="11.080997025913954"/>
    <n v="0"/>
    <n v="0"/>
    <n v="1"/>
    <s v="20211"/>
    <s v="2021-1-01"/>
  </r>
  <r>
    <s v="VSR"/>
    <x v="24"/>
    <s v="14004702-19"/>
    <n v="2021"/>
    <s v="Enero"/>
    <n v="4.5"/>
    <s v="USD"/>
    <n v="149.04"/>
    <n v="97.578279599042332"/>
    <n v="0"/>
    <n v="5.22"/>
    <n v="4.5622722308942594"/>
    <n v="0"/>
    <n v="1.5824759655928486"/>
    <n v="1.5748861528082307"/>
    <n v="8.9180300219261266E-2"/>
    <n v="0"/>
    <n v="0"/>
    <n v="1.2412576559647674"/>
    <n v="0"/>
    <n v="0"/>
    <n v="0"/>
    <n v="0"/>
    <n v="0"/>
    <n v="4.4878000745851079"/>
    <n v="0"/>
    <n v="0"/>
    <n v="1"/>
    <s v="20211"/>
    <s v="2021-1-01"/>
  </r>
  <r>
    <s v="VSR"/>
    <x v="24"/>
    <s v="14004693-19"/>
    <n v="2021"/>
    <s v="Enero"/>
    <n v="16.5"/>
    <s v="USD"/>
    <n v="400.125"/>
    <n v="191.2734001709222"/>
    <n v="0"/>
    <n v="19.8"/>
    <n v="16.728331513278953"/>
    <n v="0"/>
    <n v="5.8024118738404455"/>
    <n v="5.7745825602968459"/>
    <n v="0.32699443413729129"/>
    <n v="0"/>
    <n v="0"/>
    <n v="3.3323820423571027"/>
    <n v="0"/>
    <n v="0"/>
    <n v="0"/>
    <n v="0"/>
    <n v="0"/>
    <n v="15.236370910631685"/>
    <n v="0"/>
    <n v="0"/>
    <n v="1"/>
    <s v="20211"/>
    <s v="2021-1-01"/>
  </r>
  <r>
    <s v="VSR"/>
    <x v="24"/>
    <s v="14004687-19"/>
    <n v="2021"/>
    <s v="Enero"/>
    <n v="8.4"/>
    <s v="USD"/>
    <n v="278.20799999999997"/>
    <n v="178.54734720066062"/>
    <n v="0"/>
    <n v="10.08"/>
    <n v="8.5162414976692844"/>
    <n v="0"/>
    <n v="2.953955135773318"/>
    <n v="2.9397874852420309"/>
    <n v="0.16646989374262103"/>
    <n v="0"/>
    <n v="0"/>
    <n v="2.3170142911342322"/>
    <n v="0"/>
    <n v="0"/>
    <n v="0"/>
    <n v="0"/>
    <n v="0"/>
    <n v="8.377226805892203"/>
    <n v="0"/>
    <n v="0"/>
    <n v="1"/>
    <s v="20211"/>
    <s v="2021-1-01"/>
  </r>
  <r>
    <s v="VSR"/>
    <x v="24"/>
    <s v="14004943-16"/>
    <n v="2021"/>
    <s v="Enero"/>
    <n v="0.45"/>
    <s v="USD"/>
    <n v="32.67"/>
    <n v="14.766163444548804"/>
    <n v="0"/>
    <n v="4.9050000000000002"/>
    <n v="0"/>
    <n v="0"/>
    <n v="0.15824759655928489"/>
    <n v="0.15748861528082309"/>
    <n v="8.9180300219261262E-3"/>
    <n v="0"/>
    <n v="0"/>
    <n v="0.27208727603575522"/>
    <n v="0"/>
    <n v="0"/>
    <n v="0"/>
    <n v="0"/>
    <n v="0"/>
    <n v="0.59674151789778929"/>
    <n v="0"/>
    <n v="0"/>
    <n v="1"/>
    <s v="20211"/>
    <s v="2021-1-01"/>
  </r>
  <r>
    <s v="VSR"/>
    <x v="25"/>
    <s v="14004739-19"/>
    <n v="2021"/>
    <s v="Enero"/>
    <n v="15"/>
    <s v="EUR"/>
    <n v="304.92"/>
    <n v="179.97971038470851"/>
    <n v="0"/>
    <n v="12.375"/>
    <n v="15.207574102980866"/>
    <n v="0"/>
    <n v="7.399517478568864"/>
    <n v="6.9202043016272272"/>
    <n v="0.45236384169190497"/>
    <n v="0"/>
    <n v="0"/>
    <n v="0"/>
    <n v="0"/>
    <n v="0"/>
    <n v="0"/>
    <n v="0"/>
    <n v="0"/>
    <n v="14.772085621887996"/>
    <n v="0"/>
    <n v="0"/>
    <n v="1"/>
    <s v="20211"/>
    <s v="2021-1-01"/>
  </r>
  <r>
    <s v="VSR"/>
    <x v="25"/>
    <s v="14003165-16"/>
    <n v="2021"/>
    <s v="Enero"/>
    <n v="0"/>
    <s v="E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25"/>
    <s v="14003720-18"/>
    <n v="2021"/>
    <s v="Enero"/>
    <n v="323.5"/>
    <s v="EUR"/>
    <n v="8198.7839999999997"/>
    <n v="3909.3583622347987"/>
    <n v="0"/>
    <n v="2590.5880000000002"/>
    <n v="327.97668148762068"/>
    <n v="0"/>
    <n v="159.58292695446849"/>
    <n v="149.24573943842719"/>
    <n v="9.755980185822084"/>
    <n v="0"/>
    <n v="0"/>
    <n v="0"/>
    <n v="0"/>
    <n v="0"/>
    <n v="0"/>
    <n v="0"/>
    <n v="0"/>
    <n v="318.58464657871775"/>
    <n v="0"/>
    <n v="0"/>
    <n v="1"/>
    <s v="20211"/>
    <s v="2021-1-01"/>
  </r>
  <r>
    <s v="VSR"/>
    <x v="25"/>
    <s v="14003719-19"/>
    <n v="2021"/>
    <s v="Enero"/>
    <n v="100"/>
    <s v="EUR"/>
    <n v="2534.4"/>
    <n v="1209.930873385935"/>
    <n v="0"/>
    <n v="800.80000000000007"/>
    <n v="101.38382735320577"/>
    <n v="0"/>
    <n v="49.33011652379242"/>
    <n v="46.134695344181516"/>
    <n v="3.0157589446127"/>
    <n v="0"/>
    <n v="0"/>
    <n v="0"/>
    <n v="0"/>
    <n v="0"/>
    <n v="0"/>
    <n v="0"/>
    <n v="0"/>
    <n v="98.480570812586635"/>
    <n v="0"/>
    <n v="0"/>
    <n v="1"/>
    <s v="20211"/>
    <s v="2021-1-01"/>
  </r>
  <r>
    <s v="VSR"/>
    <x v="25"/>
    <s v="14005008-16"/>
    <n v="2021"/>
    <s v="Enero"/>
    <n v="0"/>
    <s v="E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25"/>
    <s v="14004090-19"/>
    <n v="2021"/>
    <s v="Enero"/>
    <n v="98"/>
    <s v="EUR"/>
    <n v="2396.3940000000002"/>
    <n v="1440.9372314859738"/>
    <n v="0"/>
    <n v="333.10199999999998"/>
    <n v="99.356150806141656"/>
    <n v="0"/>
    <n v="48.343514193316572"/>
    <n v="45.212001437297893"/>
    <n v="2.955443765720446"/>
    <n v="0"/>
    <n v="0"/>
    <n v="0"/>
    <n v="0"/>
    <n v="0"/>
    <n v="0"/>
    <n v="0"/>
    <n v="0"/>
    <n v="96.510959396334911"/>
    <n v="0"/>
    <n v="0"/>
    <n v="1"/>
    <s v="20211"/>
    <s v="2021-1-01"/>
  </r>
  <r>
    <s v="VSR"/>
    <x v="25"/>
    <s v="14004494-19"/>
    <n v="2021"/>
    <s v="Enero"/>
    <n v="17.25"/>
    <s v="EUR"/>
    <n v="421.81425000000007"/>
    <n v="261.06390844604476"/>
    <n v="0"/>
    <n v="58.632749999999994"/>
    <n v="17.488710218427997"/>
    <n v="0"/>
    <n v="8.509445100354192"/>
    <n v="7.9582349468713112"/>
    <n v="0.52021841794569079"/>
    <n v="0"/>
    <n v="0"/>
    <n v="0"/>
    <n v="0"/>
    <n v="0"/>
    <n v="0"/>
    <n v="0"/>
    <n v="0"/>
    <n v="16.987898465171195"/>
    <n v="0"/>
    <n v="0"/>
    <n v="1"/>
    <s v="20211"/>
    <s v="2021-1-01"/>
  </r>
  <r>
    <s v="VSR"/>
    <x v="26"/>
    <s v="14004682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26"/>
    <s v="14004685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26"/>
    <s v="14004686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26"/>
    <s v="14004683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26"/>
    <s v="14004684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26"/>
    <s v="14003875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26"/>
    <s v="14003876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26"/>
    <s v="14003877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26"/>
    <s v="14003879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26"/>
    <s v="14004300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26"/>
    <s v="14004777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26"/>
    <s v="14003881-0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26"/>
    <s v="14003887-10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26"/>
    <s v="14004919-16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27"/>
    <s v="14003595-20"/>
    <n v="2021"/>
    <s v="Enero"/>
    <n v="6.25"/>
    <s v="USD"/>
    <n v="250"/>
    <n v="185.95786259890338"/>
    <n v="0"/>
    <n v="0"/>
    <n v="6.3364892095753609"/>
    <n v="0"/>
    <n v="12.816131237183868"/>
    <n v="5.7798238912789994"/>
    <n v="0.59054722367415868"/>
    <n v="0"/>
    <n v="0"/>
    <n v="2.0820881239344597"/>
    <n v="0"/>
    <n v="0"/>
    <n v="0"/>
    <n v="0"/>
    <n v="0"/>
    <n v="21.268590476071488"/>
    <n v="0"/>
    <n v="0"/>
    <n v="1"/>
    <s v="20211"/>
    <s v="2021-1-01"/>
  </r>
  <r>
    <s v="VSR"/>
    <x v="27"/>
    <s v="14004794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28"/>
    <s v="14004202-14"/>
    <n v="2021"/>
    <s v="Enero"/>
    <n v="30"/>
    <s v="GBP"/>
    <n v="972"/>
    <n v="410.02290985563207"/>
    <n v="0"/>
    <n v="0"/>
    <n v="30.415148205961732"/>
    <n v="0"/>
    <n v="55.238095238095241"/>
    <n v="39.826839826839823"/>
    <n v="4.0692640692640696"/>
    <n v="0"/>
    <n v="0"/>
    <n v="8.095158625857179"/>
    <n v="0"/>
    <n v="0"/>
    <n v="0"/>
    <n v="0"/>
    <n v="0"/>
    <n v="107.22935776005632"/>
    <n v="0"/>
    <n v="0"/>
    <n v="1"/>
    <s v="20211"/>
    <s v="2021-1-01"/>
  </r>
  <r>
    <s v="VSR"/>
    <x v="29"/>
    <s v="14004612-18"/>
    <n v="2021"/>
    <s v="Enero"/>
    <n v="21"/>
    <s v="USD"/>
    <n v="662.76"/>
    <n v="391.61031041363572"/>
    <n v="0"/>
    <n v="0"/>
    <n v="21.290603744173211"/>
    <n v="0"/>
    <n v="10"/>
    <n v="13.973063973063976"/>
    <n v="0.7912457912457912"/>
    <n v="0"/>
    <n v="0"/>
    <n v="5.5196989000752099"/>
    <n v="0"/>
    <n v="0"/>
    <n v="0"/>
    <n v="0"/>
    <n v="0"/>
    <n v="30.284008664384977"/>
    <n v="0"/>
    <n v="0"/>
    <n v="1"/>
    <s v="20211"/>
    <s v="2021-1-01"/>
  </r>
  <r>
    <s v="VSR"/>
    <x v="29"/>
    <s v="14004625-18"/>
    <n v="2021"/>
    <s v="Enero"/>
    <n v="21"/>
    <s v="USD"/>
    <n v="662.76"/>
    <n v="386.90029990803339"/>
    <n v="0"/>
    <n v="0"/>
    <n v="21.290603744173211"/>
    <n v="0"/>
    <n v="10"/>
    <n v="13.973063973063976"/>
    <n v="0.7912457912457912"/>
    <n v="0"/>
    <n v="0"/>
    <n v="5.5196989000752099"/>
    <n v="0"/>
    <n v="0"/>
    <n v="0"/>
    <n v="0"/>
    <n v="0"/>
    <n v="30.284008664384977"/>
    <n v="0"/>
    <n v="0"/>
    <n v="1"/>
    <s v="20211"/>
    <s v="2021-1-01"/>
  </r>
  <r>
    <s v="VSR"/>
    <x v="29"/>
    <s v="14004609-18"/>
    <n v="2021"/>
    <s v="Enero"/>
    <n v="6.9"/>
    <s v="USD"/>
    <n v="217.76400000000001"/>
    <n v="117.26665807658171"/>
    <n v="0"/>
    <n v="0"/>
    <n v="6.9954840873711985"/>
    <n v="0"/>
    <n v="3.2857142857142856"/>
    <n v="4.5911495911495921"/>
    <n v="0.25998075998075998"/>
    <n v="0"/>
    <n v="0"/>
    <n v="1.8136153528818548"/>
    <n v="0"/>
    <n v="0"/>
    <n v="0"/>
    <n v="0"/>
    <n v="0"/>
    <n v="9.9504599897264931"/>
    <n v="0"/>
    <n v="0"/>
    <n v="1"/>
    <s v="20211"/>
    <s v="2021-1-01"/>
  </r>
  <r>
    <s v="VSR"/>
    <x v="30"/>
    <s v="14002618-18"/>
    <n v="2021"/>
    <s v="Enero"/>
    <n v="25"/>
    <s v="USD"/>
    <n v="1000"/>
    <n v="370.57183523268316"/>
    <n v="0"/>
    <n v="250"/>
    <n v="25.345956838301444"/>
    <n v="0"/>
    <n v="22.077922077922079"/>
    <n v="9.9567099567099575"/>
    <n v="1.0173160173160172"/>
    <n v="0"/>
    <n v="0"/>
    <n v="8.328352495737839"/>
    <n v="0"/>
    <n v="0"/>
    <n v="0"/>
    <n v="0"/>
    <n v="0"/>
    <n v="41.380300547685898"/>
    <n v="0"/>
    <n v="0"/>
    <n v="1"/>
    <s v="20211"/>
    <s v="2021-1-01"/>
  </r>
  <r>
    <s v="VSR"/>
    <x v="31"/>
    <s v="14004732-17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31"/>
    <s v="14004774-19"/>
    <n v="2021"/>
    <s v="Enero"/>
    <n v="15"/>
    <s v="USD"/>
    <n v="555.45000000000005"/>
    <n v="227.76302706018458"/>
    <n v="0"/>
    <n v="57.772499999999994"/>
    <n v="15.207574102980866"/>
    <n v="27.772500000000001"/>
    <n v="2.675706646294882"/>
    <n v="0"/>
    <n v="0.26928953399541639"/>
    <n v="0"/>
    <n v="0"/>
    <n v="0"/>
    <n v="0"/>
    <n v="0"/>
    <n v="0"/>
    <n v="0"/>
    <n v="0"/>
    <n v="30.717496180290297"/>
    <n v="0"/>
    <n v="0"/>
    <n v="1"/>
    <s v="20211"/>
    <s v="2021-1-01"/>
  </r>
  <r>
    <s v="VSR"/>
    <x v="31"/>
    <s v="14004773-19"/>
    <n v="2021"/>
    <s v="Enero"/>
    <n v="22.5"/>
    <s v="USD"/>
    <n v="833.17500000000007"/>
    <n v="302.48595430943101"/>
    <n v="0"/>
    <n v="86.658749999999998"/>
    <n v="22.8113611544713"/>
    <n v="41.658750000000005"/>
    <n v="4.0135599694423227"/>
    <n v="0"/>
    <n v="0.40393430099312455"/>
    <n v="0"/>
    <n v="0"/>
    <n v="0"/>
    <n v="0"/>
    <n v="0"/>
    <n v="0"/>
    <n v="0"/>
    <n v="0"/>
    <n v="46.076244270435446"/>
    <n v="0"/>
    <n v="0"/>
    <n v="1"/>
    <s v="20211"/>
    <s v="2021-1-01"/>
  </r>
  <r>
    <s v="VSR"/>
    <x v="31"/>
    <s v="14004731-18"/>
    <n v="2021"/>
    <s v="Enero"/>
    <n v="15"/>
    <s v="USD"/>
    <n v="555.45000000000005"/>
    <n v="285.89290218344888"/>
    <n v="0"/>
    <n v="57.772499999999994"/>
    <n v="15.207574102980866"/>
    <n v="27.772500000000001"/>
    <n v="2.675706646294882"/>
    <n v="0"/>
    <n v="0.26928953399541639"/>
    <n v="0"/>
    <n v="0"/>
    <n v="0"/>
    <n v="0"/>
    <n v="0"/>
    <n v="0"/>
    <n v="0"/>
    <n v="0"/>
    <n v="30.717496180290297"/>
    <n v="0"/>
    <n v="0"/>
    <n v="1"/>
    <s v="20211"/>
    <s v="2021-1-01"/>
  </r>
  <r>
    <s v="VSR"/>
    <x v="31"/>
    <s v="14004725-19"/>
    <n v="2021"/>
    <s v="Enero"/>
    <n v="30"/>
    <s v="USD"/>
    <n v="837"/>
    <n v="358.37069007876892"/>
    <n v="0"/>
    <n v="101.85"/>
    <n v="30.415148205961732"/>
    <n v="41.85"/>
    <n v="5.3514132925897639"/>
    <n v="0"/>
    <n v="0.53857906799083277"/>
    <n v="0"/>
    <n v="0"/>
    <n v="0"/>
    <n v="0"/>
    <n v="0"/>
    <n v="0"/>
    <n v="0"/>
    <n v="0"/>
    <n v="47.739992360580594"/>
    <n v="0"/>
    <n v="0"/>
    <n v="1"/>
    <s v="20211"/>
    <s v="2021-1-01"/>
  </r>
  <r>
    <s v="VSR"/>
    <x v="31"/>
    <s v="14004726-19"/>
    <n v="2021"/>
    <s v="Enero"/>
    <n v="30"/>
    <s v="USD"/>
    <n v="837"/>
    <n v="360.55187670695932"/>
    <n v="0"/>
    <n v="101.85"/>
    <n v="30.415148205961732"/>
    <n v="41.85"/>
    <n v="5.3514132925897639"/>
    <n v="0"/>
    <n v="0.53857906799083277"/>
    <n v="0"/>
    <n v="0"/>
    <n v="0"/>
    <n v="0"/>
    <n v="0"/>
    <n v="0"/>
    <n v="0"/>
    <n v="0"/>
    <n v="47.739992360580594"/>
    <n v="0"/>
    <n v="0"/>
    <n v="1"/>
    <s v="20211"/>
    <s v="2021-1-01"/>
  </r>
  <r>
    <s v="VSR"/>
    <x v="31"/>
    <s v="14004733-19"/>
    <n v="2021"/>
    <s v="Enero"/>
    <n v="30"/>
    <s v="USD"/>
    <n v="837"/>
    <n v="364.63869258759883"/>
    <n v="0"/>
    <n v="101.85"/>
    <n v="30.415148205961732"/>
    <n v="41.85"/>
    <n v="5.3514132925897639"/>
    <n v="0"/>
    <n v="0.53857906799083277"/>
    <n v="0"/>
    <n v="0"/>
    <n v="0"/>
    <n v="0"/>
    <n v="0"/>
    <n v="0"/>
    <n v="0"/>
    <n v="0"/>
    <n v="47.739992360580594"/>
    <n v="0"/>
    <n v="0"/>
    <n v="1"/>
    <s v="20211"/>
    <s v="2021-1-01"/>
  </r>
  <r>
    <s v="VSR"/>
    <x v="31"/>
    <s v="14004727-19"/>
    <n v="2021"/>
    <s v="Enero"/>
    <n v="30"/>
    <s v="USD"/>
    <n v="837"/>
    <n v="360.62258534098498"/>
    <n v="0"/>
    <n v="101.85"/>
    <n v="30.415148205961732"/>
    <n v="41.85"/>
    <n v="5.3514132925897639"/>
    <n v="0"/>
    <n v="0.53857906799083277"/>
    <n v="0"/>
    <n v="0"/>
    <n v="0"/>
    <n v="0"/>
    <n v="0"/>
    <n v="0"/>
    <n v="0"/>
    <n v="0"/>
    <n v="47.739992360580594"/>
    <n v="0"/>
    <n v="0"/>
    <n v="1"/>
    <s v="20211"/>
    <s v="2021-1-01"/>
  </r>
  <r>
    <s v="VSR"/>
    <x v="31"/>
    <s v="14004728-20"/>
    <n v="2021"/>
    <s v="Enero"/>
    <n v="30"/>
    <s v="USD"/>
    <n v="837"/>
    <n v="347.76981849258578"/>
    <n v="0"/>
    <n v="101.85"/>
    <n v="30.415148205961732"/>
    <n v="41.85"/>
    <n v="5.3514132925897639"/>
    <n v="0"/>
    <n v="0.53857906799083277"/>
    <n v="0"/>
    <n v="0"/>
    <n v="0"/>
    <n v="0"/>
    <n v="0"/>
    <n v="0"/>
    <n v="0"/>
    <n v="0"/>
    <n v="47.739992360580594"/>
    <n v="0"/>
    <n v="0"/>
    <n v="1"/>
    <s v="20211"/>
    <s v="2021-1-01"/>
  </r>
  <r>
    <s v="VSR"/>
    <x v="31"/>
    <s v="14004914-19"/>
    <n v="2021"/>
    <s v="Enero"/>
    <n v="30"/>
    <s v="USD"/>
    <n v="837"/>
    <n v="373.32454026941343"/>
    <n v="0"/>
    <n v="101.85"/>
    <n v="30.415148205961732"/>
    <n v="41.85"/>
    <n v="5.3514132925897639"/>
    <n v="0"/>
    <n v="0.53857906799083277"/>
    <n v="0"/>
    <n v="0"/>
    <n v="0"/>
    <n v="0"/>
    <n v="0"/>
    <n v="0"/>
    <n v="0"/>
    <n v="0"/>
    <n v="47.739992360580594"/>
    <n v="0"/>
    <n v="0"/>
    <n v="1"/>
    <s v="20211"/>
    <s v="2021-1-01"/>
  </r>
  <r>
    <s v="VSR"/>
    <x v="31"/>
    <s v="14004919-17"/>
    <n v="2021"/>
    <s v="Enero"/>
    <n v="30"/>
    <s v="USD"/>
    <n v="1800"/>
    <n v="1047.3645341474098"/>
    <n v="0"/>
    <n v="150"/>
    <n v="0"/>
    <n v="270"/>
    <n v="5.3514132925897639"/>
    <n v="0"/>
    <n v="0.53857906799083277"/>
    <n v="0"/>
    <n v="0"/>
    <n v="0"/>
    <n v="0"/>
    <n v="0"/>
    <n v="0"/>
    <n v="0"/>
    <n v="0"/>
    <n v="275.88999236058061"/>
    <n v="0"/>
    <n v="0"/>
    <n v="1"/>
    <s v="20211"/>
    <s v="2021-1-01"/>
  </r>
  <r>
    <s v="VSR"/>
    <x v="31"/>
    <s v="14005010-20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31"/>
    <s v="14005009-20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32"/>
    <s v="14004877-15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32"/>
    <s v="14002618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32"/>
    <s v="14002924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32"/>
    <s v="14004818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33"/>
    <s v="14003957-16"/>
    <n v="2021"/>
    <s v="Enero"/>
    <n v="30"/>
    <s v="USD"/>
    <n v="780"/>
    <n v="363.15521334795937"/>
    <n v="0"/>
    <n v="0"/>
    <n v="0"/>
    <n v="0"/>
    <n v="9.274059274059276"/>
    <n v="13.819513819513819"/>
    <n v="0.78255078255078248"/>
    <n v="0"/>
    <n v="0"/>
    <n v="6.4961149466755144"/>
    <n v="0"/>
    <n v="0"/>
    <n v="0"/>
    <n v="0"/>
    <n v="0"/>
    <n v="30.372238822799392"/>
    <n v="0"/>
    <n v="0"/>
    <n v="1"/>
    <s v="20211"/>
    <s v="2021-1-01"/>
  </r>
  <r>
    <s v="VSR"/>
    <x v="33"/>
    <s v="14003956-16"/>
    <n v="2021"/>
    <s v="Enero"/>
    <n v="30"/>
    <s v="USD"/>
    <n v="780"/>
    <n v="464.23513198587568"/>
    <n v="0"/>
    <n v="0"/>
    <n v="0"/>
    <n v="0"/>
    <n v="9.274059274059276"/>
    <n v="13.819513819513819"/>
    <n v="0.78255078255078248"/>
    <n v="0"/>
    <n v="0"/>
    <n v="6.4961149466755144"/>
    <n v="0"/>
    <n v="0"/>
    <n v="0"/>
    <n v="0"/>
    <n v="0"/>
    <n v="30.372238822799392"/>
    <n v="0"/>
    <n v="0"/>
    <n v="1"/>
    <s v="20211"/>
    <s v="2021-1-01"/>
  </r>
  <r>
    <s v="VSR"/>
    <x v="34"/>
    <s v="14004757-19"/>
    <n v="2021"/>
    <s v="Enero"/>
    <n v="450"/>
    <s v="USD"/>
    <n v="11457"/>
    <n v="6272.0775269354071"/>
    <n v="0"/>
    <n v="229.14"/>
    <n v="456.22722308942593"/>
    <n v="0"/>
    <n v="105.68814302580537"/>
    <n v="157.48861528082307"/>
    <n v="8.9180300219261266"/>
    <n v="0"/>
    <n v="0"/>
    <n v="95.417934543668423"/>
    <n v="0"/>
    <n v="0"/>
    <n v="0"/>
    <n v="0"/>
    <n v="0"/>
    <n v="367.51272287222304"/>
    <n v="0"/>
    <n v="0"/>
    <n v="1"/>
    <s v="20211"/>
    <s v="2021-1-01"/>
  </r>
  <r>
    <s v="VSR"/>
    <x v="34"/>
    <s v="14004756-19"/>
    <n v="2021"/>
    <s v="Enero"/>
    <n v="120"/>
    <s v="USD"/>
    <n v="3055.2000000000003"/>
    <n v="1491.3391403342812"/>
    <n v="0"/>
    <n v="61.103999999999999"/>
    <n v="121.66059282384693"/>
    <n v="0"/>
    <n v="28.18350480688143"/>
    <n v="41.996964074886158"/>
    <n v="2.3781413391803006"/>
    <n v="0"/>
    <n v="0"/>
    <n v="25.444782544978246"/>
    <n v="0"/>
    <n v="0"/>
    <n v="0"/>
    <n v="0"/>
    <n v="0"/>
    <n v="98.003392765926122"/>
    <n v="0"/>
    <n v="0"/>
    <n v="1"/>
    <s v="20211"/>
    <s v="2021-1-01"/>
  </r>
  <r>
    <s v="VSR"/>
    <x v="34"/>
    <s v="14004758-20"/>
    <n v="2021"/>
    <s v="Enero"/>
    <n v="600"/>
    <s v="USD"/>
    <n v="15276"/>
    <n v="8175.0752493204336"/>
    <n v="0"/>
    <n v="305.52"/>
    <n v="608.30296411923462"/>
    <n v="0"/>
    <n v="140.91752403440717"/>
    <n v="209.98482037443077"/>
    <n v="11.8907066959015"/>
    <n v="0"/>
    <n v="0"/>
    <n v="127.22391272489122"/>
    <n v="0"/>
    <n v="0"/>
    <n v="0"/>
    <n v="0"/>
    <n v="0"/>
    <n v="490.01696382963064"/>
    <n v="0"/>
    <n v="0"/>
    <n v="1"/>
    <s v="20211"/>
    <s v="2021-1-01"/>
  </r>
  <r>
    <s v="VSR"/>
    <x v="34"/>
    <s v="14004759-19"/>
    <n v="2021"/>
    <s v="Enero"/>
    <n v="105"/>
    <s v="USD"/>
    <n v="2673.3"/>
    <n v="1634.587311272453"/>
    <n v="0"/>
    <n v="53.466000000000001"/>
    <n v="106.45301872086605"/>
    <n v="0"/>
    <n v="24.660566706021253"/>
    <n v="36.747343565525384"/>
    <n v="2.0808736717827627"/>
    <n v="0"/>
    <n v="0"/>
    <n v="22.264184726855966"/>
    <n v="0"/>
    <n v="0"/>
    <n v="0"/>
    <n v="0"/>
    <n v="0"/>
    <n v="85.752968670185368"/>
    <n v="0"/>
    <n v="0"/>
    <n v="1"/>
    <s v="20211"/>
    <s v="2021-1-01"/>
  </r>
  <r>
    <s v="VSR"/>
    <x v="34"/>
    <s v="14004752-19"/>
    <n v="2021"/>
    <s v="Enero"/>
    <n v="225"/>
    <s v="USD"/>
    <n v="4144.5"/>
    <n v="2698.216380395962"/>
    <n v="0"/>
    <n v="82.890000000000015"/>
    <n v="228.11361154471297"/>
    <n v="0"/>
    <n v="52.844071512902687"/>
    <n v="78.744307640411535"/>
    <n v="4.4590150109630633"/>
    <n v="0"/>
    <n v="0"/>
    <n v="34.516856918585475"/>
    <n v="0"/>
    <n v="0"/>
    <n v="0"/>
    <n v="0"/>
    <n v="0"/>
    <n v="170.56425108286277"/>
    <n v="0"/>
    <n v="0"/>
    <n v="1"/>
    <s v="20211"/>
    <s v="2021-1-01"/>
  </r>
  <r>
    <s v="VSR"/>
    <x v="34"/>
    <s v="14004754-19"/>
    <n v="2021"/>
    <s v="Enero"/>
    <n v="225"/>
    <s v="USD"/>
    <n v="4144.5"/>
    <n v="2712.1060073801173"/>
    <n v="0"/>
    <n v="82.890000000000015"/>
    <n v="228.11361154471297"/>
    <n v="0"/>
    <n v="52.844071512902687"/>
    <n v="78.744307640411535"/>
    <n v="4.4590150109630633"/>
    <n v="0"/>
    <n v="0"/>
    <n v="34.516856918585475"/>
    <n v="0"/>
    <n v="0"/>
    <n v="0"/>
    <n v="0"/>
    <n v="0"/>
    <n v="170.56425108286277"/>
    <n v="0"/>
    <n v="0"/>
    <n v="1"/>
    <s v="20211"/>
    <s v="2021-1-01"/>
  </r>
  <r>
    <s v="VSR"/>
    <x v="34"/>
    <s v="14004753-19"/>
    <n v="2021"/>
    <s v="Enero"/>
    <n v="225"/>
    <s v="USD"/>
    <n v="4144.5"/>
    <n v="2726.8082703160826"/>
    <n v="0"/>
    <n v="82.890000000000015"/>
    <n v="228.11361154471297"/>
    <n v="0"/>
    <n v="52.844071512902687"/>
    <n v="78.744307640411535"/>
    <n v="4.4590150109630633"/>
    <n v="0"/>
    <n v="0"/>
    <n v="34.516856918585475"/>
    <n v="0"/>
    <n v="0"/>
    <n v="0"/>
    <n v="0"/>
    <n v="0"/>
    <n v="170.56425108286277"/>
    <n v="0"/>
    <n v="0"/>
    <n v="1"/>
    <s v="20211"/>
    <s v="2021-1-01"/>
  </r>
  <r>
    <s v="VSR"/>
    <x v="34"/>
    <s v="14004749-19"/>
    <n v="2021"/>
    <s v="Enero"/>
    <n v="795"/>
    <s v="USD"/>
    <n v="14643.900000000001"/>
    <n v="9584.6483382114275"/>
    <n v="0"/>
    <n v="292.87800000000004"/>
    <n v="806.00142745798587"/>
    <n v="0"/>
    <n v="186.71571934558949"/>
    <n v="278.2298869961208"/>
    <n v="15.75518637206949"/>
    <n v="0"/>
    <n v="0"/>
    <n v="121.95956111233535"/>
    <n v="0"/>
    <n v="0"/>
    <n v="0"/>
    <n v="0"/>
    <n v="0"/>
    <n v="602.66035382611517"/>
    <n v="0"/>
    <n v="0"/>
    <n v="1"/>
    <s v="20211"/>
    <s v="2021-1-01"/>
  </r>
  <r>
    <s v="VSR"/>
    <x v="34"/>
    <s v="14004750-19"/>
    <n v="2021"/>
    <s v="Enero"/>
    <n v="771"/>
    <s v="USD"/>
    <n v="14201.820000000002"/>
    <n v="8985.3037424334834"/>
    <n v="0"/>
    <n v="284.03640000000007"/>
    <n v="781.66930889321645"/>
    <n v="0"/>
    <n v="181.07901838421321"/>
    <n v="269.83049418114354"/>
    <n v="15.279558104233429"/>
    <n v="0"/>
    <n v="0"/>
    <n v="118.27776304101957"/>
    <n v="0"/>
    <n v="0"/>
    <n v="0"/>
    <n v="0"/>
    <n v="0"/>
    <n v="584.46683371060976"/>
    <n v="0"/>
    <n v="0"/>
    <n v="1"/>
    <s v="20211"/>
    <s v="2021-1-01"/>
  </r>
  <r>
    <s v="VSR"/>
    <x v="34"/>
    <s v="14004751-19"/>
    <n v="2021"/>
    <s v="Enero"/>
    <n v="450"/>
    <s v="USD"/>
    <n v="8289"/>
    <n v="5567.2860504048385"/>
    <n v="0"/>
    <n v="165.78000000000003"/>
    <n v="456.22722308942593"/>
    <n v="0"/>
    <n v="105.68814302580537"/>
    <n v="157.48861528082307"/>
    <n v="8.9180300219261266"/>
    <n v="0"/>
    <n v="0"/>
    <n v="69.03371383717095"/>
    <n v="0"/>
    <n v="0"/>
    <n v="0"/>
    <n v="0"/>
    <n v="0"/>
    <n v="341.12850216572554"/>
    <n v="0"/>
    <n v="0"/>
    <n v="1"/>
    <s v="20211"/>
    <s v="2021-1-01"/>
  </r>
  <r>
    <s v="VSR"/>
    <x v="35"/>
    <s v="14005013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35"/>
    <s v="14005014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35"/>
    <s v="14003813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35"/>
    <s v="14003971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36"/>
    <s v="14004998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36"/>
    <s v="14003165-15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36"/>
    <s v="14004894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36"/>
    <s v="14002618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36"/>
    <s v="14004404-19"/>
    <n v="2021"/>
    <s v="Enero"/>
    <n v="15"/>
    <s v="USD"/>
    <n v="750"/>
    <n v="722.0942196753258"/>
    <n v="75"/>
    <n v="0"/>
    <n v="15.207574102980866"/>
    <n v="0"/>
    <n v="11.58395176252319"/>
    <n v="7.687847866419296"/>
    <n v="0.65398886827458258"/>
    <n v="0"/>
    <n v="0"/>
    <n v="6.2462643718033792"/>
    <n v="0"/>
    <n v="0"/>
    <n v="0"/>
    <n v="0"/>
    <n v="0"/>
    <n v="26.172052869020447"/>
    <n v="0"/>
    <n v="0"/>
    <n v="1"/>
    <s v="20211"/>
    <s v="2021-1-01"/>
  </r>
  <r>
    <s v="VSR"/>
    <x v="36"/>
    <s v="14004862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36"/>
    <s v="14002924-19"/>
    <n v="2021"/>
    <s v="Enero"/>
    <n v="7.5"/>
    <s v="USD"/>
    <n v="270"/>
    <n v="96.855195331283113"/>
    <n v="30"/>
    <n v="0"/>
    <n v="7.6037870514904329"/>
    <n v="0"/>
    <n v="5.7919758812615951"/>
    <n v="3.843923933209648"/>
    <n v="0.32699443413729129"/>
    <n v="0"/>
    <n v="0"/>
    <n v="2.2486551738492162"/>
    <n v="0"/>
    <n v="0"/>
    <n v="0"/>
    <n v="0"/>
    <n v="0"/>
    <n v="12.21154942245775"/>
    <n v="0"/>
    <n v="0"/>
    <n v="1"/>
    <s v="20211"/>
    <s v="2021-1-01"/>
  </r>
  <r>
    <s v="VSR"/>
    <x v="36"/>
    <s v="14004405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36"/>
    <s v="14004863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36"/>
    <s v="14002923-19"/>
    <n v="2021"/>
    <s v="Enero"/>
    <n v="15"/>
    <s v="USD"/>
    <n v="540"/>
    <n v="194.8009839766614"/>
    <n v="60"/>
    <n v="0"/>
    <n v="15.207574102980866"/>
    <n v="0"/>
    <n v="11.58395176252319"/>
    <n v="7.687847866419296"/>
    <n v="0.65398886827458258"/>
    <n v="0"/>
    <n v="0"/>
    <n v="4.4973103476984324"/>
    <n v="0"/>
    <n v="0"/>
    <n v="0"/>
    <n v="0"/>
    <n v="0"/>
    <n v="24.423098844915501"/>
    <n v="0"/>
    <n v="0"/>
    <n v="1"/>
    <s v="20211"/>
    <s v="2021-1-01"/>
  </r>
  <r>
    <s v="VSR"/>
    <x v="36"/>
    <s v="14002617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36"/>
    <s v="14004031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36"/>
    <s v="14004927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36"/>
    <s v="14004857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36"/>
    <s v="14002505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36"/>
    <s v="14003802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36"/>
    <s v="14004224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36"/>
    <s v="14002605-17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36"/>
    <s v="14002606-15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36"/>
    <s v="14004138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36"/>
    <s v="14004919-16"/>
    <n v="2021"/>
    <s v="Enero"/>
    <n v="7.5"/>
    <s v="USD"/>
    <n v="540"/>
    <n v="263.428523147242"/>
    <n v="67.5"/>
    <n v="0"/>
    <n v="0"/>
    <n v="54"/>
    <n v="5.7919758812615951"/>
    <n v="3.843923933209648"/>
    <n v="0.32699443413729129"/>
    <n v="0"/>
    <n v="0"/>
    <n v="4.4973103476984324"/>
    <n v="0"/>
    <n v="0"/>
    <n v="0"/>
    <n v="0"/>
    <n v="0"/>
    <n v="68.460204596306966"/>
    <n v="0"/>
    <n v="0"/>
    <n v="1"/>
    <s v="20211"/>
    <s v="2021-1-01"/>
  </r>
  <r>
    <s v="VSR"/>
    <x v="37"/>
    <s v="14004917-18"/>
    <n v="2021"/>
    <s v="Enero"/>
    <n v="663.6"/>
    <s v="USD"/>
    <n v="27871.200000000001"/>
    <n v="10066.862226938403"/>
    <n v="2388.9600000000005"/>
    <n v="3583.4399999999996"/>
    <n v="672.78307831587347"/>
    <n v="0"/>
    <n v="196.76716141001856"/>
    <n v="304.12801484230056"/>
    <n v="17.221706864564009"/>
    <n v="0"/>
    <n v="0"/>
    <n v="232.12117807920845"/>
    <n v="0"/>
    <n v="0"/>
    <n v="0"/>
    <n v="0"/>
    <n v="0"/>
    <n v="750.23806119609162"/>
    <n v="0"/>
    <n v="0"/>
    <n v="1"/>
    <s v="20211"/>
    <s v="2021-1-01"/>
  </r>
  <r>
    <s v="VSR"/>
    <x v="37"/>
    <s v="14004979-16"/>
    <n v="2021"/>
    <s v="Enero"/>
    <n v="42"/>
    <s v="USD"/>
    <n v="3024"/>
    <n v="1378.1752548245554"/>
    <n v="168.00000000000003"/>
    <n v="251.99999999999994"/>
    <n v="0"/>
    <n v="302.40000000000003"/>
    <n v="12.453617810760669"/>
    <n v="19.24860853432282"/>
    <n v="1.0899814471243043"/>
    <n v="0"/>
    <n v="0"/>
    <n v="25.184937947111223"/>
    <n v="0"/>
    <n v="0"/>
    <n v="0"/>
    <n v="0"/>
    <n v="0"/>
    <n v="360.37714573931908"/>
    <n v="0"/>
    <n v="0"/>
    <n v="1"/>
    <s v="20211"/>
    <s v="2021-1-01"/>
  </r>
  <r>
    <s v="VSR"/>
    <x v="38"/>
    <s v="14004998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38"/>
    <s v="14004997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38"/>
    <s v="14003235-15"/>
    <n v="2021"/>
    <s v="Enero"/>
    <n v="3.75"/>
    <s v="USD"/>
    <n v="375"/>
    <n v="113.88772149098415"/>
    <n v="37.5"/>
    <n v="0"/>
    <n v="3.8018935257452164"/>
    <n v="0"/>
    <n v="2.3254870129870127"/>
    <n v="3.3685064935064934"/>
    <n v="0.19074675324675325"/>
    <n v="0"/>
    <n v="0"/>
    <n v="3.1231321859016896"/>
    <n v="0"/>
    <n v="0"/>
    <n v="0"/>
    <n v="0"/>
    <n v="0"/>
    <n v="9.0078724456419472"/>
    <n v="0"/>
    <n v="0"/>
    <n v="1"/>
    <s v="20211"/>
    <s v="2021-1-01"/>
  </r>
  <r>
    <s v="VSR"/>
    <x v="38"/>
    <s v="14004861-19"/>
    <n v="2021"/>
    <s v="Enero"/>
    <n v="7.5"/>
    <s v="USD"/>
    <n v="292.5"/>
    <n v="148.09140265121368"/>
    <n v="30"/>
    <n v="0"/>
    <n v="7.6037870514904329"/>
    <n v="0"/>
    <n v="4.6509740259740253"/>
    <n v="6.7370129870129869"/>
    <n v="0.3814935064935065"/>
    <n v="0"/>
    <n v="0"/>
    <n v="2.4360431050033178"/>
    <n v="0"/>
    <n v="0"/>
    <n v="0"/>
    <n v="0"/>
    <n v="0"/>
    <n v="14.205523624483835"/>
    <n v="0"/>
    <n v="0"/>
    <n v="1"/>
    <s v="20211"/>
    <s v="2021-1-01"/>
  </r>
  <r>
    <s v="VSR"/>
    <x v="38"/>
    <s v="14002563-19"/>
    <n v="2021"/>
    <s v="Enero"/>
    <n v="22.5"/>
    <s v="USD"/>
    <n v="810"/>
    <n v="333.51465170941481"/>
    <n v="81"/>
    <n v="0"/>
    <n v="22.8113611544713"/>
    <n v="0"/>
    <n v="13.952922077922079"/>
    <n v="20.211038961038962"/>
    <n v="1.1444805194805194"/>
    <n v="0"/>
    <n v="0"/>
    <n v="6.7459655215476495"/>
    <n v="0"/>
    <n v="0"/>
    <n v="0"/>
    <n v="0"/>
    <n v="0"/>
    <n v="42.054407079989204"/>
    <n v="0"/>
    <n v="0"/>
    <n v="1"/>
    <s v="20211"/>
    <s v="2021-1-01"/>
  </r>
  <r>
    <s v="VSR"/>
    <x v="38"/>
    <s v="14002564-19"/>
    <n v="2021"/>
    <s v="Enero"/>
    <n v="30"/>
    <s v="USD"/>
    <n v="1080"/>
    <n v="399.69659431214541"/>
    <n v="108"/>
    <n v="0"/>
    <n v="30.415148205961732"/>
    <n v="0"/>
    <n v="18.603896103896101"/>
    <n v="26.948051948051948"/>
    <n v="1.525974025974026"/>
    <n v="0"/>
    <n v="0"/>
    <n v="8.9946206953968648"/>
    <n v="0"/>
    <n v="0"/>
    <n v="0"/>
    <n v="0"/>
    <n v="0"/>
    <n v="56.072542773318929"/>
    <n v="0"/>
    <n v="0"/>
    <n v="1"/>
    <s v="20211"/>
    <s v="2021-1-01"/>
  </r>
  <r>
    <s v="VSR"/>
    <x v="38"/>
    <s v="14004043-19"/>
    <n v="2021"/>
    <s v="Enero"/>
    <n v="15"/>
    <s v="USD"/>
    <n v="540"/>
    <n v="200.93889047016791"/>
    <n v="54"/>
    <n v="0"/>
    <n v="15.207574102980866"/>
    <n v="0"/>
    <n v="9.3019480519480506"/>
    <n v="13.474025974025974"/>
    <n v="0.76298701298701299"/>
    <n v="0"/>
    <n v="0"/>
    <n v="4.4973103476984324"/>
    <n v="0"/>
    <n v="0"/>
    <n v="0"/>
    <n v="0"/>
    <n v="0"/>
    <n v="28.036271386659465"/>
    <n v="0"/>
    <n v="0"/>
    <n v="1"/>
    <s v="20211"/>
    <s v="2021-1-01"/>
  </r>
  <r>
    <s v="VSR"/>
    <x v="38"/>
    <s v="14003159-19"/>
    <n v="2021"/>
    <s v="Enero"/>
    <n v="15"/>
    <s v="USD"/>
    <n v="540"/>
    <n v="175.08587681752658"/>
    <n v="54"/>
    <n v="0"/>
    <n v="15.207574102980866"/>
    <n v="0"/>
    <n v="9.3019480519480506"/>
    <n v="13.474025974025974"/>
    <n v="0.76298701298701299"/>
    <n v="0"/>
    <n v="0"/>
    <n v="4.4973103476984324"/>
    <n v="0"/>
    <n v="0"/>
    <n v="0"/>
    <n v="0"/>
    <n v="0"/>
    <n v="28.036271386659465"/>
    <n v="0"/>
    <n v="0"/>
    <n v="1"/>
    <s v="20211"/>
    <s v="2021-1-01"/>
  </r>
  <r>
    <s v="VSR"/>
    <x v="0"/>
    <s v="14004998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0"/>
    <s v="14004997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39"/>
    <s v="14004469-19"/>
    <n v="2021"/>
    <s v="Enero"/>
    <n v="15"/>
    <s v="USD"/>
    <n v="613.65"/>
    <n v="216.20519464610339"/>
    <n v="0"/>
    <n v="60"/>
    <n v="15.207574102980866"/>
    <n v="0"/>
    <n v="13.441558441558442"/>
    <n v="9.9567099567099557"/>
    <n v="1.0173160173160174"/>
    <n v="0"/>
    <n v="0"/>
    <n v="0"/>
    <n v="0"/>
    <n v="0"/>
    <n v="0"/>
    <n v="0"/>
    <n v="0"/>
    <n v="24.415584415584416"/>
    <n v="0"/>
    <n v="0"/>
    <n v="1"/>
    <s v="20211"/>
    <s v="2021-1-01"/>
  </r>
  <r>
    <s v="VSR"/>
    <x v="39"/>
    <s v="14004468-19"/>
    <n v="2021"/>
    <s v="Enero"/>
    <n v="15"/>
    <s v="USD"/>
    <n v="613.65"/>
    <n v="193.71039066256623"/>
    <n v="0"/>
    <n v="60"/>
    <n v="15.207574102980866"/>
    <n v="0"/>
    <n v="13.441558441558442"/>
    <n v="9.9567099567099557"/>
    <n v="1.0173160173160174"/>
    <n v="0"/>
    <n v="0"/>
    <n v="0"/>
    <n v="0"/>
    <n v="0"/>
    <n v="0"/>
    <n v="0"/>
    <n v="0"/>
    <n v="24.415584415584416"/>
    <n v="0"/>
    <n v="0"/>
    <n v="1"/>
    <s v="20211"/>
    <s v="2021-1-01"/>
  </r>
  <r>
    <s v="VSR"/>
    <x v="39"/>
    <s v="14004470-19"/>
    <n v="2021"/>
    <s v="Enero"/>
    <n v="15"/>
    <s v="USD"/>
    <n v="613.65"/>
    <n v="212.84090142781605"/>
    <n v="0"/>
    <n v="60"/>
    <n v="15.207574102980866"/>
    <n v="0"/>
    <n v="13.441558441558442"/>
    <n v="9.9567099567099557"/>
    <n v="1.0173160173160174"/>
    <n v="0"/>
    <n v="0"/>
    <n v="0"/>
    <n v="0"/>
    <n v="0"/>
    <n v="0"/>
    <n v="0"/>
    <n v="0"/>
    <n v="24.415584415584416"/>
    <n v="0"/>
    <n v="0"/>
    <n v="1"/>
    <s v="20211"/>
    <s v="2021-1-01"/>
  </r>
  <r>
    <s v="VSR"/>
    <x v="39"/>
    <s v="14004919-16"/>
    <n v="2021"/>
    <s v="Enero"/>
    <n v="7.5"/>
    <s v="USD"/>
    <n v="544.5"/>
    <n v="263.428523147242"/>
    <n v="0"/>
    <n v="67.5"/>
    <n v="0"/>
    <n v="54.449999999999996"/>
    <n v="6.720779220779221"/>
    <n v="4.9783549783549779"/>
    <n v="0.5086580086580087"/>
    <n v="0"/>
    <n v="0"/>
    <n v="0"/>
    <n v="0"/>
    <n v="0"/>
    <n v="0"/>
    <n v="0"/>
    <n v="0"/>
    <n v="66.657792207792198"/>
    <n v="0"/>
    <n v="0"/>
    <n v="1"/>
    <s v="20211"/>
    <s v="2021-1-01"/>
  </r>
  <r>
    <s v="VSR"/>
    <x v="40"/>
    <s v="14004484-16"/>
    <n v="2021"/>
    <s v="Enero"/>
    <n v="1.5"/>
    <s v="USD"/>
    <n v="144"/>
    <n v="53.4408698979164"/>
    <n v="2.6999999999999966"/>
    <n v="10.8"/>
    <n v="1.5207574102980865"/>
    <n v="0"/>
    <n v="2.1701298701298701"/>
    <n v="1.7922077922077921"/>
    <n v="0.18311688311688312"/>
    <n v="0"/>
    <n v="0"/>
    <n v="1.1992827593862487"/>
    <n v="0"/>
    <n v="0"/>
    <n v="0"/>
    <n v="0"/>
    <n v="0"/>
    <n v="5.3447373048407947"/>
    <n v="0"/>
    <n v="0"/>
    <n v="1"/>
    <s v="20211"/>
    <s v="2021-1-01"/>
  </r>
  <r>
    <s v="VSR"/>
    <x v="40"/>
    <s v="14003448-17"/>
    <n v="2021"/>
    <s v="Enero"/>
    <n v="7.5"/>
    <s v="USD"/>
    <n v="277.5"/>
    <n v="147.11264467394093"/>
    <n v="5.9999999999999929"/>
    <n v="24"/>
    <n v="7.6037870514904329"/>
    <n v="0"/>
    <n v="10.85064935064935"/>
    <n v="8.9610389610389607"/>
    <n v="0.91558441558441561"/>
    <n v="0"/>
    <n v="0"/>
    <n v="2.3111178175672502"/>
    <n v="0"/>
    <n v="0"/>
    <n v="0"/>
    <n v="0"/>
    <n v="0"/>
    <n v="23.038390544839977"/>
    <n v="0"/>
    <n v="0"/>
    <n v="1"/>
    <s v="20211"/>
    <s v="2021-1-01"/>
  </r>
  <r>
    <s v="VSR"/>
    <x v="40"/>
    <s v="14003465-19"/>
    <n v="2021"/>
    <s v="Enero"/>
    <n v="15"/>
    <s v="USD"/>
    <n v="555"/>
    <n v="200.42283800973973"/>
    <n v="11.999999999999986"/>
    <n v="48"/>
    <n v="15.207574102980866"/>
    <n v="0"/>
    <n v="21.7012987012987"/>
    <n v="17.922077922077921"/>
    <n v="1.8311688311688312"/>
    <n v="0"/>
    <n v="0"/>
    <n v="4.6222356351345004"/>
    <n v="0"/>
    <n v="0"/>
    <n v="0"/>
    <n v="0"/>
    <n v="0"/>
    <n v="46.076781089679955"/>
    <n v="0"/>
    <n v="0"/>
    <n v="1"/>
    <s v="20211"/>
    <s v="2021-1-01"/>
  </r>
  <r>
    <s v="VSR"/>
    <x v="40"/>
    <s v="14003466-19"/>
    <n v="2021"/>
    <s v="Enero"/>
    <n v="6"/>
    <s v="USD"/>
    <n v="222"/>
    <n v="71.171213610481033"/>
    <n v="4.7999999999999945"/>
    <n v="19.200000000000003"/>
    <n v="6.0830296411923461"/>
    <n v="0"/>
    <n v="8.6805194805194805"/>
    <n v="7.1688311688311686"/>
    <n v="0.73246753246753249"/>
    <n v="0"/>
    <n v="0"/>
    <n v="1.8488942540538003"/>
    <n v="0"/>
    <n v="0"/>
    <n v="0"/>
    <n v="0"/>
    <n v="0"/>
    <n v="18.430712435871982"/>
    <n v="0"/>
    <n v="0"/>
    <n v="1"/>
    <s v="20211"/>
    <s v="2021-1-01"/>
  </r>
  <r>
    <s v="VSR"/>
    <x v="40"/>
    <s v="14004795-19"/>
    <n v="2021"/>
    <s v="Enero"/>
    <n v="7.5"/>
    <s v="USD"/>
    <n v="277.5"/>
    <n v="141.22164795555091"/>
    <n v="5.9999999999999929"/>
    <n v="24"/>
    <n v="7.6037870514904329"/>
    <n v="0"/>
    <n v="10.85064935064935"/>
    <n v="8.9610389610389607"/>
    <n v="0.91558441558441561"/>
    <n v="0"/>
    <n v="0"/>
    <n v="2.3111178175672502"/>
    <n v="0"/>
    <n v="0"/>
    <n v="0"/>
    <n v="0"/>
    <n v="0"/>
    <n v="23.038390544839977"/>
    <n v="0"/>
    <n v="0"/>
    <n v="1"/>
    <s v="20211"/>
    <s v="2021-1-01"/>
  </r>
  <r>
    <s v="VSR"/>
    <x v="40"/>
    <s v="14003467-19"/>
    <n v="2021"/>
    <s v="Enero"/>
    <n v="7.5"/>
    <s v="USD"/>
    <n v="277.5"/>
    <n v="87.542938408763291"/>
    <n v="5.9999999999999929"/>
    <n v="24"/>
    <n v="7.6037870514904329"/>
    <n v="0"/>
    <n v="10.85064935064935"/>
    <n v="8.9610389610389607"/>
    <n v="0.91558441558441561"/>
    <n v="0"/>
    <n v="0"/>
    <n v="2.3111178175672502"/>
    <n v="0"/>
    <n v="0"/>
    <n v="0"/>
    <n v="0"/>
    <n v="0"/>
    <n v="23.038390544839977"/>
    <n v="0"/>
    <n v="0"/>
    <n v="1"/>
    <s v="20211"/>
    <s v="2021-1-01"/>
  </r>
  <r>
    <s v="VSR"/>
    <x v="40"/>
    <s v="14003449-17"/>
    <n v="2021"/>
    <s v="Enero"/>
    <n v="7.5"/>
    <s v="USD"/>
    <n v="277.5"/>
    <n v="140.24288997827819"/>
    <n v="5.9999999999999929"/>
    <n v="24"/>
    <n v="7.6037870514904329"/>
    <n v="0"/>
    <n v="10.85064935064935"/>
    <n v="8.9610389610389607"/>
    <n v="0.91558441558441561"/>
    <n v="0"/>
    <n v="0"/>
    <n v="2.3111178175672502"/>
    <n v="0"/>
    <n v="0"/>
    <n v="0"/>
    <n v="0"/>
    <n v="0"/>
    <n v="23.038390544839977"/>
    <n v="0"/>
    <n v="0"/>
    <n v="1"/>
    <s v="20211"/>
    <s v="2021-1-01"/>
  </r>
  <r>
    <s v="VSR"/>
    <x v="41"/>
    <s v="14004998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1"/>
    <s v="14004997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1"/>
    <s v="14003574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1"/>
    <s v="14003645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1"/>
    <s v="14003597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1"/>
    <s v="14004486-16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1"/>
    <s v="14004292-15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1"/>
    <s v="14004293-15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2"/>
    <s v="14004877-15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2"/>
    <s v="14004301-13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2"/>
    <s v="14004146-15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2"/>
    <s v="14004336-13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2"/>
    <s v="14003979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2"/>
    <s v="14003980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2"/>
    <s v="14003901-17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2"/>
    <s v="14004864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2"/>
    <s v="14004865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2"/>
    <s v="14004859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2"/>
    <s v="14004860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2"/>
    <s v="14005006-16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2"/>
    <s v="14005010-20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2"/>
    <s v="14005009-20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3"/>
    <s v="14004877-15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3"/>
    <s v="14004862-18"/>
    <n v="2021"/>
    <s v="Enero"/>
    <n v="7.5"/>
    <s v="USD"/>
    <n v="247.5"/>
    <n v="143.63332481528926"/>
    <n v="0"/>
    <n v="0"/>
    <n v="7.6037870514904329"/>
    <n v="0"/>
    <n v="7.4721706864563995"/>
    <n v="11.549165120593692"/>
    <n v="0.65398886827458258"/>
    <n v="0"/>
    <n v="0"/>
    <n v="0"/>
    <n v="0"/>
    <n v="0"/>
    <n v="0"/>
    <n v="0"/>
    <n v="0"/>
    <n v="19.675324675324674"/>
    <n v="0"/>
    <n v="0"/>
    <n v="1"/>
    <s v="20211"/>
    <s v="2021-1-01"/>
  </r>
  <r>
    <s v="VSR"/>
    <x v="43"/>
    <s v="14003720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3"/>
    <s v="14004863-18"/>
    <n v="2021"/>
    <s v="Enero"/>
    <n v="7.5"/>
    <s v="USD"/>
    <n v="247.5"/>
    <n v="144.17862147233683"/>
    <n v="0"/>
    <n v="0"/>
    <n v="7.6037870514904329"/>
    <n v="0"/>
    <n v="7.4721706864563995"/>
    <n v="11.549165120593692"/>
    <n v="0.65398886827458258"/>
    <n v="0"/>
    <n v="0"/>
    <n v="0"/>
    <n v="0"/>
    <n v="0"/>
    <n v="0"/>
    <n v="0"/>
    <n v="0"/>
    <n v="19.675324675324674"/>
    <n v="0"/>
    <n v="0"/>
    <n v="1"/>
    <s v="20211"/>
    <s v="2021-1-01"/>
  </r>
  <r>
    <s v="VSR"/>
    <x v="43"/>
    <s v="14003483-0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3"/>
    <s v="14004927-18"/>
    <n v="2021"/>
    <s v="Enero"/>
    <n v="7.5"/>
    <s v="USD"/>
    <n v="247.5"/>
    <n v="153.19858019791417"/>
    <n v="0"/>
    <n v="0"/>
    <n v="7.6037870514904329"/>
    <n v="0"/>
    <n v="7.4721706864563995"/>
    <n v="11.549165120593692"/>
    <n v="0.65398886827458258"/>
    <n v="0"/>
    <n v="0"/>
    <n v="0"/>
    <n v="0"/>
    <n v="0"/>
    <n v="0"/>
    <n v="0"/>
    <n v="0"/>
    <n v="19.675324675324674"/>
    <n v="0"/>
    <n v="0"/>
    <n v="1"/>
    <s v="20211"/>
    <s v="2021-1-01"/>
  </r>
  <r>
    <s v="VSR"/>
    <x v="43"/>
    <s v="14004580-17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3"/>
    <s v="14004795-19"/>
    <n v="2021"/>
    <s v="Enero"/>
    <n v="7.5"/>
    <s v="USD"/>
    <n v="247.5"/>
    <n v="141.22164795555091"/>
    <n v="0"/>
    <n v="0"/>
    <n v="7.6037870514904329"/>
    <n v="0"/>
    <n v="7.4721706864563995"/>
    <n v="11.549165120593692"/>
    <n v="0.65398886827458258"/>
    <n v="0"/>
    <n v="0"/>
    <n v="0"/>
    <n v="0"/>
    <n v="0"/>
    <n v="0"/>
    <n v="0"/>
    <n v="0"/>
    <n v="19.675324675324674"/>
    <n v="0"/>
    <n v="0"/>
    <n v="1"/>
    <s v="20211"/>
    <s v="2021-1-01"/>
  </r>
  <r>
    <s v="VSR"/>
    <x v="43"/>
    <s v="14003597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4"/>
    <s v="14004998-19"/>
    <n v="2021"/>
    <s v="Enero"/>
    <n v="7.5"/>
    <s v="USD"/>
    <n v="300"/>
    <n v="110.69799647219128"/>
    <n v="0"/>
    <n v="0"/>
    <n v="7.6037870514904329"/>
    <n v="0"/>
    <n v="3.7360853432281997"/>
    <n v="5.7745825602968459"/>
    <n v="0.32699443413729129"/>
    <n v="0"/>
    <n v="0"/>
    <n v="2.4985057487213518"/>
    <n v="0"/>
    <n v="0"/>
    <n v="0"/>
    <n v="0"/>
    <n v="0"/>
    <n v="12.336168086383688"/>
    <n v="0"/>
    <n v="0"/>
    <n v="1"/>
    <s v="20211"/>
    <s v="2021-1-01"/>
  </r>
  <r>
    <s v="VSR"/>
    <x v="44"/>
    <s v="14004997-19"/>
    <n v="2021"/>
    <s v="Enero"/>
    <n v="7.5"/>
    <s v="USD"/>
    <n v="300"/>
    <n v="121.26132229058416"/>
    <n v="0"/>
    <n v="0"/>
    <n v="7.6037870514904329"/>
    <n v="0"/>
    <n v="3.7360853432281997"/>
    <n v="5.7745825602968459"/>
    <n v="0.32699443413729129"/>
    <n v="0"/>
    <n v="0"/>
    <n v="2.4985057487213518"/>
    <n v="0"/>
    <n v="0"/>
    <n v="0"/>
    <n v="0"/>
    <n v="0"/>
    <n v="12.336168086383688"/>
    <n v="0"/>
    <n v="0"/>
    <n v="1"/>
    <s v="20211"/>
    <s v="2021-1-01"/>
  </r>
  <r>
    <s v="VSR"/>
    <x v="44"/>
    <s v="14003165-16"/>
    <n v="2021"/>
    <s v="Enero"/>
    <n v="3"/>
    <s v="USD"/>
    <n v="270"/>
    <n v="105.24993833564446"/>
    <n v="0"/>
    <n v="0"/>
    <n v="3.0415148205961731"/>
    <n v="0"/>
    <n v="1.4944341372912802"/>
    <n v="2.3098330241187384"/>
    <n v="0.13079777365491652"/>
    <n v="0"/>
    <n v="0"/>
    <n v="2.2486551738492162"/>
    <n v="0"/>
    <n v="0"/>
    <n v="0"/>
    <n v="0"/>
    <n v="0"/>
    <n v="6.1837201089141516"/>
    <n v="0"/>
    <n v="0"/>
    <n v="1"/>
    <s v="20211"/>
    <s v="2021-1-01"/>
  </r>
  <r>
    <s v="VSR"/>
    <x v="44"/>
    <s v="14002924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4"/>
    <s v="14002923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4"/>
    <s v="14002617-19"/>
    <n v="2021"/>
    <s v="Enero"/>
    <n v="11.25"/>
    <s v="USD"/>
    <n v="337.5"/>
    <n v="147.03145199648731"/>
    <n v="0"/>
    <n v="0"/>
    <n v="11.40568057723565"/>
    <n v="0"/>
    <n v="5.6041280148423009"/>
    <n v="8.6618738404452706"/>
    <n v="0.49049165120593685"/>
    <n v="0"/>
    <n v="0"/>
    <n v="2.8108189673115205"/>
    <n v="0"/>
    <n v="0"/>
    <n v="0"/>
    <n v="0"/>
    <n v="0"/>
    <n v="17.567312473805028"/>
    <n v="0"/>
    <n v="0"/>
    <n v="1"/>
    <s v="20211"/>
    <s v="2021-1-01"/>
  </r>
  <r>
    <s v="VSR"/>
    <x v="44"/>
    <s v="14004031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4"/>
    <s v="14002505-19"/>
    <n v="2021"/>
    <s v="Enero"/>
    <n v="11.25"/>
    <s v="USD"/>
    <n v="337.5"/>
    <n v="131.31440761314497"/>
    <n v="0"/>
    <n v="0"/>
    <n v="11.40568057723565"/>
    <n v="0"/>
    <n v="5.6041280148423009"/>
    <n v="8.6618738404452706"/>
    <n v="0.49049165120593685"/>
    <n v="0"/>
    <n v="0"/>
    <n v="2.8108189673115205"/>
    <n v="0"/>
    <n v="0"/>
    <n v="0"/>
    <n v="0"/>
    <n v="0"/>
    <n v="17.567312473805028"/>
    <n v="0"/>
    <n v="0"/>
    <n v="1"/>
    <s v="20211"/>
    <s v="2021-1-01"/>
  </r>
  <r>
    <s v="VSR"/>
    <x v="44"/>
    <s v="14003162-17"/>
    <n v="2021"/>
    <s v="Enero"/>
    <n v="2.25"/>
    <s v="USD"/>
    <n v="135"/>
    <n v="60.170899496908149"/>
    <n v="0"/>
    <n v="0"/>
    <n v="2.2811361154471297"/>
    <n v="0"/>
    <n v="1.12082560296846"/>
    <n v="1.732374768089054"/>
    <n v="9.8098330241187373E-2"/>
    <n v="0"/>
    <n v="0"/>
    <n v="1.1243275869246081"/>
    <n v="0"/>
    <n v="0"/>
    <n v="0"/>
    <n v="0"/>
    <n v="0"/>
    <n v="4.0756262882233099"/>
    <n v="0"/>
    <n v="0"/>
    <n v="1"/>
    <s v="20211"/>
    <s v="2021-1-01"/>
  </r>
  <r>
    <s v="VSR"/>
    <x v="44"/>
    <s v="14002605-17"/>
    <n v="2021"/>
    <s v="Enero"/>
    <n v="3.75"/>
    <s v="USD"/>
    <n v="225"/>
    <n v="115.01213360192503"/>
    <n v="0"/>
    <n v="0"/>
    <n v="3.8018935257452164"/>
    <n v="0"/>
    <n v="1.8680426716140999"/>
    <n v="2.887291280148423"/>
    <n v="0.16349721706864564"/>
    <n v="0"/>
    <n v="0"/>
    <n v="1.8738793115410137"/>
    <n v="0"/>
    <n v="0"/>
    <n v="0"/>
    <n v="0"/>
    <n v="0"/>
    <n v="6.7927104803721825"/>
    <n v="0"/>
    <n v="0"/>
    <n v="1"/>
    <s v="20211"/>
    <s v="2021-1-01"/>
  </r>
  <r>
    <s v="VSR"/>
    <x v="44"/>
    <s v="14002606-14"/>
    <n v="2021"/>
    <s v="Enero"/>
    <n v="1.5"/>
    <s v="USD"/>
    <n v="90"/>
    <n v="48.307895530380591"/>
    <n v="0"/>
    <n v="0"/>
    <n v="1.5207574102980865"/>
    <n v="0"/>
    <n v="0.74721706864564008"/>
    <n v="1.1549165120593692"/>
    <n v="6.5398886827458258E-2"/>
    <n v="0"/>
    <n v="0"/>
    <n v="0.74955172461640551"/>
    <n v="0"/>
    <n v="0"/>
    <n v="0"/>
    <n v="0"/>
    <n v="0"/>
    <n v="2.7170841921488731"/>
    <n v="0"/>
    <n v="0"/>
    <n v="1"/>
    <s v="20211"/>
    <s v="2021-1-01"/>
  </r>
  <r>
    <s v="VSR"/>
    <x v="44"/>
    <s v="14004919-17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5"/>
    <s v="14004732-17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5"/>
    <s v="14004774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5"/>
    <s v="14004773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5"/>
    <s v="14004828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5"/>
    <s v="14004867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5"/>
    <s v="14004725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5"/>
    <s v="14004726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5"/>
    <s v="14004727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5"/>
    <s v="14004728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5"/>
    <s v="14004919-17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6"/>
    <s v="14004999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6"/>
    <s v="14004351-17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7"/>
    <s v="14003593-17"/>
    <n v="2021"/>
    <s v="Enero"/>
    <n v="12.5"/>
    <s v="USD"/>
    <n v="1249.5"/>
    <n v="375.29300174508421"/>
    <n v="0"/>
    <n v="25"/>
    <n v="12.672978419150722"/>
    <n v="0"/>
    <n v="10.573388875275667"/>
    <n v="14.089683901004655"/>
    <n v="1.4395981377113451"/>
    <n v="0"/>
    <n v="0"/>
    <n v="10.40627644342443"/>
    <n v="0"/>
    <n v="0"/>
    <n v="0"/>
    <n v="0"/>
    <n v="0"/>
    <n v="36.508947357416098"/>
    <n v="0"/>
    <n v="0"/>
    <n v="1"/>
    <s v="20211"/>
    <s v="2021-1-01"/>
  </r>
  <r>
    <s v="VSR"/>
    <x v="47"/>
    <s v="14003589-19"/>
    <n v="2021"/>
    <s v="Enero"/>
    <n v="87.5"/>
    <s v="USD"/>
    <n v="3412.5"/>
    <n v="1261.1969687689366"/>
    <n v="0"/>
    <n v="175"/>
    <n v="88.710848934055051"/>
    <n v="0"/>
    <n v="74.013722126929679"/>
    <n v="98.627787307032591"/>
    <n v="10.077186963979416"/>
    <n v="0"/>
    <n v="0"/>
    <n v="28.420502891705375"/>
    <n v="0"/>
    <n v="0"/>
    <n v="0"/>
    <n v="0"/>
    <n v="0"/>
    <n v="211.13919928964705"/>
    <n v="0"/>
    <n v="0"/>
    <n v="1"/>
    <s v="20211"/>
    <s v="2021-1-01"/>
  </r>
  <r>
    <s v="VSR"/>
    <x v="47"/>
    <s v="14004818-18"/>
    <n v="2021"/>
    <s v="Enero"/>
    <n v="25"/>
    <s v="USD"/>
    <n v="975"/>
    <n v="291.80979469587766"/>
    <n v="0"/>
    <n v="50"/>
    <n v="25.345956838301444"/>
    <n v="0"/>
    <n v="21.146777750551333"/>
    <n v="28.17936780200931"/>
    <n v="2.8791962754226903"/>
    <n v="0"/>
    <n v="0"/>
    <n v="8.1201436833443932"/>
    <n v="0"/>
    <n v="0"/>
    <n v="0"/>
    <n v="0"/>
    <n v="0"/>
    <n v="60.325485511327734"/>
    <n v="0"/>
    <n v="0"/>
    <n v="1"/>
    <s v="20211"/>
    <s v="2021-1-01"/>
  </r>
  <r>
    <s v="VSR"/>
    <x v="47"/>
    <s v="14004809-17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7"/>
    <s v="14003592-15"/>
    <n v="2021"/>
    <s v="Enero"/>
    <n v="50"/>
    <s v="USD"/>
    <n v="3000"/>
    <n v="1610.2143127877416"/>
    <n v="0"/>
    <n v="100"/>
    <n v="50.691913676602887"/>
    <n v="0"/>
    <n v="42.293555501102666"/>
    <n v="56.358735604018619"/>
    <n v="5.7583925508453806"/>
    <n v="0"/>
    <n v="0"/>
    <n v="24.985057487213517"/>
    <n v="0"/>
    <n v="0"/>
    <n v="0"/>
    <n v="0"/>
    <n v="0"/>
    <n v="129.3957411431802"/>
    <n v="0"/>
    <n v="0"/>
    <n v="1"/>
    <s v="20211"/>
    <s v="2021-1-01"/>
  </r>
  <r>
    <s v="VSR"/>
    <x v="48"/>
    <s v="14004910-16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8"/>
    <s v="14004898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8"/>
    <s v="14004900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8"/>
    <s v="14004794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8"/>
    <s v="14004999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8"/>
    <s v="14004686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49"/>
    <s v="14003742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50"/>
    <s v="14003824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50"/>
    <s v="14003823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51"/>
    <s v="14004877-15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51"/>
    <s v="14004579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51"/>
    <s v="14004806-14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51"/>
    <s v="14003824-18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51"/>
    <s v="14003817-19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51"/>
    <s v="14004919-16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52"/>
    <s v="14004913-16"/>
    <n v="2021"/>
    <s v="Enero"/>
    <n v="12.5"/>
    <s v="USD"/>
    <n v="2700"/>
    <n v="1060.3007304564328"/>
    <n v="0"/>
    <n v="137.5"/>
    <n v="12.672978419150722"/>
    <n v="0"/>
    <n v="7.9796963599780515"/>
    <n v="9.488750685933784"/>
    <n v="0.53731479787817815"/>
    <n v="0"/>
    <n v="0"/>
    <n v="22.486551738492164"/>
    <n v="0"/>
    <n v="0"/>
    <n v="0"/>
    <n v="0"/>
    <n v="0"/>
    <n v="40.492313582282179"/>
    <n v="0"/>
    <n v="0"/>
    <n v="1"/>
    <s v="20211"/>
    <s v="2021-1-01"/>
  </r>
  <r>
    <s v="VSR"/>
    <x v="52"/>
    <s v="14004912-15"/>
    <n v="2021"/>
    <s v="Enero"/>
    <n v="12.5"/>
    <s v="USD"/>
    <n v="2025"/>
    <n v="762.73245920071656"/>
    <n v="0"/>
    <n v="100"/>
    <n v="12.672978419150722"/>
    <n v="0"/>
    <n v="7.9796963599780515"/>
    <n v="9.488750685933784"/>
    <n v="0.53731479787817815"/>
    <n v="0"/>
    <n v="0"/>
    <n v="16.864913803869122"/>
    <n v="0"/>
    <n v="0"/>
    <n v="0"/>
    <n v="0"/>
    <n v="0"/>
    <n v="34.870675647659141"/>
    <n v="0"/>
    <n v="0"/>
    <n v="1"/>
    <s v="20211"/>
    <s v="2021-1-01"/>
  </r>
  <r>
    <s v="VSR"/>
    <x v="52"/>
    <s v="14004228-19"/>
    <n v="2021"/>
    <s v="Enero"/>
    <n v="125"/>
    <s v="USD"/>
    <n v="5250"/>
    <n v="2085.9904097861668"/>
    <n v="0"/>
    <n v="1000"/>
    <n v="126.72978419150721"/>
    <n v="0"/>
    <n v="79.796963599780511"/>
    <n v="94.887506859337847"/>
    <n v="5.3731479787817822"/>
    <n v="0"/>
    <n v="0"/>
    <n v="43.723850602623649"/>
    <n v="0"/>
    <n v="0"/>
    <n v="0"/>
    <n v="0"/>
    <n v="0"/>
    <n v="223.7814690405238"/>
    <n v="0"/>
    <n v="0"/>
    <n v="1"/>
    <s v="20211"/>
    <s v="2021-1-01"/>
  </r>
  <r>
    <s v="VSR"/>
    <x v="52"/>
    <s v="14004233-19"/>
    <n v="2021"/>
    <s v="Enero"/>
    <n v="500"/>
    <s v="USD"/>
    <n v="15000"/>
    <n v="6202.4205671136824"/>
    <n v="0"/>
    <n v="1000"/>
    <n v="506.91913676602883"/>
    <n v="0"/>
    <n v="319.18785439912205"/>
    <n v="379.55002743735139"/>
    <n v="21.492591915127129"/>
    <n v="0"/>
    <n v="0"/>
    <n v="124.92528743606758"/>
    <n v="0"/>
    <n v="0"/>
    <n v="0"/>
    <n v="0"/>
    <n v="0"/>
    <n v="845.15576118766819"/>
    <n v="0"/>
    <n v="0"/>
    <n v="1"/>
    <s v="20211"/>
    <s v="2021-1-01"/>
  </r>
  <r>
    <s v="VSR"/>
    <x v="52"/>
    <s v="14004230-19"/>
    <n v="2021"/>
    <s v="Enero"/>
    <n v="75"/>
    <s v="USD"/>
    <n v="2250"/>
    <n v="931.26978004042576"/>
    <n v="0"/>
    <n v="0"/>
    <n v="76.037870514904327"/>
    <n v="0"/>
    <n v="47.878178159868298"/>
    <n v="56.932504115602704"/>
    <n v="3.2238887872690687"/>
    <n v="0"/>
    <n v="0"/>
    <n v="18.738793115410136"/>
    <n v="0"/>
    <n v="0"/>
    <n v="0"/>
    <n v="0"/>
    <n v="0"/>
    <n v="126.77336417815022"/>
    <n v="0"/>
    <n v="0"/>
    <n v="1"/>
    <s v="20211"/>
    <s v="2021-1-01"/>
  </r>
  <r>
    <s v="VSR"/>
    <x v="52"/>
    <s v="14005005-16"/>
    <n v="2021"/>
    <s v="En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0211"/>
    <s v="2021-1-01"/>
  </r>
  <r>
    <s v="VSR"/>
    <x v="0"/>
    <s v="14004998-19"/>
    <n v="2021"/>
    <s v="Febrero"/>
    <n v="120"/>
    <s v="CLP"/>
    <n v="3602.9922077922079"/>
    <n v="1782.330490523329"/>
    <n v="0"/>
    <n v="420.77922077922079"/>
    <n v="75.853303016887878"/>
    <n v="0"/>
    <n v="0"/>
    <n v="0"/>
    <n v="0"/>
    <n v="0"/>
    <n v="0"/>
    <n v="0"/>
    <n v="0"/>
    <n v="37.870129870129873"/>
    <n v="0"/>
    <n v="0"/>
    <n v="0"/>
    <n v="37.870129870129873"/>
    <n v="0"/>
    <n v="0"/>
    <n v="2"/>
    <s v="20212"/>
    <s v="2021-2-01"/>
  </r>
  <r>
    <s v="VSR"/>
    <x v="0"/>
    <s v="14004997-19"/>
    <n v="2021"/>
    <s v="Febrero"/>
    <n v="150"/>
    <s v="CLP"/>
    <n v="4503.7402597402597"/>
    <n v="2439.1796295220192"/>
    <n v="0"/>
    <n v="525.97402597402595"/>
    <n v="94.816628771109848"/>
    <n v="0"/>
    <n v="0"/>
    <n v="0"/>
    <n v="0"/>
    <n v="0"/>
    <n v="0"/>
    <n v="0"/>
    <n v="0"/>
    <n v="47.337662337662337"/>
    <n v="0"/>
    <n v="0"/>
    <n v="0"/>
    <n v="47.337662337662337"/>
    <n v="0"/>
    <n v="0"/>
    <n v="2"/>
    <s v="20212"/>
    <s v="2021-2-01"/>
  </r>
  <r>
    <s v="VSR"/>
    <x v="0"/>
    <s v="14003165-16"/>
    <n v="2021"/>
    <s v="Febrero"/>
    <n v="6"/>
    <s v="CLP"/>
    <n v="540"/>
    <n v="215.49033006798368"/>
    <n v="0"/>
    <n v="54"/>
    <n v="3.7926651508443943"/>
    <n v="0"/>
    <n v="0"/>
    <n v="0"/>
    <n v="0"/>
    <n v="0"/>
    <n v="0"/>
    <n v="0"/>
    <n v="0"/>
    <n v="1.8935064935064934"/>
    <n v="0"/>
    <n v="0"/>
    <n v="0"/>
    <n v="1.8935064935064934"/>
    <n v="0"/>
    <n v="0"/>
    <n v="2"/>
    <s v="20212"/>
    <s v="2021-2-01"/>
  </r>
  <r>
    <s v="VSR"/>
    <x v="0"/>
    <s v="14002618-19"/>
    <n v="2021"/>
    <s v="Febrero"/>
    <n v="1372.5"/>
    <s v="CLP"/>
    <n v="29974.287740259737"/>
    <n v="19910.446941068032"/>
    <n v="0"/>
    <n v="1604.2207792207791"/>
    <n v="867.57215325565517"/>
    <n v="0"/>
    <n v="0"/>
    <n v="0"/>
    <n v="0"/>
    <n v="0"/>
    <n v="0"/>
    <n v="0"/>
    <n v="0"/>
    <n v="433.13961038961037"/>
    <n v="0"/>
    <n v="0"/>
    <n v="0"/>
    <n v="433.13961038961037"/>
    <n v="0"/>
    <n v="0"/>
    <n v="2"/>
    <s v="20212"/>
    <s v="2021-2-01"/>
  </r>
  <r>
    <s v="VSR"/>
    <x v="0"/>
    <s v="14002924-19"/>
    <n v="2021"/>
    <s v="Febrero"/>
    <n v="1240.2"/>
    <s v="CLP"/>
    <n v="27084.962954805196"/>
    <n v="16131.340022898032"/>
    <n v="0"/>
    <n v="1449.5844155844156"/>
    <n v="783.94388667953626"/>
    <n v="0"/>
    <n v="0"/>
    <n v="0"/>
    <n v="0"/>
    <n v="0"/>
    <n v="0"/>
    <n v="0"/>
    <n v="0"/>
    <n v="391.38779220779219"/>
    <n v="0"/>
    <n v="0"/>
    <n v="0"/>
    <n v="391.38779220779219"/>
    <n v="0"/>
    <n v="0"/>
    <n v="2"/>
    <s v="20212"/>
    <s v="2021-2-01"/>
  </r>
  <r>
    <s v="VSR"/>
    <x v="0"/>
    <s v="14002923-19"/>
    <n v="2021"/>
    <s v="Febrero"/>
    <n v="1417.5"/>
    <s v="CLP"/>
    <n v="30957.051272727273"/>
    <n v="18540.550571857177"/>
    <n v="0"/>
    <n v="1656.8181818181818"/>
    <n v="896.01714188698804"/>
    <n v="0"/>
    <n v="0"/>
    <n v="0"/>
    <n v="0"/>
    <n v="0"/>
    <n v="0"/>
    <n v="0"/>
    <n v="0"/>
    <n v="447.34090909090907"/>
    <n v="0"/>
    <n v="0"/>
    <n v="0"/>
    <n v="447.34090909090907"/>
    <n v="0"/>
    <n v="0"/>
    <n v="2"/>
    <s v="20212"/>
    <s v="2021-2-01"/>
  </r>
  <r>
    <s v="VSR"/>
    <x v="0"/>
    <s v="14002617-19"/>
    <n v="2021"/>
    <s v="Febrero"/>
    <n v="221.4"/>
    <s v="CLP"/>
    <n v="4835.1965797402599"/>
    <n v="2914.1738744473259"/>
    <n v="0"/>
    <n v="258.77922077922079"/>
    <n v="139.94934406615815"/>
    <n v="0"/>
    <n v="0"/>
    <n v="0"/>
    <n v="0"/>
    <n v="0"/>
    <n v="0"/>
    <n v="0"/>
    <n v="0"/>
    <n v="69.870389610389608"/>
    <n v="0"/>
    <n v="0"/>
    <n v="0"/>
    <n v="69.870389610389608"/>
    <n v="0"/>
    <n v="0"/>
    <n v="2"/>
    <s v="20212"/>
    <s v="2021-2-01"/>
  </r>
  <r>
    <s v="VSR"/>
    <x v="0"/>
    <s v="14002505-19"/>
    <n v="2021"/>
    <s v="Febrero"/>
    <n v="177.29999999999998"/>
    <s v="CLP"/>
    <n v="3872.0883179220777"/>
    <n v="2086.007727128781"/>
    <n v="0"/>
    <n v="207.2337662337662"/>
    <n v="112.07325520745184"/>
    <n v="0"/>
    <n v="0"/>
    <n v="0"/>
    <n v="0"/>
    <n v="0"/>
    <n v="0"/>
    <n v="0"/>
    <n v="0"/>
    <n v="55.953116883116877"/>
    <n v="0"/>
    <n v="0"/>
    <n v="0"/>
    <n v="55.953116883116877"/>
    <n v="0"/>
    <n v="0"/>
    <n v="2"/>
    <s v="20212"/>
    <s v="2021-2-01"/>
  </r>
  <r>
    <s v="VSR"/>
    <x v="0"/>
    <s v="14003162-17"/>
    <n v="2021"/>
    <s v="Febrero"/>
    <n v="15"/>
    <s v="CLP"/>
    <n v="779.85818181818183"/>
    <n v="402.53464835042121"/>
    <n v="0"/>
    <n v="77.980519480519476"/>
    <n v="9.4816628771109848"/>
    <n v="0"/>
    <n v="0"/>
    <n v="0"/>
    <n v="0"/>
    <n v="0"/>
    <n v="0"/>
    <n v="0"/>
    <n v="0"/>
    <n v="4.7337662337662341"/>
    <n v="0"/>
    <n v="0"/>
    <n v="0"/>
    <n v="4.7337662337662341"/>
    <n v="0"/>
    <n v="0"/>
    <n v="2"/>
    <s v="20212"/>
    <s v="2021-2-01"/>
  </r>
  <r>
    <s v="VSR"/>
    <x v="0"/>
    <s v="14002528-16"/>
    <n v="2021"/>
    <s v="Febrero"/>
    <n v="10.199999999999999"/>
    <s v="CLP"/>
    <n v="530.30356363636361"/>
    <n v="329.41551341697976"/>
    <n v="0"/>
    <n v="53.026753246753245"/>
    <n v="6.4475307564354694"/>
    <n v="0"/>
    <n v="0"/>
    <n v="0"/>
    <n v="0"/>
    <n v="0"/>
    <n v="0"/>
    <n v="0"/>
    <n v="0"/>
    <n v="3.2189610389610386"/>
    <n v="0"/>
    <n v="0"/>
    <n v="0"/>
    <n v="3.2189610389610386"/>
    <n v="0"/>
    <n v="0"/>
    <n v="2"/>
    <s v="20212"/>
    <s v="2021-2-01"/>
  </r>
  <r>
    <s v="VSR"/>
    <x v="0"/>
    <s v="14002605-17"/>
    <n v="2021"/>
    <s v="Febrero"/>
    <n v="16.8"/>
    <s v="CLP"/>
    <n v="873.44116363636363"/>
    <n v="516.81711511218168"/>
    <n v="0"/>
    <n v="87.338181818181823"/>
    <n v="10.619462422364304"/>
    <n v="0"/>
    <n v="0"/>
    <n v="0"/>
    <n v="0"/>
    <n v="0"/>
    <n v="0"/>
    <n v="0"/>
    <n v="0"/>
    <n v="5.3018181818181818"/>
    <n v="0"/>
    <n v="0"/>
    <n v="0"/>
    <n v="5.3018181818181818"/>
    <n v="0"/>
    <n v="0"/>
    <n v="2"/>
    <s v="20212"/>
    <s v="2021-2-01"/>
  </r>
  <r>
    <s v="VSR"/>
    <x v="0"/>
    <s v="14004945-16"/>
    <n v="2021"/>
    <s v="Febrero"/>
    <n v="2.1"/>
    <s v="CLP"/>
    <n v="124.44545454545455"/>
    <n v="69.104107313172463"/>
    <n v="0"/>
    <n v="12.444545454545455"/>
    <n v="0"/>
    <n v="0"/>
    <n v="0"/>
    <n v="0"/>
    <n v="0"/>
    <n v="0"/>
    <n v="0"/>
    <n v="0"/>
    <n v="0"/>
    <n v="0.66272727272727272"/>
    <n v="0"/>
    <n v="0"/>
    <n v="0"/>
    <n v="0.66272727272727272"/>
    <n v="0"/>
    <n v="0"/>
    <n v="2"/>
    <s v="20212"/>
    <s v="2021-2-01"/>
  </r>
  <r>
    <s v="VSR"/>
    <x v="1"/>
    <s v="14004807-16"/>
    <n v="2021"/>
    <s v="Febrero"/>
    <n v="9"/>
    <s v="USD"/>
    <n v="1440"/>
    <n v="767.32483579767791"/>
    <n v="0"/>
    <n v="0"/>
    <n v="5.6889977262665914"/>
    <n v="5.7719173728813553"/>
    <n v="2.5759240759240756"/>
    <n v="3.7312687312687309"/>
    <n v="0.21128871128871127"/>
    <n v="0"/>
    <n v="0"/>
    <n v="0"/>
    <n v="0"/>
    <n v="0"/>
    <n v="0"/>
    <n v="0"/>
    <n v="0"/>
    <n v="32.707352716311178"/>
    <n v="20.416953824948308"/>
    <n v="0"/>
    <n v="2"/>
    <s v="20212"/>
    <s v="2021-2-01"/>
  </r>
  <r>
    <s v="VSR"/>
    <x v="1"/>
    <s v="14004877-16"/>
    <n v="2021"/>
    <s v="Febrero"/>
    <n v="9"/>
    <s v="USD"/>
    <n v="1080"/>
    <n v="551.45706220526381"/>
    <n v="0"/>
    <n v="0"/>
    <n v="5.6889977262665914"/>
    <n v="5.7719173728813553"/>
    <n v="2.5759240759240756"/>
    <n v="3.7312687312687309"/>
    <n v="0.21128871128871127"/>
    <n v="0"/>
    <n v="0"/>
    <n v="0"/>
    <n v="0"/>
    <n v="0"/>
    <n v="0"/>
    <n v="0"/>
    <n v="0"/>
    <n v="32.707352716311178"/>
    <n v="20.416953824948308"/>
    <n v="0"/>
    <n v="2"/>
    <s v="20212"/>
    <s v="2021-2-01"/>
  </r>
  <r>
    <s v="VSR"/>
    <x v="1"/>
    <s v="14003090-13"/>
    <n v="2021"/>
    <s v="Febrero"/>
    <n v="9"/>
    <s v="USD"/>
    <n v="648"/>
    <n v="220.02441667941054"/>
    <n v="0"/>
    <n v="0"/>
    <n v="5.6889977262665914"/>
    <n v="5.7719173728813553"/>
    <n v="2.5759240759240756"/>
    <n v="3.7312687312687309"/>
    <n v="0.21128871128871127"/>
    <n v="0"/>
    <n v="0"/>
    <n v="0"/>
    <n v="0"/>
    <n v="0"/>
    <n v="0"/>
    <n v="0"/>
    <n v="0"/>
    <n v="32.707352716311178"/>
    <n v="20.416953824948308"/>
    <n v="0"/>
    <n v="2"/>
    <s v="20212"/>
    <s v="2021-2-01"/>
  </r>
  <r>
    <s v="VSR"/>
    <x v="1"/>
    <s v="14004806-14"/>
    <n v="2021"/>
    <s v="Febrero"/>
    <n v="18"/>
    <s v="USD"/>
    <n v="1296"/>
    <n v="398.50277744788377"/>
    <n v="0"/>
    <n v="0"/>
    <n v="11.377995452533183"/>
    <n v="11.543834745762711"/>
    <n v="5.1518481518481511"/>
    <n v="7.4625374625374619"/>
    <n v="0.42257742257742253"/>
    <n v="0"/>
    <n v="0"/>
    <n v="0"/>
    <n v="0"/>
    <n v="0"/>
    <n v="0"/>
    <n v="0"/>
    <n v="0"/>
    <n v="65.414705432622355"/>
    <n v="40.833907649896616"/>
    <n v="0"/>
    <n v="2"/>
    <s v="20212"/>
    <s v="2021-2-01"/>
  </r>
  <r>
    <s v="VSR"/>
    <x v="1"/>
    <s v="14004965-17"/>
    <n v="2021"/>
    <s v="Febrero"/>
    <n v="15"/>
    <s v="USD"/>
    <n v="1275"/>
    <n v="761.65834061935743"/>
    <n v="0"/>
    <n v="0"/>
    <n v="9.4816628771109848"/>
    <n v="9.6198622881355931"/>
    <n v="4.2932067932067932"/>
    <n v="6.2187812187812179"/>
    <n v="0.3521478521478521"/>
    <n v="0"/>
    <n v="0"/>
    <n v="0"/>
    <n v="0"/>
    <n v="0"/>
    <n v="0"/>
    <n v="0"/>
    <n v="0"/>
    <n v="54.512254527185306"/>
    <n v="34.028256374913852"/>
    <n v="0"/>
    <n v="2"/>
    <s v="20212"/>
    <s v="2021-2-01"/>
  </r>
  <r>
    <s v="VSR"/>
    <x v="1"/>
    <s v="14004966-19"/>
    <n v="2021"/>
    <s v="Febrero"/>
    <n v="30"/>
    <s v="USD"/>
    <n v="1020"/>
    <n v="531.71794028026102"/>
    <n v="0"/>
    <n v="0"/>
    <n v="18.96332575422197"/>
    <n v="19.239724576271186"/>
    <n v="8.5864135864135864"/>
    <n v="12.437562437562436"/>
    <n v="0.70429570429570421"/>
    <n v="0"/>
    <n v="0"/>
    <n v="0"/>
    <n v="0"/>
    <n v="0"/>
    <n v="0"/>
    <n v="0"/>
    <n v="0"/>
    <n v="109.02450905437061"/>
    <n v="68.056512749827704"/>
    <n v="0"/>
    <n v="2"/>
    <s v="20212"/>
    <s v="2021-2-01"/>
  </r>
  <r>
    <s v="VSR"/>
    <x v="1"/>
    <s v="14004798-18"/>
    <n v="2021"/>
    <s v="Febrero"/>
    <n v="30"/>
    <s v="USD"/>
    <n v="1020"/>
    <n v="416.0883357477154"/>
    <n v="0"/>
    <n v="0"/>
    <n v="18.96332575422197"/>
    <n v="19.239724576271186"/>
    <n v="8.5864135864135864"/>
    <n v="12.437562437562436"/>
    <n v="0.70429570429570421"/>
    <n v="0"/>
    <n v="0"/>
    <n v="0"/>
    <n v="0"/>
    <n v="0"/>
    <n v="0"/>
    <n v="0"/>
    <n v="0"/>
    <n v="109.02450905437061"/>
    <n v="68.056512749827704"/>
    <n v="0"/>
    <n v="2"/>
    <s v="20212"/>
    <s v="2021-2-01"/>
  </r>
  <r>
    <s v="VSR"/>
    <x v="1"/>
    <s v="14004800-18"/>
    <n v="2021"/>
    <s v="Febrero"/>
    <n v="7.5"/>
    <s v="USD"/>
    <n v="255"/>
    <n v="105.39138189781418"/>
    <n v="0"/>
    <n v="0"/>
    <n v="4.7408314385554924"/>
    <n v="4.8099311440677965"/>
    <n v="2.1466033966033966"/>
    <n v="3.109390609390609"/>
    <n v="0.17607392607392605"/>
    <n v="0"/>
    <n v="0"/>
    <n v="0"/>
    <n v="0"/>
    <n v="0"/>
    <n v="0"/>
    <n v="0"/>
    <n v="0"/>
    <n v="27.256127263592653"/>
    <n v="17.014128187456926"/>
    <n v="0"/>
    <n v="2"/>
    <s v="20212"/>
    <s v="2021-2-01"/>
  </r>
  <r>
    <s v="VSR"/>
    <x v="1"/>
    <s v="14004968-19"/>
    <n v="2021"/>
    <s v="Febrero"/>
    <n v="7.5"/>
    <s v="USD"/>
    <n v="255"/>
    <n v="130.52156841946544"/>
    <n v="0"/>
    <n v="0"/>
    <n v="4.7408314385554924"/>
    <n v="4.8099311440677965"/>
    <n v="2.1466033966033966"/>
    <n v="3.109390609390609"/>
    <n v="0.17607392607392605"/>
    <n v="0"/>
    <n v="0"/>
    <n v="0"/>
    <n v="0"/>
    <n v="0"/>
    <n v="0"/>
    <n v="0"/>
    <n v="0"/>
    <n v="27.256127263592653"/>
    <n v="17.014128187456926"/>
    <n v="0"/>
    <n v="2"/>
    <s v="20212"/>
    <s v="2021-2-01"/>
  </r>
  <r>
    <s v="VSR"/>
    <x v="1"/>
    <s v="14004967-19"/>
    <n v="2021"/>
    <s v="Febrero"/>
    <n v="15"/>
    <s v="USD"/>
    <n v="510"/>
    <n v="290.42853673575087"/>
    <n v="0"/>
    <n v="0"/>
    <n v="9.4816628771109848"/>
    <n v="9.6198622881355931"/>
    <n v="4.2932067932067932"/>
    <n v="6.2187812187812179"/>
    <n v="0.3521478521478521"/>
    <n v="0"/>
    <n v="0"/>
    <n v="0"/>
    <n v="0"/>
    <n v="0"/>
    <n v="0"/>
    <n v="0"/>
    <n v="0"/>
    <n v="54.512254527185306"/>
    <n v="34.028256374913852"/>
    <n v="0"/>
    <n v="2"/>
    <s v="20212"/>
    <s v="2021-2-01"/>
  </r>
  <r>
    <s v="VSR"/>
    <x v="1"/>
    <s v="14004971-19"/>
    <n v="2021"/>
    <s v="Febrero"/>
    <n v="30"/>
    <s v="USD"/>
    <n v="750"/>
    <n v="467.18008157632318"/>
    <n v="0"/>
    <n v="0"/>
    <n v="18.96332575422197"/>
    <n v="19.239724576271186"/>
    <n v="8.5864135864135864"/>
    <n v="12.437562437562436"/>
    <n v="0.70429570429570421"/>
    <n v="0"/>
    <n v="0"/>
    <n v="0"/>
    <n v="0"/>
    <n v="0"/>
    <n v="0"/>
    <n v="0"/>
    <n v="0"/>
    <n v="109.02450905437061"/>
    <n v="68.056512749827704"/>
    <n v="0"/>
    <n v="2"/>
    <s v="20212"/>
    <s v="2021-2-01"/>
  </r>
  <r>
    <s v="VSR"/>
    <x v="1"/>
    <s v="14004970-19"/>
    <n v="2021"/>
    <s v="Febrero"/>
    <n v="30"/>
    <s v="USD"/>
    <n v="750"/>
    <n v="469.36126820451352"/>
    <n v="0"/>
    <n v="0"/>
    <n v="18.96332575422197"/>
    <n v="19.239724576271186"/>
    <n v="8.5864135864135864"/>
    <n v="12.437562437562436"/>
    <n v="0.70429570429570421"/>
    <n v="0"/>
    <n v="0"/>
    <n v="0"/>
    <n v="0"/>
    <n v="0"/>
    <n v="0"/>
    <n v="0"/>
    <n v="0"/>
    <n v="109.02450905437061"/>
    <n v="68.056512749827704"/>
    <n v="0"/>
    <n v="2"/>
    <s v="20212"/>
    <s v="2021-2-01"/>
  </r>
  <r>
    <s v="VSR"/>
    <x v="1"/>
    <s v="14004969-19"/>
    <n v="2021"/>
    <s v="Febrero"/>
    <n v="30"/>
    <s v="USD"/>
    <n v="750"/>
    <n v="469.43197683853919"/>
    <n v="0"/>
    <n v="0"/>
    <n v="18.96332575422197"/>
    <n v="19.239724576271186"/>
    <n v="8.5864135864135864"/>
    <n v="12.437562437562436"/>
    <n v="0.70429570429570421"/>
    <n v="0"/>
    <n v="0"/>
    <n v="0"/>
    <n v="0"/>
    <n v="0"/>
    <n v="0"/>
    <n v="0"/>
    <n v="0"/>
    <n v="109.02450905437061"/>
    <n v="68.056512749827704"/>
    <n v="0"/>
    <n v="2"/>
    <s v="20212"/>
    <s v="2021-2-01"/>
  </r>
  <r>
    <s v="VSR"/>
    <x v="1"/>
    <s v="14005004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"/>
    <s v="14004878-16"/>
    <n v="2021"/>
    <s v="Febrero"/>
    <n v="6"/>
    <s v="USD"/>
    <n v="576"/>
    <n v="214.39921925251701"/>
    <n v="0"/>
    <n v="0"/>
    <n v="3.7926651508443943"/>
    <n v="3.8479449152542369"/>
    <n v="1.7172827172827172"/>
    <n v="2.4875124875124874"/>
    <n v="0.14085914085914084"/>
    <n v="0"/>
    <n v="0"/>
    <n v="0"/>
    <n v="0"/>
    <n v="0"/>
    <n v="0"/>
    <n v="0"/>
    <n v="0"/>
    <n v="21.804901810874121"/>
    <n v="13.61130254996554"/>
    <n v="0"/>
    <n v="2"/>
    <s v="20212"/>
    <s v="2021-2-01"/>
  </r>
  <r>
    <s v="VSR"/>
    <x v="1"/>
    <s v="14004809-17"/>
    <n v="2021"/>
    <s v="Febrero"/>
    <n v="6"/>
    <s v="USD"/>
    <n v="432"/>
    <n v="178.51426788983778"/>
    <n v="0"/>
    <n v="0"/>
    <n v="3.7926651508443943"/>
    <n v="3.8479449152542369"/>
    <n v="1.7172827172827172"/>
    <n v="2.4875124875124874"/>
    <n v="0.14085914085914084"/>
    <n v="0"/>
    <n v="0"/>
    <n v="0"/>
    <n v="0"/>
    <n v="0"/>
    <n v="0"/>
    <n v="0"/>
    <n v="0"/>
    <n v="21.804901810874121"/>
    <n v="13.61130254996554"/>
    <n v="0"/>
    <n v="2"/>
    <s v="20212"/>
    <s v="2021-2-01"/>
  </r>
  <r>
    <s v="VSR"/>
    <x v="1"/>
    <s v="14004952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"/>
    <s v="14004972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"/>
    <s v="14004949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"/>
    <s v="14004950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"/>
    <s v="14004951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"/>
    <s v="14004944-16"/>
    <n v="2021"/>
    <s v="Febrero"/>
    <n v="15"/>
    <s v="USD"/>
    <n v="1080"/>
    <n v="528.25236466551758"/>
    <n v="0"/>
    <n v="108"/>
    <n v="0"/>
    <n v="117.61986228813559"/>
    <n v="4.2932067932067932"/>
    <n v="6.2187812187812179"/>
    <n v="0.3521478521478521"/>
    <n v="0"/>
    <n v="0"/>
    <n v="0"/>
    <n v="0"/>
    <n v="0"/>
    <n v="0"/>
    <n v="0"/>
    <n v="0"/>
    <n v="162.51225452718529"/>
    <n v="34.028256374913852"/>
    <n v="0"/>
    <n v="2"/>
    <s v="20212"/>
    <s v="2021-2-01"/>
  </r>
  <r>
    <s v="VSR"/>
    <x v="1"/>
    <s v="14005003-17"/>
    <n v="2021"/>
    <s v="Febrero"/>
    <n v="15"/>
    <s v="USD"/>
    <n v="1080"/>
    <n v="368.45973509372141"/>
    <n v="0"/>
    <n v="0"/>
    <n v="0"/>
    <n v="9.6198622881355931"/>
    <n v="4.2932067932067932"/>
    <n v="6.2187812187812179"/>
    <n v="0.3521478521478521"/>
    <n v="0"/>
    <n v="0"/>
    <n v="0"/>
    <n v="0"/>
    <n v="0"/>
    <n v="0"/>
    <n v="0"/>
    <n v="0"/>
    <n v="54.512254527185306"/>
    <n v="34.028256374913852"/>
    <n v="0"/>
    <n v="2"/>
    <s v="20212"/>
    <s v="2021-2-01"/>
  </r>
  <r>
    <s v="VSR"/>
    <x v="1"/>
    <s v="14004974-19"/>
    <n v="2021"/>
    <s v="Febrero"/>
    <n v="22.5"/>
    <s v="USD"/>
    <n v="810"/>
    <n v="399.39221490337593"/>
    <n v="0"/>
    <n v="0"/>
    <n v="0"/>
    <n v="14.42979343220339"/>
    <n v="6.4398101898101894"/>
    <n v="9.3281718281718273"/>
    <n v="0.52822177822177818"/>
    <n v="0"/>
    <n v="0"/>
    <n v="0"/>
    <n v="0"/>
    <n v="0"/>
    <n v="0"/>
    <n v="0"/>
    <n v="0"/>
    <n v="81.768381790777951"/>
    <n v="51.042384562370771"/>
    <n v="0"/>
    <n v="2"/>
    <s v="20212"/>
    <s v="2021-2-01"/>
  </r>
  <r>
    <s v="VSR"/>
    <x v="1"/>
    <s v="14005002-19"/>
    <n v="2021"/>
    <s v="Febrero"/>
    <n v="45"/>
    <s v="USD"/>
    <n v="1215"/>
    <n v="681.86281128320229"/>
    <n v="0"/>
    <n v="0"/>
    <n v="0"/>
    <n v="28.859586864406779"/>
    <n v="12.879620379620379"/>
    <n v="18.656343656343655"/>
    <n v="1.0564435564435564"/>
    <n v="0"/>
    <n v="0"/>
    <n v="0"/>
    <n v="0"/>
    <n v="0"/>
    <n v="0"/>
    <n v="0"/>
    <n v="0"/>
    <n v="163.5367635815559"/>
    <n v="102.08476912474154"/>
    <n v="0"/>
    <n v="2"/>
    <s v="20212"/>
    <s v="2021-2-01"/>
  </r>
  <r>
    <s v="VSR"/>
    <x v="1"/>
    <s v="14005001-18"/>
    <n v="2021"/>
    <s v="Febrero"/>
    <n v="30"/>
    <s v="USD"/>
    <n v="630"/>
    <n v="472.34226830840964"/>
    <n v="0"/>
    <n v="0"/>
    <n v="0"/>
    <n v="19.239724576271186"/>
    <n v="8.5864135864135864"/>
    <n v="12.437562437562436"/>
    <n v="0.70429570429570421"/>
    <n v="0"/>
    <n v="0"/>
    <n v="0"/>
    <n v="0"/>
    <n v="0"/>
    <n v="0"/>
    <n v="0"/>
    <n v="0"/>
    <n v="109.02450905437061"/>
    <n v="68.056512749827704"/>
    <n v="0"/>
    <n v="2"/>
    <s v="20212"/>
    <s v="2021-2-01"/>
  </r>
  <r>
    <s v="VSR"/>
    <x v="2"/>
    <s v="14004790-18"/>
    <n v="2021"/>
    <s v="Febrero"/>
    <n v="37.5"/>
    <s v="USD"/>
    <n v="1181.25"/>
    <n v="478.60572157799322"/>
    <n v="0"/>
    <n v="75"/>
    <n v="0"/>
    <n v="111.64"/>
    <n v="14.764996907854051"/>
    <n v="21.387342815914245"/>
    <n v="1.2110904968047824"/>
    <n v="0"/>
    <n v="0"/>
    <n v="9.8378663855903223"/>
    <n v="0"/>
    <n v="0"/>
    <n v="0"/>
    <n v="0"/>
    <n v="0"/>
    <n v="243.91193754344803"/>
    <n v="85.070640937284622"/>
    <n v="0"/>
    <n v="2"/>
    <s v="20212"/>
    <s v="2021-2-01"/>
  </r>
  <r>
    <s v="VSR"/>
    <x v="2"/>
    <s v="14004787-18"/>
    <n v="2021"/>
    <s v="Febrero"/>
    <n v="37.5"/>
    <s v="USD"/>
    <n v="1687.5"/>
    <n v="748.80980593274262"/>
    <n v="0"/>
    <n v="75"/>
    <n v="0"/>
    <n v="159.64000000000001"/>
    <n v="14.764996907854051"/>
    <n v="21.387342815914245"/>
    <n v="1.2110904968047824"/>
    <n v="0"/>
    <n v="0"/>
    <n v="14.054094836557603"/>
    <n v="0"/>
    <n v="0"/>
    <n v="0"/>
    <n v="0"/>
    <n v="0"/>
    <n v="296.12816599441533"/>
    <n v="85.070640937284622"/>
    <n v="0"/>
    <n v="2"/>
    <s v="20212"/>
    <s v="2021-2-01"/>
  </r>
  <r>
    <s v="VSR"/>
    <x v="2"/>
    <s v="14004786-18"/>
    <n v="2021"/>
    <s v="Febrero"/>
    <n v="37.5"/>
    <s v="USD"/>
    <n v="1687.5"/>
    <n v="742.49249578955914"/>
    <n v="0"/>
    <n v="150"/>
    <n v="0"/>
    <n v="23.14"/>
    <n v="14.764996907854051"/>
    <n v="21.387342815914245"/>
    <n v="1.2110904968047824"/>
    <n v="0"/>
    <n v="0"/>
    <n v="14.054094836557603"/>
    <n v="0"/>
    <n v="0"/>
    <n v="0"/>
    <n v="0"/>
    <n v="0"/>
    <n v="159.6281659944153"/>
    <n v="85.070640937284622"/>
    <n v="0"/>
    <n v="2"/>
    <s v="20212"/>
    <s v="2021-2-01"/>
  </r>
  <r>
    <s v="VSR"/>
    <x v="2"/>
    <s v="14004789-19"/>
    <n v="2021"/>
    <s v="Febrero"/>
    <n v="45"/>
    <s v="USD"/>
    <n v="1417.5"/>
    <n v="574.87088287761594"/>
    <n v="0"/>
    <n v="90"/>
    <n v="0"/>
    <n v="133.96799999999999"/>
    <n v="17.717996289424864"/>
    <n v="25.664811379097092"/>
    <n v="1.453308596165739"/>
    <n v="0"/>
    <n v="0"/>
    <n v="11.805439662708386"/>
    <n v="0"/>
    <n v="0"/>
    <n v="0"/>
    <n v="0"/>
    <n v="0"/>
    <n v="292.69432505213763"/>
    <n v="102.08476912474154"/>
    <n v="0"/>
    <n v="2"/>
    <s v="20212"/>
    <s v="2021-2-01"/>
  </r>
  <r>
    <s v="VSR"/>
    <x v="2"/>
    <s v="14004788-18"/>
    <n v="2021"/>
    <s v="Febrero"/>
    <n v="45"/>
    <s v="USD"/>
    <n v="1417.5"/>
    <n v="577.59864583587739"/>
    <n v="0"/>
    <n v="90"/>
    <n v="0"/>
    <n v="27.768000000000001"/>
    <n v="17.717996289424864"/>
    <n v="25.664811379097092"/>
    <n v="1.453308596165739"/>
    <n v="0"/>
    <n v="0"/>
    <n v="11.805439662708386"/>
    <n v="0"/>
    <n v="0"/>
    <n v="0"/>
    <n v="0"/>
    <n v="0"/>
    <n v="186.49432505213761"/>
    <n v="102.08476912474154"/>
    <n v="0"/>
    <n v="2"/>
    <s v="20212"/>
    <s v="2021-2-01"/>
  </r>
  <r>
    <s v="VSR"/>
    <x v="2"/>
    <s v="14002820-16"/>
    <n v="2021"/>
    <s v="Febrero"/>
    <n v="30"/>
    <s v="USD"/>
    <n v="2520"/>
    <n v="940.31235852173666"/>
    <n v="0"/>
    <n v="150"/>
    <n v="18.96332575422197"/>
    <n v="358.11199999999997"/>
    <n v="11.811997526283241"/>
    <n v="17.109874252731395"/>
    <n v="0.96887239744382603"/>
    <n v="0"/>
    <n v="0"/>
    <n v="20.987448289259355"/>
    <n v="0"/>
    <n v="0"/>
    <n v="0"/>
    <n v="0"/>
    <n v="0"/>
    <n v="477.0467052155455"/>
    <n v="68.056512749827704"/>
    <n v="0"/>
    <n v="2"/>
    <s v="20212"/>
    <s v="2021-2-01"/>
  </r>
  <r>
    <s v="VSR"/>
    <x v="2"/>
    <s v="14004928-18"/>
    <n v="2021"/>
    <s v="Febrero"/>
    <n v="22.5"/>
    <s v="USD"/>
    <n v="945"/>
    <n v="335.60762926596522"/>
    <n v="0"/>
    <n v="90"/>
    <n v="14.222494315666477"/>
    <n v="13.884"/>
    <n v="8.858998144712432"/>
    <n v="12.832405689548546"/>
    <n v="0.72665429808286952"/>
    <n v="0"/>
    <n v="0"/>
    <n v="7.8702931084722572"/>
    <n v="0"/>
    <n v="0"/>
    <n v="0"/>
    <n v="0"/>
    <n v="0"/>
    <n v="95.214735803186869"/>
    <n v="51.042384562370771"/>
    <n v="0"/>
    <n v="2"/>
    <s v="20212"/>
    <s v="2021-2-01"/>
  </r>
  <r>
    <s v="VSR"/>
    <x v="2"/>
    <s v="14004929-18"/>
    <n v="2021"/>
    <s v="Febrero"/>
    <n v="22.5"/>
    <s v="USD"/>
    <n v="945"/>
    <n v="303.50131326180218"/>
    <n v="0"/>
    <n v="90"/>
    <n v="14.222494315666477"/>
    <n v="13.884"/>
    <n v="8.858998144712432"/>
    <n v="12.832405689548546"/>
    <n v="0.72665429808286952"/>
    <n v="0"/>
    <n v="0"/>
    <n v="7.8702931084722572"/>
    <n v="0"/>
    <n v="0"/>
    <n v="0"/>
    <n v="0"/>
    <n v="0"/>
    <n v="95.214735803186869"/>
    <n v="51.042384562370771"/>
    <n v="0"/>
    <n v="2"/>
    <s v="20212"/>
    <s v="2021-2-01"/>
  </r>
  <r>
    <s v="VSR"/>
    <x v="2"/>
    <s v="14002823-16"/>
    <n v="2021"/>
    <s v="Febrero"/>
    <n v="30"/>
    <s v="USD"/>
    <n v="1890"/>
    <n v="911.21575438149125"/>
    <n v="0"/>
    <n v="150"/>
    <n v="18.96332575422197"/>
    <n v="105.512"/>
    <n v="11.811997526283241"/>
    <n v="17.109874252731395"/>
    <n v="0.96887239744382603"/>
    <n v="0"/>
    <n v="0"/>
    <n v="15.740586216944514"/>
    <n v="0"/>
    <n v="0"/>
    <n v="0"/>
    <n v="0"/>
    <n v="0"/>
    <n v="219.19984314323065"/>
    <n v="68.056512749827704"/>
    <n v="0"/>
    <n v="2"/>
    <s v="20212"/>
    <s v="2021-2-01"/>
  </r>
  <r>
    <s v="VSR"/>
    <x v="2"/>
    <s v="14002821-17"/>
    <n v="2021"/>
    <s v="Febrero"/>
    <n v="30"/>
    <s v="USD"/>
    <n v="1890"/>
    <n v="848.91628822831149"/>
    <n v="0"/>
    <n v="150"/>
    <n v="18.96332575422197"/>
    <n v="105.512"/>
    <n v="11.811997526283241"/>
    <n v="17.109874252731395"/>
    <n v="0.96887239744382603"/>
    <n v="0"/>
    <n v="0"/>
    <n v="15.740586216944514"/>
    <n v="0"/>
    <n v="0"/>
    <n v="0"/>
    <n v="0"/>
    <n v="0"/>
    <n v="219.19984314323065"/>
    <n v="68.056512749827704"/>
    <n v="0"/>
    <n v="2"/>
    <s v="20212"/>
    <s v="2021-2-01"/>
  </r>
  <r>
    <s v="VSR"/>
    <x v="2"/>
    <s v="14002822-14"/>
    <n v="2021"/>
    <s v="Febrero"/>
    <n v="30"/>
    <s v="USD"/>
    <n v="1890"/>
    <n v="911.29514462240627"/>
    <n v="0"/>
    <n v="150"/>
    <n v="18.96332575422197"/>
    <n v="105.512"/>
    <n v="11.811997526283241"/>
    <n v="17.109874252731395"/>
    <n v="0.96887239744382603"/>
    <n v="0"/>
    <n v="0"/>
    <n v="15.740586216944514"/>
    <n v="0"/>
    <n v="0"/>
    <n v="0"/>
    <n v="0"/>
    <n v="0"/>
    <n v="219.19984314323065"/>
    <n v="68.056512749827704"/>
    <n v="0"/>
    <n v="2"/>
    <s v="20212"/>
    <s v="2021-2-01"/>
  </r>
  <r>
    <s v="VSR"/>
    <x v="3"/>
    <s v="14004654-18"/>
    <n v="2021"/>
    <s v="Febrero"/>
    <n v="60"/>
    <s v="USD"/>
    <n v="2100"/>
    <n v="1238.2527082469651"/>
    <n v="0"/>
    <n v="0"/>
    <n v="0"/>
    <n v="21.81286956521739"/>
    <n v="14.883116883116882"/>
    <n v="21.558441558441558"/>
    <n v="1.2207792207792207"/>
    <n v="0"/>
    <n v="0"/>
    <n v="0"/>
    <n v="0"/>
    <n v="0"/>
    <n v="0"/>
    <n v="0"/>
    <n v="0"/>
    <n v="195.58823272721045"/>
    <n v="136.11302549965541"/>
    <n v="0"/>
    <n v="2"/>
    <s v="20212"/>
    <s v="2021-2-01"/>
  </r>
  <r>
    <s v="VSR"/>
    <x v="3"/>
    <s v="14004653-18"/>
    <n v="2021"/>
    <s v="Febrero"/>
    <n v="30"/>
    <s v="USD"/>
    <n v="840"/>
    <n v="500.3061405915505"/>
    <n v="0"/>
    <n v="0"/>
    <n v="0"/>
    <n v="10.906434782608695"/>
    <n v="7.441558441558441"/>
    <n v="10.779220779220779"/>
    <n v="0.61038961038961037"/>
    <n v="0"/>
    <n v="0"/>
    <n v="0"/>
    <n v="0"/>
    <n v="0"/>
    <n v="0"/>
    <n v="0"/>
    <n v="0"/>
    <n v="97.794116363605227"/>
    <n v="68.056512749827704"/>
    <n v="0"/>
    <n v="2"/>
    <s v="20212"/>
    <s v="2021-2-01"/>
  </r>
  <r>
    <s v="VSR"/>
    <x v="3"/>
    <s v="14004852-18"/>
    <n v="2021"/>
    <s v="Febrero"/>
    <n v="15"/>
    <s v="USD"/>
    <n v="390"/>
    <n v="230.27447805556355"/>
    <n v="0"/>
    <n v="0"/>
    <n v="0"/>
    <n v="5.4532173913043476"/>
    <n v="3.7207792207792205"/>
    <n v="5.3896103896103895"/>
    <n v="0.30519480519480519"/>
    <n v="0"/>
    <n v="0"/>
    <n v="0"/>
    <n v="0"/>
    <n v="0"/>
    <n v="0"/>
    <n v="0"/>
    <n v="0"/>
    <n v="48.897058181802613"/>
    <n v="34.028256374913852"/>
    <n v="0"/>
    <n v="2"/>
    <s v="20212"/>
    <s v="2021-2-01"/>
  </r>
  <r>
    <s v="VSR"/>
    <x v="3"/>
    <s v="14004652-18"/>
    <n v="2021"/>
    <s v="Febrero"/>
    <n v="120"/>
    <s v="USD"/>
    <n v="2640"/>
    <n v="1803.8245295453269"/>
    <n v="0"/>
    <n v="0"/>
    <n v="0"/>
    <n v="43.625739130434781"/>
    <n v="29.766233766233764"/>
    <n v="43.116883116883116"/>
    <n v="2.4415584415584415"/>
    <n v="0"/>
    <n v="0"/>
    <n v="0"/>
    <n v="0"/>
    <n v="0"/>
    <n v="0"/>
    <n v="0"/>
    <n v="0"/>
    <n v="391.17646545442091"/>
    <n v="272.22605099931081"/>
    <n v="0"/>
    <n v="2"/>
    <s v="20212"/>
    <s v="2021-2-01"/>
  </r>
  <r>
    <s v="VSR"/>
    <x v="3"/>
    <s v="14004655-17"/>
    <n v="2021"/>
    <s v="Febrero"/>
    <n v="7.5"/>
    <s v="USD"/>
    <n v="600"/>
    <n v="262.67810329279257"/>
    <n v="0"/>
    <n v="0"/>
    <n v="0"/>
    <n v="2.7266086956521738"/>
    <n v="1.8603896103896103"/>
    <n v="2.6948051948051948"/>
    <n v="0.15259740259740259"/>
    <n v="0"/>
    <n v="0"/>
    <n v="0"/>
    <n v="0"/>
    <n v="0"/>
    <n v="0"/>
    <n v="0"/>
    <n v="0"/>
    <n v="24.448529090901307"/>
    <n v="17.014128187456926"/>
    <n v="0"/>
    <n v="2"/>
    <s v="20212"/>
    <s v="2021-2-01"/>
  </r>
  <r>
    <s v="VSR"/>
    <x v="3"/>
    <s v="14004887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3"/>
    <s v="14004886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3"/>
    <s v="14004885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"/>
    <s v="14004913-16"/>
    <n v="2021"/>
    <s v="Febrero"/>
    <n v="3.5999999999999996"/>
    <s v="USD"/>
    <n v="647.99999999999989"/>
    <n v="308.36088240946941"/>
    <n v="0"/>
    <n v="21.599999999999998"/>
    <n v="2.2755990905066361"/>
    <n v="2.0878305882352937"/>
    <n v="1.7859740259740258"/>
    <n v="2.587012987012987"/>
    <n v="0.14649350649350648"/>
    <n v="0"/>
    <n v="0"/>
    <n v="5.3967724172381182"/>
    <n v="0"/>
    <n v="0"/>
    <n v="0"/>
    <n v="0"/>
    <n v="0"/>
    <n v="20.170865054933252"/>
    <n v="8.1667815299793229"/>
    <n v="0"/>
    <n v="2"/>
    <s v="20212"/>
    <s v="2021-2-01"/>
  </r>
  <r>
    <s v="VSR"/>
    <x v="4"/>
    <s v="14004877-15"/>
    <n v="2021"/>
    <s v="Febrero"/>
    <n v="3.5999999999999996"/>
    <s v="USD"/>
    <n v="431.99999999999994"/>
    <n v="222.6612202878232"/>
    <n v="0"/>
    <n v="10.799999999999999"/>
    <n v="2.2755990905066361"/>
    <n v="2.0878305882352937"/>
    <n v="1.7859740259740258"/>
    <n v="2.587012987012987"/>
    <n v="0.14649350649350648"/>
    <n v="0"/>
    <n v="0"/>
    <n v="3.5978482781587457"/>
    <n v="0"/>
    <n v="0"/>
    <n v="0"/>
    <n v="0"/>
    <n v="0"/>
    <n v="18.37194091585388"/>
    <n v="8.1667815299793229"/>
    <n v="0"/>
    <n v="2"/>
    <s v="20212"/>
    <s v="2021-2-01"/>
  </r>
  <r>
    <s v="VSR"/>
    <x v="4"/>
    <s v="14004339-17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"/>
    <s v="14004343-17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"/>
    <s v="14004340-14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"/>
    <s v="14004341-14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"/>
    <s v="14004413-13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"/>
    <s v="14004414-13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"/>
    <s v="14004346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"/>
    <s v="14004345-17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5"/>
    <s v="14004391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5"/>
    <s v="14004392-15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5"/>
    <s v="14004390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6"/>
    <s v="14004718-18"/>
    <n v="2021"/>
    <s v="Febrero"/>
    <n v="150"/>
    <s v="USD"/>
    <n v="5700"/>
    <n v="2972.818916152376"/>
    <n v="0"/>
    <n v="300"/>
    <n v="0"/>
    <n v="74.189655172413794"/>
    <n v="33.825265643447459"/>
    <n v="48.996458087367181"/>
    <n v="2.7744982290436839"/>
    <n v="0"/>
    <n v="0"/>
    <n v="47.471609225705677"/>
    <n v="0"/>
    <n v="0"/>
    <n v="0"/>
    <n v="0"/>
    <n v="0"/>
    <n v="547.54005010711626"/>
    <n v="340.28256374913849"/>
    <n v="0"/>
    <n v="2"/>
    <s v="20212"/>
    <s v="2021-2-01"/>
  </r>
  <r>
    <s v="VSR"/>
    <x v="6"/>
    <s v="14004719-18"/>
    <n v="2021"/>
    <s v="Febrero"/>
    <n v="75"/>
    <s v="USD"/>
    <n v="2850"/>
    <n v="1204.4082044382881"/>
    <n v="0"/>
    <n v="150"/>
    <n v="0"/>
    <n v="37.094827586206897"/>
    <n v="16.912632821723729"/>
    <n v="24.49822904368359"/>
    <n v="1.387249114521842"/>
    <n v="0"/>
    <n v="0"/>
    <n v="23.735804612852839"/>
    <n v="0"/>
    <n v="0"/>
    <n v="0"/>
    <n v="0"/>
    <n v="0"/>
    <n v="273.77002505355813"/>
    <n v="170.14128187456924"/>
    <n v="0"/>
    <n v="2"/>
    <s v="20212"/>
    <s v="2021-2-01"/>
  </r>
  <r>
    <s v="VSR"/>
    <x v="6"/>
    <s v="14004720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6"/>
    <s v="14004401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6"/>
    <s v="14004423-16"/>
    <n v="2021"/>
    <s v="Febrero"/>
    <n v="15"/>
    <s v="USD"/>
    <n v="2850"/>
    <n v="1248.5783690581957"/>
    <n v="0"/>
    <n v="150"/>
    <n v="0"/>
    <n v="7.4189655172413795"/>
    <n v="3.382526564344746"/>
    <n v="4.8996458087367172"/>
    <n v="0.27744982290436837"/>
    <n v="0"/>
    <n v="0"/>
    <n v="23.735804612852839"/>
    <n v="0"/>
    <n v="0"/>
    <n v="0"/>
    <n v="0"/>
    <n v="0"/>
    <n v="73.742648700993897"/>
    <n v="34.028256374913852"/>
    <n v="0"/>
    <n v="2"/>
    <s v="20212"/>
    <s v="2021-2-01"/>
  </r>
  <r>
    <s v="VSR"/>
    <x v="6"/>
    <s v="14004560-17"/>
    <n v="2021"/>
    <s v="Febrero"/>
    <n v="75"/>
    <s v="USD"/>
    <n v="6000"/>
    <n v="2953.8666279223244"/>
    <n v="0"/>
    <n v="600"/>
    <n v="0"/>
    <n v="37.094827586206897"/>
    <n v="16.912632821723729"/>
    <n v="24.49822904368359"/>
    <n v="1.387249114521842"/>
    <n v="0"/>
    <n v="0"/>
    <n v="49.970114974427034"/>
    <n v="0"/>
    <n v="0"/>
    <n v="0"/>
    <n v="0"/>
    <n v="0"/>
    <n v="300.00433541513235"/>
    <n v="170.14128187456924"/>
    <n v="0"/>
    <n v="2"/>
    <s v="20212"/>
    <s v="2021-2-01"/>
  </r>
  <r>
    <s v="VSR"/>
    <x v="6"/>
    <s v="14004791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7"/>
    <s v="14004747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7"/>
    <s v="14004920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7"/>
    <s v="14004205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8"/>
    <s v="14004994-17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8"/>
    <s v="14004992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8"/>
    <s v="14004993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8"/>
    <s v="14004988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8"/>
    <s v="14004989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8"/>
    <s v="14004987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8"/>
    <s v="14004990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8"/>
    <s v="14004991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8"/>
    <s v="14004534-17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8"/>
    <s v="14004539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8"/>
    <s v="14004537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8"/>
    <s v="14004538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8"/>
    <s v="14004540-17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9"/>
    <s v="14004058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9"/>
    <s v="14004842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0"/>
    <s v="14004627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0"/>
    <s v="14004630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1"/>
    <s v="14004591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1"/>
    <s v="14004212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1"/>
    <s v="14004700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1"/>
    <s v="14004589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1"/>
    <s v="14004213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1"/>
    <s v="14004590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1"/>
    <s v="14004944-16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2"/>
    <s v="14004714-17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2"/>
    <s v="14004712-16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2"/>
    <s v="14004451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2"/>
    <s v="14004713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2"/>
    <s v="14004782-17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2"/>
    <s v="14004781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3"/>
    <s v="14004450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3"/>
    <s v="14004872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3"/>
    <s v="14004783-15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3"/>
    <s v="14004784-15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4"/>
    <s v="14004668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5"/>
    <s v="14004814-18"/>
    <n v="2021"/>
    <s v="Febrero"/>
    <n v="30"/>
    <s v="USD"/>
    <n v="1200"/>
    <n v="426.75197758970899"/>
    <n v="0"/>
    <n v="120"/>
    <n v="18.96332575422197"/>
    <n v="0"/>
    <n v="7.0871985157699449"/>
    <n v="10.265924551638838"/>
    <n v="0.58132343846629564"/>
    <n v="0"/>
    <n v="0"/>
    <n v="9.9940229948854071"/>
    <n v="0"/>
    <n v="0"/>
    <n v="0"/>
    <n v="0"/>
    <n v="0"/>
    <n v="95.984982250588189"/>
    <n v="68.056512749827704"/>
    <n v="0"/>
    <n v="2"/>
    <s v="20212"/>
    <s v="2021-2-01"/>
  </r>
  <r>
    <s v="VSR"/>
    <x v="15"/>
    <s v="14004919-16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6"/>
    <s v="14004766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6"/>
    <s v="14004942-16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6"/>
    <s v="14004941-16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6"/>
    <s v="14004763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6"/>
    <s v="14004764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6"/>
    <s v="14004765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6"/>
    <s v="14004760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6"/>
    <s v="14004761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6"/>
    <s v="14004940-16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6"/>
    <s v="14004938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6"/>
    <s v="14004937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7"/>
    <s v="14004955-17"/>
    <n v="2021"/>
    <s v="Febrero"/>
    <n v="60"/>
    <s v="USD"/>
    <n v="5700"/>
    <n v="1956.9787674906893"/>
    <n v="0"/>
    <n v="1500"/>
    <n v="37.926651508443939"/>
    <n v="71.84457831325301"/>
    <n v="31.892393320964747"/>
    <n v="46.196660482374767"/>
    <n v="2.6159554730983303"/>
    <n v="0"/>
    <n v="0"/>
    <n v="0"/>
    <n v="0"/>
    <n v="0"/>
    <n v="0"/>
    <n v="0"/>
    <n v="0"/>
    <n v="288.66261308934622"/>
    <n v="136.11302549965541"/>
    <n v="0"/>
    <n v="2"/>
    <s v="20212"/>
    <s v="2021-2-01"/>
  </r>
  <r>
    <s v="VSR"/>
    <x v="17"/>
    <s v="14004954-18"/>
    <n v="2021"/>
    <s v="Febrero"/>
    <n v="60"/>
    <s v="USD"/>
    <n v="4800"/>
    <n v="1139.5840793028581"/>
    <n v="0"/>
    <n v="1200"/>
    <n v="37.926651508443939"/>
    <n v="71.84457831325301"/>
    <n v="31.892393320964747"/>
    <n v="46.196660482374767"/>
    <n v="2.6159554730983303"/>
    <n v="0"/>
    <n v="0"/>
    <n v="0"/>
    <n v="0"/>
    <n v="0"/>
    <n v="0"/>
    <n v="0"/>
    <n v="0"/>
    <n v="288.66261308934622"/>
    <n v="136.11302549965541"/>
    <n v="0"/>
    <n v="2"/>
    <s v="20212"/>
    <s v="2021-2-01"/>
  </r>
  <r>
    <s v="VSR"/>
    <x v="18"/>
    <s v="14004965-17"/>
    <n v="2021"/>
    <s v="Febrero"/>
    <n v="7.5"/>
    <s v="USD"/>
    <n v="749.69999999999993"/>
    <n v="380.82917030967872"/>
    <n v="0"/>
    <n v="75"/>
    <n v="4.7408314385554924"/>
    <n v="3.1572666666666662"/>
    <n v="4.6509740259740253"/>
    <n v="6.7370129870129869"/>
    <n v="0.3814935064935065"/>
    <n v="0"/>
    <n v="0"/>
    <n v="0"/>
    <n v="0"/>
    <n v="0"/>
    <n v="0"/>
    <n v="0"/>
    <n v="0"/>
    <n v="31.940875373604108"/>
    <n v="17.014128187456926"/>
    <n v="0"/>
    <n v="2"/>
    <s v="20212"/>
    <s v="2021-2-01"/>
  </r>
  <r>
    <s v="VSR"/>
    <x v="18"/>
    <s v="14004975-19"/>
    <n v="2021"/>
    <s v="Febrero"/>
    <n v="12"/>
    <s v="USD"/>
    <n v="479.52"/>
    <n v="212.6871761121044"/>
    <n v="0"/>
    <n v="72"/>
    <n v="7.5853303016887885"/>
    <n v="5.0516266666666656"/>
    <n v="7.441558441558441"/>
    <n v="10.779220779220779"/>
    <n v="0.61038961038961037"/>
    <n v="0"/>
    <n v="0"/>
    <n v="0"/>
    <n v="0"/>
    <n v="0"/>
    <n v="0"/>
    <n v="0"/>
    <n v="0"/>
    <n v="51.105400597766575"/>
    <n v="27.22260509993108"/>
    <n v="0"/>
    <n v="2"/>
    <s v="20212"/>
    <s v="2021-2-01"/>
  </r>
  <r>
    <s v="VSR"/>
    <x v="18"/>
    <s v="14004977-19"/>
    <n v="2021"/>
    <s v="Febrero"/>
    <n v="7.5"/>
    <s v="USD"/>
    <n v="299.7"/>
    <n v="121.6403892102162"/>
    <n v="0"/>
    <n v="45"/>
    <n v="4.7408314385554924"/>
    <n v="3.1572666666666662"/>
    <n v="4.6509740259740253"/>
    <n v="6.7370129870129869"/>
    <n v="0.3814935064935065"/>
    <n v="0"/>
    <n v="0"/>
    <n v="0"/>
    <n v="0"/>
    <n v="0"/>
    <n v="0"/>
    <n v="0"/>
    <n v="0"/>
    <n v="31.940875373604108"/>
    <n v="17.014128187456926"/>
    <n v="0"/>
    <n v="2"/>
    <s v="20212"/>
    <s v="2021-2-01"/>
  </r>
  <r>
    <s v="VSR"/>
    <x v="18"/>
    <s v="14004976-19"/>
    <n v="2021"/>
    <s v="Febrero"/>
    <n v="7.5"/>
    <s v="USD"/>
    <n v="299.7"/>
    <n v="145.21426836787543"/>
    <n v="0"/>
    <n v="45"/>
    <n v="4.7408314385554924"/>
    <n v="3.1572666666666662"/>
    <n v="4.6509740259740253"/>
    <n v="6.7370129870129869"/>
    <n v="0.3814935064935065"/>
    <n v="0"/>
    <n v="0"/>
    <n v="0"/>
    <n v="0"/>
    <n v="0"/>
    <n v="0"/>
    <n v="0"/>
    <n v="0"/>
    <n v="31.940875373604108"/>
    <n v="17.014128187456926"/>
    <n v="0"/>
    <n v="2"/>
    <s v="20212"/>
    <s v="2021-2-01"/>
  </r>
  <r>
    <s v="VSR"/>
    <x v="18"/>
    <s v="14004981-19"/>
    <n v="2021"/>
    <s v="Febrero"/>
    <n v="90"/>
    <s v="USD"/>
    <n v="2700"/>
    <n v="1311.3765148588398"/>
    <n v="0"/>
    <n v="405"/>
    <n v="56.889977262665909"/>
    <n v="37.887199999999993"/>
    <n v="55.811688311688314"/>
    <n v="80.84415584415585"/>
    <n v="4.5779220779220777"/>
    <n v="0"/>
    <n v="0"/>
    <n v="0"/>
    <n v="0"/>
    <n v="0"/>
    <n v="0"/>
    <n v="0"/>
    <n v="0"/>
    <n v="383.29050448324926"/>
    <n v="204.16953824948308"/>
    <n v="0"/>
    <n v="2"/>
    <s v="20212"/>
    <s v="2021-2-01"/>
  </r>
  <r>
    <s v="VSR"/>
    <x v="18"/>
    <s v="14004983-19"/>
    <n v="2021"/>
    <s v="Febrero"/>
    <n v="60"/>
    <s v="USD"/>
    <n v="1800"/>
    <n v="878.61338316227386"/>
    <n v="0"/>
    <n v="270"/>
    <n v="37.926651508443939"/>
    <n v="25.25813333333333"/>
    <n v="37.207792207792203"/>
    <n v="53.896103896103895"/>
    <n v="3.051948051948052"/>
    <n v="0"/>
    <n v="0"/>
    <n v="0"/>
    <n v="0"/>
    <n v="0"/>
    <n v="0"/>
    <n v="0"/>
    <n v="0"/>
    <n v="255.52700298883286"/>
    <n v="136.11302549965541"/>
    <n v="0"/>
    <n v="2"/>
    <s v="20212"/>
    <s v="2021-2-01"/>
  </r>
  <r>
    <s v="VSR"/>
    <x v="18"/>
    <s v="14004982-19"/>
    <n v="2021"/>
    <s v="Febrero"/>
    <n v="90"/>
    <s v="USD"/>
    <n v="2700"/>
    <n v="1318.132200645488"/>
    <n v="0"/>
    <n v="405"/>
    <n v="56.889977262665909"/>
    <n v="37.887199999999993"/>
    <n v="55.811688311688314"/>
    <n v="80.84415584415585"/>
    <n v="4.5779220779220777"/>
    <n v="0"/>
    <n v="0"/>
    <n v="0"/>
    <n v="0"/>
    <n v="0"/>
    <n v="0"/>
    <n v="0"/>
    <n v="0"/>
    <n v="383.29050448324926"/>
    <n v="204.16953824948308"/>
    <n v="0"/>
    <n v="2"/>
    <s v="20212"/>
    <s v="2021-2-01"/>
  </r>
  <r>
    <s v="VSR"/>
    <x v="18"/>
    <s v="14004984-19"/>
    <n v="2021"/>
    <s v="Febrero"/>
    <n v="15"/>
    <s v="USD"/>
    <n v="450"/>
    <n v="212.05666487818689"/>
    <n v="0"/>
    <n v="67.5"/>
    <n v="9.4816628771109848"/>
    <n v="6.3145333333333324"/>
    <n v="9.3019480519480506"/>
    <n v="13.474025974025974"/>
    <n v="0.76298701298701299"/>
    <n v="0"/>
    <n v="0"/>
    <n v="0"/>
    <n v="0"/>
    <n v="0"/>
    <n v="0"/>
    <n v="0"/>
    <n v="0"/>
    <n v="63.881750747208216"/>
    <n v="34.028256374913852"/>
    <n v="0"/>
    <n v="2"/>
    <s v="20212"/>
    <s v="2021-2-01"/>
  </r>
  <r>
    <s v="VSR"/>
    <x v="19"/>
    <s v="14004807-16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9"/>
    <s v="14004877-16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9"/>
    <s v="14005011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9"/>
    <s v="14005013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9"/>
    <s v="14005012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9"/>
    <s v="14005014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9"/>
    <s v="14005009-16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9"/>
    <s v="14004806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9"/>
    <s v="14005010-16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9"/>
    <s v="14005015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9"/>
    <s v="14005019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9"/>
    <s v="14005018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9"/>
    <s v="14005021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9"/>
    <s v="14005020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9"/>
    <s v="14005016-17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9"/>
    <s v="14004809-17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19"/>
    <s v="14004944-16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IA"/>
    <x v="20"/>
    <s v="14003643-18"/>
    <n v="2021"/>
    <s v="Febrero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IA"/>
    <x v="20"/>
    <s v="14003963-18"/>
    <n v="2021"/>
    <s v="Febrero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IA"/>
    <x v="20"/>
    <s v="14004785-19"/>
    <n v="2021"/>
    <s v="Febrero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IA"/>
    <x v="20"/>
    <s v="14004919-16"/>
    <n v="2021"/>
    <s v="Febrero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IA"/>
    <x v="21"/>
    <s v="14003549-19"/>
    <n v="2021"/>
    <s v="Febrero"/>
    <n v="16.8"/>
    <s v="CAD"/>
    <n v="435.12"/>
    <n v="226.03633514646614"/>
    <n v="0"/>
    <n v="35.28"/>
    <n v="10.619462422364304"/>
    <n v="0"/>
    <n v="42.087272727272733"/>
    <n v="50.18181818181818"/>
    <n v="5.127272727272727"/>
    <n v="0"/>
    <n v="0"/>
    <n v="3.6238327379454485"/>
    <n v="0"/>
    <n v="0"/>
    <n v="0"/>
    <n v="0"/>
    <n v="0"/>
    <n v="101.02019637430909"/>
    <n v="0"/>
    <n v="0"/>
    <n v="2"/>
    <s v="20212"/>
    <s v="2021-2-01"/>
  </r>
  <r>
    <s v="VIA"/>
    <x v="21"/>
    <s v="14004432-18"/>
    <n v="2021"/>
    <s v="Febrero"/>
    <n v="16.8"/>
    <s v="CAD"/>
    <n v="435.12"/>
    <n v="222.26832674198431"/>
    <n v="0"/>
    <n v="35.28"/>
    <n v="10.619462422364304"/>
    <n v="0"/>
    <n v="42.087272727272733"/>
    <n v="50.18181818181818"/>
    <n v="5.127272727272727"/>
    <n v="0"/>
    <n v="0"/>
    <n v="3.6238327379454485"/>
    <n v="0"/>
    <n v="0"/>
    <n v="0"/>
    <n v="0"/>
    <n v="0"/>
    <n v="101.02019637430909"/>
    <n v="0"/>
    <n v="0"/>
    <n v="2"/>
    <s v="20212"/>
    <s v="2021-2-01"/>
  </r>
  <r>
    <s v="VSR"/>
    <x v="22"/>
    <s v="14004814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22"/>
    <s v="14004947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22"/>
    <s v="14004840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22"/>
    <s v="14004841-18"/>
    <n v="2021"/>
    <s v="Febrero"/>
    <n v="91.2"/>
    <s v="USD"/>
    <n v="3465.6"/>
    <n v="1246.598347998824"/>
    <n v="369.36"/>
    <n v="451.44000000000005"/>
    <n v="57.648510292834793"/>
    <n v="0"/>
    <n v="26.501298701298701"/>
    <n v="40.961038961038959"/>
    <n v="2.3194805194805195"/>
    <n v="0"/>
    <n v="0"/>
    <n v="0"/>
    <n v="0"/>
    <n v="0"/>
    <n v="0"/>
    <n v="0"/>
    <n v="0"/>
    <n v="69.781818181818181"/>
    <n v="0"/>
    <n v="0"/>
    <n v="2"/>
    <s v="20212"/>
    <s v="2021-2-01"/>
  </r>
  <r>
    <s v="VSR"/>
    <x v="22"/>
    <s v="14004816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22"/>
    <s v="14004813-18"/>
    <n v="2021"/>
    <s v="Febrero"/>
    <n v="320.47499999999997"/>
    <s v="USD"/>
    <n v="12178.05"/>
    <n v="5795.3152913992444"/>
    <n v="1297.9237499999999"/>
    <n v="1586.3512499999999"/>
    <n v="202.57572736947617"/>
    <n v="0"/>
    <n v="93.125040584415572"/>
    <n v="143.93628246753244"/>
    <n v="8.1506087662337645"/>
    <n v="0"/>
    <n v="0"/>
    <n v="0"/>
    <n v="0"/>
    <n v="0"/>
    <n v="0"/>
    <n v="0"/>
    <n v="0"/>
    <n v="245.2119318181818"/>
    <n v="0"/>
    <n v="0"/>
    <n v="2"/>
    <s v="20212"/>
    <s v="2021-2-01"/>
  </r>
  <r>
    <s v="VSR"/>
    <x v="22"/>
    <s v="14004815-19"/>
    <n v="2021"/>
    <s v="Febrero"/>
    <n v="225.45"/>
    <s v="USD"/>
    <n v="8567.1"/>
    <n v="3872.1349247179896"/>
    <n v="913.07249999999999"/>
    <n v="1115.9775"/>
    <n v="142.5093930429781"/>
    <n v="0"/>
    <n v="65.512256493506499"/>
    <n v="101.25730519480517"/>
    <n v="5.7338474025974016"/>
    <n v="0"/>
    <n v="0"/>
    <n v="0"/>
    <n v="0"/>
    <n v="0"/>
    <n v="0"/>
    <n v="0"/>
    <n v="0"/>
    <n v="172.50340909090909"/>
    <n v="0"/>
    <n v="0"/>
    <n v="2"/>
    <s v="20212"/>
    <s v="2021-2-01"/>
  </r>
  <r>
    <s v="VSR"/>
    <x v="22"/>
    <s v="14004817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22"/>
    <s v="14004946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22"/>
    <s v="14004934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22"/>
    <s v="14004819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22"/>
    <s v="14004818-19"/>
    <n v="2021"/>
    <s v="Febrero"/>
    <n v="213.97499999999999"/>
    <s v="USD"/>
    <n v="8986.9499999999989"/>
    <n v="2517.5042493648107"/>
    <n v="866.59875"/>
    <n v="1059.17625"/>
    <n v="135.25592094198819"/>
    <n v="0"/>
    <n v="62.177800324675324"/>
    <n v="96.103490259740255"/>
    <n v="5.4420048701298702"/>
    <n v="0"/>
    <n v="0"/>
    <n v="0"/>
    <n v="0"/>
    <n v="0"/>
    <n v="0"/>
    <n v="0"/>
    <n v="0"/>
    <n v="163.72329545454545"/>
    <n v="0"/>
    <n v="0"/>
    <n v="2"/>
    <s v="20212"/>
    <s v="2021-2-01"/>
  </r>
  <r>
    <s v="VSR"/>
    <x v="22"/>
    <s v="14004011-15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22"/>
    <s v="14004013-17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22"/>
    <s v="14002606-14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22"/>
    <s v="14004916-16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23"/>
    <s v="14004889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23"/>
    <s v="14004744-18"/>
    <n v="2021"/>
    <s v="Febrero"/>
    <n v="10"/>
    <s v="USD"/>
    <n v="350"/>
    <n v="170.79303106138548"/>
    <n v="0"/>
    <n v="20"/>
    <n v="6.3211085847406565"/>
    <n v="0"/>
    <n v="2.715466351829988"/>
    <n v="3.2664305391578119"/>
    <n v="0.18496654860291226"/>
    <n v="0"/>
    <n v="0"/>
    <n v="0"/>
    <n v="0"/>
    <n v="0"/>
    <n v="0"/>
    <n v="0"/>
    <n v="0"/>
    <n v="6.1668634395907125"/>
    <n v="0"/>
    <n v="0"/>
    <n v="2"/>
    <s v="20212"/>
    <s v="2021-2-01"/>
  </r>
  <r>
    <s v="VSR"/>
    <x v="23"/>
    <s v="14004893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23"/>
    <s v="14004891-19"/>
    <n v="2021"/>
    <s v="Febrero"/>
    <n v="95"/>
    <s v="USD"/>
    <n v="3040"/>
    <n v="1110.1081082430678"/>
    <n v="0"/>
    <n v="190"/>
    <n v="60.050531555036237"/>
    <n v="0"/>
    <n v="25.796930342384886"/>
    <n v="31.03109012199921"/>
    <n v="1.7571822117276663"/>
    <n v="0"/>
    <n v="0"/>
    <n v="0"/>
    <n v="0"/>
    <n v="0"/>
    <n v="0"/>
    <n v="0"/>
    <n v="0"/>
    <n v="58.585202676111763"/>
    <n v="0"/>
    <n v="0"/>
    <n v="2"/>
    <s v="20212"/>
    <s v="2021-2-01"/>
  </r>
  <r>
    <s v="VSR"/>
    <x v="23"/>
    <s v="14004681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23"/>
    <s v="14004834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24"/>
    <s v="14003816-18"/>
    <n v="2021"/>
    <s v="Febrero"/>
    <n v="4.2"/>
    <s v="USD"/>
    <n v="104.286"/>
    <n v="52.049845180371605"/>
    <n v="0"/>
    <n v="5.04"/>
    <n v="2.654865605591076"/>
    <n v="0"/>
    <n v="1.476977567886659"/>
    <n v="1.4698937426210155"/>
    <n v="8.3234946871310514E-2"/>
    <n v="0"/>
    <n v="0"/>
    <n v="0.86853056837051623"/>
    <n v="0"/>
    <n v="0"/>
    <n v="0"/>
    <n v="0"/>
    <n v="0"/>
    <n v="3.8986368257495014"/>
    <n v="0"/>
    <n v="0"/>
    <n v="2"/>
    <s v="20212"/>
    <s v="2021-2-01"/>
  </r>
  <r>
    <s v="VSR"/>
    <x v="24"/>
    <s v="14003812-19"/>
    <n v="2021"/>
    <s v="Febrero"/>
    <n v="1"/>
    <s v="USD"/>
    <n v="24.83"/>
    <n v="12.50995162527458"/>
    <n v="0"/>
    <n v="1.2"/>
    <n v="0.63211085847406567"/>
    <n v="0"/>
    <n v="0.35166132568729974"/>
    <n v="0.34997470062405128"/>
    <n v="1.981784449316917E-2"/>
    <n v="0"/>
    <n v="0"/>
    <n v="0.20679299246917052"/>
    <n v="0"/>
    <n v="0"/>
    <n v="0"/>
    <n v="0"/>
    <n v="0"/>
    <n v="0.92824686327369066"/>
    <n v="0"/>
    <n v="0"/>
    <n v="2"/>
    <s v="20212"/>
    <s v="2021-2-01"/>
  </r>
  <r>
    <s v="VSR"/>
    <x v="24"/>
    <s v="14003820-18"/>
    <n v="2021"/>
    <s v="Febrero"/>
    <n v="3.2"/>
    <s v="USD"/>
    <n v="79.456000000000003"/>
    <n v="39.897227060633796"/>
    <n v="0"/>
    <n v="3.84"/>
    <n v="2.0227547471170104"/>
    <n v="0"/>
    <n v="1.1253162421993592"/>
    <n v="1.1199190419969642"/>
    <n v="6.3417102378141355E-2"/>
    <n v="0"/>
    <n v="0"/>
    <n v="0.66173757590134574"/>
    <n v="0"/>
    <n v="0"/>
    <n v="0"/>
    <n v="0"/>
    <n v="0"/>
    <n v="2.9703899624758106"/>
    <n v="0"/>
    <n v="0"/>
    <n v="2"/>
    <s v="20212"/>
    <s v="2021-2-01"/>
  </r>
  <r>
    <s v="VSR"/>
    <x v="24"/>
    <s v="14003817-19"/>
    <n v="2021"/>
    <s v="Febrero"/>
    <n v="3.3000000000000003"/>
    <s v="USD"/>
    <n v="81.939000000000007"/>
    <n v="39.730211052954687"/>
    <n v="0"/>
    <n v="3.96"/>
    <n v="2.0859658329644168"/>
    <n v="0"/>
    <n v="1.160482374768089"/>
    <n v="1.1549165120593692"/>
    <n v="6.5398886827458258E-2"/>
    <n v="0"/>
    <n v="0"/>
    <n v="0.68241687514826277"/>
    <n v="0"/>
    <n v="0"/>
    <n v="0"/>
    <n v="0"/>
    <n v="0"/>
    <n v="3.0632146488031791"/>
    <n v="0"/>
    <n v="0"/>
    <n v="2"/>
    <s v="20212"/>
    <s v="2021-2-01"/>
  </r>
  <r>
    <s v="VSR"/>
    <x v="24"/>
    <s v="14004704-19"/>
    <n v="2021"/>
    <s v="Febrero"/>
    <n v="24"/>
    <s v="USD"/>
    <n v="582"/>
    <n v="288.92906145666893"/>
    <n v="0"/>
    <n v="27.839999999999996"/>
    <n v="15.170660603377577"/>
    <n v="0"/>
    <n v="8.4398718164951934"/>
    <n v="8.3993928149772312"/>
    <n v="0.47562826783606005"/>
    <n v="0"/>
    <n v="0"/>
    <n v="4.8471011525194223"/>
    <n v="0"/>
    <n v="0"/>
    <n v="0"/>
    <n v="0"/>
    <n v="0"/>
    <n v="22.161994051827907"/>
    <n v="0"/>
    <n v="0"/>
    <n v="2"/>
    <s v="20212"/>
    <s v="2021-2-01"/>
  </r>
  <r>
    <s v="VSR"/>
    <x v="24"/>
    <s v="14004703-19"/>
    <n v="2021"/>
    <s v="Febrero"/>
    <n v="6"/>
    <s v="USD"/>
    <n v="198.71999999999997"/>
    <n v="130.21212109469334"/>
    <n v="0"/>
    <n v="6.9599999999999991"/>
    <n v="3.7926651508443943"/>
    <n v="0"/>
    <n v="2.1099679541237983"/>
    <n v="2.0998482037443078"/>
    <n v="0.11890706695901501"/>
    <n v="0"/>
    <n v="0"/>
    <n v="1.6550102079530231"/>
    <n v="0"/>
    <n v="0"/>
    <n v="0"/>
    <n v="0"/>
    <n v="0"/>
    <n v="5.983733432780145"/>
    <n v="0"/>
    <n v="0"/>
    <n v="2"/>
    <s v="20212"/>
    <s v="2021-2-01"/>
  </r>
  <r>
    <s v="VSR"/>
    <x v="24"/>
    <s v="14004706-19"/>
    <n v="2021"/>
    <s v="Febrero"/>
    <n v="13.9"/>
    <s v="USD"/>
    <n v="337.07499999999999"/>
    <n v="170.24225592274524"/>
    <n v="0"/>
    <n v="16.123999999999999"/>
    <n v="8.7863409327895123"/>
    <n v="0"/>
    <n v="4.8880924270534658"/>
    <n v="4.8646483386743125"/>
    <n v="0.27546803845505147"/>
    <n v="0"/>
    <n v="0"/>
    <n v="2.807279417500832"/>
    <n v="0"/>
    <n v="0"/>
    <n v="0"/>
    <n v="0"/>
    <n v="0"/>
    <n v="12.835488221683661"/>
    <n v="0"/>
    <n v="0"/>
    <n v="2"/>
    <s v="20212"/>
    <s v="2021-2-01"/>
  </r>
  <r>
    <s v="VSR"/>
    <x v="24"/>
    <s v="14004701-19"/>
    <n v="2021"/>
    <s v="Febrero"/>
    <n v="6.6000000000000005"/>
    <s v="USD"/>
    <n v="218.59200000000001"/>
    <n v="142.12148661896242"/>
    <n v="0"/>
    <n v="7.92"/>
    <n v="4.1719316659288337"/>
    <n v="0"/>
    <n v="2.320964749536178"/>
    <n v="2.3098330241187384"/>
    <n v="0.13079777365491652"/>
    <n v="0"/>
    <n v="0"/>
    <n v="1.8205112287483258"/>
    <n v="0"/>
    <n v="0"/>
    <n v="0"/>
    <n v="0"/>
    <n v="0"/>
    <n v="6.5821067760581586"/>
    <n v="0"/>
    <n v="0"/>
    <n v="2"/>
    <s v="20212"/>
    <s v="2021-2-01"/>
  </r>
  <r>
    <s v="VSR"/>
    <x v="24"/>
    <s v="14004705-19"/>
    <n v="2021"/>
    <s v="Febrero"/>
    <n v="24"/>
    <s v="USD"/>
    <n v="582"/>
    <n v="290.73057766644172"/>
    <n v="0"/>
    <n v="27.839999999999996"/>
    <n v="15.170660603377577"/>
    <n v="0"/>
    <n v="8.4398718164951934"/>
    <n v="8.3993928149772312"/>
    <n v="0.47562826783606005"/>
    <n v="0"/>
    <n v="0"/>
    <n v="4.8471011525194223"/>
    <n v="0"/>
    <n v="0"/>
    <n v="0"/>
    <n v="0"/>
    <n v="0"/>
    <n v="22.161994051827907"/>
    <n v="0"/>
    <n v="0"/>
    <n v="2"/>
    <s v="20212"/>
    <s v="2021-2-01"/>
  </r>
  <r>
    <s v="VSR"/>
    <x v="24"/>
    <s v="14004702-19"/>
    <n v="2021"/>
    <s v="Febrero"/>
    <n v="9"/>
    <s v="USD"/>
    <n v="298.08"/>
    <n v="195.99375022070484"/>
    <n v="0"/>
    <n v="10.44"/>
    <n v="5.6889977262665914"/>
    <n v="0"/>
    <n v="3.1649519311856973"/>
    <n v="3.1497723056164615"/>
    <n v="0.17836060043852253"/>
    <n v="0"/>
    <n v="0"/>
    <n v="2.4825153119295349"/>
    <n v="0"/>
    <n v="0"/>
    <n v="0"/>
    <n v="0"/>
    <n v="0"/>
    <n v="8.9756001491702158"/>
    <n v="0"/>
    <n v="0"/>
    <n v="2"/>
    <s v="20212"/>
    <s v="2021-2-01"/>
  </r>
  <r>
    <s v="VSR"/>
    <x v="24"/>
    <s v="14004693-19"/>
    <n v="2021"/>
    <s v="Febrero"/>
    <n v="33"/>
    <s v="USD"/>
    <n v="800.25"/>
    <n v="385.61650075811826"/>
    <n v="0"/>
    <n v="39.6"/>
    <n v="20.859658329644166"/>
    <n v="0"/>
    <n v="11.604823747680891"/>
    <n v="11.549165120593692"/>
    <n v="0.65398886827458258"/>
    <n v="0"/>
    <n v="0"/>
    <n v="6.6647640847142053"/>
    <n v="0"/>
    <n v="0"/>
    <n v="0"/>
    <n v="0"/>
    <n v="0"/>
    <n v="30.472741821263369"/>
    <n v="0"/>
    <n v="0"/>
    <n v="2"/>
    <s v="20212"/>
    <s v="2021-2-01"/>
  </r>
  <r>
    <s v="VSR"/>
    <x v="24"/>
    <s v="14004687-19"/>
    <n v="2021"/>
    <s v="Febrero"/>
    <n v="16.8"/>
    <s v="USD"/>
    <n v="556.41599999999994"/>
    <n v="358.65745097687886"/>
    <n v="0"/>
    <n v="20.16"/>
    <n v="10.619462422364304"/>
    <n v="0"/>
    <n v="5.9079102715466361"/>
    <n v="5.8795749704840619"/>
    <n v="0.33293978748524206"/>
    <n v="0"/>
    <n v="0"/>
    <n v="4.6340285822684644"/>
    <n v="0"/>
    <n v="0"/>
    <n v="0"/>
    <n v="0"/>
    <n v="0"/>
    <n v="16.754453611784406"/>
    <n v="0"/>
    <n v="0"/>
    <n v="2"/>
    <s v="20212"/>
    <s v="2021-2-01"/>
  </r>
  <r>
    <s v="VSR"/>
    <x v="24"/>
    <s v="14004943-16"/>
    <n v="2021"/>
    <s v="Febrero"/>
    <n v="0.9"/>
    <s v="USD"/>
    <n v="65.34"/>
    <n v="29.616045991359638"/>
    <n v="0"/>
    <n v="9.81"/>
    <n v="0"/>
    <n v="0"/>
    <n v="0.31649519311856977"/>
    <n v="0.31497723056164617"/>
    <n v="1.7836060043852252E-2"/>
    <n v="0"/>
    <n v="0"/>
    <n v="0.54417455207151044"/>
    <n v="0"/>
    <n v="0"/>
    <n v="0"/>
    <n v="0"/>
    <n v="0"/>
    <n v="1.1934830357955786"/>
    <n v="0"/>
    <n v="0"/>
    <n v="2"/>
    <s v="20212"/>
    <s v="2021-2-01"/>
  </r>
  <r>
    <s v="VSR"/>
    <x v="25"/>
    <s v="14004739-19"/>
    <n v="2021"/>
    <s v="Febrero"/>
    <n v="30"/>
    <s v="EUR"/>
    <n v="609.84"/>
    <n v="362.75005751148416"/>
    <n v="0"/>
    <n v="24.75"/>
    <n v="18.96332575422197"/>
    <n v="0"/>
    <n v="14.799034957137728"/>
    <n v="13.840408603254454"/>
    <n v="0.90472768338380993"/>
    <n v="0"/>
    <n v="0"/>
    <n v="0"/>
    <n v="0"/>
    <n v="0"/>
    <n v="0"/>
    <n v="0"/>
    <n v="0"/>
    <n v="29.544171243775992"/>
    <n v="0"/>
    <n v="0"/>
    <n v="2"/>
    <s v="20212"/>
    <s v="2021-2-01"/>
  </r>
  <r>
    <s v="VSR"/>
    <x v="25"/>
    <s v="14003165-16"/>
    <n v="2021"/>
    <s v="Febrero"/>
    <n v="0"/>
    <s v="E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25"/>
    <s v="14003720-18"/>
    <n v="2021"/>
    <s v="Febrero"/>
    <n v="647"/>
    <s v="EUR"/>
    <n v="16397.567999999999"/>
    <n v="7878.9014568735129"/>
    <n v="0"/>
    <n v="5181.1760000000004"/>
    <n v="408.97572543272048"/>
    <n v="0"/>
    <n v="319.16585390893698"/>
    <n v="298.49147887685439"/>
    <n v="19.511960371644168"/>
    <n v="0"/>
    <n v="0"/>
    <n v="0"/>
    <n v="0"/>
    <n v="0"/>
    <n v="0"/>
    <n v="0"/>
    <n v="0"/>
    <n v="637.1692931574355"/>
    <n v="0"/>
    <n v="0"/>
    <n v="2"/>
    <s v="20212"/>
    <s v="2021-2-01"/>
  </r>
  <r>
    <s v="VSR"/>
    <x v="25"/>
    <s v="14003719-19"/>
    <n v="2021"/>
    <s v="Febrero"/>
    <n v="200"/>
    <s v="EUR"/>
    <n v="5068.8"/>
    <n v="2438.4659917189838"/>
    <n v="0"/>
    <n v="1601.6000000000001"/>
    <n v="126.42217169481313"/>
    <n v="0"/>
    <n v="98.660233047584839"/>
    <n v="92.269390688363032"/>
    <n v="6.0315178892254"/>
    <n v="0"/>
    <n v="0"/>
    <n v="0"/>
    <n v="0"/>
    <n v="0"/>
    <n v="0"/>
    <n v="0"/>
    <n v="0"/>
    <n v="196.96114162517327"/>
    <n v="0"/>
    <n v="0"/>
    <n v="2"/>
    <s v="20212"/>
    <s v="2021-2-01"/>
  </r>
  <r>
    <s v="VSR"/>
    <x v="25"/>
    <s v="14005008-16"/>
    <n v="2021"/>
    <s v="Febrero"/>
    <n v="0"/>
    <s v="E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25"/>
    <s v="14004090-19"/>
    <n v="2021"/>
    <s v="Febrero"/>
    <n v="196"/>
    <s v="EUR"/>
    <n v="4792.7880000000005"/>
    <n v="2900.1066230201204"/>
    <n v="0"/>
    <n v="666.20399999999995"/>
    <n v="123.89372826091687"/>
    <n v="0"/>
    <n v="96.687028386633145"/>
    <n v="90.424002874595786"/>
    <n v="5.910887531440892"/>
    <n v="0"/>
    <n v="0"/>
    <n v="0"/>
    <n v="0"/>
    <n v="0"/>
    <n v="0"/>
    <n v="0"/>
    <n v="0"/>
    <n v="193.02191879266982"/>
    <n v="0"/>
    <n v="0"/>
    <n v="2"/>
    <s v="20212"/>
    <s v="2021-2-01"/>
  </r>
  <r>
    <s v="VSR"/>
    <x v="25"/>
    <s v="14004494-19"/>
    <n v="2021"/>
    <s v="Febrero"/>
    <n v="34.5"/>
    <s v="EUR"/>
    <n v="843.62850000000014"/>
    <n v="525.33704914546672"/>
    <n v="0"/>
    <n v="117.26549999999999"/>
    <n v="21.807824617355266"/>
    <n v="0"/>
    <n v="17.018890200708384"/>
    <n v="15.916469893742622"/>
    <n v="1.0404368358913816"/>
    <n v="0"/>
    <n v="0"/>
    <n v="0"/>
    <n v="0"/>
    <n v="0"/>
    <n v="0"/>
    <n v="0"/>
    <n v="0"/>
    <n v="33.975796930342391"/>
    <n v="0"/>
    <n v="0"/>
    <n v="2"/>
    <s v="20212"/>
    <s v="2021-2-01"/>
  </r>
  <r>
    <s v="VSR"/>
    <x v="26"/>
    <s v="14004682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26"/>
    <s v="14004685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26"/>
    <s v="14004686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26"/>
    <s v="14004683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26"/>
    <s v="14004684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26"/>
    <s v="14003875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26"/>
    <s v="14003876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26"/>
    <s v="14003877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26"/>
    <s v="14003879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26"/>
    <s v="14004300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26"/>
    <s v="14004777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26"/>
    <s v="14003881-0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26"/>
    <s v="14003887-10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26"/>
    <s v="14004919-16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27"/>
    <s v="14003595-20"/>
    <n v="2021"/>
    <s v="Febrero"/>
    <n v="12.5"/>
    <s v="USD"/>
    <n v="500"/>
    <n v="373.07849050700145"/>
    <n v="0"/>
    <n v="0"/>
    <n v="7.9013857309258206"/>
    <n v="0"/>
    <n v="25.632262474367735"/>
    <n v="11.559647782557999"/>
    <n v="1.1810944473483174"/>
    <n v="0"/>
    <n v="0"/>
    <n v="4.1641762478689195"/>
    <n v="0"/>
    <n v="0"/>
    <n v="0"/>
    <n v="0"/>
    <n v="0"/>
    <n v="42.537180952142975"/>
    <n v="0"/>
    <n v="0"/>
    <n v="2"/>
    <s v="20212"/>
    <s v="2021-2-01"/>
  </r>
  <r>
    <s v="VSR"/>
    <x v="27"/>
    <s v="14004794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28"/>
    <s v="14004202-14"/>
    <n v="2021"/>
    <s v="Febrero"/>
    <n v="60"/>
    <s v="GBP"/>
    <n v="1944"/>
    <n v="825.62709319539852"/>
    <n v="0"/>
    <n v="0"/>
    <n v="37.926651508443939"/>
    <n v="0"/>
    <n v="110.47619047619048"/>
    <n v="79.653679653679646"/>
    <n v="8.1385281385281392"/>
    <n v="0"/>
    <n v="0"/>
    <n v="16.190317251714358"/>
    <n v="0"/>
    <n v="0"/>
    <n v="0"/>
    <n v="0"/>
    <n v="0"/>
    <n v="214.45871552011263"/>
    <n v="0"/>
    <n v="0"/>
    <n v="2"/>
    <s v="20212"/>
    <s v="2021-2-01"/>
  </r>
  <r>
    <s v="VSR"/>
    <x v="29"/>
    <s v="14004612-18"/>
    <n v="2021"/>
    <s v="Febrero"/>
    <n v="42"/>
    <s v="USD"/>
    <n v="1325.52"/>
    <n v="787.12751226616558"/>
    <n v="0"/>
    <n v="0"/>
    <n v="26.548656055910758"/>
    <n v="0"/>
    <n v="20"/>
    <n v="27.946127946127952"/>
    <n v="1.5824915824915824"/>
    <n v="0"/>
    <n v="0"/>
    <n v="11.03939780015042"/>
    <n v="0"/>
    <n v="0"/>
    <n v="0"/>
    <n v="0"/>
    <n v="0"/>
    <n v="60.568017328769955"/>
    <n v="0"/>
    <n v="0"/>
    <n v="2"/>
    <s v="20212"/>
    <s v="2021-2-01"/>
  </r>
  <r>
    <s v="VSR"/>
    <x v="29"/>
    <s v="14004625-18"/>
    <n v="2021"/>
    <s v="Febrero"/>
    <n v="42"/>
    <s v="USD"/>
    <n v="1325.52"/>
    <n v="777.70749125496081"/>
    <n v="0"/>
    <n v="0"/>
    <n v="26.548656055910758"/>
    <n v="0"/>
    <n v="20"/>
    <n v="27.946127946127952"/>
    <n v="1.5824915824915824"/>
    <n v="0"/>
    <n v="0"/>
    <n v="11.03939780015042"/>
    <n v="0"/>
    <n v="0"/>
    <n v="0"/>
    <n v="0"/>
    <n v="0"/>
    <n v="60.568017328769955"/>
    <n v="0"/>
    <n v="0"/>
    <n v="2"/>
    <s v="20212"/>
    <s v="2021-2-01"/>
  </r>
  <r>
    <s v="VSR"/>
    <x v="29"/>
    <s v="14004609-18"/>
    <n v="2021"/>
    <s v="Febrero"/>
    <n v="13.8"/>
    <s v="USD"/>
    <n v="435.52800000000002"/>
    <n v="235.81700905451436"/>
    <n v="0"/>
    <n v="0"/>
    <n v="8.7231298469421059"/>
    <n v="0"/>
    <n v="6.5714285714285712"/>
    <n v="9.1822991822991842"/>
    <n v="0.51996151996151996"/>
    <n v="0"/>
    <n v="0"/>
    <n v="3.6272307057637097"/>
    <n v="0"/>
    <n v="0"/>
    <n v="0"/>
    <n v="0"/>
    <n v="0"/>
    <n v="19.900919979452986"/>
    <n v="0"/>
    <n v="0"/>
    <n v="2"/>
    <s v="20212"/>
    <s v="2021-2-01"/>
  </r>
  <r>
    <s v="VSR"/>
    <x v="30"/>
    <s v="14002618-18"/>
    <n v="2021"/>
    <s v="Febrero"/>
    <n v="50"/>
    <s v="USD"/>
    <n v="2000"/>
    <n v="745.79473170214487"/>
    <n v="0"/>
    <n v="500"/>
    <n v="31.605542923703283"/>
    <n v="0"/>
    <n v="44.155844155844157"/>
    <n v="19.913419913419915"/>
    <n v="2.0346320346320343"/>
    <n v="0"/>
    <n v="0"/>
    <n v="16.656704991475678"/>
    <n v="0"/>
    <n v="0"/>
    <n v="0"/>
    <n v="0"/>
    <n v="0"/>
    <n v="82.760601095371797"/>
    <n v="0"/>
    <n v="0"/>
    <n v="2"/>
    <s v="20212"/>
    <s v="2021-2-01"/>
  </r>
  <r>
    <s v="VSR"/>
    <x v="31"/>
    <s v="14004732-17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31"/>
    <s v="14004774-19"/>
    <n v="2021"/>
    <s v="Febrero"/>
    <n v="30"/>
    <s v="USD"/>
    <n v="1110.9000000000001"/>
    <n v="458.3166908624363"/>
    <n v="0"/>
    <n v="115.54499999999999"/>
    <n v="18.96332575422197"/>
    <n v="55.545000000000002"/>
    <n v="5.3514132925897639"/>
    <n v="0"/>
    <n v="0.53857906799083277"/>
    <n v="0"/>
    <n v="0"/>
    <n v="0"/>
    <n v="0"/>
    <n v="0"/>
    <n v="0"/>
    <n v="0"/>
    <n v="0"/>
    <n v="61.434992360580594"/>
    <n v="0"/>
    <n v="0"/>
    <n v="2"/>
    <s v="20212"/>
    <s v="2021-2-01"/>
  </r>
  <r>
    <s v="VSR"/>
    <x v="31"/>
    <s v="14004773-19"/>
    <n v="2021"/>
    <s v="Febrero"/>
    <n v="45"/>
    <s v="USD"/>
    <n v="1666.3500000000001"/>
    <n v="609.15786373196272"/>
    <n v="0"/>
    <n v="173.3175"/>
    <n v="28.444988631332954"/>
    <n v="83.31750000000001"/>
    <n v="8.0271199388846455"/>
    <n v="0"/>
    <n v="0.8078686019862491"/>
    <n v="0"/>
    <n v="0"/>
    <n v="0"/>
    <n v="0"/>
    <n v="0"/>
    <n v="0"/>
    <n v="0"/>
    <n v="0"/>
    <n v="92.152488540870891"/>
    <n v="0"/>
    <n v="0"/>
    <n v="2"/>
    <s v="20212"/>
    <s v="2021-2-01"/>
  </r>
  <r>
    <s v="VSR"/>
    <x v="31"/>
    <s v="14004731-18"/>
    <n v="2021"/>
    <s v="Febrero"/>
    <n v="30"/>
    <s v="USD"/>
    <n v="1110.9000000000001"/>
    <n v="574.5764411089649"/>
    <n v="0"/>
    <n v="115.54499999999999"/>
    <n v="18.96332575422197"/>
    <n v="55.545000000000002"/>
    <n v="5.3514132925897639"/>
    <n v="0"/>
    <n v="0.53857906799083277"/>
    <n v="0"/>
    <n v="0"/>
    <n v="0"/>
    <n v="0"/>
    <n v="0"/>
    <n v="0"/>
    <n v="0"/>
    <n v="0"/>
    <n v="61.434992360580594"/>
    <n v="0"/>
    <n v="0"/>
    <n v="2"/>
    <s v="20212"/>
    <s v="2021-2-01"/>
  </r>
  <r>
    <s v="VSR"/>
    <x v="31"/>
    <s v="14004725-19"/>
    <n v="2021"/>
    <s v="Febrero"/>
    <n v="60"/>
    <s v="USD"/>
    <n v="1674"/>
    <n v="722.32265364167222"/>
    <n v="0"/>
    <n v="203.7"/>
    <n v="37.926651508443939"/>
    <n v="83.7"/>
    <n v="10.702826585179528"/>
    <n v="0"/>
    <n v="1.0771581359816655"/>
    <n v="0"/>
    <n v="0"/>
    <n v="0"/>
    <n v="0"/>
    <n v="0"/>
    <n v="0"/>
    <n v="0"/>
    <n v="0"/>
    <n v="95.479984721161188"/>
    <n v="0"/>
    <n v="0"/>
    <n v="2"/>
    <s v="20212"/>
    <s v="2021-2-01"/>
  </r>
  <r>
    <s v="VSR"/>
    <x v="31"/>
    <s v="14004726-19"/>
    <n v="2021"/>
    <s v="Febrero"/>
    <n v="60"/>
    <s v="USD"/>
    <n v="1674"/>
    <n v="726.68502689805291"/>
    <n v="0"/>
    <n v="203.7"/>
    <n v="37.926651508443939"/>
    <n v="83.7"/>
    <n v="10.702826585179528"/>
    <n v="0"/>
    <n v="1.0771581359816655"/>
    <n v="0"/>
    <n v="0"/>
    <n v="0"/>
    <n v="0"/>
    <n v="0"/>
    <n v="0"/>
    <n v="0"/>
    <n v="0"/>
    <n v="95.479984721161188"/>
    <n v="0"/>
    <n v="0"/>
    <n v="2"/>
    <s v="20212"/>
    <s v="2021-2-01"/>
  </r>
  <r>
    <s v="VSR"/>
    <x v="31"/>
    <s v="14004733-19"/>
    <n v="2021"/>
    <s v="Febrero"/>
    <n v="60"/>
    <s v="USD"/>
    <n v="1674"/>
    <n v="734.85865865933192"/>
    <n v="0"/>
    <n v="203.7"/>
    <n v="37.926651508443939"/>
    <n v="83.7"/>
    <n v="10.702826585179528"/>
    <n v="0"/>
    <n v="1.0771581359816655"/>
    <n v="0"/>
    <n v="0"/>
    <n v="0"/>
    <n v="0"/>
    <n v="0"/>
    <n v="0"/>
    <n v="0"/>
    <n v="0"/>
    <n v="95.479984721161188"/>
    <n v="0"/>
    <n v="0"/>
    <n v="2"/>
    <s v="20212"/>
    <s v="2021-2-01"/>
  </r>
  <r>
    <s v="VSR"/>
    <x v="31"/>
    <s v="14004727-19"/>
    <n v="2021"/>
    <s v="Febrero"/>
    <n v="60"/>
    <s v="USD"/>
    <n v="1674"/>
    <n v="726.82644416610424"/>
    <n v="0"/>
    <n v="203.7"/>
    <n v="37.926651508443939"/>
    <n v="83.7"/>
    <n v="10.702826585179528"/>
    <n v="0"/>
    <n v="1.0771581359816655"/>
    <n v="0"/>
    <n v="0"/>
    <n v="0"/>
    <n v="0"/>
    <n v="0"/>
    <n v="0"/>
    <n v="0"/>
    <n v="0"/>
    <n v="95.479984721161188"/>
    <n v="0"/>
    <n v="0"/>
    <n v="2"/>
    <s v="20212"/>
    <s v="2021-2-01"/>
  </r>
  <r>
    <s v="VSR"/>
    <x v="31"/>
    <s v="14004728-20"/>
    <n v="2021"/>
    <s v="Febrero"/>
    <n v="60"/>
    <s v="USD"/>
    <n v="1674"/>
    <n v="701.12091046930595"/>
    <n v="0"/>
    <n v="203.7"/>
    <n v="37.926651508443939"/>
    <n v="83.7"/>
    <n v="10.702826585179528"/>
    <n v="0"/>
    <n v="1.0771581359816655"/>
    <n v="0"/>
    <n v="0"/>
    <n v="0"/>
    <n v="0"/>
    <n v="0"/>
    <n v="0"/>
    <n v="0"/>
    <n v="0"/>
    <n v="95.479984721161188"/>
    <n v="0"/>
    <n v="0"/>
    <n v="2"/>
    <s v="20212"/>
    <s v="2021-2-01"/>
  </r>
  <r>
    <s v="VSR"/>
    <x v="31"/>
    <s v="14004914-19"/>
    <n v="2021"/>
    <s v="Febrero"/>
    <n v="60"/>
    <s v="USD"/>
    <n v="1674"/>
    <n v="752.23035402296114"/>
    <n v="0"/>
    <n v="203.7"/>
    <n v="37.926651508443939"/>
    <n v="83.7"/>
    <n v="10.702826585179528"/>
    <n v="0"/>
    <n v="1.0771581359816655"/>
    <n v="0"/>
    <n v="0"/>
    <n v="0"/>
    <n v="0"/>
    <n v="0"/>
    <n v="0"/>
    <n v="0"/>
    <n v="0"/>
    <n v="95.479984721161188"/>
    <n v="0"/>
    <n v="0"/>
    <n v="2"/>
    <s v="20212"/>
    <s v="2021-2-01"/>
  </r>
  <r>
    <s v="VSR"/>
    <x v="31"/>
    <s v="14004919-17"/>
    <n v="2021"/>
    <s v="Febrero"/>
    <n v="60"/>
    <s v="USD"/>
    <n v="3600"/>
    <n v="2100.3103417789534"/>
    <n v="0"/>
    <n v="300"/>
    <n v="0"/>
    <n v="540"/>
    <n v="10.702826585179528"/>
    <n v="0"/>
    <n v="1.0771581359816655"/>
    <n v="0"/>
    <n v="0"/>
    <n v="0"/>
    <n v="0"/>
    <n v="0"/>
    <n v="0"/>
    <n v="0"/>
    <n v="0"/>
    <n v="551.77998472116121"/>
    <n v="0"/>
    <n v="0"/>
    <n v="2"/>
    <s v="20212"/>
    <s v="2021-2-01"/>
  </r>
  <r>
    <s v="VSR"/>
    <x v="31"/>
    <s v="14005010-20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31"/>
    <s v="14005009-20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32"/>
    <s v="14004877-15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32"/>
    <s v="14002618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32"/>
    <s v="14002924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32"/>
    <s v="14004818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33"/>
    <s v="14003957-16"/>
    <n v="2021"/>
    <s v="Febrero"/>
    <n v="60"/>
    <s v="USD"/>
    <n v="1560"/>
    <n v="731.89170018005302"/>
    <n v="0"/>
    <n v="0"/>
    <n v="0"/>
    <n v="0"/>
    <n v="18.548118548118552"/>
    <n v="27.639027639027638"/>
    <n v="1.565101565101565"/>
    <n v="0"/>
    <n v="0"/>
    <n v="12.992229893351029"/>
    <n v="0"/>
    <n v="0"/>
    <n v="0"/>
    <n v="0"/>
    <n v="0"/>
    <n v="60.744477645598785"/>
    <n v="0"/>
    <n v="0"/>
    <n v="2"/>
    <s v="20212"/>
    <s v="2021-2-01"/>
  </r>
  <r>
    <s v="VSR"/>
    <x v="33"/>
    <s v="14003956-16"/>
    <n v="2021"/>
    <s v="Febrero"/>
    <n v="60"/>
    <s v="USD"/>
    <n v="1560"/>
    <n v="934.05153745588564"/>
    <n v="0"/>
    <n v="0"/>
    <n v="0"/>
    <n v="0"/>
    <n v="18.548118548118552"/>
    <n v="27.639027639027638"/>
    <n v="1.565101565101565"/>
    <n v="0"/>
    <n v="0"/>
    <n v="12.992229893351029"/>
    <n v="0"/>
    <n v="0"/>
    <n v="0"/>
    <n v="0"/>
    <n v="0"/>
    <n v="60.744477645598785"/>
    <n v="0"/>
    <n v="0"/>
    <n v="2"/>
    <s v="20212"/>
    <s v="2021-2-01"/>
  </r>
  <r>
    <s v="VSR"/>
    <x v="34"/>
    <s v="14004757-19"/>
    <n v="2021"/>
    <s v="Febrero"/>
    <n v="900"/>
    <s v="USD"/>
    <n v="22914"/>
    <n v="12627.874156132828"/>
    <n v="0"/>
    <n v="458.28"/>
    <n v="568.89977262665911"/>
    <n v="0"/>
    <n v="211.37628605161075"/>
    <n v="314.97723056164614"/>
    <n v="17.836060043852253"/>
    <n v="0"/>
    <n v="0"/>
    <n v="190.83586908733685"/>
    <n v="0"/>
    <n v="0"/>
    <n v="0"/>
    <n v="0"/>
    <n v="0"/>
    <n v="735.02544574444607"/>
    <n v="0"/>
    <n v="0"/>
    <n v="2"/>
    <s v="20212"/>
    <s v="2021-2-01"/>
  </r>
  <r>
    <s v="VSR"/>
    <x v="34"/>
    <s v="14004756-19"/>
    <n v="2021"/>
    <s v="Febrero"/>
    <n v="240"/>
    <s v="USD"/>
    <n v="6110.4000000000005"/>
    <n v="3005.0033746050995"/>
    <n v="0"/>
    <n v="122.208"/>
    <n v="151.70660603377576"/>
    <n v="0"/>
    <n v="56.36700961376286"/>
    <n v="83.993928149772316"/>
    <n v="4.7562826783606011"/>
    <n v="0"/>
    <n v="0"/>
    <n v="50.889565089956491"/>
    <n v="0"/>
    <n v="0"/>
    <n v="0"/>
    <n v="0"/>
    <n v="0"/>
    <n v="196.00678553185224"/>
    <n v="0"/>
    <n v="0"/>
    <n v="2"/>
    <s v="20212"/>
    <s v="2021-2-01"/>
  </r>
  <r>
    <s v="VSR"/>
    <x v="34"/>
    <s v="14004758-20"/>
    <n v="2021"/>
    <s v="Febrero"/>
    <n v="1200"/>
    <s v="USD"/>
    <n v="30552"/>
    <n v="16461.775968323556"/>
    <n v="0"/>
    <n v="611.04"/>
    <n v="758.53303016887878"/>
    <n v="0"/>
    <n v="281.83504806881433"/>
    <n v="419.96964074886154"/>
    <n v="23.781413391803"/>
    <n v="0"/>
    <n v="0"/>
    <n v="254.44782544978244"/>
    <n v="0"/>
    <n v="0"/>
    <n v="0"/>
    <n v="0"/>
    <n v="0"/>
    <n v="980.03392765926128"/>
    <n v="0"/>
    <n v="0"/>
    <n v="2"/>
    <s v="20212"/>
    <s v="2021-2-01"/>
  </r>
  <r>
    <s v="VSR"/>
    <x v="34"/>
    <s v="14004759-19"/>
    <n v="2021"/>
    <s v="Febrero"/>
    <n v="210"/>
    <s v="USD"/>
    <n v="5346.6"/>
    <n v="3288.7090797393757"/>
    <n v="0"/>
    <n v="106.932"/>
    <n v="132.7432802795538"/>
    <n v="0"/>
    <n v="49.321133412042506"/>
    <n v="73.494687131050767"/>
    <n v="4.1617473435655254"/>
    <n v="0"/>
    <n v="0"/>
    <n v="44.528369453711932"/>
    <n v="0"/>
    <n v="0"/>
    <n v="0"/>
    <n v="0"/>
    <n v="0"/>
    <n v="171.50593734037074"/>
    <n v="0"/>
    <n v="0"/>
    <n v="2"/>
    <s v="20212"/>
    <s v="2021-2-01"/>
  </r>
  <r>
    <s v="VSR"/>
    <x v="34"/>
    <s v="14004752-19"/>
    <n v="2021"/>
    <s v="Febrero"/>
    <n v="450"/>
    <s v="USD"/>
    <n v="8289"/>
    <n v="5438.2923119229317"/>
    <n v="0"/>
    <n v="165.78000000000003"/>
    <n v="284.44988631332956"/>
    <n v="0"/>
    <n v="105.68814302580537"/>
    <n v="157.48861528082307"/>
    <n v="8.9180300219261266"/>
    <n v="0"/>
    <n v="0"/>
    <n v="69.03371383717095"/>
    <n v="0"/>
    <n v="0"/>
    <n v="0"/>
    <n v="0"/>
    <n v="0"/>
    <n v="341.12850216572554"/>
    <n v="0"/>
    <n v="0"/>
    <n v="2"/>
    <s v="20212"/>
    <s v="2021-2-01"/>
  </r>
  <r>
    <s v="VSR"/>
    <x v="34"/>
    <s v="14004754-19"/>
    <n v="2021"/>
    <s v="Febrero"/>
    <n v="450"/>
    <s v="USD"/>
    <n v="8289"/>
    <n v="5466.0715658912413"/>
    <n v="0"/>
    <n v="165.78000000000003"/>
    <n v="284.44988631332956"/>
    <n v="0"/>
    <n v="105.68814302580537"/>
    <n v="157.48861528082307"/>
    <n v="8.9180300219261266"/>
    <n v="0"/>
    <n v="0"/>
    <n v="69.03371383717095"/>
    <n v="0"/>
    <n v="0"/>
    <n v="0"/>
    <n v="0"/>
    <n v="0"/>
    <n v="341.12850216572554"/>
    <n v="0"/>
    <n v="0"/>
    <n v="2"/>
    <s v="20212"/>
    <s v="2021-2-01"/>
  </r>
  <r>
    <s v="VSR"/>
    <x v="34"/>
    <s v="14004753-19"/>
    <n v="2021"/>
    <s v="Febrero"/>
    <n v="450"/>
    <s v="USD"/>
    <n v="8289"/>
    <n v="5495.476091763172"/>
    <n v="0"/>
    <n v="165.78000000000003"/>
    <n v="284.44988631332956"/>
    <n v="0"/>
    <n v="105.68814302580537"/>
    <n v="157.48861528082307"/>
    <n v="8.9180300219261266"/>
    <n v="0"/>
    <n v="0"/>
    <n v="69.03371383717095"/>
    <n v="0"/>
    <n v="0"/>
    <n v="0"/>
    <n v="0"/>
    <n v="0"/>
    <n v="341.12850216572554"/>
    <n v="0"/>
    <n v="0"/>
    <n v="2"/>
    <s v="20212"/>
    <s v="2021-2-01"/>
  </r>
  <r>
    <s v="VSR"/>
    <x v="34"/>
    <s v="14004749-19"/>
    <n v="2021"/>
    <s v="Febrero"/>
    <n v="1590"/>
    <s v="USD"/>
    <n v="29287.800000000003"/>
    <n v="19317.200423752416"/>
    <n v="0"/>
    <n v="585.75600000000009"/>
    <n v="1005.0562649737644"/>
    <n v="0"/>
    <n v="373.43143869117898"/>
    <n v="556.45977399224159"/>
    <n v="31.51037274413898"/>
    <n v="0"/>
    <n v="0"/>
    <n v="243.9191222246707"/>
    <n v="0"/>
    <n v="0"/>
    <n v="0"/>
    <n v="0"/>
    <n v="0"/>
    <n v="1205.3207076522303"/>
    <n v="0"/>
    <n v="0"/>
    <n v="2"/>
    <s v="20212"/>
    <s v="2021-2-01"/>
  </r>
  <r>
    <s v="VSR"/>
    <x v="34"/>
    <s v="14004750-19"/>
    <n v="2021"/>
    <s v="Febrero"/>
    <n v="1542"/>
    <s v="USD"/>
    <n v="28403.640000000003"/>
    <n v="18114.046213409216"/>
    <n v="0"/>
    <n v="568.07280000000014"/>
    <n v="974.71494376700923"/>
    <n v="0"/>
    <n v="362.15803676842643"/>
    <n v="539.66098836228707"/>
    <n v="30.559116208466858"/>
    <n v="0"/>
    <n v="0"/>
    <n v="236.55552608203914"/>
    <n v="0"/>
    <n v="0"/>
    <n v="0"/>
    <n v="0"/>
    <n v="0"/>
    <n v="1168.9336674212195"/>
    <n v="0"/>
    <n v="0"/>
    <n v="2"/>
    <s v="20212"/>
    <s v="2021-2-01"/>
  </r>
  <r>
    <s v="VSR"/>
    <x v="34"/>
    <s v="14004751-19"/>
    <n v="2021"/>
    <s v="Febrero"/>
    <n v="900"/>
    <s v="USD"/>
    <n v="16578"/>
    <n v="11218.291203071691"/>
    <n v="0"/>
    <n v="331.56000000000006"/>
    <n v="568.89977262665911"/>
    <n v="0"/>
    <n v="211.37628605161075"/>
    <n v="314.97723056164614"/>
    <n v="17.836060043852253"/>
    <n v="0"/>
    <n v="0"/>
    <n v="138.0674276743419"/>
    <n v="0"/>
    <n v="0"/>
    <n v="0"/>
    <n v="0"/>
    <n v="0"/>
    <n v="682.25700433145107"/>
    <n v="0"/>
    <n v="0"/>
    <n v="2"/>
    <s v="20212"/>
    <s v="2021-2-01"/>
  </r>
  <r>
    <s v="VSR"/>
    <x v="35"/>
    <s v="14005013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35"/>
    <s v="14005014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35"/>
    <s v="14003813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35"/>
    <s v="14003971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36"/>
    <s v="14004998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36"/>
    <s v="14003165-15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36"/>
    <s v="14004894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36"/>
    <s v="14002618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36"/>
    <s v="14004404-19"/>
    <n v="2021"/>
    <s v="Febrero"/>
    <n v="30"/>
    <s v="USD"/>
    <n v="1500"/>
    <n v="1446.9790760927187"/>
    <n v="150"/>
    <n v="0"/>
    <n v="18.96332575422197"/>
    <n v="0"/>
    <n v="23.167903525046381"/>
    <n v="15.375695732838592"/>
    <n v="1.3079777365491652"/>
    <n v="0"/>
    <n v="0"/>
    <n v="12.492528743606758"/>
    <n v="0"/>
    <n v="0"/>
    <n v="0"/>
    <n v="0"/>
    <n v="0"/>
    <n v="52.344105738040895"/>
    <n v="0"/>
    <n v="0"/>
    <n v="2"/>
    <s v="20212"/>
    <s v="2021-2-01"/>
  </r>
  <r>
    <s v="VSR"/>
    <x v="36"/>
    <s v="14004862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36"/>
    <s v="14002924-19"/>
    <n v="2021"/>
    <s v="Febrero"/>
    <n v="15"/>
    <s v="USD"/>
    <n v="540"/>
    <n v="195.10570903359979"/>
    <n v="60"/>
    <n v="0"/>
    <n v="9.4816628771109848"/>
    <n v="0"/>
    <n v="11.58395176252319"/>
    <n v="7.687847866419296"/>
    <n v="0.65398886827458258"/>
    <n v="0"/>
    <n v="0"/>
    <n v="4.4973103476984324"/>
    <n v="0"/>
    <n v="0"/>
    <n v="0"/>
    <n v="0"/>
    <n v="0"/>
    <n v="24.423098844915501"/>
    <n v="0"/>
    <n v="0"/>
    <n v="2"/>
    <s v="20212"/>
    <s v="2021-2-01"/>
  </r>
  <r>
    <s v="VSR"/>
    <x v="36"/>
    <s v="14004405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36"/>
    <s v="14004863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36"/>
    <s v="14002923-19"/>
    <n v="2021"/>
    <s v="Febrero"/>
    <n v="30"/>
    <s v="USD"/>
    <n v="1080"/>
    <n v="392.39260469538993"/>
    <n v="120"/>
    <n v="0"/>
    <n v="18.96332575422197"/>
    <n v="0"/>
    <n v="23.167903525046381"/>
    <n v="15.375695732838592"/>
    <n v="1.3079777365491652"/>
    <n v="0"/>
    <n v="0"/>
    <n v="8.9946206953968648"/>
    <n v="0"/>
    <n v="0"/>
    <n v="0"/>
    <n v="0"/>
    <n v="0"/>
    <n v="48.846197689831001"/>
    <n v="0"/>
    <n v="0"/>
    <n v="2"/>
    <s v="20212"/>
    <s v="2021-2-01"/>
  </r>
  <r>
    <s v="VSR"/>
    <x v="36"/>
    <s v="14002617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36"/>
    <s v="14004031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36"/>
    <s v="14004927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36"/>
    <s v="14004857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36"/>
    <s v="14002505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36"/>
    <s v="14003802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36"/>
    <s v="14004224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36"/>
    <s v="14002605-17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36"/>
    <s v="14002606-15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36"/>
    <s v="14004138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36"/>
    <s v="14004919-16"/>
    <n v="2021"/>
    <s v="Febrero"/>
    <n v="15"/>
    <s v="USD"/>
    <n v="1080"/>
    <n v="528.25236466551758"/>
    <n v="135"/>
    <n v="0"/>
    <n v="0"/>
    <n v="108"/>
    <n v="11.58395176252319"/>
    <n v="7.687847866419296"/>
    <n v="0.65398886827458258"/>
    <n v="0"/>
    <n v="0"/>
    <n v="8.9946206953968648"/>
    <n v="0"/>
    <n v="0"/>
    <n v="0"/>
    <n v="0"/>
    <n v="0"/>
    <n v="136.92040919261393"/>
    <n v="0"/>
    <n v="0"/>
    <n v="2"/>
    <s v="20212"/>
    <s v="2021-2-01"/>
  </r>
  <r>
    <s v="VSR"/>
    <x v="37"/>
    <s v="14004917-18"/>
    <n v="2021"/>
    <s v="Febrero"/>
    <n v="1327.2"/>
    <s v="USD"/>
    <n v="55742.400000000001"/>
    <n v="20257.182223345859"/>
    <n v="4777.920000000001"/>
    <n v="7166.8799999999992"/>
    <n v="838.93753136678004"/>
    <n v="0"/>
    <n v="393.53432282003712"/>
    <n v="608.25602968460112"/>
    <n v="34.443413729128018"/>
    <n v="0"/>
    <n v="0"/>
    <n v="464.2423561584169"/>
    <n v="0"/>
    <n v="0"/>
    <n v="0"/>
    <n v="0"/>
    <n v="0"/>
    <n v="1500.4761223921832"/>
    <n v="0"/>
    <n v="0"/>
    <n v="2"/>
    <s v="20212"/>
    <s v="2021-2-01"/>
  </r>
  <r>
    <s v="VSR"/>
    <x v="37"/>
    <s v="14004979-16"/>
    <n v="2021"/>
    <s v="Febrero"/>
    <n v="84"/>
    <s v="USD"/>
    <n v="6048"/>
    <n v="2764.164292526898"/>
    <n v="336.00000000000006"/>
    <n v="503.99999999999989"/>
    <n v="0"/>
    <n v="604.80000000000007"/>
    <n v="24.907235621521338"/>
    <n v="38.497217068645639"/>
    <n v="2.1799628942486087"/>
    <n v="0"/>
    <n v="0"/>
    <n v="50.369875894222446"/>
    <n v="0"/>
    <n v="0"/>
    <n v="0"/>
    <n v="0"/>
    <n v="0"/>
    <n v="720.75429147863815"/>
    <n v="0"/>
    <n v="0"/>
    <n v="2"/>
    <s v="20212"/>
    <s v="2021-2-01"/>
  </r>
  <r>
    <s v="VSR"/>
    <x v="38"/>
    <s v="14004998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38"/>
    <s v="14004997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38"/>
    <s v="14003235-15"/>
    <n v="2021"/>
    <s v="Febrero"/>
    <n v="7.5"/>
    <s v="USD"/>
    <n v="750"/>
    <n v="234.01350972783675"/>
    <n v="75"/>
    <n v="0"/>
    <n v="4.7408314385554924"/>
    <n v="0"/>
    <n v="4.6509740259740253"/>
    <n v="6.7370129870129869"/>
    <n v="0.3814935064935065"/>
    <n v="0"/>
    <n v="0"/>
    <n v="6.2462643718033792"/>
    <n v="0"/>
    <n v="0"/>
    <n v="0"/>
    <n v="0"/>
    <n v="0"/>
    <n v="18.015744891283894"/>
    <n v="0"/>
    <n v="0"/>
    <n v="2"/>
    <s v="20212"/>
    <s v="2021-2-01"/>
  </r>
  <r>
    <s v="VSR"/>
    <x v="38"/>
    <s v="14004861-19"/>
    <n v="2021"/>
    <s v="Febrero"/>
    <n v="15"/>
    <s v="USD"/>
    <n v="585"/>
    <n v="297.57812367346094"/>
    <n v="60"/>
    <n v="0"/>
    <n v="9.4816628771109848"/>
    <n v="0"/>
    <n v="9.3019480519480506"/>
    <n v="13.474025974025974"/>
    <n v="0.76298701298701299"/>
    <n v="0"/>
    <n v="0"/>
    <n v="4.8720862100066356"/>
    <n v="0"/>
    <n v="0"/>
    <n v="0"/>
    <n v="0"/>
    <n v="0"/>
    <n v="28.41104724896767"/>
    <n v="0"/>
    <n v="0"/>
    <n v="2"/>
    <s v="20212"/>
    <s v="2021-2-01"/>
  </r>
  <r>
    <s v="VSR"/>
    <x v="38"/>
    <s v="14002563-19"/>
    <n v="2021"/>
    <s v="Febrero"/>
    <n v="45"/>
    <s v="USD"/>
    <n v="1620"/>
    <n v="671.21525853193043"/>
    <n v="162"/>
    <n v="0"/>
    <n v="28.444988631332954"/>
    <n v="0"/>
    <n v="27.905844155844157"/>
    <n v="40.422077922077925"/>
    <n v="2.2889610389610389"/>
    <n v="0"/>
    <n v="0"/>
    <n v="13.491931043095299"/>
    <n v="0"/>
    <n v="0"/>
    <n v="0"/>
    <n v="0"/>
    <n v="0"/>
    <n v="84.108814159978408"/>
    <n v="0"/>
    <n v="0"/>
    <n v="2"/>
    <s v="20212"/>
    <s v="2021-2-01"/>
  </r>
  <r>
    <s v="VSR"/>
    <x v="38"/>
    <s v="14002564-19"/>
    <n v="2021"/>
    <s v="Febrero"/>
    <n v="60"/>
    <s v="USD"/>
    <n v="2160"/>
    <n v="804.9744621084252"/>
    <n v="216"/>
    <n v="0"/>
    <n v="37.926651508443939"/>
    <n v="0"/>
    <n v="37.207792207792203"/>
    <n v="53.896103896103895"/>
    <n v="3.051948051948052"/>
    <n v="0"/>
    <n v="0"/>
    <n v="17.98924139079373"/>
    <n v="0"/>
    <n v="0"/>
    <n v="0"/>
    <n v="0"/>
    <n v="0"/>
    <n v="112.14508554663786"/>
    <n v="0"/>
    <n v="0"/>
    <n v="2"/>
    <s v="20212"/>
    <s v="2021-2-01"/>
  </r>
  <r>
    <s v="VSR"/>
    <x v="38"/>
    <s v="14004043-19"/>
    <n v="2021"/>
    <s v="Febrero"/>
    <n v="30"/>
    <s v="USD"/>
    <n v="1080"/>
    <n v="404.66841768240295"/>
    <n v="108"/>
    <n v="0"/>
    <n v="18.96332575422197"/>
    <n v="0"/>
    <n v="18.603896103896101"/>
    <n v="26.948051948051948"/>
    <n v="1.525974025974026"/>
    <n v="0"/>
    <n v="0"/>
    <n v="8.9946206953968648"/>
    <n v="0"/>
    <n v="0"/>
    <n v="0"/>
    <n v="0"/>
    <n v="0"/>
    <n v="56.072542773318929"/>
    <n v="0"/>
    <n v="0"/>
    <n v="2"/>
    <s v="20212"/>
    <s v="2021-2-01"/>
  </r>
  <r>
    <s v="VSR"/>
    <x v="38"/>
    <s v="14003159-19"/>
    <n v="2021"/>
    <s v="Febrero"/>
    <n v="30"/>
    <s v="USD"/>
    <n v="1080"/>
    <n v="352.9623903771203"/>
    <n v="108"/>
    <n v="0"/>
    <n v="18.96332575422197"/>
    <n v="0"/>
    <n v="18.603896103896101"/>
    <n v="26.948051948051948"/>
    <n v="1.525974025974026"/>
    <n v="0"/>
    <n v="0"/>
    <n v="8.9946206953968648"/>
    <n v="0"/>
    <n v="0"/>
    <n v="0"/>
    <n v="0"/>
    <n v="0"/>
    <n v="56.072542773318929"/>
    <n v="0"/>
    <n v="0"/>
    <n v="2"/>
    <s v="20212"/>
    <s v="2021-2-01"/>
  </r>
  <r>
    <s v="VSR"/>
    <x v="0"/>
    <s v="14004998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0"/>
    <s v="14004997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39"/>
    <s v="14004469-19"/>
    <n v="2021"/>
    <s v="Febrero"/>
    <n v="30"/>
    <s v="USD"/>
    <n v="1227.3"/>
    <n v="435.20102603427392"/>
    <n v="0"/>
    <n v="120"/>
    <n v="18.96332575422197"/>
    <n v="0"/>
    <n v="26.883116883116884"/>
    <n v="19.913419913419911"/>
    <n v="2.0346320346320348"/>
    <n v="0"/>
    <n v="0"/>
    <n v="0"/>
    <n v="0"/>
    <n v="0"/>
    <n v="0"/>
    <n v="0"/>
    <n v="0"/>
    <n v="48.831168831168831"/>
    <n v="0"/>
    <n v="0"/>
    <n v="2"/>
    <s v="20212"/>
    <s v="2021-2-01"/>
  </r>
  <r>
    <s v="VSR"/>
    <x v="39"/>
    <s v="14004468-19"/>
    <n v="2021"/>
    <s v="Febrero"/>
    <n v="30"/>
    <s v="USD"/>
    <n v="1227.3"/>
    <n v="390.21141806719959"/>
    <n v="0"/>
    <n v="120"/>
    <n v="18.96332575422197"/>
    <n v="0"/>
    <n v="26.883116883116884"/>
    <n v="19.913419913419911"/>
    <n v="2.0346320346320348"/>
    <n v="0"/>
    <n v="0"/>
    <n v="0"/>
    <n v="0"/>
    <n v="0"/>
    <n v="0"/>
    <n v="0"/>
    <n v="0"/>
    <n v="48.831168831168831"/>
    <n v="0"/>
    <n v="0"/>
    <n v="2"/>
    <s v="20212"/>
    <s v="2021-2-01"/>
  </r>
  <r>
    <s v="VSR"/>
    <x v="39"/>
    <s v="14004470-19"/>
    <n v="2021"/>
    <s v="Febrero"/>
    <n v="30"/>
    <s v="USD"/>
    <n v="1227.3"/>
    <n v="428.47243959769929"/>
    <n v="0"/>
    <n v="120"/>
    <n v="18.96332575422197"/>
    <n v="0"/>
    <n v="26.883116883116884"/>
    <n v="19.913419913419911"/>
    <n v="2.0346320346320348"/>
    <n v="0"/>
    <n v="0"/>
    <n v="0"/>
    <n v="0"/>
    <n v="0"/>
    <n v="0"/>
    <n v="0"/>
    <n v="0"/>
    <n v="48.831168831168831"/>
    <n v="0"/>
    <n v="0"/>
    <n v="2"/>
    <s v="20212"/>
    <s v="2021-2-01"/>
  </r>
  <r>
    <s v="VSR"/>
    <x v="39"/>
    <s v="14004919-16"/>
    <n v="2021"/>
    <s v="Febrero"/>
    <n v="15"/>
    <s v="USD"/>
    <n v="1089"/>
    <n v="528.25236466551758"/>
    <n v="0"/>
    <n v="135"/>
    <n v="0"/>
    <n v="108.89999999999999"/>
    <n v="13.441558441558442"/>
    <n v="9.9567099567099557"/>
    <n v="1.0173160173160174"/>
    <n v="0"/>
    <n v="0"/>
    <n v="0"/>
    <n v="0"/>
    <n v="0"/>
    <n v="0"/>
    <n v="0"/>
    <n v="0"/>
    <n v="133.3155844155844"/>
    <n v="0"/>
    <n v="0"/>
    <n v="2"/>
    <s v="20212"/>
    <s v="2021-2-01"/>
  </r>
  <r>
    <s v="VSR"/>
    <x v="40"/>
    <s v="14004484-16"/>
    <n v="2021"/>
    <s v="Febrero"/>
    <n v="3"/>
    <s v="USD"/>
    <n v="288"/>
    <n v="109.37696649418015"/>
    <n v="5.3999999999999932"/>
    <n v="21.6"/>
    <n v="1.8963325754221971"/>
    <n v="0"/>
    <n v="4.3402597402597403"/>
    <n v="3.5844155844155843"/>
    <n v="0.36623376623376624"/>
    <n v="0"/>
    <n v="0"/>
    <n v="2.3985655187724975"/>
    <n v="0"/>
    <n v="0"/>
    <n v="0"/>
    <n v="0"/>
    <n v="0"/>
    <n v="10.689474609681589"/>
    <n v="0"/>
    <n v="0"/>
    <n v="2"/>
    <s v="20212"/>
    <s v="2021-2-01"/>
  </r>
  <r>
    <s v="VSR"/>
    <x v="40"/>
    <s v="14003448-17"/>
    <n v="2021"/>
    <s v="Febrero"/>
    <n v="15"/>
    <s v="USD"/>
    <n v="555"/>
    <n v="295.62060771891549"/>
    <n v="11.999999999999986"/>
    <n v="48"/>
    <n v="9.4816628771109848"/>
    <n v="0"/>
    <n v="21.7012987012987"/>
    <n v="17.922077922077921"/>
    <n v="1.8311688311688312"/>
    <n v="0"/>
    <n v="0"/>
    <n v="4.6222356351345004"/>
    <n v="0"/>
    <n v="0"/>
    <n v="0"/>
    <n v="0"/>
    <n v="0"/>
    <n v="46.076781089679955"/>
    <n v="0"/>
    <n v="0"/>
    <n v="2"/>
    <s v="20212"/>
    <s v="2021-2-01"/>
  </r>
  <r>
    <s v="VSR"/>
    <x v="40"/>
    <s v="14003465-19"/>
    <n v="2021"/>
    <s v="Febrero"/>
    <n v="30"/>
    <s v="USD"/>
    <n v="1110"/>
    <n v="403.63631276154666"/>
    <n v="23.999999999999972"/>
    <n v="96"/>
    <n v="18.96332575422197"/>
    <n v="0"/>
    <n v="43.402597402597401"/>
    <n v="35.844155844155843"/>
    <n v="3.6623376623376624"/>
    <n v="0"/>
    <n v="0"/>
    <n v="9.2444712702690008"/>
    <n v="0"/>
    <n v="0"/>
    <n v="0"/>
    <n v="0"/>
    <n v="0"/>
    <n v="92.153562179359909"/>
    <n v="0"/>
    <n v="0"/>
    <n v="2"/>
    <s v="20212"/>
    <s v="2021-2-01"/>
  </r>
  <r>
    <s v="VSR"/>
    <x v="40"/>
    <s v="14003466-19"/>
    <n v="2021"/>
    <s v="Febrero"/>
    <n v="12"/>
    <s v="USD"/>
    <n v="444"/>
    <n v="143.45868191778891"/>
    <n v="9.599999999999989"/>
    <n v="38.400000000000006"/>
    <n v="7.5853303016887885"/>
    <n v="0"/>
    <n v="17.361038961038961"/>
    <n v="14.337662337662337"/>
    <n v="1.464935064935065"/>
    <n v="0"/>
    <n v="0"/>
    <n v="3.6977885081076005"/>
    <n v="0"/>
    <n v="0"/>
    <n v="0"/>
    <n v="0"/>
    <n v="0"/>
    <n v="36.861424871743964"/>
    <n v="0"/>
    <n v="0"/>
    <n v="2"/>
    <s v="20212"/>
    <s v="2021-2-01"/>
  </r>
  <r>
    <s v="VSR"/>
    <x v="40"/>
    <s v="14004795-19"/>
    <n v="2021"/>
    <s v="Febrero"/>
    <n v="15"/>
    <s v="USD"/>
    <n v="555"/>
    <n v="283.83861428213544"/>
    <n v="11.999999999999986"/>
    <n v="48"/>
    <n v="9.4816628771109848"/>
    <n v="0"/>
    <n v="21.7012987012987"/>
    <n v="17.922077922077921"/>
    <n v="1.8311688311688312"/>
    <n v="0"/>
    <n v="0"/>
    <n v="4.6222356351345004"/>
    <n v="0"/>
    <n v="0"/>
    <n v="0"/>
    <n v="0"/>
    <n v="0"/>
    <n v="46.076781089679955"/>
    <n v="0"/>
    <n v="0"/>
    <n v="2"/>
    <s v="20212"/>
    <s v="2021-2-01"/>
  </r>
  <r>
    <s v="VSR"/>
    <x v="40"/>
    <s v="14003467-19"/>
    <n v="2021"/>
    <s v="Febrero"/>
    <n v="15"/>
    <s v="USD"/>
    <n v="555"/>
    <n v="176.48119518856015"/>
    <n v="11.999999999999986"/>
    <n v="48"/>
    <n v="9.4816628771109848"/>
    <n v="0"/>
    <n v="21.7012987012987"/>
    <n v="17.922077922077921"/>
    <n v="1.8311688311688312"/>
    <n v="0"/>
    <n v="0"/>
    <n v="4.6222356351345004"/>
    <n v="0"/>
    <n v="0"/>
    <n v="0"/>
    <n v="0"/>
    <n v="0"/>
    <n v="46.076781089679955"/>
    <n v="0"/>
    <n v="0"/>
    <n v="2"/>
    <s v="20212"/>
    <s v="2021-2-01"/>
  </r>
  <r>
    <s v="VSR"/>
    <x v="40"/>
    <s v="14003449-17"/>
    <n v="2021"/>
    <s v="Febrero"/>
    <n v="15"/>
    <s v="USD"/>
    <n v="555"/>
    <n v="281.88109832758994"/>
    <n v="11.999999999999986"/>
    <n v="48"/>
    <n v="9.4816628771109848"/>
    <n v="0"/>
    <n v="21.7012987012987"/>
    <n v="17.922077922077921"/>
    <n v="1.8311688311688312"/>
    <n v="0"/>
    <n v="0"/>
    <n v="4.6222356351345004"/>
    <n v="0"/>
    <n v="0"/>
    <n v="0"/>
    <n v="0"/>
    <n v="0"/>
    <n v="46.076781089679955"/>
    <n v="0"/>
    <n v="0"/>
    <n v="2"/>
    <s v="20212"/>
    <s v="2021-2-01"/>
  </r>
  <r>
    <s v="VSR"/>
    <x v="41"/>
    <s v="14004998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1"/>
    <s v="14004997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1"/>
    <s v="14003574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1"/>
    <s v="14003645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1"/>
    <s v="14003597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1"/>
    <s v="14004486-16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1"/>
    <s v="14004292-15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1"/>
    <s v="14004293-15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2"/>
    <s v="14004877-15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2"/>
    <s v="14004301-13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2"/>
    <s v="14004146-15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2"/>
    <s v="14004336-13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2"/>
    <s v="14003979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2"/>
    <s v="14003980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2"/>
    <s v="14003901-17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2"/>
    <s v="14004864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2"/>
    <s v="14004865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2"/>
    <s v="14004859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2"/>
    <s v="14004860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2"/>
    <s v="14005006-16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2"/>
    <s v="14005010-20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2"/>
    <s v="14005009-20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3"/>
    <s v="14004877-15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3"/>
    <s v="14004862-18"/>
    <n v="2021"/>
    <s v="Febrero"/>
    <n v="15"/>
    <s v="USD"/>
    <n v="495"/>
    <n v="288.66196800161208"/>
    <n v="0"/>
    <n v="0"/>
    <n v="9.4816628771109848"/>
    <n v="0"/>
    <n v="14.944341372912799"/>
    <n v="23.098330241187384"/>
    <n v="1.3079777365491652"/>
    <n v="0"/>
    <n v="0"/>
    <n v="0"/>
    <n v="0"/>
    <n v="0"/>
    <n v="0"/>
    <n v="0"/>
    <n v="0"/>
    <n v="39.350649350649348"/>
    <n v="0"/>
    <n v="0"/>
    <n v="2"/>
    <s v="20212"/>
    <s v="2021-2-01"/>
  </r>
  <r>
    <s v="VSR"/>
    <x v="43"/>
    <s v="14003720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3"/>
    <s v="14004863-18"/>
    <n v="2021"/>
    <s v="Febrero"/>
    <n v="15"/>
    <s v="USD"/>
    <n v="495"/>
    <n v="289.75256131570723"/>
    <n v="0"/>
    <n v="0"/>
    <n v="9.4816628771109848"/>
    <n v="0"/>
    <n v="14.944341372912799"/>
    <n v="23.098330241187384"/>
    <n v="1.3079777365491652"/>
    <n v="0"/>
    <n v="0"/>
    <n v="0"/>
    <n v="0"/>
    <n v="0"/>
    <n v="0"/>
    <n v="0"/>
    <n v="0"/>
    <n v="39.350649350649348"/>
    <n v="0"/>
    <n v="0"/>
    <n v="2"/>
    <s v="20212"/>
    <s v="2021-2-01"/>
  </r>
  <r>
    <s v="VSR"/>
    <x v="43"/>
    <s v="14003483-0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3"/>
    <s v="14004927-18"/>
    <n v="2021"/>
    <s v="Febrero"/>
    <n v="15"/>
    <s v="USD"/>
    <n v="495"/>
    <n v="307.7924787668619"/>
    <n v="0"/>
    <n v="0"/>
    <n v="9.4816628771109848"/>
    <n v="0"/>
    <n v="14.944341372912799"/>
    <n v="23.098330241187384"/>
    <n v="1.3079777365491652"/>
    <n v="0"/>
    <n v="0"/>
    <n v="0"/>
    <n v="0"/>
    <n v="0"/>
    <n v="0"/>
    <n v="0"/>
    <n v="0"/>
    <n v="39.350649350649348"/>
    <n v="0"/>
    <n v="0"/>
    <n v="2"/>
    <s v="20212"/>
    <s v="2021-2-01"/>
  </r>
  <r>
    <s v="VSR"/>
    <x v="43"/>
    <s v="14004580-17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3"/>
    <s v="14004795-19"/>
    <n v="2021"/>
    <s v="Febrero"/>
    <n v="15"/>
    <s v="USD"/>
    <n v="495"/>
    <n v="283.83861428213544"/>
    <n v="0"/>
    <n v="0"/>
    <n v="9.4816628771109848"/>
    <n v="0"/>
    <n v="14.944341372912799"/>
    <n v="23.098330241187384"/>
    <n v="1.3079777365491652"/>
    <n v="0"/>
    <n v="0"/>
    <n v="0"/>
    <n v="0"/>
    <n v="0"/>
    <n v="0"/>
    <n v="0"/>
    <n v="0"/>
    <n v="39.350649350649348"/>
    <n v="0"/>
    <n v="0"/>
    <n v="2"/>
    <s v="20212"/>
    <s v="2021-2-01"/>
  </r>
  <r>
    <s v="VSR"/>
    <x v="43"/>
    <s v="14003597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4"/>
    <s v="14004998-19"/>
    <n v="2021"/>
    <s v="Febrero"/>
    <n v="15"/>
    <s v="USD"/>
    <n v="600"/>
    <n v="222.79131131541612"/>
    <n v="0"/>
    <n v="0"/>
    <n v="9.4816628771109848"/>
    <n v="0"/>
    <n v="7.4721706864563995"/>
    <n v="11.549165120593692"/>
    <n v="0.65398886827458258"/>
    <n v="0"/>
    <n v="0"/>
    <n v="4.9970114974427036"/>
    <n v="0"/>
    <n v="0"/>
    <n v="0"/>
    <n v="0"/>
    <n v="0"/>
    <n v="24.672336172767377"/>
    <n v="0"/>
    <n v="0"/>
    <n v="2"/>
    <s v="20212"/>
    <s v="2021-2-01"/>
  </r>
  <r>
    <s v="VSR"/>
    <x v="44"/>
    <s v="14004997-19"/>
    <n v="2021"/>
    <s v="Febrero"/>
    <n v="15"/>
    <s v="USD"/>
    <n v="600"/>
    <n v="243.91796295220186"/>
    <n v="0"/>
    <n v="0"/>
    <n v="9.4816628771109848"/>
    <n v="0"/>
    <n v="7.4721706864563995"/>
    <n v="11.549165120593692"/>
    <n v="0.65398886827458258"/>
    <n v="0"/>
    <n v="0"/>
    <n v="4.9970114974427036"/>
    <n v="0"/>
    <n v="0"/>
    <n v="0"/>
    <n v="0"/>
    <n v="0"/>
    <n v="24.672336172767377"/>
    <n v="0"/>
    <n v="0"/>
    <n v="2"/>
    <s v="20212"/>
    <s v="2021-2-01"/>
  </r>
  <r>
    <s v="VSR"/>
    <x v="44"/>
    <s v="14003165-16"/>
    <n v="2021"/>
    <s v="Febrero"/>
    <n v="6"/>
    <s v="USD"/>
    <n v="540"/>
    <n v="215.49033006798368"/>
    <n v="0"/>
    <n v="0"/>
    <n v="3.7926651508443943"/>
    <n v="0"/>
    <n v="2.9888682745825603"/>
    <n v="4.6196660482374767"/>
    <n v="0.26159554730983303"/>
    <n v="0"/>
    <n v="0"/>
    <n v="4.4973103476984324"/>
    <n v="0"/>
    <n v="0"/>
    <n v="0"/>
    <n v="0"/>
    <n v="0"/>
    <n v="12.367440217828303"/>
    <n v="0"/>
    <n v="0"/>
    <n v="2"/>
    <s v="20212"/>
    <s v="2021-2-01"/>
  </r>
  <r>
    <s v="VSR"/>
    <x v="44"/>
    <s v="14002924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4"/>
    <s v="14002923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4"/>
    <s v="14002617-19"/>
    <n v="2021"/>
    <s v="Febrero"/>
    <n v="22.5"/>
    <s v="USD"/>
    <n v="675"/>
    <n v="296.15588154952502"/>
    <n v="0"/>
    <n v="0"/>
    <n v="14.222494315666477"/>
    <n v="0"/>
    <n v="11.208256029684602"/>
    <n v="17.323747680890541"/>
    <n v="0.9809833024118737"/>
    <n v="0"/>
    <n v="0"/>
    <n v="5.621637934623041"/>
    <n v="0"/>
    <n v="0"/>
    <n v="0"/>
    <n v="0"/>
    <n v="0"/>
    <n v="35.134624947610057"/>
    <n v="0"/>
    <n v="0"/>
    <n v="2"/>
    <s v="20212"/>
    <s v="2021-2-01"/>
  </r>
  <r>
    <s v="VSR"/>
    <x v="44"/>
    <s v="14004031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4"/>
    <s v="14002505-19"/>
    <n v="2021"/>
    <s v="Febrero"/>
    <n v="22.5"/>
    <s v="USD"/>
    <n v="675"/>
    <n v="264.72179278284023"/>
    <n v="0"/>
    <n v="0"/>
    <n v="14.222494315666477"/>
    <n v="0"/>
    <n v="11.208256029684602"/>
    <n v="17.323747680890541"/>
    <n v="0.9809833024118737"/>
    <n v="0"/>
    <n v="0"/>
    <n v="5.621637934623041"/>
    <n v="0"/>
    <n v="0"/>
    <n v="0"/>
    <n v="0"/>
    <n v="0"/>
    <n v="35.134624947610057"/>
    <n v="0"/>
    <n v="0"/>
    <n v="2"/>
    <s v="20212"/>
    <s v="2021-2-01"/>
  </r>
  <r>
    <s v="VSR"/>
    <x v="44"/>
    <s v="14003162-17"/>
    <n v="2021"/>
    <s v="Febrero"/>
    <n v="4.5"/>
    <s v="USD"/>
    <n v="270"/>
    <n v="120.76039450512637"/>
    <n v="0"/>
    <n v="0"/>
    <n v="2.8444988631332957"/>
    <n v="0"/>
    <n v="2.24165120593692"/>
    <n v="3.464749536178108"/>
    <n v="0.19619666048237475"/>
    <n v="0"/>
    <n v="0"/>
    <n v="2.2486551738492162"/>
    <n v="0"/>
    <n v="0"/>
    <n v="0"/>
    <n v="0"/>
    <n v="0"/>
    <n v="8.1512525764466197"/>
    <n v="0"/>
    <n v="0"/>
    <n v="2"/>
    <s v="20212"/>
    <s v="2021-2-01"/>
  </r>
  <r>
    <s v="VSR"/>
    <x v="44"/>
    <s v="14002605-17"/>
    <n v="2021"/>
    <s v="Febrero"/>
    <n v="7.5"/>
    <s v="USD"/>
    <n v="450"/>
    <n v="230.72192638936684"/>
    <n v="0"/>
    <n v="0"/>
    <n v="4.7408314385554924"/>
    <n v="0"/>
    <n v="3.7360853432281997"/>
    <n v="5.7745825602968459"/>
    <n v="0.32699443413729129"/>
    <n v="0"/>
    <n v="0"/>
    <n v="3.7477586230820275"/>
    <n v="0"/>
    <n v="0"/>
    <n v="0"/>
    <n v="0"/>
    <n v="0"/>
    <n v="13.585420960744365"/>
    <n v="0"/>
    <n v="0"/>
    <n v="2"/>
    <s v="20212"/>
    <s v="2021-2-01"/>
  </r>
  <r>
    <s v="VSR"/>
    <x v="44"/>
    <s v="14002606-14"/>
    <n v="2021"/>
    <s v="Febrero"/>
    <n v="3"/>
    <s v="USD"/>
    <n v="180"/>
    <n v="96.894854734967907"/>
    <n v="0"/>
    <n v="0"/>
    <n v="1.8963325754221971"/>
    <n v="0"/>
    <n v="1.4944341372912802"/>
    <n v="2.3098330241187384"/>
    <n v="0.13079777365491652"/>
    <n v="0"/>
    <n v="0"/>
    <n v="1.499103449232811"/>
    <n v="0"/>
    <n v="0"/>
    <n v="0"/>
    <n v="0"/>
    <n v="0"/>
    <n v="5.4341683842977462"/>
    <n v="0"/>
    <n v="0"/>
    <n v="2"/>
    <s v="20212"/>
    <s v="2021-2-01"/>
  </r>
  <r>
    <s v="VSR"/>
    <x v="44"/>
    <s v="14004919-17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5"/>
    <s v="14004732-17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5"/>
    <s v="14004774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5"/>
    <s v="14004773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5"/>
    <s v="14004828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5"/>
    <s v="14004867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5"/>
    <s v="14004725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5"/>
    <s v="14004726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5"/>
    <s v="14004727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5"/>
    <s v="14004728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5"/>
    <s v="14004919-17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6"/>
    <s v="14004999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6"/>
    <s v="14004351-17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7"/>
    <s v="14003593-17"/>
    <n v="2021"/>
    <s v="Febrero"/>
    <n v="15"/>
    <s v="USD"/>
    <n v="1499.3999999999999"/>
    <n v="462.8277355858379"/>
    <n v="0"/>
    <n v="30"/>
    <n v="9.4816628771109848"/>
    <n v="0"/>
    <n v="12.688066650330802"/>
    <n v="16.907620681205586"/>
    <n v="1.7275177652536144"/>
    <n v="0"/>
    <n v="0"/>
    <n v="12.487531732109314"/>
    <n v="0"/>
    <n v="0"/>
    <n v="0"/>
    <n v="0"/>
    <n v="0"/>
    <n v="43.810736828899323"/>
    <n v="0"/>
    <n v="0"/>
    <n v="2"/>
    <s v="20212"/>
    <s v="2021-2-01"/>
  </r>
  <r>
    <s v="VSR"/>
    <x v="47"/>
    <s v="14003589-19"/>
    <n v="2021"/>
    <s v="Febrero"/>
    <n v="105"/>
    <s v="USD"/>
    <n v="4095"/>
    <n v="1523.2035911199587"/>
    <n v="0"/>
    <n v="210"/>
    <n v="66.3716401397769"/>
    <n v="0"/>
    <n v="88.816466552315603"/>
    <n v="118.35334476843911"/>
    <n v="12.092624356775302"/>
    <n v="0"/>
    <n v="0"/>
    <n v="34.104603470046449"/>
    <n v="0"/>
    <n v="0"/>
    <n v="0"/>
    <n v="0"/>
    <n v="0"/>
    <n v="253.36703914757646"/>
    <n v="0"/>
    <n v="0"/>
    <n v="2"/>
    <s v="20212"/>
    <s v="2021-2-01"/>
  </r>
  <r>
    <s v="VSR"/>
    <x v="47"/>
    <s v="14004818-18"/>
    <n v="2021"/>
    <s v="Febrero"/>
    <n v="30"/>
    <s v="USD"/>
    <n v="1170"/>
    <n v="352.9623903771203"/>
    <n v="0"/>
    <n v="60"/>
    <n v="18.96332575422197"/>
    <n v="0"/>
    <n v="25.376133300661603"/>
    <n v="33.815241362411172"/>
    <n v="3.4550355305072289"/>
    <n v="0"/>
    <n v="0"/>
    <n v="9.7441724200132711"/>
    <n v="0"/>
    <n v="0"/>
    <n v="0"/>
    <n v="0"/>
    <n v="0"/>
    <n v="72.390582613593281"/>
    <n v="0"/>
    <n v="0"/>
    <n v="2"/>
    <s v="20212"/>
    <s v="2021-2-01"/>
  </r>
  <r>
    <s v="VSR"/>
    <x v="47"/>
    <s v="14004809-17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7"/>
    <s v="14003592-15"/>
    <n v="2021"/>
    <s v="Febrero"/>
    <n v="60"/>
    <s v="USD"/>
    <n v="3600"/>
    <n v="1937.8384488294241"/>
    <n v="0"/>
    <n v="120"/>
    <n v="37.926651508443939"/>
    <n v="0"/>
    <n v="50.752266601323207"/>
    <n v="67.630482724822343"/>
    <n v="6.9100710610144578"/>
    <n v="0"/>
    <n v="0"/>
    <n v="29.98206898465622"/>
    <n v="0"/>
    <n v="0"/>
    <n v="0"/>
    <n v="0"/>
    <n v="0"/>
    <n v="155.27488937181624"/>
    <n v="0"/>
    <n v="0"/>
    <n v="2"/>
    <s v="20212"/>
    <s v="2021-2-01"/>
  </r>
  <r>
    <s v="VSR"/>
    <x v="48"/>
    <s v="14004910-16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8"/>
    <s v="14004898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8"/>
    <s v="14004900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8"/>
    <s v="14004794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8"/>
    <s v="14004999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8"/>
    <s v="14004686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49"/>
    <s v="14003742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50"/>
    <s v="14003824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50"/>
    <s v="14003823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51"/>
    <s v="14004877-15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51"/>
    <s v="14004579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51"/>
    <s v="14004806-14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51"/>
    <s v="14003824-18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51"/>
    <s v="14003817-19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51"/>
    <s v="14004919-16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52"/>
    <s v="14004913-16"/>
    <n v="2021"/>
    <s v="Febrero"/>
    <n v="15"/>
    <s v="USD"/>
    <n v="3240"/>
    <n v="1284.8370100394559"/>
    <n v="0"/>
    <n v="165"/>
    <n v="9.4816628771109848"/>
    <n v="0"/>
    <n v="9.5756356319736593"/>
    <n v="11.386500823120542"/>
    <n v="0.64477775745381383"/>
    <n v="0"/>
    <n v="0"/>
    <n v="26.983862086190598"/>
    <n v="0"/>
    <n v="0"/>
    <n v="0"/>
    <n v="0"/>
    <n v="0"/>
    <n v="48.590776298738618"/>
    <n v="0"/>
    <n v="0"/>
    <n v="2"/>
    <s v="20212"/>
    <s v="2021-2-01"/>
  </r>
  <r>
    <s v="VSR"/>
    <x v="52"/>
    <s v="14004912-15"/>
    <n v="2021"/>
    <s v="Febrero"/>
    <n v="15"/>
    <s v="USD"/>
    <n v="2430"/>
    <n v="927.7550845325967"/>
    <n v="0"/>
    <n v="120"/>
    <n v="9.4816628771109848"/>
    <n v="0"/>
    <n v="9.5756356319736593"/>
    <n v="11.386500823120542"/>
    <n v="0.64477775745381383"/>
    <n v="0"/>
    <n v="0"/>
    <n v="20.237896564642949"/>
    <n v="0"/>
    <n v="0"/>
    <n v="0"/>
    <n v="0"/>
    <n v="0"/>
    <n v="41.844810777190965"/>
    <n v="0"/>
    <n v="0"/>
    <n v="2"/>
    <s v="20212"/>
    <s v="2021-2-01"/>
  </r>
  <r>
    <s v="VSR"/>
    <x v="52"/>
    <s v="14004228-19"/>
    <n v="2021"/>
    <s v="Febrero"/>
    <n v="150"/>
    <s v="USD"/>
    <n v="6300"/>
    <n v="2517.1416754537358"/>
    <n v="0"/>
    <n v="1200"/>
    <n v="94.816628771109848"/>
    <n v="0"/>
    <n v="95.756356319736597"/>
    <n v="113.86500823120541"/>
    <n v="6.4477775745381374"/>
    <n v="0"/>
    <n v="0"/>
    <n v="52.468620723148383"/>
    <n v="0"/>
    <n v="0"/>
    <n v="0"/>
    <n v="0"/>
    <n v="0"/>
    <n v="268.53776284862857"/>
    <n v="0"/>
    <n v="0"/>
    <n v="2"/>
    <s v="20212"/>
    <s v="2021-2-01"/>
  </r>
  <r>
    <s v="VSR"/>
    <x v="52"/>
    <s v="14004233-19"/>
    <n v="2021"/>
    <s v="Febrero"/>
    <n v="600"/>
    <s v="USD"/>
    <n v="18000"/>
    <n v="7498.7174153777614"/>
    <n v="0"/>
    <n v="1200"/>
    <n v="379.26651508443939"/>
    <n v="0"/>
    <n v="383.02542527894639"/>
    <n v="455.46003292482163"/>
    <n v="25.79111029815255"/>
    <n v="0"/>
    <n v="0"/>
    <n v="149.91034492328109"/>
    <n v="0"/>
    <n v="0"/>
    <n v="0"/>
    <n v="0"/>
    <n v="0"/>
    <n v="1014.1869134252017"/>
    <n v="0"/>
    <n v="0"/>
    <n v="2"/>
    <s v="20212"/>
    <s v="2021-2-01"/>
  </r>
  <r>
    <s v="VSR"/>
    <x v="52"/>
    <s v="14004230-19"/>
    <n v="2021"/>
    <s v="Febrero"/>
    <n v="90"/>
    <s v="USD"/>
    <n v="2700"/>
    <n v="1125.8956462747124"/>
    <n v="0"/>
    <n v="0"/>
    <n v="56.889977262665909"/>
    <n v="0"/>
    <n v="57.453813791841959"/>
    <n v="68.319004938723253"/>
    <n v="3.868666544722883"/>
    <n v="0"/>
    <n v="0"/>
    <n v="22.486551738492164"/>
    <n v="0"/>
    <n v="0"/>
    <n v="0"/>
    <n v="0"/>
    <n v="0"/>
    <n v="152.12803701378024"/>
    <n v="0"/>
    <n v="0"/>
    <n v="2"/>
    <s v="20212"/>
    <s v="2021-2-01"/>
  </r>
  <r>
    <s v="VSR"/>
    <x v="52"/>
    <s v="14005005-16"/>
    <n v="2021"/>
    <s v="Febrer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20212"/>
    <s v="2021-2-01"/>
  </r>
  <r>
    <s v="VSR"/>
    <x v="0"/>
    <s v="14004998-19"/>
    <n v="2021"/>
    <s v="Marzo"/>
    <n v="200"/>
    <s v="CLP"/>
    <n v="6004.9870129870133"/>
    <n v="2989.155062485996"/>
    <n v="0"/>
    <n v="701.2987012987013"/>
    <n v="73.139190328390384"/>
    <n v="0"/>
    <n v="0"/>
    <n v="0"/>
    <n v="0"/>
    <n v="0"/>
    <n v="0"/>
    <n v="0"/>
    <n v="0"/>
    <n v="63.116883116883116"/>
    <n v="0"/>
    <n v="0"/>
    <n v="0"/>
    <n v="63.116883116883116"/>
    <n v="0"/>
    <n v="0"/>
    <n v="3"/>
    <s v="20213"/>
    <s v="2021-3-01"/>
  </r>
  <r>
    <s v="VSR"/>
    <x v="0"/>
    <s v="14004997-19"/>
    <n v="2021"/>
    <s v="Marzo"/>
    <n v="250"/>
    <s v="CLP"/>
    <n v="7506.2337662337659"/>
    <n v="4088.5546887205919"/>
    <n v="0"/>
    <n v="876.62337662337666"/>
    <n v="91.42398791048798"/>
    <n v="0"/>
    <n v="0"/>
    <n v="0"/>
    <n v="0"/>
    <n v="0"/>
    <n v="0"/>
    <n v="0"/>
    <n v="0"/>
    <n v="78.896103896103895"/>
    <n v="0"/>
    <n v="0"/>
    <n v="0"/>
    <n v="78.896103896103895"/>
    <n v="0"/>
    <n v="0"/>
    <n v="3"/>
    <s v="20213"/>
    <s v="2021-3-01"/>
  </r>
  <r>
    <s v="VSR"/>
    <x v="0"/>
    <s v="14003165-16"/>
    <n v="2021"/>
    <s v="Marzo"/>
    <n v="10"/>
    <s v="CLP"/>
    <n v="900"/>
    <n v="367.46797244113066"/>
    <n v="0"/>
    <n v="90"/>
    <n v="3.6569595164195192"/>
    <n v="0"/>
    <n v="0"/>
    <n v="0"/>
    <n v="0"/>
    <n v="0"/>
    <n v="0"/>
    <n v="0"/>
    <n v="0"/>
    <n v="3.1558441558441559"/>
    <n v="0"/>
    <n v="0"/>
    <n v="0"/>
    <n v="3.1558441558441559"/>
    <n v="0"/>
    <n v="0"/>
    <n v="3"/>
    <s v="20213"/>
    <s v="2021-3-01"/>
  </r>
  <r>
    <s v="VSR"/>
    <x v="0"/>
    <s v="14002618-19"/>
    <n v="2021"/>
    <s v="Marzo"/>
    <n v="2287.5"/>
    <s v="CLP"/>
    <n v="49957.146233766238"/>
    <n v="33396.864286696014"/>
    <n v="0"/>
    <n v="2673.7012987012986"/>
    <n v="836.52948938096495"/>
    <n v="0"/>
    <n v="0"/>
    <n v="0"/>
    <n v="0"/>
    <n v="0"/>
    <n v="0"/>
    <n v="0"/>
    <n v="0"/>
    <n v="721.89935064935059"/>
    <n v="0"/>
    <n v="0"/>
    <n v="0"/>
    <n v="721.89935064935059"/>
    <n v="0"/>
    <n v="0"/>
    <n v="3"/>
    <s v="20213"/>
    <s v="2021-3-01"/>
  </r>
  <r>
    <s v="VSR"/>
    <x v="0"/>
    <s v="14002924-19"/>
    <n v="2021"/>
    <s v="Marzo"/>
    <n v="2067"/>
    <s v="CLP"/>
    <n v="45141.604924675317"/>
    <n v="27077.841576358478"/>
    <n v="0"/>
    <n v="2415.9740259740261"/>
    <n v="755.89353204391455"/>
    <n v="0"/>
    <n v="0"/>
    <n v="0"/>
    <n v="0"/>
    <n v="0"/>
    <n v="0"/>
    <n v="0"/>
    <n v="0"/>
    <n v="652.31298701298704"/>
    <n v="0"/>
    <n v="0"/>
    <n v="0"/>
    <n v="652.31298701298704"/>
    <n v="0"/>
    <n v="0"/>
    <n v="3"/>
    <s v="20213"/>
    <s v="2021-3-01"/>
  </r>
  <r>
    <s v="VSR"/>
    <x v="0"/>
    <s v="14002923-19"/>
    <n v="2021"/>
    <s v="Marzo"/>
    <n v="2362.5"/>
    <s v="CLP"/>
    <n v="51595.085454545449"/>
    <n v="31120.680263199745"/>
    <n v="0"/>
    <n v="2761.3636363636365"/>
    <n v="863.95668575411139"/>
    <n v="0"/>
    <n v="0"/>
    <n v="0"/>
    <n v="0"/>
    <n v="0"/>
    <n v="0"/>
    <n v="0"/>
    <n v="0"/>
    <n v="745.56818181818176"/>
    <n v="0"/>
    <n v="0"/>
    <n v="0"/>
    <n v="745.56818181818176"/>
    <n v="0"/>
    <n v="0"/>
    <n v="3"/>
    <s v="20213"/>
    <s v="2021-3-01"/>
  </r>
  <r>
    <s v="VSR"/>
    <x v="0"/>
    <s v="14002617-19"/>
    <n v="2021"/>
    <s v="Marzo"/>
    <n v="369"/>
    <s v="CLP"/>
    <n v="8058.660966233766"/>
    <n v="4891.2812893396367"/>
    <n v="0"/>
    <n v="431.2987012987013"/>
    <n v="134.94180615588024"/>
    <n v="0"/>
    <n v="0"/>
    <n v="0"/>
    <n v="0"/>
    <n v="0"/>
    <n v="0"/>
    <n v="0"/>
    <n v="0"/>
    <n v="116.45064935064934"/>
    <n v="0"/>
    <n v="0"/>
    <n v="0"/>
    <n v="116.45064935064934"/>
    <n v="0"/>
    <n v="0"/>
    <n v="3"/>
    <s v="20213"/>
    <s v="2021-3-01"/>
  </r>
  <r>
    <s v="VSR"/>
    <x v="0"/>
    <s v="14002505-19"/>
    <n v="2021"/>
    <s v="Marzo"/>
    <n v="295.5"/>
    <s v="CLP"/>
    <n v="6453.4805298701294"/>
    <n v="3504.1673171239972"/>
    <n v="0"/>
    <n v="345.38961038961037"/>
    <n v="108.06315371019679"/>
    <n v="0"/>
    <n v="0"/>
    <n v="0"/>
    <n v="0"/>
    <n v="0"/>
    <n v="0"/>
    <n v="0"/>
    <n v="0"/>
    <n v="93.255194805194805"/>
    <n v="0"/>
    <n v="0"/>
    <n v="0"/>
    <n v="93.255194805194805"/>
    <n v="0"/>
    <n v="0"/>
    <n v="3"/>
    <s v="20213"/>
    <s v="2021-3-01"/>
  </r>
  <r>
    <s v="VSR"/>
    <x v="0"/>
    <s v="14003162-17"/>
    <n v="2021"/>
    <s v="Marzo"/>
    <n v="25"/>
    <s v="CLP"/>
    <n v="1299.7636363636364"/>
    <n v="673.2166112024247"/>
    <n v="0"/>
    <n v="129.96753246753246"/>
    <n v="9.142398791048798"/>
    <n v="0"/>
    <n v="0"/>
    <n v="0"/>
    <n v="0"/>
    <n v="0"/>
    <n v="0"/>
    <n v="0"/>
    <n v="0"/>
    <n v="7.8896103896103895"/>
    <n v="0"/>
    <n v="0"/>
    <n v="0"/>
    <n v="7.8896103896103895"/>
    <n v="0"/>
    <n v="0"/>
    <n v="3"/>
    <s v="20213"/>
    <s v="2021-3-01"/>
  </r>
  <r>
    <s v="VSR"/>
    <x v="0"/>
    <s v="14002528-16"/>
    <n v="2021"/>
    <s v="Marzo"/>
    <n v="17"/>
    <s v="CLP"/>
    <n v="883.83927272727271"/>
    <n v="550.60721651547101"/>
    <n v="0"/>
    <n v="88.377922077922079"/>
    <n v="6.216831177913182"/>
    <n v="0"/>
    <n v="0"/>
    <n v="0"/>
    <n v="0"/>
    <n v="0"/>
    <n v="0"/>
    <n v="0"/>
    <n v="0"/>
    <n v="5.3649350649350644"/>
    <n v="0"/>
    <n v="0"/>
    <n v="0"/>
    <n v="5.3649350649350644"/>
    <n v="0"/>
    <n v="0"/>
    <n v="3"/>
    <s v="20213"/>
    <s v="2021-3-01"/>
  </r>
  <r>
    <s v="VSR"/>
    <x v="0"/>
    <s v="14002605-17"/>
    <n v="2021"/>
    <s v="Marzo"/>
    <n v="28"/>
    <s v="CLP"/>
    <n v="1455.735272727273"/>
    <n v="863.96645281289898"/>
    <n v="0"/>
    <n v="145.56363636363636"/>
    <n v="10.239486645974653"/>
    <n v="0"/>
    <n v="0"/>
    <n v="0"/>
    <n v="0"/>
    <n v="0"/>
    <n v="0"/>
    <n v="0"/>
    <n v="0"/>
    <n v="8.836363636363636"/>
    <n v="0"/>
    <n v="0"/>
    <n v="0"/>
    <n v="8.836363636363636"/>
    <n v="0"/>
    <n v="0"/>
    <n v="3"/>
    <s v="20213"/>
    <s v="2021-3-01"/>
  </r>
  <r>
    <s v="VSR"/>
    <x v="0"/>
    <s v="14004945-16"/>
    <n v="2021"/>
    <s v="Marzo"/>
    <n v="3.5"/>
    <s v="CLP"/>
    <n v="207.40909090909091"/>
    <n v="115.49908647519526"/>
    <n v="0"/>
    <n v="20.740909090909092"/>
    <n v="0"/>
    <n v="0"/>
    <n v="0"/>
    <n v="0"/>
    <n v="0"/>
    <n v="0"/>
    <n v="0"/>
    <n v="0"/>
    <n v="0"/>
    <n v="1.1045454545454545"/>
    <n v="0"/>
    <n v="0"/>
    <n v="0"/>
    <n v="1.1045454545454545"/>
    <n v="0"/>
    <n v="0"/>
    <n v="3"/>
    <s v="20213"/>
    <s v="2021-3-01"/>
  </r>
  <r>
    <s v="VSR"/>
    <x v="1"/>
    <s v="14004807-16"/>
    <n v="2021"/>
    <s v="Marzo"/>
    <n v="16.5"/>
    <s v="USD"/>
    <n v="2640"/>
    <n v="1420.4859458033202"/>
    <n v="0"/>
    <n v="0"/>
    <n v="6.0339832020922062"/>
    <n v="10.581848516949153"/>
    <n v="4.7225274725274735"/>
    <n v="6.8406593406593403"/>
    <n v="0.38736263736263737"/>
    <n v="0"/>
    <n v="0"/>
    <n v="0"/>
    <n v="0"/>
    <n v="0"/>
    <n v="0"/>
    <n v="0"/>
    <n v="0"/>
    <n v="53.545492385141607"/>
    <n v="31.013094417643003"/>
    <n v="0"/>
    <n v="3"/>
    <s v="20213"/>
    <s v="2021-3-01"/>
  </r>
  <r>
    <s v="VSR"/>
    <x v="1"/>
    <s v="14004877-16"/>
    <n v="2021"/>
    <s v="Marzo"/>
    <n v="16.5"/>
    <s v="USD"/>
    <n v="1980"/>
    <n v="1024.7283608838941"/>
    <n v="0"/>
    <n v="0"/>
    <n v="6.0339832020922062"/>
    <n v="10.581848516949153"/>
    <n v="4.7225274725274735"/>
    <n v="6.8406593406593403"/>
    <n v="0.38736263736263737"/>
    <n v="0"/>
    <n v="0"/>
    <n v="0"/>
    <n v="0"/>
    <n v="0"/>
    <n v="0"/>
    <n v="0"/>
    <n v="0"/>
    <n v="53.545492385141607"/>
    <n v="31.013094417643003"/>
    <n v="0"/>
    <n v="3"/>
    <s v="20213"/>
    <s v="2021-3-01"/>
  </r>
  <r>
    <s v="VSR"/>
    <x v="1"/>
    <s v="14003090-13"/>
    <n v="2021"/>
    <s v="Marzo"/>
    <n v="16.5"/>
    <s v="USD"/>
    <n v="1188"/>
    <n v="417.1018440864965"/>
    <n v="0"/>
    <n v="0"/>
    <n v="6.0339832020922062"/>
    <n v="10.581848516949153"/>
    <n v="4.7225274725274735"/>
    <n v="6.8406593406593403"/>
    <n v="0.38736263736263737"/>
    <n v="0"/>
    <n v="0"/>
    <n v="0"/>
    <n v="0"/>
    <n v="0"/>
    <n v="0"/>
    <n v="0"/>
    <n v="0"/>
    <n v="53.545492385141607"/>
    <n v="31.013094417643003"/>
    <n v="0"/>
    <n v="3"/>
    <s v="20213"/>
    <s v="2021-3-01"/>
  </r>
  <r>
    <s v="VSR"/>
    <x v="1"/>
    <s v="14004806-14"/>
    <n v="2021"/>
    <s v="Marzo"/>
    <n v="33"/>
    <s v="USD"/>
    <n v="2376"/>
    <n v="758.03591900294134"/>
    <n v="0"/>
    <n v="0"/>
    <n v="12.067966404184412"/>
    <n v="21.163697033898305"/>
    <n v="9.445054945054947"/>
    <n v="13.681318681318681"/>
    <n v="0.77472527472527475"/>
    <n v="0"/>
    <n v="0"/>
    <n v="0"/>
    <n v="0"/>
    <n v="0"/>
    <n v="0"/>
    <n v="0"/>
    <n v="0"/>
    <n v="107.09098477028321"/>
    <n v="62.026188835286007"/>
    <n v="0"/>
    <n v="3"/>
    <s v="20213"/>
    <s v="2021-3-01"/>
  </r>
  <r>
    <s v="VSR"/>
    <x v="1"/>
    <s v="14004965-17"/>
    <n v="2021"/>
    <s v="Marzo"/>
    <n v="27.500000000000004"/>
    <s v="USD"/>
    <n v="2337.5000000000005"/>
    <n v="1419.2465358703396"/>
    <n v="0"/>
    <n v="0"/>
    <n v="10.056638670153678"/>
    <n v="17.636414194915254"/>
    <n v="7.8708791208791204"/>
    <n v="11.401098901098901"/>
    <n v="0.64560439560439575"/>
    <n v="0"/>
    <n v="0"/>
    <n v="0"/>
    <n v="0"/>
    <n v="0"/>
    <n v="0"/>
    <n v="0"/>
    <n v="0"/>
    <n v="89.242487308569366"/>
    <n v="51.688490696071689"/>
    <n v="0"/>
    <n v="3"/>
    <s v="20213"/>
    <s v="2021-3-01"/>
  </r>
  <r>
    <s v="VSR"/>
    <x v="1"/>
    <s v="14004966-19"/>
    <n v="2021"/>
    <s v="Marzo"/>
    <n v="55.000000000000007"/>
    <s v="USD"/>
    <n v="1870.0000000000002"/>
    <n v="979.93239120760188"/>
    <n v="0"/>
    <n v="0"/>
    <n v="20.113277340307356"/>
    <n v="35.272828389830508"/>
    <n v="15.741758241758241"/>
    <n v="22.802197802197803"/>
    <n v="1.2912087912087915"/>
    <n v="0"/>
    <n v="0"/>
    <n v="0"/>
    <n v="0"/>
    <n v="0"/>
    <n v="0"/>
    <n v="0"/>
    <n v="0"/>
    <n v="178.48497461713873"/>
    <n v="103.37698139214338"/>
    <n v="0"/>
    <n v="3"/>
    <s v="20213"/>
    <s v="2021-3-01"/>
  </r>
  <r>
    <s v="VSR"/>
    <x v="1"/>
    <s v="14004798-18"/>
    <n v="2021"/>
    <s v="Marzo"/>
    <n v="55.000000000000007"/>
    <s v="USD"/>
    <n v="1870.0000000000002"/>
    <n v="767.94478289793483"/>
    <n v="0"/>
    <n v="0"/>
    <n v="20.113277340307356"/>
    <n v="35.272828389830508"/>
    <n v="15.741758241758241"/>
    <n v="22.802197802197803"/>
    <n v="1.2912087912087915"/>
    <n v="0"/>
    <n v="0"/>
    <n v="0"/>
    <n v="0"/>
    <n v="0"/>
    <n v="0"/>
    <n v="0"/>
    <n v="0"/>
    <n v="178.48497461713873"/>
    <n v="103.37698139214338"/>
    <n v="0"/>
    <n v="3"/>
    <s v="20213"/>
    <s v="2021-3-01"/>
  </r>
  <r>
    <s v="VSR"/>
    <x v="1"/>
    <s v="14004800-18"/>
    <n v="2021"/>
    <s v="Marzo"/>
    <n v="13.750000000000002"/>
    <s v="USD"/>
    <n v="467.50000000000006"/>
    <n v="194.49657531944015"/>
    <n v="0"/>
    <n v="0"/>
    <n v="5.0283193350768389"/>
    <n v="8.818207097457627"/>
    <n v="3.9354395604395602"/>
    <n v="5.7005494505494507"/>
    <n v="0.32280219780219788"/>
    <n v="0"/>
    <n v="0"/>
    <n v="0"/>
    <n v="0"/>
    <n v="0"/>
    <n v="0"/>
    <n v="0"/>
    <n v="0"/>
    <n v="44.621243654284683"/>
    <n v="25.844245348035845"/>
    <n v="0"/>
    <n v="3"/>
    <s v="20213"/>
    <s v="2021-3-01"/>
  </r>
  <r>
    <s v="VSR"/>
    <x v="1"/>
    <s v="14004968-19"/>
    <n v="2021"/>
    <s v="Marzo"/>
    <n v="13.750000000000002"/>
    <s v="USD"/>
    <n v="467.50000000000006"/>
    <n v="240.56858394246737"/>
    <n v="0"/>
    <n v="0"/>
    <n v="5.0283193350768389"/>
    <n v="8.818207097457627"/>
    <n v="3.9354395604395602"/>
    <n v="5.7005494505494507"/>
    <n v="0.32280219780219788"/>
    <n v="0"/>
    <n v="0"/>
    <n v="0"/>
    <n v="0"/>
    <n v="0"/>
    <n v="0"/>
    <n v="0"/>
    <n v="0"/>
    <n v="44.621243654284683"/>
    <n v="25.844245348035845"/>
    <n v="0"/>
    <n v="3"/>
    <s v="20213"/>
    <s v="2021-3-01"/>
  </r>
  <r>
    <s v="VSR"/>
    <x v="1"/>
    <s v="14004967-19"/>
    <n v="2021"/>
    <s v="Marzo"/>
    <n v="27.500000000000004"/>
    <s v="USD"/>
    <n v="935.00000000000011"/>
    <n v="535.01040102910497"/>
    <n v="0"/>
    <n v="0"/>
    <n v="10.056638670153678"/>
    <n v="17.636414194915254"/>
    <n v="7.8708791208791204"/>
    <n v="11.401098901098901"/>
    <n v="0.64560439560439575"/>
    <n v="0"/>
    <n v="0"/>
    <n v="0"/>
    <n v="0"/>
    <n v="0"/>
    <n v="0"/>
    <n v="0"/>
    <n v="0"/>
    <n v="89.242487308569366"/>
    <n v="51.688490696071689"/>
    <n v="0"/>
    <n v="3"/>
    <s v="20213"/>
    <s v="2021-3-01"/>
  </r>
  <r>
    <s v="VSR"/>
    <x v="1"/>
    <s v="14004971-19"/>
    <n v="2021"/>
    <s v="Marzo"/>
    <n v="55.000000000000007"/>
    <s v="USD"/>
    <n v="1375.0000000000002"/>
    <n v="861.61298358371573"/>
    <n v="0"/>
    <n v="0"/>
    <n v="20.113277340307356"/>
    <n v="35.272828389830508"/>
    <n v="15.741758241758241"/>
    <n v="22.802197802197803"/>
    <n v="1.2912087912087915"/>
    <n v="0"/>
    <n v="0"/>
    <n v="0"/>
    <n v="0"/>
    <n v="0"/>
    <n v="0"/>
    <n v="0"/>
    <n v="0"/>
    <n v="178.48497461713873"/>
    <n v="103.37698139214338"/>
    <n v="0"/>
    <n v="3"/>
    <s v="20213"/>
    <s v="2021-3-01"/>
  </r>
  <r>
    <s v="VSR"/>
    <x v="1"/>
    <s v="14004970-19"/>
    <n v="2021"/>
    <s v="Marzo"/>
    <n v="55.000000000000007"/>
    <s v="USD"/>
    <n v="1375.0000000000002"/>
    <n v="865.61182573539804"/>
    <n v="0"/>
    <n v="0"/>
    <n v="20.113277340307356"/>
    <n v="35.272828389830508"/>
    <n v="15.741758241758241"/>
    <n v="22.802197802197803"/>
    <n v="1.2912087912087915"/>
    <n v="0"/>
    <n v="0"/>
    <n v="0"/>
    <n v="0"/>
    <n v="0"/>
    <n v="0"/>
    <n v="0"/>
    <n v="0"/>
    <n v="178.48497461713873"/>
    <n v="103.37698139214338"/>
    <n v="0"/>
    <n v="3"/>
    <s v="20213"/>
    <s v="2021-3-01"/>
  </r>
  <r>
    <s v="VSR"/>
    <x v="1"/>
    <s v="14004969-19"/>
    <n v="2021"/>
    <s v="Marzo"/>
    <n v="55.000000000000007"/>
    <s v="USD"/>
    <n v="1375.0000000000002"/>
    <n v="865.74145823111166"/>
    <n v="0"/>
    <n v="0"/>
    <n v="20.113277340307356"/>
    <n v="35.272828389830508"/>
    <n v="15.741758241758241"/>
    <n v="22.802197802197803"/>
    <n v="1.2912087912087915"/>
    <n v="0"/>
    <n v="0"/>
    <n v="0"/>
    <n v="0"/>
    <n v="0"/>
    <n v="0"/>
    <n v="0"/>
    <n v="0"/>
    <n v="178.48497461713873"/>
    <n v="103.37698139214338"/>
    <n v="0"/>
    <n v="3"/>
    <s v="20213"/>
    <s v="2021-3-01"/>
  </r>
  <r>
    <s v="VSR"/>
    <x v="1"/>
    <s v="14005004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"/>
    <s v="14004878-16"/>
    <n v="2021"/>
    <s v="Marzo"/>
    <n v="11"/>
    <s v="USD"/>
    <n v="1056"/>
    <n v="402.21439985688812"/>
    <n v="0"/>
    <n v="0"/>
    <n v="4.0226554680614708"/>
    <n v="7.0545656779661012"/>
    <n v="3.1483516483516483"/>
    <n v="4.5604395604395602"/>
    <n v="0.25824175824175821"/>
    <n v="0"/>
    <n v="0"/>
    <n v="0"/>
    <n v="0"/>
    <n v="0"/>
    <n v="0"/>
    <n v="0"/>
    <n v="0"/>
    <n v="35.696994923427738"/>
    <n v="20.675396278428671"/>
    <n v="0"/>
    <n v="3"/>
    <s v="20213"/>
    <s v="2021-3-01"/>
  </r>
  <r>
    <s v="VSR"/>
    <x v="1"/>
    <s v="14004809-17"/>
    <n v="2021"/>
    <s v="Marzo"/>
    <n v="11"/>
    <s v="USD"/>
    <n v="792"/>
    <n v="328.29939127012716"/>
    <n v="0"/>
    <n v="0"/>
    <n v="4.0226554680614708"/>
    <n v="7.0545656779661012"/>
    <n v="3.1483516483516483"/>
    <n v="4.5604395604395602"/>
    <n v="0.25824175824175821"/>
    <n v="0"/>
    <n v="0"/>
    <n v="0"/>
    <n v="0"/>
    <n v="0"/>
    <n v="0"/>
    <n v="0"/>
    <n v="0"/>
    <n v="35.696994923427738"/>
    <n v="20.675396278428671"/>
    <n v="0"/>
    <n v="3"/>
    <s v="20213"/>
    <s v="2021-3-01"/>
  </r>
  <r>
    <s v="VSR"/>
    <x v="1"/>
    <s v="14004952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"/>
    <s v="14004972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"/>
    <s v="14004949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"/>
    <s v="14004950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"/>
    <s v="14004951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"/>
    <s v="14004944-16"/>
    <n v="2021"/>
    <s v="Marzo"/>
    <n v="27.500000000000004"/>
    <s v="USD"/>
    <n v="1980.0000000000002"/>
    <n v="971.02075223367729"/>
    <n v="0"/>
    <n v="198.00000000000003"/>
    <n v="0"/>
    <n v="215.63641419491529"/>
    <n v="7.8708791208791204"/>
    <n v="11.401098901098901"/>
    <n v="0.64560439560439575"/>
    <n v="0"/>
    <n v="0"/>
    <n v="0"/>
    <n v="0"/>
    <n v="0"/>
    <n v="0"/>
    <n v="0"/>
    <n v="0"/>
    <n v="287.24248730856942"/>
    <n v="51.688490696071689"/>
    <n v="0"/>
    <n v="3"/>
    <s v="20213"/>
    <s v="2021-3-01"/>
  </r>
  <r>
    <s v="VSR"/>
    <x v="1"/>
    <s v="14005003-17"/>
    <n v="2021"/>
    <s v="Marzo"/>
    <n v="27.500000000000004"/>
    <s v="USD"/>
    <n v="1980.0000000000002"/>
    <n v="698.38242574000685"/>
    <n v="0"/>
    <n v="0"/>
    <n v="0"/>
    <n v="17.636414194915254"/>
    <n v="7.8708791208791204"/>
    <n v="11.401098901098901"/>
    <n v="0.64560439560439575"/>
    <n v="0"/>
    <n v="0"/>
    <n v="0"/>
    <n v="0"/>
    <n v="0"/>
    <n v="0"/>
    <n v="0"/>
    <n v="0"/>
    <n v="89.242487308569366"/>
    <n v="51.688490696071689"/>
    <n v="0"/>
    <n v="3"/>
    <s v="20213"/>
    <s v="2021-3-01"/>
  </r>
  <r>
    <s v="VSR"/>
    <x v="1"/>
    <s v="14004974-19"/>
    <n v="2021"/>
    <s v="Marzo"/>
    <n v="41.25"/>
    <s v="USD"/>
    <n v="1485"/>
    <n v="736.05618617653147"/>
    <n v="0"/>
    <n v="0"/>
    <n v="0"/>
    <n v="26.454621292372881"/>
    <n v="11.806318681318682"/>
    <n v="17.10164835164835"/>
    <n v="0.96840659340659341"/>
    <n v="0"/>
    <n v="0"/>
    <n v="0"/>
    <n v="0"/>
    <n v="0"/>
    <n v="0"/>
    <n v="0"/>
    <n v="0"/>
    <n v="133.86373096285402"/>
    <n v="77.532736044107523"/>
    <n v="0"/>
    <n v="3"/>
    <s v="20213"/>
    <s v="2021-3-01"/>
  </r>
  <r>
    <s v="VSR"/>
    <x v="1"/>
    <s v="14005002-19"/>
    <n v="2021"/>
    <s v="Marzo"/>
    <n v="82.5"/>
    <s v="USD"/>
    <n v="2227.5"/>
    <n v="1257.7560717265555"/>
    <n v="0"/>
    <n v="0"/>
    <n v="0"/>
    <n v="52.909242584745762"/>
    <n v="23.612637362637365"/>
    <n v="34.203296703296701"/>
    <n v="1.9368131868131868"/>
    <n v="0"/>
    <n v="0"/>
    <n v="0"/>
    <n v="0"/>
    <n v="0"/>
    <n v="0"/>
    <n v="0"/>
    <n v="0"/>
    <n v="267.72746192570804"/>
    <n v="155.06547208821505"/>
    <n v="0"/>
    <n v="3"/>
    <s v="20213"/>
    <s v="2021-3-01"/>
  </r>
  <r>
    <s v="VSR"/>
    <x v="1"/>
    <s v="14005001-18"/>
    <n v="2021"/>
    <s v="Marzo"/>
    <n v="55.000000000000007"/>
    <s v="USD"/>
    <n v="1155.0000000000002"/>
    <n v="871.07699259254082"/>
    <n v="0"/>
    <n v="0"/>
    <n v="0"/>
    <n v="35.272828389830508"/>
    <n v="15.741758241758241"/>
    <n v="22.802197802197803"/>
    <n v="1.2912087912087915"/>
    <n v="0"/>
    <n v="0"/>
    <n v="0"/>
    <n v="0"/>
    <n v="0"/>
    <n v="0"/>
    <n v="0"/>
    <n v="0"/>
    <n v="178.48497461713873"/>
    <n v="103.37698139214338"/>
    <n v="0"/>
    <n v="3"/>
    <s v="20213"/>
    <s v="2021-3-01"/>
  </r>
  <r>
    <s v="VSR"/>
    <x v="2"/>
    <s v="14004790-18"/>
    <n v="2021"/>
    <s v="Marzo"/>
    <n v="68.75"/>
    <s v="USD"/>
    <n v="2165.625"/>
    <n v="883.83903209355822"/>
    <n v="0"/>
    <n v="137.5"/>
    <n v="0"/>
    <n v="204.67333333333332"/>
    <n v="27.069160997732428"/>
    <n v="39.210128495842781"/>
    <n v="2.2203325774754346"/>
    <n v="0"/>
    <n v="0"/>
    <n v="18.036088373582256"/>
    <n v="0"/>
    <n v="0"/>
    <n v="0"/>
    <n v="0"/>
    <n v="0"/>
    <n v="420.43027051814539"/>
    <n v="129.22122674017919"/>
    <n v="0"/>
    <n v="3"/>
    <s v="20213"/>
    <s v="2021-3-01"/>
  </r>
  <r>
    <s v="VSR"/>
    <x v="2"/>
    <s v="14004787-18"/>
    <n v="2021"/>
    <s v="Marzo"/>
    <n v="68.75"/>
    <s v="USD"/>
    <n v="3093.75"/>
    <n v="1379.2131867439321"/>
    <n v="0"/>
    <n v="137.5"/>
    <n v="0"/>
    <n v="292.67333333333335"/>
    <n v="27.069160997732428"/>
    <n v="39.210128495842781"/>
    <n v="2.2203325774754346"/>
    <n v="0"/>
    <n v="0"/>
    <n v="25.765840533688937"/>
    <n v="0"/>
    <n v="0"/>
    <n v="0"/>
    <n v="0"/>
    <n v="0"/>
    <n v="516.16002267825206"/>
    <n v="129.22122674017919"/>
    <n v="0"/>
    <n v="3"/>
    <s v="20213"/>
    <s v="2021-3-01"/>
  </r>
  <r>
    <s v="VSR"/>
    <x v="2"/>
    <s v="14004786-18"/>
    <n v="2021"/>
    <s v="Marzo"/>
    <n v="68.75"/>
    <s v="USD"/>
    <n v="3093.75"/>
    <n v="1367.6314514814289"/>
    <n v="0"/>
    <n v="275"/>
    <n v="0"/>
    <n v="42.423333333333332"/>
    <n v="27.069160997732428"/>
    <n v="39.210128495842781"/>
    <n v="2.2203325774754346"/>
    <n v="0"/>
    <n v="0"/>
    <n v="25.765840533688937"/>
    <n v="0"/>
    <n v="0"/>
    <n v="0"/>
    <n v="0"/>
    <n v="0"/>
    <n v="265.91002267825212"/>
    <n v="129.22122674017919"/>
    <n v="0"/>
    <n v="3"/>
    <s v="20213"/>
    <s v="2021-3-01"/>
  </r>
  <r>
    <s v="VSR"/>
    <x v="2"/>
    <s v="14004789-19"/>
    <n v="2021"/>
    <s v="Marzo"/>
    <n v="82.5"/>
    <s v="USD"/>
    <n v="2598.75"/>
    <n v="1061.6042029829805"/>
    <n v="0"/>
    <n v="165"/>
    <n v="0"/>
    <n v="245.60799999999998"/>
    <n v="32.482993197278915"/>
    <n v="47.052154195011333"/>
    <n v="2.6643990929705215"/>
    <n v="0"/>
    <n v="0"/>
    <n v="21.643306048298708"/>
    <n v="0"/>
    <n v="0"/>
    <n v="0"/>
    <n v="0"/>
    <n v="0"/>
    <n v="504.51632462177446"/>
    <n v="155.06547208821505"/>
    <n v="0"/>
    <n v="3"/>
    <s v="20213"/>
    <s v="2021-3-01"/>
  </r>
  <r>
    <s v="VSR"/>
    <x v="2"/>
    <s v="14004788-18"/>
    <n v="2021"/>
    <s v="Marzo"/>
    <n v="82.5"/>
    <s v="USD"/>
    <n v="2598.75"/>
    <n v="1066.6051017397933"/>
    <n v="0"/>
    <n v="165"/>
    <n v="0"/>
    <n v="50.908000000000001"/>
    <n v="32.482993197278915"/>
    <n v="47.052154195011333"/>
    <n v="2.6643990929705215"/>
    <n v="0"/>
    <n v="0"/>
    <n v="21.643306048298708"/>
    <n v="0"/>
    <n v="0"/>
    <n v="0"/>
    <n v="0"/>
    <n v="0"/>
    <n v="309.81632462177453"/>
    <n v="155.06547208821505"/>
    <n v="0"/>
    <n v="3"/>
    <s v="20213"/>
    <s v="2021-3-01"/>
  </r>
  <r>
    <s v="VSR"/>
    <x v="2"/>
    <s v="14002820-16"/>
    <n v="2021"/>
    <s v="Marzo"/>
    <n v="55.000000000000007"/>
    <s v="USD"/>
    <n v="4620.0000000000009"/>
    <n v="1769.651813426219"/>
    <n v="0"/>
    <n v="275.00000000000006"/>
    <n v="20.113277340307356"/>
    <n v="656.5386666666667"/>
    <n v="21.655328798185945"/>
    <n v="31.368102796674226"/>
    <n v="1.7762660619803479"/>
    <n v="0"/>
    <n v="0"/>
    <n v="38.476988530308823"/>
    <n v="0"/>
    <n v="0"/>
    <n v="0"/>
    <n v="0"/>
    <n v="0"/>
    <n v="853.19233424595939"/>
    <n v="103.37698139214338"/>
    <n v="0"/>
    <n v="3"/>
    <s v="20213"/>
    <s v="2021-3-01"/>
  </r>
  <r>
    <s v="VSR"/>
    <x v="2"/>
    <s v="14004928-18"/>
    <n v="2021"/>
    <s v="Marzo"/>
    <n v="41.25"/>
    <s v="USD"/>
    <n v="1732.5"/>
    <n v="619.11777917461188"/>
    <n v="0"/>
    <n v="165"/>
    <n v="15.084958005230515"/>
    <n v="25.454000000000001"/>
    <n v="16.241496598639458"/>
    <n v="23.526077097505667"/>
    <n v="1.3321995464852607"/>
    <n v="0"/>
    <n v="0"/>
    <n v="14.428870698865806"/>
    <n v="0"/>
    <n v="0"/>
    <n v="0"/>
    <n v="0"/>
    <n v="0"/>
    <n v="158.51537998560372"/>
    <n v="77.532736044107523"/>
    <n v="0"/>
    <n v="3"/>
    <s v="20213"/>
    <s v="2021-3-01"/>
  </r>
  <r>
    <s v="VSR"/>
    <x v="2"/>
    <s v="14004929-18"/>
    <n v="2021"/>
    <s v="Marzo"/>
    <n v="41.25"/>
    <s v="USD"/>
    <n v="1732.5"/>
    <n v="560.25619983364641"/>
    <n v="0"/>
    <n v="165"/>
    <n v="15.084958005230515"/>
    <n v="25.454000000000001"/>
    <n v="16.241496598639458"/>
    <n v="23.526077097505667"/>
    <n v="1.3321995464852607"/>
    <n v="0"/>
    <n v="0"/>
    <n v="14.428870698865806"/>
    <n v="0"/>
    <n v="0"/>
    <n v="0"/>
    <n v="0"/>
    <n v="0"/>
    <n v="158.51537998560372"/>
    <n v="77.532736044107523"/>
    <n v="0"/>
    <n v="3"/>
    <s v="20213"/>
    <s v="2021-3-01"/>
  </r>
  <r>
    <s v="VSR"/>
    <x v="2"/>
    <s v="14002823-16"/>
    <n v="2021"/>
    <s v="Marzo"/>
    <n v="55.000000000000007"/>
    <s v="USD"/>
    <n v="3465.0000000000005"/>
    <n v="1675.6783837265239"/>
    <n v="0"/>
    <n v="275.00000000000006"/>
    <n v="20.113277340307356"/>
    <n v="193.43866666666668"/>
    <n v="21.655328798185945"/>
    <n v="31.368102796674226"/>
    <n v="1.7762660619803479"/>
    <n v="0"/>
    <n v="0"/>
    <n v="28.857741397731616"/>
    <n v="0"/>
    <n v="0"/>
    <n v="0"/>
    <n v="0"/>
    <n v="0"/>
    <n v="380.47308711338218"/>
    <n v="103.37698139214338"/>
    <n v="0"/>
    <n v="3"/>
    <s v="20213"/>
    <s v="2021-3-01"/>
  </r>
  <r>
    <s v="VSR"/>
    <x v="2"/>
    <s v="14002821-17"/>
    <n v="2021"/>
    <s v="Marzo"/>
    <n v="55.000000000000007"/>
    <s v="USD"/>
    <n v="3465.0000000000005"/>
    <n v="1561.4626957790276"/>
    <n v="0"/>
    <n v="275.00000000000006"/>
    <n v="20.113277340307356"/>
    <n v="193.43866666666668"/>
    <n v="21.655328798185945"/>
    <n v="31.368102796674226"/>
    <n v="1.7762660619803479"/>
    <n v="0"/>
    <n v="0"/>
    <n v="28.857741397731616"/>
    <n v="0"/>
    <n v="0"/>
    <n v="0"/>
    <n v="0"/>
    <n v="0"/>
    <n v="380.47308711338218"/>
    <n v="103.37698139214338"/>
    <n v="0"/>
    <n v="3"/>
    <s v="20213"/>
    <s v="2021-3-01"/>
  </r>
  <r>
    <s v="VSR"/>
    <x v="2"/>
    <s v="14002822-14"/>
    <n v="2021"/>
    <s v="Marzo"/>
    <n v="55.000000000000007"/>
    <s v="USD"/>
    <n v="3465.0000000000005"/>
    <n v="1675.8239325015347"/>
    <n v="0"/>
    <n v="275.00000000000006"/>
    <n v="20.113277340307356"/>
    <n v="193.43866666666668"/>
    <n v="21.655328798185945"/>
    <n v="31.368102796674226"/>
    <n v="1.7762660619803479"/>
    <n v="0"/>
    <n v="0"/>
    <n v="28.857741397731616"/>
    <n v="0"/>
    <n v="0"/>
    <n v="0"/>
    <n v="0"/>
    <n v="0"/>
    <n v="380.47308711338218"/>
    <n v="103.37698139214338"/>
    <n v="0"/>
    <n v="3"/>
    <s v="20213"/>
    <s v="2021-3-01"/>
  </r>
  <r>
    <s v="VSR"/>
    <x v="3"/>
    <s v="14004654-18"/>
    <n v="2021"/>
    <s v="Marzo"/>
    <n v="110.00000000000001"/>
    <s v="USD"/>
    <n v="3850.0000000000005"/>
    <n v="2280.3622998403489"/>
    <n v="0"/>
    <n v="0"/>
    <n v="0"/>
    <n v="39.990260869565219"/>
    <n v="27.285714285714292"/>
    <n v="39.523809523809533"/>
    <n v="2.2380952380952381"/>
    <n v="0"/>
    <n v="0"/>
    <n v="0"/>
    <n v="0"/>
    <n v="0"/>
    <n v="0"/>
    <n v="0"/>
    <n v="0"/>
    <n v="315.79184270147107"/>
    <n v="206.75396278428676"/>
    <n v="0"/>
    <n v="3"/>
    <s v="20213"/>
    <s v="2021-3-01"/>
  </r>
  <r>
    <s v="VSR"/>
    <x v="3"/>
    <s v="14004653-18"/>
    <n v="2021"/>
    <s v="Marzo"/>
    <n v="55.000000000000007"/>
    <s v="USD"/>
    <n v="1540.0000000000002"/>
    <n v="922.344091778299"/>
    <n v="0"/>
    <n v="0"/>
    <n v="0"/>
    <n v="19.99513043478261"/>
    <n v="13.642857142857146"/>
    <n v="19.761904761904766"/>
    <n v="1.1190476190476191"/>
    <n v="0"/>
    <n v="0"/>
    <n v="0"/>
    <n v="0"/>
    <n v="0"/>
    <n v="0"/>
    <n v="0"/>
    <n v="0"/>
    <n v="157.89592135073553"/>
    <n v="103.37698139214338"/>
    <n v="0"/>
    <n v="3"/>
    <s v="20213"/>
    <s v="2021-3-01"/>
  </r>
  <r>
    <s v="VSR"/>
    <x v="3"/>
    <s v="14004852-18"/>
    <n v="2021"/>
    <s v="Marzo"/>
    <n v="27.500000000000004"/>
    <s v="USD"/>
    <n v="715.00000000000011"/>
    <n v="424.72796011542812"/>
    <n v="0"/>
    <n v="0"/>
    <n v="0"/>
    <n v="9.9975652173913048"/>
    <n v="6.821428571428573"/>
    <n v="9.8809523809523832"/>
    <n v="0.55952380952380953"/>
    <n v="0"/>
    <n v="0"/>
    <n v="0"/>
    <n v="0"/>
    <n v="0"/>
    <n v="0"/>
    <n v="0"/>
    <n v="0"/>
    <n v="78.947960675367767"/>
    <n v="51.688490696071689"/>
    <n v="0"/>
    <n v="3"/>
    <s v="20213"/>
    <s v="2021-3-01"/>
  </r>
  <r>
    <s v="VSR"/>
    <x v="3"/>
    <s v="14004652-18"/>
    <n v="2021"/>
    <s v="Marzo"/>
    <n v="220.00000000000003"/>
    <s v="USD"/>
    <n v="4840.0000000000009"/>
    <n v="3327.4763069415922"/>
    <n v="0"/>
    <n v="0"/>
    <n v="0"/>
    <n v="79.980521739130438"/>
    <n v="54.571428571428584"/>
    <n v="79.047619047619065"/>
    <n v="4.4761904761904763"/>
    <n v="0"/>
    <n v="0"/>
    <n v="0"/>
    <n v="0"/>
    <n v="0"/>
    <n v="0"/>
    <n v="0"/>
    <n v="0"/>
    <n v="631.58368540294214"/>
    <n v="413.50792556857351"/>
    <n v="0"/>
    <n v="3"/>
    <s v="20213"/>
    <s v="2021-3-01"/>
  </r>
  <r>
    <s v="VSR"/>
    <x v="3"/>
    <s v="14004655-17"/>
    <n v="2021"/>
    <s v="Marzo"/>
    <n v="13.750000000000002"/>
    <s v="USD"/>
    <n v="1100.0000000000002"/>
    <n v="482.85556454356708"/>
    <n v="0"/>
    <n v="0"/>
    <n v="0"/>
    <n v="4.9987826086956524"/>
    <n v="3.4107142857142865"/>
    <n v="4.9404761904761916"/>
    <n v="0.27976190476190477"/>
    <n v="0"/>
    <n v="0"/>
    <n v="0"/>
    <n v="0"/>
    <n v="0"/>
    <n v="0"/>
    <n v="0"/>
    <n v="0"/>
    <n v="39.473980337683884"/>
    <n v="25.844245348035845"/>
    <n v="0"/>
    <n v="3"/>
    <s v="20213"/>
    <s v="2021-3-01"/>
  </r>
  <r>
    <s v="VSR"/>
    <x v="3"/>
    <s v="14004887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3"/>
    <s v="14004886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3"/>
    <s v="14004885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"/>
    <s v="14004913-16"/>
    <n v="2021"/>
    <s v="Marzo"/>
    <n v="6.6000000000000005"/>
    <s v="USD"/>
    <n v="1188"/>
    <n v="570.81778315372492"/>
    <n v="0"/>
    <n v="39.6"/>
    <n v="2.4135932808368827"/>
    <n v="3.8276894117647058"/>
    <n v="3.2742857142857145"/>
    <n v="4.7428571428571438"/>
    <n v="0.26857142857142857"/>
    <n v="0"/>
    <n v="0"/>
    <n v="9.8940827649365524"/>
    <n v="0"/>
    <n v="0"/>
    <n v="0"/>
    <n v="0"/>
    <n v="0"/>
    <n v="34.412724229472744"/>
    <n v="12.405237767057203"/>
    <n v="0"/>
    <n v="3"/>
    <s v="20213"/>
    <s v="2021-3-01"/>
  </r>
  <r>
    <s v="VSR"/>
    <x v="4"/>
    <s v="14004877-15"/>
    <n v="2021"/>
    <s v="Marzo"/>
    <n v="6.6000000000000005"/>
    <s v="USD"/>
    <n v="792.00000000000011"/>
    <n v="413.70173593070677"/>
    <n v="0"/>
    <n v="19.8"/>
    <n v="2.4135932808368827"/>
    <n v="3.8276894117647058"/>
    <n v="3.2742857142857145"/>
    <n v="4.7428571428571438"/>
    <n v="0.26857142857142857"/>
    <n v="0"/>
    <n v="0"/>
    <n v="6.5960551766243691"/>
    <n v="0"/>
    <n v="0"/>
    <n v="0"/>
    <n v="0"/>
    <n v="0"/>
    <n v="31.114696641160563"/>
    <n v="12.405237767057203"/>
    <n v="0"/>
    <n v="3"/>
    <s v="20213"/>
    <s v="2021-3-01"/>
  </r>
  <r>
    <s v="VSR"/>
    <x v="4"/>
    <s v="14004339-17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"/>
    <s v="14004343-17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"/>
    <s v="14004340-14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"/>
    <s v="14004341-14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"/>
    <s v="14004413-13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"/>
    <s v="14004414-13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"/>
    <s v="14004346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"/>
    <s v="14004345-17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5"/>
    <s v="14004391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5"/>
    <s v="14004392-15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5"/>
    <s v="14004390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6"/>
    <s v="14004718-18"/>
    <n v="2021"/>
    <s v="Marzo"/>
    <n v="275"/>
    <s v="USD"/>
    <n v="10450"/>
    <n v="5475.7488497483046"/>
    <n v="0"/>
    <n v="550"/>
    <n v="0"/>
    <n v="136.01436781609195"/>
    <n v="62.012987012987011"/>
    <n v="89.826839826839816"/>
    <n v="5.0865800865800868"/>
    <n v="0"/>
    <n v="0"/>
    <n v="87.031283580460411"/>
    <n v="0"/>
    <n v="0"/>
    <n v="0"/>
    <n v="0"/>
    <n v="0"/>
    <n v="896.85696528367612"/>
    <n v="516.88490696071676"/>
    <n v="0"/>
    <n v="3"/>
    <s v="20213"/>
    <s v="2021-3-01"/>
  </r>
  <r>
    <s v="VSR"/>
    <x v="6"/>
    <s v="14004719-18"/>
    <n v="2021"/>
    <s v="Marzo"/>
    <n v="137.5"/>
    <s v="USD"/>
    <n v="5225"/>
    <n v="2220.8721265380022"/>
    <n v="0"/>
    <n v="275"/>
    <n v="0"/>
    <n v="68.007183908045974"/>
    <n v="31.006493506493506"/>
    <n v="44.913419913419908"/>
    <n v="2.5432900432900434"/>
    <n v="0"/>
    <n v="0"/>
    <n v="43.515641790230205"/>
    <n v="0"/>
    <n v="0"/>
    <n v="0"/>
    <n v="0"/>
    <n v="0"/>
    <n v="448.42848264183806"/>
    <n v="258.44245348035838"/>
    <n v="0"/>
    <n v="3"/>
    <s v="20213"/>
    <s v="2021-3-01"/>
  </r>
  <r>
    <s v="VSR"/>
    <x v="6"/>
    <s v="14004720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6"/>
    <s v="14004401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6"/>
    <s v="14004423-16"/>
    <n v="2021"/>
    <s v="Marzo"/>
    <n v="27.500000000000004"/>
    <s v="USD"/>
    <n v="5225.0000000000009"/>
    <n v="2311.9332546748769"/>
    <n v="0"/>
    <n v="275.00000000000006"/>
    <n v="0"/>
    <n v="13.601436781609198"/>
    <n v="6.2012987012987031"/>
    <n v="8.9826839826839837"/>
    <n v="0.5086580086580087"/>
    <n v="0"/>
    <n v="0"/>
    <n v="43.515641790230212"/>
    <n v="0"/>
    <n v="0"/>
    <n v="0"/>
    <n v="0"/>
    <n v="0"/>
    <n v="124.4982099605518"/>
    <n v="51.688490696071689"/>
    <n v="0"/>
    <n v="3"/>
    <s v="20213"/>
    <s v="2021-3-01"/>
  </r>
  <r>
    <s v="VSR"/>
    <x v="6"/>
    <s v="14004560-17"/>
    <n v="2021"/>
    <s v="Marzo"/>
    <n v="137.5"/>
    <s v="USD"/>
    <n v="11000"/>
    <n v="5428.2125695920695"/>
    <n v="0"/>
    <n v="1100"/>
    <n v="0"/>
    <n v="68.007183908045974"/>
    <n v="31.006493506493506"/>
    <n v="44.913419913419908"/>
    <n v="2.5432900432900434"/>
    <n v="0"/>
    <n v="0"/>
    <n v="91.611877453116222"/>
    <n v="0"/>
    <n v="0"/>
    <n v="0"/>
    <n v="0"/>
    <n v="0"/>
    <n v="496.52471830472405"/>
    <n v="258.44245348035838"/>
    <n v="0"/>
    <n v="3"/>
    <s v="20213"/>
    <s v="2021-3-01"/>
  </r>
  <r>
    <s v="VSR"/>
    <x v="6"/>
    <s v="14004791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7"/>
    <s v="14004747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7"/>
    <s v="14004920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7"/>
    <s v="14004205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8"/>
    <s v="14004994-17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8"/>
    <s v="14004992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8"/>
    <s v="14004993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8"/>
    <s v="14004988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8"/>
    <s v="14004989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8"/>
    <s v="14004987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8"/>
    <s v="14004990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8"/>
    <s v="14004991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8"/>
    <s v="14004534-17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8"/>
    <s v="14004539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8"/>
    <s v="14004537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8"/>
    <s v="14004538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8"/>
    <s v="14004540-17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9"/>
    <s v="14004058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9"/>
    <s v="14004842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0"/>
    <s v="14004627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0"/>
    <s v="14004630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1"/>
    <s v="14004591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1"/>
    <s v="14004212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1"/>
    <s v="14004700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1"/>
    <s v="14004589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1"/>
    <s v="14004213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1"/>
    <s v="14004590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1"/>
    <s v="14004944-16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2"/>
    <s v="14004714-17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2"/>
    <s v="14004712-16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2"/>
    <s v="14004451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2"/>
    <s v="14004713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2"/>
    <s v="14004782-17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2"/>
    <s v="14004781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3"/>
    <s v="14004450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3"/>
    <s v="14004872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3"/>
    <s v="14004783-15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3"/>
    <s v="14004784-15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4"/>
    <s v="14004668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5"/>
    <s v="14004814-18"/>
    <n v="2021"/>
    <s v="Marzo"/>
    <n v="55.000000000000007"/>
    <s v="USD"/>
    <n v="2200.0000000000005"/>
    <n v="787.49479294158982"/>
    <n v="0"/>
    <n v="220.00000000000003"/>
    <n v="20.113277340307356"/>
    <n v="0"/>
    <n v="12.993197278911566"/>
    <n v="18.82086167800454"/>
    <n v="1.0657596371882088"/>
    <n v="0"/>
    <n v="0"/>
    <n v="18.322375490623248"/>
    <n v="0"/>
    <n v="0"/>
    <n v="0"/>
    <n v="0"/>
    <n v="0"/>
    <n v="154.57917547687094"/>
    <n v="103.37698139214338"/>
    <n v="0"/>
    <n v="3"/>
    <s v="20213"/>
    <s v="2021-3-01"/>
  </r>
  <r>
    <s v="VSR"/>
    <x v="15"/>
    <s v="14004919-16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6"/>
    <s v="14004766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6"/>
    <s v="14004942-16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6"/>
    <s v="14004941-16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6"/>
    <s v="14004763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6"/>
    <s v="14004764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6"/>
    <s v="14004765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6"/>
    <s v="14004760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6"/>
    <s v="14004761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6"/>
    <s v="14004940-16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6"/>
    <s v="14004938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6"/>
    <s v="14004937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7"/>
    <s v="14004955-17"/>
    <n v="2021"/>
    <s v="Marzo"/>
    <n v="110.00000000000001"/>
    <s v="USD"/>
    <n v="10450.000000000002"/>
    <n v="3679.2860526723348"/>
    <n v="0"/>
    <n v="2750.0000000000005"/>
    <n v="40.226554680614711"/>
    <n v="131.71506024096385"/>
    <n v="58.469387755102041"/>
    <n v="84.693877551020421"/>
    <n v="4.795918367346939"/>
    <n v="0"/>
    <n v="0"/>
    <n v="0"/>
    <n v="0"/>
    <n v="0"/>
    <n v="0"/>
    <n v="0"/>
    <n v="0"/>
    <n v="486.42820669872003"/>
    <n v="206.75396278428676"/>
    <n v="0"/>
    <n v="3"/>
    <s v="20213"/>
    <s v="2021-3-01"/>
  </r>
  <r>
    <s v="VSR"/>
    <x v="17"/>
    <s v="14004954-18"/>
    <n v="2021"/>
    <s v="Marzo"/>
    <n v="110.00000000000001"/>
    <s v="USD"/>
    <n v="8800.0000000000018"/>
    <n v="2099.4698134428195"/>
    <n v="0"/>
    <n v="2200.0000000000005"/>
    <n v="40.226554680614711"/>
    <n v="131.71506024096385"/>
    <n v="58.469387755102041"/>
    <n v="84.693877551020421"/>
    <n v="4.795918367346939"/>
    <n v="0"/>
    <n v="0"/>
    <n v="0"/>
    <n v="0"/>
    <n v="0"/>
    <n v="0"/>
    <n v="0"/>
    <n v="0"/>
    <n v="486.42820669872003"/>
    <n v="206.75396278428676"/>
    <n v="0"/>
    <n v="3"/>
    <s v="20213"/>
    <s v="2021-3-01"/>
  </r>
  <r>
    <s v="VSR"/>
    <x v="18"/>
    <s v="14004965-17"/>
    <n v="2021"/>
    <s v="Marzo"/>
    <n v="13.750000000000002"/>
    <s v="USD"/>
    <n v="1374.45"/>
    <n v="709.62326793516979"/>
    <n v="0"/>
    <n v="137.50000000000003"/>
    <n v="5.0283193350768389"/>
    <n v="5.7883222222222219"/>
    <n v="8.5267857142857153"/>
    <n v="12.351190476190478"/>
    <n v="0.69940476190476197"/>
    <n v="0"/>
    <n v="0"/>
    <n v="0"/>
    <n v="0"/>
    <n v="0"/>
    <n v="0"/>
    <n v="0"/>
    <n v="0"/>
    <n v="53.209948522639024"/>
    <n v="25.844245348035845"/>
    <n v="0"/>
    <n v="3"/>
    <s v="20213"/>
    <s v="2021-3-01"/>
  </r>
  <r>
    <s v="VSR"/>
    <x v="18"/>
    <s v="14004975-19"/>
    <n v="2021"/>
    <s v="Marzo"/>
    <n v="22"/>
    <s v="USD"/>
    <n v="879.12"/>
    <n v="391.97295648304066"/>
    <n v="0"/>
    <n v="132"/>
    <n v="8.0453109361229416"/>
    <n v="9.2613155555555551"/>
    <n v="13.642857142857142"/>
    <n v="19.761904761904763"/>
    <n v="1.1190476190476191"/>
    <n v="0"/>
    <n v="0"/>
    <n v="0"/>
    <n v="0"/>
    <n v="0"/>
    <n v="0"/>
    <n v="0"/>
    <n v="0"/>
    <n v="85.135917636222416"/>
    <n v="41.350792556857343"/>
    <n v="0"/>
    <n v="3"/>
    <s v="20213"/>
    <s v="2021-3-01"/>
  </r>
  <r>
    <s v="VSR"/>
    <x v="18"/>
    <s v="14004977-19"/>
    <n v="2021"/>
    <s v="Marzo"/>
    <n v="13.750000000000002"/>
    <s v="USD"/>
    <n v="549.45000000000005"/>
    <n v="224.28642205884378"/>
    <n v="0"/>
    <n v="82.500000000000014"/>
    <n v="5.0283193350768389"/>
    <n v="5.7883222222222219"/>
    <n v="8.5267857142857153"/>
    <n v="12.351190476190478"/>
    <n v="0.69940476190476197"/>
    <n v="0"/>
    <n v="0"/>
    <n v="0"/>
    <n v="0"/>
    <n v="0"/>
    <n v="0"/>
    <n v="0"/>
    <n v="0"/>
    <n v="53.209948522639024"/>
    <n v="25.844245348035845"/>
    <n v="0"/>
    <n v="3"/>
    <s v="20213"/>
    <s v="2021-3-01"/>
  </r>
  <r>
    <s v="VSR"/>
    <x v="18"/>
    <s v="14004976-19"/>
    <n v="2021"/>
    <s v="Marzo"/>
    <n v="13.750000000000002"/>
    <s v="USD"/>
    <n v="549.45000000000005"/>
    <n v="267.50520051455248"/>
    <n v="0"/>
    <n v="82.500000000000014"/>
    <n v="5.0283193350768389"/>
    <n v="5.7883222222222219"/>
    <n v="8.5267857142857153"/>
    <n v="12.351190476190478"/>
    <n v="0.69940476190476197"/>
    <n v="0"/>
    <n v="0"/>
    <n v="0"/>
    <n v="0"/>
    <n v="0"/>
    <n v="0"/>
    <n v="0"/>
    <n v="0"/>
    <n v="53.209948522639024"/>
    <n v="25.844245348035845"/>
    <n v="0"/>
    <n v="3"/>
    <s v="20213"/>
    <s v="2021-3-01"/>
  </r>
  <r>
    <s v="VSR"/>
    <x v="18"/>
    <s v="14004981-19"/>
    <n v="2021"/>
    <s v="Marzo"/>
    <n v="165"/>
    <s v="USD"/>
    <n v="4950"/>
    <n v="2419.5387793225755"/>
    <n v="0"/>
    <n v="742.5"/>
    <n v="60.33983202092206"/>
    <n v="69.459866666666656"/>
    <n v="102.32142857142857"/>
    <n v="148.21428571428572"/>
    <n v="8.3928571428571423"/>
    <n v="0"/>
    <n v="0"/>
    <n v="0"/>
    <n v="0"/>
    <n v="0"/>
    <n v="0"/>
    <n v="0"/>
    <n v="0"/>
    <n v="638.51938227166818"/>
    <n v="310.13094417643009"/>
    <n v="0"/>
    <n v="3"/>
    <s v="20213"/>
    <s v="2021-3-01"/>
  </r>
  <r>
    <s v="VSR"/>
    <x v="18"/>
    <s v="14004983-19"/>
    <n v="2021"/>
    <s v="Marzo"/>
    <n v="110.00000000000001"/>
    <s v="USD"/>
    <n v="3300.0000000000005"/>
    <n v="1621.0235371850818"/>
    <n v="0"/>
    <n v="495.00000000000006"/>
    <n v="40.226554680614711"/>
    <n v="46.306577777777775"/>
    <n v="68.214285714285722"/>
    <n v="98.809523809523824"/>
    <n v="5.5952380952380958"/>
    <n v="0"/>
    <n v="0"/>
    <n v="0"/>
    <n v="0"/>
    <n v="0"/>
    <n v="0"/>
    <n v="0"/>
    <n v="0"/>
    <n v="425.67958818111219"/>
    <n v="206.75396278428676"/>
    <n v="0"/>
    <n v="3"/>
    <s v="20213"/>
    <s v="2021-3-01"/>
  </r>
  <r>
    <s v="VSR"/>
    <x v="18"/>
    <s v="14004982-19"/>
    <n v="2021"/>
    <s v="Marzo"/>
    <n v="165"/>
    <s v="USD"/>
    <n v="4950"/>
    <n v="2431.9242032647635"/>
    <n v="0"/>
    <n v="742.5"/>
    <n v="60.33983202092206"/>
    <n v="69.459866666666656"/>
    <n v="102.32142857142857"/>
    <n v="148.21428571428572"/>
    <n v="8.3928571428571423"/>
    <n v="0"/>
    <n v="0"/>
    <n v="0"/>
    <n v="0"/>
    <n v="0"/>
    <n v="0"/>
    <n v="0"/>
    <n v="0"/>
    <n v="638.51938227166818"/>
    <n v="310.13094417643009"/>
    <n v="0"/>
    <n v="3"/>
    <s v="20213"/>
    <s v="2021-3-01"/>
  </r>
  <r>
    <s v="VSR"/>
    <x v="18"/>
    <s v="14004984-19"/>
    <n v="2021"/>
    <s v="Marzo"/>
    <n v="27.500000000000004"/>
    <s v="USD"/>
    <n v="825.00000000000011"/>
    <n v="391.32863595690424"/>
    <n v="0"/>
    <n v="123.75000000000001"/>
    <n v="10.056638670153678"/>
    <n v="11.576644444444444"/>
    <n v="17.053571428571431"/>
    <n v="24.702380952380956"/>
    <n v="1.3988095238095239"/>
    <n v="0"/>
    <n v="0"/>
    <n v="0"/>
    <n v="0"/>
    <n v="0"/>
    <n v="0"/>
    <n v="0"/>
    <n v="0"/>
    <n v="106.41989704527805"/>
    <n v="51.688490696071689"/>
    <n v="0"/>
    <n v="3"/>
    <s v="20213"/>
    <s v="2021-3-01"/>
  </r>
  <r>
    <s v="VSR"/>
    <x v="19"/>
    <s v="14004807-16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9"/>
    <s v="14004877-16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9"/>
    <s v="14005011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9"/>
    <s v="14005013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9"/>
    <s v="14005012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9"/>
    <s v="14005014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9"/>
    <s v="14005009-16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9"/>
    <s v="14004806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9"/>
    <s v="14005010-16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9"/>
    <s v="14005015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9"/>
    <s v="14005019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9"/>
    <s v="14005018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9"/>
    <s v="14005021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9"/>
    <s v="14005020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9"/>
    <s v="14005016-17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9"/>
    <s v="14004809-17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19"/>
    <s v="14004944-16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IA"/>
    <x v="20"/>
    <s v="14003643-18"/>
    <n v="2021"/>
    <s v="Marzo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IA"/>
    <x v="20"/>
    <s v="14003963-18"/>
    <n v="2021"/>
    <s v="Marzo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IA"/>
    <x v="20"/>
    <s v="14004785-19"/>
    <n v="2021"/>
    <s v="Marzo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IA"/>
    <x v="20"/>
    <s v="14004919-16"/>
    <n v="2021"/>
    <s v="Marzo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IA"/>
    <x v="21"/>
    <s v="14003549-19"/>
    <n v="2021"/>
    <s v="Marzo"/>
    <n v="25.2"/>
    <s v="CAD"/>
    <n v="652.67999999999995"/>
    <n v="341.39863758303562"/>
    <n v="0"/>
    <n v="52.919999999999995"/>
    <n v="9.2155379813771869"/>
    <n v="0"/>
    <n v="63.130909090909086"/>
    <n v="75.272727272727266"/>
    <n v="7.6909090909090905"/>
    <n v="0"/>
    <n v="0"/>
    <n v="5.4357491069181725"/>
    <n v="0"/>
    <n v="0"/>
    <n v="0"/>
    <n v="0"/>
    <n v="0"/>
    <n v="151.53029456146359"/>
    <n v="0"/>
    <n v="0"/>
    <n v="3"/>
    <s v="20213"/>
    <s v="2021-3-01"/>
  </r>
  <r>
    <s v="VIA"/>
    <x v="21"/>
    <s v="14004432-18"/>
    <n v="2021"/>
    <s v="Marzo"/>
    <n v="25.2"/>
    <s v="CAD"/>
    <n v="652.67999999999995"/>
    <n v="335.74662497631289"/>
    <n v="0"/>
    <n v="52.919999999999995"/>
    <n v="9.2155379813771869"/>
    <n v="0"/>
    <n v="63.130909090909086"/>
    <n v="75.272727272727266"/>
    <n v="7.6909090909090905"/>
    <n v="0"/>
    <n v="0"/>
    <n v="5.4357491069181725"/>
    <n v="0"/>
    <n v="0"/>
    <n v="0"/>
    <n v="0"/>
    <n v="0"/>
    <n v="151.53029456146359"/>
    <n v="0"/>
    <n v="0"/>
    <n v="3"/>
    <s v="20213"/>
    <s v="2021-3-01"/>
  </r>
  <r>
    <s v="VSR"/>
    <x v="22"/>
    <s v="14004814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22"/>
    <s v="14004947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22"/>
    <s v="14004840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22"/>
    <s v="14004841-18"/>
    <n v="2021"/>
    <s v="Marzo"/>
    <n v="136.80000000000001"/>
    <s v="USD"/>
    <n v="5198.4000000000005"/>
    <n v="1882.6228255420622"/>
    <n v="554.04000000000008"/>
    <n v="677.16000000000008"/>
    <n v="50.027206184619025"/>
    <n v="0"/>
    <n v="39.751948051948048"/>
    <n v="61.441558441558442"/>
    <n v="3.4792207792207792"/>
    <n v="0"/>
    <n v="0"/>
    <n v="0"/>
    <n v="0"/>
    <n v="0"/>
    <n v="0"/>
    <n v="0"/>
    <n v="0"/>
    <n v="104.67272727272727"/>
    <n v="0"/>
    <n v="0"/>
    <n v="3"/>
    <s v="20213"/>
    <s v="2021-3-01"/>
  </r>
  <r>
    <s v="VSR"/>
    <x v="22"/>
    <s v="14004816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22"/>
    <s v="14004813-18"/>
    <n v="2021"/>
    <s v="Marzo"/>
    <n v="480.71250000000003"/>
    <s v="USD"/>
    <n v="18267.075000000001"/>
    <n v="8737.6894025945658"/>
    <n v="1946.8856250000001"/>
    <n v="2379.5268750000005"/>
    <n v="175.7946151536818"/>
    <n v="0"/>
    <n v="139.68756087662339"/>
    <n v="215.9044237012987"/>
    <n v="12.225913149350649"/>
    <n v="0"/>
    <n v="0"/>
    <n v="0"/>
    <n v="0"/>
    <n v="0"/>
    <n v="0"/>
    <n v="0"/>
    <n v="0"/>
    <n v="367.81789772727274"/>
    <n v="0"/>
    <n v="0"/>
    <n v="3"/>
    <s v="20213"/>
    <s v="2021-3-01"/>
  </r>
  <r>
    <s v="VSR"/>
    <x v="22"/>
    <s v="14004815-19"/>
    <n v="2021"/>
    <s v="Marzo"/>
    <n v="338.17500000000001"/>
    <s v="USD"/>
    <n v="12850.65"/>
    <n v="5839.6598397519374"/>
    <n v="1369.6087500000001"/>
    <n v="1673.9662500000002"/>
    <n v="123.66922844651708"/>
    <n v="0"/>
    <n v="98.268384740259734"/>
    <n v="151.88595779220779"/>
    <n v="8.6007711038961041"/>
    <n v="0"/>
    <n v="0"/>
    <n v="0"/>
    <n v="0"/>
    <n v="0"/>
    <n v="0"/>
    <n v="0"/>
    <n v="0"/>
    <n v="258.7551136363636"/>
    <n v="0"/>
    <n v="0"/>
    <n v="3"/>
    <s v="20213"/>
    <s v="2021-3-01"/>
  </r>
  <r>
    <s v="VSR"/>
    <x v="22"/>
    <s v="14004817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22"/>
    <s v="14004946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22"/>
    <s v="14004934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22"/>
    <s v="14004819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22"/>
    <s v="14004818-19"/>
    <n v="2021"/>
    <s v="Marzo"/>
    <n v="320.96250000000003"/>
    <s v="USD"/>
    <n v="13480.425000000001"/>
    <n v="3806.1126988914075"/>
    <n v="1299.8981250000002"/>
    <n v="1588.7643750000004"/>
    <n v="117.37468687888"/>
    <n v="0"/>
    <n v="93.266700487012997"/>
    <n v="144.1552353896104"/>
    <n v="8.1630073051948049"/>
    <n v="0"/>
    <n v="0"/>
    <n v="0"/>
    <n v="0"/>
    <n v="0"/>
    <n v="0"/>
    <n v="0"/>
    <n v="0"/>
    <n v="245.5849431818182"/>
    <n v="0"/>
    <n v="0"/>
    <n v="3"/>
    <s v="20213"/>
    <s v="2021-3-01"/>
  </r>
  <r>
    <s v="VSR"/>
    <x v="22"/>
    <s v="14004011-15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22"/>
    <s v="14004013-17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22"/>
    <s v="14002606-14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22"/>
    <s v="14004916-16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23"/>
    <s v="14004889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23"/>
    <s v="14004744-18"/>
    <n v="2021"/>
    <s v="Marzo"/>
    <n v="85"/>
    <s v="USD"/>
    <n v="2975"/>
    <n v="1459.6475681243001"/>
    <n v="0"/>
    <n v="170"/>
    <n v="31.08415588956591"/>
    <n v="0"/>
    <n v="23.081463990554901"/>
    <n v="27.764659582841396"/>
    <n v="1.5722156631247539"/>
    <n v="0"/>
    <n v="0"/>
    <n v="0"/>
    <n v="0"/>
    <n v="0"/>
    <n v="0"/>
    <n v="0"/>
    <n v="0"/>
    <n v="52.418339236521049"/>
    <n v="0"/>
    <n v="0"/>
    <n v="3"/>
    <s v="20213"/>
    <s v="2021-3-01"/>
  </r>
  <r>
    <s v="VSR"/>
    <x v="23"/>
    <s v="14004893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23"/>
    <s v="14004891-19"/>
    <n v="2021"/>
    <s v="Marzo"/>
    <n v="807.5"/>
    <s v="USD"/>
    <n v="25840"/>
    <n v="9511.03355904005"/>
    <n v="0"/>
    <n v="1615"/>
    <n v="295.29948095087616"/>
    <n v="0"/>
    <n v="219.27390791027156"/>
    <n v="263.76426603699326"/>
    <n v="14.936048799685164"/>
    <n v="0"/>
    <n v="0"/>
    <n v="0"/>
    <n v="0"/>
    <n v="0"/>
    <n v="0"/>
    <n v="0"/>
    <n v="0"/>
    <n v="497.97422274694998"/>
    <n v="0"/>
    <n v="0"/>
    <n v="3"/>
    <s v="20213"/>
    <s v="2021-3-01"/>
  </r>
  <r>
    <s v="VSR"/>
    <x v="23"/>
    <s v="14004681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23"/>
    <s v="14004834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24"/>
    <s v="14003816-18"/>
    <n v="2021"/>
    <s v="Marzo"/>
    <n v="35.699999999999996"/>
    <s v="USD"/>
    <n v="886.43099999999981"/>
    <n v="445.7445417562185"/>
    <n v="0"/>
    <n v="42.839999999999996"/>
    <n v="13.055345473617681"/>
    <n v="0"/>
    <n v="12.554309327036599"/>
    <n v="12.494096812278629"/>
    <n v="0.70749704840613925"/>
    <n v="0"/>
    <n v="0"/>
    <n v="7.3825098311493864"/>
    <n v="0"/>
    <n v="0"/>
    <n v="0"/>
    <n v="0"/>
    <n v="0"/>
    <n v="33.13841301887075"/>
    <n v="0"/>
    <n v="0"/>
    <n v="3"/>
    <s v="20213"/>
    <s v="2021-3-01"/>
  </r>
  <r>
    <s v="VSR"/>
    <x v="24"/>
    <s v="14003812-19"/>
    <n v="2021"/>
    <s v="Marzo"/>
    <n v="8.5"/>
    <s v="USD"/>
    <n v="211.05499999999998"/>
    <n v="107.12526922508629"/>
    <n v="0"/>
    <n v="10.199999999999999"/>
    <n v="3.108415588956591"/>
    <n v="0"/>
    <n v="2.9891212683420481"/>
    <n v="2.9747849553044361"/>
    <n v="0.16845167819193793"/>
    <n v="0"/>
    <n v="0"/>
    <n v="1.7577404359879494"/>
    <n v="0"/>
    <n v="0"/>
    <n v="0"/>
    <n v="0"/>
    <n v="0"/>
    <n v="7.8900983378263714"/>
    <n v="0"/>
    <n v="0"/>
    <n v="3"/>
    <s v="20213"/>
    <s v="2021-3-01"/>
  </r>
  <r>
    <s v="VSR"/>
    <x v="24"/>
    <s v="14003820-18"/>
    <n v="2021"/>
    <s v="Marzo"/>
    <n v="27.2"/>
    <s v="USD"/>
    <n v="675.37599999999998"/>
    <n v="341.6566073281947"/>
    <n v="0"/>
    <n v="32.64"/>
    <n v="9.9469298846610918"/>
    <n v="0"/>
    <n v="9.5651880586945524"/>
    <n v="9.5193118569741948"/>
    <n v="0.5390453702142014"/>
    <n v="0"/>
    <n v="0"/>
    <n v="5.6247693951614384"/>
    <n v="0"/>
    <n v="0"/>
    <n v="0"/>
    <n v="0"/>
    <n v="0"/>
    <n v="25.248314681044384"/>
    <n v="0"/>
    <n v="0"/>
    <n v="3"/>
    <s v="20213"/>
    <s v="2021-3-01"/>
  </r>
  <r>
    <s v="VSR"/>
    <x v="24"/>
    <s v="14003817-19"/>
    <n v="2021"/>
    <s v="Marzo"/>
    <n v="28.05"/>
    <s v="USD"/>
    <n v="696.48149999999998"/>
    <n v="340.31603930394766"/>
    <n v="0"/>
    <n v="33.659999999999997"/>
    <n v="10.25777144355675"/>
    <n v="0"/>
    <n v="9.8641001855287573"/>
    <n v="9.8167903525046381"/>
    <n v="0.55589053803339528"/>
    <n v="0"/>
    <n v="0"/>
    <n v="5.8005434387602337"/>
    <n v="0"/>
    <n v="0"/>
    <n v="0"/>
    <n v="0"/>
    <n v="0"/>
    <n v="26.037324514827024"/>
    <n v="0"/>
    <n v="0"/>
    <n v="3"/>
    <s v="20213"/>
    <s v="2021-3-01"/>
  </r>
  <r>
    <s v="VSR"/>
    <x v="24"/>
    <s v="14004704-19"/>
    <n v="2021"/>
    <s v="Marzo"/>
    <n v="204"/>
    <s v="USD"/>
    <n v="4947"/>
    <n v="2474.8733522277425"/>
    <n v="0"/>
    <n v="236.64"/>
    <n v="74.601974134958184"/>
    <n v="0"/>
    <n v="71.738910440209139"/>
    <n v="71.394838927306466"/>
    <n v="4.042840276606511"/>
    <n v="0"/>
    <n v="0"/>
    <n v="41.200359796415086"/>
    <n v="0"/>
    <n v="0"/>
    <n v="0"/>
    <n v="0"/>
    <n v="0"/>
    <n v="188.3769494405372"/>
    <n v="0"/>
    <n v="0"/>
    <n v="3"/>
    <s v="20213"/>
    <s v="2021-3-01"/>
  </r>
  <r>
    <s v="VSR"/>
    <x v="24"/>
    <s v="14004703-19"/>
    <n v="2021"/>
    <s v="Marzo"/>
    <n v="51"/>
    <s v="USD"/>
    <n v="1689.12"/>
    <n v="1111.5471117664079"/>
    <n v="0"/>
    <n v="59.16"/>
    <n v="18.650493533739546"/>
    <n v="0"/>
    <n v="17.934727610052285"/>
    <n v="17.848709731826617"/>
    <n v="1.0107100691516278"/>
    <n v="0"/>
    <n v="0"/>
    <n v="14.067586767600696"/>
    <n v="0"/>
    <n v="0"/>
    <n v="0"/>
    <n v="0"/>
    <n v="0"/>
    <n v="50.861734178631224"/>
    <n v="0"/>
    <n v="0"/>
    <n v="3"/>
    <s v="20213"/>
    <s v="2021-3-01"/>
  </r>
  <r>
    <s v="VSR"/>
    <x v="24"/>
    <s v="14004706-19"/>
    <n v="2021"/>
    <s v="Marzo"/>
    <n v="118.14999999999999"/>
    <s v="USD"/>
    <n v="2865.1374999999998"/>
    <n v="1458.0496330458423"/>
    <n v="0"/>
    <n v="137.05399999999997"/>
    <n v="43.206976686496617"/>
    <n v="0"/>
    <n v="41.548785629954459"/>
    <n v="41.349510878731657"/>
    <n v="2.3414783268679371"/>
    <n v="0"/>
    <n v="0"/>
    <n v="23.861875048757071"/>
    <n v="0"/>
    <n v="0"/>
    <n v="0"/>
    <n v="0"/>
    <n v="0"/>
    <n v="109.10164988431113"/>
    <n v="0"/>
    <n v="0"/>
    <n v="3"/>
    <s v="20213"/>
    <s v="2021-3-01"/>
  </r>
  <r>
    <s v="VSR"/>
    <x v="24"/>
    <s v="14004701-19"/>
    <n v="2021"/>
    <s v="Marzo"/>
    <n v="56.1"/>
    <s v="USD"/>
    <n v="1858.0319999999999"/>
    <n v="1213.2511269688459"/>
    <n v="0"/>
    <n v="67.319999999999993"/>
    <n v="20.515542887113501"/>
    <n v="0"/>
    <n v="19.728200371057515"/>
    <n v="19.633580705009276"/>
    <n v="1.1117810760667906"/>
    <n v="0"/>
    <n v="0"/>
    <n v="15.474345444360766"/>
    <n v="0"/>
    <n v="0"/>
    <n v="0"/>
    <n v="0"/>
    <n v="0"/>
    <n v="55.947907596494346"/>
    <n v="0"/>
    <n v="0"/>
    <n v="3"/>
    <s v="20213"/>
    <s v="2021-3-01"/>
  </r>
  <r>
    <s v="VSR"/>
    <x v="24"/>
    <s v="14004705-19"/>
    <n v="2021"/>
    <s v="Marzo"/>
    <n v="204"/>
    <s v="USD"/>
    <n v="4947"/>
    <n v="2490.1862400108112"/>
    <n v="0"/>
    <n v="236.64"/>
    <n v="74.601974134958184"/>
    <n v="0"/>
    <n v="71.738910440209139"/>
    <n v="71.394838927306466"/>
    <n v="4.042840276606511"/>
    <n v="0"/>
    <n v="0"/>
    <n v="41.200359796415086"/>
    <n v="0"/>
    <n v="0"/>
    <n v="0"/>
    <n v="0"/>
    <n v="0"/>
    <n v="188.3769494405372"/>
    <n v="0"/>
    <n v="0"/>
    <n v="3"/>
    <s v="20213"/>
    <s v="2021-3-01"/>
  </r>
  <r>
    <s v="VSR"/>
    <x v="24"/>
    <s v="14004702-19"/>
    <n v="2021"/>
    <s v="Marzo"/>
    <n v="76.5"/>
    <s v="USD"/>
    <n v="2533.6799999999998"/>
    <n v="1673.0630005682624"/>
    <n v="0"/>
    <n v="88.74"/>
    <n v="27.975740300609321"/>
    <n v="0"/>
    <n v="26.902091415078427"/>
    <n v="26.773064597739925"/>
    <n v="1.5160651037274413"/>
    <n v="0"/>
    <n v="0"/>
    <n v="21.101380151401045"/>
    <n v="0"/>
    <n v="0"/>
    <n v="0"/>
    <n v="0"/>
    <n v="0"/>
    <n v="76.292601267946836"/>
    <n v="0"/>
    <n v="0"/>
    <n v="3"/>
    <s v="20213"/>
    <s v="2021-3-01"/>
  </r>
  <r>
    <s v="VSR"/>
    <x v="24"/>
    <s v="14004693-19"/>
    <n v="2021"/>
    <s v="Marzo"/>
    <n v="280.5"/>
    <s v="USD"/>
    <n v="6802.125"/>
    <n v="3303.8327099823337"/>
    <n v="0"/>
    <n v="336.59999999999997"/>
    <n v="102.57771443556751"/>
    <n v="0"/>
    <n v="98.641001855287584"/>
    <n v="98.16790352504637"/>
    <n v="5.5589053803339521"/>
    <n v="0"/>
    <n v="0"/>
    <n v="56.650494720070746"/>
    <n v="0"/>
    <n v="0"/>
    <n v="0"/>
    <n v="0"/>
    <n v="0"/>
    <n v="259.01830548073866"/>
    <n v="0"/>
    <n v="0"/>
    <n v="3"/>
    <s v="20213"/>
    <s v="2021-3-01"/>
  </r>
  <r>
    <s v="VSR"/>
    <x v="24"/>
    <s v="14004687-19"/>
    <n v="2021"/>
    <s v="Marzo"/>
    <n v="142.79999999999998"/>
    <s v="USD"/>
    <n v="4729.5359999999991"/>
    <n v="3061.8717641957091"/>
    <n v="0"/>
    <n v="171.35999999999999"/>
    <n v="52.221381894470724"/>
    <n v="0"/>
    <n v="50.217237308146395"/>
    <n v="49.976387249114516"/>
    <n v="2.829988193624557"/>
    <n v="0"/>
    <n v="0"/>
    <n v="39.38924294928195"/>
    <n v="0"/>
    <n v="0"/>
    <n v="0"/>
    <n v="0"/>
    <n v="0"/>
    <n v="142.41285570016743"/>
    <n v="0"/>
    <n v="0"/>
    <n v="3"/>
    <s v="20213"/>
    <s v="2021-3-01"/>
  </r>
  <r>
    <s v="VSR"/>
    <x v="24"/>
    <s v="14004943-16"/>
    <n v="2021"/>
    <s v="Marzo"/>
    <n v="7.6499999999999995"/>
    <s v="USD"/>
    <n v="555.38999999999987"/>
    <n v="252.44800329578391"/>
    <n v="0"/>
    <n v="83.384999999999991"/>
    <n v="0"/>
    <n v="0"/>
    <n v="2.6902091415078426"/>
    <n v="2.677306459773992"/>
    <n v="0.15160651037274414"/>
    <n v="0"/>
    <n v="0"/>
    <n v="4.6254836926078369"/>
    <n v="0"/>
    <n v="0"/>
    <n v="0"/>
    <n v="0"/>
    <n v="0"/>
    <n v="10.144605804262415"/>
    <n v="0"/>
    <n v="0"/>
    <n v="3"/>
    <s v="20213"/>
    <s v="2021-3-01"/>
  </r>
  <r>
    <s v="VSR"/>
    <x v="25"/>
    <s v="14004739-19"/>
    <n v="2021"/>
    <s v="Marzo"/>
    <n v="255"/>
    <s v="EUR"/>
    <n v="5183.6400000000003"/>
    <n v="3107.0959011551859"/>
    <n v="0"/>
    <n v="210.375"/>
    <n v="93.252467668697733"/>
    <n v="0"/>
    <n v="125.79179713567066"/>
    <n v="117.64347312766287"/>
    <n v="7.6901853087623842"/>
    <n v="0"/>
    <n v="0"/>
    <n v="0"/>
    <n v="0"/>
    <n v="0"/>
    <n v="0"/>
    <n v="0"/>
    <n v="0"/>
    <n v="251.12545557209592"/>
    <n v="0"/>
    <n v="0"/>
    <n v="3"/>
    <s v="20213"/>
    <s v="2021-3-01"/>
  </r>
  <r>
    <s v="VSR"/>
    <x v="25"/>
    <s v="14003165-16"/>
    <n v="2021"/>
    <s v="Marzo"/>
    <n v="0"/>
    <s v="E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25"/>
    <s v="14003720-18"/>
    <n v="2021"/>
    <s v="Marzo"/>
    <n v="5499.5"/>
    <s v="EUR"/>
    <n v="139379.32800000001"/>
    <n v="67482.232608858147"/>
    <n v="0"/>
    <n v="44039.995999999999"/>
    <n v="2011.1448860549144"/>
    <n v="0"/>
    <n v="2712.9097582259647"/>
    <n v="2537.1775704532624"/>
    <n v="165.85166315897544"/>
    <n v="0"/>
    <n v="0"/>
    <n v="0"/>
    <n v="0"/>
    <n v="0"/>
    <n v="0"/>
    <n v="0"/>
    <n v="0"/>
    <n v="5415.9389918382021"/>
    <n v="0"/>
    <n v="0"/>
    <n v="3"/>
    <s v="20213"/>
    <s v="2021-3-01"/>
  </r>
  <r>
    <s v="VSR"/>
    <x v="25"/>
    <s v="14003719-19"/>
    <n v="2021"/>
    <s v="Marzo"/>
    <n v="1700"/>
    <s v="EUR"/>
    <n v="43084.800000000003"/>
    <n v="20885.097011661837"/>
    <n v="0"/>
    <n v="13613.6"/>
    <n v="621.68311779131818"/>
    <n v="0"/>
    <n v="838.61198090447112"/>
    <n v="784.28982085108578"/>
    <n v="51.267902058415899"/>
    <n v="0"/>
    <n v="0"/>
    <n v="0"/>
    <n v="0"/>
    <n v="0"/>
    <n v="0"/>
    <n v="0"/>
    <n v="0"/>
    <n v="1674.1697038139728"/>
    <n v="0"/>
    <n v="0"/>
    <n v="3"/>
    <s v="20213"/>
    <s v="2021-3-01"/>
  </r>
  <r>
    <s v="VSR"/>
    <x v="25"/>
    <s v="14005008-16"/>
    <n v="2021"/>
    <s v="Marzo"/>
    <n v="0"/>
    <s v="E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25"/>
    <s v="14004090-19"/>
    <n v="2021"/>
    <s v="Marzo"/>
    <n v="1666"/>
    <s v="EUR"/>
    <n v="40738.698000000004"/>
    <n v="24805.879656080484"/>
    <n v="0"/>
    <n v="5662.7339999999995"/>
    <n v="609.24945543549188"/>
    <n v="0"/>
    <n v="821.83974128638181"/>
    <n v="768.60402443406406"/>
    <n v="50.242544017247582"/>
    <n v="0"/>
    <n v="0"/>
    <n v="0"/>
    <n v="0"/>
    <n v="0"/>
    <n v="0"/>
    <n v="0"/>
    <n v="0"/>
    <n v="1640.6863097376934"/>
    <n v="0"/>
    <n v="0"/>
    <n v="3"/>
    <s v="20213"/>
    <s v="2021-3-01"/>
  </r>
  <r>
    <s v="VSR"/>
    <x v="25"/>
    <s v="14004494-19"/>
    <n v="2021"/>
    <s v="Marzo"/>
    <n v="293.25"/>
    <s v="EUR"/>
    <n v="7170.8422500000006"/>
    <n v="4492.643391890173"/>
    <n v="0"/>
    <n v="996.7567499999999"/>
    <n v="107.24033781900239"/>
    <n v="0"/>
    <n v="144.66056670602126"/>
    <n v="135.28999409681231"/>
    <n v="8.843713105076743"/>
    <n v="0"/>
    <n v="0"/>
    <n v="0"/>
    <n v="0"/>
    <n v="0"/>
    <n v="0"/>
    <n v="0"/>
    <n v="0"/>
    <n v="288.79427390791034"/>
    <n v="0"/>
    <n v="0"/>
    <n v="3"/>
    <s v="20213"/>
    <s v="2021-3-01"/>
  </r>
  <r>
    <s v="VSR"/>
    <x v="26"/>
    <s v="14004682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26"/>
    <s v="14004685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26"/>
    <s v="14004686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26"/>
    <s v="14004683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26"/>
    <s v="14004684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26"/>
    <s v="14003875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26"/>
    <s v="14003876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26"/>
    <s v="14003877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26"/>
    <s v="14003879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26"/>
    <s v="14004300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26"/>
    <s v="14004777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26"/>
    <s v="14003881-0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26"/>
    <s v="14003887-10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26"/>
    <s v="14004919-16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27"/>
    <s v="14003595-20"/>
    <n v="2021"/>
    <s v="Marzo"/>
    <n v="106.25"/>
    <s v="USD"/>
    <n v="4250"/>
    <n v="3181.0506744376662"/>
    <n v="0"/>
    <n v="0"/>
    <n v="38.855194861957386"/>
    <n v="0"/>
    <n v="217.87423103212575"/>
    <n v="98.257006151742999"/>
    <n v="10.039302802460696"/>
    <n v="0"/>
    <n v="0"/>
    <n v="35.395498106885817"/>
    <n v="0"/>
    <n v="0"/>
    <n v="0"/>
    <n v="0"/>
    <n v="0"/>
    <n v="361.5660380932153"/>
    <n v="0"/>
    <n v="0"/>
    <n v="3"/>
    <s v="20213"/>
    <s v="2021-3-01"/>
  </r>
  <r>
    <s v="VSR"/>
    <x v="27"/>
    <s v="14004794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28"/>
    <s v="14004202-14"/>
    <n v="2021"/>
    <s v="Marzo"/>
    <n v="510"/>
    <s v="GBP"/>
    <n v="16524"/>
    <n v="7065.271116776029"/>
    <n v="0"/>
    <n v="0"/>
    <n v="186.50493533739547"/>
    <n v="0"/>
    <n v="939.04761904761904"/>
    <n v="677.05627705627705"/>
    <n v="69.177489177489178"/>
    <n v="0"/>
    <n v="0"/>
    <n v="137.61769663957205"/>
    <n v="0"/>
    <n v="0"/>
    <n v="0"/>
    <n v="0"/>
    <n v="0"/>
    <n v="1822.8990819209575"/>
    <n v="0"/>
    <n v="0"/>
    <n v="3"/>
    <s v="20213"/>
    <s v="2021-3-01"/>
  </r>
  <r>
    <s v="VSR"/>
    <x v="29"/>
    <s v="14004612-18"/>
    <n v="2021"/>
    <s v="Marzo"/>
    <n v="357"/>
    <s v="USD"/>
    <n v="11266.92"/>
    <n v="6723.792431493006"/>
    <n v="0"/>
    <n v="0"/>
    <n v="130.55345473617683"/>
    <n v="0"/>
    <n v="170"/>
    <n v="237.54208754208756"/>
    <n v="13.45117845117845"/>
    <n v="0"/>
    <n v="0"/>
    <n v="93.834881301278571"/>
    <n v="0"/>
    <n v="0"/>
    <n v="0"/>
    <n v="0"/>
    <n v="0"/>
    <n v="514.82814729454458"/>
    <n v="0"/>
    <n v="0"/>
    <n v="3"/>
    <s v="20213"/>
    <s v="2021-3-01"/>
  </r>
  <r>
    <s v="VSR"/>
    <x v="29"/>
    <s v="14004625-18"/>
    <n v="2021"/>
    <s v="Marzo"/>
    <n v="357"/>
    <s v="USD"/>
    <n v="11266.92"/>
    <n v="6643.7222528977663"/>
    <n v="0"/>
    <n v="0"/>
    <n v="130.55345473617683"/>
    <n v="0"/>
    <n v="170"/>
    <n v="237.54208754208756"/>
    <n v="13.45117845117845"/>
    <n v="0"/>
    <n v="0"/>
    <n v="93.834881301278571"/>
    <n v="0"/>
    <n v="0"/>
    <n v="0"/>
    <n v="0"/>
    <n v="0"/>
    <n v="514.82814729454458"/>
    <n v="0"/>
    <n v="0"/>
    <n v="3"/>
    <s v="20213"/>
    <s v="2021-3-01"/>
  </r>
  <r>
    <s v="VSR"/>
    <x v="29"/>
    <s v="14004609-18"/>
    <n v="2021"/>
    <s v="Marzo"/>
    <n v="117.3"/>
    <s v="USD"/>
    <n v="3701.9879999999998"/>
    <n v="2015.3559666248543"/>
    <n v="0"/>
    <n v="0"/>
    <n v="42.896135127600957"/>
    <n v="0"/>
    <n v="55.857142857142854"/>
    <n v="78.049543049543061"/>
    <n v="4.4196729196729194"/>
    <n v="0"/>
    <n v="0"/>
    <n v="30.831460998991528"/>
    <n v="0"/>
    <n v="0"/>
    <n v="0"/>
    <n v="0"/>
    <n v="0"/>
    <n v="169.15781982535037"/>
    <n v="0"/>
    <n v="0"/>
    <n v="3"/>
    <s v="20213"/>
    <s v="2021-3-01"/>
  </r>
  <r>
    <s v="VSR"/>
    <x v="30"/>
    <s v="14002618-18"/>
    <n v="2021"/>
    <s v="Marzo"/>
    <n v="425"/>
    <s v="USD"/>
    <n v="17000"/>
    <n v="6378.7892399808497"/>
    <n v="0"/>
    <n v="4250"/>
    <n v="155.42077944782955"/>
    <n v="0"/>
    <n v="375.32467532467535"/>
    <n v="169.26406926406926"/>
    <n v="17.294372294372295"/>
    <n v="0"/>
    <n v="0"/>
    <n v="141.58199242754327"/>
    <n v="0"/>
    <n v="0"/>
    <n v="0"/>
    <n v="0"/>
    <n v="0"/>
    <n v="703.46510931066007"/>
    <n v="0"/>
    <n v="0"/>
    <n v="3"/>
    <s v="20213"/>
    <s v="2021-3-01"/>
  </r>
  <r>
    <s v="VSR"/>
    <x v="31"/>
    <s v="14004732-17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31"/>
    <s v="14004774-19"/>
    <n v="2021"/>
    <s v="Marzo"/>
    <n v="55.000000000000007"/>
    <s v="USD"/>
    <n v="2036.6500000000003"/>
    <n v="845.36343394158985"/>
    <n v="0"/>
    <n v="211.83250000000001"/>
    <n v="20.113277340307356"/>
    <n v="101.83250000000002"/>
    <n v="9.8109243697478998"/>
    <n v="0"/>
    <n v="0.98739495798319354"/>
    <n v="0"/>
    <n v="0"/>
    <n v="0"/>
    <n v="0"/>
    <n v="0"/>
    <n v="0"/>
    <n v="0"/>
    <n v="0"/>
    <n v="112.63081932773112"/>
    <n v="0"/>
    <n v="0"/>
    <n v="3"/>
    <s v="20213"/>
    <s v="2021-3-01"/>
  </r>
  <r>
    <s v="VSR"/>
    <x v="31"/>
    <s v="14004773-19"/>
    <n v="2021"/>
    <s v="Marzo"/>
    <n v="82.5"/>
    <s v="USD"/>
    <n v="3054.9749999999999"/>
    <n v="1124.4636678826162"/>
    <n v="0"/>
    <n v="317.74874999999997"/>
    <n v="30.16991601046103"/>
    <n v="152.74875"/>
    <n v="14.716386554621849"/>
    <n v="0"/>
    <n v="1.48109243697479"/>
    <n v="0"/>
    <n v="0"/>
    <n v="0"/>
    <n v="0"/>
    <n v="0"/>
    <n v="0"/>
    <n v="0"/>
    <n v="0"/>
    <n v="168.94622899159663"/>
    <n v="0"/>
    <n v="0"/>
    <n v="3"/>
    <s v="20213"/>
    <s v="2021-3-01"/>
  </r>
  <r>
    <s v="VSR"/>
    <x v="31"/>
    <s v="14004731-18"/>
    <n v="2021"/>
    <s v="Marzo"/>
    <n v="55.000000000000007"/>
    <s v="USD"/>
    <n v="2036.6500000000003"/>
    <n v="1058.5063093935587"/>
    <n v="0"/>
    <n v="211.83250000000001"/>
    <n v="20.113277340307356"/>
    <n v="101.83250000000002"/>
    <n v="9.8109243697478998"/>
    <n v="0"/>
    <n v="0.98739495798319354"/>
    <n v="0"/>
    <n v="0"/>
    <n v="0"/>
    <n v="0"/>
    <n v="0"/>
    <n v="0"/>
    <n v="0"/>
    <n v="0"/>
    <n v="112.63081932773112"/>
    <n v="0"/>
    <n v="0"/>
    <n v="3"/>
    <s v="20213"/>
    <s v="2021-3-01"/>
  </r>
  <r>
    <s v="VSR"/>
    <x v="31"/>
    <s v="14004725-19"/>
    <n v="2021"/>
    <s v="Marzo"/>
    <n v="110.00000000000001"/>
    <s v="USD"/>
    <n v="3069.0000000000005"/>
    <n v="1334.4905330639788"/>
    <n v="0"/>
    <n v="373.45000000000005"/>
    <n v="40.226554680614711"/>
    <n v="153.45000000000002"/>
    <n v="19.6218487394958"/>
    <n v="0"/>
    <n v="1.9747899159663871"/>
    <n v="0"/>
    <n v="0"/>
    <n v="0"/>
    <n v="0"/>
    <n v="0"/>
    <n v="0"/>
    <n v="0"/>
    <n v="0"/>
    <n v="175.0466386554622"/>
    <n v="0"/>
    <n v="0"/>
    <n v="3"/>
    <s v="20213"/>
    <s v="2021-3-01"/>
  </r>
  <r>
    <s v="VSR"/>
    <x v="31"/>
    <s v="14004726-19"/>
    <n v="2021"/>
    <s v="Marzo"/>
    <n v="110.00000000000001"/>
    <s v="USD"/>
    <n v="3069.0000000000005"/>
    <n v="1342.4882173673434"/>
    <n v="0"/>
    <n v="373.45000000000005"/>
    <n v="40.226554680614711"/>
    <n v="153.45000000000002"/>
    <n v="19.6218487394958"/>
    <n v="0"/>
    <n v="1.9747899159663871"/>
    <n v="0"/>
    <n v="0"/>
    <n v="0"/>
    <n v="0"/>
    <n v="0"/>
    <n v="0"/>
    <n v="0"/>
    <n v="0"/>
    <n v="175.0466386554622"/>
    <n v="0"/>
    <n v="0"/>
    <n v="3"/>
    <s v="20213"/>
    <s v="2021-3-01"/>
  </r>
  <r>
    <s v="VSR"/>
    <x v="31"/>
    <s v="14004733-19"/>
    <n v="2021"/>
    <s v="Marzo"/>
    <n v="110.00000000000001"/>
    <s v="USD"/>
    <n v="3069.0000000000005"/>
    <n v="1357.4732089296886"/>
    <n v="0"/>
    <n v="373.45000000000005"/>
    <n v="40.226554680614711"/>
    <n v="153.45000000000002"/>
    <n v="19.6218487394958"/>
    <n v="0"/>
    <n v="1.9747899159663871"/>
    <n v="0"/>
    <n v="0"/>
    <n v="0"/>
    <n v="0"/>
    <n v="0"/>
    <n v="0"/>
    <n v="0"/>
    <n v="0"/>
    <n v="175.0466386554622"/>
    <n v="0"/>
    <n v="0"/>
    <n v="3"/>
    <s v="20213"/>
    <s v="2021-3-01"/>
  </r>
  <r>
    <s v="VSR"/>
    <x v="31"/>
    <s v="14004727-19"/>
    <n v="2021"/>
    <s v="Marzo"/>
    <n v="110.00000000000001"/>
    <s v="USD"/>
    <n v="3069.0000000000005"/>
    <n v="1342.7474823587709"/>
    <n v="0"/>
    <n v="373.45000000000005"/>
    <n v="40.226554680614711"/>
    <n v="153.45000000000002"/>
    <n v="19.6218487394958"/>
    <n v="0"/>
    <n v="1.9747899159663871"/>
    <n v="0"/>
    <n v="0"/>
    <n v="0"/>
    <n v="0"/>
    <n v="0"/>
    <n v="0"/>
    <n v="0"/>
    <n v="0"/>
    <n v="175.0466386554622"/>
    <n v="0"/>
    <n v="0"/>
    <n v="3"/>
    <s v="20213"/>
    <s v="2021-3-01"/>
  </r>
  <r>
    <s v="VSR"/>
    <x v="31"/>
    <s v="14004728-20"/>
    <n v="2021"/>
    <s v="Marzo"/>
    <n v="110.00000000000001"/>
    <s v="USD"/>
    <n v="3069.0000000000005"/>
    <n v="1295.6206705813074"/>
    <n v="0"/>
    <n v="373.45000000000005"/>
    <n v="40.226554680614711"/>
    <n v="153.45000000000002"/>
    <n v="19.6218487394958"/>
    <n v="0"/>
    <n v="1.9747899159663871"/>
    <n v="0"/>
    <n v="0"/>
    <n v="0"/>
    <n v="0"/>
    <n v="0"/>
    <n v="0"/>
    <n v="0"/>
    <n v="0"/>
    <n v="175.0466386554622"/>
    <n v="0"/>
    <n v="0"/>
    <n v="3"/>
    <s v="20213"/>
    <s v="2021-3-01"/>
  </r>
  <r>
    <s v="VSR"/>
    <x v="31"/>
    <s v="14004914-19"/>
    <n v="2021"/>
    <s v="Marzo"/>
    <n v="110.00000000000001"/>
    <s v="USD"/>
    <n v="3069.0000000000005"/>
    <n v="1389.3213170963418"/>
    <n v="0"/>
    <n v="373.45000000000005"/>
    <n v="40.226554680614711"/>
    <n v="153.45000000000002"/>
    <n v="19.6218487394958"/>
    <n v="0"/>
    <n v="1.9747899159663871"/>
    <n v="0"/>
    <n v="0"/>
    <n v="0"/>
    <n v="0"/>
    <n v="0"/>
    <n v="0"/>
    <n v="0"/>
    <n v="0"/>
    <n v="175.0466386554622"/>
    <n v="0"/>
    <n v="0"/>
    <n v="3"/>
    <s v="20213"/>
    <s v="2021-3-01"/>
  </r>
  <r>
    <s v="VSR"/>
    <x v="31"/>
    <s v="14004919-17"/>
    <n v="2021"/>
    <s v="Marzo"/>
    <n v="110.00000000000001"/>
    <s v="USD"/>
    <n v="6600.0000000000009"/>
    <n v="3860.8012946489953"/>
    <n v="0"/>
    <n v="550.00000000000011"/>
    <n v="0"/>
    <n v="990.00000000000011"/>
    <n v="19.6218487394958"/>
    <n v="0"/>
    <n v="1.9747899159663871"/>
    <n v="0"/>
    <n v="0"/>
    <n v="0"/>
    <n v="0"/>
    <n v="0"/>
    <n v="0"/>
    <n v="0"/>
    <n v="0"/>
    <n v="1011.5966386554624"/>
    <n v="0"/>
    <n v="0"/>
    <n v="3"/>
    <s v="20213"/>
    <s v="2021-3-01"/>
  </r>
  <r>
    <s v="VSR"/>
    <x v="31"/>
    <s v="14005010-20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31"/>
    <s v="14005009-20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32"/>
    <s v="14004877-15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32"/>
    <s v="14002618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32"/>
    <s v="14002924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32"/>
    <s v="14004818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33"/>
    <s v="14003957-16"/>
    <n v="2021"/>
    <s v="Marzo"/>
    <n v="110.00000000000001"/>
    <s v="USD"/>
    <n v="2860.0000000000005"/>
    <n v="1324.5022536261156"/>
    <n v="0"/>
    <n v="0"/>
    <n v="0"/>
    <n v="0"/>
    <n v="34.004884004884019"/>
    <n v="50.671550671550676"/>
    <n v="2.8693528693528694"/>
    <n v="0"/>
    <n v="0"/>
    <n v="23.819088137810223"/>
    <n v="0"/>
    <n v="0"/>
    <n v="0"/>
    <n v="0"/>
    <n v="0"/>
    <n v="111.36487568359779"/>
    <n v="0"/>
    <n v="0"/>
    <n v="3"/>
    <s v="20213"/>
    <s v="2021-3-01"/>
  </r>
  <r>
    <s v="VSR"/>
    <x v="33"/>
    <s v="14003956-16"/>
    <n v="2021"/>
    <s v="Marzo"/>
    <n v="110.00000000000001"/>
    <s v="USD"/>
    <n v="2860.0000000000005"/>
    <n v="1722.6601533900368"/>
    <n v="0"/>
    <n v="0"/>
    <n v="0"/>
    <n v="0"/>
    <n v="34.004884004884019"/>
    <n v="50.671550671550676"/>
    <n v="2.8693528693528694"/>
    <n v="0"/>
    <n v="0"/>
    <n v="23.819088137810223"/>
    <n v="0"/>
    <n v="0"/>
    <n v="0"/>
    <n v="0"/>
    <n v="0"/>
    <n v="111.36487568359779"/>
    <n v="0"/>
    <n v="0"/>
    <n v="3"/>
    <s v="20213"/>
    <s v="2021-3-01"/>
  </r>
  <r>
    <s v="VSR"/>
    <x v="34"/>
    <s v="14004757-19"/>
    <n v="2021"/>
    <s v="Marzo"/>
    <n v="1650.0000000000002"/>
    <s v="USD"/>
    <n v="42009.000000000007"/>
    <n v="23304.587640390549"/>
    <n v="0"/>
    <n v="840.18000000000006"/>
    <n v="603.39832020922074"/>
    <n v="0"/>
    <n v="387.52319109461973"/>
    <n v="577.45825602968466"/>
    <n v="32.699443413729128"/>
    <n v="0"/>
    <n v="0"/>
    <n v="349.86575999345092"/>
    <n v="0"/>
    <n v="0"/>
    <n v="0"/>
    <n v="0"/>
    <n v="0"/>
    <n v="1347.5466505314844"/>
    <n v="0"/>
    <n v="0"/>
    <n v="3"/>
    <s v="20213"/>
    <s v="2021-3-01"/>
  </r>
  <r>
    <s v="VSR"/>
    <x v="34"/>
    <s v="14004756-19"/>
    <n v="2021"/>
    <s v="Marzo"/>
    <n v="440.00000000000006"/>
    <s v="USD"/>
    <n v="11202.400000000001"/>
    <n v="5550.1021923263352"/>
    <n v="0"/>
    <n v="224.04800000000003"/>
    <n v="160.90621872245885"/>
    <n v="0"/>
    <n v="103.33951762523192"/>
    <n v="153.98886827458259"/>
    <n v="8.7198515769944365"/>
    <n v="0"/>
    <n v="0"/>
    <n v="93.297535998253579"/>
    <n v="0"/>
    <n v="0"/>
    <n v="0"/>
    <n v="0"/>
    <n v="0"/>
    <n v="359.34577347506251"/>
    <n v="0"/>
    <n v="0"/>
    <n v="3"/>
    <s v="20213"/>
    <s v="2021-3-01"/>
  </r>
  <r>
    <s v="VSR"/>
    <x v="34"/>
    <s v="14004758-20"/>
    <n v="2021"/>
    <s v="Marzo"/>
    <n v="2200"/>
    <s v="USD"/>
    <n v="56012"/>
    <n v="30384.569303011445"/>
    <n v="0"/>
    <n v="1120.24"/>
    <n v="804.53109361229417"/>
    <n v="0"/>
    <n v="516.69758812615953"/>
    <n v="769.94434137291273"/>
    <n v="43.599257884972175"/>
    <n v="0"/>
    <n v="0"/>
    <n v="466.48767999126784"/>
    <n v="0"/>
    <n v="0"/>
    <n v="0"/>
    <n v="0"/>
    <n v="0"/>
    <n v="1796.7288673753123"/>
    <n v="0"/>
    <n v="0"/>
    <n v="3"/>
    <s v="20213"/>
    <s v="2021-3-01"/>
  </r>
  <r>
    <s v="VSR"/>
    <x v="34"/>
    <s v="14004759-19"/>
    <n v="2021"/>
    <s v="Marzo"/>
    <n v="385.00000000000006"/>
    <s v="USD"/>
    <n v="9802.1000000000022"/>
    <n v="6065.1131510453852"/>
    <n v="0"/>
    <n v="196.04200000000003"/>
    <n v="140.7929413821515"/>
    <n v="0"/>
    <n v="90.422077922077932"/>
    <n v="134.74025974025975"/>
    <n v="7.629870129870131"/>
    <n v="0"/>
    <n v="0"/>
    <n v="81.635343998471882"/>
    <n v="0"/>
    <n v="0"/>
    <n v="0"/>
    <n v="0"/>
    <n v="0"/>
    <n v="314.42755179067967"/>
    <n v="0"/>
    <n v="0"/>
    <n v="3"/>
    <s v="20213"/>
    <s v="2021-3-01"/>
  </r>
  <r>
    <s v="VSR"/>
    <x v="34"/>
    <s v="14004752-19"/>
    <n v="2021"/>
    <s v="Marzo"/>
    <n v="825.00000000000011"/>
    <s v="USD"/>
    <n v="15196.500000000004"/>
    <n v="10046.945082265556"/>
    <n v="0"/>
    <n v="303.93000000000006"/>
    <n v="301.69916010461037"/>
    <n v="0"/>
    <n v="193.76159554730987"/>
    <n v="288.72912801484233"/>
    <n v="16.349721706864564"/>
    <n v="0"/>
    <n v="0"/>
    <n v="126.56180870148009"/>
    <n v="0"/>
    <n v="0"/>
    <n v="0"/>
    <n v="0"/>
    <n v="0"/>
    <n v="625.40225397049687"/>
    <n v="0"/>
    <n v="0"/>
    <n v="3"/>
    <s v="20213"/>
    <s v="2021-3-01"/>
  </r>
  <r>
    <s v="VSR"/>
    <x v="34"/>
    <s v="14004754-19"/>
    <n v="2021"/>
    <s v="Marzo"/>
    <n v="825.00000000000011"/>
    <s v="USD"/>
    <n v="15196.500000000004"/>
    <n v="10097.87371454079"/>
    <n v="0"/>
    <n v="303.93000000000006"/>
    <n v="301.69916010461037"/>
    <n v="0"/>
    <n v="193.76159554730987"/>
    <n v="288.72912801484233"/>
    <n v="16.349721706864564"/>
    <n v="0"/>
    <n v="0"/>
    <n v="126.56180870148009"/>
    <n v="0"/>
    <n v="0"/>
    <n v="0"/>
    <n v="0"/>
    <n v="0"/>
    <n v="625.40225397049687"/>
    <n v="0"/>
    <n v="0"/>
    <n v="3"/>
    <s v="20213"/>
    <s v="2021-3-01"/>
  </r>
  <r>
    <s v="VSR"/>
    <x v="34"/>
    <s v="14004753-19"/>
    <n v="2021"/>
    <s v="Marzo"/>
    <n v="825.00000000000011"/>
    <s v="USD"/>
    <n v="15196.500000000004"/>
    <n v="10151.782011972662"/>
    <n v="0"/>
    <n v="303.93000000000006"/>
    <n v="301.69916010461037"/>
    <n v="0"/>
    <n v="193.76159554730987"/>
    <n v="288.72912801484233"/>
    <n v="16.349721706864564"/>
    <n v="0"/>
    <n v="0"/>
    <n v="126.56180870148009"/>
    <n v="0"/>
    <n v="0"/>
    <n v="0"/>
    <n v="0"/>
    <n v="0"/>
    <n v="625.40225397049687"/>
    <n v="0"/>
    <n v="0"/>
    <n v="3"/>
    <s v="20213"/>
    <s v="2021-3-01"/>
  </r>
  <r>
    <s v="VSR"/>
    <x v="34"/>
    <s v="14004749-19"/>
    <n v="2021"/>
    <s v="Marzo"/>
    <n v="2915.0000000000005"/>
    <s v="USD"/>
    <n v="53694.30000000001"/>
    <n v="35686.024313650283"/>
    <n v="0"/>
    <n v="1073.8860000000004"/>
    <n v="1066.0036990362898"/>
    <n v="0"/>
    <n v="684.62430426716151"/>
    <n v="1020.1762523191096"/>
    <n v="57.769016697588135"/>
    <n v="0"/>
    <n v="0"/>
    <n v="447.18505741189631"/>
    <n v="0"/>
    <n v="0"/>
    <n v="0"/>
    <n v="0"/>
    <n v="0"/>
    <n v="2209.7546306957556"/>
    <n v="0"/>
    <n v="0"/>
    <n v="3"/>
    <s v="20213"/>
    <s v="2021-3-01"/>
  </r>
  <r>
    <s v="VSR"/>
    <x v="34"/>
    <s v="14004750-19"/>
    <n v="2021"/>
    <s v="Marzo"/>
    <n v="2827.0000000000005"/>
    <s v="USD"/>
    <n v="52073.340000000011"/>
    <n v="33472.055726911029"/>
    <n v="0"/>
    <n v="1041.4668000000004"/>
    <n v="1033.8224552917982"/>
    <n v="0"/>
    <n v="663.95640074211519"/>
    <n v="989.37847866419315"/>
    <n v="56.025046382189252"/>
    <n v="0"/>
    <n v="0"/>
    <n v="433.68513115040514"/>
    <n v="0"/>
    <n v="0"/>
    <n v="0"/>
    <n v="0"/>
    <n v="0"/>
    <n v="2143.0450569389027"/>
    <n v="0"/>
    <n v="0"/>
    <n v="3"/>
    <s v="20213"/>
    <s v="2021-3-01"/>
  </r>
  <r>
    <s v="VSR"/>
    <x v="34"/>
    <s v="14004751-19"/>
    <n v="2021"/>
    <s v="Marzo"/>
    <n v="1650.0000000000002"/>
    <s v="USD"/>
    <n v="30393.000000000007"/>
    <n v="20720.352226445124"/>
    <n v="0"/>
    <n v="607.86000000000013"/>
    <n v="603.39832020922074"/>
    <n v="0"/>
    <n v="387.52319109461973"/>
    <n v="577.45825602968466"/>
    <n v="32.699443413729128"/>
    <n v="0"/>
    <n v="0"/>
    <n v="253.12361740296018"/>
    <n v="0"/>
    <n v="0"/>
    <n v="0"/>
    <n v="0"/>
    <n v="0"/>
    <n v="1250.8045079409937"/>
    <n v="0"/>
    <n v="0"/>
    <n v="3"/>
    <s v="20213"/>
    <s v="2021-3-01"/>
  </r>
  <r>
    <s v="VSR"/>
    <x v="35"/>
    <s v="14005013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35"/>
    <s v="14005014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35"/>
    <s v="14003813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35"/>
    <s v="14003971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36"/>
    <s v="14004998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36"/>
    <s v="14003165-15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36"/>
    <s v="14004894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36"/>
    <s v="14002618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36"/>
    <s v="14004404-19"/>
    <n v="2021"/>
    <s v="Marzo"/>
    <n v="55.000000000000007"/>
    <s v="USD"/>
    <n v="2750.0000000000005"/>
    <n v="2657.9111401971077"/>
    <n v="275.00000000000006"/>
    <n v="0"/>
    <n v="20.113277340307356"/>
    <n v="0"/>
    <n v="42.474489795918373"/>
    <n v="28.188775510204088"/>
    <n v="2.3979591836734695"/>
    <n v="0"/>
    <n v="0"/>
    <n v="22.902969363279059"/>
    <n v="0"/>
    <n v="0"/>
    <n v="0"/>
    <n v="0"/>
    <n v="0"/>
    <n v="95.964193853074988"/>
    <n v="0"/>
    <n v="0"/>
    <n v="3"/>
    <s v="20213"/>
    <s v="2021-3-01"/>
  </r>
  <r>
    <s v="VSR"/>
    <x v="36"/>
    <s v="14004862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36"/>
    <s v="14002924-19"/>
    <n v="2021"/>
    <s v="Marzo"/>
    <n v="27.500000000000004"/>
    <s v="USD"/>
    <n v="990.00000000000011"/>
    <n v="360.25188357516117"/>
    <n v="110.00000000000001"/>
    <n v="0"/>
    <n v="10.056638670153678"/>
    <n v="0"/>
    <n v="21.237244897959187"/>
    <n v="14.094387755102044"/>
    <n v="1.1989795918367347"/>
    <n v="0"/>
    <n v="0"/>
    <n v="8.2450689707804603"/>
    <n v="0"/>
    <n v="0"/>
    <n v="0"/>
    <n v="0"/>
    <n v="0"/>
    <n v="44.775681215678425"/>
    <n v="0"/>
    <n v="0"/>
    <n v="3"/>
    <s v="20213"/>
    <s v="2021-3-01"/>
  </r>
  <r>
    <s v="VSR"/>
    <x v="36"/>
    <s v="14004405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36"/>
    <s v="14004863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36"/>
    <s v="14002923-19"/>
    <n v="2021"/>
    <s v="Marzo"/>
    <n v="55.000000000000007"/>
    <s v="USD"/>
    <n v="1980.0000000000002"/>
    <n v="724.50260930200466"/>
    <n v="220.00000000000003"/>
    <n v="0"/>
    <n v="20.113277340307356"/>
    <n v="0"/>
    <n v="42.474489795918373"/>
    <n v="28.188775510204088"/>
    <n v="2.3979591836734695"/>
    <n v="0"/>
    <n v="0"/>
    <n v="16.490137941560921"/>
    <n v="0"/>
    <n v="0"/>
    <n v="0"/>
    <n v="0"/>
    <n v="0"/>
    <n v="89.55136243135685"/>
    <n v="0"/>
    <n v="0"/>
    <n v="3"/>
    <s v="20213"/>
    <s v="2021-3-01"/>
  </r>
  <r>
    <s v="VSR"/>
    <x v="36"/>
    <s v="14002617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36"/>
    <s v="14004031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36"/>
    <s v="14004927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36"/>
    <s v="14004857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36"/>
    <s v="14002505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36"/>
    <s v="14003802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36"/>
    <s v="14004224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36"/>
    <s v="14002605-17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36"/>
    <s v="14002606-15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36"/>
    <s v="14004138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36"/>
    <s v="14004919-16"/>
    <n v="2021"/>
    <s v="Marzo"/>
    <n v="27.500000000000004"/>
    <s v="USD"/>
    <n v="1980.0000000000002"/>
    <n v="971.02075223367729"/>
    <n v="247.50000000000003"/>
    <n v="0"/>
    <n v="0"/>
    <n v="198.00000000000003"/>
    <n v="21.237244897959187"/>
    <n v="14.094387755102044"/>
    <n v="1.1989795918367347"/>
    <n v="0"/>
    <n v="0"/>
    <n v="16.490137941560921"/>
    <n v="0"/>
    <n v="0"/>
    <n v="0"/>
    <n v="0"/>
    <n v="0"/>
    <n v="251.02075018645894"/>
    <n v="0"/>
    <n v="0"/>
    <n v="3"/>
    <s v="20213"/>
    <s v="2021-3-01"/>
  </r>
  <r>
    <s v="VSR"/>
    <x v="37"/>
    <s v="14004917-18"/>
    <n v="2021"/>
    <s v="Marzo"/>
    <n v="2433.2000000000003"/>
    <s v="USD"/>
    <n v="102194.40000000001"/>
    <n v="37364.506653494005"/>
    <n v="8759.5200000000023"/>
    <n v="13139.279999999999"/>
    <n v="889.81138953519746"/>
    <n v="0"/>
    <n v="721.47959183673481"/>
    <n v="1115.1360544217689"/>
    <n v="63.14625850340137"/>
    <n v="0"/>
    <n v="0"/>
    <n v="851.11098629043101"/>
    <n v="0"/>
    <n v="0"/>
    <n v="0"/>
    <n v="0"/>
    <n v="0"/>
    <n v="2750.8728910523359"/>
    <n v="0"/>
    <n v="0"/>
    <n v="3"/>
    <s v="20213"/>
    <s v="2021-3-01"/>
  </r>
  <r>
    <s v="VSR"/>
    <x v="37"/>
    <s v="14004979-16"/>
    <n v="2021"/>
    <s v="Marzo"/>
    <n v="154"/>
    <s v="USD"/>
    <n v="11088"/>
    <n v="5081.9598049085926"/>
    <n v="616.00000000000011"/>
    <n v="923.99999999999977"/>
    <n v="0"/>
    <n v="1108.8"/>
    <n v="45.663265306122454"/>
    <n v="70.578231292517017"/>
    <n v="3.9965986394557822"/>
    <n v="0"/>
    <n v="0"/>
    <n v="92.344772472741155"/>
    <n v="0"/>
    <n v="0"/>
    <n v="0"/>
    <n v="0"/>
    <n v="0"/>
    <n v="1321.3828677108363"/>
    <n v="0"/>
    <n v="0"/>
    <n v="3"/>
    <s v="20213"/>
    <s v="2021-3-01"/>
  </r>
  <r>
    <s v="VSR"/>
    <x v="38"/>
    <s v="14004998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38"/>
    <s v="14004997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38"/>
    <s v="14003235-15"/>
    <n v="2021"/>
    <s v="Marzo"/>
    <n v="13.750000000000002"/>
    <s v="USD"/>
    <n v="1375.0000000000002"/>
    <n v="440.46122353512618"/>
    <n v="137.50000000000003"/>
    <n v="0"/>
    <n v="5.0283193350768389"/>
    <n v="0"/>
    <n v="8.5267857142857153"/>
    <n v="12.351190476190478"/>
    <n v="0.69940476190476197"/>
    <n v="0"/>
    <n v="0"/>
    <n v="11.451484681639529"/>
    <n v="0"/>
    <n v="0"/>
    <n v="0"/>
    <n v="0"/>
    <n v="0"/>
    <n v="33.028865634020484"/>
    <n v="0"/>
    <n v="0"/>
    <n v="3"/>
    <s v="20213"/>
    <s v="2021-3-01"/>
  </r>
  <r>
    <s v="VSR"/>
    <x v="38"/>
    <s v="14004861-19"/>
    <n v="2021"/>
    <s v="Marzo"/>
    <n v="27.500000000000004"/>
    <s v="USD"/>
    <n v="1072.5000000000002"/>
    <n v="548.11797708157337"/>
    <n v="110.00000000000001"/>
    <n v="0"/>
    <n v="10.056638670153678"/>
    <n v="0"/>
    <n v="17.053571428571431"/>
    <n v="24.702380952380956"/>
    <n v="1.3988095238095239"/>
    <n v="0"/>
    <n v="0"/>
    <n v="8.932158051678833"/>
    <n v="0"/>
    <n v="0"/>
    <n v="0"/>
    <n v="0"/>
    <n v="0"/>
    <n v="52.086919956440745"/>
    <n v="0"/>
    <n v="0"/>
    <n v="3"/>
    <s v="20213"/>
    <s v="2021-3-01"/>
  </r>
  <r>
    <s v="VSR"/>
    <x v="38"/>
    <s v="14002563-19"/>
    <n v="2021"/>
    <s v="Marzo"/>
    <n v="82.5"/>
    <s v="USD"/>
    <n v="2970"/>
    <n v="1238.2355583492238"/>
    <n v="297"/>
    <n v="0"/>
    <n v="30.16991601046103"/>
    <n v="0"/>
    <n v="51.160714285714285"/>
    <n v="74.107142857142861"/>
    <n v="4.1964285714285712"/>
    <n v="0"/>
    <n v="0"/>
    <n v="24.735206912341379"/>
    <n v="0"/>
    <n v="0"/>
    <n v="0"/>
    <n v="0"/>
    <n v="0"/>
    <n v="154.19949262662709"/>
    <n v="0"/>
    <n v="0"/>
    <n v="3"/>
    <s v="20213"/>
    <s v="2021-3-01"/>
  </r>
  <r>
    <s v="VSR"/>
    <x v="38"/>
    <s v="14002564-19"/>
    <n v="2021"/>
    <s v="Marzo"/>
    <n v="110.00000000000001"/>
    <s v="USD"/>
    <n v="3960.0000000000005"/>
    <n v="1486.0188485863591"/>
    <n v="396.00000000000006"/>
    <n v="0"/>
    <n v="40.226554680614711"/>
    <n v="0"/>
    <n v="68.214285714285722"/>
    <n v="98.809523809523824"/>
    <n v="5.5952380952380958"/>
    <n v="0"/>
    <n v="0"/>
    <n v="32.980275883121841"/>
    <n v="0"/>
    <n v="0"/>
    <n v="0"/>
    <n v="0"/>
    <n v="0"/>
    <n v="205.59932350216948"/>
    <n v="0"/>
    <n v="0"/>
    <n v="3"/>
    <s v="20213"/>
    <s v="2021-3-01"/>
  </r>
  <r>
    <s v="VSR"/>
    <x v="38"/>
    <s v="14004043-19"/>
    <n v="2021"/>
    <s v="Marzo"/>
    <n v="55.000000000000007"/>
    <s v="USD"/>
    <n v="1980.0000000000002"/>
    <n v="747.00826644486187"/>
    <n v="198.00000000000003"/>
    <n v="0"/>
    <n v="20.113277340307356"/>
    <n v="0"/>
    <n v="34.107142857142861"/>
    <n v="49.404761904761912"/>
    <n v="2.7976190476190479"/>
    <n v="0"/>
    <n v="0"/>
    <n v="16.490137941560921"/>
    <n v="0"/>
    <n v="0"/>
    <n v="0"/>
    <n v="0"/>
    <n v="0"/>
    <n v="102.79966175108474"/>
    <n v="0"/>
    <n v="0"/>
    <n v="3"/>
    <s v="20213"/>
    <s v="2021-3-01"/>
  </r>
  <r>
    <s v="VSR"/>
    <x v="38"/>
    <s v="14003159-19"/>
    <n v="2021"/>
    <s v="Marzo"/>
    <n v="55.000000000000007"/>
    <s v="USD"/>
    <n v="1980.0000000000002"/>
    <n v="652.21388305184382"/>
    <n v="198.00000000000003"/>
    <n v="0"/>
    <n v="20.113277340307356"/>
    <n v="0"/>
    <n v="34.107142857142861"/>
    <n v="49.404761904761912"/>
    <n v="2.7976190476190479"/>
    <n v="0"/>
    <n v="0"/>
    <n v="16.490137941560921"/>
    <n v="0"/>
    <n v="0"/>
    <n v="0"/>
    <n v="0"/>
    <n v="0"/>
    <n v="102.79966175108474"/>
    <n v="0"/>
    <n v="0"/>
    <n v="3"/>
    <s v="20213"/>
    <s v="2021-3-01"/>
  </r>
  <r>
    <s v="VSR"/>
    <x v="0"/>
    <s v="14004998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0"/>
    <s v="14004997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39"/>
    <s v="14004469-19"/>
    <n v="2021"/>
    <s v="Marzo"/>
    <n v="55.000000000000007"/>
    <s v="USD"/>
    <n v="2250.0500000000002"/>
    <n v="802.98471508995885"/>
    <n v="0"/>
    <n v="220.00000000000003"/>
    <n v="20.113277340307356"/>
    <n v="0"/>
    <n v="49.285714285714292"/>
    <n v="36.507936507936513"/>
    <n v="3.7301587301587307"/>
    <n v="0"/>
    <n v="0"/>
    <n v="0"/>
    <n v="0"/>
    <n v="0"/>
    <n v="0"/>
    <n v="0"/>
    <n v="0"/>
    <n v="89.523809523809547"/>
    <n v="0"/>
    <n v="0"/>
    <n v="3"/>
    <s v="20213"/>
    <s v="2021-3-01"/>
  </r>
  <r>
    <s v="VSR"/>
    <x v="39"/>
    <s v="14004468-19"/>
    <n v="2021"/>
    <s v="Marzo"/>
    <n v="55.000000000000007"/>
    <s v="USD"/>
    <n v="2250.0500000000002"/>
    <n v="720.50376715032235"/>
    <n v="0"/>
    <n v="220.00000000000003"/>
    <n v="20.113277340307356"/>
    <n v="0"/>
    <n v="49.285714285714292"/>
    <n v="36.507936507936513"/>
    <n v="3.7301587301587307"/>
    <n v="0"/>
    <n v="0"/>
    <n v="0"/>
    <n v="0"/>
    <n v="0"/>
    <n v="0"/>
    <n v="0"/>
    <n v="0"/>
    <n v="89.523809523809547"/>
    <n v="0"/>
    <n v="0"/>
    <n v="3"/>
    <s v="20213"/>
    <s v="2021-3-01"/>
  </r>
  <r>
    <s v="VSR"/>
    <x v="39"/>
    <s v="14004470-19"/>
    <n v="2021"/>
    <s v="Marzo"/>
    <n v="55.000000000000007"/>
    <s v="USD"/>
    <n v="2250.0500000000002"/>
    <n v="790.64897328957181"/>
    <n v="0"/>
    <n v="220.00000000000003"/>
    <n v="20.113277340307356"/>
    <n v="0"/>
    <n v="49.285714285714292"/>
    <n v="36.507936507936513"/>
    <n v="3.7301587301587307"/>
    <n v="0"/>
    <n v="0"/>
    <n v="0"/>
    <n v="0"/>
    <n v="0"/>
    <n v="0"/>
    <n v="0"/>
    <n v="0"/>
    <n v="89.523809523809547"/>
    <n v="0"/>
    <n v="0"/>
    <n v="3"/>
    <s v="20213"/>
    <s v="2021-3-01"/>
  </r>
  <r>
    <s v="VSR"/>
    <x v="39"/>
    <s v="14004919-16"/>
    <n v="2021"/>
    <s v="Marzo"/>
    <n v="27.500000000000004"/>
    <s v="USD"/>
    <n v="1996.5"/>
    <n v="971.02075223367729"/>
    <n v="0"/>
    <n v="247.50000000000003"/>
    <n v="0"/>
    <n v="199.65000000000003"/>
    <n v="24.642857142857146"/>
    <n v="18.253968253968257"/>
    <n v="1.8650793650793653"/>
    <n v="0"/>
    <n v="0"/>
    <n v="0"/>
    <n v="0"/>
    <n v="0"/>
    <n v="0"/>
    <n v="0"/>
    <n v="0"/>
    <n v="244.41190476190479"/>
    <n v="0"/>
    <n v="0"/>
    <n v="3"/>
    <s v="20213"/>
    <s v="2021-3-01"/>
  </r>
  <r>
    <s v="VSR"/>
    <x v="40"/>
    <s v="14004484-16"/>
    <n v="2021"/>
    <s v="Marzo"/>
    <n v="5.5"/>
    <s v="USD"/>
    <n v="528"/>
    <n v="205.09902085296716"/>
    <n v="9.8999999999999879"/>
    <n v="39.6"/>
    <n v="2.0113277340307354"/>
    <n v="0"/>
    <n v="7.9571428571428564"/>
    <n v="6.5714285714285712"/>
    <n v="0.67142857142857137"/>
    <n v="0"/>
    <n v="0"/>
    <n v="4.3973701177495785"/>
    <n v="0"/>
    <n v="0"/>
    <n v="0"/>
    <n v="0"/>
    <n v="0"/>
    <n v="19.597370117749577"/>
    <n v="0"/>
    <n v="0"/>
    <n v="3"/>
    <s v="20213"/>
    <s v="2021-3-01"/>
  </r>
  <r>
    <s v="VSR"/>
    <x v="40"/>
    <s v="14003448-17"/>
    <n v="2021"/>
    <s v="Marzo"/>
    <n v="27.500000000000004"/>
    <s v="USD"/>
    <n v="1017.5000000000001"/>
    <n v="544.52919783157336"/>
    <n v="21.999999999999975"/>
    <n v="88.000000000000014"/>
    <n v="10.056638670153678"/>
    <n v="0"/>
    <n v="39.785714285714292"/>
    <n v="32.857142857142861"/>
    <n v="3.3571428571428577"/>
    <n v="0"/>
    <n v="0"/>
    <n v="8.4740986644132512"/>
    <n v="0"/>
    <n v="0"/>
    <n v="0"/>
    <n v="0"/>
    <n v="0"/>
    <n v="84.474098664413262"/>
    <n v="0"/>
    <n v="0"/>
    <n v="3"/>
    <s v="20213"/>
    <s v="2021-3-01"/>
  </r>
  <r>
    <s v="VSR"/>
    <x v="40"/>
    <s v="14003465-19"/>
    <n v="2021"/>
    <s v="Marzo"/>
    <n v="55.000000000000007"/>
    <s v="USD"/>
    <n v="2035.0000000000002"/>
    <n v="745.11607408995883"/>
    <n v="43.99999999999995"/>
    <n v="176.00000000000003"/>
    <n v="20.113277340307356"/>
    <n v="0"/>
    <n v="79.571428571428584"/>
    <n v="65.714285714285722"/>
    <n v="6.7142857142857153"/>
    <n v="0"/>
    <n v="0"/>
    <n v="16.948197328826502"/>
    <n v="0"/>
    <n v="0"/>
    <n v="0"/>
    <n v="0"/>
    <n v="0"/>
    <n v="168.94819732882652"/>
    <n v="0"/>
    <n v="0"/>
    <n v="3"/>
    <s v="20213"/>
    <s v="2021-3-01"/>
  </r>
  <r>
    <s v="VSR"/>
    <x v="40"/>
    <s v="14003466-19"/>
    <n v="2021"/>
    <s v="Marzo"/>
    <n v="22"/>
    <s v="USD"/>
    <n v="814"/>
    <n v="265.05405046012891"/>
    <n v="17.59999999999998"/>
    <n v="70.400000000000006"/>
    <n v="8.0453109361229416"/>
    <n v="0"/>
    <n v="31.828571428571426"/>
    <n v="26.285714285714285"/>
    <n v="2.6857142857142855"/>
    <n v="0"/>
    <n v="0"/>
    <n v="6.7792789315306008"/>
    <n v="0"/>
    <n v="0"/>
    <n v="0"/>
    <n v="0"/>
    <n v="0"/>
    <n v="67.579278931530595"/>
    <n v="0"/>
    <n v="0"/>
    <n v="3"/>
    <s v="20213"/>
    <s v="2021-3-01"/>
  </r>
  <r>
    <s v="VSR"/>
    <x v="40"/>
    <s v="14004795-19"/>
    <n v="2021"/>
    <s v="Marzo"/>
    <n v="27.500000000000004"/>
    <s v="USD"/>
    <n v="1017.5000000000001"/>
    <n v="522.92887653080993"/>
    <n v="21.999999999999975"/>
    <n v="88.000000000000014"/>
    <n v="10.056638670153678"/>
    <n v="0"/>
    <n v="39.785714285714292"/>
    <n v="32.857142857142861"/>
    <n v="3.3571428571428577"/>
    <n v="0"/>
    <n v="0"/>
    <n v="8.4740986644132512"/>
    <n v="0"/>
    <n v="0"/>
    <n v="0"/>
    <n v="0"/>
    <n v="0"/>
    <n v="84.474098664413262"/>
    <n v="0"/>
    <n v="0"/>
    <n v="3"/>
    <s v="20213"/>
    <s v="2021-3-01"/>
  </r>
  <r>
    <s v="VSR"/>
    <x v="40"/>
    <s v="14003467-19"/>
    <n v="2021"/>
    <s v="Marzo"/>
    <n v="27.500000000000004"/>
    <s v="USD"/>
    <n v="1017.5000000000001"/>
    <n v="326.10694152592191"/>
    <n v="21.999999999999975"/>
    <n v="88.000000000000014"/>
    <n v="10.056638670153678"/>
    <n v="0"/>
    <n v="39.785714285714292"/>
    <n v="32.857142857142861"/>
    <n v="3.3571428571428577"/>
    <n v="0"/>
    <n v="0"/>
    <n v="8.4740986644132512"/>
    <n v="0"/>
    <n v="0"/>
    <n v="0"/>
    <n v="0"/>
    <n v="0"/>
    <n v="84.474098664413262"/>
    <n v="0"/>
    <n v="0"/>
    <n v="3"/>
    <s v="20213"/>
    <s v="2021-3-01"/>
  </r>
  <r>
    <s v="VSR"/>
    <x v="40"/>
    <s v="14003449-17"/>
    <n v="2021"/>
    <s v="Marzo"/>
    <n v="27.500000000000004"/>
    <s v="USD"/>
    <n v="1017.5000000000001"/>
    <n v="519.34009728080991"/>
    <n v="21.999999999999975"/>
    <n v="88.000000000000014"/>
    <n v="10.056638670153678"/>
    <n v="0"/>
    <n v="39.785714285714292"/>
    <n v="32.857142857142861"/>
    <n v="3.3571428571428577"/>
    <n v="0"/>
    <n v="0"/>
    <n v="8.4740986644132512"/>
    <n v="0"/>
    <n v="0"/>
    <n v="0"/>
    <n v="0"/>
    <n v="0"/>
    <n v="84.474098664413262"/>
    <n v="0"/>
    <n v="0"/>
    <n v="3"/>
    <s v="20213"/>
    <s v="2021-3-01"/>
  </r>
  <r>
    <s v="VSR"/>
    <x v="41"/>
    <s v="14004998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1"/>
    <s v="14004997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1"/>
    <s v="14003574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1"/>
    <s v="14003645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1"/>
    <s v="14003597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1"/>
    <s v="14004486-16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1"/>
    <s v="14004292-15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1"/>
    <s v="14004293-15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2"/>
    <s v="14004877-15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2"/>
    <s v="14004301-13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2"/>
    <s v="14004146-15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2"/>
    <s v="14004336-13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2"/>
    <s v="14003979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2"/>
    <s v="14003980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2"/>
    <s v="14003901-17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2"/>
    <s v="14004864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2"/>
    <s v="14004865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2"/>
    <s v="14004859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2"/>
    <s v="14004860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2"/>
    <s v="14005006-16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2"/>
    <s v="14005010-20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2"/>
    <s v="14005009-20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3"/>
    <s v="14004877-15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3"/>
    <s v="14004862-18"/>
    <n v="2021"/>
    <s v="Marzo"/>
    <n v="27.500000000000004"/>
    <s v="USD"/>
    <n v="907.50000000000011"/>
    <n v="531.7716916831838"/>
    <n v="0"/>
    <n v="0"/>
    <n v="10.056638670153678"/>
    <n v="0"/>
    <n v="27.397959183673471"/>
    <n v="42.34693877551021"/>
    <n v="2.3979591836734695"/>
    <n v="0"/>
    <n v="0"/>
    <n v="0"/>
    <n v="0"/>
    <n v="0"/>
    <n v="0"/>
    <n v="0"/>
    <n v="0"/>
    <n v="72.142857142857139"/>
    <n v="0"/>
    <n v="0"/>
    <n v="3"/>
    <s v="20213"/>
    <s v="2021-3-01"/>
  </r>
  <r>
    <s v="VSR"/>
    <x v="43"/>
    <s v="14003720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3"/>
    <s v="14004863-18"/>
    <n v="2021"/>
    <s v="Marzo"/>
    <n v="27.500000000000004"/>
    <s v="USD"/>
    <n v="907.50000000000011"/>
    <n v="533.77111275902496"/>
    <n v="0"/>
    <n v="0"/>
    <n v="10.056638670153678"/>
    <n v="0"/>
    <n v="27.397959183673471"/>
    <n v="42.34693877551021"/>
    <n v="2.3979591836734695"/>
    <n v="0"/>
    <n v="0"/>
    <n v="0"/>
    <n v="0"/>
    <n v="0"/>
    <n v="0"/>
    <n v="0"/>
    <n v="0"/>
    <n v="72.142857142857139"/>
    <n v="0"/>
    <n v="0"/>
    <n v="3"/>
    <s v="20213"/>
    <s v="2021-3-01"/>
  </r>
  <r>
    <s v="VSR"/>
    <x v="43"/>
    <s v="14003483-0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3"/>
    <s v="14004927-18"/>
    <n v="2021"/>
    <s v="Marzo"/>
    <n v="27.500000000000004"/>
    <s v="USD"/>
    <n v="907.50000000000011"/>
    <n v="566.84429475280854"/>
    <n v="0"/>
    <n v="0"/>
    <n v="10.056638670153678"/>
    <n v="0"/>
    <n v="27.397959183673471"/>
    <n v="42.34693877551021"/>
    <n v="2.3979591836734695"/>
    <n v="0"/>
    <n v="0"/>
    <n v="0"/>
    <n v="0"/>
    <n v="0"/>
    <n v="0"/>
    <n v="0"/>
    <n v="0"/>
    <n v="72.142857142857139"/>
    <n v="0"/>
    <n v="0"/>
    <n v="3"/>
    <s v="20213"/>
    <s v="2021-3-01"/>
  </r>
  <r>
    <s v="VSR"/>
    <x v="43"/>
    <s v="14004580-17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3"/>
    <s v="14004795-19"/>
    <n v="2021"/>
    <s v="Marzo"/>
    <n v="27.500000000000004"/>
    <s v="USD"/>
    <n v="907.50000000000011"/>
    <n v="522.92887653080993"/>
    <n v="0"/>
    <n v="0"/>
    <n v="10.056638670153678"/>
    <n v="0"/>
    <n v="27.397959183673471"/>
    <n v="42.34693877551021"/>
    <n v="2.3979591836734695"/>
    <n v="0"/>
    <n v="0"/>
    <n v="0"/>
    <n v="0"/>
    <n v="0"/>
    <n v="0"/>
    <n v="0"/>
    <n v="0"/>
    <n v="72.142857142857139"/>
    <n v="0"/>
    <n v="0"/>
    <n v="3"/>
    <s v="20213"/>
    <s v="2021-3-01"/>
  </r>
  <r>
    <s v="VSR"/>
    <x v="43"/>
    <s v="14003597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4"/>
    <s v="14004998-19"/>
    <n v="2021"/>
    <s v="Marzo"/>
    <n v="27.500000000000004"/>
    <s v="USD"/>
    <n v="1100.0000000000002"/>
    <n v="411.00882109182453"/>
    <n v="0"/>
    <n v="0"/>
    <n v="10.056638670153678"/>
    <n v="0"/>
    <n v="13.698979591836736"/>
    <n v="21.173469387755105"/>
    <n v="1.1989795918367347"/>
    <n v="0"/>
    <n v="0"/>
    <n v="9.1611877453116239"/>
    <n v="0"/>
    <n v="0"/>
    <n v="0"/>
    <n v="0"/>
    <n v="0"/>
    <n v="45.232616316740192"/>
    <n v="0"/>
    <n v="0"/>
    <n v="3"/>
    <s v="20213"/>
    <s v="2021-3-01"/>
  </r>
  <r>
    <s v="VSR"/>
    <x v="44"/>
    <s v="14004997-19"/>
    <n v="2021"/>
    <s v="Marzo"/>
    <n v="27.500000000000004"/>
    <s v="USD"/>
    <n v="1100.0000000000002"/>
    <n v="449.74101575926505"/>
    <n v="0"/>
    <n v="0"/>
    <n v="10.056638670153678"/>
    <n v="0"/>
    <n v="13.698979591836736"/>
    <n v="21.173469387755105"/>
    <n v="1.1989795918367347"/>
    <n v="0"/>
    <n v="0"/>
    <n v="9.1611877453116239"/>
    <n v="0"/>
    <n v="0"/>
    <n v="0"/>
    <n v="0"/>
    <n v="0"/>
    <n v="45.232616316740192"/>
    <n v="0"/>
    <n v="0"/>
    <n v="3"/>
    <s v="20213"/>
    <s v="2021-3-01"/>
  </r>
  <r>
    <s v="VSR"/>
    <x v="44"/>
    <s v="14003165-16"/>
    <n v="2021"/>
    <s v="Marzo"/>
    <n v="11"/>
    <s v="USD"/>
    <n v="990"/>
    <n v="404.21476968524377"/>
    <n v="0"/>
    <n v="0"/>
    <n v="4.0226554680614708"/>
    <n v="0"/>
    <n v="5.479591836734695"/>
    <n v="8.4693877551020407"/>
    <n v="0.47959183673469385"/>
    <n v="0"/>
    <n v="0"/>
    <n v="8.2450689707804603"/>
    <n v="0"/>
    <n v="0"/>
    <n v="0"/>
    <n v="0"/>
    <n v="0"/>
    <n v="22.673640399351889"/>
    <n v="0"/>
    <n v="0"/>
    <n v="3"/>
    <s v="20213"/>
    <s v="2021-3-01"/>
  </r>
  <r>
    <s v="VSR"/>
    <x v="44"/>
    <s v="14002924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4"/>
    <s v="14002923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4"/>
    <s v="14002617-19"/>
    <n v="2021"/>
    <s v="Marzo"/>
    <n v="41.25"/>
    <s v="USD"/>
    <n v="1237.5"/>
    <n v="546.78957502780486"/>
    <n v="0"/>
    <n v="0"/>
    <n v="15.084958005230515"/>
    <n v="0"/>
    <n v="20.548469387755102"/>
    <n v="31.760204081632654"/>
    <n v="1.7984693877551019"/>
    <n v="0"/>
    <n v="0"/>
    <n v="10.306336213475575"/>
    <n v="0"/>
    <n v="0"/>
    <n v="0"/>
    <n v="0"/>
    <n v="0"/>
    <n v="64.413479070618436"/>
    <n v="0"/>
    <n v="0"/>
    <n v="3"/>
    <s v="20213"/>
    <s v="2021-3-01"/>
  </r>
  <r>
    <s v="VSR"/>
    <x v="44"/>
    <s v="14004031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4"/>
    <s v="14002505-19"/>
    <n v="2021"/>
    <s v="Marzo"/>
    <n v="41.25"/>
    <s v="USD"/>
    <n v="1237.5"/>
    <n v="489.16041228888275"/>
    <n v="0"/>
    <n v="0"/>
    <n v="15.084958005230515"/>
    <n v="0"/>
    <n v="20.548469387755102"/>
    <n v="31.760204081632654"/>
    <n v="1.7984693877551019"/>
    <n v="0"/>
    <n v="0"/>
    <n v="10.306336213475575"/>
    <n v="0"/>
    <n v="0"/>
    <n v="0"/>
    <n v="0"/>
    <n v="0"/>
    <n v="64.413479070618436"/>
    <n v="0"/>
    <n v="0"/>
    <n v="3"/>
    <s v="20213"/>
    <s v="2021-3-01"/>
  </r>
  <r>
    <s v="VSR"/>
    <x v="44"/>
    <s v="14003162-17"/>
    <n v="2021"/>
    <s v="Marzo"/>
    <n v="8.25"/>
    <s v="USD"/>
    <n v="495"/>
    <n v="222.16148169680014"/>
    <n v="0"/>
    <n v="0"/>
    <n v="3.0169916010461031"/>
    <n v="0"/>
    <n v="4.1096938775510203"/>
    <n v="6.3520408163265305"/>
    <n v="0.35969387755102039"/>
    <n v="0"/>
    <n v="0"/>
    <n v="4.1225344853902302"/>
    <n v="0"/>
    <n v="0"/>
    <n v="0"/>
    <n v="0"/>
    <n v="0"/>
    <n v="14.943963056818802"/>
    <n v="0"/>
    <n v="0"/>
    <n v="3"/>
    <s v="20213"/>
    <s v="2021-3-01"/>
  </r>
  <r>
    <s v="VSR"/>
    <x v="44"/>
    <s v="14002605-17"/>
    <n v="2021"/>
    <s v="Marzo"/>
    <n v="13.750000000000002"/>
    <s v="USD"/>
    <n v="825.00000000000011"/>
    <n v="424.26924022062008"/>
    <n v="0"/>
    <n v="0"/>
    <n v="5.0283193350768389"/>
    <n v="0"/>
    <n v="6.8494897959183678"/>
    <n v="10.586734693877553"/>
    <n v="0.59948979591836737"/>
    <n v="0"/>
    <n v="0"/>
    <n v="6.8708908089837175"/>
    <n v="0"/>
    <n v="0"/>
    <n v="0"/>
    <n v="0"/>
    <n v="0"/>
    <n v="24.906605094698001"/>
    <n v="0"/>
    <n v="0"/>
    <n v="3"/>
    <s v="20213"/>
    <s v="2021-3-01"/>
  </r>
  <r>
    <s v="VSR"/>
    <x v="44"/>
    <s v="14002606-14"/>
    <n v="2021"/>
    <s v="Marzo"/>
    <n v="5.5"/>
    <s v="USD"/>
    <n v="330"/>
    <n v="178.15218375015348"/>
    <n v="0"/>
    <n v="0"/>
    <n v="2.0113277340307354"/>
    <n v="0"/>
    <n v="2.7397959183673475"/>
    <n v="4.2346938775510203"/>
    <n v="0.23979591836734693"/>
    <n v="0"/>
    <n v="0"/>
    <n v="2.7483563235934869"/>
    <n v="0"/>
    <n v="0"/>
    <n v="0"/>
    <n v="0"/>
    <n v="0"/>
    <n v="9.9626420378792009"/>
    <n v="0"/>
    <n v="0"/>
    <n v="3"/>
    <s v="20213"/>
    <s v="2021-3-01"/>
  </r>
  <r>
    <s v="VSR"/>
    <x v="44"/>
    <s v="14004919-17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5"/>
    <s v="14004732-17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5"/>
    <s v="14004774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5"/>
    <s v="14004773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5"/>
    <s v="14004828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5"/>
    <s v="14004867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5"/>
    <s v="14004725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5"/>
    <s v="14004726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5"/>
    <s v="14004727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5"/>
    <s v="14004728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5"/>
    <s v="14004919-17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6"/>
    <s v="14004999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6"/>
    <s v="14004351-17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7"/>
    <s v="14003593-17"/>
    <n v="2021"/>
    <s v="Marzo"/>
    <n v="22.5"/>
    <s v="USD"/>
    <n v="2249.1"/>
    <n v="712.95580361636212"/>
    <n v="0"/>
    <n v="45"/>
    <n v="8.2281589119439182"/>
    <n v="0"/>
    <n v="19.032099975496202"/>
    <n v="25.361431021808379"/>
    <n v="2.5912766478804214"/>
    <n v="0"/>
    <n v="0"/>
    <n v="18.731297598163973"/>
    <n v="0"/>
    <n v="0"/>
    <n v="0"/>
    <n v="0"/>
    <n v="0"/>
    <n v="96.966105243348977"/>
    <n v="31.249999999999996"/>
    <n v="0"/>
    <n v="3"/>
    <s v="20213"/>
    <s v="2021-3-01"/>
  </r>
  <r>
    <s v="VSR"/>
    <x v="47"/>
    <s v="14003589-19"/>
    <n v="2021"/>
    <s v="Marzo"/>
    <n v="157.5"/>
    <s v="USD"/>
    <n v="6142.5"/>
    <n v="2299.456229575791"/>
    <n v="0"/>
    <n v="315"/>
    <n v="57.597112383607424"/>
    <n v="0"/>
    <n v="133.2246998284734"/>
    <n v="177.53001715265867"/>
    <n v="18.138936535162951"/>
    <n v="0"/>
    <n v="0"/>
    <n v="51.156905205069677"/>
    <n v="0"/>
    <n v="0"/>
    <n v="0"/>
    <n v="0"/>
    <n v="0"/>
    <n v="598.80055872136472"/>
    <n v="218.74999999999997"/>
    <n v="0"/>
    <n v="3"/>
    <s v="20213"/>
    <s v="2021-3-01"/>
  </r>
  <r>
    <s v="VSR"/>
    <x v="47"/>
    <s v="14004818-18"/>
    <n v="2021"/>
    <s v="Marzo"/>
    <n v="45"/>
    <s v="USD"/>
    <n v="1755"/>
    <n v="533.62954067878127"/>
    <n v="0"/>
    <n v="90"/>
    <n v="16.456317823887836"/>
    <n v="0"/>
    <n v="38.064199950992403"/>
    <n v="50.722862043616757"/>
    <n v="5.1825532957608429"/>
    <n v="0"/>
    <n v="0"/>
    <n v="14.616258630019907"/>
    <n v="0"/>
    <n v="0"/>
    <n v="0"/>
    <n v="0"/>
    <n v="0"/>
    <n v="171.0858739203899"/>
    <n v="62.499999999999993"/>
    <n v="0"/>
    <n v="3"/>
    <s v="20213"/>
    <s v="2021-3-01"/>
  </r>
  <r>
    <s v="VSR"/>
    <x v="47"/>
    <s v="14004809-17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7"/>
    <s v="14003592-15"/>
    <n v="2021"/>
    <s v="Marzo"/>
    <n v="90"/>
    <s v="USD"/>
    <n v="5400"/>
    <n v="2915.1295834703378"/>
    <n v="0"/>
    <n v="180"/>
    <n v="32.912635647775673"/>
    <n v="0"/>
    <n v="76.128399901984807"/>
    <n v="101.44572408723351"/>
    <n v="10.365106591521686"/>
    <n v="0"/>
    <n v="0"/>
    <n v="44.973103476984328"/>
    <n v="0"/>
    <n v="0"/>
    <n v="0"/>
    <n v="0"/>
    <n v="0"/>
    <n v="357.91233405772431"/>
    <n v="124.99999999999999"/>
    <n v="0"/>
    <n v="3"/>
    <s v="20213"/>
    <s v="2021-3-01"/>
  </r>
  <r>
    <s v="VSR"/>
    <x v="48"/>
    <s v="14004910-16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8"/>
    <s v="14004898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8"/>
    <s v="14004900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8"/>
    <s v="14004794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8"/>
    <s v="14004999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8"/>
    <s v="14004686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49"/>
    <s v="14003742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50"/>
    <s v="14003824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50"/>
    <s v="14003823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51"/>
    <s v="14004877-15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51"/>
    <s v="14004579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51"/>
    <s v="14004806-14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51"/>
    <s v="14003824-18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51"/>
    <s v="14003817-19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51"/>
    <s v="14004919-16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52"/>
    <s v="14004913-16"/>
    <n v="2021"/>
    <s v="Marzo"/>
    <n v="22.5"/>
    <s v="USD"/>
    <n v="4860"/>
    <n v="1945.9697152967897"/>
    <n v="0"/>
    <n v="247.5"/>
    <n v="8.2281589119439182"/>
    <n v="0"/>
    <n v="14.36345344796049"/>
    <n v="17.079751234680813"/>
    <n v="0.96716663618072074"/>
    <n v="0"/>
    <n v="0"/>
    <n v="40.475793129285897"/>
    <n v="0"/>
    <n v="0"/>
    <n v="0"/>
    <n v="0"/>
    <n v="0"/>
    <n v="104.13616444810791"/>
    <n v="31.249999999999996"/>
    <n v="0"/>
    <n v="3"/>
    <s v="20213"/>
    <s v="2021-3-01"/>
  </r>
  <r>
    <s v="VSR"/>
    <x v="52"/>
    <s v="14004912-15"/>
    <n v="2021"/>
    <s v="Marzo"/>
    <n v="22.5"/>
    <s v="USD"/>
    <n v="3645"/>
    <n v="1410.3468270365004"/>
    <n v="0"/>
    <n v="180"/>
    <n v="8.2281589119439182"/>
    <n v="0"/>
    <n v="14.36345344796049"/>
    <n v="17.079751234680813"/>
    <n v="0.96716663618072074"/>
    <n v="0"/>
    <n v="0"/>
    <n v="30.356844846964421"/>
    <n v="0"/>
    <n v="0"/>
    <n v="0"/>
    <n v="0"/>
    <n v="0"/>
    <n v="94.017216165786436"/>
    <n v="31.249999999999996"/>
    <n v="0"/>
    <n v="3"/>
    <s v="20213"/>
    <s v="2021-3-01"/>
  </r>
  <r>
    <s v="VSR"/>
    <x v="52"/>
    <s v="14004228-19"/>
    <n v="2021"/>
    <s v="Marzo"/>
    <n v="225"/>
    <s v="USD"/>
    <n v="9450"/>
    <n v="3796.6422887461076"/>
    <n v="0"/>
    <n v="1800"/>
    <n v="82.281589119439175"/>
    <n v="0"/>
    <n v="143.63453447960492"/>
    <n v="170.79751234680811"/>
    <n v="9.6716663618072065"/>
    <n v="0"/>
    <n v="0"/>
    <n v="78.702931084722579"/>
    <n v="0"/>
    <n v="0"/>
    <n v="0"/>
    <n v="0"/>
    <n v="0"/>
    <n v="715.30664427294266"/>
    <n v="312.49999999999994"/>
    <n v="0"/>
    <n v="3"/>
    <s v="20213"/>
    <s v="2021-3-01"/>
  </r>
  <r>
    <s v="VSR"/>
    <x v="52"/>
    <s v="14004233-19"/>
    <n v="2021"/>
    <s v="Marzo"/>
    <n v="900"/>
    <s v="USD"/>
    <n v="27000"/>
    <n v="11331.795225328658"/>
    <n v="0"/>
    <n v="1800"/>
    <n v="329.1263564777567"/>
    <n v="0"/>
    <n v="574.53813791841969"/>
    <n v="683.19004938723242"/>
    <n v="38.686665447228826"/>
    <n v="0"/>
    <n v="0"/>
    <n v="224.86551738492165"/>
    <n v="0"/>
    <n v="0"/>
    <n v="0"/>
    <n v="0"/>
    <n v="0"/>
    <n v="2771.280370137802"/>
    <n v="1249.9999999999998"/>
    <n v="0"/>
    <n v="3"/>
    <s v="20213"/>
    <s v="2021-3-01"/>
  </r>
  <r>
    <s v="VSR"/>
    <x v="52"/>
    <s v="14004230-19"/>
    <n v="2021"/>
    <s v="Marzo"/>
    <n v="135"/>
    <s v="USD"/>
    <n v="4050"/>
    <n v="1701.4013347513705"/>
    <n v="0"/>
    <n v="0"/>
    <n v="49.368953471663509"/>
    <n v="0"/>
    <n v="86.180720687762957"/>
    <n v="102.47850740808488"/>
    <n v="5.8029998170843244"/>
    <n v="0"/>
    <n v="0"/>
    <n v="33.729827607738244"/>
    <n v="0"/>
    <n v="0"/>
    <n v="0"/>
    <n v="0"/>
    <n v="0"/>
    <n v="415.69205552067035"/>
    <n v="187.5"/>
    <n v="0"/>
    <n v="3"/>
    <s v="20213"/>
    <s v="2021-3-01"/>
  </r>
  <r>
    <s v="VSR"/>
    <x v="52"/>
    <s v="14005005-16"/>
    <n v="2021"/>
    <s v="Marz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20213"/>
    <s v="2021-3-01"/>
  </r>
  <r>
    <s v="VSR"/>
    <x v="0"/>
    <s v="14004998-19"/>
    <n v="2021"/>
    <s v="Abril"/>
    <n v="150"/>
    <s v="CLP"/>
    <n v="4503.7402597402597"/>
    <n v="2255.8194805748331"/>
    <n v="0"/>
    <n v="525.97402597402595"/>
    <n v="96.003011664198581"/>
    <n v="0"/>
    <n v="0"/>
    <n v="0"/>
    <n v="0"/>
    <n v="0"/>
    <n v="0"/>
    <n v="0"/>
    <n v="0"/>
    <n v="47.337662337662337"/>
    <n v="0"/>
    <n v="0"/>
    <n v="0"/>
    <n v="76.704858005413641"/>
    <n v="0"/>
    <n v="29.3671956677513"/>
    <n v="4"/>
    <s v="20214"/>
    <s v="2021-4-01"/>
  </r>
  <r>
    <s v="VSR"/>
    <x v="0"/>
    <s v="14004997-19"/>
    <n v="2021"/>
    <s v="Abril"/>
    <n v="240"/>
    <s v="CLP"/>
    <n v="7205.9844155844157"/>
    <n v="3947.3375951083058"/>
    <n v="0"/>
    <n v="841.55844155844159"/>
    <n v="153.60481866271772"/>
    <n v="0"/>
    <n v="0"/>
    <n v="0"/>
    <n v="0"/>
    <n v="0"/>
    <n v="0"/>
    <n v="0"/>
    <n v="0"/>
    <n v="75.740259740259745"/>
    <n v="0"/>
    <n v="0"/>
    <n v="0"/>
    <n v="122.72777280866183"/>
    <n v="0"/>
    <n v="46.98751306840208"/>
    <n v="4"/>
    <s v="20214"/>
    <s v="2021-4-01"/>
  </r>
  <r>
    <s v="VSR"/>
    <x v="0"/>
    <s v="14003165-16"/>
    <n v="2021"/>
    <s v="Abril"/>
    <n v="8.6999999999999993"/>
    <s v="CLP"/>
    <n v="783"/>
    <n v="326.93329344899109"/>
    <n v="0"/>
    <n v="78.3"/>
    <n v="5.5681746765235172"/>
    <n v="0"/>
    <n v="0"/>
    <n v="0"/>
    <n v="0"/>
    <n v="0"/>
    <n v="0"/>
    <n v="0"/>
    <n v="0"/>
    <n v="2.7455844155844153"/>
    <n v="0"/>
    <n v="0"/>
    <n v="0"/>
    <n v="4.4488817643139908"/>
    <n v="0"/>
    <n v="1.7032973487295753"/>
    <n v="4"/>
    <s v="20214"/>
    <s v="2021-4-01"/>
  </r>
  <r>
    <s v="VSR"/>
    <x v="0"/>
    <s v="14002618-19"/>
    <n v="2021"/>
    <s v="Abril"/>
    <n v="2016"/>
    <s v="CLP"/>
    <n v="44027.806254545452"/>
    <n v="29620.570527637035"/>
    <n v="0"/>
    <n v="2356.3636363636365"/>
    <n v="1290.280476766829"/>
    <n v="0"/>
    <n v="0"/>
    <n v="0"/>
    <n v="0"/>
    <n v="0"/>
    <n v="0"/>
    <n v="0"/>
    <n v="0"/>
    <n v="636.21818181818185"/>
    <n v="0"/>
    <n v="0"/>
    <n v="0"/>
    <n v="1030.9132915927594"/>
    <n v="0"/>
    <n v="394.69510977457742"/>
    <n v="4"/>
    <s v="20214"/>
    <s v="2021-4-01"/>
  </r>
  <r>
    <s v="VSR"/>
    <x v="0"/>
    <s v="14002924-19"/>
    <n v="2021"/>
    <s v="Abril"/>
    <n v="1823.7"/>
    <s v="CLP"/>
    <n v="39828.130092467531"/>
    <n v="24060.237719405588"/>
    <n v="0"/>
    <n v="2131.5974025974024"/>
    <n v="1167.2046158133264"/>
    <n v="0"/>
    <n v="0"/>
    <n v="0"/>
    <n v="0"/>
    <n v="0"/>
    <n v="0"/>
    <n v="0"/>
    <n v="0"/>
    <n v="575.53129870129874"/>
    <n v="0"/>
    <n v="0"/>
    <n v="0"/>
    <n v="932.57766362981897"/>
    <n v="0"/>
    <n v="357.04636492852029"/>
    <n v="4"/>
    <s v="20214"/>
    <s v="2021-4-01"/>
  </r>
  <r>
    <s v="VSR"/>
    <x v="0"/>
    <s v="14002923-19"/>
    <n v="2021"/>
    <s v="Abril"/>
    <n v="2084.4"/>
    <s v="CLP"/>
    <n v="45521.606823896102"/>
    <n v="27651.225055913346"/>
    <n v="0"/>
    <n v="2436.3116883116882"/>
    <n v="1334.0578500857034"/>
    <n v="0"/>
    <n v="0"/>
    <n v="0"/>
    <n v="0"/>
    <n v="0"/>
    <n v="0"/>
    <n v="0"/>
    <n v="0"/>
    <n v="657.80415584415584"/>
    <n v="0"/>
    <n v="0"/>
    <n v="0"/>
    <n v="1065.8907068432279"/>
    <n v="0"/>
    <n v="408.08655099907207"/>
    <n v="4"/>
    <s v="20214"/>
    <s v="2021-4-01"/>
  </r>
  <r>
    <s v="VSR"/>
    <x v="0"/>
    <s v="14002617-19"/>
    <n v="2021"/>
    <s v="Abril"/>
    <n v="325.8"/>
    <s v="CLP"/>
    <n v="7115.2079750649355"/>
    <n v="4348.9497948748212"/>
    <n v="0"/>
    <n v="380.80519480519479"/>
    <n v="208.51854133463931"/>
    <n v="0"/>
    <n v="0"/>
    <n v="0"/>
    <n v="0"/>
    <n v="0"/>
    <n v="0"/>
    <n v="0"/>
    <n v="0"/>
    <n v="102.81740259740261"/>
    <n v="0"/>
    <n v="0"/>
    <n v="0"/>
    <n v="166.60295158775844"/>
    <n v="0"/>
    <n v="63.785548990355828"/>
    <n v="4"/>
    <s v="20214"/>
    <s v="2021-4-01"/>
  </r>
  <r>
    <s v="VSR"/>
    <x v="0"/>
    <s v="14002505-19"/>
    <n v="2021"/>
    <s v="Abril"/>
    <n v="252"/>
    <s v="CLP"/>
    <n v="5503.4757818181815"/>
    <n v="3011.7667764345388"/>
    <n v="0"/>
    <n v="294.54545454545456"/>
    <n v="161.28505959585362"/>
    <n v="0"/>
    <n v="0"/>
    <n v="0"/>
    <n v="0"/>
    <n v="0"/>
    <n v="0"/>
    <n v="0"/>
    <n v="0"/>
    <n v="79.527272727272731"/>
    <n v="0"/>
    <n v="0"/>
    <n v="0"/>
    <n v="128.86416144909492"/>
    <n v="0"/>
    <n v="49.336888721822177"/>
    <n v="4"/>
    <s v="20214"/>
    <s v="2021-4-01"/>
  </r>
  <r>
    <s v="VSR"/>
    <x v="0"/>
    <s v="14003162-17"/>
    <n v="2021"/>
    <s v="Abril"/>
    <n v="22.2"/>
    <s v="CLP"/>
    <n v="1154.1901090909091"/>
    <n v="599.88142193688282"/>
    <n v="0"/>
    <n v="115.41116883116882"/>
    <n v="14.20844572630139"/>
    <n v="0"/>
    <n v="0"/>
    <n v="0"/>
    <n v="0"/>
    <n v="0"/>
    <n v="0"/>
    <n v="0"/>
    <n v="0"/>
    <n v="7.0059740259740257"/>
    <n v="0"/>
    <n v="0"/>
    <n v="0"/>
    <n v="11.352318984801219"/>
    <n v="0"/>
    <n v="4.3463449588271921"/>
    <n v="4"/>
    <s v="20214"/>
    <s v="2021-4-01"/>
  </r>
  <r>
    <s v="VSR"/>
    <x v="0"/>
    <s v="14002528-16"/>
    <n v="2021"/>
    <s v="Abril"/>
    <n v="14.7"/>
    <s v="CLP"/>
    <n v="764.26101818181814"/>
    <n v="477.48071099052015"/>
    <n v="0"/>
    <n v="76.420909090909092"/>
    <n v="9.4082951430914594"/>
    <n v="0"/>
    <n v="0"/>
    <n v="0"/>
    <n v="0"/>
    <n v="0"/>
    <n v="0"/>
    <n v="0"/>
    <n v="0"/>
    <n v="4.6390909090909087"/>
    <n v="0"/>
    <n v="0"/>
    <n v="0"/>
    <n v="7.5170760845305358"/>
    <n v="0"/>
    <n v="2.8779851754396271"/>
    <n v="4"/>
    <s v="20214"/>
    <s v="2021-4-01"/>
  </r>
  <r>
    <s v="VSR"/>
    <x v="0"/>
    <s v="14002605-17"/>
    <n v="2021"/>
    <s v="Abril"/>
    <n v="24.599999999999998"/>
    <s v="CLP"/>
    <n v="1278.9674181818179"/>
    <n v="761.34456281411326"/>
    <n v="0"/>
    <n v="127.88805194805194"/>
    <n v="15.744493912928565"/>
    <n v="0"/>
    <n v="0"/>
    <n v="0"/>
    <n v="0"/>
    <n v="0"/>
    <n v="0"/>
    <n v="0"/>
    <n v="0"/>
    <n v="7.7633766233766224"/>
    <n v="0"/>
    <n v="0"/>
    <n v="0"/>
    <n v="12.579596712887835"/>
    <n v="0"/>
    <n v="4.8162200895112122"/>
    <n v="4"/>
    <s v="20214"/>
    <s v="2021-4-01"/>
  </r>
  <r>
    <s v="VSR"/>
    <x v="0"/>
    <s v="14004945-16"/>
    <n v="2021"/>
    <s v="Abril"/>
    <n v="3"/>
    <s v="CLP"/>
    <n v="177.77922077922079"/>
    <n v="99.278280652945512"/>
    <n v="0"/>
    <n v="17.777922077922078"/>
    <n v="0"/>
    <n v="0"/>
    <n v="0"/>
    <n v="0"/>
    <n v="0"/>
    <n v="0"/>
    <n v="0"/>
    <n v="0"/>
    <n v="0"/>
    <n v="0.94675324675324668"/>
    <n v="0"/>
    <n v="0"/>
    <n v="0"/>
    <n v="1.5340971601082727"/>
    <n v="0"/>
    <n v="0.587343913355026"/>
    <n v="4"/>
    <s v="20214"/>
    <s v="2021-4-01"/>
  </r>
  <r>
    <s v="VSR"/>
    <x v="1"/>
    <s v="14004807-16"/>
    <n v="2021"/>
    <s v="Abril"/>
    <n v="9"/>
    <s v="USD"/>
    <n v="1440"/>
    <n v="782.29619598776208"/>
    <n v="0"/>
    <n v="0"/>
    <n v="5.7601806998519152"/>
    <n v="5.7719173728813553"/>
    <n v="2.5759240759240756"/>
    <n v="3.7312687312687309"/>
    <n v="0.21128871128871127"/>
    <n v="0"/>
    <n v="0"/>
    <n v="0"/>
    <n v="0"/>
    <n v="0"/>
    <n v="0"/>
    <n v="0"/>
    <n v="0"/>
    <n v="16.587025244004501"/>
    <n v="4.2966263526416295"/>
    <n v="0"/>
    <n v="4"/>
    <s v="20214"/>
    <s v="2021-4-01"/>
  </r>
  <r>
    <s v="VSR"/>
    <x v="1"/>
    <s v="14004877-16"/>
    <n v="2021"/>
    <s v="Abril"/>
    <n v="9"/>
    <s v="USD"/>
    <n v="1080"/>
    <n v="566.42842239534798"/>
    <n v="0"/>
    <n v="0"/>
    <n v="5.7601806998519152"/>
    <n v="5.7719173728813553"/>
    <n v="2.5759240759240756"/>
    <n v="3.7312687312687309"/>
    <n v="0.21128871128871127"/>
    <n v="0"/>
    <n v="0"/>
    <n v="0"/>
    <n v="0"/>
    <n v="0"/>
    <n v="0"/>
    <n v="0"/>
    <n v="0"/>
    <n v="16.587025244004501"/>
    <n v="4.2966263526416295"/>
    <n v="0"/>
    <n v="4"/>
    <s v="20214"/>
    <s v="2021-4-01"/>
  </r>
  <r>
    <s v="VSR"/>
    <x v="1"/>
    <s v="14003090-13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"/>
    <s v="14004806-14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"/>
    <s v="14004965-17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"/>
    <s v="14004966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"/>
    <s v="14004798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"/>
    <s v="14004800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"/>
    <s v="14004968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"/>
    <s v="14004967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"/>
    <s v="14004971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"/>
    <s v="14004970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"/>
    <s v="14004969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"/>
    <s v="14005004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"/>
    <s v="14004878-16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"/>
    <s v="14004809-17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"/>
    <s v="14004952-18"/>
    <n v="2021"/>
    <s v="Abril"/>
    <n v="33"/>
    <s v="USD"/>
    <n v="2640"/>
    <n v="632.91064444911967"/>
    <n v="0"/>
    <n v="660"/>
    <n v="21.120662566123688"/>
    <n v="21.163697033898305"/>
    <n v="9.445054945054947"/>
    <n v="13.681318681318681"/>
    <n v="0.77472527472527475"/>
    <n v="0"/>
    <n v="0"/>
    <n v="0"/>
    <n v="0"/>
    <n v="0"/>
    <n v="0"/>
    <n v="0"/>
    <n v="0"/>
    <n v="60.819092561349848"/>
    <n v="15.754296626352643"/>
    <n v="0"/>
    <n v="4"/>
    <s v="20214"/>
    <s v="2021-4-01"/>
  </r>
  <r>
    <s v="VSR"/>
    <x v="1"/>
    <s v="14004972-19"/>
    <n v="2021"/>
    <s v="Abril"/>
    <n v="33"/>
    <s v="USD"/>
    <n v="2640"/>
    <n v="667.06606970834252"/>
    <n v="0"/>
    <n v="660"/>
    <n v="21.120662566123688"/>
    <n v="21.163697033898305"/>
    <n v="9.445054945054947"/>
    <n v="13.681318681318681"/>
    <n v="0.77472527472527475"/>
    <n v="0"/>
    <n v="0"/>
    <n v="0"/>
    <n v="0"/>
    <n v="0"/>
    <n v="0"/>
    <n v="0"/>
    <n v="0"/>
    <n v="60.819092561349848"/>
    <n v="15.754296626352643"/>
    <n v="0"/>
    <n v="4"/>
    <s v="20214"/>
    <s v="2021-4-01"/>
  </r>
  <r>
    <s v="VSR"/>
    <x v="1"/>
    <s v="14004949-19"/>
    <n v="2021"/>
    <s v="Abril"/>
    <n v="33"/>
    <s v="USD"/>
    <n v="1188"/>
    <n v="631.14062918308355"/>
    <n v="0"/>
    <n v="198"/>
    <n v="0"/>
    <n v="21.163697033898305"/>
    <n v="9.445054945054947"/>
    <n v="13.681318681318681"/>
    <n v="0.77472527472527475"/>
    <n v="0"/>
    <n v="0"/>
    <n v="0"/>
    <n v="0"/>
    <n v="0"/>
    <n v="0"/>
    <n v="0"/>
    <n v="0"/>
    <n v="60.819092561349848"/>
    <n v="15.754296626352643"/>
    <n v="0"/>
    <n v="4"/>
    <s v="20214"/>
    <s v="2021-4-01"/>
  </r>
  <r>
    <s v="VSR"/>
    <x v="1"/>
    <s v="14004950-19"/>
    <n v="2021"/>
    <s v="Abril"/>
    <n v="30"/>
    <s v="USD"/>
    <n v="1650"/>
    <n v="540.07024035876907"/>
    <n v="0"/>
    <n v="450"/>
    <n v="0"/>
    <n v="19.239724576271186"/>
    <n v="8.5864135864135864"/>
    <n v="12.437562437562436"/>
    <n v="0.70429570429570421"/>
    <n v="0"/>
    <n v="0"/>
    <n v="0"/>
    <n v="0"/>
    <n v="0"/>
    <n v="0"/>
    <n v="0"/>
    <n v="0"/>
    <n v="55.290084146681679"/>
    <n v="14.322087842138767"/>
    <n v="0"/>
    <n v="4"/>
    <s v="20214"/>
    <s v="2021-4-01"/>
  </r>
  <r>
    <s v="VSR"/>
    <x v="1"/>
    <s v="14004951-19"/>
    <n v="2021"/>
    <s v="Abril"/>
    <n v="30"/>
    <s v="USD"/>
    <n v="1650"/>
    <n v="542.25142698695936"/>
    <n v="0"/>
    <n v="450"/>
    <n v="0"/>
    <n v="19.239724576271186"/>
    <n v="8.5864135864135864"/>
    <n v="12.437562437562436"/>
    <n v="0.70429570429570421"/>
    <n v="0"/>
    <n v="0"/>
    <n v="0"/>
    <n v="0"/>
    <n v="0"/>
    <n v="0"/>
    <n v="0"/>
    <n v="0"/>
    <n v="55.290084146681679"/>
    <n v="14.322087842138767"/>
    <n v="0"/>
    <n v="4"/>
    <s v="20214"/>
    <s v="2021-4-01"/>
  </r>
  <r>
    <s v="VSR"/>
    <x v="1"/>
    <s v="14004944-16"/>
    <n v="2021"/>
    <s v="Abril"/>
    <n v="15"/>
    <s v="USD"/>
    <n v="1080"/>
    <n v="531.04300140758471"/>
    <n v="0"/>
    <n v="108"/>
    <n v="0"/>
    <n v="117.61986228813559"/>
    <n v="4.2932067932067932"/>
    <n v="6.2187812187812179"/>
    <n v="0.3521478521478521"/>
    <n v="0"/>
    <n v="0"/>
    <n v="0"/>
    <n v="0"/>
    <n v="0"/>
    <n v="0"/>
    <n v="0"/>
    <n v="0"/>
    <n v="135.64504207334085"/>
    <n v="7.1610439210693837"/>
    <n v="0"/>
    <n v="4"/>
    <s v="20214"/>
    <s v="2021-4-01"/>
  </r>
  <r>
    <s v="VSR"/>
    <x v="1"/>
    <s v="14005003-17"/>
    <n v="2021"/>
    <s v="Abril"/>
    <n v="15"/>
    <s v="USD"/>
    <n v="1080"/>
    <n v="393.4120020771951"/>
    <n v="0"/>
    <n v="0"/>
    <n v="0"/>
    <n v="9.6198622881355931"/>
    <n v="4.2932067932067932"/>
    <n v="6.2187812187812179"/>
    <n v="0.3521478521478521"/>
    <n v="0"/>
    <n v="0"/>
    <n v="0"/>
    <n v="0"/>
    <n v="0"/>
    <n v="0"/>
    <n v="0"/>
    <n v="0"/>
    <n v="27.645042073340839"/>
    <n v="7.1610439210693837"/>
    <n v="0"/>
    <n v="4"/>
    <s v="20214"/>
    <s v="2021-4-01"/>
  </r>
  <r>
    <s v="VSR"/>
    <x v="1"/>
    <s v="14004974-19"/>
    <n v="2021"/>
    <s v="Abril"/>
    <n v="22.5"/>
    <s v="USD"/>
    <n v="810"/>
    <n v="403.57817001647663"/>
    <n v="0"/>
    <n v="0"/>
    <n v="0"/>
    <n v="14.42979343220339"/>
    <n v="6.4398101898101894"/>
    <n v="9.3281718281718273"/>
    <n v="0.52822177822177818"/>
    <n v="0"/>
    <n v="0"/>
    <n v="0"/>
    <n v="0"/>
    <n v="0"/>
    <n v="0"/>
    <n v="0"/>
    <n v="0"/>
    <n v="41.467563110011255"/>
    <n v="10.741565881604075"/>
    <n v="0"/>
    <n v="4"/>
    <s v="20214"/>
    <s v="2021-4-01"/>
  </r>
  <r>
    <s v="VSR"/>
    <x v="1"/>
    <s v="14005002-19"/>
    <n v="2021"/>
    <s v="Abril"/>
    <n v="45"/>
    <s v="USD"/>
    <n v="1215"/>
    <n v="690.2347215094037"/>
    <n v="0"/>
    <n v="0"/>
    <n v="0"/>
    <n v="28.859586864406779"/>
    <n v="12.879620379620379"/>
    <n v="18.656343656343655"/>
    <n v="1.0564435564435564"/>
    <n v="0"/>
    <n v="0"/>
    <n v="0"/>
    <n v="0"/>
    <n v="0"/>
    <n v="0"/>
    <n v="0"/>
    <n v="0"/>
    <n v="82.935126220022511"/>
    <n v="21.483131763208149"/>
    <n v="0"/>
    <n v="4"/>
    <s v="20214"/>
    <s v="2021-4-01"/>
  </r>
  <r>
    <s v="VSR"/>
    <x v="1"/>
    <s v="14005001-18"/>
    <n v="2021"/>
    <s v="Abril"/>
    <n v="30"/>
    <s v="USD"/>
    <n v="630"/>
    <n v="477.92354179254392"/>
    <n v="0"/>
    <n v="0"/>
    <n v="0"/>
    <n v="19.239724576271186"/>
    <n v="8.5864135864135864"/>
    <n v="12.437562437562436"/>
    <n v="0.70429570429570421"/>
    <n v="0"/>
    <n v="0"/>
    <n v="0"/>
    <n v="0"/>
    <n v="0"/>
    <n v="0"/>
    <n v="0"/>
    <n v="0"/>
    <n v="55.290084146681679"/>
    <n v="14.322087842138767"/>
    <n v="0"/>
    <n v="4"/>
    <s v="20214"/>
    <s v="2021-4-01"/>
  </r>
  <r>
    <s v="VSR"/>
    <x v="2"/>
    <s v="14004790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2"/>
    <s v="14004787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2"/>
    <s v="14004786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2"/>
    <s v="14004789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2"/>
    <s v="14004788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2"/>
    <s v="14002820-16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2"/>
    <s v="14004928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2"/>
    <s v="14004929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2"/>
    <s v="14002823-16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2"/>
    <s v="14002821-17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2"/>
    <s v="14002822-14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3"/>
    <s v="14004654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3"/>
    <s v="14004653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3"/>
    <s v="14004852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3"/>
    <s v="14004652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3"/>
    <s v="14004655-17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3"/>
    <s v="14004887-18"/>
    <n v="2021"/>
    <s v="Abril"/>
    <n v="60"/>
    <s v="USD"/>
    <n v="2100"/>
    <n v="1170.1368572834149"/>
    <n v="0"/>
    <n v="0"/>
    <n v="0"/>
    <n v="21.81286956521739"/>
    <n v="14.883116883116882"/>
    <n v="21.558441558441558"/>
    <n v="1.2207792207792207"/>
    <n v="0"/>
    <n v="0"/>
    <n v="0"/>
    <n v="0"/>
    <n v="0"/>
    <n v="0"/>
    <n v="0"/>
    <n v="0"/>
    <n v="88.119382911832588"/>
    <n v="28.644175684277535"/>
    <n v="0"/>
    <n v="4"/>
    <s v="20214"/>
    <s v="2021-4-01"/>
  </r>
  <r>
    <s v="VSR"/>
    <x v="3"/>
    <s v="14004886-18"/>
    <n v="2021"/>
    <s v="Abril"/>
    <n v="60"/>
    <s v="USD"/>
    <n v="1680"/>
    <n v="966.81595219435644"/>
    <n v="0"/>
    <n v="0"/>
    <n v="0"/>
    <n v="21.81286956521739"/>
    <n v="14.883116883116882"/>
    <n v="21.558441558441558"/>
    <n v="1.2207792207792207"/>
    <n v="0"/>
    <n v="0"/>
    <n v="0"/>
    <n v="0"/>
    <n v="0"/>
    <n v="0"/>
    <n v="0"/>
    <n v="0"/>
    <n v="88.119382911832588"/>
    <n v="28.644175684277535"/>
    <n v="0"/>
    <n v="4"/>
    <s v="20214"/>
    <s v="2021-4-01"/>
  </r>
  <r>
    <s v="VSR"/>
    <x v="3"/>
    <s v="14004885-18"/>
    <n v="2021"/>
    <s v="Abril"/>
    <n v="120"/>
    <s v="USD"/>
    <n v="2640"/>
    <n v="1827.1450888235522"/>
    <n v="0"/>
    <n v="0"/>
    <n v="0"/>
    <n v="43.625739130434781"/>
    <n v="29.766233766233764"/>
    <n v="43.116883116883116"/>
    <n v="2.4415584415584415"/>
    <n v="0"/>
    <n v="0"/>
    <n v="0"/>
    <n v="0"/>
    <n v="0"/>
    <n v="0"/>
    <n v="0"/>
    <n v="0"/>
    <n v="176.23876582366518"/>
    <n v="57.28835136855507"/>
    <n v="0"/>
    <n v="4"/>
    <s v="20214"/>
    <s v="2021-4-01"/>
  </r>
  <r>
    <s v="VSR"/>
    <x v="4"/>
    <s v="14004913-16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"/>
    <s v="14004877-15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"/>
    <s v="14004339-17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"/>
    <s v="14004343-17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"/>
    <s v="14004340-14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"/>
    <s v="14004341-14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"/>
    <s v="14004413-13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"/>
    <s v="14004414-13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"/>
    <s v="14004346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"/>
    <s v="14004345-17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5"/>
    <s v="14004391-19"/>
    <n v="2021"/>
    <s v="Abril"/>
    <n v="60"/>
    <s v="USD"/>
    <n v="2160"/>
    <n v="1010.5098073512968"/>
    <n v="0"/>
    <n v="0"/>
    <n v="0"/>
    <n v="30.651891891891889"/>
    <n v="13.530106257378984"/>
    <n v="19.598583234946869"/>
    <n v="1.1097992916174735"/>
    <n v="0"/>
    <n v="0"/>
    <n v="17.98924139079373"/>
    <n v="0"/>
    <n v="0"/>
    <n v="0"/>
    <n v="0"/>
    <n v="0"/>
    <n v="111.52379775090648"/>
    <n v="28.644175684277535"/>
    <n v="0"/>
    <n v="4"/>
    <s v="20214"/>
    <s v="2021-4-01"/>
  </r>
  <r>
    <s v="VSR"/>
    <x v="5"/>
    <s v="14004392-15"/>
    <n v="2021"/>
    <s v="Abril"/>
    <n v="60"/>
    <s v="USD"/>
    <n v="4500"/>
    <n v="1862.0026960484643"/>
    <n v="0"/>
    <n v="0"/>
    <n v="0"/>
    <n v="30.651891891891889"/>
    <n v="13.530106257378984"/>
    <n v="19.598583234946869"/>
    <n v="1.1097992916174735"/>
    <n v="0"/>
    <n v="0"/>
    <n v="37.477586230820272"/>
    <n v="0"/>
    <n v="0"/>
    <n v="0"/>
    <n v="0"/>
    <n v="0"/>
    <n v="131.01214259093302"/>
    <n v="28.644175684277535"/>
    <n v="0"/>
    <n v="4"/>
    <s v="20214"/>
    <s v="2021-4-01"/>
  </r>
  <r>
    <s v="VSR"/>
    <x v="5"/>
    <s v="14004390-19"/>
    <n v="2021"/>
    <s v="Abril"/>
    <n v="90"/>
    <s v="USD"/>
    <n v="2340"/>
    <n v="1419.7310461568525"/>
    <n v="0"/>
    <n v="0"/>
    <n v="0"/>
    <n v="45.977837837837832"/>
    <n v="20.29515938606848"/>
    <n v="29.397874852420305"/>
    <n v="1.66469893742621"/>
    <n v="0"/>
    <n v="0"/>
    <n v="19.488344840026542"/>
    <n v="0"/>
    <n v="0"/>
    <n v="0"/>
    <n v="0"/>
    <n v="0"/>
    <n v="159.79017938019567"/>
    <n v="42.966263526416299"/>
    <n v="0"/>
    <n v="4"/>
    <s v="20214"/>
    <s v="2021-4-01"/>
  </r>
  <r>
    <s v="VSR"/>
    <x v="6"/>
    <s v="14004718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6"/>
    <s v="14004719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6"/>
    <s v="14004720-19"/>
    <n v="2021"/>
    <s v="Abril"/>
    <n v="300"/>
    <s v="USD"/>
    <n v="6000"/>
    <n v="3949.5986272279515"/>
    <n v="0"/>
    <n v="0"/>
    <n v="0"/>
    <n v="148.37931034482759"/>
    <n v="67.650531286894918"/>
    <n v="97.992916174734361"/>
    <n v="5.5489964580873679"/>
    <n v="0"/>
    <n v="0"/>
    <n v="49.970114974427034"/>
    <n v="0"/>
    <n v="0"/>
    <n v="0"/>
    <n v="0"/>
    <n v="0"/>
    <n v="512.76274766035885"/>
    <n v="143.22087842138765"/>
    <n v="0"/>
    <n v="4"/>
    <s v="20214"/>
    <s v="2021-4-01"/>
  </r>
  <r>
    <s v="VSR"/>
    <x v="6"/>
    <s v="14004401-18"/>
    <n v="2021"/>
    <s v="Abril"/>
    <n v="90"/>
    <s v="USD"/>
    <n v="1800"/>
    <n v="1209.387615694875"/>
    <n v="0"/>
    <n v="0"/>
    <n v="0"/>
    <n v="44.513793103448279"/>
    <n v="20.29515938606848"/>
    <n v="29.397874852420305"/>
    <n v="1.66469893742621"/>
    <n v="0"/>
    <n v="0"/>
    <n v="14.99103449232811"/>
    <n v="0"/>
    <n v="0"/>
    <n v="0"/>
    <n v="0"/>
    <n v="0"/>
    <n v="153.82882429810766"/>
    <n v="42.966263526416299"/>
    <n v="0"/>
    <n v="4"/>
    <s v="20214"/>
    <s v="2021-4-01"/>
  </r>
  <r>
    <s v="VSR"/>
    <x v="6"/>
    <s v="14004423-16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6"/>
    <s v="14004560-17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6"/>
    <s v="14004791-19"/>
    <n v="2021"/>
    <s v="Abril"/>
    <n v="75"/>
    <s v="USD"/>
    <n v="2850"/>
    <n v="1595.547226202108"/>
    <n v="0"/>
    <n v="0"/>
    <n v="0"/>
    <n v="37.094827586206897"/>
    <n v="16.912632821723729"/>
    <n v="24.49822904368359"/>
    <n v="1.387249114521842"/>
    <n v="0"/>
    <n v="0"/>
    <n v="23.735804612852839"/>
    <n v="0"/>
    <n v="0"/>
    <n v="0"/>
    <n v="0"/>
    <n v="0"/>
    <n v="139.43396278433579"/>
    <n v="35.805219605346913"/>
    <n v="0"/>
    <n v="4"/>
    <s v="20214"/>
    <s v="2021-4-01"/>
  </r>
  <r>
    <s v="VSR"/>
    <x v="7"/>
    <s v="14004747-18"/>
    <n v="2021"/>
    <s v="Abril"/>
    <n v="45"/>
    <s v="USD"/>
    <n v="1710"/>
    <n v="865.53152296709641"/>
    <n v="0"/>
    <n v="90"/>
    <n v="0"/>
    <n v="14.997272727272728"/>
    <n v="16.743506493506494"/>
    <n v="24.253246753246753"/>
    <n v="1.3733766233766234"/>
    <n v="0"/>
    <n v="0"/>
    <n v="14.241482767711704"/>
    <n v="0"/>
    <n v="0"/>
    <n v="0"/>
    <n v="0"/>
    <n v="0"/>
    <n v="93.092017128322439"/>
    <n v="21.483131763208149"/>
    <n v="0"/>
    <n v="4"/>
    <s v="20214"/>
    <s v="2021-4-01"/>
  </r>
  <r>
    <s v="VSR"/>
    <x v="7"/>
    <s v="14004920-18"/>
    <n v="2021"/>
    <s v="Abril"/>
    <n v="60"/>
    <s v="USD"/>
    <n v="1920"/>
    <n v="1432.9868393963591"/>
    <n v="0"/>
    <n v="0"/>
    <n v="0"/>
    <n v="19.996363636363636"/>
    <n v="22.324675324675322"/>
    <n v="32.337662337662337"/>
    <n v="1.8311688311688312"/>
    <n v="0"/>
    <n v="0"/>
    <n v="15.99043679181665"/>
    <n v="0"/>
    <n v="0"/>
    <n v="0"/>
    <n v="0"/>
    <n v="0"/>
    <n v="121.12448260596429"/>
    <n v="28.644175684277535"/>
    <n v="0"/>
    <n v="4"/>
    <s v="20214"/>
    <s v="2021-4-01"/>
  </r>
  <r>
    <s v="VSR"/>
    <x v="7"/>
    <s v="14004205-18"/>
    <n v="2021"/>
    <s v="Abril"/>
    <n v="150"/>
    <s v="USD"/>
    <n v="3000"/>
    <n v="2006.1943525750144"/>
    <n v="0"/>
    <n v="0"/>
    <n v="0"/>
    <n v="49.990909090909092"/>
    <n v="55.811688311688314"/>
    <n v="80.84415584415585"/>
    <n v="4.5779220779220777"/>
    <n v="0"/>
    <n v="0"/>
    <n v="24.985057487213517"/>
    <n v="0"/>
    <n v="0"/>
    <n v="0"/>
    <n v="0"/>
    <n v="0"/>
    <n v="287.82017202258265"/>
    <n v="71.610439210693826"/>
    <n v="0"/>
    <n v="4"/>
    <s v="20214"/>
    <s v="2021-4-01"/>
  </r>
  <r>
    <s v="VSR"/>
    <x v="8"/>
    <s v="14004994-17"/>
    <n v="2021"/>
    <s v="Abril"/>
    <n v="15"/>
    <s v="USD"/>
    <n v="1500"/>
    <n v="786.61060760283112"/>
    <n v="0"/>
    <n v="225"/>
    <n v="9.6003011664198574"/>
    <n v="7.7874999999999996"/>
    <n v="3.9166097060833898"/>
    <n v="5.6732740943267252"/>
    <n v="0.3212576896787423"/>
    <n v="0"/>
    <n v="0"/>
    <n v="0"/>
    <n v="0"/>
    <n v="0"/>
    <n v="0"/>
    <n v="0"/>
    <n v="0"/>
    <n v="24.859685411158239"/>
    <n v="7.1610439210693837"/>
    <n v="0"/>
    <n v="4"/>
    <s v="20214"/>
    <s v="2021-4-01"/>
  </r>
  <r>
    <s v="VSR"/>
    <x v="8"/>
    <s v="14004992-19"/>
    <n v="2021"/>
    <s v="Abril"/>
    <n v="22.5"/>
    <s v="USD"/>
    <n v="900"/>
    <n v="395.75066037149702"/>
    <n v="0"/>
    <n v="135"/>
    <n v="14.400451749629786"/>
    <n v="11.68125"/>
    <n v="5.8749145591250844"/>
    <n v="8.5099111414900879"/>
    <n v="0.48188653451811342"/>
    <n v="0"/>
    <n v="0"/>
    <n v="0"/>
    <n v="0"/>
    <n v="0"/>
    <n v="0"/>
    <n v="0"/>
    <n v="0"/>
    <n v="37.289528116737358"/>
    <n v="10.741565881604075"/>
    <n v="0"/>
    <n v="4"/>
    <s v="20214"/>
    <s v="2021-4-01"/>
  </r>
  <r>
    <s v="VSR"/>
    <x v="8"/>
    <s v="14004993-18"/>
    <n v="2021"/>
    <s v="Abril"/>
    <n v="22.5"/>
    <s v="USD"/>
    <n v="900"/>
    <n v="440.87424967053056"/>
    <n v="0"/>
    <n v="135"/>
    <n v="14.400451749629786"/>
    <n v="11.68125"/>
    <n v="5.8749145591250844"/>
    <n v="8.5099111414900879"/>
    <n v="0.48188653451811342"/>
    <n v="0"/>
    <n v="0"/>
    <n v="0"/>
    <n v="0"/>
    <n v="0"/>
    <n v="0"/>
    <n v="0"/>
    <n v="0"/>
    <n v="37.289528116737358"/>
    <n v="10.741565881604075"/>
    <n v="0"/>
    <n v="4"/>
    <s v="20214"/>
    <s v="2021-4-01"/>
  </r>
  <r>
    <s v="VSR"/>
    <x v="8"/>
    <s v="14004988-19"/>
    <n v="2021"/>
    <s v="Abril"/>
    <n v="22.5"/>
    <s v="USD"/>
    <n v="675"/>
    <n v="332.03008382781064"/>
    <n v="0"/>
    <n v="101.25"/>
    <n v="14.400451749629786"/>
    <n v="11.68125"/>
    <n v="5.8749145591250844"/>
    <n v="8.5099111414900879"/>
    <n v="0.48188653451811342"/>
    <n v="0"/>
    <n v="0"/>
    <n v="0"/>
    <n v="0"/>
    <n v="0"/>
    <n v="0"/>
    <n v="0"/>
    <n v="0"/>
    <n v="37.289528116737358"/>
    <n v="10.741565881604075"/>
    <n v="0"/>
    <n v="4"/>
    <s v="20214"/>
    <s v="2021-4-01"/>
  </r>
  <r>
    <s v="VSR"/>
    <x v="8"/>
    <s v="14004989-19"/>
    <n v="2021"/>
    <s v="Abril"/>
    <n v="30"/>
    <s v="USD"/>
    <n v="900"/>
    <n v="444.88796506527126"/>
    <n v="0"/>
    <n v="135"/>
    <n v="19.200602332839715"/>
    <n v="15.574999999999999"/>
    <n v="7.8332194121667795"/>
    <n v="11.34654818865345"/>
    <n v="0.6425153793574846"/>
    <n v="0"/>
    <n v="0"/>
    <n v="0"/>
    <n v="0"/>
    <n v="0"/>
    <n v="0"/>
    <n v="0"/>
    <n v="0"/>
    <n v="49.719370822316478"/>
    <n v="14.322087842138767"/>
    <n v="0"/>
    <n v="4"/>
    <s v="20214"/>
    <s v="2021-4-01"/>
  </r>
  <r>
    <s v="VSR"/>
    <x v="8"/>
    <s v="14004987-19"/>
    <n v="2021"/>
    <s v="Abril"/>
    <n v="30"/>
    <s v="USD"/>
    <n v="900"/>
    <n v="444.95867369929692"/>
    <n v="0"/>
    <n v="135"/>
    <n v="19.200602332839715"/>
    <n v="15.574999999999999"/>
    <n v="7.8332194121667795"/>
    <n v="11.34654818865345"/>
    <n v="0.6425153793574846"/>
    <n v="0"/>
    <n v="0"/>
    <n v="0"/>
    <n v="0"/>
    <n v="0"/>
    <n v="0"/>
    <n v="0"/>
    <n v="0"/>
    <n v="49.719370822316478"/>
    <n v="14.322087842138767"/>
    <n v="0"/>
    <n v="4"/>
    <s v="20214"/>
    <s v="2021-4-01"/>
  </r>
  <r>
    <s v="VSR"/>
    <x v="8"/>
    <s v="14004990-19"/>
    <n v="2021"/>
    <s v="Abril"/>
    <n v="30"/>
    <s v="USD"/>
    <n v="900"/>
    <n v="429.69460324050812"/>
    <n v="0"/>
    <n v="135"/>
    <n v="19.200602332839715"/>
    <n v="15.574999999999999"/>
    <n v="7.8332194121667795"/>
    <n v="11.34654818865345"/>
    <n v="0.6425153793574846"/>
    <n v="0"/>
    <n v="0"/>
    <n v="0"/>
    <n v="0"/>
    <n v="0"/>
    <n v="0"/>
    <n v="0"/>
    <n v="0"/>
    <n v="49.719370822316478"/>
    <n v="14.322087842138767"/>
    <n v="0"/>
    <n v="4"/>
    <s v="20214"/>
    <s v="2021-4-01"/>
  </r>
  <r>
    <s v="VSR"/>
    <x v="8"/>
    <s v="14004991-19"/>
    <n v="2021"/>
    <s v="Abril"/>
    <n v="15"/>
    <s v="USD"/>
    <n v="450"/>
    <n v="225.65371253464184"/>
    <n v="0"/>
    <n v="67.5"/>
    <n v="9.6003011664198574"/>
    <n v="7.7874999999999996"/>
    <n v="3.9166097060833898"/>
    <n v="5.6732740943267252"/>
    <n v="0.3212576896787423"/>
    <n v="0"/>
    <n v="0"/>
    <n v="0"/>
    <n v="0"/>
    <n v="0"/>
    <n v="0"/>
    <n v="0"/>
    <n v="0"/>
    <n v="24.859685411158239"/>
    <n v="7.1610439210693837"/>
    <n v="0"/>
    <n v="4"/>
    <s v="20214"/>
    <s v="2021-4-01"/>
  </r>
  <r>
    <s v="VSR"/>
    <x v="8"/>
    <s v="14004534-17"/>
    <n v="2021"/>
    <s v="Abril"/>
    <n v="150"/>
    <s v="USD"/>
    <n v="5250"/>
    <n v="3073.5598879289569"/>
    <n v="0"/>
    <n v="525"/>
    <n v="0"/>
    <n v="77.875"/>
    <n v="39.166097060833906"/>
    <n v="56.732740943267252"/>
    <n v="3.2125768967874233"/>
    <n v="0"/>
    <n v="0"/>
    <n v="0"/>
    <n v="0"/>
    <n v="0"/>
    <n v="0"/>
    <n v="0"/>
    <n v="0"/>
    <n v="248.59685411158239"/>
    <n v="71.610439210693826"/>
    <n v="0"/>
    <n v="4"/>
    <s v="20214"/>
    <s v="2021-4-01"/>
  </r>
  <r>
    <s v="VSR"/>
    <x v="8"/>
    <s v="14004539-18"/>
    <n v="2021"/>
    <s v="Abril"/>
    <n v="90"/>
    <s v="USD"/>
    <n v="3600"/>
    <n v="1845.2423838606419"/>
    <n v="0"/>
    <n v="360"/>
    <n v="0"/>
    <n v="46.725000000000001"/>
    <n v="23.499658236500338"/>
    <n v="34.039644565960351"/>
    <n v="1.9275461380724537"/>
    <n v="0"/>
    <n v="0"/>
    <n v="0"/>
    <n v="0"/>
    <n v="0"/>
    <n v="0"/>
    <n v="0"/>
    <n v="0"/>
    <n v="149.15811246694943"/>
    <n v="42.966263526416299"/>
    <n v="0"/>
    <n v="4"/>
    <s v="20214"/>
    <s v="2021-4-01"/>
  </r>
  <r>
    <s v="VSR"/>
    <x v="8"/>
    <s v="14004537-18"/>
    <n v="2021"/>
    <s v="Abril"/>
    <n v="75"/>
    <s v="USD"/>
    <n v="2625"/>
    <n v="1562.7221944425012"/>
    <n v="0"/>
    <n v="262.5"/>
    <n v="0"/>
    <n v="38.9375"/>
    <n v="19.583048530416953"/>
    <n v="28.366370471633626"/>
    <n v="1.6062884483937117"/>
    <n v="0"/>
    <n v="0"/>
    <n v="0"/>
    <n v="0"/>
    <n v="0"/>
    <n v="0"/>
    <n v="0"/>
    <n v="0"/>
    <n v="124.29842705579119"/>
    <n v="35.805219605346913"/>
    <n v="0"/>
    <n v="4"/>
    <s v="20214"/>
    <s v="2021-4-01"/>
  </r>
  <r>
    <s v="VSR"/>
    <x v="8"/>
    <s v="14004538-19"/>
    <n v="2021"/>
    <s v="Abril"/>
    <n v="105"/>
    <s v="USD"/>
    <n v="3150"/>
    <n v="1769.1856909181081"/>
    <n v="0"/>
    <n v="315"/>
    <n v="0"/>
    <n v="54.512500000000003"/>
    <n v="27.416267942583733"/>
    <n v="39.71291866028708"/>
    <n v="2.2488038277511961"/>
    <n v="0"/>
    <n v="0"/>
    <n v="0"/>
    <n v="0"/>
    <n v="0"/>
    <n v="0"/>
    <n v="0"/>
    <n v="0"/>
    <n v="174.01779787810767"/>
    <n v="50.127307447485677"/>
    <n v="0"/>
    <n v="4"/>
    <s v="20214"/>
    <s v="2021-4-01"/>
  </r>
  <r>
    <s v="VSR"/>
    <x v="8"/>
    <s v="14004540-17"/>
    <n v="2021"/>
    <s v="Abril"/>
    <n v="15"/>
    <s v="USD"/>
    <n v="1800"/>
    <n v="753.49334455172425"/>
    <n v="0"/>
    <n v="180"/>
    <n v="0"/>
    <n v="7.7874999999999996"/>
    <n v="3.9166097060833898"/>
    <n v="5.6732740943267252"/>
    <n v="0.3212576896787423"/>
    <n v="0"/>
    <n v="0"/>
    <n v="0"/>
    <n v="0"/>
    <n v="0"/>
    <n v="0"/>
    <n v="0"/>
    <n v="0"/>
    <n v="24.859685411158239"/>
    <n v="7.1610439210693837"/>
    <n v="0"/>
    <n v="4"/>
    <s v="20214"/>
    <s v="2021-4-01"/>
  </r>
  <r>
    <s v="VSR"/>
    <x v="9"/>
    <s v="14004058-18"/>
    <n v="2021"/>
    <s v="Abril"/>
    <n v="75"/>
    <s v="USD"/>
    <n v="2475"/>
    <n v="1196.6416636947311"/>
    <n v="0"/>
    <n v="0"/>
    <n v="0"/>
    <n v="0"/>
    <n v="44.294990723562144"/>
    <n v="64.162028447742728"/>
    <n v="3.6332714904143475"/>
    <n v="0"/>
    <n v="0"/>
    <n v="0"/>
    <n v="0"/>
    <n v="0"/>
    <n v="0"/>
    <n v="0"/>
    <n v="0"/>
    <n v="147.89551026706613"/>
    <n v="35.805219605346913"/>
    <n v="0"/>
    <n v="4"/>
    <s v="20214"/>
    <s v="2021-4-01"/>
  </r>
  <r>
    <s v="VSR"/>
    <x v="9"/>
    <s v="14004842-18"/>
    <n v="2021"/>
    <s v="Abril"/>
    <n v="75"/>
    <s v="USD"/>
    <n v="4500"/>
    <n v="1561.3840253794133"/>
    <n v="0"/>
    <n v="0"/>
    <n v="0"/>
    <n v="0"/>
    <n v="44.294990723562144"/>
    <n v="64.162028447742728"/>
    <n v="3.6332714904143475"/>
    <n v="0"/>
    <n v="0"/>
    <n v="0"/>
    <n v="0"/>
    <n v="0"/>
    <n v="0"/>
    <n v="0"/>
    <n v="0"/>
    <n v="147.89551026706613"/>
    <n v="35.805219605346913"/>
    <n v="0"/>
    <n v="4"/>
    <s v="20214"/>
    <s v="2021-4-01"/>
  </r>
  <r>
    <s v="VSR"/>
    <x v="10"/>
    <s v="14004627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0"/>
    <s v="14004630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1"/>
    <s v="14004591-18"/>
    <n v="2021"/>
    <s v="Abril"/>
    <n v="60"/>
    <s v="USD"/>
    <n v="1920"/>
    <n v="1303.5139039931241"/>
    <n v="0"/>
    <n v="0"/>
    <n v="0"/>
    <n v="26.47158620689655"/>
    <n v="18.603896103896101"/>
    <n v="26.948051948051948"/>
    <n v="1.525974025974026"/>
    <n v="0"/>
    <n v="0"/>
    <n v="15.99043679181665"/>
    <n v="0"/>
    <n v="0"/>
    <n v="0"/>
    <n v="0"/>
    <n v="0"/>
    <n v="118.1841207609128"/>
    <n v="28.644175684277535"/>
    <n v="0"/>
    <n v="4"/>
    <s v="20214"/>
    <s v="2021-4-01"/>
  </r>
  <r>
    <s v="VSR"/>
    <x v="11"/>
    <s v="14004212-18"/>
    <n v="2021"/>
    <s v="Abril"/>
    <n v="90"/>
    <s v="USD"/>
    <n v="3240"/>
    <n v="1991.9091896827965"/>
    <n v="0"/>
    <n v="0"/>
    <n v="0"/>
    <n v="39.707379310344827"/>
    <n v="27.905844155844157"/>
    <n v="40.422077922077925"/>
    <n v="2.2889610389610389"/>
    <n v="0"/>
    <n v="0"/>
    <n v="26.983862086190598"/>
    <n v="0"/>
    <n v="0"/>
    <n v="0"/>
    <n v="0"/>
    <n v="0"/>
    <n v="180.27438803983483"/>
    <n v="42.966263526416299"/>
    <n v="0"/>
    <n v="4"/>
    <s v="20214"/>
    <s v="2021-4-01"/>
  </r>
  <r>
    <s v="VSR"/>
    <x v="11"/>
    <s v="14004700-18"/>
    <n v="2021"/>
    <s v="Abril"/>
    <n v="45"/>
    <s v="USD"/>
    <n v="2025"/>
    <n v="1049.4744601941918"/>
    <n v="0"/>
    <n v="0"/>
    <n v="0"/>
    <n v="19.853689655172413"/>
    <n v="13.952922077922079"/>
    <n v="20.211038961038962"/>
    <n v="1.1444805194805194"/>
    <n v="0"/>
    <n v="0"/>
    <n v="16.864913803869122"/>
    <n v="0"/>
    <n v="0"/>
    <n v="0"/>
    <n v="0"/>
    <n v="0"/>
    <n v="93.510176780691239"/>
    <n v="21.483131763208149"/>
    <n v="0"/>
    <n v="4"/>
    <s v="20214"/>
    <s v="2021-4-01"/>
  </r>
  <r>
    <s v="VSR"/>
    <x v="11"/>
    <s v="14004589-19"/>
    <n v="2021"/>
    <s v="Abril"/>
    <n v="75"/>
    <s v="USD"/>
    <n v="2700"/>
    <n v="1516.3438336696406"/>
    <n v="0"/>
    <n v="0"/>
    <n v="0"/>
    <n v="33.08948275862069"/>
    <n v="23.254870129870127"/>
    <n v="33.685064935064936"/>
    <n v="1.9074675324675325"/>
    <n v="0"/>
    <n v="0"/>
    <n v="22.486551738492164"/>
    <n v="0"/>
    <n v="0"/>
    <n v="0"/>
    <n v="0"/>
    <n v="0"/>
    <n v="150.22865669986234"/>
    <n v="35.805219605346913"/>
    <n v="0"/>
    <n v="4"/>
    <s v="20214"/>
    <s v="2021-4-01"/>
  </r>
  <r>
    <s v="VSR"/>
    <x v="11"/>
    <s v="14004213-18"/>
    <n v="2021"/>
    <s v="Abril"/>
    <n v="90"/>
    <s v="USD"/>
    <n v="2430"/>
    <n v="1492.7022882867227"/>
    <n v="0"/>
    <n v="0"/>
    <n v="0"/>
    <n v="39.707379310344827"/>
    <n v="27.905844155844157"/>
    <n v="40.422077922077925"/>
    <n v="2.2889610389610389"/>
    <n v="0"/>
    <n v="0"/>
    <n v="20.237896564642949"/>
    <n v="0"/>
    <n v="0"/>
    <n v="0"/>
    <n v="0"/>
    <n v="0"/>
    <n v="173.52842251828719"/>
    <n v="42.966263526416299"/>
    <n v="0"/>
    <n v="4"/>
    <s v="20214"/>
    <s v="2021-4-01"/>
  </r>
  <r>
    <s v="VSR"/>
    <x v="11"/>
    <s v="14004590-19"/>
    <n v="2021"/>
    <s v="Abril"/>
    <n v="180"/>
    <s v="USD"/>
    <n v="3960"/>
    <n v="3050.6759465185887"/>
    <n v="0"/>
    <n v="0"/>
    <n v="0"/>
    <n v="79.414758620689653"/>
    <n v="55.811688311688314"/>
    <n v="80.84415584415585"/>
    <n v="4.5779220779220777"/>
    <n v="0"/>
    <n v="0"/>
    <n v="32.980275883121841"/>
    <n v="0"/>
    <n v="0"/>
    <n v="0"/>
    <n v="0"/>
    <n v="0"/>
    <n v="339.56132779041036"/>
    <n v="85.932527052832597"/>
    <n v="0"/>
    <n v="4"/>
    <s v="20214"/>
    <s v="2021-4-01"/>
  </r>
  <r>
    <s v="VSR"/>
    <x v="11"/>
    <s v="14004944-16"/>
    <n v="2021"/>
    <s v="Abril"/>
    <n v="90"/>
    <s v="USD"/>
    <n v="6480"/>
    <n v="3186.258008445508"/>
    <n v="0"/>
    <n v="648"/>
    <n v="0"/>
    <n v="687.70737931034489"/>
    <n v="27.905844155844157"/>
    <n v="40.422077922077925"/>
    <n v="2.2889610389610389"/>
    <n v="0"/>
    <n v="0"/>
    <n v="53.967724172381196"/>
    <n v="0"/>
    <n v="0"/>
    <n v="0"/>
    <n v="0"/>
    <n v="0"/>
    <n v="855.25825012602559"/>
    <n v="42.966263526416299"/>
    <n v="0"/>
    <n v="4"/>
    <s v="20214"/>
    <s v="2021-4-01"/>
  </r>
  <r>
    <s v="VSR"/>
    <x v="12"/>
    <s v="14004714-17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2"/>
    <s v="14004712-16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2"/>
    <s v="14004451-18"/>
    <n v="2021"/>
    <s v="Abril"/>
    <n v="150"/>
    <s v="USD"/>
    <n v="5700"/>
    <n v="2807.2563030916153"/>
    <n v="0"/>
    <n v="300"/>
    <n v="0"/>
    <n v="99.295238095238076"/>
    <n v="33.825265643447459"/>
    <n v="48.996458087367181"/>
    <n v="2.7744982290436839"/>
    <n v="0"/>
    <n v="0"/>
    <n v="47.471609225705677"/>
    <n v="0"/>
    <n v="0"/>
    <n v="0"/>
    <n v="0"/>
    <n v="0"/>
    <n v="303.97350849149586"/>
    <n v="71.610439210693826"/>
    <n v="0"/>
    <n v="4"/>
    <s v="20214"/>
    <s v="2021-4-01"/>
  </r>
  <r>
    <s v="VSR"/>
    <x v="12"/>
    <s v="14004713-18"/>
    <n v="2021"/>
    <s v="Abril"/>
    <n v="45"/>
    <s v="USD"/>
    <n v="1710"/>
    <n v="840.96495063423799"/>
    <n v="0"/>
    <n v="90"/>
    <n v="0"/>
    <n v="29.788571428571423"/>
    <n v="10.14757969303424"/>
    <n v="14.698937426210152"/>
    <n v="0.832349468713105"/>
    <n v="0"/>
    <n v="0"/>
    <n v="14.241482767711704"/>
    <n v="0"/>
    <n v="0"/>
    <n v="0"/>
    <n v="0"/>
    <n v="0"/>
    <n v="91.192052547448768"/>
    <n v="21.483131763208149"/>
    <n v="0"/>
    <n v="4"/>
    <s v="20214"/>
    <s v="2021-4-01"/>
  </r>
  <r>
    <s v="VSR"/>
    <x v="12"/>
    <s v="14004782-17"/>
    <n v="2021"/>
    <s v="Abril"/>
    <n v="37.5"/>
    <s v="USD"/>
    <n v="2700"/>
    <n v="1064.540993247901"/>
    <n v="0"/>
    <n v="0"/>
    <n v="0"/>
    <n v="24.823809523809519"/>
    <n v="8.4563164108618647"/>
    <n v="12.249114521841795"/>
    <n v="0.69362455726092098"/>
    <n v="0"/>
    <n v="0"/>
    <n v="22.486551738492164"/>
    <n v="0"/>
    <n v="0"/>
    <n v="0"/>
    <n v="0"/>
    <n v="0"/>
    <n v="86.612026554939717"/>
    <n v="17.902609802673457"/>
    <n v="0"/>
    <n v="4"/>
    <s v="20214"/>
    <s v="2021-4-01"/>
  </r>
  <r>
    <s v="VSR"/>
    <x v="12"/>
    <s v="14004781-18"/>
    <n v="2021"/>
    <s v="Abril"/>
    <n v="90"/>
    <s v="USD"/>
    <n v="3420"/>
    <n v="1911.075430436043"/>
    <n v="0"/>
    <n v="0"/>
    <n v="0"/>
    <n v="59.577142857142846"/>
    <n v="20.29515938606848"/>
    <n v="29.397874852420305"/>
    <n v="1.66469893742621"/>
    <n v="0"/>
    <n v="0"/>
    <n v="28.482965535423407"/>
    <n v="0"/>
    <n v="0"/>
    <n v="0"/>
    <n v="0"/>
    <n v="0"/>
    <n v="182.38410509489754"/>
    <n v="42.966263526416299"/>
    <n v="0"/>
    <n v="4"/>
    <s v="20214"/>
    <s v="2021-4-01"/>
  </r>
  <r>
    <s v="VSR"/>
    <x v="13"/>
    <s v="14004450-18"/>
    <n v="2021"/>
    <s v="Abril"/>
    <n v="105"/>
    <s v="USD"/>
    <n v="2835"/>
    <n v="1780.7801759921697"/>
    <n v="0"/>
    <n v="0"/>
    <n v="0"/>
    <n v="51.971111111111107"/>
    <n v="20.034965034965033"/>
    <n v="29.020979020979023"/>
    <n v="1.6433566433566436"/>
    <n v="0"/>
    <n v="0"/>
    <n v="0"/>
    <n v="0"/>
    <n v="0"/>
    <n v="0"/>
    <n v="0"/>
    <n v="0"/>
    <n v="152.79771925789748"/>
    <n v="50.127307447485677"/>
    <n v="0"/>
    <n v="4"/>
    <s v="20214"/>
    <s v="2021-4-01"/>
  </r>
  <r>
    <s v="VSR"/>
    <x v="13"/>
    <s v="14004872-18"/>
    <n v="2021"/>
    <s v="Abril"/>
    <n v="105"/>
    <s v="USD"/>
    <n v="5250"/>
    <n v="2508.5808025433162"/>
    <n v="0"/>
    <n v="0"/>
    <n v="0"/>
    <n v="51.971111111111107"/>
    <n v="20.034965034965033"/>
    <n v="29.020979020979023"/>
    <n v="1.6433566433566436"/>
    <n v="0"/>
    <n v="0"/>
    <n v="0"/>
    <n v="0"/>
    <n v="0"/>
    <n v="0"/>
    <n v="0"/>
    <n v="0"/>
    <n v="152.79771925789748"/>
    <n v="50.127307447485677"/>
    <n v="0"/>
    <n v="4"/>
    <s v="20214"/>
    <s v="2021-4-01"/>
  </r>
  <r>
    <s v="VSR"/>
    <x v="13"/>
    <s v="14004783-15"/>
    <n v="2021"/>
    <s v="Abril"/>
    <n v="7.5"/>
    <s v="USD"/>
    <n v="825"/>
    <n v="375.58211742957292"/>
    <n v="0"/>
    <n v="0"/>
    <n v="0"/>
    <n v="3.7122222222222221"/>
    <n v="1.4310689310689313"/>
    <n v="2.0729270729270728"/>
    <n v="0.11738261738261739"/>
    <n v="0"/>
    <n v="0"/>
    <n v="0"/>
    <n v="0"/>
    <n v="0"/>
    <n v="0"/>
    <n v="0"/>
    <n v="0"/>
    <n v="10.914122804135534"/>
    <n v="3.5805219605346918"/>
    <n v="0"/>
    <n v="4"/>
    <s v="20214"/>
    <s v="2021-4-01"/>
  </r>
  <r>
    <s v="VSR"/>
    <x v="13"/>
    <s v="14004784-15"/>
    <n v="2021"/>
    <s v="Abril"/>
    <n v="7.5"/>
    <s v="USD"/>
    <n v="1650"/>
    <n v="558.95654291242897"/>
    <n v="0"/>
    <n v="0"/>
    <n v="0"/>
    <n v="3.7122222222222221"/>
    <n v="1.4310689310689313"/>
    <n v="2.0729270729270728"/>
    <n v="0.11738261738261739"/>
    <n v="0"/>
    <n v="0"/>
    <n v="0"/>
    <n v="0"/>
    <n v="0"/>
    <n v="0"/>
    <n v="0"/>
    <n v="0"/>
    <n v="10.914122804135534"/>
    <n v="3.5805219605346918"/>
    <n v="0"/>
    <n v="4"/>
    <s v="20214"/>
    <s v="2021-4-01"/>
  </r>
  <r>
    <s v="VSR"/>
    <x v="14"/>
    <s v="14004668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5"/>
    <s v="14004814-18"/>
    <n v="2021"/>
    <s v="Abril"/>
    <n v="75"/>
    <s v="USD"/>
    <n v="3000"/>
    <n v="1080.8331276846081"/>
    <n v="0"/>
    <n v="300"/>
    <n v="48.001505832099291"/>
    <n v="0"/>
    <n v="17.717996289424864"/>
    <n v="25.664811379097095"/>
    <n v="1.453308596165739"/>
    <n v="0"/>
    <n v="0"/>
    <n v="24.985057487213517"/>
    <n v="0"/>
    <n v="0"/>
    <n v="0"/>
    <n v="0"/>
    <n v="0"/>
    <n v="105.62639335724813"/>
    <n v="35.805219605346913"/>
    <n v="0"/>
    <n v="4"/>
    <s v="20214"/>
    <s v="2021-4-01"/>
  </r>
  <r>
    <s v="VSR"/>
    <x v="15"/>
    <s v="14004919-16"/>
    <n v="2021"/>
    <s v="Abril"/>
    <n v="30"/>
    <s v="USD"/>
    <n v="2160"/>
    <n v="1062.0860028151694"/>
    <n v="0"/>
    <n v="216"/>
    <n v="0"/>
    <n v="216"/>
    <n v="7.0871985157699449"/>
    <n v="10.265924551638838"/>
    <n v="0.58132343846629564"/>
    <n v="0"/>
    <n v="0"/>
    <n v="17.98924139079373"/>
    <n v="0"/>
    <n v="0"/>
    <n v="0"/>
    <n v="0"/>
    <n v="0"/>
    <n v="266.24577573880759"/>
    <n v="14.322087842138767"/>
    <n v="0"/>
    <n v="4"/>
    <s v="20214"/>
    <s v="2021-4-01"/>
  </r>
  <r>
    <s v="VSR"/>
    <x v="16"/>
    <s v="14004766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6"/>
    <s v="14004942-16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6"/>
    <s v="14004941-16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6"/>
    <s v="14004763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6"/>
    <s v="14004764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6"/>
    <s v="14004765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6"/>
    <s v="14004760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6"/>
    <s v="14004761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6"/>
    <s v="14004940-16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6"/>
    <s v="14004938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6"/>
    <s v="14004937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7"/>
    <s v="14004955-17"/>
    <n v="2021"/>
    <s v="Abril"/>
    <n v="900"/>
    <s v="USD"/>
    <n v="85500"/>
    <n v="30851.817531368768"/>
    <n v="0"/>
    <n v="22500"/>
    <n v="576.01806998519146"/>
    <n v="1077.668674698795"/>
    <n v="478.3858998144712"/>
    <n v="692.94990723562159"/>
    <n v="39.239332096474953"/>
    <n v="0"/>
    <n v="0"/>
    <n v="0"/>
    <n v="0"/>
    <n v="0"/>
    <n v="0"/>
    <n v="0"/>
    <n v="0"/>
    <n v="2717.9064491095255"/>
    <n v="429.66263526416293"/>
    <n v="0"/>
    <n v="4"/>
    <s v="20214"/>
    <s v="2021-4-01"/>
  </r>
  <r>
    <s v="VSR"/>
    <x v="17"/>
    <s v="14004954-18"/>
    <n v="2021"/>
    <s v="Abril"/>
    <n v="60"/>
    <s v="USD"/>
    <n v="4800"/>
    <n v="1150.7466262711266"/>
    <n v="0"/>
    <n v="1200"/>
    <n v="38.40120466567943"/>
    <n v="71.84457831325301"/>
    <n v="31.892393320964747"/>
    <n v="46.196660482374767"/>
    <n v="2.6159554730983303"/>
    <n v="0"/>
    <n v="0"/>
    <n v="0"/>
    <n v="0"/>
    <n v="0"/>
    <n v="0"/>
    <n v="0"/>
    <n v="0"/>
    <n v="181.19376327396839"/>
    <n v="28.644175684277535"/>
    <n v="0"/>
    <n v="4"/>
    <s v="20214"/>
    <s v="2021-4-01"/>
  </r>
  <r>
    <s v="VSR"/>
    <x v="18"/>
    <s v="14004965-17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8"/>
    <s v="14004975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8"/>
    <s v="14004977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8"/>
    <s v="14004976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8"/>
    <s v="14004981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8"/>
    <s v="14004983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8"/>
    <s v="14004982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8"/>
    <s v="14004984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9"/>
    <s v="14004807-16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9"/>
    <s v="14004877-16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9"/>
    <s v="14005011-19"/>
    <n v="2021"/>
    <s v="Abril"/>
    <n v="15"/>
    <s v="USD"/>
    <n v="607.5"/>
    <n v="239.32252449796061"/>
    <n v="0"/>
    <n v="22.5"/>
    <n v="9.6003011664198574"/>
    <n v="0"/>
    <n v="3.382526564344746"/>
    <n v="4.8996458087367172"/>
    <n v="0.27744982290436837"/>
    <n v="0"/>
    <n v="0"/>
    <n v="5.0594741411607371"/>
    <n v="0"/>
    <n v="0"/>
    <n v="0"/>
    <n v="0"/>
    <n v="0"/>
    <n v="20.780140258215951"/>
    <n v="7.1610439210693837"/>
    <n v="0"/>
    <n v="4"/>
    <s v="20214"/>
    <s v="2021-4-01"/>
  </r>
  <r>
    <s v="VSR"/>
    <x v="19"/>
    <s v="14005013-19"/>
    <n v="2021"/>
    <s v="Abril"/>
    <n v="15"/>
    <s v="USD"/>
    <n v="607.5"/>
    <n v="216.7443327782625"/>
    <n v="0"/>
    <n v="22.5"/>
    <n v="9.6003011664198574"/>
    <n v="0"/>
    <n v="3.382526564344746"/>
    <n v="4.8996458087367172"/>
    <n v="0.27744982290436837"/>
    <n v="0"/>
    <n v="0"/>
    <n v="5.0594741411607371"/>
    <n v="0"/>
    <n v="0"/>
    <n v="0"/>
    <n v="0"/>
    <n v="0"/>
    <n v="20.780140258215951"/>
    <n v="7.1610439210693837"/>
    <n v="0"/>
    <n v="4"/>
    <s v="20214"/>
    <s v="2021-4-01"/>
  </r>
  <r>
    <s v="VSR"/>
    <x v="19"/>
    <s v="14005012-19"/>
    <n v="2021"/>
    <s v="Abril"/>
    <n v="15"/>
    <s v="USD"/>
    <n v="607.5"/>
    <n v="196.28828513397798"/>
    <n v="0"/>
    <n v="22.5"/>
    <n v="9.6003011664198574"/>
    <n v="0"/>
    <n v="3.382526564344746"/>
    <n v="4.8996458087367172"/>
    <n v="0.27744982290436837"/>
    <n v="0"/>
    <n v="0"/>
    <n v="5.0594741411607371"/>
    <n v="0"/>
    <n v="0"/>
    <n v="0"/>
    <n v="0"/>
    <n v="0"/>
    <n v="20.780140258215951"/>
    <n v="7.1610439210693837"/>
    <n v="0"/>
    <n v="4"/>
    <s v="20214"/>
    <s v="2021-4-01"/>
  </r>
  <r>
    <s v="VSR"/>
    <x v="19"/>
    <s v="14005014-19"/>
    <n v="2021"/>
    <s v="Abril"/>
    <n v="7.5"/>
    <s v="USD"/>
    <n v="303.75"/>
    <n v="131.94604554679051"/>
    <n v="0"/>
    <n v="11.25"/>
    <n v="4.8001505832099287"/>
    <n v="0"/>
    <n v="1.691263282172373"/>
    <n v="2.4498229043683586"/>
    <n v="0.13872491145218419"/>
    <n v="0"/>
    <n v="0"/>
    <n v="2.5297370705803686"/>
    <n v="0"/>
    <n v="0"/>
    <n v="0"/>
    <n v="0"/>
    <n v="0"/>
    <n v="10.390070129107976"/>
    <n v="3.5805219605346918"/>
    <n v="0"/>
    <n v="4"/>
    <s v="20214"/>
    <s v="2021-4-01"/>
  </r>
  <r>
    <s v="VSR"/>
    <x v="19"/>
    <s v="14005009-16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9"/>
    <s v="14004806-18"/>
    <n v="2021"/>
    <s v="Abril"/>
    <n v="15"/>
    <s v="USD"/>
    <n v="1147.5"/>
    <n v="346.87862135021669"/>
    <n v="0"/>
    <n v="45"/>
    <n v="9.6003011664198574"/>
    <n v="0"/>
    <n v="3.382526564344746"/>
    <n v="4.8996458087367172"/>
    <n v="0.27744982290436837"/>
    <n v="0"/>
    <n v="0"/>
    <n v="9.5567844888591704"/>
    <n v="0"/>
    <n v="0"/>
    <n v="0"/>
    <n v="0"/>
    <n v="0"/>
    <n v="25.277450605914385"/>
    <n v="7.1610439210693837"/>
    <n v="0"/>
    <n v="4"/>
    <s v="20214"/>
    <s v="2021-4-01"/>
  </r>
  <r>
    <s v="VSR"/>
    <x v="19"/>
    <s v="14005010-16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19"/>
    <s v="14005015-19"/>
    <n v="2021"/>
    <s v="Abril"/>
    <n v="30"/>
    <s v="USD"/>
    <n v="810"/>
    <n v="418.43370886341199"/>
    <n v="0"/>
    <n v="30"/>
    <n v="19.200602332839715"/>
    <n v="0"/>
    <n v="6.7650531286894919"/>
    <n v="9.7992916174734344"/>
    <n v="0.55489964580873674"/>
    <n v="0"/>
    <n v="0"/>
    <n v="6.7459655215476495"/>
    <n v="0"/>
    <n v="0"/>
    <n v="0"/>
    <n v="0"/>
    <n v="0"/>
    <n v="38.187297755658079"/>
    <n v="14.322087842138767"/>
    <n v="0"/>
    <n v="4"/>
    <s v="20214"/>
    <s v="2021-4-01"/>
  </r>
  <r>
    <s v="VSR"/>
    <x v="19"/>
    <s v="14005019-19"/>
    <n v="2021"/>
    <s v="Abril"/>
    <n v="15"/>
    <s v="USD"/>
    <n v="607.5"/>
    <n v="197.89634577566693"/>
    <n v="0"/>
    <n v="22.5"/>
    <n v="9.6003011664198574"/>
    <n v="0"/>
    <n v="3.382526564344746"/>
    <n v="4.8996458087367172"/>
    <n v="0.27744982290436837"/>
    <n v="0"/>
    <n v="0"/>
    <n v="5.0594741411607371"/>
    <n v="0"/>
    <n v="0"/>
    <n v="0"/>
    <n v="0"/>
    <n v="0"/>
    <n v="20.780140258215951"/>
    <n v="7.1610439210693837"/>
    <n v="0"/>
    <n v="4"/>
    <s v="20214"/>
    <s v="2021-4-01"/>
  </r>
  <r>
    <s v="VSR"/>
    <x v="19"/>
    <s v="14005018-19"/>
    <n v="2021"/>
    <s v="Abril"/>
    <n v="15"/>
    <s v="USD"/>
    <n v="607.5"/>
    <n v="198.98693908976213"/>
    <n v="0"/>
    <n v="22.5"/>
    <n v="9.6003011664198574"/>
    <n v="0"/>
    <n v="3.382526564344746"/>
    <n v="4.8996458087367172"/>
    <n v="0.27744982290436837"/>
    <n v="0"/>
    <n v="0"/>
    <n v="5.0594741411607371"/>
    <n v="0"/>
    <n v="0"/>
    <n v="0"/>
    <n v="0"/>
    <n v="0"/>
    <n v="20.780140258215951"/>
    <n v="7.1610439210693837"/>
    <n v="0"/>
    <n v="4"/>
    <s v="20214"/>
    <s v="2021-4-01"/>
  </r>
  <r>
    <s v="VSR"/>
    <x v="19"/>
    <s v="14005021-19"/>
    <n v="2021"/>
    <s v="Abril"/>
    <n v="7.5"/>
    <s v="USD"/>
    <n v="303.75"/>
    <n v="100.11394555420857"/>
    <n v="0"/>
    <n v="11.25"/>
    <n v="4.8001505832099287"/>
    <n v="0"/>
    <n v="1.691263282172373"/>
    <n v="2.4498229043683586"/>
    <n v="0.13872491145218419"/>
    <n v="0"/>
    <n v="0"/>
    <n v="2.5297370705803686"/>
    <n v="0"/>
    <n v="0"/>
    <n v="0"/>
    <n v="0"/>
    <n v="0"/>
    <n v="10.390070129107976"/>
    <n v="3.5805219605346918"/>
    <n v="0"/>
    <n v="4"/>
    <s v="20214"/>
    <s v="2021-4-01"/>
  </r>
  <r>
    <s v="VSR"/>
    <x v="19"/>
    <s v="14005020-19"/>
    <n v="2021"/>
    <s v="Abril"/>
    <n v="7.5"/>
    <s v="USD"/>
    <n v="303.75"/>
    <n v="89.635915965313671"/>
    <n v="0"/>
    <n v="11.25"/>
    <n v="4.8001505832099287"/>
    <n v="0"/>
    <n v="1.691263282172373"/>
    <n v="2.4498229043683586"/>
    <n v="0.13872491145218419"/>
    <n v="0"/>
    <n v="0"/>
    <n v="2.5297370705803686"/>
    <n v="0"/>
    <n v="0"/>
    <n v="0"/>
    <n v="0"/>
    <n v="0"/>
    <n v="10.390070129107976"/>
    <n v="3.5805219605346918"/>
    <n v="0"/>
    <n v="4"/>
    <s v="20214"/>
    <s v="2021-4-01"/>
  </r>
  <r>
    <s v="VSR"/>
    <x v="19"/>
    <s v="14005016-17"/>
    <n v="2021"/>
    <s v="Abril"/>
    <n v="7.5"/>
    <s v="USD"/>
    <n v="540"/>
    <n v="199.17038540338706"/>
    <n v="0"/>
    <n v="22.5"/>
    <n v="4.8001505832099287"/>
    <n v="0"/>
    <n v="1.691263282172373"/>
    <n v="2.4498229043683586"/>
    <n v="0.13872491145218419"/>
    <n v="0"/>
    <n v="0"/>
    <n v="4.4973103476984324"/>
    <n v="0"/>
    <n v="0"/>
    <n v="0"/>
    <n v="0"/>
    <n v="0"/>
    <n v="12.357643406226039"/>
    <n v="3.5805219605346918"/>
    <n v="0"/>
    <n v="4"/>
    <s v="20214"/>
    <s v="2021-4-01"/>
  </r>
  <r>
    <s v="VSR"/>
    <x v="19"/>
    <s v="14004809-17"/>
    <n v="2021"/>
    <s v="Abril"/>
    <n v="7.5"/>
    <s v="USD"/>
    <n v="540"/>
    <n v="224.53815323333077"/>
    <n v="0"/>
    <n v="22.5"/>
    <n v="4.8001505832099287"/>
    <n v="0"/>
    <n v="1.691263282172373"/>
    <n v="2.4498229043683586"/>
    <n v="0.13872491145218419"/>
    <n v="0"/>
    <n v="0"/>
    <n v="4.4973103476984324"/>
    <n v="0"/>
    <n v="0"/>
    <n v="0"/>
    <n v="0"/>
    <n v="0"/>
    <n v="12.357643406226039"/>
    <n v="3.5805219605346918"/>
    <n v="0"/>
    <n v="4"/>
    <s v="20214"/>
    <s v="2021-4-01"/>
  </r>
  <r>
    <s v="VSR"/>
    <x v="19"/>
    <s v="14004944-16"/>
    <n v="2021"/>
    <s v="Abril"/>
    <n v="66"/>
    <s v="USD"/>
    <n v="4257"/>
    <n v="2336.5892061933728"/>
    <n v="0"/>
    <n v="198"/>
    <n v="0"/>
    <n v="425.7"/>
    <n v="14.883116883116882"/>
    <n v="21.558441558441558"/>
    <n v="1.2207792207792207"/>
    <n v="0"/>
    <n v="0"/>
    <n v="35.453796574355977"/>
    <n v="0"/>
    <n v="0"/>
    <n v="0"/>
    <n v="0"/>
    <n v="0"/>
    <n v="530.32472748939892"/>
    <n v="31.508593252705285"/>
    <n v="0"/>
    <n v="4"/>
    <s v="20214"/>
    <s v="2021-4-01"/>
  </r>
  <r>
    <s v="VIA"/>
    <x v="20"/>
    <s v="14003643-18"/>
    <n v="2021"/>
    <s v="Abril"/>
    <n v="30"/>
    <s v="CAD"/>
    <n v="892.5"/>
    <n v="484.47438562682953"/>
    <n v="12.600000000000001"/>
    <n v="71.400000000000034"/>
    <n v="19.200602332839715"/>
    <n v="0"/>
    <n v="62.701298701298704"/>
    <n v="59.740259740259738"/>
    <n v="6.1038961038961039"/>
    <n v="0"/>
    <n v="0"/>
    <n v="7.4330546024460213"/>
    <n v="0"/>
    <n v="0"/>
    <n v="0"/>
    <n v="0"/>
    <n v="0"/>
    <n v="135.97850914790055"/>
    <n v="0"/>
    <n v="0"/>
    <n v="4"/>
    <s v="20214"/>
    <s v="2021-4-01"/>
  </r>
  <r>
    <s v="VIA"/>
    <x v="20"/>
    <s v="14003963-18"/>
    <n v="2021"/>
    <s v="Abril"/>
    <n v="21"/>
    <s v="CAD"/>
    <n v="837.9"/>
    <n v="403.80109520607851"/>
    <n v="8.82"/>
    <n v="49.980000000000025"/>
    <n v="13.440421632987801"/>
    <n v="0"/>
    <n v="43.890909090909091"/>
    <n v="41.81818181818182"/>
    <n v="4.2727272727272725"/>
    <n v="0"/>
    <n v="0"/>
    <n v="6.9783265561787351"/>
    <n v="0"/>
    <n v="0"/>
    <n v="0"/>
    <n v="0"/>
    <n v="0"/>
    <n v="96.960144737996913"/>
    <n v="0"/>
    <n v="0"/>
    <n v="4"/>
    <s v="20214"/>
    <s v="2021-4-01"/>
  </r>
  <r>
    <s v="VIA"/>
    <x v="20"/>
    <s v="14004785-19"/>
    <n v="2021"/>
    <s v="Abril"/>
    <n v="25.5"/>
    <s v="CAD"/>
    <n v="758.625"/>
    <n v="458.64342005314546"/>
    <n v="10.709999999999996"/>
    <n v="60.689999999999976"/>
    <n v="16.320511982913757"/>
    <n v="0"/>
    <n v="53.296103896103894"/>
    <n v="50.779220779220779"/>
    <n v="5.1883116883116873"/>
    <n v="0"/>
    <n v="0"/>
    <n v="6.3180964120791181"/>
    <n v="0"/>
    <n v="0"/>
    <n v="0"/>
    <n v="0"/>
    <n v="0"/>
    <n v="115.58173277571548"/>
    <n v="0"/>
    <n v="0"/>
    <n v="4"/>
    <s v="20214"/>
    <s v="2021-4-01"/>
  </r>
  <r>
    <s v="VIA"/>
    <x v="20"/>
    <s v="14004919-16"/>
    <n v="2021"/>
    <s v="Abril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IA"/>
    <x v="21"/>
    <s v="14003549-19"/>
    <n v="2021"/>
    <s v="Abril"/>
    <n v="33.6"/>
    <s v="CAD"/>
    <n v="870.24"/>
    <n v="458.32369659516274"/>
    <n v="0"/>
    <n v="70.56"/>
    <n v="21.504674612780484"/>
    <n v="0"/>
    <n v="84.174545454545466"/>
    <n v="100.36363636363636"/>
    <n v="10.254545454545454"/>
    <n v="0"/>
    <n v="0"/>
    <n v="7.2476654758908969"/>
    <n v="0"/>
    <n v="0"/>
    <n v="0"/>
    <n v="0"/>
    <n v="0"/>
    <n v="202.04039274861819"/>
    <n v="0"/>
    <n v="0"/>
    <n v="4"/>
    <s v="20214"/>
    <s v="2021-4-01"/>
  </r>
  <r>
    <s v="VIA"/>
    <x v="21"/>
    <s v="14004432-18"/>
    <n v="2021"/>
    <s v="Abril"/>
    <n v="21"/>
    <s v="CAD"/>
    <n v="543.9"/>
    <n v="281.74229986637442"/>
    <n v="0"/>
    <n v="44.1"/>
    <n v="13.440421632987801"/>
    <n v="0"/>
    <n v="52.609090909090909"/>
    <n v="62.727272727272727"/>
    <n v="6.4090909090909092"/>
    <n v="0"/>
    <n v="0"/>
    <n v="4.5297909224318103"/>
    <n v="0"/>
    <n v="0"/>
    <n v="0"/>
    <n v="0"/>
    <n v="0"/>
    <n v="126.27524546788636"/>
    <n v="0"/>
    <n v="0"/>
    <n v="4"/>
    <s v="20214"/>
    <s v="2021-4-01"/>
  </r>
  <r>
    <s v="VSR"/>
    <x v="22"/>
    <s v="14004814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22"/>
    <s v="14004947-19"/>
    <n v="2021"/>
    <s v="Abril"/>
    <n v="167.4"/>
    <s v="USD"/>
    <n v="6361.2"/>
    <n v="2121.0796590625523"/>
    <n v="677.97"/>
    <n v="828.63000000000011"/>
    <n v="107.13936101724562"/>
    <n v="0"/>
    <n v="48.64383116883117"/>
    <n v="75.185064935064929"/>
    <n v="4.2574675324675324"/>
    <n v="0"/>
    <n v="0"/>
    <n v="0"/>
    <n v="0"/>
    <n v="0"/>
    <n v="0"/>
    <n v="0"/>
    <n v="0"/>
    <n v="128.08636363636364"/>
    <n v="0"/>
    <n v="0"/>
    <n v="4"/>
    <s v="20214"/>
    <s v="2021-4-01"/>
  </r>
  <r>
    <s v="VSR"/>
    <x v="22"/>
    <s v="14004840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22"/>
    <s v="14004841-18"/>
    <n v="2021"/>
    <s v="Abril"/>
    <n v="91.2"/>
    <s v="USD"/>
    <n v="3465.6"/>
    <n v="1263.5654193905923"/>
    <n v="369.36"/>
    <n v="451.44000000000005"/>
    <n v="58.369831091832737"/>
    <n v="0"/>
    <n v="26.501298701298701"/>
    <n v="40.961038961038959"/>
    <n v="2.3194805194805195"/>
    <n v="0"/>
    <n v="0"/>
    <n v="0"/>
    <n v="0"/>
    <n v="0"/>
    <n v="0"/>
    <n v="0"/>
    <n v="0"/>
    <n v="69.781818181818181"/>
    <n v="0"/>
    <n v="0"/>
    <n v="4"/>
    <s v="20214"/>
    <s v="2021-4-01"/>
  </r>
  <r>
    <s v="VSR"/>
    <x v="22"/>
    <s v="14004816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22"/>
    <s v="14004813-18"/>
    <n v="2021"/>
    <s v="Abril"/>
    <n v="320.47499999999997"/>
    <s v="USD"/>
    <n v="12178.05"/>
    <n v="5854.9372453935093"/>
    <n v="1297.9237499999999"/>
    <n v="1586.3512499999999"/>
    <n v="205.11043442056024"/>
    <n v="0"/>
    <n v="93.125040584415572"/>
    <n v="143.93628246753244"/>
    <n v="8.1506087662337645"/>
    <n v="0"/>
    <n v="0"/>
    <n v="0"/>
    <n v="0"/>
    <n v="0"/>
    <n v="0"/>
    <n v="0"/>
    <n v="0"/>
    <n v="245.2119318181818"/>
    <n v="0"/>
    <n v="0"/>
    <n v="4"/>
    <s v="20214"/>
    <s v="2021-4-01"/>
  </r>
  <r>
    <s v="VSR"/>
    <x v="22"/>
    <s v="14004815-19"/>
    <n v="2021"/>
    <s v="Abril"/>
    <n v="225.45"/>
    <s v="USD"/>
    <n v="8567.1"/>
    <n v="3914.0781949512593"/>
    <n v="913.07249999999999"/>
    <n v="1115.9775"/>
    <n v="144.29252653129046"/>
    <n v="0"/>
    <n v="65.512256493506499"/>
    <n v="101.25730519480517"/>
    <n v="5.7338474025974016"/>
    <n v="0"/>
    <n v="0"/>
    <n v="0"/>
    <n v="0"/>
    <n v="0"/>
    <n v="0"/>
    <n v="0"/>
    <n v="0"/>
    <n v="172.50340909090909"/>
    <n v="0"/>
    <n v="0"/>
    <n v="4"/>
    <s v="20214"/>
    <s v="2021-4-01"/>
  </r>
  <r>
    <s v="VSR"/>
    <x v="22"/>
    <s v="14004817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22"/>
    <s v="14004946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22"/>
    <s v="14004934-19"/>
    <n v="2021"/>
    <s v="Abril"/>
    <n v="166.79999999999998"/>
    <s v="USD"/>
    <n v="7005.5999999999995"/>
    <n v="2226.5341491255986"/>
    <n v="675.54"/>
    <n v="825.66"/>
    <n v="106.75534897058881"/>
    <n v="0"/>
    <n v="48.469480519480513"/>
    <n v="74.915584415584405"/>
    <n v="4.2422077922077914"/>
    <n v="0"/>
    <n v="0"/>
    <n v="0"/>
    <n v="0"/>
    <n v="0"/>
    <n v="0"/>
    <n v="0"/>
    <n v="0"/>
    <n v="127.62727272727271"/>
    <n v="0"/>
    <n v="0"/>
    <n v="4"/>
    <s v="20214"/>
    <s v="2021-4-01"/>
  </r>
  <r>
    <s v="VSR"/>
    <x v="22"/>
    <s v="14004819-18"/>
    <n v="2021"/>
    <s v="Abril"/>
    <n v="101.1"/>
    <s v="USD"/>
    <n v="4246.2"/>
    <n v="1356.3879293566881"/>
    <n v="409.45499999999998"/>
    <n v="500.44500000000005"/>
    <n v="64.706029861669833"/>
    <n v="0"/>
    <n v="29.378084415584411"/>
    <n v="45.407467532467521"/>
    <n v="2.5712662337662335"/>
    <n v="0"/>
    <n v="0"/>
    <n v="0"/>
    <n v="0"/>
    <n v="0"/>
    <n v="0"/>
    <n v="0"/>
    <n v="0"/>
    <n v="77.35681818181817"/>
    <n v="0"/>
    <n v="0"/>
    <n v="4"/>
    <s v="20214"/>
    <s v="2021-4-01"/>
  </r>
  <r>
    <s v="VSR"/>
    <x v="22"/>
    <s v="14004818-19"/>
    <n v="2021"/>
    <s v="Abril"/>
    <n v="213.97499999999999"/>
    <s v="USD"/>
    <n v="8986.9499999999989"/>
    <n v="2557.3126824903989"/>
    <n v="866.59875"/>
    <n v="1059.17625"/>
    <n v="136.94829613897926"/>
    <n v="0"/>
    <n v="62.177800324675324"/>
    <n v="96.103490259740255"/>
    <n v="5.4420048701298702"/>
    <n v="0"/>
    <n v="0"/>
    <n v="0"/>
    <n v="0"/>
    <n v="0"/>
    <n v="0"/>
    <n v="0"/>
    <n v="0"/>
    <n v="163.72329545454545"/>
    <n v="0"/>
    <n v="0"/>
    <n v="4"/>
    <s v="20214"/>
    <s v="2021-4-01"/>
  </r>
  <r>
    <s v="VSR"/>
    <x v="22"/>
    <s v="14004011-15"/>
    <n v="2021"/>
    <s v="Abril"/>
    <n v="42"/>
    <s v="USD"/>
    <n v="2940"/>
    <n v="1377.2274116101623"/>
    <n v="151.20000000000002"/>
    <n v="184.8"/>
    <n v="26.880843265975603"/>
    <n v="0"/>
    <n v="12.204545454545455"/>
    <n v="18.863636363636363"/>
    <n v="1.0681818181818181"/>
    <n v="0"/>
    <n v="0"/>
    <n v="0"/>
    <n v="0"/>
    <n v="0"/>
    <n v="0"/>
    <n v="0"/>
    <n v="0"/>
    <n v="32.13636363636364"/>
    <n v="0"/>
    <n v="0"/>
    <n v="4"/>
    <s v="20214"/>
    <s v="2021-4-01"/>
  </r>
  <r>
    <s v="VSR"/>
    <x v="22"/>
    <s v="14004013-17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22"/>
    <s v="14002606-14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22"/>
    <s v="14004916-16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23"/>
    <s v="14004889-18"/>
    <n v="2021"/>
    <s v="Abril"/>
    <n v="50"/>
    <s v="USD"/>
    <n v="1600"/>
    <n v="611.23766717495073"/>
    <n v="0"/>
    <n v="100"/>
    <n v="32.001003888066194"/>
    <n v="0"/>
    <n v="13.57733175914994"/>
    <n v="16.332152695789059"/>
    <n v="0.9248327430145612"/>
    <n v="0"/>
    <n v="0"/>
    <n v="0"/>
    <n v="0"/>
    <n v="0"/>
    <n v="0"/>
    <n v="0"/>
    <n v="0"/>
    <n v="30.83431719795356"/>
    <n v="0"/>
    <n v="0"/>
    <n v="4"/>
    <s v="20214"/>
    <s v="2021-4-01"/>
  </r>
  <r>
    <s v="VSR"/>
    <x v="23"/>
    <s v="14004744-18"/>
    <n v="2021"/>
    <s v="Abril"/>
    <n v="37.5"/>
    <s v="USD"/>
    <n v="1312.5"/>
    <n v="647.45045833536335"/>
    <n v="0"/>
    <n v="75"/>
    <n v="24.000752916049645"/>
    <n v="0"/>
    <n v="10.182998819362455"/>
    <n v="12.249114521841795"/>
    <n v="0.69362455726092098"/>
    <n v="0"/>
    <n v="0"/>
    <n v="0"/>
    <n v="0"/>
    <n v="0"/>
    <n v="0"/>
    <n v="0"/>
    <n v="0"/>
    <n v="23.125737898465172"/>
    <n v="0"/>
    <n v="0"/>
    <n v="4"/>
    <s v="20214"/>
    <s v="2021-4-01"/>
  </r>
  <r>
    <s v="VSR"/>
    <x v="23"/>
    <s v="14004893-18"/>
    <n v="2021"/>
    <s v="Abril"/>
    <n v="12.5"/>
    <s v="USD"/>
    <n v="400"/>
    <n v="151.57752228275638"/>
    <n v="0"/>
    <n v="25"/>
    <n v="8.0002509720165484"/>
    <n v="0"/>
    <n v="3.3943329397874851"/>
    <n v="4.0830381739472648"/>
    <n v="0.2312081857536403"/>
    <n v="0"/>
    <n v="0"/>
    <n v="0"/>
    <n v="0"/>
    <n v="0"/>
    <n v="0"/>
    <n v="0"/>
    <n v="0"/>
    <n v="7.7085792994883899"/>
    <n v="0"/>
    <n v="0"/>
    <n v="4"/>
    <s v="20214"/>
    <s v="2021-4-01"/>
  </r>
  <r>
    <s v="VSR"/>
    <x v="23"/>
    <s v="14004891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23"/>
    <s v="14004681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23"/>
    <s v="14004834-18"/>
    <n v="2021"/>
    <s v="Abril"/>
    <n v="7.5"/>
    <s v="USD"/>
    <n v="277.5"/>
    <n v="102.5624227916343"/>
    <n v="0"/>
    <n v="26.25"/>
    <n v="4.8001505832099287"/>
    <n v="0"/>
    <n v="2.0365997638724909"/>
    <n v="2.4498229043683586"/>
    <n v="0.13872491145218419"/>
    <n v="0"/>
    <n v="0"/>
    <n v="0"/>
    <n v="0"/>
    <n v="0"/>
    <n v="0"/>
    <n v="0"/>
    <n v="0"/>
    <n v="4.6251475796930333"/>
    <n v="0"/>
    <n v="0"/>
    <n v="4"/>
    <s v="20214"/>
    <s v="2021-4-01"/>
  </r>
  <r>
    <s v="VSR"/>
    <x v="24"/>
    <s v="14003816-18"/>
    <n v="2021"/>
    <s v="Abril"/>
    <n v="13.25"/>
    <s v="USD"/>
    <n v="328.9975"/>
    <n v="166.66993117928402"/>
    <n v="0"/>
    <n v="15.899999999999999"/>
    <n v="8.4802660303375408"/>
    <n v="0"/>
    <n v="4.6595125653567209"/>
    <n v="4.6371647832686795"/>
    <n v="0.26258643953449146"/>
    <n v="0"/>
    <n v="0"/>
    <n v="2.7400071502165098"/>
    <n v="0"/>
    <n v="0"/>
    <n v="0"/>
    <n v="0"/>
    <n v="0"/>
    <n v="12.299270938376402"/>
    <n v="0"/>
    <n v="0"/>
    <n v="4"/>
    <s v="20214"/>
    <s v="2021-4-01"/>
  </r>
  <r>
    <s v="VSR"/>
    <x v="24"/>
    <s v="14003812-19"/>
    <n v="2021"/>
    <s v="Abril"/>
    <n v="3"/>
    <s v="USD"/>
    <n v="74.489999999999995"/>
    <n v="38.087982224237173"/>
    <n v="0"/>
    <n v="3.5999999999999996"/>
    <n v="1.9200602332839716"/>
    <n v="0"/>
    <n v="1.0549839770618992"/>
    <n v="1.0499241018721539"/>
    <n v="5.9453533479507506E-2"/>
    <n v="0"/>
    <n v="0"/>
    <n v="0.62037897740751158"/>
    <n v="0"/>
    <n v="0"/>
    <n v="0"/>
    <n v="0"/>
    <n v="0"/>
    <n v="2.7847405898210722"/>
    <n v="0"/>
    <n v="0"/>
    <n v="4"/>
    <s v="20214"/>
    <s v="2021-4-01"/>
  </r>
  <r>
    <s v="VSR"/>
    <x v="24"/>
    <s v="14003820-18"/>
    <n v="2021"/>
    <s v="Abril"/>
    <n v="9.75"/>
    <s v="USD"/>
    <n v="242.09249999999997"/>
    <n v="123.37577758271222"/>
    <n v="0"/>
    <n v="11.7"/>
    <n v="6.2401957581729075"/>
    <n v="0"/>
    <n v="3.4286979254511722"/>
    <n v="3.4122533310845"/>
    <n v="0.19322398380839939"/>
    <n v="0"/>
    <n v="0"/>
    <n v="2.0162316765744124"/>
    <n v="0"/>
    <n v="0"/>
    <n v="0"/>
    <n v="0"/>
    <n v="0"/>
    <n v="9.0504069169184849"/>
    <n v="0"/>
    <n v="0"/>
    <n v="4"/>
    <s v="20214"/>
    <s v="2021-4-01"/>
  </r>
  <r>
    <s v="VSR"/>
    <x v="24"/>
    <s v="14003817-19"/>
    <n v="2021"/>
    <s v="Abril"/>
    <n v="8.25"/>
    <s v="USD"/>
    <n v="204.8475"/>
    <n v="100.86037784052365"/>
    <n v="0"/>
    <n v="9.9"/>
    <n v="5.2801656415309219"/>
    <n v="0"/>
    <n v="2.9012059369202228"/>
    <n v="2.887291280148423"/>
    <n v="0.16349721706864564"/>
    <n v="0"/>
    <n v="0"/>
    <n v="1.7060421878706569"/>
    <n v="0"/>
    <n v="0"/>
    <n v="0"/>
    <n v="0"/>
    <n v="0"/>
    <n v="7.6580366220079474"/>
    <n v="0"/>
    <n v="0"/>
    <n v="4"/>
    <s v="20214"/>
    <s v="2021-4-01"/>
  </r>
  <r>
    <s v="VSR"/>
    <x v="24"/>
    <s v="14004704-19"/>
    <n v="2021"/>
    <s v="Abril"/>
    <n v="75"/>
    <s v="USD"/>
    <n v="1818.75"/>
    <n v="916.85650076242609"/>
    <n v="0"/>
    <n v="87"/>
    <n v="48.001505832099291"/>
    <n v="0"/>
    <n v="26.37459942654748"/>
    <n v="26.248102546803846"/>
    <n v="1.4863383369876875"/>
    <n v="0"/>
    <n v="0"/>
    <n v="15.147191101623195"/>
    <n v="0"/>
    <n v="0"/>
    <n v="0"/>
    <n v="0"/>
    <n v="0"/>
    <n v="69.256231411962204"/>
    <n v="0"/>
    <n v="0"/>
    <n v="4"/>
    <s v="20214"/>
    <s v="2021-4-01"/>
  </r>
  <r>
    <s v="VSR"/>
    <x v="24"/>
    <s v="14004703-19"/>
    <n v="2021"/>
    <s v="Abril"/>
    <n v="15"/>
    <s v="USD"/>
    <n v="496.79999999999995"/>
    <n v="328.32093947880054"/>
    <n v="0"/>
    <n v="17.399999999999999"/>
    <n v="9.6003011664198574"/>
    <n v="0"/>
    <n v="5.2749198853094956"/>
    <n v="5.2496205093607697"/>
    <n v="0.29726766739753757"/>
    <n v="0"/>
    <n v="0"/>
    <n v="4.1375255198825576"/>
    <n v="0"/>
    <n v="0"/>
    <n v="0"/>
    <n v="0"/>
    <n v="0"/>
    <n v="14.959333581950361"/>
    <n v="0"/>
    <n v="0"/>
    <n v="4"/>
    <s v="20214"/>
    <s v="2021-4-01"/>
  </r>
  <r>
    <s v="VSR"/>
    <x v="24"/>
    <s v="14004706-19"/>
    <n v="2021"/>
    <s v="Abril"/>
    <n v="43.25"/>
    <s v="USD"/>
    <n v="1048.8125"/>
    <n v="537.75695238989545"/>
    <n v="0"/>
    <n v="50.169999999999995"/>
    <n v="27.680868363177257"/>
    <n v="0"/>
    <n v="15.209352335975714"/>
    <n v="15.136405801990218"/>
    <n v="0.85712177432956649"/>
    <n v="0"/>
    <n v="0"/>
    <n v="8.7348802019360416"/>
    <n v="0"/>
    <n v="0"/>
    <n v="0"/>
    <n v="0"/>
    <n v="0"/>
    <n v="39.937760114231537"/>
    <n v="0"/>
    <n v="0"/>
    <n v="4"/>
    <s v="20214"/>
    <s v="2021-4-01"/>
  </r>
  <r>
    <s v="VSR"/>
    <x v="24"/>
    <s v="14004701-19"/>
    <n v="2021"/>
    <s v="Abril"/>
    <n v="16.5"/>
    <s v="USD"/>
    <n v="546.4799999999999"/>
    <n v="358.37341696367986"/>
    <n v="0"/>
    <n v="19.8"/>
    <n v="10.560331283061844"/>
    <n v="0"/>
    <n v="5.8024118738404455"/>
    <n v="5.7745825602968459"/>
    <n v="0.32699443413729129"/>
    <n v="0"/>
    <n v="0"/>
    <n v="4.5512780718708132"/>
    <n v="0"/>
    <n v="0"/>
    <n v="0"/>
    <n v="0"/>
    <n v="0"/>
    <n v="16.455266940145393"/>
    <n v="0"/>
    <n v="0"/>
    <n v="4"/>
    <s v="20214"/>
    <s v="2021-4-01"/>
  </r>
  <r>
    <s v="VSR"/>
    <x v="24"/>
    <s v="14004705-19"/>
    <n v="2021"/>
    <s v="Abril"/>
    <n v="60"/>
    <s v="USD"/>
    <n v="1455"/>
    <n v="737.98899113437278"/>
    <n v="0"/>
    <n v="69.599999999999994"/>
    <n v="38.40120466567943"/>
    <n v="0"/>
    <n v="21.099679541237983"/>
    <n v="20.998482037443079"/>
    <n v="1.1890706695901503"/>
    <n v="0"/>
    <n v="0"/>
    <n v="12.117752881298555"/>
    <n v="0"/>
    <n v="0"/>
    <n v="0"/>
    <n v="0"/>
    <n v="0"/>
    <n v="55.404985129569766"/>
    <n v="0"/>
    <n v="0"/>
    <n v="4"/>
    <s v="20214"/>
    <s v="2021-4-01"/>
  </r>
  <r>
    <s v="VSR"/>
    <x v="24"/>
    <s v="14004702-19"/>
    <n v="2021"/>
    <s v="Abril"/>
    <n v="22.5"/>
    <s v="USD"/>
    <n v="745.19999999999993"/>
    <n v="494.17033066486283"/>
    <n v="0"/>
    <n v="26.099999999999998"/>
    <n v="14.400451749629786"/>
    <n v="0"/>
    <n v="7.9123798279642443"/>
    <n v="7.8744307640411533"/>
    <n v="0.44590150109630633"/>
    <n v="0"/>
    <n v="0"/>
    <n v="6.2062882798238368"/>
    <n v="0"/>
    <n v="0"/>
    <n v="0"/>
    <n v="0"/>
    <n v="0"/>
    <n v="22.439000372925541"/>
    <n v="0"/>
    <n v="0"/>
    <n v="4"/>
    <s v="20214"/>
    <s v="2021-4-01"/>
  </r>
  <r>
    <s v="VSR"/>
    <x v="24"/>
    <s v="14004693-19"/>
    <n v="2021"/>
    <s v="Abril"/>
    <n v="82.5"/>
    <s v="USD"/>
    <n v="2000.625"/>
    <n v="979.38975397666502"/>
    <n v="0"/>
    <n v="99"/>
    <n v="52.801656415309218"/>
    <n v="0"/>
    <n v="29.012059369202227"/>
    <n v="28.872912801484233"/>
    <n v="1.6349721706864566"/>
    <n v="0"/>
    <n v="0"/>
    <n v="16.661910211785514"/>
    <n v="0"/>
    <n v="0"/>
    <n v="0"/>
    <n v="0"/>
    <n v="0"/>
    <n v="76.181854553158431"/>
    <n v="0"/>
    <n v="0"/>
    <n v="4"/>
    <s v="20214"/>
    <s v="2021-4-01"/>
  </r>
  <r>
    <s v="VSR"/>
    <x v="24"/>
    <s v="14004687-19"/>
    <n v="2021"/>
    <s v="Abril"/>
    <n v="52.5"/>
    <s v="USD"/>
    <n v="1738.8"/>
    <n v="1130.5717628999814"/>
    <n v="0"/>
    <n v="63"/>
    <n v="33.601054082469503"/>
    <n v="0"/>
    <n v="18.462219598583236"/>
    <n v="18.373671782762692"/>
    <n v="1.0404368358913814"/>
    <n v="0"/>
    <n v="0"/>
    <n v="14.481339319588953"/>
    <n v="0"/>
    <n v="0"/>
    <n v="0"/>
    <n v="0"/>
    <n v="0"/>
    <n v="52.35766753682627"/>
    <n v="0"/>
    <n v="0"/>
    <n v="4"/>
    <s v="20214"/>
    <s v="2021-4-01"/>
  </r>
  <r>
    <s v="VSR"/>
    <x v="24"/>
    <s v="14004943-16"/>
    <n v="2021"/>
    <s v="Abril"/>
    <n v="2.25"/>
    <s v="USD"/>
    <n v="163.35"/>
    <n v="74.458710489709134"/>
    <n v="0"/>
    <n v="24.525000000000002"/>
    <n v="0"/>
    <n v="0"/>
    <n v="0.79123798279642432"/>
    <n v="0.78744307640411537"/>
    <n v="4.4590150109630633E-2"/>
    <n v="0"/>
    <n v="0"/>
    <n v="1.360436380178776"/>
    <n v="0"/>
    <n v="0"/>
    <n v="0"/>
    <n v="0"/>
    <n v="0"/>
    <n v="2.9837075894889464"/>
    <n v="0"/>
    <n v="0"/>
    <n v="4"/>
    <s v="20214"/>
    <s v="2021-4-01"/>
  </r>
  <r>
    <s v="VSR"/>
    <x v="25"/>
    <s v="14004739-19"/>
    <n v="2021"/>
    <s v="Abril"/>
    <n v="57.5"/>
    <s v="EUR"/>
    <n v="1168.8600000000001"/>
    <n v="705.96838440826878"/>
    <n v="0"/>
    <n v="47.4375"/>
    <n v="36.801154471276121"/>
    <n v="0"/>
    <n v="28.36481700118064"/>
    <n v="26.527449822904373"/>
    <n v="1.7340613931523023"/>
    <n v="0"/>
    <n v="0"/>
    <n v="0"/>
    <n v="0"/>
    <n v="0"/>
    <n v="0"/>
    <n v="0"/>
    <n v="0"/>
    <n v="56.626328217237315"/>
    <n v="0"/>
    <n v="0"/>
    <n v="4"/>
    <s v="20214"/>
    <s v="2021-4-01"/>
  </r>
  <r>
    <s v="VSR"/>
    <x v="25"/>
    <s v="14003165-16"/>
    <n v="2021"/>
    <s v="Abril"/>
    <n v="0"/>
    <s v="E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25"/>
    <s v="14003720-18"/>
    <n v="2021"/>
    <s v="Abril"/>
    <n v="2000"/>
    <s v="EUR"/>
    <n v="50688"/>
    <n v="24727.267145846505"/>
    <n v="0"/>
    <n v="16016"/>
    <n v="1280.0401555226476"/>
    <n v="0"/>
    <n v="986.60233047584848"/>
    <n v="922.69390688363035"/>
    <n v="60.315178892253996"/>
    <n v="0"/>
    <n v="0"/>
    <n v="0"/>
    <n v="0"/>
    <n v="0"/>
    <n v="0"/>
    <n v="0"/>
    <n v="0"/>
    <n v="1969.6114162517326"/>
    <n v="0"/>
    <n v="0"/>
    <n v="4"/>
    <s v="20214"/>
    <s v="2021-4-01"/>
  </r>
  <r>
    <s v="VSR"/>
    <x v="25"/>
    <s v="14003719-19"/>
    <n v="2021"/>
    <s v="Abril"/>
    <n v="3250"/>
    <s v="EUR"/>
    <n v="82368"/>
    <n v="40229.710326214714"/>
    <n v="0"/>
    <n v="26026"/>
    <n v="2080.0652527243024"/>
    <n v="0"/>
    <n v="1603.2287870232537"/>
    <n v="1499.3775986858993"/>
    <n v="98.012165699912742"/>
    <n v="0"/>
    <n v="0"/>
    <n v="0"/>
    <n v="0"/>
    <n v="0"/>
    <n v="0"/>
    <n v="0"/>
    <n v="0"/>
    <n v="3200.6185514090657"/>
    <n v="0"/>
    <n v="0"/>
    <n v="4"/>
    <s v="20214"/>
    <s v="2021-4-01"/>
  </r>
  <r>
    <s v="VSR"/>
    <x v="25"/>
    <s v="14005008-16"/>
    <n v="2021"/>
    <s v="Abril"/>
    <n v="175"/>
    <s v="EUR"/>
    <n v="9817.5"/>
    <n v="5701.2629736237286"/>
    <n v="0"/>
    <n v="438.9"/>
    <n v="112.00351360823167"/>
    <n v="0"/>
    <n v="86.327703916636722"/>
    <n v="80.735716852317651"/>
    <n v="5.2775781530722243"/>
    <n v="0"/>
    <n v="0"/>
    <n v="0"/>
    <n v="0"/>
    <n v="0"/>
    <n v="0"/>
    <n v="0"/>
    <n v="0"/>
    <n v="172.34099892202659"/>
    <n v="0"/>
    <n v="0"/>
    <n v="4"/>
    <s v="20214"/>
    <s v="2021-4-01"/>
  </r>
  <r>
    <s v="VSR"/>
    <x v="25"/>
    <s v="14004090-19"/>
    <n v="2021"/>
    <s v="Abril"/>
    <n v="455"/>
    <s v="EUR"/>
    <n v="11126.115"/>
    <n v="6817.0396893775069"/>
    <n v="0"/>
    <n v="1546.5450000000001"/>
    <n v="291.20913538140235"/>
    <n v="0"/>
    <n v="224.45203018325552"/>
    <n v="209.91286381602589"/>
    <n v="13.721703197987784"/>
    <n v="0"/>
    <n v="0"/>
    <n v="0"/>
    <n v="0"/>
    <n v="0"/>
    <n v="0"/>
    <n v="0"/>
    <n v="0"/>
    <n v="448.08659719726921"/>
    <n v="0"/>
    <n v="0"/>
    <n v="4"/>
    <s v="20214"/>
    <s v="2021-4-01"/>
  </r>
  <r>
    <s v="VSR"/>
    <x v="25"/>
    <s v="14004494-19"/>
    <n v="2021"/>
    <s v="Abril"/>
    <n v="86.5"/>
    <s v="EUR"/>
    <n v="2115.1844999999998"/>
    <n v="1333.2420849541195"/>
    <n v="0"/>
    <n v="294.01349999999996"/>
    <n v="55.361736726354515"/>
    <n v="0"/>
    <n v="42.670550793080452"/>
    <n v="39.906511472717014"/>
    <n v="2.6086314870899852"/>
    <n v="0"/>
    <n v="0"/>
    <n v="0"/>
    <n v="0"/>
    <n v="0"/>
    <n v="0"/>
    <n v="0"/>
    <n v="0"/>
    <n v="85.185693752887445"/>
    <n v="0"/>
    <n v="0"/>
    <n v="4"/>
    <s v="20214"/>
    <s v="2021-4-01"/>
  </r>
  <r>
    <s v="VSR"/>
    <x v="26"/>
    <s v="14004682-18"/>
    <n v="2021"/>
    <s v="Abril"/>
    <n v="56.25"/>
    <s v="USD"/>
    <n v="1350"/>
    <n v="693.55099245493648"/>
    <n v="28.125"/>
    <n v="28.125"/>
    <n v="36.001129374074466"/>
    <n v="0"/>
    <n v="42.24092234296316"/>
    <n v="41.247018287834614"/>
    <n v="2.3356745295520804"/>
    <n v="0"/>
    <n v="0"/>
    <n v="0"/>
    <n v="0"/>
    <n v="0"/>
    <n v="0"/>
    <n v="0"/>
    <n v="0"/>
    <n v="85.823615160349846"/>
    <n v="0"/>
    <n v="0"/>
    <n v="4"/>
    <s v="20214"/>
    <s v="2021-4-01"/>
  </r>
  <r>
    <s v="VSR"/>
    <x v="26"/>
    <s v="14004685-18"/>
    <n v="2021"/>
    <s v="Abril"/>
    <n v="56.25"/>
    <s v="USD"/>
    <n v="1350"/>
    <n v="697.64071738279335"/>
    <n v="28.125"/>
    <n v="28.125"/>
    <n v="36.001129374074466"/>
    <n v="0"/>
    <n v="42.24092234296316"/>
    <n v="41.247018287834614"/>
    <n v="2.3356745295520804"/>
    <n v="0"/>
    <n v="0"/>
    <n v="0"/>
    <n v="0"/>
    <n v="0"/>
    <n v="0"/>
    <n v="0"/>
    <n v="0"/>
    <n v="85.823615160349846"/>
    <n v="0"/>
    <n v="0"/>
    <n v="4"/>
    <s v="20214"/>
    <s v="2021-4-01"/>
  </r>
  <r>
    <s v="VSR"/>
    <x v="26"/>
    <s v="14004686-19"/>
    <n v="2021"/>
    <s v="Abril"/>
    <n v="52.5"/>
    <s v="USD"/>
    <n v="1260"/>
    <n v="652.76855492415052"/>
    <n v="26.25"/>
    <n v="26.25"/>
    <n v="33.601054082469503"/>
    <n v="0"/>
    <n v="39.424860853432286"/>
    <n v="38.497217068645639"/>
    <n v="2.1799628942486082"/>
    <n v="0"/>
    <n v="0"/>
    <n v="0"/>
    <n v="0"/>
    <n v="0"/>
    <n v="0"/>
    <n v="0"/>
    <n v="0"/>
    <n v="80.102040816326536"/>
    <n v="0"/>
    <n v="0"/>
    <n v="4"/>
    <s v="20214"/>
    <s v="2021-4-01"/>
  </r>
  <r>
    <s v="VSR"/>
    <x v="26"/>
    <s v="14004683-18"/>
    <n v="2021"/>
    <s v="Abril"/>
    <n v="56.25"/>
    <s v="USD"/>
    <n v="1350"/>
    <n v="697.7732960715914"/>
    <n v="28.125"/>
    <n v="28.125"/>
    <n v="36.001129374074466"/>
    <n v="0"/>
    <n v="42.24092234296316"/>
    <n v="41.247018287834614"/>
    <n v="2.3356745295520804"/>
    <n v="0"/>
    <n v="0"/>
    <n v="0"/>
    <n v="0"/>
    <n v="0"/>
    <n v="0"/>
    <n v="0"/>
    <n v="0"/>
    <n v="85.823615160349846"/>
    <n v="0"/>
    <n v="0"/>
    <n v="4"/>
    <s v="20214"/>
    <s v="2021-4-01"/>
  </r>
  <r>
    <s v="VSR"/>
    <x v="26"/>
    <s v="14004684-19"/>
    <n v="2021"/>
    <s v="Abril"/>
    <n v="39.25"/>
    <s v="USD"/>
    <n v="942"/>
    <n v="465.9520950737467"/>
    <n v="19.625"/>
    <n v="19.625"/>
    <n v="25.12078805213196"/>
    <n v="0"/>
    <n v="29.474776923756515"/>
    <n v="28.781252760844598"/>
    <n v="1.6297817828430075"/>
    <n v="0"/>
    <n v="0"/>
    <n v="0"/>
    <n v="0"/>
    <n v="0"/>
    <n v="0"/>
    <n v="0"/>
    <n v="0"/>
    <n v="59.885811467444121"/>
    <n v="0"/>
    <n v="0"/>
    <n v="4"/>
    <s v="20214"/>
    <s v="2021-4-01"/>
  </r>
  <r>
    <s v="VSR"/>
    <x v="26"/>
    <s v="14003875-18"/>
    <n v="2021"/>
    <s v="Abril"/>
    <n v="33.75"/>
    <s v="USD"/>
    <n v="1215"/>
    <n v="509.69037656859894"/>
    <n v="67.5"/>
    <n v="67.5"/>
    <n v="21.600677624444682"/>
    <n v="0"/>
    <n v="25.344553405777894"/>
    <n v="24.748210972700765"/>
    <n v="1.4014047177312483"/>
    <n v="0"/>
    <n v="0"/>
    <n v="0"/>
    <n v="0"/>
    <n v="0"/>
    <n v="0"/>
    <n v="0"/>
    <n v="0"/>
    <n v="51.494169096209909"/>
    <n v="0"/>
    <n v="0"/>
    <n v="4"/>
    <s v="20214"/>
    <s v="2021-4-01"/>
  </r>
  <r>
    <s v="VSR"/>
    <x v="26"/>
    <s v="14003876-18"/>
    <n v="2021"/>
    <s v="Abril"/>
    <n v="57.5"/>
    <s v="USD"/>
    <n v="2070"/>
    <n v="782.13130036516475"/>
    <n v="115"/>
    <n v="115"/>
    <n v="36.801154471276121"/>
    <n v="0"/>
    <n v="43.179609506140118"/>
    <n v="42.163618694230941"/>
    <n v="2.3875784079865712"/>
    <n v="0"/>
    <n v="0"/>
    <n v="0"/>
    <n v="0"/>
    <n v="0"/>
    <n v="0"/>
    <n v="0"/>
    <n v="0"/>
    <n v="87.730806608357625"/>
    <n v="0"/>
    <n v="0"/>
    <n v="4"/>
    <s v="20214"/>
    <s v="2021-4-01"/>
  </r>
  <r>
    <s v="VSR"/>
    <x v="26"/>
    <s v="14003877-18"/>
    <n v="2021"/>
    <s v="Abril"/>
    <n v="37.5"/>
    <s v="USD"/>
    <n v="1350"/>
    <n v="512.81211395817149"/>
    <n v="75"/>
    <n v="75"/>
    <n v="24.000752916049645"/>
    <n v="0"/>
    <n v="28.160614895308772"/>
    <n v="27.498012191889739"/>
    <n v="1.5571163530347203"/>
    <n v="0"/>
    <n v="0"/>
    <n v="0"/>
    <n v="0"/>
    <n v="0"/>
    <n v="0"/>
    <n v="0"/>
    <n v="0"/>
    <n v="57.215743440233233"/>
    <n v="0"/>
    <n v="0"/>
    <n v="4"/>
    <s v="20214"/>
    <s v="2021-4-01"/>
  </r>
  <r>
    <s v="VSR"/>
    <x v="26"/>
    <s v="14003879-19"/>
    <n v="2021"/>
    <s v="Abril"/>
    <n v="17.5"/>
    <s v="USD"/>
    <n v="630"/>
    <n v="233.59920629315332"/>
    <n v="35"/>
    <n v="35"/>
    <n v="11.200351360823168"/>
    <n v="0"/>
    <n v="13.141620284477428"/>
    <n v="12.832405689548546"/>
    <n v="0.72665429808286952"/>
    <n v="0"/>
    <n v="0"/>
    <n v="0"/>
    <n v="0"/>
    <n v="0"/>
    <n v="0"/>
    <n v="0"/>
    <n v="0"/>
    <n v="26.700680272108844"/>
    <n v="0"/>
    <n v="0"/>
    <n v="4"/>
    <s v="20214"/>
    <s v="2021-4-01"/>
  </r>
  <r>
    <s v="VSR"/>
    <x v="26"/>
    <s v="14004300-18"/>
    <n v="2021"/>
    <s v="Abril"/>
    <n v="15"/>
    <s v="USD"/>
    <n v="540"/>
    <n v="223.16476303442332"/>
    <n v="30"/>
    <n v="30"/>
    <n v="9.6003011664198574"/>
    <n v="0"/>
    <n v="11.264245958123508"/>
    <n v="10.999204876755895"/>
    <n v="0.62284654121388816"/>
    <n v="0"/>
    <n v="0"/>
    <n v="0"/>
    <n v="0"/>
    <n v="0"/>
    <n v="0"/>
    <n v="0"/>
    <n v="0"/>
    <n v="22.886297376093292"/>
    <n v="0"/>
    <n v="0"/>
    <n v="4"/>
    <s v="20214"/>
    <s v="2021-4-01"/>
  </r>
  <r>
    <s v="VSR"/>
    <x v="26"/>
    <s v="14004777-19"/>
    <n v="2021"/>
    <s v="Abril"/>
    <n v="17.5"/>
    <s v="USD"/>
    <n v="630"/>
    <n v="209.15047058573185"/>
    <n v="35"/>
    <n v="35"/>
    <n v="11.200351360823168"/>
    <n v="0"/>
    <n v="13.141620284477428"/>
    <n v="12.832405689548546"/>
    <n v="0.72665429808286952"/>
    <n v="0"/>
    <n v="0"/>
    <n v="0"/>
    <n v="0"/>
    <n v="0"/>
    <n v="0"/>
    <n v="0"/>
    <n v="0"/>
    <n v="26.700680272108844"/>
    <n v="0"/>
    <n v="0"/>
    <n v="4"/>
    <s v="20214"/>
    <s v="2021-4-01"/>
  </r>
  <r>
    <s v="VSR"/>
    <x v="26"/>
    <s v="14003881-09"/>
    <n v="2021"/>
    <s v="Abril"/>
    <n v="25"/>
    <s v="USD"/>
    <n v="2000"/>
    <n v="627.71995919981782"/>
    <n v="125"/>
    <n v="125"/>
    <n v="16.000501944033097"/>
    <n v="0"/>
    <n v="18.773743263539181"/>
    <n v="18.332008127926493"/>
    <n v="1.0380775686898136"/>
    <n v="0"/>
    <n v="0"/>
    <n v="0"/>
    <n v="0"/>
    <n v="0"/>
    <n v="0"/>
    <n v="0"/>
    <n v="0"/>
    <n v="38.143828960155489"/>
    <n v="0"/>
    <n v="0"/>
    <n v="4"/>
    <s v="20214"/>
    <s v="2021-4-01"/>
  </r>
  <r>
    <s v="VSR"/>
    <x v="26"/>
    <s v="14003887-10"/>
    <n v="2021"/>
    <s v="Abril"/>
    <n v="25"/>
    <s v="USD"/>
    <n v="2000"/>
    <n v="748.61875549408205"/>
    <n v="125"/>
    <n v="125"/>
    <n v="16.000501944033097"/>
    <n v="0"/>
    <n v="18.773743263539181"/>
    <n v="18.332008127926493"/>
    <n v="1.0380775686898136"/>
    <n v="0"/>
    <n v="0"/>
    <n v="0"/>
    <n v="0"/>
    <n v="0"/>
    <n v="0"/>
    <n v="0"/>
    <n v="0"/>
    <n v="38.143828960155489"/>
    <n v="0"/>
    <n v="0"/>
    <n v="4"/>
    <s v="20214"/>
    <s v="2021-4-01"/>
  </r>
  <r>
    <s v="VSR"/>
    <x v="26"/>
    <s v="14004919-16"/>
    <n v="2021"/>
    <s v="Abril"/>
    <n v="17.5"/>
    <s v="USD"/>
    <n v="1270.5"/>
    <n v="619.55016830884892"/>
    <n v="95.287500000000009"/>
    <n v="95.287500000000009"/>
    <n v="0"/>
    <n v="127.05"/>
    <n v="13.141620284477428"/>
    <n v="12.832405689548546"/>
    <n v="0.72665429808286952"/>
    <n v="0"/>
    <n v="0"/>
    <n v="0"/>
    <n v="0"/>
    <n v="0"/>
    <n v="0"/>
    <n v="0"/>
    <n v="0"/>
    <n v="153.75068027210887"/>
    <n v="0"/>
    <n v="0"/>
    <n v="4"/>
    <s v="20214"/>
    <s v="2021-4-01"/>
  </r>
  <r>
    <s v="VSR"/>
    <x v="27"/>
    <s v="14003595-20"/>
    <n v="2021"/>
    <s v="Abril"/>
    <n v="75"/>
    <s v="USD"/>
    <n v="3000"/>
    <n v="2252.4241267523444"/>
    <n v="0"/>
    <n v="0"/>
    <n v="48.001505832099291"/>
    <n v="0"/>
    <n v="153.79357484620641"/>
    <n v="69.357886695348"/>
    <n v="7.0865666840899042"/>
    <n v="0"/>
    <n v="0"/>
    <n v="24.985057487213517"/>
    <n v="0"/>
    <n v="0"/>
    <n v="0"/>
    <n v="0"/>
    <n v="0"/>
    <n v="255.22308571285782"/>
    <n v="0"/>
    <n v="0"/>
    <n v="4"/>
    <s v="20214"/>
    <s v="2021-4-01"/>
  </r>
  <r>
    <s v="VSR"/>
    <x v="27"/>
    <s v="14004794-18"/>
    <n v="2021"/>
    <s v="Abril"/>
    <n v="7.5"/>
    <s v="USD"/>
    <n v="270"/>
    <n v="137.02170010282026"/>
    <n v="0"/>
    <n v="0"/>
    <n v="4.8001505832099287"/>
    <n v="0"/>
    <n v="15.379357484620645"/>
    <n v="6.9357886695348006"/>
    <n v="0.70865666840899033"/>
    <n v="0"/>
    <n v="0"/>
    <n v="2.2486551738492162"/>
    <n v="0"/>
    <n v="0"/>
    <n v="0"/>
    <n v="0"/>
    <n v="0"/>
    <n v="25.272457996413653"/>
    <n v="0"/>
    <n v="0"/>
    <n v="4"/>
    <s v="20214"/>
    <s v="2021-4-01"/>
  </r>
  <r>
    <s v="VSR"/>
    <x v="28"/>
    <s v="14004202-14"/>
    <n v="2021"/>
    <s v="Abril"/>
    <n v="0"/>
    <s v="GB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29"/>
    <s v="14004612-18"/>
    <n v="2021"/>
    <s v="Abril"/>
    <n v="105"/>
    <s v="USD"/>
    <n v="3313.7999999999997"/>
    <n v="1987.3532378598834"/>
    <n v="0"/>
    <n v="0"/>
    <n v="67.202108164939006"/>
    <n v="0"/>
    <n v="50.000000000000007"/>
    <n v="69.865319865319876"/>
    <n v="3.9562289562289559"/>
    <n v="0"/>
    <n v="0"/>
    <n v="27.598494500376049"/>
    <n v="0"/>
    <n v="0"/>
    <n v="0"/>
    <n v="0"/>
    <n v="0"/>
    <n v="151.42004332192488"/>
    <n v="0"/>
    <n v="0"/>
    <n v="4"/>
    <s v="20214"/>
    <s v="2021-4-01"/>
  </r>
  <r>
    <s v="VSR"/>
    <x v="29"/>
    <s v="14004625-18"/>
    <n v="2021"/>
    <s v="Abril"/>
    <n v="105"/>
    <s v="USD"/>
    <n v="3313.7999999999997"/>
    <n v="1963.8031853318721"/>
    <n v="0"/>
    <n v="0"/>
    <n v="67.202108164939006"/>
    <n v="0"/>
    <n v="50.000000000000007"/>
    <n v="69.865319865319876"/>
    <n v="3.9562289562289559"/>
    <n v="0"/>
    <n v="0"/>
    <n v="27.598494500376049"/>
    <n v="0"/>
    <n v="0"/>
    <n v="0"/>
    <n v="0"/>
    <n v="0"/>
    <n v="151.42004332192488"/>
    <n v="0"/>
    <n v="0"/>
    <n v="4"/>
    <s v="20214"/>
    <s v="2021-4-01"/>
  </r>
  <r>
    <s v="VSR"/>
    <x v="29"/>
    <s v="14004609-18"/>
    <n v="2021"/>
    <s v="Abril"/>
    <n v="34.5"/>
    <s v="USD"/>
    <n v="1088.82"/>
    <n v="595.96098714304026"/>
    <n v="0"/>
    <n v="0"/>
    <n v="22.080692682765672"/>
    <n v="0"/>
    <n v="16.428571428571431"/>
    <n v="22.955747955747956"/>
    <n v="1.2999037999037999"/>
    <n v="0"/>
    <n v="0"/>
    <n v="9.0680767644092732"/>
    <n v="0"/>
    <n v="0"/>
    <n v="0"/>
    <n v="0"/>
    <n v="0"/>
    <n v="49.752299948632455"/>
    <n v="0"/>
    <n v="0"/>
    <n v="4"/>
    <s v="20214"/>
    <s v="2021-4-01"/>
  </r>
  <r>
    <s v="VSR"/>
    <x v="30"/>
    <s v="14002618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31"/>
    <s v="14004732-17"/>
    <n v="2021"/>
    <s v="Abril"/>
    <n v="9.9"/>
    <s v="USD"/>
    <n v="1069.2"/>
    <n v="481.49609751786863"/>
    <n v="0"/>
    <n v="73.260000000000005"/>
    <n v="6.3361987698371065"/>
    <n v="53.460000000000008"/>
    <n v="1.765966386554622"/>
    <n v="0"/>
    <n v="0.17773109243697482"/>
    <n v="0"/>
    <n v="0"/>
    <n v="0"/>
    <n v="0"/>
    <n v="0"/>
    <n v="0"/>
    <n v="0"/>
    <n v="0"/>
    <n v="55.403697478991603"/>
    <n v="0"/>
    <n v="0"/>
    <n v="4"/>
    <s v="20214"/>
    <s v="2021-4-01"/>
  </r>
  <r>
    <s v="VSR"/>
    <x v="31"/>
    <s v="14004774-19"/>
    <n v="2021"/>
    <s v="Abril"/>
    <n v="98.7"/>
    <s v="USD"/>
    <n v="3654.8610000000003"/>
    <n v="1526.2243027002173"/>
    <n v="0"/>
    <n v="380.14304999999996"/>
    <n v="63.169981675042663"/>
    <n v="182.74305000000001"/>
    <n v="17.60614973262032"/>
    <n v="0"/>
    <n v="1.7719251336898396"/>
    <n v="0"/>
    <n v="0"/>
    <n v="0"/>
    <n v="0"/>
    <n v="0"/>
    <n v="0"/>
    <n v="0"/>
    <n v="0"/>
    <n v="202.12112486631017"/>
    <n v="0"/>
    <n v="0"/>
    <n v="4"/>
    <s v="20214"/>
    <s v="2021-4-01"/>
  </r>
  <r>
    <s v="VSR"/>
    <x v="31"/>
    <s v="14004773-19"/>
    <n v="2021"/>
    <s v="Abril"/>
    <n v="104.39999999999999"/>
    <s v="USD"/>
    <n v="3865.9319999999998"/>
    <n v="1432.6690755829406"/>
    <n v="0"/>
    <n v="402.09659999999991"/>
    <n v="66.818096118282199"/>
    <n v="193.29660000000001"/>
    <n v="18.622918258212373"/>
    <n v="0"/>
    <n v="1.8742551566080976"/>
    <n v="0"/>
    <n v="0"/>
    <n v="0"/>
    <n v="0"/>
    <n v="0"/>
    <n v="0"/>
    <n v="0"/>
    <n v="0"/>
    <n v="213.79377341482046"/>
    <n v="0"/>
    <n v="0"/>
    <n v="4"/>
    <s v="20214"/>
    <s v="2021-4-01"/>
  </r>
  <r>
    <s v="VSR"/>
    <x v="31"/>
    <s v="14004731-18"/>
    <n v="2021"/>
    <s v="Abril"/>
    <n v="87"/>
    <s v="USD"/>
    <n v="3221.61"/>
    <n v="1682.4573723199876"/>
    <n v="0"/>
    <n v="335.08049999999997"/>
    <n v="55.681746765235175"/>
    <n v="161.0805"/>
    <n v="15.519098548510314"/>
    <n v="0"/>
    <n v="1.561879297173415"/>
    <n v="0"/>
    <n v="0"/>
    <n v="0"/>
    <n v="0"/>
    <n v="0"/>
    <n v="0"/>
    <n v="0"/>
    <n v="0"/>
    <n v="178.16147784568372"/>
    <n v="0"/>
    <n v="0"/>
    <n v="4"/>
    <s v="20214"/>
    <s v="2021-4-01"/>
  </r>
  <r>
    <s v="VSR"/>
    <x v="31"/>
    <s v="14004725-19"/>
    <n v="2021"/>
    <s v="Abril"/>
    <n v="300"/>
    <s v="USD"/>
    <n v="8370"/>
    <n v="3667.4260030497044"/>
    <n v="0"/>
    <n v="1018.5"/>
    <n v="192.00602332839716"/>
    <n v="418.5"/>
    <n v="53.514132925897641"/>
    <n v="0"/>
    <n v="5.385790679908327"/>
    <n v="0"/>
    <n v="0"/>
    <n v="0"/>
    <n v="0"/>
    <n v="0"/>
    <n v="0"/>
    <n v="0"/>
    <n v="0"/>
    <n v="477.39992360580595"/>
    <n v="0"/>
    <n v="0"/>
    <n v="4"/>
    <s v="20214"/>
    <s v="2021-4-01"/>
  </r>
  <r>
    <s v="VSR"/>
    <x v="31"/>
    <s v="14004726-19"/>
    <n v="2021"/>
    <s v="Abril"/>
    <n v="240"/>
    <s v="USD"/>
    <n v="6696"/>
    <n v="2951.3902954652858"/>
    <n v="0"/>
    <n v="814.8"/>
    <n v="153.60481866271772"/>
    <n v="334.8"/>
    <n v="42.811306340718112"/>
    <n v="0"/>
    <n v="4.3086325439266622"/>
    <n v="0"/>
    <n v="0"/>
    <n v="0"/>
    <n v="0"/>
    <n v="0"/>
    <n v="0"/>
    <n v="0"/>
    <n v="0"/>
    <n v="381.91993888464475"/>
    <n v="0"/>
    <n v="0"/>
    <n v="4"/>
    <s v="20214"/>
    <s v="2021-4-01"/>
  </r>
  <r>
    <s v="VSR"/>
    <x v="31"/>
    <s v="14004733-19"/>
    <n v="2021"/>
    <s v="Abril"/>
    <n v="150"/>
    <s v="USD"/>
    <n v="4185"/>
    <n v="1865.0530140690016"/>
    <n v="0"/>
    <n v="509.25"/>
    <n v="96.003011664198581"/>
    <n v="209.25"/>
    <n v="26.757066462948821"/>
    <n v="0"/>
    <n v="2.6928953399541635"/>
    <n v="0"/>
    <n v="0"/>
    <n v="0"/>
    <n v="0"/>
    <n v="0"/>
    <n v="0"/>
    <n v="0"/>
    <n v="0"/>
    <n v="238.69996180290298"/>
    <n v="0"/>
    <n v="0"/>
    <n v="4"/>
    <s v="20214"/>
    <s v="2021-4-01"/>
  </r>
  <r>
    <s v="VSR"/>
    <x v="31"/>
    <s v="14004727-19"/>
    <n v="2021"/>
    <s v="Abril"/>
    <n v="240"/>
    <s v="USD"/>
    <n v="6696"/>
    <n v="2951.9559645374911"/>
    <n v="0"/>
    <n v="814.8"/>
    <n v="153.60481866271772"/>
    <n v="334.8"/>
    <n v="42.811306340718112"/>
    <n v="0"/>
    <n v="4.3086325439266622"/>
    <n v="0"/>
    <n v="0"/>
    <n v="0"/>
    <n v="0"/>
    <n v="0"/>
    <n v="0"/>
    <n v="0"/>
    <n v="0"/>
    <n v="381.91993888464475"/>
    <n v="0"/>
    <n v="0"/>
    <n v="4"/>
    <s v="20214"/>
    <s v="2021-4-01"/>
  </r>
  <r>
    <s v="VSR"/>
    <x v="31"/>
    <s v="14004728-20"/>
    <n v="2021"/>
    <s v="Abril"/>
    <n v="150"/>
    <s v="USD"/>
    <n v="4185"/>
    <n v="1780.7086435939364"/>
    <n v="0"/>
    <n v="509.25"/>
    <n v="96.003011664198581"/>
    <n v="209.25"/>
    <n v="26.757066462948821"/>
    <n v="0"/>
    <n v="2.6928953399541635"/>
    <n v="0"/>
    <n v="0"/>
    <n v="0"/>
    <n v="0"/>
    <n v="0"/>
    <n v="0"/>
    <n v="0"/>
    <n v="0"/>
    <n v="238.69996180290298"/>
    <n v="0"/>
    <n v="0"/>
    <n v="4"/>
    <s v="20214"/>
    <s v="2021-4-01"/>
  </r>
  <r>
    <s v="VSR"/>
    <x v="31"/>
    <s v="14004914-19"/>
    <n v="2021"/>
    <s v="Abril"/>
    <n v="240"/>
    <s v="USD"/>
    <n v="6696"/>
    <n v="3053.5716039649187"/>
    <n v="0"/>
    <n v="814.8"/>
    <n v="153.60481866271772"/>
    <n v="334.8"/>
    <n v="42.811306340718112"/>
    <n v="0"/>
    <n v="4.3086325439266622"/>
    <n v="0"/>
    <n v="0"/>
    <n v="0"/>
    <n v="0"/>
    <n v="0"/>
    <n v="0"/>
    <n v="0"/>
    <n v="0"/>
    <n v="381.91993888464475"/>
    <n v="0"/>
    <n v="0"/>
    <n v="4"/>
    <s v="20214"/>
    <s v="2021-4-01"/>
  </r>
  <r>
    <s v="VSR"/>
    <x v="31"/>
    <s v="14004919-17"/>
    <n v="2021"/>
    <s v="Abril"/>
    <n v="127.19999999999999"/>
    <s v="USD"/>
    <n v="7631.9999999999991"/>
    <n v="4476.3225241441105"/>
    <n v="0"/>
    <n v="636"/>
    <n v="0"/>
    <n v="1144.8"/>
    <n v="22.689992360580593"/>
    <n v="0"/>
    <n v="2.2835752482811307"/>
    <n v="0"/>
    <n v="0"/>
    <n v="0"/>
    <n v="0"/>
    <n v="0"/>
    <n v="0"/>
    <n v="0"/>
    <n v="0"/>
    <n v="1169.7735676088616"/>
    <n v="0"/>
    <n v="0"/>
    <n v="4"/>
    <s v="20214"/>
    <s v="2021-4-01"/>
  </r>
  <r>
    <s v="VSR"/>
    <x v="31"/>
    <s v="14005010-20"/>
    <n v="2021"/>
    <s v="Abril"/>
    <n v="95.1"/>
    <s v="USD"/>
    <n v="3804"/>
    <n v="1999.8685359732669"/>
    <n v="0"/>
    <n v="380.4"/>
    <n v="0"/>
    <n v="618.15"/>
    <n v="16.963980137509548"/>
    <n v="0"/>
    <n v="1.7072956455309396"/>
    <n v="0"/>
    <n v="0"/>
    <n v="0"/>
    <n v="0"/>
    <n v="0"/>
    <n v="0"/>
    <n v="0"/>
    <n v="0"/>
    <n v="636.82127578304051"/>
    <n v="0"/>
    <n v="0"/>
    <n v="4"/>
    <s v="20214"/>
    <s v="2021-4-01"/>
  </r>
  <r>
    <s v="VSR"/>
    <x v="31"/>
    <s v="14005009-20"/>
    <n v="2021"/>
    <s v="Abril"/>
    <n v="95.1"/>
    <s v="USD"/>
    <n v="3804"/>
    <n v="1785.219063635705"/>
    <n v="0"/>
    <n v="380.4"/>
    <n v="0"/>
    <n v="618.15"/>
    <n v="16.963980137509548"/>
    <n v="0"/>
    <n v="1.7072956455309396"/>
    <n v="0"/>
    <n v="0"/>
    <n v="0"/>
    <n v="0"/>
    <n v="0"/>
    <n v="0"/>
    <n v="0"/>
    <n v="0"/>
    <n v="636.82127578304051"/>
    <n v="0"/>
    <n v="0"/>
    <n v="4"/>
    <s v="20214"/>
    <s v="2021-4-01"/>
  </r>
  <r>
    <s v="VSR"/>
    <x v="32"/>
    <s v="14004877-15"/>
    <n v="2021"/>
    <s v="Abril"/>
    <n v="15"/>
    <s v="USD"/>
    <n v="1350"/>
    <n v="952.7073515160705"/>
    <n v="0"/>
    <n v="0"/>
    <n v="9.6003011664198574"/>
    <n v="0"/>
    <n v="14.944341372912799"/>
    <n v="23.098330241187384"/>
    <n v="1.3079777365491652"/>
    <n v="0"/>
    <n v="0"/>
    <n v="11.243275869246082"/>
    <n v="0"/>
    <n v="0"/>
    <n v="0"/>
    <n v="0"/>
    <n v="0"/>
    <n v="50.593925219895432"/>
    <n v="0"/>
    <n v="0"/>
    <n v="4"/>
    <s v="20214"/>
    <s v="2021-4-01"/>
  </r>
  <r>
    <s v="VSR"/>
    <x v="32"/>
    <s v="14002618-18"/>
    <n v="2021"/>
    <s v="Abril"/>
    <n v="90"/>
    <s v="USD"/>
    <n v="2700"/>
    <n v="1359.1743375162637"/>
    <n v="0"/>
    <n v="0"/>
    <n v="57.601806998519145"/>
    <n v="0"/>
    <n v="89.666048237476815"/>
    <n v="138.58998144712433"/>
    <n v="7.8478664192949896"/>
    <n v="0"/>
    <n v="0"/>
    <n v="22.486551738492164"/>
    <n v="0"/>
    <n v="0"/>
    <n v="0"/>
    <n v="0"/>
    <n v="0"/>
    <n v="258.5904478423883"/>
    <n v="0"/>
    <n v="0"/>
    <n v="4"/>
    <s v="20214"/>
    <s v="2021-4-01"/>
  </r>
  <r>
    <s v="VSR"/>
    <x v="32"/>
    <s v="14002924-18"/>
    <n v="2021"/>
    <s v="Abril"/>
    <n v="90"/>
    <s v="USD"/>
    <n v="2700"/>
    <n v="1224.2055136150404"/>
    <n v="0"/>
    <n v="0"/>
    <n v="57.601806998519145"/>
    <n v="0"/>
    <n v="89.666048237476815"/>
    <n v="138.58998144712433"/>
    <n v="7.8478664192949896"/>
    <n v="0"/>
    <n v="0"/>
    <n v="22.486551738492164"/>
    <n v="0"/>
    <n v="0"/>
    <n v="0"/>
    <n v="0"/>
    <n v="0"/>
    <n v="258.5904478423883"/>
    <n v="0"/>
    <n v="0"/>
    <n v="4"/>
    <s v="20214"/>
    <s v="2021-4-01"/>
  </r>
  <r>
    <s v="VSR"/>
    <x v="32"/>
    <s v="14004818-18"/>
    <n v="2021"/>
    <s v="Abril"/>
    <n v="90"/>
    <s v="USD"/>
    <n v="2700"/>
    <n v="1075.6309915837642"/>
    <n v="0"/>
    <n v="0"/>
    <n v="57.601806998519145"/>
    <n v="0"/>
    <n v="89.666048237476815"/>
    <n v="138.58998144712433"/>
    <n v="7.8478664192949896"/>
    <n v="0"/>
    <n v="0"/>
    <n v="22.486551738492164"/>
    <n v="0"/>
    <n v="0"/>
    <n v="0"/>
    <n v="0"/>
    <n v="0"/>
    <n v="258.5904478423883"/>
    <n v="0"/>
    <n v="0"/>
    <n v="4"/>
    <s v="20214"/>
    <s v="2021-4-01"/>
  </r>
  <r>
    <s v="VSR"/>
    <x v="33"/>
    <s v="14003957-16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33"/>
    <s v="14003956-16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34"/>
    <s v="14004757-19"/>
    <n v="2021"/>
    <s v="Abril"/>
    <n v="600"/>
    <s v="USD"/>
    <n v="15276"/>
    <n v="8530.2082404379053"/>
    <n v="0"/>
    <n v="305.52"/>
    <n v="384.01204665679433"/>
    <n v="0"/>
    <n v="140.91752403440717"/>
    <n v="209.98482037443077"/>
    <n v="11.8907066959015"/>
    <n v="0"/>
    <n v="0"/>
    <n v="127.22391272489122"/>
    <n v="0"/>
    <n v="0"/>
    <n v="0"/>
    <n v="0"/>
    <n v="0"/>
    <n v="490.01696382963064"/>
    <n v="0"/>
    <n v="0"/>
    <n v="4"/>
    <s v="20214"/>
    <s v="2021-4-01"/>
  </r>
  <r>
    <s v="VSR"/>
    <x v="34"/>
    <s v="14004756-19"/>
    <n v="2021"/>
    <s v="Abril"/>
    <n v="240"/>
    <s v="USD"/>
    <n v="6110.4000000000005"/>
    <n v="3049.6535624781736"/>
    <n v="0"/>
    <n v="122.208"/>
    <n v="153.60481866271772"/>
    <n v="0"/>
    <n v="56.36700961376286"/>
    <n v="83.993928149772316"/>
    <n v="4.7562826783606011"/>
    <n v="0"/>
    <n v="0"/>
    <n v="50.889565089956491"/>
    <n v="0"/>
    <n v="0"/>
    <n v="0"/>
    <n v="0"/>
    <n v="0"/>
    <n v="196.00678553185224"/>
    <n v="0"/>
    <n v="0"/>
    <n v="4"/>
    <s v="20214"/>
    <s v="2021-4-01"/>
  </r>
  <r>
    <s v="VSR"/>
    <x v="34"/>
    <s v="14004758-20"/>
    <n v="2021"/>
    <s v="Abril"/>
    <n v="900"/>
    <s v="USD"/>
    <n v="22914"/>
    <n v="12513.770180766696"/>
    <n v="0"/>
    <n v="458.28"/>
    <n v="576.01806998519146"/>
    <n v="0"/>
    <n v="211.37628605161075"/>
    <n v="314.97723056164614"/>
    <n v="17.836060043852253"/>
    <n v="0"/>
    <n v="0"/>
    <n v="190.83586908733685"/>
    <n v="0"/>
    <n v="0"/>
    <n v="0"/>
    <n v="0"/>
    <n v="0"/>
    <n v="735.02544574444607"/>
    <n v="0"/>
    <n v="0"/>
    <n v="4"/>
    <s v="20214"/>
    <s v="2021-4-01"/>
  </r>
  <r>
    <s v="VSR"/>
    <x v="34"/>
    <s v="14004759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34"/>
    <s v="14004752-19"/>
    <n v="2021"/>
    <s v="Abril"/>
    <n v="1050"/>
    <s v="USD"/>
    <n v="19341"/>
    <n v="12884.693299764873"/>
    <n v="0"/>
    <n v="386.82000000000005"/>
    <n v="672.02108164939"/>
    <n v="0"/>
    <n v="246.60566706021254"/>
    <n v="367.47343565525387"/>
    <n v="20.808736717827628"/>
    <n v="0"/>
    <n v="0"/>
    <n v="161.07866562006555"/>
    <n v="0"/>
    <n v="0"/>
    <n v="0"/>
    <n v="0"/>
    <n v="0"/>
    <n v="795.96650505335958"/>
    <n v="0"/>
    <n v="0"/>
    <n v="4"/>
    <s v="20214"/>
    <s v="2021-4-01"/>
  </r>
  <r>
    <s v="VSR"/>
    <x v="34"/>
    <s v="14004754-19"/>
    <n v="2021"/>
    <s v="Abril"/>
    <n v="120"/>
    <s v="USD"/>
    <n v="2210.4"/>
    <n v="1479.9441781742016"/>
    <n v="0"/>
    <n v="44.208000000000006"/>
    <n v="76.802409331358859"/>
    <n v="0"/>
    <n v="28.18350480688143"/>
    <n v="41.996964074886158"/>
    <n v="2.3781413391803006"/>
    <n v="0"/>
    <n v="0"/>
    <n v="18.408990356578919"/>
    <n v="0"/>
    <n v="0"/>
    <n v="0"/>
    <n v="0"/>
    <n v="0"/>
    <n v="90.96760057752681"/>
    <n v="0"/>
    <n v="0"/>
    <n v="4"/>
    <s v="20214"/>
    <s v="2021-4-01"/>
  </r>
  <r>
    <s v="VSR"/>
    <x v="34"/>
    <s v="14004753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34"/>
    <s v="14004749-19"/>
    <n v="2021"/>
    <s v="Abril"/>
    <n v="900"/>
    <s v="USD"/>
    <n v="16578"/>
    <n v="11101.702595327282"/>
    <n v="0"/>
    <n v="331.56000000000006"/>
    <n v="576.01806998519146"/>
    <n v="0"/>
    <n v="211.37628605161075"/>
    <n v="314.97723056164614"/>
    <n v="17.836060043852253"/>
    <n v="0"/>
    <n v="0"/>
    <n v="138.0674276743419"/>
    <n v="0"/>
    <n v="0"/>
    <n v="0"/>
    <n v="0"/>
    <n v="0"/>
    <n v="682.25700433145107"/>
    <n v="0"/>
    <n v="0"/>
    <n v="4"/>
    <s v="20214"/>
    <s v="2021-4-01"/>
  </r>
  <r>
    <s v="VSR"/>
    <x v="34"/>
    <s v="14004750-19"/>
    <n v="2021"/>
    <s v="Abril"/>
    <n v="900"/>
    <s v="USD"/>
    <n v="16578"/>
    <n v="10739.838718186997"/>
    <n v="0"/>
    <n v="331.56000000000006"/>
    <n v="576.01806998519146"/>
    <n v="0"/>
    <n v="211.37628605161075"/>
    <n v="314.97723056164614"/>
    <n v="17.836060043852253"/>
    <n v="0"/>
    <n v="0"/>
    <n v="138.0674276743419"/>
    <n v="0"/>
    <n v="0"/>
    <n v="0"/>
    <n v="0"/>
    <n v="0"/>
    <n v="682.25700433145107"/>
    <n v="0"/>
    <n v="0"/>
    <n v="4"/>
    <s v="20214"/>
    <s v="2021-4-01"/>
  </r>
  <r>
    <s v="VSR"/>
    <x v="34"/>
    <s v="14004751-19"/>
    <n v="2021"/>
    <s v="Abril"/>
    <n v="910.5"/>
    <s v="USD"/>
    <n v="16771.41"/>
    <n v="11518.562917351002"/>
    <n v="0"/>
    <n v="335.42820000000006"/>
    <n v="582.73828080168539"/>
    <n v="0"/>
    <n v="213.84234272221286"/>
    <n v="318.6519649181987"/>
    <n v="18.044147411030529"/>
    <n v="0"/>
    <n v="0"/>
    <n v="139.67821433054254"/>
    <n v="0"/>
    <n v="0"/>
    <n v="0"/>
    <n v="0"/>
    <n v="0"/>
    <n v="690.21666938198462"/>
    <n v="0"/>
    <n v="0"/>
    <n v="4"/>
    <s v="20214"/>
    <s v="2021-4-01"/>
  </r>
  <r>
    <s v="VSR"/>
    <x v="35"/>
    <s v="14005013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35"/>
    <s v="14005014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35"/>
    <s v="14003813-18"/>
    <n v="2021"/>
    <s v="Abril"/>
    <n v="30"/>
    <s v="USD"/>
    <n v="750"/>
    <n v="379.54706854355038"/>
    <n v="0"/>
    <n v="30"/>
    <n v="19.200602332839715"/>
    <n v="0"/>
    <n v="32.727272727272727"/>
    <n v="29.870129870129869"/>
    <n v="3.051948051948052"/>
    <n v="0"/>
    <n v="0"/>
    <n v="0"/>
    <n v="0"/>
    <n v="0"/>
    <n v="0"/>
    <n v="0"/>
    <n v="0"/>
    <n v="65.649350649350637"/>
    <n v="0"/>
    <n v="0"/>
    <n v="4"/>
    <s v="20214"/>
    <s v="2021-4-01"/>
  </r>
  <r>
    <s v="VSR"/>
    <x v="35"/>
    <s v="14003971-18"/>
    <n v="2021"/>
    <s v="Abril"/>
    <n v="30"/>
    <s v="USD"/>
    <n v="750"/>
    <n v="379.61777717757604"/>
    <n v="0"/>
    <n v="30"/>
    <n v="19.200602332839715"/>
    <n v="0"/>
    <n v="32.727272727272727"/>
    <n v="29.870129870129869"/>
    <n v="3.051948051948052"/>
    <n v="0"/>
    <n v="0"/>
    <n v="0"/>
    <n v="0"/>
    <n v="0"/>
    <n v="0"/>
    <n v="0"/>
    <n v="0"/>
    <n v="65.649350649350637"/>
    <n v="0"/>
    <n v="0"/>
    <n v="4"/>
    <s v="20214"/>
    <s v="2021-4-01"/>
  </r>
  <r>
    <s v="VSR"/>
    <x v="36"/>
    <s v="14004998-19"/>
    <n v="2021"/>
    <s v="Abril"/>
    <n v="18"/>
    <s v="USD"/>
    <n v="900"/>
    <n v="270.69833766897995"/>
    <n v="90"/>
    <n v="0"/>
    <n v="11.52036139970383"/>
    <n v="0"/>
    <n v="13.900742115027828"/>
    <n v="9.2254174397031559"/>
    <n v="0.78478664192949898"/>
    <n v="0"/>
    <n v="0"/>
    <n v="7.4955172461640549"/>
    <n v="0"/>
    <n v="0"/>
    <n v="0"/>
    <n v="0"/>
    <n v="0"/>
    <n v="31.406463442824538"/>
    <n v="0"/>
    <n v="0"/>
    <n v="4"/>
    <s v="20214"/>
    <s v="2021-4-01"/>
  </r>
  <r>
    <s v="VSR"/>
    <x v="36"/>
    <s v="14003165-15"/>
    <n v="2021"/>
    <s v="Abril"/>
    <n v="9"/>
    <s v="USD"/>
    <n v="1080"/>
    <n v="309.85452473621558"/>
    <n v="216"/>
    <n v="0"/>
    <n v="5.7601806998519152"/>
    <n v="0"/>
    <n v="6.9503710575139142"/>
    <n v="4.6127087198515779"/>
    <n v="0.39239332096474949"/>
    <n v="0"/>
    <n v="0"/>
    <n v="8.9946206953968648"/>
    <n v="0"/>
    <n v="0"/>
    <n v="0"/>
    <n v="0"/>
    <n v="0"/>
    <n v="20.950093793727106"/>
    <n v="0"/>
    <n v="0"/>
    <n v="4"/>
    <s v="20214"/>
    <s v="2021-4-01"/>
  </r>
  <r>
    <s v="VSR"/>
    <x v="36"/>
    <s v="14004894-18"/>
    <n v="2021"/>
    <s v="Abril"/>
    <n v="30"/>
    <s v="USD"/>
    <n v="1200"/>
    <n v="627.89481745443288"/>
    <n v="120"/>
    <n v="0"/>
    <n v="19.200602332839715"/>
    <n v="0"/>
    <n v="23.167903525046381"/>
    <n v="15.375695732838592"/>
    <n v="1.3079777365491652"/>
    <n v="0"/>
    <n v="0"/>
    <n v="9.9940229948854071"/>
    <n v="0"/>
    <n v="0"/>
    <n v="0"/>
    <n v="0"/>
    <n v="0"/>
    <n v="49.845599989319538"/>
    <n v="0"/>
    <n v="0"/>
    <n v="4"/>
    <s v="20214"/>
    <s v="2021-4-01"/>
  </r>
  <r>
    <s v="VSR"/>
    <x v="36"/>
    <s v="14002618-19"/>
    <n v="2021"/>
    <s v="Abril"/>
    <n v="60"/>
    <s v="USD"/>
    <n v="2160"/>
    <n v="881.56459903681662"/>
    <n v="240"/>
    <n v="0"/>
    <n v="38.40120466567943"/>
    <n v="0"/>
    <n v="46.335807050092761"/>
    <n v="30.751391465677184"/>
    <n v="2.6159554730983303"/>
    <n v="0"/>
    <n v="0"/>
    <n v="17.98924139079373"/>
    <n v="0"/>
    <n v="0"/>
    <n v="0"/>
    <n v="0"/>
    <n v="0"/>
    <n v="97.692395379662003"/>
    <n v="0"/>
    <n v="0"/>
    <n v="4"/>
    <s v="20214"/>
    <s v="2021-4-01"/>
  </r>
  <r>
    <s v="VSR"/>
    <x v="36"/>
    <s v="14004404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36"/>
    <s v="14004862-18"/>
    <n v="2021"/>
    <s v="Abril"/>
    <n v="30"/>
    <s v="USD"/>
    <n v="1200"/>
    <n v="582.90520948735843"/>
    <n v="120"/>
    <n v="0"/>
    <n v="19.200602332839715"/>
    <n v="0"/>
    <n v="23.167903525046381"/>
    <n v="15.375695732838592"/>
    <n v="1.3079777365491652"/>
    <n v="0"/>
    <n v="0"/>
    <n v="9.9940229948854071"/>
    <n v="0"/>
    <n v="0"/>
    <n v="0"/>
    <n v="0"/>
    <n v="0"/>
    <n v="49.845599989319538"/>
    <n v="0"/>
    <n v="0"/>
    <n v="4"/>
    <s v="20214"/>
    <s v="2021-4-01"/>
  </r>
  <r>
    <s v="VSR"/>
    <x v="36"/>
    <s v="14002924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36"/>
    <s v="14004405-19"/>
    <n v="2021"/>
    <s v="Abril"/>
    <n v="30"/>
    <s v="USD"/>
    <n v="1500"/>
    <n v="1446.5457423370513"/>
    <n v="150"/>
    <n v="0"/>
    <n v="19.200602332839715"/>
    <n v="0"/>
    <n v="23.167903525046381"/>
    <n v="15.375695732838592"/>
    <n v="1.3079777365491652"/>
    <n v="0"/>
    <n v="0"/>
    <n v="12.492528743606758"/>
    <n v="0"/>
    <n v="0"/>
    <n v="0"/>
    <n v="0"/>
    <n v="0"/>
    <n v="52.344105738040895"/>
    <n v="0"/>
    <n v="0"/>
    <n v="4"/>
    <s v="20214"/>
    <s v="2021-4-01"/>
  </r>
  <r>
    <s v="VSR"/>
    <x v="36"/>
    <s v="14004863-18"/>
    <n v="2021"/>
    <s v="Abril"/>
    <n v="30"/>
    <s v="USD"/>
    <n v="1200"/>
    <n v="585.08639611554884"/>
    <n v="120"/>
    <n v="0"/>
    <n v="19.200602332839715"/>
    <n v="0"/>
    <n v="23.167903525046381"/>
    <n v="15.375695732838592"/>
    <n v="1.3079777365491652"/>
    <n v="0"/>
    <n v="0"/>
    <n v="9.9940229948854071"/>
    <n v="0"/>
    <n v="0"/>
    <n v="0"/>
    <n v="0"/>
    <n v="0"/>
    <n v="49.845599989319538"/>
    <n v="0"/>
    <n v="0"/>
    <n v="4"/>
    <s v="20214"/>
    <s v="2021-4-01"/>
  </r>
  <r>
    <s v="VSR"/>
    <x v="36"/>
    <s v="14002923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36"/>
    <s v="14002617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36"/>
    <s v="14004031-18"/>
    <n v="2021"/>
    <s v="Abril"/>
    <n v="30"/>
    <s v="USD"/>
    <n v="1080"/>
    <n v="434.05371308183362"/>
    <n v="120"/>
    <n v="0"/>
    <n v="19.200602332839715"/>
    <n v="0"/>
    <n v="23.167903525046381"/>
    <n v="15.375695732838592"/>
    <n v="1.3079777365491652"/>
    <n v="0"/>
    <n v="0"/>
    <n v="8.9946206953968648"/>
    <n v="0"/>
    <n v="0"/>
    <n v="0"/>
    <n v="0"/>
    <n v="0"/>
    <n v="48.846197689831001"/>
    <n v="0"/>
    <n v="0"/>
    <n v="4"/>
    <s v="20214"/>
    <s v="2021-4-01"/>
  </r>
  <r>
    <s v="VSR"/>
    <x v="36"/>
    <s v="14004927-18"/>
    <n v="2021"/>
    <s v="Abril"/>
    <n v="30"/>
    <s v="USD"/>
    <n v="1200"/>
    <n v="621.16623101785819"/>
    <n v="120"/>
    <n v="0"/>
    <n v="19.200602332839715"/>
    <n v="0"/>
    <n v="23.167903525046381"/>
    <n v="15.375695732838592"/>
    <n v="1.3079777365491652"/>
    <n v="0"/>
    <n v="0"/>
    <n v="9.9940229948854071"/>
    <n v="0"/>
    <n v="0"/>
    <n v="0"/>
    <n v="0"/>
    <n v="0"/>
    <n v="49.845599989319538"/>
    <n v="0"/>
    <n v="0"/>
    <n v="4"/>
    <s v="20214"/>
    <s v="2021-4-01"/>
  </r>
  <r>
    <s v="VSR"/>
    <x v="36"/>
    <s v="14004857-19"/>
    <n v="2021"/>
    <s v="Abril"/>
    <n v="30"/>
    <s v="USD"/>
    <n v="1200"/>
    <n v="572.30433790117536"/>
    <n v="120"/>
    <n v="0"/>
    <n v="19.200602332839715"/>
    <n v="0"/>
    <n v="23.167903525046381"/>
    <n v="15.375695732838592"/>
    <n v="1.3079777365491652"/>
    <n v="0"/>
    <n v="0"/>
    <n v="9.9940229948854071"/>
    <n v="0"/>
    <n v="0"/>
    <n v="0"/>
    <n v="0"/>
    <n v="0"/>
    <n v="49.845599989319538"/>
    <n v="0"/>
    <n v="0"/>
    <n v="4"/>
    <s v="20214"/>
    <s v="2021-4-01"/>
  </r>
  <r>
    <s v="VSR"/>
    <x v="36"/>
    <s v="14002505-19"/>
    <n v="2021"/>
    <s v="Abril"/>
    <n v="30"/>
    <s v="USD"/>
    <n v="1080"/>
    <n v="358.54366386125469"/>
    <n v="120"/>
    <n v="0"/>
    <n v="19.200602332839715"/>
    <n v="0"/>
    <n v="23.167903525046381"/>
    <n v="15.375695732838592"/>
    <n v="1.3079777365491652"/>
    <n v="0"/>
    <n v="0"/>
    <n v="8.9946206953968648"/>
    <n v="0"/>
    <n v="0"/>
    <n v="0"/>
    <n v="0"/>
    <n v="0"/>
    <n v="48.846197689831001"/>
    <n v="0"/>
    <n v="0"/>
    <n v="4"/>
    <s v="20214"/>
    <s v="2021-4-01"/>
  </r>
  <r>
    <s v="VSR"/>
    <x v="36"/>
    <s v="14003802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36"/>
    <s v="14004224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36"/>
    <s v="14002605-17"/>
    <n v="2021"/>
    <s v="Abril"/>
    <n v="6"/>
    <s v="USD"/>
    <n v="420"/>
    <n v="185.69379580832032"/>
    <n v="42"/>
    <n v="0"/>
    <n v="3.8401204665679431"/>
    <n v="0"/>
    <n v="4.6335807050092761"/>
    <n v="3.0751391465677185"/>
    <n v="0.26159554730983303"/>
    <n v="0"/>
    <n v="0"/>
    <n v="3.4979080482098923"/>
    <n v="0"/>
    <n v="0"/>
    <n v="0"/>
    <n v="0"/>
    <n v="0"/>
    <n v="11.468223447096719"/>
    <n v="0"/>
    <n v="0"/>
    <n v="4"/>
    <s v="20214"/>
    <s v="2021-4-01"/>
  </r>
  <r>
    <s v="VSR"/>
    <x v="36"/>
    <s v="14002606-15"/>
    <n v="2021"/>
    <s v="Abril"/>
    <n v="6"/>
    <s v="USD"/>
    <n v="420"/>
    <n v="194.90596416676266"/>
    <n v="42"/>
    <n v="0"/>
    <n v="3.8401204665679431"/>
    <n v="0"/>
    <n v="4.6335807050092761"/>
    <n v="3.0751391465677185"/>
    <n v="0.26159554730983303"/>
    <n v="0"/>
    <n v="0"/>
    <n v="3.4979080482098923"/>
    <n v="0"/>
    <n v="0"/>
    <n v="0"/>
    <n v="0"/>
    <n v="0"/>
    <n v="11.468223447096719"/>
    <n v="0"/>
    <n v="0"/>
    <n v="4"/>
    <s v="20214"/>
    <s v="2021-4-01"/>
  </r>
  <r>
    <s v="VSR"/>
    <x v="36"/>
    <s v="14004138-18"/>
    <n v="2021"/>
    <s v="Abril"/>
    <n v="6"/>
    <s v="USD"/>
    <n v="156"/>
    <n v="78.13373543761746"/>
    <n v="0"/>
    <n v="0"/>
    <n v="0"/>
    <n v="0"/>
    <n v="4.6335807050092761"/>
    <n v="3.0751391465677185"/>
    <n v="0.26159554730983303"/>
    <n v="0"/>
    <n v="0"/>
    <n v="1.2992229893351028"/>
    <n v="0"/>
    <n v="0"/>
    <n v="0"/>
    <n v="0"/>
    <n v="0"/>
    <n v="9.26953838822193"/>
    <n v="0"/>
    <n v="0"/>
    <n v="4"/>
    <s v="20214"/>
    <s v="2021-4-01"/>
  </r>
  <r>
    <s v="VSR"/>
    <x v="36"/>
    <s v="14004919-16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37"/>
    <s v="14004917-18"/>
    <n v="2021"/>
    <s v="Abril"/>
    <n v="352.8"/>
    <s v="USD"/>
    <n v="14817.6"/>
    <n v="5450.4563671894066"/>
    <n v="1270.0800000000004"/>
    <n v="1905.1199999999997"/>
    <n v="225.79908343419507"/>
    <n v="0"/>
    <n v="104.61038961038962"/>
    <n v="161.6883116883117"/>
    <n v="9.1558441558441555"/>
    <n v="0"/>
    <n v="0"/>
    <n v="123.406195940845"/>
    <n v="0"/>
    <n v="0"/>
    <n v="0"/>
    <n v="0"/>
    <n v="0"/>
    <n v="398.86074139539045"/>
    <n v="0"/>
    <n v="0"/>
    <n v="4"/>
    <s v="20214"/>
    <s v="2021-4-01"/>
  </r>
  <r>
    <s v="VSR"/>
    <x v="37"/>
    <s v="14004979-16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38"/>
    <s v="14004998-19"/>
    <n v="2021"/>
    <s v="Abril"/>
    <n v="15"/>
    <s v="USD"/>
    <n v="750"/>
    <n v="225.58194805748326"/>
    <n v="75"/>
    <n v="0"/>
    <n v="9.6003011664198574"/>
    <n v="0"/>
    <n v="9.3019480519480506"/>
    <n v="13.474025974025974"/>
    <n v="0.76298701298701299"/>
    <n v="0"/>
    <n v="0"/>
    <n v="6.2462643718033792"/>
    <n v="0"/>
    <n v="0"/>
    <n v="0"/>
    <n v="0"/>
    <n v="0"/>
    <n v="29.785225410764411"/>
    <n v="0"/>
    <n v="0"/>
    <n v="4"/>
    <s v="20214"/>
    <s v="2021-4-01"/>
  </r>
  <r>
    <s v="VSR"/>
    <x v="38"/>
    <s v="14004997-19"/>
    <n v="2021"/>
    <s v="Abril"/>
    <n v="15"/>
    <s v="USD"/>
    <n v="750"/>
    <n v="246.70859969426911"/>
    <n v="75"/>
    <n v="0"/>
    <n v="9.6003011664198574"/>
    <n v="0"/>
    <n v="9.3019480519480506"/>
    <n v="13.474025974025974"/>
    <n v="0.76298701298701299"/>
    <n v="0"/>
    <n v="0"/>
    <n v="6.2462643718033792"/>
    <n v="0"/>
    <n v="0"/>
    <n v="0"/>
    <n v="0"/>
    <n v="0"/>
    <n v="29.785225410764411"/>
    <n v="0"/>
    <n v="0"/>
    <n v="4"/>
    <s v="20214"/>
    <s v="2021-4-01"/>
  </r>
  <r>
    <s v="VSR"/>
    <x v="38"/>
    <s v="14003235-15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38"/>
    <s v="14004861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38"/>
    <s v="14002563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38"/>
    <s v="14002564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38"/>
    <s v="14004043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38"/>
    <s v="14003159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0"/>
    <s v="14004998-19"/>
    <n v="2021"/>
    <s v="Abril"/>
    <n v="15"/>
    <s v="USD"/>
    <n v="750"/>
    <n v="225.58194805748326"/>
    <n v="0"/>
    <n v="75"/>
    <n v="9.6003011664198574"/>
    <n v="0"/>
    <n v="13.441558441558442"/>
    <n v="9.9567099567099557"/>
    <n v="1.0173160173160174"/>
    <n v="0"/>
    <n v="0"/>
    <n v="0"/>
    <n v="0"/>
    <n v="0"/>
    <n v="0"/>
    <n v="0"/>
    <n v="0"/>
    <n v="24.415584415584416"/>
    <n v="0"/>
    <n v="0"/>
    <n v="4"/>
    <s v="20214"/>
    <s v="2021-4-01"/>
  </r>
  <r>
    <s v="VSR"/>
    <x v="0"/>
    <s v="14004997-19"/>
    <n v="2021"/>
    <s v="Abril"/>
    <n v="15"/>
    <s v="USD"/>
    <n v="750"/>
    <n v="246.70859969426911"/>
    <n v="0"/>
    <n v="75"/>
    <n v="9.6003011664198574"/>
    <n v="0"/>
    <n v="13.441558441558442"/>
    <n v="9.9567099567099557"/>
    <n v="1.0173160173160174"/>
    <n v="0"/>
    <n v="0"/>
    <n v="0"/>
    <n v="0"/>
    <n v="0"/>
    <n v="0"/>
    <n v="0"/>
    <n v="0"/>
    <n v="24.415584415584416"/>
    <n v="0"/>
    <n v="0"/>
    <n v="4"/>
    <s v="20214"/>
    <s v="2021-4-01"/>
  </r>
  <r>
    <s v="VSR"/>
    <x v="39"/>
    <s v="14004469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39"/>
    <s v="14004468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39"/>
    <s v="14004470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39"/>
    <s v="14004919-16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0"/>
    <s v="14004484-16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0"/>
    <s v="14003448-17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0"/>
    <s v="14003465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0"/>
    <s v="14003466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0"/>
    <s v="14004795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0"/>
    <s v="14003467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0"/>
    <s v="14003449-17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1"/>
    <s v="14004998-19"/>
    <n v="2021"/>
    <s v="Abril"/>
    <n v="15"/>
    <s v="USD"/>
    <n v="750"/>
    <n v="225.58194805748326"/>
    <n v="75"/>
    <n v="0"/>
    <n v="9.6003011664198574"/>
    <n v="0"/>
    <n v="6.5016233766233764"/>
    <n v="0"/>
    <n v="1.1444805194805194"/>
    <n v="0"/>
    <n v="0"/>
    <n v="6.2462643718033792"/>
    <n v="0"/>
    <n v="0"/>
    <n v="0"/>
    <n v="0"/>
    <n v="0"/>
    <n v="13.892368267907276"/>
    <n v="0"/>
    <n v="0"/>
    <n v="4"/>
    <s v="20214"/>
    <s v="2021-4-01"/>
  </r>
  <r>
    <s v="VSR"/>
    <x v="41"/>
    <s v="14004997-19"/>
    <n v="2021"/>
    <s v="Abril"/>
    <n v="15"/>
    <s v="USD"/>
    <n v="750"/>
    <n v="246.70859969426911"/>
    <n v="75"/>
    <n v="0"/>
    <n v="9.6003011664198574"/>
    <n v="0"/>
    <n v="6.5016233766233764"/>
    <n v="0"/>
    <n v="1.1444805194805194"/>
    <n v="0"/>
    <n v="0"/>
    <n v="6.2462643718033792"/>
    <n v="0"/>
    <n v="0"/>
    <n v="0"/>
    <n v="0"/>
    <n v="0"/>
    <n v="13.892368267907276"/>
    <n v="0"/>
    <n v="0"/>
    <n v="4"/>
    <s v="20214"/>
    <s v="2021-4-01"/>
  </r>
  <r>
    <s v="VSR"/>
    <x v="41"/>
    <s v="14003574-18"/>
    <n v="2021"/>
    <s v="Abril"/>
    <n v="30"/>
    <s v="USD"/>
    <n v="990"/>
    <n v="434.38142747341192"/>
    <n v="90"/>
    <n v="0"/>
    <n v="19.200602332839715"/>
    <n v="0"/>
    <n v="13.003246753246753"/>
    <n v="0"/>
    <n v="2.2889610389610389"/>
    <n v="0"/>
    <n v="0"/>
    <n v="8.2450689707804603"/>
    <n v="0"/>
    <n v="0"/>
    <n v="0"/>
    <n v="0"/>
    <n v="0"/>
    <n v="23.537276762988252"/>
    <n v="0"/>
    <n v="0"/>
    <n v="4"/>
    <s v="20214"/>
    <s v="2021-4-01"/>
  </r>
  <r>
    <s v="VSR"/>
    <x v="41"/>
    <s v="14003645-18"/>
    <n v="2021"/>
    <s v="Abril"/>
    <n v="30"/>
    <s v="USD"/>
    <n v="990"/>
    <n v="436.56261410160221"/>
    <n v="90"/>
    <n v="0"/>
    <n v="19.200602332839715"/>
    <n v="0"/>
    <n v="13.003246753246753"/>
    <n v="0"/>
    <n v="2.2889610389610389"/>
    <n v="0"/>
    <n v="0"/>
    <n v="8.2450689707804603"/>
    <n v="0"/>
    <n v="0"/>
    <n v="0"/>
    <n v="0"/>
    <n v="0"/>
    <n v="23.537276762988252"/>
    <n v="0"/>
    <n v="0"/>
    <n v="4"/>
    <s v="20214"/>
    <s v="2021-4-01"/>
  </r>
  <r>
    <s v="VSR"/>
    <x v="41"/>
    <s v="14003597-19"/>
    <n v="2021"/>
    <s v="Abril"/>
    <n v="30"/>
    <s v="USD"/>
    <n v="990"/>
    <n v="397.71185578333262"/>
    <n v="90"/>
    <n v="0"/>
    <n v="19.200602332839715"/>
    <n v="0"/>
    <n v="13.003246753246753"/>
    <n v="0"/>
    <n v="2.2889610389610389"/>
    <n v="0"/>
    <n v="0"/>
    <n v="8.2450689707804603"/>
    <n v="0"/>
    <n v="0"/>
    <n v="0"/>
    <n v="0"/>
    <n v="0"/>
    <n v="23.537276762988252"/>
    <n v="0"/>
    <n v="0"/>
    <n v="4"/>
    <s v="20214"/>
    <s v="2021-4-01"/>
  </r>
  <r>
    <s v="VSR"/>
    <x v="41"/>
    <s v="14004486-16"/>
    <n v="2021"/>
    <s v="Abril"/>
    <n v="30"/>
    <s v="USD"/>
    <n v="990"/>
    <n v="411.4960248069134"/>
    <n v="90"/>
    <n v="0"/>
    <n v="19.200602332839715"/>
    <n v="0"/>
    <n v="13.003246753246753"/>
    <n v="0"/>
    <n v="2.2889610389610389"/>
    <n v="0"/>
    <n v="0"/>
    <n v="8.2450689707804603"/>
    <n v="0"/>
    <n v="0"/>
    <n v="0"/>
    <n v="0"/>
    <n v="0"/>
    <n v="23.537276762988252"/>
    <n v="0"/>
    <n v="0"/>
    <n v="4"/>
    <s v="20214"/>
    <s v="2021-4-01"/>
  </r>
  <r>
    <s v="VSR"/>
    <x v="41"/>
    <s v="14004292-15"/>
    <n v="2021"/>
    <s v="Abril"/>
    <n v="15"/>
    <s v="USD"/>
    <n v="1050"/>
    <n v="482.52183867307247"/>
    <n v="105"/>
    <n v="0"/>
    <n v="9.6003011664198574"/>
    <n v="0"/>
    <n v="6.5016233766233764"/>
    <n v="0"/>
    <n v="1.1444805194805194"/>
    <n v="0"/>
    <n v="0"/>
    <n v="8.7447701205247306"/>
    <n v="0"/>
    <n v="0"/>
    <n v="0"/>
    <n v="0"/>
    <n v="0"/>
    <n v="16.390874016628626"/>
    <n v="0"/>
    <n v="0"/>
    <n v="4"/>
    <s v="20214"/>
    <s v="2021-4-01"/>
  </r>
  <r>
    <s v="VSR"/>
    <x v="41"/>
    <s v="14004293-15"/>
    <n v="2021"/>
    <s v="Abril"/>
    <n v="15"/>
    <s v="USD"/>
    <n v="1050"/>
    <n v="456.07548221985928"/>
    <n v="105"/>
    <n v="0"/>
    <n v="9.6003011664198574"/>
    <n v="0"/>
    <n v="6.5016233766233764"/>
    <n v="0"/>
    <n v="1.1444805194805194"/>
    <n v="0"/>
    <n v="0"/>
    <n v="8.7447701205247306"/>
    <n v="0"/>
    <n v="0"/>
    <n v="0"/>
    <n v="0"/>
    <n v="0"/>
    <n v="16.390874016628626"/>
    <n v="0"/>
    <n v="0"/>
    <n v="4"/>
    <s v="20214"/>
    <s v="2021-4-01"/>
  </r>
  <r>
    <s v="VSR"/>
    <x v="42"/>
    <s v="14004877-15"/>
    <n v="2021"/>
    <s v="Abril"/>
    <n v="3"/>
    <s v="USD"/>
    <n v="300"/>
    <n v="190.54147030321411"/>
    <n v="0"/>
    <n v="30"/>
    <n v="1.9200602332839716"/>
    <n v="0"/>
    <n v="0.86688311688311681"/>
    <n v="0"/>
    <n v="0.15259740259740259"/>
    <n v="0"/>
    <n v="0"/>
    <n v="0"/>
    <n v="0"/>
    <n v="0"/>
    <n v="0"/>
    <n v="0"/>
    <n v="0"/>
    <n v="1.0194805194805194"/>
    <n v="0"/>
    <n v="0"/>
    <n v="4"/>
    <s v="20214"/>
    <s v="2021-4-01"/>
  </r>
  <r>
    <s v="VSR"/>
    <x v="42"/>
    <s v="14004301-13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2"/>
    <s v="14004146-15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2"/>
    <s v="14004336-13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2"/>
    <s v="14003979-19"/>
    <n v="2021"/>
    <s v="Abril"/>
    <n v="15"/>
    <s v="USD"/>
    <n v="405"/>
    <n v="193.02415758105667"/>
    <n v="0"/>
    <n v="0"/>
    <n v="9.6003011664198574"/>
    <n v="0"/>
    <n v="4.3344155844155843"/>
    <n v="0"/>
    <n v="0.76298701298701299"/>
    <n v="0"/>
    <n v="0"/>
    <n v="0"/>
    <n v="0"/>
    <n v="0"/>
    <n v="0"/>
    <n v="0"/>
    <n v="0"/>
    <n v="5.0974025974025974"/>
    <n v="0"/>
    <n v="0"/>
    <n v="4"/>
    <s v="20214"/>
    <s v="2021-4-01"/>
  </r>
  <r>
    <s v="VSR"/>
    <x v="42"/>
    <s v="14003980-19"/>
    <n v="2021"/>
    <s v="Abril"/>
    <n v="15"/>
    <s v="USD"/>
    <n v="405"/>
    <n v="194.11475089515181"/>
    <n v="0"/>
    <n v="0"/>
    <n v="9.6003011664198574"/>
    <n v="0"/>
    <n v="4.3344155844155843"/>
    <n v="0"/>
    <n v="0.76298701298701299"/>
    <n v="0"/>
    <n v="0"/>
    <n v="0"/>
    <n v="0"/>
    <n v="0"/>
    <n v="0"/>
    <n v="0"/>
    <n v="0"/>
    <n v="5.0974025974025974"/>
    <n v="0"/>
    <n v="0"/>
    <n v="4"/>
    <s v="20214"/>
    <s v="2021-4-01"/>
  </r>
  <r>
    <s v="VSR"/>
    <x v="42"/>
    <s v="14003901-17"/>
    <n v="2021"/>
    <s v="Abril"/>
    <n v="15"/>
    <s v="USD"/>
    <n v="405"/>
    <n v="185.52624543731574"/>
    <n v="0"/>
    <n v="0"/>
    <n v="9.6003011664198574"/>
    <n v="0"/>
    <n v="4.3344155844155843"/>
    <n v="0"/>
    <n v="0.76298701298701299"/>
    <n v="0"/>
    <n v="0"/>
    <n v="0"/>
    <n v="0"/>
    <n v="0"/>
    <n v="0"/>
    <n v="0"/>
    <n v="0"/>
    <n v="5.0974025974025974"/>
    <n v="0"/>
    <n v="0"/>
    <n v="4"/>
    <s v="20214"/>
    <s v="2021-4-01"/>
  </r>
  <r>
    <s v="VSR"/>
    <x v="42"/>
    <s v="14004864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2"/>
    <s v="14004865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2"/>
    <s v="14004859-18"/>
    <n v="2021"/>
    <s v="Abril"/>
    <n v="15"/>
    <s v="USD"/>
    <n v="405"/>
    <n v="183.83575859404365"/>
    <n v="0"/>
    <n v="0"/>
    <n v="9.6003011664198574"/>
    <n v="0"/>
    <n v="4.3344155844155843"/>
    <n v="0"/>
    <n v="0.76298701298701299"/>
    <n v="0"/>
    <n v="0"/>
    <n v="0"/>
    <n v="0"/>
    <n v="0"/>
    <n v="0"/>
    <n v="0"/>
    <n v="0"/>
    <n v="5.0974025974025974"/>
    <n v="0"/>
    <n v="0"/>
    <n v="4"/>
    <s v="20214"/>
    <s v="2021-4-01"/>
  </r>
  <r>
    <s v="VSR"/>
    <x v="42"/>
    <s v="14004860-19"/>
    <n v="2021"/>
    <s v="Abril"/>
    <n v="15"/>
    <s v="USD"/>
    <n v="405"/>
    <n v="184.92635190813883"/>
    <n v="0"/>
    <n v="0"/>
    <n v="9.6003011664198574"/>
    <n v="0"/>
    <n v="4.3344155844155843"/>
    <n v="0"/>
    <n v="0.76298701298701299"/>
    <n v="0"/>
    <n v="0"/>
    <n v="0"/>
    <n v="0"/>
    <n v="0"/>
    <n v="0"/>
    <n v="0"/>
    <n v="0"/>
    <n v="5.0974025974025974"/>
    <n v="0"/>
    <n v="0"/>
    <n v="4"/>
    <s v="20214"/>
    <s v="2021-4-01"/>
  </r>
  <r>
    <s v="VSR"/>
    <x v="42"/>
    <s v="14005006-16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2"/>
    <s v="14005010-20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2"/>
    <s v="14005009-20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3"/>
    <s v="14004877-15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3"/>
    <s v="14004862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3"/>
    <s v="14003720-19"/>
    <n v="2021"/>
    <s v="Abril"/>
    <n v="15"/>
    <s v="USD"/>
    <n v="465"/>
    <n v="185.45450359384876"/>
    <n v="0"/>
    <n v="0"/>
    <n v="9.6003011664198574"/>
    <n v="0"/>
    <n v="14.944341372912799"/>
    <n v="23.098330241187384"/>
    <n v="1.3079777365491652"/>
    <n v="0"/>
    <n v="0"/>
    <n v="0"/>
    <n v="0"/>
    <n v="0"/>
    <n v="0"/>
    <n v="0"/>
    <n v="0"/>
    <n v="39.350649350649348"/>
    <n v="0"/>
    <n v="0"/>
    <n v="4"/>
    <s v="20214"/>
    <s v="2021-4-01"/>
  </r>
  <r>
    <s v="VSR"/>
    <x v="43"/>
    <s v="14004863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3"/>
    <s v="14003483-09"/>
    <n v="2021"/>
    <s v="Abril"/>
    <n v="15"/>
    <s v="USD"/>
    <n v="465"/>
    <n v="154.5576088689829"/>
    <n v="0"/>
    <n v="0"/>
    <n v="9.6003011664198574"/>
    <n v="0"/>
    <n v="14.944341372912799"/>
    <n v="23.098330241187384"/>
    <n v="1.3079777365491652"/>
    <n v="0"/>
    <n v="0"/>
    <n v="0"/>
    <n v="0"/>
    <n v="0"/>
    <n v="0"/>
    <n v="0"/>
    <n v="0"/>
    <n v="39.350649350649348"/>
    <n v="0"/>
    <n v="0"/>
    <n v="4"/>
    <s v="20214"/>
    <s v="2021-4-01"/>
  </r>
  <r>
    <s v="VSR"/>
    <x v="43"/>
    <s v="14004927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3"/>
    <s v="14004580-17"/>
    <n v="2021"/>
    <s v="Abril"/>
    <n v="15"/>
    <s v="USD"/>
    <n v="465"/>
    <n v="217.37143767078695"/>
    <n v="0"/>
    <n v="0"/>
    <n v="9.6003011664198574"/>
    <n v="0"/>
    <n v="14.944341372912799"/>
    <n v="23.098330241187384"/>
    <n v="1.3079777365491652"/>
    <n v="0"/>
    <n v="0"/>
    <n v="0"/>
    <n v="0"/>
    <n v="0"/>
    <n v="0"/>
    <n v="0"/>
    <n v="0"/>
    <n v="39.350649350649348"/>
    <n v="0"/>
    <n v="0"/>
    <n v="4"/>
    <s v="20214"/>
    <s v="2021-4-01"/>
  </r>
  <r>
    <s v="VSR"/>
    <x v="43"/>
    <s v="14004795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3"/>
    <s v="14003597-19"/>
    <n v="2021"/>
    <s v="Abril"/>
    <n v="15"/>
    <s v="USD"/>
    <n v="465"/>
    <n v="198.85592789166631"/>
    <n v="0"/>
    <n v="0"/>
    <n v="9.6003011664198574"/>
    <n v="0"/>
    <n v="14.944341372912799"/>
    <n v="23.098330241187384"/>
    <n v="1.3079777365491652"/>
    <n v="0"/>
    <n v="0"/>
    <n v="0"/>
    <n v="0"/>
    <n v="0"/>
    <n v="0"/>
    <n v="0"/>
    <n v="0"/>
    <n v="39.350649350649348"/>
    <n v="0"/>
    <n v="0"/>
    <n v="4"/>
    <s v="20214"/>
    <s v="2021-4-01"/>
  </r>
  <r>
    <s v="VSR"/>
    <x v="44"/>
    <s v="14004998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4"/>
    <s v="14004997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4"/>
    <s v="14003165-16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4"/>
    <s v="14002924-19"/>
    <n v="2021"/>
    <s v="Abril"/>
    <n v="30"/>
    <s v="USD"/>
    <n v="900"/>
    <n v="395.79269155133386"/>
    <n v="0"/>
    <n v="0"/>
    <n v="19.200602332839715"/>
    <n v="0"/>
    <n v="14.944341372912799"/>
    <n v="23.098330241187384"/>
    <n v="1.3079777365491652"/>
    <n v="0"/>
    <n v="0"/>
    <n v="7.4955172461640549"/>
    <n v="0"/>
    <n v="0"/>
    <n v="0"/>
    <n v="0"/>
    <n v="0"/>
    <n v="46.846166596813404"/>
    <n v="0"/>
    <n v="0"/>
    <n v="4"/>
    <s v="20214"/>
    <s v="2021-4-01"/>
  </r>
  <r>
    <s v="VSR"/>
    <x v="44"/>
    <s v="14002923-19"/>
    <n v="2021"/>
    <s v="Abril"/>
    <n v="30"/>
    <s v="USD"/>
    <n v="900"/>
    <n v="397.97387817952426"/>
    <n v="0"/>
    <n v="0"/>
    <n v="19.200602332839715"/>
    <n v="0"/>
    <n v="14.944341372912799"/>
    <n v="23.098330241187384"/>
    <n v="1.3079777365491652"/>
    <n v="0"/>
    <n v="0"/>
    <n v="7.4955172461640549"/>
    <n v="0"/>
    <n v="0"/>
    <n v="0"/>
    <n v="0"/>
    <n v="0"/>
    <n v="46.846166596813404"/>
    <n v="0"/>
    <n v="0"/>
    <n v="4"/>
    <s v="20214"/>
    <s v="2021-4-01"/>
  </r>
  <r>
    <s v="VSR"/>
    <x v="44"/>
    <s v="14002617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4"/>
    <s v="14004031-18"/>
    <n v="2021"/>
    <s v="Abril"/>
    <n v="30"/>
    <s v="USD"/>
    <n v="900"/>
    <n v="434.05371308183362"/>
    <n v="0"/>
    <n v="0"/>
    <n v="19.200602332839715"/>
    <n v="0"/>
    <n v="14.944341372912799"/>
    <n v="23.098330241187384"/>
    <n v="1.3079777365491652"/>
    <n v="0"/>
    <n v="0"/>
    <n v="7.4955172461640549"/>
    <n v="0"/>
    <n v="0"/>
    <n v="0"/>
    <n v="0"/>
    <n v="0"/>
    <n v="46.846166596813404"/>
    <n v="0"/>
    <n v="0"/>
    <n v="4"/>
    <s v="20214"/>
    <s v="2021-4-01"/>
  </r>
  <r>
    <s v="VSR"/>
    <x v="44"/>
    <s v="14002505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4"/>
    <s v="14003162-17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4"/>
    <s v="14002605-17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4"/>
    <s v="14002606-14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4"/>
    <s v="14004919-17"/>
    <n v="2021"/>
    <s v="Abril"/>
    <n v="15"/>
    <s v="USD"/>
    <n v="975"/>
    <n v="527.8682221868055"/>
    <n v="0"/>
    <n v="0"/>
    <n v="0"/>
    <n v="97.5"/>
    <n v="7.4721706864563995"/>
    <n v="11.549165120593692"/>
    <n v="0.65398886827458258"/>
    <n v="0"/>
    <n v="0"/>
    <n v="8.1201436833443932"/>
    <n v="0"/>
    <n v="0"/>
    <n v="0"/>
    <n v="0"/>
    <n v="0"/>
    <n v="125.29546835866907"/>
    <n v="0"/>
    <n v="0"/>
    <n v="4"/>
    <s v="20214"/>
    <s v="2021-4-01"/>
  </r>
  <r>
    <s v="VSR"/>
    <x v="45"/>
    <s v="14004732-17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5"/>
    <s v="14004774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5"/>
    <s v="14004773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5"/>
    <s v="14004828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5"/>
    <s v="14004867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5"/>
    <s v="14004725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5"/>
    <s v="14004726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5"/>
    <s v="14004727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5"/>
    <s v="14004728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5"/>
    <s v="14004919-17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6"/>
    <s v="14004999-19"/>
    <n v="2021"/>
    <s v="Abril"/>
    <n v="54"/>
    <s v="USD"/>
    <n v="1404"/>
    <n v="660.13668054894674"/>
    <n v="0"/>
    <n v="0"/>
    <n v="34.561084199111491"/>
    <n v="0"/>
    <n v="88.176623376623382"/>
    <n v="107.53246753246754"/>
    <n v="10.987012987012987"/>
    <n v="0"/>
    <n v="0"/>
    <n v="0"/>
    <n v="0"/>
    <n v="0"/>
    <n v="0"/>
    <n v="0"/>
    <n v="0"/>
    <n v="251.74729843535306"/>
    <n v="45.051194539249153"/>
    <n v="0"/>
    <n v="4"/>
    <s v="20214"/>
    <s v="2021-4-01"/>
  </r>
  <r>
    <s v="VSR"/>
    <x v="46"/>
    <s v="14004351-17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7"/>
    <s v="14003593-17"/>
    <n v="2021"/>
    <s v="Abril"/>
    <n v="24"/>
    <s v="USD"/>
    <n v="2399.04"/>
    <n v="780.44800411089864"/>
    <n v="0"/>
    <n v="48"/>
    <n v="15.360481866271773"/>
    <n v="0"/>
    <n v="20.300906640529284"/>
    <n v="27.052193089928938"/>
    <n v="2.7640284244057831"/>
    <n v="0"/>
    <n v="0"/>
    <n v="19.980050771374906"/>
    <n v="0"/>
    <n v="0"/>
    <n v="0"/>
    <n v="0"/>
    <n v="0"/>
    <n v="90.119932054794091"/>
    <n v="20.022753128555177"/>
    <n v="0"/>
    <n v="4"/>
    <s v="20214"/>
    <s v="2021-4-01"/>
  </r>
  <r>
    <s v="VSR"/>
    <x v="47"/>
    <s v="14003589-19"/>
    <n v="2021"/>
    <s v="Abril"/>
    <n v="75"/>
    <s v="USD"/>
    <n v="2925"/>
    <n v="1101.9557487960208"/>
    <n v="0"/>
    <n v="150"/>
    <n v="48.001505832099291"/>
    <n v="0"/>
    <n v="63.44033325165401"/>
    <n v="84.538103406027929"/>
    <n v="8.6375888262680718"/>
    <n v="0"/>
    <n v="0"/>
    <n v="24.360431050033178"/>
    <n v="0"/>
    <n v="0"/>
    <n v="0"/>
    <n v="0"/>
    <n v="0"/>
    <n v="243.54756006071813"/>
    <n v="62.57110352673493"/>
    <n v="0"/>
    <n v="4"/>
    <s v="20214"/>
    <s v="2021-4-01"/>
  </r>
  <r>
    <s v="VSR"/>
    <x v="47"/>
    <s v="14004818-18"/>
    <n v="2021"/>
    <s v="Abril"/>
    <n v="15"/>
    <s v="USD"/>
    <n v="585"/>
    <n v="179.27183193062734"/>
    <n v="0"/>
    <n v="30"/>
    <n v="9.6003011664198574"/>
    <n v="0"/>
    <n v="12.688066650330802"/>
    <n v="16.907620681205586"/>
    <n v="1.7275177652536144"/>
    <n v="0"/>
    <n v="0"/>
    <n v="4.8720862100066356"/>
    <n v="0"/>
    <n v="0"/>
    <n v="0"/>
    <n v="0"/>
    <n v="0"/>
    <n v="48.709512012143627"/>
    <n v="12.514220705346986"/>
    <n v="0"/>
    <n v="4"/>
    <s v="20214"/>
    <s v="2021-4-01"/>
  </r>
  <r>
    <s v="VSR"/>
    <x v="47"/>
    <s v="14004809-17"/>
    <n v="2021"/>
    <s v="Abril"/>
    <n v="69"/>
    <s v="USD"/>
    <n v="4140"/>
    <n v="2065.7510097466429"/>
    <n v="0"/>
    <n v="138"/>
    <n v="44.161385365531345"/>
    <n v="0"/>
    <n v="58.365106591521695"/>
    <n v="77.775055133545706"/>
    <n v="7.946581720166626"/>
    <n v="0"/>
    <n v="0"/>
    <n v="34.479379332354654"/>
    <n v="0"/>
    <n v="0"/>
    <n v="0"/>
    <n v="0"/>
    <n v="0"/>
    <n v="236.13153802218483"/>
    <n v="57.565415244596139"/>
    <n v="0"/>
    <n v="4"/>
    <s v="20214"/>
    <s v="2021-4-01"/>
  </r>
  <r>
    <s v="VSR"/>
    <x v="47"/>
    <s v="14003592-15"/>
    <n v="2021"/>
    <s v="Abril"/>
    <n v="60"/>
    <s v="USD"/>
    <n v="3600"/>
    <n v="1949.0009957976933"/>
    <n v="0"/>
    <n v="120"/>
    <n v="38.40120466567943"/>
    <n v="0"/>
    <n v="50.752266601323207"/>
    <n v="67.630482724822343"/>
    <n v="6.9100710610144578"/>
    <n v="0"/>
    <n v="0"/>
    <n v="29.98206898465622"/>
    <n v="0"/>
    <n v="0"/>
    <n v="0"/>
    <n v="0"/>
    <n v="0"/>
    <n v="205.33177219320419"/>
    <n v="50.056882821387944"/>
    <n v="0"/>
    <n v="4"/>
    <s v="20214"/>
    <s v="2021-4-01"/>
  </r>
  <r>
    <s v="VSR"/>
    <x v="48"/>
    <s v="14004910-16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8"/>
    <s v="14004898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8"/>
    <s v="14004900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8"/>
    <s v="14004794-18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8"/>
    <s v="14004999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8"/>
    <s v="14004686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49"/>
    <s v="14003742-19"/>
    <n v="2021"/>
    <s v="Abril"/>
    <n v="51"/>
    <s v="USD"/>
    <n v="2040"/>
    <n v="693.11765411407282"/>
    <n v="0"/>
    <n v="0"/>
    <n v="32.641023965827515"/>
    <n v="0"/>
    <n v="81.656771799628942"/>
    <n v="108.81261595547311"/>
    <n v="11.117810760667904"/>
    <n v="0"/>
    <n v="0"/>
    <n v="16.989839091305189"/>
    <n v="0"/>
    <n v="0"/>
    <n v="0"/>
    <n v="0"/>
    <n v="0"/>
    <n v="261.12538800525493"/>
    <n v="42.54835039817975"/>
    <n v="0"/>
    <n v="4"/>
    <s v="20214"/>
    <s v="2021-4-01"/>
  </r>
  <r>
    <s v="VSR"/>
    <x v="50"/>
    <s v="14003824-18"/>
    <n v="2021"/>
    <s v="Abril"/>
    <n v="180"/>
    <s v="USD"/>
    <n v="5040"/>
    <n v="2283.1028655181344"/>
    <n v="0"/>
    <n v="0"/>
    <n v="115.20361399703829"/>
    <n v="0"/>
    <n v="66.974025974025977"/>
    <n v="97.012987012987011"/>
    <n v="5.4935064935064934"/>
    <n v="0"/>
    <n v="0"/>
    <n v="41.97489657851871"/>
    <n v="0"/>
    <n v="0"/>
    <n v="0"/>
    <n v="0"/>
    <n v="0"/>
    <n v="361.62606452320199"/>
    <n v="150.17064846416383"/>
    <n v="0"/>
    <n v="4"/>
    <s v="20214"/>
    <s v="2021-4-01"/>
  </r>
  <r>
    <s v="VSR"/>
    <x v="50"/>
    <s v="14003823-19"/>
    <n v="2021"/>
    <s v="Abril"/>
    <n v="120"/>
    <s v="USD"/>
    <n v="3360"/>
    <n v="1523.5192889694868"/>
    <n v="0"/>
    <n v="0"/>
    <n v="76.802409331358859"/>
    <n v="0"/>
    <n v="44.649350649350644"/>
    <n v="64.675324675324674"/>
    <n v="3.6623376623376624"/>
    <n v="0"/>
    <n v="0"/>
    <n v="27.983264385679139"/>
    <n v="0"/>
    <n v="0"/>
    <n v="0"/>
    <n v="0"/>
    <n v="0"/>
    <n v="241.08404301546801"/>
    <n v="100.11376564277589"/>
    <n v="0"/>
    <n v="4"/>
    <s v="20214"/>
    <s v="2021-4-01"/>
  </r>
  <r>
    <s v="VSR"/>
    <x v="51"/>
    <s v="14004877-15"/>
    <n v="2021"/>
    <s v="Abril"/>
    <n v="4.5"/>
    <s v="USD"/>
    <n v="810"/>
    <n v="285.81220545482114"/>
    <n v="0"/>
    <n v="81"/>
    <n v="2.8800903499259576"/>
    <n v="0"/>
    <n v="0.94758812615955468"/>
    <n v="3.464749536178108"/>
    <n v="0.19619666048237475"/>
    <n v="0"/>
    <n v="0"/>
    <n v="6.7459655215476495"/>
    <n v="0"/>
    <n v="0"/>
    <n v="0"/>
    <n v="0"/>
    <n v="0"/>
    <n v="15.108766055971783"/>
    <n v="3.7542662116040955"/>
    <n v="0"/>
    <n v="4"/>
    <s v="20214"/>
    <s v="2021-4-01"/>
  </r>
  <r>
    <s v="VSR"/>
    <x v="51"/>
    <s v="14004579-18"/>
    <n v="2021"/>
    <s v="Abril"/>
    <n v="30"/>
    <s v="USD"/>
    <n v="1050"/>
    <n v="395.32240154068325"/>
    <n v="0"/>
    <n v="0"/>
    <n v="19.200602332839715"/>
    <n v="0"/>
    <n v="6.3172541743970321"/>
    <n v="23.098330241187384"/>
    <n v="1.3079777365491652"/>
    <n v="0"/>
    <n v="0"/>
    <n v="8.7447701205247306"/>
    <n v="0"/>
    <n v="0"/>
    <n v="0"/>
    <n v="0"/>
    <n v="0"/>
    <n v="64.496773683352288"/>
    <n v="25.028441410693972"/>
    <n v="0"/>
    <n v="4"/>
    <s v="20214"/>
    <s v="2021-4-01"/>
  </r>
  <r>
    <s v="VSR"/>
    <x v="51"/>
    <s v="14004806-14"/>
    <n v="2021"/>
    <s v="Abril"/>
    <n v="15"/>
    <s v="USD"/>
    <n v="1200"/>
    <n v="357.03791485671019"/>
    <n v="0"/>
    <n v="120"/>
    <n v="9.6003011664198574"/>
    <n v="0"/>
    <n v="3.158627087198516"/>
    <n v="11.549165120593692"/>
    <n v="0.65398886827458258"/>
    <n v="0"/>
    <n v="0"/>
    <n v="9.9940229948854071"/>
    <n v="0"/>
    <n v="0"/>
    <n v="0"/>
    <n v="0"/>
    <n v="0"/>
    <n v="37.870024776299182"/>
    <n v="12.514220705346986"/>
    <n v="0"/>
    <n v="4"/>
    <s v="20214"/>
    <s v="2021-4-01"/>
  </r>
  <r>
    <s v="VSR"/>
    <x v="51"/>
    <s v="14003824-18"/>
    <n v="2021"/>
    <s v="Abril"/>
    <n v="45"/>
    <s v="USD"/>
    <n v="1215"/>
    <n v="570.77571637953361"/>
    <n v="0"/>
    <n v="0"/>
    <n v="28.800903499259572"/>
    <n v="0"/>
    <n v="9.4758812615955481"/>
    <n v="34.647495361781083"/>
    <n v="1.9619666048237474"/>
    <n v="0"/>
    <n v="0"/>
    <n v="10.118948282321474"/>
    <n v="0"/>
    <n v="0"/>
    <n v="0"/>
    <n v="0"/>
    <n v="0"/>
    <n v="93.746953626562799"/>
    <n v="37.542662116040958"/>
    <n v="0"/>
    <n v="4"/>
    <s v="20214"/>
    <s v="2021-4-01"/>
  </r>
  <r>
    <s v="VSR"/>
    <x v="51"/>
    <s v="14003817-19"/>
    <n v="2021"/>
    <s v="Abril"/>
    <n v="45"/>
    <s v="USD"/>
    <n v="1215"/>
    <n v="550.14751549376547"/>
    <n v="0"/>
    <n v="0"/>
    <n v="28.800903499259572"/>
    <n v="0"/>
    <n v="9.4758812615955481"/>
    <n v="34.647495361781083"/>
    <n v="1.9619666048237474"/>
    <n v="0"/>
    <n v="0"/>
    <n v="10.118948282321474"/>
    <n v="0"/>
    <n v="0"/>
    <n v="0"/>
    <n v="0"/>
    <n v="0"/>
    <n v="93.746953626562799"/>
    <n v="37.542662116040958"/>
    <n v="0"/>
    <n v="4"/>
    <s v="20214"/>
    <s v="2021-4-01"/>
  </r>
  <r>
    <s v="VSR"/>
    <x v="51"/>
    <s v="14004919-16"/>
    <n v="2021"/>
    <s v="Abril"/>
    <n v="15"/>
    <s v="USD"/>
    <n v="1089"/>
    <n v="531.04300140758471"/>
    <n v="0"/>
    <n v="108"/>
    <n v="0"/>
    <n v="108.89999999999999"/>
    <n v="3.158627087198516"/>
    <n v="11.549165120593692"/>
    <n v="0.65398886827458258"/>
    <n v="0"/>
    <n v="0"/>
    <n v="9.0695758678585054"/>
    <n v="0"/>
    <n v="0"/>
    <n v="0"/>
    <n v="0"/>
    <n v="0"/>
    <n v="145.84557764927226"/>
    <n v="12.514220705346986"/>
    <n v="0"/>
    <n v="4"/>
    <s v="20214"/>
    <s v="2021-4-01"/>
  </r>
  <r>
    <s v="VSR"/>
    <x v="52"/>
    <s v="14004913-16"/>
    <n v="2021"/>
    <s v="Abril"/>
    <n v="15"/>
    <s v="USD"/>
    <n v="3240"/>
    <n v="1309.78927702293"/>
    <n v="0"/>
    <n v="165"/>
    <n v="9.6003011664198574"/>
    <n v="0"/>
    <n v="9.5756356319736593"/>
    <n v="11.386500823120542"/>
    <n v="0.64477775745381383"/>
    <n v="0"/>
    <n v="0"/>
    <n v="26.983862086190598"/>
    <n v="0"/>
    <n v="0"/>
    <n v="0"/>
    <n v="0"/>
    <n v="0"/>
    <n v="61.104997004085604"/>
    <n v="12.514220705346986"/>
    <n v="0"/>
    <n v="4"/>
    <s v="20214"/>
    <s v="2021-4-01"/>
  </r>
  <r>
    <s v="VSR"/>
    <x v="52"/>
    <s v="14004912-15"/>
    <n v="2021"/>
    <s v="Abril"/>
    <n v="21"/>
    <s v="USD"/>
    <n v="3402"/>
    <n v="1333.7902921224986"/>
    <n v="0"/>
    <n v="168"/>
    <n v="13.440421632987801"/>
    <n v="0"/>
    <n v="13.405889884763125"/>
    <n v="15.941101152368759"/>
    <n v="0.90268886043533936"/>
    <n v="0"/>
    <n v="0"/>
    <n v="28.333055190500126"/>
    <n v="0"/>
    <n v="0"/>
    <n v="0"/>
    <n v="0"/>
    <n v="0"/>
    <n v="76.102644075553144"/>
    <n v="17.519908987485781"/>
    <n v="0"/>
    <n v="4"/>
    <s v="20214"/>
    <s v="2021-4-01"/>
  </r>
  <r>
    <s v="VSR"/>
    <x v="52"/>
    <s v="14004228-19"/>
    <n v="2021"/>
    <s v="Abril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20214"/>
    <s v="2021-4-01"/>
  </r>
  <r>
    <s v="VSR"/>
    <x v="52"/>
    <s v="14004233-19"/>
    <n v="2021"/>
    <s v="Abril"/>
    <n v="300"/>
    <s v="USD"/>
    <n v="9000"/>
    <n v="3805.1714425302234"/>
    <n v="0"/>
    <n v="600"/>
    <n v="192.00602332839716"/>
    <n v="0"/>
    <n v="191.51271263947319"/>
    <n v="227.73001646241082"/>
    <n v="12.895555149076275"/>
    <n v="0"/>
    <n v="0"/>
    <n v="74.955172461640544"/>
    <n v="0"/>
    <n v="0"/>
    <n v="0"/>
    <n v="0"/>
    <n v="0"/>
    <n v="757.3778708195407"/>
    <n v="250.28441410693972"/>
    <n v="0"/>
    <n v="4"/>
    <s v="20214"/>
    <s v="2021-4-01"/>
  </r>
  <r>
    <s v="VSR"/>
    <x v="52"/>
    <s v="14004230-19"/>
    <n v="2021"/>
    <s v="Abril"/>
    <n v="60"/>
    <s v="USD"/>
    <n v="1800"/>
    <n v="761.75964448474338"/>
    <n v="0"/>
    <n v="0"/>
    <n v="38.40120466567943"/>
    <n v="0"/>
    <n v="38.302542527894637"/>
    <n v="45.546003292482169"/>
    <n v="2.5791110298152553"/>
    <n v="0"/>
    <n v="0"/>
    <n v="14.99103449232811"/>
    <n v="0"/>
    <n v="0"/>
    <n v="0"/>
    <n v="0"/>
    <n v="0"/>
    <n v="151.47557416390814"/>
    <n v="50.056882821387944"/>
    <n v="0"/>
    <n v="4"/>
    <s v="20214"/>
    <s v="2021-4-01"/>
  </r>
  <r>
    <s v="VSR"/>
    <x v="52"/>
    <s v="14005005-16"/>
    <n v="2021"/>
    <s v="Abril"/>
    <n v="120"/>
    <s v="USD"/>
    <n v="7200"/>
    <n v="4248.3440112606777"/>
    <n v="0"/>
    <n v="720"/>
    <n v="0"/>
    <n v="720"/>
    <n v="76.605085055789274"/>
    <n v="91.092006584964338"/>
    <n v="5.1582220596305106"/>
    <n v="0"/>
    <n v="0"/>
    <n v="59.964137969312439"/>
    <n v="0"/>
    <n v="0"/>
    <n v="0"/>
    <n v="0"/>
    <n v="0"/>
    <n v="1052.9332173124724"/>
    <n v="100.11376564277589"/>
    <n v="0"/>
    <n v="4"/>
    <s v="20214"/>
    <s v="2021-4-01"/>
  </r>
  <r>
    <s v="VSR"/>
    <x v="0"/>
    <s v="14004998-19"/>
    <n v="2021"/>
    <s v="Mayo"/>
    <n v="125"/>
    <s v="CLP"/>
    <n v="3753.1168831168829"/>
    <n v="1891.4772202376405"/>
    <n v="0"/>
    <n v="438.31168831168833"/>
    <n v="87.313827881905937"/>
    <n v="0"/>
    <n v="0"/>
    <n v="0"/>
    <n v="0"/>
    <n v="0"/>
    <n v="0"/>
    <n v="0"/>
    <n v="0"/>
    <n v="39.448051948051948"/>
    <n v="0"/>
    <n v="0"/>
    <n v="0"/>
    <n v="39.448051948051948"/>
    <n v="0"/>
    <n v="0"/>
    <n v="5"/>
    <s v="20215"/>
    <s v="2021-5-01"/>
  </r>
  <r>
    <s v="VSR"/>
    <x v="0"/>
    <s v="14004997-19"/>
    <n v="2021"/>
    <s v="Mayo"/>
    <n v="200"/>
    <s v="CLP"/>
    <n v="6004.9870129870133"/>
    <n v="3308.052240870702"/>
    <n v="0"/>
    <n v="701.2987012987013"/>
    <n v="139.7021246110495"/>
    <n v="0"/>
    <n v="0"/>
    <n v="0"/>
    <n v="0"/>
    <n v="0"/>
    <n v="0"/>
    <n v="0"/>
    <n v="0"/>
    <n v="63.116883116883116"/>
    <n v="0"/>
    <n v="0"/>
    <n v="0"/>
    <n v="63.116883116883116"/>
    <n v="0"/>
    <n v="0"/>
    <n v="5"/>
    <s v="20215"/>
    <s v="2021-5-01"/>
  </r>
  <r>
    <s v="VSR"/>
    <x v="0"/>
    <s v="14003165-16"/>
    <n v="2021"/>
    <s v="Mayo"/>
    <n v="7.25"/>
    <s v="CLP"/>
    <n v="652.5"/>
    <n v="278.47454239516549"/>
    <n v="0"/>
    <n v="65.25"/>
    <n v="5.064202017150544"/>
    <n v="0"/>
    <n v="0"/>
    <n v="0"/>
    <n v="0"/>
    <n v="0"/>
    <n v="0"/>
    <n v="0"/>
    <n v="0"/>
    <n v="2.287987012987013"/>
    <n v="0"/>
    <n v="0"/>
    <n v="0"/>
    <n v="2.287987012987013"/>
    <n v="0"/>
    <n v="0"/>
    <n v="5"/>
    <s v="20215"/>
    <s v="2021-5-01"/>
  </r>
  <r>
    <s v="VSR"/>
    <x v="0"/>
    <s v="14002618-19"/>
    <n v="2021"/>
    <s v="Mayo"/>
    <n v="1680"/>
    <s v="CLP"/>
    <n v="36689.838545454542"/>
    <n v="24840.084430586623"/>
    <n v="0"/>
    <n v="1963.6363636363637"/>
    <n v="1173.4978467328158"/>
    <n v="0"/>
    <n v="0"/>
    <n v="0"/>
    <n v="0"/>
    <n v="0"/>
    <n v="0"/>
    <n v="0"/>
    <n v="0"/>
    <n v="530.18181818181813"/>
    <n v="0"/>
    <n v="0"/>
    <n v="0"/>
    <n v="530.18181818181813"/>
    <n v="0"/>
    <n v="0"/>
    <n v="5"/>
    <s v="20215"/>
    <s v="2021-5-01"/>
  </r>
  <r>
    <s v="VSR"/>
    <x v="0"/>
    <s v="14002924-19"/>
    <n v="2021"/>
    <s v="Mayo"/>
    <n v="1519.75"/>
    <s v="CLP"/>
    <n v="33190.108410389614"/>
    <n v="20191.567105796541"/>
    <n v="0"/>
    <n v="1776.3311688311687"/>
    <n v="1061.5615193882124"/>
    <n v="0"/>
    <n v="0"/>
    <n v="0"/>
    <n v="0"/>
    <n v="0"/>
    <n v="0"/>
    <n v="0"/>
    <n v="0"/>
    <n v="479.60941558441556"/>
    <n v="0"/>
    <n v="0"/>
    <n v="0"/>
    <n v="479.60941558441556"/>
    <n v="0"/>
    <n v="0"/>
    <n v="5"/>
    <s v="20215"/>
    <s v="2021-5-01"/>
  </r>
  <r>
    <s v="VSR"/>
    <x v="0"/>
    <s v="14002923-19"/>
    <n v="2021"/>
    <s v="Mayo"/>
    <n v="1737"/>
    <s v="CLP"/>
    <n v="37934.672353246751"/>
    <n v="23204.26541396014"/>
    <n v="0"/>
    <n v="2030.2597402597403"/>
    <n v="1213.3129522469649"/>
    <n v="0"/>
    <n v="0"/>
    <n v="0"/>
    <n v="0"/>
    <n v="0"/>
    <n v="0"/>
    <n v="0"/>
    <n v="0"/>
    <n v="548.17012987012981"/>
    <n v="0"/>
    <n v="0"/>
    <n v="0"/>
    <n v="548.17012987012981"/>
    <n v="0"/>
    <n v="0"/>
    <n v="5"/>
    <s v="20215"/>
    <s v="2021-5-01"/>
  </r>
  <r>
    <s v="VSR"/>
    <x v="0"/>
    <s v="14002617-19"/>
    <n v="2021"/>
    <s v="Mayo"/>
    <n v="271.5"/>
    <s v="CLP"/>
    <n v="5929.3399792207792"/>
    <n v="3649.380091578058"/>
    <n v="0"/>
    <n v="317.33766233766232"/>
    <n v="189.64563415949968"/>
    <n v="0"/>
    <n v="0"/>
    <n v="0"/>
    <n v="0"/>
    <n v="0"/>
    <n v="0"/>
    <n v="0"/>
    <n v="0"/>
    <n v="85.681168831168833"/>
    <n v="0"/>
    <n v="0"/>
    <n v="0"/>
    <n v="85.681168831168833"/>
    <n v="0"/>
    <n v="0"/>
    <n v="5"/>
    <s v="20215"/>
    <s v="2021-5-01"/>
  </r>
  <r>
    <s v="VSR"/>
    <x v="0"/>
    <s v="14002505-19"/>
    <n v="2021"/>
    <s v="Mayo"/>
    <n v="210"/>
    <s v="CLP"/>
    <n v="4586.2298181818178"/>
    <n v="2529.3401042232522"/>
    <n v="0"/>
    <n v="245.45454545454547"/>
    <n v="146.68723084160197"/>
    <n v="0"/>
    <n v="0"/>
    <n v="0"/>
    <n v="0"/>
    <n v="0"/>
    <n v="0"/>
    <n v="0"/>
    <n v="0"/>
    <n v="66.272727272727266"/>
    <n v="0"/>
    <n v="0"/>
    <n v="0"/>
    <n v="66.272727272727266"/>
    <n v="0"/>
    <n v="0"/>
    <n v="5"/>
    <s v="20215"/>
    <s v="2021-5-01"/>
  </r>
  <r>
    <s v="VSR"/>
    <x v="0"/>
    <s v="14003162-17"/>
    <n v="2021"/>
    <s v="Mayo"/>
    <n v="18.5"/>
    <s v="CLP"/>
    <n v="961.82509090909105"/>
    <n v="501.62207760501042"/>
    <n v="0"/>
    <n v="96.175974025974028"/>
    <n v="12.922446526522078"/>
    <n v="0"/>
    <n v="0"/>
    <n v="0"/>
    <n v="0"/>
    <n v="0"/>
    <n v="0"/>
    <n v="0"/>
    <n v="0"/>
    <n v="5.8383116883116886"/>
    <n v="0"/>
    <n v="0"/>
    <n v="0"/>
    <n v="5.8383116883116886"/>
    <n v="0"/>
    <n v="0"/>
    <n v="5"/>
    <s v="20215"/>
    <s v="2021-5-01"/>
  </r>
  <r>
    <s v="VSR"/>
    <x v="0"/>
    <s v="14002528-16"/>
    <n v="2021"/>
    <s v="Mayo"/>
    <n v="12.25"/>
    <s v="CLP"/>
    <n v="636.88418181818179"/>
    <n v="399.04010249511083"/>
    <n v="0"/>
    <n v="63.684090909090912"/>
    <n v="8.5567551324267814"/>
    <n v="0"/>
    <n v="0"/>
    <n v="0"/>
    <n v="0"/>
    <n v="0"/>
    <n v="0"/>
    <n v="0"/>
    <n v="0"/>
    <n v="3.8659090909090907"/>
    <n v="0"/>
    <n v="0"/>
    <n v="0"/>
    <n v="3.8659090909090907"/>
    <n v="0"/>
    <n v="0"/>
    <n v="5"/>
    <s v="20215"/>
    <s v="2021-5-01"/>
  </r>
  <r>
    <s v="VSR"/>
    <x v="0"/>
    <s v="14002605-17"/>
    <n v="2021"/>
    <s v="Mayo"/>
    <n v="20.5"/>
    <s v="CLP"/>
    <n v="1065.8061818181818"/>
    <n v="636.36073745217368"/>
    <n v="0"/>
    <n v="106.57337662337662"/>
    <n v="14.319467772632573"/>
    <n v="0"/>
    <n v="0"/>
    <n v="0"/>
    <n v="0"/>
    <n v="0"/>
    <n v="0"/>
    <n v="0"/>
    <n v="0"/>
    <n v="6.4694805194805189"/>
    <n v="0"/>
    <n v="0"/>
    <n v="0"/>
    <n v="6.4694805194805189"/>
    <n v="0"/>
    <n v="0"/>
    <n v="5"/>
    <s v="20215"/>
    <s v="2021-5-01"/>
  </r>
  <r>
    <s v="VSR"/>
    <x v="0"/>
    <s v="14004945-16"/>
    <n v="2021"/>
    <s v="Mayo"/>
    <n v="2.5"/>
    <s v="CLP"/>
    <n v="148.14935064935065"/>
    <n v="82.964453605960188"/>
    <n v="0"/>
    <n v="14.814935064935066"/>
    <n v="0"/>
    <n v="0"/>
    <n v="0"/>
    <n v="0"/>
    <n v="0"/>
    <n v="0"/>
    <n v="0"/>
    <n v="0"/>
    <n v="0"/>
    <n v="0.78896103896103897"/>
    <n v="0"/>
    <n v="0"/>
    <n v="0"/>
    <n v="0.78896103896103897"/>
    <n v="0"/>
    <n v="0"/>
    <n v="5"/>
    <s v="20215"/>
    <s v="2021-5-01"/>
  </r>
  <r>
    <s v="VSR"/>
    <x v="1"/>
    <s v="14004807-16"/>
    <n v="2021"/>
    <s v="Mayo"/>
    <n v="7.5"/>
    <s v="USD"/>
    <n v="1200"/>
    <n v="658.15156340233693"/>
    <n v="0"/>
    <n v="0"/>
    <n v="5.2388296729143562"/>
    <n v="4.8099311440677965"/>
    <n v="2.1466033966033966"/>
    <n v="3.109390609390609"/>
    <n v="0.17607392607392605"/>
    <n v="0"/>
    <n v="0"/>
    <n v="0"/>
    <n v="0"/>
    <n v="0"/>
    <n v="0"/>
    <n v="0"/>
    <n v="0"/>
    <n v="17.403042997205112"/>
    <n v="7.1610439210693837"/>
    <n v="0"/>
    <n v="5"/>
    <s v="20215"/>
    <s v="2021-5-01"/>
  </r>
  <r>
    <s v="VSR"/>
    <x v="1"/>
    <s v="14004877-16"/>
    <n v="2021"/>
    <s v="Mayo"/>
    <n v="7.5"/>
    <s v="USD"/>
    <n v="900"/>
    <n v="478.26175207532515"/>
    <n v="0"/>
    <n v="0"/>
    <n v="5.2388296729143562"/>
    <n v="4.8099311440677965"/>
    <n v="2.1466033966033966"/>
    <n v="3.109390609390609"/>
    <n v="0.17607392607392605"/>
    <n v="0"/>
    <n v="0"/>
    <n v="0"/>
    <n v="0"/>
    <n v="0"/>
    <n v="0"/>
    <n v="0"/>
    <n v="0"/>
    <n v="17.403042997205112"/>
    <n v="7.1610439210693837"/>
    <n v="0"/>
    <n v="5"/>
    <s v="20215"/>
    <s v="2021-5-01"/>
  </r>
  <r>
    <s v="VSR"/>
    <x v="1"/>
    <s v="14003090-13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"/>
    <s v="14004806-14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"/>
    <s v="14004965-17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"/>
    <s v="14004966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"/>
    <s v="14004798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"/>
    <s v="14004800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"/>
    <s v="14004968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"/>
    <s v="14004967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"/>
    <s v="14004971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"/>
    <s v="14004970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"/>
    <s v="14004969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"/>
    <s v="14005004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"/>
    <s v="14004878-16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"/>
    <s v="14004809-17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"/>
    <s v="14004952-18"/>
    <n v="2021"/>
    <s v="Mayo"/>
    <n v="27.5"/>
    <s v="USD"/>
    <n v="2200"/>
    <n v="529.98362072116129"/>
    <n v="0"/>
    <n v="550"/>
    <n v="19.209042134019306"/>
    <n v="17.636414194915254"/>
    <n v="7.8708791208791204"/>
    <n v="11.401098901098901"/>
    <n v="0.64560439560439553"/>
    <n v="0"/>
    <n v="0"/>
    <n v="0"/>
    <n v="0"/>
    <n v="0"/>
    <n v="0"/>
    <n v="0"/>
    <n v="0"/>
    <n v="63.811157656418743"/>
    <n v="26.257161043921073"/>
    <n v="0"/>
    <n v="5"/>
    <s v="20215"/>
    <s v="2021-5-01"/>
  </r>
  <r>
    <s v="VSR"/>
    <x v="1"/>
    <s v="14004972-19"/>
    <n v="2021"/>
    <s v="Mayo"/>
    <n v="27.5"/>
    <s v="USD"/>
    <n v="2200"/>
    <n v="558.44647510384698"/>
    <n v="0"/>
    <n v="550"/>
    <n v="19.209042134019306"/>
    <n v="17.636414194915254"/>
    <n v="7.8708791208791204"/>
    <n v="11.401098901098901"/>
    <n v="0.64560439560439553"/>
    <n v="0"/>
    <n v="0"/>
    <n v="0"/>
    <n v="0"/>
    <n v="0"/>
    <n v="0"/>
    <n v="0"/>
    <n v="0"/>
    <n v="63.811157656418743"/>
    <n v="26.257161043921073"/>
    <n v="0"/>
    <n v="5"/>
    <s v="20215"/>
    <s v="2021-5-01"/>
  </r>
  <r>
    <s v="VSR"/>
    <x v="1"/>
    <s v="14004949-19"/>
    <n v="2021"/>
    <s v="Mayo"/>
    <n v="27.5"/>
    <s v="USD"/>
    <n v="990"/>
    <n v="528.5086079994644"/>
    <n v="0"/>
    <n v="165"/>
    <n v="0"/>
    <n v="17.636414194915254"/>
    <n v="7.8708791208791204"/>
    <n v="11.401098901098901"/>
    <n v="0.64560439560439553"/>
    <n v="0"/>
    <n v="0"/>
    <n v="0"/>
    <n v="0"/>
    <n v="0"/>
    <n v="0"/>
    <n v="0"/>
    <n v="0"/>
    <n v="63.811157656418743"/>
    <n v="26.257161043921073"/>
    <n v="0"/>
    <n v="5"/>
    <s v="20215"/>
    <s v="2021-5-01"/>
  </r>
  <r>
    <s v="VSR"/>
    <x v="1"/>
    <s v="14004950-19"/>
    <n v="2021"/>
    <s v="Mayo"/>
    <n v="25"/>
    <s v="USD"/>
    <n v="1375"/>
    <n v="452.38406425069684"/>
    <n v="0"/>
    <n v="375"/>
    <n v="0"/>
    <n v="16.033103813559322"/>
    <n v="7.1553446553446554"/>
    <n v="10.364635364635364"/>
    <n v="0.58691308691308686"/>
    <n v="0"/>
    <n v="0"/>
    <n v="0"/>
    <n v="0"/>
    <n v="0"/>
    <n v="0"/>
    <n v="0"/>
    <n v="0"/>
    <n v="58.010143324017037"/>
    <n v="23.870146403564611"/>
    <n v="0"/>
    <n v="5"/>
    <s v="20215"/>
    <s v="2021-5-01"/>
  </r>
  <r>
    <s v="VSR"/>
    <x v="1"/>
    <s v="14004951-19"/>
    <n v="2021"/>
    <s v="Mayo"/>
    <n v="25"/>
    <s v="USD"/>
    <n v="1375"/>
    <n v="454.20171977418875"/>
    <n v="0"/>
    <n v="375"/>
    <n v="0"/>
    <n v="16.033103813559322"/>
    <n v="7.1553446553446554"/>
    <n v="10.364635364635364"/>
    <n v="0.58691308691308686"/>
    <n v="0"/>
    <n v="0"/>
    <n v="0"/>
    <n v="0"/>
    <n v="0"/>
    <n v="0"/>
    <n v="0"/>
    <n v="0"/>
    <n v="58.010143324017037"/>
    <n v="23.870146403564611"/>
    <n v="0"/>
    <n v="5"/>
    <s v="20215"/>
    <s v="2021-5-01"/>
  </r>
  <r>
    <s v="VSR"/>
    <x v="1"/>
    <s v="14004944-16"/>
    <n v="2021"/>
    <s v="Mayo"/>
    <n v="12.5"/>
    <s v="USD"/>
    <n v="900"/>
    <n v="443.69859981551525"/>
    <n v="0"/>
    <n v="90"/>
    <n v="0"/>
    <n v="98.016551906779654"/>
    <n v="3.5776723276723277"/>
    <n v="5.1823176823176818"/>
    <n v="0.29345654345654343"/>
    <n v="0"/>
    <n v="0"/>
    <n v="0"/>
    <n v="0"/>
    <n v="0"/>
    <n v="0"/>
    <n v="0"/>
    <n v="0"/>
    <n v="119.00507166200852"/>
    <n v="11.935073201782306"/>
    <n v="0"/>
    <n v="5"/>
    <s v="20215"/>
    <s v="2021-5-01"/>
  </r>
  <r>
    <s v="VSR"/>
    <x v="1"/>
    <s v="14005003-17"/>
    <n v="2021"/>
    <s v="Mayo"/>
    <n v="12.5"/>
    <s v="USD"/>
    <n v="900"/>
    <n v="338.24011297410993"/>
    <n v="0"/>
    <n v="0"/>
    <n v="0"/>
    <n v="8.0165519067796609"/>
    <n v="3.5776723276723277"/>
    <n v="5.1823176823176818"/>
    <n v="0.29345654345654343"/>
    <n v="0"/>
    <n v="0"/>
    <n v="0"/>
    <n v="0"/>
    <n v="0"/>
    <n v="0"/>
    <n v="0"/>
    <n v="0"/>
    <n v="29.005071662008518"/>
    <n v="11.935073201782306"/>
    <n v="0"/>
    <n v="5"/>
    <s v="20215"/>
    <s v="2021-5-01"/>
  </r>
  <r>
    <s v="VSR"/>
    <x v="1"/>
    <s v="14004974-19"/>
    <n v="2021"/>
    <s v="Mayo"/>
    <n v="18.75"/>
    <s v="USD"/>
    <n v="675"/>
    <n v="338.05928964418916"/>
    <n v="0"/>
    <n v="0"/>
    <n v="0"/>
    <n v="12.024827860169491"/>
    <n v="5.3665084915084913"/>
    <n v="7.7734765234765231"/>
    <n v="0.44018481518481517"/>
    <n v="0"/>
    <n v="0"/>
    <n v="0"/>
    <n v="0"/>
    <n v="0"/>
    <n v="0"/>
    <n v="0"/>
    <n v="0"/>
    <n v="43.50760749301277"/>
    <n v="17.902609802673457"/>
    <n v="0"/>
    <n v="5"/>
    <s v="20215"/>
    <s v="2021-5-01"/>
  </r>
  <r>
    <s v="VSR"/>
    <x v="1"/>
    <s v="14005002-19"/>
    <n v="2021"/>
    <s v="Mayo"/>
    <n v="37.5"/>
    <s v="USD"/>
    <n v="1012.5"/>
    <n v="578.68389718542039"/>
    <n v="0"/>
    <n v="0"/>
    <n v="0"/>
    <n v="24.049655720338983"/>
    <n v="10.733016983016983"/>
    <n v="15.546953046953046"/>
    <n v="0.88036963036963034"/>
    <n v="0"/>
    <n v="0"/>
    <n v="0"/>
    <n v="0"/>
    <n v="0"/>
    <n v="0"/>
    <n v="0"/>
    <n v="0"/>
    <n v="87.015214986025541"/>
    <n v="35.805219605346913"/>
    <n v="0"/>
    <n v="5"/>
    <s v="20215"/>
    <s v="2021-5-01"/>
  </r>
  <r>
    <s v="VSR"/>
    <x v="1"/>
    <s v="14005001-18"/>
    <n v="2021"/>
    <s v="Mayo"/>
    <n v="25"/>
    <s v="USD"/>
    <n v="525"/>
    <n v="400.5951487788426"/>
    <n v="0"/>
    <n v="0"/>
    <n v="0"/>
    <n v="16.033103813559322"/>
    <n v="7.1553446553446554"/>
    <n v="10.364635364635364"/>
    <n v="0.58691308691308686"/>
    <n v="0"/>
    <n v="0"/>
    <n v="0"/>
    <n v="0"/>
    <n v="0"/>
    <n v="0"/>
    <n v="0"/>
    <n v="0"/>
    <n v="58.010143324017037"/>
    <n v="23.870146403564611"/>
    <n v="0"/>
    <n v="5"/>
    <s v="20215"/>
    <s v="2021-5-01"/>
  </r>
  <r>
    <s v="VSR"/>
    <x v="2"/>
    <s v="14004790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2"/>
    <s v="14004787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2"/>
    <s v="14004786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2"/>
    <s v="14004789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2"/>
    <s v="14004788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2"/>
    <s v="14002820-16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2"/>
    <s v="14004928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2"/>
    <s v="14004929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2"/>
    <s v="14002823-16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2"/>
    <s v="14002821-17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2"/>
    <s v="14002822-14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3"/>
    <s v="14004654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3"/>
    <s v="14004653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3"/>
    <s v="14004852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3"/>
    <s v="14004652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3"/>
    <s v="14004655-17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3"/>
    <s v="14004887-18"/>
    <n v="2021"/>
    <s v="Mayo"/>
    <n v="50"/>
    <s v="USD"/>
    <n v="1750"/>
    <n v="979.76510897295771"/>
    <n v="0"/>
    <n v="0"/>
    <n v="0"/>
    <n v="18.177391304347825"/>
    <n v="12.402597402597404"/>
    <n v="17.965367965367967"/>
    <n v="1.0173160173160172"/>
    <n v="0"/>
    <n v="0"/>
    <n v="0"/>
    <n v="0"/>
    <n v="0"/>
    <n v="0"/>
    <n v="0"/>
    <n v="0"/>
    <n v="97.302965496758446"/>
    <n v="47.740292807129222"/>
    <n v="0"/>
    <n v="5"/>
    <s v="20215"/>
    <s v="2021-5-01"/>
  </r>
  <r>
    <s v="VSR"/>
    <x v="3"/>
    <s v="14004886-18"/>
    <n v="2021"/>
    <s v="Mayo"/>
    <n v="50"/>
    <s v="USD"/>
    <n v="1400"/>
    <n v="810.33102139874234"/>
    <n v="0"/>
    <n v="0"/>
    <n v="0"/>
    <n v="18.177391304347825"/>
    <n v="12.402597402597404"/>
    <n v="17.965367965367967"/>
    <n v="1.0173160173160172"/>
    <n v="0"/>
    <n v="0"/>
    <n v="0"/>
    <n v="0"/>
    <n v="0"/>
    <n v="0"/>
    <n v="0"/>
    <n v="0"/>
    <n v="97.302965496758446"/>
    <n v="47.740292807129222"/>
    <n v="0"/>
    <n v="5"/>
    <s v="20215"/>
    <s v="2021-5-01"/>
  </r>
  <r>
    <s v="VSR"/>
    <x v="3"/>
    <s v="14004885-18"/>
    <n v="2021"/>
    <s v="Mayo"/>
    <n v="100"/>
    <s v="USD"/>
    <n v="2200"/>
    <n v="1531.9230298265174"/>
    <n v="0"/>
    <n v="0"/>
    <n v="0"/>
    <n v="36.35478260869565"/>
    <n v="24.805194805194809"/>
    <n v="35.930735930735935"/>
    <n v="2.0346320346320343"/>
    <n v="0"/>
    <n v="0"/>
    <n v="0"/>
    <n v="0"/>
    <n v="0"/>
    <n v="0"/>
    <n v="0"/>
    <n v="0"/>
    <n v="194.60593099351689"/>
    <n v="95.480585614258445"/>
    <n v="0"/>
    <n v="5"/>
    <s v="20215"/>
    <s v="2021-5-01"/>
  </r>
  <r>
    <s v="VSR"/>
    <x v="4"/>
    <s v="14004913-16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"/>
    <s v="14004877-15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"/>
    <s v="14004339-17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"/>
    <s v="14004343-17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"/>
    <s v="14004340-14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"/>
    <s v="14004341-14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"/>
    <s v="14004413-13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"/>
    <s v="14004414-13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"/>
    <s v="14004346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"/>
    <s v="14004345-17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5"/>
    <s v="14004391-19"/>
    <n v="2021"/>
    <s v="Mayo"/>
    <n v="50"/>
    <s v="USD"/>
    <n v="1800"/>
    <n v="846.74256736285929"/>
    <n v="0"/>
    <n v="0"/>
    <n v="0"/>
    <n v="25.543243243243239"/>
    <n v="11.275088547815821"/>
    <n v="16.332152695789059"/>
    <n v="0.9248327430145612"/>
    <n v="0"/>
    <n v="0"/>
    <n v="14.99103449232811"/>
    <n v="0"/>
    <n v="0"/>
    <n v="0"/>
    <n v="0"/>
    <n v="0"/>
    <n v="116.80664452932001"/>
    <n v="47.740292807129222"/>
    <n v="0"/>
    <n v="5"/>
    <s v="20215"/>
    <s v="2021-5-01"/>
  </r>
  <r>
    <s v="VSR"/>
    <x v="5"/>
    <s v="14004392-15"/>
    <n v="2021"/>
    <s v="Mayo"/>
    <n v="50"/>
    <s v="USD"/>
    <n v="3750"/>
    <n v="1556.3199746104988"/>
    <n v="0"/>
    <n v="0"/>
    <n v="0"/>
    <n v="25.543243243243239"/>
    <n v="11.275088547815821"/>
    <n v="16.332152695789059"/>
    <n v="0.9248327430145612"/>
    <n v="0"/>
    <n v="0"/>
    <n v="31.231321859016894"/>
    <n v="0"/>
    <n v="0"/>
    <n v="0"/>
    <n v="0"/>
    <n v="0"/>
    <n v="133.0469318960088"/>
    <n v="47.740292807129222"/>
    <n v="0"/>
    <n v="5"/>
    <s v="20215"/>
    <s v="2021-5-01"/>
  </r>
  <r>
    <s v="VSR"/>
    <x v="5"/>
    <s v="14004390-19"/>
    <n v="2021"/>
    <s v="Mayo"/>
    <n v="75"/>
    <s v="USD"/>
    <n v="1950"/>
    <n v="1190.0857969858785"/>
    <n v="0"/>
    <n v="0"/>
    <n v="0"/>
    <n v="38.314864864864859"/>
    <n v="16.912632821723729"/>
    <n v="24.49822904368359"/>
    <n v="1.387249114521842"/>
    <n v="0"/>
    <n v="0"/>
    <n v="16.240287366688786"/>
    <n v="0"/>
    <n v="0"/>
    <n v="0"/>
    <n v="0"/>
    <n v="0"/>
    <n v="168.96370242217665"/>
    <n v="71.610439210693826"/>
    <n v="0"/>
    <n v="5"/>
    <s v="20215"/>
    <s v="2021-5-01"/>
  </r>
  <r>
    <s v="VSR"/>
    <x v="6"/>
    <s v="14004718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6"/>
    <s v="14004719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6"/>
    <s v="14004720-19"/>
    <n v="2021"/>
    <s v="Mayo"/>
    <n v="250"/>
    <s v="USD"/>
    <n v="5000"/>
    <n v="3314.5874955405193"/>
    <n v="0"/>
    <n v="0"/>
    <n v="0"/>
    <n v="123.64942528735632"/>
    <n v="56.375442739079105"/>
    <n v="81.660763478945285"/>
    <n v="4.6241637150728057"/>
    <n v="0"/>
    <n v="0"/>
    <n v="41.641762478689195"/>
    <n v="0"/>
    <n v="0"/>
    <n v="0"/>
    <n v="0"/>
    <n v="0"/>
    <n v="546.65302173478881"/>
    <n v="238.7014640356461"/>
    <n v="0"/>
    <n v="5"/>
    <s v="20215"/>
    <s v="2021-5-01"/>
  </r>
  <r>
    <s v="VSR"/>
    <x v="6"/>
    <s v="14004401-18"/>
    <n v="2021"/>
    <s v="Mayo"/>
    <n v="75"/>
    <s v="USD"/>
    <n v="1500"/>
    <n v="1014.7996049342303"/>
    <n v="0"/>
    <n v="0"/>
    <n v="0"/>
    <n v="37.094827586206897"/>
    <n v="16.912632821723729"/>
    <n v="24.49822904368359"/>
    <n v="1.387249114521842"/>
    <n v="0"/>
    <n v="0"/>
    <n v="12.492528743606758"/>
    <n v="0"/>
    <n v="0"/>
    <n v="0"/>
    <n v="0"/>
    <n v="0"/>
    <n v="163.99590652043665"/>
    <n v="71.610439210693826"/>
    <n v="0"/>
    <n v="5"/>
    <s v="20215"/>
    <s v="2021-5-01"/>
  </r>
  <r>
    <s v="VSR"/>
    <x v="6"/>
    <s v="14004423-16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6"/>
    <s v="14004560-17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6"/>
    <s v="14004791-19"/>
    <n v="2021"/>
    <s v="Mayo"/>
    <n v="62.5"/>
    <s v="USD"/>
    <n v="2375"/>
    <n v="1335.4365150477299"/>
    <n v="0"/>
    <n v="0"/>
    <n v="0"/>
    <n v="30.912356321839081"/>
    <n v="14.093860684769776"/>
    <n v="20.415190869736321"/>
    <n v="1.1560409287682014"/>
    <n v="0"/>
    <n v="0"/>
    <n v="19.779837177377367"/>
    <n v="0"/>
    <n v="0"/>
    <n v="0"/>
    <n v="0"/>
    <n v="0"/>
    <n v="146.03265199140228"/>
    <n v="59.675366008911524"/>
    <n v="0"/>
    <n v="5"/>
    <s v="20215"/>
    <s v="2021-5-01"/>
  </r>
  <r>
    <s v="VSR"/>
    <x v="7"/>
    <s v="14004747-18"/>
    <n v="2021"/>
    <s v="Mayo"/>
    <n v="37.5"/>
    <s v="USD"/>
    <n v="1425"/>
    <n v="724.76456506683098"/>
    <n v="0"/>
    <n v="75"/>
    <n v="0"/>
    <n v="12.497727272727273"/>
    <n v="13.952922077922079"/>
    <n v="20.211038961038962"/>
    <n v="1.1444805194805194"/>
    <n v="0"/>
    <n v="0"/>
    <n v="11.867902306426419"/>
    <n v="0"/>
    <n v="0"/>
    <n v="0"/>
    <n v="0"/>
    <n v="0"/>
    <n v="95.479290742942155"/>
    <n v="35.805219605346913"/>
    <n v="0"/>
    <n v="5"/>
    <s v="20215"/>
    <s v="2021-5-01"/>
  </r>
  <r>
    <s v="VSR"/>
    <x v="7"/>
    <s v="14004920-18"/>
    <n v="2021"/>
    <s v="Mayo"/>
    <n v="50"/>
    <s v="USD"/>
    <n v="1600"/>
    <n v="1198.8067607337446"/>
    <n v="0"/>
    <n v="0"/>
    <n v="0"/>
    <n v="16.663636363636364"/>
    <n v="18.603896103896105"/>
    <n v="26.948051948051948"/>
    <n v="1.525974025974026"/>
    <n v="0"/>
    <n v="0"/>
    <n v="13.325363993180542"/>
    <n v="0"/>
    <n v="0"/>
    <n v="0"/>
    <n v="0"/>
    <n v="0"/>
    <n v="124.80721524186821"/>
    <n v="47.740292807129222"/>
    <n v="0"/>
    <n v="5"/>
    <s v="20215"/>
    <s v="2021-5-01"/>
  </r>
  <r>
    <s v="VSR"/>
    <x v="7"/>
    <s v="14004205-18"/>
    <n v="2021"/>
    <s v="Mayo"/>
    <n v="125"/>
    <s v="USD"/>
    <n v="2500"/>
    <n v="1683.456280237792"/>
    <n v="0"/>
    <n v="0"/>
    <n v="0"/>
    <n v="41.659090909090907"/>
    <n v="46.509740259740255"/>
    <n v="67.370129870129873"/>
    <n v="3.8149350649350651"/>
    <n v="0"/>
    <n v="0"/>
    <n v="20.820881239344597"/>
    <n v="0"/>
    <n v="0"/>
    <n v="0"/>
    <n v="0"/>
    <n v="0"/>
    <n v="299.52550936106371"/>
    <n v="119.35073201782305"/>
    <n v="0"/>
    <n v="5"/>
    <s v="20215"/>
    <s v="2021-5-01"/>
  </r>
  <r>
    <s v="VSR"/>
    <x v="8"/>
    <s v="14004994-17"/>
    <n v="2021"/>
    <s v="Mayo"/>
    <n v="12.5"/>
    <s v="USD"/>
    <n v="1250"/>
    <n v="665.90561757880664"/>
    <n v="0"/>
    <n v="187.5"/>
    <n v="8.7313827881905937"/>
    <n v="6.489583333333333"/>
    <n v="3.2638414217361582"/>
    <n v="4.727728411938938"/>
    <n v="0.26771474139895191"/>
    <n v="0"/>
    <n v="0"/>
    <n v="0"/>
    <n v="0"/>
    <n v="0"/>
    <n v="0"/>
    <n v="0"/>
    <n v="0"/>
    <n v="26.683941110189686"/>
    <n v="11.935073201782306"/>
    <n v="0"/>
    <n v="5"/>
    <s v="20215"/>
    <s v="2021-5-01"/>
  </r>
  <r>
    <s v="VSR"/>
    <x v="8"/>
    <s v="14004992-19"/>
    <n v="2021"/>
    <s v="Mayo"/>
    <n v="18.75"/>
    <s v="USD"/>
    <n v="750"/>
    <n v="331.53636494003939"/>
    <n v="0"/>
    <n v="112.5"/>
    <n v="13.09707418228589"/>
    <n v="9.734375"/>
    <n v="4.8957621326042382"/>
    <n v="7.0915926179084066"/>
    <n v="0.40157211209842791"/>
    <n v="0"/>
    <n v="0"/>
    <n v="0"/>
    <n v="0"/>
    <n v="0"/>
    <n v="0"/>
    <n v="0"/>
    <n v="0"/>
    <n v="40.025911665284525"/>
    <n v="17.902609802673457"/>
    <n v="0"/>
    <n v="5"/>
    <s v="20215"/>
    <s v="2021-5-01"/>
  </r>
  <r>
    <s v="VSR"/>
    <x v="8"/>
    <s v="14004993-18"/>
    <n v="2021"/>
    <s v="Mayo"/>
    <n v="18.75"/>
    <s v="USD"/>
    <n v="750"/>
    <n v="369.13935602256748"/>
    <n v="0"/>
    <n v="112.5"/>
    <n v="13.09707418228589"/>
    <n v="9.734375"/>
    <n v="4.8957621326042382"/>
    <n v="7.0915926179084066"/>
    <n v="0.40157211209842791"/>
    <n v="0"/>
    <n v="0"/>
    <n v="0"/>
    <n v="0"/>
    <n v="0"/>
    <n v="0"/>
    <n v="0"/>
    <n v="0"/>
    <n v="40.025911665284525"/>
    <n v="17.902609802673457"/>
    <n v="0"/>
    <n v="5"/>
    <s v="20215"/>
    <s v="2021-5-01"/>
  </r>
  <r>
    <s v="VSR"/>
    <x v="8"/>
    <s v="14004988-19"/>
    <n v="2021"/>
    <s v="Mayo"/>
    <n v="18.75"/>
    <s v="USD"/>
    <n v="562.5"/>
    <n v="278.4358844869675"/>
    <n v="0"/>
    <n v="84.375"/>
    <n v="13.09707418228589"/>
    <n v="9.734375"/>
    <n v="4.8957621326042382"/>
    <n v="7.0915926179084066"/>
    <n v="0.40157211209842791"/>
    <n v="0"/>
    <n v="0"/>
    <n v="0"/>
    <n v="0"/>
    <n v="0"/>
    <n v="0"/>
    <n v="0"/>
    <n v="0"/>
    <n v="40.025911665284525"/>
    <n v="17.902609802673457"/>
    <n v="0"/>
    <n v="5"/>
    <s v="20215"/>
    <s v="2021-5-01"/>
  </r>
  <r>
    <s v="VSR"/>
    <x v="8"/>
    <s v="14004989-19"/>
    <n v="2021"/>
    <s v="Mayo"/>
    <n v="25"/>
    <s v="USD"/>
    <n v="750"/>
    <n v="373.06550150611531"/>
    <n v="0"/>
    <n v="112.5"/>
    <n v="17.462765576381187"/>
    <n v="12.979166666666666"/>
    <n v="6.5276828434723164"/>
    <n v="9.455456823877876"/>
    <n v="0.53542948279790381"/>
    <n v="0"/>
    <n v="0"/>
    <n v="0"/>
    <n v="0"/>
    <n v="0"/>
    <n v="0"/>
    <n v="0"/>
    <n v="0"/>
    <n v="53.367882220379371"/>
    <n v="23.870146403564611"/>
    <n v="0"/>
    <n v="5"/>
    <s v="20215"/>
    <s v="2021-5-01"/>
  </r>
  <r>
    <s v="VSR"/>
    <x v="8"/>
    <s v="14004987-19"/>
    <n v="2021"/>
    <s v="Mayo"/>
    <n v="25"/>
    <s v="USD"/>
    <n v="750"/>
    <n v="373.12442536780338"/>
    <n v="0"/>
    <n v="112.5"/>
    <n v="17.462765576381187"/>
    <n v="12.979166666666666"/>
    <n v="6.5276828434723164"/>
    <n v="9.455456823877876"/>
    <n v="0.53542948279790381"/>
    <n v="0"/>
    <n v="0"/>
    <n v="0"/>
    <n v="0"/>
    <n v="0"/>
    <n v="0"/>
    <n v="0"/>
    <n v="0"/>
    <n v="53.367882220379371"/>
    <n v="23.870146403564611"/>
    <n v="0"/>
    <n v="5"/>
    <s v="20215"/>
    <s v="2021-5-01"/>
  </r>
  <r>
    <s v="VSR"/>
    <x v="8"/>
    <s v="14004990-19"/>
    <n v="2021"/>
    <s v="Mayo"/>
    <n v="25"/>
    <s v="USD"/>
    <n v="750"/>
    <n v="360.404366652146"/>
    <n v="0"/>
    <n v="112.5"/>
    <n v="17.462765576381187"/>
    <n v="12.979166666666666"/>
    <n v="6.5276828434723164"/>
    <n v="9.455456823877876"/>
    <n v="0.53542948279790381"/>
    <n v="0"/>
    <n v="0"/>
    <n v="0"/>
    <n v="0"/>
    <n v="0"/>
    <n v="0"/>
    <n v="0"/>
    <n v="0"/>
    <n v="53.367882220379371"/>
    <n v="23.870146403564611"/>
    <n v="0"/>
    <n v="5"/>
    <s v="20215"/>
    <s v="2021-5-01"/>
  </r>
  <r>
    <s v="VSR"/>
    <x v="8"/>
    <s v="14004991-19"/>
    <n v="2021"/>
    <s v="Mayo"/>
    <n v="12.5"/>
    <s v="USD"/>
    <n v="375"/>
    <n v="189.20752575472952"/>
    <n v="0"/>
    <n v="56.25"/>
    <n v="8.7313827881905937"/>
    <n v="6.489583333333333"/>
    <n v="3.2638414217361582"/>
    <n v="4.727728411938938"/>
    <n v="0.26771474139895191"/>
    <n v="0"/>
    <n v="0"/>
    <n v="0"/>
    <n v="0"/>
    <n v="0"/>
    <n v="0"/>
    <n v="0"/>
    <n v="0"/>
    <n v="26.683941110189686"/>
    <n v="11.935073201782306"/>
    <n v="0"/>
    <n v="5"/>
    <s v="20215"/>
    <s v="2021-5-01"/>
  </r>
  <r>
    <s v="VSR"/>
    <x v="8"/>
    <s v="14004534-17"/>
    <n v="2021"/>
    <s v="Mayo"/>
    <n v="125"/>
    <s v="USD"/>
    <n v="4375"/>
    <n v="2572.9275596994107"/>
    <n v="0"/>
    <n v="437.5"/>
    <n v="0"/>
    <n v="64.895833333333329"/>
    <n v="32.638414217361586"/>
    <n v="47.277284119389385"/>
    <n v="2.6771474139895193"/>
    <n v="0"/>
    <n v="0"/>
    <n v="0"/>
    <n v="0"/>
    <n v="0"/>
    <n v="0"/>
    <n v="0"/>
    <n v="0"/>
    <n v="266.83941110189687"/>
    <n v="119.35073201782305"/>
    <n v="0"/>
    <n v="5"/>
    <s v="20215"/>
    <s v="2021-5-01"/>
  </r>
  <r>
    <s v="VSR"/>
    <x v="8"/>
    <s v="14004539-18"/>
    <n v="2021"/>
    <s v="Mayo"/>
    <n v="75"/>
    <s v="USD"/>
    <n v="3000"/>
    <n v="1544.6785784057029"/>
    <n v="0"/>
    <n v="300"/>
    <n v="0"/>
    <n v="38.9375"/>
    <n v="19.583048530416953"/>
    <n v="28.366370471633626"/>
    <n v="1.6062884483937117"/>
    <n v="0"/>
    <n v="0"/>
    <n v="0"/>
    <n v="0"/>
    <n v="0"/>
    <n v="0"/>
    <n v="0"/>
    <n v="0"/>
    <n v="160.1036466611381"/>
    <n v="71.610439210693826"/>
    <n v="0"/>
    <n v="5"/>
    <s v="20215"/>
    <s v="2021-5-01"/>
  </r>
  <r>
    <s v="VSR"/>
    <x v="8"/>
    <s v="14004537-18"/>
    <n v="2021"/>
    <s v="Mayo"/>
    <n v="62.5"/>
    <s v="USD"/>
    <n v="2187.5"/>
    <n v="1308.0823219147244"/>
    <n v="0"/>
    <n v="218.75"/>
    <n v="0"/>
    <n v="32.447916666666664"/>
    <n v="16.319207108680793"/>
    <n v="23.638642059694693"/>
    <n v="1.3385737069947596"/>
    <n v="0"/>
    <n v="0"/>
    <n v="0"/>
    <n v="0"/>
    <n v="0"/>
    <n v="0"/>
    <n v="0"/>
    <n v="0"/>
    <n v="133.41970555094844"/>
    <n v="59.675366008911524"/>
    <n v="0"/>
    <n v="5"/>
    <s v="20215"/>
    <s v="2021-5-01"/>
  </r>
  <r>
    <s v="VSR"/>
    <x v="8"/>
    <s v="14004538-19"/>
    <n v="2021"/>
    <s v="Mayo"/>
    <n v="87.5"/>
    <s v="USD"/>
    <n v="2625"/>
    <n v="1482.4607662627861"/>
    <n v="0"/>
    <n v="262.5"/>
    <n v="0"/>
    <n v="45.427083333333336"/>
    <n v="22.846889952153113"/>
    <n v="33.094098883572563"/>
    <n v="1.8740031897926634"/>
    <n v="0"/>
    <n v="0"/>
    <n v="0"/>
    <n v="0"/>
    <n v="0"/>
    <n v="0"/>
    <n v="0"/>
    <n v="0"/>
    <n v="186.78758777132782"/>
    <n v="83.545512412476143"/>
    <n v="0"/>
    <n v="5"/>
    <s v="20215"/>
    <s v="2021-5-01"/>
  </r>
  <r>
    <s v="VSR"/>
    <x v="8"/>
    <s v="14004540-17"/>
    <n v="2021"/>
    <s v="Mayo"/>
    <n v="12.5"/>
    <s v="USD"/>
    <n v="1500"/>
    <n v="638.3078983695508"/>
    <n v="0"/>
    <n v="150"/>
    <n v="0"/>
    <n v="6.489583333333333"/>
    <n v="3.2638414217361582"/>
    <n v="4.727728411938938"/>
    <n v="0.26771474139895191"/>
    <n v="0"/>
    <n v="0"/>
    <n v="0"/>
    <n v="0"/>
    <n v="0"/>
    <n v="0"/>
    <n v="0"/>
    <n v="0"/>
    <n v="26.683941110189686"/>
    <n v="11.935073201782306"/>
    <n v="0"/>
    <n v="5"/>
    <s v="20215"/>
    <s v="2021-5-01"/>
  </r>
  <r>
    <s v="VSR"/>
    <x v="9"/>
    <s v="14004058-18"/>
    <n v="2021"/>
    <s v="Mayo"/>
    <n v="62.5"/>
    <s v="USD"/>
    <n v="2062.5"/>
    <n v="1003.015212958249"/>
    <n v="0"/>
    <n v="0"/>
    <n v="0"/>
    <n v="0"/>
    <n v="36.912492269635123"/>
    <n v="53.468357039785609"/>
    <n v="3.0277262420119566"/>
    <n v="0"/>
    <n v="0"/>
    <n v="0"/>
    <n v="0"/>
    <n v="0"/>
    <n v="0"/>
    <n v="0"/>
    <n v="0"/>
    <n v="153.08394156034421"/>
    <n v="59.675366008911524"/>
    <n v="0"/>
    <n v="5"/>
    <s v="20215"/>
    <s v="2021-5-01"/>
  </r>
  <r>
    <s v="VSR"/>
    <x v="9"/>
    <s v="14004842-18"/>
    <n v="2021"/>
    <s v="Mayo"/>
    <n v="62.5"/>
    <s v="USD"/>
    <n v="3750"/>
    <n v="1306.9671810288178"/>
    <n v="0"/>
    <n v="0"/>
    <n v="0"/>
    <n v="0"/>
    <n v="36.912492269635123"/>
    <n v="53.468357039785609"/>
    <n v="3.0277262420119566"/>
    <n v="0"/>
    <n v="0"/>
    <n v="0"/>
    <n v="0"/>
    <n v="0"/>
    <n v="0"/>
    <n v="0"/>
    <n v="0"/>
    <n v="153.08394156034421"/>
    <n v="59.675366008911524"/>
    <n v="0"/>
    <n v="5"/>
    <s v="20215"/>
    <s v="2021-5-01"/>
  </r>
  <r>
    <s v="VSR"/>
    <x v="10"/>
    <s v="14004627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0"/>
    <s v="14004630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1"/>
    <s v="14004591-18"/>
    <n v="2021"/>
    <s v="Mayo"/>
    <n v="50"/>
    <s v="USD"/>
    <n v="1600"/>
    <n v="1090.9126478977155"/>
    <n v="0"/>
    <n v="0"/>
    <n v="0"/>
    <n v="22.059655172413791"/>
    <n v="15.503246753246755"/>
    <n v="22.456709956709954"/>
    <n v="1.2716450216450217"/>
    <n v="0"/>
    <n v="0"/>
    <n v="13.325363993180542"/>
    <n v="0"/>
    <n v="0"/>
    <n v="0"/>
    <n v="0"/>
    <n v="0"/>
    <n v="122.35691370432529"/>
    <n v="47.740292807129222"/>
    <n v="0"/>
    <n v="5"/>
    <s v="20215"/>
    <s v="2021-5-01"/>
  </r>
  <r>
    <s v="VSR"/>
    <x v="11"/>
    <s v="14004212-18"/>
    <n v="2021"/>
    <s v="Mayo"/>
    <n v="75"/>
    <s v="USD"/>
    <n v="2700"/>
    <n v="1666.9009165908315"/>
    <n v="0"/>
    <n v="0"/>
    <n v="0"/>
    <n v="33.08948275862069"/>
    <n v="23.254870129870127"/>
    <n v="33.685064935064936"/>
    <n v="1.9074675324675325"/>
    <n v="0"/>
    <n v="0"/>
    <n v="22.486551738492164"/>
    <n v="0"/>
    <n v="0"/>
    <n v="0"/>
    <n v="0"/>
    <n v="0"/>
    <n v="186.03387630520928"/>
    <n v="71.610439210693826"/>
    <n v="0"/>
    <n v="5"/>
    <s v="20215"/>
    <s v="2021-5-01"/>
  </r>
  <r>
    <s v="VSR"/>
    <x v="11"/>
    <s v="14004700-18"/>
    <n v="2021"/>
    <s v="Mayo"/>
    <n v="37.5"/>
    <s v="USD"/>
    <n v="1687.5"/>
    <n v="878.05034608941037"/>
    <n v="0"/>
    <n v="0"/>
    <n v="0"/>
    <n v="16.544741379310345"/>
    <n v="11.627435064935064"/>
    <n v="16.842532467532468"/>
    <n v="0.95373376623376627"/>
    <n v="0"/>
    <n v="0"/>
    <n v="14.054094836557603"/>
    <n v="0"/>
    <n v="0"/>
    <n v="0"/>
    <n v="0"/>
    <n v="0"/>
    <n v="95.827757119916157"/>
    <n v="35.805219605346913"/>
    <n v="0"/>
    <n v="5"/>
    <s v="20215"/>
    <s v="2021-5-01"/>
  </r>
  <r>
    <s v="VSR"/>
    <x v="11"/>
    <s v="14004589-19"/>
    <n v="2021"/>
    <s v="Mayo"/>
    <n v="62.5"/>
    <s v="USD"/>
    <n v="2250"/>
    <n v="1269.4336879373404"/>
    <n v="0"/>
    <n v="0"/>
    <n v="0"/>
    <n v="27.574568965517241"/>
    <n v="19.379058441558442"/>
    <n v="28.070887445887443"/>
    <n v="1.589556277056277"/>
    <n v="0"/>
    <n v="0"/>
    <n v="18.738793115410136"/>
    <n v="0"/>
    <n v="0"/>
    <n v="0"/>
    <n v="0"/>
    <n v="0"/>
    <n v="155.02823025434108"/>
    <n v="59.675366008911524"/>
    <n v="0"/>
    <n v="5"/>
    <s v="20215"/>
    <s v="2021-5-01"/>
  </r>
  <r>
    <s v="VSR"/>
    <x v="11"/>
    <s v="14004213-18"/>
    <n v="2021"/>
    <s v="Mayo"/>
    <n v="75"/>
    <s v="USD"/>
    <n v="2025"/>
    <n v="1250.895165427437"/>
    <n v="0"/>
    <n v="0"/>
    <n v="0"/>
    <n v="33.08948275862069"/>
    <n v="23.254870129870127"/>
    <n v="33.685064935064936"/>
    <n v="1.9074675324675325"/>
    <n v="0"/>
    <n v="0"/>
    <n v="16.864913803869122"/>
    <n v="0"/>
    <n v="0"/>
    <n v="0"/>
    <n v="0"/>
    <n v="0"/>
    <n v="180.41223837058624"/>
    <n v="71.610439210693826"/>
    <n v="0"/>
    <n v="5"/>
    <s v="20215"/>
    <s v="2021-5-01"/>
  </r>
  <r>
    <s v="VSR"/>
    <x v="11"/>
    <s v="14004590-19"/>
    <n v="2021"/>
    <s v="Mayo"/>
    <n v="150"/>
    <s v="USD"/>
    <n v="3300"/>
    <n v="2556.183139142493"/>
    <n v="0"/>
    <n v="0"/>
    <n v="0"/>
    <n v="66.17896551724138"/>
    <n v="46.509740259740255"/>
    <n v="67.370129870129873"/>
    <n v="3.8149350649350651"/>
    <n v="0"/>
    <n v="0"/>
    <n v="27.483563235934866"/>
    <n v="0"/>
    <n v="0"/>
    <n v="0"/>
    <n v="0"/>
    <n v="0"/>
    <n v="354.57821236936911"/>
    <n v="143.22087842138765"/>
    <n v="0"/>
    <n v="5"/>
    <s v="20215"/>
    <s v="2021-5-01"/>
  </r>
  <r>
    <s v="VSR"/>
    <x v="11"/>
    <s v="14004944-16"/>
    <n v="2021"/>
    <s v="Mayo"/>
    <n v="75"/>
    <s v="USD"/>
    <n v="5400"/>
    <n v="2662.1915988930914"/>
    <n v="0"/>
    <n v="540"/>
    <n v="0"/>
    <n v="573.08948275862076"/>
    <n v="23.254870129870127"/>
    <n v="33.685064935064936"/>
    <n v="1.9074675324675325"/>
    <n v="0"/>
    <n v="0"/>
    <n v="44.973103476984328"/>
    <n v="0"/>
    <n v="0"/>
    <n v="0"/>
    <n v="0"/>
    <n v="0"/>
    <n v="748.52042804370149"/>
    <n v="71.610439210693826"/>
    <n v="0"/>
    <n v="5"/>
    <s v="20215"/>
    <s v="2021-5-01"/>
  </r>
  <r>
    <s v="VSR"/>
    <x v="12"/>
    <s v="14004714-17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2"/>
    <s v="14004712-16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2"/>
    <s v="14004451-18"/>
    <n v="2021"/>
    <s v="Mayo"/>
    <n v="125"/>
    <s v="USD"/>
    <n v="4750"/>
    <n v="2351.007905668293"/>
    <n v="0"/>
    <n v="250"/>
    <n v="0"/>
    <n v="82.746031746031733"/>
    <n v="28.187721369539553"/>
    <n v="40.830381739472642"/>
    <n v="2.3120818575364028"/>
    <n v="0"/>
    <n v="0"/>
    <n v="39.559674354754733"/>
    <n v="0"/>
    <n v="0"/>
    <n v="0"/>
    <n v="0"/>
    <n v="0"/>
    <n v="312.98662308515816"/>
    <n v="119.35073201782305"/>
    <n v="0"/>
    <n v="5"/>
    <s v="20215"/>
    <s v="2021-5-01"/>
  </r>
  <r>
    <s v="VSR"/>
    <x v="12"/>
    <s v="14004713-18"/>
    <n v="2021"/>
    <s v="Mayo"/>
    <n v="37.5"/>
    <s v="USD"/>
    <n v="1425"/>
    <n v="704.29242145611568"/>
    <n v="0"/>
    <n v="75"/>
    <n v="0"/>
    <n v="24.823809523809519"/>
    <n v="8.4563164108618647"/>
    <n v="12.249114521841795"/>
    <n v="0.69362455726092098"/>
    <n v="0"/>
    <n v="0"/>
    <n v="11.867902306426419"/>
    <n v="0"/>
    <n v="0"/>
    <n v="0"/>
    <n v="0"/>
    <n v="0"/>
    <n v="93.895986925547433"/>
    <n v="35.805219605346913"/>
    <n v="0"/>
    <n v="5"/>
    <s v="20215"/>
    <s v="2021-5-01"/>
  </r>
  <r>
    <s v="VSR"/>
    <x v="12"/>
    <s v="14004782-17"/>
    <n v="2021"/>
    <s v="Mayo"/>
    <n v="31.25"/>
    <s v="USD"/>
    <n v="2250"/>
    <n v="890.02440764623748"/>
    <n v="0"/>
    <n v="0"/>
    <n v="0"/>
    <n v="20.686507936507933"/>
    <n v="7.0469303423848881"/>
    <n v="10.207595434868161"/>
    <n v="0.57802046438410071"/>
    <n v="0"/>
    <n v="0"/>
    <n v="18.738793115410136"/>
    <n v="0"/>
    <n v="0"/>
    <n v="0"/>
    <n v="0"/>
    <n v="0"/>
    <n v="87.095530298010985"/>
    <n v="29.837683004455762"/>
    <n v="0"/>
    <n v="5"/>
    <s v="20215"/>
    <s v="2021-5-01"/>
  </r>
  <r>
    <s v="VSR"/>
    <x v="12"/>
    <s v="14004781-18"/>
    <n v="2021"/>
    <s v="Mayo"/>
    <n v="75"/>
    <s v="USD"/>
    <n v="2850"/>
    <n v="1599.5394505518702"/>
    <n v="0"/>
    <n v="0"/>
    <n v="0"/>
    <n v="49.647619047619038"/>
    <n v="16.912632821723729"/>
    <n v="24.49822904368359"/>
    <n v="1.387249114521842"/>
    <n v="0"/>
    <n v="0"/>
    <n v="23.735804612852839"/>
    <n v="0"/>
    <n v="0"/>
    <n v="0"/>
    <n v="0"/>
    <n v="0"/>
    <n v="187.79197385109487"/>
    <n v="71.610439210693826"/>
    <n v="0"/>
    <n v="5"/>
    <s v="20215"/>
    <s v="2021-5-01"/>
  </r>
  <r>
    <s v="VSR"/>
    <x v="13"/>
    <s v="14004450-18"/>
    <n v="2021"/>
    <s v="Mayo"/>
    <n v="87.5"/>
    <s v="USD"/>
    <n v="2362.5"/>
    <n v="1492.1228371578375"/>
    <n v="0"/>
    <n v="0"/>
    <n v="0"/>
    <n v="43.309259259259257"/>
    <n v="16.695804195804193"/>
    <n v="24.184149184149184"/>
    <n v="1.3694638694638694"/>
    <n v="0"/>
    <n v="0"/>
    <n v="0"/>
    <n v="0"/>
    <n v="0"/>
    <n v="0"/>
    <n v="0"/>
    <n v="0"/>
    <n v="169.10418892115263"/>
    <n v="83.545512412476143"/>
    <n v="0"/>
    <n v="5"/>
    <s v="20215"/>
    <s v="2021-5-01"/>
  </r>
  <r>
    <s v="VSR"/>
    <x v="13"/>
    <s v="14004872-18"/>
    <n v="2021"/>
    <s v="Mayo"/>
    <n v="87.5"/>
    <s v="USD"/>
    <n v="4375"/>
    <n v="2098.6233592837925"/>
    <n v="0"/>
    <n v="0"/>
    <n v="0"/>
    <n v="43.309259259259257"/>
    <n v="16.695804195804193"/>
    <n v="24.184149184149184"/>
    <n v="1.3694638694638694"/>
    <n v="0"/>
    <n v="0"/>
    <n v="0"/>
    <n v="0"/>
    <n v="0"/>
    <n v="0"/>
    <n v="0"/>
    <n v="0"/>
    <n v="169.10418892115263"/>
    <n v="83.545512412476143"/>
    <n v="0"/>
    <n v="5"/>
    <s v="20215"/>
    <s v="2021-5-01"/>
  </r>
  <r>
    <s v="VSR"/>
    <x v="13"/>
    <s v="14004783-15"/>
    <n v="2021"/>
    <s v="Mayo"/>
    <n v="6.25"/>
    <s v="USD"/>
    <n v="687.5"/>
    <n v="318.18348681286778"/>
    <n v="0"/>
    <n v="0"/>
    <n v="0"/>
    <n v="3.0935185185185183"/>
    <n v="1.1925574425574426"/>
    <n v="1.7274392274392274"/>
    <n v="9.7818847818847809E-2"/>
    <n v="0"/>
    <n v="0"/>
    <n v="0"/>
    <n v="0"/>
    <n v="0"/>
    <n v="0"/>
    <n v="0"/>
    <n v="0"/>
    <n v="12.078870637225188"/>
    <n v="5.9675366008911528"/>
    <n v="0"/>
    <n v="5"/>
    <s v="20215"/>
    <s v="2021-5-01"/>
  </r>
  <r>
    <s v="VSR"/>
    <x v="13"/>
    <s v="14004784-15"/>
    <n v="2021"/>
    <s v="Mayo"/>
    <n v="6.25"/>
    <s v="USD"/>
    <n v="1375"/>
    <n v="470.99550804858109"/>
    <n v="0"/>
    <n v="0"/>
    <n v="0"/>
    <n v="3.0935185185185183"/>
    <n v="1.1925574425574426"/>
    <n v="1.7274392274392274"/>
    <n v="9.7818847818847809E-2"/>
    <n v="0"/>
    <n v="0"/>
    <n v="0"/>
    <n v="0"/>
    <n v="0"/>
    <n v="0"/>
    <n v="0"/>
    <n v="0"/>
    <n v="12.078870637225188"/>
    <n v="5.9675366008911528"/>
    <n v="0"/>
    <n v="5"/>
    <s v="20215"/>
    <s v="2021-5-01"/>
  </r>
  <r>
    <s v="VSR"/>
    <x v="14"/>
    <s v="14004668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5"/>
    <s v="14004814-18"/>
    <n v="2021"/>
    <s v="Mayo"/>
    <n v="62.5"/>
    <s v="USD"/>
    <n v="2500"/>
    <n v="906.50809961648008"/>
    <n v="0"/>
    <n v="250"/>
    <n v="43.656913940952968"/>
    <n v="0"/>
    <n v="14.764996907854051"/>
    <n v="21.387342815914245"/>
    <n v="1.2110904968047824"/>
    <n v="0"/>
    <n v="0"/>
    <n v="20.820881239344597"/>
    <n v="0"/>
    <n v="0"/>
    <n v="0"/>
    <n v="0"/>
    <n v="0"/>
    <n v="117.8596774688292"/>
    <n v="59.675366008911524"/>
    <n v="0"/>
    <n v="5"/>
    <s v="20215"/>
    <s v="2021-5-01"/>
  </r>
  <r>
    <s v="VSR"/>
    <x v="15"/>
    <s v="14004919-16"/>
    <n v="2021"/>
    <s v="Mayo"/>
    <n v="25"/>
    <s v="USD"/>
    <n v="1800"/>
    <n v="887.3971996310305"/>
    <n v="0"/>
    <n v="180"/>
    <n v="0"/>
    <n v="180"/>
    <n v="5.9059987631416195"/>
    <n v="8.5549371263656973"/>
    <n v="0.48443619872191301"/>
    <n v="0"/>
    <n v="0"/>
    <n v="14.99103449232811"/>
    <n v="0"/>
    <n v="0"/>
    <n v="0"/>
    <n v="0"/>
    <n v="0"/>
    <n v="233.80655298412194"/>
    <n v="23.870146403564611"/>
    <n v="0"/>
    <n v="5"/>
    <s v="20215"/>
    <s v="2021-5-01"/>
  </r>
  <r>
    <s v="VSR"/>
    <x v="16"/>
    <s v="14004766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6"/>
    <s v="14004942-16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6"/>
    <s v="14004941-16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6"/>
    <s v="14004763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6"/>
    <s v="14004764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6"/>
    <s v="14004765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6"/>
    <s v="14004760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6"/>
    <s v="14004761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6"/>
    <s v="14004940-16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6"/>
    <s v="14004938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6"/>
    <s v="14004937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7"/>
    <s v="14004955-17"/>
    <n v="2021"/>
    <s v="Mayo"/>
    <n v="750"/>
    <s v="USD"/>
    <n v="71250"/>
    <n v="26333.654617394153"/>
    <n v="0"/>
    <n v="18750"/>
    <n v="523.88296729143565"/>
    <n v="898.05722891566256"/>
    <n v="398.65491651205934"/>
    <n v="577.45825602968466"/>
    <n v="32.699443413729128"/>
    <n v="0"/>
    <n v="0"/>
    <n v="0"/>
    <n v="0"/>
    <n v="0"/>
    <n v="0"/>
    <n v="0"/>
    <n v="0"/>
    <n v="2622.9742369780738"/>
    <n v="716.10439210693823"/>
    <n v="0"/>
    <n v="5"/>
    <s v="20215"/>
    <s v="2021-5-01"/>
  </r>
  <r>
    <s v="VSR"/>
    <x v="17"/>
    <s v="14004954-18"/>
    <n v="2021"/>
    <s v="Mayo"/>
    <n v="50"/>
    <s v="USD"/>
    <n v="4000"/>
    <n v="963.60658312938415"/>
    <n v="0"/>
    <n v="1000"/>
    <n v="34.925531152762375"/>
    <n v="59.870481927710841"/>
    <n v="26.576994434137294"/>
    <n v="38.497217068645639"/>
    <n v="2.1799628942486082"/>
    <n v="0"/>
    <n v="0"/>
    <n v="0"/>
    <n v="0"/>
    <n v="0"/>
    <n v="0"/>
    <n v="0"/>
    <n v="0"/>
    <n v="174.86494913187158"/>
    <n v="47.740292807129222"/>
    <n v="0"/>
    <n v="5"/>
    <s v="20215"/>
    <s v="2021-5-01"/>
  </r>
  <r>
    <s v="VSR"/>
    <x v="18"/>
    <s v="14004965-17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8"/>
    <s v="14004975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8"/>
    <s v="14004977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8"/>
    <s v="14004976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8"/>
    <s v="14004981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8"/>
    <s v="14004983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8"/>
    <s v="14004982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8"/>
    <s v="14004984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9"/>
    <s v="14004807-16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9"/>
    <s v="14004877-16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9"/>
    <s v="14005011-19"/>
    <n v="2021"/>
    <s v="Mayo"/>
    <n v="12.5"/>
    <s v="USD"/>
    <n v="506.25"/>
    <n v="200.59820239082848"/>
    <n v="0"/>
    <n v="18.75"/>
    <n v="8.7313827881905937"/>
    <n v="0"/>
    <n v="2.8187721369539553"/>
    <n v="4.0830381739472648"/>
    <n v="0.2312081857536403"/>
    <n v="0"/>
    <n v="0"/>
    <n v="4.2162284509672805"/>
    <n v="0"/>
    <n v="0"/>
    <n v="0"/>
    <n v="0"/>
    <n v="0"/>
    <n v="23.284320149404444"/>
    <n v="11.935073201782306"/>
    <n v="0"/>
    <n v="5"/>
    <s v="20215"/>
    <s v="2021-5-01"/>
  </r>
  <r>
    <s v="VSR"/>
    <x v="19"/>
    <s v="14005013-19"/>
    <n v="2021"/>
    <s v="Mayo"/>
    <n v="12.5"/>
    <s v="USD"/>
    <n v="506.25"/>
    <n v="181.78304262441338"/>
    <n v="0"/>
    <n v="18.75"/>
    <n v="8.7313827881905937"/>
    <n v="0"/>
    <n v="2.8187721369539553"/>
    <n v="4.0830381739472648"/>
    <n v="0.2312081857536403"/>
    <n v="0"/>
    <n v="0"/>
    <n v="4.2162284509672805"/>
    <n v="0"/>
    <n v="0"/>
    <n v="0"/>
    <n v="0"/>
    <n v="0"/>
    <n v="23.284320149404444"/>
    <n v="11.935073201782306"/>
    <n v="0"/>
    <n v="5"/>
    <s v="20215"/>
    <s v="2021-5-01"/>
  </r>
  <r>
    <s v="VSR"/>
    <x v="19"/>
    <s v="14005012-19"/>
    <n v="2021"/>
    <s v="Mayo"/>
    <n v="12.5"/>
    <s v="USD"/>
    <n v="506.25"/>
    <n v="164.73633625417628"/>
    <n v="0"/>
    <n v="18.75"/>
    <n v="8.7313827881905937"/>
    <n v="0"/>
    <n v="2.8187721369539553"/>
    <n v="4.0830381739472648"/>
    <n v="0.2312081857536403"/>
    <n v="0"/>
    <n v="0"/>
    <n v="4.2162284509672805"/>
    <n v="0"/>
    <n v="0"/>
    <n v="0"/>
    <n v="0"/>
    <n v="0"/>
    <n v="23.284320149404444"/>
    <n v="11.935073201782306"/>
    <n v="0"/>
    <n v="5"/>
    <s v="20215"/>
    <s v="2021-5-01"/>
  </r>
  <r>
    <s v="VSR"/>
    <x v="19"/>
    <s v="14005014-19"/>
    <n v="2021"/>
    <s v="Mayo"/>
    <n v="6.25"/>
    <s v="USD"/>
    <n v="253.125"/>
    <n v="110.53642061025609"/>
    <n v="0"/>
    <n v="9.375"/>
    <n v="4.3656913940952968"/>
    <n v="0"/>
    <n v="1.4093860684769777"/>
    <n v="2.0415190869736324"/>
    <n v="0.11560409287682015"/>
    <n v="0"/>
    <n v="0"/>
    <n v="2.1081142254836402"/>
    <n v="0"/>
    <n v="0"/>
    <n v="0"/>
    <n v="0"/>
    <n v="0"/>
    <n v="11.642160074702222"/>
    <n v="5.9675366008911528"/>
    <n v="0"/>
    <n v="5"/>
    <s v="20215"/>
    <s v="2021-5-01"/>
  </r>
  <r>
    <s v="VSR"/>
    <x v="19"/>
    <s v="14005009-16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9"/>
    <s v="14004806-18"/>
    <n v="2021"/>
    <s v="Mayo"/>
    <n v="12.5"/>
    <s v="USD"/>
    <n v="956.25"/>
    <n v="299.46229570162797"/>
    <n v="0"/>
    <n v="37.5"/>
    <n v="8.7313827881905937"/>
    <n v="0"/>
    <n v="2.8187721369539553"/>
    <n v="4.0830381739472648"/>
    <n v="0.2312081857536403"/>
    <n v="0"/>
    <n v="0"/>
    <n v="7.9639870740493084"/>
    <n v="0"/>
    <n v="0"/>
    <n v="0"/>
    <n v="0"/>
    <n v="0"/>
    <n v="27.032078772486472"/>
    <n v="11.935073201782306"/>
    <n v="0"/>
    <n v="5"/>
    <s v="20215"/>
    <s v="2021-5-01"/>
  </r>
  <r>
    <s v="VSR"/>
    <x v="19"/>
    <s v="14005010-16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19"/>
    <s v="14005015-19"/>
    <n v="2021"/>
    <s v="Mayo"/>
    <n v="25"/>
    <s v="USD"/>
    <n v="675"/>
    <n v="351.02028800456594"/>
    <n v="0"/>
    <n v="25"/>
    <n v="17.462765576381187"/>
    <n v="0"/>
    <n v="5.6375442739079107"/>
    <n v="8.1660763478945295"/>
    <n v="0.4624163715072806"/>
    <n v="0"/>
    <n v="0"/>
    <n v="5.621637934623041"/>
    <n v="0"/>
    <n v="0"/>
    <n v="0"/>
    <n v="0"/>
    <n v="0"/>
    <n v="43.757821331497368"/>
    <n v="23.870146403564611"/>
    <n v="0"/>
    <n v="5"/>
    <s v="20215"/>
    <s v="2021-5-01"/>
  </r>
  <r>
    <s v="VSR"/>
    <x v="19"/>
    <s v="14005019-19"/>
    <n v="2021"/>
    <s v="Mayo"/>
    <n v="12.5"/>
    <s v="USD"/>
    <n v="506.25"/>
    <n v="166.07638678891712"/>
    <n v="0"/>
    <n v="18.75"/>
    <n v="8.7313827881905937"/>
    <n v="0"/>
    <n v="2.8187721369539553"/>
    <n v="4.0830381739472648"/>
    <n v="0.2312081857536403"/>
    <n v="0"/>
    <n v="0"/>
    <n v="4.2162284509672805"/>
    <n v="0"/>
    <n v="0"/>
    <n v="0"/>
    <n v="0"/>
    <n v="0"/>
    <n v="23.284320149404444"/>
    <n v="11.935073201782306"/>
    <n v="0"/>
    <n v="5"/>
    <s v="20215"/>
    <s v="2021-5-01"/>
  </r>
  <r>
    <s v="VSR"/>
    <x v="19"/>
    <s v="14005018-19"/>
    <n v="2021"/>
    <s v="Mayo"/>
    <n v="12.5"/>
    <s v="USD"/>
    <n v="506.25"/>
    <n v="166.9852145506631"/>
    <n v="0"/>
    <n v="18.75"/>
    <n v="8.7313827881905937"/>
    <n v="0"/>
    <n v="2.8187721369539553"/>
    <n v="4.0830381739472648"/>
    <n v="0.2312081857536403"/>
    <n v="0"/>
    <n v="0"/>
    <n v="4.2162284509672805"/>
    <n v="0"/>
    <n v="0"/>
    <n v="0"/>
    <n v="0"/>
    <n v="0"/>
    <n v="23.284320149404444"/>
    <n v="11.935073201782306"/>
    <n v="0"/>
    <n v="5"/>
    <s v="20215"/>
    <s v="2021-5-01"/>
  </r>
  <r>
    <s v="VSR"/>
    <x v="19"/>
    <s v="14005021-19"/>
    <n v="2021"/>
    <s v="Mayo"/>
    <n v="6.25"/>
    <s v="USD"/>
    <n v="253.125"/>
    <n v="84.009670616437802"/>
    <n v="0"/>
    <n v="9.375"/>
    <n v="4.3656913940952968"/>
    <n v="0"/>
    <n v="1.4093860684769777"/>
    <n v="2.0415190869736324"/>
    <n v="0.11560409287682015"/>
    <n v="0"/>
    <n v="0"/>
    <n v="2.1081142254836402"/>
    <n v="0"/>
    <n v="0"/>
    <n v="0"/>
    <n v="0"/>
    <n v="0"/>
    <n v="11.642160074702222"/>
    <n v="5.9675366008911528"/>
    <n v="0"/>
    <n v="5"/>
    <s v="20215"/>
    <s v="2021-5-01"/>
  </r>
  <r>
    <s v="VSR"/>
    <x v="19"/>
    <s v="14005020-19"/>
    <n v="2021"/>
    <s v="Mayo"/>
    <n v="6.25"/>
    <s v="USD"/>
    <n v="253.125"/>
    <n v="75.277979292358708"/>
    <n v="0"/>
    <n v="9.375"/>
    <n v="4.3656913940952968"/>
    <n v="0"/>
    <n v="1.4093860684769777"/>
    <n v="2.0415190869736324"/>
    <n v="0.11560409287682015"/>
    <n v="0"/>
    <n v="0"/>
    <n v="2.1081142254836402"/>
    <n v="0"/>
    <n v="0"/>
    <n v="0"/>
    <n v="0"/>
    <n v="0"/>
    <n v="11.642160074702222"/>
    <n v="5.9675366008911528"/>
    <n v="0"/>
    <n v="5"/>
    <s v="20215"/>
    <s v="2021-5-01"/>
  </r>
  <r>
    <s v="VSR"/>
    <x v="19"/>
    <s v="14005016-17"/>
    <n v="2021"/>
    <s v="Mayo"/>
    <n v="6.25"/>
    <s v="USD"/>
    <n v="450"/>
    <n v="166.55670382408653"/>
    <n v="0"/>
    <n v="18.75"/>
    <n v="4.3656913940952968"/>
    <n v="0"/>
    <n v="1.4093860684769777"/>
    <n v="2.0415190869736324"/>
    <n v="0.11560409287682015"/>
    <n v="0"/>
    <n v="0"/>
    <n v="3.7477586230820275"/>
    <n v="0"/>
    <n v="0"/>
    <n v="0"/>
    <n v="0"/>
    <n v="0"/>
    <n v="13.28180447230061"/>
    <n v="5.9675366008911528"/>
    <n v="0"/>
    <n v="5"/>
    <s v="20215"/>
    <s v="2021-5-01"/>
  </r>
  <r>
    <s v="VSR"/>
    <x v="19"/>
    <s v="14004809-17"/>
    <n v="2021"/>
    <s v="Mayo"/>
    <n v="6.25"/>
    <s v="USD"/>
    <n v="450"/>
    <n v="187.69651034903961"/>
    <n v="0"/>
    <n v="18.75"/>
    <n v="4.3656913940952968"/>
    <n v="0"/>
    <n v="1.4093860684769777"/>
    <n v="2.0415190869736324"/>
    <n v="0.11560409287682015"/>
    <n v="0"/>
    <n v="0"/>
    <n v="3.7477586230820275"/>
    <n v="0"/>
    <n v="0"/>
    <n v="0"/>
    <n v="0"/>
    <n v="0"/>
    <n v="13.28180447230061"/>
    <n v="5.9675366008911528"/>
    <n v="0"/>
    <n v="5"/>
    <s v="20215"/>
    <s v="2021-5-01"/>
  </r>
  <r>
    <s v="VSR"/>
    <x v="19"/>
    <s v="14004944-16"/>
    <n v="2021"/>
    <s v="Mayo"/>
    <n v="55"/>
    <s v="USD"/>
    <n v="3547.5"/>
    <n v="1952.2738391882669"/>
    <n v="0"/>
    <n v="165"/>
    <n v="0"/>
    <n v="354.75"/>
    <n v="12.402597402597404"/>
    <n v="17.965367965367964"/>
    <n v="1.0173160173160174"/>
    <n v="0"/>
    <n v="0"/>
    <n v="29.544830478629983"/>
    <n v="0"/>
    <n v="0"/>
    <n v="0"/>
    <n v="0"/>
    <n v="0"/>
    <n v="468.19443395175352"/>
    <n v="52.514322087842146"/>
    <n v="0"/>
    <n v="5"/>
    <s v="20215"/>
    <s v="2021-5-01"/>
  </r>
  <r>
    <s v="VIA"/>
    <x v="20"/>
    <s v="14003643-18"/>
    <n v="2021"/>
    <s v="Mayo"/>
    <n v="25"/>
    <s v="CAD"/>
    <n v="743.75"/>
    <n v="406.05418530741389"/>
    <n v="10.500000000000002"/>
    <n v="59.500000000000028"/>
    <n v="17.462765576381187"/>
    <n v="0"/>
    <n v="52.251082251082252"/>
    <n v="49.78354978354978"/>
    <n v="5.0865800865800868"/>
    <n v="0"/>
    <n v="0"/>
    <n v="6.1942121687050173"/>
    <n v="0"/>
    <n v="0"/>
    <n v="0"/>
    <n v="0"/>
    <n v="0"/>
    <n v="113.31542428991715"/>
    <n v="0"/>
    <n v="0"/>
    <n v="5"/>
    <s v="20215"/>
    <s v="2021-5-01"/>
  </r>
  <r>
    <s v="VIA"/>
    <x v="20"/>
    <s v="14003963-18"/>
    <n v="2021"/>
    <s v="Mayo"/>
    <n v="17.5"/>
    <s v="CAD"/>
    <n v="698.25"/>
    <n v="338.12878410460462"/>
    <n v="7.3500000000000014"/>
    <n v="41.65000000000002"/>
    <n v="12.223935903466831"/>
    <n v="0"/>
    <n v="36.575757575757578"/>
    <n v="34.848484848484844"/>
    <n v="3.5606060606060606"/>
    <n v="0"/>
    <n v="0"/>
    <n v="5.8152721301489461"/>
    <n v="0"/>
    <n v="0"/>
    <n v="0"/>
    <n v="0"/>
    <n v="0"/>
    <n v="80.800120614997425"/>
    <n v="0"/>
    <n v="0"/>
    <n v="5"/>
    <s v="20215"/>
    <s v="2021-5-01"/>
  </r>
  <r>
    <s v="VIA"/>
    <x v="20"/>
    <s v="14004785-19"/>
    <n v="2021"/>
    <s v="Mayo"/>
    <n v="21.25"/>
    <s v="CAD"/>
    <n v="632.1875"/>
    <n v="384.17955106991883"/>
    <n v="8.9249999999999972"/>
    <n v="50.574999999999989"/>
    <n v="14.843350739924009"/>
    <n v="0"/>
    <n v="44.413419913419915"/>
    <n v="42.316017316017316"/>
    <n v="4.3235930735930737"/>
    <n v="0"/>
    <n v="0"/>
    <n v="5.2650803433992648"/>
    <n v="0"/>
    <n v="0"/>
    <n v="0"/>
    <n v="0"/>
    <n v="0"/>
    <n v="96.31811064642956"/>
    <n v="0"/>
    <n v="0"/>
    <n v="5"/>
    <s v="20215"/>
    <s v="2021-5-01"/>
  </r>
  <r>
    <s v="VIA"/>
    <x v="20"/>
    <s v="14004919-16"/>
    <n v="2021"/>
    <s v="Mayo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IA"/>
    <x v="21"/>
    <s v="14003549-19"/>
    <n v="2021"/>
    <s v="Mayo"/>
    <n v="28"/>
    <s v="CAD"/>
    <n v="725.19999999999993"/>
    <n v="384.54100812189819"/>
    <n v="0"/>
    <n v="58.8"/>
    <n v="19.558297445546931"/>
    <n v="0"/>
    <n v="70.145454545454555"/>
    <n v="83.63636363636364"/>
    <n v="8.545454545454545"/>
    <n v="0"/>
    <n v="0"/>
    <n v="6.0397212299090803"/>
    <n v="0"/>
    <n v="0"/>
    <n v="0"/>
    <n v="0"/>
    <n v="0"/>
    <n v="168.36699395718182"/>
    <n v="0"/>
    <n v="0"/>
    <n v="5"/>
    <s v="20215"/>
    <s v="2021-5-01"/>
  </r>
  <r>
    <s v="VIA"/>
    <x v="21"/>
    <s v="14004432-18"/>
    <n v="2021"/>
    <s v="Mayo"/>
    <n v="17.5"/>
    <s v="CAD"/>
    <n v="453.25"/>
    <n v="236.41312132151785"/>
    <n v="0"/>
    <n v="36.75"/>
    <n v="12.223935903466831"/>
    <n v="0"/>
    <n v="43.840909090909093"/>
    <n v="52.272727272727273"/>
    <n v="5.3409090909090908"/>
    <n v="0"/>
    <n v="0"/>
    <n v="3.7748257686931752"/>
    <n v="0"/>
    <n v="0"/>
    <n v="0"/>
    <n v="0"/>
    <n v="0"/>
    <n v="105.22937122323864"/>
    <n v="0"/>
    <n v="0"/>
    <n v="5"/>
    <s v="20215"/>
    <s v="2021-5-01"/>
  </r>
  <r>
    <s v="VSR"/>
    <x v="22"/>
    <s v="14004814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22"/>
    <s v="14004947-19"/>
    <n v="2021"/>
    <s v="Mayo"/>
    <n v="139.5"/>
    <s v="USD"/>
    <n v="5301"/>
    <n v="1780.542843402739"/>
    <n v="564.97500000000002"/>
    <n v="690.52500000000009"/>
    <n v="97.442231916207021"/>
    <n v="0"/>
    <n v="40.536525974025977"/>
    <n v="62.654220779220779"/>
    <n v="3.5478896103896105"/>
    <n v="0"/>
    <n v="0"/>
    <n v="0"/>
    <n v="0"/>
    <n v="0"/>
    <n v="0"/>
    <n v="0"/>
    <n v="0"/>
    <n v="106.73863636363637"/>
    <n v="0"/>
    <n v="0"/>
    <n v="5"/>
    <s v="20215"/>
    <s v="2021-5-01"/>
  </r>
  <r>
    <s v="VSR"/>
    <x v="22"/>
    <s v="14004840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22"/>
    <s v="14004841-18"/>
    <n v="2021"/>
    <s v="Mayo"/>
    <n v="76"/>
    <s v="USD"/>
    <n v="2888"/>
    <n v="1060.0407959053969"/>
    <n v="307.8"/>
    <n v="376.20000000000005"/>
    <n v="53.086807352198811"/>
    <n v="0"/>
    <n v="22.084415584415584"/>
    <n v="34.134199134199136"/>
    <n v="1.9329004329004329"/>
    <n v="0"/>
    <n v="0"/>
    <n v="0"/>
    <n v="0"/>
    <n v="0"/>
    <n v="0"/>
    <n v="0"/>
    <n v="0"/>
    <n v="58.151515151515149"/>
    <n v="0"/>
    <n v="0"/>
    <n v="5"/>
    <s v="20215"/>
    <s v="2021-5-01"/>
  </r>
  <r>
    <s v="VSR"/>
    <x v="22"/>
    <s v="14004816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22"/>
    <s v="14004813-18"/>
    <n v="2021"/>
    <s v="Mayo"/>
    <n v="267.0625"/>
    <s v="USD"/>
    <n v="10148.375"/>
    <n v="4903.9568519922013"/>
    <n v="1081.6031250000001"/>
    <n v="1321.9593750000001"/>
    <n v="186.54599326969202"/>
    <n v="0"/>
    <n v="77.604200487012974"/>
    <n v="119.94690205627705"/>
    <n v="6.7921739718614713"/>
    <n v="0"/>
    <n v="0"/>
    <n v="0"/>
    <n v="0"/>
    <n v="0"/>
    <n v="0"/>
    <n v="0"/>
    <n v="0"/>
    <n v="204.3432765151515"/>
    <n v="0"/>
    <n v="0"/>
    <n v="5"/>
    <s v="20215"/>
    <s v="2021-5-01"/>
  </r>
  <r>
    <s v="VSR"/>
    <x v="22"/>
    <s v="14004815-19"/>
    <n v="2021"/>
    <s v="Mayo"/>
    <n v="187.875"/>
    <s v="USD"/>
    <n v="7139.25"/>
    <n v="3279.2081917232445"/>
    <n v="760.89375000000007"/>
    <n v="929.98125000000005"/>
    <n v="131.23268330650461"/>
    <n v="0"/>
    <n v="54.593547077922082"/>
    <n v="84.381087662337663"/>
    <n v="4.7782061688311686"/>
    <n v="0"/>
    <n v="0"/>
    <n v="0"/>
    <n v="0"/>
    <n v="0"/>
    <n v="0"/>
    <n v="0"/>
    <n v="0"/>
    <n v="143.75284090909091"/>
    <n v="0"/>
    <n v="0"/>
    <n v="5"/>
    <s v="20215"/>
    <s v="2021-5-01"/>
  </r>
  <r>
    <s v="VSR"/>
    <x v="22"/>
    <s v="14004817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22"/>
    <s v="14004946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22"/>
    <s v="14004934-19"/>
    <n v="2021"/>
    <s v="Mayo"/>
    <n v="139"/>
    <s v="USD"/>
    <n v="5838"/>
    <n v="1868.3750745095767"/>
    <n v="562.95000000000005"/>
    <n v="688.05000000000007"/>
    <n v="97.092976604679393"/>
    <n v="0"/>
    <n v="40.391233766233768"/>
    <n v="62.429653679653676"/>
    <n v="3.53517316017316"/>
    <n v="0"/>
    <n v="0"/>
    <n v="0"/>
    <n v="0"/>
    <n v="0"/>
    <n v="0"/>
    <n v="0"/>
    <n v="0"/>
    <n v="106.35606060606061"/>
    <n v="0"/>
    <n v="0"/>
    <n v="5"/>
    <s v="20215"/>
    <s v="2021-5-01"/>
  </r>
  <r>
    <s v="VSR"/>
    <x v="22"/>
    <s v="14004819-18"/>
    <n v="2021"/>
    <s v="Mayo"/>
    <n v="84.25"/>
    <s v="USD"/>
    <n v="3538.5"/>
    <n v="1138.1603126478788"/>
    <n v="341.21250000000003"/>
    <n v="417.03750000000002"/>
    <n v="58.849519992404602"/>
    <n v="0"/>
    <n v="24.481737012987011"/>
    <n v="37.839556277056275"/>
    <n v="2.1427218614718613"/>
    <n v="0"/>
    <n v="0"/>
    <n v="0"/>
    <n v="0"/>
    <n v="0"/>
    <n v="0"/>
    <n v="0"/>
    <n v="0"/>
    <n v="64.464015151515142"/>
    <n v="0"/>
    <n v="0"/>
    <n v="5"/>
    <s v="20215"/>
    <s v="2021-5-01"/>
  </r>
  <r>
    <s v="VSR"/>
    <x v="22"/>
    <s v="14004818-19"/>
    <n v="2021"/>
    <s v="Mayo"/>
    <n v="178.3125"/>
    <s v="USD"/>
    <n v="7489.125"/>
    <n v="2147.6807492109938"/>
    <n v="722.16562499999998"/>
    <n v="882.64687500000002"/>
    <n v="124.55317547353881"/>
    <n v="0"/>
    <n v="51.814833603896105"/>
    <n v="80.086241883116884"/>
    <n v="4.5350040584415581"/>
    <n v="0"/>
    <n v="0"/>
    <n v="0"/>
    <n v="0"/>
    <n v="0"/>
    <n v="0"/>
    <n v="0"/>
    <n v="0"/>
    <n v="136.43607954545453"/>
    <n v="0"/>
    <n v="0"/>
    <n v="5"/>
    <s v="20215"/>
    <s v="2021-5-01"/>
  </r>
  <r>
    <s v="VSR"/>
    <x v="22"/>
    <s v="14004011-15"/>
    <n v="2021"/>
    <s v="Mayo"/>
    <n v="35"/>
    <s v="USD"/>
    <n v="2450"/>
    <n v="1150.9452525408803"/>
    <n v="126"/>
    <n v="154"/>
    <n v="24.447871806933662"/>
    <n v="0"/>
    <n v="10.170454545454547"/>
    <n v="15.719696969696969"/>
    <n v="0.89015151515151514"/>
    <n v="0"/>
    <n v="0"/>
    <n v="0"/>
    <n v="0"/>
    <n v="0"/>
    <n v="0"/>
    <n v="0"/>
    <n v="0"/>
    <n v="26.780303030303031"/>
    <n v="0"/>
    <n v="0"/>
    <n v="5"/>
    <s v="20215"/>
    <s v="2021-5-01"/>
  </r>
  <r>
    <s v="VSR"/>
    <x v="22"/>
    <s v="14004013-17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22"/>
    <s v="14002606-14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22"/>
    <s v="14004916-16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23"/>
    <s v="14004889-18"/>
    <n v="2021"/>
    <s v="Mayo"/>
    <n v="100"/>
    <s v="USD"/>
    <n v="3200"/>
    <n v="1231.7774568234586"/>
    <n v="0"/>
    <n v="200"/>
    <n v="69.851062305524749"/>
    <n v="0"/>
    <n v="27.154663518299881"/>
    <n v="32.664305391578118"/>
    <n v="1.8496654860291224"/>
    <n v="0"/>
    <n v="0"/>
    <n v="0"/>
    <n v="0"/>
    <n v="0"/>
    <n v="0"/>
    <n v="0"/>
    <n v="0"/>
    <n v="61.668634395907119"/>
    <n v="0"/>
    <n v="0"/>
    <n v="5"/>
    <s v="20215"/>
    <s v="2021-5-01"/>
  </r>
  <r>
    <s v="VSR"/>
    <x v="23"/>
    <s v="14004744-18"/>
    <n v="2021"/>
    <s v="Mayo"/>
    <n v="75"/>
    <s v="USD"/>
    <n v="2625"/>
    <n v="1301.8775085258947"/>
    <n v="0"/>
    <n v="150"/>
    <n v="52.388296729143562"/>
    <n v="0"/>
    <n v="20.36599763872491"/>
    <n v="24.49822904368359"/>
    <n v="1.387249114521842"/>
    <n v="0"/>
    <n v="0"/>
    <n v="0"/>
    <n v="0"/>
    <n v="0"/>
    <n v="0"/>
    <n v="0"/>
    <n v="0"/>
    <n v="46.251475796930343"/>
    <n v="0"/>
    <n v="0"/>
    <n v="5"/>
    <s v="20215"/>
    <s v="2021-5-01"/>
  </r>
  <r>
    <s v="VSR"/>
    <x v="23"/>
    <s v="14004893-18"/>
    <n v="2021"/>
    <s v="Mayo"/>
    <n v="25"/>
    <s v="USD"/>
    <n v="800"/>
    <n v="305.48057518390203"/>
    <n v="0"/>
    <n v="50"/>
    <n v="17.462765576381187"/>
    <n v="0"/>
    <n v="6.7886658795749701"/>
    <n v="8.1660763478945295"/>
    <n v="0.4624163715072806"/>
    <n v="0"/>
    <n v="0"/>
    <n v="0"/>
    <n v="0"/>
    <n v="0"/>
    <n v="0"/>
    <n v="0"/>
    <n v="0"/>
    <n v="15.41715859897678"/>
    <n v="0"/>
    <n v="0"/>
    <n v="5"/>
    <s v="20215"/>
    <s v="2021-5-01"/>
  </r>
  <r>
    <s v="VSR"/>
    <x v="23"/>
    <s v="14004891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23"/>
    <s v="14004681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23"/>
    <s v="14004834-18"/>
    <n v="2021"/>
    <s v="Mayo"/>
    <n v="15"/>
    <s v="USD"/>
    <n v="555"/>
    <n v="206.52016395430221"/>
    <n v="0"/>
    <n v="52.5"/>
    <n v="10.477659345828712"/>
    <n v="0"/>
    <n v="4.0731995277449817"/>
    <n v="4.8996458087367172"/>
    <n v="0.27744982290436837"/>
    <n v="0"/>
    <n v="0"/>
    <n v="0"/>
    <n v="0"/>
    <n v="0"/>
    <n v="0"/>
    <n v="0"/>
    <n v="0"/>
    <n v="9.2502951593860665"/>
    <n v="0"/>
    <n v="0"/>
    <n v="5"/>
    <s v="20215"/>
    <s v="2021-5-01"/>
  </r>
  <r>
    <s v="VSR"/>
    <x v="24"/>
    <s v="14003816-18"/>
    <n v="2021"/>
    <s v="Mayo"/>
    <n v="26.5"/>
    <s v="USD"/>
    <n v="657.995"/>
    <n v="335.80492481406077"/>
    <n v="0"/>
    <n v="31.799999999999997"/>
    <n v="18.510531510964057"/>
    <n v="0"/>
    <n v="9.3190251307134417"/>
    <n v="9.2743295665373591"/>
    <n v="0.52517287906898291"/>
    <n v="0"/>
    <n v="0"/>
    <n v="5.4800143004330195"/>
    <n v="0"/>
    <n v="0"/>
    <n v="0"/>
    <n v="0"/>
    <n v="0"/>
    <n v="24.598541876752805"/>
    <n v="0"/>
    <n v="0"/>
    <n v="5"/>
    <s v="20215"/>
    <s v="2021-5-01"/>
  </r>
  <r>
    <s v="VSR"/>
    <x v="24"/>
    <s v="14003812-19"/>
    <n v="2021"/>
    <s v="Mayo"/>
    <n v="6"/>
    <s v="USD"/>
    <n v="148.97999999999999"/>
    <n v="76.734091796887768"/>
    <n v="0"/>
    <n v="7.1999999999999993"/>
    <n v="4.1910637383314846"/>
    <n v="0"/>
    <n v="2.1099679541237983"/>
    <n v="2.0998482037443078"/>
    <n v="0.11890706695901501"/>
    <n v="0"/>
    <n v="0"/>
    <n v="1.2407579548150232"/>
    <n v="0"/>
    <n v="0"/>
    <n v="0"/>
    <n v="0"/>
    <n v="0"/>
    <n v="5.5694811796421444"/>
    <n v="0"/>
    <n v="0"/>
    <n v="5"/>
    <s v="20215"/>
    <s v="2021-5-01"/>
  </r>
  <r>
    <s v="VSR"/>
    <x v="24"/>
    <s v="14003820-18"/>
    <n v="2021"/>
    <s v="Mayo"/>
    <n v="19.5"/>
    <s v="USD"/>
    <n v="484.18499999999995"/>
    <n v="248.56546904776809"/>
    <n v="0"/>
    <n v="23.4"/>
    <n v="13.620957149577325"/>
    <n v="0"/>
    <n v="6.8573958509023445"/>
    <n v="6.824506662169"/>
    <n v="0.38644796761679878"/>
    <n v="0"/>
    <n v="0"/>
    <n v="4.0324633531488248"/>
    <n v="0"/>
    <n v="0"/>
    <n v="0"/>
    <n v="0"/>
    <n v="0"/>
    <n v="18.10081383383697"/>
    <n v="0"/>
    <n v="0"/>
    <n v="5"/>
    <s v="20215"/>
    <s v="2021-5-01"/>
  </r>
  <r>
    <s v="VSR"/>
    <x v="24"/>
    <s v="14003817-19"/>
    <n v="2021"/>
    <s v="Mayo"/>
    <n v="16.5"/>
    <s v="USD"/>
    <n v="409.69499999999999"/>
    <n v="203.25560588918421"/>
    <n v="0"/>
    <n v="19.8"/>
    <n v="11.525425280411584"/>
    <n v="0"/>
    <n v="5.8024118738404455"/>
    <n v="5.7745825602968459"/>
    <n v="0.32699443413729129"/>
    <n v="0"/>
    <n v="0"/>
    <n v="3.4120843757413137"/>
    <n v="0"/>
    <n v="0"/>
    <n v="0"/>
    <n v="0"/>
    <n v="0"/>
    <n v="15.316073244015895"/>
    <n v="0"/>
    <n v="0"/>
    <n v="5"/>
    <s v="20215"/>
    <s v="2021-5-01"/>
  </r>
  <r>
    <s v="VSR"/>
    <x v="24"/>
    <s v="14004704-19"/>
    <n v="2021"/>
    <s v="Mayo"/>
    <n v="150"/>
    <s v="USD"/>
    <n v="3637.5"/>
    <n v="1847.6661852351879"/>
    <n v="0"/>
    <n v="174"/>
    <n v="104.77659345828712"/>
    <n v="0"/>
    <n v="52.74919885309496"/>
    <n v="52.496205093607692"/>
    <n v="2.9726766739753749"/>
    <n v="0"/>
    <n v="0"/>
    <n v="30.294382203246389"/>
    <n v="0"/>
    <n v="0"/>
    <n v="0"/>
    <n v="0"/>
    <n v="0"/>
    <n v="138.51246282392441"/>
    <n v="0"/>
    <n v="0"/>
    <n v="5"/>
    <s v="20215"/>
    <s v="2021-5-01"/>
  </r>
  <r>
    <s v="VSR"/>
    <x v="24"/>
    <s v="14004703-19"/>
    <n v="2021"/>
    <s v="Mayo"/>
    <n v="30"/>
    <s v="USD"/>
    <n v="993.59999999999991"/>
    <n v="659.43251569966822"/>
    <n v="0"/>
    <n v="34.799999999999997"/>
    <n v="20.955318691657425"/>
    <n v="0"/>
    <n v="10.549839770618991"/>
    <n v="10.499241018721539"/>
    <n v="0.59453533479507514"/>
    <n v="0"/>
    <n v="0"/>
    <n v="8.2750510397651151"/>
    <n v="0"/>
    <n v="0"/>
    <n v="0"/>
    <n v="0"/>
    <n v="0"/>
    <n v="29.918667163900722"/>
    <n v="0"/>
    <n v="0"/>
    <n v="5"/>
    <s v="20215"/>
    <s v="2021-5-01"/>
  </r>
  <r>
    <s v="VSR"/>
    <x v="24"/>
    <s v="14004706-19"/>
    <n v="2021"/>
    <s v="Mayo"/>
    <n v="86.5"/>
    <s v="USD"/>
    <n v="2097.625"/>
    <n v="1083.5602407194178"/>
    <n v="0"/>
    <n v="100.33999999999999"/>
    <n v="60.421168894278907"/>
    <n v="0"/>
    <n v="30.418704671951428"/>
    <n v="30.272811603980436"/>
    <n v="1.714243548659133"/>
    <n v="0"/>
    <n v="0"/>
    <n v="17.469760403872083"/>
    <n v="0"/>
    <n v="0"/>
    <n v="0"/>
    <n v="0"/>
    <n v="0"/>
    <n v="79.875520228463074"/>
    <n v="0"/>
    <n v="0"/>
    <n v="5"/>
    <s v="20215"/>
    <s v="2021-5-01"/>
  </r>
  <r>
    <s v="VSR"/>
    <x v="24"/>
    <s v="14004701-19"/>
    <n v="2021"/>
    <s v="Mayo"/>
    <n v="33"/>
    <s v="USD"/>
    <n v="1092.9599999999998"/>
    <n v="719.81653434363352"/>
    <n v="0"/>
    <n v="39.6"/>
    <n v="23.050850560823168"/>
    <n v="0"/>
    <n v="11.604823747680891"/>
    <n v="11.549165120593692"/>
    <n v="0.65398886827458258"/>
    <n v="0"/>
    <n v="0"/>
    <n v="9.1025561437416265"/>
    <n v="0"/>
    <n v="0"/>
    <n v="0"/>
    <n v="0"/>
    <n v="0"/>
    <n v="32.910533880290785"/>
    <n v="0"/>
    <n v="0"/>
    <n v="5"/>
    <s v="20215"/>
    <s v="2021-5-01"/>
  </r>
  <r>
    <s v="VSR"/>
    <x v="24"/>
    <s v="14004705-19"/>
    <n v="2021"/>
    <s v="Mayo"/>
    <n v="120"/>
    <s v="USD"/>
    <n v="2910"/>
    <n v="1487.1405292370143"/>
    <n v="0"/>
    <n v="139.19999999999999"/>
    <n v="83.821274766629699"/>
    <n v="0"/>
    <n v="42.199359082475965"/>
    <n v="41.996964074886158"/>
    <n v="2.3781413391803006"/>
    <n v="0"/>
    <n v="0"/>
    <n v="24.235505762597111"/>
    <n v="0"/>
    <n v="0"/>
    <n v="0"/>
    <n v="0"/>
    <n v="0"/>
    <n v="110.80997025913953"/>
    <n v="0"/>
    <n v="0"/>
    <n v="5"/>
    <s v="20215"/>
    <s v="2021-5-01"/>
  </r>
  <r>
    <s v="VSR"/>
    <x v="24"/>
    <s v="14004702-19"/>
    <n v="2021"/>
    <s v="Mayo"/>
    <n v="45"/>
    <s v="USD"/>
    <n v="1490.3999999999999"/>
    <n v="992.52661644282625"/>
    <n v="0"/>
    <n v="52.199999999999996"/>
    <n v="31.432978037486137"/>
    <n v="0"/>
    <n v="15.824759655928489"/>
    <n v="15.748861528082307"/>
    <n v="0.89180300219261266"/>
    <n v="0"/>
    <n v="0"/>
    <n v="12.412576559647674"/>
    <n v="0"/>
    <n v="0"/>
    <n v="0"/>
    <n v="0"/>
    <n v="0"/>
    <n v="44.878000745851082"/>
    <n v="0"/>
    <n v="0"/>
    <n v="5"/>
    <s v="20215"/>
    <s v="2021-5-01"/>
  </r>
  <r>
    <s v="VSR"/>
    <x v="24"/>
    <s v="14004693-19"/>
    <n v="2021"/>
    <s v="Mayo"/>
    <n v="165"/>
    <s v="USD"/>
    <n v="4001.25"/>
    <n v="1974.1280100346994"/>
    <n v="0"/>
    <n v="198"/>
    <n v="115.25425280411584"/>
    <n v="0"/>
    <n v="58.024118738404454"/>
    <n v="57.745825602968466"/>
    <n v="3.2699443413729132"/>
    <n v="0"/>
    <n v="0"/>
    <n v="33.323820423571028"/>
    <n v="0"/>
    <n v="0"/>
    <n v="0"/>
    <n v="0"/>
    <n v="0"/>
    <n v="152.36370910631686"/>
    <n v="0"/>
    <n v="0"/>
    <n v="5"/>
    <s v="20215"/>
    <s v="2021-5-01"/>
  </r>
  <r>
    <s v="VSR"/>
    <x v="24"/>
    <s v="14004687-19"/>
    <n v="2021"/>
    <s v="Mayo"/>
    <n v="105"/>
    <s v="USD"/>
    <n v="3477.6"/>
    <n v="2270.9107543971977"/>
    <n v="0"/>
    <n v="126"/>
    <n v="73.343615420800987"/>
    <n v="0"/>
    <n v="36.924439197166471"/>
    <n v="36.747343565525384"/>
    <n v="2.0808736717827627"/>
    <n v="0"/>
    <n v="0"/>
    <n v="28.962678639177906"/>
    <n v="0"/>
    <n v="0"/>
    <n v="0"/>
    <n v="0"/>
    <n v="0"/>
    <n v="104.71533507365254"/>
    <n v="0"/>
    <n v="0"/>
    <n v="5"/>
    <s v="20215"/>
    <s v="2021-5-01"/>
  </r>
  <r>
    <s v="VSR"/>
    <x v="24"/>
    <s v="14004943-16"/>
    <n v="2021"/>
    <s v="Mayo"/>
    <n v="4.5"/>
    <s v="USD"/>
    <n v="326.7"/>
    <n v="149.33601649072835"/>
    <n v="0"/>
    <n v="49.050000000000004"/>
    <n v="0"/>
    <n v="0"/>
    <n v="1.5824759655928486"/>
    <n v="1.5748861528082307"/>
    <n v="8.9180300219261266E-2"/>
    <n v="0"/>
    <n v="0"/>
    <n v="2.720872760357552"/>
    <n v="0"/>
    <n v="0"/>
    <n v="0"/>
    <n v="0"/>
    <n v="0"/>
    <n v="5.9674151789778929"/>
    <n v="0"/>
    <n v="0"/>
    <n v="5"/>
    <s v="20215"/>
    <s v="2021-5-01"/>
  </r>
  <r>
    <s v="VSR"/>
    <x v="25"/>
    <s v="14004739-19"/>
    <n v="2021"/>
    <s v="Mayo"/>
    <n v="115"/>
    <s v="EUR"/>
    <n v="2337.7200000000003"/>
    <n v="1422.6342096611284"/>
    <n v="0"/>
    <n v="94.875"/>
    <n v="80.328721651353462"/>
    <n v="0"/>
    <n v="56.72963400236128"/>
    <n v="53.054899645808746"/>
    <n v="3.4681227863046047"/>
    <n v="0"/>
    <n v="0"/>
    <n v="0"/>
    <n v="0"/>
    <n v="0"/>
    <n v="0"/>
    <n v="0"/>
    <n v="0"/>
    <n v="113.25265643447463"/>
    <n v="0"/>
    <n v="0"/>
    <n v="5"/>
    <s v="20215"/>
    <s v="2021-5-01"/>
  </r>
  <r>
    <s v="VSR"/>
    <x v="25"/>
    <s v="14003165-16"/>
    <n v="2021"/>
    <s v="Mayo"/>
    <n v="0"/>
    <s v="E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25"/>
    <s v="14003720-18"/>
    <n v="2021"/>
    <s v="Mayo"/>
    <n v="4000"/>
    <s v="EUR"/>
    <n v="101376"/>
    <n v="49826.619190635291"/>
    <n v="0"/>
    <n v="32032"/>
    <n v="2794.04249222099"/>
    <n v="0"/>
    <n v="1973.204660951697"/>
    <n v="1845.3878137672607"/>
    <n v="120.63035778450799"/>
    <n v="0"/>
    <n v="0"/>
    <n v="0"/>
    <n v="0"/>
    <n v="0"/>
    <n v="0"/>
    <n v="0"/>
    <n v="0"/>
    <n v="3939.2228325034653"/>
    <n v="0"/>
    <n v="0"/>
    <n v="5"/>
    <s v="20215"/>
    <s v="2021-5-01"/>
  </r>
  <r>
    <s v="VSR"/>
    <x v="25"/>
    <s v="14003719-19"/>
    <n v="2021"/>
    <s v="Mayo"/>
    <n v="6500"/>
    <s v="EUR"/>
    <n v="164736"/>
    <n v="81064.058613210625"/>
    <n v="0"/>
    <n v="52052"/>
    <n v="4540.3190498591084"/>
    <n v="0"/>
    <n v="3206.4575740465075"/>
    <n v="2998.7551973717987"/>
    <n v="196.02433139982548"/>
    <n v="0"/>
    <n v="0"/>
    <n v="0"/>
    <n v="0"/>
    <n v="0"/>
    <n v="0"/>
    <n v="0"/>
    <n v="0"/>
    <n v="6401.2371028181315"/>
    <n v="0"/>
    <n v="0"/>
    <n v="5"/>
    <s v="20215"/>
    <s v="2021-5-01"/>
  </r>
  <r>
    <s v="VSR"/>
    <x v="25"/>
    <s v="14005008-16"/>
    <n v="2021"/>
    <s v="Mayo"/>
    <n v="350"/>
    <s v="EUR"/>
    <n v="19635"/>
    <n v="11435.083375904909"/>
    <n v="0"/>
    <n v="877.8"/>
    <n v="244.47871806933662"/>
    <n v="0"/>
    <n v="172.65540783327344"/>
    <n v="161.4714337046353"/>
    <n v="10.555156306144449"/>
    <n v="0"/>
    <n v="0"/>
    <n v="0"/>
    <n v="0"/>
    <n v="0"/>
    <n v="0"/>
    <n v="0"/>
    <n v="0"/>
    <n v="344.68199784405317"/>
    <n v="0"/>
    <n v="0"/>
    <n v="5"/>
    <s v="20215"/>
    <s v="2021-5-01"/>
  </r>
  <r>
    <s v="VSR"/>
    <x v="25"/>
    <s v="14004090-19"/>
    <n v="2021"/>
    <s v="Mayo"/>
    <n v="910"/>
    <s v="EUR"/>
    <n v="22252.23"/>
    <n v="13718.728693264384"/>
    <n v="0"/>
    <n v="3093.09"/>
    <n v="635.64466698027525"/>
    <n v="0"/>
    <n v="448.90406036651103"/>
    <n v="419.82572763205178"/>
    <n v="27.443406395975568"/>
    <n v="0"/>
    <n v="0"/>
    <n v="0"/>
    <n v="0"/>
    <n v="0"/>
    <n v="0"/>
    <n v="0"/>
    <n v="0"/>
    <n v="896.17319439453843"/>
    <n v="0"/>
    <n v="0"/>
    <n v="5"/>
    <s v="20215"/>
    <s v="2021-5-01"/>
  </r>
  <r>
    <s v="VSR"/>
    <x v="25"/>
    <s v="14004494-19"/>
    <n v="2021"/>
    <s v="Mayo"/>
    <n v="173"/>
    <s v="EUR"/>
    <n v="4230.3689999999997"/>
    <n v="2682.5768417874933"/>
    <n v="0"/>
    <n v="588.02699999999993"/>
    <n v="120.84233778855781"/>
    <n v="0"/>
    <n v="85.341101586160903"/>
    <n v="79.813022945434028"/>
    <n v="5.2172629741799703"/>
    <n v="0"/>
    <n v="0"/>
    <n v="0"/>
    <n v="0"/>
    <n v="0"/>
    <n v="0"/>
    <n v="0"/>
    <n v="0"/>
    <n v="170.37138750577489"/>
    <n v="0"/>
    <n v="0"/>
    <n v="5"/>
    <s v="20215"/>
    <s v="2021-5-01"/>
  </r>
  <r>
    <s v="VSR"/>
    <x v="26"/>
    <s v="14004682-18"/>
    <n v="2021"/>
    <s v="Mayo"/>
    <n v="112.5"/>
    <s v="USD"/>
    <n v="2700"/>
    <n v="1397.5668726926247"/>
    <n v="56.25"/>
    <n v="56.25"/>
    <n v="78.582445093715336"/>
    <n v="0"/>
    <n v="84.481844685926319"/>
    <n v="82.494036575669227"/>
    <n v="4.6713490591041609"/>
    <n v="0"/>
    <n v="0"/>
    <n v="0"/>
    <n v="0"/>
    <n v="0"/>
    <n v="0"/>
    <n v="0"/>
    <n v="0"/>
    <n v="171.64723032069969"/>
    <n v="0"/>
    <n v="0"/>
    <n v="5"/>
    <s v="20215"/>
    <s v="2021-5-01"/>
  </r>
  <r>
    <s v="VSR"/>
    <x v="26"/>
    <s v="14004685-18"/>
    <n v="2021"/>
    <s v="Mayo"/>
    <n v="112.5"/>
    <s v="USD"/>
    <n v="2700"/>
    <n v="1405.7463225483384"/>
    <n v="56.25"/>
    <n v="56.25"/>
    <n v="78.582445093715336"/>
    <n v="0"/>
    <n v="84.481844685926319"/>
    <n v="82.494036575669227"/>
    <n v="4.6713490591041609"/>
    <n v="0"/>
    <n v="0"/>
    <n v="0"/>
    <n v="0"/>
    <n v="0"/>
    <n v="0"/>
    <n v="0"/>
    <n v="0"/>
    <n v="171.64723032069969"/>
    <n v="0"/>
    <n v="0"/>
    <n v="5"/>
    <s v="20215"/>
    <s v="2021-5-01"/>
  </r>
  <r>
    <s v="VSR"/>
    <x v="26"/>
    <s v="14004686-19"/>
    <n v="2021"/>
    <s v="Mayo"/>
    <n v="105"/>
    <s v="USD"/>
    <n v="2520"/>
    <n v="1315.3043384455359"/>
    <n v="52.5"/>
    <n v="52.5"/>
    <n v="73.343615420800987"/>
    <n v="0"/>
    <n v="78.849721706864571"/>
    <n v="76.994434137291279"/>
    <n v="4.3599257884972165"/>
    <n v="0"/>
    <n v="0"/>
    <n v="0"/>
    <n v="0"/>
    <n v="0"/>
    <n v="0"/>
    <n v="0"/>
    <n v="0"/>
    <n v="160.20408163265307"/>
    <n v="0"/>
    <n v="0"/>
    <n v="5"/>
    <s v="20215"/>
    <s v="2021-5-01"/>
  </r>
  <r>
    <s v="VSR"/>
    <x v="26"/>
    <s v="14004683-18"/>
    <n v="2021"/>
    <s v="Mayo"/>
    <n v="112.5"/>
    <s v="USD"/>
    <n v="2700"/>
    <n v="1406.0114799259347"/>
    <n v="56.25"/>
    <n v="56.25"/>
    <n v="78.582445093715336"/>
    <n v="0"/>
    <n v="84.481844685926319"/>
    <n v="82.494036575669227"/>
    <n v="4.6713490591041609"/>
    <n v="0"/>
    <n v="0"/>
    <n v="0"/>
    <n v="0"/>
    <n v="0"/>
    <n v="0"/>
    <n v="0"/>
    <n v="0"/>
    <n v="171.64723032069969"/>
    <n v="0"/>
    <n v="0"/>
    <n v="5"/>
    <s v="20215"/>
    <s v="2021-5-01"/>
  </r>
  <r>
    <s v="VSR"/>
    <x v="26"/>
    <s v="14004684-19"/>
    <n v="2021"/>
    <s v="Mayo"/>
    <n v="78.5"/>
    <s v="USD"/>
    <n v="1884"/>
    <n v="939.20635628923583"/>
    <n v="39.25"/>
    <n v="39.25"/>
    <n v="54.83308390983693"/>
    <n v="0"/>
    <n v="58.94955384751303"/>
    <n v="57.562505521689197"/>
    <n v="3.2595635656860149"/>
    <n v="0"/>
    <n v="0"/>
    <n v="0"/>
    <n v="0"/>
    <n v="0"/>
    <n v="0"/>
    <n v="0"/>
    <n v="0"/>
    <n v="119.77162293488824"/>
    <n v="0"/>
    <n v="0"/>
    <n v="5"/>
    <s v="20215"/>
    <s v="2021-5-01"/>
  </r>
  <r>
    <s v="VSR"/>
    <x v="26"/>
    <s v="14003875-18"/>
    <n v="2021"/>
    <s v="Mayo"/>
    <n v="67.5"/>
    <s v="USD"/>
    <n v="2430"/>
    <n v="1025.6596858068488"/>
    <n v="135"/>
    <n v="135"/>
    <n v="47.149467056229206"/>
    <n v="0"/>
    <n v="50.689106811555789"/>
    <n v="49.496421945401529"/>
    <n v="2.8028094354624966"/>
    <n v="0"/>
    <n v="0"/>
    <n v="0"/>
    <n v="0"/>
    <n v="0"/>
    <n v="0"/>
    <n v="0"/>
    <n v="0"/>
    <n v="102.98833819241982"/>
    <n v="0"/>
    <n v="0"/>
    <n v="5"/>
    <s v="20215"/>
    <s v="2021-5-01"/>
  </r>
  <r>
    <s v="VSR"/>
    <x v="26"/>
    <s v="14003876-18"/>
    <n v="2021"/>
    <s v="Mayo"/>
    <n v="115"/>
    <s v="USD"/>
    <n v="4140"/>
    <n v="1574.9600415749203"/>
    <n v="230"/>
    <n v="230"/>
    <n v="80.328721651353462"/>
    <n v="0"/>
    <n v="86.359219012280235"/>
    <n v="84.327237388461882"/>
    <n v="4.7751568159731423"/>
    <n v="0"/>
    <n v="0"/>
    <n v="0"/>
    <n v="0"/>
    <n v="0"/>
    <n v="0"/>
    <n v="0"/>
    <n v="0"/>
    <n v="175.46161321671525"/>
    <n v="0"/>
    <n v="0"/>
    <n v="5"/>
    <s v="20215"/>
    <s v="2021-5-01"/>
  </r>
  <r>
    <s v="VSR"/>
    <x v="26"/>
    <s v="14003877-18"/>
    <n v="2021"/>
    <s v="Mayo"/>
    <n v="75"/>
    <s v="USD"/>
    <n v="2700"/>
    <n v="1032.6008197715109"/>
    <n v="150"/>
    <n v="150"/>
    <n v="52.388296729143562"/>
    <n v="0"/>
    <n v="56.321229790617544"/>
    <n v="54.996024383779478"/>
    <n v="3.1142327060694406"/>
    <n v="0"/>
    <n v="0"/>
    <n v="0"/>
    <n v="0"/>
    <n v="0"/>
    <n v="0"/>
    <n v="0"/>
    <n v="0"/>
    <n v="114.43148688046647"/>
    <n v="0"/>
    <n v="0"/>
    <n v="5"/>
    <s v="20215"/>
    <s v="2021-5-01"/>
  </r>
  <r>
    <s v="VSR"/>
    <x v="26"/>
    <s v="14003879-19"/>
    <n v="2021"/>
    <s v="Mayo"/>
    <n v="35"/>
    <s v="USD"/>
    <n v="1260"/>
    <n v="470.45415545205168"/>
    <n v="70"/>
    <n v="70"/>
    <n v="24.447871806933662"/>
    <n v="0"/>
    <n v="26.283240568954856"/>
    <n v="25.664811379097092"/>
    <n v="1.453308596165739"/>
    <n v="0"/>
    <n v="0"/>
    <n v="0"/>
    <n v="0"/>
    <n v="0"/>
    <n v="0"/>
    <n v="0"/>
    <n v="0"/>
    <n v="53.401360544217688"/>
    <n v="0"/>
    <n v="0"/>
    <n v="5"/>
    <s v="20215"/>
    <s v="2021-5-01"/>
  </r>
  <r>
    <s v="VSR"/>
    <x v="26"/>
    <s v="14004300-18"/>
    <n v="2021"/>
    <s v="Mayo"/>
    <n v="30"/>
    <s v="USD"/>
    <n v="1080"/>
    <n v="449.12016281091371"/>
    <n v="60"/>
    <n v="60"/>
    <n v="20.955318691657425"/>
    <n v="0"/>
    <n v="22.528491916247017"/>
    <n v="21.99840975351179"/>
    <n v="1.2456930824277763"/>
    <n v="0"/>
    <n v="0"/>
    <n v="0"/>
    <n v="0"/>
    <n v="0"/>
    <n v="0"/>
    <n v="0"/>
    <n v="0"/>
    <n v="45.772594752186585"/>
    <n v="0"/>
    <n v="0"/>
    <n v="5"/>
    <s v="20215"/>
    <s v="2021-5-01"/>
  </r>
  <r>
    <s v="VSR"/>
    <x v="26"/>
    <s v="14004777-19"/>
    <n v="2021"/>
    <s v="Mayo"/>
    <n v="35"/>
    <s v="USD"/>
    <n v="1260"/>
    <n v="421.5566840372087"/>
    <n v="70"/>
    <n v="70"/>
    <n v="24.447871806933662"/>
    <n v="0"/>
    <n v="26.283240568954856"/>
    <n v="25.664811379097092"/>
    <n v="1.453308596165739"/>
    <n v="0"/>
    <n v="0"/>
    <n v="0"/>
    <n v="0"/>
    <n v="0"/>
    <n v="0"/>
    <n v="0"/>
    <n v="0"/>
    <n v="53.401360544217688"/>
    <n v="0"/>
    <n v="0"/>
    <n v="5"/>
    <s v="20215"/>
    <s v="2021-5-01"/>
  </r>
  <r>
    <s v="VSR"/>
    <x v="26"/>
    <s v="14003881-09"/>
    <n v="2021"/>
    <s v="Mayo"/>
    <n v="50"/>
    <s v="USD"/>
    <n v="4000"/>
    <n v="1260.090979636414"/>
    <n v="250"/>
    <n v="250"/>
    <n v="34.925531152762375"/>
    <n v="0"/>
    <n v="37.547486527078362"/>
    <n v="36.664016255852985"/>
    <n v="2.0761551373796272"/>
    <n v="0"/>
    <n v="0"/>
    <n v="0"/>
    <n v="0"/>
    <n v="0"/>
    <n v="0"/>
    <n v="0"/>
    <n v="0"/>
    <n v="76.287657920310977"/>
    <n v="0"/>
    <n v="0"/>
    <n v="5"/>
    <s v="20215"/>
    <s v="2021-5-01"/>
  </r>
  <r>
    <s v="VSR"/>
    <x v="26"/>
    <s v="14003887-10"/>
    <n v="2021"/>
    <s v="Mayo"/>
    <n v="50"/>
    <s v="USD"/>
    <n v="4000"/>
    <n v="1501.8885722249424"/>
    <n v="250"/>
    <n v="250"/>
    <n v="34.925531152762375"/>
    <n v="0"/>
    <n v="37.547486527078362"/>
    <n v="36.664016255852985"/>
    <n v="2.0761551373796272"/>
    <n v="0"/>
    <n v="0"/>
    <n v="0"/>
    <n v="0"/>
    <n v="0"/>
    <n v="0"/>
    <n v="0"/>
    <n v="0"/>
    <n v="76.287657920310977"/>
    <n v="0"/>
    <n v="0"/>
    <n v="5"/>
    <s v="20215"/>
    <s v="2021-5-01"/>
  </r>
  <r>
    <s v="VSR"/>
    <x v="26"/>
    <s v="14004919-16"/>
    <n v="2021"/>
    <s v="Mayo"/>
    <n v="35"/>
    <s v="USD"/>
    <n v="2541"/>
    <n v="1242.3560794834427"/>
    <n v="190.57500000000002"/>
    <n v="190.57500000000002"/>
    <n v="0"/>
    <n v="254.1"/>
    <n v="26.283240568954856"/>
    <n v="25.664811379097092"/>
    <n v="1.453308596165739"/>
    <n v="0"/>
    <n v="0"/>
    <n v="0"/>
    <n v="0"/>
    <n v="0"/>
    <n v="0"/>
    <n v="0"/>
    <n v="0"/>
    <n v="307.50136054421773"/>
    <n v="0"/>
    <n v="0"/>
    <n v="5"/>
    <s v="20215"/>
    <s v="2021-5-01"/>
  </r>
  <r>
    <s v="VSR"/>
    <x v="27"/>
    <s v="14003595-20"/>
    <n v="2021"/>
    <s v="Mayo"/>
    <n v="150"/>
    <s v="USD"/>
    <n v="6000"/>
    <n v="4518.8014372150246"/>
    <n v="0"/>
    <n v="0"/>
    <n v="104.77659345828712"/>
    <n v="0"/>
    <n v="307.58714969241282"/>
    <n v="138.715773390696"/>
    <n v="14.173133368179808"/>
    <n v="0"/>
    <n v="0"/>
    <n v="49.970114974427034"/>
    <n v="0"/>
    <n v="0"/>
    <n v="0"/>
    <n v="0"/>
    <n v="0"/>
    <n v="510.44617142571565"/>
    <n v="0"/>
    <n v="0"/>
    <n v="5"/>
    <s v="20215"/>
    <s v="2021-5-01"/>
  </r>
  <r>
    <s v="VSR"/>
    <x v="27"/>
    <s v="14004794-18"/>
    <n v="2021"/>
    <s v="Mayo"/>
    <n v="15"/>
    <s v="USD"/>
    <n v="540"/>
    <n v="275.43871857667409"/>
    <n v="0"/>
    <n v="0"/>
    <n v="10.477659345828712"/>
    <n v="0"/>
    <n v="30.758714969241289"/>
    <n v="13.871577339069601"/>
    <n v="1.4173133368179807"/>
    <n v="0"/>
    <n v="0"/>
    <n v="4.4973103476984324"/>
    <n v="0"/>
    <n v="0"/>
    <n v="0"/>
    <n v="0"/>
    <n v="0"/>
    <n v="50.544915992827306"/>
    <n v="0"/>
    <n v="0"/>
    <n v="5"/>
    <s v="20215"/>
    <s v="2021-5-01"/>
  </r>
  <r>
    <s v="VSR"/>
    <x v="28"/>
    <s v="14004202-14"/>
    <n v="2021"/>
    <s v="Mayo"/>
    <n v="0"/>
    <s v="GB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29"/>
    <s v="14004612-18"/>
    <n v="2021"/>
    <s v="Mayo"/>
    <n v="210"/>
    <s v="USD"/>
    <n v="6627.5999999999995"/>
    <n v="3994.240932914237"/>
    <n v="0"/>
    <n v="0"/>
    <n v="146.68723084160197"/>
    <n v="0"/>
    <n v="100.00000000000001"/>
    <n v="139.73063973063975"/>
    <n v="7.9124579124579117"/>
    <n v="0"/>
    <n v="0"/>
    <n v="55.196989000752097"/>
    <n v="0"/>
    <n v="0"/>
    <n v="0"/>
    <n v="0"/>
    <n v="0"/>
    <n v="302.84008664384976"/>
    <n v="0"/>
    <n v="0"/>
    <n v="5"/>
    <s v="20215"/>
    <s v="2021-5-01"/>
  </r>
  <r>
    <s v="VSR"/>
    <x v="29"/>
    <s v="14004625-18"/>
    <n v="2021"/>
    <s v="Mayo"/>
    <n v="210"/>
    <s v="USD"/>
    <n v="6627.5999999999995"/>
    <n v="3947.1408278582144"/>
    <n v="0"/>
    <n v="0"/>
    <n v="146.68723084160197"/>
    <n v="0"/>
    <n v="100.00000000000001"/>
    <n v="139.73063973063975"/>
    <n v="7.9124579124579117"/>
    <n v="0"/>
    <n v="0"/>
    <n v="55.196989000752097"/>
    <n v="0"/>
    <n v="0"/>
    <n v="0"/>
    <n v="0"/>
    <n v="0"/>
    <n v="302.84008664384976"/>
    <n v="0"/>
    <n v="0"/>
    <n v="5"/>
    <s v="20215"/>
    <s v="2021-5-01"/>
  </r>
  <r>
    <s v="VSR"/>
    <x v="29"/>
    <s v="14004609-18"/>
    <n v="2021"/>
    <s v="Mayo"/>
    <n v="69"/>
    <s v="USD"/>
    <n v="2177.64"/>
    <n v="1198.3404387928349"/>
    <n v="0"/>
    <n v="0"/>
    <n v="48.197232990812076"/>
    <n v="0"/>
    <n v="32.857142857142861"/>
    <n v="45.911495911495912"/>
    <n v="2.5998075998075998"/>
    <n v="0"/>
    <n v="0"/>
    <n v="18.136153528818546"/>
    <n v="0"/>
    <n v="0"/>
    <n v="0"/>
    <n v="0"/>
    <n v="0"/>
    <n v="99.50459989726491"/>
    <n v="0"/>
    <n v="0"/>
    <n v="5"/>
    <s v="20215"/>
    <s v="2021-5-01"/>
  </r>
  <r>
    <s v="VSR"/>
    <x v="30"/>
    <s v="14002618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31"/>
    <s v="14004732-17"/>
    <n v="2021"/>
    <s v="Mayo"/>
    <n v="8.25"/>
    <s v="USD"/>
    <n v="891"/>
    <n v="408.10862135201239"/>
    <n v="0"/>
    <n v="61.050000000000004"/>
    <n v="5.762712640205792"/>
    <n v="44.550000000000004"/>
    <n v="1.4716386554621848"/>
    <n v="0"/>
    <n v="0.14810924369747899"/>
    <n v="0"/>
    <n v="0"/>
    <n v="0"/>
    <n v="0"/>
    <n v="0"/>
    <n v="0"/>
    <n v="0"/>
    <n v="0"/>
    <n v="46.169747899159667"/>
    <n v="0"/>
    <n v="0"/>
    <n v="5"/>
    <s v="20215"/>
    <s v="2021-5-01"/>
  </r>
  <r>
    <s v="VSR"/>
    <x v="31"/>
    <s v="14004774-19"/>
    <n v="2021"/>
    <s v="Mayo"/>
    <n v="82.25"/>
    <s v="USD"/>
    <n v="3045.7175000000002"/>
    <n v="1279.5045813180152"/>
    <n v="0"/>
    <n v="316.78587499999998"/>
    <n v="57.452498746294104"/>
    <n v="152.285875"/>
    <n v="14.671791443850267"/>
    <n v="0"/>
    <n v="1.4766042780748663"/>
    <n v="0"/>
    <n v="0"/>
    <n v="0"/>
    <n v="0"/>
    <n v="0"/>
    <n v="0"/>
    <n v="0"/>
    <n v="0"/>
    <n v="168.43427072192512"/>
    <n v="0"/>
    <n v="0"/>
    <n v="5"/>
    <s v="20215"/>
    <s v="2021-5-01"/>
  </r>
  <r>
    <s v="VSR"/>
    <x v="31"/>
    <s v="14004773-19"/>
    <n v="2021"/>
    <s v="Mayo"/>
    <n v="87"/>
    <s v="USD"/>
    <n v="3221.61"/>
    <n v="1201.9837428711121"/>
    <n v="0"/>
    <n v="335.08049999999997"/>
    <n v="60.770424205806528"/>
    <n v="161.0805"/>
    <n v="15.519098548510314"/>
    <n v="0"/>
    <n v="1.561879297173415"/>
    <n v="0"/>
    <n v="0"/>
    <n v="0"/>
    <n v="0"/>
    <n v="0"/>
    <n v="0"/>
    <n v="0"/>
    <n v="0"/>
    <n v="178.16147784568372"/>
    <n v="0"/>
    <n v="0"/>
    <n v="5"/>
    <s v="20215"/>
    <s v="2021-5-01"/>
  </r>
  <r>
    <s v="VSR"/>
    <x v="31"/>
    <s v="14004731-18"/>
    <n v="2021"/>
    <s v="Mayo"/>
    <n v="72.5"/>
    <s v="USD"/>
    <n v="2684.6750000000002"/>
    <n v="1408.7918490599855"/>
    <n v="0"/>
    <n v="279.23374999999999"/>
    <n v="50.642020171505443"/>
    <n v="134.23375000000001"/>
    <n v="12.932582123758595"/>
    <n v="0"/>
    <n v="1.3015660809778458"/>
    <n v="0"/>
    <n v="0"/>
    <n v="0"/>
    <n v="0"/>
    <n v="0"/>
    <n v="0"/>
    <n v="0"/>
    <n v="0"/>
    <n v="148.46789820473646"/>
    <n v="0"/>
    <n v="0"/>
    <n v="5"/>
    <s v="20215"/>
    <s v="2021-5-01"/>
  </r>
  <r>
    <s v="VSR"/>
    <x v="31"/>
    <s v="14004725-19"/>
    <n v="2021"/>
    <s v="Mayo"/>
    <n v="250"/>
    <s v="USD"/>
    <n v="6975"/>
    <n v="3079.4436420586462"/>
    <n v="0"/>
    <n v="848.75"/>
    <n v="174.62765576381187"/>
    <n v="348.75"/>
    <n v="44.595110771581361"/>
    <n v="0"/>
    <n v="4.4881588999236062"/>
    <n v="0"/>
    <n v="0"/>
    <n v="0"/>
    <n v="0"/>
    <n v="0"/>
    <n v="0"/>
    <n v="0"/>
    <n v="0"/>
    <n v="397.83326967150498"/>
    <n v="0"/>
    <n v="0"/>
    <n v="5"/>
    <s v="20215"/>
    <s v="2021-5-01"/>
  </r>
  <r>
    <s v="VSR"/>
    <x v="31"/>
    <s v="14004726-19"/>
    <n v="2021"/>
    <s v="Mayo"/>
    <n v="200"/>
    <s v="USD"/>
    <n v="5580"/>
    <n v="2478.0961578348529"/>
    <n v="0"/>
    <n v="679"/>
    <n v="139.7021246110495"/>
    <n v="279"/>
    <n v="35.676088617265094"/>
    <n v="0"/>
    <n v="3.5905271199388848"/>
    <n v="0"/>
    <n v="0"/>
    <n v="0"/>
    <n v="0"/>
    <n v="0"/>
    <n v="0"/>
    <n v="0"/>
    <n v="0"/>
    <n v="318.26661573720401"/>
    <n v="0"/>
    <n v="0"/>
    <n v="5"/>
    <s v="20215"/>
    <s v="2021-5-01"/>
  </r>
  <r>
    <s v="VSR"/>
    <x v="31"/>
    <s v="14004733-19"/>
    <n v="2021"/>
    <s v="Mayo"/>
    <n v="125"/>
    <s v="USD"/>
    <n v="3487.5"/>
    <n v="1565.8384981494476"/>
    <n v="0"/>
    <n v="424.375"/>
    <n v="87.313827881905937"/>
    <n v="174.375"/>
    <n v="22.29755538579068"/>
    <n v="0"/>
    <n v="2.2440794499618031"/>
    <n v="0"/>
    <n v="0"/>
    <n v="0"/>
    <n v="0"/>
    <n v="0"/>
    <n v="0"/>
    <n v="0"/>
    <n v="0"/>
    <n v="198.91663483575249"/>
    <n v="0"/>
    <n v="0"/>
    <n v="5"/>
    <s v="20215"/>
    <s v="2021-5-01"/>
  </r>
  <r>
    <s v="VSR"/>
    <x v="31"/>
    <s v="14004727-19"/>
    <n v="2021"/>
    <s v="Mayo"/>
    <n v="200"/>
    <s v="USD"/>
    <n v="5580"/>
    <n v="2478.5675487283575"/>
    <n v="0"/>
    <n v="679"/>
    <n v="139.7021246110495"/>
    <n v="279"/>
    <n v="35.676088617265094"/>
    <n v="0"/>
    <n v="3.5905271199388848"/>
    <n v="0"/>
    <n v="0"/>
    <n v="0"/>
    <n v="0"/>
    <n v="0"/>
    <n v="0"/>
    <n v="0"/>
    <n v="0"/>
    <n v="318.26661573720401"/>
    <n v="0"/>
    <n v="0"/>
    <n v="5"/>
    <s v="20215"/>
    <s v="2021-5-01"/>
  </r>
  <r>
    <s v="VSR"/>
    <x v="31"/>
    <s v="14004728-20"/>
    <n v="2021"/>
    <s v="Mayo"/>
    <n v="125"/>
    <s v="USD"/>
    <n v="3487.5"/>
    <n v="1495.55152275356"/>
    <n v="0"/>
    <n v="424.375"/>
    <n v="87.313827881905937"/>
    <n v="174.375"/>
    <n v="22.29755538579068"/>
    <n v="0"/>
    <n v="2.2440794499618031"/>
    <n v="0"/>
    <n v="0"/>
    <n v="0"/>
    <n v="0"/>
    <n v="0"/>
    <n v="0"/>
    <n v="0"/>
    <n v="0"/>
    <n v="198.91663483575249"/>
    <n v="0"/>
    <n v="0"/>
    <n v="5"/>
    <s v="20215"/>
    <s v="2021-5-01"/>
  </r>
  <r>
    <s v="VSR"/>
    <x v="31"/>
    <s v="14004914-19"/>
    <n v="2021"/>
    <s v="Mayo"/>
    <n v="200"/>
    <s v="USD"/>
    <n v="5580"/>
    <n v="2563.2472482512135"/>
    <n v="0"/>
    <n v="679"/>
    <n v="139.7021246110495"/>
    <n v="279"/>
    <n v="35.676088617265094"/>
    <n v="0"/>
    <n v="3.5905271199388848"/>
    <n v="0"/>
    <n v="0"/>
    <n v="0"/>
    <n v="0"/>
    <n v="0"/>
    <n v="0"/>
    <n v="0"/>
    <n v="0"/>
    <n v="318.26661573720401"/>
    <n v="0"/>
    <n v="0"/>
    <n v="5"/>
    <s v="20215"/>
    <s v="2021-5-01"/>
  </r>
  <r>
    <s v="VSR"/>
    <x v="31"/>
    <s v="14004919-17"/>
    <n v="2021"/>
    <s v="Mayo"/>
    <n v="106"/>
    <s v="USD"/>
    <n v="6360"/>
    <n v="3740.1290199420632"/>
    <n v="0"/>
    <n v="530"/>
    <n v="0"/>
    <n v="954"/>
    <n v="18.908326967150494"/>
    <n v="0"/>
    <n v="1.9029793735676088"/>
    <n v="0"/>
    <n v="0"/>
    <n v="0"/>
    <n v="0"/>
    <n v="0"/>
    <n v="0"/>
    <n v="0"/>
    <n v="0"/>
    <n v="974.81130634071815"/>
    <n v="0"/>
    <n v="0"/>
    <n v="5"/>
    <s v="20215"/>
    <s v="2021-5-01"/>
  </r>
  <r>
    <s v="VSR"/>
    <x v="31"/>
    <s v="14005010-20"/>
    <n v="2021"/>
    <s v="Mayo"/>
    <n v="79.25"/>
    <s v="USD"/>
    <n v="3170"/>
    <n v="1673.9290453713497"/>
    <n v="0"/>
    <n v="317"/>
    <n v="0"/>
    <n v="515.125"/>
    <n v="14.136650114591292"/>
    <n v="0"/>
    <n v="1.4227463712757831"/>
    <n v="0"/>
    <n v="0"/>
    <n v="0"/>
    <n v="0"/>
    <n v="0"/>
    <n v="0"/>
    <n v="0"/>
    <n v="0"/>
    <n v="530.68439648586707"/>
    <n v="0"/>
    <n v="0"/>
    <n v="5"/>
    <s v="20215"/>
    <s v="2021-5-01"/>
  </r>
  <r>
    <s v="VSR"/>
    <x v="31"/>
    <s v="14005009-20"/>
    <n v="2021"/>
    <s v="Mayo"/>
    <n v="79.25"/>
    <s v="USD"/>
    <n v="3170"/>
    <n v="1495.0544850900483"/>
    <n v="0"/>
    <n v="317"/>
    <n v="0"/>
    <n v="515.125"/>
    <n v="14.136650114591292"/>
    <n v="0"/>
    <n v="1.4227463712757831"/>
    <n v="0"/>
    <n v="0"/>
    <n v="0"/>
    <n v="0"/>
    <n v="0"/>
    <n v="0"/>
    <n v="0"/>
    <n v="0"/>
    <n v="530.68439648586707"/>
    <n v="0"/>
    <n v="0"/>
    <n v="5"/>
    <s v="20215"/>
    <s v="2021-5-01"/>
  </r>
  <r>
    <s v="VSR"/>
    <x v="32"/>
    <s v="14004877-15"/>
    <n v="2021"/>
    <s v="Mayo"/>
    <n v="12.5"/>
    <s v="USD"/>
    <n v="1125"/>
    <n v="804.31957083983946"/>
    <n v="0"/>
    <n v="0"/>
    <n v="8.7313827881905937"/>
    <n v="0"/>
    <n v="12.453617810760669"/>
    <n v="19.24860853432282"/>
    <n v="1.0899814471243041"/>
    <n v="0"/>
    <n v="0"/>
    <n v="9.369396557705068"/>
    <n v="0"/>
    <n v="0"/>
    <n v="0"/>
    <n v="0"/>
    <n v="0"/>
    <n v="42.161604349912857"/>
    <n v="0"/>
    <n v="0"/>
    <n v="5"/>
    <s v="20215"/>
    <s v="2021-5-01"/>
  </r>
  <r>
    <s v="VSR"/>
    <x v="32"/>
    <s v="14002618-18"/>
    <n v="2021"/>
    <s v="Mayo"/>
    <n v="75"/>
    <s v="USD"/>
    <n v="2250"/>
    <n v="1139.6218731187209"/>
    <n v="0"/>
    <n v="0"/>
    <n v="52.388296729143562"/>
    <n v="0"/>
    <n v="74.721706864564013"/>
    <n v="115.49165120593693"/>
    <n v="6.5398886827458247"/>
    <n v="0"/>
    <n v="0"/>
    <n v="18.738793115410136"/>
    <n v="0"/>
    <n v="0"/>
    <n v="0"/>
    <n v="0"/>
    <n v="0"/>
    <n v="215.49203986865689"/>
    <n v="0"/>
    <n v="0"/>
    <n v="5"/>
    <s v="20215"/>
    <s v="2021-5-01"/>
  </r>
  <r>
    <s v="VSR"/>
    <x v="32"/>
    <s v="14002924-18"/>
    <n v="2021"/>
    <s v="Mayo"/>
    <n v="75"/>
    <s v="USD"/>
    <n v="2250"/>
    <n v="1027.1478532010351"/>
    <n v="0"/>
    <n v="0"/>
    <n v="52.388296729143562"/>
    <n v="0"/>
    <n v="74.721706864564013"/>
    <n v="115.49165120593693"/>
    <n v="6.5398886827458247"/>
    <n v="0"/>
    <n v="0"/>
    <n v="18.738793115410136"/>
    <n v="0"/>
    <n v="0"/>
    <n v="0"/>
    <n v="0"/>
    <n v="0"/>
    <n v="215.49203986865689"/>
    <n v="0"/>
    <n v="0"/>
    <n v="5"/>
    <s v="20215"/>
    <s v="2021-5-01"/>
  </r>
  <r>
    <s v="VSR"/>
    <x v="32"/>
    <s v="14004818-18"/>
    <n v="2021"/>
    <s v="Mayo"/>
    <n v="75"/>
    <s v="USD"/>
    <n v="2250"/>
    <n v="903.33575150830438"/>
    <n v="0"/>
    <n v="0"/>
    <n v="52.388296729143562"/>
    <n v="0"/>
    <n v="74.721706864564013"/>
    <n v="115.49165120593693"/>
    <n v="6.5398886827458247"/>
    <n v="0"/>
    <n v="0"/>
    <n v="18.738793115410136"/>
    <n v="0"/>
    <n v="0"/>
    <n v="0"/>
    <n v="0"/>
    <n v="0"/>
    <n v="215.49203986865689"/>
    <n v="0"/>
    <n v="0"/>
    <n v="5"/>
    <s v="20215"/>
    <s v="2021-5-01"/>
  </r>
  <r>
    <s v="VSR"/>
    <x v="33"/>
    <s v="14003957-16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33"/>
    <s v="14003956-16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34"/>
    <s v="14004757-19"/>
    <n v="2021"/>
    <s v="Mayo"/>
    <n v="500"/>
    <s v="USD"/>
    <n v="12730"/>
    <n v="7155.0174793993738"/>
    <n v="0"/>
    <n v="254.6"/>
    <n v="349.25531152762375"/>
    <n v="0"/>
    <n v="117.43127002867266"/>
    <n v="174.98735031202563"/>
    <n v="9.9089222465845843"/>
    <n v="0"/>
    <n v="0"/>
    <n v="106.01992727074268"/>
    <n v="0"/>
    <n v="0"/>
    <n v="0"/>
    <n v="0"/>
    <n v="0"/>
    <n v="408.34746985802559"/>
    <n v="0"/>
    <n v="0"/>
    <n v="5"/>
    <s v="20215"/>
    <s v="2021-5-01"/>
  </r>
  <r>
    <s v="VSR"/>
    <x v="34"/>
    <s v="14004756-19"/>
    <n v="2021"/>
    <s v="Mayo"/>
    <n v="200"/>
    <s v="USD"/>
    <n v="5092"/>
    <n v="2559.9822136789262"/>
    <n v="0"/>
    <n v="101.84"/>
    <n v="139.7021246110495"/>
    <n v="0"/>
    <n v="46.97250801146906"/>
    <n v="69.994940124810256"/>
    <n v="3.963568898633834"/>
    <n v="0"/>
    <n v="0"/>
    <n v="42.407970908297074"/>
    <n v="0"/>
    <n v="0"/>
    <n v="0"/>
    <n v="0"/>
    <n v="0"/>
    <n v="163.33898794321021"/>
    <n v="0"/>
    <n v="0"/>
    <n v="5"/>
    <s v="20215"/>
    <s v="2021-5-01"/>
  </r>
  <r>
    <s v="VSR"/>
    <x v="34"/>
    <s v="14004758-20"/>
    <n v="2021"/>
    <s v="Mayo"/>
    <n v="750"/>
    <s v="USD"/>
    <n v="19095"/>
    <n v="10497.907735857258"/>
    <n v="0"/>
    <n v="381.9"/>
    <n v="523.88296729143565"/>
    <n v="0"/>
    <n v="176.14690504300893"/>
    <n v="262.48102546803847"/>
    <n v="14.863383369876876"/>
    <n v="0"/>
    <n v="0"/>
    <n v="159.02989090611402"/>
    <n v="0"/>
    <n v="0"/>
    <n v="0"/>
    <n v="0"/>
    <n v="0"/>
    <n v="612.5212047870383"/>
    <n v="0"/>
    <n v="0"/>
    <n v="5"/>
    <s v="20215"/>
    <s v="2021-5-01"/>
  </r>
  <r>
    <s v="VSR"/>
    <x v="34"/>
    <s v="14004759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34"/>
    <s v="14004752-19"/>
    <n v="2021"/>
    <s v="Mayo"/>
    <n v="875"/>
    <s v="USD"/>
    <n v="16117.500000000002"/>
    <n v="10818.637988114353"/>
    <n v="0"/>
    <n v="322.35000000000008"/>
    <n v="611.19679517334157"/>
    <n v="0"/>
    <n v="205.50472255017712"/>
    <n v="306.22786304604489"/>
    <n v="17.340613931523023"/>
    <n v="0"/>
    <n v="0"/>
    <n v="134.23222135005463"/>
    <n v="0"/>
    <n v="0"/>
    <n v="0"/>
    <n v="0"/>
    <n v="0"/>
    <n v="663.30542087779963"/>
    <n v="0"/>
    <n v="0"/>
    <n v="5"/>
    <s v="20215"/>
    <s v="2021-5-01"/>
  </r>
  <r>
    <s v="VSR"/>
    <x v="34"/>
    <s v="14004754-19"/>
    <n v="2021"/>
    <s v="Mayo"/>
    <n v="100"/>
    <s v="USD"/>
    <n v="1842.0000000000002"/>
    <n v="1242.5889376187251"/>
    <n v="0"/>
    <n v="36.840000000000003"/>
    <n v="69.851062305524749"/>
    <n v="0"/>
    <n v="23.48625400573453"/>
    <n v="34.997470062405128"/>
    <n v="1.981784449316917"/>
    <n v="0"/>
    <n v="0"/>
    <n v="15.340825297149101"/>
    <n v="0"/>
    <n v="0"/>
    <n v="0"/>
    <n v="0"/>
    <n v="0"/>
    <n v="75.806333814605679"/>
    <n v="0"/>
    <n v="0"/>
    <n v="5"/>
    <s v="20215"/>
    <s v="2021-5-01"/>
  </r>
  <r>
    <s v="VSR"/>
    <x v="34"/>
    <s v="14004753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34"/>
    <s v="14004749-19"/>
    <n v="2021"/>
    <s v="Mayo"/>
    <n v="750"/>
    <s v="USD"/>
    <n v="13815.000000000002"/>
    <n v="9321.1847479910812"/>
    <n v="0"/>
    <n v="276.30000000000007"/>
    <n v="523.88296729143565"/>
    <n v="0"/>
    <n v="176.14690504300893"/>
    <n v="262.48102546803847"/>
    <n v="14.863383369876876"/>
    <n v="0"/>
    <n v="0"/>
    <n v="115.05618972861825"/>
    <n v="0"/>
    <n v="0"/>
    <n v="0"/>
    <n v="0"/>
    <n v="0"/>
    <n v="568.54750360954256"/>
    <n v="0"/>
    <n v="0"/>
    <n v="5"/>
    <s v="20215"/>
    <s v="2021-5-01"/>
  </r>
  <r>
    <s v="VSR"/>
    <x v="34"/>
    <s v="14004750-19"/>
    <n v="2021"/>
    <s v="Mayo"/>
    <n v="750"/>
    <s v="USD"/>
    <n v="13815.000000000002"/>
    <n v="9019.6315170408416"/>
    <n v="0"/>
    <n v="276.30000000000007"/>
    <n v="523.88296729143565"/>
    <n v="0"/>
    <n v="176.14690504300893"/>
    <n v="262.48102546803847"/>
    <n v="14.863383369876876"/>
    <n v="0"/>
    <n v="0"/>
    <n v="115.05618972861825"/>
    <n v="0"/>
    <n v="0"/>
    <n v="0"/>
    <n v="0"/>
    <n v="0"/>
    <n v="568.54750360954256"/>
    <n v="0"/>
    <n v="0"/>
    <n v="5"/>
    <s v="20215"/>
    <s v="2021-5-01"/>
  </r>
  <r>
    <s v="VSR"/>
    <x v="34"/>
    <s v="14004751-19"/>
    <n v="2021"/>
    <s v="Mayo"/>
    <n v="758.75"/>
    <s v="USD"/>
    <n v="13976.175000000001"/>
    <n v="9669.3822853939491"/>
    <n v="0"/>
    <n v="279.52350000000007"/>
    <n v="529.99493524316904"/>
    <n v="0"/>
    <n v="178.20195226851069"/>
    <n v="265.54330409849888"/>
    <n v="15.036789509192106"/>
    <n v="0"/>
    <n v="0"/>
    <n v="116.3985119421188"/>
    <n v="0"/>
    <n v="0"/>
    <n v="0"/>
    <n v="0"/>
    <n v="0"/>
    <n v="575.18055781832049"/>
    <n v="0"/>
    <n v="0"/>
    <n v="5"/>
    <s v="20215"/>
    <s v="2021-5-01"/>
  </r>
  <r>
    <s v="VSR"/>
    <x v="35"/>
    <s v="14005013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35"/>
    <s v="14005014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35"/>
    <s v="14003813-18"/>
    <n v="2021"/>
    <s v="Mayo"/>
    <n v="25"/>
    <s v="USD"/>
    <n v="625"/>
    <n v="318.61475440468132"/>
    <n v="0"/>
    <n v="25"/>
    <n v="17.462765576381187"/>
    <n v="0"/>
    <n v="27.27272727272727"/>
    <n v="24.89177489177489"/>
    <n v="2.5432900432900434"/>
    <n v="0"/>
    <n v="0"/>
    <n v="0"/>
    <n v="0"/>
    <n v="0"/>
    <n v="0"/>
    <n v="0"/>
    <n v="0"/>
    <n v="54.707792207792203"/>
    <n v="0"/>
    <n v="0"/>
    <n v="5"/>
    <s v="20215"/>
    <s v="2021-5-01"/>
  </r>
  <r>
    <s v="VSR"/>
    <x v="35"/>
    <s v="14003971-18"/>
    <n v="2021"/>
    <s v="Mayo"/>
    <n v="25"/>
    <s v="USD"/>
    <n v="625"/>
    <n v="318.67367826636939"/>
    <n v="0"/>
    <n v="25"/>
    <n v="17.462765576381187"/>
    <n v="0"/>
    <n v="27.27272727272727"/>
    <n v="24.89177489177489"/>
    <n v="2.5432900432900434"/>
    <n v="0"/>
    <n v="0"/>
    <n v="0"/>
    <n v="0"/>
    <n v="0"/>
    <n v="0"/>
    <n v="0"/>
    <n v="0"/>
    <n v="54.707792207792203"/>
    <n v="0"/>
    <n v="0"/>
    <n v="5"/>
    <s v="20215"/>
    <s v="2021-5-01"/>
  </r>
  <r>
    <s v="VSR"/>
    <x v="36"/>
    <s v="14004998-19"/>
    <n v="2021"/>
    <s v="Mayo"/>
    <n v="15"/>
    <s v="USD"/>
    <n v="750"/>
    <n v="226.97726642851683"/>
    <n v="75"/>
    <n v="0"/>
    <n v="10.477659345828712"/>
    <n v="0"/>
    <n v="11.58395176252319"/>
    <n v="7.687847866419296"/>
    <n v="0.65398886827458258"/>
    <n v="0"/>
    <n v="0"/>
    <n v="6.2462643718033792"/>
    <n v="0"/>
    <n v="0"/>
    <n v="0"/>
    <n v="0"/>
    <n v="0"/>
    <n v="26.172052869020447"/>
    <n v="0"/>
    <n v="0"/>
    <n v="5"/>
    <s v="20215"/>
    <s v="2021-5-01"/>
  </r>
  <r>
    <s v="VSR"/>
    <x v="36"/>
    <s v="14003165-15"/>
    <n v="2021"/>
    <s v="Mayo"/>
    <n v="7.5"/>
    <s v="USD"/>
    <n v="900"/>
    <n v="264.45017069271478"/>
    <n v="180"/>
    <n v="0"/>
    <n v="5.2388296729143562"/>
    <n v="0"/>
    <n v="5.7919758812615951"/>
    <n v="3.843923933209648"/>
    <n v="0.32699443413729129"/>
    <n v="0"/>
    <n v="0"/>
    <n v="7.4955172461640549"/>
    <n v="0"/>
    <n v="0"/>
    <n v="0"/>
    <n v="0"/>
    <n v="0"/>
    <n v="17.458411494772587"/>
    <n v="0"/>
    <n v="0"/>
    <n v="5"/>
    <s v="20215"/>
    <s v="2021-5-01"/>
  </r>
  <r>
    <s v="VSR"/>
    <x v="36"/>
    <s v="14004894-18"/>
    <n v="2021"/>
    <s v="Mayo"/>
    <n v="25"/>
    <s v="USD"/>
    <n v="1000"/>
    <n v="525.57121183041659"/>
    <n v="100"/>
    <n v="0"/>
    <n v="17.462765576381187"/>
    <n v="0"/>
    <n v="19.306586270871986"/>
    <n v="12.813079777365493"/>
    <n v="1.0899814471243041"/>
    <n v="0"/>
    <n v="0"/>
    <n v="8.328352495737839"/>
    <n v="0"/>
    <n v="0"/>
    <n v="0"/>
    <n v="0"/>
    <n v="0"/>
    <n v="41.537999991099618"/>
    <n v="0"/>
    <n v="0"/>
    <n v="5"/>
    <s v="20215"/>
    <s v="2021-5-01"/>
  </r>
  <r>
    <s v="VSR"/>
    <x v="36"/>
    <s v="14002618-19"/>
    <n v="2021"/>
    <s v="Mayo"/>
    <n v="50"/>
    <s v="USD"/>
    <n v="1800"/>
    <n v="739.28822710079237"/>
    <n v="200"/>
    <n v="0"/>
    <n v="34.925531152762375"/>
    <n v="0"/>
    <n v="38.613172541743971"/>
    <n v="25.626159554730986"/>
    <n v="2.1799628942486082"/>
    <n v="0"/>
    <n v="0"/>
    <n v="14.99103449232811"/>
    <n v="0"/>
    <n v="0"/>
    <n v="0"/>
    <n v="0"/>
    <n v="0"/>
    <n v="81.410329483051669"/>
    <n v="0"/>
    <n v="0"/>
    <n v="5"/>
    <s v="20215"/>
    <s v="2021-5-01"/>
  </r>
  <r>
    <s v="VSR"/>
    <x v="36"/>
    <s v="14004404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36"/>
    <s v="14004862-18"/>
    <n v="2021"/>
    <s v="Mayo"/>
    <n v="25"/>
    <s v="USD"/>
    <n v="1000"/>
    <n v="488.07987185785476"/>
    <n v="100"/>
    <n v="0"/>
    <n v="17.462765576381187"/>
    <n v="0"/>
    <n v="19.306586270871986"/>
    <n v="12.813079777365493"/>
    <n v="1.0899814471243041"/>
    <n v="0"/>
    <n v="0"/>
    <n v="8.328352495737839"/>
    <n v="0"/>
    <n v="0"/>
    <n v="0"/>
    <n v="0"/>
    <n v="0"/>
    <n v="41.537999991099618"/>
    <n v="0"/>
    <n v="0"/>
    <n v="5"/>
    <s v="20215"/>
    <s v="2021-5-01"/>
  </r>
  <r>
    <s v="VSR"/>
    <x v="36"/>
    <s v="14002924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36"/>
    <s v="14004405-19"/>
    <n v="2021"/>
    <s v="Mayo"/>
    <n v="25"/>
    <s v="USD"/>
    <n v="1250"/>
    <n v="1207.7803158992656"/>
    <n v="125"/>
    <n v="0"/>
    <n v="17.462765576381187"/>
    <n v="0"/>
    <n v="19.306586270871986"/>
    <n v="12.813079777365493"/>
    <n v="1.0899814471243041"/>
    <n v="0"/>
    <n v="0"/>
    <n v="10.410440619672299"/>
    <n v="0"/>
    <n v="0"/>
    <n v="0"/>
    <n v="0"/>
    <n v="0"/>
    <n v="43.620088115034079"/>
    <n v="0"/>
    <n v="0"/>
    <n v="5"/>
    <s v="20215"/>
    <s v="2021-5-01"/>
  </r>
  <r>
    <s v="VSR"/>
    <x v="36"/>
    <s v="14004863-18"/>
    <n v="2021"/>
    <s v="Mayo"/>
    <n v="25"/>
    <s v="USD"/>
    <n v="1000"/>
    <n v="489.89752738134661"/>
    <n v="100"/>
    <n v="0"/>
    <n v="17.462765576381187"/>
    <n v="0"/>
    <n v="19.306586270871986"/>
    <n v="12.813079777365493"/>
    <n v="1.0899814471243041"/>
    <n v="0"/>
    <n v="0"/>
    <n v="8.328352495737839"/>
    <n v="0"/>
    <n v="0"/>
    <n v="0"/>
    <n v="0"/>
    <n v="0"/>
    <n v="41.537999991099618"/>
    <n v="0"/>
    <n v="0"/>
    <n v="5"/>
    <s v="20215"/>
    <s v="2021-5-01"/>
  </r>
  <r>
    <s v="VSR"/>
    <x v="36"/>
    <s v="14002923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36"/>
    <s v="14002617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36"/>
    <s v="14004031-18"/>
    <n v="2021"/>
    <s v="Mayo"/>
    <n v="25"/>
    <s v="USD"/>
    <n v="900"/>
    <n v="364.036958186584"/>
    <n v="100"/>
    <n v="0"/>
    <n v="17.462765576381187"/>
    <n v="0"/>
    <n v="19.306586270871986"/>
    <n v="12.813079777365493"/>
    <n v="1.0899814471243041"/>
    <n v="0"/>
    <n v="0"/>
    <n v="7.4955172461640549"/>
    <n v="0"/>
    <n v="0"/>
    <n v="0"/>
    <n v="0"/>
    <n v="0"/>
    <n v="40.705164741525834"/>
    <n v="0"/>
    <n v="0"/>
    <n v="5"/>
    <s v="20215"/>
    <s v="2021-5-01"/>
  </r>
  <r>
    <s v="VSR"/>
    <x v="36"/>
    <s v="14004927-18"/>
    <n v="2021"/>
    <s v="Mayo"/>
    <n v="25"/>
    <s v="USD"/>
    <n v="1000"/>
    <n v="519.96405646660446"/>
    <n v="100"/>
    <n v="0"/>
    <n v="17.462765576381187"/>
    <n v="0"/>
    <n v="19.306586270871986"/>
    <n v="12.813079777365493"/>
    <n v="1.0899814471243041"/>
    <n v="0"/>
    <n v="0"/>
    <n v="8.328352495737839"/>
    <n v="0"/>
    <n v="0"/>
    <n v="0"/>
    <n v="0"/>
    <n v="0"/>
    <n v="41.537999991099618"/>
    <n v="0"/>
    <n v="0"/>
    <n v="5"/>
    <s v="20215"/>
    <s v="2021-5-01"/>
  </r>
  <r>
    <s v="VSR"/>
    <x v="36"/>
    <s v="14004857-19"/>
    <n v="2021"/>
    <s v="Mayo"/>
    <n v="25"/>
    <s v="USD"/>
    <n v="1000"/>
    <n v="479.24581220270204"/>
    <n v="100"/>
    <n v="0"/>
    <n v="17.462765576381187"/>
    <n v="0"/>
    <n v="19.306586270871986"/>
    <n v="12.813079777365493"/>
    <n v="1.0899814471243041"/>
    <n v="0"/>
    <n v="0"/>
    <n v="8.328352495737839"/>
    <n v="0"/>
    <n v="0"/>
    <n v="0"/>
    <n v="0"/>
    <n v="0"/>
    <n v="41.537999991099618"/>
    <n v="0"/>
    <n v="0"/>
    <n v="5"/>
    <s v="20215"/>
    <s v="2021-5-01"/>
  </r>
  <r>
    <s v="VSR"/>
    <x v="36"/>
    <s v="14002505-19"/>
    <n v="2021"/>
    <s v="Mayo"/>
    <n v="25"/>
    <s v="USD"/>
    <n v="900"/>
    <n v="301.11191716943483"/>
    <n v="100"/>
    <n v="0"/>
    <n v="17.462765576381187"/>
    <n v="0"/>
    <n v="19.306586270871986"/>
    <n v="12.813079777365493"/>
    <n v="1.0899814471243041"/>
    <n v="0"/>
    <n v="0"/>
    <n v="7.4955172461640549"/>
    <n v="0"/>
    <n v="0"/>
    <n v="0"/>
    <n v="0"/>
    <n v="0"/>
    <n v="40.705164741525834"/>
    <n v="0"/>
    <n v="0"/>
    <n v="5"/>
    <s v="20215"/>
    <s v="2021-5-01"/>
  </r>
  <r>
    <s v="VSR"/>
    <x v="36"/>
    <s v="14003802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36"/>
    <s v="14004224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36"/>
    <s v="14002605-17"/>
    <n v="2021"/>
    <s v="Mayo"/>
    <n v="5"/>
    <s v="USD"/>
    <n v="350"/>
    <n v="155.20993596394482"/>
    <n v="35"/>
    <n v="0"/>
    <n v="3.4925531152762375"/>
    <n v="0"/>
    <n v="3.8613172541743968"/>
    <n v="2.5626159554730985"/>
    <n v="0.21799628942486082"/>
    <n v="0"/>
    <n v="0"/>
    <n v="2.9149233735082434"/>
    <n v="0"/>
    <n v="0"/>
    <n v="0"/>
    <n v="0"/>
    <n v="0"/>
    <n v="9.556852872580599"/>
    <n v="0"/>
    <n v="0"/>
    <n v="5"/>
    <s v="20215"/>
    <s v="2021-5-01"/>
  </r>
  <r>
    <s v="VSR"/>
    <x v="36"/>
    <s v="14002606-15"/>
    <n v="2021"/>
    <s v="Mayo"/>
    <n v="5"/>
    <s v="USD"/>
    <n v="350"/>
    <n v="162.88674292931341"/>
    <n v="35"/>
    <n v="0"/>
    <n v="3.4925531152762375"/>
    <n v="0"/>
    <n v="3.8613172541743968"/>
    <n v="2.5626159554730985"/>
    <n v="0.21799628942486082"/>
    <n v="0"/>
    <n v="0"/>
    <n v="2.9149233735082434"/>
    <n v="0"/>
    <n v="0"/>
    <n v="0"/>
    <n v="0"/>
    <n v="0"/>
    <n v="9.556852872580599"/>
    <n v="0"/>
    <n v="0"/>
    <n v="5"/>
    <s v="20215"/>
    <s v="2021-5-01"/>
  </r>
  <r>
    <s v="VSR"/>
    <x v="36"/>
    <s v="14004138-18"/>
    <n v="2021"/>
    <s v="Mayo"/>
    <n v="5"/>
    <s v="USD"/>
    <n v="130"/>
    <n v="65.576552321692418"/>
    <n v="0"/>
    <n v="0"/>
    <n v="0"/>
    <n v="0"/>
    <n v="3.8613172541743968"/>
    <n v="2.5626159554730985"/>
    <n v="0.21799628942486082"/>
    <n v="0"/>
    <n v="0"/>
    <n v="1.082685824445919"/>
    <n v="0"/>
    <n v="0"/>
    <n v="0"/>
    <n v="0"/>
    <n v="0"/>
    <n v="7.7246153235182753"/>
    <n v="0"/>
    <n v="0"/>
    <n v="5"/>
    <s v="20215"/>
    <s v="2021-5-01"/>
  </r>
  <r>
    <s v="VSR"/>
    <x v="36"/>
    <s v="14004919-16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37"/>
    <s v="14004917-18"/>
    <n v="2021"/>
    <s v="Mayo"/>
    <n v="294"/>
    <s v="USD"/>
    <n v="12348"/>
    <n v="4569.3952127300981"/>
    <n v="1058.4000000000003"/>
    <n v="1587.5999999999997"/>
    <n v="205.36212317824277"/>
    <n v="0"/>
    <n v="87.175324675324674"/>
    <n v="134.74025974025975"/>
    <n v="7.6298701298701301"/>
    <n v="0"/>
    <n v="0"/>
    <n v="102.83849661737084"/>
    <n v="0"/>
    <n v="0"/>
    <n v="0"/>
    <n v="0"/>
    <n v="0"/>
    <n v="332.38395116282538"/>
    <n v="0"/>
    <n v="0"/>
    <n v="5"/>
    <s v="20215"/>
    <s v="2021-5-01"/>
  </r>
  <r>
    <s v="VSR"/>
    <x v="37"/>
    <s v="14004979-16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38"/>
    <s v="14004998-19"/>
    <n v="2021"/>
    <s v="Mayo"/>
    <n v="12.5"/>
    <s v="USD"/>
    <n v="625"/>
    <n v="189.14772202376406"/>
    <n v="62.5"/>
    <n v="0"/>
    <n v="8.7313827881905937"/>
    <n v="0"/>
    <n v="7.7516233766233773"/>
    <n v="11.228354978354977"/>
    <n v="0.63582251082251084"/>
    <n v="0"/>
    <n v="0"/>
    <n v="5.2052203098361494"/>
    <n v="0"/>
    <n v="0"/>
    <n v="0"/>
    <n v="0"/>
    <n v="0"/>
    <n v="24.821021175637014"/>
    <n v="0"/>
    <n v="0"/>
    <n v="5"/>
    <s v="20215"/>
    <s v="2021-5-01"/>
  </r>
  <r>
    <s v="VSR"/>
    <x v="38"/>
    <s v="14004997-19"/>
    <n v="2021"/>
    <s v="Mayo"/>
    <n v="12.5"/>
    <s v="USD"/>
    <n v="625"/>
    <n v="206.75326505441888"/>
    <n v="62.5"/>
    <n v="0"/>
    <n v="8.7313827881905937"/>
    <n v="0"/>
    <n v="7.7516233766233773"/>
    <n v="11.228354978354977"/>
    <n v="0.63582251082251084"/>
    <n v="0"/>
    <n v="0"/>
    <n v="5.2052203098361494"/>
    <n v="0"/>
    <n v="0"/>
    <n v="0"/>
    <n v="0"/>
    <n v="0"/>
    <n v="24.821021175637014"/>
    <n v="0"/>
    <n v="0"/>
    <n v="5"/>
    <s v="20215"/>
    <s v="2021-5-01"/>
  </r>
  <r>
    <s v="VSR"/>
    <x v="38"/>
    <s v="14003235-15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38"/>
    <s v="14004861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38"/>
    <s v="14002563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38"/>
    <s v="14002564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38"/>
    <s v="14004043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38"/>
    <s v="14003159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0"/>
    <s v="14004998-19"/>
    <n v="2021"/>
    <s v="Mayo"/>
    <n v="12.5"/>
    <s v="USD"/>
    <n v="625"/>
    <n v="189.14772202376406"/>
    <n v="0"/>
    <n v="62.5"/>
    <n v="8.7313827881905937"/>
    <n v="0"/>
    <n v="11.2012987012987"/>
    <n v="8.2972582972582973"/>
    <n v="0.84776334776334772"/>
    <n v="0"/>
    <n v="0"/>
    <n v="0"/>
    <n v="0"/>
    <n v="0"/>
    <n v="0"/>
    <n v="0"/>
    <n v="0"/>
    <n v="20.346320346320347"/>
    <n v="0"/>
    <n v="0"/>
    <n v="5"/>
    <s v="20215"/>
    <s v="2021-5-01"/>
  </r>
  <r>
    <s v="VSR"/>
    <x v="0"/>
    <s v="14004997-19"/>
    <n v="2021"/>
    <s v="Mayo"/>
    <n v="12.5"/>
    <s v="USD"/>
    <n v="625"/>
    <n v="206.75326505441888"/>
    <n v="0"/>
    <n v="62.5"/>
    <n v="8.7313827881905937"/>
    <n v="0"/>
    <n v="11.2012987012987"/>
    <n v="8.2972582972582973"/>
    <n v="0.84776334776334772"/>
    <n v="0"/>
    <n v="0"/>
    <n v="0"/>
    <n v="0"/>
    <n v="0"/>
    <n v="0"/>
    <n v="0"/>
    <n v="0"/>
    <n v="20.346320346320347"/>
    <n v="0"/>
    <n v="0"/>
    <n v="5"/>
    <s v="20215"/>
    <s v="2021-5-01"/>
  </r>
  <r>
    <s v="VSR"/>
    <x v="39"/>
    <s v="14004469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39"/>
    <s v="14004468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39"/>
    <s v="14004470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39"/>
    <s v="14004919-16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0"/>
    <s v="14004484-16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0"/>
    <s v="14003448-17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0"/>
    <s v="14003465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0"/>
    <s v="14003466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0"/>
    <s v="14004795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0"/>
    <s v="14003467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0"/>
    <s v="14003449-17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1"/>
    <s v="14004998-19"/>
    <n v="2021"/>
    <s v="Mayo"/>
    <n v="12.5"/>
    <s v="USD"/>
    <n v="625"/>
    <n v="189.14772202376406"/>
    <n v="62.5"/>
    <n v="0"/>
    <n v="8.7313827881905937"/>
    <n v="0"/>
    <n v="5.4180194805194803"/>
    <n v="0"/>
    <n v="0.95373376623376627"/>
    <n v="0"/>
    <n v="0"/>
    <n v="5.2052203098361494"/>
    <n v="0"/>
    <n v="0"/>
    <n v="0"/>
    <n v="0"/>
    <n v="0"/>
    <n v="11.576973556589396"/>
    <n v="0"/>
    <n v="0"/>
    <n v="5"/>
    <s v="20215"/>
    <s v="2021-5-01"/>
  </r>
  <r>
    <s v="VSR"/>
    <x v="41"/>
    <s v="14004997-19"/>
    <n v="2021"/>
    <s v="Mayo"/>
    <n v="12.5"/>
    <s v="USD"/>
    <n v="625"/>
    <n v="206.75326505441888"/>
    <n v="62.5"/>
    <n v="0"/>
    <n v="8.7313827881905937"/>
    <n v="0"/>
    <n v="5.4180194805194803"/>
    <n v="0"/>
    <n v="0.95373376623376627"/>
    <n v="0"/>
    <n v="0"/>
    <n v="5.2052203098361494"/>
    <n v="0"/>
    <n v="0"/>
    <n v="0"/>
    <n v="0"/>
    <n v="0"/>
    <n v="11.576973556589396"/>
    <n v="0"/>
    <n v="0"/>
    <n v="5"/>
    <s v="20215"/>
    <s v="2021-5-01"/>
  </r>
  <r>
    <s v="VSR"/>
    <x v="41"/>
    <s v="14003574-18"/>
    <n v="2021"/>
    <s v="Mayo"/>
    <n v="25"/>
    <s v="USD"/>
    <n v="825"/>
    <n v="364.31005351289923"/>
    <n v="75"/>
    <n v="0"/>
    <n v="17.462765576381187"/>
    <n v="0"/>
    <n v="10.836038961038961"/>
    <n v="0"/>
    <n v="1.9074675324675325"/>
    <n v="0"/>
    <n v="0"/>
    <n v="6.8708908089837166"/>
    <n v="0"/>
    <n v="0"/>
    <n v="0"/>
    <n v="0"/>
    <n v="0"/>
    <n v="19.614397302490211"/>
    <n v="0"/>
    <n v="0"/>
    <n v="5"/>
    <s v="20215"/>
    <s v="2021-5-01"/>
  </r>
  <r>
    <s v="VSR"/>
    <x v="41"/>
    <s v="14003645-18"/>
    <n v="2021"/>
    <s v="Mayo"/>
    <n v="25"/>
    <s v="USD"/>
    <n v="825"/>
    <n v="366.12770903639114"/>
    <n v="75"/>
    <n v="0"/>
    <n v="17.462765576381187"/>
    <n v="0"/>
    <n v="10.836038961038961"/>
    <n v="0"/>
    <n v="1.9074675324675325"/>
    <n v="0"/>
    <n v="0"/>
    <n v="6.8708908089837166"/>
    <n v="0"/>
    <n v="0"/>
    <n v="0"/>
    <n v="0"/>
    <n v="0"/>
    <n v="19.614397302490211"/>
    <n v="0"/>
    <n v="0"/>
    <n v="5"/>
    <s v="20215"/>
    <s v="2021-5-01"/>
  </r>
  <r>
    <s v="VSR"/>
    <x v="41"/>
    <s v="14003597-19"/>
    <n v="2021"/>
    <s v="Mayo"/>
    <n v="25"/>
    <s v="USD"/>
    <n v="825"/>
    <n v="333.75207710449973"/>
    <n v="75"/>
    <n v="0"/>
    <n v="17.462765576381187"/>
    <n v="0"/>
    <n v="10.836038961038961"/>
    <n v="0"/>
    <n v="1.9074675324675325"/>
    <n v="0"/>
    <n v="0"/>
    <n v="6.8708908089837166"/>
    <n v="0"/>
    <n v="0"/>
    <n v="0"/>
    <n v="0"/>
    <n v="0"/>
    <n v="19.614397302490211"/>
    <n v="0"/>
    <n v="0"/>
    <n v="5"/>
    <s v="20215"/>
    <s v="2021-5-01"/>
  </r>
  <r>
    <s v="VSR"/>
    <x v="41"/>
    <s v="14004486-16"/>
    <n v="2021"/>
    <s v="Mayo"/>
    <n v="25"/>
    <s v="USD"/>
    <n v="825"/>
    <n v="345.23888462415044"/>
    <n v="75"/>
    <n v="0"/>
    <n v="17.462765576381187"/>
    <n v="0"/>
    <n v="10.836038961038961"/>
    <n v="0"/>
    <n v="1.9074675324675325"/>
    <n v="0"/>
    <n v="0"/>
    <n v="6.8708908089837166"/>
    <n v="0"/>
    <n v="0"/>
    <n v="0"/>
    <n v="0"/>
    <n v="0"/>
    <n v="19.614397302490211"/>
    <n v="0"/>
    <n v="0"/>
    <n v="5"/>
    <s v="20215"/>
    <s v="2021-5-01"/>
  </r>
  <r>
    <s v="VSR"/>
    <x v="41"/>
    <s v="14004292-15"/>
    <n v="2021"/>
    <s v="Mayo"/>
    <n v="12.5"/>
    <s v="USD"/>
    <n v="875"/>
    <n v="403.26429753675501"/>
    <n v="87.5"/>
    <n v="0"/>
    <n v="8.7313827881905937"/>
    <n v="0"/>
    <n v="5.4180194805194803"/>
    <n v="0"/>
    <n v="0.95373376623376627"/>
    <n v="0"/>
    <n v="0"/>
    <n v="7.2873084337706091"/>
    <n v="0"/>
    <n v="0"/>
    <n v="0"/>
    <n v="0"/>
    <n v="0"/>
    <n v="13.659061680523855"/>
    <n v="0"/>
    <n v="0"/>
    <n v="5"/>
    <s v="20215"/>
    <s v="2021-5-01"/>
  </r>
  <r>
    <s v="VSR"/>
    <x v="41"/>
    <s v="14004293-15"/>
    <n v="2021"/>
    <s v="Mayo"/>
    <n v="12.5"/>
    <s v="USD"/>
    <n v="875"/>
    <n v="381.22566715907737"/>
    <n v="87.5"/>
    <n v="0"/>
    <n v="8.7313827881905937"/>
    <n v="0"/>
    <n v="5.4180194805194803"/>
    <n v="0"/>
    <n v="0.95373376623376627"/>
    <n v="0"/>
    <n v="0"/>
    <n v="7.2873084337706091"/>
    <n v="0"/>
    <n v="0"/>
    <n v="0"/>
    <n v="0"/>
    <n v="0"/>
    <n v="13.659061680523855"/>
    <n v="0"/>
    <n v="0"/>
    <n v="5"/>
    <s v="20215"/>
    <s v="2021-5-01"/>
  </r>
  <r>
    <s v="VSR"/>
    <x v="42"/>
    <s v="14004877-15"/>
    <n v="2021"/>
    <s v="Mayo"/>
    <n v="2.5"/>
    <s v="USD"/>
    <n v="250"/>
    <n v="160.86391416796789"/>
    <n v="0"/>
    <n v="25"/>
    <n v="1.7462765576381187"/>
    <n v="0"/>
    <n v="0.72240259740259738"/>
    <n v="0"/>
    <n v="0.12716450216450215"/>
    <n v="0"/>
    <n v="0"/>
    <n v="0"/>
    <n v="0"/>
    <n v="0"/>
    <n v="0"/>
    <n v="0"/>
    <n v="0"/>
    <n v="0.84956709956709953"/>
    <n v="0"/>
    <n v="0"/>
    <n v="5"/>
    <s v="20215"/>
    <s v="2021-5-01"/>
  </r>
  <r>
    <s v="VSR"/>
    <x v="42"/>
    <s v="14004301-13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2"/>
    <s v="14004146-15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2"/>
    <s v="14004336-13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2"/>
    <s v="14003979-19"/>
    <n v="2021"/>
    <s v="Mayo"/>
    <n v="12.5"/>
    <s v="USD"/>
    <n v="337.5"/>
    <n v="162.01622996007521"/>
    <n v="0"/>
    <n v="0"/>
    <n v="8.7313827881905937"/>
    <n v="0"/>
    <n v="3.6120129870129873"/>
    <n v="0"/>
    <n v="0.63582251082251084"/>
    <n v="0"/>
    <n v="0"/>
    <n v="0"/>
    <n v="0"/>
    <n v="0"/>
    <n v="0"/>
    <n v="0"/>
    <n v="0"/>
    <n v="4.2478354978354984"/>
    <n v="0"/>
    <n v="0"/>
    <n v="5"/>
    <s v="20215"/>
    <s v="2021-5-01"/>
  </r>
  <r>
    <s v="VSR"/>
    <x v="42"/>
    <s v="14003980-19"/>
    <n v="2021"/>
    <s v="Mayo"/>
    <n v="12.5"/>
    <s v="USD"/>
    <n v="337.5"/>
    <n v="162.92505772182119"/>
    <n v="0"/>
    <n v="0"/>
    <n v="8.7313827881905937"/>
    <n v="0"/>
    <n v="3.6120129870129873"/>
    <n v="0"/>
    <n v="0.63582251082251084"/>
    <n v="0"/>
    <n v="0"/>
    <n v="0"/>
    <n v="0"/>
    <n v="0"/>
    <n v="0"/>
    <n v="0"/>
    <n v="0"/>
    <n v="4.2478354978354984"/>
    <n v="0"/>
    <n v="0"/>
    <n v="5"/>
    <s v="20215"/>
    <s v="2021-5-01"/>
  </r>
  <r>
    <s v="VSR"/>
    <x v="42"/>
    <s v="14003901-17"/>
    <n v="2021"/>
    <s v="Mayo"/>
    <n v="12.5"/>
    <s v="USD"/>
    <n v="337.5"/>
    <n v="155.76796984029107"/>
    <n v="0"/>
    <n v="0"/>
    <n v="8.7313827881905937"/>
    <n v="0"/>
    <n v="3.6120129870129873"/>
    <n v="0"/>
    <n v="0.63582251082251084"/>
    <n v="0"/>
    <n v="0"/>
    <n v="0"/>
    <n v="0"/>
    <n v="0"/>
    <n v="0"/>
    <n v="0"/>
    <n v="0"/>
    <n v="4.2478354978354984"/>
    <n v="0"/>
    <n v="0"/>
    <n v="5"/>
    <s v="20215"/>
    <s v="2021-5-01"/>
  </r>
  <r>
    <s v="VSR"/>
    <x v="42"/>
    <s v="14004864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2"/>
    <s v="14004865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2"/>
    <s v="14004859-18"/>
    <n v="2021"/>
    <s v="Mayo"/>
    <n v="12.5"/>
    <s v="USD"/>
    <n v="337.5"/>
    <n v="154.35923080423103"/>
    <n v="0"/>
    <n v="0"/>
    <n v="8.7313827881905937"/>
    <n v="0"/>
    <n v="3.6120129870129873"/>
    <n v="0"/>
    <n v="0.63582251082251084"/>
    <n v="0"/>
    <n v="0"/>
    <n v="0"/>
    <n v="0"/>
    <n v="0"/>
    <n v="0"/>
    <n v="0"/>
    <n v="0"/>
    <n v="4.2478354978354984"/>
    <n v="0"/>
    <n v="0"/>
    <n v="5"/>
    <s v="20215"/>
    <s v="2021-5-01"/>
  </r>
  <r>
    <s v="VSR"/>
    <x v="42"/>
    <s v="14004860-19"/>
    <n v="2021"/>
    <s v="Mayo"/>
    <n v="12.5"/>
    <s v="USD"/>
    <n v="337.5"/>
    <n v="155.26805856597701"/>
    <n v="0"/>
    <n v="0"/>
    <n v="8.7313827881905937"/>
    <n v="0"/>
    <n v="3.6120129870129873"/>
    <n v="0"/>
    <n v="0.63582251082251084"/>
    <n v="0"/>
    <n v="0"/>
    <n v="0"/>
    <n v="0"/>
    <n v="0"/>
    <n v="0"/>
    <n v="0"/>
    <n v="0"/>
    <n v="4.2478354978354984"/>
    <n v="0"/>
    <n v="0"/>
    <n v="5"/>
    <s v="20215"/>
    <s v="2021-5-01"/>
  </r>
  <r>
    <s v="VSR"/>
    <x v="42"/>
    <s v="14005006-16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2"/>
    <s v="14005010-20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2"/>
    <s v="14005009-20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3"/>
    <s v="14004877-15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3"/>
    <s v="14004862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3"/>
    <s v="14003720-19"/>
    <n v="2021"/>
    <s v="Mayo"/>
    <n v="12.5"/>
    <s v="USD"/>
    <n v="387.5"/>
    <n v="155.70818497073529"/>
    <n v="0"/>
    <n v="0"/>
    <n v="8.7313827881905937"/>
    <n v="0"/>
    <n v="12.453617810760669"/>
    <n v="19.24860853432282"/>
    <n v="1.0899814471243041"/>
    <n v="0"/>
    <n v="0"/>
    <n v="0"/>
    <n v="0"/>
    <n v="0"/>
    <n v="0"/>
    <n v="0"/>
    <n v="0"/>
    <n v="32.79220779220779"/>
    <n v="0"/>
    <n v="0"/>
    <n v="5"/>
    <s v="20215"/>
    <s v="2021-5-01"/>
  </r>
  <r>
    <s v="VSR"/>
    <x v="43"/>
    <s v="14004863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3"/>
    <s v="14003483-09"/>
    <n v="2021"/>
    <s v="Mayo"/>
    <n v="12.5"/>
    <s v="USD"/>
    <n v="387.5"/>
    <n v="129.96077270001371"/>
    <n v="0"/>
    <n v="0"/>
    <n v="8.7313827881905937"/>
    <n v="0"/>
    <n v="12.453617810760669"/>
    <n v="19.24860853432282"/>
    <n v="1.0899814471243041"/>
    <n v="0"/>
    <n v="0"/>
    <n v="0"/>
    <n v="0"/>
    <n v="0"/>
    <n v="0"/>
    <n v="0"/>
    <n v="0"/>
    <n v="32.79220779220779"/>
    <n v="0"/>
    <n v="0"/>
    <n v="5"/>
    <s v="20215"/>
    <s v="2021-5-01"/>
  </r>
  <r>
    <s v="VSR"/>
    <x v="43"/>
    <s v="14004927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3"/>
    <s v="14004580-17"/>
    <n v="2021"/>
    <s v="Mayo"/>
    <n v="12.5"/>
    <s v="USD"/>
    <n v="387.5"/>
    <n v="182.30563003485042"/>
    <n v="0"/>
    <n v="0"/>
    <n v="8.7313827881905937"/>
    <n v="0"/>
    <n v="12.453617810760669"/>
    <n v="19.24860853432282"/>
    <n v="1.0899814471243041"/>
    <n v="0"/>
    <n v="0"/>
    <n v="0"/>
    <n v="0"/>
    <n v="0"/>
    <n v="0"/>
    <n v="0"/>
    <n v="0"/>
    <n v="32.79220779220779"/>
    <n v="0"/>
    <n v="0"/>
    <n v="5"/>
    <s v="20215"/>
    <s v="2021-5-01"/>
  </r>
  <r>
    <s v="VSR"/>
    <x v="43"/>
    <s v="14004795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3"/>
    <s v="14003597-19"/>
    <n v="2021"/>
    <s v="Mayo"/>
    <n v="12.5"/>
    <s v="USD"/>
    <n v="387.5"/>
    <n v="166.87603855224987"/>
    <n v="0"/>
    <n v="0"/>
    <n v="8.7313827881905937"/>
    <n v="0"/>
    <n v="12.453617810760669"/>
    <n v="19.24860853432282"/>
    <n v="1.0899814471243041"/>
    <n v="0"/>
    <n v="0"/>
    <n v="0"/>
    <n v="0"/>
    <n v="0"/>
    <n v="0"/>
    <n v="0"/>
    <n v="0"/>
    <n v="32.79220779220779"/>
    <n v="0"/>
    <n v="0"/>
    <n v="5"/>
    <s v="20215"/>
    <s v="2021-5-01"/>
  </r>
  <r>
    <s v="VSR"/>
    <x v="44"/>
    <s v="14004998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4"/>
    <s v="14004997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4"/>
    <s v="14003165-16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4"/>
    <s v="14002924-19"/>
    <n v="2021"/>
    <s v="Mayo"/>
    <n v="25"/>
    <s v="USD"/>
    <n v="750"/>
    <n v="332.15277357783424"/>
    <n v="0"/>
    <n v="0"/>
    <n v="17.462765576381187"/>
    <n v="0"/>
    <n v="12.453617810760669"/>
    <n v="19.24860853432282"/>
    <n v="1.0899814471243041"/>
    <n v="0"/>
    <n v="0"/>
    <n v="6.2462643718033792"/>
    <n v="0"/>
    <n v="0"/>
    <n v="0"/>
    <n v="0"/>
    <n v="0"/>
    <n v="39.038472164011168"/>
    <n v="0"/>
    <n v="0"/>
    <n v="5"/>
    <s v="20215"/>
    <s v="2021-5-01"/>
  </r>
  <r>
    <s v="VSR"/>
    <x v="44"/>
    <s v="14002923-19"/>
    <n v="2021"/>
    <s v="Mayo"/>
    <n v="25"/>
    <s v="USD"/>
    <n v="750"/>
    <n v="333.9704291013262"/>
    <n v="0"/>
    <n v="0"/>
    <n v="17.462765576381187"/>
    <n v="0"/>
    <n v="12.453617810760669"/>
    <n v="19.24860853432282"/>
    <n v="1.0899814471243041"/>
    <n v="0"/>
    <n v="0"/>
    <n v="6.2462643718033792"/>
    <n v="0"/>
    <n v="0"/>
    <n v="0"/>
    <n v="0"/>
    <n v="0"/>
    <n v="39.038472164011168"/>
    <n v="0"/>
    <n v="0"/>
    <n v="5"/>
    <s v="20215"/>
    <s v="2021-5-01"/>
  </r>
  <r>
    <s v="VSR"/>
    <x v="44"/>
    <s v="14002617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4"/>
    <s v="14004031-18"/>
    <n v="2021"/>
    <s v="Mayo"/>
    <n v="25"/>
    <s v="USD"/>
    <n v="750"/>
    <n v="364.036958186584"/>
    <n v="0"/>
    <n v="0"/>
    <n v="17.462765576381187"/>
    <n v="0"/>
    <n v="12.453617810760669"/>
    <n v="19.24860853432282"/>
    <n v="1.0899814471243041"/>
    <n v="0"/>
    <n v="0"/>
    <n v="6.2462643718033792"/>
    <n v="0"/>
    <n v="0"/>
    <n v="0"/>
    <n v="0"/>
    <n v="0"/>
    <n v="39.038472164011168"/>
    <n v="0"/>
    <n v="0"/>
    <n v="5"/>
    <s v="20215"/>
    <s v="2021-5-01"/>
  </r>
  <r>
    <s v="VSR"/>
    <x v="44"/>
    <s v="14002505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4"/>
    <s v="14003162-17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4"/>
    <s v="14002605-17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4"/>
    <s v="14002606-14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4"/>
    <s v="14004919-17"/>
    <n v="2021"/>
    <s v="Mayo"/>
    <n v="12.5"/>
    <s v="USD"/>
    <n v="812.5"/>
    <n v="441.05295046486594"/>
    <n v="0"/>
    <n v="0"/>
    <n v="0"/>
    <n v="81.25"/>
    <n v="6.2268089053803344"/>
    <n v="9.6243042671614099"/>
    <n v="0.54499072356215206"/>
    <n v="0"/>
    <n v="0"/>
    <n v="6.7667864027869937"/>
    <n v="0"/>
    <n v="0"/>
    <n v="0"/>
    <n v="0"/>
    <n v="0"/>
    <n v="104.41289029889089"/>
    <n v="0"/>
    <n v="0"/>
    <n v="5"/>
    <s v="20215"/>
    <s v="2021-5-01"/>
  </r>
  <r>
    <s v="VSR"/>
    <x v="45"/>
    <s v="14004732-17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5"/>
    <s v="14004774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5"/>
    <s v="14004773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5"/>
    <s v="14004828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5"/>
    <s v="14004867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5"/>
    <s v="14004725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5"/>
    <s v="14004726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5"/>
    <s v="14004727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5"/>
    <s v="14004728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5"/>
    <s v="14004919-17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6"/>
    <s v="14004999-19"/>
    <n v="2021"/>
    <s v="Mayo"/>
    <n v="45"/>
    <s v="USD"/>
    <n v="1170"/>
    <n v="554.29985557055636"/>
    <n v="0"/>
    <n v="0"/>
    <n v="31.432978037486137"/>
    <n v="0"/>
    <n v="73.480519480519476"/>
    <n v="89.610389610389603"/>
    <n v="9.1558441558441555"/>
    <n v="0"/>
    <n v="0"/>
    <n v="0"/>
    <n v="0"/>
    <n v="0"/>
    <n v="0"/>
    <n v="0"/>
    <n v="0"/>
    <n v="227.53685563583173"/>
    <n v="55.290102389078498"/>
    <n v="0"/>
    <n v="5"/>
    <s v="20215"/>
    <s v="2021-5-01"/>
  </r>
  <r>
    <s v="VSR"/>
    <x v="46"/>
    <s v="14004351-17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7"/>
    <s v="14003593-17"/>
    <n v="2021"/>
    <s v="Mayo"/>
    <n v="20"/>
    <s v="USD"/>
    <n v="1999.1999999999998"/>
    <n v="667.00818141473155"/>
    <n v="0"/>
    <n v="40"/>
    <n v="13.97021246110495"/>
    <n v="0"/>
    <n v="16.917422200441067"/>
    <n v="22.543494241607448"/>
    <n v="2.3033570203381526"/>
    <n v="0"/>
    <n v="0"/>
    <n v="16.650042309479087"/>
    <n v="0"/>
    <n v="0"/>
    <n v="0"/>
    <n v="0"/>
    <n v="0"/>
    <n v="82.987694611456192"/>
    <n v="24.57337883959044"/>
    <n v="0"/>
    <n v="5"/>
    <s v="20215"/>
    <s v="2021-5-01"/>
  </r>
  <r>
    <s v="VSR"/>
    <x v="47"/>
    <s v="14003589-19"/>
    <n v="2021"/>
    <s v="Mayo"/>
    <n v="62.5"/>
    <s v="USD"/>
    <n v="2437.5"/>
    <n v="924.11028387599049"/>
    <n v="0"/>
    <n v="125"/>
    <n v="43.656913940952968"/>
    <n v="0"/>
    <n v="52.866944376378342"/>
    <n v="70.448419505023281"/>
    <n v="7.1979906885567262"/>
    <n v="0"/>
    <n v="0"/>
    <n v="20.30035920836098"/>
    <n v="0"/>
    <n v="0"/>
    <n v="0"/>
    <n v="0"/>
    <n v="0"/>
    <n v="227.6055226520395"/>
    <n v="76.791808873720143"/>
    <n v="0"/>
    <n v="5"/>
    <s v="20215"/>
    <s v="2021-5-01"/>
  </r>
  <r>
    <s v="VSR"/>
    <x v="47"/>
    <s v="14004818-18"/>
    <n v="2021"/>
    <s v="Mayo"/>
    <n v="12.5"/>
    <s v="USD"/>
    <n v="487.5"/>
    <n v="150.55595858471742"/>
    <n v="0"/>
    <n v="25"/>
    <n v="8.7313827881905937"/>
    <n v="0"/>
    <n v="10.573388875275667"/>
    <n v="14.089683901004655"/>
    <n v="1.4395981377113451"/>
    <n v="0"/>
    <n v="0"/>
    <n v="4.0600718416721966"/>
    <n v="0"/>
    <n v="0"/>
    <n v="0"/>
    <n v="0"/>
    <n v="0"/>
    <n v="45.521104530407897"/>
    <n v="15.358361774744028"/>
    <n v="0"/>
    <n v="5"/>
    <s v="20215"/>
    <s v="2021-5-01"/>
  </r>
  <r>
    <s v="VSR"/>
    <x v="47"/>
    <s v="14004809-17"/>
    <n v="2021"/>
    <s v="Mayo"/>
    <n v="57.5"/>
    <s v="USD"/>
    <n v="3450"/>
    <n v="1726.8078952111646"/>
    <n v="0"/>
    <n v="115"/>
    <n v="40.164360825676731"/>
    <n v="0"/>
    <n v="48.637588826268072"/>
    <n v="64.812545944621405"/>
    <n v="6.6221514334721885"/>
    <n v="0"/>
    <n v="0"/>
    <n v="28.732816110295545"/>
    <n v="0"/>
    <n v="0"/>
    <n v="0"/>
    <n v="0"/>
    <n v="0"/>
    <n v="219.45356647847973"/>
    <n v="70.648464163822524"/>
    <n v="0"/>
    <n v="5"/>
    <s v="20215"/>
    <s v="2021-5-01"/>
  </r>
  <r>
    <s v="VSR"/>
    <x v="47"/>
    <s v="14003592-15"/>
    <n v="2021"/>
    <s v="Mayo"/>
    <n v="50"/>
    <s v="USD"/>
    <n v="3000"/>
    <n v="1628.8185577348556"/>
    <n v="0"/>
    <n v="100"/>
    <n v="34.925531152762375"/>
    <n v="0"/>
    <n v="42.293555501102666"/>
    <n v="56.358735604018619"/>
    <n v="5.7583925508453806"/>
    <n v="0"/>
    <n v="0"/>
    <n v="24.985057487213517"/>
    <n v="0"/>
    <n v="0"/>
    <n v="0"/>
    <n v="0"/>
    <n v="0"/>
    <n v="190.82918824215631"/>
    <n v="61.43344709897611"/>
    <n v="0"/>
    <n v="5"/>
    <s v="20215"/>
    <s v="2021-5-01"/>
  </r>
  <r>
    <s v="VSR"/>
    <x v="48"/>
    <s v="14004910-16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8"/>
    <s v="14004898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8"/>
    <s v="14004900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8"/>
    <s v="14004794-18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8"/>
    <s v="14004999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8"/>
    <s v="14004686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49"/>
    <s v="14003742-19"/>
    <n v="2021"/>
    <s v="Mayo"/>
    <n v="42.5"/>
    <s v="USD"/>
    <n v="1700"/>
    <n v="581.55144714632252"/>
    <n v="0"/>
    <n v="0"/>
    <n v="29.686701479848018"/>
    <n v="0"/>
    <n v="68.047309833024116"/>
    <n v="90.677179962894257"/>
    <n v="9.2648423005565856"/>
    <n v="0"/>
    <n v="0"/>
    <n v="14.158199242754325"/>
    <n v="0"/>
    <n v="0"/>
    <n v="0"/>
    <n v="0"/>
    <n v="0"/>
    <n v="234.36596137335897"/>
    <n v="52.218430034129689"/>
    <n v="0"/>
    <n v="5"/>
    <s v="20215"/>
    <s v="2021-5-01"/>
  </r>
  <r>
    <s v="VSR"/>
    <x v="50"/>
    <s v="14003824-18"/>
    <n v="2021"/>
    <s v="Mayo"/>
    <n v="150"/>
    <s v="USD"/>
    <n v="4200"/>
    <n v="1916.5389049754476"/>
    <n v="0"/>
    <n v="0"/>
    <n v="104.77659345828712"/>
    <n v="0"/>
    <n v="55.811688311688314"/>
    <n v="80.84415584415585"/>
    <n v="4.5779220779220777"/>
    <n v="0"/>
    <n v="0"/>
    <n v="34.979080482098922"/>
    <n v="0"/>
    <n v="0"/>
    <n v="0"/>
    <n v="0"/>
    <n v="0"/>
    <n v="360.51318801279348"/>
    <n v="184.30034129692834"/>
    <n v="0"/>
    <n v="5"/>
    <s v="20215"/>
    <s v="2021-5-01"/>
  </r>
  <r>
    <s v="VSR"/>
    <x v="50"/>
    <s v="14003823-19"/>
    <n v="2021"/>
    <s v="Mayo"/>
    <n v="100"/>
    <s v="USD"/>
    <n v="2800"/>
    <n v="1278.9015299481293"/>
    <n v="0"/>
    <n v="0"/>
    <n v="69.851062305524749"/>
    <n v="0"/>
    <n v="37.20779220779221"/>
    <n v="53.896103896103895"/>
    <n v="3.051948051948052"/>
    <n v="0"/>
    <n v="0"/>
    <n v="23.319386988065947"/>
    <n v="0"/>
    <n v="0"/>
    <n v="0"/>
    <n v="0"/>
    <n v="0"/>
    <n v="240.34212534186233"/>
    <n v="122.86689419795222"/>
    <n v="0"/>
    <n v="5"/>
    <s v="20215"/>
    <s v="2021-5-01"/>
  </r>
  <r>
    <s v="VSR"/>
    <x v="51"/>
    <s v="14004877-15"/>
    <n v="2021"/>
    <s v="Mayo"/>
    <n v="3.75"/>
    <s v="USD"/>
    <n v="675"/>
    <n v="241.29587125195184"/>
    <n v="0"/>
    <n v="67.5"/>
    <n v="2.6194148364571781"/>
    <n v="0"/>
    <n v="0.78965677179962901"/>
    <n v="2.887291280148423"/>
    <n v="0.16349721706864564"/>
    <n v="0"/>
    <n v="0"/>
    <n v="5.621637934623041"/>
    <n v="0"/>
    <n v="0"/>
    <n v="0"/>
    <n v="0"/>
    <n v="0"/>
    <n v="14.069591736062947"/>
    <n v="4.6075085324232079"/>
    <n v="0"/>
    <n v="5"/>
    <s v="20215"/>
    <s v="2021-5-01"/>
  </r>
  <r>
    <s v="VSR"/>
    <x v="51"/>
    <s v="14004579-18"/>
    <n v="2021"/>
    <s v="Mayo"/>
    <n v="25"/>
    <s v="USD"/>
    <n v="875"/>
    <n v="331.76086523562526"/>
    <n v="0"/>
    <n v="0"/>
    <n v="17.462765576381187"/>
    <n v="0"/>
    <n v="5.2643784786641934"/>
    <n v="19.24860853432282"/>
    <n v="1.0899814471243041"/>
    <n v="0"/>
    <n v="0"/>
    <n v="7.2873084337706091"/>
    <n v="0"/>
    <n v="0"/>
    <n v="0"/>
    <n v="0"/>
    <n v="0"/>
    <n v="63.607000443369984"/>
    <n v="30.716723549488055"/>
    <n v="0"/>
    <n v="5"/>
    <s v="20215"/>
    <s v="2021-5-01"/>
  </r>
  <r>
    <s v="VSR"/>
    <x v="51"/>
    <s v="14004806-14"/>
    <n v="2021"/>
    <s v="Mayo"/>
    <n v="12.5"/>
    <s v="USD"/>
    <n v="1000"/>
    <n v="307.92837362370585"/>
    <n v="0"/>
    <n v="100"/>
    <n v="8.7313827881905937"/>
    <n v="0"/>
    <n v="2.6321892393320967"/>
    <n v="9.6243042671614099"/>
    <n v="0.54499072356215206"/>
    <n v="0"/>
    <n v="0"/>
    <n v="8.328352495737839"/>
    <n v="0"/>
    <n v="0"/>
    <n v="0"/>
    <n v="0"/>
    <n v="0"/>
    <n v="36.488198500537521"/>
    <n v="15.358361774744028"/>
    <n v="0"/>
    <n v="5"/>
    <s v="20215"/>
    <s v="2021-5-01"/>
  </r>
  <r>
    <s v="VSR"/>
    <x v="51"/>
    <s v="14003824-18"/>
    <n v="2021"/>
    <s v="Mayo"/>
    <n v="37.5"/>
    <s v="USD"/>
    <n v="1012.5"/>
    <n v="479.13472624386191"/>
    <n v="0"/>
    <n v="0"/>
    <n v="26.194148364571781"/>
    <n v="0"/>
    <n v="7.8965677179962901"/>
    <n v="28.872912801484233"/>
    <n v="1.6349721706864562"/>
    <n v="0"/>
    <n v="0"/>
    <n v="8.432456901934561"/>
    <n v="0"/>
    <n v="0"/>
    <n v="0"/>
    <n v="0"/>
    <n v="0"/>
    <n v="92.911994916333612"/>
    <n v="46.075085324232084"/>
    <n v="0"/>
    <n v="5"/>
    <s v="20215"/>
    <s v="2021-5-01"/>
  </r>
  <r>
    <s v="VSR"/>
    <x v="51"/>
    <s v="14003817-19"/>
    <n v="2021"/>
    <s v="Mayo"/>
    <n v="37.5"/>
    <s v="USD"/>
    <n v="1012.5"/>
    <n v="461.94455883905505"/>
    <n v="0"/>
    <n v="0"/>
    <n v="26.194148364571781"/>
    <n v="0"/>
    <n v="7.8965677179962901"/>
    <n v="28.872912801484233"/>
    <n v="1.6349721706864562"/>
    <n v="0"/>
    <n v="0"/>
    <n v="8.432456901934561"/>
    <n v="0"/>
    <n v="0"/>
    <n v="0"/>
    <n v="0"/>
    <n v="0"/>
    <n v="92.911994916333612"/>
    <n v="46.075085324232084"/>
    <n v="0"/>
    <n v="5"/>
    <s v="20215"/>
    <s v="2021-5-01"/>
  </r>
  <r>
    <s v="VSR"/>
    <x v="51"/>
    <s v="14004919-16"/>
    <n v="2021"/>
    <s v="Mayo"/>
    <n v="12.5"/>
    <s v="USD"/>
    <n v="907.49999999999989"/>
    <n v="443.69859981551525"/>
    <n v="0"/>
    <n v="90"/>
    <n v="0"/>
    <n v="90.75"/>
    <n v="2.6321892393320967"/>
    <n v="9.6243042671614099"/>
    <n v="0.54499072356215206"/>
    <n v="0"/>
    <n v="0"/>
    <n v="7.5579798898820876"/>
    <n v="0"/>
    <n v="0"/>
    <n v="0"/>
    <n v="0"/>
    <n v="0"/>
    <n v="126.46782589468177"/>
    <n v="15.358361774744028"/>
    <n v="0"/>
    <n v="5"/>
    <s v="20215"/>
    <s v="2021-5-01"/>
  </r>
  <r>
    <s v="VSR"/>
    <x v="52"/>
    <s v="14004913-16"/>
    <n v="2021"/>
    <s v="Mayo"/>
    <n v="12.5"/>
    <s v="USD"/>
    <n v="2700"/>
    <n v="1101.8878420955557"/>
    <n v="0"/>
    <n v="137.5"/>
    <n v="8.7313827881905937"/>
    <n v="0"/>
    <n v="7.9796963599780515"/>
    <n v="9.488750685933784"/>
    <n v="0.53731479787817815"/>
    <n v="0"/>
    <n v="0"/>
    <n v="22.486551738492164"/>
    <n v="0"/>
    <n v="0"/>
    <n v="0"/>
    <n v="0"/>
    <n v="0"/>
    <n v="55.850675357026205"/>
    <n v="15.358361774744028"/>
    <n v="0"/>
    <n v="5"/>
    <s v="20215"/>
    <s v="2021-5-01"/>
  </r>
  <r>
    <s v="VSR"/>
    <x v="52"/>
    <s v="14004912-15"/>
    <n v="2021"/>
    <s v="Mayo"/>
    <n v="17.5"/>
    <s v="USD"/>
    <n v="2835"/>
    <n v="1126.0473991757751"/>
    <n v="0"/>
    <n v="140"/>
    <n v="12.223935903466831"/>
    <n v="0"/>
    <n v="11.171574903969271"/>
    <n v="13.284250960307299"/>
    <n v="0.7522407170294495"/>
    <n v="0"/>
    <n v="0"/>
    <n v="23.610879325416771"/>
    <n v="0"/>
    <n v="0"/>
    <n v="0"/>
    <n v="0"/>
    <n v="0"/>
    <n v="70.320652391364433"/>
    <n v="21.501706484641641"/>
    <n v="0"/>
    <n v="5"/>
    <s v="20215"/>
    <s v="2021-5-01"/>
  </r>
  <r>
    <s v="VSR"/>
    <x v="52"/>
    <s v="14004228-19"/>
    <n v="2021"/>
    <s v="May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0215"/>
    <s v="2021-5-01"/>
  </r>
  <r>
    <s v="VSR"/>
    <x v="52"/>
    <s v="14004233-19"/>
    <n v="2021"/>
    <s v="Mayo"/>
    <n v="250"/>
    <s v="USD"/>
    <n v="7500"/>
    <n v="3194.2315082924129"/>
    <n v="0"/>
    <n v="500"/>
    <n v="174.62765576381187"/>
    <n v="0"/>
    <n v="159.59392719956102"/>
    <n v="189.77501371867569"/>
    <n v="10.746295957563564"/>
    <n v="0"/>
    <n v="0"/>
    <n v="62.462643718033789"/>
    <n v="0"/>
    <n v="0"/>
    <n v="0"/>
    <n v="0"/>
    <n v="0"/>
    <n v="729.74511608871455"/>
    <n v="307.16723549488057"/>
    <n v="0"/>
    <n v="5"/>
    <s v="20215"/>
    <s v="2021-5-01"/>
  </r>
  <r>
    <s v="VSR"/>
    <x v="52"/>
    <s v="14004230-19"/>
    <n v="2021"/>
    <s v="Mayo"/>
    <n v="50"/>
    <s v="USD"/>
    <n v="1500"/>
    <n v="639.45076497406467"/>
    <n v="0"/>
    <n v="0"/>
    <n v="34.925531152762375"/>
    <n v="0"/>
    <n v="31.918785439912206"/>
    <n v="37.955002743735136"/>
    <n v="2.1492591915127126"/>
    <n v="0"/>
    <n v="0"/>
    <n v="12.492528743606758"/>
    <n v="0"/>
    <n v="0"/>
    <n v="0"/>
    <n v="0"/>
    <n v="0"/>
    <n v="145.94902321774293"/>
    <n v="61.43344709897611"/>
    <n v="0"/>
    <n v="5"/>
    <s v="20215"/>
    <s v="2021-5-01"/>
  </r>
  <r>
    <s v="VSR"/>
    <x v="52"/>
    <s v="14005005-16"/>
    <n v="2021"/>
    <s v="Mayo"/>
    <n v="100"/>
    <s v="USD"/>
    <n v="6000"/>
    <n v="3549.588798524122"/>
    <n v="0"/>
    <n v="600"/>
    <n v="0"/>
    <n v="600"/>
    <n v="63.837570879824412"/>
    <n v="75.910005487470272"/>
    <n v="4.2985183830254252"/>
    <n v="0"/>
    <n v="0"/>
    <n v="49.970114974427034"/>
    <n v="0"/>
    <n v="0"/>
    <n v="0"/>
    <n v="0"/>
    <n v="0"/>
    <n v="916.88310392269932"/>
    <n v="122.86689419795222"/>
    <n v="0"/>
    <n v="5"/>
    <s v="20215"/>
    <s v="2021-5-01"/>
  </r>
  <r>
    <s v="VSR"/>
    <x v="0"/>
    <s v="14004998-19"/>
    <n v="2021"/>
    <s v="Junio"/>
    <n v="225"/>
    <s v="CLP"/>
    <n v="6755.6103896103896"/>
    <n v="3425.5887719932566"/>
    <n v="0"/>
    <n v="788.96103896103898"/>
    <n v="70.206035270229933"/>
    <n v="0"/>
    <n v="0"/>
    <n v="0"/>
    <n v="0"/>
    <n v="0"/>
    <n v="0"/>
    <n v="0"/>
    <n v="0"/>
    <n v="71.006493506493499"/>
    <n v="0"/>
    <n v="0"/>
    <n v="0"/>
    <n v="71.006493506493499"/>
    <n v="0"/>
    <n v="0"/>
    <n v="6"/>
    <s v="20216"/>
    <s v="2021-6-01"/>
  </r>
  <r>
    <s v="VSR"/>
    <x v="0"/>
    <s v="14004997-19"/>
    <n v="2021"/>
    <s v="Junio"/>
    <n v="360"/>
    <s v="CLP"/>
    <n v="10808.976623376624"/>
    <n v="5987.9816744720683"/>
    <n v="0"/>
    <n v="1262.3376623376623"/>
    <n v="112.3296564323679"/>
    <n v="0"/>
    <n v="0"/>
    <n v="0"/>
    <n v="0"/>
    <n v="0"/>
    <n v="0"/>
    <n v="0"/>
    <n v="0"/>
    <n v="113.6103896103896"/>
    <n v="0"/>
    <n v="0"/>
    <n v="0"/>
    <n v="113.6103896103896"/>
    <n v="0"/>
    <n v="0"/>
    <n v="6"/>
    <s v="20216"/>
    <s v="2021-6-01"/>
  </r>
  <r>
    <s v="VSR"/>
    <x v="0"/>
    <s v="14003165-16"/>
    <n v="2021"/>
    <s v="Junio"/>
    <n v="13.05"/>
    <s v="CLP"/>
    <n v="1174.5"/>
    <n v="512.10841244910887"/>
    <n v="0"/>
    <n v="117.45"/>
    <n v="4.0719500456733364"/>
    <n v="0"/>
    <n v="0"/>
    <n v="0"/>
    <n v="0"/>
    <n v="0"/>
    <n v="0"/>
    <n v="0"/>
    <n v="0"/>
    <n v="4.1183766233766237"/>
    <n v="0"/>
    <n v="0"/>
    <n v="0"/>
    <n v="4.1183766233766237"/>
    <n v="0"/>
    <n v="0"/>
    <n v="6"/>
    <s v="20216"/>
    <s v="2021-6-01"/>
  </r>
  <r>
    <s v="VSR"/>
    <x v="0"/>
    <s v="14002618-19"/>
    <n v="2021"/>
    <s v="Junio"/>
    <n v="3024"/>
    <s v="CLP"/>
    <n v="66041.709381818175"/>
    <n v="44993.448158656291"/>
    <n v="0"/>
    <n v="3534.5454545454545"/>
    <n v="943.56911403189042"/>
    <n v="0"/>
    <n v="0"/>
    <n v="0"/>
    <n v="0"/>
    <n v="0"/>
    <n v="0"/>
    <n v="0"/>
    <n v="0"/>
    <n v="954.32727272727266"/>
    <n v="0"/>
    <n v="0"/>
    <n v="0"/>
    <n v="954.32727272727266"/>
    <n v="0"/>
    <n v="0"/>
    <n v="6"/>
    <s v="20216"/>
    <s v="2021-6-01"/>
  </r>
  <r>
    <s v="VSR"/>
    <x v="0"/>
    <s v="14002924-19"/>
    <n v="2021"/>
    <s v="Junio"/>
    <n v="2735.55"/>
    <s v="CLP"/>
    <n v="59742.195138701303"/>
    <n v="36599.28500175917"/>
    <n v="0"/>
    <n v="3197.3961038961038"/>
    <n v="853.56497681545568"/>
    <n v="0"/>
    <n v="0"/>
    <n v="0"/>
    <n v="0"/>
    <n v="0"/>
    <n v="0"/>
    <n v="0"/>
    <n v="0"/>
    <n v="863.29694805194811"/>
    <n v="0"/>
    <n v="0"/>
    <n v="0"/>
    <n v="863.29694805194811"/>
    <n v="0"/>
    <n v="0"/>
    <n v="6"/>
    <s v="20216"/>
    <s v="2021-6-01"/>
  </r>
  <r>
    <s v="VSR"/>
    <x v="0"/>
    <s v="14002923-19"/>
    <n v="2021"/>
    <s v="Junio"/>
    <n v="3126.6"/>
    <s v="CLP"/>
    <n v="68282.41023584416"/>
    <n v="42058.517906386493"/>
    <n v="0"/>
    <n v="3654.4675324675327"/>
    <n v="975.58306611511523"/>
    <n v="0"/>
    <n v="0"/>
    <n v="0"/>
    <n v="0"/>
    <n v="0"/>
    <n v="0"/>
    <n v="0"/>
    <n v="0"/>
    <n v="986.70623376623371"/>
    <n v="0"/>
    <n v="0"/>
    <n v="0"/>
    <n v="986.70623376623371"/>
    <n v="0"/>
    <n v="0"/>
    <n v="6"/>
    <s v="20216"/>
    <s v="2021-6-01"/>
  </r>
  <r>
    <s v="VSR"/>
    <x v="0"/>
    <s v="14002617-19"/>
    <n v="2021"/>
    <s v="Junio"/>
    <n v="488.7"/>
    <s v="CLP"/>
    <n v="10672.811962597403"/>
    <n v="5969.0032552213679"/>
    <n v="0"/>
    <n v="571.20779220779218"/>
    <n v="152.48750860693943"/>
    <n v="0"/>
    <n v="0"/>
    <n v="0"/>
    <n v="0"/>
    <n v="0"/>
    <n v="0"/>
    <n v="0"/>
    <n v="0"/>
    <n v="154.22610389610389"/>
    <n v="0"/>
    <n v="0"/>
    <n v="0"/>
    <n v="154.22610389610389"/>
    <n v="0"/>
    <n v="0"/>
    <n v="6"/>
    <s v="20216"/>
    <s v="2021-6-01"/>
  </r>
  <r>
    <s v="VSR"/>
    <x v="0"/>
    <s v="14002505-19"/>
    <n v="2021"/>
    <s v="Junio"/>
    <n v="378"/>
    <s v="CLP"/>
    <n v="8255.2136727272718"/>
    <n v="4656.427772961526"/>
    <n v="0"/>
    <n v="441.81818181818181"/>
    <n v="117.9461392539863"/>
    <n v="0"/>
    <n v="0"/>
    <n v="0"/>
    <n v="0"/>
    <n v="0"/>
    <n v="0"/>
    <n v="0"/>
    <n v="0"/>
    <n v="119.29090909090908"/>
    <n v="0"/>
    <n v="0"/>
    <n v="0"/>
    <n v="119.29090909090908"/>
    <n v="0"/>
    <n v="0"/>
    <n v="6"/>
    <s v="20216"/>
    <s v="2021-6-01"/>
  </r>
  <r>
    <s v="VSR"/>
    <x v="0"/>
    <s v="14003162-17"/>
    <n v="2021"/>
    <s v="Junio"/>
    <n v="33.300000000000004"/>
    <s v="CLP"/>
    <n v="1731.2851636363637"/>
    <n v="906.01734647271337"/>
    <n v="0"/>
    <n v="173.11675324675329"/>
    <n v="10.390493219994033"/>
    <n v="0"/>
    <n v="0"/>
    <n v="0"/>
    <n v="0"/>
    <n v="0"/>
    <n v="0"/>
    <n v="0"/>
    <n v="0"/>
    <n v="10.50896103896104"/>
    <n v="0"/>
    <n v="0"/>
    <n v="0"/>
    <n v="10.50896103896104"/>
    <n v="0"/>
    <n v="0"/>
    <n v="6"/>
    <s v="20216"/>
    <s v="2021-6-01"/>
  </r>
  <r>
    <s v="VSR"/>
    <x v="0"/>
    <s v="14002528-16"/>
    <n v="2021"/>
    <s v="Junio"/>
    <n v="22.05"/>
    <s v="CLP"/>
    <n v="1146.3915272727272"/>
    <n v="720.32330249661891"/>
    <n v="0"/>
    <n v="114.63136363636364"/>
    <n v="6.8801914564825344"/>
    <n v="0"/>
    <n v="0"/>
    <n v="0"/>
    <n v="0"/>
    <n v="0"/>
    <n v="0"/>
    <n v="0"/>
    <n v="0"/>
    <n v="6.958636363636364"/>
    <n v="0"/>
    <n v="0"/>
    <n v="0"/>
    <n v="6.958636363636364"/>
    <n v="0"/>
    <n v="0"/>
    <n v="6"/>
    <s v="20216"/>
    <s v="2021-6-01"/>
  </r>
  <r>
    <s v="VSR"/>
    <x v="0"/>
    <s v="14002605-17"/>
    <n v="2021"/>
    <s v="Junio"/>
    <n v="36.9"/>
    <s v="CLP"/>
    <n v="1918.4511272727273"/>
    <n v="1148.8818106066553"/>
    <n v="0"/>
    <n v="191.8320779220779"/>
    <n v="11.513789784317709"/>
    <n v="0"/>
    <n v="0"/>
    <n v="0"/>
    <n v="0"/>
    <n v="0"/>
    <n v="0"/>
    <n v="0"/>
    <n v="0"/>
    <n v="11.645064935064934"/>
    <n v="0"/>
    <n v="0"/>
    <n v="0"/>
    <n v="11.645064935064934"/>
    <n v="0"/>
    <n v="0"/>
    <n v="6"/>
    <s v="20216"/>
    <s v="2021-6-01"/>
  </r>
  <r>
    <s v="VSR"/>
    <x v="0"/>
    <s v="14004945-16"/>
    <n v="2021"/>
    <s v="Junio"/>
    <n v="4.5"/>
    <s v="CLP"/>
    <n v="266.66883116883116"/>
    <n v="149.75461200203841"/>
    <n v="0"/>
    <n v="26.666883116883117"/>
    <n v="0"/>
    <n v="0"/>
    <n v="0"/>
    <n v="0"/>
    <n v="0"/>
    <n v="0"/>
    <n v="0"/>
    <n v="0"/>
    <n v="0"/>
    <n v="1.4201298701298701"/>
    <n v="0"/>
    <n v="0"/>
    <n v="0"/>
    <n v="1.4201298701298701"/>
    <n v="0"/>
    <n v="0"/>
    <n v="6"/>
    <s v="20216"/>
    <s v="2021-6-01"/>
  </r>
  <r>
    <s v="VSR"/>
    <x v="1"/>
    <s v="14004807-16"/>
    <n v="2021"/>
    <s v="Junio"/>
    <n v="13.5"/>
    <s v="USD"/>
    <n v="2160"/>
    <n v="1195.9013342667695"/>
    <n v="0"/>
    <n v="0"/>
    <n v="4.2123621162137965"/>
    <n v="8.6578760593220334"/>
    <n v="3.8638861138861138"/>
    <n v="5.5969030969030973"/>
    <n v="0.31693306693306694"/>
    <n v="0"/>
    <n v="0"/>
    <n v="0"/>
    <n v="0"/>
    <n v="0"/>
    <n v="0"/>
    <n v="0"/>
    <n v="0"/>
    <n v="21.490977076700581"/>
    <n v="3.0553787396562702"/>
    <n v="0"/>
    <n v="6"/>
    <s v="20216"/>
    <s v="2021-6-01"/>
  </r>
  <r>
    <s v="VSR"/>
    <x v="1"/>
    <s v="14004877-16"/>
    <n v="2021"/>
    <s v="Junio"/>
    <n v="13.5"/>
    <s v="USD"/>
    <n v="1620"/>
    <n v="872.09967387814845"/>
    <n v="0"/>
    <n v="0"/>
    <n v="4.2123621162137965"/>
    <n v="8.6578760593220334"/>
    <n v="3.8638861138861138"/>
    <n v="5.5969030969030973"/>
    <n v="0.31693306693306694"/>
    <n v="0"/>
    <n v="0"/>
    <n v="0"/>
    <n v="0"/>
    <n v="0"/>
    <n v="0"/>
    <n v="0"/>
    <n v="0"/>
    <n v="21.490977076700581"/>
    <n v="3.0553787396562702"/>
    <n v="0"/>
    <n v="6"/>
    <s v="20216"/>
    <s v="2021-6-01"/>
  </r>
  <r>
    <s v="VSR"/>
    <x v="1"/>
    <s v="14003090-13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"/>
    <s v="14004806-14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"/>
    <s v="14004965-17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"/>
    <s v="14004966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"/>
    <s v="14004798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"/>
    <s v="14004800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"/>
    <s v="14004968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"/>
    <s v="14004967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"/>
    <s v="14004971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"/>
    <s v="14004970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"/>
    <s v="14004969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"/>
    <s v="14005004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"/>
    <s v="14004878-16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"/>
    <s v="14004809-17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"/>
    <s v="14004952-18"/>
    <n v="2021"/>
    <s v="Junio"/>
    <n v="49.5"/>
    <s v="USD"/>
    <n v="3960"/>
    <n v="958.57506792250115"/>
    <n v="0"/>
    <n v="990"/>
    <n v="15.445327759450587"/>
    <n v="31.745545550847456"/>
    <n v="14.167582417582418"/>
    <n v="20.521978021978022"/>
    <n v="1.162087912087912"/>
    <n v="0"/>
    <n v="0"/>
    <n v="0"/>
    <n v="0"/>
    <n v="0"/>
    <n v="0"/>
    <n v="0"/>
    <n v="0"/>
    <n v="78.800249281235466"/>
    <n v="11.203055378739656"/>
    <n v="0"/>
    <n v="6"/>
    <s v="20216"/>
    <s v="2021-6-01"/>
  </r>
  <r>
    <s v="VSR"/>
    <x v="1"/>
    <s v="14004972-19"/>
    <n v="2021"/>
    <s v="Junio"/>
    <n v="49.5"/>
    <s v="USD"/>
    <n v="3960"/>
    <n v="1009.8082058113354"/>
    <n v="0"/>
    <n v="990"/>
    <n v="15.445327759450587"/>
    <n v="31.745545550847456"/>
    <n v="14.167582417582418"/>
    <n v="20.521978021978022"/>
    <n v="1.162087912087912"/>
    <n v="0"/>
    <n v="0"/>
    <n v="0"/>
    <n v="0"/>
    <n v="0"/>
    <n v="0"/>
    <n v="0"/>
    <n v="0"/>
    <n v="78.800249281235466"/>
    <n v="11.203055378739656"/>
    <n v="0"/>
    <n v="6"/>
    <s v="20216"/>
    <s v="2021-6-01"/>
  </r>
  <r>
    <s v="VSR"/>
    <x v="1"/>
    <s v="14004949-19"/>
    <n v="2021"/>
    <s v="Junio"/>
    <n v="49.5"/>
    <s v="USD"/>
    <n v="1782"/>
    <n v="955.92004502344673"/>
    <n v="0"/>
    <n v="297"/>
    <n v="0"/>
    <n v="31.745545550847456"/>
    <n v="14.167582417582418"/>
    <n v="20.521978021978022"/>
    <n v="1.162087912087912"/>
    <n v="0"/>
    <n v="0"/>
    <n v="0"/>
    <n v="0"/>
    <n v="0"/>
    <n v="0"/>
    <n v="0"/>
    <n v="0"/>
    <n v="78.800249281235466"/>
    <n v="11.203055378739656"/>
    <n v="0"/>
    <n v="6"/>
    <s v="20216"/>
    <s v="2021-6-01"/>
  </r>
  <r>
    <s v="VSR"/>
    <x v="1"/>
    <s v="14004950-19"/>
    <n v="2021"/>
    <s v="Junio"/>
    <n v="45"/>
    <s v="USD"/>
    <n v="2475"/>
    <n v="818.47727076435513"/>
    <n v="0"/>
    <n v="675"/>
    <n v="0"/>
    <n v="28.859586864406779"/>
    <n v="12.879620379620379"/>
    <n v="18.656343656343655"/>
    <n v="1.0564435564435564"/>
    <n v="0"/>
    <n v="0"/>
    <n v="0"/>
    <n v="0"/>
    <n v="0"/>
    <n v="0"/>
    <n v="0"/>
    <n v="0"/>
    <n v="71.636590255668594"/>
    <n v="10.184595798854234"/>
    <n v="0"/>
    <n v="6"/>
    <s v="20216"/>
    <s v="2021-6-01"/>
  </r>
  <r>
    <s v="VSR"/>
    <x v="1"/>
    <s v="14004951-19"/>
    <n v="2021"/>
    <s v="Junio"/>
    <n v="45"/>
    <s v="USD"/>
    <n v="2475"/>
    <n v="821.74905070664045"/>
    <n v="0"/>
    <n v="675"/>
    <n v="0"/>
    <n v="28.859586864406779"/>
    <n v="12.879620379620379"/>
    <n v="18.656343656343655"/>
    <n v="1.0564435564435564"/>
    <n v="0"/>
    <n v="0"/>
    <n v="0"/>
    <n v="0"/>
    <n v="0"/>
    <n v="0"/>
    <n v="0"/>
    <n v="0"/>
    <n v="71.636590255668594"/>
    <n v="10.184595798854234"/>
    <n v="0"/>
    <n v="6"/>
    <s v="20216"/>
    <s v="2021-6-01"/>
  </r>
  <r>
    <s v="VSR"/>
    <x v="1"/>
    <s v="14004944-16"/>
    <n v="2021"/>
    <s v="Junio"/>
    <n v="22.5"/>
    <s v="USD"/>
    <n v="1620"/>
    <n v="800.75045722447783"/>
    <n v="0"/>
    <n v="162"/>
    <n v="0"/>
    <n v="176.42979343220338"/>
    <n v="6.4398101898101894"/>
    <n v="9.3281718281718273"/>
    <n v="0.52822177822177818"/>
    <n v="0"/>
    <n v="0"/>
    <n v="0"/>
    <n v="0"/>
    <n v="0"/>
    <n v="0"/>
    <n v="0"/>
    <n v="0"/>
    <n v="197.81829512783432"/>
    <n v="5.0922978994271171"/>
    <n v="0"/>
    <n v="6"/>
    <s v="20216"/>
    <s v="2021-6-01"/>
  </r>
  <r>
    <s v="VSR"/>
    <x v="1"/>
    <s v="14005003-17"/>
    <n v="2021"/>
    <s v="Junio"/>
    <n v="22.5"/>
    <s v="USD"/>
    <n v="1620"/>
    <n v="627.54640359100313"/>
    <n v="0"/>
    <n v="0"/>
    <n v="0"/>
    <n v="14.42979343220339"/>
    <n v="6.4398101898101894"/>
    <n v="9.3281718281718273"/>
    <n v="0.52822177822177818"/>
    <n v="0"/>
    <n v="0"/>
    <n v="0"/>
    <n v="0"/>
    <n v="0"/>
    <n v="0"/>
    <n v="0"/>
    <n v="0"/>
    <n v="35.818295127834297"/>
    <n v="5.0922978994271171"/>
    <n v="0"/>
    <n v="6"/>
    <s v="20216"/>
    <s v="2021-6-01"/>
  </r>
  <r>
    <s v="VSR"/>
    <x v="1"/>
    <s v="14004974-19"/>
    <n v="2021"/>
    <s v="Junio"/>
    <n v="33.75"/>
    <s v="USD"/>
    <n v="1215"/>
    <n v="611.64618769436606"/>
    <n v="0"/>
    <n v="0"/>
    <n v="0"/>
    <n v="21.644690148305084"/>
    <n v="9.6597152847152845"/>
    <n v="13.992257742257742"/>
    <n v="0.79233266733266727"/>
    <n v="0"/>
    <n v="0"/>
    <n v="0"/>
    <n v="0"/>
    <n v="0"/>
    <n v="0"/>
    <n v="0"/>
    <n v="0"/>
    <n v="53.727442691751456"/>
    <n v="7.6384468491406752"/>
    <n v="0"/>
    <n v="6"/>
    <s v="20216"/>
    <s v="2021-6-01"/>
  </r>
  <r>
    <s v="VSR"/>
    <x v="1"/>
    <s v="14005002-19"/>
    <n v="2021"/>
    <s v="Junio"/>
    <n v="67.5"/>
    <s v="USD"/>
    <n v="1822.5"/>
    <n v="1047.9099476034075"/>
    <n v="0"/>
    <n v="0"/>
    <n v="0"/>
    <n v="43.289380296610169"/>
    <n v="19.319430569430569"/>
    <n v="27.984515484515484"/>
    <n v="1.5846653346653345"/>
    <n v="0"/>
    <n v="0"/>
    <n v="0"/>
    <n v="0"/>
    <n v="0"/>
    <n v="0"/>
    <n v="0"/>
    <n v="0"/>
    <n v="107.45488538350291"/>
    <n v="15.27689369828135"/>
    <n v="0"/>
    <n v="6"/>
    <s v="20216"/>
    <s v="2021-6-01"/>
  </r>
  <r>
    <s v="VSR"/>
    <x v="1"/>
    <s v="14005001-18"/>
    <n v="2021"/>
    <s v="Junio"/>
    <n v="45"/>
    <s v="USD"/>
    <n v="945"/>
    <n v="725.25722291501734"/>
    <n v="0"/>
    <n v="0"/>
    <n v="0"/>
    <n v="28.859586864406779"/>
    <n v="12.879620379620379"/>
    <n v="18.656343656343655"/>
    <n v="1.0564435564435564"/>
    <n v="0"/>
    <n v="0"/>
    <n v="0"/>
    <n v="0"/>
    <n v="0"/>
    <n v="0"/>
    <n v="0"/>
    <n v="0"/>
    <n v="71.636590255668594"/>
    <n v="10.184595798854234"/>
    <n v="0"/>
    <n v="6"/>
    <s v="20216"/>
    <s v="2021-6-01"/>
  </r>
  <r>
    <s v="VSR"/>
    <x v="2"/>
    <s v="14004790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2"/>
    <s v="14004787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2"/>
    <s v="14004786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2"/>
    <s v="14004789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2"/>
    <s v="14004788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2"/>
    <s v="14002820-16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2"/>
    <s v="14004928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2"/>
    <s v="14004929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2"/>
    <s v="14002823-16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2"/>
    <s v="14002821-17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2"/>
    <s v="14002822-14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3"/>
    <s v="14004654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3"/>
    <s v="14004653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3"/>
    <s v="14004852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3"/>
    <s v="14004652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3"/>
    <s v="14004655-17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3"/>
    <s v="14004887-18"/>
    <n v="2021"/>
    <s v="Junio"/>
    <n v="90"/>
    <s v="USD"/>
    <n v="3150"/>
    <n v="1771.9491063775254"/>
    <n v="0"/>
    <n v="0"/>
    <n v="0"/>
    <n v="32.719304347826089"/>
    <n v="22.324675324675322"/>
    <n v="32.337662337662337"/>
    <n v="1.8311688311688312"/>
    <n v="0"/>
    <n v="0"/>
    <n v="0"/>
    <n v="0"/>
    <n v="0"/>
    <n v="0"/>
    <n v="0"/>
    <n v="0"/>
    <n v="109.58200243904103"/>
    <n v="20.369191597708468"/>
    <n v="0"/>
    <n v="6"/>
    <s v="20216"/>
    <s v="2021-6-01"/>
  </r>
  <r>
    <s v="VSR"/>
    <x v="3"/>
    <s v="14004886-18"/>
    <n v="2021"/>
    <s v="Junio"/>
    <n v="90"/>
    <s v="USD"/>
    <n v="2520"/>
    <n v="1466.9677487439376"/>
    <n v="0"/>
    <n v="0"/>
    <n v="0"/>
    <n v="32.719304347826089"/>
    <n v="22.324675324675322"/>
    <n v="32.337662337662337"/>
    <n v="1.8311688311688312"/>
    <n v="0"/>
    <n v="0"/>
    <n v="0"/>
    <n v="0"/>
    <n v="0"/>
    <n v="0"/>
    <n v="0"/>
    <n v="0"/>
    <n v="109.58200243904103"/>
    <n v="20.369191597708468"/>
    <n v="0"/>
    <n v="6"/>
    <s v="20216"/>
    <s v="2021-6-01"/>
  </r>
  <r>
    <s v="VSR"/>
    <x v="3"/>
    <s v="14004885-18"/>
    <n v="2021"/>
    <s v="Junio"/>
    <n v="180"/>
    <s v="USD"/>
    <n v="3960"/>
    <n v="2774.205274140134"/>
    <n v="0"/>
    <n v="0"/>
    <n v="0"/>
    <n v="65.438608695652178"/>
    <n v="44.649350649350644"/>
    <n v="64.675324675324674"/>
    <n v="3.6623376623376624"/>
    <n v="0"/>
    <n v="0"/>
    <n v="0"/>
    <n v="0"/>
    <n v="0"/>
    <n v="0"/>
    <n v="0"/>
    <n v="0"/>
    <n v="219.16400487808207"/>
    <n v="40.738383195416937"/>
    <n v="0"/>
    <n v="6"/>
    <s v="20216"/>
    <s v="2021-6-01"/>
  </r>
  <r>
    <s v="VSR"/>
    <x v="4"/>
    <s v="14004913-16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"/>
    <s v="14004877-15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"/>
    <s v="14004339-17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"/>
    <s v="14004343-17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"/>
    <s v="14004340-14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"/>
    <s v="14004341-14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"/>
    <s v="14004413-13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"/>
    <s v="14004414-13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"/>
    <s v="14004346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"/>
    <s v="14004345-17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5"/>
    <s v="14004391-19"/>
    <n v="2021"/>
    <s v="Junio"/>
    <n v="90"/>
    <s v="USD"/>
    <n v="3240"/>
    <n v="1532.5085314793482"/>
    <n v="0"/>
    <n v="0"/>
    <n v="0"/>
    <n v="45.977837837837832"/>
    <n v="20.29515938606848"/>
    <n v="29.397874852420305"/>
    <n v="1.66469893742621"/>
    <n v="0"/>
    <n v="0"/>
    <n v="26.983862086190598"/>
    <n v="0"/>
    <n v="0"/>
    <n v="0"/>
    <n v="0"/>
    <n v="0"/>
    <n v="144.6886246976519"/>
    <n v="20.369191597708468"/>
    <n v="0"/>
    <n v="6"/>
    <s v="20216"/>
    <s v="2021-6-01"/>
  </r>
  <r>
    <s v="VSR"/>
    <x v="5"/>
    <s v="14004392-15"/>
    <n v="2021"/>
    <s v="Junio"/>
    <n v="90"/>
    <s v="USD"/>
    <n v="6750"/>
    <n v="2809.7478645250994"/>
    <n v="0"/>
    <n v="0"/>
    <n v="0"/>
    <n v="45.977837837837832"/>
    <n v="20.29515938606848"/>
    <n v="29.397874852420305"/>
    <n v="1.66469893742621"/>
    <n v="0"/>
    <n v="0"/>
    <n v="56.216379346230411"/>
    <n v="0"/>
    <n v="0"/>
    <n v="0"/>
    <n v="0"/>
    <n v="0"/>
    <n v="173.9211419576917"/>
    <n v="20.369191597708468"/>
    <n v="0"/>
    <n v="6"/>
    <s v="20216"/>
    <s v="2021-6-01"/>
  </r>
  <r>
    <s v="VSR"/>
    <x v="5"/>
    <s v="14004390-19"/>
    <n v="2021"/>
    <s v="Junio"/>
    <n v="135"/>
    <s v="USD"/>
    <n v="3510"/>
    <n v="2154.7122999138833"/>
    <n v="0"/>
    <n v="0"/>
    <n v="0"/>
    <n v="68.966756756756752"/>
    <n v="30.442739079102719"/>
    <n v="44.096812278630459"/>
    <n v="2.4970484061393154"/>
    <n v="0"/>
    <n v="0"/>
    <n v="29.232517260039813"/>
    <n v="0"/>
    <n v="0"/>
    <n v="0"/>
    <n v="0"/>
    <n v="0"/>
    <n v="205.78966117723178"/>
    <n v="30.553787396562701"/>
    <n v="0"/>
    <n v="6"/>
    <s v="20216"/>
    <s v="2021-6-01"/>
  </r>
  <r>
    <s v="VSR"/>
    <x v="6"/>
    <s v="14004718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6"/>
    <s v="14004719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6"/>
    <s v="14004720-19"/>
    <n v="2021"/>
    <s v="Junio"/>
    <n v="450"/>
    <s v="USD"/>
    <n v="9000"/>
    <n v="6008.1170431039427"/>
    <n v="0"/>
    <n v="0"/>
    <n v="0"/>
    <n v="222.56896551724139"/>
    <n v="101.4757969303424"/>
    <n v="146.98937426210153"/>
    <n v="8.3234946871310509"/>
    <n v="0"/>
    <n v="0"/>
    <n v="74.955172461640544"/>
    <n v="0"/>
    <n v="0"/>
    <n v="0"/>
    <n v="0"/>
    <n v="0"/>
    <n v="656.15876184699937"/>
    <n v="101.84595798854234"/>
    <n v="0"/>
    <n v="6"/>
    <s v="20216"/>
    <s v="2021-6-01"/>
  </r>
  <r>
    <s v="VSR"/>
    <x v="6"/>
    <s v="14004401-18"/>
    <n v="2021"/>
    <s v="Junio"/>
    <n v="135"/>
    <s v="USD"/>
    <n v="2700"/>
    <n v="1824.5692574010345"/>
    <n v="0"/>
    <n v="0"/>
    <n v="0"/>
    <n v="66.770689655172418"/>
    <n v="30.442739079102719"/>
    <n v="44.096812278630459"/>
    <n v="2.4970484061393154"/>
    <n v="0"/>
    <n v="0"/>
    <n v="22.486551738492164"/>
    <n v="0"/>
    <n v="0"/>
    <n v="0"/>
    <n v="0"/>
    <n v="0"/>
    <n v="196.8476285540998"/>
    <n v="30.553787396562701"/>
    <n v="0"/>
    <n v="6"/>
    <s v="20216"/>
    <s v="2021-6-01"/>
  </r>
  <r>
    <s v="VSR"/>
    <x v="6"/>
    <s v="14004423-16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6"/>
    <s v="14004560-17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6"/>
    <s v="14004791-19"/>
    <n v="2021"/>
    <s v="Junio"/>
    <n v="112.5"/>
    <s v="USD"/>
    <n v="4275"/>
    <n v="2414.2506148686657"/>
    <n v="0"/>
    <n v="0"/>
    <n v="0"/>
    <n v="55.642241379310349"/>
    <n v="25.368949232585599"/>
    <n v="36.747343565525384"/>
    <n v="2.0808736717827627"/>
    <n v="0"/>
    <n v="0"/>
    <n v="35.603706919279261"/>
    <n v="0"/>
    <n v="0"/>
    <n v="0"/>
    <n v="0"/>
    <n v="0"/>
    <n v="180.90460426561896"/>
    <n v="25.461489497135585"/>
    <n v="0"/>
    <n v="6"/>
    <s v="20216"/>
    <s v="2021-6-01"/>
  </r>
  <r>
    <s v="VSR"/>
    <x v="7"/>
    <s v="14004747-18"/>
    <n v="2021"/>
    <s v="Junio"/>
    <n v="67.5"/>
    <s v="USD"/>
    <n v="2565"/>
    <n v="1303.5412013800058"/>
    <n v="0"/>
    <n v="135"/>
    <n v="0"/>
    <n v="22.495909090909091"/>
    <n v="25.115259740259742"/>
    <n v="36.379870129870127"/>
    <n v="2.0600649350649349"/>
    <n v="0"/>
    <n v="0"/>
    <n v="21.362224151567556"/>
    <n v="0"/>
    <n v="0"/>
    <n v="0"/>
    <n v="0"/>
    <n v="0"/>
    <n v="122.6902217459528"/>
    <n v="15.27689369828135"/>
    <n v="0"/>
    <n v="6"/>
    <s v="20216"/>
    <s v="2021-6-01"/>
  </r>
  <r>
    <s v="VSR"/>
    <x v="7"/>
    <s v="14004920-18"/>
    <n v="2021"/>
    <s v="Junio"/>
    <n v="90"/>
    <s v="USD"/>
    <n v="2880"/>
    <n v="2166.2240795469415"/>
    <n v="0"/>
    <n v="0"/>
    <n v="0"/>
    <n v="29.994545454545456"/>
    <n v="33.487012987012989"/>
    <n v="48.506493506493506"/>
    <n v="2.7467532467532467"/>
    <n v="0"/>
    <n v="0"/>
    <n v="23.985655187724976"/>
    <n v="0"/>
    <n v="0"/>
    <n v="0"/>
    <n v="0"/>
    <n v="0"/>
    <n v="159.08965198023864"/>
    <n v="20.369191597708468"/>
    <n v="0"/>
    <n v="6"/>
    <s v="20216"/>
    <s v="2021-6-01"/>
  </r>
  <r>
    <s v="VSR"/>
    <x v="7"/>
    <s v="14004205-18"/>
    <n v="2021"/>
    <s v="Junio"/>
    <n v="225"/>
    <s v="USD"/>
    <n v="4500"/>
    <n v="3051.1510799935295"/>
    <n v="0"/>
    <n v="0"/>
    <n v="0"/>
    <n v="74.986363636363635"/>
    <n v="83.717532467532465"/>
    <n v="121.26623376623377"/>
    <n v="6.866883116883117"/>
    <n v="0"/>
    <n v="0"/>
    <n v="37.477586230820272"/>
    <n v="0"/>
    <n v="0"/>
    <n v="0"/>
    <n v="0"/>
    <n v="0"/>
    <n v="375.23757821210444"/>
    <n v="50.922978994271169"/>
    <n v="0"/>
    <n v="6"/>
    <s v="20216"/>
    <s v="2021-6-01"/>
  </r>
  <r>
    <s v="VSR"/>
    <x v="8"/>
    <s v="14004994-17"/>
    <n v="2021"/>
    <s v="Junio"/>
    <n v="22.5"/>
    <s v="USD"/>
    <n v="2250"/>
    <n v="1217.3443118794576"/>
    <n v="0"/>
    <n v="337.5"/>
    <n v="7.0206035270229936"/>
    <n v="11.68125"/>
    <n v="5.8749145591250844"/>
    <n v="8.5099111414900879"/>
    <n v="0.48188653451811342"/>
    <n v="0"/>
    <n v="0"/>
    <n v="0"/>
    <n v="0"/>
    <n v="0"/>
    <n v="0"/>
    <n v="0"/>
    <n v="0"/>
    <n v="31.640260134560403"/>
    <n v="5.0922978994271171"/>
    <n v="0"/>
    <n v="6"/>
    <s v="20216"/>
    <s v="2021-6-01"/>
  </r>
  <r>
    <s v="VSR"/>
    <x v="8"/>
    <s v="14004992-19"/>
    <n v="2021"/>
    <s v="Junio"/>
    <n v="33.75"/>
    <s v="USD"/>
    <n v="1350"/>
    <n v="599.90492322689659"/>
    <n v="0"/>
    <n v="202.5"/>
    <n v="10.530905290534491"/>
    <n v="17.521875000000001"/>
    <n v="8.8123718386876284"/>
    <n v="12.764866712235133"/>
    <n v="0.72282980177717016"/>
    <n v="0"/>
    <n v="0"/>
    <n v="0"/>
    <n v="0"/>
    <n v="0"/>
    <n v="0"/>
    <n v="0"/>
    <n v="0"/>
    <n v="47.460390201840617"/>
    <n v="7.6384468491406752"/>
    <n v="0"/>
    <n v="6"/>
    <s v="20216"/>
    <s v="2021-6-01"/>
  </r>
  <r>
    <s v="VSR"/>
    <x v="8"/>
    <s v="14004993-18"/>
    <n v="2021"/>
    <s v="Junio"/>
    <n v="33.75"/>
    <s v="USD"/>
    <n v="1350"/>
    <n v="667.59030717544715"/>
    <n v="0"/>
    <n v="202.5"/>
    <n v="10.530905290534491"/>
    <n v="17.521875000000001"/>
    <n v="8.8123718386876284"/>
    <n v="12.764866712235133"/>
    <n v="0.72282980177717016"/>
    <n v="0"/>
    <n v="0"/>
    <n v="0"/>
    <n v="0"/>
    <n v="0"/>
    <n v="0"/>
    <n v="0"/>
    <n v="0"/>
    <n v="47.460390201840617"/>
    <n v="7.6384468491406752"/>
    <n v="0"/>
    <n v="6"/>
    <s v="20216"/>
    <s v="2021-6-01"/>
  </r>
  <r>
    <s v="VSR"/>
    <x v="8"/>
    <s v="14004988-19"/>
    <n v="2021"/>
    <s v="Junio"/>
    <n v="33.75"/>
    <s v="USD"/>
    <n v="1012.5"/>
    <n v="504.32405841136705"/>
    <n v="0"/>
    <n v="151.875"/>
    <n v="10.530905290534491"/>
    <n v="17.521875000000001"/>
    <n v="8.8123718386876284"/>
    <n v="12.764866712235133"/>
    <n v="0.72282980177717016"/>
    <n v="0"/>
    <n v="0"/>
    <n v="0"/>
    <n v="0"/>
    <n v="0"/>
    <n v="0"/>
    <n v="0"/>
    <n v="0"/>
    <n v="47.460390201840617"/>
    <n v="7.6384468491406752"/>
    <n v="0"/>
    <n v="6"/>
    <s v="20216"/>
    <s v="2021-6-01"/>
  </r>
  <r>
    <s v="VSR"/>
    <x v="8"/>
    <s v="14004989-19"/>
    <n v="2021"/>
    <s v="Junio"/>
    <n v="45"/>
    <s v="USD"/>
    <n v="1350"/>
    <n v="675.70385782410835"/>
    <n v="0"/>
    <n v="202.5"/>
    <n v="14.041207054045987"/>
    <n v="23.362500000000001"/>
    <n v="11.749829118250169"/>
    <n v="17.019822282980176"/>
    <n v="0.96377306903622684"/>
    <n v="0"/>
    <n v="0"/>
    <n v="0"/>
    <n v="0"/>
    <n v="0"/>
    <n v="0"/>
    <n v="0"/>
    <n v="0"/>
    <n v="63.280520269120807"/>
    <n v="10.184595798854234"/>
    <n v="0"/>
    <n v="6"/>
    <s v="20216"/>
    <s v="2021-6-01"/>
  </r>
  <r>
    <s v="VSR"/>
    <x v="8"/>
    <s v="14004987-19"/>
    <n v="2021"/>
    <s v="Junio"/>
    <n v="45"/>
    <s v="USD"/>
    <n v="1350"/>
    <n v="675.80992077514679"/>
    <n v="0"/>
    <n v="202.5"/>
    <n v="14.041207054045987"/>
    <n v="23.362500000000001"/>
    <n v="11.749829118250169"/>
    <n v="17.019822282980176"/>
    <n v="0.96377306903622684"/>
    <n v="0"/>
    <n v="0"/>
    <n v="0"/>
    <n v="0"/>
    <n v="0"/>
    <n v="0"/>
    <n v="0"/>
    <n v="0"/>
    <n v="63.280520269120807"/>
    <n v="10.184595798854234"/>
    <n v="0"/>
    <n v="6"/>
    <s v="20216"/>
    <s v="2021-6-01"/>
  </r>
  <r>
    <s v="VSR"/>
    <x v="8"/>
    <s v="14004990-19"/>
    <n v="2021"/>
    <s v="Junio"/>
    <n v="45"/>
    <s v="USD"/>
    <n v="1350"/>
    <n v="661.06304870715712"/>
    <n v="0"/>
    <n v="202.5"/>
    <n v="14.041207054045987"/>
    <n v="23.362500000000001"/>
    <n v="11.749829118250169"/>
    <n v="17.019822282980176"/>
    <n v="0.96377306903622684"/>
    <n v="0"/>
    <n v="0"/>
    <n v="0"/>
    <n v="0"/>
    <n v="0"/>
    <n v="0"/>
    <n v="0"/>
    <n v="0"/>
    <n v="63.280520269120807"/>
    <n v="10.184595798854234"/>
    <n v="0"/>
    <n v="6"/>
    <s v="20216"/>
    <s v="2021-6-01"/>
  </r>
  <r>
    <s v="VSR"/>
    <x v="8"/>
    <s v="14004991-19"/>
    <n v="2021"/>
    <s v="Junio"/>
    <n v="22.5"/>
    <s v="USD"/>
    <n v="675"/>
    <n v="321.4859324056755"/>
    <n v="0"/>
    <n v="101.25"/>
    <n v="7.0206035270229936"/>
    <n v="11.68125"/>
    <n v="5.8749145591250844"/>
    <n v="8.5099111414900879"/>
    <n v="0.48188653451811342"/>
    <n v="0"/>
    <n v="0"/>
    <n v="0"/>
    <n v="0"/>
    <n v="0"/>
    <n v="0"/>
    <n v="0"/>
    <n v="0"/>
    <n v="31.640260134560403"/>
    <n v="5.0922978994271171"/>
    <n v="0"/>
    <n v="6"/>
    <s v="20216"/>
    <s v="2021-6-01"/>
  </r>
  <r>
    <s v="VSR"/>
    <x v="8"/>
    <s v="14004534-17"/>
    <n v="2021"/>
    <s v="Junio"/>
    <n v="225"/>
    <s v="USD"/>
    <n v="7875"/>
    <n v="4652.1993830244428"/>
    <n v="0"/>
    <n v="787.5"/>
    <n v="0"/>
    <n v="116.8125"/>
    <n v="58.749145591250866"/>
    <n v="85.099111414900889"/>
    <n v="4.818865345181135"/>
    <n v="0"/>
    <n v="0"/>
    <n v="0"/>
    <n v="0"/>
    <n v="0"/>
    <n v="0"/>
    <n v="0"/>
    <n v="0"/>
    <n v="316.40260134560401"/>
    <n v="50.922978994271169"/>
    <n v="0"/>
    <n v="6"/>
    <s v="20216"/>
    <s v="2021-6-01"/>
  </r>
  <r>
    <s v="VSR"/>
    <x v="8"/>
    <s v="14004539-18"/>
    <n v="2021"/>
    <s v="Junio"/>
    <n v="135"/>
    <s v="USD"/>
    <n v="5400"/>
    <n v="2792.9793064695677"/>
    <n v="0"/>
    <n v="540"/>
    <n v="0"/>
    <n v="70.087500000000006"/>
    <n v="35.249487354750514"/>
    <n v="51.059466848940531"/>
    <n v="2.8913192071086806"/>
    <n v="0"/>
    <n v="0"/>
    <n v="0"/>
    <n v="0"/>
    <n v="0"/>
    <n v="0"/>
    <n v="0"/>
    <n v="0"/>
    <n v="189.84156080736247"/>
    <n v="30.553787396562701"/>
    <n v="0"/>
    <n v="6"/>
    <s v="20216"/>
    <s v="2021-6-01"/>
  </r>
  <r>
    <s v="VSR"/>
    <x v="8"/>
    <s v="14004537-18"/>
    <n v="2021"/>
    <s v="Junio"/>
    <n v="112.5"/>
    <s v="USD"/>
    <n v="3937.5"/>
    <n v="2365.0130672292557"/>
    <n v="0"/>
    <n v="393.75"/>
    <n v="0"/>
    <n v="58.40625"/>
    <n v="29.374572795625433"/>
    <n v="42.549555707450445"/>
    <n v="2.4094326725905675"/>
    <n v="0"/>
    <n v="0"/>
    <n v="0"/>
    <n v="0"/>
    <n v="0"/>
    <n v="0"/>
    <n v="0"/>
    <n v="0"/>
    <n v="158.20130067280201"/>
    <n v="25.461489497135585"/>
    <n v="0"/>
    <n v="6"/>
    <s v="20216"/>
    <s v="2021-6-01"/>
  </r>
  <r>
    <s v="VSR"/>
    <x v="8"/>
    <s v="14004538-19"/>
    <n v="2021"/>
    <s v="Junio"/>
    <n v="157.5"/>
    <s v="USD"/>
    <n v="4725"/>
    <n v="2683.0802221688677"/>
    <n v="0"/>
    <n v="472.5"/>
    <n v="0"/>
    <n v="81.768749999999997"/>
    <n v="41.124401913875595"/>
    <n v="59.569377990430617"/>
    <n v="3.3732057416267942"/>
    <n v="0"/>
    <n v="0"/>
    <n v="0"/>
    <n v="0"/>
    <n v="0"/>
    <n v="0"/>
    <n v="0"/>
    <n v="0"/>
    <n v="221.48182094192282"/>
    <n v="35.646085295989813"/>
    <n v="0"/>
    <n v="6"/>
    <s v="20216"/>
    <s v="2021-6-01"/>
  </r>
  <r>
    <s v="VSR"/>
    <x v="8"/>
    <s v="14004540-17"/>
    <n v="2021"/>
    <s v="Junio"/>
    <n v="22.5"/>
    <s v="USD"/>
    <n v="2700"/>
    <n v="1167.668417302797"/>
    <n v="0"/>
    <n v="270"/>
    <n v="0"/>
    <n v="11.68125"/>
    <n v="5.8749145591250844"/>
    <n v="8.5099111414900879"/>
    <n v="0.48188653451811342"/>
    <n v="0"/>
    <n v="0"/>
    <n v="0"/>
    <n v="0"/>
    <n v="0"/>
    <n v="0"/>
    <n v="0"/>
    <n v="0"/>
    <n v="31.640260134560403"/>
    <n v="5.0922978994271171"/>
    <n v="0"/>
    <n v="6"/>
    <s v="20216"/>
    <s v="2021-6-01"/>
  </r>
  <r>
    <s v="VSR"/>
    <x v="9"/>
    <s v="14004058-18"/>
    <n v="2021"/>
    <s v="Junio"/>
    <n v="112.5"/>
    <s v="USD"/>
    <n v="3712.5"/>
    <n v="1815.8922711076002"/>
    <n v="0"/>
    <n v="0"/>
    <n v="0"/>
    <n v="0"/>
    <n v="66.442486085343219"/>
    <n v="96.243042671614091"/>
    <n v="5.4499072356215219"/>
    <n v="0"/>
    <n v="0"/>
    <n v="0"/>
    <n v="0"/>
    <n v="0"/>
    <n v="0"/>
    <n v="0"/>
    <n v="0"/>
    <n v="193.59692548971438"/>
    <n v="25.461489497135585"/>
    <n v="0"/>
    <n v="6"/>
    <s v="20216"/>
    <s v="2021-6-01"/>
  </r>
  <r>
    <s v="VSR"/>
    <x v="9"/>
    <s v="14004842-18"/>
    <n v="2021"/>
    <s v="Junio"/>
    <n v="112.5"/>
    <s v="USD"/>
    <n v="6750"/>
    <n v="2363.0058136346238"/>
    <n v="0"/>
    <n v="0"/>
    <n v="0"/>
    <n v="0"/>
    <n v="66.442486085343219"/>
    <n v="96.243042671614091"/>
    <n v="5.4499072356215219"/>
    <n v="0"/>
    <n v="0"/>
    <n v="0"/>
    <n v="0"/>
    <n v="0"/>
    <n v="0"/>
    <n v="0"/>
    <n v="0"/>
    <n v="193.59692548971438"/>
    <n v="25.461489497135585"/>
    <n v="0"/>
    <n v="6"/>
    <s v="20216"/>
    <s v="2021-6-01"/>
  </r>
  <r>
    <s v="VSR"/>
    <x v="10"/>
    <s v="14004627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0"/>
    <s v="14004630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1"/>
    <s v="14004591-18"/>
    <n v="2021"/>
    <s v="Junio"/>
    <n v="90"/>
    <s v="USD"/>
    <n v="2880"/>
    <n v="1972.0146764420895"/>
    <n v="0"/>
    <n v="0"/>
    <n v="0"/>
    <n v="39.707379310344827"/>
    <n v="27.905844155844157"/>
    <n v="40.422077922077925"/>
    <n v="2.2889610389610389"/>
    <n v="0"/>
    <n v="0"/>
    <n v="23.985655187724976"/>
    <n v="0"/>
    <n v="0"/>
    <n v="0"/>
    <n v="0"/>
    <n v="0"/>
    <n v="154.67910921266139"/>
    <n v="20.369191597708468"/>
    <n v="0"/>
    <n v="6"/>
    <s v="20216"/>
    <s v="2021-6-01"/>
  </r>
  <r>
    <s v="VSR"/>
    <x v="11"/>
    <s v="14004212-18"/>
    <n v="2021"/>
    <s v="Junio"/>
    <n v="135"/>
    <s v="USD"/>
    <n v="4860"/>
    <n v="3012.9795152027991"/>
    <n v="0"/>
    <n v="0"/>
    <n v="0"/>
    <n v="59.561068965517237"/>
    <n v="41.858766233766232"/>
    <n v="60.633116883116884"/>
    <n v="3.4334415584415585"/>
    <n v="0"/>
    <n v="0"/>
    <n v="40.475793129285897"/>
    <n v="0"/>
    <n v="0"/>
    <n v="0"/>
    <n v="0"/>
    <n v="0"/>
    <n v="236.51597416669051"/>
    <n v="30.553787396562701"/>
    <n v="0"/>
    <n v="6"/>
    <s v="20216"/>
    <s v="2021-6-01"/>
  </r>
  <r>
    <s v="VSR"/>
    <x v="11"/>
    <s v="14004700-18"/>
    <n v="2021"/>
    <s v="Junio"/>
    <n v="67.5"/>
    <s v="USD"/>
    <n v="3037.5"/>
    <n v="1586.7695556305898"/>
    <n v="0"/>
    <n v="0"/>
    <n v="0"/>
    <n v="29.780534482758618"/>
    <n v="20.929383116883116"/>
    <n v="30.316558441558442"/>
    <n v="1.7167207792207793"/>
    <n v="0"/>
    <n v="0"/>
    <n v="25.297370705803687"/>
    <n v="0"/>
    <n v="0"/>
    <n v="0"/>
    <n v="0"/>
    <n v="0"/>
    <n v="123.31746122450599"/>
    <n v="15.27689369828135"/>
    <n v="0"/>
    <n v="6"/>
    <s v="20216"/>
    <s v="2021-6-01"/>
  </r>
  <r>
    <s v="VSR"/>
    <x v="11"/>
    <s v="14004589-19"/>
    <n v="2021"/>
    <s v="Junio"/>
    <n v="112.5"/>
    <s v="USD"/>
    <n v="4050"/>
    <n v="2295.4455260699647"/>
    <n v="0"/>
    <n v="0"/>
    <n v="0"/>
    <n v="49.634224137931028"/>
    <n v="34.882305194805198"/>
    <n v="50.527597402597401"/>
    <n v="2.8612012987012987"/>
    <n v="0"/>
    <n v="0"/>
    <n v="33.729827607738244"/>
    <n v="0"/>
    <n v="0"/>
    <n v="0"/>
    <n v="0"/>
    <n v="0"/>
    <n v="197.09664513890874"/>
    <n v="25.461489497135585"/>
    <n v="0"/>
    <n v="6"/>
    <s v="20216"/>
    <s v="2021-6-01"/>
  </r>
  <r>
    <s v="VSR"/>
    <x v="11"/>
    <s v="14004213-18"/>
    <n v="2021"/>
    <s v="Junio"/>
    <n v="135"/>
    <s v="USD"/>
    <n v="3645"/>
    <n v="2264.1691631086892"/>
    <n v="0"/>
    <n v="0"/>
    <n v="0"/>
    <n v="59.561068965517237"/>
    <n v="41.858766233766232"/>
    <n v="60.633116883116884"/>
    <n v="3.4334415584415585"/>
    <n v="0"/>
    <n v="0"/>
    <n v="30.356844846964421"/>
    <n v="0"/>
    <n v="0"/>
    <n v="0"/>
    <n v="0"/>
    <n v="0"/>
    <n v="226.39702588436904"/>
    <n v="30.553787396562701"/>
    <n v="0"/>
    <n v="6"/>
    <s v="20216"/>
    <s v="2021-6-01"/>
  </r>
  <r>
    <s v="VSR"/>
    <x v="11"/>
    <s v="14004590-19"/>
    <n v="2021"/>
    <s v="Junio"/>
    <n v="270"/>
    <s v="USD"/>
    <n v="5940"/>
    <n v="4626.2453811350915"/>
    <n v="0"/>
    <n v="0"/>
    <n v="0"/>
    <n v="119.12213793103447"/>
    <n v="83.717532467532465"/>
    <n v="121.26623376623377"/>
    <n v="6.866883116883117"/>
    <n v="0"/>
    <n v="0"/>
    <n v="49.470413824682758"/>
    <n v="0"/>
    <n v="0"/>
    <n v="0"/>
    <n v="0"/>
    <n v="0"/>
    <n v="441.55077589949195"/>
    <n v="61.107574793125401"/>
    <n v="0"/>
    <n v="6"/>
    <s v="20216"/>
    <s v="2021-6-01"/>
  </r>
  <r>
    <s v="VSR"/>
    <x v="11"/>
    <s v="14004944-16"/>
    <n v="2021"/>
    <s v="Junio"/>
    <n v="135"/>
    <s v="USD"/>
    <n v="9720"/>
    <n v="4804.5027433468658"/>
    <n v="0"/>
    <n v="972"/>
    <n v="0"/>
    <n v="1031.5610689655173"/>
    <n v="41.858766233766232"/>
    <n v="60.633116883116884"/>
    <n v="3.4334415584415585"/>
    <n v="0"/>
    <n v="0"/>
    <n v="80.951586258571794"/>
    <n v="0"/>
    <n v="0"/>
    <n v="0"/>
    <n v="0"/>
    <n v="0"/>
    <n v="1248.9917672959764"/>
    <n v="30.553787396562701"/>
    <n v="0"/>
    <n v="6"/>
    <s v="20216"/>
    <s v="2021-6-01"/>
  </r>
  <r>
    <s v="VSR"/>
    <x v="12"/>
    <s v="14004714-17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2"/>
    <s v="14004712-16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2"/>
    <s v="14004451-18"/>
    <n v="2021"/>
    <s v="Junio"/>
    <n v="225"/>
    <s v="USD"/>
    <n v="8550"/>
    <n v="4252.7440057684316"/>
    <n v="0"/>
    <n v="450"/>
    <n v="0"/>
    <n v="148.94285714285712"/>
    <n v="50.737898465171199"/>
    <n v="73.494687131050767"/>
    <n v="4.1617473435655254"/>
    <n v="0"/>
    <n v="0"/>
    <n v="71.207413838558523"/>
    <n v="0"/>
    <n v="0"/>
    <n v="0"/>
    <n v="0"/>
    <n v="0"/>
    <n v="399.46758291547434"/>
    <n v="50.922978994271169"/>
    <n v="0"/>
    <n v="6"/>
    <s v="20216"/>
    <s v="2021-6-01"/>
  </r>
  <r>
    <s v="VSR"/>
    <x v="12"/>
    <s v="14004713-18"/>
    <n v="2021"/>
    <s v="Junio"/>
    <n v="67.5"/>
    <s v="USD"/>
    <n v="2565"/>
    <n v="1266.6913428807181"/>
    <n v="0"/>
    <n v="135"/>
    <n v="0"/>
    <n v="44.682857142857138"/>
    <n v="15.221369539551359"/>
    <n v="22.04840613931523"/>
    <n v="1.2485242030696577"/>
    <n v="0"/>
    <n v="0"/>
    <n v="21.362224151567556"/>
    <n v="0"/>
    <n v="0"/>
    <n v="0"/>
    <n v="0"/>
    <n v="0"/>
    <n v="119.8402748746423"/>
    <n v="15.27689369828135"/>
    <n v="0"/>
    <n v="6"/>
    <s v="20216"/>
    <s v="2021-6-01"/>
  </r>
  <r>
    <s v="VSR"/>
    <x v="12"/>
    <s v="14004782-17"/>
    <n v="2021"/>
    <s v="Junio"/>
    <n v="56.25"/>
    <s v="USD"/>
    <n v="4050"/>
    <n v="1607.2763776546035"/>
    <n v="0"/>
    <n v="0"/>
    <n v="0"/>
    <n v="37.23571428571428"/>
    <n v="12.6844746162928"/>
    <n v="18.373671782762692"/>
    <n v="1.0404368358913814"/>
    <n v="0"/>
    <n v="0"/>
    <n v="33.729827607738244"/>
    <n v="0"/>
    <n v="0"/>
    <n v="0"/>
    <n v="0"/>
    <n v="0"/>
    <n v="115.7948698769672"/>
    <n v="12.730744748567792"/>
    <n v="0"/>
    <n v="6"/>
    <s v="20216"/>
    <s v="2021-6-01"/>
  </r>
  <r>
    <s v="VSR"/>
    <x v="12"/>
    <s v="14004781-18"/>
    <n v="2021"/>
    <s v="Junio"/>
    <n v="135"/>
    <s v="USD"/>
    <n v="5130"/>
    <n v="2891.7288763326687"/>
    <n v="0"/>
    <n v="0"/>
    <n v="0"/>
    <n v="89.365714285714276"/>
    <n v="30.442739079102719"/>
    <n v="44.096812278630459"/>
    <n v="2.4970484061393154"/>
    <n v="0"/>
    <n v="0"/>
    <n v="42.724448303135112"/>
    <n v="0"/>
    <n v="0"/>
    <n v="0"/>
    <n v="0"/>
    <n v="0"/>
    <n v="239.68054974928461"/>
    <n v="30.553787396562701"/>
    <n v="0"/>
    <n v="6"/>
    <s v="20216"/>
    <s v="2021-6-01"/>
  </r>
  <r>
    <s v="VSR"/>
    <x v="13"/>
    <s v="14004450-18"/>
    <n v="2021"/>
    <s v="Junio"/>
    <n v="157.5"/>
    <s v="USD"/>
    <n v="4252.5"/>
    <n v="2700.4719497799601"/>
    <n v="0"/>
    <n v="0"/>
    <n v="0"/>
    <n v="77.956666666666663"/>
    <n v="30.052447552447553"/>
    <n v="43.531468531468526"/>
    <n v="2.465034965034965"/>
    <n v="0"/>
    <n v="0"/>
    <n v="0"/>
    <n v="0"/>
    <n v="0"/>
    <n v="0"/>
    <n v="0"/>
    <n v="0"/>
    <n v="189.65170301160754"/>
    <n v="35.646085295989813"/>
    <n v="0"/>
    <n v="6"/>
    <s v="20216"/>
    <s v="2021-6-01"/>
  </r>
  <r>
    <s v="VSR"/>
    <x v="13"/>
    <s v="14004872-18"/>
    <n v="2021"/>
    <s v="Junio"/>
    <n v="157.5"/>
    <s v="USD"/>
    <n v="7875"/>
    <n v="3792.1728896066797"/>
    <n v="0"/>
    <n v="0"/>
    <n v="0"/>
    <n v="77.956666666666663"/>
    <n v="30.052447552447553"/>
    <n v="43.531468531468526"/>
    <n v="2.465034965034965"/>
    <n v="0"/>
    <n v="0"/>
    <n v="0"/>
    <n v="0"/>
    <n v="0"/>
    <n v="0"/>
    <n v="0"/>
    <n v="0"/>
    <n v="189.65170301160754"/>
    <n v="35.646085295989813"/>
    <n v="0"/>
    <n v="6"/>
    <s v="20216"/>
    <s v="2021-6-01"/>
  </r>
  <r>
    <s v="VSR"/>
    <x v="13"/>
    <s v="14004783-15"/>
    <n v="2021"/>
    <s v="Junio"/>
    <n v="11.25"/>
    <s v="USD"/>
    <n v="1237.5"/>
    <n v="582.08737638196476"/>
    <n v="0"/>
    <n v="0"/>
    <n v="0"/>
    <n v="5.5683333333333334"/>
    <n v="2.1466033966033966"/>
    <n v="3.109390609390609"/>
    <n v="0.17607392607392605"/>
    <n v="0"/>
    <n v="0"/>
    <n v="0"/>
    <n v="0"/>
    <n v="0"/>
    <n v="0"/>
    <n v="0"/>
    <n v="0"/>
    <n v="13.546550215114822"/>
    <n v="2.5461489497135585"/>
    <n v="0"/>
    <n v="6"/>
    <s v="20216"/>
    <s v="2021-6-01"/>
  </r>
  <r>
    <s v="VSR"/>
    <x v="13"/>
    <s v="14004784-15"/>
    <n v="2021"/>
    <s v="Junio"/>
    <n v="11.25"/>
    <s v="USD"/>
    <n v="2475"/>
    <n v="857.14901460624867"/>
    <n v="0"/>
    <n v="0"/>
    <n v="0"/>
    <n v="5.5683333333333334"/>
    <n v="2.1466033966033966"/>
    <n v="3.109390609390609"/>
    <n v="0.17607392607392605"/>
    <n v="0"/>
    <n v="0"/>
    <n v="0"/>
    <n v="0"/>
    <n v="0"/>
    <n v="0"/>
    <n v="0"/>
    <n v="0"/>
    <n v="13.546550215114822"/>
    <n v="2.5461489497135585"/>
    <n v="0"/>
    <n v="6"/>
    <s v="20216"/>
    <s v="2021-6-01"/>
  </r>
  <r>
    <s v="VSR"/>
    <x v="14"/>
    <s v="14004668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5"/>
    <s v="14004814-18"/>
    <n v="2021"/>
    <s v="Junio"/>
    <n v="112.5"/>
    <s v="USD"/>
    <n v="4500"/>
    <n v="1642.179467092416"/>
    <n v="0"/>
    <n v="450"/>
    <n v="35.103017635114966"/>
    <n v="0"/>
    <n v="26.576994434137291"/>
    <n v="38.497217068645639"/>
    <n v="2.1799628942486087"/>
    <n v="0"/>
    <n v="0"/>
    <n v="37.477586230820272"/>
    <n v="0"/>
    <n v="0"/>
    <n v="0"/>
    <n v="0"/>
    <n v="0"/>
    <n v="130.1932501249874"/>
    <n v="25.461489497135585"/>
    <n v="0"/>
    <n v="6"/>
    <s v="20216"/>
    <s v="2021-6-01"/>
  </r>
  <r>
    <s v="VSR"/>
    <x v="15"/>
    <s v="14004919-16"/>
    <n v="2021"/>
    <s v="Junio"/>
    <n v="45"/>
    <s v="USD"/>
    <n v="3240"/>
    <n v="1601.5009144489557"/>
    <n v="0"/>
    <n v="324"/>
    <n v="0"/>
    <n v="324"/>
    <n v="10.630797773654916"/>
    <n v="15.398886827458256"/>
    <n v="0.8719851576994434"/>
    <n v="0"/>
    <n v="0"/>
    <n v="26.983862086190598"/>
    <n v="0"/>
    <n v="0"/>
    <n v="0"/>
    <n v="0"/>
    <n v="0"/>
    <n v="388.07012764385746"/>
    <n v="10.184595798854234"/>
    <n v="0"/>
    <n v="6"/>
    <s v="20216"/>
    <s v="2021-6-01"/>
  </r>
  <r>
    <s v="VSR"/>
    <x v="16"/>
    <s v="14004766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6"/>
    <s v="14004942-16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6"/>
    <s v="14004941-16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6"/>
    <s v="14004763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6"/>
    <s v="14004764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6"/>
    <s v="14004765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6"/>
    <s v="14004760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6"/>
    <s v="14004761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6"/>
    <s v="14004940-16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6"/>
    <s v="14004938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6"/>
    <s v="14004937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7"/>
    <s v="14004955-17"/>
    <n v="2021"/>
    <s v="Junio"/>
    <n v="1350"/>
    <s v="USD"/>
    <n v="128250"/>
    <n v="48523.430325565787"/>
    <n v="0"/>
    <n v="33750"/>
    <n v="421.23621162137965"/>
    <n v="1616.5030120481927"/>
    <n v="717.57884972170689"/>
    <n v="1039.4248608534324"/>
    <n v="58.858998144712423"/>
    <n v="0"/>
    <n v="0"/>
    <n v="0"/>
    <n v="0"/>
    <n v="0"/>
    <n v="0"/>
    <n v="0"/>
    <n v="0"/>
    <n v="3737.903594733672"/>
    <n v="305.537873965627"/>
    <n v="0"/>
    <n v="6"/>
    <s v="20216"/>
    <s v="2021-6-01"/>
  </r>
  <r>
    <s v="VSR"/>
    <x v="17"/>
    <s v="14004954-18"/>
    <n v="2021"/>
    <s v="Junio"/>
    <n v="90"/>
    <s v="USD"/>
    <n v="7200"/>
    <n v="1742.8637598590929"/>
    <n v="0"/>
    <n v="1800"/>
    <n v="28.082414108091974"/>
    <n v="107.76686746987951"/>
    <n v="47.838589981447129"/>
    <n v="69.294990723562165"/>
    <n v="3.9239332096474948"/>
    <n v="0"/>
    <n v="0"/>
    <n v="0"/>
    <n v="0"/>
    <n v="0"/>
    <n v="0"/>
    <n v="0"/>
    <n v="0"/>
    <n v="249.19357298224475"/>
    <n v="20.369191597708468"/>
    <n v="0"/>
    <n v="6"/>
    <s v="20216"/>
    <s v="2021-6-01"/>
  </r>
  <r>
    <s v="VSR"/>
    <x v="18"/>
    <s v="14004965-17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8"/>
    <s v="14004975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8"/>
    <s v="14004977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8"/>
    <s v="14004976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8"/>
    <s v="14004981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8"/>
    <s v="14004983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8"/>
    <s v="14004982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8"/>
    <s v="14004984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9"/>
    <s v="14004807-16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9"/>
    <s v="14004877-16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9"/>
    <s v="14005011-19"/>
    <n v="2021"/>
    <s v="Junio"/>
    <n v="22.5"/>
    <s v="USD"/>
    <n v="911.25"/>
    <n v="363.1697418600416"/>
    <n v="0"/>
    <n v="33.75"/>
    <n v="7.0206035270229936"/>
    <n v="0"/>
    <n v="5.0737898465171201"/>
    <n v="7.3494687131050762"/>
    <n v="0.4161747343565525"/>
    <n v="0"/>
    <n v="0"/>
    <n v="7.5892112117411052"/>
    <n v="0"/>
    <n v="0"/>
    <n v="0"/>
    <n v="0"/>
    <n v="0"/>
    <n v="25.520942405146972"/>
    <n v="5.0922978994271171"/>
    <n v="0"/>
    <n v="6"/>
    <s v="20216"/>
    <s v="2021-6-01"/>
  </r>
  <r>
    <s v="VSR"/>
    <x v="19"/>
    <s v="14005013-19"/>
    <n v="2021"/>
    <s v="Junio"/>
    <n v="22.5"/>
    <s v="USD"/>
    <n v="911.25"/>
    <n v="329.30245428049443"/>
    <n v="0"/>
    <n v="33.75"/>
    <n v="7.0206035270229936"/>
    <n v="0"/>
    <n v="5.0737898465171201"/>
    <n v="7.3494687131050762"/>
    <n v="0.4161747343565525"/>
    <n v="0"/>
    <n v="0"/>
    <n v="7.5892112117411052"/>
    <n v="0"/>
    <n v="0"/>
    <n v="0"/>
    <n v="0"/>
    <n v="0"/>
    <n v="25.520942405146972"/>
    <n v="5.0922978994271171"/>
    <n v="0"/>
    <n v="6"/>
    <s v="20216"/>
    <s v="2021-6-01"/>
  </r>
  <r>
    <s v="VSR"/>
    <x v="19"/>
    <s v="14005012-19"/>
    <n v="2021"/>
    <s v="Junio"/>
    <n v="22.5"/>
    <s v="USD"/>
    <n v="911.25"/>
    <n v="296.180400010754"/>
    <n v="0"/>
    <n v="33.75"/>
    <n v="7.0206035270229936"/>
    <n v="0"/>
    <n v="5.0737898465171201"/>
    <n v="7.3494687131050762"/>
    <n v="0.4161747343565525"/>
    <n v="0"/>
    <n v="0"/>
    <n v="7.5892112117411052"/>
    <n v="0"/>
    <n v="0"/>
    <n v="0"/>
    <n v="0"/>
    <n v="0"/>
    <n v="25.520942405146972"/>
    <n v="5.0922978994271171"/>
    <n v="0"/>
    <n v="6"/>
    <s v="20216"/>
    <s v="2021-6-01"/>
  </r>
  <r>
    <s v="VSR"/>
    <x v="19"/>
    <s v="14005014-19"/>
    <n v="2021"/>
    <s v="Junio"/>
    <n v="11.25"/>
    <s v="USD"/>
    <n v="455.625"/>
    <n v="200.0120458767361"/>
    <n v="0"/>
    <n v="16.875"/>
    <n v="3.5103017635114968"/>
    <n v="0"/>
    <n v="2.53689492325856"/>
    <n v="3.6747343565525381"/>
    <n v="0.20808736717827625"/>
    <n v="0"/>
    <n v="0"/>
    <n v="3.7946056058705526"/>
    <n v="0"/>
    <n v="0"/>
    <n v="0"/>
    <n v="0"/>
    <n v="0"/>
    <n v="12.760471202573486"/>
    <n v="2.5461489497135585"/>
    <n v="0"/>
    <n v="6"/>
    <s v="20216"/>
    <s v="2021-6-01"/>
  </r>
  <r>
    <s v="VSR"/>
    <x v="19"/>
    <s v="14005009-16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9"/>
    <s v="14004806-18"/>
    <n v="2021"/>
    <s v="Junio"/>
    <n v="22.5"/>
    <s v="USD"/>
    <n v="1721.25"/>
    <n v="557.74633250053557"/>
    <n v="0"/>
    <n v="67.5"/>
    <n v="7.0206035270229936"/>
    <n v="0"/>
    <n v="5.0737898465171201"/>
    <n v="7.3494687131050762"/>
    <n v="0.4161747343565525"/>
    <n v="0"/>
    <n v="0"/>
    <n v="14.335176733288755"/>
    <n v="0"/>
    <n v="0"/>
    <n v="0"/>
    <n v="0"/>
    <n v="0"/>
    <n v="32.266907926694621"/>
    <n v="5.0922978994271171"/>
    <n v="0"/>
    <n v="6"/>
    <s v="20216"/>
    <s v="2021-6-01"/>
  </r>
  <r>
    <s v="VSR"/>
    <x v="19"/>
    <s v="14005010-16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19"/>
    <s v="14005015-19"/>
    <n v="2021"/>
    <s v="Junio"/>
    <n v="45"/>
    <s v="USD"/>
    <n v="1215"/>
    <n v="636.0224735213194"/>
    <n v="0"/>
    <n v="45"/>
    <n v="14.041207054045987"/>
    <n v="0"/>
    <n v="10.14757969303424"/>
    <n v="14.698937426210152"/>
    <n v="0.832349468713105"/>
    <n v="0"/>
    <n v="0"/>
    <n v="10.118948282321474"/>
    <n v="0"/>
    <n v="0"/>
    <n v="0"/>
    <n v="0"/>
    <n v="0"/>
    <n v="45.982410669133209"/>
    <n v="10.184595798854234"/>
    <n v="0"/>
    <n v="6"/>
    <s v="20216"/>
    <s v="2021-6-01"/>
  </r>
  <r>
    <s v="VSR"/>
    <x v="19"/>
    <s v="14005019-19"/>
    <n v="2021"/>
    <s v="Junio"/>
    <n v="22.5"/>
    <s v="USD"/>
    <n v="911.25"/>
    <n v="301.03047377660118"/>
    <n v="0"/>
    <n v="33.75"/>
    <n v="7.0206035270229936"/>
    <n v="0"/>
    <n v="5.0737898465171201"/>
    <n v="7.3494687131050762"/>
    <n v="0.4161747343565525"/>
    <n v="0"/>
    <n v="0"/>
    <n v="7.5892112117411052"/>
    <n v="0"/>
    <n v="0"/>
    <n v="0"/>
    <n v="0"/>
    <n v="0"/>
    <n v="25.520942405146972"/>
    <n v="5.0922978994271171"/>
    <n v="0"/>
    <n v="6"/>
    <s v="20216"/>
    <s v="2021-6-01"/>
  </r>
  <r>
    <s v="VSR"/>
    <x v="19"/>
    <s v="14005018-19"/>
    <n v="2021"/>
    <s v="Junio"/>
    <n v="22.5"/>
    <s v="USD"/>
    <n v="911.25"/>
    <n v="302.6663637477439"/>
    <n v="0"/>
    <n v="33.75"/>
    <n v="7.0206035270229936"/>
    <n v="0"/>
    <n v="5.0737898465171201"/>
    <n v="7.3494687131050762"/>
    <n v="0.4161747343565525"/>
    <n v="0"/>
    <n v="0"/>
    <n v="7.5892112117411052"/>
    <n v="0"/>
    <n v="0"/>
    <n v="0"/>
    <n v="0"/>
    <n v="0"/>
    <n v="25.520942405146972"/>
    <n v="5.0922978994271171"/>
    <n v="0"/>
    <n v="6"/>
    <s v="20216"/>
    <s v="2021-6-01"/>
  </r>
  <r>
    <s v="VSR"/>
    <x v="19"/>
    <s v="14005021-19"/>
    <n v="2021"/>
    <s v="Junio"/>
    <n v="11.25"/>
    <s v="USD"/>
    <n v="455.625"/>
    <n v="137.40799390472765"/>
    <n v="0"/>
    <n v="16.875"/>
    <n v="3.5103017635114968"/>
    <n v="0"/>
    <n v="2.53689492325856"/>
    <n v="3.6747343565525381"/>
    <n v="0.20808736717827625"/>
    <n v="0"/>
    <n v="0"/>
    <n v="3.7946056058705526"/>
    <n v="0"/>
    <n v="0"/>
    <n v="0"/>
    <n v="0"/>
    <n v="0"/>
    <n v="12.760471202573486"/>
    <n v="2.5461489497135585"/>
    <n v="0"/>
    <n v="6"/>
    <s v="20216"/>
    <s v="2021-6-01"/>
  </r>
  <r>
    <s v="VSR"/>
    <x v="19"/>
    <s v="14005020-19"/>
    <n v="2021"/>
    <s v="Junio"/>
    <n v="11.25"/>
    <s v="USD"/>
    <n v="455.625"/>
    <n v="138.58415990956922"/>
    <n v="0"/>
    <n v="16.875"/>
    <n v="3.5103017635114968"/>
    <n v="0"/>
    <n v="2.53689492325856"/>
    <n v="3.6747343565525381"/>
    <n v="0.20808736717827625"/>
    <n v="0"/>
    <n v="0"/>
    <n v="3.7946056058705526"/>
    <n v="0"/>
    <n v="0"/>
    <n v="0"/>
    <n v="0"/>
    <n v="0"/>
    <n v="12.760471202573486"/>
    <n v="2.5461489497135585"/>
    <n v="0"/>
    <n v="6"/>
    <s v="20216"/>
    <s v="2021-6-01"/>
  </r>
  <r>
    <s v="VSR"/>
    <x v="19"/>
    <s v="14005016-17"/>
    <n v="2021"/>
    <s v="Junio"/>
    <n v="11.25"/>
    <s v="USD"/>
    <n v="810"/>
    <n v="300.84855566163094"/>
    <n v="0"/>
    <n v="33.75"/>
    <n v="3.5103017635114968"/>
    <n v="0"/>
    <n v="2.53689492325856"/>
    <n v="3.6747343565525381"/>
    <n v="0.20808736717827625"/>
    <n v="0"/>
    <n v="0"/>
    <n v="6.7459655215476495"/>
    <n v="0"/>
    <n v="0"/>
    <n v="0"/>
    <n v="0"/>
    <n v="0"/>
    <n v="15.711831118250583"/>
    <n v="2.5461489497135585"/>
    <n v="0"/>
    <n v="6"/>
    <s v="20216"/>
    <s v="2021-6-01"/>
  </r>
  <r>
    <s v="VSR"/>
    <x v="19"/>
    <s v="14004809-17"/>
    <n v="2021"/>
    <s v="Junio"/>
    <n v="11.25"/>
    <s v="USD"/>
    <n v="810"/>
    <n v="338.90020740654654"/>
    <n v="0"/>
    <n v="33.75"/>
    <n v="3.5103017635114968"/>
    <n v="0"/>
    <n v="2.53689492325856"/>
    <n v="3.6747343565525381"/>
    <n v="0.20808736717827625"/>
    <n v="0"/>
    <n v="0"/>
    <n v="6.7459655215476495"/>
    <n v="0"/>
    <n v="0"/>
    <n v="0"/>
    <n v="0"/>
    <n v="0"/>
    <n v="15.711831118250583"/>
    <n v="2.5461489497135585"/>
    <n v="0"/>
    <n v="6"/>
    <s v="20216"/>
    <s v="2021-6-01"/>
  </r>
  <r>
    <s v="VSR"/>
    <x v="19"/>
    <s v="14004944-16"/>
    <n v="2021"/>
    <s v="Junio"/>
    <n v="99"/>
    <s v="USD"/>
    <n v="6385.5"/>
    <n v="3523.3020117877022"/>
    <n v="0"/>
    <n v="297"/>
    <n v="0"/>
    <n v="638.55000000000007"/>
    <n v="22.324675324675322"/>
    <n v="32.337662337662337"/>
    <n v="1.8311688311688312"/>
    <n v="0"/>
    <n v="0"/>
    <n v="53.180694861533965"/>
    <n v="0"/>
    <n v="0"/>
    <n v="0"/>
    <n v="0"/>
    <n v="0"/>
    <n v="770.63031211251985"/>
    <n v="22.406110757479311"/>
    <n v="0"/>
    <n v="6"/>
    <s v="20216"/>
    <s v="2021-6-01"/>
  </r>
  <r>
    <s v="VIA"/>
    <x v="20"/>
    <s v="14003643-18"/>
    <n v="2021"/>
    <s v="Junio"/>
    <n v="45"/>
    <s v="CAD"/>
    <n v="1338.75"/>
    <n v="735.08348866644576"/>
    <n v="18.900000000000002"/>
    <n v="107.10000000000005"/>
    <n v="14.041207054045987"/>
    <n v="0"/>
    <n v="94.051948051948045"/>
    <n v="89.610389610389603"/>
    <n v="9.1558441558441555"/>
    <n v="0"/>
    <n v="0"/>
    <n v="11.149581903669031"/>
    <n v="0"/>
    <n v="0"/>
    <n v="0"/>
    <n v="0"/>
    <n v="0"/>
    <n v="288.5902327225316"/>
    <n v="84.622469000680724"/>
    <n v="0"/>
    <n v="6"/>
    <s v="20216"/>
    <s v="2021-6-01"/>
  </r>
  <r>
    <s v="VIA"/>
    <x v="20"/>
    <s v="14003963-18"/>
    <n v="2021"/>
    <s v="Junio"/>
    <n v="31.5"/>
    <s v="CAD"/>
    <n v="1256.8499999999999"/>
    <n v="611.5619799674588"/>
    <n v="13.230000000000002"/>
    <n v="74.970000000000041"/>
    <n v="9.8288449378321907"/>
    <n v="0"/>
    <n v="65.836363636363643"/>
    <n v="62.727272727272727"/>
    <n v="6.4090909090909092"/>
    <n v="0"/>
    <n v="0"/>
    <n v="10.467489834268102"/>
    <n v="0"/>
    <n v="0"/>
    <n v="0"/>
    <n v="0"/>
    <n v="0"/>
    <n v="204.67594540747186"/>
    <n v="59.235728300476502"/>
    <n v="0"/>
    <n v="6"/>
    <s v="20216"/>
    <s v="2021-6-01"/>
  </r>
  <r>
    <s v="VIA"/>
    <x v="20"/>
    <s v="14004785-19"/>
    <n v="2021"/>
    <s v="Junio"/>
    <n v="38.25"/>
    <s v="CAD"/>
    <n v="1137.9375"/>
    <n v="527.60470898564188"/>
    <n v="16.064999999999994"/>
    <n v="91.034999999999968"/>
    <n v="11.935025995939089"/>
    <n v="0"/>
    <n v="79.944155844155844"/>
    <n v="76.168831168831176"/>
    <n v="7.7824675324675328"/>
    <n v="0"/>
    <n v="0"/>
    <n v="9.4771446181186771"/>
    <n v="0"/>
    <n v="0"/>
    <n v="0"/>
    <n v="0"/>
    <n v="0"/>
    <n v="245.30169781415182"/>
    <n v="71.929098650578609"/>
    <n v="0"/>
    <n v="6"/>
    <s v="20216"/>
    <s v="2021-6-01"/>
  </r>
  <r>
    <s v="VIA"/>
    <x v="20"/>
    <s v="14004919-16"/>
    <n v="2021"/>
    <s v="Junio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IA"/>
    <x v="21"/>
    <s v="14003549-19"/>
    <n v="2021"/>
    <s v="Junio"/>
    <n v="50.4"/>
    <s v="CAD"/>
    <n v="1305.3599999999999"/>
    <n v="696.86208434608966"/>
    <n v="0"/>
    <n v="105.83999999999999"/>
    <n v="15.726151900531505"/>
    <n v="0"/>
    <n v="126.26181818181817"/>
    <n v="150.54545454545453"/>
    <n v="15.381818181818181"/>
    <n v="0"/>
    <n v="0"/>
    <n v="10.871498213836345"/>
    <n v="0"/>
    <n v="0"/>
    <n v="0"/>
    <n v="0"/>
    <n v="0"/>
    <n v="397.83775440368959"/>
    <n v="94.777165280762404"/>
    <n v="0"/>
    <n v="6"/>
    <s v="20216"/>
    <s v="2021-6-01"/>
  </r>
  <r>
    <s v="VIA"/>
    <x v="21"/>
    <s v="14004432-18"/>
    <n v="2021"/>
    <s v="Junio"/>
    <n v="31.5"/>
    <s v="CAD"/>
    <n v="815.85"/>
    <n v="428.47378695790263"/>
    <n v="0"/>
    <n v="66.149999999999991"/>
    <n v="9.8288449378321907"/>
    <n v="0"/>
    <n v="78.913636363636357"/>
    <n v="94.090909090909093"/>
    <n v="9.6136363636363633"/>
    <n v="0"/>
    <n v="0"/>
    <n v="6.7946863836477158"/>
    <n v="0"/>
    <n v="0"/>
    <n v="0"/>
    <n v="0"/>
    <n v="0"/>
    <n v="248.64859650230605"/>
    <n v="59.235728300476502"/>
    <n v="0"/>
    <n v="6"/>
    <s v="20216"/>
    <s v="2021-6-01"/>
  </r>
  <r>
    <s v="VSR"/>
    <x v="22"/>
    <s v="14004814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22"/>
    <s v="14004947-19"/>
    <n v="2021"/>
    <s v="Junio"/>
    <n v="251.1"/>
    <s v="USD"/>
    <n v="9541.7999999999993"/>
    <n v="3228.3347476560321"/>
    <n v="1016.955"/>
    <n v="1242.9450000000002"/>
    <n v="78.349935361576613"/>
    <n v="0"/>
    <n v="72.965746753246748"/>
    <n v="112.77759740259741"/>
    <n v="6.386201298701299"/>
    <n v="0"/>
    <n v="0"/>
    <n v="0"/>
    <n v="0"/>
    <n v="0"/>
    <n v="0"/>
    <n v="0"/>
    <n v="0"/>
    <n v="664.32292247834391"/>
    <n v="472.1933770237984"/>
    <n v="0"/>
    <n v="6"/>
    <s v="20216"/>
    <s v="2021-6-01"/>
  </r>
  <r>
    <s v="VSR"/>
    <x v="22"/>
    <s v="14004840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22"/>
    <s v="14004841-18"/>
    <n v="2021"/>
    <s v="Junio"/>
    <n v="136.80000000000001"/>
    <s v="USD"/>
    <n v="5198.4000000000005"/>
    <n v="1920.7987361735409"/>
    <n v="554.04000000000008"/>
    <n v="677.16000000000008"/>
    <n v="42.685269444299806"/>
    <n v="0"/>
    <n v="39.751948051948048"/>
    <n v="61.441558441558442"/>
    <n v="3.4792207792207792"/>
    <n v="0"/>
    <n v="0"/>
    <n v="0"/>
    <n v="0"/>
    <n v="0"/>
    <n v="0"/>
    <n v="0"/>
    <n v="0"/>
    <n v="361.92503303479668"/>
    <n v="257.2523057620694"/>
    <n v="0"/>
    <n v="6"/>
    <s v="20216"/>
    <s v="2021-6-01"/>
  </r>
  <r>
    <s v="VSR"/>
    <x v="22"/>
    <s v="14004816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22"/>
    <s v="14004813-18"/>
    <n v="2021"/>
    <s v="Junio"/>
    <n v="480.71250000000003"/>
    <s v="USD"/>
    <n v="18267.075000000001"/>
    <n v="8871.8387990816627"/>
    <n v="1946.8856250000001"/>
    <n v="2379.5268750000005"/>
    <n v="149.99519435484626"/>
    <n v="0"/>
    <n v="139.68756087662339"/>
    <n v="215.9044237012987"/>
    <n v="12.225913149350649"/>
    <n v="0"/>
    <n v="0"/>
    <n v="0"/>
    <n v="0"/>
    <n v="0"/>
    <n v="0"/>
    <n v="0"/>
    <n v="0"/>
    <n v="1271.7974228270446"/>
    <n v="903.97952509977188"/>
    <n v="0"/>
    <n v="6"/>
    <s v="20216"/>
    <s v="2021-6-01"/>
  </r>
  <r>
    <s v="VSR"/>
    <x v="22"/>
    <s v="14004815-19"/>
    <n v="2021"/>
    <s v="Junio"/>
    <n v="338.17500000000001"/>
    <s v="USD"/>
    <n v="12850.65"/>
    <n v="4453.3425106363193"/>
    <n v="1369.6087500000001"/>
    <n v="1673.9662500000002"/>
    <n v="105.51967101115559"/>
    <n v="0"/>
    <n v="98.268384740259734"/>
    <n v="151.88595779220779"/>
    <n v="8.6007711038961041"/>
    <n v="0"/>
    <n v="0"/>
    <n v="0"/>
    <n v="0"/>
    <n v="0"/>
    <n v="0"/>
    <n v="0"/>
    <n v="0"/>
    <n v="894.69296817647921"/>
    <n v="635.93785454011561"/>
    <n v="0"/>
    <n v="6"/>
    <s v="20216"/>
    <s v="2021-6-01"/>
  </r>
  <r>
    <s v="VSR"/>
    <x v="22"/>
    <s v="14004817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22"/>
    <s v="14004946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22"/>
    <s v="14004934-19"/>
    <n v="2021"/>
    <s v="Junio"/>
    <n v="250.20000000000002"/>
    <s v="USD"/>
    <n v="10508.400000000001"/>
    <n v="3055.9537844411425"/>
    <n v="1013.3100000000001"/>
    <n v="1238.4900000000002"/>
    <n v="78.069111220495699"/>
    <n v="0"/>
    <n v="72.70422077922079"/>
    <n v="112.37337662337663"/>
    <n v="6.363311688311688"/>
    <n v="0"/>
    <n v="0"/>
    <n v="0"/>
    <n v="0"/>
    <n v="0"/>
    <n v="0"/>
    <n v="0"/>
    <n v="0"/>
    <n v="661.94183673469388"/>
    <n v="470.50092764378485"/>
    <n v="0"/>
    <n v="6"/>
    <s v="20216"/>
    <s v="2021-6-01"/>
  </r>
  <r>
    <s v="VSR"/>
    <x v="22"/>
    <s v="14004819-18"/>
    <n v="2021"/>
    <s v="Junio"/>
    <n v="151.65"/>
    <s v="USD"/>
    <n v="6369.3"/>
    <n v="2062.7952314973313"/>
    <n v="614.18250000000012"/>
    <n v="750.66750000000013"/>
    <n v="47.318867772134979"/>
    <n v="0"/>
    <n v="44.06712662337663"/>
    <n v="68.111201298701303"/>
    <n v="3.8568993506493507"/>
    <n v="0"/>
    <n v="0"/>
    <n v="0"/>
    <n v="0"/>
    <n v="0"/>
    <n v="0"/>
    <n v="0"/>
    <n v="0"/>
    <n v="401.21294780502132"/>
    <n v="285.17772053229402"/>
    <n v="0"/>
    <n v="6"/>
    <s v="20216"/>
    <s v="2021-6-01"/>
  </r>
  <r>
    <s v="VSR"/>
    <x v="22"/>
    <s v="14004818-19"/>
    <n v="2021"/>
    <s v="Junio"/>
    <n v="320.96250000000003"/>
    <s v="USD"/>
    <n v="13480.425000000001"/>
    <n v="3953.8060822200109"/>
    <n v="1299.8981250000002"/>
    <n v="1588.7643750000004"/>
    <n v="100.14890931298302"/>
    <n v="0"/>
    <n v="93.266700487012997"/>
    <n v="144.1552353896104"/>
    <n v="8.1630073051948049"/>
    <n v="0"/>
    <n v="0"/>
    <n v="0"/>
    <n v="0"/>
    <n v="0"/>
    <n v="0"/>
    <n v="0"/>
    <n v="0"/>
    <n v="849.15470332917346"/>
    <n v="603.56976014735528"/>
    <n v="0"/>
    <n v="6"/>
    <s v="20216"/>
    <s v="2021-6-01"/>
  </r>
  <r>
    <s v="VSR"/>
    <x v="22"/>
    <s v="14004011-15"/>
    <n v="2021"/>
    <s v="Junio"/>
    <n v="63"/>
    <s v="USD"/>
    <n v="4410"/>
    <n v="2077.561791731926"/>
    <n v="226.8"/>
    <n v="277.20000000000005"/>
    <n v="19.657689875664381"/>
    <n v="0"/>
    <n v="18.30681818181818"/>
    <n v="28.295454545454547"/>
    <n v="1.6022727272727273"/>
    <n v="0"/>
    <n v="0"/>
    <n v="0"/>
    <n v="0"/>
    <n v="0"/>
    <n v="0"/>
    <n v="0"/>
    <n v="0"/>
    <n v="166.67600205549846"/>
    <n v="118.471456600953"/>
    <n v="0"/>
    <n v="6"/>
    <s v="20216"/>
    <s v="2021-6-01"/>
  </r>
  <r>
    <s v="VSR"/>
    <x v="22"/>
    <s v="14004013-17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22"/>
    <s v="14002606-14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22"/>
    <s v="14004916-16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23"/>
    <s v="14004889-18"/>
    <n v="2021"/>
    <s v="Junio"/>
    <n v="50"/>
    <s v="USD"/>
    <n v="1600"/>
    <n v="620.53978964850785"/>
    <n v="0"/>
    <n v="100"/>
    <n v="15.601341171162208"/>
    <n v="0"/>
    <n v="13.57733175914994"/>
    <n v="16.332152695789059"/>
    <n v="0.9248327430145612"/>
    <n v="0"/>
    <n v="0"/>
    <n v="0"/>
    <n v="0"/>
    <n v="0"/>
    <n v="0"/>
    <n v="0"/>
    <n v="0"/>
    <n v="30.83431719795356"/>
    <n v="0"/>
    <n v="0"/>
    <n v="6"/>
    <s v="20216"/>
    <s v="2021-6-01"/>
  </r>
  <r>
    <s v="VSR"/>
    <x v="23"/>
    <s v="14004744-18"/>
    <n v="2021"/>
    <s v="Junio"/>
    <n v="37.5"/>
    <s v="USD"/>
    <n v="1312.5"/>
    <n v="654.42705019053119"/>
    <n v="0"/>
    <n v="75"/>
    <n v="11.701005878371657"/>
    <n v="0"/>
    <n v="10.182998819362455"/>
    <n v="12.249114521841795"/>
    <n v="0.69362455726092098"/>
    <n v="0"/>
    <n v="0"/>
    <n v="0"/>
    <n v="0"/>
    <n v="0"/>
    <n v="0"/>
    <n v="0"/>
    <n v="0"/>
    <n v="23.125737898465172"/>
    <n v="0"/>
    <n v="0"/>
    <n v="6"/>
    <s v="20216"/>
    <s v="2021-6-01"/>
  </r>
  <r>
    <s v="VSR"/>
    <x v="23"/>
    <s v="14004893-18"/>
    <n v="2021"/>
    <s v="Junio"/>
    <n v="12.5"/>
    <s v="USD"/>
    <n v="400"/>
    <n v="153.90305290114568"/>
    <n v="0"/>
    <n v="25"/>
    <n v="3.9003352927905519"/>
    <n v="0"/>
    <n v="3.3943329397874851"/>
    <n v="4.0830381739472648"/>
    <n v="0.2312081857536403"/>
    <n v="0"/>
    <n v="0"/>
    <n v="0"/>
    <n v="0"/>
    <n v="0"/>
    <n v="0"/>
    <n v="0"/>
    <n v="0"/>
    <n v="7.7085792994883899"/>
    <n v="0"/>
    <n v="0"/>
    <n v="6"/>
    <s v="20216"/>
    <s v="2021-6-01"/>
  </r>
  <r>
    <s v="VSR"/>
    <x v="23"/>
    <s v="14004891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23"/>
    <s v="14004681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23"/>
    <s v="14004834-18"/>
    <n v="2021"/>
    <s v="Junio"/>
    <n v="7.5"/>
    <s v="USD"/>
    <n v="277.5"/>
    <n v="103.9577411626679"/>
    <n v="0"/>
    <n v="26.25"/>
    <n v="2.3402011756743315"/>
    <n v="0"/>
    <n v="2.0365997638724909"/>
    <n v="2.4498229043683586"/>
    <n v="0.13872491145218419"/>
    <n v="0"/>
    <n v="0"/>
    <n v="0"/>
    <n v="0"/>
    <n v="0"/>
    <n v="0"/>
    <n v="0"/>
    <n v="0"/>
    <n v="4.6251475796930333"/>
    <n v="0"/>
    <n v="0"/>
    <n v="6"/>
    <s v="20216"/>
    <s v="2021-6-01"/>
  </r>
  <r>
    <s v="VSR"/>
    <x v="24"/>
    <s v="14003816-18"/>
    <n v="2021"/>
    <s v="Junio"/>
    <n v="13.25"/>
    <s v="USD"/>
    <n v="328.9975"/>
    <n v="169.13499363477666"/>
    <n v="0"/>
    <n v="15.899999999999999"/>
    <n v="4.1343554103579851"/>
    <n v="0"/>
    <n v="4.6595125653567209"/>
    <n v="4.6371647832686795"/>
    <n v="0.26258643953449146"/>
    <n v="0"/>
    <n v="0"/>
    <n v="2.7400071502165098"/>
    <n v="0"/>
    <n v="0"/>
    <n v="0"/>
    <n v="0"/>
    <n v="0"/>
    <n v="12.299270938376402"/>
    <n v="0"/>
    <n v="0"/>
    <n v="6"/>
    <s v="20216"/>
    <s v="2021-6-01"/>
  </r>
  <r>
    <s v="VSR"/>
    <x v="24"/>
    <s v="14003812-19"/>
    <n v="2021"/>
    <s v="Junio"/>
    <n v="3"/>
    <s v="USD"/>
    <n v="74.489999999999995"/>
    <n v="38.321045198875439"/>
    <n v="0"/>
    <n v="3.5999999999999996"/>
    <n v="0.93608047026973251"/>
    <n v="0"/>
    <n v="1.0549839770618992"/>
    <n v="1.0499241018721539"/>
    <n v="5.9453533479507506E-2"/>
    <n v="0"/>
    <n v="0"/>
    <n v="0.62037897740751158"/>
    <n v="0"/>
    <n v="0"/>
    <n v="0"/>
    <n v="0"/>
    <n v="0"/>
    <n v="2.7847405898210722"/>
    <n v="0"/>
    <n v="0"/>
    <n v="6"/>
    <s v="20216"/>
    <s v="2021-6-01"/>
  </r>
  <r>
    <s v="VSR"/>
    <x v="24"/>
    <s v="14003820-18"/>
    <n v="2021"/>
    <s v="Junio"/>
    <n v="9.75"/>
    <s v="USD"/>
    <n v="242.09249999999997"/>
    <n v="125.18969146505584"/>
    <n v="0"/>
    <n v="11.7"/>
    <n v="3.0422615283766308"/>
    <n v="0"/>
    <n v="3.4286979254511722"/>
    <n v="3.4122533310845"/>
    <n v="0.19322398380839939"/>
    <n v="0"/>
    <n v="0"/>
    <n v="2.0162316765744124"/>
    <n v="0"/>
    <n v="0"/>
    <n v="0"/>
    <n v="0"/>
    <n v="0"/>
    <n v="9.0504069169184849"/>
    <n v="0"/>
    <n v="0"/>
    <n v="6"/>
    <s v="20216"/>
    <s v="2021-6-01"/>
  </r>
  <r>
    <s v="VSR"/>
    <x v="24"/>
    <s v="14003817-19"/>
    <n v="2021"/>
    <s v="Junio"/>
    <n v="8.25"/>
    <s v="USD"/>
    <n v="204.8475"/>
    <n v="103.88925421236273"/>
    <n v="0"/>
    <n v="9.9"/>
    <n v="2.5742212932417643"/>
    <n v="0"/>
    <n v="2.9012059369202228"/>
    <n v="2.887291280148423"/>
    <n v="0.16349721706864564"/>
    <n v="0"/>
    <n v="0"/>
    <n v="1.7060421878706569"/>
    <n v="0"/>
    <n v="0"/>
    <n v="0"/>
    <n v="0"/>
    <n v="0"/>
    <n v="7.6580366220079474"/>
    <n v="0"/>
    <n v="0"/>
    <n v="6"/>
    <s v="20216"/>
    <s v="2021-6-01"/>
  </r>
  <r>
    <s v="VSR"/>
    <x v="24"/>
    <s v="14004704-19"/>
    <n v="2021"/>
    <s v="Junio"/>
    <n v="75"/>
    <s v="USD"/>
    <n v="1818.75"/>
    <n v="930.80968447276177"/>
    <n v="0"/>
    <n v="87"/>
    <n v="23.402011756743313"/>
    <n v="0"/>
    <n v="26.37459942654748"/>
    <n v="26.248102546803846"/>
    <n v="1.4863383369876875"/>
    <n v="0"/>
    <n v="0"/>
    <n v="15.147191101623195"/>
    <n v="0"/>
    <n v="0"/>
    <n v="0"/>
    <n v="0"/>
    <n v="0"/>
    <n v="69.256231411962204"/>
    <n v="0"/>
    <n v="0"/>
    <n v="6"/>
    <s v="20216"/>
    <s v="2021-6-01"/>
  </r>
  <r>
    <s v="VSR"/>
    <x v="24"/>
    <s v="14004703-19"/>
    <n v="2021"/>
    <s v="Junio"/>
    <n v="15"/>
    <s v="USD"/>
    <n v="496.79999999999995"/>
    <n v="331.11157622086773"/>
    <n v="0"/>
    <n v="17.399999999999999"/>
    <n v="4.680402351348663"/>
    <n v="0"/>
    <n v="5.2749198853094956"/>
    <n v="5.2496205093607697"/>
    <n v="0.29726766739753757"/>
    <n v="0"/>
    <n v="0"/>
    <n v="4.1375255198825576"/>
    <n v="0"/>
    <n v="0"/>
    <n v="0"/>
    <n v="0"/>
    <n v="0"/>
    <n v="14.959333581950361"/>
    <n v="0"/>
    <n v="0"/>
    <n v="6"/>
    <s v="20216"/>
    <s v="2021-6-01"/>
  </r>
  <r>
    <s v="VSR"/>
    <x v="24"/>
    <s v="14004706-19"/>
    <n v="2021"/>
    <s v="Junio"/>
    <n v="43.25"/>
    <s v="USD"/>
    <n v="1048.8125"/>
    <n v="541.11694360759714"/>
    <n v="0"/>
    <n v="50.169999999999995"/>
    <n v="13.495160113055311"/>
    <n v="0"/>
    <n v="15.209352335975714"/>
    <n v="15.136405801990218"/>
    <n v="0.85712177432956649"/>
    <n v="0"/>
    <n v="0"/>
    <n v="8.7348802019360416"/>
    <n v="0"/>
    <n v="0"/>
    <n v="0"/>
    <n v="0"/>
    <n v="0"/>
    <n v="39.937760114231537"/>
    <n v="0"/>
    <n v="0"/>
    <n v="6"/>
    <s v="20216"/>
    <s v="2021-6-01"/>
  </r>
  <r>
    <s v="VSR"/>
    <x v="24"/>
    <s v="14004701-19"/>
    <n v="2021"/>
    <s v="Junio"/>
    <n v="16.5"/>
    <s v="USD"/>
    <n v="546.4799999999999"/>
    <n v="359.65526332419034"/>
    <n v="0"/>
    <n v="19.8"/>
    <n v="5.1484425864835286"/>
    <n v="0"/>
    <n v="5.8024118738404455"/>
    <n v="5.7745825602968459"/>
    <n v="0.32699443413729129"/>
    <n v="0"/>
    <n v="0"/>
    <n v="4.5512780718708132"/>
    <n v="0"/>
    <n v="0"/>
    <n v="0"/>
    <n v="0"/>
    <n v="0"/>
    <n v="16.455266940145393"/>
    <n v="0"/>
    <n v="0"/>
    <n v="6"/>
    <s v="20216"/>
    <s v="2021-6-01"/>
  </r>
  <r>
    <s v="VSR"/>
    <x v="24"/>
    <s v="14004705-19"/>
    <n v="2021"/>
    <s v="Junio"/>
    <n v="60"/>
    <s v="USD"/>
    <n v="1455"/>
    <n v="749.15153810264155"/>
    <n v="0"/>
    <n v="69.599999999999994"/>
    <n v="18.721609405394652"/>
    <n v="0"/>
    <n v="21.099679541237983"/>
    <n v="20.998482037443079"/>
    <n v="1.1890706695901503"/>
    <n v="0"/>
    <n v="0"/>
    <n v="12.117752881298555"/>
    <n v="0"/>
    <n v="0"/>
    <n v="0"/>
    <n v="0"/>
    <n v="0"/>
    <n v="55.404985129569766"/>
    <n v="0"/>
    <n v="0"/>
    <n v="6"/>
    <s v="20216"/>
    <s v="2021-6-01"/>
  </r>
  <r>
    <s v="VSR"/>
    <x v="24"/>
    <s v="14004702-19"/>
    <n v="2021"/>
    <s v="Junio"/>
    <n v="22.5"/>
    <s v="USD"/>
    <n v="745.19999999999993"/>
    <n v="498.35628577796354"/>
    <n v="0"/>
    <n v="26.099999999999998"/>
    <n v="7.0206035270229936"/>
    <n v="0"/>
    <n v="7.9123798279642443"/>
    <n v="7.8744307640411533"/>
    <n v="0.44590150109630633"/>
    <n v="0"/>
    <n v="0"/>
    <n v="6.2062882798238368"/>
    <n v="0"/>
    <n v="0"/>
    <n v="0"/>
    <n v="0"/>
    <n v="0"/>
    <n v="22.439000372925541"/>
    <n v="0"/>
    <n v="0"/>
    <n v="6"/>
    <s v="20216"/>
    <s v="2021-6-01"/>
  </r>
  <r>
    <s v="VSR"/>
    <x v="24"/>
    <s v="14004693-19"/>
    <n v="2021"/>
    <s v="Junio"/>
    <n v="82.5"/>
    <s v="USD"/>
    <n v="2000.625"/>
    <n v="1009.6785176950558"/>
    <n v="0"/>
    <n v="99"/>
    <n v="25.742212932417644"/>
    <n v="0"/>
    <n v="29.012059369202227"/>
    <n v="28.872912801484233"/>
    <n v="1.6349721706864566"/>
    <n v="0"/>
    <n v="0"/>
    <n v="16.661910211785514"/>
    <n v="0"/>
    <n v="0"/>
    <n v="0"/>
    <n v="0"/>
    <n v="0"/>
    <n v="76.181854553158431"/>
    <n v="0"/>
    <n v="0"/>
    <n v="6"/>
    <s v="20216"/>
    <s v="2021-6-01"/>
  </r>
  <r>
    <s v="VSR"/>
    <x v="24"/>
    <s v="14004687-19"/>
    <n v="2021"/>
    <s v="Junio"/>
    <n v="52.5"/>
    <s v="USD"/>
    <n v="1738.8"/>
    <n v="1149.8464307207755"/>
    <n v="0"/>
    <n v="63"/>
    <n v="16.381408229720318"/>
    <n v="0"/>
    <n v="18.462219598583236"/>
    <n v="18.373671782762692"/>
    <n v="1.0404368358913814"/>
    <n v="0"/>
    <n v="0"/>
    <n v="14.481339319588953"/>
    <n v="0"/>
    <n v="0"/>
    <n v="0"/>
    <n v="0"/>
    <n v="0"/>
    <n v="52.35766753682627"/>
    <n v="0"/>
    <n v="0"/>
    <n v="6"/>
    <s v="20216"/>
    <s v="2021-6-01"/>
  </r>
  <r>
    <s v="VSR"/>
    <x v="24"/>
    <s v="14004943-16"/>
    <n v="2021"/>
    <s v="Junio"/>
    <n v="2.25"/>
    <s v="USD"/>
    <n v="163.35"/>
    <n v="74.877306001019207"/>
    <n v="0"/>
    <n v="24.525000000000002"/>
    <n v="0"/>
    <n v="0"/>
    <n v="0.79123798279642432"/>
    <n v="0.78744307640411537"/>
    <n v="4.4590150109630633E-2"/>
    <n v="0"/>
    <n v="0"/>
    <n v="1.360436380178776"/>
    <n v="0"/>
    <n v="0"/>
    <n v="0"/>
    <n v="0"/>
    <n v="0"/>
    <n v="2.9837075894889464"/>
    <n v="0"/>
    <n v="0"/>
    <n v="6"/>
    <s v="20216"/>
    <s v="2021-6-01"/>
  </r>
  <r>
    <s v="VSR"/>
    <x v="25"/>
    <s v="14004739-19"/>
    <n v="2021"/>
    <s v="Junio"/>
    <n v="57.5"/>
    <s v="EUR"/>
    <n v="1168.8600000000001"/>
    <n v="710.43542475550237"/>
    <n v="0"/>
    <n v="47.4375"/>
    <n v="17.941542346836538"/>
    <n v="0"/>
    <n v="28.36481700118064"/>
    <n v="26.527449822904373"/>
    <n v="1.7340613931523023"/>
    <n v="0"/>
    <n v="0"/>
    <n v="0"/>
    <n v="0"/>
    <n v="0"/>
    <n v="0"/>
    <n v="0"/>
    <n v="0"/>
    <n v="56.626328217237315"/>
    <n v="0"/>
    <n v="0"/>
    <n v="6"/>
    <s v="20216"/>
    <s v="2021-6-01"/>
  </r>
  <r>
    <s v="VSR"/>
    <x v="25"/>
    <s v="14003165-16"/>
    <n v="2021"/>
    <s v="Junio"/>
    <n v="0"/>
    <s v="E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25"/>
    <s v="14003720-18"/>
    <n v="2021"/>
    <s v="Junio"/>
    <n v="2000"/>
    <s v="EUR"/>
    <n v="50688"/>
    <n v="25099.352044788793"/>
    <n v="0"/>
    <n v="16016"/>
    <n v="624.05364684648839"/>
    <n v="0"/>
    <n v="986.60233047584848"/>
    <n v="922.69390688363035"/>
    <n v="60.315178892253996"/>
    <n v="0"/>
    <n v="0"/>
    <n v="0"/>
    <n v="0"/>
    <n v="0"/>
    <n v="0"/>
    <n v="0"/>
    <n v="0"/>
    <n v="1969.6114162517326"/>
    <n v="0"/>
    <n v="0"/>
    <n v="6"/>
    <s v="20216"/>
    <s v="2021-6-01"/>
  </r>
  <r>
    <s v="VSR"/>
    <x v="25"/>
    <s v="14003719-19"/>
    <n v="2021"/>
    <s v="Junio"/>
    <n v="3250"/>
    <s v="EUR"/>
    <n v="82368"/>
    <n v="40482.195215406173"/>
    <n v="0"/>
    <n v="26026"/>
    <n v="1014.0871761255436"/>
    <n v="0"/>
    <n v="1603.2287870232537"/>
    <n v="1499.3775986858993"/>
    <n v="98.012165699912742"/>
    <n v="0"/>
    <n v="0"/>
    <n v="0"/>
    <n v="0"/>
    <n v="0"/>
    <n v="0"/>
    <n v="0"/>
    <n v="0"/>
    <n v="3200.6185514090657"/>
    <n v="0"/>
    <n v="0"/>
    <n v="6"/>
    <s v="20216"/>
    <s v="2021-6-01"/>
  </r>
  <r>
    <s v="VSR"/>
    <x v="25"/>
    <s v="14005008-16"/>
    <n v="2021"/>
    <s v="Junio"/>
    <n v="175"/>
    <s v="EUR"/>
    <n v="9817.5"/>
    <n v="5733.8204022811778"/>
    <n v="0"/>
    <n v="438.9"/>
    <n v="54.604694099067729"/>
    <n v="0"/>
    <n v="86.327703916636722"/>
    <n v="80.735716852317651"/>
    <n v="5.2775781530722243"/>
    <n v="0"/>
    <n v="0"/>
    <n v="0"/>
    <n v="0"/>
    <n v="0"/>
    <n v="0"/>
    <n v="0"/>
    <n v="0"/>
    <n v="172.34099892202659"/>
    <n v="0"/>
    <n v="0"/>
    <n v="6"/>
    <s v="20216"/>
    <s v="2021-6-01"/>
  </r>
  <r>
    <s v="VSR"/>
    <x v="25"/>
    <s v="14004090-19"/>
    <n v="2021"/>
    <s v="Junio"/>
    <n v="455"/>
    <s v="EUR"/>
    <n v="11126.115"/>
    <n v="6901.6890038868769"/>
    <n v="0"/>
    <n v="1546.5450000000001"/>
    <n v="141.9722046575761"/>
    <n v="0"/>
    <n v="224.45203018325552"/>
    <n v="209.91286381602589"/>
    <n v="13.721703197987784"/>
    <n v="0"/>
    <n v="0"/>
    <n v="0"/>
    <n v="0"/>
    <n v="0"/>
    <n v="0"/>
    <n v="0"/>
    <n v="0"/>
    <n v="448.08659719726921"/>
    <n v="0"/>
    <n v="0"/>
    <n v="6"/>
    <s v="20216"/>
    <s v="2021-6-01"/>
  </r>
  <r>
    <s v="VSR"/>
    <x v="25"/>
    <s v="14004494-19"/>
    <n v="2021"/>
    <s v="Junio"/>
    <n v="86.5"/>
    <s v="EUR"/>
    <n v="2115.1844999999998"/>
    <n v="1251.7046126398286"/>
    <n v="0"/>
    <n v="294.01349999999996"/>
    <n v="26.990320226110622"/>
    <n v="0"/>
    <n v="42.670550793080452"/>
    <n v="39.906511472717014"/>
    <n v="2.6086314870899852"/>
    <n v="0"/>
    <n v="0"/>
    <n v="0"/>
    <n v="0"/>
    <n v="0"/>
    <n v="0"/>
    <n v="0"/>
    <n v="0"/>
    <n v="85.185693752887445"/>
    <n v="0"/>
    <n v="0"/>
    <n v="6"/>
    <s v="20216"/>
    <s v="2021-6-01"/>
  </r>
  <r>
    <s v="VSR"/>
    <x v="26"/>
    <s v="14004682-18"/>
    <n v="2021"/>
    <s v="Junio"/>
    <n v="56.25"/>
    <s v="USD"/>
    <n v="1350"/>
    <n v="704.01588023768829"/>
    <n v="28.125"/>
    <n v="28.125"/>
    <n v="17.551508817557483"/>
    <n v="0"/>
    <n v="42.24092234296316"/>
    <n v="41.247018287834614"/>
    <n v="2.3356745295520804"/>
    <n v="0"/>
    <n v="0"/>
    <n v="0"/>
    <n v="0"/>
    <n v="0"/>
    <n v="0"/>
    <n v="0"/>
    <n v="0"/>
    <n v="85.823615160349846"/>
    <n v="0"/>
    <n v="0"/>
    <n v="6"/>
    <s v="20216"/>
    <s v="2021-6-01"/>
  </r>
  <r>
    <s v="VSR"/>
    <x v="26"/>
    <s v="14004685-18"/>
    <n v="2021"/>
    <s v="Junio"/>
    <n v="56.25"/>
    <s v="USD"/>
    <n v="1350"/>
    <n v="708.10560516554506"/>
    <n v="28.125"/>
    <n v="28.125"/>
    <n v="17.551508817557483"/>
    <n v="0"/>
    <n v="42.24092234296316"/>
    <n v="41.247018287834614"/>
    <n v="2.3356745295520804"/>
    <n v="0"/>
    <n v="0"/>
    <n v="0"/>
    <n v="0"/>
    <n v="0"/>
    <n v="0"/>
    <n v="0"/>
    <n v="0"/>
    <n v="85.823615160349846"/>
    <n v="0"/>
    <n v="0"/>
    <n v="6"/>
    <s v="20216"/>
    <s v="2021-6-01"/>
  </r>
  <r>
    <s v="VSR"/>
    <x v="26"/>
    <s v="14004686-19"/>
    <n v="2021"/>
    <s v="Junio"/>
    <n v="52.5"/>
    <s v="USD"/>
    <n v="1260"/>
    <n v="656.84715698032028"/>
    <n v="26.25"/>
    <n v="26.25"/>
    <n v="16.381408229720318"/>
    <n v="0"/>
    <n v="39.424860853432286"/>
    <n v="38.497217068645639"/>
    <n v="2.1799628942486082"/>
    <n v="0"/>
    <n v="0"/>
    <n v="0"/>
    <n v="0"/>
    <n v="0"/>
    <n v="0"/>
    <n v="0"/>
    <n v="0"/>
    <n v="80.102040816326536"/>
    <n v="0"/>
    <n v="0"/>
    <n v="6"/>
    <s v="20216"/>
    <s v="2021-6-01"/>
  </r>
  <r>
    <s v="VSR"/>
    <x v="26"/>
    <s v="14004683-18"/>
    <n v="2021"/>
    <s v="Junio"/>
    <n v="56.25"/>
    <s v="USD"/>
    <n v="1350"/>
    <n v="708.23818385434333"/>
    <n v="28.125"/>
    <n v="28.125"/>
    <n v="17.551508817557483"/>
    <n v="0"/>
    <n v="42.24092234296316"/>
    <n v="41.247018287834614"/>
    <n v="2.3356745295520804"/>
    <n v="0"/>
    <n v="0"/>
    <n v="0"/>
    <n v="0"/>
    <n v="0"/>
    <n v="0"/>
    <n v="0"/>
    <n v="0"/>
    <n v="85.823615160349846"/>
    <n v="0"/>
    <n v="0"/>
    <n v="6"/>
    <s v="20216"/>
    <s v="2021-6-01"/>
  </r>
  <r>
    <s v="VSR"/>
    <x v="26"/>
    <s v="14004684-19"/>
    <n v="2021"/>
    <s v="Junio"/>
    <n v="39.25"/>
    <s v="USD"/>
    <n v="942"/>
    <n v="480.36220387310232"/>
    <n v="19.625"/>
    <n v="19.625"/>
    <n v="12.247052819362334"/>
    <n v="0"/>
    <n v="29.474776923756515"/>
    <n v="28.781252760844598"/>
    <n v="1.6297817828430075"/>
    <n v="0"/>
    <n v="0"/>
    <n v="0"/>
    <n v="0"/>
    <n v="0"/>
    <n v="0"/>
    <n v="0"/>
    <n v="0"/>
    <n v="59.885811467444121"/>
    <n v="0"/>
    <n v="0"/>
    <n v="6"/>
    <s v="20216"/>
    <s v="2021-6-01"/>
  </r>
  <r>
    <s v="VSR"/>
    <x v="26"/>
    <s v="14003875-18"/>
    <n v="2021"/>
    <s v="Junio"/>
    <n v="33.75"/>
    <s v="USD"/>
    <n v="1215"/>
    <n v="515.96930923824993"/>
    <n v="67.5"/>
    <n v="67.5"/>
    <n v="10.530905290534491"/>
    <n v="0"/>
    <n v="25.344553405777894"/>
    <n v="24.748210972700765"/>
    <n v="1.4014047177312483"/>
    <n v="0"/>
    <n v="0"/>
    <n v="0"/>
    <n v="0"/>
    <n v="0"/>
    <n v="0"/>
    <n v="0"/>
    <n v="0"/>
    <n v="51.494169096209909"/>
    <n v="0"/>
    <n v="0"/>
    <n v="6"/>
    <s v="20216"/>
    <s v="2021-6-01"/>
  </r>
  <r>
    <s v="VSR"/>
    <x v="26"/>
    <s v="14003876-18"/>
    <n v="2021"/>
    <s v="Junio"/>
    <n v="57.5"/>
    <s v="USD"/>
    <n v="2070"/>
    <n v="792.82874120975566"/>
    <n v="115"/>
    <n v="115"/>
    <n v="17.941542346836538"/>
    <n v="0"/>
    <n v="43.179609506140118"/>
    <n v="42.163618694230941"/>
    <n v="2.3875784079865712"/>
    <n v="0"/>
    <n v="0"/>
    <n v="0"/>
    <n v="0"/>
    <n v="0"/>
    <n v="0"/>
    <n v="0"/>
    <n v="0"/>
    <n v="87.730806608357625"/>
    <n v="0"/>
    <n v="0"/>
    <n v="6"/>
    <s v="20216"/>
    <s v="2021-6-01"/>
  </r>
  <r>
    <s v="VSR"/>
    <x v="26"/>
    <s v="14003877-18"/>
    <n v="2021"/>
    <s v="Junio"/>
    <n v="37.5"/>
    <s v="USD"/>
    <n v="1350"/>
    <n v="519.78870581333945"/>
    <n v="75"/>
    <n v="75"/>
    <n v="11.701005878371657"/>
    <n v="0"/>
    <n v="28.160614895308772"/>
    <n v="27.498012191889739"/>
    <n v="1.5571163530347203"/>
    <n v="0"/>
    <n v="0"/>
    <n v="0"/>
    <n v="0"/>
    <n v="0"/>
    <n v="0"/>
    <n v="0"/>
    <n v="0"/>
    <n v="57.215743440233233"/>
    <n v="0"/>
    <n v="0"/>
    <n v="6"/>
    <s v="20216"/>
    <s v="2021-6-01"/>
  </r>
  <r>
    <s v="VSR"/>
    <x v="26"/>
    <s v="14003879-19"/>
    <n v="2021"/>
    <s v="Junio"/>
    <n v="17.5"/>
    <s v="USD"/>
    <n v="630"/>
    <n v="213.745768296243"/>
    <n v="35"/>
    <n v="35"/>
    <n v="5.4604694099067732"/>
    <n v="0"/>
    <n v="13.141620284477428"/>
    <n v="12.832405689548546"/>
    <n v="0.72665429808286952"/>
    <n v="0"/>
    <n v="0"/>
    <n v="0"/>
    <n v="0"/>
    <n v="0"/>
    <n v="0"/>
    <n v="0"/>
    <n v="0"/>
    <n v="26.700680272108844"/>
    <n v="0"/>
    <n v="0"/>
    <n v="6"/>
    <s v="20216"/>
    <s v="2021-6-01"/>
  </r>
  <r>
    <s v="VSR"/>
    <x v="26"/>
    <s v="14004300-18"/>
    <n v="2021"/>
    <s v="Junio"/>
    <n v="15"/>
    <s v="USD"/>
    <n v="540"/>
    <n v="225.95539977649045"/>
    <n v="30"/>
    <n v="30"/>
    <n v="4.680402351348663"/>
    <n v="0"/>
    <n v="11.264245958123508"/>
    <n v="10.999204876755895"/>
    <n v="0.62284654121388816"/>
    <n v="0"/>
    <n v="0"/>
    <n v="0"/>
    <n v="0"/>
    <n v="0"/>
    <n v="0"/>
    <n v="0"/>
    <n v="0"/>
    <n v="22.886297376093292"/>
    <n v="0"/>
    <n v="0"/>
    <n v="6"/>
    <s v="20216"/>
    <s v="2021-6-01"/>
  </r>
  <r>
    <s v="VSR"/>
    <x v="26"/>
    <s v="14004777-19"/>
    <n v="2021"/>
    <s v="Junio"/>
    <n v="17.5"/>
    <s v="USD"/>
    <n v="630"/>
    <n v="215.57535985932992"/>
    <n v="35"/>
    <n v="35"/>
    <n v="5.4604694099067732"/>
    <n v="0"/>
    <n v="13.141620284477428"/>
    <n v="12.832405689548546"/>
    <n v="0.72665429808286952"/>
    <n v="0"/>
    <n v="0"/>
    <n v="0"/>
    <n v="0"/>
    <n v="0"/>
    <n v="0"/>
    <n v="0"/>
    <n v="0"/>
    <n v="26.700680272108844"/>
    <n v="0"/>
    <n v="0"/>
    <n v="6"/>
    <s v="20216"/>
    <s v="2021-6-01"/>
  </r>
  <r>
    <s v="VSR"/>
    <x v="26"/>
    <s v="14003881-09"/>
    <n v="2021"/>
    <s v="Junio"/>
    <n v="25"/>
    <s v="USD"/>
    <n v="2000"/>
    <n v="632.37102043659638"/>
    <n v="125"/>
    <n v="125"/>
    <n v="7.8006705855811038"/>
    <n v="0"/>
    <n v="18.773743263539181"/>
    <n v="18.332008127926493"/>
    <n v="1.0380775686898136"/>
    <n v="0"/>
    <n v="0"/>
    <n v="0"/>
    <n v="0"/>
    <n v="0"/>
    <n v="0"/>
    <n v="0"/>
    <n v="0"/>
    <n v="38.143828960155489"/>
    <n v="0"/>
    <n v="0"/>
    <n v="6"/>
    <s v="20216"/>
    <s v="2021-6-01"/>
  </r>
  <r>
    <s v="VSR"/>
    <x v="26"/>
    <s v="14003887-10"/>
    <n v="2021"/>
    <s v="Junio"/>
    <n v="25"/>
    <s v="USD"/>
    <n v="2000"/>
    <n v="753.26981673086061"/>
    <n v="125"/>
    <n v="125"/>
    <n v="7.8006705855811038"/>
    <n v="0"/>
    <n v="18.773743263539181"/>
    <n v="18.332008127926493"/>
    <n v="1.0380775686898136"/>
    <n v="0"/>
    <n v="0"/>
    <n v="0"/>
    <n v="0"/>
    <n v="0"/>
    <n v="0"/>
    <n v="0"/>
    <n v="0"/>
    <n v="38.143828960155489"/>
    <n v="0"/>
    <n v="0"/>
    <n v="6"/>
    <s v="20216"/>
    <s v="2021-6-01"/>
  </r>
  <r>
    <s v="VSR"/>
    <x v="26"/>
    <s v="14004919-16"/>
    <n v="2021"/>
    <s v="Junio"/>
    <n v="17.5"/>
    <s v="USD"/>
    <n v="1270.5"/>
    <n v="622.8059111745938"/>
    <n v="95.287500000000009"/>
    <n v="95.287500000000009"/>
    <n v="0"/>
    <n v="127.05"/>
    <n v="13.141620284477428"/>
    <n v="12.832405689548546"/>
    <n v="0.72665429808286952"/>
    <n v="0"/>
    <n v="0"/>
    <n v="0"/>
    <n v="0"/>
    <n v="0"/>
    <n v="0"/>
    <n v="0"/>
    <n v="0"/>
    <n v="153.75068027210887"/>
    <n v="0"/>
    <n v="0"/>
    <n v="6"/>
    <s v="20216"/>
    <s v="2021-6-01"/>
  </r>
  <r>
    <s v="VSR"/>
    <x v="27"/>
    <s v="14003595-20"/>
    <n v="2021"/>
    <s v="Junio"/>
    <n v="75"/>
    <s v="USD"/>
    <n v="3000"/>
    <n v="2266.3773104626803"/>
    <n v="0"/>
    <n v="0"/>
    <n v="23.402011756743313"/>
    <n v="0"/>
    <n v="153.79357484620641"/>
    <n v="69.357886695348"/>
    <n v="7.0865666840899042"/>
    <n v="0"/>
    <n v="0"/>
    <n v="24.985057487213517"/>
    <n v="0"/>
    <n v="0"/>
    <n v="0"/>
    <n v="0"/>
    <n v="0"/>
    <n v="255.22308571285782"/>
    <n v="0"/>
    <n v="0"/>
    <n v="6"/>
    <s v="20216"/>
    <s v="2021-6-01"/>
  </r>
  <r>
    <s v="VSR"/>
    <x v="27"/>
    <s v="14004794-18"/>
    <n v="2021"/>
    <s v="Junio"/>
    <n v="7.5"/>
    <s v="USD"/>
    <n v="270"/>
    <n v="138.41701847385383"/>
    <n v="0"/>
    <n v="0"/>
    <n v="2.3402011756743315"/>
    <n v="0"/>
    <n v="15.379357484620645"/>
    <n v="6.9357886695348006"/>
    <n v="0.70865666840899033"/>
    <n v="0"/>
    <n v="0"/>
    <n v="2.2486551738492162"/>
    <n v="0"/>
    <n v="0"/>
    <n v="0"/>
    <n v="0"/>
    <n v="0"/>
    <n v="25.272457996413653"/>
    <n v="0"/>
    <n v="0"/>
    <n v="6"/>
    <s v="20216"/>
    <s v="2021-6-01"/>
  </r>
  <r>
    <s v="VSR"/>
    <x v="28"/>
    <s v="14004202-14"/>
    <n v="2021"/>
    <s v="Junio"/>
    <n v="0"/>
    <s v="GB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29"/>
    <s v="14004612-18"/>
    <n v="2021"/>
    <s v="Junio"/>
    <n v="105"/>
    <s v="USD"/>
    <n v="3313.7999999999997"/>
    <n v="2006.8876950543536"/>
    <n v="0"/>
    <n v="0"/>
    <n v="32.762816459440636"/>
    <n v="0"/>
    <n v="50.000000000000007"/>
    <n v="69.865319865319876"/>
    <n v="3.9562289562289559"/>
    <n v="0"/>
    <n v="0"/>
    <n v="27.598494500376049"/>
    <n v="0"/>
    <n v="0"/>
    <n v="0"/>
    <n v="0"/>
    <n v="0"/>
    <n v="151.42004332192488"/>
    <n v="0"/>
    <n v="0"/>
    <n v="6"/>
    <s v="20216"/>
    <s v="2021-6-01"/>
  </r>
  <r>
    <s v="VSR"/>
    <x v="29"/>
    <s v="14004625-18"/>
    <n v="2021"/>
    <s v="Junio"/>
    <n v="105"/>
    <s v="USD"/>
    <n v="3313.7999999999997"/>
    <n v="1983.3376425263418"/>
    <n v="0"/>
    <n v="0"/>
    <n v="32.762816459440636"/>
    <n v="0"/>
    <n v="50.000000000000007"/>
    <n v="69.865319865319876"/>
    <n v="3.9562289562289559"/>
    <n v="0"/>
    <n v="0"/>
    <n v="27.598494500376049"/>
    <n v="0"/>
    <n v="0"/>
    <n v="0"/>
    <n v="0"/>
    <n v="0"/>
    <n v="151.42004332192488"/>
    <n v="0"/>
    <n v="0"/>
    <n v="6"/>
    <s v="20216"/>
    <s v="2021-6-01"/>
  </r>
  <r>
    <s v="VSR"/>
    <x v="29"/>
    <s v="14004609-18"/>
    <n v="2021"/>
    <s v="Junio"/>
    <n v="34.5"/>
    <s v="USD"/>
    <n v="1088.82"/>
    <n v="608.62719742527645"/>
    <n v="0"/>
    <n v="0"/>
    <n v="10.764925408101924"/>
    <n v="0"/>
    <n v="16.428571428571431"/>
    <n v="22.955747955747956"/>
    <n v="1.2999037999037999"/>
    <n v="0"/>
    <n v="0"/>
    <n v="9.0680767644092732"/>
    <n v="0"/>
    <n v="0"/>
    <n v="0"/>
    <n v="0"/>
    <n v="0"/>
    <n v="49.752299948632455"/>
    <n v="0"/>
    <n v="0"/>
    <n v="6"/>
    <s v="20216"/>
    <s v="2021-6-01"/>
  </r>
  <r>
    <s v="VSR"/>
    <x v="30"/>
    <s v="14002618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31"/>
    <s v="14004732-17"/>
    <n v="2021"/>
    <s v="Junio"/>
    <n v="14.85"/>
    <s v="USD"/>
    <n v="1603.8"/>
    <n v="746.94689059044185"/>
    <n v="0"/>
    <n v="109.89"/>
    <n v="4.633598327835176"/>
    <n v="80.19"/>
    <n v="2.6489495798319331"/>
    <n v="0"/>
    <n v="0.26659663865546218"/>
    <n v="0"/>
    <n v="0"/>
    <n v="0"/>
    <n v="0"/>
    <n v="0"/>
    <n v="0"/>
    <n v="0"/>
    <n v="0"/>
    <n v="85.228658417890088"/>
    <n v="2.1231121994026978"/>
    <n v="0"/>
    <n v="6"/>
    <s v="20216"/>
    <s v="2021-6-01"/>
  </r>
  <r>
    <s v="VSR"/>
    <x v="31"/>
    <s v="14004774-19"/>
    <n v="2021"/>
    <s v="Junio"/>
    <n v="148.05000000000001"/>
    <s v="USD"/>
    <n v="5482.2915000000003"/>
    <n v="2316.8800386945286"/>
    <n v="0"/>
    <n v="570.21457499999997"/>
    <n v="46.195571207811305"/>
    <n v="274.11457500000006"/>
    <n v="26.409224598930486"/>
    <n v="0"/>
    <n v="2.6578877005347596"/>
    <n v="0"/>
    <n v="0"/>
    <n v="0"/>
    <n v="0"/>
    <n v="0"/>
    <n v="0"/>
    <n v="0"/>
    <n v="0"/>
    <n v="324.34847256017707"/>
    <n v="21.166785260711745"/>
    <n v="0"/>
    <n v="6"/>
    <s v="20216"/>
    <s v="2021-6-01"/>
  </r>
  <r>
    <s v="VSR"/>
    <x v="31"/>
    <s v="14004773-19"/>
    <n v="2021"/>
    <s v="Junio"/>
    <n v="156.6"/>
    <s v="USD"/>
    <n v="5798.8980000000001"/>
    <n v="2178.1378609615922"/>
    <n v="0"/>
    <n v="603.14489999999989"/>
    <n v="48.863400548080037"/>
    <n v="289.94490000000002"/>
    <n v="27.934377387318566"/>
    <n v="0"/>
    <n v="2.8113827349121467"/>
    <n v="0"/>
    <n v="0"/>
    <n v="0"/>
    <n v="0"/>
    <n v="0"/>
    <n v="0"/>
    <n v="0"/>
    <n v="0"/>
    <n v="343.07984331593195"/>
    <n v="22.389183193701172"/>
    <n v="0"/>
    <n v="6"/>
    <s v="20216"/>
    <s v="2021-6-01"/>
  </r>
  <r>
    <s v="VSR"/>
    <x v="31"/>
    <s v="14004731-18"/>
    <n v="2021"/>
    <s v="Junio"/>
    <n v="130.5"/>
    <s v="USD"/>
    <n v="4832.415"/>
    <n v="2547.9645981359658"/>
    <n v="0"/>
    <n v="502.62074999999999"/>
    <n v="40.719500456733364"/>
    <n v="241.62075000000002"/>
    <n v="23.278647822765471"/>
    <n v="0"/>
    <n v="2.3428189457601221"/>
    <n v="0"/>
    <n v="0"/>
    <n v="0"/>
    <n v="0"/>
    <n v="0"/>
    <n v="0"/>
    <n v="0"/>
    <n v="0"/>
    <n v="285.89986942994324"/>
    <n v="18.657652661417643"/>
    <n v="0"/>
    <n v="6"/>
    <s v="20216"/>
    <s v="2021-6-01"/>
  </r>
  <r>
    <s v="VSR"/>
    <x v="31"/>
    <s v="14004725-19"/>
    <n v="2021"/>
    <s v="Junio"/>
    <n v="450"/>
    <s v="USD"/>
    <n v="12555"/>
    <n v="5584.8581068365711"/>
    <n v="0"/>
    <n v="1527.75"/>
    <n v="140.41207054045987"/>
    <n v="627.75"/>
    <n v="80.271199388846455"/>
    <n v="0"/>
    <n v="8.0786860198624915"/>
    <n v="0"/>
    <n v="0"/>
    <n v="0"/>
    <n v="0"/>
    <n v="0"/>
    <n v="0"/>
    <n v="0"/>
    <n v="0"/>
    <n v="780.43661872394216"/>
    <n v="64.336733315233261"/>
    <n v="0"/>
    <n v="6"/>
    <s v="20216"/>
    <s v="2021-6-01"/>
  </r>
  <r>
    <s v="VSR"/>
    <x v="31"/>
    <s v="14004726-19"/>
    <n v="2021"/>
    <s v="Junio"/>
    <n v="360"/>
    <s v="USD"/>
    <n v="10044"/>
    <n v="4494.0607250075409"/>
    <n v="0"/>
    <n v="1222.2"/>
    <n v="112.3296564323679"/>
    <n v="502.2"/>
    <n v="64.216959511077164"/>
    <n v="0"/>
    <n v="6.4629488158899928"/>
    <n v="0"/>
    <n v="0"/>
    <n v="0"/>
    <n v="0"/>
    <n v="0"/>
    <n v="0"/>
    <n v="0"/>
    <n v="0"/>
    <n v="624.34929497915368"/>
    <n v="51.469386652186607"/>
    <n v="0"/>
    <n v="6"/>
    <s v="20216"/>
    <s v="2021-6-01"/>
  </r>
  <r>
    <s v="VSR"/>
    <x v="31"/>
    <s v="14004733-19"/>
    <n v="2021"/>
    <s v="Junio"/>
    <n v="225"/>
    <s v="USD"/>
    <n v="6277.5"/>
    <n v="2815.0592442013722"/>
    <n v="0"/>
    <n v="763.875"/>
    <n v="70.206035270229933"/>
    <n v="313.875"/>
    <n v="40.135599694423227"/>
    <n v="0"/>
    <n v="4.0393430099312457"/>
    <n v="0"/>
    <n v="0"/>
    <n v="0"/>
    <n v="0"/>
    <n v="0"/>
    <n v="0"/>
    <n v="0"/>
    <n v="0"/>
    <n v="390.21830936197108"/>
    <n v="32.16836665761663"/>
    <n v="0"/>
    <n v="6"/>
    <s v="20216"/>
    <s v="2021-6-01"/>
  </r>
  <r>
    <s v="VSR"/>
    <x v="31"/>
    <s v="14004727-19"/>
    <n v="2021"/>
    <s v="Junio"/>
    <n v="360"/>
    <s v="USD"/>
    <n v="10044"/>
    <n v="4494.9092286158493"/>
    <n v="0"/>
    <n v="1222.2"/>
    <n v="112.3296564323679"/>
    <n v="502.2"/>
    <n v="64.216959511077164"/>
    <n v="0"/>
    <n v="6.4629488158899928"/>
    <n v="0"/>
    <n v="0"/>
    <n v="0"/>
    <n v="0"/>
    <n v="0"/>
    <n v="0"/>
    <n v="0"/>
    <n v="0"/>
    <n v="624.34929497915368"/>
    <n v="51.469386652186607"/>
    <n v="0"/>
    <n v="6"/>
    <s v="20216"/>
    <s v="2021-6-01"/>
  </r>
  <r>
    <s v="VSR"/>
    <x v="31"/>
    <s v="14004728-20"/>
    <n v="2021"/>
    <s v="Junio"/>
    <n v="225"/>
    <s v="USD"/>
    <n v="6277.5"/>
    <n v="2753.668684622879"/>
    <n v="0"/>
    <n v="763.875"/>
    <n v="70.206035270229933"/>
    <n v="313.875"/>
    <n v="40.135599694423227"/>
    <n v="0"/>
    <n v="4.0393430099312457"/>
    <n v="0"/>
    <n v="0"/>
    <n v="0"/>
    <n v="0"/>
    <n v="0"/>
    <n v="0"/>
    <n v="0"/>
    <n v="0"/>
    <n v="390.21830936197108"/>
    <n v="32.16836665761663"/>
    <n v="0"/>
    <n v="6"/>
    <s v="20216"/>
    <s v="2021-6-01"/>
  </r>
  <r>
    <s v="VSR"/>
    <x v="31"/>
    <s v="14004914-19"/>
    <n v="2021"/>
    <s v="Junio"/>
    <n v="360"/>
    <s v="USD"/>
    <n v="10044"/>
    <n v="4308.4432236067823"/>
    <n v="0"/>
    <n v="1222.2"/>
    <n v="112.3296564323679"/>
    <n v="502.2"/>
    <n v="64.216959511077164"/>
    <n v="0"/>
    <n v="6.4629488158899928"/>
    <n v="0"/>
    <n v="0"/>
    <n v="0"/>
    <n v="0"/>
    <n v="0"/>
    <n v="0"/>
    <n v="0"/>
    <n v="0"/>
    <n v="624.34929497915368"/>
    <n v="51.469386652186607"/>
    <n v="0"/>
    <n v="6"/>
    <s v="20216"/>
    <s v="2021-6-01"/>
  </r>
  <r>
    <s v="VSR"/>
    <x v="31"/>
    <s v="14004919-17"/>
    <n v="2021"/>
    <s v="Junio"/>
    <n v="190.8"/>
    <s v="USD"/>
    <n v="11448"/>
    <n v="6749.9806855752595"/>
    <n v="0"/>
    <n v="954"/>
    <n v="0"/>
    <n v="1717.2"/>
    <n v="34.034988540870899"/>
    <n v="0"/>
    <n v="3.4253628724216965"/>
    <n v="0"/>
    <n v="0"/>
    <n v="0"/>
    <n v="0"/>
    <n v="0"/>
    <n v="0"/>
    <n v="0"/>
    <n v="0"/>
    <n v="1781.9391263389514"/>
    <n v="27.278774925658901"/>
    <n v="0"/>
    <n v="6"/>
    <s v="20216"/>
    <s v="2021-6-01"/>
  </r>
  <r>
    <s v="VSR"/>
    <x v="31"/>
    <s v="14005010-20"/>
    <n v="2021"/>
    <s v="Junio"/>
    <n v="142.65"/>
    <s v="USD"/>
    <n v="5706"/>
    <n v="3026.3417593769595"/>
    <n v="0"/>
    <n v="570.6"/>
    <n v="0"/>
    <n v="927.22500000000002"/>
    <n v="25.445970206264324"/>
    <n v="0"/>
    <n v="2.5609434682964096"/>
    <n v="0"/>
    <n v="0"/>
    <n v="0"/>
    <n v="0"/>
    <n v="0"/>
    <n v="0"/>
    <n v="0"/>
    <n v="0"/>
    <n v="975.62665813548961"/>
    <n v="20.394744460928944"/>
    <n v="0"/>
    <n v="6"/>
    <s v="20216"/>
    <s v="2021-6-01"/>
  </r>
  <r>
    <s v="VSR"/>
    <x v="31"/>
    <s v="14005009-20"/>
    <n v="2021"/>
    <s v="Junio"/>
    <n v="142.65"/>
    <s v="USD"/>
    <n v="5706"/>
    <n v="2704.3675508706165"/>
    <n v="0"/>
    <n v="570.6"/>
    <n v="0"/>
    <n v="927.22500000000002"/>
    <n v="25.445970206264324"/>
    <n v="0"/>
    <n v="2.5609434682964096"/>
    <n v="0"/>
    <n v="0"/>
    <n v="0"/>
    <n v="0"/>
    <n v="0"/>
    <n v="0"/>
    <n v="0"/>
    <n v="0"/>
    <n v="975.62665813548961"/>
    <n v="20.394744460928944"/>
    <n v="0"/>
    <n v="6"/>
    <s v="20216"/>
    <s v="2021-6-01"/>
  </r>
  <r>
    <s v="VSR"/>
    <x v="32"/>
    <s v="14004877-15"/>
    <n v="2021"/>
    <s v="Junio"/>
    <n v="22.5"/>
    <s v="USD"/>
    <n v="2025"/>
    <n v="1466.4894277493165"/>
    <n v="0"/>
    <n v="0"/>
    <n v="7.0206035270229936"/>
    <n v="0"/>
    <n v="22.416512059369204"/>
    <n v="34.647495361781083"/>
    <n v="1.9619666048237474"/>
    <n v="0"/>
    <n v="0"/>
    <n v="16.864913803869122"/>
    <n v="0"/>
    <n v="0"/>
    <n v="0"/>
    <n v="0"/>
    <n v="0"/>
    <n v="79.107724495604828"/>
    <n v="3.2168366657616629"/>
    <n v="0"/>
    <n v="6"/>
    <s v="20216"/>
    <s v="2021-6-01"/>
  </r>
  <r>
    <s v="VSR"/>
    <x v="32"/>
    <s v="14002618-18"/>
    <n v="2021"/>
    <s v="Junio"/>
    <n v="135"/>
    <s v="USD"/>
    <n v="4050"/>
    <n v="2063.8772369529997"/>
    <n v="0"/>
    <n v="0"/>
    <n v="42.123621162137965"/>
    <n v="0"/>
    <n v="134.49907235621524"/>
    <n v="207.88497217068647"/>
    <n v="11.771799628942485"/>
    <n v="0"/>
    <n v="0"/>
    <n v="33.729827607738244"/>
    <n v="0"/>
    <n v="0"/>
    <n v="0"/>
    <n v="0"/>
    <n v="0"/>
    <n v="407.18669175815234"/>
    <n v="19.301019994569977"/>
    <n v="0"/>
    <n v="6"/>
    <s v="20216"/>
    <s v="2021-6-01"/>
  </r>
  <r>
    <s v="VSR"/>
    <x v="32"/>
    <s v="14002924-18"/>
    <n v="2021"/>
    <s v="Junio"/>
    <n v="135"/>
    <s v="USD"/>
    <n v="4050"/>
    <n v="1861.4240011011652"/>
    <n v="0"/>
    <n v="0"/>
    <n v="42.123621162137965"/>
    <n v="0"/>
    <n v="134.49907235621524"/>
    <n v="207.88497217068647"/>
    <n v="11.771799628942485"/>
    <n v="0"/>
    <n v="0"/>
    <n v="33.729827607738244"/>
    <n v="0"/>
    <n v="0"/>
    <n v="0"/>
    <n v="0"/>
    <n v="0"/>
    <n v="407.18669175815234"/>
    <n v="19.301019994569977"/>
    <n v="0"/>
    <n v="6"/>
    <s v="20216"/>
    <s v="2021-6-01"/>
  </r>
  <r>
    <s v="VSR"/>
    <x v="32"/>
    <s v="14004818-18"/>
    <n v="2021"/>
    <s v="Junio"/>
    <n v="135"/>
    <s v="USD"/>
    <n v="4050"/>
    <n v="1663.0099189148309"/>
    <n v="0"/>
    <n v="0"/>
    <n v="42.123621162137965"/>
    <n v="0"/>
    <n v="134.49907235621524"/>
    <n v="207.88497217068647"/>
    <n v="11.771799628942485"/>
    <n v="0"/>
    <n v="0"/>
    <n v="33.729827607738244"/>
    <n v="0"/>
    <n v="0"/>
    <n v="0"/>
    <n v="0"/>
    <n v="0"/>
    <n v="407.18669175815234"/>
    <n v="19.301019994569977"/>
    <n v="0"/>
    <n v="6"/>
    <s v="20216"/>
    <s v="2021-6-01"/>
  </r>
  <r>
    <s v="VSR"/>
    <x v="33"/>
    <s v="14003957-16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33"/>
    <s v="14003956-16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34"/>
    <s v="14004757-19"/>
    <n v="2021"/>
    <s v="Junio"/>
    <n v="900"/>
    <s v="USD"/>
    <n v="22914"/>
    <n v="12962.750565180888"/>
    <n v="0"/>
    <n v="458.28"/>
    <n v="280.82414108091973"/>
    <n v="0"/>
    <n v="211.37628605161075"/>
    <n v="314.97723056164614"/>
    <n v="17.836060043852253"/>
    <n v="0"/>
    <n v="0"/>
    <n v="190.83586908733685"/>
    <n v="0"/>
    <n v="0"/>
    <n v="0"/>
    <n v="0"/>
    <n v="0"/>
    <n v="863.69891237491254"/>
    <n v="128.67346663046652"/>
    <n v="0"/>
    <n v="6"/>
    <s v="20216"/>
    <s v="2021-6-01"/>
  </r>
  <r>
    <s v="VSR"/>
    <x v="34"/>
    <s v="14004756-19"/>
    <n v="2021"/>
    <s v="Junio"/>
    <n v="360"/>
    <s v="USD"/>
    <n v="9165.6"/>
    <n v="4641.4556255268726"/>
    <n v="0"/>
    <n v="183.31199999999998"/>
    <n v="112.3296564323679"/>
    <n v="0"/>
    <n v="84.550514420644291"/>
    <n v="125.99089222465845"/>
    <n v="7.1344240175409013"/>
    <n v="0"/>
    <n v="0"/>
    <n v="76.33434763493473"/>
    <n v="0"/>
    <n v="0"/>
    <n v="0"/>
    <n v="0"/>
    <n v="0"/>
    <n v="345.47956494996498"/>
    <n v="51.469386652186607"/>
    <n v="0"/>
    <n v="6"/>
    <s v="20216"/>
    <s v="2021-6-01"/>
  </r>
  <r>
    <s v="VSR"/>
    <x v="34"/>
    <s v="14004758-20"/>
    <n v="2021"/>
    <s v="Junio"/>
    <n v="1350"/>
    <s v="USD"/>
    <n v="34371"/>
    <n v="19021.812577936085"/>
    <n v="0"/>
    <n v="687.42"/>
    <n v="421.23621162137965"/>
    <n v="0"/>
    <n v="317.06442907741609"/>
    <n v="472.46584584246921"/>
    <n v="26.754090065778378"/>
    <n v="0"/>
    <n v="0"/>
    <n v="286.25380363100527"/>
    <n v="0"/>
    <n v="0"/>
    <n v="0"/>
    <n v="0"/>
    <n v="0"/>
    <n v="1295.5483685623688"/>
    <n v="193.01019994569975"/>
    <n v="0"/>
    <n v="6"/>
    <s v="20216"/>
    <s v="2021-6-01"/>
  </r>
  <r>
    <s v="VSR"/>
    <x v="34"/>
    <s v="14004759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34"/>
    <s v="14004752-19"/>
    <n v="2021"/>
    <s v="Junio"/>
    <n v="1575"/>
    <s v="USD"/>
    <n v="29011.500000000004"/>
    <n v="19620.056807564364"/>
    <n v="0"/>
    <n v="580.23000000000013"/>
    <n v="491.44224689160956"/>
    <n v="0"/>
    <n v="369.90850059031879"/>
    <n v="551.21015348288074"/>
    <n v="31.213105076741442"/>
    <n v="0"/>
    <n v="0"/>
    <n v="241.61799843009834"/>
    <n v="0"/>
    <n v="0"/>
    <n v="0"/>
    <n v="0"/>
    <n v="0"/>
    <n v="1419.1283241833557"/>
    <n v="225.1785666033164"/>
    <n v="0"/>
    <n v="6"/>
    <s v="20216"/>
    <s v="2021-6-01"/>
  </r>
  <r>
    <s v="VSR"/>
    <x v="34"/>
    <s v="14004754-19"/>
    <n v="2021"/>
    <s v="Junio"/>
    <n v="180"/>
    <s v="USD"/>
    <n v="3315.6000000000004"/>
    <n v="2253.4039081661085"/>
    <n v="0"/>
    <n v="66.312000000000012"/>
    <n v="56.164828216183949"/>
    <n v="0"/>
    <n v="42.275257210322145"/>
    <n v="62.995446112329226"/>
    <n v="3.5672120087704506"/>
    <n v="0"/>
    <n v="0"/>
    <n v="27.613485534868381"/>
    <n v="0"/>
    <n v="0"/>
    <n v="0"/>
    <n v="0"/>
    <n v="0"/>
    <n v="162.18609419238351"/>
    <n v="25.734693326093304"/>
    <n v="0"/>
    <n v="6"/>
    <s v="20216"/>
    <s v="2021-6-01"/>
  </r>
  <r>
    <s v="VSR"/>
    <x v="34"/>
    <s v="14004753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34"/>
    <s v="14004749-19"/>
    <n v="2021"/>
    <s v="Junio"/>
    <n v="1350"/>
    <s v="USD"/>
    <n v="24867.000000000004"/>
    <n v="16903.711199776968"/>
    <n v="0"/>
    <n v="497.34000000000009"/>
    <n v="421.23621162137965"/>
    <n v="0"/>
    <n v="317.06442907741609"/>
    <n v="472.46584584246921"/>
    <n v="26.754090065778378"/>
    <n v="0"/>
    <n v="0"/>
    <n v="207.10114151151285"/>
    <n v="0"/>
    <n v="0"/>
    <n v="0"/>
    <n v="0"/>
    <n v="0"/>
    <n v="1216.3957064428764"/>
    <n v="193.01019994569975"/>
    <n v="0"/>
    <n v="6"/>
    <s v="20216"/>
    <s v="2021-6-01"/>
  </r>
  <r>
    <s v="VSR"/>
    <x v="34"/>
    <s v="14004750-19"/>
    <n v="2021"/>
    <s v="Junio"/>
    <n v="1350"/>
    <s v="USD"/>
    <n v="24867.000000000004"/>
    <n v="16605.392392672344"/>
    <n v="0"/>
    <n v="497.34000000000009"/>
    <n v="421.23621162137965"/>
    <n v="0"/>
    <n v="317.06442907741609"/>
    <n v="472.46584584246921"/>
    <n v="26.754090065778378"/>
    <n v="0"/>
    <n v="0"/>
    <n v="207.10114151151285"/>
    <n v="0"/>
    <n v="0"/>
    <n v="0"/>
    <n v="0"/>
    <n v="0"/>
    <n v="1216.3957064428764"/>
    <n v="193.01019994569975"/>
    <n v="0"/>
    <n v="6"/>
    <s v="20216"/>
    <s v="2021-6-01"/>
  </r>
  <r>
    <s v="VSR"/>
    <x v="34"/>
    <s v="14004751-19"/>
    <n v="2021"/>
    <s v="Junio"/>
    <n v="1365.75"/>
    <s v="USD"/>
    <n v="25157.115000000002"/>
    <n v="16246.269946771863"/>
    <n v="0"/>
    <n v="503.14230000000009"/>
    <n v="426.15063409029574"/>
    <n v="0"/>
    <n v="320.76351408331925"/>
    <n v="477.97794737729805"/>
    <n v="27.066221116545794"/>
    <n v="0"/>
    <n v="0"/>
    <n v="209.51732149581383"/>
    <n v="0"/>
    <n v="0"/>
    <n v="0"/>
    <n v="0"/>
    <n v="0"/>
    <n v="1230.5869896847098"/>
    <n v="195.26198561173294"/>
    <n v="0"/>
    <n v="6"/>
    <s v="20216"/>
    <s v="2021-6-01"/>
  </r>
  <r>
    <s v="VSR"/>
    <x v="35"/>
    <s v="14005013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35"/>
    <s v="14005014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35"/>
    <s v="14003813-18"/>
    <n v="2021"/>
    <s v="Junio"/>
    <n v="45"/>
    <s v="USD"/>
    <n v="1125"/>
    <n v="577.69251304152704"/>
    <n v="0"/>
    <n v="45"/>
    <n v="14.041207054045987"/>
    <n v="0"/>
    <n v="49.090909090909093"/>
    <n v="44.805194805194802"/>
    <n v="4.5779220779220777"/>
    <n v="0"/>
    <n v="0"/>
    <n v="0"/>
    <n v="0"/>
    <n v="0"/>
    <n v="0"/>
    <n v="0"/>
    <n v="0"/>
    <n v="104.9076993055493"/>
    <n v="6.4336733315233259"/>
    <n v="0"/>
    <n v="6"/>
    <s v="20216"/>
    <s v="2021-6-01"/>
  </r>
  <r>
    <s v="VSR"/>
    <x v="35"/>
    <s v="14003971-18"/>
    <n v="2021"/>
    <s v="Junio"/>
    <n v="45"/>
    <s v="USD"/>
    <n v="1125"/>
    <n v="577.79857599256547"/>
    <n v="0"/>
    <n v="45"/>
    <n v="14.041207054045987"/>
    <n v="0"/>
    <n v="49.090909090909093"/>
    <n v="44.805194805194802"/>
    <n v="4.5779220779220777"/>
    <n v="0"/>
    <n v="0"/>
    <n v="0"/>
    <n v="0"/>
    <n v="0"/>
    <n v="0"/>
    <n v="0"/>
    <n v="0"/>
    <n v="104.9076993055493"/>
    <n v="6.4336733315233259"/>
    <n v="0"/>
    <n v="6"/>
    <s v="20216"/>
    <s v="2021-6-01"/>
  </r>
  <r>
    <s v="VSR"/>
    <x v="36"/>
    <s v="14004998-19"/>
    <n v="2021"/>
    <s v="Junio"/>
    <n v="27"/>
    <s v="USD"/>
    <n v="1350"/>
    <n v="411.07065263919083"/>
    <n v="135"/>
    <n v="0"/>
    <n v="8.4247242324275931"/>
    <n v="0"/>
    <n v="20.851113172541744"/>
    <n v="13.838126159554731"/>
    <n v="1.1771799628942485"/>
    <n v="0"/>
    <n v="0"/>
    <n v="11.243275869246082"/>
    <n v="0"/>
    <n v="0"/>
    <n v="0"/>
    <n v="0"/>
    <n v="0"/>
    <n v="50.969899163150806"/>
    <n v="3.8602039989139958"/>
    <n v="0"/>
    <n v="6"/>
    <s v="20216"/>
    <s v="2021-6-01"/>
  </r>
  <r>
    <s v="VSR"/>
    <x v="36"/>
    <s v="14003165-15"/>
    <n v="2021"/>
    <s v="Junio"/>
    <n v="13.5"/>
    <s v="USD"/>
    <n v="1620"/>
    <n v="487.2388273894498"/>
    <n v="324"/>
    <n v="0"/>
    <n v="4.2123621162137965"/>
    <n v="0"/>
    <n v="10.425556586270872"/>
    <n v="6.9190630797773656"/>
    <n v="0.58858998144712427"/>
    <n v="0"/>
    <n v="0"/>
    <n v="13.491931043095299"/>
    <n v="0"/>
    <n v="0"/>
    <n v="0"/>
    <n v="0"/>
    <n v="0"/>
    <n v="33.35524269004766"/>
    <n v="1.9301019994569979"/>
    <n v="0"/>
    <n v="6"/>
    <s v="20216"/>
    <s v="2021-6-01"/>
  </r>
  <r>
    <s v="VSR"/>
    <x v="36"/>
    <s v="14004894-18"/>
    <n v="2021"/>
    <s v="Junio"/>
    <n v="45"/>
    <s v="USD"/>
    <n v="1800"/>
    <n v="950.21413640785067"/>
    <n v="180"/>
    <n v="0"/>
    <n v="14.041207054045987"/>
    <n v="0"/>
    <n v="34.751855287569576"/>
    <n v="23.063543599257887"/>
    <n v="1.9619666048237474"/>
    <n v="0"/>
    <n v="0"/>
    <n v="14.99103449232811"/>
    <n v="0"/>
    <n v="0"/>
    <n v="0"/>
    <n v="0"/>
    <n v="0"/>
    <n v="81.202073315502659"/>
    <n v="6.4336733315233259"/>
    <n v="0"/>
    <n v="6"/>
    <s v="20216"/>
    <s v="2021-6-01"/>
  </r>
  <r>
    <s v="VSR"/>
    <x v="36"/>
    <s v="14002618-19"/>
    <n v="2021"/>
    <s v="Junio"/>
    <n v="90"/>
    <s v="USD"/>
    <n v="3240"/>
    <n v="1339.0907190076277"/>
    <n v="360"/>
    <n v="0"/>
    <n v="28.082414108091974"/>
    <n v="0"/>
    <n v="69.503710575139152"/>
    <n v="46.127087198515774"/>
    <n v="3.9239332096474948"/>
    <n v="0"/>
    <n v="0"/>
    <n v="26.983862086190598"/>
    <n v="0"/>
    <n v="0"/>
    <n v="0"/>
    <n v="0"/>
    <n v="0"/>
    <n v="159.40593973253971"/>
    <n v="12.867346663046652"/>
    <n v="0"/>
    <n v="6"/>
    <s v="20216"/>
    <s v="2021-6-01"/>
  </r>
  <r>
    <s v="VSR"/>
    <x v="36"/>
    <s v="14004404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36"/>
    <s v="14004862-18"/>
    <n v="2021"/>
    <s v="Junio"/>
    <n v="45"/>
    <s v="USD"/>
    <n v="1800"/>
    <n v="882.72972445723917"/>
    <n v="180"/>
    <n v="0"/>
    <n v="14.041207054045987"/>
    <n v="0"/>
    <n v="34.751855287569576"/>
    <n v="23.063543599257887"/>
    <n v="1.9619666048237474"/>
    <n v="0"/>
    <n v="0"/>
    <n v="14.99103449232811"/>
    <n v="0"/>
    <n v="0"/>
    <n v="0"/>
    <n v="0"/>
    <n v="0"/>
    <n v="81.202073315502659"/>
    <n v="6.4336733315233259"/>
    <n v="0"/>
    <n v="6"/>
    <s v="20216"/>
    <s v="2021-6-01"/>
  </r>
  <r>
    <s v="VSR"/>
    <x v="36"/>
    <s v="14002924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36"/>
    <s v="14004405-19"/>
    <n v="2021"/>
    <s v="Junio"/>
    <n v="45"/>
    <s v="USD"/>
    <n v="2250"/>
    <n v="2178.1905237317783"/>
    <n v="225"/>
    <n v="0"/>
    <n v="14.041207054045987"/>
    <n v="0"/>
    <n v="34.751855287569576"/>
    <n v="23.063543599257887"/>
    <n v="1.9619666048237474"/>
    <n v="0"/>
    <n v="0"/>
    <n v="18.738793115410136"/>
    <n v="0"/>
    <n v="0"/>
    <n v="0"/>
    <n v="0"/>
    <n v="0"/>
    <n v="84.94983193858468"/>
    <n v="6.4336733315233259"/>
    <n v="0"/>
    <n v="6"/>
    <s v="20216"/>
    <s v="2021-6-01"/>
  </r>
  <r>
    <s v="VSR"/>
    <x v="36"/>
    <s v="14004863-18"/>
    <n v="2021"/>
    <s v="Junio"/>
    <n v="45"/>
    <s v="USD"/>
    <n v="1800"/>
    <n v="886.00150439952472"/>
    <n v="180"/>
    <n v="0"/>
    <n v="14.041207054045987"/>
    <n v="0"/>
    <n v="34.751855287569576"/>
    <n v="23.063543599257887"/>
    <n v="1.9619666048237474"/>
    <n v="0"/>
    <n v="0"/>
    <n v="14.99103449232811"/>
    <n v="0"/>
    <n v="0"/>
    <n v="0"/>
    <n v="0"/>
    <n v="0"/>
    <n v="81.202073315502659"/>
    <n v="6.4336733315233259"/>
    <n v="0"/>
    <n v="6"/>
    <s v="20216"/>
    <s v="2021-6-01"/>
  </r>
  <r>
    <s v="VSR"/>
    <x v="36"/>
    <s v="14002923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36"/>
    <s v="14002617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36"/>
    <s v="14004031-18"/>
    <n v="2021"/>
    <s v="Junio"/>
    <n v="45"/>
    <s v="USD"/>
    <n v="1620"/>
    <n v="659.45247984895184"/>
    <n v="180"/>
    <n v="0"/>
    <n v="14.041207054045987"/>
    <n v="0"/>
    <n v="34.751855287569576"/>
    <n v="23.063543599257887"/>
    <n v="1.9619666048237474"/>
    <n v="0"/>
    <n v="0"/>
    <n v="13.491931043095299"/>
    <n v="0"/>
    <n v="0"/>
    <n v="0"/>
    <n v="0"/>
    <n v="0"/>
    <n v="79.702969866269854"/>
    <n v="6.4336733315233259"/>
    <n v="0"/>
    <n v="6"/>
    <s v="20216"/>
    <s v="2021-6-01"/>
  </r>
  <r>
    <s v="VSR"/>
    <x v="36"/>
    <s v="14004927-18"/>
    <n v="2021"/>
    <s v="Junio"/>
    <n v="45"/>
    <s v="USD"/>
    <n v="1800"/>
    <n v="940.12125675298876"/>
    <n v="180"/>
    <n v="0"/>
    <n v="14.041207054045987"/>
    <n v="0"/>
    <n v="34.751855287569576"/>
    <n v="23.063543599257887"/>
    <n v="1.9619666048237474"/>
    <n v="0"/>
    <n v="0"/>
    <n v="14.99103449232811"/>
    <n v="0"/>
    <n v="0"/>
    <n v="0"/>
    <n v="0"/>
    <n v="0"/>
    <n v="81.202073315502659"/>
    <n v="6.4336733315233259"/>
    <n v="0"/>
    <n v="6"/>
    <s v="20216"/>
    <s v="2021-6-01"/>
  </r>
  <r>
    <s v="VSR"/>
    <x v="36"/>
    <s v="14004857-19"/>
    <n v="2021"/>
    <s v="Junio"/>
    <n v="45"/>
    <s v="USD"/>
    <n v="1800"/>
    <n v="874.97765069815796"/>
    <n v="180"/>
    <n v="0"/>
    <n v="14.041207054045987"/>
    <n v="0"/>
    <n v="34.751855287569576"/>
    <n v="23.063543599257887"/>
    <n v="1.9619666048237474"/>
    <n v="0"/>
    <n v="0"/>
    <n v="14.99103449232811"/>
    <n v="0"/>
    <n v="0"/>
    <n v="0"/>
    <n v="0"/>
    <n v="0"/>
    <n v="81.202073315502659"/>
    <n v="6.4336733315233259"/>
    <n v="0"/>
    <n v="6"/>
    <s v="20216"/>
    <s v="2021-6-01"/>
  </r>
  <r>
    <s v="VSR"/>
    <x v="36"/>
    <s v="14002505-19"/>
    <n v="2021"/>
    <s v="Junio"/>
    <n v="45"/>
    <s v="USD"/>
    <n v="1620"/>
    <n v="554.33663963827689"/>
    <n v="180"/>
    <n v="0"/>
    <n v="14.041207054045987"/>
    <n v="0"/>
    <n v="34.751855287569576"/>
    <n v="23.063543599257887"/>
    <n v="1.9619666048237474"/>
    <n v="0"/>
    <n v="0"/>
    <n v="13.491931043095299"/>
    <n v="0"/>
    <n v="0"/>
    <n v="0"/>
    <n v="0"/>
    <n v="0"/>
    <n v="79.702969866269854"/>
    <n v="6.4336733315233259"/>
    <n v="0"/>
    <n v="6"/>
    <s v="20216"/>
    <s v="2021-6-01"/>
  </r>
  <r>
    <s v="VSR"/>
    <x v="36"/>
    <s v="14003802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36"/>
    <s v="14004224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36"/>
    <s v="14002605-17"/>
    <n v="2021"/>
    <s v="Junio"/>
    <n v="9"/>
    <s v="USD"/>
    <n v="630"/>
    <n v="280.2150757577208"/>
    <n v="63"/>
    <n v="0"/>
    <n v="2.8082414108091975"/>
    <n v="0"/>
    <n v="6.9503710575139142"/>
    <n v="4.6127087198515779"/>
    <n v="0.39239332096474949"/>
    <n v="0"/>
    <n v="0"/>
    <n v="5.2468620723148387"/>
    <n v="0"/>
    <n v="0"/>
    <n v="0"/>
    <n v="0"/>
    <n v="0"/>
    <n v="18.489069836949746"/>
    <n v="1.286734666304665"/>
    <n v="0"/>
    <n v="6"/>
    <s v="20216"/>
    <s v="2021-6-01"/>
  </r>
  <r>
    <s v="VSR"/>
    <x v="36"/>
    <s v="14002606-15"/>
    <n v="2021"/>
    <s v="Junio"/>
    <n v="9"/>
    <s v="USD"/>
    <n v="630"/>
    <n v="294.03332829538431"/>
    <n v="63"/>
    <n v="0"/>
    <n v="2.8082414108091975"/>
    <n v="0"/>
    <n v="6.9503710575139142"/>
    <n v="4.6127087198515779"/>
    <n v="0.39239332096474949"/>
    <n v="0"/>
    <n v="0"/>
    <n v="5.2468620723148387"/>
    <n v="0"/>
    <n v="0"/>
    <n v="0"/>
    <n v="0"/>
    <n v="0"/>
    <n v="18.489069836949746"/>
    <n v="1.286734666304665"/>
    <n v="0"/>
    <n v="6"/>
    <s v="20216"/>
    <s v="2021-6-01"/>
  </r>
  <r>
    <s v="VSR"/>
    <x v="36"/>
    <s v="14004138-18"/>
    <n v="2021"/>
    <s v="Junio"/>
    <n v="9"/>
    <s v="USD"/>
    <n v="234"/>
    <n v="118.87498520166648"/>
    <n v="0"/>
    <n v="0"/>
    <n v="0"/>
    <n v="0"/>
    <n v="6.9503710575139142"/>
    <n v="4.6127087198515779"/>
    <n v="0.39239332096474949"/>
    <n v="0"/>
    <n v="0"/>
    <n v="1.9488344840026541"/>
    <n v="0"/>
    <n v="0"/>
    <n v="0"/>
    <n v="0"/>
    <n v="0"/>
    <n v="15.191042248637562"/>
    <n v="1.286734666304665"/>
    <n v="0"/>
    <n v="6"/>
    <s v="20216"/>
    <s v="2021-6-01"/>
  </r>
  <r>
    <s v="VSR"/>
    <x v="36"/>
    <s v="14004919-16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37"/>
    <s v="14004917-18"/>
    <n v="2021"/>
    <s v="Junio"/>
    <n v="529.20000000000005"/>
    <s v="USD"/>
    <n v="22226.400000000001"/>
    <n v="8274.1382150442405"/>
    <n v="1905.1200000000003"/>
    <n v="2857.6799999999994"/>
    <n v="165.12459495558082"/>
    <n v="0"/>
    <n v="156.91558441558442"/>
    <n v="242.53246753246756"/>
    <n v="13.733766233766236"/>
    <n v="0"/>
    <n v="0"/>
    <n v="185.10929391126751"/>
    <n v="0"/>
    <n v="0"/>
    <n v="0"/>
    <n v="0"/>
    <n v="0"/>
    <n v="673.95111047180012"/>
    <n v="75.65999837871432"/>
    <n v="0"/>
    <n v="6"/>
    <s v="20216"/>
    <s v="2021-6-01"/>
  </r>
  <r>
    <s v="VSR"/>
    <x v="37"/>
    <s v="14004979-16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38"/>
    <s v="14004998-19"/>
    <n v="2021"/>
    <s v="Junio"/>
    <n v="22.5"/>
    <s v="USD"/>
    <n v="1125"/>
    <n v="342.55887719932559"/>
    <n v="112.5"/>
    <n v="0"/>
    <n v="7.0206035270229936"/>
    <n v="0"/>
    <n v="13.952922077922079"/>
    <n v="20.211038961038962"/>
    <n v="1.1444805194805194"/>
    <n v="0"/>
    <n v="0"/>
    <n v="9.369396557705068"/>
    <n v="0"/>
    <n v="0"/>
    <n v="0"/>
    <n v="0"/>
    <n v="0"/>
    <n v="47.894674781908286"/>
    <n v="3.2168366657616629"/>
    <n v="0"/>
    <n v="6"/>
    <s v="20216"/>
    <s v="2021-6-01"/>
  </r>
  <r>
    <s v="VSR"/>
    <x v="38"/>
    <s v="14004997-19"/>
    <n v="2021"/>
    <s v="Junio"/>
    <n v="22.5"/>
    <s v="USD"/>
    <n v="1125"/>
    <n v="374.24885465450427"/>
    <n v="112.5"/>
    <n v="0"/>
    <n v="7.0206035270229936"/>
    <n v="0"/>
    <n v="13.952922077922079"/>
    <n v="20.211038961038962"/>
    <n v="1.1444805194805194"/>
    <n v="0"/>
    <n v="0"/>
    <n v="9.369396557705068"/>
    <n v="0"/>
    <n v="0"/>
    <n v="0"/>
    <n v="0"/>
    <n v="0"/>
    <n v="47.894674781908286"/>
    <n v="3.2168366657616629"/>
    <n v="0"/>
    <n v="6"/>
    <s v="20216"/>
    <s v="2021-6-01"/>
  </r>
  <r>
    <s v="VSR"/>
    <x v="38"/>
    <s v="14003235-15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38"/>
    <s v="14004861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38"/>
    <s v="14002563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38"/>
    <s v="14002564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38"/>
    <s v="14004043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38"/>
    <s v="14003159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0"/>
    <s v="14004998-19"/>
    <n v="2021"/>
    <s v="Junio"/>
    <n v="22.5"/>
    <s v="USD"/>
    <n v="1125"/>
    <n v="342.55887719932559"/>
    <n v="0"/>
    <n v="112.5"/>
    <n v="7.0206035270229936"/>
    <n v="0"/>
    <n v="20.162337662337663"/>
    <n v="14.935064935064934"/>
    <n v="1.525974025974026"/>
    <n v="0"/>
    <n v="0"/>
    <n v="0"/>
    <n v="0"/>
    <n v="0"/>
    <n v="0"/>
    <n v="0"/>
    <n v="0"/>
    <n v="39.840213289138283"/>
    <n v="3.2168366657616629"/>
    <n v="0"/>
    <n v="6"/>
    <s v="20216"/>
    <s v="2021-6-01"/>
  </r>
  <r>
    <s v="VSR"/>
    <x v="0"/>
    <s v="14004997-19"/>
    <n v="2021"/>
    <s v="Junio"/>
    <n v="22.5"/>
    <s v="USD"/>
    <n v="1125"/>
    <n v="374.24885465450427"/>
    <n v="0"/>
    <n v="112.5"/>
    <n v="7.0206035270229936"/>
    <n v="0"/>
    <n v="20.162337662337663"/>
    <n v="14.935064935064934"/>
    <n v="1.525974025974026"/>
    <n v="0"/>
    <n v="0"/>
    <n v="0"/>
    <n v="0"/>
    <n v="0"/>
    <n v="0"/>
    <n v="0"/>
    <n v="0"/>
    <n v="39.840213289138283"/>
    <n v="3.2168366657616629"/>
    <n v="0"/>
    <n v="6"/>
    <s v="20216"/>
    <s v="2021-6-01"/>
  </r>
  <r>
    <s v="VSR"/>
    <x v="39"/>
    <s v="14004469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39"/>
    <s v="14004468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39"/>
    <s v="14004470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39"/>
    <s v="14004919-16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0"/>
    <s v="14004484-16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0"/>
    <s v="14003448-17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0"/>
    <s v="14003465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0"/>
    <s v="14003466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0"/>
    <s v="14004795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0"/>
    <s v="14003467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0"/>
    <s v="14003449-17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1"/>
    <s v="14004998-19"/>
    <n v="2021"/>
    <s v="Junio"/>
    <n v="22.5"/>
    <s v="USD"/>
    <n v="1125"/>
    <n v="342.55887719932559"/>
    <n v="112.5"/>
    <n v="0"/>
    <n v="7.0206035270229936"/>
    <n v="0"/>
    <n v="9.7524350649350655"/>
    <n v="0"/>
    <n v="1.7167207792207793"/>
    <n v="0"/>
    <n v="0"/>
    <n v="9.369396557705068"/>
    <n v="0"/>
    <n v="0"/>
    <n v="0"/>
    <n v="0"/>
    <n v="0"/>
    <n v="24.055389067622578"/>
    <n v="3.2168366657616629"/>
    <n v="0"/>
    <n v="6"/>
    <s v="20216"/>
    <s v="2021-6-01"/>
  </r>
  <r>
    <s v="VSR"/>
    <x v="41"/>
    <s v="14004997-19"/>
    <n v="2021"/>
    <s v="Junio"/>
    <n v="22.5"/>
    <s v="USD"/>
    <n v="1125"/>
    <n v="374.24885465450427"/>
    <n v="112.5"/>
    <n v="0"/>
    <n v="7.0206035270229936"/>
    <n v="0"/>
    <n v="9.7524350649350655"/>
    <n v="0"/>
    <n v="1.7167207792207793"/>
    <n v="0"/>
    <n v="0"/>
    <n v="9.369396557705068"/>
    <n v="0"/>
    <n v="0"/>
    <n v="0"/>
    <n v="0"/>
    <n v="0"/>
    <n v="24.055389067622578"/>
    <n v="3.2168366657616629"/>
    <n v="0"/>
    <n v="6"/>
    <s v="20216"/>
    <s v="2021-6-01"/>
  </r>
  <r>
    <s v="VSR"/>
    <x v="41"/>
    <s v="14003574-18"/>
    <n v="2021"/>
    <s v="Junio"/>
    <n v="45"/>
    <s v="USD"/>
    <n v="1485"/>
    <n v="659.94405143631934"/>
    <n v="135"/>
    <n v="0"/>
    <n v="14.041207054045987"/>
    <n v="0"/>
    <n v="19.504870129870131"/>
    <n v="0"/>
    <n v="3.4334415584415585"/>
    <n v="0"/>
    <n v="0"/>
    <n v="12.36760345617069"/>
    <n v="0"/>
    <n v="0"/>
    <n v="0"/>
    <n v="0"/>
    <n v="0"/>
    <n v="41.739588476005707"/>
    <n v="6.4336733315233259"/>
    <n v="0"/>
    <n v="6"/>
    <s v="20216"/>
    <s v="2021-6-01"/>
  </r>
  <r>
    <s v="VSR"/>
    <x v="41"/>
    <s v="14003645-18"/>
    <n v="2021"/>
    <s v="Junio"/>
    <n v="45"/>
    <s v="USD"/>
    <n v="1485"/>
    <n v="663.21583137860478"/>
    <n v="135"/>
    <n v="0"/>
    <n v="14.041207054045987"/>
    <n v="0"/>
    <n v="19.504870129870131"/>
    <n v="0"/>
    <n v="3.4334415584415585"/>
    <n v="0"/>
    <n v="0"/>
    <n v="12.36760345617069"/>
    <n v="0"/>
    <n v="0"/>
    <n v="0"/>
    <n v="0"/>
    <n v="0"/>
    <n v="41.739588476005707"/>
    <n v="6.4336733315233259"/>
    <n v="0"/>
    <n v="6"/>
    <s v="20216"/>
    <s v="2021-6-01"/>
  </r>
  <r>
    <s v="VSR"/>
    <x v="41"/>
    <s v="14003597-19"/>
    <n v="2021"/>
    <s v="Junio"/>
    <n v="45"/>
    <s v="USD"/>
    <n v="1485"/>
    <n v="613.08892752139377"/>
    <n v="135"/>
    <n v="0"/>
    <n v="14.041207054045987"/>
    <n v="0"/>
    <n v="19.504870129870131"/>
    <n v="0"/>
    <n v="3.4334415584415585"/>
    <n v="0"/>
    <n v="0"/>
    <n v="12.36760345617069"/>
    <n v="0"/>
    <n v="0"/>
    <n v="0"/>
    <n v="0"/>
    <n v="0"/>
    <n v="41.739588476005707"/>
    <n v="6.4336733315233259"/>
    <n v="0"/>
    <n v="6"/>
    <s v="20216"/>
    <s v="2021-6-01"/>
  </r>
  <r>
    <s v="VSR"/>
    <x v="41"/>
    <s v="14004486-16"/>
    <n v="2021"/>
    <s v="Junio"/>
    <n v="45"/>
    <s v="USD"/>
    <n v="1485"/>
    <n v="625.61594743657156"/>
    <n v="135"/>
    <n v="0"/>
    <n v="14.041207054045987"/>
    <n v="0"/>
    <n v="19.504870129870131"/>
    <n v="0"/>
    <n v="3.4334415584415585"/>
    <n v="0"/>
    <n v="0"/>
    <n v="12.36760345617069"/>
    <n v="0"/>
    <n v="0"/>
    <n v="0"/>
    <n v="0"/>
    <n v="0"/>
    <n v="41.739588476005707"/>
    <n v="6.4336733315233259"/>
    <n v="0"/>
    <n v="6"/>
    <s v="20216"/>
    <s v="2021-6-01"/>
  </r>
  <r>
    <s v="VSR"/>
    <x v="41"/>
    <s v="14004292-15"/>
    <n v="2021"/>
    <s v="Junio"/>
    <n v="22.5"/>
    <s v="USD"/>
    <n v="1575"/>
    <n v="727.9687131227098"/>
    <n v="157.5"/>
    <n v="0"/>
    <n v="7.0206035270229936"/>
    <n v="0"/>
    <n v="9.7524350649350655"/>
    <n v="0"/>
    <n v="1.7167207792207793"/>
    <n v="0"/>
    <n v="0"/>
    <n v="13.117155180787096"/>
    <n v="0"/>
    <n v="0"/>
    <n v="0"/>
    <n v="0"/>
    <n v="0"/>
    <n v="27.803147690704606"/>
    <n v="3.2168366657616629"/>
    <n v="0"/>
    <n v="6"/>
    <s v="20216"/>
    <s v="2021-6-01"/>
  </r>
  <r>
    <s v="VSR"/>
    <x v="41"/>
    <s v="14004293-15"/>
    <n v="2021"/>
    <s v="Junio"/>
    <n v="22.5"/>
    <s v="USD"/>
    <n v="1575"/>
    <n v="688.29917844288957"/>
    <n v="157.5"/>
    <n v="0"/>
    <n v="7.0206035270229936"/>
    <n v="0"/>
    <n v="9.7524350649350655"/>
    <n v="0"/>
    <n v="1.7167207792207793"/>
    <n v="0"/>
    <n v="0"/>
    <n v="13.117155180787096"/>
    <n v="0"/>
    <n v="0"/>
    <n v="0"/>
    <n v="0"/>
    <n v="0"/>
    <n v="27.803147690704606"/>
    <n v="3.2168366657616629"/>
    <n v="0"/>
    <n v="6"/>
    <s v="20216"/>
    <s v="2021-6-01"/>
  </r>
  <r>
    <s v="VSR"/>
    <x v="42"/>
    <s v="14004877-15"/>
    <n v="2021"/>
    <s v="Junio"/>
    <n v="4.5"/>
    <s v="USD"/>
    <n v="450"/>
    <n v="293.29788554986328"/>
    <n v="0"/>
    <n v="45"/>
    <n v="1.4041207054045988"/>
    <n v="0"/>
    <n v="1.3003246753246751"/>
    <n v="0"/>
    <n v="0.2288961038961039"/>
    <n v="0"/>
    <n v="0"/>
    <n v="0"/>
    <n v="0"/>
    <n v="0"/>
    <n v="0"/>
    <n v="0"/>
    <n v="0"/>
    <n v="2.1725881123731114"/>
    <n v="0.64336733315233252"/>
    <n v="0"/>
    <n v="6"/>
    <s v="20216"/>
    <s v="2021-6-01"/>
  </r>
  <r>
    <s v="VSR"/>
    <x v="42"/>
    <s v="14004301-13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2"/>
    <s v="14004146-15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2"/>
    <s v="14004336-13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2"/>
    <s v="14003979-19"/>
    <n v="2021"/>
    <s v="Junio"/>
    <n v="22.5"/>
    <s v="USD"/>
    <n v="607.5"/>
    <n v="293.72219148468571"/>
    <n v="0"/>
    <n v="0"/>
    <n v="7.0206035270229936"/>
    <n v="0"/>
    <n v="6.5016233766233764"/>
    <n v="0"/>
    <n v="1.1444805194805194"/>
    <n v="0"/>
    <n v="0"/>
    <n v="0"/>
    <n v="0"/>
    <n v="0"/>
    <n v="0"/>
    <n v="0"/>
    <n v="0"/>
    <n v="10.862940561865559"/>
    <n v="3.2168366657616629"/>
    <n v="0"/>
    <n v="6"/>
    <s v="20216"/>
    <s v="2021-6-01"/>
  </r>
  <r>
    <s v="VSR"/>
    <x v="42"/>
    <s v="14003980-19"/>
    <n v="2021"/>
    <s v="Junio"/>
    <n v="22.5"/>
    <s v="USD"/>
    <n v="607.5"/>
    <n v="295.35808145582848"/>
    <n v="0"/>
    <n v="0"/>
    <n v="7.0206035270229936"/>
    <n v="0"/>
    <n v="6.5016233766233764"/>
    <n v="0"/>
    <n v="1.1444805194805194"/>
    <n v="0"/>
    <n v="0"/>
    <n v="0"/>
    <n v="0"/>
    <n v="0"/>
    <n v="0"/>
    <n v="0"/>
    <n v="0"/>
    <n v="10.862940561865559"/>
    <n v="3.2168366657616629"/>
    <n v="0"/>
    <n v="6"/>
    <s v="20216"/>
    <s v="2021-6-01"/>
  </r>
  <r>
    <s v="VSR"/>
    <x v="42"/>
    <s v="14003901-17"/>
    <n v="2021"/>
    <s v="Junio"/>
    <n v="22.5"/>
    <s v="USD"/>
    <n v="607.5"/>
    <n v="286.54994007917105"/>
    <n v="0"/>
    <n v="0"/>
    <n v="7.0206035270229936"/>
    <n v="0"/>
    <n v="6.5016233766233764"/>
    <n v="0"/>
    <n v="1.1444805194805194"/>
    <n v="0"/>
    <n v="0"/>
    <n v="0"/>
    <n v="0"/>
    <n v="0"/>
    <n v="0"/>
    <n v="0"/>
    <n v="0"/>
    <n v="10.862940561865559"/>
    <n v="3.2168366657616629"/>
    <n v="0"/>
    <n v="6"/>
    <s v="20216"/>
    <s v="2021-6-01"/>
  </r>
  <r>
    <s v="VSR"/>
    <x v="42"/>
    <s v="14004864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2"/>
    <s v="14004865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2"/>
    <s v="14004859-18"/>
    <n v="2021"/>
    <s v="Junio"/>
    <n v="22.5"/>
    <s v="USD"/>
    <n v="607.5"/>
    <n v="279.93959300416623"/>
    <n v="0"/>
    <n v="0"/>
    <n v="7.0206035270229936"/>
    <n v="0"/>
    <n v="6.5016233766233764"/>
    <n v="0"/>
    <n v="1.1444805194805194"/>
    <n v="0"/>
    <n v="0"/>
    <n v="0"/>
    <n v="0"/>
    <n v="0"/>
    <n v="0"/>
    <n v="0"/>
    <n v="0"/>
    <n v="10.862940561865559"/>
    <n v="3.2168366657616629"/>
    <n v="0"/>
    <n v="6"/>
    <s v="20216"/>
    <s v="2021-6-01"/>
  </r>
  <r>
    <s v="VSR"/>
    <x v="42"/>
    <s v="14004860-19"/>
    <n v="2021"/>
    <s v="Junio"/>
    <n v="22.5"/>
    <s v="USD"/>
    <n v="607.5"/>
    <n v="281.575482975309"/>
    <n v="0"/>
    <n v="0"/>
    <n v="7.0206035270229936"/>
    <n v="0"/>
    <n v="6.5016233766233764"/>
    <n v="0"/>
    <n v="1.1444805194805194"/>
    <n v="0"/>
    <n v="0"/>
    <n v="0"/>
    <n v="0"/>
    <n v="0"/>
    <n v="0"/>
    <n v="0"/>
    <n v="0"/>
    <n v="10.862940561865559"/>
    <n v="3.2168366657616629"/>
    <n v="0"/>
    <n v="6"/>
    <s v="20216"/>
    <s v="2021-6-01"/>
  </r>
  <r>
    <s v="VSR"/>
    <x v="42"/>
    <s v="14005006-16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2"/>
    <s v="14005010-20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2"/>
    <s v="14005009-20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3"/>
    <s v="14004877-15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3"/>
    <s v="14004862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3"/>
    <s v="14003720-19"/>
    <n v="2021"/>
    <s v="Junio"/>
    <n v="22.5"/>
    <s v="USD"/>
    <n v="697.5"/>
    <n v="282.36771050387392"/>
    <n v="0"/>
    <n v="0"/>
    <n v="7.0206035270229936"/>
    <n v="0"/>
    <n v="22.416512059369204"/>
    <n v="34.647495361781083"/>
    <n v="1.9619666048237474"/>
    <n v="0"/>
    <n v="0"/>
    <n v="0"/>
    <n v="0"/>
    <n v="0"/>
    <n v="0"/>
    <n v="0"/>
    <n v="0"/>
    <n v="62.242810691735698"/>
    <n v="3.2168366657616629"/>
    <n v="0"/>
    <n v="6"/>
    <s v="20216"/>
    <s v="2021-6-01"/>
  </r>
  <r>
    <s v="VSR"/>
    <x v="43"/>
    <s v="14004863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3"/>
    <s v="14003483-09"/>
    <n v="2021"/>
    <s v="Junio"/>
    <n v="22.5"/>
    <s v="USD"/>
    <n v="697.5"/>
    <n v="236.02236841657506"/>
    <n v="0"/>
    <n v="0"/>
    <n v="7.0206035270229936"/>
    <n v="0"/>
    <n v="22.416512059369204"/>
    <n v="34.647495361781083"/>
    <n v="1.9619666048237474"/>
    <n v="0"/>
    <n v="0"/>
    <n v="0"/>
    <n v="0"/>
    <n v="0"/>
    <n v="0"/>
    <n v="0"/>
    <n v="0"/>
    <n v="62.242810691735698"/>
    <n v="3.2168366657616629"/>
    <n v="0"/>
    <n v="6"/>
    <s v="20216"/>
    <s v="2021-6-01"/>
  </r>
  <r>
    <s v="VSR"/>
    <x v="43"/>
    <s v="14004927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3"/>
    <s v="14004580-17"/>
    <n v="2021"/>
    <s v="Junio"/>
    <n v="22.5"/>
    <s v="USD"/>
    <n v="697.5"/>
    <n v="330.24311161928108"/>
    <n v="0"/>
    <n v="0"/>
    <n v="7.0206035270229936"/>
    <n v="0"/>
    <n v="22.416512059369204"/>
    <n v="34.647495361781083"/>
    <n v="1.9619666048237474"/>
    <n v="0"/>
    <n v="0"/>
    <n v="0"/>
    <n v="0"/>
    <n v="0"/>
    <n v="0"/>
    <n v="0"/>
    <n v="0"/>
    <n v="62.242810691735698"/>
    <n v="3.2168366657616629"/>
    <n v="0"/>
    <n v="6"/>
    <s v="20216"/>
    <s v="2021-6-01"/>
  </r>
  <r>
    <s v="VSR"/>
    <x v="43"/>
    <s v="14004795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3"/>
    <s v="14003597-19"/>
    <n v="2021"/>
    <s v="Junio"/>
    <n v="22.5"/>
    <s v="USD"/>
    <n v="697.5"/>
    <n v="306.54446376069689"/>
    <n v="0"/>
    <n v="0"/>
    <n v="7.0206035270229936"/>
    <n v="0"/>
    <n v="22.416512059369204"/>
    <n v="34.647495361781083"/>
    <n v="1.9619666048237474"/>
    <n v="0"/>
    <n v="0"/>
    <n v="0"/>
    <n v="0"/>
    <n v="0"/>
    <n v="0"/>
    <n v="0"/>
    <n v="0"/>
    <n v="62.242810691735698"/>
    <n v="3.2168366657616629"/>
    <n v="0"/>
    <n v="6"/>
    <s v="20216"/>
    <s v="2021-6-01"/>
  </r>
  <r>
    <s v="VSR"/>
    <x v="44"/>
    <s v="14004998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4"/>
    <s v="14004997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4"/>
    <s v="14003165-16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4"/>
    <s v="14002924-19"/>
    <n v="2021"/>
    <s v="Junio"/>
    <n v="45"/>
    <s v="USD"/>
    <n v="1350"/>
    <n v="602.06094755320237"/>
    <n v="0"/>
    <n v="0"/>
    <n v="14.041207054045987"/>
    <n v="0"/>
    <n v="22.416512059369204"/>
    <n v="34.647495361781083"/>
    <n v="1.9619666048237474"/>
    <n v="0"/>
    <n v="0"/>
    <n v="11.243275869246082"/>
    <n v="0"/>
    <n v="0"/>
    <n v="0"/>
    <n v="0"/>
    <n v="0"/>
    <n v="76.702923226743437"/>
    <n v="6.4336733315233259"/>
    <n v="0"/>
    <n v="6"/>
    <s v="20216"/>
    <s v="2021-6-01"/>
  </r>
  <r>
    <s v="VSR"/>
    <x v="44"/>
    <s v="14002923-19"/>
    <n v="2021"/>
    <s v="Junio"/>
    <n v="45"/>
    <s v="USD"/>
    <n v="1350"/>
    <n v="605.3327274954878"/>
    <n v="0"/>
    <n v="0"/>
    <n v="14.041207054045987"/>
    <n v="0"/>
    <n v="22.416512059369204"/>
    <n v="34.647495361781083"/>
    <n v="1.9619666048237474"/>
    <n v="0"/>
    <n v="0"/>
    <n v="11.243275869246082"/>
    <n v="0"/>
    <n v="0"/>
    <n v="0"/>
    <n v="0"/>
    <n v="0"/>
    <n v="76.702923226743437"/>
    <n v="6.4336733315233259"/>
    <n v="0"/>
    <n v="6"/>
    <s v="20216"/>
    <s v="2021-6-01"/>
  </r>
  <r>
    <s v="VSR"/>
    <x v="44"/>
    <s v="14002617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4"/>
    <s v="14004031-18"/>
    <n v="2021"/>
    <s v="Junio"/>
    <n v="45"/>
    <s v="USD"/>
    <n v="1350"/>
    <n v="659.45247984895184"/>
    <n v="0"/>
    <n v="0"/>
    <n v="14.041207054045987"/>
    <n v="0"/>
    <n v="22.416512059369204"/>
    <n v="34.647495361781083"/>
    <n v="1.9619666048237474"/>
    <n v="0"/>
    <n v="0"/>
    <n v="11.243275869246082"/>
    <n v="0"/>
    <n v="0"/>
    <n v="0"/>
    <n v="0"/>
    <n v="0"/>
    <n v="76.702923226743437"/>
    <n v="6.4336733315233259"/>
    <n v="0"/>
    <n v="6"/>
    <s v="20216"/>
    <s v="2021-6-01"/>
  </r>
  <r>
    <s v="VSR"/>
    <x v="44"/>
    <s v="14002505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4"/>
    <s v="14003162-17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4"/>
    <s v="14002605-17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4"/>
    <s v="14002606-14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4"/>
    <s v="14004919-17"/>
    <n v="2021"/>
    <s v="Junio"/>
    <n v="22.5"/>
    <s v="USD"/>
    <n v="1462.5"/>
    <n v="795.98828839330884"/>
    <n v="0"/>
    <n v="0"/>
    <n v="0"/>
    <n v="146.25"/>
    <n v="11.208256029684602"/>
    <n v="17.323747680890541"/>
    <n v="0.9809833024118737"/>
    <n v="0"/>
    <n v="0"/>
    <n v="12.180215525016589"/>
    <n v="0"/>
    <n v="0"/>
    <n v="0"/>
    <n v="0"/>
    <n v="0"/>
    <n v="191.16003920376528"/>
    <n v="3.2168366657616629"/>
    <n v="0"/>
    <n v="6"/>
    <s v="20216"/>
    <s v="2021-6-01"/>
  </r>
  <r>
    <s v="VSR"/>
    <x v="45"/>
    <s v="14004732-17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5"/>
    <s v="14004774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5"/>
    <s v="14004773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5"/>
    <s v="14004828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5"/>
    <s v="14004867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5"/>
    <s v="14004725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5"/>
    <s v="14004726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5"/>
    <s v="14004727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5"/>
    <s v="14004728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5"/>
    <s v="14004919-17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6"/>
    <s v="14004999-19"/>
    <n v="2021"/>
    <s v="Junio"/>
    <n v="81"/>
    <s v="USD"/>
    <n v="2106"/>
    <n v="1005.2744592305827"/>
    <n v="0"/>
    <n v="0"/>
    <n v="25.274172697282779"/>
    <n v="0"/>
    <n v="132.26493506493506"/>
    <n v="161.2987012987013"/>
    <n v="16.480519480519479"/>
    <n v="0"/>
    <n v="0"/>
    <n v="0"/>
    <n v="0"/>
    <n v="0"/>
    <n v="0"/>
    <n v="0"/>
    <n v="0"/>
    <n v="310.04415584415585"/>
    <n v="0"/>
    <n v="0"/>
    <n v="6"/>
    <s v="20216"/>
    <s v="2021-6-01"/>
  </r>
  <r>
    <s v="VSR"/>
    <x v="46"/>
    <s v="14004351-17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7"/>
    <s v="14003593-17"/>
    <n v="2021"/>
    <s v="Junio"/>
    <n v="36"/>
    <s v="USD"/>
    <n v="3598.56"/>
    <n v="1230.5574469266849"/>
    <n v="0"/>
    <n v="72"/>
    <n v="11.23296564323679"/>
    <n v="0"/>
    <n v="30.451359960793923"/>
    <n v="40.578289634893402"/>
    <n v="4.1460426366086747"/>
    <n v="0"/>
    <n v="0"/>
    <n v="29.970076157062355"/>
    <n v="0"/>
    <n v="0"/>
    <n v="0"/>
    <n v="0"/>
    <n v="0"/>
    <n v="105.14576838935834"/>
    <n v="0"/>
    <n v="0"/>
    <n v="6"/>
    <s v="20216"/>
    <s v="2021-6-01"/>
  </r>
  <r>
    <s v="VSR"/>
    <x v="47"/>
    <s v="14003589-19"/>
    <n v="2021"/>
    <s v="Junio"/>
    <n v="112.5"/>
    <s v="USD"/>
    <n v="4387.5"/>
    <n v="1673.8633987595344"/>
    <n v="0"/>
    <n v="225"/>
    <n v="35.103017635114966"/>
    <n v="0"/>
    <n v="95.160499877481016"/>
    <n v="126.8071551090419"/>
    <n v="12.956383239402108"/>
    <n v="0"/>
    <n v="0"/>
    <n v="36.54064657504977"/>
    <n v="0"/>
    <n v="0"/>
    <n v="0"/>
    <n v="0"/>
    <n v="0"/>
    <n v="271.46468480097479"/>
    <n v="0"/>
    <n v="0"/>
    <n v="6"/>
    <s v="20216"/>
    <s v="2021-6-01"/>
  </r>
  <r>
    <s v="VSR"/>
    <x v="47"/>
    <s v="14004818-18"/>
    <n v="2021"/>
    <s v="Junio"/>
    <n v="22.5"/>
    <s v="USD"/>
    <n v="877.5"/>
    <n v="277.16831981913845"/>
    <n v="0"/>
    <n v="45"/>
    <n v="7.0206035270229936"/>
    <n v="0"/>
    <n v="19.032099975496202"/>
    <n v="25.361431021808379"/>
    <n v="2.5912766478804214"/>
    <n v="0"/>
    <n v="0"/>
    <n v="7.3081293150099533"/>
    <n v="0"/>
    <n v="0"/>
    <n v="0"/>
    <n v="0"/>
    <n v="0"/>
    <n v="54.29293696019495"/>
    <n v="0"/>
    <n v="0"/>
    <n v="6"/>
    <s v="20216"/>
    <s v="2021-6-01"/>
  </r>
  <r>
    <s v="VSR"/>
    <x v="47"/>
    <s v="14004809-17"/>
    <n v="2021"/>
    <s v="Junio"/>
    <n v="103.5"/>
    <s v="USD"/>
    <n v="6210"/>
    <n v="3117.881908140228"/>
    <n v="0"/>
    <n v="207"/>
    <n v="32.294776224305771"/>
    <n v="0"/>
    <n v="87.547659887282521"/>
    <n v="116.66258270031855"/>
    <n v="11.919872580249939"/>
    <n v="0"/>
    <n v="0"/>
    <n v="51.719068998531981"/>
    <n v="0"/>
    <n v="0"/>
    <n v="0"/>
    <n v="0"/>
    <n v="0"/>
    <n v="267.849184166383"/>
    <n v="0"/>
    <n v="0"/>
    <n v="6"/>
    <s v="20216"/>
    <s v="2021-6-01"/>
  </r>
  <r>
    <s v="VSR"/>
    <x v="47"/>
    <s v="14003592-15"/>
    <n v="2021"/>
    <s v="Junio"/>
    <n v="90"/>
    <s v="USD"/>
    <n v="5400"/>
    <n v="2940.2453141489423"/>
    <n v="0"/>
    <n v="180"/>
    <n v="28.082414108091974"/>
    <n v="0"/>
    <n v="76.128399901984807"/>
    <n v="101.44572408723351"/>
    <n v="10.365106591521686"/>
    <n v="0"/>
    <n v="0"/>
    <n v="44.973103476984328"/>
    <n v="0"/>
    <n v="0"/>
    <n v="0"/>
    <n v="0"/>
    <n v="0"/>
    <n v="232.91233405772434"/>
    <n v="0"/>
    <n v="0"/>
    <n v="6"/>
    <s v="20216"/>
    <s v="2021-6-01"/>
  </r>
  <r>
    <s v="VSR"/>
    <x v="48"/>
    <s v="14004910-16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8"/>
    <s v="14004898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8"/>
    <s v="14004900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8"/>
    <s v="14004794-18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8"/>
    <s v="14004999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8"/>
    <s v="14004686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49"/>
    <s v="14003742-19"/>
    <n v="2021"/>
    <s v="Junio"/>
    <n v="76.5"/>
    <s v="USD"/>
    <n v="3060"/>
    <n v="952.88859507032976"/>
    <n v="0"/>
    <n v="0"/>
    <n v="23.870051991878178"/>
    <n v="0"/>
    <n v="122.48515769944342"/>
    <n v="163.21892393320965"/>
    <n v="16.676716141001858"/>
    <n v="0"/>
    <n v="0"/>
    <n v="25.484758636957785"/>
    <n v="0"/>
    <n v="0"/>
    <n v="0"/>
    <n v="0"/>
    <n v="0"/>
    <n v="327.86555641061273"/>
    <n v="0"/>
    <n v="0"/>
    <n v="6"/>
    <s v="20216"/>
    <s v="2021-6-01"/>
  </r>
  <r>
    <s v="VSR"/>
    <x v="50"/>
    <s v="14003824-18"/>
    <n v="2021"/>
    <s v="Junio"/>
    <n v="270"/>
    <s v="USD"/>
    <n v="7560"/>
    <n v="3474.8857596344101"/>
    <n v="0"/>
    <n v="0"/>
    <n v="84.247242324275931"/>
    <n v="0"/>
    <n v="100.46103896103897"/>
    <n v="145.51948051948051"/>
    <n v="8.2402597402597397"/>
    <n v="0"/>
    <n v="0"/>
    <n v="62.962344867778057"/>
    <n v="0"/>
    <n v="0"/>
    <n v="0"/>
    <n v="0"/>
    <n v="0"/>
    <n v="317.18312408855729"/>
    <n v="0"/>
    <n v="0"/>
    <n v="6"/>
    <s v="20216"/>
    <s v="2021-6-01"/>
  </r>
  <r>
    <s v="VSR"/>
    <x v="50"/>
    <s v="14003823-19"/>
    <n v="2021"/>
    <s v="Junio"/>
    <n v="180"/>
    <s v="USD"/>
    <n v="5040"/>
    <n v="2299.2627119325266"/>
    <n v="0"/>
    <n v="0"/>
    <n v="56.164828216183949"/>
    <n v="0"/>
    <n v="66.974025974025977"/>
    <n v="97.012987012987011"/>
    <n v="5.4935064935064934"/>
    <n v="0"/>
    <n v="0"/>
    <n v="41.97489657851871"/>
    <n v="0"/>
    <n v="0"/>
    <n v="0"/>
    <n v="0"/>
    <n v="0"/>
    <n v="211.45541605903816"/>
    <n v="0"/>
    <n v="0"/>
    <n v="6"/>
    <s v="20216"/>
    <s v="2021-6-01"/>
  </r>
  <r>
    <s v="VSR"/>
    <x v="51"/>
    <s v="14004877-15"/>
    <n v="2021"/>
    <s v="Junio"/>
    <n v="6.75"/>
    <s v="USD"/>
    <n v="1215"/>
    <n v="439.94682832479486"/>
    <n v="0"/>
    <n v="121.5"/>
    <n v="2.1061810581068983"/>
    <n v="0"/>
    <n v="1.4213821892393321"/>
    <n v="5.1971243042671622"/>
    <n v="0.29429499072356213"/>
    <n v="0"/>
    <n v="0"/>
    <n v="10.118948282321474"/>
    <n v="0"/>
    <n v="0"/>
    <n v="0"/>
    <n v="0"/>
    <n v="0"/>
    <n v="17.031749766551531"/>
    <n v="0"/>
    <n v="0"/>
    <n v="6"/>
    <s v="20216"/>
    <s v="2021-6-01"/>
  </r>
  <r>
    <s v="VSR"/>
    <x v="51"/>
    <s v="14004579-18"/>
    <n v="2021"/>
    <s v="Junio"/>
    <n v="45"/>
    <s v="USD"/>
    <n v="1575"/>
    <n v="596.47954693059887"/>
    <n v="0"/>
    <n v="0"/>
    <n v="14.041207054045987"/>
    <n v="0"/>
    <n v="9.4758812615955481"/>
    <n v="34.647495361781083"/>
    <n v="1.9619666048237474"/>
    <n v="0"/>
    <n v="0"/>
    <n v="13.117155180787096"/>
    <n v="0"/>
    <n v="0"/>
    <n v="0"/>
    <n v="0"/>
    <n v="0"/>
    <n v="59.202498408987474"/>
    <n v="0"/>
    <n v="0"/>
    <n v="6"/>
    <s v="20216"/>
    <s v="2021-6-01"/>
  </r>
  <r>
    <s v="VSR"/>
    <x v="51"/>
    <s v="14004806-14"/>
    <n v="2021"/>
    <s v="Junio"/>
    <n v="22.5"/>
    <s v="USD"/>
    <n v="1800"/>
    <n v="572.98527276027585"/>
    <n v="0"/>
    <n v="180"/>
    <n v="7.0206035270229936"/>
    <n v="0"/>
    <n v="4.7379406307977741"/>
    <n v="17.323747680890541"/>
    <n v="0.9809833024118737"/>
    <n v="0"/>
    <n v="0"/>
    <n v="14.99103449232811"/>
    <n v="0"/>
    <n v="0"/>
    <n v="0"/>
    <n v="0"/>
    <n v="0"/>
    <n v="38.033706106428298"/>
    <n v="0"/>
    <n v="0"/>
    <n v="6"/>
    <s v="20216"/>
    <s v="2021-6-01"/>
  </r>
  <r>
    <s v="VSR"/>
    <x v="51"/>
    <s v="14003824-18"/>
    <n v="2021"/>
    <s v="Junio"/>
    <n v="67.5"/>
    <s v="USD"/>
    <n v="1822.5"/>
    <n v="868.72143990860252"/>
    <n v="0"/>
    <n v="0"/>
    <n v="21.061810581068983"/>
    <n v="0"/>
    <n v="14.213821892393321"/>
    <n v="51.971243042671617"/>
    <n v="2.9429499072356213"/>
    <n v="0"/>
    <n v="0"/>
    <n v="15.17842242348221"/>
    <n v="0"/>
    <n v="0"/>
    <n v="0"/>
    <n v="0"/>
    <n v="0"/>
    <n v="84.306437265782762"/>
    <n v="0"/>
    <n v="0"/>
    <n v="6"/>
    <s v="20216"/>
    <s v="2021-6-01"/>
  </r>
  <r>
    <s v="VSR"/>
    <x v="51"/>
    <s v="14003817-19"/>
    <n v="2021"/>
    <s v="Junio"/>
    <n v="67.5"/>
    <s v="USD"/>
    <n v="1822.5"/>
    <n v="850.00298901024053"/>
    <n v="0"/>
    <n v="0"/>
    <n v="21.061810581068983"/>
    <n v="0"/>
    <n v="14.213821892393321"/>
    <n v="51.971243042671617"/>
    <n v="2.9429499072356213"/>
    <n v="0"/>
    <n v="0"/>
    <n v="15.17842242348221"/>
    <n v="0"/>
    <n v="0"/>
    <n v="0"/>
    <n v="0"/>
    <n v="0"/>
    <n v="84.306437265782762"/>
    <n v="0"/>
    <n v="0"/>
    <n v="6"/>
    <s v="20216"/>
    <s v="2021-6-01"/>
  </r>
  <r>
    <s v="VSR"/>
    <x v="51"/>
    <s v="14004919-16"/>
    <n v="2021"/>
    <s v="Junio"/>
    <n v="22.5"/>
    <s v="USD"/>
    <n v="1633.4999999999998"/>
    <n v="800.75045722447783"/>
    <n v="0"/>
    <n v="162"/>
    <n v="0"/>
    <n v="163.35"/>
    <n v="4.7379406307977741"/>
    <n v="17.323747680890541"/>
    <n v="0.9809833024118737"/>
    <n v="0"/>
    <n v="0"/>
    <n v="13.604363801787757"/>
    <n v="0"/>
    <n v="0"/>
    <n v="0"/>
    <n v="0"/>
    <n v="0"/>
    <n v="199.99703541588795"/>
    <n v="0"/>
    <n v="0"/>
    <n v="6"/>
    <s v="20216"/>
    <s v="2021-6-01"/>
  </r>
  <r>
    <s v="VSR"/>
    <x v="52"/>
    <s v="14004913-16"/>
    <n v="2021"/>
    <s v="Junio"/>
    <n v="22.5"/>
    <s v="USD"/>
    <n v="4860"/>
    <n v="2002.1123160096054"/>
    <n v="0"/>
    <n v="247.5"/>
    <n v="7.0206035270229936"/>
    <n v="0"/>
    <n v="14.36345344796049"/>
    <n v="17.079751234680813"/>
    <n v="0.96716663618072074"/>
    <n v="0"/>
    <n v="0"/>
    <n v="40.475793129285897"/>
    <n v="0"/>
    <n v="0"/>
    <n v="0"/>
    <n v="0"/>
    <n v="0"/>
    <n v="72.88616444810792"/>
    <n v="0"/>
    <n v="0"/>
    <n v="6"/>
    <s v="20216"/>
    <s v="2021-6-01"/>
  </r>
  <r>
    <s v="VSR"/>
    <x v="52"/>
    <s v="14004912-15"/>
    <n v="2021"/>
    <s v="Junio"/>
    <n v="31.5"/>
    <s v="USD"/>
    <n v="5103"/>
    <n v="2053.0851988490431"/>
    <n v="0"/>
    <n v="252"/>
    <n v="9.8288449378321907"/>
    <n v="0"/>
    <n v="20.108834827144687"/>
    <n v="23.911651728553139"/>
    <n v="1.354033290653009"/>
    <n v="0"/>
    <n v="0"/>
    <n v="42.499582785750192"/>
    <n v="0"/>
    <n v="0"/>
    <n v="0"/>
    <n v="0"/>
    <n v="0"/>
    <n v="87.874102632101028"/>
    <n v="0"/>
    <n v="0"/>
    <n v="6"/>
    <s v="20216"/>
    <s v="2021-6-01"/>
  </r>
  <r>
    <s v="VSR"/>
    <x v="52"/>
    <s v="14004228-19"/>
    <n v="2021"/>
    <s v="Jun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20216"/>
    <s v="2021-6-01"/>
  </r>
  <r>
    <s v="VSR"/>
    <x v="52"/>
    <s v="14004233-19"/>
    <n v="2021"/>
    <s v="Junio"/>
    <n v="450"/>
    <s v="USD"/>
    <n v="13500"/>
    <n v="5791.4762660573506"/>
    <n v="0"/>
    <n v="900"/>
    <n v="140.41207054045987"/>
    <n v="0"/>
    <n v="287.26906895920985"/>
    <n v="341.59502469361621"/>
    <n v="19.343332723614413"/>
    <n v="0"/>
    <n v="0"/>
    <n v="112.43275869246082"/>
    <n v="0"/>
    <n v="0"/>
    <n v="0"/>
    <n v="0"/>
    <n v="0"/>
    <n v="760.64018506890125"/>
    <n v="0"/>
    <n v="0"/>
    <n v="6"/>
    <s v="20216"/>
    <s v="2021-6-01"/>
  </r>
  <r>
    <s v="VSR"/>
    <x v="52"/>
    <s v="14004230-19"/>
    <n v="2021"/>
    <s v="Junio"/>
    <n v="90"/>
    <s v="USD"/>
    <n v="2700"/>
    <n v="1149.6313559662633"/>
    <n v="0"/>
    <n v="0"/>
    <n v="28.082414108091974"/>
    <n v="0"/>
    <n v="57.453813791841959"/>
    <n v="68.319004938723253"/>
    <n v="3.868666544722883"/>
    <n v="0"/>
    <n v="0"/>
    <n v="22.486551738492164"/>
    <n v="0"/>
    <n v="0"/>
    <n v="0"/>
    <n v="0"/>
    <n v="0"/>
    <n v="152.12803701378024"/>
    <n v="0"/>
    <n v="0"/>
    <n v="6"/>
    <s v="20216"/>
    <s v="2021-6-01"/>
  </r>
  <r>
    <s v="VSR"/>
    <x v="52"/>
    <s v="14005005-16"/>
    <n v="2021"/>
    <s v="Junio"/>
    <n v="180"/>
    <s v="USD"/>
    <n v="10800"/>
    <n v="6406.0036577958226"/>
    <n v="0"/>
    <n v="1080"/>
    <n v="0"/>
    <n v="1080"/>
    <n v="114.90762758368392"/>
    <n v="136.63800987744651"/>
    <n v="7.7373330894457659"/>
    <n v="0"/>
    <n v="0"/>
    <n v="89.946206953968655"/>
    <n v="0"/>
    <n v="0"/>
    <n v="0"/>
    <n v="0"/>
    <n v="0"/>
    <n v="1429.2291775045446"/>
    <n v="0"/>
    <n v="0"/>
    <n v="6"/>
    <s v="20216"/>
    <s v="2021-6-01"/>
  </r>
  <r>
    <s v="VSR"/>
    <x v="0"/>
    <s v="14004998-19"/>
    <n v="2021"/>
    <s v="Julio"/>
    <n v="125"/>
    <s v="CLP"/>
    <n v="3753.1168831168829"/>
    <n v="1914.7325264215335"/>
    <n v="0"/>
    <n v="438.31168831168833"/>
    <n v="56.004144269843259"/>
    <n v="0"/>
    <n v="0"/>
    <n v="0"/>
    <n v="0"/>
    <n v="0"/>
    <n v="0"/>
    <n v="0"/>
    <n v="0"/>
    <n v="39.448051948051948"/>
    <n v="0"/>
    <n v="0"/>
    <n v="0"/>
    <n v="60.432924478066873"/>
    <n v="0"/>
    <n v="20.984872530014925"/>
    <n v="7"/>
    <s v="20217"/>
    <s v="2021-7-01"/>
  </r>
  <r>
    <s v="VSR"/>
    <x v="0"/>
    <s v="14004997-19"/>
    <n v="2021"/>
    <s v="Julio"/>
    <n v="175"/>
    <s v="CLP"/>
    <n v="5254.363636363636"/>
    <n v="2927.1031394193137"/>
    <n v="0"/>
    <n v="613.63636363636363"/>
    <n v="78.405801977780555"/>
    <n v="0"/>
    <n v="0"/>
    <n v="0"/>
    <n v="0"/>
    <n v="0"/>
    <n v="0"/>
    <n v="0"/>
    <n v="0"/>
    <n v="55.227272727272727"/>
    <n v="0"/>
    <n v="0"/>
    <n v="0"/>
    <n v="84.606094269293621"/>
    <n v="0"/>
    <n v="29.378821542020898"/>
    <n v="7"/>
    <s v="20217"/>
    <s v="2021-7-01"/>
  </r>
  <r>
    <s v="VSR"/>
    <x v="0"/>
    <s v="14003165-16"/>
    <n v="2021"/>
    <s v="Julio"/>
    <n v="8.25"/>
    <s v="CLP"/>
    <n v="742.5"/>
    <n v="330.60857094575397"/>
    <n v="0"/>
    <n v="74.25"/>
    <n v="3.6962735218096552"/>
    <n v="0"/>
    <n v="0"/>
    <n v="0"/>
    <n v="0"/>
    <n v="0"/>
    <n v="0"/>
    <n v="0"/>
    <n v="0"/>
    <n v="2.6035714285714286"/>
    <n v="0"/>
    <n v="0"/>
    <n v="0"/>
    <n v="3.9885730155524137"/>
    <n v="0"/>
    <n v="1.3850015869809851"/>
    <n v="7"/>
    <s v="20217"/>
    <s v="2021-7-01"/>
  </r>
  <r>
    <s v="VSR"/>
    <x v="0"/>
    <s v="14002618-19"/>
    <n v="2021"/>
    <s v="Julio"/>
    <n v="1625"/>
    <s v="CLP"/>
    <n v="35488.68311688312"/>
    <n v="24329.186361166358"/>
    <n v="0"/>
    <n v="1899.3506493506493"/>
    <n v="728.0538755079624"/>
    <n v="0"/>
    <n v="0"/>
    <n v="0"/>
    <n v="0"/>
    <n v="0"/>
    <n v="0"/>
    <n v="0"/>
    <n v="0"/>
    <n v="512.82467532467535"/>
    <n v="0"/>
    <n v="0"/>
    <n v="0"/>
    <n v="785.62801821486937"/>
    <n v="0"/>
    <n v="272.80334289019407"/>
    <n v="7"/>
    <s v="20217"/>
    <s v="2021-7-01"/>
  </r>
  <r>
    <s v="VSR"/>
    <x v="0"/>
    <s v="14002924-19"/>
    <n v="2021"/>
    <s v="Julio"/>
    <n v="1702.25"/>
    <s v="CLP"/>
    <n v="37175.760514285714"/>
    <n v="22932.973112526986"/>
    <n v="0"/>
    <n v="1989.6428571428571"/>
    <n v="762.66443666672546"/>
    <n v="0"/>
    <n v="0"/>
    <n v="0"/>
    <n v="0"/>
    <n v="0"/>
    <n v="0"/>
    <n v="0"/>
    <n v="0"/>
    <n v="537.20357142857142"/>
    <n v="0"/>
    <n v="0"/>
    <n v="0"/>
    <n v="822.97556554231471"/>
    <n v="0"/>
    <n v="285.77199411374329"/>
    <n v="7"/>
    <s v="20217"/>
    <s v="2021-7-01"/>
  </r>
  <r>
    <s v="VSR"/>
    <x v="0"/>
    <s v="14002923-19"/>
    <n v="2021"/>
    <s v="Julio"/>
    <n v="1945.5"/>
    <s v="CLP"/>
    <n v="42488.143387012984"/>
    <n v="26351.524378111313"/>
    <n v="0"/>
    <n v="2273.9610389610389"/>
    <n v="871.64850141584043"/>
    <n v="0"/>
    <n v="0"/>
    <n v="0"/>
    <n v="0"/>
    <n v="0"/>
    <n v="0"/>
    <n v="0"/>
    <n v="0"/>
    <n v="613.9694805194805"/>
    <n v="0"/>
    <n v="0"/>
    <n v="0"/>
    <n v="940.57803657663283"/>
    <n v="0"/>
    <n v="326.60855605715233"/>
    <n v="7"/>
    <s v="20217"/>
    <s v="2021-7-01"/>
  </r>
  <r>
    <s v="VSR"/>
    <x v="0"/>
    <s v="14002617-19"/>
    <n v="2021"/>
    <s v="Julio"/>
    <n v="304"/>
    <s v="CLP"/>
    <n v="6639.1136415584415"/>
    <n v="3713.0693464033066"/>
    <n v="0"/>
    <n v="355.3246753246753"/>
    <n v="136.20207886425879"/>
    <n v="0"/>
    <n v="0"/>
    <n v="0"/>
    <n v="0"/>
    <n v="0"/>
    <n v="0"/>
    <n v="0"/>
    <n v="0"/>
    <n v="95.937662337662331"/>
    <n v="0"/>
    <n v="0"/>
    <n v="0"/>
    <n v="146.97287233065865"/>
    <n v="0"/>
    <n v="51.035209992996307"/>
    <n v="7"/>
    <s v="20217"/>
    <s v="2021-7-01"/>
  </r>
  <r>
    <s v="VSR"/>
    <x v="0"/>
    <s v="14002505-19"/>
    <n v="2021"/>
    <s v="Julio"/>
    <n v="243.25"/>
    <s v="CLP"/>
    <n v="5312.382872727273"/>
    <n v="2996.4975020446859"/>
    <n v="0"/>
    <n v="284.31818181818181"/>
    <n v="108.98406474911498"/>
    <n v="0"/>
    <n v="0"/>
    <n v="0"/>
    <n v="0"/>
    <n v="0"/>
    <n v="0"/>
    <n v="0"/>
    <n v="0"/>
    <n v="76.765909090909091"/>
    <n v="0"/>
    <n v="0"/>
    <n v="0"/>
    <n v="117.60247103431814"/>
    <n v="0"/>
    <n v="40.836561943409052"/>
    <n v="7"/>
    <s v="20217"/>
    <s v="2021-7-01"/>
  </r>
  <r>
    <s v="VSR"/>
    <x v="0"/>
    <s v="14003162-17"/>
    <n v="2021"/>
    <s v="Julio"/>
    <n v="20.75"/>
    <s v="CLP"/>
    <n v="1078.8038181818183"/>
    <n v="566.49054895106497"/>
    <n v="0"/>
    <n v="107.87305194805195"/>
    <n v="9.2966879487939806"/>
    <n v="0"/>
    <n v="0"/>
    <n v="0"/>
    <n v="0"/>
    <n v="0"/>
    <n v="0"/>
    <n v="0"/>
    <n v="0"/>
    <n v="6.5483766233766234"/>
    <n v="0"/>
    <n v="0"/>
    <n v="0"/>
    <n v="10.0318654633591"/>
    <n v="0"/>
    <n v="3.4834888399824777"/>
    <n v="7"/>
    <s v="20217"/>
    <s v="2021-7-01"/>
  </r>
  <r>
    <s v="VSR"/>
    <x v="0"/>
    <s v="14002528-16"/>
    <n v="2021"/>
    <s v="Julio"/>
    <n v="13.75"/>
    <s v="CLP"/>
    <n v="714.87"/>
    <n v="450.46023954208738"/>
    <n v="0"/>
    <n v="71.482142857142861"/>
    <n v="6.1604558696827585"/>
    <n v="0"/>
    <n v="0"/>
    <n v="0"/>
    <n v="0"/>
    <n v="0"/>
    <n v="0"/>
    <n v="0"/>
    <n v="0"/>
    <n v="4.3392857142857144"/>
    <n v="0"/>
    <n v="0"/>
    <n v="0"/>
    <n v="6.6476216925873564"/>
    <n v="0"/>
    <n v="2.3083359783016419"/>
    <n v="7"/>
    <s v="20217"/>
    <s v="2021-7-01"/>
  </r>
  <r>
    <s v="VSR"/>
    <x v="0"/>
    <s v="14002605-17"/>
    <n v="2021"/>
    <s v="Julio"/>
    <n v="23"/>
    <s v="CLP"/>
    <n v="1195.7825454545455"/>
    <n v="718.24468177198241"/>
    <n v="0"/>
    <n v="119.57012987012988"/>
    <n v="10.30476254565116"/>
    <n v="0"/>
    <n v="0"/>
    <n v="0"/>
    <n v="0"/>
    <n v="0"/>
    <n v="0"/>
    <n v="0"/>
    <n v="0"/>
    <n v="7.2584415584415583"/>
    <n v="0"/>
    <n v="0"/>
    <n v="0"/>
    <n v="11.119658103964305"/>
    <n v="0"/>
    <n v="3.8612165455227467"/>
    <n v="7"/>
    <s v="20217"/>
    <s v="2021-7-01"/>
  </r>
  <r>
    <s v="VSR"/>
    <x v="0"/>
    <s v="14004945-16"/>
    <n v="2021"/>
    <s v="Julio"/>
    <n v="3"/>
    <s v="CLP"/>
    <n v="177.77922077922079"/>
    <n v="100.11547167556566"/>
    <n v="0"/>
    <n v="17.777922077922078"/>
    <n v="0"/>
    <n v="0"/>
    <n v="0"/>
    <n v="0"/>
    <n v="0"/>
    <n v="0"/>
    <n v="0"/>
    <n v="0"/>
    <n v="0"/>
    <n v="0.94675324675324668"/>
    <n v="0"/>
    <n v="0"/>
    <n v="0"/>
    <n v="1.4503901874736049"/>
    <n v="0"/>
    <n v="0.50363694072035825"/>
    <n v="7"/>
    <s v="20217"/>
    <s v="2021-7-01"/>
  </r>
  <r>
    <s v="VSR"/>
    <x v="1"/>
    <s v="14004807-16"/>
    <n v="2021"/>
    <s v="Julio"/>
    <n v="7.5"/>
    <s v="USD"/>
    <n v="1200"/>
    <n v="670.62769689407378"/>
    <n v="0"/>
    <n v="0"/>
    <n v="3.3602486561905955"/>
    <n v="4.8099311440677965"/>
    <n v="2.1466033966033966"/>
    <n v="3.109390609390609"/>
    <n v="0.17607392607392605"/>
    <n v="0"/>
    <n v="0"/>
    <n v="0"/>
    <n v="0"/>
    <n v="0"/>
    <n v="0"/>
    <n v="0"/>
    <n v="0"/>
    <n v="20.164607869069286"/>
    <n v="9.9226087929335574"/>
    <n v="0"/>
    <n v="7"/>
    <s v="20217"/>
    <s v="2021-7-01"/>
  </r>
  <r>
    <s v="VSR"/>
    <x v="1"/>
    <s v="14004877-16"/>
    <n v="2021"/>
    <s v="Julio"/>
    <n v="7.5"/>
    <s v="USD"/>
    <n v="900"/>
    <n v="490.73788556706194"/>
    <n v="0"/>
    <n v="0"/>
    <n v="3.3602486561905955"/>
    <n v="4.8099311440677965"/>
    <n v="2.1466033966033966"/>
    <n v="3.109390609390609"/>
    <n v="0.17607392607392605"/>
    <n v="0"/>
    <n v="0"/>
    <n v="0"/>
    <n v="0"/>
    <n v="0"/>
    <n v="0"/>
    <n v="0"/>
    <n v="0"/>
    <n v="20.164607869069286"/>
    <n v="9.9226087929335574"/>
    <n v="0"/>
    <n v="7"/>
    <s v="20217"/>
    <s v="2021-7-01"/>
  </r>
  <r>
    <s v="VSR"/>
    <x v="1"/>
    <s v="14003090-13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"/>
    <s v="14004806-14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"/>
    <s v="14004965-17"/>
    <n v="2021"/>
    <s v="Julio"/>
    <n v="12.5"/>
    <s v="USD"/>
    <n v="1062.5"/>
    <n v="686.69917339836809"/>
    <n v="0"/>
    <n v="0"/>
    <n v="5.6004144269843259"/>
    <n v="8.0165519067796609"/>
    <n v="3.5776723276723277"/>
    <n v="5.1823176823176818"/>
    <n v="0.29345654345654343"/>
    <n v="0"/>
    <n v="0"/>
    <n v="0"/>
    <n v="0"/>
    <n v="0"/>
    <n v="0"/>
    <n v="0"/>
    <n v="0"/>
    <n v="33.607679781782139"/>
    <n v="16.537681321555926"/>
    <n v="0"/>
    <n v="7"/>
    <s v="20217"/>
    <s v="2021-7-01"/>
  </r>
  <r>
    <s v="VSR"/>
    <x v="1"/>
    <s v="14004966-19"/>
    <n v="2021"/>
    <s v="Julio"/>
    <n v="25"/>
    <s v="USD"/>
    <n v="850"/>
    <n v="454.72593665883056"/>
    <n v="0"/>
    <n v="0"/>
    <n v="11.200828853968652"/>
    <n v="16.033103813559322"/>
    <n v="7.1553446553446554"/>
    <n v="10.364635364635364"/>
    <n v="0.58691308691308686"/>
    <n v="0"/>
    <n v="0"/>
    <n v="0"/>
    <n v="0"/>
    <n v="0"/>
    <n v="0"/>
    <n v="0"/>
    <n v="0"/>
    <n v="67.215359563564277"/>
    <n v="33.075362643111852"/>
    <n v="0"/>
    <n v="7"/>
    <s v="20217"/>
    <s v="2021-7-01"/>
  </r>
  <r>
    <s v="VSR"/>
    <x v="1"/>
    <s v="14004798-18"/>
    <n v="2021"/>
    <s v="Julio"/>
    <n v="25"/>
    <s v="USD"/>
    <n v="850"/>
    <n v="358.36793288170929"/>
    <n v="0"/>
    <n v="0"/>
    <n v="11.200828853968652"/>
    <n v="16.033103813559322"/>
    <n v="7.1553446553446554"/>
    <n v="10.364635364635364"/>
    <n v="0.58691308691308686"/>
    <n v="0"/>
    <n v="0"/>
    <n v="0"/>
    <n v="0"/>
    <n v="0"/>
    <n v="0"/>
    <n v="0"/>
    <n v="0"/>
    <n v="67.215359563564277"/>
    <n v="33.075362643111852"/>
    <n v="0"/>
    <n v="7"/>
    <s v="20217"/>
    <s v="2021-7-01"/>
  </r>
  <r>
    <s v="VSR"/>
    <x v="1"/>
    <s v="14004800-18"/>
    <n v="2021"/>
    <s v="Julio"/>
    <n v="6.25"/>
    <s v="USD"/>
    <n v="212.5"/>
    <n v="89.4744647545362"/>
    <n v="0"/>
    <n v="0"/>
    <n v="2.8002072134921629"/>
    <n v="4.0082759533898304"/>
    <n v="1.7888361638361638"/>
    <n v="2.5911588411588409"/>
    <n v="0.14672827172827171"/>
    <n v="0"/>
    <n v="0"/>
    <n v="0"/>
    <n v="0"/>
    <n v="0"/>
    <n v="0"/>
    <n v="0"/>
    <n v="0"/>
    <n v="16.803839890891069"/>
    <n v="8.268840660777963"/>
    <n v="0"/>
    <n v="7"/>
    <s v="20217"/>
    <s v="2021-7-01"/>
  </r>
  <r>
    <s v="VSR"/>
    <x v="1"/>
    <s v="14004968-19"/>
    <n v="2021"/>
    <s v="Julio"/>
    <n v="6.25"/>
    <s v="USD"/>
    <n v="212.5"/>
    <n v="111.67488695587447"/>
    <n v="0"/>
    <n v="0"/>
    <n v="2.8002072134921629"/>
    <n v="4.0082759533898304"/>
    <n v="1.7888361638361638"/>
    <n v="2.5911588411588409"/>
    <n v="0.14672827172827171"/>
    <n v="0"/>
    <n v="0"/>
    <n v="0"/>
    <n v="0"/>
    <n v="0"/>
    <n v="0"/>
    <n v="0"/>
    <n v="0"/>
    <n v="16.803839890891069"/>
    <n v="8.268840660777963"/>
    <n v="0"/>
    <n v="7"/>
    <s v="20217"/>
    <s v="2021-7-01"/>
  </r>
  <r>
    <s v="VSR"/>
    <x v="1"/>
    <s v="14004967-19"/>
    <n v="2021"/>
    <s v="Julio"/>
    <n v="12.5"/>
    <s v="USD"/>
    <n v="425"/>
    <n v="247.83760715909898"/>
    <n v="0"/>
    <n v="0"/>
    <n v="5.6004144269843259"/>
    <n v="8.0165519067796609"/>
    <n v="3.5776723276723277"/>
    <n v="5.1823176823176818"/>
    <n v="0.29345654345654343"/>
    <n v="0"/>
    <n v="0"/>
    <n v="0"/>
    <n v="0"/>
    <n v="0"/>
    <n v="0"/>
    <n v="0"/>
    <n v="0"/>
    <n v="33.607679781782139"/>
    <n v="16.537681321555926"/>
    <n v="0"/>
    <n v="7"/>
    <s v="20217"/>
    <s v="2021-7-01"/>
  </r>
  <r>
    <s v="VSR"/>
    <x v="1"/>
    <s v="14004971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"/>
    <s v="14004970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"/>
    <s v="14004969-19"/>
    <n v="2021"/>
    <s v="Julio"/>
    <n v="12.5"/>
    <s v="USD"/>
    <n v="312.5"/>
    <n v="201.41048356203123"/>
    <n v="0"/>
    <n v="0"/>
    <n v="5.6004144269843259"/>
    <n v="8.0165519067796609"/>
    <n v="3.5776723276723277"/>
    <n v="5.1823176823176818"/>
    <n v="0.29345654345654343"/>
    <n v="0"/>
    <n v="0"/>
    <n v="0"/>
    <n v="0"/>
    <n v="0"/>
    <n v="0"/>
    <n v="0"/>
    <n v="0"/>
    <n v="33.607679781782139"/>
    <n v="16.537681321555926"/>
    <n v="0"/>
    <n v="7"/>
    <s v="20217"/>
    <s v="2021-7-01"/>
  </r>
  <r>
    <s v="VSR"/>
    <x v="1"/>
    <s v="14005004-19"/>
    <n v="2021"/>
    <s v="Julio"/>
    <n v="60"/>
    <s v="USD"/>
    <n v="3000"/>
    <n v="943.6232386563621"/>
    <n v="0"/>
    <n v="300"/>
    <n v="26.881989249524764"/>
    <n v="38.479449152542372"/>
    <n v="17.172827172827173"/>
    <n v="24.875124875124872"/>
    <n v="1.4085914085914084"/>
    <n v="0"/>
    <n v="0"/>
    <n v="0"/>
    <n v="0"/>
    <n v="0"/>
    <n v="0"/>
    <n v="0"/>
    <n v="0"/>
    <n v="161.31686295255429"/>
    <n v="79.380870343468459"/>
    <n v="0"/>
    <n v="7"/>
    <s v="20217"/>
    <s v="2021-7-01"/>
  </r>
  <r>
    <s v="VSR"/>
    <x v="1"/>
    <s v="14004878-16"/>
    <n v="2021"/>
    <s v="Julio"/>
    <n v="12.5"/>
    <s v="USD"/>
    <n v="1200"/>
    <n v="498.6489296583141"/>
    <n v="0"/>
    <n v="0"/>
    <n v="5.6004144269843259"/>
    <n v="8.0165519067796609"/>
    <n v="3.5776723276723277"/>
    <n v="5.1823176823176818"/>
    <n v="0.29345654345654343"/>
    <n v="0"/>
    <n v="0"/>
    <n v="0"/>
    <n v="0"/>
    <n v="0"/>
    <n v="0"/>
    <n v="0"/>
    <n v="0"/>
    <n v="33.607679781782139"/>
    <n v="16.537681321555926"/>
    <n v="0"/>
    <n v="7"/>
    <s v="20217"/>
    <s v="2021-7-01"/>
  </r>
  <r>
    <s v="VSR"/>
    <x v="1"/>
    <s v="14004809-17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"/>
    <s v="14004952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"/>
    <s v="14004972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"/>
    <s v="14004949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"/>
    <s v="14004950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"/>
    <s v="14004951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"/>
    <s v="14004944-16"/>
    <n v="2021"/>
    <s v="Julio"/>
    <n v="12.5"/>
    <s v="USD"/>
    <n v="900"/>
    <n v="446.02413043390465"/>
    <n v="0"/>
    <n v="90"/>
    <n v="0"/>
    <n v="98.016551906779654"/>
    <n v="3.5776723276723277"/>
    <n v="5.1823176823176818"/>
    <n v="0.29345654345654343"/>
    <n v="0"/>
    <n v="0"/>
    <n v="0"/>
    <n v="0"/>
    <n v="0"/>
    <n v="0"/>
    <n v="0"/>
    <n v="0"/>
    <n v="123.60767978178214"/>
    <n v="16.537681321555926"/>
    <n v="0"/>
    <n v="7"/>
    <s v="20217"/>
    <s v="2021-7-01"/>
  </r>
  <r>
    <s v="VSR"/>
    <x v="1"/>
    <s v="14005003-17"/>
    <n v="2021"/>
    <s v="Julio"/>
    <n v="12.5"/>
    <s v="USD"/>
    <n v="900"/>
    <n v="359.03366879367138"/>
    <n v="0"/>
    <n v="0"/>
    <n v="0"/>
    <n v="8.0165519067796609"/>
    <n v="3.5776723276723277"/>
    <n v="5.1823176823176818"/>
    <n v="0.29345654345654343"/>
    <n v="0"/>
    <n v="0"/>
    <n v="0"/>
    <n v="0"/>
    <n v="0"/>
    <n v="0"/>
    <n v="0"/>
    <n v="0"/>
    <n v="33.607679781782139"/>
    <n v="16.537681321555926"/>
    <n v="0"/>
    <n v="7"/>
    <s v="20217"/>
    <s v="2021-7-01"/>
  </r>
  <r>
    <s v="VSR"/>
    <x v="1"/>
    <s v="14004974-19"/>
    <n v="2021"/>
    <s v="Julio"/>
    <n v="18.75"/>
    <s v="USD"/>
    <n v="675"/>
    <n v="341.54758557177308"/>
    <n v="0"/>
    <n v="0"/>
    <n v="0"/>
    <n v="12.024827860169491"/>
    <n v="5.3665084915084913"/>
    <n v="7.7734765234765231"/>
    <n v="0.44018481518481517"/>
    <n v="0"/>
    <n v="0"/>
    <n v="0"/>
    <n v="0"/>
    <n v="0"/>
    <n v="0"/>
    <n v="0"/>
    <n v="0"/>
    <n v="50.411519672673208"/>
    <n v="24.806521982333891"/>
    <n v="0"/>
    <n v="7"/>
    <s v="20217"/>
    <s v="2021-7-01"/>
  </r>
  <r>
    <s v="VSR"/>
    <x v="1"/>
    <s v="14005002-19"/>
    <n v="2021"/>
    <s v="Julio"/>
    <n v="37.5"/>
    <s v="USD"/>
    <n v="1012.5"/>
    <n v="585.66048904058835"/>
    <n v="0"/>
    <n v="0"/>
    <n v="0"/>
    <n v="24.049655720338983"/>
    <n v="10.733016983016983"/>
    <n v="15.546953046953046"/>
    <n v="0.88036963036963034"/>
    <n v="0"/>
    <n v="0"/>
    <n v="0"/>
    <n v="0"/>
    <n v="0"/>
    <n v="0"/>
    <n v="0"/>
    <n v="0"/>
    <n v="100.82303934534642"/>
    <n v="49.613043964667781"/>
    <n v="0"/>
    <n v="7"/>
    <s v="20217"/>
    <s v="2021-7-01"/>
  </r>
  <r>
    <s v="VSR"/>
    <x v="1"/>
    <s v="14005001-18"/>
    <n v="2021"/>
    <s v="Julio"/>
    <n v="25"/>
    <s v="USD"/>
    <n v="525"/>
    <n v="405.24621001562116"/>
    <n v="0"/>
    <n v="0"/>
    <n v="0"/>
    <n v="16.033103813559322"/>
    <n v="7.1553446553446554"/>
    <n v="10.364635364635364"/>
    <n v="0.58691308691308686"/>
    <n v="0"/>
    <n v="0"/>
    <n v="0"/>
    <n v="0"/>
    <n v="0"/>
    <n v="0"/>
    <n v="0"/>
    <n v="0"/>
    <n v="67.215359563564277"/>
    <n v="33.075362643111852"/>
    <n v="0"/>
    <n v="7"/>
    <s v="20217"/>
    <s v="2021-7-01"/>
  </r>
  <r>
    <s v="VSR"/>
    <x v="2"/>
    <s v="14004790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"/>
    <s v="14004787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"/>
    <s v="14004786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"/>
    <s v="14004789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"/>
    <s v="14004788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"/>
    <s v="14002820-16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"/>
    <s v="14004928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"/>
    <s v="14004929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"/>
    <s v="14002823-16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"/>
    <s v="14002821-17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"/>
    <s v="14002822-14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3"/>
    <s v="14004654-18"/>
    <n v="2021"/>
    <s v="Julio"/>
    <n v="25"/>
    <s v="USD"/>
    <n v="875"/>
    <n v="527.56628152818189"/>
    <n v="0"/>
    <n v="0"/>
    <n v="0"/>
    <n v="9.0886956521739126"/>
    <n v="6.2012987012987022"/>
    <n v="8.9826839826839837"/>
    <n v="0.50865800865800859"/>
    <n v="0"/>
    <n v="0"/>
    <n v="0"/>
    <n v="0"/>
    <n v="0"/>
    <n v="0"/>
    <n v="0"/>
    <n v="0"/>
    <n v="57.856698987926464"/>
    <n v="33.075362643111852"/>
    <n v="0"/>
    <n v="7"/>
    <s v="20217"/>
    <s v="2021-7-01"/>
  </r>
  <r>
    <s v="VSR"/>
    <x v="3"/>
    <s v="14004653-18"/>
    <n v="2021"/>
    <s v="Julio"/>
    <n v="12.5"/>
    <s v="USD"/>
    <n v="350"/>
    <n v="214.27471845911924"/>
    <n v="0"/>
    <n v="0"/>
    <n v="0"/>
    <n v="4.5443478260869563"/>
    <n v="3.1006493506493511"/>
    <n v="4.4913419913419919"/>
    <n v="0.25432900432900429"/>
    <n v="0"/>
    <n v="0"/>
    <n v="0"/>
    <n v="0"/>
    <n v="0"/>
    <n v="0"/>
    <n v="0"/>
    <n v="0"/>
    <n v="28.928349493963232"/>
    <n v="16.537681321555926"/>
    <n v="0"/>
    <n v="7"/>
    <s v="20217"/>
    <s v="2021-7-01"/>
  </r>
  <r>
    <s v="VSR"/>
    <x v="3"/>
    <s v="14004852-18"/>
    <n v="2021"/>
    <s v="Julio"/>
    <n v="12.5"/>
    <s v="USD"/>
    <n v="325"/>
    <n v="195.19202472568503"/>
    <n v="0"/>
    <n v="0"/>
    <n v="0"/>
    <n v="4.5443478260869563"/>
    <n v="3.1006493506493511"/>
    <n v="4.4913419913419919"/>
    <n v="0.25432900432900429"/>
    <n v="0"/>
    <n v="0"/>
    <n v="0"/>
    <n v="0"/>
    <n v="0"/>
    <n v="0"/>
    <n v="0"/>
    <n v="0"/>
    <n v="28.928349493963232"/>
    <n v="16.537681321555926"/>
    <n v="0"/>
    <n v="7"/>
    <s v="20217"/>
    <s v="2021-7-01"/>
  </r>
  <r>
    <s v="VSR"/>
    <x v="3"/>
    <s v="14004652-18"/>
    <n v="2021"/>
    <s v="Julio"/>
    <n v="62.5"/>
    <s v="USD"/>
    <n v="1375"/>
    <n v="968.56107520139062"/>
    <n v="0"/>
    <n v="0"/>
    <n v="0"/>
    <n v="22.721739130434781"/>
    <n v="15.503246753246753"/>
    <n v="22.456709956709958"/>
    <n v="1.2716450216450217"/>
    <n v="0"/>
    <n v="0"/>
    <n v="0"/>
    <n v="0"/>
    <n v="0"/>
    <n v="0"/>
    <n v="0"/>
    <n v="0"/>
    <n v="144.64174746981615"/>
    <n v="82.68840660777964"/>
    <n v="0"/>
    <n v="7"/>
    <s v="20217"/>
    <s v="2021-7-01"/>
  </r>
  <r>
    <s v="VSR"/>
    <x v="3"/>
    <s v="14004655-17"/>
    <n v="2021"/>
    <s v="Julio"/>
    <n v="12.5"/>
    <s v="USD"/>
    <n v="1000"/>
    <n v="443.61066536729402"/>
    <n v="0"/>
    <n v="0"/>
    <n v="0"/>
    <n v="4.5443478260869563"/>
    <n v="3.1006493506493511"/>
    <n v="4.4913419913419919"/>
    <n v="0.25432900432900429"/>
    <n v="0"/>
    <n v="0"/>
    <n v="0"/>
    <n v="0"/>
    <n v="0"/>
    <n v="0"/>
    <n v="0"/>
    <n v="0"/>
    <n v="28.928349493963232"/>
    <n v="16.537681321555926"/>
    <n v="0"/>
    <n v="7"/>
    <s v="20217"/>
    <s v="2021-7-01"/>
  </r>
  <r>
    <s v="VSR"/>
    <x v="3"/>
    <s v="14004887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3"/>
    <s v="14004886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3"/>
    <s v="14004885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"/>
    <s v="14004913-16"/>
    <n v="2021"/>
    <s v="Julio"/>
    <n v="3.25"/>
    <s v="USD"/>
    <n v="585"/>
    <n v="291.89716345793045"/>
    <n v="0"/>
    <n v="19.5"/>
    <n v="1.4561077510159246"/>
    <n v="1.8848470588235293"/>
    <n v="1.6123376623376622"/>
    <n v="2.3354978354978355"/>
    <n v="0.13225108225108226"/>
    <n v="0"/>
    <n v="0"/>
    <n v="4.8720862100066356"/>
    <n v="0"/>
    <n v="0"/>
    <n v="0"/>
    <n v="0"/>
    <n v="0"/>
    <n v="15.136816992521286"/>
    <n v="4.2997971436045406"/>
    <n v="0"/>
    <n v="7"/>
    <s v="20217"/>
    <s v="2021-7-01"/>
  </r>
  <r>
    <s v="VSR"/>
    <x v="4"/>
    <s v="14004877-15"/>
    <n v="2021"/>
    <s v="Julio"/>
    <n v="3.25"/>
    <s v="USD"/>
    <n v="390"/>
    <n v="214.52941293144426"/>
    <n v="0"/>
    <n v="9.75"/>
    <n v="1.4561077510159246"/>
    <n v="1.8848470588235293"/>
    <n v="1.6123376623376622"/>
    <n v="2.3354978354978355"/>
    <n v="0.13225108225108226"/>
    <n v="0"/>
    <n v="0"/>
    <n v="3.2480574733377572"/>
    <n v="0"/>
    <n v="0"/>
    <n v="0"/>
    <n v="0"/>
    <n v="0"/>
    <n v="13.512788255852408"/>
    <n v="4.2997971436045406"/>
    <n v="0"/>
    <n v="7"/>
    <s v="20217"/>
    <s v="2021-7-01"/>
  </r>
  <r>
    <s v="VSR"/>
    <x v="4"/>
    <s v="14004339-17"/>
    <n v="2021"/>
    <s v="Julio"/>
    <n v="30"/>
    <s v="USD"/>
    <n v="1134"/>
    <n v="529.81494040062785"/>
    <n v="0"/>
    <n v="0"/>
    <n v="13.440994624762382"/>
    <n v="17.398588235294117"/>
    <n v="14.883116883116882"/>
    <n v="21.558441558441558"/>
    <n v="1.2207792207792207"/>
    <n v="0"/>
    <n v="0"/>
    <n v="9.4443517301667086"/>
    <n v="0"/>
    <n v="0"/>
    <n v="0"/>
    <n v="0"/>
    <n v="0"/>
    <n v="104.19571279953271"/>
    <n v="39.690435171734229"/>
    <n v="0"/>
    <n v="7"/>
    <s v="20217"/>
    <s v="2021-7-01"/>
  </r>
  <r>
    <s v="VSR"/>
    <x v="4"/>
    <s v="14004343-17"/>
    <n v="2021"/>
    <s v="Julio"/>
    <n v="15"/>
    <s v="USD"/>
    <n v="567"/>
    <n v="242.32927848061584"/>
    <n v="0"/>
    <n v="0"/>
    <n v="6.7204973123811911"/>
    <n v="8.6992941176470584"/>
    <n v="7.441558441558441"/>
    <n v="10.779220779220779"/>
    <n v="0.61038961038961037"/>
    <n v="0"/>
    <n v="0"/>
    <n v="4.7221758650833543"/>
    <n v="0"/>
    <n v="0"/>
    <n v="0"/>
    <n v="0"/>
    <n v="0"/>
    <n v="52.097856399766357"/>
    <n v="19.845217585867115"/>
    <n v="0"/>
    <n v="7"/>
    <s v="20217"/>
    <s v="2021-7-01"/>
  </r>
  <r>
    <s v="VSR"/>
    <x v="4"/>
    <s v="14004340-14"/>
    <n v="2021"/>
    <s v="Julio"/>
    <n v="30"/>
    <s v="USD"/>
    <n v="1134"/>
    <n v="578.95407359186856"/>
    <n v="0"/>
    <n v="0"/>
    <n v="13.440994624762382"/>
    <n v="17.398588235294117"/>
    <n v="14.883116883116882"/>
    <n v="21.558441558441558"/>
    <n v="1.2207792207792207"/>
    <n v="0"/>
    <n v="0"/>
    <n v="9.4443517301667086"/>
    <n v="0"/>
    <n v="0"/>
    <n v="0"/>
    <n v="0"/>
    <n v="0"/>
    <n v="104.19571279953271"/>
    <n v="39.690435171734229"/>
    <n v="0"/>
    <n v="7"/>
    <s v="20217"/>
    <s v="2021-7-01"/>
  </r>
  <r>
    <s v="VSR"/>
    <x v="4"/>
    <s v="14004341-14"/>
    <n v="2021"/>
    <s v="Julio"/>
    <n v="25"/>
    <s v="USD"/>
    <n v="944.99999999999989"/>
    <n v="396.13194715378137"/>
    <n v="0"/>
    <n v="0"/>
    <n v="11.200828853968652"/>
    <n v="14.498823529411764"/>
    <n v="12.402597402597404"/>
    <n v="17.965367965367967"/>
    <n v="1.0173160173160172"/>
    <n v="0"/>
    <n v="0"/>
    <n v="7.8702931084722563"/>
    <n v="0"/>
    <n v="0"/>
    <n v="0"/>
    <n v="0"/>
    <n v="0"/>
    <n v="86.829760666277252"/>
    <n v="33.075362643111852"/>
    <n v="0"/>
    <n v="7"/>
    <s v="20217"/>
    <s v="2021-7-01"/>
  </r>
  <r>
    <s v="VSR"/>
    <x v="4"/>
    <s v="14004413-13"/>
    <n v="2021"/>
    <s v="Julio"/>
    <n v="12.5"/>
    <s v="USD"/>
    <n v="900"/>
    <n v="357.57335715919601"/>
    <n v="0"/>
    <n v="0"/>
    <n v="5.6004144269843259"/>
    <n v="7.249411764705882"/>
    <n v="6.2012987012987022"/>
    <n v="8.9826839826839837"/>
    <n v="0.50865800865800859"/>
    <n v="0"/>
    <n v="0"/>
    <n v="7.4955172461640549"/>
    <n v="0"/>
    <n v="0"/>
    <n v="0"/>
    <n v="0"/>
    <n v="0"/>
    <n v="46.975251025066555"/>
    <n v="16.537681321555926"/>
    <n v="0"/>
    <n v="7"/>
    <s v="20217"/>
    <s v="2021-7-01"/>
  </r>
  <r>
    <s v="VSR"/>
    <x v="4"/>
    <s v="14004414-13"/>
    <n v="2021"/>
    <s v="Julio"/>
    <n v="12.5"/>
    <s v="USD"/>
    <n v="900"/>
    <n v="321.32618352217514"/>
    <n v="0"/>
    <n v="0"/>
    <n v="5.6004144269843259"/>
    <n v="7.249411764705882"/>
    <n v="6.2012987012987022"/>
    <n v="8.9826839826839837"/>
    <n v="0.50865800865800859"/>
    <n v="0"/>
    <n v="0"/>
    <n v="7.4955172461640549"/>
    <n v="0"/>
    <n v="0"/>
    <n v="0"/>
    <n v="0"/>
    <n v="0"/>
    <n v="46.975251025066555"/>
    <n v="16.537681321555926"/>
    <n v="0"/>
    <n v="7"/>
    <s v="20217"/>
    <s v="2021-7-01"/>
  </r>
  <r>
    <s v="VSR"/>
    <x v="4"/>
    <s v="14004346-18"/>
    <n v="2021"/>
    <s v="Julio"/>
    <n v="12.5"/>
    <s v="USD"/>
    <n v="337.5"/>
    <n v="161.00957325289011"/>
    <n v="0"/>
    <n v="37.5"/>
    <n v="5.6004144269843259"/>
    <n v="7.249411764705882"/>
    <n v="6.2012987012987022"/>
    <n v="8.9826839826839837"/>
    <n v="0.50865800865800859"/>
    <n v="0"/>
    <n v="0"/>
    <n v="2.8108189673115205"/>
    <n v="0"/>
    <n v="0"/>
    <n v="0"/>
    <n v="0"/>
    <n v="0"/>
    <n v="42.290552746214018"/>
    <n v="16.537681321555926"/>
    <n v="0"/>
    <n v="7"/>
    <s v="20217"/>
    <s v="2021-7-01"/>
  </r>
  <r>
    <s v="VSR"/>
    <x v="4"/>
    <s v="14004345-17"/>
    <n v="2021"/>
    <s v="Julio"/>
    <n v="62.5"/>
    <s v="USD"/>
    <n v="1687.5"/>
    <n v="817.2440998942335"/>
    <n v="0"/>
    <n v="0"/>
    <n v="28.002072134921629"/>
    <n v="36.247058823529407"/>
    <n v="31.006493506493506"/>
    <n v="44.913419913419915"/>
    <n v="2.5432900432900434"/>
    <n v="0"/>
    <n v="0"/>
    <n v="14.054094836557603"/>
    <n v="0"/>
    <n v="0"/>
    <n v="0"/>
    <n v="0"/>
    <n v="0"/>
    <n v="211.45276373107012"/>
    <n v="82.68840660777964"/>
    <n v="0"/>
    <n v="7"/>
    <s v="20217"/>
    <s v="2021-7-01"/>
  </r>
  <r>
    <s v="VSR"/>
    <x v="5"/>
    <s v="14004391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5"/>
    <s v="14004392-15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5"/>
    <s v="14004390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6"/>
    <s v="14004718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6"/>
    <s v="14004719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6"/>
    <s v="14004720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6"/>
    <s v="14004401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6"/>
    <s v="14004423-16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6"/>
    <s v="14004560-17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6"/>
    <s v="14004791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7"/>
    <s v="14004747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7"/>
    <s v="14004920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7"/>
    <s v="14004205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8"/>
    <s v="14004994-17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8"/>
    <s v="14004992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8"/>
    <s v="14004993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8"/>
    <s v="14004988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8"/>
    <s v="14004989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8"/>
    <s v="14004987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8"/>
    <s v="14004990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8"/>
    <s v="14004991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8"/>
    <s v="14004534-17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8"/>
    <s v="14004539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8"/>
    <s v="14004537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8"/>
    <s v="14004538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8"/>
    <s v="14004540-17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9"/>
    <s v="14004058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9"/>
    <s v="14004842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0"/>
    <s v="14004627-18"/>
    <n v="2021"/>
    <s v="Julio"/>
    <n v="187.5"/>
    <s v="USD"/>
    <n v="6093.75"/>
    <n v="2968.6375610077839"/>
    <n v="0"/>
    <n v="0"/>
    <n v="0"/>
    <n v="468.75"/>
    <n v="46.509740259740255"/>
    <n v="67.370129870129873"/>
    <n v="3.8149350649350651"/>
    <n v="0"/>
    <n v="0"/>
    <n v="50.750898020902454"/>
    <n v="0"/>
    <n v="0"/>
    <n v="0"/>
    <n v="0"/>
    <n v="0"/>
    <n v="885.26092303904659"/>
    <n v="248.06521982333891"/>
    <n v="0"/>
    <n v="7"/>
    <s v="20217"/>
    <s v="2021-7-01"/>
  </r>
  <r>
    <s v="VSR"/>
    <x v="10"/>
    <s v="14004630-18"/>
    <n v="2021"/>
    <s v="Julio"/>
    <n v="187.5"/>
    <s v="USD"/>
    <n v="6093.75"/>
    <n v="2968.6375610077839"/>
    <n v="0"/>
    <n v="0"/>
    <n v="0"/>
    <n v="468.75"/>
    <n v="46.509740259740255"/>
    <n v="67.370129870129873"/>
    <n v="3.8149350649350651"/>
    <n v="0"/>
    <n v="0"/>
    <n v="50.750898020902454"/>
    <n v="0"/>
    <n v="0"/>
    <n v="0"/>
    <n v="0"/>
    <n v="0"/>
    <n v="885.26092303904659"/>
    <n v="248.06521982333891"/>
    <n v="0"/>
    <n v="7"/>
    <s v="20217"/>
    <s v="2021-7-01"/>
  </r>
  <r>
    <s v="VSR"/>
    <x v="11"/>
    <s v="14004591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1"/>
    <s v="14004212-18"/>
    <n v="2021"/>
    <s v="Julio"/>
    <n v="125"/>
    <s v="USD"/>
    <n v="4500"/>
    <n v="2801.4235005019455"/>
    <n v="0"/>
    <n v="0"/>
    <n v="0"/>
    <n v="55.149137931034481"/>
    <n v="38.758116883116884"/>
    <n v="56.141774891774887"/>
    <n v="3.179112554112554"/>
    <n v="0"/>
    <n v="0"/>
    <n v="37.477586230820272"/>
    <n v="0"/>
    <n v="0"/>
    <n v="0"/>
    <n v="0"/>
    <n v="0"/>
    <n v="356.0825417064184"/>
    <n v="165.37681321555928"/>
    <n v="0"/>
    <n v="7"/>
    <s v="20217"/>
    <s v="2021-7-01"/>
  </r>
  <r>
    <s v="VSR"/>
    <x v="11"/>
    <s v="14004700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1"/>
    <s v="14004589-19"/>
    <n v="2021"/>
    <s v="Julio"/>
    <n v="125"/>
    <s v="USD"/>
    <n v="4500"/>
    <n v="2562.1226820585734"/>
    <n v="0"/>
    <n v="0"/>
    <n v="0"/>
    <n v="55.149137931034481"/>
    <n v="38.758116883116884"/>
    <n v="56.141774891774887"/>
    <n v="3.179112554112554"/>
    <n v="0"/>
    <n v="0"/>
    <n v="37.477586230820272"/>
    <n v="0"/>
    <n v="0"/>
    <n v="0"/>
    <n v="0"/>
    <n v="0"/>
    <n v="356.0825417064184"/>
    <n v="165.37681321555928"/>
    <n v="0"/>
    <n v="7"/>
    <s v="20217"/>
    <s v="2021-7-01"/>
  </r>
  <r>
    <s v="VSR"/>
    <x v="11"/>
    <s v="14004213-18"/>
    <n v="2021"/>
    <s v="Julio"/>
    <n v="75"/>
    <s v="USD"/>
    <n v="2025"/>
    <n v="1264.8483491377726"/>
    <n v="0"/>
    <n v="0"/>
    <n v="0"/>
    <n v="33.08948275862069"/>
    <n v="23.254870129870127"/>
    <n v="33.685064935064936"/>
    <n v="1.9074675324675325"/>
    <n v="0"/>
    <n v="0"/>
    <n v="16.864913803869122"/>
    <n v="0"/>
    <n v="0"/>
    <n v="0"/>
    <n v="0"/>
    <n v="0"/>
    <n v="208.02788708922796"/>
    <n v="99.226087929335563"/>
    <n v="0"/>
    <n v="7"/>
    <s v="20217"/>
    <s v="2021-7-01"/>
  </r>
  <r>
    <s v="VSR"/>
    <x v="11"/>
    <s v="14004590-19"/>
    <n v="2021"/>
    <s v="Julio"/>
    <n v="150"/>
    <s v="USD"/>
    <n v="3300"/>
    <n v="2584.0895065631648"/>
    <n v="0"/>
    <n v="0"/>
    <n v="0"/>
    <n v="66.17896551724138"/>
    <n v="46.509740259740255"/>
    <n v="67.370129870129873"/>
    <n v="3.8149350649350651"/>
    <n v="0"/>
    <n v="0"/>
    <n v="27.483563235934866"/>
    <n v="0"/>
    <n v="0"/>
    <n v="0"/>
    <n v="0"/>
    <n v="0"/>
    <n v="409.80950980665256"/>
    <n v="198.45217585867113"/>
    <n v="0"/>
    <n v="7"/>
    <s v="20217"/>
    <s v="2021-7-01"/>
  </r>
  <r>
    <s v="VSR"/>
    <x v="11"/>
    <s v="14004944-16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2"/>
    <s v="14004714-17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2"/>
    <s v="14004712-16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2"/>
    <s v="14004451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2"/>
    <s v="14004713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2"/>
    <s v="14004782-17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2"/>
    <s v="14004781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3"/>
    <s v="14004450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3"/>
    <s v="14004872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3"/>
    <s v="14004783-15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3"/>
    <s v="14004784-15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4"/>
    <s v="14004668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5"/>
    <s v="14004814-18"/>
    <n v="2021"/>
    <s v="Julio"/>
    <n v="62.5"/>
    <s v="USD"/>
    <n v="2500"/>
    <n v="918.13575270842659"/>
    <n v="0"/>
    <n v="250"/>
    <n v="28.002072134921629"/>
    <n v="0"/>
    <n v="14.764996907854051"/>
    <n v="21.387342815914245"/>
    <n v="1.2110904968047824"/>
    <n v="0"/>
    <n v="0"/>
    <n v="20.820881239344597"/>
    <n v="0"/>
    <n v="0"/>
    <n v="0"/>
    <n v="0"/>
    <n v="0"/>
    <n v="140.87271806769732"/>
    <n v="82.68840660777964"/>
    <n v="0"/>
    <n v="7"/>
    <s v="20217"/>
    <s v="2021-7-01"/>
  </r>
  <r>
    <s v="VSR"/>
    <x v="15"/>
    <s v="14004919-16"/>
    <n v="2021"/>
    <s v="Julio"/>
    <n v="25"/>
    <s v="USD"/>
    <n v="1800"/>
    <n v="892.04826086780929"/>
    <n v="0"/>
    <n v="180"/>
    <n v="0"/>
    <n v="180"/>
    <n v="5.9059987631416195"/>
    <n v="8.5549371263656973"/>
    <n v="0.48443619872191301"/>
    <n v="0"/>
    <n v="0"/>
    <n v="14.99103449232811"/>
    <n v="0"/>
    <n v="0"/>
    <n v="0"/>
    <n v="0"/>
    <n v="0"/>
    <n v="243.01176922366918"/>
    <n v="33.075362643111852"/>
    <n v="0"/>
    <n v="7"/>
    <s v="20217"/>
    <s v="2021-7-01"/>
  </r>
  <r>
    <s v="VSR"/>
    <x v="16"/>
    <s v="14004766-18"/>
    <n v="2021"/>
    <s v="Julio"/>
    <n v="15"/>
    <s v="USD"/>
    <n v="600"/>
    <n v="397.21240408459994"/>
    <n v="0"/>
    <n v="0"/>
    <n v="0"/>
    <n v="0"/>
    <n v="7.441558441558441"/>
    <n v="10.779220779220779"/>
    <n v="0.61038961038961037"/>
    <n v="0"/>
    <n v="0"/>
    <n v="4.9970114974427036"/>
    <n v="0"/>
    <n v="0"/>
    <n v="0"/>
    <n v="0"/>
    <n v="0"/>
    <n v="43.673397914478649"/>
    <n v="19.845217585867115"/>
    <n v="0"/>
    <n v="7"/>
    <s v="20217"/>
    <s v="2021-7-01"/>
  </r>
  <r>
    <s v="VSR"/>
    <x v="16"/>
    <s v="14004942-16"/>
    <n v="2021"/>
    <s v="Julio"/>
    <n v="7.5"/>
    <s v="USD"/>
    <n v="1215"/>
    <n v="419.50352267558674"/>
    <n v="0"/>
    <n v="0"/>
    <n v="0"/>
    <n v="0"/>
    <n v="3.7207792207792205"/>
    <n v="5.3896103896103895"/>
    <n v="0.30519480519480519"/>
    <n v="0"/>
    <n v="0"/>
    <n v="10.118948282321474"/>
    <n v="0"/>
    <n v="0"/>
    <n v="0"/>
    <n v="0"/>
    <n v="0"/>
    <n v="29.457141490839447"/>
    <n v="9.9226087929335574"/>
    <n v="0"/>
    <n v="7"/>
    <s v="20217"/>
    <s v="2021-7-01"/>
  </r>
  <r>
    <s v="VSR"/>
    <x v="16"/>
    <s v="14004941-16"/>
    <n v="2021"/>
    <s v="Julio"/>
    <n v="7.5"/>
    <s v="USD"/>
    <n v="1620"/>
    <n v="602.01370270389725"/>
    <n v="0"/>
    <n v="0"/>
    <n v="0"/>
    <n v="0"/>
    <n v="3.7207792207792205"/>
    <n v="5.3896103896103895"/>
    <n v="0.30519480519480519"/>
    <n v="0"/>
    <n v="0"/>
    <n v="13.491931043095299"/>
    <n v="0"/>
    <n v="0"/>
    <n v="0"/>
    <n v="0"/>
    <n v="0"/>
    <n v="32.83012425161327"/>
    <n v="9.9226087929335574"/>
    <n v="0"/>
    <n v="7"/>
    <s v="20217"/>
    <s v="2021-7-01"/>
  </r>
  <r>
    <s v="VSR"/>
    <x v="16"/>
    <s v="14004763-18"/>
    <n v="2021"/>
    <s v="Julio"/>
    <n v="62.5"/>
    <s v="USD"/>
    <n v="2500"/>
    <n v="1192.0638840226857"/>
    <n v="0"/>
    <n v="0"/>
    <n v="0"/>
    <n v="0"/>
    <n v="31.006493506493506"/>
    <n v="44.913419913419915"/>
    <n v="2.5432900432900434"/>
    <n v="0"/>
    <n v="0"/>
    <n v="20.820881239344597"/>
    <n v="0"/>
    <n v="0"/>
    <n v="0"/>
    <n v="0"/>
    <n v="0"/>
    <n v="181.97249131032771"/>
    <n v="82.68840660777964"/>
    <n v="0"/>
    <n v="7"/>
    <s v="20217"/>
    <s v="2021-7-01"/>
  </r>
  <r>
    <s v="VSR"/>
    <x v="16"/>
    <s v="14004764-18"/>
    <n v="2021"/>
    <s v="Julio"/>
    <n v="62.5"/>
    <s v="USD"/>
    <n v="2500"/>
    <n v="1127.4686800593863"/>
    <n v="0"/>
    <n v="0"/>
    <n v="0"/>
    <n v="0"/>
    <n v="31.006493506493506"/>
    <n v="44.913419913419915"/>
    <n v="2.5432900432900434"/>
    <n v="0"/>
    <n v="0"/>
    <n v="20.820881239344597"/>
    <n v="0"/>
    <n v="0"/>
    <n v="0"/>
    <n v="0"/>
    <n v="0"/>
    <n v="181.97249131032771"/>
    <n v="82.68840660777964"/>
    <n v="0"/>
    <n v="7"/>
    <s v="20217"/>
    <s v="2021-7-01"/>
  </r>
  <r>
    <s v="VSR"/>
    <x v="16"/>
    <s v="14004765-18"/>
    <n v="2021"/>
    <s v="Julio"/>
    <n v="25"/>
    <s v="USD"/>
    <n v="1000"/>
    <n v="529.56706921595207"/>
    <n v="0"/>
    <n v="0"/>
    <n v="0"/>
    <n v="0"/>
    <n v="12.402597402597404"/>
    <n v="17.965367965367967"/>
    <n v="1.0173160173160172"/>
    <n v="0"/>
    <n v="0"/>
    <n v="8.328352495737839"/>
    <n v="0"/>
    <n v="0"/>
    <n v="0"/>
    <n v="0"/>
    <n v="0"/>
    <n v="72.788996524131079"/>
    <n v="33.075362643111852"/>
    <n v="0"/>
    <n v="7"/>
    <s v="20217"/>
    <s v="2021-7-01"/>
  </r>
  <r>
    <s v="VSR"/>
    <x v="16"/>
    <s v="14004760-18"/>
    <n v="2021"/>
    <s v="Julio"/>
    <n v="125"/>
    <s v="USD"/>
    <n v="2625"/>
    <n v="2100.1321427080757"/>
    <n v="0"/>
    <n v="0"/>
    <n v="0"/>
    <n v="0"/>
    <n v="62.012987012987011"/>
    <n v="89.82683982683983"/>
    <n v="5.0865800865800868"/>
    <n v="0"/>
    <n v="0"/>
    <n v="21.861925301311825"/>
    <n v="0"/>
    <n v="0"/>
    <n v="0"/>
    <n v="0"/>
    <n v="0"/>
    <n v="344.16514544327805"/>
    <n v="165.37681321555928"/>
    <n v="0"/>
    <n v="7"/>
    <s v="20217"/>
    <s v="2021-7-01"/>
  </r>
  <r>
    <s v="VSR"/>
    <x v="16"/>
    <s v="14004761-18"/>
    <n v="2021"/>
    <s v="Julio"/>
    <n v="50"/>
    <s v="USD"/>
    <n v="1050"/>
    <n v="843.68816813021419"/>
    <n v="0"/>
    <n v="0"/>
    <n v="0"/>
    <n v="0"/>
    <n v="24.805194805194809"/>
    <n v="35.930735930735935"/>
    <n v="2.0346320346320343"/>
    <n v="0"/>
    <n v="0"/>
    <n v="8.7447701205247306"/>
    <n v="0"/>
    <n v="0"/>
    <n v="0"/>
    <n v="0"/>
    <n v="0"/>
    <n v="137.66605817731119"/>
    <n v="66.150725286223704"/>
    <n v="0"/>
    <n v="7"/>
    <s v="20217"/>
    <s v="2021-7-01"/>
  </r>
  <r>
    <s v="VSR"/>
    <x v="16"/>
    <s v="14004940-16"/>
    <n v="2021"/>
    <s v="Julio"/>
    <n v="12.5"/>
    <s v="USD"/>
    <n v="900"/>
    <n v="434.84758082927885"/>
    <n v="0"/>
    <n v="0"/>
    <n v="0"/>
    <n v="0"/>
    <n v="6.2012987012987022"/>
    <n v="8.9826839826839837"/>
    <n v="0.50865800865800859"/>
    <n v="0"/>
    <n v="0"/>
    <n v="7.4955172461640549"/>
    <n v="0"/>
    <n v="0"/>
    <n v="0"/>
    <n v="0"/>
    <n v="0"/>
    <n v="39.725839260360672"/>
    <n v="16.537681321555926"/>
    <n v="0"/>
    <n v="7"/>
    <s v="20217"/>
    <s v="2021-7-01"/>
  </r>
  <r>
    <s v="VSR"/>
    <x v="16"/>
    <s v="14004938-18"/>
    <n v="2021"/>
    <s v="Julio"/>
    <n v="12.5"/>
    <s v="USD"/>
    <n v="900"/>
    <n v="279.26536742529697"/>
    <n v="0"/>
    <n v="0"/>
    <n v="0"/>
    <n v="0"/>
    <n v="6.2012987012987022"/>
    <n v="8.9826839826839837"/>
    <n v="0.50865800865800859"/>
    <n v="0"/>
    <n v="0"/>
    <n v="7.4955172461640549"/>
    <n v="0"/>
    <n v="0"/>
    <n v="0"/>
    <n v="0"/>
    <n v="0"/>
    <n v="39.725839260360672"/>
    <n v="16.537681321555926"/>
    <n v="0"/>
    <n v="7"/>
    <s v="20217"/>
    <s v="2021-7-01"/>
  </r>
  <r>
    <s v="VSR"/>
    <x v="16"/>
    <s v="14004937-18"/>
    <n v="2021"/>
    <s v="Julio"/>
    <n v="12.5"/>
    <s v="USD"/>
    <n v="900"/>
    <n v="298.08052719171201"/>
    <n v="0"/>
    <n v="0"/>
    <n v="0"/>
    <n v="0"/>
    <n v="6.2012987012987022"/>
    <n v="8.9826839826839837"/>
    <n v="0.50865800865800859"/>
    <n v="0"/>
    <n v="0"/>
    <n v="7.4955172461640549"/>
    <n v="0"/>
    <n v="0"/>
    <n v="0"/>
    <n v="0"/>
    <n v="0"/>
    <n v="39.725839260360672"/>
    <n v="16.537681321555926"/>
    <n v="0"/>
    <n v="7"/>
    <s v="20217"/>
    <s v="2021-7-01"/>
  </r>
  <r>
    <s v="VSR"/>
    <x v="17"/>
    <s v="14004955-17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7"/>
    <s v="14004954-18"/>
    <n v="2021"/>
    <s v="Julio"/>
    <n v="75"/>
    <s v="USD"/>
    <n v="6000"/>
    <n v="1459.3630584044122"/>
    <n v="0"/>
    <n v="1500"/>
    <n v="33.602486561905955"/>
    <n v="89.805722891566262"/>
    <n v="39.865491651205943"/>
    <n v="57.745825602968466"/>
    <n v="3.2699443413729123"/>
    <n v="0"/>
    <n v="0"/>
    <n v="0"/>
    <n v="0"/>
    <n v="0"/>
    <n v="0"/>
    <n v="0"/>
    <n v="0"/>
    <n v="289.91307241644915"/>
    <n v="99.226087929335563"/>
    <n v="0"/>
    <n v="7"/>
    <s v="20217"/>
    <s v="2021-7-01"/>
  </r>
  <r>
    <s v="VSR"/>
    <x v="18"/>
    <s v="14004965-17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8"/>
    <s v="14004975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8"/>
    <s v="14004977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8"/>
    <s v="14004976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8"/>
    <s v="14004981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8"/>
    <s v="14004983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8"/>
    <s v="14004982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8"/>
    <s v="14004984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9"/>
    <s v="14004807-16"/>
    <n v="2021"/>
    <s v="Julio"/>
    <n v="15"/>
    <s v="USD"/>
    <n v="2700"/>
    <n v="1341.2553937881476"/>
    <n v="0"/>
    <n v="225"/>
    <n v="6.7204973123811911"/>
    <n v="0"/>
    <n v="3.382526564344746"/>
    <n v="4.8996458087367172"/>
    <n v="0.27744982290436837"/>
    <n v="0"/>
    <n v="0"/>
    <n v="22.486551738492164"/>
    <n v="0"/>
    <n v="0"/>
    <n v="0"/>
    <n v="0"/>
    <n v="0"/>
    <n v="50.89139152034511"/>
    <n v="19.845217585867115"/>
    <n v="0"/>
    <n v="7"/>
    <s v="20217"/>
    <s v="2021-7-01"/>
  </r>
  <r>
    <s v="VSR"/>
    <x v="19"/>
    <s v="14004877-16"/>
    <n v="2021"/>
    <s v="Julio"/>
    <n v="15"/>
    <s v="USD"/>
    <n v="2100"/>
    <n v="981.47577113412387"/>
    <n v="0"/>
    <n v="150"/>
    <n v="6.7204973123811911"/>
    <n v="0"/>
    <n v="3.382526564344746"/>
    <n v="4.8996458087367172"/>
    <n v="0.27744982290436837"/>
    <n v="0"/>
    <n v="0"/>
    <n v="17.489540241049461"/>
    <n v="0"/>
    <n v="0"/>
    <n v="0"/>
    <n v="0"/>
    <n v="0"/>
    <n v="45.894380022902411"/>
    <n v="19.845217585867115"/>
    <n v="0"/>
    <n v="7"/>
    <s v="20217"/>
    <s v="2021-7-01"/>
  </r>
  <r>
    <s v="VSR"/>
    <x v="19"/>
    <s v="14005011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9"/>
    <s v="14005013-19"/>
    <n v="2021"/>
    <s v="Julio"/>
    <n v="12.5"/>
    <s v="USD"/>
    <n v="506.25"/>
    <n v="184.10857324280266"/>
    <n v="0"/>
    <n v="18.75"/>
    <n v="5.6004144269843259"/>
    <n v="0"/>
    <n v="2.8187721369539553"/>
    <n v="4.0830381739472648"/>
    <n v="0.2312081857536403"/>
    <n v="0"/>
    <n v="0"/>
    <n v="4.2162284509672805"/>
    <n v="0"/>
    <n v="0"/>
    <n v="0"/>
    <n v="0"/>
    <n v="0"/>
    <n v="27.886928269178064"/>
    <n v="16.537681321555926"/>
    <n v="0"/>
    <n v="7"/>
    <s v="20217"/>
    <s v="2021-7-01"/>
  </r>
  <r>
    <s v="VSR"/>
    <x v="19"/>
    <s v="14005012-19"/>
    <n v="2021"/>
    <s v="Julio"/>
    <n v="12.5"/>
    <s v="USD"/>
    <n v="506.25"/>
    <n v="164.54466667264109"/>
    <n v="0"/>
    <n v="18.75"/>
    <n v="5.6004144269843259"/>
    <n v="0"/>
    <n v="2.8187721369539553"/>
    <n v="4.0830381739472648"/>
    <n v="0.2312081857536403"/>
    <n v="0"/>
    <n v="0"/>
    <n v="4.2162284509672805"/>
    <n v="0"/>
    <n v="0"/>
    <n v="0"/>
    <n v="0"/>
    <n v="0"/>
    <n v="27.886928269178064"/>
    <n v="16.537681321555926"/>
    <n v="0"/>
    <n v="7"/>
    <s v="20217"/>
    <s v="2021-7-01"/>
  </r>
  <r>
    <s v="VSR"/>
    <x v="19"/>
    <s v="14005014-19"/>
    <n v="2021"/>
    <s v="Julio"/>
    <n v="6.25"/>
    <s v="USD"/>
    <n v="253.125"/>
    <n v="111.69918591945071"/>
    <n v="0"/>
    <n v="9.375"/>
    <n v="2.8002072134921629"/>
    <n v="0"/>
    <n v="1.4093860684769777"/>
    <n v="2.0415190869736324"/>
    <n v="0.11560409287682015"/>
    <n v="0"/>
    <n v="0"/>
    <n v="2.1081142254836402"/>
    <n v="0"/>
    <n v="0"/>
    <n v="0"/>
    <n v="0"/>
    <n v="0"/>
    <n v="13.943464134589032"/>
    <n v="8.268840660777963"/>
    <n v="0"/>
    <n v="7"/>
    <s v="20217"/>
    <s v="2021-7-01"/>
  </r>
  <r>
    <s v="VSR"/>
    <x v="19"/>
    <s v="14005009-16"/>
    <n v="2021"/>
    <s v="Julio"/>
    <n v="6.25"/>
    <s v="USD"/>
    <n v="478.125"/>
    <n v="178.25151257910511"/>
    <n v="0"/>
    <n v="18.75"/>
    <n v="2.8002072134921629"/>
    <n v="0"/>
    <n v="1.4093860684769777"/>
    <n v="2.0415190869736324"/>
    <n v="0.11560409287682015"/>
    <n v="0"/>
    <n v="0"/>
    <n v="3.9819935370246542"/>
    <n v="0"/>
    <n v="0"/>
    <n v="0"/>
    <n v="0"/>
    <n v="0"/>
    <n v="15.817343446130046"/>
    <n v="8.268840660777963"/>
    <n v="0"/>
    <n v="7"/>
    <s v="20217"/>
    <s v="2021-7-01"/>
  </r>
  <r>
    <s v="VSR"/>
    <x v="19"/>
    <s v="14004806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9"/>
    <s v="14005010-16"/>
    <n v="2021"/>
    <s v="Julio"/>
    <n v="6.25"/>
    <s v="USD"/>
    <n v="478.125"/>
    <n v="416.08403450309169"/>
    <n v="0"/>
    <n v="18.75"/>
    <n v="2.8002072134921629"/>
    <n v="0"/>
    <n v="1.4093860684769777"/>
    <n v="2.0415190869736324"/>
    <n v="0.11560409287682015"/>
    <n v="0"/>
    <n v="0"/>
    <n v="3.9819935370246542"/>
    <n v="0"/>
    <n v="0"/>
    <n v="0"/>
    <n v="0"/>
    <n v="0"/>
    <n v="15.817343446130046"/>
    <n v="8.268840660777963"/>
    <n v="0"/>
    <n v="7"/>
    <s v="20217"/>
    <s v="2021-7-01"/>
  </r>
  <r>
    <s v="VSR"/>
    <x v="19"/>
    <s v="14005015-19"/>
    <n v="2021"/>
    <s v="Julio"/>
    <n v="37.5"/>
    <s v="USD"/>
    <n v="1012.5"/>
    <n v="533.50702386201681"/>
    <n v="0"/>
    <n v="37.5"/>
    <n v="16.801243280952978"/>
    <n v="0"/>
    <n v="8.4563164108618647"/>
    <n v="12.249114521841795"/>
    <n v="0.69362455726092098"/>
    <n v="0"/>
    <n v="0"/>
    <n v="8.432456901934561"/>
    <n v="0"/>
    <n v="0"/>
    <n v="0"/>
    <n v="0"/>
    <n v="0"/>
    <n v="79.44455635656692"/>
    <n v="49.613043964667781"/>
    <n v="0"/>
    <n v="7"/>
    <s v="20217"/>
    <s v="2021-7-01"/>
  </r>
  <r>
    <s v="VSR"/>
    <x v="19"/>
    <s v="14005019-19"/>
    <n v="2021"/>
    <s v="Julio"/>
    <n v="12.5"/>
    <s v="USD"/>
    <n v="506.25"/>
    <n v="168.40191740730637"/>
    <n v="0"/>
    <n v="18.75"/>
    <n v="5.6004144269843259"/>
    <n v="0"/>
    <n v="2.8187721369539553"/>
    <n v="4.0830381739472648"/>
    <n v="0.2312081857536403"/>
    <n v="0"/>
    <n v="0"/>
    <n v="4.2162284509672805"/>
    <n v="0"/>
    <n v="0"/>
    <n v="0"/>
    <n v="0"/>
    <n v="0"/>
    <n v="27.886928269178064"/>
    <n v="16.537681321555926"/>
    <n v="0"/>
    <n v="7"/>
    <s v="20217"/>
    <s v="2021-7-01"/>
  </r>
  <r>
    <s v="VSR"/>
    <x v="19"/>
    <s v="14005018-19"/>
    <n v="2021"/>
    <s v="Julio"/>
    <n v="12.5"/>
    <s v="USD"/>
    <n v="506.25"/>
    <n v="169.31074516905238"/>
    <n v="0"/>
    <n v="18.75"/>
    <n v="5.6004144269843259"/>
    <n v="0"/>
    <n v="2.8187721369539553"/>
    <n v="4.0830381739472648"/>
    <n v="0.2312081857536403"/>
    <n v="0"/>
    <n v="0"/>
    <n v="4.2162284509672805"/>
    <n v="0"/>
    <n v="0"/>
    <n v="0"/>
    <n v="0"/>
    <n v="0"/>
    <n v="27.886928269178064"/>
    <n v="16.537681321555926"/>
    <n v="0"/>
    <n v="7"/>
    <s v="20217"/>
    <s v="2021-7-01"/>
  </r>
  <r>
    <s v="VSR"/>
    <x v="19"/>
    <s v="14005021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9"/>
    <s v="14005020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19"/>
    <s v="14005016-17"/>
    <n v="2021"/>
    <s v="Julio"/>
    <n v="6.25"/>
    <s v="USD"/>
    <n v="450"/>
    <n v="167.71946913328119"/>
    <n v="0"/>
    <n v="18.75"/>
    <n v="2.8002072134921629"/>
    <n v="0"/>
    <n v="1.4093860684769777"/>
    <n v="2.0415190869736324"/>
    <n v="0.11560409287682015"/>
    <n v="0"/>
    <n v="0"/>
    <n v="3.7477586230820275"/>
    <n v="0"/>
    <n v="0"/>
    <n v="0"/>
    <n v="0"/>
    <n v="0"/>
    <n v="15.583108532187421"/>
    <n v="8.268840660777963"/>
    <n v="0"/>
    <n v="7"/>
    <s v="20217"/>
    <s v="2021-7-01"/>
  </r>
  <r>
    <s v="VSR"/>
    <x v="19"/>
    <s v="14004809-17"/>
    <n v="2021"/>
    <s v="Julio"/>
    <n v="6.25"/>
    <s v="USD"/>
    <n v="450"/>
    <n v="188.85927565823425"/>
    <n v="0"/>
    <n v="18.75"/>
    <n v="2.8002072134921629"/>
    <n v="0"/>
    <n v="1.4093860684769777"/>
    <n v="2.0415190869736324"/>
    <n v="0.11560409287682015"/>
    <n v="0"/>
    <n v="0"/>
    <n v="3.7477586230820275"/>
    <n v="0"/>
    <n v="0"/>
    <n v="0"/>
    <n v="0"/>
    <n v="0"/>
    <n v="15.583108532187421"/>
    <n v="8.268840660777963"/>
    <n v="0"/>
    <n v="7"/>
    <s v="20217"/>
    <s v="2021-7-01"/>
  </r>
  <r>
    <s v="VSR"/>
    <x v="19"/>
    <s v="14004944-16"/>
    <n v="2021"/>
    <s v="Julio"/>
    <n v="55"/>
    <s v="USD"/>
    <n v="3547.5"/>
    <n v="1962.5061739091805"/>
    <n v="0"/>
    <n v="165"/>
    <n v="0"/>
    <n v="354.75"/>
    <n v="12.402597402597404"/>
    <n v="17.965367965367964"/>
    <n v="1.0173160173160174"/>
    <n v="0"/>
    <n v="0"/>
    <n v="29.544830478629983"/>
    <n v="0"/>
    <n v="0"/>
    <n v="0"/>
    <n v="0"/>
    <n v="0"/>
    <n v="488.44590967875746"/>
    <n v="72.765797814846081"/>
    <n v="0"/>
    <n v="7"/>
    <s v="20217"/>
    <s v="2021-7-01"/>
  </r>
  <r>
    <s v="VIA"/>
    <x v="20"/>
    <s v="14003643-18"/>
    <n v="2021"/>
    <s v="Julio"/>
    <n v="62.5"/>
    <s v="CAD"/>
    <n v="1859.375"/>
    <n v="1026.7631163604813"/>
    <n v="26.250000000000004"/>
    <n v="148.75000000000009"/>
    <n v="28.002072134921629"/>
    <n v="0"/>
    <n v="130.62770562770564"/>
    <n v="124.45887445887445"/>
    <n v="12.716450216450216"/>
    <n v="0"/>
    <n v="0"/>
    <n v="15.485530421762544"/>
    <n v="0"/>
    <n v="0"/>
    <n v="0"/>
    <n v="0"/>
    <n v="0"/>
    <n v="284.55994630431803"/>
    <n v="1.2713855795251998"/>
    <n v="0"/>
    <n v="7"/>
    <s v="20217"/>
    <s v="2021-7-01"/>
  </r>
  <r>
    <s v="VIA"/>
    <x v="20"/>
    <s v="14003963-18"/>
    <n v="2021"/>
    <s v="Julio"/>
    <n v="7.5"/>
    <s v="CAD"/>
    <n v="299.25"/>
    <n v="146.30765441586414"/>
    <n v="3.1500000000000004"/>
    <n v="17.850000000000009"/>
    <n v="3.3602486561905955"/>
    <n v="0"/>
    <n v="15.675324675324676"/>
    <n v="14.935064935064934"/>
    <n v="1.525974025974026"/>
    <n v="0"/>
    <n v="0"/>
    <n v="2.4922594843495482"/>
    <n v="0"/>
    <n v="0"/>
    <n v="0"/>
    <n v="0"/>
    <n v="0"/>
    <n v="34.781189390256202"/>
    <n v="0.15256626954302399"/>
    <n v="0"/>
    <n v="7"/>
    <s v="20217"/>
    <s v="2021-7-01"/>
  </r>
  <r>
    <s v="VIA"/>
    <x v="20"/>
    <s v="14004785-19"/>
    <n v="2021"/>
    <s v="Julio"/>
    <n v="43.75"/>
    <s v="CAD"/>
    <n v="1301.5625"/>
    <n v="603.46943838227003"/>
    <n v="18.374999999999996"/>
    <n v="104.12499999999997"/>
    <n v="19.601450494445139"/>
    <n v="0"/>
    <n v="91.439393939393938"/>
    <n v="87.12121212121211"/>
    <n v="8.9015151515151505"/>
    <n v="0"/>
    <n v="0"/>
    <n v="10.839871295233781"/>
    <n v="0"/>
    <n v="0"/>
    <n v="0"/>
    <n v="0"/>
    <n v="0"/>
    <n v="199.19196241302265"/>
    <n v="0.88996990566763989"/>
    <n v="0"/>
    <n v="7"/>
    <s v="20217"/>
    <s v="2021-7-01"/>
  </r>
  <r>
    <s v="VIA"/>
    <x v="20"/>
    <s v="14004919-16"/>
    <n v="2021"/>
    <s v="Julio"/>
    <n v="25"/>
    <s v="CAD"/>
    <n v="1814.75"/>
    <n v="892.04826086780929"/>
    <n v="27.221249999999998"/>
    <n v="154.25374999999997"/>
    <n v="0"/>
    <n v="0"/>
    <n v="52.251082251082252"/>
    <n v="49.78354978354978"/>
    <n v="5.0865800865800868"/>
    <n v="0"/>
    <n v="0"/>
    <n v="15.113877691640242"/>
    <n v="0"/>
    <n v="0"/>
    <n v="0"/>
    <n v="0"/>
    <n v="0"/>
    <n v="122.74364404466245"/>
    <n v="0.50855423181007997"/>
    <n v="0"/>
    <n v="7"/>
    <s v="20217"/>
    <s v="2021-7-01"/>
  </r>
  <r>
    <s v="VIA"/>
    <x v="21"/>
    <s v="14003549-19"/>
    <n v="2021"/>
    <s v="Julio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IA"/>
    <x v="21"/>
    <s v="14004432-18"/>
    <n v="2021"/>
    <s v="Julio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2"/>
    <s v="14004814-18"/>
    <n v="2021"/>
    <s v="Julio"/>
    <n v="137.25"/>
    <s v="USD"/>
    <n v="5215.5"/>
    <n v="2016.2261129477049"/>
    <n v="555.86250000000007"/>
    <n v="679.38750000000005"/>
    <n v="61.492550408287897"/>
    <n v="0"/>
    <n v="39.882711038961041"/>
    <n v="61.643668831168831"/>
    <n v="3.4906655844155843"/>
    <n v="0"/>
    <n v="0"/>
    <n v="0"/>
    <n v="0"/>
    <n v="0"/>
    <n v="0"/>
    <n v="0"/>
    <n v="0"/>
    <n v="107.8090081871828"/>
    <n v="2.7919627326373391"/>
    <n v="0"/>
    <n v="7"/>
    <s v="20217"/>
    <s v="2021-7-01"/>
  </r>
  <r>
    <s v="VSR"/>
    <x v="22"/>
    <s v="14004947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2"/>
    <s v="14004840-18"/>
    <n v="2021"/>
    <s v="Julio"/>
    <n v="158.5"/>
    <s v="USD"/>
    <n v="6023"/>
    <n v="1994.2263176097383"/>
    <n v="641.92500000000007"/>
    <n v="784.57500000000005"/>
    <n v="71.013254934161253"/>
    <n v="0"/>
    <n v="46.057629870129873"/>
    <n v="71.187770562770552"/>
    <n v="4.0311147186147185"/>
    <n v="0"/>
    <n v="0"/>
    <n v="0"/>
    <n v="0"/>
    <n v="0"/>
    <n v="0"/>
    <n v="0"/>
    <n v="0"/>
    <n v="124.50074898119105"/>
    <n v="3.224233829675907"/>
    <n v="0"/>
    <n v="7"/>
    <s v="20217"/>
    <s v="2021-7-01"/>
  </r>
  <r>
    <s v="VSR"/>
    <x v="22"/>
    <s v="14004841-18"/>
    <n v="2021"/>
    <s v="Julio"/>
    <n v="76"/>
    <s v="USD"/>
    <n v="2888"/>
    <n v="1074.180022065204"/>
    <n v="307.8"/>
    <n v="376.20000000000005"/>
    <n v="34.050519716064699"/>
    <n v="0"/>
    <n v="22.084415584415584"/>
    <n v="34.134199134199136"/>
    <n v="1.9329004329004329"/>
    <n v="0"/>
    <n v="0"/>
    <n v="0"/>
    <n v="0"/>
    <n v="0"/>
    <n v="0"/>
    <n v="0"/>
    <n v="0"/>
    <n v="59.697520016217794"/>
    <n v="1.5460048647026432"/>
    <n v="0"/>
    <n v="7"/>
    <s v="20217"/>
    <s v="2021-7-01"/>
  </r>
  <r>
    <s v="VSR"/>
    <x v="22"/>
    <s v="14004816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2"/>
    <s v="14004813-18"/>
    <n v="2021"/>
    <s v="Julio"/>
    <n v="267.0625"/>
    <s v="USD"/>
    <n v="10148.375"/>
    <n v="4953.6418136540897"/>
    <n v="1081.6031250000001"/>
    <n v="1321.9593750000001"/>
    <n v="119.65285423252011"/>
    <n v="0"/>
    <n v="77.604200487012974"/>
    <n v="119.94690205627705"/>
    <n v="6.7921739718614713"/>
    <n v="0"/>
    <n v="0"/>
    <n v="0"/>
    <n v="0"/>
    <n v="0"/>
    <n v="0"/>
    <n v="0"/>
    <n v="0"/>
    <n v="209.77590709646267"/>
    <n v="5.4326305813111784"/>
    <n v="0"/>
    <n v="7"/>
    <s v="20217"/>
    <s v="2021-7-01"/>
  </r>
  <r>
    <s v="VSR"/>
    <x v="22"/>
    <s v="14004815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2"/>
    <s v="14004817-19"/>
    <n v="2021"/>
    <s v="Julio"/>
    <n v="104.75"/>
    <s v="USD"/>
    <n v="4399.5"/>
    <n v="1458.0833251809895"/>
    <n v="424.23750000000001"/>
    <n v="518.51250000000005"/>
    <n v="46.931472898128646"/>
    <n v="0"/>
    <n v="30.438717532467532"/>
    <n v="47.046807359307358"/>
    <n v="2.6640963203463199"/>
    <n v="0"/>
    <n v="0"/>
    <n v="0"/>
    <n v="0"/>
    <n v="0"/>
    <n v="0"/>
    <n v="0"/>
    <n v="0"/>
    <n v="82.280463443405438"/>
    <n v="2.1308422312842348"/>
    <n v="0"/>
    <n v="7"/>
    <s v="20217"/>
    <s v="2021-7-01"/>
  </r>
  <r>
    <s v="VSR"/>
    <x v="22"/>
    <s v="14004946-19"/>
    <n v="2021"/>
    <s v="Julio"/>
    <n v="57.5"/>
    <s v="USD"/>
    <n v="2415"/>
    <n v="714.14978630088217"/>
    <n v="232.875"/>
    <n v="284.625"/>
    <n v="25.761906364127899"/>
    <n v="0"/>
    <n v="16.708603896103895"/>
    <n v="25.825216450216448"/>
    <n v="1.4623917748917747"/>
    <n v="0"/>
    <n v="0"/>
    <n v="0"/>
    <n v="0"/>
    <n v="0"/>
    <n v="0"/>
    <n v="0"/>
    <n v="0"/>
    <n v="45.165886854375302"/>
    <n v="1.1696747331631838"/>
    <n v="0"/>
    <n v="7"/>
    <s v="20217"/>
    <s v="2021-7-01"/>
  </r>
  <r>
    <s v="VSR"/>
    <x v="22"/>
    <s v="14004934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2"/>
    <s v="14004819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2"/>
    <s v="14004818-19"/>
    <n v="2021"/>
    <s v="Julio"/>
    <n v="178.3125"/>
    <s v="USD"/>
    <n v="7489.125"/>
    <n v="2196.5589345666722"/>
    <n v="722.16562499999998"/>
    <n v="882.64687500000002"/>
    <n v="79.889911800931401"/>
    <n v="0"/>
    <n v="51.814833603896105"/>
    <n v="80.086241883116884"/>
    <n v="4.5350040584415581"/>
    <n v="0"/>
    <n v="0"/>
    <n v="0"/>
    <n v="0"/>
    <n v="0"/>
    <n v="0"/>
    <n v="0"/>
    <n v="0"/>
    <n v="140.06334260383994"/>
    <n v="3.6272630583853953"/>
    <n v="0"/>
    <n v="7"/>
    <s v="20217"/>
    <s v="2021-7-01"/>
  </r>
  <r>
    <s v="VSR"/>
    <x v="22"/>
    <s v="14004011-15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2"/>
    <s v="14004013-17"/>
    <n v="2021"/>
    <s v="Julio"/>
    <n v="35"/>
    <s v="USD"/>
    <n v="2450"/>
    <n v="1095.7485732148727"/>
    <n v="126"/>
    <n v="154"/>
    <n v="15.681160395556113"/>
    <n v="0"/>
    <n v="10.170454545454547"/>
    <n v="15.719696969696969"/>
    <n v="0.89015151515151514"/>
    <n v="0"/>
    <n v="0"/>
    <n v="0"/>
    <n v="0"/>
    <n v="0"/>
    <n v="0"/>
    <n v="0"/>
    <n v="0"/>
    <n v="27.492278954837143"/>
    <n v="0.71197592453411196"/>
    <n v="0"/>
    <n v="7"/>
    <s v="20217"/>
    <s v="2021-7-01"/>
  </r>
  <r>
    <s v="VSR"/>
    <x v="22"/>
    <s v="14002606-14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2"/>
    <s v="14004916-16"/>
    <n v="2021"/>
    <s v="Julio"/>
    <n v="75"/>
    <s v="USD"/>
    <n v="5445"/>
    <n v="2502.8867918891419"/>
    <n v="243"/>
    <n v="297"/>
    <n v="0"/>
    <n v="540"/>
    <n v="21.793831168831169"/>
    <n v="33.685064935064936"/>
    <n v="1.9074675324675325"/>
    <n v="0"/>
    <n v="0"/>
    <n v="0"/>
    <n v="0"/>
    <n v="0"/>
    <n v="0"/>
    <n v="0"/>
    <n v="0"/>
    <n v="598.91202633179387"/>
    <n v="1.5256626954302399"/>
    <n v="0"/>
    <n v="7"/>
    <s v="20217"/>
    <s v="2021-7-01"/>
  </r>
  <r>
    <s v="VSR"/>
    <x v="23"/>
    <s v="14004889-18"/>
    <n v="2021"/>
    <s v="Julio"/>
    <n v="25"/>
    <s v="USD"/>
    <n v="800"/>
    <n v="312.5954254426432"/>
    <n v="0"/>
    <n v="50"/>
    <n v="11.200828853968652"/>
    <n v="0"/>
    <n v="6.7886658795749701"/>
    <n v="8.1660763478945295"/>
    <n v="0.4624163715072806"/>
    <n v="0"/>
    <n v="0"/>
    <n v="0"/>
    <n v="0"/>
    <n v="0"/>
    <n v="0"/>
    <n v="0"/>
    <n v="0"/>
    <n v="47.425562500177392"/>
    <n v="32.008403901200609"/>
    <n v="0"/>
    <n v="7"/>
    <s v="20217"/>
    <s v="2021-7-01"/>
  </r>
  <r>
    <s v="VSR"/>
    <x v="23"/>
    <s v="14004744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3"/>
    <s v="14004893-18"/>
    <n v="2021"/>
    <s v="Julio"/>
    <n v="12.5"/>
    <s v="USD"/>
    <n v="400"/>
    <n v="155.06581821034032"/>
    <n v="0"/>
    <n v="25"/>
    <n v="5.6004144269843259"/>
    <n v="0"/>
    <n v="3.3943329397874851"/>
    <n v="4.0830381739472648"/>
    <n v="0.2312081857536403"/>
    <n v="0"/>
    <n v="0"/>
    <n v="0"/>
    <n v="0"/>
    <n v="0"/>
    <n v="0"/>
    <n v="0"/>
    <n v="0"/>
    <n v="23.712781250088696"/>
    <n v="16.004201950600304"/>
    <n v="0"/>
    <n v="7"/>
    <s v="20217"/>
    <s v="2021-7-01"/>
  </r>
  <r>
    <s v="VSR"/>
    <x v="23"/>
    <s v="14004891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3"/>
    <s v="14004681-18"/>
    <n v="2021"/>
    <s v="Julio"/>
    <n v="87.5"/>
    <s v="USD"/>
    <n v="3062.5"/>
    <n v="1511.9229736908039"/>
    <n v="0"/>
    <n v="175"/>
    <n v="39.202900988890278"/>
    <n v="0"/>
    <n v="23.760330578512399"/>
    <n v="28.581267217630852"/>
    <n v="1.6184573002754821"/>
    <n v="0"/>
    <n v="0"/>
    <n v="0"/>
    <n v="0"/>
    <n v="0"/>
    <n v="0"/>
    <n v="0"/>
    <n v="0"/>
    <n v="165.98946875062086"/>
    <n v="112.02941365420213"/>
    <n v="0"/>
    <n v="7"/>
    <s v="20217"/>
    <s v="2021-7-01"/>
  </r>
  <r>
    <s v="VSR"/>
    <x v="23"/>
    <s v="14004834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4"/>
    <s v="14003816-18"/>
    <n v="2021"/>
    <s v="Julio"/>
    <n v="12.25"/>
    <s v="USD"/>
    <n v="304.16749999999996"/>
    <n v="157.50959845780429"/>
    <n v="0"/>
    <n v="14.7"/>
    <n v="5.4884061384446392"/>
    <n v="0"/>
    <n v="4.3078512396694215"/>
    <n v="4.2871900826446288"/>
    <n v="0.24276859504132231"/>
    <n v="0"/>
    <n v="0"/>
    <n v="2.5332141577473388"/>
    <n v="0"/>
    <n v="0"/>
    <n v="0"/>
    <n v="0"/>
    <n v="0"/>
    <n v="27.055141986691005"/>
    <n v="15.684117911588297"/>
    <n v="0"/>
    <n v="7"/>
    <s v="20217"/>
    <s v="2021-7-01"/>
  </r>
  <r>
    <s v="VSR"/>
    <x v="24"/>
    <s v="14003812-19"/>
    <n v="2021"/>
    <s v="Julio"/>
    <n v="3"/>
    <s v="USD"/>
    <n v="74.489999999999995"/>
    <n v="38.321045198875439"/>
    <n v="0"/>
    <n v="3.5999999999999996"/>
    <n v="1.3440994624762381"/>
    <n v="0"/>
    <n v="1.0549839770618992"/>
    <n v="1.0499241018721539"/>
    <n v="5.9453533479507506E-2"/>
    <n v="0"/>
    <n v="0"/>
    <n v="0.62037897740751158"/>
    <n v="0"/>
    <n v="0"/>
    <n v="0"/>
    <n v="0"/>
    <n v="0"/>
    <n v="6.6257490579651463"/>
    <n v="3.8410084681440733"/>
    <n v="0"/>
    <n v="7"/>
    <s v="20217"/>
    <s v="2021-7-01"/>
  </r>
  <r>
    <s v="VSR"/>
    <x v="24"/>
    <s v="14003820-18"/>
    <n v="2021"/>
    <s v="Julio"/>
    <n v="9.25"/>
    <s v="USD"/>
    <n v="229.67749999999998"/>
    <n v="119.63015361616472"/>
    <n v="0"/>
    <n v="11.1"/>
    <n v="4.1443066759684006"/>
    <n v="0"/>
    <n v="3.2528672626075226"/>
    <n v="3.2372659807724742"/>
    <n v="0.18331506156181479"/>
    <n v="0"/>
    <n v="0"/>
    <n v="1.9128351803398274"/>
    <n v="0"/>
    <n v="0"/>
    <n v="0"/>
    <n v="0"/>
    <n v="0"/>
    <n v="20.429392928725861"/>
    <n v="11.843109443444224"/>
    <n v="0"/>
    <n v="7"/>
    <s v="20217"/>
    <s v="2021-7-01"/>
  </r>
  <r>
    <s v="VSR"/>
    <x v="24"/>
    <s v="14003817-19"/>
    <n v="2021"/>
    <s v="Julio"/>
    <n v="8.25"/>
    <s v="USD"/>
    <n v="204.8475"/>
    <n v="103.88925421236273"/>
    <n v="0"/>
    <n v="9.9"/>
    <n v="3.6962735218096552"/>
    <n v="0"/>
    <n v="2.9012059369202228"/>
    <n v="2.887291280148423"/>
    <n v="0.16349721706864564"/>
    <n v="0"/>
    <n v="0"/>
    <n v="1.7060421878706569"/>
    <n v="0"/>
    <n v="0"/>
    <n v="0"/>
    <n v="0"/>
    <n v="0"/>
    <n v="18.220809909404146"/>
    <n v="10.562773287396199"/>
    <n v="0"/>
    <n v="7"/>
    <s v="20217"/>
    <s v="2021-7-01"/>
  </r>
  <r>
    <s v="VSR"/>
    <x v="24"/>
    <s v="14004704-19"/>
    <n v="2021"/>
    <s v="Julio"/>
    <n v="75"/>
    <s v="USD"/>
    <n v="1818.75"/>
    <n v="937.78627632792973"/>
    <n v="0"/>
    <n v="87"/>
    <n v="33.602486561905955"/>
    <n v="0"/>
    <n v="26.37459942654748"/>
    <n v="26.248102546803846"/>
    <n v="1.4863383369876875"/>
    <n v="0"/>
    <n v="0"/>
    <n v="15.147191101623195"/>
    <n v="0"/>
    <n v="0"/>
    <n v="0"/>
    <n v="0"/>
    <n v="0"/>
    <n v="165.28144311556406"/>
    <n v="96.025211703601826"/>
    <n v="0"/>
    <n v="7"/>
    <s v="20217"/>
    <s v="2021-7-01"/>
  </r>
  <r>
    <s v="VSR"/>
    <x v="24"/>
    <s v="14004703-19"/>
    <n v="2021"/>
    <s v="Julio"/>
    <n v="15"/>
    <s v="USD"/>
    <n v="496.79999999999995"/>
    <n v="332.5068945919013"/>
    <n v="0"/>
    <n v="17.399999999999999"/>
    <n v="6.7204973123811911"/>
    <n v="0"/>
    <n v="5.2749198853094956"/>
    <n v="5.2496205093607697"/>
    <n v="0.29726766739753757"/>
    <n v="0"/>
    <n v="0"/>
    <n v="4.1375255198825576"/>
    <n v="0"/>
    <n v="0"/>
    <n v="0"/>
    <n v="0"/>
    <n v="0"/>
    <n v="34.164375922670722"/>
    <n v="19.205042340720365"/>
    <n v="0"/>
    <n v="7"/>
    <s v="20217"/>
    <s v="2021-7-01"/>
  </r>
  <r>
    <s v="VSR"/>
    <x v="24"/>
    <s v="14004706-19"/>
    <n v="2021"/>
    <s v="Julio"/>
    <n v="40.5"/>
    <s v="USD"/>
    <n v="982.125"/>
    <n v="506.710663956247"/>
    <n v="0"/>
    <n v="46.98"/>
    <n v="18.145342743429214"/>
    <n v="0"/>
    <n v="14.242283690335638"/>
    <n v="14.173975375274077"/>
    <n v="0.80262270197335139"/>
    <n v="0"/>
    <n v="0"/>
    <n v="8.179483194876525"/>
    <n v="0"/>
    <n v="0"/>
    <n v="0"/>
    <n v="0"/>
    <n v="0"/>
    <n v="89.251979282404577"/>
    <n v="51.853614319944981"/>
    <n v="0"/>
    <n v="7"/>
    <s v="20217"/>
    <s v="2021-7-01"/>
  </r>
  <r>
    <s v="VSR"/>
    <x v="24"/>
    <s v="14004701-19"/>
    <n v="2021"/>
    <s v="Julio"/>
    <n v="16.5"/>
    <s v="USD"/>
    <n v="546.4799999999999"/>
    <n v="359.65526332419034"/>
    <n v="0"/>
    <n v="19.8"/>
    <n v="7.3925470436193104"/>
    <n v="0"/>
    <n v="5.8024118738404455"/>
    <n v="5.7745825602968459"/>
    <n v="0.32699443413729129"/>
    <n v="0"/>
    <n v="0"/>
    <n v="4.5512780718708132"/>
    <n v="0"/>
    <n v="0"/>
    <n v="0"/>
    <n v="0"/>
    <n v="0"/>
    <n v="37.580813514937788"/>
    <n v="21.125546574792399"/>
    <n v="0"/>
    <n v="7"/>
    <s v="20217"/>
    <s v="2021-7-01"/>
  </r>
  <r>
    <s v="VSR"/>
    <x v="24"/>
    <s v="14004705-19"/>
    <n v="2021"/>
    <s v="Julio"/>
    <n v="60"/>
    <s v="USD"/>
    <n v="1455"/>
    <n v="754.73281158677582"/>
    <n v="0"/>
    <n v="69.599999999999994"/>
    <n v="26.881989249524764"/>
    <n v="0"/>
    <n v="21.099679541237983"/>
    <n v="20.998482037443079"/>
    <n v="1.1890706695901503"/>
    <n v="0"/>
    <n v="0"/>
    <n v="12.117752881298555"/>
    <n v="0"/>
    <n v="0"/>
    <n v="0"/>
    <n v="0"/>
    <n v="0"/>
    <n v="132.22515449245122"/>
    <n v="76.820169362881458"/>
    <n v="0"/>
    <n v="7"/>
    <s v="20217"/>
    <s v="2021-7-01"/>
  </r>
  <r>
    <s v="VSR"/>
    <x v="24"/>
    <s v="14004702-19"/>
    <n v="2021"/>
    <s v="Julio"/>
    <n v="22.5"/>
    <s v="USD"/>
    <n v="745.19999999999993"/>
    <n v="500.44926333451394"/>
    <n v="0"/>
    <n v="26.099999999999998"/>
    <n v="10.080745968571787"/>
    <n v="0"/>
    <n v="7.9123798279642443"/>
    <n v="7.8744307640411533"/>
    <n v="0.44590150109630633"/>
    <n v="0"/>
    <n v="0"/>
    <n v="6.2062882798238368"/>
    <n v="0"/>
    <n v="0"/>
    <n v="0"/>
    <n v="0"/>
    <n v="0"/>
    <n v="51.246563884006093"/>
    <n v="28.807563511080549"/>
    <n v="0"/>
    <n v="7"/>
    <s v="20217"/>
    <s v="2021-7-01"/>
  </r>
  <r>
    <s v="VSR"/>
    <x v="24"/>
    <s v="14004693-19"/>
    <n v="2021"/>
    <s v="Julio"/>
    <n v="82.5"/>
    <s v="USD"/>
    <n v="2000.625"/>
    <n v="1009.6785176950558"/>
    <n v="0"/>
    <n v="99"/>
    <n v="36.962735218096547"/>
    <n v="0"/>
    <n v="29.012059369202227"/>
    <n v="28.872912801484233"/>
    <n v="1.6349721706864566"/>
    <n v="0"/>
    <n v="0"/>
    <n v="16.661910211785514"/>
    <n v="0"/>
    <n v="0"/>
    <n v="0"/>
    <n v="0"/>
    <n v="0"/>
    <n v="181.80958742712042"/>
    <n v="105.627732873962"/>
    <n v="0"/>
    <n v="7"/>
    <s v="20217"/>
    <s v="2021-7-01"/>
  </r>
  <r>
    <s v="VSR"/>
    <x v="24"/>
    <s v="14004687-19"/>
    <n v="2021"/>
    <s v="Julio"/>
    <n v="49"/>
    <s v="USD"/>
    <n v="1622.8799999999999"/>
    <n v="1073.1900020060573"/>
    <n v="0"/>
    <n v="58.8"/>
    <n v="21.953624553778557"/>
    <n v="0"/>
    <n v="17.231404958677686"/>
    <n v="17.148760330578515"/>
    <n v="0.97107438016528924"/>
    <n v="0"/>
    <n v="0"/>
    <n v="13.515916698283023"/>
    <n v="0"/>
    <n v="0"/>
    <n v="0"/>
    <n v="0"/>
    <n v="0"/>
    <n v="111.60362801405769"/>
    <n v="62.736471646353188"/>
    <n v="0"/>
    <n v="7"/>
    <s v="20217"/>
    <s v="2021-7-01"/>
  </r>
  <r>
    <s v="VSR"/>
    <x v="24"/>
    <s v="14004943-16"/>
    <n v="2021"/>
    <s v="Julio"/>
    <n v="2.25"/>
    <s v="USD"/>
    <n v="163.35"/>
    <n v="75.086603756674251"/>
    <n v="0"/>
    <n v="24.525000000000002"/>
    <n v="0"/>
    <n v="0"/>
    <n v="0.79123798279642432"/>
    <n v="0.78744307640411537"/>
    <n v="4.4590150109630633E-2"/>
    <n v="0"/>
    <n v="0"/>
    <n v="1.360436380178776"/>
    <n v="0"/>
    <n v="0"/>
    <n v="0"/>
    <n v="0"/>
    <n v="0"/>
    <n v="5.864463940597"/>
    <n v="2.8807563511080545"/>
    <n v="0"/>
    <n v="7"/>
    <s v="20217"/>
    <s v="2021-7-01"/>
  </r>
  <r>
    <s v="VSR"/>
    <x v="25"/>
    <s v="14004739-19"/>
    <n v="2021"/>
    <s v="Julio"/>
    <n v="57.5"/>
    <s v="EUR"/>
    <n v="1168.8600000000001"/>
    <n v="710.43542475550237"/>
    <n v="0"/>
    <n v="47.4375"/>
    <n v="25.761906364127899"/>
    <n v="0"/>
    <n v="28.36481700118064"/>
    <n v="26.527449822904373"/>
    <n v="1.7340613931523023"/>
    <n v="0"/>
    <n v="0"/>
    <n v="0"/>
    <n v="0"/>
    <n v="0"/>
    <n v="0"/>
    <n v="0"/>
    <n v="0"/>
    <n v="130.24565718999872"/>
    <n v="73.619328972761394"/>
    <n v="0"/>
    <n v="7"/>
    <s v="20217"/>
    <s v="2021-7-01"/>
  </r>
  <r>
    <s v="VSR"/>
    <x v="25"/>
    <s v="14003165-16"/>
    <n v="2021"/>
    <s v="Julio"/>
    <n v="12.5"/>
    <s v="EUR"/>
    <n v="1072.5"/>
    <n v="500.9220771905363"/>
    <n v="0"/>
    <n v="18.837500000000002"/>
    <n v="5.6004144269843259"/>
    <n v="0"/>
    <n v="6.1662645654740524"/>
    <n v="5.7668369180226895"/>
    <n v="0.3769698680765875"/>
    <n v="0"/>
    <n v="0"/>
    <n v="0"/>
    <n v="0"/>
    <n v="0"/>
    <n v="0"/>
    <n v="0"/>
    <n v="0"/>
    <n v="28.314273302173632"/>
    <n v="16.004201950600304"/>
    <n v="0"/>
    <n v="7"/>
    <s v="20217"/>
    <s v="2021-7-01"/>
  </r>
  <r>
    <s v="VSR"/>
    <x v="25"/>
    <s v="14003720-18"/>
    <n v="2021"/>
    <s v="Julio"/>
    <n v="0"/>
    <s v="E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5"/>
    <s v="14003719-19"/>
    <n v="2021"/>
    <s v="Julio"/>
    <n v="2443.75"/>
    <s v="EUR"/>
    <n v="61934.400000000001"/>
    <n v="30439.496786968866"/>
    <n v="0"/>
    <n v="19569.55"/>
    <n v="1094.8810204754357"/>
    <n v="0"/>
    <n v="1205.5047225501771"/>
    <n v="1127.4166174734357"/>
    <n v="73.69760920897285"/>
    <n v="0"/>
    <n v="0"/>
    <n v="0"/>
    <n v="0"/>
    <n v="0"/>
    <n v="0"/>
    <n v="0"/>
    <n v="0"/>
    <n v="5535.4404305749458"/>
    <n v="3128.8214813423597"/>
    <n v="0"/>
    <n v="7"/>
    <s v="20217"/>
    <s v="2021-7-01"/>
  </r>
  <r>
    <s v="VSR"/>
    <x v="25"/>
    <s v="14005008-16"/>
    <n v="2021"/>
    <s v="Julio"/>
    <n v="0"/>
    <s v="E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5"/>
    <s v="14004090-19"/>
    <n v="2021"/>
    <s v="Julio"/>
    <n v="490"/>
    <s v="EUR"/>
    <n v="11981.970000000001"/>
    <n v="7478.1685581524507"/>
    <n v="0"/>
    <n v="1665.51"/>
    <n v="219.53624553778556"/>
    <n v="0"/>
    <n v="241.71757096658285"/>
    <n v="226.06000718648943"/>
    <n v="14.777218828602228"/>
    <n v="0"/>
    <n v="0"/>
    <n v="0"/>
    <n v="0"/>
    <n v="0"/>
    <n v="0"/>
    <n v="0"/>
    <n v="0"/>
    <n v="1109.9195134452063"/>
    <n v="627.36471646353186"/>
    <n v="0"/>
    <n v="7"/>
    <s v="20217"/>
    <s v="2021-7-01"/>
  </r>
  <r>
    <s v="VSR"/>
    <x v="25"/>
    <s v="14004494-19"/>
    <n v="2021"/>
    <s v="Julio"/>
    <n v="0"/>
    <s v="E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6"/>
    <s v="14004682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6"/>
    <s v="14004685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6"/>
    <s v="14004686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6"/>
    <s v="14004683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6"/>
    <s v="14004684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6"/>
    <s v="14003875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6"/>
    <s v="14003876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6"/>
    <s v="14003877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6"/>
    <s v="14003879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6"/>
    <s v="14004300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6"/>
    <s v="14004777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6"/>
    <s v="14003881-0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6"/>
    <s v="14003887-10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6"/>
    <s v="14004919-16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27"/>
    <s v="14003595-20"/>
    <n v="2021"/>
    <s v="Julio"/>
    <n v="67.5"/>
    <s v="USD"/>
    <n v="2700"/>
    <n v="2046.0185120860633"/>
    <n v="0"/>
    <n v="0"/>
    <n v="30.24223790571536"/>
    <n v="0"/>
    <n v="138.4142173615858"/>
    <n v="62.422098025813199"/>
    <n v="6.3779100156809143"/>
    <n v="0"/>
    <n v="0"/>
    <n v="22.486551738492164"/>
    <n v="0"/>
    <n v="0"/>
    <n v="0"/>
    <n v="0"/>
    <n v="0"/>
    <n v="316.1234676748137"/>
    <n v="86.422690533241635"/>
    <n v="0"/>
    <n v="7"/>
    <s v="20217"/>
    <s v="2021-7-01"/>
  </r>
  <r>
    <s v="VSR"/>
    <x v="27"/>
    <s v="14004794-18"/>
    <n v="2021"/>
    <s v="Julio"/>
    <n v="16.5"/>
    <s v="USD"/>
    <n v="594"/>
    <n v="306.05229085061535"/>
    <n v="0"/>
    <n v="0"/>
    <n v="7.3925470436193104"/>
    <n v="0"/>
    <n v="33.834586466165419"/>
    <n v="15.25873507297656"/>
    <n v="1.5590446704997789"/>
    <n v="0"/>
    <n v="0"/>
    <n v="4.9470413824682762"/>
    <n v="0"/>
    <n v="0"/>
    <n v="0"/>
    <n v="0"/>
    <n v="0"/>
    <n v="76.724954166902435"/>
    <n v="21.125546574792399"/>
    <n v="0"/>
    <n v="7"/>
    <s v="20217"/>
    <s v="2021-7-01"/>
  </r>
  <r>
    <s v="VSR"/>
    <x v="28"/>
    <s v="14004202-14"/>
    <n v="2021"/>
    <s v="Julio"/>
    <n v="100"/>
    <s v="GBP"/>
    <n v="3240"/>
    <n v="1422.5557676934504"/>
    <n v="0"/>
    <n v="0"/>
    <n v="44.803315415874607"/>
    <n v="0"/>
    <n v="184.1269841269841"/>
    <n v="132.75613275613276"/>
    <n v="13.564213564213564"/>
    <n v="0"/>
    <n v="0"/>
    <n v="26.983862086190598"/>
    <n v="0"/>
    <n v="0"/>
    <n v="0"/>
    <n v="0"/>
    <n v="0"/>
    <n v="485.46480813832341"/>
    <n v="128.03361560480243"/>
    <n v="0"/>
    <n v="7"/>
    <s v="20217"/>
    <s v="2021-7-01"/>
  </r>
  <r>
    <s v="VSR"/>
    <x v="29"/>
    <s v="14004612-18"/>
    <n v="2021"/>
    <s v="Julio"/>
    <n v="105"/>
    <s v="USD"/>
    <n v="3313.7999999999997"/>
    <n v="2016.6549236515884"/>
    <n v="0"/>
    <n v="0"/>
    <n v="47.043481186668338"/>
    <n v="0"/>
    <n v="50.000000000000007"/>
    <n v="69.865319865319876"/>
    <n v="3.9562289562289559"/>
    <n v="0"/>
    <n v="0"/>
    <n v="27.598494500376049"/>
    <n v="0"/>
    <n v="0"/>
    <n v="0"/>
    <n v="0"/>
    <n v="0"/>
    <n v="285.85533970696741"/>
    <n v="134.43529638504253"/>
    <n v="0"/>
    <n v="7"/>
    <s v="20217"/>
    <s v="2021-7-01"/>
  </r>
  <r>
    <s v="VSR"/>
    <x v="29"/>
    <s v="14004625-18"/>
    <n v="2021"/>
    <s v="Julio"/>
    <n v="105"/>
    <s v="USD"/>
    <n v="3313.7999999999997"/>
    <n v="1993.1048711235769"/>
    <n v="0"/>
    <n v="0"/>
    <n v="47.043481186668338"/>
    <n v="0"/>
    <n v="50.000000000000007"/>
    <n v="69.865319865319876"/>
    <n v="3.9562289562289559"/>
    <n v="0"/>
    <n v="0"/>
    <n v="27.598494500376049"/>
    <n v="0"/>
    <n v="0"/>
    <n v="0"/>
    <n v="0"/>
    <n v="0"/>
    <n v="285.85533970696741"/>
    <n v="134.43529638504253"/>
    <n v="0"/>
    <n v="7"/>
    <s v="20217"/>
    <s v="2021-7-01"/>
  </r>
  <r>
    <s v="VSR"/>
    <x v="29"/>
    <s v="14004609-18"/>
    <n v="2021"/>
    <s v="Julio"/>
    <n v="34.5"/>
    <s v="USD"/>
    <n v="1088.82"/>
    <n v="608.62719742527645"/>
    <n v="0"/>
    <n v="0"/>
    <n v="15.457143818476739"/>
    <n v="0"/>
    <n v="16.428571428571431"/>
    <n v="22.955747955747956"/>
    <n v="1.2999037999037999"/>
    <n v="0"/>
    <n v="0"/>
    <n v="9.0680767644092732"/>
    <n v="0"/>
    <n v="0"/>
    <n v="0"/>
    <n v="0"/>
    <n v="0"/>
    <n v="93.9238973322893"/>
    <n v="44.171597383656845"/>
    <n v="0"/>
    <n v="7"/>
    <s v="20217"/>
    <s v="2021-7-01"/>
  </r>
  <r>
    <s v="VSR"/>
    <x v="30"/>
    <s v="14002618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31"/>
    <s v="14004732-17"/>
    <n v="2021"/>
    <s v="Julio"/>
    <n v="32.5"/>
    <s v="USD"/>
    <n v="3510"/>
    <n v="1661.7638746993937"/>
    <n v="0"/>
    <n v="240.5"/>
    <n v="14.561077510159247"/>
    <n v="175.5"/>
    <n v="5.7973644003055771"/>
    <n v="0"/>
    <n v="0.58346065699006877"/>
    <n v="0"/>
    <n v="0"/>
    <n v="0"/>
    <n v="0"/>
    <n v="0"/>
    <n v="0"/>
    <n v="0"/>
    <n v="0"/>
    <n v="203.71214891840069"/>
    <n v="21.831323861105027"/>
    <n v="0"/>
    <n v="7"/>
    <s v="20217"/>
    <s v="2021-7-01"/>
  </r>
  <r>
    <s v="VSR"/>
    <x v="31"/>
    <s v="14004774-19"/>
    <n v="2021"/>
    <s v="Julio"/>
    <n v="254.25"/>
    <s v="USD"/>
    <n v="9414.8775000000005"/>
    <n v="4002.4871870042434"/>
    <n v="0"/>
    <n v="979.24387499999989"/>
    <n v="113.91242944486119"/>
    <n v="470.74387500000006"/>
    <n v="45.353227654698244"/>
    <n v="0"/>
    <n v="4.5644576012223075"/>
    <n v="0"/>
    <n v="0"/>
    <n v="0"/>
    <n v="0"/>
    <n v="0"/>
    <n v="0"/>
    <n v="0"/>
    <n v="0"/>
    <n v="691.44968615394998"/>
    <n v="170.78812589802931"/>
    <n v="0"/>
    <n v="7"/>
    <s v="20217"/>
    <s v="2021-7-01"/>
  </r>
  <r>
    <s v="VSR"/>
    <x v="31"/>
    <s v="14004773-19"/>
    <n v="2021"/>
    <s v="Julio"/>
    <n v="269.25"/>
    <s v="USD"/>
    <n v="9970.3274999999994"/>
    <n v="3770.0243751298403"/>
    <n v="0"/>
    <n v="1037.0163749999999"/>
    <n v="120.63292675724237"/>
    <n v="498.51637500000004"/>
    <n v="48.028934300993129"/>
    <n v="0"/>
    <n v="4.8337471352177239"/>
    <n v="0"/>
    <n v="0"/>
    <n v="0"/>
    <n v="0"/>
    <n v="0"/>
    <n v="0"/>
    <n v="0"/>
    <n v="0"/>
    <n v="732.24317796244259"/>
    <n v="180.86412152623163"/>
    <n v="0"/>
    <n v="7"/>
    <s v="20217"/>
    <s v="2021-7-01"/>
  </r>
  <r>
    <s v="VSR"/>
    <x v="31"/>
    <s v="14004731-18"/>
    <n v="2021"/>
    <s v="Julio"/>
    <n v="224.5"/>
    <s v="USD"/>
    <n v="8313.2350000000006"/>
    <n v="4404.1633590644333"/>
    <n v="0"/>
    <n v="864.66174999999998"/>
    <n v="100.58344310863849"/>
    <n v="415.66175000000004"/>
    <n v="40.046409472880065"/>
    <n v="0"/>
    <n v="4.0303666921313983"/>
    <n v="0"/>
    <n v="0"/>
    <n v="0"/>
    <n v="0"/>
    <n v="0"/>
    <n v="0"/>
    <n v="0"/>
    <n v="0"/>
    <n v="610.54259406710617"/>
    <n v="150.80406790209469"/>
    <n v="0"/>
    <n v="7"/>
    <s v="20217"/>
    <s v="2021-7-01"/>
  </r>
  <r>
    <s v="VSR"/>
    <x v="31"/>
    <s v="14004725-19"/>
    <n v="2021"/>
    <s v="Julio"/>
    <n v="250"/>
    <s v="USD"/>
    <n v="6975"/>
    <n v="3125.9542544264323"/>
    <n v="0"/>
    <n v="848.75"/>
    <n v="112.00828853968652"/>
    <n v="348.75"/>
    <n v="44.595110771581361"/>
    <n v="0"/>
    <n v="4.4881588999236062"/>
    <n v="0"/>
    <n v="0"/>
    <n v="0"/>
    <n v="0"/>
    <n v="0"/>
    <n v="0"/>
    <n v="0"/>
    <n v="0"/>
    <n v="565.76653014154363"/>
    <n v="167.93326047003865"/>
    <n v="0"/>
    <n v="7"/>
    <s v="20217"/>
    <s v="2021-7-01"/>
  </r>
  <r>
    <s v="VSR"/>
    <x v="31"/>
    <s v="14004726-19"/>
    <n v="2021"/>
    <s v="Julio"/>
    <n v="250"/>
    <s v="USD"/>
    <n v="6975"/>
    <n v="3144.130809661352"/>
    <n v="0"/>
    <n v="848.75"/>
    <n v="112.00828853968652"/>
    <n v="348.75"/>
    <n v="44.595110771581361"/>
    <n v="0"/>
    <n v="4.4881588999236062"/>
    <n v="0"/>
    <n v="0"/>
    <n v="0"/>
    <n v="0"/>
    <n v="0"/>
    <n v="0"/>
    <n v="0"/>
    <n v="0"/>
    <n v="565.76653014154363"/>
    <n v="167.93326047003865"/>
    <n v="0"/>
    <n v="7"/>
    <s v="20217"/>
    <s v="2021-7-01"/>
  </r>
  <r>
    <s v="VSR"/>
    <x v="31"/>
    <s v="14004733-19"/>
    <n v="2021"/>
    <s v="Julio"/>
    <n v="272.25"/>
    <s v="USD"/>
    <n v="7595.7749999999996"/>
    <n v="3406.2216854836606"/>
    <n v="0"/>
    <n v="924.28875000000005"/>
    <n v="121.97702621971861"/>
    <n v="379.78874999999999"/>
    <n v="48.564075630252105"/>
    <n v="0"/>
    <n v="4.8876050420168067"/>
    <n v="0"/>
    <n v="0"/>
    <n v="0"/>
    <n v="0"/>
    <n v="0"/>
    <n v="0"/>
    <n v="0"/>
    <n v="0"/>
    <n v="616.11975132414091"/>
    <n v="182.87932065187209"/>
    <n v="0"/>
    <n v="7"/>
    <s v="20217"/>
    <s v="2021-7-01"/>
  </r>
  <r>
    <s v="VSR"/>
    <x v="31"/>
    <s v="14004727-19"/>
    <n v="2021"/>
    <s v="Julio"/>
    <n v="275"/>
    <s v="USD"/>
    <n v="7672.5"/>
    <n v="3459.1920531060559"/>
    <n v="0"/>
    <n v="933.625"/>
    <n v="123.20911739365516"/>
    <n v="383.625"/>
    <n v="49.054621848739494"/>
    <n v="0"/>
    <n v="4.9369747899159666"/>
    <n v="0"/>
    <n v="0"/>
    <n v="0"/>
    <n v="0"/>
    <n v="0"/>
    <n v="0"/>
    <n v="0"/>
    <n v="0"/>
    <n v="622.34318315569794"/>
    <n v="184.72658651704253"/>
    <n v="0"/>
    <n v="7"/>
    <s v="20217"/>
    <s v="2021-7-01"/>
  </r>
  <r>
    <s v="VSR"/>
    <x v="31"/>
    <s v="14004728-20"/>
    <n v="2021"/>
    <s v="Julio"/>
    <n v="252.75"/>
    <s v="USD"/>
    <n v="7051.7249999999995"/>
    <n v="3093.2878223930347"/>
    <n v="0"/>
    <n v="858.08624999999995"/>
    <n v="113.24037971362307"/>
    <n v="352.58625000000001"/>
    <n v="45.085656990068763"/>
    <n v="0"/>
    <n v="4.5375286478227661"/>
    <n v="0"/>
    <n v="0"/>
    <n v="0"/>
    <n v="0"/>
    <n v="0"/>
    <n v="0"/>
    <n v="0"/>
    <n v="0"/>
    <n v="571.98996197310055"/>
    <n v="169.78052633520906"/>
    <n v="0"/>
    <n v="7"/>
    <s v="20217"/>
    <s v="2021-7-01"/>
  </r>
  <r>
    <s v="VSR"/>
    <x v="31"/>
    <s v="14004914-19"/>
    <n v="2021"/>
    <s v="Julio"/>
    <n v="200"/>
    <s v="USD"/>
    <n v="5580"/>
    <n v="2393.5795686704341"/>
    <n v="0"/>
    <n v="679"/>
    <n v="89.606630831749214"/>
    <n v="279"/>
    <n v="35.676088617265094"/>
    <n v="0"/>
    <n v="3.5905271199388848"/>
    <n v="0"/>
    <n v="0"/>
    <n v="0"/>
    <n v="0"/>
    <n v="0"/>
    <n v="0"/>
    <n v="0"/>
    <n v="0"/>
    <n v="452.61322411323493"/>
    <n v="134.34660837603093"/>
    <n v="0"/>
    <n v="7"/>
    <s v="20217"/>
    <s v="2021-7-01"/>
  </r>
  <r>
    <s v="VSR"/>
    <x v="31"/>
    <s v="14004919-17"/>
    <n v="2021"/>
    <s v="Julio"/>
    <n v="200"/>
    <s v="USD"/>
    <n v="12000"/>
    <n v="7094.0556973320836"/>
    <n v="0"/>
    <n v="1000"/>
    <n v="0"/>
    <n v="1800"/>
    <n v="35.676088617265094"/>
    <n v="0"/>
    <n v="3.5905271199388848"/>
    <n v="0"/>
    <n v="0"/>
    <n v="0"/>
    <n v="0"/>
    <n v="0"/>
    <n v="0"/>
    <n v="0"/>
    <n v="0"/>
    <n v="1973.613224113235"/>
    <n v="134.34660837603093"/>
    <n v="0"/>
    <n v="7"/>
    <s v="20217"/>
    <s v="2021-7-01"/>
  </r>
  <r>
    <s v="VSR"/>
    <x v="31"/>
    <s v="14005010-20"/>
    <n v="2021"/>
    <s v="Julio"/>
    <n v="149.5"/>
    <s v="USD"/>
    <n v="5980"/>
    <n v="3185.5722393570313"/>
    <n v="0"/>
    <n v="598"/>
    <n v="0"/>
    <n v="971.75"/>
    <n v="26.667876241405654"/>
    <n v="0"/>
    <n v="2.6839190221543161"/>
    <n v="0"/>
    <n v="0"/>
    <n v="0"/>
    <n v="0"/>
    <n v="0"/>
    <n v="0"/>
    <n v="0"/>
    <n v="0"/>
    <n v="1101.5258850246432"/>
    <n v="100.42408976108311"/>
    <n v="0"/>
    <n v="7"/>
    <s v="20217"/>
    <s v="2021-7-01"/>
  </r>
  <r>
    <s v="VSR"/>
    <x v="31"/>
    <s v="14005009-20"/>
    <n v="2021"/>
    <s v="Julio"/>
    <n v="149.5"/>
    <s v="USD"/>
    <n v="5980"/>
    <n v="2848.1369489841027"/>
    <n v="0"/>
    <n v="598"/>
    <n v="0"/>
    <n v="971.75"/>
    <n v="26.667876241405654"/>
    <n v="0"/>
    <n v="2.6839190221543161"/>
    <n v="0"/>
    <n v="0"/>
    <n v="0"/>
    <n v="0"/>
    <n v="0"/>
    <n v="0"/>
    <n v="0"/>
    <n v="0"/>
    <n v="1101.5258850246432"/>
    <n v="100.42408976108311"/>
    <n v="0"/>
    <n v="7"/>
    <s v="20217"/>
    <s v="2021-7-01"/>
  </r>
  <r>
    <s v="VSR"/>
    <x v="32"/>
    <s v="14004877-15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32"/>
    <s v="14002618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32"/>
    <s v="14002924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32"/>
    <s v="14004818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33"/>
    <s v="14003957-16"/>
    <n v="2021"/>
    <s v="Julio"/>
    <n v="25"/>
    <s v="USD"/>
    <n v="650"/>
    <n v="316.58252816696859"/>
    <n v="0"/>
    <n v="0"/>
    <n v="0"/>
    <n v="0"/>
    <n v="7.72838272838273"/>
    <n v="11.516261516261515"/>
    <n v="0.6521256521256521"/>
    <n v="0"/>
    <n v="0"/>
    <n v="5.4134291222295952"/>
    <n v="0"/>
    <n v="0"/>
    <n v="0"/>
    <n v="0"/>
    <n v="0"/>
    <n v="42.103525066003357"/>
    <n v="16.793326047003866"/>
    <n v="0"/>
    <n v="7"/>
    <s v="20217"/>
    <s v="2021-7-01"/>
  </r>
  <r>
    <s v="VSR"/>
    <x v="33"/>
    <s v="14003956-16"/>
    <n v="2021"/>
    <s v="Julio"/>
    <n v="25"/>
    <s v="USD"/>
    <n v="650"/>
    <n v="400.81579369856559"/>
    <n v="0"/>
    <n v="0"/>
    <n v="0"/>
    <n v="0"/>
    <n v="7.72838272838273"/>
    <n v="11.516261516261515"/>
    <n v="0.6521256521256521"/>
    <n v="0"/>
    <n v="0"/>
    <n v="5.4134291222295952"/>
    <n v="0"/>
    <n v="0"/>
    <n v="0"/>
    <n v="0"/>
    <n v="0"/>
    <n v="42.103525066003357"/>
    <n v="16.793326047003866"/>
    <n v="0"/>
    <n v="7"/>
    <s v="20217"/>
    <s v="2021-7-01"/>
  </r>
  <r>
    <s v="VSR"/>
    <x v="34"/>
    <s v="14004757-19"/>
    <n v="2021"/>
    <s v="Julio"/>
    <n v="1270.75"/>
    <s v="USD"/>
    <n v="32353.295000000002"/>
    <n v="18420.890366558964"/>
    <n v="0"/>
    <n v="647.06589999999994"/>
    <n v="569.33813064722654"/>
    <n v="0"/>
    <n v="298.45157277787149"/>
    <n v="444.73035081801316"/>
    <n v="25.183525889694721"/>
    <n v="0"/>
    <n v="0"/>
    <n v="269.44964515859255"/>
    <n v="0"/>
    <n v="0"/>
    <n v="0"/>
    <n v="0"/>
    <n v="0"/>
    <n v="1891.4198576133783"/>
    <n v="853.60476296920649"/>
    <n v="0"/>
    <n v="7"/>
    <s v="20217"/>
    <s v="2021-7-01"/>
  </r>
  <r>
    <s v="VSR"/>
    <x v="34"/>
    <s v="14004756-19"/>
    <n v="2021"/>
    <s v="Julio"/>
    <n v="338.75"/>
    <s v="USD"/>
    <n v="8624.5750000000007"/>
    <n v="4398.991754177031"/>
    <n v="0"/>
    <n v="172.4915"/>
    <n v="151.77123097127523"/>
    <n v="0"/>
    <n v="79.559685444425696"/>
    <n v="118.55392983639737"/>
    <n v="6.713294822061056"/>
    <n v="0"/>
    <n v="0"/>
    <n v="71.82850072592818"/>
    <n v="0"/>
    <n v="0"/>
    <n v="0"/>
    <n v="0"/>
    <n v="0"/>
    <n v="504.2049787657146"/>
    <n v="227.54956793690235"/>
    <n v="0"/>
    <n v="7"/>
    <s v="20217"/>
    <s v="2021-7-01"/>
  </r>
  <r>
    <s v="VSR"/>
    <x v="34"/>
    <s v="14004758-20"/>
    <n v="2021"/>
    <s v="Julio"/>
    <n v="1694.25"/>
    <s v="USD"/>
    <n v="43135.605000000003"/>
    <n v="24029.975995318033"/>
    <n v="0"/>
    <n v="862.71209999999996"/>
    <n v="759.08017143345546"/>
    <n v="0"/>
    <n v="397.91585849215721"/>
    <n v="592.94463653229889"/>
    <n v="33.576383032551867"/>
    <n v="0"/>
    <n v="0"/>
    <n v="359.24852355691161"/>
    <n v="0"/>
    <n v="0"/>
    <n v="0"/>
    <n v="0"/>
    <n v="0"/>
    <n v="2521.7691078193716"/>
    <n v="1138.083706205452"/>
    <n v="0"/>
    <n v="7"/>
    <s v="20217"/>
    <s v="2021-7-01"/>
  </r>
  <r>
    <s v="VSR"/>
    <x v="34"/>
    <s v="14004759-19"/>
    <n v="2021"/>
    <s v="Julio"/>
    <n v="296.5"/>
    <s v="USD"/>
    <n v="7548.89"/>
    <n v="4781.2479758739373"/>
    <n v="0"/>
    <n v="150.9778"/>
    <n v="132.84183020806822"/>
    <n v="0"/>
    <n v="69.636743127002873"/>
    <n v="103.76749873503121"/>
    <n v="5.8759908922246584"/>
    <n v="0"/>
    <n v="0"/>
    <n v="62.869816871550412"/>
    <n v="0"/>
    <n v="0"/>
    <n v="0"/>
    <n v="0"/>
    <n v="0"/>
    <n v="441.318896543275"/>
    <n v="199.16884691746583"/>
    <n v="0"/>
    <n v="7"/>
    <s v="20217"/>
    <s v="2021-7-01"/>
  </r>
  <r>
    <s v="VSR"/>
    <x v="34"/>
    <s v="14004752-19"/>
    <n v="2021"/>
    <s v="Julio"/>
    <n v="1694.25"/>
    <s v="USD"/>
    <n v="31208.085000000003"/>
    <n v="21263.176604431046"/>
    <n v="0"/>
    <n v="624.16170000000011"/>
    <n v="759.08017143345546"/>
    <n v="0"/>
    <n v="397.91585849215721"/>
    <n v="592.94463653229889"/>
    <n v="33.576383032551867"/>
    <n v="0"/>
    <n v="0"/>
    <n v="259.91193259694865"/>
    <n v="0"/>
    <n v="0"/>
    <n v="0"/>
    <n v="0"/>
    <n v="0"/>
    <n v="2422.4325168594087"/>
    <n v="1138.083706205452"/>
    <n v="0"/>
    <n v="7"/>
    <s v="20217"/>
    <s v="2021-7-01"/>
  </r>
  <r>
    <s v="VSR"/>
    <x v="34"/>
    <s v="14004754-19"/>
    <n v="2021"/>
    <s v="Julio"/>
    <n v="635.25"/>
    <s v="USD"/>
    <n v="11701.305"/>
    <n v="8011.7296922494952"/>
    <n v="0"/>
    <n v="234.02610000000004"/>
    <n v="284.61306117934345"/>
    <n v="0"/>
    <n v="149.19642857142858"/>
    <n v="222.32142857142858"/>
    <n v="12.589285714285714"/>
    <n v="0"/>
    <n v="0"/>
    <n v="97.452592700139647"/>
    <n v="0"/>
    <n v="0"/>
    <n v="0"/>
    <n v="0"/>
    <n v="0"/>
    <n v="908.27815041165081"/>
    <n v="426.71841485436823"/>
    <n v="0"/>
    <n v="7"/>
    <s v="20217"/>
    <s v="2021-7-01"/>
  </r>
  <r>
    <s v="VSR"/>
    <x v="34"/>
    <s v="14004753-19"/>
    <n v="2021"/>
    <s v="Julio"/>
    <n v="635.25"/>
    <s v="USD"/>
    <n v="11701.305"/>
    <n v="7925.3149671118754"/>
    <n v="0"/>
    <n v="234.02610000000004"/>
    <n v="284.61306117934345"/>
    <n v="0"/>
    <n v="149.19642857142858"/>
    <n v="222.32142857142858"/>
    <n v="12.589285714285714"/>
    <n v="0"/>
    <n v="0"/>
    <n v="97.452592700139647"/>
    <n v="0"/>
    <n v="0"/>
    <n v="0"/>
    <n v="0"/>
    <n v="0"/>
    <n v="908.27815041165081"/>
    <n v="426.71841485436823"/>
    <n v="0"/>
    <n v="7"/>
    <s v="20217"/>
    <s v="2021-7-01"/>
  </r>
  <r>
    <s v="VSR"/>
    <x v="34"/>
    <s v="14004749-19"/>
    <n v="2021"/>
    <s v="Julio"/>
    <n v="2244.75"/>
    <s v="USD"/>
    <n v="41348.295000000006"/>
    <n v="28315.92473918766"/>
    <n v="0"/>
    <n v="826.96590000000015"/>
    <n v="1005.7224227978452"/>
    <n v="0"/>
    <n v="527.20768679372577"/>
    <n v="785.60570922583906"/>
    <n v="44.486106426041495"/>
    <n v="0"/>
    <n v="0"/>
    <n v="344.36317585775441"/>
    <n v="0"/>
    <n v="0"/>
    <n v="0"/>
    <n v="0"/>
    <n v="0"/>
    <n v="3209.5354240638376"/>
    <n v="1507.8727457604771"/>
    <n v="0"/>
    <n v="7"/>
    <s v="20217"/>
    <s v="2021-7-01"/>
  </r>
  <r>
    <s v="VSR"/>
    <x v="34"/>
    <s v="14004750-19"/>
    <n v="2021"/>
    <s v="Julio"/>
    <n v="2177"/>
    <s v="USD"/>
    <n v="40100.340000000004"/>
    <n v="26777.73276951681"/>
    <n v="0"/>
    <n v="802.00680000000011"/>
    <n v="975.3681766035902"/>
    <n v="0"/>
    <n v="511.2957497048406"/>
    <n v="761.89492325855963"/>
    <n v="43.143447461629279"/>
    <n v="0"/>
    <n v="0"/>
    <n v="333.96976671893589"/>
    <n v="0"/>
    <n v="0"/>
    <n v="0"/>
    <n v="0"/>
    <n v="0"/>
    <n v="3112.6667193170615"/>
    <n v="1462.3628321730966"/>
    <n v="0"/>
    <n v="7"/>
    <s v="20217"/>
    <s v="2021-7-01"/>
  </r>
  <r>
    <s v="VSR"/>
    <x v="34"/>
    <s v="14004751-19"/>
    <n v="2021"/>
    <s v="Julio"/>
    <n v="1270.75"/>
    <s v="USD"/>
    <n v="23407.215000000004"/>
    <n v="15116.198085198863"/>
    <n v="0"/>
    <n v="468.1443000000001"/>
    <n v="569.33813064722654"/>
    <n v="0"/>
    <n v="298.45157277787149"/>
    <n v="444.73035081801316"/>
    <n v="25.183525889694721"/>
    <n v="0"/>
    <n v="0"/>
    <n v="194.9435374635222"/>
    <n v="0"/>
    <n v="0"/>
    <n v="0"/>
    <n v="0"/>
    <n v="0"/>
    <n v="1816.913749918308"/>
    <n v="853.60476296920649"/>
    <n v="0"/>
    <n v="7"/>
    <s v="20217"/>
    <s v="2021-7-01"/>
  </r>
  <r>
    <s v="VSR"/>
    <x v="35"/>
    <s v="14005013-19"/>
    <n v="2021"/>
    <s v="Julio"/>
    <n v="25"/>
    <s v="USD"/>
    <n v="925"/>
    <n v="368.21714648560533"/>
    <n v="0"/>
    <n v="92.5"/>
    <n v="11.200828853968652"/>
    <n v="0"/>
    <n v="27.27272727272727"/>
    <n v="24.89177489177489"/>
    <n v="2.5432900432900434"/>
    <n v="0"/>
    <n v="0"/>
    <n v="0"/>
    <n v="0"/>
    <n v="0"/>
    <n v="0"/>
    <n v="0"/>
    <n v="0"/>
    <n v="71.501118254796069"/>
    <n v="16.793326047003866"/>
    <n v="0"/>
    <n v="7"/>
    <s v="20217"/>
    <s v="2021-7-01"/>
  </r>
  <r>
    <s v="VSR"/>
    <x v="35"/>
    <s v="14005014-19"/>
    <n v="2021"/>
    <s v="Julio"/>
    <n v="25"/>
    <s v="USD"/>
    <n v="925"/>
    <n v="446.79674367780285"/>
    <n v="0"/>
    <n v="92.5"/>
    <n v="11.200828853968652"/>
    <n v="0"/>
    <n v="27.27272727272727"/>
    <n v="24.89177489177489"/>
    <n v="2.5432900432900434"/>
    <n v="0"/>
    <n v="0"/>
    <n v="0"/>
    <n v="0"/>
    <n v="0"/>
    <n v="0"/>
    <n v="0"/>
    <n v="0"/>
    <n v="71.501118254796069"/>
    <n v="16.793326047003866"/>
    <n v="0"/>
    <n v="7"/>
    <s v="20217"/>
    <s v="2021-7-01"/>
  </r>
  <r>
    <s v="VSR"/>
    <x v="35"/>
    <s v="14003813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35"/>
    <s v="14003971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36"/>
    <s v="14004998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36"/>
    <s v="14003165-15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36"/>
    <s v="14004894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36"/>
    <s v="14002618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36"/>
    <s v="14004404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36"/>
    <s v="14004862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36"/>
    <s v="14002924-19"/>
    <n v="2021"/>
    <s v="Julio"/>
    <n v="25"/>
    <s v="USD"/>
    <n v="900"/>
    <n v="336.80383481461274"/>
    <n v="100"/>
    <n v="0"/>
    <n v="11.200828853968652"/>
    <n v="0"/>
    <n v="19.306586270871986"/>
    <n v="12.813079777365493"/>
    <n v="1.0899814471243041"/>
    <n v="0"/>
    <n v="0"/>
    <n v="7.4955172461640549"/>
    <n v="0"/>
    <n v="0"/>
    <n v="0"/>
    <n v="0"/>
    <n v="0"/>
    <n v="57.498490788529701"/>
    <n v="16.793326047003866"/>
    <n v="0"/>
    <n v="7"/>
    <s v="20217"/>
    <s v="2021-7-01"/>
  </r>
  <r>
    <s v="VSR"/>
    <x v="36"/>
    <s v="14004405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36"/>
    <s v="14004863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36"/>
    <s v="14002923-19"/>
    <n v="2021"/>
    <s v="Julio"/>
    <n v="50"/>
    <s v="USD"/>
    <n v="1800"/>
    <n v="677.24298067620953"/>
    <n v="200"/>
    <n v="0"/>
    <n v="22.401657707937304"/>
    <n v="0"/>
    <n v="38.613172541743971"/>
    <n v="25.626159554730986"/>
    <n v="2.1799628942486082"/>
    <n v="0"/>
    <n v="0"/>
    <n v="14.99103449232811"/>
    <n v="0"/>
    <n v="0"/>
    <n v="0"/>
    <n v="0"/>
    <n v="0"/>
    <n v="114.9969815770594"/>
    <n v="33.586652094007732"/>
    <n v="0"/>
    <n v="7"/>
    <s v="20217"/>
    <s v="2021-7-01"/>
  </r>
  <r>
    <s v="VSR"/>
    <x v="36"/>
    <s v="14002617-19"/>
    <n v="2021"/>
    <s v="Julio"/>
    <n v="12.5"/>
    <s v="USD"/>
    <n v="450"/>
    <n v="152.67554878303071"/>
    <n v="50"/>
    <n v="0"/>
    <n v="5.6004144269843259"/>
    <n v="0"/>
    <n v="9.6532931354359928"/>
    <n v="6.4065398886827465"/>
    <n v="0.54499072356215206"/>
    <n v="0"/>
    <n v="0"/>
    <n v="3.7477586230820275"/>
    <n v="0"/>
    <n v="0"/>
    <n v="0"/>
    <n v="0"/>
    <n v="0"/>
    <n v="28.74924539426485"/>
    <n v="8.3966630235019331"/>
    <n v="0"/>
    <n v="7"/>
    <s v="20217"/>
    <s v="2021-7-01"/>
  </r>
  <r>
    <s v="VSR"/>
    <x v="36"/>
    <s v="14004031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36"/>
    <s v="14004927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36"/>
    <s v="14004857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36"/>
    <s v="14002505-19"/>
    <n v="2021"/>
    <s v="Julio"/>
    <n v="12.5"/>
    <s v="USD"/>
    <n v="450"/>
    <n v="153.98239989952137"/>
    <n v="50"/>
    <n v="0"/>
    <n v="5.6004144269843259"/>
    <n v="0"/>
    <n v="9.6532931354359928"/>
    <n v="6.4065398886827465"/>
    <n v="0.54499072356215206"/>
    <n v="0"/>
    <n v="0"/>
    <n v="3.7477586230820275"/>
    <n v="0"/>
    <n v="0"/>
    <n v="0"/>
    <n v="0"/>
    <n v="0"/>
    <n v="28.74924539426485"/>
    <n v="8.3966630235019331"/>
    <n v="0"/>
    <n v="7"/>
    <s v="20217"/>
    <s v="2021-7-01"/>
  </r>
  <r>
    <s v="VSR"/>
    <x v="36"/>
    <s v="14003802-19"/>
    <n v="2021"/>
    <s v="Julio"/>
    <n v="25"/>
    <s v="USD"/>
    <n v="1250"/>
    <n v="513.17176439320122"/>
    <n v="125"/>
    <n v="0"/>
    <n v="11.200828853968652"/>
    <n v="0"/>
    <n v="19.306586270871986"/>
    <n v="12.813079777365493"/>
    <n v="1.0899814471243041"/>
    <n v="0"/>
    <n v="0"/>
    <n v="10.410440619672299"/>
    <n v="0"/>
    <n v="0"/>
    <n v="0"/>
    <n v="0"/>
    <n v="0"/>
    <n v="60.413414162037945"/>
    <n v="16.793326047003866"/>
    <n v="0"/>
    <n v="7"/>
    <s v="20217"/>
    <s v="2021-7-01"/>
  </r>
  <r>
    <s v="VSR"/>
    <x v="36"/>
    <s v="14004224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36"/>
    <s v="14002605-17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36"/>
    <s v="14002606-15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36"/>
    <s v="14004138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36"/>
    <s v="14004919-16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37"/>
    <s v="14004917-18"/>
    <n v="2021"/>
    <s v="Julio"/>
    <n v="1106"/>
    <s v="USD"/>
    <n v="46452"/>
    <n v="17395.392558909261"/>
    <n v="3981.6000000000008"/>
    <n v="5972.3999999999987"/>
    <n v="495.52466849957312"/>
    <n v="0"/>
    <n v="327.94526901669758"/>
    <n v="506.88002473716762"/>
    <n v="28.702844774273348"/>
    <n v="0"/>
    <n v="0"/>
    <n v="386.86863013201406"/>
    <n v="0"/>
    <n v="0"/>
    <n v="0"/>
    <n v="0"/>
    <n v="0"/>
    <n v="1993.3335129796037"/>
    <n v="742.93674431945101"/>
    <n v="0"/>
    <n v="7"/>
    <s v="20217"/>
    <s v="2021-7-01"/>
  </r>
  <r>
    <s v="VSR"/>
    <x v="37"/>
    <s v="14004979-16"/>
    <n v="2021"/>
    <s v="Julio"/>
    <n v="70"/>
    <s v="USD"/>
    <n v="5040"/>
    <n v="2336.0276724298656"/>
    <n v="280.00000000000006"/>
    <n v="419.99999999999989"/>
    <n v="0"/>
    <n v="504"/>
    <n v="20.75602968460111"/>
    <n v="32.081014223871371"/>
    <n v="1.8166357452071737"/>
    <n v="0"/>
    <n v="0"/>
    <n v="41.97489657851871"/>
    <n v="0"/>
    <n v="0"/>
    <n v="0"/>
    <n v="0"/>
    <n v="0"/>
    <n v="647.64988916380923"/>
    <n v="47.021312931610822"/>
    <n v="0"/>
    <n v="7"/>
    <s v="20217"/>
    <s v="2021-7-01"/>
  </r>
  <r>
    <s v="VSR"/>
    <x v="38"/>
    <s v="14004998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38"/>
    <s v="14004997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38"/>
    <s v="14003235-15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38"/>
    <s v="14004861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38"/>
    <s v="14002563-19"/>
    <n v="2021"/>
    <s v="Julio"/>
    <n v="37.5"/>
    <s v="USD"/>
    <n v="1350"/>
    <n v="576.78752841452842"/>
    <n v="135"/>
    <n v="0"/>
    <n v="16.801243280952978"/>
    <n v="0"/>
    <n v="23.254870129870127"/>
    <n v="33.685064935064936"/>
    <n v="1.9074675324675325"/>
    <n v="0"/>
    <n v="0"/>
    <n v="11.243275869246082"/>
    <n v="0"/>
    <n v="0"/>
    <n v="0"/>
    <n v="0"/>
    <n v="0"/>
    <n v="95.280667537154471"/>
    <n v="25.189989070505796"/>
    <n v="0"/>
    <n v="7"/>
    <s v="20217"/>
    <s v="2021-7-01"/>
  </r>
  <r>
    <s v="VSR"/>
    <x v="38"/>
    <s v="14002564-19"/>
    <n v="2021"/>
    <s v="Julio"/>
    <n v="25"/>
    <s v="USD"/>
    <n v="900"/>
    <n v="347.03367897045689"/>
    <n v="90"/>
    <n v="0"/>
    <n v="11.200828853968652"/>
    <n v="0"/>
    <n v="15.503246753246755"/>
    <n v="22.456709956709954"/>
    <n v="1.2716450216450217"/>
    <n v="0"/>
    <n v="0"/>
    <n v="7.4955172461640549"/>
    <n v="0"/>
    <n v="0"/>
    <n v="0"/>
    <n v="0"/>
    <n v="0"/>
    <n v="63.52044502476965"/>
    <n v="16.793326047003866"/>
    <n v="0"/>
    <n v="7"/>
    <s v="20217"/>
    <s v="2021-7-01"/>
  </r>
  <r>
    <s v="VSR"/>
    <x v="38"/>
    <s v="14004043-19"/>
    <n v="2021"/>
    <s v="Julio"/>
    <n v="37.5"/>
    <s v="USD"/>
    <n v="1350"/>
    <n v="523.27700174092342"/>
    <n v="135"/>
    <n v="0"/>
    <n v="16.801243280952978"/>
    <n v="0"/>
    <n v="23.254870129870127"/>
    <n v="33.685064935064936"/>
    <n v="1.9074675324675325"/>
    <n v="0"/>
    <n v="0"/>
    <n v="11.243275869246082"/>
    <n v="0"/>
    <n v="0"/>
    <n v="0"/>
    <n v="0"/>
    <n v="0"/>
    <n v="95.280667537154471"/>
    <n v="25.189989070505796"/>
    <n v="0"/>
    <n v="7"/>
    <s v="20217"/>
    <s v="2021-7-01"/>
  </r>
  <r>
    <s v="VSR"/>
    <x v="38"/>
    <s v="14003159-19"/>
    <n v="2021"/>
    <s v="Julio"/>
    <n v="25"/>
    <s v="USD"/>
    <n v="900"/>
    <n v="307.96479979904274"/>
    <n v="90"/>
    <n v="0"/>
    <n v="11.200828853968652"/>
    <n v="0"/>
    <n v="15.503246753246755"/>
    <n v="22.456709956709954"/>
    <n v="1.2716450216450217"/>
    <n v="0"/>
    <n v="0"/>
    <n v="7.4955172461640549"/>
    <n v="0"/>
    <n v="0"/>
    <n v="0"/>
    <n v="0"/>
    <n v="0"/>
    <n v="63.52044502476965"/>
    <n v="16.793326047003866"/>
    <n v="0"/>
    <n v="7"/>
    <s v="20217"/>
    <s v="2021-7-01"/>
  </r>
  <r>
    <s v="VSR"/>
    <x v="0"/>
    <s v="14004998-19"/>
    <n v="2021"/>
    <s v="Julio"/>
    <n v="25"/>
    <s v="USD"/>
    <n v="1250"/>
    <n v="382.94650528430668"/>
    <n v="0"/>
    <n v="125"/>
    <n v="11.200828853968652"/>
    <n v="0"/>
    <n v="22.402597402597401"/>
    <n v="16.594516594516595"/>
    <n v="1.6955266955266954"/>
    <n v="0"/>
    <n v="0"/>
    <n v="0"/>
    <n v="0"/>
    <n v="0"/>
    <n v="0"/>
    <n v="0"/>
    <n v="0"/>
    <n v="57.48596673964456"/>
    <n v="16.793326047003866"/>
    <n v="0"/>
    <n v="7"/>
    <s v="20217"/>
    <s v="2021-7-01"/>
  </r>
  <r>
    <s v="VSR"/>
    <x v="0"/>
    <s v="14004997-19"/>
    <n v="2021"/>
    <s v="Julio"/>
    <n v="25"/>
    <s v="USD"/>
    <n v="1250"/>
    <n v="418.15759134561625"/>
    <n v="0"/>
    <n v="125"/>
    <n v="11.200828853968652"/>
    <n v="0"/>
    <n v="22.402597402597401"/>
    <n v="16.594516594516595"/>
    <n v="1.6955266955266954"/>
    <n v="0"/>
    <n v="0"/>
    <n v="0"/>
    <n v="0"/>
    <n v="0"/>
    <n v="0"/>
    <n v="0"/>
    <n v="0"/>
    <n v="57.48596673964456"/>
    <n v="16.793326047003866"/>
    <n v="0"/>
    <n v="7"/>
    <s v="20217"/>
    <s v="2021-7-01"/>
  </r>
  <r>
    <s v="VSR"/>
    <x v="39"/>
    <s v="14004469-19"/>
    <n v="2021"/>
    <s v="Julio"/>
    <n v="25"/>
    <s v="USD"/>
    <n v="1022.7499999999999"/>
    <n v="374.29517478717474"/>
    <n v="0"/>
    <n v="100"/>
    <n v="11.200828853968652"/>
    <n v="0"/>
    <n v="22.402597402597401"/>
    <n v="16.594516594516595"/>
    <n v="1.6955266955266954"/>
    <n v="0"/>
    <n v="0"/>
    <n v="0"/>
    <n v="0"/>
    <n v="0"/>
    <n v="0"/>
    <n v="0"/>
    <n v="0"/>
    <n v="57.48596673964456"/>
    <n v="16.793326047003866"/>
    <n v="0"/>
    <n v="7"/>
    <s v="20217"/>
    <s v="2021-7-01"/>
  </r>
  <r>
    <s v="VSR"/>
    <x v="39"/>
    <s v="14004468-19"/>
    <n v="2021"/>
    <s v="Julio"/>
    <n v="12.5"/>
    <s v="USD"/>
    <n v="511.37499999999994"/>
    <n v="168.40191740730637"/>
    <n v="0"/>
    <n v="50"/>
    <n v="5.6004144269843259"/>
    <n v="0"/>
    <n v="11.2012987012987"/>
    <n v="8.2972582972582973"/>
    <n v="0.84776334776334772"/>
    <n v="0"/>
    <n v="0"/>
    <n v="0"/>
    <n v="0"/>
    <n v="0"/>
    <n v="0"/>
    <n v="0"/>
    <n v="0"/>
    <n v="28.74298336982228"/>
    <n v="8.3966630235019331"/>
    <n v="0"/>
    <n v="7"/>
    <s v="20217"/>
    <s v="2021-7-01"/>
  </r>
  <r>
    <s v="VSR"/>
    <x v="39"/>
    <s v="14004470-19"/>
    <n v="2021"/>
    <s v="Julio"/>
    <n v="25"/>
    <s v="USD"/>
    <n v="1022.7499999999999"/>
    <n v="368.68801942336256"/>
    <n v="0"/>
    <n v="100"/>
    <n v="11.200828853968652"/>
    <n v="0"/>
    <n v="22.402597402597401"/>
    <n v="16.594516594516595"/>
    <n v="1.6955266955266954"/>
    <n v="0"/>
    <n v="0"/>
    <n v="0"/>
    <n v="0"/>
    <n v="0"/>
    <n v="0"/>
    <n v="0"/>
    <n v="0"/>
    <n v="57.48596673964456"/>
    <n v="16.793326047003866"/>
    <n v="0"/>
    <n v="7"/>
    <s v="20217"/>
    <s v="2021-7-01"/>
  </r>
  <r>
    <s v="VSR"/>
    <x v="39"/>
    <s v="14004919-16"/>
    <n v="2021"/>
    <s v="Julio"/>
    <n v="12.5"/>
    <s v="USD"/>
    <n v="907.49999999999989"/>
    <n v="446.02413043390465"/>
    <n v="0"/>
    <n v="112.5"/>
    <n v="0"/>
    <n v="90.75"/>
    <n v="11.2012987012987"/>
    <n v="8.2972582972582973"/>
    <n v="0.84776334776334772"/>
    <n v="0"/>
    <n v="0"/>
    <n v="0"/>
    <n v="0"/>
    <n v="0"/>
    <n v="0"/>
    <n v="0"/>
    <n v="0"/>
    <n v="119.49298336982227"/>
    <n v="8.3966630235019331"/>
    <n v="0"/>
    <n v="7"/>
    <s v="20217"/>
    <s v="2021-7-01"/>
  </r>
  <r>
    <s v="VSR"/>
    <x v="40"/>
    <s v="14004484-16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0"/>
    <s v="14003448-17"/>
    <n v="2021"/>
    <s v="Julio"/>
    <n v="12.5"/>
    <s v="USD"/>
    <n v="462.5"/>
    <n v="252.16433297840277"/>
    <n v="9.9999999999999876"/>
    <n v="40"/>
    <n v="5.6004144269843259"/>
    <n v="0"/>
    <n v="18.084415584415584"/>
    <n v="14.935064935064934"/>
    <n v="1.525974025974026"/>
    <n v="0"/>
    <n v="0"/>
    <n v="3.8518630292787503"/>
    <n v="0"/>
    <n v="0"/>
    <n v="0"/>
    <n v="0"/>
    <n v="0"/>
    <n v="46.79398059823523"/>
    <n v="8.3966630235019331"/>
    <n v="0"/>
    <n v="7"/>
    <s v="20217"/>
    <s v="2021-7-01"/>
  </r>
  <r>
    <s v="VSR"/>
    <x v="40"/>
    <s v="14003465-19"/>
    <n v="2021"/>
    <s v="Julio"/>
    <n v="12.5"/>
    <s v="USD"/>
    <n v="462.5"/>
    <n v="173.99562352995099"/>
    <n v="9.9999999999999876"/>
    <n v="40"/>
    <n v="5.6004144269843259"/>
    <n v="0"/>
    <n v="18.084415584415584"/>
    <n v="14.935064935064934"/>
    <n v="1.525974025974026"/>
    <n v="0"/>
    <n v="0"/>
    <n v="3.8518630292787503"/>
    <n v="0"/>
    <n v="0"/>
    <n v="0"/>
    <n v="0"/>
    <n v="0"/>
    <n v="46.79398059823523"/>
    <n v="8.3966630235019331"/>
    <n v="0"/>
    <n v="7"/>
    <s v="20217"/>
    <s v="2021-7-01"/>
  </r>
  <r>
    <s v="VSR"/>
    <x v="40"/>
    <s v="14003466-19"/>
    <n v="2021"/>
    <s v="Julio"/>
    <n v="10"/>
    <s v="USD"/>
    <n v="370"/>
    <n v="124.19996283493603"/>
    <n v="7.9999999999999902"/>
    <n v="32"/>
    <n v="4.4803315415874607"/>
    <n v="0"/>
    <n v="14.467532467532466"/>
    <n v="11.948051948051948"/>
    <n v="1.2207792207792207"/>
    <n v="0"/>
    <n v="0"/>
    <n v="3.0814904234230003"/>
    <n v="0"/>
    <n v="0"/>
    <n v="0"/>
    <n v="0"/>
    <n v="0"/>
    <n v="37.435184478588177"/>
    <n v="6.7173304188015468"/>
    <n v="0"/>
    <n v="7"/>
    <s v="20217"/>
    <s v="2021-7-01"/>
  </r>
  <r>
    <s v="VSR"/>
    <x v="40"/>
    <s v="14004795-19"/>
    <n v="2021"/>
    <s v="Julio"/>
    <n v="12.5"/>
    <s v="USD"/>
    <n v="462.5"/>
    <n v="243.44691581083407"/>
    <n v="9.9999999999999876"/>
    <n v="40"/>
    <n v="5.6004144269843259"/>
    <n v="0"/>
    <n v="18.084415584415584"/>
    <n v="14.935064935064934"/>
    <n v="1.525974025974026"/>
    <n v="0"/>
    <n v="0"/>
    <n v="3.8518630292787503"/>
    <n v="0"/>
    <n v="0"/>
    <n v="0"/>
    <n v="0"/>
    <n v="0"/>
    <n v="46.79398059823523"/>
    <n v="8.3966630235019331"/>
    <n v="0"/>
    <n v="7"/>
    <s v="20217"/>
    <s v="2021-7-01"/>
  </r>
  <r>
    <s v="VSR"/>
    <x v="40"/>
    <s v="14003467-19"/>
    <n v="2021"/>
    <s v="Julio"/>
    <n v="12.5"/>
    <s v="USD"/>
    <n v="462.5"/>
    <n v="153.98239989952137"/>
    <n v="9.9999999999999876"/>
    <n v="40"/>
    <n v="5.6004144269843259"/>
    <n v="0"/>
    <n v="18.084415584415584"/>
    <n v="14.935064935064934"/>
    <n v="1.525974025974026"/>
    <n v="0"/>
    <n v="0"/>
    <n v="3.8518630292787503"/>
    <n v="0"/>
    <n v="0"/>
    <n v="0"/>
    <n v="0"/>
    <n v="0"/>
    <n v="46.79398059823523"/>
    <n v="8.3966630235019331"/>
    <n v="0"/>
    <n v="7"/>
    <s v="20217"/>
    <s v="2021-7-01"/>
  </r>
  <r>
    <s v="VSR"/>
    <x v="40"/>
    <s v="14003449-17"/>
    <n v="2021"/>
    <s v="Julio"/>
    <n v="12.5"/>
    <s v="USD"/>
    <n v="462.5"/>
    <n v="241.81565251537958"/>
    <n v="9.9999999999999876"/>
    <n v="40"/>
    <n v="5.6004144269843259"/>
    <n v="0"/>
    <n v="18.084415584415584"/>
    <n v="14.935064935064934"/>
    <n v="1.525974025974026"/>
    <n v="0"/>
    <n v="0"/>
    <n v="3.8518630292787503"/>
    <n v="0"/>
    <n v="0"/>
    <n v="0"/>
    <n v="0"/>
    <n v="0"/>
    <n v="46.79398059823523"/>
    <n v="8.3966630235019331"/>
    <n v="0"/>
    <n v="7"/>
    <s v="20217"/>
    <s v="2021-7-01"/>
  </r>
  <r>
    <s v="VSR"/>
    <x v="41"/>
    <s v="14004998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1"/>
    <s v="14004997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1"/>
    <s v="14003574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1"/>
    <s v="14003645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1"/>
    <s v="14003597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1"/>
    <s v="14004486-16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1"/>
    <s v="14004292-15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1"/>
    <s v="14004293-15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2"/>
    <s v="14004877-15"/>
    <n v="2021"/>
    <s v="Julio"/>
    <n v="5"/>
    <s v="USD"/>
    <n v="500"/>
    <n v="330.04525066376038"/>
    <n v="0"/>
    <n v="50"/>
    <n v="2.2401657707937304"/>
    <n v="0"/>
    <n v="1.4448051948051948"/>
    <n v="0"/>
    <n v="0.25432900432900429"/>
    <n v="0"/>
    <n v="0"/>
    <n v="0"/>
    <n v="0"/>
    <n v="0"/>
    <n v="0"/>
    <n v="0"/>
    <n v="0"/>
    <n v="5.0577994085349722"/>
    <n v="3.3586652094007734"/>
    <n v="0"/>
    <n v="7"/>
    <s v="20217"/>
    <s v="2021-7-01"/>
  </r>
  <r>
    <s v="VSR"/>
    <x v="42"/>
    <s v="14004301-13"/>
    <n v="2021"/>
    <s v="Julio"/>
    <n v="7.5"/>
    <s v="USD"/>
    <n v="525"/>
    <n v="194.3830997236947"/>
    <n v="0"/>
    <n v="52.5"/>
    <n v="3.3602486561905955"/>
    <n v="0"/>
    <n v="2.1672077922077921"/>
    <n v="0"/>
    <n v="0.3814935064935065"/>
    <n v="0"/>
    <n v="0"/>
    <n v="0"/>
    <n v="0"/>
    <n v="0"/>
    <n v="0"/>
    <n v="0"/>
    <n v="0"/>
    <n v="7.5866991128024592"/>
    <n v="5.0379978141011605"/>
    <n v="0"/>
    <n v="7"/>
    <s v="20217"/>
    <s v="2021-7-01"/>
  </r>
  <r>
    <s v="VSR"/>
    <x v="42"/>
    <s v="14004146-15"/>
    <n v="2021"/>
    <s v="Julio"/>
    <n v="7.5"/>
    <s v="USD"/>
    <n v="525"/>
    <n v="480.07099607352541"/>
    <n v="0"/>
    <n v="52.5"/>
    <n v="3.3602486561905955"/>
    <n v="0"/>
    <n v="2.1672077922077921"/>
    <n v="0"/>
    <n v="0.3814935064935065"/>
    <n v="0"/>
    <n v="0"/>
    <n v="0"/>
    <n v="0"/>
    <n v="0"/>
    <n v="0"/>
    <n v="0"/>
    <n v="0"/>
    <n v="7.5866991128024592"/>
    <n v="5.0379978141011605"/>
    <n v="0"/>
    <n v="7"/>
    <s v="20217"/>
    <s v="2021-7-01"/>
  </r>
  <r>
    <s v="VSR"/>
    <x v="42"/>
    <s v="14004336-13"/>
    <n v="2021"/>
    <s v="Julio"/>
    <n v="7.5"/>
    <s v="USD"/>
    <n v="525"/>
    <n v="216.30778052928383"/>
    <n v="0"/>
    <n v="52.5"/>
    <n v="3.3602486561905955"/>
    <n v="0"/>
    <n v="2.1672077922077921"/>
    <n v="0"/>
    <n v="0.3814935064935065"/>
    <n v="0"/>
    <n v="0"/>
    <n v="0"/>
    <n v="0"/>
    <n v="0"/>
    <n v="0"/>
    <n v="0"/>
    <n v="0"/>
    <n v="7.5866991128024592"/>
    <n v="5.0379978141011605"/>
    <n v="0"/>
    <n v="7"/>
    <s v="20217"/>
    <s v="2021-7-01"/>
  </r>
  <r>
    <s v="VSR"/>
    <x v="42"/>
    <s v="14003979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2"/>
    <s v="14003980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2"/>
    <s v="14003901-17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2"/>
    <s v="14004864-18"/>
    <n v="2021"/>
    <s v="Julio"/>
    <n v="12.5"/>
    <s v="USD"/>
    <n v="375"/>
    <n v="200.93873659688012"/>
    <n v="0"/>
    <n v="0"/>
    <n v="5.6004144269843259"/>
    <n v="0"/>
    <n v="3.6120129870129873"/>
    <n v="0"/>
    <n v="0.63582251082251084"/>
    <n v="0"/>
    <n v="0"/>
    <n v="0"/>
    <n v="0"/>
    <n v="0"/>
    <n v="0"/>
    <n v="0"/>
    <n v="0"/>
    <n v="12.644498521337432"/>
    <n v="8.3966630235019331"/>
    <n v="0"/>
    <n v="7"/>
    <s v="20217"/>
    <s v="2021-7-01"/>
  </r>
  <r>
    <s v="VSR"/>
    <x v="42"/>
    <s v="14004865-18"/>
    <n v="2021"/>
    <s v="Julio"/>
    <n v="12.5"/>
    <s v="USD"/>
    <n v="375"/>
    <n v="179.18396644085465"/>
    <n v="0"/>
    <n v="0"/>
    <n v="5.6004144269843259"/>
    <n v="0"/>
    <n v="3.6120129870129873"/>
    <n v="0"/>
    <n v="0.63582251082251084"/>
    <n v="0"/>
    <n v="0"/>
    <n v="0"/>
    <n v="0"/>
    <n v="0"/>
    <n v="0"/>
    <n v="0"/>
    <n v="0"/>
    <n v="12.644498521337432"/>
    <n v="8.3966630235019331"/>
    <n v="0"/>
    <n v="7"/>
    <s v="20217"/>
    <s v="2021-7-01"/>
  </r>
  <r>
    <s v="VSR"/>
    <x v="42"/>
    <s v="14004859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2"/>
    <s v="14004860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2"/>
    <s v="14005006-16"/>
    <n v="2021"/>
    <s v="Julio"/>
    <n v="15"/>
    <s v="USD"/>
    <n v="1050"/>
    <n v="500.57735837782832"/>
    <n v="0"/>
    <n v="105"/>
    <n v="0"/>
    <n v="105"/>
    <n v="4.3344155844155843"/>
    <n v="0"/>
    <n v="0.76298701298701299"/>
    <n v="0"/>
    <n v="0"/>
    <n v="0"/>
    <n v="0"/>
    <n v="0"/>
    <n v="0"/>
    <n v="0"/>
    <n v="0"/>
    <n v="120.17339822560491"/>
    <n v="10.075995628202321"/>
    <n v="0"/>
    <n v="7"/>
    <s v="20217"/>
    <s v="2021-7-01"/>
  </r>
  <r>
    <s v="VSR"/>
    <x v="42"/>
    <s v="14005010-20"/>
    <n v="2021"/>
    <s v="Julio"/>
    <n v="12.5"/>
    <s v="USD"/>
    <n v="562.5"/>
    <n v="266.35219392617313"/>
    <n v="0"/>
    <n v="56.25"/>
    <n v="0"/>
    <n v="56.25"/>
    <n v="3.6120129870129873"/>
    <n v="0"/>
    <n v="0.63582251082251084"/>
    <n v="0"/>
    <n v="0"/>
    <n v="0"/>
    <n v="0"/>
    <n v="0"/>
    <n v="0"/>
    <n v="0"/>
    <n v="0"/>
    <n v="68.894498521337439"/>
    <n v="8.3966630235019331"/>
    <n v="0"/>
    <n v="7"/>
    <s v="20217"/>
    <s v="2021-7-01"/>
  </r>
  <r>
    <s v="VSR"/>
    <x v="42"/>
    <s v="14005009-20"/>
    <n v="2021"/>
    <s v="Julio"/>
    <n v="12.5"/>
    <s v="USD"/>
    <n v="562.5"/>
    <n v="238.13854088495839"/>
    <n v="0"/>
    <n v="56.25"/>
    <n v="0"/>
    <n v="56.25"/>
    <n v="3.6120129870129873"/>
    <n v="0"/>
    <n v="0.63582251082251084"/>
    <n v="0"/>
    <n v="0"/>
    <n v="0"/>
    <n v="0"/>
    <n v="0"/>
    <n v="0"/>
    <n v="0"/>
    <n v="0"/>
    <n v="68.894498521337439"/>
    <n v="8.3966630235019331"/>
    <n v="0"/>
    <n v="7"/>
    <s v="20217"/>
    <s v="2021-7-01"/>
  </r>
  <r>
    <s v="VSR"/>
    <x v="43"/>
    <s v="14004877-15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3"/>
    <s v="14004862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3"/>
    <s v="14003720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3"/>
    <s v="14004863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3"/>
    <s v="14003483-0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3"/>
    <s v="14004927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3"/>
    <s v="14004580-17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3"/>
    <s v="14004795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3"/>
    <s v="14003597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4"/>
    <s v="14004998-19"/>
    <n v="2021"/>
    <s v="Julio"/>
    <n v="7.5"/>
    <s v="USD"/>
    <n v="300"/>
    <n v="114.88395158529201"/>
    <n v="0"/>
    <n v="0"/>
    <n v="3.3602486561905955"/>
    <n v="0"/>
    <n v="3.7360853432281997"/>
    <n v="5.7745825602968459"/>
    <n v="0.32699443413729129"/>
    <n v="0"/>
    <n v="0"/>
    <n v="2.4985057487213518"/>
    <n v="0"/>
    <n v="0"/>
    <n v="0"/>
    <n v="0"/>
    <n v="0"/>
    <n v="17.374165900484851"/>
    <n v="5.0379978141011605"/>
    <n v="0"/>
    <n v="7"/>
    <s v="20217"/>
    <s v="2021-7-01"/>
  </r>
  <r>
    <s v="VSR"/>
    <x v="44"/>
    <s v="14004997-19"/>
    <n v="2021"/>
    <s v="Julio"/>
    <n v="7.5"/>
    <s v="USD"/>
    <n v="300"/>
    <n v="125.44727740368488"/>
    <n v="0"/>
    <n v="0"/>
    <n v="3.3602486561905955"/>
    <n v="0"/>
    <n v="3.7360853432281997"/>
    <n v="5.7745825602968459"/>
    <n v="0.32699443413729129"/>
    <n v="0"/>
    <n v="0"/>
    <n v="2.4985057487213518"/>
    <n v="0"/>
    <n v="0"/>
    <n v="0"/>
    <n v="0"/>
    <n v="0"/>
    <n v="17.374165900484851"/>
    <n v="5.0379978141011605"/>
    <n v="0"/>
    <n v="7"/>
    <s v="20217"/>
    <s v="2021-7-01"/>
  </r>
  <r>
    <s v="VSR"/>
    <x v="44"/>
    <s v="14003165-16"/>
    <n v="2021"/>
    <s v="Julio"/>
    <n v="5"/>
    <s v="USD"/>
    <n v="450"/>
    <n v="200.3688308762145"/>
    <n v="0"/>
    <n v="0"/>
    <n v="2.2401657707937304"/>
    <n v="0"/>
    <n v="2.4907235621521333"/>
    <n v="3.8497217068645644"/>
    <n v="0.21799628942486082"/>
    <n v="0"/>
    <n v="0"/>
    <n v="3.7477586230820275"/>
    <n v="0"/>
    <n v="0"/>
    <n v="0"/>
    <n v="0"/>
    <n v="0"/>
    <n v="13.664865390924358"/>
    <n v="3.3586652094007734"/>
    <n v="0"/>
    <n v="7"/>
    <s v="20217"/>
    <s v="2021-7-01"/>
  </r>
  <r>
    <s v="VSR"/>
    <x v="44"/>
    <s v="14002924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4"/>
    <s v="14002923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4"/>
    <s v="14002617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4"/>
    <s v="14004031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4"/>
    <s v="14002505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4"/>
    <s v="14003162-17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4"/>
    <s v="14002605-17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4"/>
    <s v="14002606-14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4"/>
    <s v="14004919-17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5"/>
    <s v="14004732-17"/>
    <n v="2021"/>
    <s v="Julio"/>
    <n v="6.25"/>
    <s v="USD"/>
    <n v="625"/>
    <n v="319.56997590372953"/>
    <n v="0"/>
    <n v="0"/>
    <n v="2.8002072134921629"/>
    <n v="31.25"/>
    <n v="3.1134044526901672"/>
    <n v="4.8121521335807049"/>
    <n v="0.27249536178107603"/>
    <n v="0"/>
    <n v="0"/>
    <n v="5.2052203098361494"/>
    <n v="0"/>
    <n v="0"/>
    <n v="0"/>
    <n v="0"/>
    <n v="0"/>
    <n v="48.851603769639063"/>
    <n v="4.1983315117509665"/>
    <n v="0"/>
    <n v="7"/>
    <s v="20217"/>
    <s v="2021-7-01"/>
  </r>
  <r>
    <s v="VSR"/>
    <x v="45"/>
    <s v="14004774-19"/>
    <n v="2021"/>
    <s v="Julio"/>
    <n v="12.5"/>
    <s v="USD"/>
    <n v="437.5"/>
    <n v="196.77911440532165"/>
    <n v="0"/>
    <n v="0"/>
    <n v="5.6004144269843259"/>
    <n v="25"/>
    <n v="6.2268089053803344"/>
    <n v="9.6243042671614099"/>
    <n v="0.54499072356215206"/>
    <n v="0"/>
    <n v="0"/>
    <n v="3.6436542168853046"/>
    <n v="0"/>
    <n v="0"/>
    <n v="0"/>
    <n v="0"/>
    <n v="0"/>
    <n v="53.436421136491127"/>
    <n v="8.3966630235019331"/>
    <n v="0"/>
    <n v="7"/>
    <s v="20217"/>
    <s v="2021-7-01"/>
  </r>
  <r>
    <s v="VSR"/>
    <x v="45"/>
    <s v="14004773-19"/>
    <n v="2021"/>
    <s v="Julio"/>
    <n v="12.5"/>
    <s v="USD"/>
    <n v="437.5"/>
    <n v="175.02434424929618"/>
    <n v="0"/>
    <n v="0"/>
    <n v="5.6004144269843259"/>
    <n v="25"/>
    <n v="6.2268089053803344"/>
    <n v="9.6243042671614099"/>
    <n v="0.54499072356215206"/>
    <n v="0"/>
    <n v="0"/>
    <n v="3.6436542168853046"/>
    <n v="0"/>
    <n v="0"/>
    <n v="0"/>
    <n v="0"/>
    <n v="0"/>
    <n v="53.436421136491127"/>
    <n v="8.3966630235019331"/>
    <n v="0"/>
    <n v="7"/>
    <s v="20217"/>
    <s v="2021-7-01"/>
  </r>
  <r>
    <s v="VSR"/>
    <x v="45"/>
    <s v="14004828-18"/>
    <n v="2021"/>
    <s v="Julio"/>
    <n v="12.5"/>
    <s v="USD"/>
    <n v="437.5"/>
    <n v="209.44908765058977"/>
    <n v="0"/>
    <n v="0"/>
    <n v="5.6004144269843259"/>
    <n v="25"/>
    <n v="6.2268089053803344"/>
    <n v="9.6243042671614099"/>
    <n v="0.54499072356215206"/>
    <n v="0"/>
    <n v="0"/>
    <n v="3.6436542168853046"/>
    <n v="0"/>
    <n v="0"/>
    <n v="0"/>
    <n v="0"/>
    <n v="0"/>
    <n v="53.436421136491127"/>
    <n v="8.3966630235019331"/>
    <n v="0"/>
    <n v="7"/>
    <s v="20217"/>
    <s v="2021-7-01"/>
  </r>
  <r>
    <s v="VSR"/>
    <x v="45"/>
    <s v="14004867-19"/>
    <n v="2021"/>
    <s v="Julio"/>
    <n v="12.5"/>
    <s v="USD"/>
    <n v="437.5"/>
    <n v="154.62941544688238"/>
    <n v="0"/>
    <n v="0"/>
    <n v="5.6004144269843259"/>
    <n v="25"/>
    <n v="6.2268089053803344"/>
    <n v="9.6243042671614099"/>
    <n v="0.54499072356215206"/>
    <n v="0"/>
    <n v="0"/>
    <n v="3.6436542168853046"/>
    <n v="0"/>
    <n v="0"/>
    <n v="0"/>
    <n v="0"/>
    <n v="0"/>
    <n v="53.436421136491127"/>
    <n v="8.3966630235019331"/>
    <n v="0"/>
    <n v="7"/>
    <s v="20217"/>
    <s v="2021-7-01"/>
  </r>
  <r>
    <s v="VSR"/>
    <x v="45"/>
    <s v="14004725-19"/>
    <n v="2021"/>
    <s v="Julio"/>
    <n v="25"/>
    <s v="USD"/>
    <n v="675"/>
    <n v="312.5954254426432"/>
    <n v="0"/>
    <n v="0"/>
    <n v="11.200828853968652"/>
    <n v="0"/>
    <n v="12.453617810760669"/>
    <n v="19.24860853432282"/>
    <n v="1.0899814471243041"/>
    <n v="0"/>
    <n v="0"/>
    <n v="5.621637934623041"/>
    <n v="0"/>
    <n v="0"/>
    <n v="0"/>
    <n v="0"/>
    <n v="0"/>
    <n v="55.207171773834695"/>
    <n v="16.793326047003866"/>
    <n v="0"/>
    <n v="7"/>
    <s v="20217"/>
    <s v="2021-7-01"/>
  </r>
  <r>
    <s v="VSR"/>
    <x v="45"/>
    <s v="14004726-19"/>
    <n v="2021"/>
    <s v="Julio"/>
    <n v="25"/>
    <s v="USD"/>
    <n v="675"/>
    <n v="314.41308096613523"/>
    <n v="0"/>
    <n v="0"/>
    <n v="11.200828853968652"/>
    <n v="0"/>
    <n v="12.453617810760669"/>
    <n v="19.24860853432282"/>
    <n v="1.0899814471243041"/>
    <n v="0"/>
    <n v="0"/>
    <n v="5.621637934623041"/>
    <n v="0"/>
    <n v="0"/>
    <n v="0"/>
    <n v="0"/>
    <n v="0"/>
    <n v="55.207171773834695"/>
    <n v="16.793326047003866"/>
    <n v="0"/>
    <n v="7"/>
    <s v="20217"/>
    <s v="2021-7-01"/>
  </r>
  <r>
    <s v="VSR"/>
    <x v="45"/>
    <s v="14004727-19"/>
    <n v="2021"/>
    <s v="Julio"/>
    <n v="25"/>
    <s v="USD"/>
    <n v="675"/>
    <n v="314.47200482782324"/>
    <n v="0"/>
    <n v="0"/>
    <n v="11.200828853968652"/>
    <n v="0"/>
    <n v="12.453617810760669"/>
    <n v="19.24860853432282"/>
    <n v="1.0899814471243041"/>
    <n v="0"/>
    <n v="0"/>
    <n v="5.621637934623041"/>
    <n v="0"/>
    <n v="0"/>
    <n v="0"/>
    <n v="0"/>
    <n v="0"/>
    <n v="55.207171773834695"/>
    <n v="16.793326047003866"/>
    <n v="0"/>
    <n v="7"/>
    <s v="20217"/>
    <s v="2021-7-01"/>
  </r>
  <r>
    <s v="VSR"/>
    <x v="45"/>
    <s v="14004728-19"/>
    <n v="2021"/>
    <s v="Julio"/>
    <n v="12.5"/>
    <s v="USD"/>
    <n v="337.5"/>
    <n v="152.98159359015997"/>
    <n v="0"/>
    <n v="0"/>
    <n v="5.6004144269843259"/>
    <n v="0"/>
    <n v="6.2268089053803344"/>
    <n v="9.6243042671614099"/>
    <n v="0.54499072356215206"/>
    <n v="0"/>
    <n v="0"/>
    <n v="2.8108189673115205"/>
    <n v="0"/>
    <n v="0"/>
    <n v="0"/>
    <n v="0"/>
    <n v="0"/>
    <n v="27.603585886917347"/>
    <n v="8.3966630235019331"/>
    <n v="0"/>
    <n v="7"/>
    <s v="20217"/>
    <s v="2021-7-01"/>
  </r>
  <r>
    <s v="VSR"/>
    <x v="45"/>
    <s v="14004919-17"/>
    <n v="2021"/>
    <s v="Julio"/>
    <n v="12.5"/>
    <s v="USD"/>
    <n v="875"/>
    <n v="443.37848108325522"/>
    <n v="0"/>
    <n v="0"/>
    <n v="0"/>
    <n v="87.5"/>
    <n v="6.2268089053803344"/>
    <n v="9.6243042671614099"/>
    <n v="0.54499072356215206"/>
    <n v="0"/>
    <n v="0"/>
    <n v="7.2873084337706091"/>
    <n v="0"/>
    <n v="0"/>
    <n v="0"/>
    <n v="0"/>
    <n v="0"/>
    <n v="119.58007535337643"/>
    <n v="8.3966630235019331"/>
    <n v="0"/>
    <n v="7"/>
    <s v="20217"/>
    <s v="2021-7-01"/>
  </r>
  <r>
    <s v="VSR"/>
    <x v="46"/>
    <s v="14004999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6"/>
    <s v="14004351-17"/>
    <n v="2021"/>
    <s v="Julio"/>
    <n v="50"/>
    <s v="USD"/>
    <n v="1300"/>
    <n v="612.41572820636566"/>
    <n v="0"/>
    <n v="0"/>
    <n v="22.401657707937304"/>
    <n v="0"/>
    <n v="81.645021645021643"/>
    <n v="99.567099567099561"/>
    <n v="10.173160173160174"/>
    <n v="0"/>
    <n v="0"/>
    <n v="0"/>
    <n v="0"/>
    <n v="0"/>
    <n v="0"/>
    <n v="0"/>
    <n v="0"/>
    <n v="338.43929013075211"/>
    <n v="147.05400874547075"/>
    <n v="0"/>
    <n v="7"/>
    <s v="20217"/>
    <s v="2021-7-01"/>
  </r>
  <r>
    <s v="VSR"/>
    <x v="47"/>
    <s v="14003593-17"/>
    <n v="2021"/>
    <s v="Julio"/>
    <n v="12.5"/>
    <s v="USD"/>
    <n v="1249.5"/>
    <n v="437.6736692037685"/>
    <n v="0"/>
    <n v="25"/>
    <n v="5.6004144269843259"/>
    <n v="0"/>
    <n v="10.573388875275667"/>
    <n v="14.089683901004655"/>
    <n v="1.4395981377113451"/>
    <n v="0"/>
    <n v="0"/>
    <n v="10.40627644342443"/>
    <n v="0"/>
    <n v="0"/>
    <n v="0"/>
    <n v="0"/>
    <n v="0"/>
    <n v="73.272449543783793"/>
    <n v="36.763502186367688"/>
    <n v="0"/>
    <n v="7"/>
    <s v="20217"/>
    <s v="2021-7-01"/>
  </r>
  <r>
    <s v="VSR"/>
    <x v="47"/>
    <s v="14003589-19"/>
    <n v="2021"/>
    <s v="Julio"/>
    <n v="75"/>
    <s v="USD"/>
    <n v="2925"/>
    <n v="1122.8855243615242"/>
    <n v="0"/>
    <n v="150"/>
    <n v="33.602486561905955"/>
    <n v="0"/>
    <n v="63.44033325165401"/>
    <n v="84.538103406027929"/>
    <n v="8.6375888262680718"/>
    <n v="0"/>
    <n v="0"/>
    <n v="24.360431050033178"/>
    <n v="0"/>
    <n v="0"/>
    <n v="0"/>
    <n v="0"/>
    <n v="0"/>
    <n v="401.55746965218935"/>
    <n v="220.58101311820616"/>
    <n v="0"/>
    <n v="7"/>
    <s v="20217"/>
    <s v="2021-7-01"/>
  </r>
  <r>
    <s v="VSR"/>
    <x v="47"/>
    <s v="14004818-18"/>
    <n v="2021"/>
    <s v="Julio"/>
    <n v="50"/>
    <s v="USD"/>
    <n v="1950"/>
    <n v="615.92959959808547"/>
    <n v="0"/>
    <n v="100"/>
    <n v="22.401657707937304"/>
    <n v="0"/>
    <n v="42.293555501102666"/>
    <n v="56.358735604018619"/>
    <n v="5.7583925508453806"/>
    <n v="0"/>
    <n v="0"/>
    <n v="16.240287366688786"/>
    <n v="0"/>
    <n v="0"/>
    <n v="0"/>
    <n v="0"/>
    <n v="0"/>
    <n v="267.70497976812624"/>
    <n v="147.05400874547075"/>
    <n v="0"/>
    <n v="7"/>
    <s v="20217"/>
    <s v="2021-7-01"/>
  </r>
  <r>
    <s v="VSR"/>
    <x v="47"/>
    <s v="14004809-17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47"/>
    <s v="14003592-15"/>
    <n v="2021"/>
    <s v="Julio"/>
    <n v="50"/>
    <s v="USD"/>
    <n v="3000"/>
    <n v="1638.1206802084132"/>
    <n v="0"/>
    <n v="100"/>
    <n v="22.401657707937304"/>
    <n v="0"/>
    <n v="42.293555501102666"/>
    <n v="56.358735604018619"/>
    <n v="5.7583925508453806"/>
    <n v="0"/>
    <n v="0"/>
    <n v="24.985057487213517"/>
    <n v="0"/>
    <n v="0"/>
    <n v="0"/>
    <n v="0"/>
    <n v="0"/>
    <n v="276.44974988865096"/>
    <n v="147.05400874547075"/>
    <n v="0"/>
    <n v="7"/>
    <s v="20217"/>
    <s v="2021-7-01"/>
  </r>
  <r>
    <s v="VSR"/>
    <x v="48"/>
    <s v="14004910-16"/>
    <n v="2021"/>
    <s v="Julio"/>
    <n v="7.5"/>
    <s v="USD"/>
    <n v="750"/>
    <n v="388.34011674666596"/>
    <n v="0"/>
    <n v="75"/>
    <n v="3.3602486561905955"/>
    <n v="0"/>
    <n v="2.0377804014167653"/>
    <n v="2.7154663518299884"/>
    <n v="0.27744982290436837"/>
    <n v="0"/>
    <n v="0"/>
    <n v="6.2462643718033792"/>
    <n v="0"/>
    <n v="0"/>
    <n v="0"/>
    <n v="0"/>
    <n v="0"/>
    <n v="33.335062259775121"/>
    <n v="22.058101311820618"/>
    <n v="0"/>
    <n v="7"/>
    <s v="20217"/>
    <s v="2021-7-01"/>
  </r>
  <r>
    <s v="VSR"/>
    <x v="48"/>
    <s v="14004898-18"/>
    <n v="2021"/>
    <s v="Julio"/>
    <n v="50"/>
    <s v="USD"/>
    <n v="2000"/>
    <n v="807.5761459329749"/>
    <n v="0"/>
    <n v="200"/>
    <n v="22.401657707937304"/>
    <n v="0"/>
    <n v="13.585202676111768"/>
    <n v="18.103109012199923"/>
    <n v="1.8496654860291224"/>
    <n v="0"/>
    <n v="0"/>
    <n v="16.656704991475678"/>
    <n v="0"/>
    <n v="0"/>
    <n v="0"/>
    <n v="0"/>
    <n v="0"/>
    <n v="197.24869091128727"/>
    <n v="147.05400874547075"/>
    <n v="0"/>
    <n v="7"/>
    <s v="20217"/>
    <s v="2021-7-01"/>
  </r>
  <r>
    <s v="VSR"/>
    <x v="48"/>
    <s v="14004900-18"/>
    <n v="2021"/>
    <s v="Julio"/>
    <n v="17.5"/>
    <s v="USD"/>
    <n v="700"/>
    <n v="252.19497285810559"/>
    <n v="0"/>
    <n v="70"/>
    <n v="7.8405801977780563"/>
    <n v="0"/>
    <n v="4.7548209366391188"/>
    <n v="6.336088154269973"/>
    <n v="0.64738292011019283"/>
    <n v="0"/>
    <n v="0"/>
    <n v="5.8298467470164868"/>
    <n v="0"/>
    <n v="0"/>
    <n v="0"/>
    <n v="0"/>
    <n v="0"/>
    <n v="69.037041818950541"/>
    <n v="51.468903060914776"/>
    <n v="0"/>
    <n v="7"/>
    <s v="20217"/>
    <s v="2021-7-01"/>
  </r>
  <r>
    <s v="VSR"/>
    <x v="48"/>
    <s v="14004794-18"/>
    <n v="2021"/>
    <s v="Julio"/>
    <n v="50"/>
    <s v="USD"/>
    <n v="2000"/>
    <n v="927.43118439580417"/>
    <n v="0"/>
    <n v="200"/>
    <n v="22.401657707937304"/>
    <n v="0"/>
    <n v="13.585202676111768"/>
    <n v="18.103109012199923"/>
    <n v="1.8496654860291224"/>
    <n v="0"/>
    <n v="0"/>
    <n v="16.656704991475678"/>
    <n v="0"/>
    <n v="0"/>
    <n v="0"/>
    <n v="0"/>
    <n v="0"/>
    <n v="197.24869091128727"/>
    <n v="147.05400874547075"/>
    <n v="0"/>
    <n v="7"/>
    <s v="20217"/>
    <s v="2021-7-01"/>
  </r>
  <r>
    <s v="VSR"/>
    <x v="48"/>
    <s v="14004999-19"/>
    <n v="2021"/>
    <s v="Julio"/>
    <n v="75"/>
    <s v="USD"/>
    <n v="2250"/>
    <n v="937.78627632792973"/>
    <n v="0"/>
    <n v="225"/>
    <n v="33.602486561905955"/>
    <n v="0"/>
    <n v="20.377804014167651"/>
    <n v="27.154663518299884"/>
    <n v="2.7744982290436839"/>
    <n v="0"/>
    <n v="0"/>
    <n v="18.738793115410136"/>
    <n v="0"/>
    <n v="0"/>
    <n v="0"/>
    <n v="0"/>
    <n v="0"/>
    <n v="289.62677199512751"/>
    <n v="220.58101311820616"/>
    <n v="0"/>
    <n v="7"/>
    <s v="20217"/>
    <s v="2021-7-01"/>
  </r>
  <r>
    <s v="VSR"/>
    <x v="48"/>
    <s v="14004686-19"/>
    <n v="2021"/>
    <s v="Julio"/>
    <n v="50"/>
    <s v="USD"/>
    <n v="1500"/>
    <n v="625.56872093363836"/>
    <n v="0"/>
    <n v="150"/>
    <n v="22.401657707937304"/>
    <n v="0"/>
    <n v="13.585202676111768"/>
    <n v="18.103109012199923"/>
    <n v="1.8496654860291224"/>
    <n v="0"/>
    <n v="0"/>
    <n v="12.492528743606758"/>
    <n v="0"/>
    <n v="0"/>
    <n v="0"/>
    <n v="0"/>
    <n v="0"/>
    <n v="193.08451466341833"/>
    <n v="147.05400874547075"/>
    <n v="0"/>
    <n v="7"/>
    <s v="20217"/>
    <s v="2021-7-01"/>
  </r>
  <r>
    <s v="VSR"/>
    <x v="49"/>
    <s v="14003742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50"/>
    <s v="14003824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50"/>
    <s v="14003823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51"/>
    <s v="14004877-15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51"/>
    <s v="14004579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51"/>
    <s v="14004806-14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51"/>
    <s v="14003824-18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51"/>
    <s v="14003817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51"/>
    <s v="14004919-16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52"/>
    <s v="14004913-16"/>
    <n v="2021"/>
    <s v="Julio"/>
    <n v="12.5"/>
    <s v="USD"/>
    <n v="2700"/>
    <n v="1122.681397915117"/>
    <n v="0"/>
    <n v="137.5"/>
    <n v="5.6004144269843259"/>
    <n v="0"/>
    <n v="7.9796963599780515"/>
    <n v="9.488750685933784"/>
    <n v="0.53731479787817815"/>
    <n v="0"/>
    <n v="0"/>
    <n v="22.486551738492164"/>
    <n v="0"/>
    <n v="0"/>
    <n v="0"/>
    <n v="0"/>
    <n v="0"/>
    <n v="77.255815768649867"/>
    <n v="36.763502186367688"/>
    <n v="0"/>
    <n v="7"/>
    <s v="20217"/>
    <s v="2021-7-01"/>
  </r>
  <r>
    <s v="VSR"/>
    <x v="52"/>
    <s v="14004912-15"/>
    <n v="2021"/>
    <s v="Julio"/>
    <n v="17.5"/>
    <s v="USD"/>
    <n v="2835"/>
    <n v="1155.1583773231612"/>
    <n v="0"/>
    <n v="140"/>
    <n v="7.8405801977780563"/>
    <n v="0"/>
    <n v="11.171574903969271"/>
    <n v="13.284250960307299"/>
    <n v="0.7522407170294495"/>
    <n v="0"/>
    <n v="0"/>
    <n v="23.610879325416771"/>
    <n v="0"/>
    <n v="0"/>
    <n v="0"/>
    <n v="0"/>
    <n v="0"/>
    <n v="100.28784896763757"/>
    <n v="51.468903060914776"/>
    <n v="0"/>
    <n v="7"/>
    <s v="20217"/>
    <s v="2021-7-01"/>
  </r>
  <r>
    <s v="VSR"/>
    <x v="52"/>
    <s v="14004228-19"/>
    <n v="2021"/>
    <s v="Julio"/>
    <n v="75"/>
    <s v="USD"/>
    <n v="3150"/>
    <n v="1293.4537970027075"/>
    <n v="0"/>
    <n v="600"/>
    <n v="33.602486561905955"/>
    <n v="0"/>
    <n v="47.878178159868298"/>
    <n v="56.932504115602704"/>
    <n v="3.2238887872690687"/>
    <n v="0"/>
    <n v="0"/>
    <n v="26.234310361574192"/>
    <n v="0"/>
    <n v="0"/>
    <n v="0"/>
    <n v="0"/>
    <n v="0"/>
    <n v="354.84989454252047"/>
    <n v="220.58101311820616"/>
    <n v="0"/>
    <n v="7"/>
    <s v="20217"/>
    <s v="2021-7-01"/>
  </r>
  <r>
    <s v="VSR"/>
    <x v="52"/>
    <s v="14004233-19"/>
    <n v="2021"/>
    <s v="Julio"/>
    <n v="500"/>
    <s v="USD"/>
    <n v="15000"/>
    <n v="6481.4842413203978"/>
    <n v="0"/>
    <n v="1000"/>
    <n v="224.01657707937304"/>
    <n v="0"/>
    <n v="319.18785439912205"/>
    <n v="379.55002743735139"/>
    <n v="21.492591915127129"/>
    <n v="0"/>
    <n v="0"/>
    <n v="124.92528743606758"/>
    <n v="0"/>
    <n v="0"/>
    <n v="0"/>
    <n v="0"/>
    <n v="0"/>
    <n v="2315.6958486423759"/>
    <n v="1470.5400874547076"/>
    <n v="0"/>
    <n v="7"/>
    <s v="20217"/>
    <s v="2021-7-01"/>
  </r>
  <r>
    <s v="VSR"/>
    <x v="52"/>
    <s v="14004230-19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52"/>
    <s v="14005005-16"/>
    <n v="2021"/>
    <s v="Juli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20217"/>
    <s v="2021-7-01"/>
  </r>
  <r>
    <s v="VSR"/>
    <x v="0"/>
    <s v="14004998-19"/>
    <n v="2021"/>
    <s v="Agosto"/>
    <n v="150"/>
    <s v="CLP"/>
    <n v="4503.7402597402597"/>
    <n v="2311.6322154161762"/>
    <n v="0"/>
    <n v="525.97402597402595"/>
    <n v="34.180760198891505"/>
    <n v="0"/>
    <n v="0"/>
    <n v="0"/>
    <n v="0"/>
    <n v="0"/>
    <n v="0"/>
    <n v="0"/>
    <n v="0"/>
    <n v="47.337662337662337"/>
    <n v="0"/>
    <n v="0"/>
    <n v="0"/>
    <n v="74.880307533306919"/>
    <n v="0"/>
    <n v="27.542645195644585"/>
    <n v="8"/>
    <s v="20218"/>
    <s v="2021-8-01"/>
  </r>
  <r>
    <s v="VSR"/>
    <x v="0"/>
    <s v="14004997-19"/>
    <n v="2021"/>
    <s v="Agosto"/>
    <n v="210"/>
    <s v="CLP"/>
    <n v="6305.2363636363634"/>
    <n v="3532.0582244976467"/>
    <n v="0"/>
    <n v="736.36363636363637"/>
    <n v="47.853064278448109"/>
    <n v="0"/>
    <n v="0"/>
    <n v="0"/>
    <n v="0"/>
    <n v="0"/>
    <n v="0"/>
    <n v="0"/>
    <n v="0"/>
    <n v="66.272727272727266"/>
    <n v="0"/>
    <n v="0"/>
    <n v="0"/>
    <n v="104.83243054662969"/>
    <n v="0"/>
    <n v="38.559703273902421"/>
    <n v="8"/>
    <s v="20218"/>
    <s v="2021-8-01"/>
  </r>
  <r>
    <s v="VSR"/>
    <x v="0"/>
    <s v="14003165-16"/>
    <n v="2021"/>
    <s v="Agosto"/>
    <n v="9.9"/>
    <s v="CLP"/>
    <n v="891"/>
    <n v="404.96453323945104"/>
    <n v="0"/>
    <n v="89.1"/>
    <n v="2.2559301731268393"/>
    <n v="0"/>
    <n v="0"/>
    <n v="0"/>
    <n v="0"/>
    <n v="0"/>
    <n v="0"/>
    <n v="0"/>
    <n v="0"/>
    <n v="3.1242857142857146"/>
    <n v="0"/>
    <n v="0"/>
    <n v="0"/>
    <n v="4.9421002971982571"/>
    <n v="0"/>
    <n v="1.8178145829125427"/>
    <n v="8"/>
    <s v="20218"/>
    <s v="2021-8-01"/>
  </r>
  <r>
    <s v="VSR"/>
    <x v="0"/>
    <s v="14002618-19"/>
    <n v="2021"/>
    <s v="Agosto"/>
    <n v="1950"/>
    <s v="CLP"/>
    <n v="42586.419740259742"/>
    <n v="29376.415021633999"/>
    <n v="0"/>
    <n v="2279.2207792207791"/>
    <n v="444.34988258558957"/>
    <n v="0"/>
    <n v="0"/>
    <n v="0"/>
    <n v="0"/>
    <n v="0"/>
    <n v="0"/>
    <n v="0"/>
    <n v="0"/>
    <n v="615.38961038961043"/>
    <n v="0"/>
    <n v="0"/>
    <n v="0"/>
    <n v="973.44399793298999"/>
    <n v="0"/>
    <n v="358.05438754337962"/>
    <n v="8"/>
    <s v="20218"/>
    <s v="2021-8-01"/>
  </r>
  <r>
    <s v="VSR"/>
    <x v="0"/>
    <s v="14002924-19"/>
    <n v="2021"/>
    <s v="Agosto"/>
    <n v="2042.6999999999998"/>
    <s v="CLP"/>
    <n v="44610.912617142858"/>
    <n v="27709.582190799731"/>
    <n v="0"/>
    <n v="2387.5714285714284"/>
    <n v="465.47359238850447"/>
    <n v="0"/>
    <n v="0"/>
    <n v="0"/>
    <n v="0"/>
    <n v="0"/>
    <n v="0"/>
    <n v="0"/>
    <n v="0"/>
    <n v="644.64428571428562"/>
    <n v="0"/>
    <n v="0"/>
    <n v="0"/>
    <n v="1019.7200279885735"/>
    <n v="0"/>
    <n v="375.07574227428796"/>
    <n v="8"/>
    <s v="20218"/>
    <s v="2021-8-01"/>
  </r>
  <r>
    <s v="VSR"/>
    <x v="0"/>
    <s v="14002923-19"/>
    <n v="2021"/>
    <s v="Agosto"/>
    <n v="2334.6"/>
    <s v="CLP"/>
    <n v="50985.772064415578"/>
    <n v="31838.996605001244"/>
    <n v="0"/>
    <n v="2728.7532467532469"/>
    <n v="531.98935173554742"/>
    <n v="0"/>
    <n v="0"/>
    <n v="0"/>
    <n v="0"/>
    <n v="0"/>
    <n v="0"/>
    <n v="0"/>
    <n v="0"/>
    <n v="736.76337662337653"/>
    <n v="0"/>
    <n v="0"/>
    <n v="0"/>
    <n v="1165.4371064483889"/>
    <n v="0"/>
    <n v="428.67372982501234"/>
    <n v="8"/>
    <s v="20218"/>
    <s v="2021-8-01"/>
  </r>
  <r>
    <s v="VSR"/>
    <x v="0"/>
    <s v="14002617-19"/>
    <n v="2021"/>
    <s v="Agosto"/>
    <n v="364.8"/>
    <s v="CLP"/>
    <n v="7966.93636987013"/>
    <n v="4455.6832156839682"/>
    <n v="0"/>
    <n v="426.38961038961037"/>
    <n v="83.127608803704149"/>
    <n v="0"/>
    <n v="0"/>
    <n v="0"/>
    <n v="0"/>
    <n v="0"/>
    <n v="0"/>
    <n v="0"/>
    <n v="0"/>
    <n v="115.12519480519481"/>
    <n v="0"/>
    <n v="0"/>
    <n v="0"/>
    <n v="182.10890792100244"/>
    <n v="0"/>
    <n v="66.983713115807632"/>
    <n v="8"/>
    <s v="20218"/>
    <s v="2021-8-01"/>
  </r>
  <r>
    <s v="VSR"/>
    <x v="0"/>
    <s v="14002505-19"/>
    <n v="2021"/>
    <s v="Agosto"/>
    <n v="291.89999999999998"/>
    <s v="CLP"/>
    <n v="6374.8594472727264"/>
    <n v="3595.797002453623"/>
    <n v="0"/>
    <n v="341.18181818181819"/>
    <n v="66.515759347042859"/>
    <n v="0"/>
    <n v="0"/>
    <n v="0"/>
    <n v="0"/>
    <n v="0"/>
    <n v="0"/>
    <n v="0"/>
    <n v="0"/>
    <n v="92.1190909090909"/>
    <n v="0"/>
    <n v="0"/>
    <n v="0"/>
    <n v="145.71707845981524"/>
    <n v="0"/>
    <n v="53.597987550724355"/>
    <n v="8"/>
    <s v="20218"/>
    <s v="2021-8-01"/>
  </r>
  <r>
    <s v="VSR"/>
    <x v="0"/>
    <s v="14003162-17"/>
    <n v="2021"/>
    <s v="Agosto"/>
    <n v="24.9"/>
    <s v="CLP"/>
    <n v="1294.5645818181818"/>
    <n v="682.10488723719368"/>
    <n v="0"/>
    <n v="129.44766233766234"/>
    <n v="5.6740061930159893"/>
    <n v="0"/>
    <n v="0"/>
    <n v="0"/>
    <n v="0"/>
    <n v="0"/>
    <n v="0"/>
    <n v="0"/>
    <n v="0"/>
    <n v="7.8580519480519477"/>
    <n v="0"/>
    <n v="0"/>
    <n v="0"/>
    <n v="12.430131050528949"/>
    <n v="0"/>
    <n v="4.5720791024770016"/>
    <n v="8"/>
    <s v="20218"/>
    <s v="2021-8-01"/>
  </r>
  <r>
    <s v="VSR"/>
    <x v="0"/>
    <s v="14002528-16"/>
    <n v="2021"/>
    <s v="Agosto"/>
    <n v="16.5"/>
    <s v="CLP"/>
    <n v="857.84400000000005"/>
    <n v="542.08713765864172"/>
    <n v="0"/>
    <n v="85.778571428571425"/>
    <n v="3.7598836218780658"/>
    <n v="0"/>
    <n v="0"/>
    <n v="0"/>
    <n v="0"/>
    <n v="0"/>
    <n v="0"/>
    <n v="0"/>
    <n v="0"/>
    <n v="5.2071428571428573"/>
    <n v="0"/>
    <n v="0"/>
    <n v="0"/>
    <n v="8.2368338286637623"/>
    <n v="0"/>
    <n v="3.0296909715209046"/>
    <n v="8"/>
    <s v="20218"/>
    <s v="2021-8-01"/>
  </r>
  <r>
    <s v="VSR"/>
    <x v="0"/>
    <s v="14002605-17"/>
    <n v="2021"/>
    <s v="Agosto"/>
    <n v="27.599999999999998"/>
    <s v="CLP"/>
    <n v="1434.9390545454544"/>
    <n v="864.46100392908056"/>
    <n v="0"/>
    <n v="143.48415584415582"/>
    <n v="6.289259876596037"/>
    <n v="0"/>
    <n v="0"/>
    <n v="0"/>
    <n v="0"/>
    <n v="0"/>
    <n v="0"/>
    <n v="0"/>
    <n v="0"/>
    <n v="8.7101298701298688"/>
    <n v="0"/>
    <n v="0"/>
    <n v="0"/>
    <n v="13.777976586128473"/>
    <n v="0"/>
    <n v="5.0678467159986038"/>
    <n v="8"/>
    <s v="20218"/>
    <s v="2021-8-01"/>
  </r>
  <r>
    <s v="VSR"/>
    <x v="0"/>
    <s v="14004945-16"/>
    <n v="2021"/>
    <s v="Agosto"/>
    <n v="3.5999999999999996"/>
    <s v="CLP"/>
    <n v="213.33506493506491"/>
    <n v="120.47344241972688"/>
    <n v="0"/>
    <n v="21.333506493506494"/>
    <n v="0"/>
    <n v="0"/>
    <n v="0"/>
    <n v="0"/>
    <n v="0"/>
    <n v="0"/>
    <n v="0"/>
    <n v="0"/>
    <n v="0"/>
    <n v="1.1361038961038961"/>
    <n v="0"/>
    <n v="0"/>
    <n v="0"/>
    <n v="1.797127380799366"/>
    <n v="0"/>
    <n v="0.66102348469547001"/>
    <n v="8"/>
    <s v="20218"/>
    <s v="2021-8-01"/>
  </r>
  <r>
    <s v="VSR"/>
    <x v="1"/>
    <s v="14004807-16"/>
    <n v="2021"/>
    <s v="Agosto"/>
    <n v="9"/>
    <s v="USD"/>
    <n v="1440"/>
    <n v="812.23891636793064"/>
    <n v="0"/>
    <n v="0"/>
    <n v="2.0508456119334904"/>
    <n v="5.7719173728813553"/>
    <n v="2.5759240759240756"/>
    <n v="3.7312687312687309"/>
    <n v="0.21128871128871127"/>
    <n v="0"/>
    <n v="0"/>
    <n v="0"/>
    <n v="0"/>
    <n v="0"/>
    <n v="0"/>
    <n v="0"/>
    <n v="0"/>
    <n v="19.676253860028943"/>
    <n v="7.3858549686660693"/>
    <n v="0"/>
    <n v="8"/>
    <s v="20218"/>
    <s v="2021-8-01"/>
  </r>
  <r>
    <s v="VSR"/>
    <x v="1"/>
    <s v="14004877-16"/>
    <n v="2021"/>
    <s v="Agosto"/>
    <n v="9"/>
    <s v="USD"/>
    <n v="1080"/>
    <n v="596.37114277551655"/>
    <n v="0"/>
    <n v="0"/>
    <n v="2.0508456119334904"/>
    <n v="5.7719173728813553"/>
    <n v="2.5759240759240756"/>
    <n v="3.7312687312687309"/>
    <n v="0.21128871128871127"/>
    <n v="0"/>
    <n v="0"/>
    <n v="0"/>
    <n v="0"/>
    <n v="0"/>
    <n v="0"/>
    <n v="0"/>
    <n v="0"/>
    <n v="19.676253860028943"/>
    <n v="7.3858549686660693"/>
    <n v="0"/>
    <n v="8"/>
    <s v="20218"/>
    <s v="2021-8-01"/>
  </r>
  <r>
    <s v="VSR"/>
    <x v="1"/>
    <s v="14003090-13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"/>
    <s v="14004806-14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"/>
    <s v="14004965-17"/>
    <n v="2021"/>
    <s v="Agosto"/>
    <n v="15"/>
    <s v="USD"/>
    <n v="1275"/>
    <n v="836.51514156977862"/>
    <n v="0"/>
    <n v="0"/>
    <n v="3.4180760198891504"/>
    <n v="9.6198622881355931"/>
    <n v="4.2932067932067932"/>
    <n v="6.2187812187812179"/>
    <n v="0.3521478521478521"/>
    <n v="0"/>
    <n v="0"/>
    <n v="0"/>
    <n v="0"/>
    <n v="0"/>
    <n v="0"/>
    <n v="0"/>
    <n v="0"/>
    <n v="32.793756433381567"/>
    <n v="12.309758281110115"/>
    <n v="0"/>
    <n v="8"/>
    <s v="20218"/>
    <s v="2021-8-01"/>
  </r>
  <r>
    <s v="VSR"/>
    <x v="1"/>
    <s v="14004966-19"/>
    <n v="2021"/>
    <s v="Agosto"/>
    <n v="30"/>
    <s v="USD"/>
    <n v="1020"/>
    <n v="548.46176073266395"/>
    <n v="0"/>
    <n v="0"/>
    <n v="6.8361520397783009"/>
    <n v="19.239724576271186"/>
    <n v="8.5864135864135864"/>
    <n v="12.437562437562436"/>
    <n v="0.70429570429570421"/>
    <n v="0"/>
    <n v="0"/>
    <n v="0"/>
    <n v="0"/>
    <n v="0"/>
    <n v="0"/>
    <n v="0"/>
    <n v="0"/>
    <n v="65.587512866763134"/>
    <n v="24.61951656222023"/>
    <n v="0"/>
    <n v="8"/>
    <s v="20218"/>
    <s v="2021-8-01"/>
  </r>
  <r>
    <s v="VSR"/>
    <x v="1"/>
    <s v="14004798-18"/>
    <n v="2021"/>
    <s v="Agosto"/>
    <n v="30"/>
    <s v="USD"/>
    <n v="1020"/>
    <n v="432.83215620011833"/>
    <n v="0"/>
    <n v="0"/>
    <n v="6.8361520397783009"/>
    <n v="19.239724576271186"/>
    <n v="8.5864135864135864"/>
    <n v="12.437562437562436"/>
    <n v="0.70429570429570421"/>
    <n v="0"/>
    <n v="0"/>
    <n v="0"/>
    <n v="0"/>
    <n v="0"/>
    <n v="0"/>
    <n v="0"/>
    <n v="0"/>
    <n v="65.587512866763134"/>
    <n v="24.61951656222023"/>
    <n v="0"/>
    <n v="8"/>
    <s v="20218"/>
    <s v="2021-8-01"/>
  </r>
  <r>
    <s v="VSR"/>
    <x v="1"/>
    <s v="14004800-18"/>
    <n v="2021"/>
    <s v="Agosto"/>
    <n v="7.5"/>
    <s v="USD"/>
    <n v="255"/>
    <n v="107.36935770544343"/>
    <n v="0"/>
    <n v="0"/>
    <n v="1.7090380099445752"/>
    <n v="4.8099311440677965"/>
    <n v="2.1466033966033966"/>
    <n v="3.109390609390609"/>
    <n v="0.17607392607392605"/>
    <n v="0"/>
    <n v="0"/>
    <n v="0"/>
    <n v="0"/>
    <n v="0"/>
    <n v="0"/>
    <n v="0"/>
    <n v="0"/>
    <n v="16.396878216690784"/>
    <n v="6.1548791405550576"/>
    <n v="0"/>
    <n v="8"/>
    <s v="20218"/>
    <s v="2021-8-01"/>
  </r>
  <r>
    <s v="VSR"/>
    <x v="1"/>
    <s v="14004968-19"/>
    <n v="2021"/>
    <s v="Agosto"/>
    <n v="7.5"/>
    <s v="USD"/>
    <n v="255"/>
    <n v="134.70752353256614"/>
    <n v="0"/>
    <n v="0"/>
    <n v="1.7090380099445752"/>
    <n v="4.8099311440677965"/>
    <n v="2.1466033966033966"/>
    <n v="3.109390609390609"/>
    <n v="0.17607392607392605"/>
    <n v="0"/>
    <n v="0"/>
    <n v="0"/>
    <n v="0"/>
    <n v="0"/>
    <n v="0"/>
    <n v="0"/>
    <n v="0"/>
    <n v="16.396878216690784"/>
    <n v="6.1548791405550576"/>
    <n v="0"/>
    <n v="8"/>
    <s v="20218"/>
    <s v="2021-8-01"/>
  </r>
  <r>
    <s v="VSR"/>
    <x v="1"/>
    <s v="14004967-19"/>
    <n v="2021"/>
    <s v="Agosto"/>
    <n v="15"/>
    <s v="USD"/>
    <n v="510"/>
    <n v="298.80044696195239"/>
    <n v="0"/>
    <n v="0"/>
    <n v="3.4180760198891504"/>
    <n v="9.6198622881355931"/>
    <n v="4.2932067932067932"/>
    <n v="6.2187812187812179"/>
    <n v="0.3521478521478521"/>
    <n v="0"/>
    <n v="0"/>
    <n v="0"/>
    <n v="0"/>
    <n v="0"/>
    <n v="0"/>
    <n v="0"/>
    <n v="0"/>
    <n v="32.793756433381567"/>
    <n v="12.309758281110115"/>
    <n v="0"/>
    <n v="8"/>
    <s v="20218"/>
    <s v="2021-8-01"/>
  </r>
  <r>
    <s v="VSR"/>
    <x v="1"/>
    <s v="14004971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"/>
    <s v="14004970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"/>
    <s v="14004969-19"/>
    <n v="2021"/>
    <s v="Agosto"/>
    <n v="15"/>
    <s v="USD"/>
    <n v="375"/>
    <n v="243.08789864547106"/>
    <n v="0"/>
    <n v="0"/>
    <n v="3.4180760198891504"/>
    <n v="9.6198622881355931"/>
    <n v="4.2932067932067932"/>
    <n v="6.2187812187812179"/>
    <n v="0.3521478521478521"/>
    <n v="0"/>
    <n v="0"/>
    <n v="0"/>
    <n v="0"/>
    <n v="0"/>
    <n v="0"/>
    <n v="0"/>
    <n v="0"/>
    <n v="32.793756433381567"/>
    <n v="12.309758281110115"/>
    <n v="0"/>
    <n v="8"/>
    <s v="20218"/>
    <s v="2021-8-01"/>
  </r>
  <r>
    <s v="VSR"/>
    <x v="1"/>
    <s v="14005004-19"/>
    <n v="2021"/>
    <s v="Agosto"/>
    <n v="72"/>
    <s v="USD"/>
    <n v="3600"/>
    <n v="1139.0454145685956"/>
    <n v="0"/>
    <n v="360"/>
    <n v="16.406764895467923"/>
    <n v="46.175338983050843"/>
    <n v="20.607392607392605"/>
    <n v="29.850149850149847"/>
    <n v="1.6903096903096901"/>
    <n v="0"/>
    <n v="0"/>
    <n v="0"/>
    <n v="0"/>
    <n v="0"/>
    <n v="0"/>
    <n v="0"/>
    <n v="0"/>
    <n v="157.41003088023155"/>
    <n v="59.086839749328554"/>
    <n v="0"/>
    <n v="8"/>
    <s v="20218"/>
    <s v="2021-8-01"/>
  </r>
  <r>
    <s v="VSR"/>
    <x v="1"/>
    <s v="14004878-16"/>
    <n v="2021"/>
    <s v="Agosto"/>
    <n v="15"/>
    <s v="USD"/>
    <n v="1440"/>
    <n v="610.85484908171361"/>
    <n v="0"/>
    <n v="0"/>
    <n v="3.4180760198891504"/>
    <n v="9.6198622881355931"/>
    <n v="4.2932067932067932"/>
    <n v="6.2187812187812179"/>
    <n v="0.3521478521478521"/>
    <n v="0"/>
    <n v="0"/>
    <n v="0"/>
    <n v="0"/>
    <n v="0"/>
    <n v="0"/>
    <n v="0"/>
    <n v="0"/>
    <n v="32.793756433381567"/>
    <n v="12.309758281110115"/>
    <n v="0"/>
    <n v="8"/>
    <s v="20218"/>
    <s v="2021-8-01"/>
  </r>
  <r>
    <s v="VSR"/>
    <x v="1"/>
    <s v="14004809-17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"/>
    <s v="14004952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"/>
    <s v="14004972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"/>
    <s v="14004949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"/>
    <s v="14004950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"/>
    <s v="14004951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"/>
    <s v="14004944-16"/>
    <n v="2021"/>
    <s v="Agosto"/>
    <n v="15"/>
    <s v="USD"/>
    <n v="1080"/>
    <n v="536.6242748917191"/>
    <n v="0"/>
    <n v="108"/>
    <n v="0"/>
    <n v="117.61986228813559"/>
    <n v="4.2932067932067932"/>
    <n v="6.2187812187812179"/>
    <n v="0.3521478521478521"/>
    <n v="0"/>
    <n v="0"/>
    <n v="0"/>
    <n v="0"/>
    <n v="0"/>
    <n v="0"/>
    <n v="0"/>
    <n v="0"/>
    <n v="140.79375643338156"/>
    <n v="12.309758281110115"/>
    <n v="0"/>
    <n v="8"/>
    <s v="20218"/>
    <s v="2021-8-01"/>
  </r>
  <r>
    <s v="VSR"/>
    <x v="1"/>
    <s v="14005003-17"/>
    <n v="2021"/>
    <s v="Agosto"/>
    <n v="15"/>
    <s v="USD"/>
    <n v="1080"/>
    <n v="443.31653604414259"/>
    <n v="0"/>
    <n v="0"/>
    <n v="0"/>
    <n v="9.6198622881355931"/>
    <n v="4.2932067932067932"/>
    <n v="6.2187812187812179"/>
    <n v="0.3521478521478521"/>
    <n v="0"/>
    <n v="0"/>
    <n v="0"/>
    <n v="0"/>
    <n v="0"/>
    <n v="0"/>
    <n v="0"/>
    <n v="0"/>
    <n v="32.793756433381567"/>
    <n v="12.309758281110115"/>
    <n v="0"/>
    <n v="8"/>
    <s v="20218"/>
    <s v="2021-8-01"/>
  </r>
  <r>
    <s v="VSR"/>
    <x v="1"/>
    <s v="14004974-19"/>
    <n v="2021"/>
    <s v="Agosto"/>
    <n v="22.5"/>
    <s v="USD"/>
    <n v="810"/>
    <n v="411.95008024267804"/>
    <n v="0"/>
    <n v="0"/>
    <n v="0"/>
    <n v="14.42979343220339"/>
    <n v="6.4398101898101894"/>
    <n v="9.3281718281718273"/>
    <n v="0.52822177822177818"/>
    <n v="0"/>
    <n v="0"/>
    <n v="0"/>
    <n v="0"/>
    <n v="0"/>
    <n v="0"/>
    <n v="0"/>
    <n v="0"/>
    <n v="49.190634650072354"/>
    <n v="18.464637421665174"/>
    <n v="0"/>
    <n v="8"/>
    <s v="20218"/>
    <s v="2021-8-01"/>
  </r>
  <r>
    <s v="VSR"/>
    <x v="1"/>
    <s v="14005002-19"/>
    <n v="2021"/>
    <s v="Agosto"/>
    <n v="45"/>
    <s v="USD"/>
    <n v="1215"/>
    <n v="706.97854196180663"/>
    <n v="0"/>
    <n v="0"/>
    <n v="0"/>
    <n v="28.859586864406779"/>
    <n v="12.879620379620379"/>
    <n v="18.656343656343655"/>
    <n v="1.0564435564435564"/>
    <n v="0"/>
    <n v="0"/>
    <n v="0"/>
    <n v="0"/>
    <n v="0"/>
    <n v="0"/>
    <n v="0"/>
    <n v="0"/>
    <n v="98.381269300144709"/>
    <n v="36.929274843330347"/>
    <n v="0"/>
    <n v="8"/>
    <s v="20218"/>
    <s v="2021-8-01"/>
  </r>
  <r>
    <s v="VSR"/>
    <x v="1"/>
    <s v="14005001-18"/>
    <n v="2021"/>
    <s v="Agosto"/>
    <n v="30"/>
    <s v="USD"/>
    <n v="630"/>
    <n v="489.08608876081246"/>
    <n v="0"/>
    <n v="0"/>
    <n v="0"/>
    <n v="19.239724576271186"/>
    <n v="8.5864135864135864"/>
    <n v="12.437562437562436"/>
    <n v="0.70429570429570421"/>
    <n v="0"/>
    <n v="0"/>
    <n v="0"/>
    <n v="0"/>
    <n v="0"/>
    <n v="0"/>
    <n v="0"/>
    <n v="0"/>
    <n v="65.587512866763134"/>
    <n v="24.61951656222023"/>
    <n v="0"/>
    <n v="8"/>
    <s v="20218"/>
    <s v="2021-8-01"/>
  </r>
  <r>
    <s v="VSR"/>
    <x v="2"/>
    <s v="14004790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"/>
    <s v="14004787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"/>
    <s v="14004786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"/>
    <s v="14004789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"/>
    <s v="14004788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"/>
    <s v="14002820-16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"/>
    <s v="14004928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"/>
    <s v="14004929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"/>
    <s v="14002823-16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"/>
    <s v="14002821-17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"/>
    <s v="14002822-14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3"/>
    <s v="14004654-18"/>
    <n v="2021"/>
    <s v="Agosto"/>
    <n v="30"/>
    <s v="USD"/>
    <n v="1050"/>
    <n v="635.87017457588547"/>
    <n v="0"/>
    <n v="0"/>
    <n v="0"/>
    <n v="10.906434782608695"/>
    <n v="7.441558441558441"/>
    <n v="10.779220779220779"/>
    <n v="0.61038961038961037"/>
    <n v="0"/>
    <n v="0"/>
    <n v="0"/>
    <n v="0"/>
    <n v="0"/>
    <n v="0"/>
    <n v="0"/>
    <n v="0"/>
    <n v="54.357120175997757"/>
    <n v="24.61951656222023"/>
    <n v="0"/>
    <n v="8"/>
    <s v="20218"/>
    <s v="2021-8-01"/>
  </r>
  <r>
    <s v="VSR"/>
    <x v="3"/>
    <s v="14004653-18"/>
    <n v="2021"/>
    <s v="Agosto"/>
    <n v="15"/>
    <s v="USD"/>
    <n v="420"/>
    <n v="258.52498052197672"/>
    <n v="0"/>
    <n v="0"/>
    <n v="0"/>
    <n v="5.4532173913043476"/>
    <n v="3.7207792207792205"/>
    <n v="5.3896103896103895"/>
    <n v="0.30519480519480519"/>
    <n v="0"/>
    <n v="0"/>
    <n v="0"/>
    <n v="0"/>
    <n v="0"/>
    <n v="0"/>
    <n v="0"/>
    <n v="0"/>
    <n v="27.178560087998878"/>
    <n v="12.309758281110115"/>
    <n v="0"/>
    <n v="8"/>
    <s v="20218"/>
    <s v="2021-8-01"/>
  </r>
  <r>
    <s v="VSR"/>
    <x v="3"/>
    <s v="14004852-18"/>
    <n v="2021"/>
    <s v="Agosto"/>
    <n v="15"/>
    <s v="USD"/>
    <n v="390"/>
    <n v="234.23042967082205"/>
    <n v="0"/>
    <n v="0"/>
    <n v="0"/>
    <n v="5.4532173913043476"/>
    <n v="3.7207792207792205"/>
    <n v="5.3896103896103895"/>
    <n v="0.30519480519480519"/>
    <n v="0"/>
    <n v="0"/>
    <n v="0"/>
    <n v="0"/>
    <n v="0"/>
    <n v="0"/>
    <n v="0"/>
    <n v="0"/>
    <n v="27.178560087998878"/>
    <n v="12.309758281110115"/>
    <n v="0"/>
    <n v="8"/>
    <s v="20218"/>
    <s v="2021-8-01"/>
  </r>
  <r>
    <s v="VSR"/>
    <x v="3"/>
    <s v="14004652-18"/>
    <n v="2021"/>
    <s v="Agosto"/>
    <n v="75"/>
    <s v="USD"/>
    <n v="1650"/>
    <n v="1169.2498820968367"/>
    <n v="0"/>
    <n v="0"/>
    <n v="0"/>
    <n v="27.26608695652174"/>
    <n v="18.603896103896105"/>
    <n v="26.948051948051948"/>
    <n v="1.525974025974026"/>
    <n v="0"/>
    <n v="0"/>
    <n v="0"/>
    <n v="0"/>
    <n v="0"/>
    <n v="0"/>
    <n v="0"/>
    <n v="0"/>
    <n v="135.8928004399944"/>
    <n v="61.548791405550574"/>
    <n v="0"/>
    <n v="8"/>
    <s v="20218"/>
    <s v="2021-8-01"/>
  </r>
  <r>
    <s v="VSR"/>
    <x v="3"/>
    <s v="14004655-17"/>
    <n v="2021"/>
    <s v="Agosto"/>
    <n v="15"/>
    <s v="USD"/>
    <n v="1200"/>
    <n v="533.72811681178655"/>
    <n v="0"/>
    <n v="0"/>
    <n v="0"/>
    <n v="5.4532173913043476"/>
    <n v="3.7207792207792205"/>
    <n v="5.3896103896103895"/>
    <n v="0.30519480519480519"/>
    <n v="0"/>
    <n v="0"/>
    <n v="0"/>
    <n v="0"/>
    <n v="0"/>
    <n v="0"/>
    <n v="0"/>
    <n v="0"/>
    <n v="27.178560087998878"/>
    <n v="12.309758281110115"/>
    <n v="0"/>
    <n v="8"/>
    <s v="20218"/>
    <s v="2021-8-01"/>
  </r>
  <r>
    <s v="VSR"/>
    <x v="3"/>
    <s v="14004887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3"/>
    <s v="14004886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3"/>
    <s v="14004885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"/>
    <s v="14004913-16"/>
    <n v="2021"/>
    <s v="Agosto"/>
    <n v="3.9"/>
    <s v="USD"/>
    <n v="702"/>
    <n v="353.52039085736806"/>
    <n v="0"/>
    <n v="23.4"/>
    <n v="0.8886997651711791"/>
    <n v="2.2618164705882351"/>
    <n v="1.934805194805195"/>
    <n v="2.8025974025974025"/>
    <n v="0.15870129870129868"/>
    <n v="0"/>
    <n v="0"/>
    <n v="5.8465034520079628"/>
    <n v="0"/>
    <n v="0"/>
    <n v="0"/>
    <n v="0"/>
    <n v="0"/>
    <n v="16.204960971788722"/>
    <n v="3.2005371530886295"/>
    <n v="0"/>
    <n v="8"/>
    <s v="20218"/>
    <s v="2021-8-01"/>
  </r>
  <r>
    <s v="VSR"/>
    <x v="4"/>
    <s v="14004877-15"/>
    <n v="2021"/>
    <s v="Agosto"/>
    <n v="3.9"/>
    <s v="USD"/>
    <n v="468"/>
    <n v="260.67909022558462"/>
    <n v="0"/>
    <n v="11.7"/>
    <n v="0.8886997651711791"/>
    <n v="2.2618164705882351"/>
    <n v="1.934805194805195"/>
    <n v="2.8025974025974025"/>
    <n v="0.15870129870129868"/>
    <n v="0"/>
    <n v="0"/>
    <n v="3.8976689680053083"/>
    <n v="0"/>
    <n v="0"/>
    <n v="0"/>
    <n v="0"/>
    <n v="0"/>
    <n v="14.256126487786069"/>
    <n v="3.2005371530886295"/>
    <n v="0"/>
    <n v="8"/>
    <s v="20218"/>
    <s v="2021-8-01"/>
  </r>
  <r>
    <s v="VSR"/>
    <x v="4"/>
    <s v="14004339-17"/>
    <n v="2021"/>
    <s v="Agosto"/>
    <n v="36"/>
    <s v="USD"/>
    <n v="1360.8"/>
    <n v="639.12669257123389"/>
    <n v="0"/>
    <n v="0"/>
    <n v="8.2033824477339614"/>
    <n v="20.87830588235294"/>
    <n v="17.85974025974026"/>
    <n v="25.870129870129869"/>
    <n v="1.464935064935065"/>
    <n v="0"/>
    <n v="0"/>
    <n v="11.33322207620005"/>
    <n v="0"/>
    <n v="0"/>
    <n v="0"/>
    <n v="0"/>
    <n v="0"/>
    <n v="106.94975302802246"/>
    <n v="29.543419874664277"/>
    <n v="0"/>
    <n v="8"/>
    <s v="20218"/>
    <s v="2021-8-01"/>
  </r>
  <r>
    <s v="VSR"/>
    <x v="4"/>
    <s v="14004343-17"/>
    <n v="2021"/>
    <s v="Agosto"/>
    <n v="18"/>
    <s v="USD"/>
    <n v="680.4"/>
    <n v="292.46951622197923"/>
    <n v="0"/>
    <n v="0"/>
    <n v="4.1016912238669807"/>
    <n v="10.43915294117647"/>
    <n v="8.92987012987013"/>
    <n v="12.935064935064934"/>
    <n v="0.73246753246753249"/>
    <n v="0"/>
    <n v="0"/>
    <n v="5.666611038100025"/>
    <n v="0"/>
    <n v="0"/>
    <n v="0"/>
    <n v="0"/>
    <n v="0"/>
    <n v="53.474876514011228"/>
    <n v="14.771709937332139"/>
    <n v="0"/>
    <n v="8"/>
    <s v="20218"/>
    <s v="2021-8-01"/>
  </r>
  <r>
    <s v="VSR"/>
    <x v="4"/>
    <s v="14004340-14"/>
    <n v="2021"/>
    <s v="Agosto"/>
    <n v="36"/>
    <s v="USD"/>
    <n v="1360.8"/>
    <n v="698.09365240072293"/>
    <n v="0"/>
    <n v="0"/>
    <n v="8.2033824477339614"/>
    <n v="20.87830588235294"/>
    <n v="17.85974025974026"/>
    <n v="25.870129870129869"/>
    <n v="1.464935064935065"/>
    <n v="0"/>
    <n v="0"/>
    <n v="11.33322207620005"/>
    <n v="0"/>
    <n v="0"/>
    <n v="0"/>
    <n v="0"/>
    <n v="0"/>
    <n v="106.94975302802246"/>
    <n v="29.543419874664277"/>
    <n v="0"/>
    <n v="8"/>
    <s v="20218"/>
    <s v="2021-8-01"/>
  </r>
  <r>
    <s v="VSR"/>
    <x v="4"/>
    <s v="14004341-14"/>
    <n v="2021"/>
    <s v="Agosto"/>
    <n v="30"/>
    <s v="USD"/>
    <n v="1134"/>
    <n v="478.14897332660479"/>
    <n v="0"/>
    <n v="0"/>
    <n v="6.8361520397783009"/>
    <n v="17.398588235294117"/>
    <n v="14.883116883116882"/>
    <n v="21.558441558441558"/>
    <n v="1.2207792207792207"/>
    <n v="0"/>
    <n v="0"/>
    <n v="9.4443517301667086"/>
    <n v="0"/>
    <n v="0"/>
    <n v="0"/>
    <n v="0"/>
    <n v="0"/>
    <n v="89.124794190018719"/>
    <n v="24.61951656222023"/>
    <n v="0"/>
    <n v="8"/>
    <s v="20218"/>
    <s v="2021-8-01"/>
  </r>
  <r>
    <s v="VSR"/>
    <x v="4"/>
    <s v="14004413-13"/>
    <n v="2021"/>
    <s v="Agosto"/>
    <n v="15"/>
    <s v="USD"/>
    <n v="1080"/>
    <n v="441.5641620827721"/>
    <n v="0"/>
    <n v="0"/>
    <n v="3.4180760198891504"/>
    <n v="8.6992941176470584"/>
    <n v="7.441558441558441"/>
    <n v="10.779220779220779"/>
    <n v="0.61038961038961037"/>
    <n v="0"/>
    <n v="0"/>
    <n v="8.9946206953968648"/>
    <n v="0"/>
    <n v="0"/>
    <n v="0"/>
    <n v="0"/>
    <n v="0"/>
    <n v="48.834841925322863"/>
    <n v="12.309758281110115"/>
    <n v="0"/>
    <n v="8"/>
    <s v="20218"/>
    <s v="2021-8-01"/>
  </r>
  <r>
    <s v="VSR"/>
    <x v="4"/>
    <s v="14004414-13"/>
    <n v="2021"/>
    <s v="Agosto"/>
    <n v="15"/>
    <s v="USD"/>
    <n v="1080"/>
    <n v="398.06755371834709"/>
    <n v="0"/>
    <n v="0"/>
    <n v="3.4180760198891504"/>
    <n v="8.6992941176470584"/>
    <n v="7.441558441558441"/>
    <n v="10.779220779220779"/>
    <n v="0.61038961038961037"/>
    <n v="0"/>
    <n v="0"/>
    <n v="8.9946206953968648"/>
    <n v="0"/>
    <n v="0"/>
    <n v="0"/>
    <n v="0"/>
    <n v="0"/>
    <n v="48.834841925322863"/>
    <n v="12.309758281110115"/>
    <n v="0"/>
    <n v="8"/>
    <s v="20218"/>
    <s v="2021-8-01"/>
  </r>
  <r>
    <s v="VSR"/>
    <x v="4"/>
    <s v="14004346-18"/>
    <n v="2021"/>
    <s v="Agosto"/>
    <n v="15"/>
    <s v="USD"/>
    <n v="405"/>
    <n v="193.21148790346814"/>
    <n v="0"/>
    <n v="45"/>
    <n v="3.4180760198891504"/>
    <n v="8.6992941176470584"/>
    <n v="7.441558441558441"/>
    <n v="10.779220779220779"/>
    <n v="0.61038961038961037"/>
    <n v="0"/>
    <n v="0"/>
    <n v="3.3729827607738248"/>
    <n v="0"/>
    <n v="0"/>
    <n v="0"/>
    <n v="0"/>
    <n v="0"/>
    <n v="43.213203990699824"/>
    <n v="12.309758281110115"/>
    <n v="0"/>
    <n v="8"/>
    <s v="20218"/>
    <s v="2021-8-01"/>
  </r>
  <r>
    <s v="VSR"/>
    <x v="4"/>
    <s v="14004345-17"/>
    <n v="2021"/>
    <s v="Agosto"/>
    <n v="75"/>
    <s v="USD"/>
    <n v="2025"/>
    <n v="987.66951172824804"/>
    <n v="0"/>
    <n v="0"/>
    <n v="17.090380099445753"/>
    <n v="43.49647058823529"/>
    <n v="37.20779220779221"/>
    <n v="53.896103896103895"/>
    <n v="3.051948051948052"/>
    <n v="0"/>
    <n v="0"/>
    <n v="16.864913803869122"/>
    <n v="0"/>
    <n v="0"/>
    <n v="0"/>
    <n v="0"/>
    <n v="0"/>
    <n v="216.06601995349911"/>
    <n v="61.548791405550574"/>
    <n v="0"/>
    <n v="8"/>
    <s v="20218"/>
    <s v="2021-8-01"/>
  </r>
  <r>
    <s v="VSR"/>
    <x v="5"/>
    <s v="14004391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5"/>
    <s v="14004392-15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5"/>
    <s v="14004390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6"/>
    <s v="14004718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6"/>
    <s v="14004719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6"/>
    <s v="14004720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6"/>
    <s v="14004401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6"/>
    <s v="14004423-16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6"/>
    <s v="14004560-17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6"/>
    <s v="14004791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7"/>
    <s v="14004747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7"/>
    <s v="14004920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7"/>
    <s v="14004205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8"/>
    <s v="14004994-17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8"/>
    <s v="14004992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8"/>
    <s v="14004993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8"/>
    <s v="14004988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8"/>
    <s v="14004989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8"/>
    <s v="14004987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8"/>
    <s v="14004990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8"/>
    <s v="14004991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8"/>
    <s v="14004534-17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8"/>
    <s v="14004539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8"/>
    <s v="14004537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8"/>
    <s v="14004538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8"/>
    <s v="14004540-17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9"/>
    <s v="14004058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9"/>
    <s v="14004842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0"/>
    <s v="14004627-18"/>
    <n v="2021"/>
    <s v="Agosto"/>
    <n v="225"/>
    <s v="USD"/>
    <n v="7312.5"/>
    <n v="3583.2948487748445"/>
    <n v="0"/>
    <n v="0"/>
    <n v="0"/>
    <n v="562.5"/>
    <n v="55.811688311688314"/>
    <n v="80.84415584415585"/>
    <n v="4.5779220779220777"/>
    <n v="0"/>
    <n v="0"/>
    <n v="60.901077625082948"/>
    <n v="0"/>
    <n v="0"/>
    <n v="0"/>
    <n v="0"/>
    <n v="0"/>
    <n v="949.28121807550076"/>
    <n v="184.64637421665171"/>
    <n v="0"/>
    <n v="8"/>
    <s v="20218"/>
    <s v="2021-8-01"/>
  </r>
  <r>
    <s v="VSR"/>
    <x v="10"/>
    <s v="14004630-18"/>
    <n v="2021"/>
    <s v="Agosto"/>
    <n v="225"/>
    <s v="USD"/>
    <n v="7312.5"/>
    <n v="3583.2948487748445"/>
    <n v="0"/>
    <n v="0"/>
    <n v="0"/>
    <n v="562.5"/>
    <n v="55.811688311688314"/>
    <n v="80.84415584415585"/>
    <n v="4.5779220779220777"/>
    <n v="0"/>
    <n v="0"/>
    <n v="60.901077625082948"/>
    <n v="0"/>
    <n v="0"/>
    <n v="0"/>
    <n v="0"/>
    <n v="0"/>
    <n v="949.28121807550076"/>
    <n v="184.64637421665171"/>
    <n v="0"/>
    <n v="8"/>
    <s v="20218"/>
    <s v="2021-8-01"/>
  </r>
  <r>
    <s v="VSR"/>
    <x v="11"/>
    <s v="14004591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1"/>
    <s v="14004212-18"/>
    <n v="2021"/>
    <s v="Agosto"/>
    <n v="150"/>
    <s v="USD"/>
    <n v="5400"/>
    <n v="3375.6613843126706"/>
    <n v="0"/>
    <n v="0"/>
    <n v="0"/>
    <n v="66.17896551724138"/>
    <n v="46.509740259740255"/>
    <n v="67.370129870129873"/>
    <n v="3.8149350649350651"/>
    <n v="0"/>
    <n v="0"/>
    <n v="44.973103476984328"/>
    <n v="0"/>
    <n v="0"/>
    <n v="0"/>
    <n v="0"/>
    <n v="0"/>
    <n v="351.94445700013205"/>
    <n v="123.09758281110115"/>
    <n v="0"/>
    <n v="8"/>
    <s v="20218"/>
    <s v="2021-8-01"/>
  </r>
  <r>
    <s v="VSR"/>
    <x v="11"/>
    <s v="14004700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1"/>
    <s v="14004589-19"/>
    <n v="2021"/>
    <s v="Agosto"/>
    <n v="150"/>
    <s v="USD"/>
    <n v="5400"/>
    <n v="3088.5004021806244"/>
    <n v="0"/>
    <n v="0"/>
    <n v="0"/>
    <n v="66.17896551724138"/>
    <n v="46.509740259740255"/>
    <n v="67.370129870129873"/>
    <n v="3.8149350649350651"/>
    <n v="0"/>
    <n v="0"/>
    <n v="44.973103476984328"/>
    <n v="0"/>
    <n v="0"/>
    <n v="0"/>
    <n v="0"/>
    <n v="0"/>
    <n v="351.94445700013205"/>
    <n v="123.09758281110115"/>
    <n v="0"/>
    <n v="8"/>
    <s v="20218"/>
    <s v="2021-8-01"/>
  </r>
  <r>
    <s v="VSR"/>
    <x v="11"/>
    <s v="14004213-18"/>
    <n v="2021"/>
    <s v="Agosto"/>
    <n v="90"/>
    <s v="USD"/>
    <n v="2430"/>
    <n v="1526.1899291915288"/>
    <n v="0"/>
    <n v="0"/>
    <n v="0"/>
    <n v="39.707379310344827"/>
    <n v="27.905844155844157"/>
    <n v="40.422077922077925"/>
    <n v="2.2889610389610389"/>
    <n v="0"/>
    <n v="0"/>
    <n v="20.237896564642949"/>
    <n v="0"/>
    <n v="0"/>
    <n v="0"/>
    <n v="0"/>
    <n v="0"/>
    <n v="204.42070867853158"/>
    <n v="73.858549686660695"/>
    <n v="0"/>
    <n v="8"/>
    <s v="20218"/>
    <s v="2021-8-01"/>
  </r>
  <r>
    <s v="VSR"/>
    <x v="11"/>
    <s v="14004590-19"/>
    <n v="2021"/>
    <s v="Agosto"/>
    <n v="180"/>
    <s v="USD"/>
    <n v="3960"/>
    <n v="3117.6512283282009"/>
    <n v="0"/>
    <n v="0"/>
    <n v="0"/>
    <n v="79.414758620689653"/>
    <n v="55.811688311688314"/>
    <n v="80.84415584415585"/>
    <n v="4.5779220779220777"/>
    <n v="0"/>
    <n v="0"/>
    <n v="32.980275883121841"/>
    <n v="0"/>
    <n v="0"/>
    <n v="0"/>
    <n v="0"/>
    <n v="0"/>
    <n v="401.34590011089915"/>
    <n v="147.71709937332139"/>
    <n v="0"/>
    <n v="8"/>
    <s v="20218"/>
    <s v="2021-8-01"/>
  </r>
  <r>
    <s v="VSR"/>
    <x v="11"/>
    <s v="14004944-16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2"/>
    <s v="14004714-17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2"/>
    <s v="14004712-16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2"/>
    <s v="14004451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2"/>
    <s v="14004713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2"/>
    <s v="14004782-17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2"/>
    <s v="14004781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3"/>
    <s v="14004450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3"/>
    <s v="14004872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3"/>
    <s v="14004783-15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3"/>
    <s v="14004784-15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4"/>
    <s v="14004668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5"/>
    <s v="14004814-18"/>
    <n v="2021"/>
    <s v="Agosto"/>
    <n v="75"/>
    <s v="USD"/>
    <n v="3000"/>
    <n v="1108.7394951052797"/>
    <n v="0"/>
    <n v="300"/>
    <n v="17.090380099445753"/>
    <n v="0"/>
    <n v="17.717996289424864"/>
    <n v="25.664811379097095"/>
    <n v="1.453308596165739"/>
    <n v="0"/>
    <n v="0"/>
    <n v="24.985057487213517"/>
    <n v="0"/>
    <n v="0"/>
    <n v="0"/>
    <n v="0"/>
    <n v="0"/>
    <n v="131.36996515745179"/>
    <n v="61.548791405550574"/>
    <n v="0"/>
    <n v="8"/>
    <s v="20218"/>
    <s v="2021-8-01"/>
  </r>
  <r>
    <s v="VSR"/>
    <x v="15"/>
    <s v="14004919-16"/>
    <n v="2021"/>
    <s v="Agosto"/>
    <n v="30"/>
    <s v="USD"/>
    <n v="2160"/>
    <n v="1073.2485497834382"/>
    <n v="0"/>
    <n v="216"/>
    <n v="0"/>
    <n v="216"/>
    <n v="7.0871985157699449"/>
    <n v="10.265924551638838"/>
    <n v="0.58132343846629564"/>
    <n v="0"/>
    <n v="0"/>
    <n v="17.98924139079373"/>
    <n v="0"/>
    <n v="0"/>
    <n v="0"/>
    <n v="0"/>
    <n v="0"/>
    <n v="276.54320445888902"/>
    <n v="24.61951656222023"/>
    <n v="0"/>
    <n v="8"/>
    <s v="20218"/>
    <s v="2021-8-01"/>
  </r>
  <r>
    <s v="VSR"/>
    <x v="16"/>
    <s v="14004766-18"/>
    <n v="2021"/>
    <s v="Agosto"/>
    <n v="18"/>
    <s v="USD"/>
    <n v="720"/>
    <n v="478.32926694676013"/>
    <n v="0"/>
    <n v="0"/>
    <n v="0"/>
    <n v="0"/>
    <n v="8.92987012987013"/>
    <n v="12.935064935064934"/>
    <n v="0.73246753246753249"/>
    <n v="0"/>
    <n v="0"/>
    <n v="5.9964137969312441"/>
    <n v="0"/>
    <n v="0"/>
    <n v="0"/>
    <n v="0"/>
    <n v="0"/>
    <n v="43.365526331665976"/>
    <n v="14.771709937332139"/>
    <n v="0"/>
    <n v="8"/>
    <s v="20218"/>
    <s v="2021-8-01"/>
  </r>
  <r>
    <s v="VSR"/>
    <x v="16"/>
    <s v="14004942-16"/>
    <n v="2021"/>
    <s v="Agosto"/>
    <n v="9"/>
    <s v="USD"/>
    <n v="1458"/>
    <n v="510.88990730574631"/>
    <n v="0"/>
    <n v="0"/>
    <n v="0"/>
    <n v="0"/>
    <n v="4.464935064935065"/>
    <n v="6.4675324675324672"/>
    <n v="0.36623376623376624"/>
    <n v="0"/>
    <n v="0"/>
    <n v="12.142737938785769"/>
    <n v="0"/>
    <n v="0"/>
    <n v="0"/>
    <n v="0"/>
    <n v="0"/>
    <n v="30.827294206153134"/>
    <n v="7.3858549686660693"/>
    <n v="0"/>
    <n v="8"/>
    <s v="20218"/>
    <s v="2021-8-01"/>
  </r>
  <r>
    <s v="VSR"/>
    <x v="16"/>
    <s v="14004941-16"/>
    <n v="2021"/>
    <s v="Agosto"/>
    <n v="9"/>
    <s v="USD"/>
    <n v="1944"/>
    <n v="729.90212333971886"/>
    <n v="0"/>
    <n v="0"/>
    <n v="0"/>
    <n v="0"/>
    <n v="4.464935064935065"/>
    <n v="6.4675324675324672"/>
    <n v="0.36623376623376624"/>
    <n v="0"/>
    <n v="0"/>
    <n v="16.190317251714358"/>
    <n v="0"/>
    <n v="0"/>
    <n v="0"/>
    <n v="0"/>
    <n v="0"/>
    <n v="34.874873519081724"/>
    <n v="7.3858549686660693"/>
    <n v="0"/>
    <n v="8"/>
    <s v="20218"/>
    <s v="2021-8-01"/>
  </r>
  <r>
    <s v="VSR"/>
    <x v="16"/>
    <s v="14004763-18"/>
    <n v="2021"/>
    <s v="Agosto"/>
    <n v="75"/>
    <s v="USD"/>
    <n v="3000"/>
    <n v="1437.4532526823909"/>
    <n v="0"/>
    <n v="0"/>
    <n v="0"/>
    <n v="0"/>
    <n v="37.20779220779221"/>
    <n v="53.896103896103895"/>
    <n v="3.051948051948052"/>
    <n v="0"/>
    <n v="0"/>
    <n v="24.985057487213517"/>
    <n v="0"/>
    <n v="0"/>
    <n v="0"/>
    <n v="0"/>
    <n v="0"/>
    <n v="180.68969304860823"/>
    <n v="61.548791405550574"/>
    <n v="0"/>
    <n v="8"/>
    <s v="20218"/>
    <s v="2021-8-01"/>
  </r>
  <r>
    <s v="VSR"/>
    <x v="16"/>
    <s v="14004764-18"/>
    <n v="2021"/>
    <s v="Agosto"/>
    <n v="75"/>
    <s v="USD"/>
    <n v="3000"/>
    <n v="1359.9390079264317"/>
    <n v="0"/>
    <n v="0"/>
    <n v="0"/>
    <n v="0"/>
    <n v="37.20779220779221"/>
    <n v="53.896103896103895"/>
    <n v="3.051948051948052"/>
    <n v="0"/>
    <n v="0"/>
    <n v="24.985057487213517"/>
    <n v="0"/>
    <n v="0"/>
    <n v="0"/>
    <n v="0"/>
    <n v="0"/>
    <n v="180.68969304860823"/>
    <n v="61.548791405550574"/>
    <n v="0"/>
    <n v="8"/>
    <s v="20218"/>
    <s v="2021-8-01"/>
  </r>
  <r>
    <s v="VSR"/>
    <x v="16"/>
    <s v="14004765-18"/>
    <n v="2021"/>
    <s v="Agosto"/>
    <n v="30"/>
    <s v="USD"/>
    <n v="1200"/>
    <n v="638.27111980120981"/>
    <n v="0"/>
    <n v="0"/>
    <n v="0"/>
    <n v="0"/>
    <n v="14.883116883116882"/>
    <n v="21.558441558441558"/>
    <n v="1.2207792207792207"/>
    <n v="0"/>
    <n v="0"/>
    <n v="9.9940229948854071"/>
    <n v="0"/>
    <n v="0"/>
    <n v="0"/>
    <n v="0"/>
    <n v="0"/>
    <n v="72.275877219443302"/>
    <n v="24.61951656222023"/>
    <n v="0"/>
    <n v="8"/>
    <s v="20218"/>
    <s v="2021-8-01"/>
  </r>
  <r>
    <s v="VSR"/>
    <x v="16"/>
    <s v="14004760-18"/>
    <n v="2021"/>
    <s v="Agosto"/>
    <n v="150"/>
    <s v="USD"/>
    <n v="3150"/>
    <n v="2534.1117549600262"/>
    <n v="0"/>
    <n v="0"/>
    <n v="0"/>
    <n v="0"/>
    <n v="74.415584415584419"/>
    <n v="107.79220779220779"/>
    <n v="6.1038961038961039"/>
    <n v="0"/>
    <n v="0"/>
    <n v="26.234310361574192"/>
    <n v="0"/>
    <n v="0"/>
    <n v="0"/>
    <n v="0"/>
    <n v="0"/>
    <n v="337.64358148436366"/>
    <n v="123.09758281110115"/>
    <n v="0"/>
    <n v="8"/>
    <s v="20218"/>
    <s v="2021-8-01"/>
  </r>
  <r>
    <s v="VSR"/>
    <x v="16"/>
    <s v="14004761-18"/>
    <n v="2021"/>
    <s v="Agosto"/>
    <n v="60"/>
    <s v="USD"/>
    <n v="1260"/>
    <n v="1018.0070752403914"/>
    <n v="0"/>
    <n v="0"/>
    <n v="0"/>
    <n v="0"/>
    <n v="29.766233766233764"/>
    <n v="43.116883116883116"/>
    <n v="2.4415584415584415"/>
    <n v="0"/>
    <n v="0"/>
    <n v="10.493724144629677"/>
    <n v="0"/>
    <n v="0"/>
    <n v="0"/>
    <n v="0"/>
    <n v="0"/>
    <n v="135.05743259374546"/>
    <n v="49.239033124440461"/>
    <n v="0"/>
    <n v="8"/>
    <s v="20218"/>
    <s v="2021-8-01"/>
  </r>
  <r>
    <s v="VSR"/>
    <x v="16"/>
    <s v="14004940-16"/>
    <n v="2021"/>
    <s v="Agosto"/>
    <n v="15"/>
    <s v="USD"/>
    <n v="1080"/>
    <n v="523.21241536616822"/>
    <n v="0"/>
    <n v="0"/>
    <n v="0"/>
    <n v="0"/>
    <n v="7.441558441558441"/>
    <n v="10.779220779220779"/>
    <n v="0.61038961038961037"/>
    <n v="0"/>
    <n v="0"/>
    <n v="8.9946206953968648"/>
    <n v="0"/>
    <n v="0"/>
    <n v="0"/>
    <n v="0"/>
    <n v="0"/>
    <n v="40.135547807675806"/>
    <n v="12.309758281110115"/>
    <n v="0"/>
    <n v="8"/>
    <s v="20218"/>
    <s v="2021-8-01"/>
  </r>
  <r>
    <s v="VSR"/>
    <x v="16"/>
    <s v="14004938-18"/>
    <n v="2021"/>
    <s v="Agosto"/>
    <n v="15"/>
    <s v="USD"/>
    <n v="1080"/>
    <n v="336.51375928138992"/>
    <n v="0"/>
    <n v="0"/>
    <n v="0"/>
    <n v="0"/>
    <n v="7.441558441558441"/>
    <n v="10.779220779220779"/>
    <n v="0.61038961038961037"/>
    <n v="0"/>
    <n v="0"/>
    <n v="8.9946206953968648"/>
    <n v="0"/>
    <n v="0"/>
    <n v="0"/>
    <n v="0"/>
    <n v="0"/>
    <n v="40.135547807675806"/>
    <n v="12.309758281110115"/>
    <n v="0"/>
    <n v="8"/>
    <s v="20218"/>
    <s v="2021-8-01"/>
  </r>
  <r>
    <s v="VSR"/>
    <x v="16"/>
    <s v="14004937-18"/>
    <n v="2021"/>
    <s v="Agosto"/>
    <n v="15"/>
    <s v="USD"/>
    <n v="1080"/>
    <n v="359.09195100108809"/>
    <n v="0"/>
    <n v="0"/>
    <n v="0"/>
    <n v="0"/>
    <n v="7.441558441558441"/>
    <n v="10.779220779220779"/>
    <n v="0.61038961038961037"/>
    <n v="0"/>
    <n v="0"/>
    <n v="8.9946206953968648"/>
    <n v="0"/>
    <n v="0"/>
    <n v="0"/>
    <n v="0"/>
    <n v="0"/>
    <n v="40.135547807675806"/>
    <n v="12.309758281110115"/>
    <n v="0"/>
    <n v="8"/>
    <s v="20218"/>
    <s v="2021-8-01"/>
  </r>
  <r>
    <s v="VSR"/>
    <x v="17"/>
    <s v="14004955-17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7"/>
    <s v="14004954-18"/>
    <n v="2021"/>
    <s v="Agosto"/>
    <n v="90"/>
    <s v="USD"/>
    <n v="7200"/>
    <n v="1759.6075803114961"/>
    <n v="0"/>
    <n v="1800"/>
    <n v="20.508456119334905"/>
    <n v="107.76686746987951"/>
    <n v="47.838589981447129"/>
    <n v="69.294990723562165"/>
    <n v="3.9239332096474948"/>
    <n v="0"/>
    <n v="0"/>
    <n v="0"/>
    <n v="0"/>
    <n v="0"/>
    <n v="0"/>
    <n v="0"/>
    <n v="0"/>
    <n v="302.682931071197"/>
    <n v="73.858549686660695"/>
    <n v="0"/>
    <n v="8"/>
    <s v="20218"/>
    <s v="2021-8-01"/>
  </r>
  <r>
    <s v="VSR"/>
    <x v="18"/>
    <s v="14004965-17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8"/>
    <s v="14004975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8"/>
    <s v="14004977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8"/>
    <s v="14004976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8"/>
    <s v="14004981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8"/>
    <s v="14004983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8"/>
    <s v="14004982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8"/>
    <s v="14004984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9"/>
    <s v="14004807-16"/>
    <n v="2021"/>
    <s v="Agosto"/>
    <n v="18"/>
    <s v="USD"/>
    <n v="3240"/>
    <n v="1624.4778327358613"/>
    <n v="0"/>
    <n v="270"/>
    <n v="4.1016912238669807"/>
    <n v="0"/>
    <n v="4.0590318772136955"/>
    <n v="5.879574970484061"/>
    <n v="0.33293978748524206"/>
    <n v="0"/>
    <n v="0"/>
    <n v="26.983862086190598"/>
    <n v="0"/>
    <n v="0"/>
    <n v="0"/>
    <n v="0"/>
    <n v="0"/>
    <n v="52.027118658705731"/>
    <n v="14.771709937332139"/>
    <n v="0"/>
    <n v="8"/>
    <s v="20218"/>
    <s v="2021-8-01"/>
  </r>
  <r>
    <s v="VSR"/>
    <x v="19"/>
    <s v="14004877-16"/>
    <n v="2021"/>
    <s v="Agosto"/>
    <n v="18"/>
    <s v="USD"/>
    <n v="2520"/>
    <n v="1192.7422855510331"/>
    <n v="0"/>
    <n v="180"/>
    <n v="4.1016912238669807"/>
    <n v="0"/>
    <n v="4.0590318772136955"/>
    <n v="5.879574970484061"/>
    <n v="0.33293978748524206"/>
    <n v="0"/>
    <n v="0"/>
    <n v="20.987448289259355"/>
    <n v="0"/>
    <n v="0"/>
    <n v="0"/>
    <n v="0"/>
    <n v="0"/>
    <n v="46.030704861774495"/>
    <n v="14.771709937332139"/>
    <n v="0"/>
    <n v="8"/>
    <s v="20218"/>
    <s v="2021-8-01"/>
  </r>
  <r>
    <s v="VSR"/>
    <x v="19"/>
    <s v="14005011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9"/>
    <s v="14005013-19"/>
    <n v="2021"/>
    <s v="Agosto"/>
    <n v="15"/>
    <s v="USD"/>
    <n v="607.5"/>
    <n v="222.32560626239678"/>
    <n v="0"/>
    <n v="22.5"/>
    <n v="3.4180760198891504"/>
    <n v="0"/>
    <n v="3.382526564344746"/>
    <n v="4.8996458087367172"/>
    <n v="0.27744982290436837"/>
    <n v="0"/>
    <n v="0"/>
    <n v="5.0594741411607371"/>
    <n v="0"/>
    <n v="0"/>
    <n v="0"/>
    <n v="0"/>
    <n v="0"/>
    <n v="25.928854618256683"/>
    <n v="12.309758281110115"/>
    <n v="0"/>
    <n v="8"/>
    <s v="20218"/>
    <s v="2021-8-01"/>
  </r>
  <r>
    <s v="VSR"/>
    <x v="19"/>
    <s v="14005012-19"/>
    <n v="2021"/>
    <s v="Agosto"/>
    <n v="15"/>
    <s v="USD"/>
    <n v="607.5"/>
    <n v="197.45360000716931"/>
    <n v="0"/>
    <n v="22.5"/>
    <n v="3.4180760198891504"/>
    <n v="0"/>
    <n v="3.382526564344746"/>
    <n v="4.8996458087367172"/>
    <n v="0.27744982290436837"/>
    <n v="0"/>
    <n v="0"/>
    <n v="5.0594741411607371"/>
    <n v="0"/>
    <n v="0"/>
    <n v="0"/>
    <n v="0"/>
    <n v="0"/>
    <n v="25.928854618256683"/>
    <n v="12.309758281110115"/>
    <n v="0"/>
    <n v="8"/>
    <s v="20218"/>
    <s v="2021-8-01"/>
  </r>
  <r>
    <s v="VSR"/>
    <x v="19"/>
    <s v="14005014-19"/>
    <n v="2021"/>
    <s v="Agosto"/>
    <n v="7.5"/>
    <s v="USD"/>
    <n v="303.75"/>
    <n v="134.73668228885765"/>
    <n v="0"/>
    <n v="11.25"/>
    <n v="1.7090380099445752"/>
    <n v="0"/>
    <n v="1.691263282172373"/>
    <n v="2.4498229043683586"/>
    <n v="0.13872491145218419"/>
    <n v="0"/>
    <n v="0"/>
    <n v="2.5297370705803686"/>
    <n v="0"/>
    <n v="0"/>
    <n v="0"/>
    <n v="0"/>
    <n v="0"/>
    <n v="12.964427309128341"/>
    <n v="6.1548791405550576"/>
    <n v="0"/>
    <n v="8"/>
    <s v="20218"/>
    <s v="2021-8-01"/>
  </r>
  <r>
    <s v="VSR"/>
    <x v="19"/>
    <s v="14005009-16"/>
    <n v="2021"/>
    <s v="Agosto"/>
    <n v="7.5"/>
    <s v="USD"/>
    <n v="573.75"/>
    <n v="220.13988184079457"/>
    <n v="0"/>
    <n v="22.5"/>
    <n v="1.7090380099445752"/>
    <n v="0"/>
    <n v="1.691263282172373"/>
    <n v="2.4498229043683586"/>
    <n v="0.13872491145218419"/>
    <n v="0"/>
    <n v="0"/>
    <n v="4.7783922444295852"/>
    <n v="0"/>
    <n v="0"/>
    <n v="0"/>
    <n v="0"/>
    <n v="0"/>
    <n v="15.213082482977558"/>
    <n v="6.1548791405550576"/>
    <n v="0"/>
    <n v="8"/>
    <s v="20218"/>
    <s v="2021-8-01"/>
  </r>
  <r>
    <s v="VSR"/>
    <x v="19"/>
    <s v="14004806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9"/>
    <s v="14005010-16"/>
    <n v="2021"/>
    <s v="Agosto"/>
    <n v="7.5"/>
    <s v="USD"/>
    <n v="573.75"/>
    <n v="505.53890814957828"/>
    <n v="0"/>
    <n v="22.5"/>
    <n v="1.7090380099445752"/>
    <n v="0"/>
    <n v="1.691263282172373"/>
    <n v="2.4498229043683586"/>
    <n v="0.13872491145218419"/>
    <n v="0"/>
    <n v="0"/>
    <n v="4.7783922444295852"/>
    <n v="0"/>
    <n v="0"/>
    <n v="0"/>
    <n v="0"/>
    <n v="0"/>
    <n v="15.213082482977558"/>
    <n v="6.1548791405550576"/>
    <n v="0"/>
    <n v="8"/>
    <s v="20218"/>
    <s v="2021-8-01"/>
  </r>
  <r>
    <s v="VSR"/>
    <x v="19"/>
    <s v="14005015-19"/>
    <n v="2021"/>
    <s v="Agosto"/>
    <n v="45"/>
    <s v="USD"/>
    <n v="1215"/>
    <n v="644.39438374752081"/>
    <n v="0"/>
    <n v="45"/>
    <n v="10.254228059667453"/>
    <n v="0"/>
    <n v="10.14757969303424"/>
    <n v="14.698937426210152"/>
    <n v="0.832349468713105"/>
    <n v="0"/>
    <n v="0"/>
    <n v="10.118948282321474"/>
    <n v="0"/>
    <n v="0"/>
    <n v="0"/>
    <n v="0"/>
    <n v="0"/>
    <n v="72.727089713609317"/>
    <n v="36.929274843330347"/>
    <n v="0"/>
    <n v="8"/>
    <s v="20218"/>
    <s v="2021-8-01"/>
  </r>
  <r>
    <s v="VSR"/>
    <x v="19"/>
    <s v="14005019-19"/>
    <n v="2021"/>
    <s v="Agosto"/>
    <n v="15"/>
    <s v="USD"/>
    <n v="607.5"/>
    <n v="203.47761925980126"/>
    <n v="0"/>
    <n v="22.5"/>
    <n v="3.4180760198891504"/>
    <n v="0"/>
    <n v="3.382526564344746"/>
    <n v="4.8996458087367172"/>
    <n v="0.27744982290436837"/>
    <n v="0"/>
    <n v="0"/>
    <n v="5.0594741411607371"/>
    <n v="0"/>
    <n v="0"/>
    <n v="0"/>
    <n v="0"/>
    <n v="0"/>
    <n v="25.928854618256683"/>
    <n v="12.309758281110115"/>
    <n v="0"/>
    <n v="8"/>
    <s v="20218"/>
    <s v="2021-8-01"/>
  </r>
  <r>
    <s v="VSR"/>
    <x v="19"/>
    <s v="14005018-19"/>
    <n v="2021"/>
    <s v="Agosto"/>
    <n v="15"/>
    <s v="USD"/>
    <n v="607.5"/>
    <n v="204.5682125738964"/>
    <n v="0"/>
    <n v="22.5"/>
    <n v="3.4180760198891504"/>
    <n v="0"/>
    <n v="3.382526564344746"/>
    <n v="4.8996458087367172"/>
    <n v="0.27744982290436837"/>
    <n v="0"/>
    <n v="0"/>
    <n v="5.0594741411607371"/>
    <n v="0"/>
    <n v="0"/>
    <n v="0"/>
    <n v="0"/>
    <n v="0"/>
    <n v="25.928854618256683"/>
    <n v="12.309758281110115"/>
    <n v="0"/>
    <n v="8"/>
    <s v="20218"/>
    <s v="2021-8-01"/>
  </r>
  <r>
    <s v="VSR"/>
    <x v="19"/>
    <s v="14005021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9"/>
    <s v="14005020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19"/>
    <s v="14005016-17"/>
    <n v="2021"/>
    <s v="Agosto"/>
    <n v="7.5"/>
    <s v="USD"/>
    <n v="540"/>
    <n v="201.96102214545419"/>
    <n v="0"/>
    <n v="22.5"/>
    <n v="1.7090380099445752"/>
    <n v="0"/>
    <n v="1.691263282172373"/>
    <n v="2.4498229043683586"/>
    <n v="0.13872491145218419"/>
    <n v="0"/>
    <n v="0"/>
    <n v="4.4973103476984324"/>
    <n v="0"/>
    <n v="0"/>
    <n v="0"/>
    <n v="0"/>
    <n v="0"/>
    <n v="14.932000586246405"/>
    <n v="6.1548791405550576"/>
    <n v="0"/>
    <n v="8"/>
    <s v="20218"/>
    <s v="2021-8-01"/>
  </r>
  <r>
    <s v="VSR"/>
    <x v="19"/>
    <s v="14004809-17"/>
    <n v="2021"/>
    <s v="Agosto"/>
    <n v="7.5"/>
    <s v="USD"/>
    <n v="540"/>
    <n v="227.32878997539797"/>
    <n v="0"/>
    <n v="22.5"/>
    <n v="1.7090380099445752"/>
    <n v="0"/>
    <n v="1.691263282172373"/>
    <n v="2.4498229043683586"/>
    <n v="0.13872491145218419"/>
    <n v="0"/>
    <n v="0"/>
    <n v="4.4973103476984324"/>
    <n v="0"/>
    <n v="0"/>
    <n v="0"/>
    <n v="0"/>
    <n v="0"/>
    <n v="14.932000586246405"/>
    <n v="6.1548791405550576"/>
    <n v="0"/>
    <n v="8"/>
    <s v="20218"/>
    <s v="2021-8-01"/>
  </r>
  <r>
    <s v="VSR"/>
    <x v="19"/>
    <s v="14004944-16"/>
    <n v="2021"/>
    <s v="Agosto"/>
    <n v="66"/>
    <s v="USD"/>
    <n v="4257"/>
    <n v="2361.1468095235637"/>
    <n v="0"/>
    <n v="198"/>
    <n v="0"/>
    <n v="425.7"/>
    <n v="14.883116883116882"/>
    <n v="21.558441558441558"/>
    <n v="1.2207792207792207"/>
    <n v="0"/>
    <n v="0"/>
    <n v="35.453796574355977"/>
    <n v="0"/>
    <n v="0"/>
    <n v="0"/>
    <n v="0"/>
    <n v="0"/>
    <n v="552.97907067357824"/>
    <n v="54.162936436884507"/>
    <n v="0"/>
    <n v="8"/>
    <s v="20218"/>
    <s v="2021-8-01"/>
  </r>
  <r>
    <s v="VIA"/>
    <x v="20"/>
    <s v="14003643-18"/>
    <n v="2021"/>
    <s v="Agosto"/>
    <n v="75"/>
    <s v="CAD"/>
    <n v="2231.25"/>
    <n v="1239.0923314877455"/>
    <n v="31.500000000000004"/>
    <n v="178.50000000000009"/>
    <n v="17.090380099445753"/>
    <n v="0"/>
    <n v="156.75324675324674"/>
    <n v="149.35064935064935"/>
    <n v="15.25974025974026"/>
    <n v="0"/>
    <n v="0"/>
    <n v="18.582636506115051"/>
    <n v="0"/>
    <n v="0"/>
    <n v="0"/>
    <n v="0"/>
    <n v="0"/>
    <n v="339.9462728697514"/>
    <n v="0"/>
    <n v="0"/>
    <n v="8"/>
    <s v="20218"/>
    <s v="2021-8-01"/>
  </r>
  <r>
    <s v="VIA"/>
    <x v="20"/>
    <s v="14003963-18"/>
    <n v="2021"/>
    <s v="Agosto"/>
    <n v="9"/>
    <s v="CAD"/>
    <n v="359.09999999999997"/>
    <n v="176.40637632165709"/>
    <n v="3.7800000000000002"/>
    <n v="21.420000000000009"/>
    <n v="2.0508456119334904"/>
    <n v="0"/>
    <n v="18.81038961038961"/>
    <n v="17.922077922077921"/>
    <n v="1.8311688311688312"/>
    <n v="0"/>
    <n v="0"/>
    <n v="2.9907113812194575"/>
    <n v="0"/>
    <n v="0"/>
    <n v="0"/>
    <n v="0"/>
    <n v="0"/>
    <n v="41.554347744855818"/>
    <n v="0"/>
    <n v="0"/>
    <n v="8"/>
    <s v="20218"/>
    <s v="2021-8-01"/>
  </r>
  <r>
    <s v="VIA"/>
    <x v="20"/>
    <s v="14004785-19"/>
    <n v="2021"/>
    <s v="Agosto"/>
    <n v="52.5"/>
    <s v="CAD"/>
    <n v="1561.875"/>
    <n v="724.16332605872412"/>
    <n v="22.049999999999994"/>
    <n v="124.94999999999996"/>
    <n v="11.963266069612027"/>
    <n v="0"/>
    <n v="109.72727272727272"/>
    <n v="104.54545454545455"/>
    <n v="10.681818181818182"/>
    <n v="0"/>
    <n v="0"/>
    <n v="13.007845554280536"/>
    <n v="0"/>
    <n v="0"/>
    <n v="0"/>
    <n v="0"/>
    <n v="0"/>
    <n v="237.96239100882599"/>
    <n v="0"/>
    <n v="0"/>
    <n v="8"/>
    <s v="20218"/>
    <s v="2021-8-01"/>
  </r>
  <r>
    <s v="VIA"/>
    <x v="20"/>
    <s v="14004919-16"/>
    <n v="2021"/>
    <s v="Agosto"/>
    <n v="30"/>
    <s v="CAD"/>
    <n v="2177.6999999999998"/>
    <n v="1073.2485497834382"/>
    <n v="32.665500000000002"/>
    <n v="185.10449999999997"/>
    <n v="0"/>
    <n v="0"/>
    <n v="62.701298701298704"/>
    <n v="59.740259740259738"/>
    <n v="6.1038961038961039"/>
    <n v="0"/>
    <n v="0"/>
    <n v="18.136653229968289"/>
    <n v="0"/>
    <n v="0"/>
    <n v="0"/>
    <n v="0"/>
    <n v="0"/>
    <n v="146.68210777542282"/>
    <n v="0"/>
    <n v="0"/>
    <n v="8"/>
    <s v="20218"/>
    <s v="2021-8-01"/>
  </r>
  <r>
    <s v="VIA"/>
    <x v="21"/>
    <s v="14003549-19"/>
    <n v="2021"/>
    <s v="Agosto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IA"/>
    <x v="21"/>
    <s v="14004432-18"/>
    <n v="2021"/>
    <s v="Agosto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2"/>
    <s v="14004814-18"/>
    <n v="2021"/>
    <s v="Agosto"/>
    <n v="164.7"/>
    <s v="USD"/>
    <n v="6258.5999999999995"/>
    <n v="2434.7919312511949"/>
    <n v="667.03499999999997"/>
    <n v="815.26499999999999"/>
    <n v="37.530474698382868"/>
    <n v="0"/>
    <n v="47.859253246753241"/>
    <n v="73.972402597402592"/>
    <n v="4.1887987012987011"/>
    <n v="0"/>
    <n v="0"/>
    <n v="0"/>
    <n v="0"/>
    <n v="0"/>
    <n v="0"/>
    <n v="0"/>
    <n v="0"/>
    <n v="126.02045454545453"/>
    <n v="0"/>
    <n v="0"/>
    <n v="8"/>
    <s v="20218"/>
    <s v="2021-8-01"/>
  </r>
  <r>
    <s v="VSR"/>
    <x v="22"/>
    <s v="14004947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2"/>
    <s v="14004840-18"/>
    <n v="2021"/>
    <s v="Agosto"/>
    <n v="190.2"/>
    <s v="USD"/>
    <n v="7227.5999999999995"/>
    <n v="2393.0715811316859"/>
    <n v="770.31"/>
    <n v="941.49"/>
    <n v="43.341203932194425"/>
    <n v="0"/>
    <n v="55.26915584415584"/>
    <n v="85.42532467532466"/>
    <n v="4.8373376623376618"/>
    <n v="0"/>
    <n v="0"/>
    <n v="0"/>
    <n v="0"/>
    <n v="0"/>
    <n v="0"/>
    <n v="0"/>
    <n v="0"/>
    <n v="145.53181818181815"/>
    <n v="0"/>
    <n v="0"/>
    <n v="8"/>
    <s v="20218"/>
    <s v="2021-8-01"/>
  </r>
  <r>
    <s v="VSR"/>
    <x v="22"/>
    <s v="14004841-18"/>
    <n v="2021"/>
    <s v="Agosto"/>
    <n v="91.2"/>
    <s v="USD"/>
    <n v="3465.6"/>
    <n v="1297.4995621741291"/>
    <n v="369.36"/>
    <n v="451.44000000000005"/>
    <n v="20.781902200926037"/>
    <n v="0"/>
    <n v="26.501298701298701"/>
    <n v="40.961038961038959"/>
    <n v="2.3194805194805195"/>
    <n v="0"/>
    <n v="0"/>
    <n v="0"/>
    <n v="0"/>
    <n v="0"/>
    <n v="0"/>
    <n v="0"/>
    <n v="0"/>
    <n v="69.781818181818181"/>
    <n v="0"/>
    <n v="0"/>
    <n v="8"/>
    <s v="20218"/>
    <s v="2021-8-01"/>
  </r>
  <r>
    <s v="VSR"/>
    <x v="22"/>
    <s v="14004816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2"/>
    <s v="14004813-18"/>
    <n v="2021"/>
    <s v="Agosto"/>
    <n v="320.47499999999997"/>
    <s v="USD"/>
    <n v="12178.05"/>
    <n v="5974.1811533820392"/>
    <n v="1297.9237499999999"/>
    <n v="1586.3512499999999"/>
    <n v="73.0271941649317"/>
    <n v="0"/>
    <n v="93.125040584415572"/>
    <n v="143.93628246753244"/>
    <n v="8.1506087662337645"/>
    <n v="0"/>
    <n v="0"/>
    <n v="0"/>
    <n v="0"/>
    <n v="0"/>
    <n v="0"/>
    <n v="0"/>
    <n v="0"/>
    <n v="245.2119318181818"/>
    <n v="0"/>
    <n v="0"/>
    <n v="8"/>
    <s v="20218"/>
    <s v="2021-8-01"/>
  </r>
  <r>
    <s v="VSR"/>
    <x v="22"/>
    <s v="14004815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2"/>
    <s v="14004817-19"/>
    <n v="2021"/>
    <s v="Agosto"/>
    <n v="125.69999999999999"/>
    <s v="USD"/>
    <n v="5279.4"/>
    <n v="1761.3927581664484"/>
    <n v="509.08499999999998"/>
    <n v="622.21500000000003"/>
    <n v="28.64347704667108"/>
    <n v="0"/>
    <n v="36.526461038961038"/>
    <n v="56.456168831168824"/>
    <n v="3.1969155844155837"/>
    <n v="0"/>
    <n v="0"/>
    <n v="0"/>
    <n v="0"/>
    <n v="0"/>
    <n v="0"/>
    <n v="0"/>
    <n v="0"/>
    <n v="96.179545454545448"/>
    <n v="0"/>
    <n v="0"/>
    <n v="8"/>
    <s v="20218"/>
    <s v="2021-8-01"/>
  </r>
  <r>
    <s v="VSR"/>
    <x v="22"/>
    <s v="14004946-19"/>
    <n v="2021"/>
    <s v="Agosto"/>
    <n v="69"/>
    <s v="USD"/>
    <n v="2898"/>
    <n v="863.39820806781302"/>
    <n v="279.45"/>
    <n v="341.55"/>
    <n v="15.723149691490093"/>
    <n v="0"/>
    <n v="20.050324675324678"/>
    <n v="30.990259740259742"/>
    <n v="1.7548701298701299"/>
    <n v="0"/>
    <n v="0"/>
    <n v="0"/>
    <n v="0"/>
    <n v="0"/>
    <n v="0"/>
    <n v="0"/>
    <n v="0"/>
    <n v="52.795454545454547"/>
    <n v="0"/>
    <n v="0"/>
    <n v="8"/>
    <s v="20218"/>
    <s v="2021-8-01"/>
  </r>
  <r>
    <s v="VSR"/>
    <x v="22"/>
    <s v="14004934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2"/>
    <s v="14004819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2"/>
    <s v="14004818-19"/>
    <n v="2021"/>
    <s v="Agosto"/>
    <n v="213.97499999999999"/>
    <s v="USD"/>
    <n v="8986.9499999999989"/>
    <n v="2635.870721480007"/>
    <n v="866.59875"/>
    <n v="1059.17625"/>
    <n v="48.758854423718731"/>
    <n v="0"/>
    <n v="62.177800324675324"/>
    <n v="96.103490259740255"/>
    <n v="5.4420048701298702"/>
    <n v="0"/>
    <n v="0"/>
    <n v="0"/>
    <n v="0"/>
    <n v="0"/>
    <n v="0"/>
    <n v="0"/>
    <n v="0"/>
    <n v="163.72329545454545"/>
    <n v="0"/>
    <n v="0"/>
    <n v="8"/>
    <s v="20218"/>
    <s v="2021-8-01"/>
  </r>
  <r>
    <s v="VSR"/>
    <x v="22"/>
    <s v="14004011-15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2"/>
    <s v="14004013-17"/>
    <n v="2021"/>
    <s v="Agosto"/>
    <n v="42"/>
    <s v="USD"/>
    <n v="2940"/>
    <n v="1318.8051792967417"/>
    <n v="151.20000000000002"/>
    <n v="184.8"/>
    <n v="9.5706128556896211"/>
    <n v="0"/>
    <n v="12.204545454545455"/>
    <n v="18.863636363636363"/>
    <n v="1.0681818181818181"/>
    <n v="0"/>
    <n v="0"/>
    <n v="0"/>
    <n v="0"/>
    <n v="0"/>
    <n v="0"/>
    <n v="0"/>
    <n v="0"/>
    <n v="32.13636363636364"/>
    <n v="0"/>
    <n v="0"/>
    <n v="8"/>
    <s v="20218"/>
    <s v="2021-8-01"/>
  </r>
  <r>
    <s v="VSR"/>
    <x v="22"/>
    <s v="14002606-14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2"/>
    <s v="14004916-16"/>
    <n v="2021"/>
    <s v="Agosto"/>
    <n v="90"/>
    <s v="USD"/>
    <n v="6533.9999999999991"/>
    <n v="3011.8360604931713"/>
    <n v="291.60000000000002"/>
    <n v="356.40000000000003"/>
    <n v="0"/>
    <n v="648"/>
    <n v="26.152597402597404"/>
    <n v="40.422077922077925"/>
    <n v="2.2889610389610389"/>
    <n v="0"/>
    <n v="0"/>
    <n v="0"/>
    <n v="0"/>
    <n v="0"/>
    <n v="0"/>
    <n v="0"/>
    <n v="0"/>
    <n v="716.86363636363637"/>
    <n v="0"/>
    <n v="0"/>
    <n v="8"/>
    <s v="20218"/>
    <s v="2021-8-01"/>
  </r>
  <r>
    <s v="VSR"/>
    <x v="23"/>
    <s v="14004889-18"/>
    <n v="2021"/>
    <s v="Agosto"/>
    <n v="30"/>
    <s v="USD"/>
    <n v="960"/>
    <n v="377.90514727323904"/>
    <n v="0"/>
    <n v="60"/>
    <n v="6.8361520397783009"/>
    <n v="0"/>
    <n v="8.1463990554899635"/>
    <n v="9.7992916174734344"/>
    <n v="0.55489964580873674"/>
    <n v="0"/>
    <n v="0"/>
    <n v="0"/>
    <n v="0"/>
    <n v="0"/>
    <n v="0"/>
    <n v="0"/>
    <n v="0"/>
    <n v="18.500590318772133"/>
    <n v="0"/>
    <n v="0"/>
    <n v="8"/>
    <s v="20218"/>
    <s v="2021-8-01"/>
  </r>
  <r>
    <s v="VSR"/>
    <x v="23"/>
    <s v="14004744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3"/>
    <s v="14004893-18"/>
    <n v="2021"/>
    <s v="Agosto"/>
    <n v="15"/>
    <s v="USD"/>
    <n v="480"/>
    <n v="187.47430022344193"/>
    <n v="0"/>
    <n v="30"/>
    <n v="3.4180760198891504"/>
    <n v="0"/>
    <n v="4.0731995277449817"/>
    <n v="4.8996458087367172"/>
    <n v="0.27744982290436837"/>
    <n v="0"/>
    <n v="0"/>
    <n v="0"/>
    <n v="0"/>
    <n v="0"/>
    <n v="0"/>
    <n v="0"/>
    <n v="0"/>
    <n v="9.2502951593860665"/>
    <n v="0"/>
    <n v="0"/>
    <n v="8"/>
    <s v="20218"/>
    <s v="2021-8-01"/>
  </r>
  <r>
    <s v="VSR"/>
    <x v="23"/>
    <s v="14004891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3"/>
    <s v="14004681-18"/>
    <n v="2021"/>
    <s v="Agosto"/>
    <n v="105"/>
    <s v="USD"/>
    <n v="3675"/>
    <n v="1814.3075684289647"/>
    <n v="0"/>
    <n v="210"/>
    <n v="23.926532139224054"/>
    <n v="0"/>
    <n v="28.512396694214875"/>
    <n v="34.297520661157023"/>
    <n v="1.9421487603305785"/>
    <n v="0"/>
    <n v="0"/>
    <n v="0"/>
    <n v="0"/>
    <n v="0"/>
    <n v="0"/>
    <n v="0"/>
    <n v="0"/>
    <n v="64.752066115702476"/>
    <n v="0"/>
    <n v="0"/>
    <n v="8"/>
    <s v="20218"/>
    <s v="2021-8-01"/>
  </r>
  <r>
    <s v="VSR"/>
    <x v="23"/>
    <s v="14004834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4"/>
    <s v="14003816-18"/>
    <n v="2021"/>
    <s v="Agosto"/>
    <n v="14.7"/>
    <s v="USD"/>
    <n v="365.00099999999998"/>
    <n v="190.37893015297806"/>
    <n v="0"/>
    <n v="17.639999999999997"/>
    <n v="3.3497144994913675"/>
    <n v="0"/>
    <n v="5.169421487603306"/>
    <n v="5.1446280991735538"/>
    <n v="0.29132231404958675"/>
    <n v="0"/>
    <n v="0"/>
    <n v="3.0398569892968066"/>
    <n v="0"/>
    <n v="0"/>
    <n v="0"/>
    <n v="0"/>
    <n v="0"/>
    <n v="13.645228890123255"/>
    <n v="0"/>
    <n v="0"/>
    <n v="8"/>
    <s v="20218"/>
    <s v="2021-8-01"/>
  </r>
  <r>
    <s v="VSR"/>
    <x v="24"/>
    <s v="14003812-19"/>
    <n v="2021"/>
    <s v="Agosto"/>
    <n v="3.5999999999999996"/>
    <s v="USD"/>
    <n v="89.387999999999991"/>
    <n v="45.985254238650526"/>
    <n v="0"/>
    <n v="4.3199999999999994"/>
    <n v="0.82033824477339612"/>
    <n v="0"/>
    <n v="1.2659807724742789"/>
    <n v="1.2599089222465845"/>
    <n v="7.1344240175408996E-2"/>
    <n v="0"/>
    <n v="0"/>
    <n v="0.74445477288901385"/>
    <n v="0"/>
    <n v="0"/>
    <n v="0"/>
    <n v="0"/>
    <n v="0"/>
    <n v="3.3416887077852864"/>
    <n v="0"/>
    <n v="0"/>
    <n v="8"/>
    <s v="20218"/>
    <s v="2021-8-01"/>
  </r>
  <r>
    <s v="VSR"/>
    <x v="24"/>
    <s v="14003820-18"/>
    <n v="2021"/>
    <s v="Agosto"/>
    <n v="11.1"/>
    <s v="USD"/>
    <n v="275.613"/>
    <n v="144.58871993396252"/>
    <n v="0"/>
    <n v="13.319999999999999"/>
    <n v="2.5293762547179712"/>
    <n v="0"/>
    <n v="3.9034407151290273"/>
    <n v="3.8847191769269691"/>
    <n v="0.21997807387417778"/>
    <n v="0"/>
    <n v="0"/>
    <n v="2.2954022164077927"/>
    <n v="0"/>
    <n v="0"/>
    <n v="0"/>
    <n v="0"/>
    <n v="0"/>
    <n v="10.303540182337967"/>
    <n v="0"/>
    <n v="0"/>
    <n v="8"/>
    <s v="20218"/>
    <s v="2021-8-01"/>
  </r>
  <r>
    <s v="VSR"/>
    <x v="24"/>
    <s v="14003817-19"/>
    <n v="2021"/>
    <s v="Agosto"/>
    <n v="9.9"/>
    <s v="USD"/>
    <n v="245.81699999999998"/>
    <n v="124.66710505483529"/>
    <n v="0"/>
    <n v="11.88"/>
    <n v="2.2559301731268393"/>
    <n v="0"/>
    <n v="3.4814471243042675"/>
    <n v="3.464749536178108"/>
    <n v="0.19619666048237477"/>
    <n v="0"/>
    <n v="0"/>
    <n v="2.047250625444788"/>
    <n v="0"/>
    <n v="0"/>
    <n v="0"/>
    <n v="0"/>
    <n v="0"/>
    <n v="9.1896439464095376"/>
    <n v="0"/>
    <n v="0"/>
    <n v="8"/>
    <s v="20218"/>
    <s v="2021-8-01"/>
  </r>
  <r>
    <s v="VSR"/>
    <x v="24"/>
    <s v="14004704-19"/>
    <n v="2021"/>
    <s v="Agosto"/>
    <n v="90"/>
    <s v="USD"/>
    <n v="2182.5"/>
    <n v="1133.7154418197172"/>
    <n v="0"/>
    <n v="104.39999999999999"/>
    <n v="20.508456119334905"/>
    <n v="0"/>
    <n v="31.649519311856977"/>
    <n v="31.497723056164613"/>
    <n v="1.7836060043852253"/>
    <n v="0"/>
    <n v="0"/>
    <n v="18.176629321947832"/>
    <n v="0"/>
    <n v="0"/>
    <n v="0"/>
    <n v="0"/>
    <n v="0"/>
    <n v="83.107477694354642"/>
    <n v="0"/>
    <n v="0"/>
    <n v="8"/>
    <s v="20218"/>
    <s v="2021-8-01"/>
  </r>
  <r>
    <s v="VSR"/>
    <x v="24"/>
    <s v="14004703-19"/>
    <n v="2021"/>
    <s v="Agosto"/>
    <n v="18"/>
    <s v="USD"/>
    <n v="596.16"/>
    <n v="400.68265555552182"/>
    <n v="0"/>
    <n v="20.88"/>
    <n v="4.1016912238669807"/>
    <n v="0"/>
    <n v="6.3299038623713946"/>
    <n v="6.299544611232923"/>
    <n v="0.35672120087704506"/>
    <n v="0"/>
    <n v="0"/>
    <n v="4.9650306238590698"/>
    <n v="0"/>
    <n v="0"/>
    <n v="0"/>
    <n v="0"/>
    <n v="0"/>
    <n v="17.951200298340432"/>
    <n v="0"/>
    <n v="0"/>
    <n v="8"/>
    <s v="20218"/>
    <s v="2021-8-01"/>
  </r>
  <r>
    <s v="VSR"/>
    <x v="24"/>
    <s v="14004706-19"/>
    <n v="2021"/>
    <s v="Agosto"/>
    <n v="48.6"/>
    <s v="USD"/>
    <n v="1178.55"/>
    <n v="608.05279674749647"/>
    <n v="0"/>
    <n v="56.375999999999998"/>
    <n v="11.074566304440848"/>
    <n v="0"/>
    <n v="17.090740428402768"/>
    <n v="17.008770450328893"/>
    <n v="0.96314724236802163"/>
    <n v="0"/>
    <n v="0"/>
    <n v="9.8153798338518286"/>
    <n v="0"/>
    <n v="0"/>
    <n v="0"/>
    <n v="0"/>
    <n v="0"/>
    <n v="44.878037954951516"/>
    <n v="0"/>
    <n v="0"/>
    <n v="8"/>
    <s v="20218"/>
    <s v="2021-8-01"/>
  </r>
  <r>
    <s v="VSR"/>
    <x v="24"/>
    <s v="14004701-19"/>
    <n v="2021"/>
    <s v="Agosto"/>
    <n v="19.8"/>
    <s v="USD"/>
    <n v="655.77599999999995"/>
    <n v="431.58631598902844"/>
    <n v="0"/>
    <n v="23.76"/>
    <n v="4.5118603462536786"/>
    <n v="0"/>
    <n v="6.962894248608535"/>
    <n v="6.929499072356216"/>
    <n v="0.39239332096474955"/>
    <n v="0"/>
    <n v="0"/>
    <n v="5.4615336862449766"/>
    <n v="0"/>
    <n v="0"/>
    <n v="0"/>
    <n v="0"/>
    <n v="0"/>
    <n v="19.746320328174477"/>
    <n v="0"/>
    <n v="0"/>
    <n v="8"/>
    <s v="20218"/>
    <s v="2021-8-01"/>
  </r>
  <r>
    <s v="VSR"/>
    <x v="24"/>
    <s v="14004705-19"/>
    <n v="2021"/>
    <s v="Agosto"/>
    <n v="72"/>
    <s v="USD"/>
    <n v="1746"/>
    <n v="912.3769020850923"/>
    <n v="0"/>
    <n v="83.52"/>
    <n v="16.406764895467923"/>
    <n v="0"/>
    <n v="25.319615449485578"/>
    <n v="25.198178444931692"/>
    <n v="1.4268848035081803"/>
    <n v="0"/>
    <n v="0"/>
    <n v="14.541303457558266"/>
    <n v="0"/>
    <n v="0"/>
    <n v="0"/>
    <n v="0"/>
    <n v="0"/>
    <n v="66.485982155483711"/>
    <n v="0"/>
    <n v="0"/>
    <n v="8"/>
    <s v="20218"/>
    <s v="2021-8-01"/>
  </r>
  <r>
    <s v="VSR"/>
    <x v="24"/>
    <s v="14004702-19"/>
    <n v="2021"/>
    <s v="Agosto"/>
    <n v="27"/>
    <s v="USD"/>
    <n v="894.2399999999999"/>
    <n v="603.05068906927715"/>
    <n v="0"/>
    <n v="31.319999999999997"/>
    <n v="6.1525368358004711"/>
    <n v="0"/>
    <n v="9.4948557935570914"/>
    <n v="9.4493169168493854"/>
    <n v="0.5350818013155676"/>
    <n v="0"/>
    <n v="0"/>
    <n v="7.4475459357886038"/>
    <n v="0"/>
    <n v="0"/>
    <n v="0"/>
    <n v="0"/>
    <n v="0"/>
    <n v="26.926800447510647"/>
    <n v="0"/>
    <n v="0"/>
    <n v="8"/>
    <s v="20218"/>
    <s v="2021-8-01"/>
  </r>
  <r>
    <s v="VSR"/>
    <x v="24"/>
    <s v="14004693-19"/>
    <n v="2021"/>
    <s v="Agosto"/>
    <n v="99"/>
    <s v="USD"/>
    <n v="2400.75"/>
    <n v="1211.6142212340669"/>
    <n v="0"/>
    <n v="118.8"/>
    <n v="22.559301731268395"/>
    <n v="0"/>
    <n v="34.814471243042675"/>
    <n v="34.647495361781083"/>
    <n v="1.9619666048237479"/>
    <n v="0"/>
    <n v="0"/>
    <n v="19.994292254142618"/>
    <n v="0"/>
    <n v="0"/>
    <n v="0"/>
    <n v="0"/>
    <n v="0"/>
    <n v="91.418225463790122"/>
    <n v="0"/>
    <n v="0"/>
    <n v="8"/>
    <s v="20218"/>
    <s v="2021-8-01"/>
  </r>
  <r>
    <s v="VSR"/>
    <x v="24"/>
    <s v="14004687-19"/>
    <n v="2021"/>
    <s v="Agosto"/>
    <n v="58.8"/>
    <s v="USD"/>
    <n v="1947.4559999999997"/>
    <n v="1287.8280024072687"/>
    <n v="0"/>
    <n v="70.559999999999988"/>
    <n v="13.39885799796547"/>
    <n v="0"/>
    <n v="20.677685950413224"/>
    <n v="20.578512396694215"/>
    <n v="1.165289256198347"/>
    <n v="0"/>
    <n v="0"/>
    <n v="16.219100037939626"/>
    <n v="0"/>
    <n v="0"/>
    <n v="0"/>
    <n v="0"/>
    <n v="0"/>
    <n v="58.640587641245418"/>
    <n v="0"/>
    <n v="0"/>
    <n v="8"/>
    <s v="20218"/>
    <s v="2021-8-01"/>
  </r>
  <r>
    <s v="VSR"/>
    <x v="24"/>
    <s v="14004943-16"/>
    <n v="2021"/>
    <s v="Agosto"/>
    <n v="2.6999999999999997"/>
    <s v="USD"/>
    <n v="196.01999999999995"/>
    <n v="90.355081814795142"/>
    <n v="0"/>
    <n v="29.43"/>
    <n v="0"/>
    <n v="0"/>
    <n v="0.9494855793557091"/>
    <n v="0.9449316916849384"/>
    <n v="5.3508180131556747E-2"/>
    <n v="0"/>
    <n v="0"/>
    <n v="1.6325236562145307"/>
    <n v="0"/>
    <n v="0"/>
    <n v="0"/>
    <n v="0"/>
    <n v="0"/>
    <n v="3.5804491073867348"/>
    <n v="0"/>
    <n v="0"/>
    <n v="8"/>
    <s v="20218"/>
    <s v="2021-8-01"/>
  </r>
  <r>
    <s v="VSR"/>
    <x v="25"/>
    <s v="14004739-19"/>
    <n v="2021"/>
    <s v="Agosto"/>
    <n v="69"/>
    <s v="EUR"/>
    <n v="1402.6320000000003"/>
    <n v="852.5225097066027"/>
    <n v="0"/>
    <n v="56.925000000000004"/>
    <n v="15.723149691490093"/>
    <n v="0"/>
    <n v="34.037780401416768"/>
    <n v="31.832939787485245"/>
    <n v="2.0808736717827632"/>
    <n v="0"/>
    <n v="0"/>
    <n v="0"/>
    <n v="0"/>
    <n v="0"/>
    <n v="0"/>
    <n v="0"/>
    <n v="0"/>
    <n v="67.951593860684781"/>
    <n v="0"/>
    <n v="0"/>
    <n v="8"/>
    <s v="20218"/>
    <s v="2021-8-01"/>
  </r>
  <r>
    <s v="VSR"/>
    <x v="25"/>
    <s v="14003165-16"/>
    <n v="2021"/>
    <s v="Agosto"/>
    <n v="15"/>
    <s v="EUR"/>
    <n v="1287"/>
    <n v="613.58262612038038"/>
    <n v="0"/>
    <n v="22.605"/>
    <n v="3.4180760198891504"/>
    <n v="0"/>
    <n v="7.399517478568864"/>
    <n v="6.9202043016272272"/>
    <n v="0.45236384169190497"/>
    <n v="0"/>
    <n v="0"/>
    <n v="0"/>
    <n v="0"/>
    <n v="0"/>
    <n v="0"/>
    <n v="0"/>
    <n v="0"/>
    <n v="14.772085621887996"/>
    <n v="0"/>
    <n v="0"/>
    <n v="8"/>
    <s v="20218"/>
    <s v="2021-8-01"/>
  </r>
  <r>
    <s v="VSR"/>
    <x v="25"/>
    <s v="14003720-18"/>
    <n v="2021"/>
    <s v="Agosto"/>
    <n v="0"/>
    <s v="E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5"/>
    <s v="14003719-19"/>
    <n v="2021"/>
    <s v="Agosto"/>
    <n v="2932.5"/>
    <s v="EUR"/>
    <n v="74321.279999999999"/>
    <n v="36527.396144362647"/>
    <n v="0"/>
    <n v="23483.460000000003"/>
    <n v="668.23386188832899"/>
    <n v="0"/>
    <n v="1446.6056670602129"/>
    <n v="1352.899940968123"/>
    <n v="88.43713105076742"/>
    <n v="0"/>
    <n v="0"/>
    <n v="0"/>
    <n v="0"/>
    <n v="0"/>
    <n v="0"/>
    <n v="0"/>
    <n v="0"/>
    <n v="2887.9427390791029"/>
    <n v="0"/>
    <n v="0"/>
    <n v="8"/>
    <s v="20218"/>
    <s v="2021-8-01"/>
  </r>
  <r>
    <s v="VSR"/>
    <x v="25"/>
    <s v="14005008-16"/>
    <n v="2021"/>
    <s v="Agosto"/>
    <n v="0"/>
    <s v="E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5"/>
    <s v="14004090-19"/>
    <n v="2021"/>
    <s v="Agosto"/>
    <n v="588"/>
    <s v="EUR"/>
    <n v="14378.364"/>
    <n v="9028.4987499274575"/>
    <n v="0"/>
    <n v="1998.6119999999999"/>
    <n v="133.9885799796547"/>
    <n v="0"/>
    <n v="290.06108515989939"/>
    <n v="271.27200862378731"/>
    <n v="17.732662594322676"/>
    <n v="0"/>
    <n v="0"/>
    <n v="0"/>
    <n v="0"/>
    <n v="0"/>
    <n v="0"/>
    <n v="0"/>
    <n v="0"/>
    <n v="579.06575637800938"/>
    <n v="0"/>
    <n v="0"/>
    <n v="8"/>
    <s v="20218"/>
    <s v="2021-8-01"/>
  </r>
  <r>
    <s v="VSR"/>
    <x v="25"/>
    <s v="14004494-19"/>
    <n v="2021"/>
    <s v="Agosto"/>
    <n v="0"/>
    <s v="E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6"/>
    <s v="14004682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6"/>
    <s v="14004685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6"/>
    <s v="14004686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6"/>
    <s v="14004683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6"/>
    <s v="14004684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6"/>
    <s v="14003875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6"/>
    <s v="14003876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6"/>
    <s v="14003877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6"/>
    <s v="14003879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6"/>
    <s v="14004300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6"/>
    <s v="14004777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6"/>
    <s v="14003881-0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6"/>
    <s v="14003887-10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6"/>
    <s v="14004919-16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27"/>
    <s v="14003595-20"/>
    <n v="2021"/>
    <s v="Agosto"/>
    <n v="81"/>
    <s v="USD"/>
    <n v="3240"/>
    <n v="2462.7569337068571"/>
    <n v="0"/>
    <n v="0"/>
    <n v="18.457610507401412"/>
    <n v="0"/>
    <n v="166.09706083390296"/>
    <n v="74.906517630975841"/>
    <n v="7.6534920188170954"/>
    <n v="0"/>
    <n v="0"/>
    <n v="26.983862086190598"/>
    <n v="0"/>
    <n v="0"/>
    <n v="0"/>
    <n v="0"/>
    <n v="0"/>
    <n v="275.6409325698865"/>
    <n v="0"/>
    <n v="0"/>
    <n v="8"/>
    <s v="20218"/>
    <s v="2021-8-01"/>
  </r>
  <r>
    <s v="VSR"/>
    <x v="27"/>
    <s v="14004794-18"/>
    <n v="2021"/>
    <s v="Agosto"/>
    <n v="19.8"/>
    <s v="USD"/>
    <n v="712.80000000000007"/>
    <n v="369.10456927050279"/>
    <n v="0"/>
    <n v="0"/>
    <n v="4.5118603462536786"/>
    <n v="0"/>
    <n v="40.601503759398497"/>
    <n v="18.31048208757187"/>
    <n v="1.8708536045997346"/>
    <n v="0"/>
    <n v="0"/>
    <n v="5.9364496589619318"/>
    <n v="0"/>
    <n v="0"/>
    <n v="0"/>
    <n v="0"/>
    <n v="0"/>
    <n v="66.719289110532031"/>
    <n v="0"/>
    <n v="0"/>
    <n v="8"/>
    <s v="20218"/>
    <s v="2021-8-01"/>
  </r>
  <r>
    <s v="VSR"/>
    <x v="28"/>
    <s v="14004202-14"/>
    <n v="2021"/>
    <s v="Agosto"/>
    <n v="120"/>
    <s v="GBP"/>
    <n v="3888"/>
    <n v="1718.2294682004087"/>
    <n v="0"/>
    <n v="0"/>
    <n v="27.344608159113204"/>
    <n v="0"/>
    <n v="220.95238095238096"/>
    <n v="159.30735930735929"/>
    <n v="16.277056277056278"/>
    <n v="0"/>
    <n v="0"/>
    <n v="32.380634503428716"/>
    <n v="0"/>
    <n v="0"/>
    <n v="0"/>
    <n v="0"/>
    <n v="0"/>
    <n v="428.91743104022527"/>
    <n v="0"/>
    <n v="0"/>
    <n v="8"/>
    <s v="20218"/>
    <s v="2021-8-01"/>
  </r>
  <r>
    <s v="VSR"/>
    <x v="29"/>
    <s v="14004612-18"/>
    <n v="2021"/>
    <s v="Agosto"/>
    <n v="126"/>
    <s v="USD"/>
    <n v="3976.56"/>
    <n v="2431.7065826985881"/>
    <n v="0"/>
    <n v="0"/>
    <n v="28.711838567068867"/>
    <n v="0"/>
    <n v="60.000000000000014"/>
    <n v="83.838383838383848"/>
    <n v="4.7474747474747474"/>
    <n v="0"/>
    <n v="0"/>
    <n v="33.118193400451261"/>
    <n v="0"/>
    <n v="0"/>
    <n v="0"/>
    <n v="0"/>
    <n v="0"/>
    <n v="181.70405198630988"/>
    <n v="0"/>
    <n v="0"/>
    <n v="8"/>
    <s v="20218"/>
    <s v="2021-8-01"/>
  </r>
  <r>
    <s v="VSR"/>
    <x v="29"/>
    <s v="14004625-18"/>
    <n v="2021"/>
    <s v="Agosto"/>
    <n v="126"/>
    <s v="USD"/>
    <n v="3976.56"/>
    <n v="2403.4465196649744"/>
    <n v="0"/>
    <n v="0"/>
    <n v="28.711838567068867"/>
    <n v="0"/>
    <n v="60.000000000000014"/>
    <n v="83.838383838383848"/>
    <n v="4.7474747474747474"/>
    <n v="0"/>
    <n v="0"/>
    <n v="33.118193400451261"/>
    <n v="0"/>
    <n v="0"/>
    <n v="0"/>
    <n v="0"/>
    <n v="0"/>
    <n v="181.70405198630988"/>
    <n v="0"/>
    <n v="0"/>
    <n v="8"/>
    <s v="20218"/>
    <s v="2021-8-01"/>
  </r>
  <r>
    <s v="VSR"/>
    <x v="29"/>
    <s v="14004609-18"/>
    <n v="2021"/>
    <s v="Agosto"/>
    <n v="41.4"/>
    <s v="USD"/>
    <n v="1306.5839999999998"/>
    <n v="730.35263691033174"/>
    <n v="0"/>
    <n v="0"/>
    <n v="9.4338898148940551"/>
    <n v="0"/>
    <n v="19.714285714285715"/>
    <n v="27.546897546897551"/>
    <n v="1.5598845598845599"/>
    <n v="0"/>
    <n v="0"/>
    <n v="10.881692117291127"/>
    <n v="0"/>
    <n v="0"/>
    <n v="0"/>
    <n v="0"/>
    <n v="0"/>
    <n v="59.702759938358952"/>
    <n v="0"/>
    <n v="0"/>
    <n v="8"/>
    <s v="20218"/>
    <s v="2021-8-01"/>
  </r>
  <r>
    <s v="VSR"/>
    <x v="30"/>
    <s v="14002618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31"/>
    <s v="14004732-17"/>
    <n v="2021"/>
    <s v="Agosto"/>
    <n v="39"/>
    <s v="USD"/>
    <n v="4212"/>
    <n v="2026.5545967177882"/>
    <n v="0"/>
    <n v="288.60000000000002"/>
    <n v="8.8869976517117912"/>
    <n v="210.60000000000002"/>
    <n v="6.9568372803666918"/>
    <n v="0"/>
    <n v="0.70015278838808248"/>
    <n v="0"/>
    <n v="0"/>
    <n v="0"/>
    <n v="0"/>
    <n v="0"/>
    <n v="0"/>
    <n v="0"/>
    <n v="0"/>
    <n v="221.97481019070312"/>
    <n v="3.7178201219483129"/>
    <n v="0"/>
    <n v="8"/>
    <s v="20218"/>
    <s v="2021-8-01"/>
  </r>
  <r>
    <s v="VSR"/>
    <x v="31"/>
    <s v="14004774-19"/>
    <n v="2021"/>
    <s v="Agosto"/>
    <n v="305.09999999999997"/>
    <s v="USD"/>
    <n v="11297.852999999999"/>
    <n v="4831.3654000719143"/>
    <n v="0"/>
    <n v="1175.0926499999998"/>
    <n v="69.523666244545311"/>
    <n v="564.89265"/>
    <n v="54.423873185637888"/>
    <n v="0"/>
    <n v="5.4773491214667684"/>
    <n v="0"/>
    <n v="0"/>
    <n v="0"/>
    <n v="0"/>
    <n v="0"/>
    <n v="0"/>
    <n v="0"/>
    <n v="0"/>
    <n v="653.87866510726951"/>
    <n v="29.084792800164873"/>
    <n v="0"/>
    <n v="8"/>
    <s v="20218"/>
    <s v="2021-8-01"/>
  </r>
  <r>
    <s v="VSR"/>
    <x v="31"/>
    <s v="14004773-19"/>
    <n v="2021"/>
    <s v="Agosto"/>
    <n v="323.09999999999997"/>
    <s v="USD"/>
    <n v="11964.392999999998"/>
    <n v="4554.0844078678711"/>
    <n v="0"/>
    <n v="1244.4196499999998"/>
    <n v="73.625357468412304"/>
    <n v="598.21965"/>
    <n v="57.634721161191742"/>
    <n v="0"/>
    <n v="5.8004965622612685"/>
    <n v="0"/>
    <n v="0"/>
    <n v="0"/>
    <n v="0"/>
    <n v="0"/>
    <n v="0"/>
    <n v="0"/>
    <n v="0"/>
    <n v="692.4555775029786"/>
    <n v="30.800709779525636"/>
    <n v="0"/>
    <n v="8"/>
    <s v="20218"/>
    <s v="2021-8-01"/>
  </r>
  <r>
    <s v="VSR"/>
    <x v="31"/>
    <s v="14004731-18"/>
    <n v="2021"/>
    <s v="Agosto"/>
    <n v="269.39999999999998"/>
    <s v="USD"/>
    <n v="9975.8819999999996"/>
    <n v="5310.0559488210829"/>
    <n v="0"/>
    <n v="1037.5940999999998"/>
    <n v="61.388645317209139"/>
    <n v="498.79410000000001"/>
    <n v="48.05569136745607"/>
    <n v="0"/>
    <n v="4.8364400305576778"/>
    <n v="0"/>
    <n v="0"/>
    <n v="0"/>
    <n v="0"/>
    <n v="0"/>
    <n v="0"/>
    <n v="0"/>
    <n v="0"/>
    <n v="577.36778885577985"/>
    <n v="25.681557457766036"/>
    <n v="0"/>
    <n v="8"/>
    <s v="20218"/>
    <s v="2021-8-01"/>
  </r>
  <r>
    <s v="VSR"/>
    <x v="31"/>
    <s v="14004725-19"/>
    <n v="2021"/>
    <s v="Agosto"/>
    <n v="300"/>
    <s v="USD"/>
    <n v="8370"/>
    <n v="3779.0514727323907"/>
    <n v="0"/>
    <n v="1018.5"/>
    <n v="68.361520397783011"/>
    <n v="418.5"/>
    <n v="53.514132925897641"/>
    <n v="0"/>
    <n v="5.385790679908327"/>
    <n v="0"/>
    <n v="0"/>
    <n v="0"/>
    <n v="0"/>
    <n v="0"/>
    <n v="0"/>
    <n v="0"/>
    <n v="0"/>
    <n v="505.99853992848529"/>
    <n v="28.598616322679334"/>
    <n v="0"/>
    <n v="8"/>
    <s v="20218"/>
    <s v="2021-8-01"/>
  </r>
  <r>
    <s v="VSR"/>
    <x v="31"/>
    <s v="14004726-19"/>
    <n v="2021"/>
    <s v="Agosto"/>
    <n v="300"/>
    <s v="USD"/>
    <n v="8370"/>
    <n v="3800.8633390142941"/>
    <n v="0"/>
    <n v="1018.5"/>
    <n v="68.361520397783011"/>
    <n v="418.5"/>
    <n v="53.514132925897641"/>
    <n v="0"/>
    <n v="5.385790679908327"/>
    <n v="0"/>
    <n v="0"/>
    <n v="0"/>
    <n v="0"/>
    <n v="0"/>
    <n v="0"/>
    <n v="0"/>
    <n v="0"/>
    <n v="505.99853992848529"/>
    <n v="28.598616322679334"/>
    <n v="0"/>
    <n v="8"/>
    <s v="20218"/>
    <s v="2021-8-01"/>
  </r>
  <r>
    <s v="VSR"/>
    <x v="31"/>
    <s v="14004733-19"/>
    <n v="2021"/>
    <s v="Agosto"/>
    <n v="326.7"/>
    <s v="USD"/>
    <n v="9114.9299999999985"/>
    <n v="4087.4660225803932"/>
    <n v="0"/>
    <n v="1109.1465000000001"/>
    <n v="74.4456957131857"/>
    <n v="455.74649999999997"/>
    <n v="58.276890756302521"/>
    <n v="0"/>
    <n v="5.8651260504201685"/>
    <n v="0"/>
    <n v="0"/>
    <n v="0"/>
    <n v="0"/>
    <n v="0"/>
    <n v="0"/>
    <n v="0"/>
    <n v="0"/>
    <n v="551.03240998212038"/>
    <n v="31.143893175397789"/>
    <n v="0"/>
    <n v="8"/>
    <s v="20218"/>
    <s v="2021-8-01"/>
  </r>
  <r>
    <s v="VSR"/>
    <x v="31"/>
    <s v="14004727-19"/>
    <n v="2021"/>
    <s v="Agosto"/>
    <n v="330"/>
    <s v="USD"/>
    <n v="9207"/>
    <n v="4181.7274678900058"/>
    <n v="0"/>
    <n v="1120.3499999999999"/>
    <n v="75.197672437561309"/>
    <n v="460.35"/>
    <n v="58.865546218487395"/>
    <n v="0"/>
    <n v="5.9243697478991599"/>
    <n v="0"/>
    <n v="0"/>
    <n v="0"/>
    <n v="0"/>
    <n v="0"/>
    <n v="0"/>
    <n v="0"/>
    <n v="0"/>
    <n v="556.59839392133381"/>
    <n v="31.458477954947263"/>
    <n v="0"/>
    <n v="8"/>
    <s v="20218"/>
    <s v="2021-8-01"/>
  </r>
  <r>
    <s v="VSR"/>
    <x v="31"/>
    <s v="14004728-20"/>
    <n v="2021"/>
    <s v="Agosto"/>
    <n v="303.3"/>
    <s v="USD"/>
    <n v="8462.07"/>
    <n v="3711.9453868716419"/>
    <n v="0"/>
    <n v="1029.7035000000001"/>
    <n v="69.113497122158634"/>
    <n v="423.1035"/>
    <n v="54.102788388082509"/>
    <n v="0"/>
    <n v="5.4450343773873193"/>
    <n v="0"/>
    <n v="0"/>
    <n v="0"/>
    <n v="0"/>
    <n v="0"/>
    <n v="0"/>
    <n v="0"/>
    <n v="0"/>
    <n v="511.56452386769865"/>
    <n v="28.913201102228804"/>
    <n v="0"/>
    <n v="8"/>
    <s v="20218"/>
    <s v="2021-8-01"/>
  </r>
  <r>
    <s v="VSR"/>
    <x v="31"/>
    <s v="14004914-19"/>
    <n v="2021"/>
    <s v="Agosto"/>
    <n v="240"/>
    <s v="USD"/>
    <n v="6696"/>
    <n v="2872.295482404521"/>
    <n v="0"/>
    <n v="814.8"/>
    <n v="54.689216318226407"/>
    <n v="334.8"/>
    <n v="42.811306340718112"/>
    <n v="0"/>
    <n v="4.3086325439266622"/>
    <n v="0"/>
    <n v="0"/>
    <n v="0"/>
    <n v="0"/>
    <n v="0"/>
    <n v="0"/>
    <n v="0"/>
    <n v="0"/>
    <n v="404.79883194278824"/>
    <n v="22.878893058143465"/>
    <n v="0"/>
    <n v="8"/>
    <s v="20218"/>
    <s v="2021-8-01"/>
  </r>
  <r>
    <s v="VSR"/>
    <x v="31"/>
    <s v="14004919-17"/>
    <n v="2021"/>
    <s v="Agosto"/>
    <n v="240"/>
    <s v="USD"/>
    <n v="14400"/>
    <n v="8535.1919307350363"/>
    <n v="0"/>
    <n v="1200"/>
    <n v="0"/>
    <n v="2160"/>
    <n v="42.811306340718112"/>
    <n v="0"/>
    <n v="4.3086325439266622"/>
    <n v="0"/>
    <n v="0"/>
    <n v="0"/>
    <n v="0"/>
    <n v="0"/>
    <n v="0"/>
    <n v="0"/>
    <n v="0"/>
    <n v="2229.9988319427885"/>
    <n v="22.878893058143465"/>
    <n v="0"/>
    <n v="8"/>
    <s v="20218"/>
    <s v="2021-8-01"/>
  </r>
  <r>
    <s v="VSR"/>
    <x v="31"/>
    <s v="14005010-20"/>
    <n v="2021"/>
    <s v="Agosto"/>
    <n v="179.4"/>
    <s v="USD"/>
    <n v="7176"/>
    <n v="3839.3746949459992"/>
    <n v="0"/>
    <n v="717.6"/>
    <n v="0"/>
    <n v="1166.1000000000001"/>
    <n v="32.001451489686787"/>
    <n v="0"/>
    <n v="3.2207028265851796"/>
    <n v="0"/>
    <n v="0"/>
    <n v="0"/>
    <n v="0"/>
    <n v="0"/>
    <n v="0"/>
    <n v="0"/>
    <n v="0"/>
    <n v="1218.4241268772344"/>
    <n v="17.101972560962242"/>
    <n v="0"/>
    <n v="8"/>
    <s v="20218"/>
    <s v="2021-8-01"/>
  </r>
  <r>
    <s v="VSR"/>
    <x v="31"/>
    <s v="14005009-20"/>
    <n v="2021"/>
    <s v="Agosto"/>
    <n v="179.4"/>
    <s v="USD"/>
    <n v="7176"/>
    <n v="3434.452346498485"/>
    <n v="0"/>
    <n v="717.6"/>
    <n v="0"/>
    <n v="1166.1000000000001"/>
    <n v="32.001451489686787"/>
    <n v="0"/>
    <n v="3.2207028265851796"/>
    <n v="0"/>
    <n v="0"/>
    <n v="0"/>
    <n v="0"/>
    <n v="0"/>
    <n v="0"/>
    <n v="0"/>
    <n v="0"/>
    <n v="1218.4241268772344"/>
    <n v="17.101972560962242"/>
    <n v="0"/>
    <n v="8"/>
    <s v="20218"/>
    <s v="2021-8-01"/>
  </r>
  <r>
    <s v="VSR"/>
    <x v="32"/>
    <s v="14004877-15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32"/>
    <s v="14002618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32"/>
    <s v="14002924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32"/>
    <s v="14004818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33"/>
    <s v="14003957-16"/>
    <n v="2021"/>
    <s v="Agosto"/>
    <n v="30"/>
    <s v="USD"/>
    <n v="780"/>
    <n v="382.68967054242944"/>
    <n v="0"/>
    <n v="0"/>
    <n v="0"/>
    <n v="0"/>
    <n v="9.274059274059276"/>
    <n v="13.819513819513819"/>
    <n v="0.78255078255078248"/>
    <n v="0"/>
    <n v="0"/>
    <n v="6.4961149466755144"/>
    <n v="0"/>
    <n v="0"/>
    <n v="0"/>
    <n v="0"/>
    <n v="0"/>
    <n v="33.232100455067325"/>
    <n v="2.8598616322679331"/>
    <n v="0"/>
    <n v="8"/>
    <s v="20218"/>
    <s v="2021-8-01"/>
  </r>
  <r>
    <s v="VSR"/>
    <x v="33"/>
    <s v="14003956-16"/>
    <n v="2021"/>
    <s v="Agosto"/>
    <n v="30"/>
    <s v="USD"/>
    <n v="780"/>
    <n v="483.7695891803458"/>
    <n v="0"/>
    <n v="0"/>
    <n v="0"/>
    <n v="0"/>
    <n v="9.274059274059276"/>
    <n v="13.819513819513819"/>
    <n v="0.78255078255078248"/>
    <n v="0"/>
    <n v="0"/>
    <n v="6.4961149466755144"/>
    <n v="0"/>
    <n v="0"/>
    <n v="0"/>
    <n v="0"/>
    <n v="0"/>
    <n v="33.232100455067325"/>
    <n v="2.8598616322679331"/>
    <n v="0"/>
    <n v="8"/>
    <s v="20218"/>
    <s v="2021-8-01"/>
  </r>
  <r>
    <s v="VSR"/>
    <x v="34"/>
    <s v="14004757-19"/>
    <n v="2021"/>
    <s v="Agosto"/>
    <n v="1524.8999999999999"/>
    <s v="USD"/>
    <n v="38823.953999999998"/>
    <n v="22246.916505470024"/>
    <n v="0"/>
    <n v="776.47907999999995"/>
    <n v="347.48160818193099"/>
    <n v="0"/>
    <n v="358.14188733344577"/>
    <n v="533.67642098161571"/>
    <n v="30.220231067633666"/>
    <n v="0"/>
    <n v="0"/>
    <n v="323.339574190311"/>
    <n v="0"/>
    <n v="0"/>
    <n v="0"/>
    <n v="0"/>
    <n v="0"/>
    <n v="1390.7448803411851"/>
    <n v="145.36676676817902"/>
    <n v="0"/>
    <n v="8"/>
    <s v="20218"/>
    <s v="2021-8-01"/>
  </r>
  <r>
    <s v="VSR"/>
    <x v="34"/>
    <s v="14004756-19"/>
    <n v="2021"/>
    <s v="Agosto"/>
    <n v="406.5"/>
    <s v="USD"/>
    <n v="10349.49"/>
    <n v="5316.6032328674464"/>
    <n v="0"/>
    <n v="206.9898"/>
    <n v="92.62986013899598"/>
    <n v="0"/>
    <n v="95.47162253331085"/>
    <n v="142.26471580367684"/>
    <n v="8.0559537864732675"/>
    <n v="0"/>
    <n v="0"/>
    <n v="86.194200871113807"/>
    <n v="0"/>
    <n v="0"/>
    <n v="0"/>
    <n v="0"/>
    <n v="0"/>
    <n v="370.73761811180526"/>
    <n v="38.751125117230494"/>
    <n v="0"/>
    <n v="8"/>
    <s v="20218"/>
    <s v="2021-8-01"/>
  </r>
  <r>
    <s v="VSR"/>
    <x v="34"/>
    <s v="14004758-20"/>
    <n v="2021"/>
    <s v="Agosto"/>
    <n v="2033.1"/>
    <s v="USD"/>
    <n v="51762.726000000002"/>
    <n v="29025.092646391531"/>
    <n v="0"/>
    <n v="1035.25452"/>
    <n v="463.28602373577547"/>
    <n v="0"/>
    <n v="477.49903019058866"/>
    <n v="711.53356383875871"/>
    <n v="40.291659639062239"/>
    <n v="0"/>
    <n v="0"/>
    <n v="431.09822826829395"/>
    <n v="0"/>
    <n v="0"/>
    <n v="0"/>
    <n v="0"/>
    <n v="0"/>
    <n v="1854.2353047555016"/>
    <n v="193.81282281879783"/>
    <n v="0"/>
    <n v="8"/>
    <s v="20218"/>
    <s v="2021-8-01"/>
  </r>
  <r>
    <s v="VSR"/>
    <x v="34"/>
    <s v="14004759-19"/>
    <n v="2021"/>
    <s v="Agosto"/>
    <n v="355.8"/>
    <s v="USD"/>
    <n v="9058.6680000000015"/>
    <n v="5770.5945228096416"/>
    <n v="0"/>
    <n v="181.17336"/>
    <n v="81.076763191770652"/>
    <n v="0"/>
    <n v="83.564091752403442"/>
    <n v="124.52099848203744"/>
    <n v="7.051189070669591"/>
    <n v="0"/>
    <n v="0"/>
    <n v="75.443780245860509"/>
    <n v="0"/>
    <n v="0"/>
    <n v="0"/>
    <n v="0"/>
    <n v="0"/>
    <n v="324.49801850966867"/>
    <n v="33.917958958697689"/>
    <n v="0"/>
    <n v="8"/>
    <s v="20218"/>
    <s v="2021-8-01"/>
  </r>
  <r>
    <s v="VSR"/>
    <x v="34"/>
    <s v="14004752-19"/>
    <n v="2021"/>
    <s v="Agosto"/>
    <n v="2033.1"/>
    <s v="USD"/>
    <n v="37449.702000000005"/>
    <n v="25704.93337732715"/>
    <n v="0"/>
    <n v="748.99404000000004"/>
    <n v="463.28602373577547"/>
    <n v="0"/>
    <n v="477.49903019058866"/>
    <n v="711.53356383875871"/>
    <n v="40.291659639062239"/>
    <n v="0"/>
    <n v="0"/>
    <n v="311.89431911633835"/>
    <n v="0"/>
    <n v="0"/>
    <n v="0"/>
    <n v="0"/>
    <n v="0"/>
    <n v="1735.0313956035461"/>
    <n v="193.81282281879783"/>
    <n v="0"/>
    <n v="8"/>
    <s v="20218"/>
    <s v="2021-8-01"/>
  </r>
  <r>
    <s v="VSR"/>
    <x v="34"/>
    <s v="14004754-19"/>
    <n v="2021"/>
    <s v="Agosto"/>
    <n v="762.3"/>
    <s v="USD"/>
    <n v="14041.566000000001"/>
    <n v="9684.9857103153208"/>
    <n v="0"/>
    <n v="280.83132000000001"/>
    <n v="173.70662333076663"/>
    <n v="0"/>
    <n v="179.03571428571428"/>
    <n v="266.78571428571428"/>
    <n v="15.107142857142858"/>
    <n v="0"/>
    <n v="0"/>
    <n v="116.94311124016758"/>
    <n v="0"/>
    <n v="0"/>
    <n v="0"/>
    <n v="0"/>
    <n v="0"/>
    <n v="650.54076674466717"/>
    <n v="72.669084075928168"/>
    <n v="0"/>
    <n v="8"/>
    <s v="20218"/>
    <s v="2021-8-01"/>
  </r>
  <r>
    <s v="VSR"/>
    <x v="34"/>
    <s v="14004753-19"/>
    <n v="2021"/>
    <s v="Agosto"/>
    <n v="762.3"/>
    <s v="USD"/>
    <n v="14041.566000000001"/>
    <n v="9510.3779605342497"/>
    <n v="0"/>
    <n v="280.83132000000001"/>
    <n v="173.70662333076663"/>
    <n v="0"/>
    <n v="179.03571428571428"/>
    <n v="266.78571428571428"/>
    <n v="15.107142857142858"/>
    <n v="0"/>
    <n v="0"/>
    <n v="116.94311124016758"/>
    <n v="0"/>
    <n v="0"/>
    <n v="0"/>
    <n v="0"/>
    <n v="0"/>
    <n v="650.54076674466717"/>
    <n v="72.669084075928168"/>
    <n v="0"/>
    <n v="8"/>
    <s v="20218"/>
    <s v="2021-8-01"/>
  </r>
  <r>
    <s v="VSR"/>
    <x v="34"/>
    <s v="14004749-19"/>
    <n v="2021"/>
    <s v="Agosto"/>
    <n v="2693.7"/>
    <s v="USD"/>
    <n v="49617.953999999998"/>
    <n v="34229.6809600954"/>
    <n v="0"/>
    <n v="992.35908000000006"/>
    <n v="613.81809165169363"/>
    <n v="0"/>
    <n v="632.64922415247088"/>
    <n v="942.72685107100688"/>
    <n v="53.383327711249791"/>
    <n v="0"/>
    <n v="0"/>
    <n v="413.23581102930524"/>
    <n v="0"/>
    <n v="0"/>
    <n v="0"/>
    <n v="0"/>
    <n v="0"/>
    <n v="2298.7821899253704"/>
    <n v="256.7869759613377"/>
    <n v="0"/>
    <n v="8"/>
    <s v="20218"/>
    <s v="2021-8-01"/>
  </r>
  <r>
    <s v="VSR"/>
    <x v="34"/>
    <s v="14004750-19"/>
    <n v="2021"/>
    <s v="Agosto"/>
    <n v="2612.4"/>
    <s v="USD"/>
    <n v="48120.408000000003"/>
    <n v="32133.279323420171"/>
    <n v="0"/>
    <n v="962.40816000000018"/>
    <n v="595.29211962389445"/>
    <n v="0"/>
    <n v="613.55489964580886"/>
    <n v="914.27390791027165"/>
    <n v="51.77213695395514"/>
    <n v="0"/>
    <n v="0"/>
    <n v="400.76372006272305"/>
    <n v="0"/>
    <n v="0"/>
    <n v="0"/>
    <n v="0"/>
    <n v="0"/>
    <n v="2229.4014155106502"/>
    <n v="249.03675093789164"/>
    <n v="0"/>
    <n v="8"/>
    <s v="20218"/>
    <s v="2021-8-01"/>
  </r>
  <r>
    <s v="VSR"/>
    <x v="34"/>
    <s v="14004751-19"/>
    <n v="2021"/>
    <s v="Agosto"/>
    <n v="1524.8999999999999"/>
    <s v="USD"/>
    <n v="28088.657999999999"/>
    <n v="18139.437702238632"/>
    <n v="0"/>
    <n v="561.77316000000008"/>
    <n v="347.48160818193099"/>
    <n v="0"/>
    <n v="358.14188733344577"/>
    <n v="533.67642098161571"/>
    <n v="30.220231067633666"/>
    <n v="0"/>
    <n v="0"/>
    <n v="233.93224495622661"/>
    <n v="0"/>
    <n v="0"/>
    <n v="0"/>
    <n v="0"/>
    <n v="0"/>
    <n v="1301.3375511071008"/>
    <n v="145.36676676817902"/>
    <n v="0"/>
    <n v="8"/>
    <s v="20218"/>
    <s v="2021-8-01"/>
  </r>
  <r>
    <s v="VSR"/>
    <x v="35"/>
    <s v="14005013-19"/>
    <n v="2021"/>
    <s v="Agosto"/>
    <n v="30"/>
    <s v="USD"/>
    <n v="1110"/>
    <n v="444.65121252479355"/>
    <n v="0"/>
    <n v="111"/>
    <n v="6.8361520397783009"/>
    <n v="0"/>
    <n v="32.727272727272727"/>
    <n v="29.870129870129869"/>
    <n v="3.051948051948052"/>
    <n v="0"/>
    <n v="0"/>
    <n v="0"/>
    <n v="0"/>
    <n v="0"/>
    <n v="0"/>
    <n v="0"/>
    <n v="0"/>
    <n v="68.509212281618574"/>
    <n v="2.8598616322679331"/>
    <n v="0"/>
    <n v="8"/>
    <s v="20218"/>
    <s v="2021-8-01"/>
  </r>
  <r>
    <s v="VSR"/>
    <x v="35"/>
    <s v="14005014-19"/>
    <n v="2021"/>
    <s v="Agosto"/>
    <n v="30"/>
    <s v="USD"/>
    <n v="1110"/>
    <n v="538.9467291554306"/>
    <n v="0"/>
    <n v="111"/>
    <n v="6.8361520397783009"/>
    <n v="0"/>
    <n v="32.727272727272727"/>
    <n v="29.870129870129869"/>
    <n v="3.051948051948052"/>
    <n v="0"/>
    <n v="0"/>
    <n v="0"/>
    <n v="0"/>
    <n v="0"/>
    <n v="0"/>
    <n v="0"/>
    <n v="0"/>
    <n v="68.509212281618574"/>
    <n v="2.8598616322679331"/>
    <n v="0"/>
    <n v="8"/>
    <s v="20218"/>
    <s v="2021-8-01"/>
  </r>
  <r>
    <s v="VSR"/>
    <x v="35"/>
    <s v="14003813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35"/>
    <s v="14003971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36"/>
    <s v="14004998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36"/>
    <s v="14003165-15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36"/>
    <s v="14004894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36"/>
    <s v="14002618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36"/>
    <s v="14004404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36"/>
    <s v="14004862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36"/>
    <s v="14002924-19"/>
    <n v="2021"/>
    <s v="Agosto"/>
    <n v="30"/>
    <s v="USD"/>
    <n v="1080"/>
    <n v="406.95523851960252"/>
    <n v="120"/>
    <n v="0"/>
    <n v="6.8361520397783009"/>
    <n v="0"/>
    <n v="23.167903525046381"/>
    <n v="15.375695732838592"/>
    <n v="1.3079777365491652"/>
    <n v="0"/>
    <n v="0"/>
    <n v="8.9946206953968648"/>
    <n v="0"/>
    <n v="0"/>
    <n v="0"/>
    <n v="0"/>
    <n v="0"/>
    <n v="51.706059322098938"/>
    <n v="2.8598616322679331"/>
    <n v="0"/>
    <n v="8"/>
    <s v="20218"/>
    <s v="2021-8-01"/>
  </r>
  <r>
    <s v="VSR"/>
    <x v="36"/>
    <s v="14004405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36"/>
    <s v="14004863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36"/>
    <s v="14002923-19"/>
    <n v="2021"/>
    <s v="Agosto"/>
    <n v="60"/>
    <s v="USD"/>
    <n v="2160"/>
    <n v="818.27285029558561"/>
    <n v="240"/>
    <n v="0"/>
    <n v="13.672304079556602"/>
    <n v="0"/>
    <n v="46.335807050092761"/>
    <n v="30.751391465677184"/>
    <n v="2.6159554730983303"/>
    <n v="0"/>
    <n v="0"/>
    <n v="17.98924139079373"/>
    <n v="0"/>
    <n v="0"/>
    <n v="0"/>
    <n v="0"/>
    <n v="0"/>
    <n v="103.41211864419788"/>
    <n v="5.7197232645358662"/>
    <n v="0"/>
    <n v="8"/>
    <s v="20218"/>
    <s v="2021-8-01"/>
  </r>
  <r>
    <s v="VSR"/>
    <x v="36"/>
    <s v="14002617-19"/>
    <n v="2021"/>
    <s v="Agosto"/>
    <n v="15"/>
    <s v="USD"/>
    <n v="540"/>
    <n v="183.21065853963685"/>
    <n v="60"/>
    <n v="0"/>
    <n v="3.4180760198891504"/>
    <n v="0"/>
    <n v="11.58395176252319"/>
    <n v="7.687847866419296"/>
    <n v="0.65398886827458258"/>
    <n v="0"/>
    <n v="0"/>
    <n v="4.4973103476984324"/>
    <n v="0"/>
    <n v="0"/>
    <n v="0"/>
    <n v="0"/>
    <n v="0"/>
    <n v="25.853029661049469"/>
    <n v="1.4299308161339666"/>
    <n v="0"/>
    <n v="8"/>
    <s v="20218"/>
    <s v="2021-8-01"/>
  </r>
  <r>
    <s v="VSR"/>
    <x v="36"/>
    <s v="14004031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36"/>
    <s v="14004927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36"/>
    <s v="14004857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36"/>
    <s v="14002505-19"/>
    <n v="2021"/>
    <s v="Agosto"/>
    <n v="15"/>
    <s v="USD"/>
    <n v="540"/>
    <n v="184.77887987942563"/>
    <n v="60"/>
    <n v="0"/>
    <n v="3.4180760198891504"/>
    <n v="0"/>
    <n v="11.58395176252319"/>
    <n v="7.687847866419296"/>
    <n v="0.65398886827458258"/>
    <n v="0"/>
    <n v="0"/>
    <n v="4.4973103476984324"/>
    <n v="0"/>
    <n v="0"/>
    <n v="0"/>
    <n v="0"/>
    <n v="0"/>
    <n v="25.853029661049469"/>
    <n v="1.4299308161339666"/>
    <n v="0"/>
    <n v="8"/>
    <s v="20218"/>
    <s v="2021-8-01"/>
  </r>
  <r>
    <s v="VSR"/>
    <x v="36"/>
    <s v="14003802-19"/>
    <n v="2021"/>
    <s v="Agosto"/>
    <n v="30"/>
    <s v="USD"/>
    <n v="1500"/>
    <n v="615.80611727184146"/>
    <n v="150"/>
    <n v="0"/>
    <n v="6.8361520397783009"/>
    <n v="0"/>
    <n v="23.167903525046381"/>
    <n v="15.375695732838592"/>
    <n v="1.3079777365491652"/>
    <n v="0"/>
    <n v="0"/>
    <n v="12.492528743606758"/>
    <n v="0"/>
    <n v="0"/>
    <n v="0"/>
    <n v="0"/>
    <n v="0"/>
    <n v="55.203967370308831"/>
    <n v="2.8598616322679331"/>
    <n v="0"/>
    <n v="8"/>
    <s v="20218"/>
    <s v="2021-8-01"/>
  </r>
  <r>
    <s v="VSR"/>
    <x v="36"/>
    <s v="14004224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36"/>
    <s v="14002605-17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36"/>
    <s v="14002606-15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36"/>
    <s v="14004138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36"/>
    <s v="14004919-16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37"/>
    <s v="14004917-18"/>
    <n v="2021"/>
    <s v="Agosto"/>
    <n v="1327.2"/>
    <s v="USD"/>
    <n v="55742.400000000001"/>
    <n v="20997.928840160166"/>
    <n v="4777.920000000001"/>
    <n v="7166.8799999999992"/>
    <n v="302.43136623979206"/>
    <n v="0"/>
    <n v="393.53432282003712"/>
    <n v="608.25602968460112"/>
    <n v="34.443413729128018"/>
    <n v="0"/>
    <n v="0"/>
    <n v="464.2423561584169"/>
    <n v="0"/>
    <n v="0"/>
    <n v="0"/>
    <n v="0"/>
    <n v="0"/>
    <n v="1626.9964010037165"/>
    <n v="126.52027861153336"/>
    <n v="0"/>
    <n v="8"/>
    <s v="20218"/>
    <s v="2021-8-01"/>
  </r>
  <r>
    <s v="VSR"/>
    <x v="37"/>
    <s v="14004979-16"/>
    <n v="2021"/>
    <s v="Agosto"/>
    <n v="84"/>
    <s v="USD"/>
    <n v="6048"/>
    <n v="2811.0469897936259"/>
    <n v="336.00000000000006"/>
    <n v="503.99999999999989"/>
    <n v="0"/>
    <n v="604.80000000000007"/>
    <n v="24.907235621521338"/>
    <n v="38.497217068645639"/>
    <n v="2.1799628942486087"/>
    <n v="0"/>
    <n v="0"/>
    <n v="50.369875894222446"/>
    <n v="0"/>
    <n v="0"/>
    <n v="0"/>
    <n v="0"/>
    <n v="0"/>
    <n v="728.76190404898841"/>
    <n v="8.0076125703502132"/>
    <n v="0"/>
    <n v="8"/>
    <s v="20218"/>
    <s v="2021-8-01"/>
  </r>
  <r>
    <s v="VSR"/>
    <x v="38"/>
    <s v="14004998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38"/>
    <s v="14004997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38"/>
    <s v="14003235-15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38"/>
    <s v="14004861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38"/>
    <s v="14002563-19"/>
    <n v="2021"/>
    <s v="Agosto"/>
    <n v="45"/>
    <s v="USD"/>
    <n v="1620"/>
    <n v="696.33098921053465"/>
    <n v="162"/>
    <n v="0"/>
    <n v="10.254228059667453"/>
    <n v="0"/>
    <n v="27.905844155844157"/>
    <n v="40.422077922077925"/>
    <n v="2.2889610389610389"/>
    <n v="0"/>
    <n v="0"/>
    <n v="13.491931043095299"/>
    <n v="0"/>
    <n v="0"/>
    <n v="0"/>
    <n v="0"/>
    <n v="0"/>
    <n v="88.398606608380305"/>
    <n v="4.289792448401899"/>
    <n v="0"/>
    <n v="8"/>
    <s v="20218"/>
    <s v="2021-8-01"/>
  </r>
  <r>
    <s v="VSR"/>
    <x v="38"/>
    <s v="14002564-19"/>
    <n v="2021"/>
    <s v="Agosto"/>
    <n v="30"/>
    <s v="USD"/>
    <n v="1080"/>
    <n v="419.23105150661553"/>
    <n v="108"/>
    <n v="0"/>
    <n v="6.8361520397783009"/>
    <n v="0"/>
    <n v="18.603896103896101"/>
    <n v="26.948051948051948"/>
    <n v="1.525974025974026"/>
    <n v="0"/>
    <n v="0"/>
    <n v="8.9946206953968648"/>
    <n v="0"/>
    <n v="0"/>
    <n v="0"/>
    <n v="0"/>
    <n v="0"/>
    <n v="58.932404405586865"/>
    <n v="2.8598616322679331"/>
    <n v="0"/>
    <n v="8"/>
    <s v="20218"/>
    <s v="2021-8-01"/>
  </r>
  <r>
    <s v="VSR"/>
    <x v="38"/>
    <s v="14004043-19"/>
    <n v="2021"/>
    <s v="Agosto"/>
    <n v="45"/>
    <s v="USD"/>
    <n v="1620"/>
    <n v="632.1183572022087"/>
    <n v="162"/>
    <n v="0"/>
    <n v="10.254228059667453"/>
    <n v="0"/>
    <n v="27.905844155844157"/>
    <n v="40.422077922077925"/>
    <n v="2.2889610389610389"/>
    <n v="0"/>
    <n v="0"/>
    <n v="13.491931043095299"/>
    <n v="0"/>
    <n v="0"/>
    <n v="0"/>
    <n v="0"/>
    <n v="0"/>
    <n v="88.398606608380305"/>
    <n v="4.289792448401899"/>
    <n v="0"/>
    <n v="8"/>
    <s v="20218"/>
    <s v="2021-8-01"/>
  </r>
  <r>
    <s v="VSR"/>
    <x v="38"/>
    <s v="14003159-19"/>
    <n v="2021"/>
    <s v="Agosto"/>
    <n v="30"/>
    <s v="USD"/>
    <n v="1080"/>
    <n v="369.55775975885126"/>
    <n v="108"/>
    <n v="0"/>
    <n v="6.8361520397783009"/>
    <n v="0"/>
    <n v="18.603896103896101"/>
    <n v="26.948051948051948"/>
    <n v="1.525974025974026"/>
    <n v="0"/>
    <n v="0"/>
    <n v="8.9946206953968648"/>
    <n v="0"/>
    <n v="0"/>
    <n v="0"/>
    <n v="0"/>
    <n v="0"/>
    <n v="58.932404405586865"/>
    <n v="2.8598616322679331"/>
    <n v="0"/>
    <n v="8"/>
    <s v="20218"/>
    <s v="2021-8-01"/>
  </r>
  <r>
    <s v="VSR"/>
    <x v="0"/>
    <s v="14004998-19"/>
    <n v="2021"/>
    <s v="Agosto"/>
    <n v="30"/>
    <s v="USD"/>
    <n v="1500"/>
    <n v="462.32644308323518"/>
    <n v="0"/>
    <n v="150"/>
    <n v="6.8361520397783009"/>
    <n v="0"/>
    <n v="26.883116883116884"/>
    <n v="19.913419913419911"/>
    <n v="2.0346320346320348"/>
    <n v="0"/>
    <n v="0"/>
    <n v="0"/>
    <n v="0"/>
    <n v="0"/>
    <n v="0"/>
    <n v="0"/>
    <n v="0"/>
    <n v="51.691030463436768"/>
    <n v="2.8598616322679331"/>
    <n v="0"/>
    <n v="8"/>
    <s v="20218"/>
    <s v="2021-8-01"/>
  </r>
  <r>
    <s v="VSR"/>
    <x v="0"/>
    <s v="14004997-19"/>
    <n v="2021"/>
    <s v="Agosto"/>
    <n v="30"/>
    <s v="USD"/>
    <n v="1500"/>
    <n v="504.57974635680671"/>
    <n v="0"/>
    <n v="150"/>
    <n v="6.8361520397783009"/>
    <n v="0"/>
    <n v="26.883116883116884"/>
    <n v="19.913419913419911"/>
    <n v="2.0346320346320348"/>
    <n v="0"/>
    <n v="0"/>
    <n v="0"/>
    <n v="0"/>
    <n v="0"/>
    <n v="0"/>
    <n v="0"/>
    <n v="0"/>
    <n v="51.691030463436768"/>
    <n v="2.8598616322679331"/>
    <n v="0"/>
    <n v="8"/>
    <s v="20218"/>
    <s v="2021-8-01"/>
  </r>
  <r>
    <s v="VSR"/>
    <x v="39"/>
    <s v="14004469-19"/>
    <n v="2021"/>
    <s v="Agosto"/>
    <n v="30"/>
    <s v="USD"/>
    <n v="1227.3"/>
    <n v="451.94484648667685"/>
    <n v="0"/>
    <n v="120"/>
    <n v="6.8361520397783009"/>
    <n v="0"/>
    <n v="26.883116883116884"/>
    <n v="19.913419913419911"/>
    <n v="2.0346320346320348"/>
    <n v="0"/>
    <n v="0"/>
    <n v="0"/>
    <n v="0"/>
    <n v="0"/>
    <n v="0"/>
    <n v="0"/>
    <n v="0"/>
    <n v="51.691030463436768"/>
    <n v="2.8598616322679331"/>
    <n v="0"/>
    <n v="8"/>
    <s v="20218"/>
    <s v="2021-8-01"/>
  </r>
  <r>
    <s v="VSR"/>
    <x v="39"/>
    <s v="14004468-19"/>
    <n v="2021"/>
    <s v="Agosto"/>
    <n v="15"/>
    <s v="USD"/>
    <n v="613.65"/>
    <n v="203.47761925980126"/>
    <n v="0"/>
    <n v="60"/>
    <n v="3.4180760198891504"/>
    <n v="0"/>
    <n v="13.441558441558442"/>
    <n v="9.9567099567099557"/>
    <n v="1.0173160173160174"/>
    <n v="0"/>
    <n v="0"/>
    <n v="0"/>
    <n v="0"/>
    <n v="0"/>
    <n v="0"/>
    <n v="0"/>
    <n v="0"/>
    <n v="25.845515231718384"/>
    <n v="1.4299308161339666"/>
    <n v="0"/>
    <n v="8"/>
    <s v="20218"/>
    <s v="2021-8-01"/>
  </r>
  <r>
    <s v="VSR"/>
    <x v="39"/>
    <s v="14004470-19"/>
    <n v="2021"/>
    <s v="Agosto"/>
    <n v="30"/>
    <s v="USD"/>
    <n v="1227.3"/>
    <n v="445.21626005010222"/>
    <n v="0"/>
    <n v="120"/>
    <n v="6.8361520397783009"/>
    <n v="0"/>
    <n v="26.883116883116884"/>
    <n v="19.913419913419911"/>
    <n v="2.0346320346320348"/>
    <n v="0"/>
    <n v="0"/>
    <n v="0"/>
    <n v="0"/>
    <n v="0"/>
    <n v="0"/>
    <n v="0"/>
    <n v="0"/>
    <n v="51.691030463436768"/>
    <n v="2.8598616322679331"/>
    <n v="0"/>
    <n v="8"/>
    <s v="20218"/>
    <s v="2021-8-01"/>
  </r>
  <r>
    <s v="VSR"/>
    <x v="39"/>
    <s v="14004919-16"/>
    <n v="2021"/>
    <s v="Agosto"/>
    <n v="15"/>
    <s v="USD"/>
    <n v="1089"/>
    <n v="536.6242748917191"/>
    <n v="0"/>
    <n v="135"/>
    <n v="0"/>
    <n v="108.89999999999999"/>
    <n v="13.441558441558442"/>
    <n v="9.9567099567099557"/>
    <n v="1.0173160173160174"/>
    <n v="0"/>
    <n v="0"/>
    <n v="0"/>
    <n v="0"/>
    <n v="0"/>
    <n v="0"/>
    <n v="0"/>
    <n v="0"/>
    <n v="134.74551523171837"/>
    <n v="1.4299308161339666"/>
    <n v="0"/>
    <n v="8"/>
    <s v="20218"/>
    <s v="2021-8-01"/>
  </r>
  <r>
    <s v="VSR"/>
    <x v="40"/>
    <s v="14004484-16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0"/>
    <s v="14003448-17"/>
    <n v="2021"/>
    <s v="Agosto"/>
    <n v="15"/>
    <s v="USD"/>
    <n v="555"/>
    <n v="303.9925179451169"/>
    <n v="11.999999999999986"/>
    <n v="48"/>
    <n v="3.4180760198891504"/>
    <n v="0"/>
    <n v="21.7012987012987"/>
    <n v="17.922077922077921"/>
    <n v="1.8311688311688312"/>
    <n v="0"/>
    <n v="0"/>
    <n v="4.6222356351345004"/>
    <n v="0"/>
    <n v="0"/>
    <n v="0"/>
    <n v="0"/>
    <n v="0"/>
    <n v="47.506711905813923"/>
    <n v="1.4299308161339666"/>
    <n v="0"/>
    <n v="8"/>
    <s v="20218"/>
    <s v="2021-8-01"/>
  </r>
  <r>
    <s v="VSR"/>
    <x v="40"/>
    <s v="14003465-19"/>
    <n v="2021"/>
    <s v="Agosto"/>
    <n v="15"/>
    <s v="USD"/>
    <n v="555"/>
    <n v="210.19006660697477"/>
    <n v="11.999999999999986"/>
    <n v="48"/>
    <n v="3.4180760198891504"/>
    <n v="0"/>
    <n v="21.7012987012987"/>
    <n v="17.922077922077921"/>
    <n v="1.8311688311688312"/>
    <n v="0"/>
    <n v="0"/>
    <n v="4.6222356351345004"/>
    <n v="0"/>
    <n v="0"/>
    <n v="0"/>
    <n v="0"/>
    <n v="0"/>
    <n v="47.506711905813923"/>
    <n v="1.4299308161339666"/>
    <n v="0"/>
    <n v="8"/>
    <s v="20218"/>
    <s v="2021-8-01"/>
  </r>
  <r>
    <s v="VSR"/>
    <x v="40"/>
    <s v="14003466-19"/>
    <n v="2021"/>
    <s v="Agosto"/>
    <n v="12"/>
    <s v="USD"/>
    <n v="444"/>
    <n v="150.15621009875008"/>
    <n v="9.599999999999989"/>
    <n v="38.400000000000006"/>
    <n v="2.7344608159113206"/>
    <n v="0"/>
    <n v="17.361038961038961"/>
    <n v="14.337662337662337"/>
    <n v="1.464935064935065"/>
    <n v="0"/>
    <n v="0"/>
    <n v="3.6977885081076005"/>
    <n v="0"/>
    <n v="0"/>
    <n v="0"/>
    <n v="0"/>
    <n v="0"/>
    <n v="38.005369524651137"/>
    <n v="1.1439446529071733"/>
    <n v="0"/>
    <n v="8"/>
    <s v="20218"/>
    <s v="2021-8-01"/>
  </r>
  <r>
    <s v="VSR"/>
    <x v="40"/>
    <s v="14004795-19"/>
    <n v="2021"/>
    <s v="Agosto"/>
    <n v="15"/>
    <s v="USD"/>
    <n v="555"/>
    <n v="292.13629897300092"/>
    <n v="11.999999999999986"/>
    <n v="48"/>
    <n v="3.4180760198891504"/>
    <n v="0"/>
    <n v="21.7012987012987"/>
    <n v="17.922077922077921"/>
    <n v="1.8311688311688312"/>
    <n v="0"/>
    <n v="0"/>
    <n v="4.6222356351345004"/>
    <n v="0"/>
    <n v="0"/>
    <n v="0"/>
    <n v="0"/>
    <n v="0"/>
    <n v="47.506711905813923"/>
    <n v="1.4299308161339666"/>
    <n v="0"/>
    <n v="8"/>
    <s v="20218"/>
    <s v="2021-8-01"/>
  </r>
  <r>
    <s v="VSR"/>
    <x v="40"/>
    <s v="14003467-19"/>
    <n v="2021"/>
    <s v="Agosto"/>
    <n v="15"/>
    <s v="USD"/>
    <n v="555"/>
    <n v="184.77887987942563"/>
    <n v="11.999999999999986"/>
    <n v="48"/>
    <n v="3.4180760198891504"/>
    <n v="0"/>
    <n v="21.7012987012987"/>
    <n v="17.922077922077921"/>
    <n v="1.8311688311688312"/>
    <n v="0"/>
    <n v="0"/>
    <n v="4.6222356351345004"/>
    <n v="0"/>
    <n v="0"/>
    <n v="0"/>
    <n v="0"/>
    <n v="0"/>
    <n v="47.506711905813923"/>
    <n v="1.4299308161339666"/>
    <n v="0"/>
    <n v="8"/>
    <s v="20218"/>
    <s v="2021-8-01"/>
  </r>
  <r>
    <s v="VSR"/>
    <x v="40"/>
    <s v="14003449-17"/>
    <n v="2021"/>
    <s v="Agosto"/>
    <n v="15"/>
    <s v="USD"/>
    <n v="555"/>
    <n v="290.17878301845542"/>
    <n v="11.999999999999986"/>
    <n v="48"/>
    <n v="3.4180760198891504"/>
    <n v="0"/>
    <n v="21.7012987012987"/>
    <n v="17.922077922077921"/>
    <n v="1.8311688311688312"/>
    <n v="0"/>
    <n v="0"/>
    <n v="4.6222356351345004"/>
    <n v="0"/>
    <n v="0"/>
    <n v="0"/>
    <n v="0"/>
    <n v="0"/>
    <n v="47.506711905813923"/>
    <n v="1.4299308161339666"/>
    <n v="0"/>
    <n v="8"/>
    <s v="20218"/>
    <s v="2021-8-01"/>
  </r>
  <r>
    <s v="VSR"/>
    <x v="41"/>
    <s v="14004998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1"/>
    <s v="14004997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1"/>
    <s v="14003574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1"/>
    <s v="14003645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1"/>
    <s v="14003597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1"/>
    <s v="14004486-16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1"/>
    <s v="14004292-15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1"/>
    <s v="14004293-15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2"/>
    <s v="14004877-15"/>
    <n v="2021"/>
    <s v="Agosto"/>
    <n v="6"/>
    <s v="USD"/>
    <n v="600"/>
    <n v="401.04475419320715"/>
    <n v="0"/>
    <n v="60"/>
    <n v="1.3672304079556603"/>
    <n v="0"/>
    <n v="1.7337662337662336"/>
    <n v="0"/>
    <n v="0.30519480519480519"/>
    <n v="0"/>
    <n v="0"/>
    <n v="0"/>
    <n v="0"/>
    <n v="0"/>
    <n v="0"/>
    <n v="0"/>
    <n v="0"/>
    <n v="2.6109333654146254"/>
    <n v="0.57197232645358664"/>
    <n v="0"/>
    <n v="8"/>
    <s v="20218"/>
    <s v="2021-8-01"/>
  </r>
  <r>
    <s v="VSR"/>
    <x v="42"/>
    <s v="14004301-13"/>
    <n v="2021"/>
    <s v="Agosto"/>
    <n v="9"/>
    <s v="USD"/>
    <n v="630"/>
    <n v="240.7453997634758"/>
    <n v="0"/>
    <n v="63"/>
    <n v="2.0508456119334904"/>
    <n v="0"/>
    <n v="2.6006493506493502"/>
    <n v="0"/>
    <n v="0.45779220779220781"/>
    <n v="0"/>
    <n v="0"/>
    <n v="0"/>
    <n v="0"/>
    <n v="0"/>
    <n v="0"/>
    <n v="0"/>
    <n v="0"/>
    <n v="3.9164000481219379"/>
    <n v="0.85795848968037991"/>
    <n v="0"/>
    <n v="8"/>
    <s v="20218"/>
    <s v="2021-8-01"/>
  </r>
  <r>
    <s v="VSR"/>
    <x v="42"/>
    <s v="14004146-15"/>
    <n v="2021"/>
    <s v="Agosto"/>
    <n v="9"/>
    <s v="USD"/>
    <n v="630"/>
    <n v="583.57087538327266"/>
    <n v="0"/>
    <n v="63"/>
    <n v="2.0508456119334904"/>
    <n v="0"/>
    <n v="2.6006493506493502"/>
    <n v="0"/>
    <n v="0.45779220779220781"/>
    <n v="0"/>
    <n v="0"/>
    <n v="0"/>
    <n v="0"/>
    <n v="0"/>
    <n v="0"/>
    <n v="0"/>
    <n v="0"/>
    <n v="3.9164000481219379"/>
    <n v="0.85795848968037991"/>
    <n v="0"/>
    <n v="8"/>
    <s v="20218"/>
    <s v="2021-8-01"/>
  </r>
  <r>
    <s v="VSR"/>
    <x v="42"/>
    <s v="14004336-13"/>
    <n v="2021"/>
    <s v="Agosto"/>
    <n v="9"/>
    <s v="USD"/>
    <n v="630"/>
    <n v="267.05501673018273"/>
    <n v="0"/>
    <n v="63"/>
    <n v="2.0508456119334904"/>
    <n v="0"/>
    <n v="2.6006493506493502"/>
    <n v="0"/>
    <n v="0.45779220779220781"/>
    <n v="0"/>
    <n v="0"/>
    <n v="0"/>
    <n v="0"/>
    <n v="0"/>
    <n v="0"/>
    <n v="0"/>
    <n v="0"/>
    <n v="3.9164000481219379"/>
    <n v="0.85795848968037991"/>
    <n v="0"/>
    <n v="8"/>
    <s v="20218"/>
    <s v="2021-8-01"/>
  </r>
  <r>
    <s v="VSR"/>
    <x v="42"/>
    <s v="14003979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2"/>
    <s v="14003980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2"/>
    <s v="14003901-17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2"/>
    <s v="14004864-18"/>
    <n v="2021"/>
    <s v="Agosto"/>
    <n v="15"/>
    <s v="USD"/>
    <n v="450"/>
    <n v="242.52180228728974"/>
    <n v="0"/>
    <n v="0"/>
    <n v="3.4180760198891504"/>
    <n v="0"/>
    <n v="4.3344155844155843"/>
    <n v="0"/>
    <n v="0.76298701298701299"/>
    <n v="0"/>
    <n v="0"/>
    <n v="0"/>
    <n v="0"/>
    <n v="0"/>
    <n v="0"/>
    <n v="0"/>
    <n v="0"/>
    <n v="6.5273334135365637"/>
    <n v="1.4299308161339666"/>
    <n v="0"/>
    <n v="8"/>
    <s v="20218"/>
    <s v="2021-8-01"/>
  </r>
  <r>
    <s v="VSR"/>
    <x v="42"/>
    <s v="14004865-18"/>
    <n v="2021"/>
    <s v="Agosto"/>
    <n v="15"/>
    <s v="USD"/>
    <n v="450"/>
    <n v="216.41607810005917"/>
    <n v="0"/>
    <n v="0"/>
    <n v="3.4180760198891504"/>
    <n v="0"/>
    <n v="4.3344155844155843"/>
    <n v="0"/>
    <n v="0.76298701298701299"/>
    <n v="0"/>
    <n v="0"/>
    <n v="0"/>
    <n v="0"/>
    <n v="0"/>
    <n v="0"/>
    <n v="0"/>
    <n v="0"/>
    <n v="6.5273334135365637"/>
    <n v="1.4299308161339666"/>
    <n v="0"/>
    <n v="8"/>
    <s v="20218"/>
    <s v="2021-8-01"/>
  </r>
  <r>
    <s v="VSR"/>
    <x v="42"/>
    <s v="14004859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2"/>
    <s v="14004860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2"/>
    <s v="14005006-16"/>
    <n v="2021"/>
    <s v="Agosto"/>
    <n v="18"/>
    <s v="USD"/>
    <n v="1260"/>
    <n v="602.36721209863435"/>
    <n v="0"/>
    <n v="126"/>
    <n v="0"/>
    <n v="126"/>
    <n v="5.2012987012987004"/>
    <n v="0"/>
    <n v="0.91558441558441561"/>
    <n v="0"/>
    <n v="0"/>
    <n v="0"/>
    <n v="0"/>
    <n v="0"/>
    <n v="0"/>
    <n v="0"/>
    <n v="0"/>
    <n v="133.83280009624389"/>
    <n v="1.7159169793607598"/>
    <n v="0"/>
    <n v="8"/>
    <s v="20218"/>
    <s v="2021-8-01"/>
  </r>
  <r>
    <s v="VSR"/>
    <x v="42"/>
    <s v="14005010-20"/>
    <n v="2021"/>
    <s v="Agosto"/>
    <n v="15"/>
    <s v="USD"/>
    <n v="675"/>
    <n v="321.01795108244136"/>
    <n v="0"/>
    <n v="67.5"/>
    <n v="0"/>
    <n v="67.5"/>
    <n v="4.3344155844155843"/>
    <n v="0"/>
    <n v="0.76298701298701299"/>
    <n v="0"/>
    <n v="0"/>
    <n v="0"/>
    <n v="0"/>
    <n v="0"/>
    <n v="0"/>
    <n v="0"/>
    <n v="0"/>
    <n v="74.027333413536553"/>
    <n v="1.4299308161339666"/>
    <n v="0"/>
    <n v="8"/>
    <s v="20218"/>
    <s v="2021-8-01"/>
  </r>
  <r>
    <s v="VSR"/>
    <x v="42"/>
    <s v="14005009-20"/>
    <n v="2021"/>
    <s v="Agosto"/>
    <n v="15"/>
    <s v="USD"/>
    <n v="675"/>
    <n v="287.1615674329837"/>
    <n v="0"/>
    <n v="67.5"/>
    <n v="0"/>
    <n v="67.5"/>
    <n v="4.3344155844155843"/>
    <n v="0"/>
    <n v="0.76298701298701299"/>
    <n v="0"/>
    <n v="0"/>
    <n v="0"/>
    <n v="0"/>
    <n v="0"/>
    <n v="0"/>
    <n v="0"/>
    <n v="0"/>
    <n v="74.027333413536553"/>
    <n v="1.4299308161339666"/>
    <n v="0"/>
    <n v="8"/>
    <s v="20218"/>
    <s v="2021-8-01"/>
  </r>
  <r>
    <s v="VSR"/>
    <x v="43"/>
    <s v="14004877-15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3"/>
    <s v="14004862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3"/>
    <s v="14003720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3"/>
    <s v="14004863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3"/>
    <s v="14003483-0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3"/>
    <s v="14004927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3"/>
    <s v="14004580-17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3"/>
    <s v="14004795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3"/>
    <s v="14003597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4"/>
    <s v="14004998-19"/>
    <n v="2021"/>
    <s v="Agosto"/>
    <n v="9"/>
    <s v="USD"/>
    <n v="360"/>
    <n v="138.69793292497056"/>
    <n v="0"/>
    <n v="0"/>
    <n v="2.0508456119334904"/>
    <n v="0"/>
    <n v="4.48330241187384"/>
    <n v="6.929499072356216"/>
    <n v="0.39239332096474949"/>
    <n v="0"/>
    <n v="0"/>
    <n v="2.9982068984656221"/>
    <n v="0"/>
    <n v="0"/>
    <n v="0"/>
    <n v="0"/>
    <n v="0"/>
    <n v="15.661360193340807"/>
    <n v="0.85795848968037991"/>
    <n v="0"/>
    <n v="8"/>
    <s v="20218"/>
    <s v="2021-8-01"/>
  </r>
  <r>
    <s v="VSR"/>
    <x v="44"/>
    <s v="14004997-19"/>
    <n v="2021"/>
    <s v="Agosto"/>
    <n v="9"/>
    <s v="USD"/>
    <n v="360"/>
    <n v="151.37392390704201"/>
    <n v="0"/>
    <n v="0"/>
    <n v="2.0508456119334904"/>
    <n v="0"/>
    <n v="4.48330241187384"/>
    <n v="6.929499072356216"/>
    <n v="0.39239332096474949"/>
    <n v="0"/>
    <n v="0"/>
    <n v="2.9982068984656221"/>
    <n v="0"/>
    <n v="0"/>
    <n v="0"/>
    <n v="0"/>
    <n v="0"/>
    <n v="15.661360193340807"/>
    <n v="0.85795848968037991"/>
    <n v="0"/>
    <n v="8"/>
    <s v="20218"/>
    <s v="2021-8-01"/>
  </r>
  <r>
    <s v="VSR"/>
    <x v="44"/>
    <s v="14003165-16"/>
    <n v="2021"/>
    <s v="Agosto"/>
    <n v="6"/>
    <s v="USD"/>
    <n v="540"/>
    <n v="245.43305044815219"/>
    <n v="0"/>
    <n v="0"/>
    <n v="1.3672304079556603"/>
    <n v="0"/>
    <n v="2.9888682745825603"/>
    <n v="4.6196660482374767"/>
    <n v="0.26159554730983303"/>
    <n v="0"/>
    <n v="0"/>
    <n v="4.4973103476984324"/>
    <n v="0"/>
    <n v="0"/>
    <n v="0"/>
    <n v="0"/>
    <n v="0"/>
    <n v="12.93941254428189"/>
    <n v="0.57197232645358664"/>
    <n v="0"/>
    <n v="8"/>
    <s v="20218"/>
    <s v="2021-8-01"/>
  </r>
  <r>
    <s v="VSR"/>
    <x v="44"/>
    <s v="14002924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4"/>
    <s v="14002923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4"/>
    <s v="14002617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4"/>
    <s v="14004031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4"/>
    <s v="14002505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4"/>
    <s v="14003162-17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4"/>
    <s v="14002605-17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4"/>
    <s v="14002606-14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4"/>
    <s v="14004919-17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5"/>
    <s v="14004732-17"/>
    <n v="2021"/>
    <s v="Agosto"/>
    <n v="7.5"/>
    <s v="USD"/>
    <n v="750"/>
    <n v="389.72203783034388"/>
    <n v="0"/>
    <n v="0"/>
    <n v="1.7090380099445752"/>
    <n v="37.5"/>
    <n v="3.7360853432281997"/>
    <n v="5.7745825602968459"/>
    <n v="0.32699443413729129"/>
    <n v="0"/>
    <n v="0"/>
    <n v="6.2462643718033792"/>
    <n v="0"/>
    <n v="0"/>
    <n v="0"/>
    <n v="0"/>
    <n v="0"/>
    <n v="54.298892117532695"/>
    <n v="0.71496540806698328"/>
    <n v="0"/>
    <n v="8"/>
    <s v="20218"/>
    <s v="2021-8-01"/>
  </r>
  <r>
    <s v="VSR"/>
    <x v="45"/>
    <s v="14004774-19"/>
    <n v="2021"/>
    <s v="Agosto"/>
    <n v="15"/>
    <s v="USD"/>
    <n v="525"/>
    <n v="237.53025565741962"/>
    <n v="0"/>
    <n v="0"/>
    <n v="3.4180760198891504"/>
    <n v="30"/>
    <n v="7.4721706864563995"/>
    <n v="11.549165120593692"/>
    <n v="0.65398886827458258"/>
    <n v="0"/>
    <n v="0"/>
    <n v="4.3723850602623653"/>
    <n v="0"/>
    <n v="0"/>
    <n v="0"/>
    <n v="0"/>
    <n v="0"/>
    <n v="55.477640551721009"/>
    <n v="1.4299308161339666"/>
    <n v="0"/>
    <n v="8"/>
    <s v="20218"/>
    <s v="2021-8-01"/>
  </r>
  <r>
    <s v="VSR"/>
    <x v="45"/>
    <s v="14004773-19"/>
    <n v="2021"/>
    <s v="Agosto"/>
    <n v="15"/>
    <s v="USD"/>
    <n v="525"/>
    <n v="211.42453147018898"/>
    <n v="0"/>
    <n v="0"/>
    <n v="3.4180760198891504"/>
    <n v="30"/>
    <n v="7.4721706864563995"/>
    <n v="11.549165120593692"/>
    <n v="0.65398886827458258"/>
    <n v="0"/>
    <n v="0"/>
    <n v="4.3723850602623653"/>
    <n v="0"/>
    <n v="0"/>
    <n v="0"/>
    <n v="0"/>
    <n v="0"/>
    <n v="55.477640551721009"/>
    <n v="1.4299308161339666"/>
    <n v="0"/>
    <n v="8"/>
    <s v="20218"/>
    <s v="2021-8-01"/>
  </r>
  <r>
    <s v="VSR"/>
    <x v="45"/>
    <s v="14004828-18"/>
    <n v="2021"/>
    <s v="Agosto"/>
    <n v="15"/>
    <s v="USD"/>
    <n v="525"/>
    <n v="252.73422355174131"/>
    <n v="0"/>
    <n v="0"/>
    <n v="3.4180760198891504"/>
    <n v="30"/>
    <n v="7.4721706864563995"/>
    <n v="11.549165120593692"/>
    <n v="0.65398886827458258"/>
    <n v="0"/>
    <n v="0"/>
    <n v="4.3723850602623653"/>
    <n v="0"/>
    <n v="0"/>
    <n v="0"/>
    <n v="0"/>
    <n v="0"/>
    <n v="55.477640551721009"/>
    <n v="1.4299308161339666"/>
    <n v="0"/>
    <n v="8"/>
    <s v="20218"/>
    <s v="2021-8-01"/>
  </r>
  <r>
    <s v="VSR"/>
    <x v="45"/>
    <s v="14004867-19"/>
    <n v="2021"/>
    <s v="Agosto"/>
    <n v="15"/>
    <s v="USD"/>
    <n v="525"/>
    <n v="185.55529853625882"/>
    <n v="0"/>
    <n v="0"/>
    <n v="3.4180760198891504"/>
    <n v="30"/>
    <n v="7.4721706864563995"/>
    <n v="11.549165120593692"/>
    <n v="0.65398886827458258"/>
    <n v="0"/>
    <n v="0"/>
    <n v="4.3723850602623653"/>
    <n v="0"/>
    <n v="0"/>
    <n v="0"/>
    <n v="0"/>
    <n v="0"/>
    <n v="55.477640551721009"/>
    <n v="1.4299308161339666"/>
    <n v="0"/>
    <n v="8"/>
    <s v="20218"/>
    <s v="2021-8-01"/>
  </r>
  <r>
    <s v="VSR"/>
    <x v="45"/>
    <s v="14004725-19"/>
    <n v="2021"/>
    <s v="Agosto"/>
    <n v="30"/>
    <s v="USD"/>
    <n v="810"/>
    <n v="377.90514727323904"/>
    <n v="0"/>
    <n v="0"/>
    <n v="6.8361520397783009"/>
    <n v="0"/>
    <n v="14.944341372912799"/>
    <n v="23.098330241187384"/>
    <n v="1.3079777365491652"/>
    <n v="0"/>
    <n v="0"/>
    <n v="6.7459655215476495"/>
    <n v="0"/>
    <n v="0"/>
    <n v="0"/>
    <n v="0"/>
    <n v="0"/>
    <n v="48.956476504464931"/>
    <n v="2.8598616322679331"/>
    <n v="0"/>
    <n v="8"/>
    <s v="20218"/>
    <s v="2021-8-01"/>
  </r>
  <r>
    <s v="VSR"/>
    <x v="45"/>
    <s v="14004726-19"/>
    <n v="2021"/>
    <s v="Agosto"/>
    <n v="30"/>
    <s v="USD"/>
    <n v="810"/>
    <n v="380.08633390142927"/>
    <n v="0"/>
    <n v="0"/>
    <n v="6.8361520397783009"/>
    <n v="0"/>
    <n v="14.944341372912799"/>
    <n v="23.098330241187384"/>
    <n v="1.3079777365491652"/>
    <n v="0"/>
    <n v="0"/>
    <n v="6.7459655215476495"/>
    <n v="0"/>
    <n v="0"/>
    <n v="0"/>
    <n v="0"/>
    <n v="0"/>
    <n v="48.956476504464931"/>
    <n v="2.8598616322679331"/>
    <n v="0"/>
    <n v="8"/>
    <s v="20218"/>
    <s v="2021-8-01"/>
  </r>
  <r>
    <s v="VSR"/>
    <x v="45"/>
    <s v="14004727-19"/>
    <n v="2021"/>
    <s v="Agosto"/>
    <n v="30"/>
    <s v="USD"/>
    <n v="810"/>
    <n v="380.15704253545505"/>
    <n v="0"/>
    <n v="0"/>
    <n v="6.8361520397783009"/>
    <n v="0"/>
    <n v="14.944341372912799"/>
    <n v="23.098330241187384"/>
    <n v="1.3079777365491652"/>
    <n v="0"/>
    <n v="0"/>
    <n v="6.7459655215476495"/>
    <n v="0"/>
    <n v="0"/>
    <n v="0"/>
    <n v="0"/>
    <n v="0"/>
    <n v="48.956476504464931"/>
    <n v="2.8598616322679331"/>
    <n v="0"/>
    <n v="8"/>
    <s v="20218"/>
    <s v="2021-8-01"/>
  </r>
  <r>
    <s v="VSR"/>
    <x v="45"/>
    <s v="14004728-19"/>
    <n v="2021"/>
    <s v="Agosto"/>
    <n v="15"/>
    <s v="USD"/>
    <n v="405"/>
    <n v="183.57791230819197"/>
    <n v="0"/>
    <n v="0"/>
    <n v="3.4180760198891504"/>
    <n v="0"/>
    <n v="7.4721706864563995"/>
    <n v="11.549165120593692"/>
    <n v="0.65398886827458258"/>
    <n v="0"/>
    <n v="0"/>
    <n v="3.3729827607738248"/>
    <n v="0"/>
    <n v="0"/>
    <n v="0"/>
    <n v="0"/>
    <n v="0"/>
    <n v="24.478238252232465"/>
    <n v="1.4299308161339666"/>
    <n v="0"/>
    <n v="8"/>
    <s v="20218"/>
    <s v="2021-8-01"/>
  </r>
  <r>
    <s v="VSR"/>
    <x v="45"/>
    <s v="14004919-17"/>
    <n v="2021"/>
    <s v="Agosto"/>
    <n v="15"/>
    <s v="USD"/>
    <n v="1050"/>
    <n v="533.44949567093977"/>
    <n v="0"/>
    <n v="0"/>
    <n v="0"/>
    <n v="105"/>
    <n v="7.4721706864563995"/>
    <n v="11.549165120593692"/>
    <n v="0.65398886827458258"/>
    <n v="0"/>
    <n v="0"/>
    <n v="8.7447701205247306"/>
    <n v="0"/>
    <n v="0"/>
    <n v="0"/>
    <n v="0"/>
    <n v="0"/>
    <n v="134.85002561198337"/>
    <n v="1.4299308161339666"/>
    <n v="0"/>
    <n v="8"/>
    <s v="20218"/>
    <s v="2021-8-01"/>
  </r>
  <r>
    <s v="VSR"/>
    <x v="46"/>
    <s v="14004999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6"/>
    <s v="14004351-17"/>
    <n v="2021"/>
    <s v="Agosto"/>
    <n v="60"/>
    <s v="USD"/>
    <n v="1560"/>
    <n v="734.8988738476387"/>
    <n v="0"/>
    <n v="0"/>
    <n v="13.672304079556602"/>
    <n v="0"/>
    <n v="97.974025974025977"/>
    <n v="119.48051948051948"/>
    <n v="12.207792207792208"/>
    <n v="0"/>
    <n v="0"/>
    <n v="0"/>
    <n v="0"/>
    <n v="0"/>
    <n v="0"/>
    <n v="0"/>
    <n v="0"/>
    <n v="229.66233766233765"/>
    <n v="0"/>
    <n v="0"/>
    <n v="8"/>
    <s v="20218"/>
    <s v="2021-8-01"/>
  </r>
  <r>
    <s v="VSR"/>
    <x v="47"/>
    <s v="14003593-17"/>
    <n v="2021"/>
    <s v="Agosto"/>
    <n v="15"/>
    <s v="USD"/>
    <n v="1499.3999999999999"/>
    <n v="537.68453653625909"/>
    <n v="0"/>
    <n v="30"/>
    <n v="3.4180760198891504"/>
    <n v="0"/>
    <n v="12.688066650330802"/>
    <n v="16.907620681205586"/>
    <n v="1.7275177652536144"/>
    <n v="0"/>
    <n v="0"/>
    <n v="12.487531732109314"/>
    <n v="0"/>
    <n v="0"/>
    <n v="0"/>
    <n v="0"/>
    <n v="0"/>
    <n v="43.810736828899323"/>
    <n v="0"/>
    <n v="0"/>
    <n v="8"/>
    <s v="20218"/>
    <s v="2021-8-01"/>
  </r>
  <r>
    <s v="VSR"/>
    <x v="47"/>
    <s v="14003589-19"/>
    <n v="2021"/>
    <s v="Agosto"/>
    <n v="90"/>
    <s v="USD"/>
    <n v="3510"/>
    <n v="1355.8345394600306"/>
    <n v="0"/>
    <n v="180"/>
    <n v="20.508456119334905"/>
    <n v="0"/>
    <n v="76.128399901984807"/>
    <n v="101.44572408723351"/>
    <n v="10.365106591521686"/>
    <n v="0"/>
    <n v="0"/>
    <n v="29.232517260039813"/>
    <n v="0"/>
    <n v="0"/>
    <n v="0"/>
    <n v="0"/>
    <n v="0"/>
    <n v="217.1717478407798"/>
    <n v="0"/>
    <n v="0"/>
    <n v="8"/>
    <s v="20218"/>
    <s v="2021-8-01"/>
  </r>
  <r>
    <s v="VSR"/>
    <x v="47"/>
    <s v="14004818-18"/>
    <n v="2021"/>
    <s v="Agosto"/>
    <n v="60"/>
    <s v="USD"/>
    <n v="2340"/>
    <n v="739.11551951770252"/>
    <n v="0"/>
    <n v="120"/>
    <n v="13.672304079556602"/>
    <n v="0"/>
    <n v="50.752266601323207"/>
    <n v="67.630482724822343"/>
    <n v="6.9100710610144578"/>
    <n v="0"/>
    <n v="0"/>
    <n v="19.488344840026542"/>
    <n v="0"/>
    <n v="0"/>
    <n v="0"/>
    <n v="0"/>
    <n v="0"/>
    <n v="144.78116522718656"/>
    <n v="0"/>
    <n v="0"/>
    <n v="8"/>
    <s v="20218"/>
    <s v="2021-8-01"/>
  </r>
  <r>
    <s v="VSR"/>
    <x v="47"/>
    <s v="14004809-17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47"/>
    <s v="14003592-15"/>
    <n v="2021"/>
    <s v="Agosto"/>
    <n v="60"/>
    <s v="USD"/>
    <n v="3600"/>
    <n v="1971.3260897342302"/>
    <n v="0"/>
    <n v="120"/>
    <n v="13.672304079556602"/>
    <n v="0"/>
    <n v="50.752266601323207"/>
    <n v="67.630482724822343"/>
    <n v="6.9100710610144578"/>
    <n v="0"/>
    <n v="0"/>
    <n v="29.98206898465622"/>
    <n v="0"/>
    <n v="0"/>
    <n v="0"/>
    <n v="0"/>
    <n v="0"/>
    <n v="155.27488937181624"/>
    <n v="0"/>
    <n v="0"/>
    <n v="8"/>
    <s v="20218"/>
    <s v="2021-8-01"/>
  </r>
  <r>
    <s v="VSR"/>
    <x v="48"/>
    <s v="14004910-16"/>
    <n v="2021"/>
    <s v="Agosto"/>
    <n v="9"/>
    <s v="USD"/>
    <n v="900"/>
    <n v="473.49382019104127"/>
    <n v="0"/>
    <n v="90"/>
    <n v="2.0508456119334904"/>
    <n v="0"/>
    <n v="2.4453364817001182"/>
    <n v="3.2585596221959863"/>
    <n v="0.33293978748524206"/>
    <n v="0"/>
    <n v="0"/>
    <n v="7.4955172461640549"/>
    <n v="0"/>
    <n v="0"/>
    <n v="0"/>
    <n v="0"/>
    <n v="0"/>
    <n v="13.532353137545401"/>
    <n v="0"/>
    <n v="0"/>
    <n v="8"/>
    <s v="20218"/>
    <s v="2021-8-01"/>
  </r>
  <r>
    <s v="VSR"/>
    <x v="48"/>
    <s v="14004898-18"/>
    <n v="2021"/>
    <s v="Agosto"/>
    <n v="60"/>
    <s v="USD"/>
    <n v="2400"/>
    <n v="974.67264860370426"/>
    <n v="0"/>
    <n v="240"/>
    <n v="13.672304079556602"/>
    <n v="0"/>
    <n v="16.302243211334122"/>
    <n v="21.723730814639907"/>
    <n v="2.219598583234947"/>
    <n v="0"/>
    <n v="0"/>
    <n v="19.988045989770814"/>
    <n v="0"/>
    <n v="0"/>
    <n v="0"/>
    <n v="0"/>
    <n v="0"/>
    <n v="60.233618598979788"/>
    <n v="0"/>
    <n v="0"/>
    <n v="8"/>
    <s v="20218"/>
    <s v="2021-8-01"/>
  </r>
  <r>
    <s v="VSR"/>
    <x v="48"/>
    <s v="14004900-18"/>
    <n v="2021"/>
    <s v="Agosto"/>
    <n v="21"/>
    <s v="USD"/>
    <n v="840"/>
    <n v="304.5874131491737"/>
    <n v="0"/>
    <n v="84"/>
    <n v="4.7853064278448105"/>
    <n v="0"/>
    <n v="5.7057851239669422"/>
    <n v="7.6033057851239674"/>
    <n v="0.77685950413223137"/>
    <n v="0"/>
    <n v="0"/>
    <n v="6.9958160964197846"/>
    <n v="0"/>
    <n v="0"/>
    <n v="0"/>
    <n v="0"/>
    <n v="0"/>
    <n v="21.081766509642925"/>
    <n v="0"/>
    <n v="0"/>
    <n v="8"/>
    <s v="20218"/>
    <s v="2021-8-01"/>
  </r>
  <r>
    <s v="VSR"/>
    <x v="48"/>
    <s v="14004794-18"/>
    <n v="2021"/>
    <s v="Agosto"/>
    <n v="60"/>
    <s v="USD"/>
    <n v="2400"/>
    <n v="1118.4986947590994"/>
    <n v="0"/>
    <n v="240"/>
    <n v="13.672304079556602"/>
    <n v="0"/>
    <n v="16.302243211334122"/>
    <n v="21.723730814639907"/>
    <n v="2.219598583234947"/>
    <n v="0"/>
    <n v="0"/>
    <n v="19.988045989770814"/>
    <n v="0"/>
    <n v="0"/>
    <n v="0"/>
    <n v="0"/>
    <n v="0"/>
    <n v="60.233618598979788"/>
    <n v="0"/>
    <n v="0"/>
    <n v="8"/>
    <s v="20218"/>
    <s v="2021-8-01"/>
  </r>
  <r>
    <s v="VSR"/>
    <x v="48"/>
    <s v="14004999-19"/>
    <n v="2021"/>
    <s v="Agosto"/>
    <n v="90"/>
    <s v="USD"/>
    <n v="2700"/>
    <n v="1133.7154418197172"/>
    <n v="0"/>
    <n v="270"/>
    <n v="20.508456119334905"/>
    <n v="0"/>
    <n v="24.45336481700118"/>
    <n v="32.585596221959861"/>
    <n v="3.32939787485242"/>
    <n v="0"/>
    <n v="0"/>
    <n v="22.486551738492164"/>
    <n v="0"/>
    <n v="0"/>
    <n v="0"/>
    <n v="0"/>
    <n v="0"/>
    <n v="82.85491065230562"/>
    <n v="0"/>
    <n v="0"/>
    <n v="8"/>
    <s v="20218"/>
    <s v="2021-8-01"/>
  </r>
  <r>
    <s v="VSR"/>
    <x v="48"/>
    <s v="14004686-19"/>
    <n v="2021"/>
    <s v="Agosto"/>
    <n v="60"/>
    <s v="USD"/>
    <n v="1800"/>
    <n v="750.68246512036603"/>
    <n v="0"/>
    <n v="180"/>
    <n v="13.672304079556602"/>
    <n v="0"/>
    <n v="16.302243211334122"/>
    <n v="21.723730814639907"/>
    <n v="2.219598583234947"/>
    <n v="0"/>
    <n v="0"/>
    <n v="14.99103449232811"/>
    <n v="0"/>
    <n v="0"/>
    <n v="0"/>
    <n v="0"/>
    <n v="0"/>
    <n v="55.236607101537089"/>
    <n v="0"/>
    <n v="0"/>
    <n v="8"/>
    <s v="20218"/>
    <s v="2021-8-01"/>
  </r>
  <r>
    <s v="VSR"/>
    <x v="49"/>
    <s v="14003742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50"/>
    <s v="14003824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50"/>
    <s v="14003823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51"/>
    <s v="14004877-15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51"/>
    <s v="14004579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51"/>
    <s v="14004806-14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51"/>
    <s v="14003824-18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51"/>
    <s v="14003817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51"/>
    <s v="14004919-16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52"/>
    <s v="14004913-16"/>
    <n v="2021"/>
    <s v="Agosto"/>
    <n v="15"/>
    <s v="USD"/>
    <n v="3240"/>
    <n v="1359.6938109898774"/>
    <n v="0"/>
    <n v="165"/>
    <n v="3.4180760198891504"/>
    <n v="0"/>
    <n v="9.5756356319736593"/>
    <n v="11.386500823120542"/>
    <n v="0.64477775745381383"/>
    <n v="0"/>
    <n v="0"/>
    <n v="26.983862086190598"/>
    <n v="0"/>
    <n v="0"/>
    <n v="0"/>
    <n v="0"/>
    <n v="0"/>
    <n v="48.590776298738618"/>
    <n v="0"/>
    <n v="0"/>
    <n v="8"/>
    <s v="20218"/>
    <s v="2021-8-01"/>
  </r>
  <r>
    <s v="VSR"/>
    <x v="52"/>
    <s v="14004912-15"/>
    <n v="2021"/>
    <s v="Agosto"/>
    <n v="21"/>
    <s v="USD"/>
    <n v="3402"/>
    <n v="1403.656639676225"/>
    <n v="0"/>
    <n v="168"/>
    <n v="4.7853064278448105"/>
    <n v="0"/>
    <n v="13.405889884763125"/>
    <n v="15.941101152368759"/>
    <n v="0.90268886043533936"/>
    <n v="0"/>
    <n v="0"/>
    <n v="28.333055190500126"/>
    <n v="0"/>
    <n v="0"/>
    <n v="0"/>
    <n v="0"/>
    <n v="0"/>
    <n v="58.582735088067352"/>
    <n v="0"/>
    <n v="0"/>
    <n v="8"/>
    <s v="20218"/>
    <s v="2021-8-01"/>
  </r>
  <r>
    <s v="VSR"/>
    <x v="52"/>
    <s v="14004228-19"/>
    <n v="2021"/>
    <s v="Agosto"/>
    <n v="90"/>
    <s v="USD"/>
    <n v="3780"/>
    <n v="1560.5164666294504"/>
    <n v="0"/>
    <n v="720"/>
    <n v="20.508456119334905"/>
    <n v="0"/>
    <n v="57.453813791841959"/>
    <n v="68.319004938723253"/>
    <n v="3.868666544722883"/>
    <n v="0"/>
    <n v="0"/>
    <n v="31.481172433889029"/>
    <n v="0"/>
    <n v="0"/>
    <n v="0"/>
    <n v="0"/>
    <n v="0"/>
    <n v="161.12265770917713"/>
    <n v="0"/>
    <n v="0"/>
    <n v="8"/>
    <s v="20218"/>
    <s v="2021-8-01"/>
  </r>
  <r>
    <s v="VSR"/>
    <x v="52"/>
    <s v="14004233-19"/>
    <n v="2021"/>
    <s v="Agosto"/>
    <n v="600"/>
    <s v="USD"/>
    <n v="18000"/>
    <n v="7833.5938244258205"/>
    <n v="0"/>
    <n v="1200"/>
    <n v="136.72304079556602"/>
    <n v="0"/>
    <n v="383.02542527894639"/>
    <n v="455.46003292482163"/>
    <n v="25.79111029815255"/>
    <n v="0"/>
    <n v="0"/>
    <n v="149.91034492328109"/>
    <n v="0"/>
    <n v="0"/>
    <n v="0"/>
    <n v="0"/>
    <n v="0"/>
    <n v="1014.1869134252017"/>
    <n v="0"/>
    <n v="0"/>
    <n v="8"/>
    <s v="20218"/>
    <s v="2021-8-01"/>
  </r>
  <r>
    <s v="VSR"/>
    <x v="52"/>
    <s v="14004230-19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52"/>
    <s v="14005005-16"/>
    <n v="2021"/>
    <s v="Agosto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20218"/>
    <s v="2021-8-01"/>
  </r>
  <r>
    <s v="VSR"/>
    <x v="0"/>
    <s v="14004998-19"/>
    <n v="2021"/>
    <s v="Septiembre"/>
    <n v="225"/>
    <s v="CLP"/>
    <n v="6755.6103896103896"/>
    <n v="3488.3780986897682"/>
    <n v="0"/>
    <n v="788.96103896103898"/>
    <n v="64.788746971821311"/>
    <n v="0"/>
    <n v="0"/>
    <n v="0"/>
    <n v="0"/>
    <n v="0"/>
    <n v="0"/>
    <n v="0"/>
    <n v="0"/>
    <n v="71.006493506493499"/>
    <n v="0"/>
    <n v="0"/>
    <n v="0"/>
    <n v="91.991366036508424"/>
    <n v="0"/>
    <n v="20.984872530014925"/>
    <n v="9"/>
    <s v="20219"/>
    <s v="2021-9-01"/>
  </r>
  <r>
    <s v="VSR"/>
    <x v="0"/>
    <s v="14004997-19"/>
    <n v="2021"/>
    <s v="Septiembre"/>
    <n v="315"/>
    <s v="CLP"/>
    <n v="9457.8545454545456"/>
    <n v="5327.3890225381765"/>
    <n v="0"/>
    <n v="1104.5454545454545"/>
    <n v="90.704245760549838"/>
    <n v="0"/>
    <n v="0"/>
    <n v="0"/>
    <n v="0"/>
    <n v="0"/>
    <n v="0"/>
    <n v="0"/>
    <n v="0"/>
    <n v="99.409090909090907"/>
    <n v="0"/>
    <n v="0"/>
    <n v="0"/>
    <n v="128.78791245111179"/>
    <n v="0"/>
    <n v="29.378821542020898"/>
    <n v="9"/>
    <s v="20219"/>
    <s v="2021-9-01"/>
  </r>
  <r>
    <s v="VSR"/>
    <x v="0"/>
    <s v="14003165-16"/>
    <n v="2021"/>
    <s v="Septiembre"/>
    <n v="14.85"/>
    <s v="CLP"/>
    <n v="1336.5"/>
    <n v="619.79817201599622"/>
    <n v="0"/>
    <n v="133.65"/>
    <n v="4.2760573001402067"/>
    <n v="0"/>
    <n v="0"/>
    <n v="0"/>
    <n v="0"/>
    <n v="0"/>
    <n v="0"/>
    <n v="0"/>
    <n v="0"/>
    <n v="4.6864285714285714"/>
    <n v="0"/>
    <n v="0"/>
    <n v="0"/>
    <n v="6.0714301584095569"/>
    <n v="0"/>
    <n v="1.3850015869809851"/>
    <n v="9"/>
    <s v="20219"/>
    <s v="2021-9-01"/>
  </r>
  <r>
    <s v="VSR"/>
    <x v="0"/>
    <s v="14002618-19"/>
    <n v="2021"/>
    <s v="Septiembre"/>
    <n v="2925"/>
    <s v="CLP"/>
    <n v="63879.629610389609"/>
    <n v="44336.709614802545"/>
    <n v="0"/>
    <n v="3418.8311688311687"/>
    <n v="842.25371063367709"/>
    <n v="0"/>
    <n v="0"/>
    <n v="0"/>
    <n v="0"/>
    <n v="0"/>
    <n v="0"/>
    <n v="0"/>
    <n v="0"/>
    <n v="923.08441558441552"/>
    <n v="0"/>
    <n v="0"/>
    <n v="0"/>
    <n v="1195.8877584746097"/>
    <n v="0"/>
    <n v="272.80334289019407"/>
    <n v="9"/>
    <s v="20219"/>
    <s v="2021-9-01"/>
  </r>
  <r>
    <s v="VSR"/>
    <x v="0"/>
    <s v="14002924-19"/>
    <n v="2021"/>
    <s v="Septiembre"/>
    <n v="3064.05"/>
    <s v="CLP"/>
    <n v="66916.368925714283"/>
    <n v="41849.394969850633"/>
    <n v="0"/>
    <n v="3581.3571428571427"/>
    <n v="882.29315626226276"/>
    <n v="0"/>
    <n v="0"/>
    <n v="0"/>
    <n v="0"/>
    <n v="0"/>
    <n v="0"/>
    <n v="0"/>
    <n v="0"/>
    <n v="966.96642857142865"/>
    <n v="0"/>
    <n v="0"/>
    <n v="0"/>
    <n v="1252.7384226851718"/>
    <n v="0"/>
    <n v="285.77199411374329"/>
    <n v="9"/>
    <s v="20219"/>
    <s v="2021-9-01"/>
  </r>
  <r>
    <s v="VSR"/>
    <x v="0"/>
    <s v="14002923-19"/>
    <n v="2021"/>
    <s v="Septiembre"/>
    <n v="3501.9"/>
    <s v="CLP"/>
    <n v="76478.658096623374"/>
    <n v="48084.24593440337"/>
    <n v="0"/>
    <n v="4093.1298701298701"/>
    <n v="1008.372057869427"/>
    <n v="0"/>
    <n v="0"/>
    <n v="0"/>
    <n v="0"/>
    <n v="0"/>
    <n v="0"/>
    <n v="0"/>
    <n v="0"/>
    <n v="1105.145064935065"/>
    <n v="0"/>
    <n v="0"/>
    <n v="0"/>
    <n v="1431.7536209922173"/>
    <n v="0"/>
    <n v="326.60855605715233"/>
    <n v="9"/>
    <s v="20219"/>
    <s v="2021-9-01"/>
  </r>
  <r>
    <s v="VSR"/>
    <x v="0"/>
    <s v="14002617-19"/>
    <n v="2021"/>
    <s v="Septiembre"/>
    <n v="547.20000000000005"/>
    <s v="CLP"/>
    <n v="11950.404554805196"/>
    <n v="6683.5248235259533"/>
    <n v="0"/>
    <n v="639.58441558441564"/>
    <n v="157.56623263546945"/>
    <n v="0"/>
    <n v="0"/>
    <n v="0"/>
    <n v="0"/>
    <n v="0"/>
    <n v="0"/>
    <n v="0"/>
    <n v="0"/>
    <n v="172.68779220779223"/>
    <n v="0"/>
    <n v="0"/>
    <n v="0"/>
    <n v="223.72300220078853"/>
    <n v="0"/>
    <n v="51.035209992996307"/>
    <n v="9"/>
    <s v="20219"/>
    <s v="2021-9-01"/>
  </r>
  <r>
    <s v="VSR"/>
    <x v="0"/>
    <s v="14002505-19"/>
    <n v="2021"/>
    <s v="Septiembre"/>
    <n v="437.85"/>
    <s v="CLP"/>
    <n v="9562.2891709090909"/>
    <n v="5393.6955036804347"/>
    <n v="0"/>
    <n v="511.77272727272725"/>
    <n v="126.07890160716428"/>
    <n v="0"/>
    <n v="0"/>
    <n v="0"/>
    <n v="0"/>
    <n v="0"/>
    <n v="0"/>
    <n v="0"/>
    <n v="0"/>
    <n v="138.17863636363637"/>
    <n v="0"/>
    <n v="0"/>
    <n v="0"/>
    <n v="179.01519830704541"/>
    <n v="0"/>
    <n v="40.836561943409052"/>
    <n v="9"/>
    <s v="20219"/>
    <s v="2021-9-01"/>
  </r>
  <r>
    <s v="VSR"/>
    <x v="0"/>
    <s v="14003162-17"/>
    <n v="2021"/>
    <s v="Septiembre"/>
    <n v="37.35"/>
    <s v="CLP"/>
    <n v="1941.846872727273"/>
    <n v="1026.6316735996641"/>
    <n v="0"/>
    <n v="194.17149350649353"/>
    <n v="10.754931997322338"/>
    <n v="0"/>
    <n v="0"/>
    <n v="0"/>
    <n v="0"/>
    <n v="0"/>
    <n v="0"/>
    <n v="0"/>
    <n v="0"/>
    <n v="11.787077922077922"/>
    <n v="0"/>
    <n v="0"/>
    <n v="0"/>
    <n v="15.270566762060399"/>
    <n v="0"/>
    <n v="3.4834888399824777"/>
    <n v="9"/>
    <s v="20219"/>
    <s v="2021-9-01"/>
  </r>
  <r>
    <s v="VSR"/>
    <x v="0"/>
    <s v="14002528-16"/>
    <n v="2021"/>
    <s v="Septiembre"/>
    <n v="24.75"/>
    <s v="CLP"/>
    <n v="1286.7660000000001"/>
    <n v="815.43298180016814"/>
    <n v="0"/>
    <n v="128.66785714285714"/>
    <n v="7.1267621669003445"/>
    <n v="0"/>
    <n v="0"/>
    <n v="0"/>
    <n v="0"/>
    <n v="0"/>
    <n v="0"/>
    <n v="0"/>
    <n v="0"/>
    <n v="7.8107142857142859"/>
    <n v="0"/>
    <n v="0"/>
    <n v="0"/>
    <n v="10.119050264015929"/>
    <n v="0"/>
    <n v="2.3083359783016419"/>
    <n v="9"/>
    <s v="20219"/>
    <s v="2021-9-01"/>
  </r>
  <r>
    <s v="VSR"/>
    <x v="0"/>
    <s v="14002605-17"/>
    <n v="2021"/>
    <s v="Septiembre"/>
    <n v="41.4"/>
    <s v="CLP"/>
    <n v="2152.408581818182"/>
    <n v="1300.5425845976738"/>
    <n v="0"/>
    <n v="215.22623376623375"/>
    <n v="11.921129442815122"/>
    <n v="0"/>
    <n v="0"/>
    <n v="0"/>
    <n v="0"/>
    <n v="0"/>
    <n v="0"/>
    <n v="0"/>
    <n v="0"/>
    <n v="13.065194805194805"/>
    <n v="0"/>
    <n v="0"/>
    <n v="0"/>
    <n v="16.926411350717551"/>
    <n v="0"/>
    <n v="3.8612165455227463"/>
    <n v="9"/>
    <s v="20219"/>
    <s v="2021-9-01"/>
  </r>
  <r>
    <s v="VSR"/>
    <x v="0"/>
    <s v="14004945-16"/>
    <n v="2021"/>
    <s v="Septiembre"/>
    <n v="5.4"/>
    <s v="CLP"/>
    <n v="320.00259740259742"/>
    <n v="181.21247824316239"/>
    <n v="0"/>
    <n v="32.000259740259743"/>
    <n v="0"/>
    <n v="0"/>
    <n v="0"/>
    <n v="0"/>
    <n v="0"/>
    <n v="0"/>
    <n v="0"/>
    <n v="0"/>
    <n v="0"/>
    <n v="1.7041558441558442"/>
    <n v="0"/>
    <n v="0"/>
    <n v="0"/>
    <n v="2.2077927848762027"/>
    <n v="0"/>
    <n v="0.50363694072035836"/>
    <n v="9"/>
    <s v="20219"/>
    <s v="2021-9-01"/>
  </r>
  <r>
    <s v="VSR"/>
    <x v="1"/>
    <s v="14004807-16"/>
    <n v="2021"/>
    <s v="Septiembre"/>
    <n v="13.5"/>
    <s v="USD"/>
    <n v="2160"/>
    <n v="1229.586894694459"/>
    <n v="0"/>
    <n v="0"/>
    <n v="3.887324818309279"/>
    <n v="8.6578760593220334"/>
    <n v="3.8638861138861138"/>
    <n v="5.5969030969030973"/>
    <n v="0.31693306693306694"/>
    <n v="0"/>
    <n v="0"/>
    <n v="0"/>
    <n v="0"/>
    <n v="0"/>
    <n v="0"/>
    <n v="0"/>
    <n v="0"/>
    <n v="33.15868254014201"/>
    <n v="14.723084203097695"/>
    <n v="0"/>
    <n v="9"/>
    <s v="20219"/>
    <s v="2021-9-01"/>
  </r>
  <r>
    <s v="VSR"/>
    <x v="1"/>
    <s v="14004877-16"/>
    <n v="2021"/>
    <s v="Septiembre"/>
    <n v="13.5"/>
    <s v="USD"/>
    <n v="1620"/>
    <n v="905.78523430583789"/>
    <n v="0"/>
    <n v="0"/>
    <n v="3.887324818309279"/>
    <n v="8.6578760593220334"/>
    <n v="3.8638861138861138"/>
    <n v="5.5969030969030973"/>
    <n v="0.31693306693306694"/>
    <n v="0"/>
    <n v="0"/>
    <n v="0"/>
    <n v="0"/>
    <n v="0"/>
    <n v="0"/>
    <n v="0"/>
    <n v="0"/>
    <n v="33.15868254014201"/>
    <n v="14.723084203097695"/>
    <n v="0"/>
    <n v="9"/>
    <s v="20219"/>
    <s v="2021-9-01"/>
  </r>
  <r>
    <s v="VSR"/>
    <x v="1"/>
    <s v="14003090-13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"/>
    <s v="14004806-14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"/>
    <s v="14004965-17"/>
    <n v="2021"/>
    <s v="Septiembre"/>
    <n v="22.5"/>
    <s v="USD"/>
    <n v="1912.5"/>
    <n v="1273.4869125922733"/>
    <n v="0"/>
    <n v="0"/>
    <n v="6.4788746971821309"/>
    <n v="14.42979343220339"/>
    <n v="6.4398101898101894"/>
    <n v="9.3281718281718273"/>
    <n v="0.52822177822177818"/>
    <n v="0"/>
    <n v="0"/>
    <n v="0"/>
    <n v="0"/>
    <n v="0"/>
    <n v="0"/>
    <n v="0"/>
    <n v="0"/>
    <n v="55.264470900236674"/>
    <n v="24.53847367182949"/>
    <n v="0"/>
    <n v="9"/>
    <s v="20219"/>
    <s v="2021-9-01"/>
  </r>
  <r>
    <s v="VSR"/>
    <x v="1"/>
    <s v="14004966-19"/>
    <n v="2021"/>
    <s v="Septiembre"/>
    <n v="45"/>
    <s v="USD"/>
    <n v="1530"/>
    <n v="826.87859621209657"/>
    <n v="0"/>
    <n v="0"/>
    <n v="12.957749394364262"/>
    <n v="28.859586864406779"/>
    <n v="12.879620379620379"/>
    <n v="18.656343656343655"/>
    <n v="1.0564435564435564"/>
    <n v="0"/>
    <n v="0"/>
    <n v="0"/>
    <n v="0"/>
    <n v="0"/>
    <n v="0"/>
    <n v="0"/>
    <n v="0"/>
    <n v="110.52894180047335"/>
    <n v="49.076947343658979"/>
    <n v="0"/>
    <n v="9"/>
    <s v="20219"/>
    <s v="2021-9-01"/>
  </r>
  <r>
    <s v="VSR"/>
    <x v="1"/>
    <s v="14004798-18"/>
    <n v="2021"/>
    <s v="Septiembre"/>
    <n v="45"/>
    <s v="USD"/>
    <n v="1530"/>
    <n v="653.4341894132782"/>
    <n v="0"/>
    <n v="0"/>
    <n v="12.957749394364262"/>
    <n v="28.859586864406779"/>
    <n v="12.879620379620379"/>
    <n v="18.656343656343655"/>
    <n v="1.0564435564435564"/>
    <n v="0"/>
    <n v="0"/>
    <n v="0"/>
    <n v="0"/>
    <n v="0"/>
    <n v="0"/>
    <n v="0"/>
    <n v="0"/>
    <n v="110.52894180047335"/>
    <n v="49.076947343658979"/>
    <n v="0"/>
    <n v="9"/>
    <s v="20219"/>
    <s v="2021-9-01"/>
  </r>
  <r>
    <s v="VSR"/>
    <x v="1"/>
    <s v="14004800-18"/>
    <n v="2021"/>
    <s v="Septiembre"/>
    <n v="11.25"/>
    <s v="USD"/>
    <n v="382.5"/>
    <n v="161.05403655816514"/>
    <n v="0"/>
    <n v="0"/>
    <n v="3.2394373485910655"/>
    <n v="7.2148967161016948"/>
    <n v="3.2199050949050947"/>
    <n v="4.6640859140859137"/>
    <n v="0.26411088911088909"/>
    <n v="0"/>
    <n v="0"/>
    <n v="0"/>
    <n v="0"/>
    <n v="0"/>
    <n v="0"/>
    <n v="0"/>
    <n v="0"/>
    <n v="27.632235450118337"/>
    <n v="12.269236835914745"/>
    <n v="0"/>
    <n v="9"/>
    <s v="20219"/>
    <s v="2021-9-01"/>
  </r>
  <r>
    <s v="VSR"/>
    <x v="1"/>
    <s v="14004968-19"/>
    <n v="2021"/>
    <s v="Septiembre"/>
    <n v="11.25"/>
    <s v="USD"/>
    <n v="382.5"/>
    <n v="203.10777407712442"/>
    <n v="0"/>
    <n v="0"/>
    <n v="3.2394373485910655"/>
    <n v="7.2148967161016948"/>
    <n v="3.2199050949050947"/>
    <n v="4.6640859140859137"/>
    <n v="0.26411088911088909"/>
    <n v="0"/>
    <n v="0"/>
    <n v="0"/>
    <n v="0"/>
    <n v="0"/>
    <n v="0"/>
    <n v="0"/>
    <n v="0"/>
    <n v="27.632235450118337"/>
    <n v="12.269236835914745"/>
    <n v="0"/>
    <n v="9"/>
    <s v="20219"/>
    <s v="2021-9-01"/>
  </r>
  <r>
    <s v="VSR"/>
    <x v="1"/>
    <s v="14004967-19"/>
    <n v="2021"/>
    <s v="Septiembre"/>
    <n v="22.5"/>
    <s v="USD"/>
    <n v="765"/>
    <n v="450.29364799947894"/>
    <n v="0"/>
    <n v="0"/>
    <n v="6.4788746971821309"/>
    <n v="14.42979343220339"/>
    <n v="6.4398101898101894"/>
    <n v="9.3281718281718273"/>
    <n v="0.52822177822177818"/>
    <n v="0"/>
    <n v="0"/>
    <n v="0"/>
    <n v="0"/>
    <n v="0"/>
    <n v="0"/>
    <n v="0"/>
    <n v="0"/>
    <n v="55.264470900236674"/>
    <n v="24.53847367182949"/>
    <n v="0"/>
    <n v="9"/>
    <s v="20219"/>
    <s v="2021-9-01"/>
  </r>
  <r>
    <s v="VSR"/>
    <x v="1"/>
    <s v="14004971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"/>
    <s v="14004970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"/>
    <s v="14004969-19"/>
    <n v="2021"/>
    <s v="Septiembre"/>
    <n v="22.5"/>
    <s v="USD"/>
    <n v="562.5"/>
    <n v="366.72482552475697"/>
    <n v="0"/>
    <n v="0"/>
    <n v="6.4788746971821309"/>
    <n v="14.42979343220339"/>
    <n v="6.4398101898101894"/>
    <n v="9.3281718281718273"/>
    <n v="0.52822177822177818"/>
    <n v="0"/>
    <n v="0"/>
    <n v="0"/>
    <n v="0"/>
    <n v="0"/>
    <n v="0"/>
    <n v="0"/>
    <n v="0"/>
    <n v="55.264470900236674"/>
    <n v="24.53847367182949"/>
    <n v="0"/>
    <n v="9"/>
    <s v="20219"/>
    <s v="2021-9-01"/>
  </r>
  <r>
    <s v="VSR"/>
    <x v="1"/>
    <s v="14005004-19"/>
    <n v="2021"/>
    <s v="Septiembre"/>
    <n v="108"/>
    <s v="USD"/>
    <n v="5400"/>
    <n v="1718.6144141243353"/>
    <n v="0"/>
    <n v="540"/>
    <n v="31.098598546474232"/>
    <n v="69.263008474576267"/>
    <n v="30.91108891108891"/>
    <n v="44.775224775224778"/>
    <n v="2.5354645354645355"/>
    <n v="0"/>
    <n v="0"/>
    <n v="0"/>
    <n v="0"/>
    <n v="0"/>
    <n v="0"/>
    <n v="0"/>
    <n v="0"/>
    <n v="265.26946032113608"/>
    <n v="117.78467362478156"/>
    <n v="0"/>
    <n v="9"/>
    <s v="20219"/>
    <s v="2021-9-01"/>
  </r>
  <r>
    <s v="VSR"/>
    <x v="1"/>
    <s v="14004878-16"/>
    <n v="2021"/>
    <s v="Septiembre"/>
    <n v="22.5"/>
    <s v="USD"/>
    <n v="2160"/>
    <n v="934.99647386017591"/>
    <n v="0"/>
    <n v="0"/>
    <n v="6.4788746971821309"/>
    <n v="14.42979343220339"/>
    <n v="6.4398101898101894"/>
    <n v="9.3281718281718273"/>
    <n v="0.52822177822177818"/>
    <n v="0"/>
    <n v="0"/>
    <n v="0"/>
    <n v="0"/>
    <n v="0"/>
    <n v="0"/>
    <n v="0"/>
    <n v="0"/>
    <n v="55.264470900236674"/>
    <n v="24.53847367182949"/>
    <n v="0"/>
    <n v="9"/>
    <s v="20219"/>
    <s v="2021-9-01"/>
  </r>
  <r>
    <s v="VSR"/>
    <x v="1"/>
    <s v="14004809-17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"/>
    <s v="14004952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"/>
    <s v="14004972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"/>
    <s v="14004949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"/>
    <s v="14004950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"/>
    <s v="14004951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"/>
    <s v="14004944-16"/>
    <n v="2021"/>
    <s v="Septiembre"/>
    <n v="22.5"/>
    <s v="USD"/>
    <n v="1620"/>
    <n v="807.02938989412894"/>
    <n v="0"/>
    <n v="162"/>
    <n v="0"/>
    <n v="176.42979343220338"/>
    <n v="6.4398101898101894"/>
    <n v="9.3281718281718273"/>
    <n v="0.52822177822177818"/>
    <n v="0"/>
    <n v="0"/>
    <n v="0"/>
    <n v="0"/>
    <n v="0"/>
    <n v="0"/>
    <n v="0"/>
    <n v="0"/>
    <n v="217.26447090023669"/>
    <n v="24.53847367182949"/>
    <n v="0"/>
    <n v="9"/>
    <s v="20219"/>
    <s v="2021-9-01"/>
  </r>
  <r>
    <s v="VSR"/>
    <x v="1"/>
    <s v="14005003-17"/>
    <n v="2021"/>
    <s v="Septiembre"/>
    <n v="22.5"/>
    <s v="USD"/>
    <n v="1620"/>
    <n v="683.68900430381905"/>
    <n v="0"/>
    <n v="0"/>
    <n v="0"/>
    <n v="14.42979343220339"/>
    <n v="6.4398101898101894"/>
    <n v="9.3281718281718273"/>
    <n v="0.52822177822177818"/>
    <n v="0"/>
    <n v="0"/>
    <n v="0"/>
    <n v="0"/>
    <n v="0"/>
    <n v="0"/>
    <n v="0"/>
    <n v="0"/>
    <n v="55.264470900236674"/>
    <n v="24.53847367182949"/>
    <n v="0"/>
    <n v="9"/>
    <s v="20219"/>
    <s v="2021-9-01"/>
  </r>
  <r>
    <s v="VSR"/>
    <x v="1"/>
    <s v="14004974-19"/>
    <n v="2021"/>
    <s v="Septiembre"/>
    <n v="33.75"/>
    <s v="USD"/>
    <n v="1215"/>
    <n v="621.06458669884273"/>
    <n v="0"/>
    <n v="0"/>
    <n v="0"/>
    <n v="21.644690148305084"/>
    <n v="9.6597152847152845"/>
    <n v="13.992257742257742"/>
    <n v="0.79233266733266727"/>
    <n v="0"/>
    <n v="0"/>
    <n v="0"/>
    <n v="0"/>
    <n v="0"/>
    <n v="0"/>
    <n v="0"/>
    <n v="0"/>
    <n v="82.896706350355018"/>
    <n v="36.80771050774424"/>
    <n v="0"/>
    <n v="9"/>
    <s v="20219"/>
    <s v="2021-9-01"/>
  </r>
  <r>
    <s v="VSR"/>
    <x v="1"/>
    <s v="14005002-19"/>
    <n v="2021"/>
    <s v="Septiembre"/>
    <n v="67.5"/>
    <s v="USD"/>
    <n v="1822.5"/>
    <n v="1066.7467456123609"/>
    <n v="0"/>
    <n v="0"/>
    <n v="0"/>
    <n v="43.289380296610169"/>
    <n v="19.319430569430569"/>
    <n v="27.984515484515484"/>
    <n v="1.5846653346653345"/>
    <n v="0"/>
    <n v="0"/>
    <n v="0"/>
    <n v="0"/>
    <n v="0"/>
    <n v="0"/>
    <n v="0"/>
    <n v="0"/>
    <n v="165.79341270071004"/>
    <n v="73.615421015488479"/>
    <n v="0"/>
    <n v="9"/>
    <s v="20219"/>
    <s v="2021-9-01"/>
  </r>
  <r>
    <s v="VSR"/>
    <x v="1"/>
    <s v="14005001-18"/>
    <n v="2021"/>
    <s v="Septiembre"/>
    <n v="45"/>
    <s v="USD"/>
    <n v="945"/>
    <n v="737.81508825431956"/>
    <n v="0"/>
    <n v="0"/>
    <n v="0"/>
    <n v="28.859586864406779"/>
    <n v="12.879620379620379"/>
    <n v="18.656343656343655"/>
    <n v="1.0564435564435564"/>
    <n v="0"/>
    <n v="0"/>
    <n v="0"/>
    <n v="0"/>
    <n v="0"/>
    <n v="0"/>
    <n v="0"/>
    <n v="0"/>
    <n v="110.52894180047335"/>
    <n v="49.076947343658979"/>
    <n v="0"/>
    <n v="9"/>
    <s v="20219"/>
    <s v="2021-9-01"/>
  </r>
  <r>
    <s v="VSR"/>
    <x v="2"/>
    <s v="14004790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"/>
    <s v="14004787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"/>
    <s v="14004786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"/>
    <s v="14004789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"/>
    <s v="14004788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"/>
    <s v="14002820-16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"/>
    <s v="14004928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"/>
    <s v="14004929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"/>
    <s v="14002823-16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"/>
    <s v="14002821-17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"/>
    <s v="14002822-14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3"/>
    <s v="14004654-18"/>
    <n v="2021"/>
    <s v="Septiembre"/>
    <n v="45"/>
    <s v="USD"/>
    <n v="1575"/>
    <n v="957.99121697692885"/>
    <n v="0"/>
    <n v="0"/>
    <n v="0"/>
    <n v="16.359652173913044"/>
    <n v="11.162337662337661"/>
    <n v="16.168831168831169"/>
    <n v="0.91558441558441561"/>
    <n v="0"/>
    <n v="0"/>
    <n v="0"/>
    <n v="0"/>
    <n v="0"/>
    <n v="0"/>
    <n v="0"/>
    <n v="0"/>
    <n v="93.683352764325264"/>
    <n v="49.076947343658979"/>
    <n v="0"/>
    <n v="9"/>
    <s v="20219"/>
    <s v="2021-9-01"/>
  </r>
  <r>
    <s v="VSR"/>
    <x v="3"/>
    <s v="14004653-18"/>
    <n v="2021"/>
    <s v="Septiembre"/>
    <n v="22.5"/>
    <s v="USD"/>
    <n v="630"/>
    <n v="389.8804483395154"/>
    <n v="0"/>
    <n v="0"/>
    <n v="0"/>
    <n v="8.1798260869565222"/>
    <n v="5.5811688311688306"/>
    <n v="8.0844155844155843"/>
    <n v="0.45779220779220781"/>
    <n v="0"/>
    <n v="0"/>
    <n v="0"/>
    <n v="0"/>
    <n v="0"/>
    <n v="0"/>
    <n v="0"/>
    <n v="0"/>
    <n v="46.841676382162632"/>
    <n v="24.53847367182949"/>
    <n v="0"/>
    <n v="9"/>
    <s v="20219"/>
    <s v="2021-9-01"/>
  </r>
  <r>
    <s v="VSR"/>
    <x v="3"/>
    <s v="14004852-18"/>
    <n v="2021"/>
    <s v="Septiembre"/>
    <n v="22.5"/>
    <s v="USD"/>
    <n v="585"/>
    <n v="351.34564450623304"/>
    <n v="0"/>
    <n v="0"/>
    <n v="0"/>
    <n v="8.1798260869565222"/>
    <n v="5.5811688311688306"/>
    <n v="8.0844155844155843"/>
    <n v="0.45779220779220781"/>
    <n v="0"/>
    <n v="0"/>
    <n v="0"/>
    <n v="0"/>
    <n v="0"/>
    <n v="0"/>
    <n v="0"/>
    <n v="0"/>
    <n v="46.841676382162632"/>
    <n v="24.53847367182949"/>
    <n v="0"/>
    <n v="9"/>
    <s v="20219"/>
    <s v="2021-9-01"/>
  </r>
  <r>
    <s v="VSR"/>
    <x v="3"/>
    <s v="14004652-18"/>
    <n v="2021"/>
    <s v="Septiembre"/>
    <n v="112.5"/>
    <s v="USD"/>
    <n v="2475"/>
    <n v="1764.3397109280068"/>
    <n v="0"/>
    <n v="0"/>
    <n v="0"/>
    <n v="40.899130434782606"/>
    <n v="27.905844155844157"/>
    <n v="40.422077922077925"/>
    <n v="2.2889610389610389"/>
    <n v="0"/>
    <n v="0"/>
    <n v="0"/>
    <n v="0"/>
    <n v="0"/>
    <n v="0"/>
    <n v="0"/>
    <n v="0"/>
    <n v="234.20838191081319"/>
    <n v="122.69236835914747"/>
    <n v="0"/>
    <n v="9"/>
    <s v="20219"/>
    <s v="2021-9-01"/>
  </r>
  <r>
    <s v="VSR"/>
    <x v="3"/>
    <s v="14004655-17"/>
    <n v="2021"/>
    <s v="Septiembre"/>
    <n v="22.5"/>
    <s v="USD"/>
    <n v="1800"/>
    <n v="802.68515277423023"/>
    <n v="0"/>
    <n v="0"/>
    <n v="0"/>
    <n v="8.1798260869565222"/>
    <n v="5.5811688311688306"/>
    <n v="8.0844155844155843"/>
    <n v="0.45779220779220781"/>
    <n v="0"/>
    <n v="0"/>
    <n v="0"/>
    <n v="0"/>
    <n v="0"/>
    <n v="0"/>
    <n v="0"/>
    <n v="0"/>
    <n v="46.841676382162632"/>
    <n v="24.53847367182949"/>
    <n v="0"/>
    <n v="9"/>
    <s v="20219"/>
    <s v="2021-9-01"/>
  </r>
  <r>
    <s v="VSR"/>
    <x v="3"/>
    <s v="14004887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3"/>
    <s v="14004886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3"/>
    <s v="14004885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"/>
    <s v="14004913-16"/>
    <n v="2021"/>
    <s v="Septiembre"/>
    <n v="5.8500000000000005"/>
    <s v="USD"/>
    <n v="1053"/>
    <n v="535.14627834782959"/>
    <n v="0"/>
    <n v="35.1"/>
    <n v="1.6845074212673543"/>
    <n v="3.3927247058823529"/>
    <n v="2.9022077922077925"/>
    <n v="4.2038961038961045"/>
    <n v="0.23805194805194807"/>
    <n v="0"/>
    <n v="0"/>
    <n v="8.7697551780119447"/>
    <n v="0"/>
    <n v="0"/>
    <n v="0"/>
    <n v="0"/>
    <n v="0"/>
    <n v="25.886638882725812"/>
    <n v="6.380003154675669"/>
    <n v="0"/>
    <n v="9"/>
    <s v="20219"/>
    <s v="2021-9-01"/>
  </r>
  <r>
    <s v="VSR"/>
    <x v="4"/>
    <s v="14004877-15"/>
    <n v="2021"/>
    <s v="Septiembre"/>
    <n v="5.8500000000000005"/>
    <s v="USD"/>
    <n v="702.00000000000011"/>
    <n v="395.8843274001544"/>
    <n v="0"/>
    <n v="17.55"/>
    <n v="1.6845074212673543"/>
    <n v="3.3927247058823529"/>
    <n v="2.9022077922077925"/>
    <n v="4.2038961038961045"/>
    <n v="0.23805194805194807"/>
    <n v="0"/>
    <n v="0"/>
    <n v="5.8465034520079637"/>
    <n v="0"/>
    <n v="0"/>
    <n v="0"/>
    <n v="0"/>
    <n v="0"/>
    <n v="22.963387156721829"/>
    <n v="6.380003154675669"/>
    <n v="0"/>
    <n v="9"/>
    <s v="20219"/>
    <s v="2021-9-01"/>
  </r>
  <r>
    <s v="VSR"/>
    <x v="4"/>
    <s v="14004339-17"/>
    <n v="2021"/>
    <s v="Septiembre"/>
    <n v="54"/>
    <s v="USD"/>
    <n v="2041.1999999999998"/>
    <n v="963.71318499257177"/>
    <n v="0"/>
    <n v="0"/>
    <n v="15.549299273237116"/>
    <n v="31.31745882352941"/>
    <n v="26.789610389610392"/>
    <n v="38.805194805194809"/>
    <n v="2.1974025974025975"/>
    <n v="0"/>
    <n v="0"/>
    <n v="16.999833114300074"/>
    <n v="0"/>
    <n v="0"/>
    <n v="0"/>
    <n v="0"/>
    <n v="0"/>
    <n v="175.00183654242807"/>
    <n v="58.892336812390781"/>
    <n v="0"/>
    <n v="9"/>
    <s v="20219"/>
    <s v="2021-9-01"/>
  </r>
  <r>
    <s v="VSR"/>
    <x v="4"/>
    <s v="14004343-17"/>
    <n v="2021"/>
    <s v="Septiembre"/>
    <n v="27"/>
    <s v="USD"/>
    <n v="1020.5999999999999"/>
    <n v="441.21584740082932"/>
    <n v="0"/>
    <n v="0"/>
    <n v="7.774649636618558"/>
    <n v="15.658729411764705"/>
    <n v="13.394805194805196"/>
    <n v="19.402597402597404"/>
    <n v="1.0987012987012987"/>
    <n v="0"/>
    <n v="0"/>
    <n v="8.499916557150037"/>
    <n v="0"/>
    <n v="0"/>
    <n v="0"/>
    <n v="0"/>
    <n v="0"/>
    <n v="87.500918271214033"/>
    <n v="29.44616840619539"/>
    <n v="0"/>
    <n v="9"/>
    <s v="20219"/>
    <s v="2021-9-01"/>
  </r>
  <r>
    <s v="VSR"/>
    <x v="4"/>
    <s v="14004340-14"/>
    <n v="2021"/>
    <s v="Septiembre"/>
    <n v="54"/>
    <s v="USD"/>
    <n v="2041.1999999999998"/>
    <n v="1052.1636247368053"/>
    <n v="0"/>
    <n v="0"/>
    <n v="15.549299273237116"/>
    <n v="31.31745882352941"/>
    <n v="26.789610389610392"/>
    <n v="38.805194805194809"/>
    <n v="2.1974025974025975"/>
    <n v="0"/>
    <n v="0"/>
    <n v="16.999833114300074"/>
    <n v="0"/>
    <n v="0"/>
    <n v="0"/>
    <n v="0"/>
    <n v="0"/>
    <n v="175.00183654242807"/>
    <n v="58.892336812390781"/>
    <n v="0"/>
    <n v="9"/>
    <s v="20219"/>
    <s v="2021-9-01"/>
  </r>
  <r>
    <s v="VSR"/>
    <x v="4"/>
    <s v="14004341-14"/>
    <n v="2021"/>
    <s v="Septiembre"/>
    <n v="45"/>
    <s v="USD"/>
    <n v="1700.9999999999998"/>
    <n v="721.40941510300786"/>
    <n v="0"/>
    <n v="0"/>
    <n v="12.957749394364262"/>
    <n v="26.097882352941177"/>
    <n v="22.324675324675322"/>
    <n v="32.337662337662337"/>
    <n v="1.8311688311688312"/>
    <n v="0"/>
    <n v="0"/>
    <n v="14.166527595250061"/>
    <n v="0"/>
    <n v="0"/>
    <n v="0"/>
    <n v="0"/>
    <n v="0"/>
    <n v="145.8348637853567"/>
    <n v="49.076947343658979"/>
    <n v="0"/>
    <n v="9"/>
    <s v="20219"/>
    <s v="2021-9-01"/>
  </r>
  <r>
    <s v="VSR"/>
    <x v="4"/>
    <s v="14004413-13"/>
    <n v="2021"/>
    <s v="Septiembre"/>
    <n v="22.5"/>
    <s v="USD"/>
    <n v="1620"/>
    <n v="681.06044336176342"/>
    <n v="0"/>
    <n v="0"/>
    <n v="6.4788746971821309"/>
    <n v="13.048941176470588"/>
    <n v="11.162337662337661"/>
    <n v="16.168831168831169"/>
    <n v="0.91558441558441561"/>
    <n v="0"/>
    <n v="0"/>
    <n v="13.491931043095299"/>
    <n v="0"/>
    <n v="0"/>
    <n v="0"/>
    <n v="0"/>
    <n v="0"/>
    <n v="79.326099138148606"/>
    <n v="24.53847367182949"/>
    <n v="0"/>
    <n v="9"/>
    <s v="20219"/>
    <s v="2021-9-01"/>
  </r>
  <r>
    <s v="VSR"/>
    <x v="4"/>
    <s v="14004414-13"/>
    <n v="2021"/>
    <s v="Septiembre"/>
    <n v="22.5"/>
    <s v="USD"/>
    <n v="1620"/>
    <n v="615.81553081512595"/>
    <n v="0"/>
    <n v="0"/>
    <n v="6.4788746971821309"/>
    <n v="13.048941176470588"/>
    <n v="11.162337662337661"/>
    <n v="16.168831168831169"/>
    <n v="0.91558441558441561"/>
    <n v="0"/>
    <n v="0"/>
    <n v="13.491931043095299"/>
    <n v="0"/>
    <n v="0"/>
    <n v="0"/>
    <n v="0"/>
    <n v="0"/>
    <n v="79.326099138148606"/>
    <n v="24.53847367182949"/>
    <n v="0"/>
    <n v="9"/>
    <s v="20219"/>
    <s v="2021-9-01"/>
  </r>
  <r>
    <s v="VSR"/>
    <x v="4"/>
    <s v="14004346-18"/>
    <n v="2021"/>
    <s v="Septiembre"/>
    <n v="22.5"/>
    <s v="USD"/>
    <n v="607.5"/>
    <n v="289.81723185520218"/>
    <n v="0"/>
    <n v="67.5"/>
    <n v="6.4788746971821309"/>
    <n v="13.048941176470588"/>
    <n v="11.162337662337661"/>
    <n v="16.168831168831169"/>
    <n v="0.91558441558441561"/>
    <n v="0"/>
    <n v="0"/>
    <n v="5.0594741411607371"/>
    <n v="0"/>
    <n v="0"/>
    <n v="0"/>
    <n v="0"/>
    <n v="0"/>
    <n v="70.893642236214049"/>
    <n v="24.53847367182949"/>
    <n v="0"/>
    <n v="9"/>
    <s v="20219"/>
    <s v="2021-9-01"/>
  </r>
  <r>
    <s v="VSR"/>
    <x v="4"/>
    <s v="14004345-17"/>
    <n v="2021"/>
    <s v="Septiembre"/>
    <n v="112.5"/>
    <s v="USD"/>
    <n v="3037.5"/>
    <n v="1491.969155375124"/>
    <n v="0"/>
    <n v="0"/>
    <n v="32.394373485910656"/>
    <n v="65.244705882352932"/>
    <n v="55.811688311688314"/>
    <n v="80.84415584415585"/>
    <n v="4.5779220779220777"/>
    <n v="0"/>
    <n v="0"/>
    <n v="25.297370705803687"/>
    <n v="0"/>
    <n v="0"/>
    <n v="0"/>
    <n v="0"/>
    <n v="0"/>
    <n v="354.46821118107033"/>
    <n v="122.69236835914747"/>
    <n v="0"/>
    <n v="9"/>
    <s v="20219"/>
    <s v="2021-9-01"/>
  </r>
  <r>
    <s v="VSR"/>
    <x v="5"/>
    <s v="14004391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5"/>
    <s v="14004392-15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5"/>
    <s v="14004390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6"/>
    <s v="14004718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6"/>
    <s v="14004719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6"/>
    <s v="14004720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6"/>
    <s v="14004401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6"/>
    <s v="14004423-16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6"/>
    <s v="14004560-17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6"/>
    <s v="14004791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7"/>
    <s v="14004747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7"/>
    <s v="14004920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7"/>
    <s v="14004205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8"/>
    <s v="14004994-17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8"/>
    <s v="14004992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8"/>
    <s v="14004993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8"/>
    <s v="14004988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8"/>
    <s v="14004989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8"/>
    <s v="14004987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8"/>
    <s v="14004990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8"/>
    <s v="14004991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8"/>
    <s v="14004534-17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8"/>
    <s v="14004539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8"/>
    <s v="14004537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8"/>
    <s v="14004538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8"/>
    <s v="14004540-17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9"/>
    <s v="14004058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9"/>
    <s v="14004842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0"/>
    <s v="14004627-18"/>
    <n v="2021"/>
    <s v="Septiembre"/>
    <n v="337.5"/>
    <s v="USD"/>
    <n v="10968.75"/>
    <n v="5406.3369365105227"/>
    <n v="0"/>
    <n v="0"/>
    <n v="0"/>
    <n v="843.75"/>
    <n v="83.717532467532465"/>
    <n v="121.26623376623377"/>
    <n v="6.866883116883117"/>
    <n v="0"/>
    <n v="0"/>
    <n v="91.351616437624415"/>
    <n v="0"/>
    <n v="0"/>
    <n v="0"/>
    <n v="0"/>
    <n v="0"/>
    <n v="1515.0293708657164"/>
    <n v="368.07710507744241"/>
    <n v="0"/>
    <n v="9"/>
    <s v="20219"/>
    <s v="2021-9-01"/>
  </r>
  <r>
    <s v="VSR"/>
    <x v="10"/>
    <s v="14004630-18"/>
    <n v="2021"/>
    <s v="Septiembre"/>
    <n v="337.5"/>
    <s v="USD"/>
    <n v="10968.75"/>
    <n v="5406.3369365105227"/>
    <n v="0"/>
    <n v="0"/>
    <n v="0"/>
    <n v="843.75"/>
    <n v="83.717532467532465"/>
    <n v="121.26623376623377"/>
    <n v="6.866883116883117"/>
    <n v="0"/>
    <n v="0"/>
    <n v="91.351616437624415"/>
    <n v="0"/>
    <n v="0"/>
    <n v="0"/>
    <n v="0"/>
    <n v="0"/>
    <n v="1515.0293708657164"/>
    <n v="368.07710507744241"/>
    <n v="0"/>
    <n v="9"/>
    <s v="20219"/>
    <s v="2021-9-01"/>
  </r>
  <r>
    <s v="VSR"/>
    <x v="11"/>
    <s v="14004591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1"/>
    <s v="14004212-18"/>
    <n v="2021"/>
    <s v="Septiembre"/>
    <n v="225"/>
    <s v="USD"/>
    <n v="8100"/>
    <n v="5084.4218520345094"/>
    <n v="0"/>
    <n v="0"/>
    <n v="0"/>
    <n v="99.268448275862056"/>
    <n v="69.764610389610397"/>
    <n v="101.0551948051948"/>
    <n v="5.7224025974025974"/>
    <n v="0"/>
    <n v="0"/>
    <n v="67.459655215476488"/>
    <n v="0"/>
    <n v="0"/>
    <n v="0"/>
    <n v="0"/>
    <n v="0"/>
    <n v="588.65504800184124"/>
    <n v="245.38473671829493"/>
    <n v="0"/>
    <n v="9"/>
    <s v="20219"/>
    <s v="2021-9-01"/>
  </r>
  <r>
    <s v="VSR"/>
    <x v="11"/>
    <s v="14004700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1"/>
    <s v="14004589-19"/>
    <n v="2021"/>
    <s v="Septiembre"/>
    <n v="225"/>
    <s v="USD"/>
    <n v="8100"/>
    <n v="4653.6803788364405"/>
    <n v="0"/>
    <n v="0"/>
    <n v="0"/>
    <n v="99.268448275862056"/>
    <n v="69.764610389610397"/>
    <n v="101.0551948051948"/>
    <n v="5.7224025974025974"/>
    <n v="0"/>
    <n v="0"/>
    <n v="67.459655215476488"/>
    <n v="0"/>
    <n v="0"/>
    <n v="0"/>
    <n v="0"/>
    <n v="0"/>
    <n v="588.65504800184124"/>
    <n v="245.38473671829493"/>
    <n v="0"/>
    <n v="9"/>
    <s v="20219"/>
    <s v="2021-9-01"/>
  </r>
  <r>
    <s v="VSR"/>
    <x v="11"/>
    <s v="14004213-18"/>
    <n v="2021"/>
    <s v="Septiembre"/>
    <n v="135"/>
    <s v="USD"/>
    <n v="3645"/>
    <n v="2301.8427591265954"/>
    <n v="0"/>
    <n v="0"/>
    <n v="0"/>
    <n v="59.561068965517237"/>
    <n v="41.858766233766232"/>
    <n v="60.633116883116884"/>
    <n v="3.4334415584415585"/>
    <n v="0"/>
    <n v="0"/>
    <n v="30.356844846964421"/>
    <n v="0"/>
    <n v="0"/>
    <n v="0"/>
    <n v="0"/>
    <n v="0"/>
    <n v="343.07408051878326"/>
    <n v="147.23084203097696"/>
    <n v="0"/>
    <n v="9"/>
    <s v="20219"/>
    <s v="2021-9-01"/>
  </r>
  <r>
    <s v="VSR"/>
    <x v="11"/>
    <s v="14004590-19"/>
    <n v="2021"/>
    <s v="Septiembre"/>
    <n v="270"/>
    <s v="USD"/>
    <n v="5940"/>
    <n v="4701.5925731709049"/>
    <n v="0"/>
    <n v="0"/>
    <n v="0"/>
    <n v="119.12213793103447"/>
    <n v="83.717532467532465"/>
    <n v="121.26623376623377"/>
    <n v="6.866883116883117"/>
    <n v="0"/>
    <n v="0"/>
    <n v="49.470413824682758"/>
    <n v="0"/>
    <n v="0"/>
    <n v="0"/>
    <n v="0"/>
    <n v="0"/>
    <n v="674.90488516832045"/>
    <n v="294.46168406195392"/>
    <n v="0"/>
    <n v="9"/>
    <s v="20219"/>
    <s v="2021-9-01"/>
  </r>
  <r>
    <s v="VSR"/>
    <x v="11"/>
    <s v="14004944-16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2"/>
    <s v="14004714-17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2"/>
    <s v="14004712-16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2"/>
    <s v="14004451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2"/>
    <s v="14004713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2"/>
    <s v="14004782-17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2"/>
    <s v="14004781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3"/>
    <s v="14004450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3"/>
    <s v="14004872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3"/>
    <s v="14004783-15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3"/>
    <s v="14004784-15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4"/>
    <s v="14004668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5"/>
    <s v="14004814-18"/>
    <n v="2021"/>
    <s v="Septiembre"/>
    <n v="112.5"/>
    <s v="USD"/>
    <n v="4500"/>
    <n v="1673.5741304406715"/>
    <n v="0"/>
    <n v="450"/>
    <n v="32.394373485910656"/>
    <n v="0"/>
    <n v="26.576994434137291"/>
    <n v="38.497217068645639"/>
    <n v="2.1799628942486087"/>
    <n v="0"/>
    <n v="0"/>
    <n v="37.477586230820272"/>
    <n v="0"/>
    <n v="0"/>
    <n v="0"/>
    <n v="0"/>
    <n v="0"/>
    <n v="227.42412898699925"/>
    <n v="122.69236835914747"/>
    <n v="0"/>
    <n v="9"/>
    <s v="20219"/>
    <s v="2021-9-01"/>
  </r>
  <r>
    <s v="VSR"/>
    <x v="15"/>
    <s v="14004919-16"/>
    <n v="2021"/>
    <s v="Septiembre"/>
    <n v="45"/>
    <s v="USD"/>
    <n v="3240"/>
    <n v="1614.0587797882579"/>
    <n v="0"/>
    <n v="324"/>
    <n v="0"/>
    <n v="324"/>
    <n v="10.630797773654916"/>
    <n v="15.398886827458256"/>
    <n v="0.8719851576994434"/>
    <n v="0"/>
    <n v="0"/>
    <n v="26.983862086190598"/>
    <n v="0"/>
    <n v="0"/>
    <n v="0"/>
    <n v="0"/>
    <n v="0"/>
    <n v="426.9624791886622"/>
    <n v="49.076947343658979"/>
    <n v="0"/>
    <n v="9"/>
    <s v="20219"/>
    <s v="2021-9-01"/>
  </r>
  <r>
    <s v="VSR"/>
    <x v="16"/>
    <s v="14004766-18"/>
    <n v="2021"/>
    <s v="Septiembre"/>
    <n v="27"/>
    <s v="USD"/>
    <n v="1080"/>
    <n v="720.00547348800069"/>
    <n v="0"/>
    <n v="0"/>
    <n v="0"/>
    <n v="0"/>
    <n v="13.394805194805196"/>
    <n v="19.402597402597404"/>
    <n v="1.0987012987012987"/>
    <n v="0"/>
    <n v="0"/>
    <n v="8.9946206953968648"/>
    <n v="0"/>
    <n v="0"/>
    <n v="0"/>
    <n v="0"/>
    <n v="0"/>
    <n v="72.336892997696154"/>
    <n v="29.44616840619539"/>
    <n v="0"/>
    <n v="9"/>
    <s v="20219"/>
    <s v="2021-9-01"/>
  </r>
  <r>
    <s v="VSR"/>
    <x v="16"/>
    <s v="14004942-16"/>
    <n v="2021"/>
    <s v="Septiembre"/>
    <n v="13.5"/>
    <s v="USD"/>
    <n v="2187"/>
    <n v="777.56338110118236"/>
    <n v="0"/>
    <n v="0"/>
    <n v="0"/>
    <n v="0"/>
    <n v="6.6974025974025979"/>
    <n v="9.7012987012987022"/>
    <n v="0.54935064935064937"/>
    <n v="0"/>
    <n v="0"/>
    <n v="18.214106908178653"/>
    <n v="0"/>
    <n v="0"/>
    <n v="0"/>
    <n v="0"/>
    <n v="0"/>
    <n v="49.885243059328303"/>
    <n v="14.723084203097695"/>
    <n v="0"/>
    <n v="9"/>
    <s v="20219"/>
    <s v="2021-9-01"/>
  </r>
  <r>
    <s v="VSR"/>
    <x v="16"/>
    <s v="14004941-16"/>
    <n v="2021"/>
    <s v="Septiembre"/>
    <n v="13.5"/>
    <s v="USD"/>
    <n v="2916"/>
    <n v="1106.0817051521412"/>
    <n v="0"/>
    <n v="0"/>
    <n v="0"/>
    <n v="0"/>
    <n v="6.6974025974025979"/>
    <n v="9.7012987012987022"/>
    <n v="0.54935064935064937"/>
    <n v="0"/>
    <n v="0"/>
    <n v="24.285475877571539"/>
    <n v="0"/>
    <n v="0"/>
    <n v="0"/>
    <n v="0"/>
    <n v="0"/>
    <n v="55.956612028721182"/>
    <n v="14.723084203097695"/>
    <n v="0"/>
    <n v="9"/>
    <s v="20219"/>
    <s v="2021-9-01"/>
  </r>
  <r>
    <s v="VSR"/>
    <x v="16"/>
    <s v="14004763-18"/>
    <n v="2021"/>
    <s v="Septiembre"/>
    <n v="112.5"/>
    <s v="USD"/>
    <n v="4500"/>
    <n v="2166.6447668063383"/>
    <n v="0"/>
    <n v="0"/>
    <n v="0"/>
    <n v="0"/>
    <n v="55.811688311688314"/>
    <n v="80.84415584415585"/>
    <n v="4.5779220779220777"/>
    <n v="0"/>
    <n v="0"/>
    <n v="37.477586230820272"/>
    <n v="0"/>
    <n v="0"/>
    <n v="0"/>
    <n v="0"/>
    <n v="0"/>
    <n v="301.40372082373398"/>
    <n v="122.69236835914747"/>
    <n v="0"/>
    <n v="9"/>
    <s v="20219"/>
    <s v="2021-9-01"/>
  </r>
  <r>
    <s v="VSR"/>
    <x v="16"/>
    <s v="14004764-18"/>
    <n v="2021"/>
    <s v="Septiembre"/>
    <n v="112.5"/>
    <s v="USD"/>
    <n v="4500"/>
    <n v="2050.3733996723995"/>
    <n v="0"/>
    <n v="0"/>
    <n v="0"/>
    <n v="0"/>
    <n v="55.811688311688314"/>
    <n v="80.84415584415585"/>
    <n v="4.5779220779220777"/>
    <n v="0"/>
    <n v="0"/>
    <n v="37.477586230820272"/>
    <n v="0"/>
    <n v="0"/>
    <n v="0"/>
    <n v="0"/>
    <n v="0"/>
    <n v="301.40372082373398"/>
    <n v="122.69236835914747"/>
    <n v="0"/>
    <n v="9"/>
    <s v="20219"/>
    <s v="2021-9-01"/>
  </r>
  <r>
    <s v="VSR"/>
    <x v="16"/>
    <s v="14004765-18"/>
    <n v="2021"/>
    <s v="Septiembre"/>
    <n v="45"/>
    <s v="USD"/>
    <n v="1800"/>
    <n v="961.5926348149153"/>
    <n v="0"/>
    <n v="0"/>
    <n v="0"/>
    <n v="0"/>
    <n v="22.324675324675322"/>
    <n v="32.337662337662337"/>
    <n v="1.8311688311688312"/>
    <n v="0"/>
    <n v="0"/>
    <n v="14.99103449232811"/>
    <n v="0"/>
    <n v="0"/>
    <n v="0"/>
    <n v="0"/>
    <n v="0"/>
    <n v="120.56148832949359"/>
    <n v="49.076947343658979"/>
    <n v="0"/>
    <n v="9"/>
    <s v="20219"/>
    <s v="2021-9-01"/>
  </r>
  <r>
    <s v="VSR"/>
    <x v="16"/>
    <s v="14004760-18"/>
    <n v="2021"/>
    <s v="Septiembre"/>
    <n v="225"/>
    <s v="USD"/>
    <n v="4725"/>
    <n v="3822.0974080055435"/>
    <n v="0"/>
    <n v="0"/>
    <n v="0"/>
    <n v="0"/>
    <n v="111.62337662337663"/>
    <n v="161.6883116883117"/>
    <n v="9.1558441558441555"/>
    <n v="0"/>
    <n v="0"/>
    <n v="39.351465542361289"/>
    <n v="0"/>
    <n v="0"/>
    <n v="0"/>
    <n v="0"/>
    <n v="0"/>
    <n v="567.20373472818869"/>
    <n v="245.38473671829493"/>
    <n v="0"/>
    <n v="9"/>
    <s v="20219"/>
    <s v="2021-9-01"/>
  </r>
  <r>
    <s v="VSR"/>
    <x v="16"/>
    <s v="14004761-18"/>
    <n v="2021"/>
    <s v="Septiembre"/>
    <n v="90"/>
    <s v="USD"/>
    <n v="1890"/>
    <n v="1535.3825230867883"/>
    <n v="0"/>
    <n v="0"/>
    <n v="0"/>
    <n v="0"/>
    <n v="44.649350649350644"/>
    <n v="64.675324675324674"/>
    <n v="3.6623376623376624"/>
    <n v="0"/>
    <n v="0"/>
    <n v="15.740586216944514"/>
    <n v="0"/>
    <n v="0"/>
    <n v="0"/>
    <n v="0"/>
    <n v="0"/>
    <n v="226.88149389127545"/>
    <n v="98.153894687317958"/>
    <n v="0"/>
    <n v="9"/>
    <s v="20219"/>
    <s v="2021-9-01"/>
  </r>
  <r>
    <s v="VSR"/>
    <x v="16"/>
    <s v="14004940-16"/>
    <n v="2021"/>
    <s v="Septiembre"/>
    <n v="22.5"/>
    <s v="USD"/>
    <n v="1620"/>
    <n v="786.91160060580239"/>
    <n v="0"/>
    <n v="0"/>
    <n v="0"/>
    <n v="0"/>
    <n v="11.162337662337661"/>
    <n v="16.168831168831169"/>
    <n v="0.91558441558441561"/>
    <n v="0"/>
    <n v="0"/>
    <n v="13.491931043095299"/>
    <n v="0"/>
    <n v="0"/>
    <n v="0"/>
    <n v="0"/>
    <n v="0"/>
    <n v="66.277157961678029"/>
    <n v="24.53847367182949"/>
    <n v="0"/>
    <n v="9"/>
    <s v="20219"/>
    <s v="2021-9-01"/>
  </r>
  <r>
    <s v="VSR"/>
    <x v="16"/>
    <s v="14004938-18"/>
    <n v="2021"/>
    <s v="Septiembre"/>
    <n v="22.5"/>
    <s v="USD"/>
    <n v="1620"/>
    <n v="506.86361647863521"/>
    <n v="0"/>
    <n v="0"/>
    <n v="0"/>
    <n v="0"/>
    <n v="11.162337662337661"/>
    <n v="16.168831168831169"/>
    <n v="0.91558441558441561"/>
    <n v="0"/>
    <n v="0"/>
    <n v="13.491931043095299"/>
    <n v="0"/>
    <n v="0"/>
    <n v="0"/>
    <n v="0"/>
    <n v="0"/>
    <n v="66.277157961678029"/>
    <n v="24.53847367182949"/>
    <n v="0"/>
    <n v="9"/>
    <s v="20219"/>
    <s v="2021-9-01"/>
  </r>
  <r>
    <s v="VSR"/>
    <x v="16"/>
    <s v="14004937-18"/>
    <n v="2021"/>
    <s v="Septiembre"/>
    <n v="22.5"/>
    <s v="USD"/>
    <n v="1620"/>
    <n v="540.73090405818232"/>
    <n v="0"/>
    <n v="0"/>
    <n v="0"/>
    <n v="0"/>
    <n v="11.162337662337661"/>
    <n v="16.168831168831169"/>
    <n v="0.91558441558441561"/>
    <n v="0"/>
    <n v="0"/>
    <n v="13.491931043095299"/>
    <n v="0"/>
    <n v="0"/>
    <n v="0"/>
    <n v="0"/>
    <n v="0"/>
    <n v="66.277157961678029"/>
    <n v="24.53847367182949"/>
    <n v="0"/>
    <n v="9"/>
    <s v="20219"/>
    <s v="2021-9-01"/>
  </r>
  <r>
    <s v="VSR"/>
    <x v="17"/>
    <s v="14004955-17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7"/>
    <s v="14004954-18"/>
    <n v="2021"/>
    <s v="Septiembre"/>
    <n v="135"/>
    <s v="USD"/>
    <n v="10800"/>
    <n v="2651.9692358065458"/>
    <n v="0"/>
    <n v="2700"/>
    <n v="38.873248183092791"/>
    <n v="161.65030120481927"/>
    <n v="71.7578849721707"/>
    <n v="103.94248608534323"/>
    <n v="5.8858998144712427"/>
    <n v="0"/>
    <n v="0"/>
    <n v="0"/>
    <n v="0"/>
    <n v="0"/>
    <n v="0"/>
    <n v="0"/>
    <n v="0"/>
    <n v="490.46741410778145"/>
    <n v="147.23084203097696"/>
    <n v="0"/>
    <n v="9"/>
    <s v="20219"/>
    <s v="2021-9-01"/>
  </r>
  <r>
    <s v="VSR"/>
    <x v="18"/>
    <s v="14004965-17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8"/>
    <s v="14004975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8"/>
    <s v="14004977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8"/>
    <s v="14004976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8"/>
    <s v="14004981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8"/>
    <s v="14004983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8"/>
    <s v="14004982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8"/>
    <s v="14004984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9"/>
    <s v="14004807-16"/>
    <n v="2021"/>
    <s v="Septiembre"/>
    <n v="27"/>
    <s v="USD"/>
    <n v="4860"/>
    <n v="2459.1737893889181"/>
    <n v="0"/>
    <n v="405"/>
    <n v="7.774649636618558"/>
    <n v="0"/>
    <n v="6.0885478158205437"/>
    <n v="8.8193624557260915"/>
    <n v="0.49940968122786306"/>
    <n v="0"/>
    <n v="0"/>
    <n v="40.475793129285897"/>
    <n v="0"/>
    <n v="0"/>
    <n v="0"/>
    <n v="0"/>
    <n v="0"/>
    <n v="85.329281488255788"/>
    <n v="29.44616840619539"/>
    <n v="0"/>
    <n v="9"/>
    <s v="20219"/>
    <s v="2021-9-01"/>
  </r>
  <r>
    <s v="VSR"/>
    <x v="19"/>
    <s v="14004877-16"/>
    <n v="2021"/>
    <s v="Septiembre"/>
    <n v="27"/>
    <s v="USD"/>
    <n v="3780"/>
    <n v="1811.5704686116758"/>
    <n v="0"/>
    <n v="270"/>
    <n v="7.774649636618558"/>
    <n v="0"/>
    <n v="6.0885478158205437"/>
    <n v="8.8193624557260915"/>
    <n v="0.49940968122786306"/>
    <n v="0"/>
    <n v="0"/>
    <n v="31.481172433889029"/>
    <n v="0"/>
    <n v="0"/>
    <n v="0"/>
    <n v="0"/>
    <n v="0"/>
    <n v="76.334660792858926"/>
    <n v="29.44616840619539"/>
    <n v="0"/>
    <n v="9"/>
    <s v="20219"/>
    <s v="2021-9-01"/>
  </r>
  <r>
    <s v="VSR"/>
    <x v="19"/>
    <s v="14005011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9"/>
    <s v="14005013-19"/>
    <n v="2021"/>
    <s v="Septiembre"/>
    <n v="22.5"/>
    <s v="USD"/>
    <n v="911.25"/>
    <n v="335.58138695014554"/>
    <n v="0"/>
    <n v="33.75"/>
    <n v="6.4788746971821309"/>
    <n v="0"/>
    <n v="5.0737898465171201"/>
    <n v="7.3494687131050762"/>
    <n v="0.4161747343565525"/>
    <n v="0"/>
    <n v="0"/>
    <n v="7.5892112117411052"/>
    <n v="0"/>
    <n v="0"/>
    <n v="0"/>
    <n v="0"/>
    <n v="0"/>
    <n v="44.967118177549338"/>
    <n v="24.53847367182949"/>
    <n v="0"/>
    <n v="9"/>
    <s v="20219"/>
    <s v="2021-9-01"/>
  </r>
  <r>
    <s v="VSR"/>
    <x v="19"/>
    <s v="14005012-19"/>
    <n v="2021"/>
    <s v="Septiembre"/>
    <n v="22.5"/>
    <s v="USD"/>
    <n v="911.25"/>
    <n v="296.180400010754"/>
    <n v="0"/>
    <n v="33.75"/>
    <n v="6.4788746971821309"/>
    <n v="0"/>
    <n v="5.0737898465171201"/>
    <n v="7.3494687131050762"/>
    <n v="0.4161747343565525"/>
    <n v="0"/>
    <n v="0"/>
    <n v="7.5892112117411052"/>
    <n v="0"/>
    <n v="0"/>
    <n v="0"/>
    <n v="0"/>
    <n v="0"/>
    <n v="44.967118177549338"/>
    <n v="24.53847367182949"/>
    <n v="0"/>
    <n v="9"/>
    <s v="20219"/>
    <s v="2021-9-01"/>
  </r>
  <r>
    <s v="VSR"/>
    <x v="19"/>
    <s v="14005014-19"/>
    <n v="2021"/>
    <s v="Septiembre"/>
    <n v="11.25"/>
    <s v="USD"/>
    <n v="455.625"/>
    <n v="203.15151221156162"/>
    <n v="0"/>
    <n v="16.875"/>
    <n v="3.2394373485910655"/>
    <n v="0"/>
    <n v="2.53689492325856"/>
    <n v="3.6747343565525381"/>
    <n v="0.20808736717827625"/>
    <n v="0"/>
    <n v="0"/>
    <n v="3.7946056058705526"/>
    <n v="0"/>
    <n v="0"/>
    <n v="0"/>
    <n v="0"/>
    <n v="0"/>
    <n v="22.483559088774669"/>
    <n v="12.269236835914745"/>
    <n v="0"/>
    <n v="9"/>
    <s v="20219"/>
    <s v="2021-9-01"/>
  </r>
  <r>
    <s v="VSR"/>
    <x v="19"/>
    <s v="14005009-16"/>
    <n v="2021"/>
    <s v="Septiembre"/>
    <n v="11.25"/>
    <s v="USD"/>
    <n v="860.625"/>
    <n v="339.56692287999442"/>
    <n v="0"/>
    <n v="33.75"/>
    <n v="3.2394373485910655"/>
    <n v="0"/>
    <n v="2.53689492325856"/>
    <n v="3.6747343565525381"/>
    <n v="0.20808736717827625"/>
    <n v="0"/>
    <n v="0"/>
    <n v="7.1675883666443774"/>
    <n v="0"/>
    <n v="0"/>
    <n v="0"/>
    <n v="0"/>
    <n v="0"/>
    <n v="25.856541849548496"/>
    <n v="12.269236835914745"/>
    <n v="0"/>
    <n v="9"/>
    <s v="20219"/>
    <s v="2021-9-01"/>
  </r>
  <r>
    <s v="VSR"/>
    <x v="19"/>
    <s v="14004806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9"/>
    <s v="14005010-16"/>
    <n v="2021"/>
    <s v="Septiembre"/>
    <n v="11.25"/>
    <s v="USD"/>
    <n v="860.625"/>
    <n v="767.66546234317025"/>
    <n v="0"/>
    <n v="33.75"/>
    <n v="3.2394373485910655"/>
    <n v="0"/>
    <n v="2.53689492325856"/>
    <n v="3.6747343565525381"/>
    <n v="0.20808736717827625"/>
    <n v="0"/>
    <n v="0"/>
    <n v="7.1675883666443774"/>
    <n v="0"/>
    <n v="0"/>
    <n v="0"/>
    <n v="0"/>
    <n v="0"/>
    <n v="25.856541849548496"/>
    <n v="12.269236835914745"/>
    <n v="0"/>
    <n v="9"/>
    <s v="20219"/>
    <s v="2021-9-01"/>
  </r>
  <r>
    <s v="VSR"/>
    <x v="19"/>
    <s v="14005015-19"/>
    <n v="2021"/>
    <s v="Septiembre"/>
    <n v="67.5"/>
    <s v="USD"/>
    <n v="1822.5"/>
    <n v="972.87050829093243"/>
    <n v="0"/>
    <n v="67.5"/>
    <n v="19.436624091546395"/>
    <n v="0"/>
    <n v="15.221369539551359"/>
    <n v="22.04840613931523"/>
    <n v="1.2485242030696577"/>
    <n v="0"/>
    <n v="0"/>
    <n v="15.17842242348221"/>
    <n v="0"/>
    <n v="0"/>
    <n v="0"/>
    <n v="0"/>
    <n v="0"/>
    <n v="127.31214332090693"/>
    <n v="73.615421015488479"/>
    <n v="0"/>
    <n v="9"/>
    <s v="20219"/>
    <s v="2021-9-01"/>
  </r>
  <r>
    <s v="VSR"/>
    <x v="19"/>
    <s v="14005019-19"/>
    <n v="2021"/>
    <s v="Septiembre"/>
    <n v="22.5"/>
    <s v="USD"/>
    <n v="911.25"/>
    <n v="307.30940644625224"/>
    <n v="0"/>
    <n v="33.75"/>
    <n v="6.4788746971821309"/>
    <n v="0"/>
    <n v="5.0737898465171201"/>
    <n v="7.3494687131050762"/>
    <n v="0.4161747343565525"/>
    <n v="0"/>
    <n v="0"/>
    <n v="7.5892112117411052"/>
    <n v="0"/>
    <n v="0"/>
    <n v="0"/>
    <n v="0"/>
    <n v="0"/>
    <n v="44.967118177549338"/>
    <n v="24.53847367182949"/>
    <n v="0"/>
    <n v="9"/>
    <s v="20219"/>
    <s v="2021-9-01"/>
  </r>
  <r>
    <s v="VSR"/>
    <x v="19"/>
    <s v="14005018-19"/>
    <n v="2021"/>
    <s v="Septiembre"/>
    <n v="22.5"/>
    <s v="USD"/>
    <n v="911.25"/>
    <n v="308.94529641739501"/>
    <n v="0"/>
    <n v="33.75"/>
    <n v="6.4788746971821309"/>
    <n v="0"/>
    <n v="5.0737898465171201"/>
    <n v="7.3494687131050762"/>
    <n v="0.4161747343565525"/>
    <n v="0"/>
    <n v="0"/>
    <n v="7.5892112117411052"/>
    <n v="0"/>
    <n v="0"/>
    <n v="0"/>
    <n v="0"/>
    <n v="0"/>
    <n v="44.967118177549338"/>
    <n v="24.53847367182949"/>
    <n v="0"/>
    <n v="9"/>
    <s v="20219"/>
    <s v="2021-9-01"/>
  </r>
  <r>
    <s v="VSR"/>
    <x v="19"/>
    <s v="14005021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9"/>
    <s v="14005020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19"/>
    <s v="14005016-17"/>
    <n v="2021"/>
    <s v="Septiembre"/>
    <n v="11.25"/>
    <s v="USD"/>
    <n v="810"/>
    <n v="303.9880219964565"/>
    <n v="0"/>
    <n v="33.75"/>
    <n v="3.2394373485910655"/>
    <n v="0"/>
    <n v="2.53689492325856"/>
    <n v="3.6747343565525381"/>
    <n v="0.20808736717827625"/>
    <n v="0"/>
    <n v="0"/>
    <n v="6.7459655215476495"/>
    <n v="0"/>
    <n v="0"/>
    <n v="0"/>
    <n v="0"/>
    <n v="0"/>
    <n v="25.434919004451768"/>
    <n v="12.269236835914745"/>
    <n v="0"/>
    <n v="9"/>
    <s v="20219"/>
    <s v="2021-9-01"/>
  </r>
  <r>
    <s v="VSR"/>
    <x v="19"/>
    <s v="14004809-17"/>
    <n v="2021"/>
    <s v="Septiembre"/>
    <n v="11.25"/>
    <s v="USD"/>
    <n v="810"/>
    <n v="342.0396737413721"/>
    <n v="0"/>
    <n v="33.75"/>
    <n v="3.2394373485910655"/>
    <n v="0"/>
    <n v="2.53689492325856"/>
    <n v="3.6747343565525381"/>
    <n v="0.20808736717827625"/>
    <n v="0"/>
    <n v="0"/>
    <n v="6.7459655215476495"/>
    <n v="0"/>
    <n v="0"/>
    <n v="0"/>
    <n v="0"/>
    <n v="0"/>
    <n v="25.434919004451768"/>
    <n v="12.269236835914745"/>
    <n v="0"/>
    <n v="9"/>
    <s v="20219"/>
    <s v="2021-9-01"/>
  </r>
  <r>
    <s v="VSR"/>
    <x v="19"/>
    <s v="14004944-16"/>
    <n v="2021"/>
    <s v="Septiembre"/>
    <n v="99"/>
    <s v="USD"/>
    <n v="6385.5"/>
    <n v="3550.9293155341675"/>
    <n v="0"/>
    <n v="297"/>
    <n v="0"/>
    <n v="638.55000000000007"/>
    <n v="22.324675324675322"/>
    <n v="32.337662337662337"/>
    <n v="1.8311688311688312"/>
    <n v="0"/>
    <n v="0"/>
    <n v="53.180694861533965"/>
    <n v="0"/>
    <n v="0"/>
    <n v="0"/>
    <n v="0"/>
    <n v="0"/>
    <n v="856.19348551109033"/>
    <n v="107.96928415604975"/>
    <n v="0"/>
    <n v="9"/>
    <s v="20219"/>
    <s v="2021-9-01"/>
  </r>
  <r>
    <s v="VIA"/>
    <x v="20"/>
    <s v="14003643-18"/>
    <n v="2021"/>
    <s v="Septiembre"/>
    <n v="112.5"/>
    <s v="CAD"/>
    <n v="3346.875"/>
    <n v="1869.1033850143699"/>
    <n v="47.250000000000007"/>
    <n v="267.75000000000011"/>
    <n v="32.394373485910656"/>
    <n v="0"/>
    <n v="235.12987012987011"/>
    <n v="224.02597402597402"/>
    <n v="22.88961038961039"/>
    <n v="0"/>
    <n v="0"/>
    <n v="27.87395475917258"/>
    <n v="0"/>
    <n v="0"/>
    <n v="0"/>
    <n v="0"/>
    <n v="0"/>
    <n v="511.1907948841523"/>
    <n v="1.2713855795252"/>
    <n v="0"/>
    <n v="9"/>
    <s v="20219"/>
    <s v="2021-9-01"/>
  </r>
  <r>
    <s v="VIA"/>
    <x v="20"/>
    <s v="14003963-18"/>
    <n v="2021"/>
    <s v="Septiembre"/>
    <n v="13.5"/>
    <s v="CAD"/>
    <n v="538.65"/>
    <n v="265.8653510164159"/>
    <n v="5.6700000000000008"/>
    <n v="32.130000000000017"/>
    <n v="3.887324818309279"/>
    <n v="0"/>
    <n v="28.215584415584416"/>
    <n v="26.883116883116884"/>
    <n v="2.7467532467532467"/>
    <n v="0"/>
    <n v="0"/>
    <n v="4.4860670718291864"/>
    <n v="0"/>
    <n v="0"/>
    <n v="0"/>
    <n v="0"/>
    <n v="0"/>
    <n v="62.484087886826757"/>
    <n v="0.15256626954302402"/>
    <n v="0"/>
    <n v="9"/>
    <s v="20219"/>
    <s v="2021-9-01"/>
  </r>
  <r>
    <s v="VIA"/>
    <x v="20"/>
    <s v="14004785-19"/>
    <n v="2021"/>
    <s v="Septiembre"/>
    <n v="78.75"/>
    <s v="CAD"/>
    <n v="2342.8125"/>
    <n v="1086.2449890880862"/>
    <n v="33.074999999999996"/>
    <n v="187.42499999999995"/>
    <n v="22.67606144013746"/>
    <n v="0"/>
    <n v="164.59090909090907"/>
    <n v="156.81818181818181"/>
    <n v="16.022727272727273"/>
    <n v="0"/>
    <n v="0"/>
    <n v="19.511768331420804"/>
    <n v="0"/>
    <n v="0"/>
    <n v="0"/>
    <n v="0"/>
    <n v="0"/>
    <n v="357.83355641890654"/>
    <n v="0.88996990566764"/>
    <n v="0"/>
    <n v="9"/>
    <s v="20219"/>
    <s v="2021-9-01"/>
  </r>
  <r>
    <s v="VIA"/>
    <x v="20"/>
    <s v="14004919-16"/>
    <n v="2021"/>
    <s v="Septiembre"/>
    <n v="45"/>
    <s v="CAD"/>
    <n v="3266.5499999999997"/>
    <n v="1614.0587797882579"/>
    <n v="48.998250000000006"/>
    <n v="277.65674999999999"/>
    <n v="0"/>
    <n v="0"/>
    <n v="94.051948051948045"/>
    <n v="89.610389610389603"/>
    <n v="9.1558441558441555"/>
    <n v="0"/>
    <n v="0"/>
    <n v="27.204979844952433"/>
    <n v="0"/>
    <n v="0"/>
    <n v="0"/>
    <n v="0"/>
    <n v="0"/>
    <n v="220.53171589494434"/>
    <n v="0.50855423181008008"/>
    <n v="0"/>
    <n v="9"/>
    <s v="20219"/>
    <s v="2021-9-01"/>
  </r>
  <r>
    <s v="VIA"/>
    <x v="21"/>
    <s v="14003549-19"/>
    <n v="2021"/>
    <s v="Septiembre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IA"/>
    <x v="21"/>
    <s v="14004432-18"/>
    <n v="2021"/>
    <s v="Septiembre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2"/>
    <s v="14004814-18"/>
    <n v="2021"/>
    <s v="Septiembre"/>
    <n v="247.05"/>
    <s v="USD"/>
    <n v="9387.9"/>
    <n v="3675.1687904477149"/>
    <n v="1000.5525000000001"/>
    <n v="1222.8975000000003"/>
    <n v="71.138044175059804"/>
    <n v="0"/>
    <n v="71.788879870129875"/>
    <n v="110.9586038961039"/>
    <n v="6.2831980519480517"/>
    <n v="0"/>
    <n v="0"/>
    <n v="0"/>
    <n v="0"/>
    <n v="0"/>
    <n v="0"/>
    <n v="0"/>
    <n v="0"/>
    <n v="191.82264455081915"/>
    <n v="2.7919627326373395"/>
    <n v="0"/>
    <n v="9"/>
    <s v="20219"/>
    <s v="2021-9-01"/>
  </r>
  <r>
    <s v="VSR"/>
    <x v="22"/>
    <s v="14004947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2"/>
    <s v="14004840-18"/>
    <n v="2021"/>
    <s v="Septiembre"/>
    <n v="285.3"/>
    <s v="USD"/>
    <n v="10841.4"/>
    <n v="3589.6073716975293"/>
    <n v="1155.4650000000001"/>
    <n v="1412.2350000000004"/>
    <n v="82.152131160269434"/>
    <n v="0"/>
    <n v="82.903733766233785"/>
    <n v="128.13798701298703"/>
    <n v="7.2560064935064936"/>
    <n v="0"/>
    <n v="0"/>
    <n v="0"/>
    <n v="0"/>
    <n v="0"/>
    <n v="0"/>
    <n v="0"/>
    <n v="0"/>
    <n v="221.52196110240322"/>
    <n v="3.2242338296759074"/>
    <n v="0"/>
    <n v="9"/>
    <s v="20219"/>
    <s v="2021-9-01"/>
  </r>
  <r>
    <s v="VSR"/>
    <x v="22"/>
    <s v="14004841-18"/>
    <n v="2021"/>
    <s v="Septiembre"/>
    <n v="136.80000000000001"/>
    <s v="USD"/>
    <n v="5198.4000000000005"/>
    <n v="1958.9746468050193"/>
    <n v="554.04000000000008"/>
    <n v="677.16000000000008"/>
    <n v="39.391558158867362"/>
    <n v="0"/>
    <n v="39.751948051948048"/>
    <n v="61.441558441558442"/>
    <n v="3.4792207792207792"/>
    <n v="0"/>
    <n v="0"/>
    <n v="0"/>
    <n v="0"/>
    <n v="0"/>
    <n v="0"/>
    <n v="0"/>
    <n v="0"/>
    <n v="106.21873213742991"/>
    <n v="1.5460048647026434"/>
    <n v="0"/>
    <n v="9"/>
    <s v="20219"/>
    <s v="2021-9-01"/>
  </r>
  <r>
    <s v="VSR"/>
    <x v="22"/>
    <s v="14004816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2"/>
    <s v="14004813-18"/>
    <n v="2021"/>
    <s v="Septiembre"/>
    <n v="480.71250000000003"/>
    <s v="USD"/>
    <n v="18267.075000000001"/>
    <n v="9005.9881955687579"/>
    <n v="1946.8856250000001"/>
    <n v="2379.5268750000005"/>
    <n v="138.42115790529624"/>
    <n v="0"/>
    <n v="139.68756087662339"/>
    <n v="215.9044237012987"/>
    <n v="12.225913149350649"/>
    <n v="0"/>
    <n v="0"/>
    <n v="0"/>
    <n v="0"/>
    <n v="0"/>
    <n v="0"/>
    <n v="0"/>
    <n v="0"/>
    <n v="373.25052830858391"/>
    <n v="5.4326305813111802"/>
    <n v="0"/>
    <n v="9"/>
    <s v="20219"/>
    <s v="2021-9-01"/>
  </r>
  <r>
    <s v="VSR"/>
    <x v="22"/>
    <s v="14004815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2"/>
    <s v="14004817-19"/>
    <n v="2021"/>
    <s v="Septiembre"/>
    <n v="188.55"/>
    <s v="USD"/>
    <n v="7919.1"/>
    <n v="2659.6282891735655"/>
    <n v="763.62750000000005"/>
    <n v="933.3225000000001"/>
    <n v="54.292969962386266"/>
    <n v="0"/>
    <n v="54.789691558441561"/>
    <n v="84.684253246753244"/>
    <n v="4.7953733766233766"/>
    <n v="0"/>
    <n v="0"/>
    <n v="0"/>
    <n v="0"/>
    <n v="0"/>
    <n v="0"/>
    <n v="0"/>
    <n v="0"/>
    <n v="146.40016041310244"/>
    <n v="2.1308422312842352"/>
    <n v="0"/>
    <n v="9"/>
    <s v="20219"/>
    <s v="2021-9-01"/>
  </r>
  <r>
    <s v="VSR"/>
    <x v="22"/>
    <s v="14004946-19"/>
    <n v="2021"/>
    <s v="Septiembre"/>
    <n v="103.5"/>
    <s v="USD"/>
    <n v="4347"/>
    <n v="1304.7250088618512"/>
    <n v="419.17500000000001"/>
    <n v="512.32500000000005"/>
    <n v="29.802823607037805"/>
    <n v="0"/>
    <n v="30.075487012987011"/>
    <n v="46.48538961038961"/>
    <n v="2.6323051948051943"/>
    <n v="0"/>
    <n v="0"/>
    <n v="0"/>
    <n v="0"/>
    <n v="0"/>
    <n v="0"/>
    <n v="0"/>
    <n v="0"/>
    <n v="80.362856551345004"/>
    <n v="1.169674733163184"/>
    <n v="0"/>
    <n v="9"/>
    <s v="20219"/>
    <s v="2021-9-01"/>
  </r>
  <r>
    <s v="VSR"/>
    <x v="22"/>
    <s v="14004934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2"/>
    <s v="14004819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2"/>
    <s v="14004818-19"/>
    <n v="2021"/>
    <s v="Septiembre"/>
    <n v="320.96250000000003"/>
    <s v="USD"/>
    <n v="13480.425000000001"/>
    <n v="3953.8060822200109"/>
    <n v="1299.8981250000002"/>
    <n v="1588.7643750000004"/>
    <n v="92.421147555303108"/>
    <n v="0"/>
    <n v="93.266700487012997"/>
    <n v="144.1552353896104"/>
    <n v="8.1630073051948049"/>
    <n v="0"/>
    <n v="0"/>
    <n v="0"/>
    <n v="0"/>
    <n v="0"/>
    <n v="0"/>
    <n v="0"/>
    <n v="0"/>
    <n v="249.21220624020361"/>
    <n v="3.6272630583853962"/>
    <n v="0"/>
    <n v="9"/>
    <s v="20219"/>
    <s v="2021-9-01"/>
  </r>
  <r>
    <s v="VSR"/>
    <x v="22"/>
    <s v="14004011-15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2"/>
    <s v="14004013-17"/>
    <n v="2021"/>
    <s v="Septiembre"/>
    <n v="63"/>
    <s v="USD"/>
    <n v="4410"/>
    <n v="1984.0681061034531"/>
    <n v="226.8"/>
    <n v="277.20000000000005"/>
    <n v="18.140849152109968"/>
    <n v="0"/>
    <n v="18.30681818181818"/>
    <n v="28.295454545454547"/>
    <n v="1.6022727272727273"/>
    <n v="0"/>
    <n v="0"/>
    <n v="0"/>
    <n v="0"/>
    <n v="0"/>
    <n v="0"/>
    <n v="0"/>
    <n v="0"/>
    <n v="48.916521379079562"/>
    <n v="0.71197592453411196"/>
    <n v="0"/>
    <n v="9"/>
    <s v="20219"/>
    <s v="2021-9-01"/>
  </r>
  <r>
    <s v="VSR"/>
    <x v="22"/>
    <s v="14002606-14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2"/>
    <s v="14004916-16"/>
    <n v="2021"/>
    <s v="Septiembre"/>
    <n v="135"/>
    <s v="USD"/>
    <n v="9801"/>
    <n v="4530.3119560790592"/>
    <n v="437.40000000000003"/>
    <n v="534.6"/>
    <n v="0"/>
    <n v="972"/>
    <n v="39.228896103896105"/>
    <n v="60.633116883116884"/>
    <n v="3.4334415584415585"/>
    <n v="0"/>
    <n v="0"/>
    <n v="0"/>
    <n v="0"/>
    <n v="0"/>
    <n v="0"/>
    <n v="0"/>
    <n v="0"/>
    <n v="1076.8211172408846"/>
    <n v="1.5256626954302401"/>
    <n v="0"/>
    <n v="9"/>
    <s v="20219"/>
    <s v="2021-9-01"/>
  </r>
  <r>
    <s v="VSR"/>
    <x v="23"/>
    <s v="14004889-18"/>
    <n v="2021"/>
    <s v="Septiembre"/>
    <n v="45"/>
    <s v="USD"/>
    <n v="1440"/>
    <n v="571.04367602295929"/>
    <n v="0"/>
    <n v="90"/>
    <n v="12.957749394364262"/>
    <n v="0"/>
    <n v="12.219598583234948"/>
    <n v="14.698937426210152"/>
    <n v="0.832349468713105"/>
    <n v="0"/>
    <n v="0"/>
    <n v="0"/>
    <n v="0"/>
    <n v="0"/>
    <n v="0"/>
    <n v="0"/>
    <n v="0"/>
    <n v="68.267565378882637"/>
    <n v="40.516679900724441"/>
    <n v="0"/>
    <n v="9"/>
    <s v="20219"/>
    <s v="2021-9-01"/>
  </r>
  <r>
    <s v="VSR"/>
    <x v="23"/>
    <s v="14004744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3"/>
    <s v="14004893-18"/>
    <n v="2021"/>
    <s v="Septiembre"/>
    <n v="22.5"/>
    <s v="USD"/>
    <n v="720"/>
    <n v="283.30442789171332"/>
    <n v="0"/>
    <n v="45"/>
    <n v="6.4788746971821309"/>
    <n v="0"/>
    <n v="6.1097992916174739"/>
    <n v="7.3494687131050762"/>
    <n v="0.4161747343565525"/>
    <n v="0"/>
    <n v="0"/>
    <n v="0"/>
    <n v="0"/>
    <n v="0"/>
    <n v="0"/>
    <n v="0"/>
    <n v="0"/>
    <n v="34.133782689441318"/>
    <n v="20.25833995036222"/>
    <n v="0"/>
    <n v="9"/>
    <s v="20219"/>
    <s v="2021-9-01"/>
  </r>
  <r>
    <s v="VSR"/>
    <x v="23"/>
    <s v="14004891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3"/>
    <s v="14004681-18"/>
    <n v="2021"/>
    <s v="Septiembre"/>
    <n v="157.5"/>
    <s v="USD"/>
    <n v="5512.5"/>
    <n v="2721.4613526434468"/>
    <n v="0"/>
    <n v="315"/>
    <n v="45.352122880274919"/>
    <n v="0"/>
    <n v="42.768595041322314"/>
    <n v="51.446280991735534"/>
    <n v="2.9132231404958677"/>
    <n v="0"/>
    <n v="0"/>
    <n v="0"/>
    <n v="0"/>
    <n v="0"/>
    <n v="0"/>
    <n v="0"/>
    <n v="0"/>
    <n v="238.93647882608926"/>
    <n v="141.80837965253554"/>
    <n v="0"/>
    <n v="9"/>
    <s v="20219"/>
    <s v="2021-9-01"/>
  </r>
  <r>
    <s v="VSR"/>
    <x v="23"/>
    <s v="14004834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4"/>
    <s v="14003816-18"/>
    <n v="2021"/>
    <s v="Septiembre"/>
    <n v="22.05"/>
    <s v="USD"/>
    <n v="547.50149999999996"/>
    <n v="287.61951323488643"/>
    <n v="0"/>
    <n v="26.46"/>
    <n v="6.3492972032384891"/>
    <n v="0"/>
    <n v="7.7541322314049594"/>
    <n v="7.7169421487603307"/>
    <n v="0.43698347107438018"/>
    <n v="0"/>
    <n v="0"/>
    <n v="4.5597854839452099"/>
    <n v="0"/>
    <n v="0"/>
    <n v="0"/>
    <n v="0"/>
    <n v="0"/>
    <n v="40.321016486539854"/>
    <n v="19.853173151354973"/>
    <n v="0"/>
    <n v="9"/>
    <s v="20219"/>
    <s v="2021-9-01"/>
  </r>
  <r>
    <s v="VSR"/>
    <x v="24"/>
    <s v="14003812-19"/>
    <n v="2021"/>
    <s v="Septiembre"/>
    <n v="5.4"/>
    <s v="USD"/>
    <n v="134.08199999999999"/>
    <n v="68.977881357975804"/>
    <n v="0"/>
    <n v="6.48"/>
    <n v="1.5549299273237116"/>
    <n v="0"/>
    <n v="1.8989711587114186"/>
    <n v="1.8898633833698772"/>
    <n v="0.10701636026311352"/>
    <n v="0"/>
    <n v="0"/>
    <n v="1.1166821593335208"/>
    <n v="0"/>
    <n v="0"/>
    <n v="0"/>
    <n v="0"/>
    <n v="0"/>
    <n v="9.8745346497648647"/>
    <n v="4.8620015880869332"/>
    <n v="0"/>
    <n v="9"/>
    <s v="20219"/>
    <s v="2021-9-01"/>
  </r>
  <r>
    <s v="VSR"/>
    <x v="24"/>
    <s v="14003820-18"/>
    <n v="2021"/>
    <s v="Septiembre"/>
    <n v="16.650000000000002"/>
    <s v="USD"/>
    <n v="413.41950000000003"/>
    <n v="218.4318832927911"/>
    <n v="0"/>
    <n v="19.98"/>
    <n v="4.7943672759147775"/>
    <n v="0"/>
    <n v="5.8551610726935408"/>
    <n v="5.8270787653904552"/>
    <n v="0.32996711081126667"/>
    <n v="0"/>
    <n v="0"/>
    <n v="3.4431033246116898"/>
    <n v="0"/>
    <n v="0"/>
    <n v="0"/>
    <n v="0"/>
    <n v="0"/>
    <n v="30.446481836774996"/>
    <n v="14.991171563268043"/>
    <n v="0"/>
    <n v="9"/>
    <s v="20219"/>
    <s v="2021-9-01"/>
  </r>
  <r>
    <s v="VSR"/>
    <x v="24"/>
    <s v="14003817-19"/>
    <n v="2021"/>
    <s v="Septiembre"/>
    <n v="14.85"/>
    <s v="USD"/>
    <n v="368.72549999999995"/>
    <n v="187.0006575822529"/>
    <n v="0"/>
    <n v="17.82"/>
    <n v="4.2760573001402067"/>
    <n v="0"/>
    <n v="5.2221706864564013"/>
    <n v="5.1971243042671613"/>
    <n v="0.29429499072356213"/>
    <n v="0"/>
    <n v="0"/>
    <n v="3.0708759381671822"/>
    <n v="0"/>
    <n v="0"/>
    <n v="0"/>
    <n v="0"/>
    <n v="0"/>
    <n v="27.154970286853377"/>
    <n v="13.370504367239066"/>
    <n v="0"/>
    <n v="9"/>
    <s v="20219"/>
    <s v="2021-9-01"/>
  </r>
  <r>
    <s v="VSR"/>
    <x v="24"/>
    <s v="14004704-19"/>
    <n v="2021"/>
    <s v="Septiembre"/>
    <n v="135"/>
    <s v="USD"/>
    <n v="3273.75"/>
    <n v="1713.1310280688781"/>
    <n v="0"/>
    <n v="156.6"/>
    <n v="38.873248183092791"/>
    <n v="0"/>
    <n v="47.474278967785459"/>
    <n v="47.246584584246925"/>
    <n v="2.6754090065778375"/>
    <n v="0"/>
    <n v="0"/>
    <n v="27.26494398292175"/>
    <n v="0"/>
    <n v="0"/>
    <n v="0"/>
    <n v="0"/>
    <n v="0"/>
    <n v="246.21125624370529"/>
    <n v="121.55003970217332"/>
    <n v="0"/>
    <n v="9"/>
    <s v="20219"/>
    <s v="2021-9-01"/>
  </r>
  <r>
    <s v="VSR"/>
    <x v="24"/>
    <s v="14004703-19"/>
    <n v="2021"/>
    <s v="Septiembre"/>
    <n v="27"/>
    <s v="USD"/>
    <n v="894.2399999999999"/>
    <n v="603.53555640114314"/>
    <n v="0"/>
    <n v="31.319999999999997"/>
    <n v="7.774649636618558"/>
    <n v="0"/>
    <n v="9.4948557935570914"/>
    <n v="9.4493169168493854"/>
    <n v="0.5350818013155676"/>
    <n v="0"/>
    <n v="0"/>
    <n v="7.4475459357886038"/>
    <n v="0"/>
    <n v="0"/>
    <n v="0"/>
    <n v="0"/>
    <n v="0"/>
    <n v="51.23680838794531"/>
    <n v="24.310007940434666"/>
    <n v="0"/>
    <n v="9"/>
    <s v="20219"/>
    <s v="2021-9-01"/>
  </r>
  <r>
    <s v="VSR"/>
    <x v="24"/>
    <s v="14004706-19"/>
    <n v="2021"/>
    <s v="Septiembre"/>
    <n v="72.900000000000006"/>
    <s v="USD"/>
    <n v="1767.825"/>
    <n v="912.07919512124465"/>
    <n v="0"/>
    <n v="84.564000000000007"/>
    <n v="20.991554018870108"/>
    <n v="0"/>
    <n v="25.636110642604155"/>
    <n v="25.513155675493341"/>
    <n v="1.4447208635520328"/>
    <n v="0"/>
    <n v="0"/>
    <n v="14.723069750777745"/>
    <n v="0"/>
    <n v="0"/>
    <n v="0"/>
    <n v="0"/>
    <n v="0"/>
    <n v="132.95407837160087"/>
    <n v="65.637021439173594"/>
    <n v="0"/>
    <n v="9"/>
    <s v="20219"/>
    <s v="2021-9-01"/>
  </r>
  <r>
    <s v="VSR"/>
    <x v="24"/>
    <s v="14004701-19"/>
    <n v="2021"/>
    <s v="Septiembre"/>
    <n v="29.7"/>
    <s v="USD"/>
    <n v="983.66399999999987"/>
    <n v="647.37947398354254"/>
    <n v="0"/>
    <n v="35.64"/>
    <n v="8.5521146002804134"/>
    <n v="0"/>
    <n v="10.444341372912803"/>
    <n v="10.394248608534323"/>
    <n v="0.58858998144712427"/>
    <n v="0"/>
    <n v="0"/>
    <n v="8.1923005293674649"/>
    <n v="0"/>
    <n v="0"/>
    <n v="0"/>
    <n v="0"/>
    <n v="0"/>
    <n v="56.360489226739851"/>
    <n v="26.741008734478132"/>
    <n v="0"/>
    <n v="9"/>
    <s v="20219"/>
    <s v="2021-9-01"/>
  </r>
  <r>
    <s v="VSR"/>
    <x v="24"/>
    <s v="14004705-19"/>
    <n v="2021"/>
    <s v="Septiembre"/>
    <n v="108"/>
    <s v="USD"/>
    <n v="2619"/>
    <n v="1378.6116453990801"/>
    <n v="0"/>
    <n v="125.27999999999999"/>
    <n v="31.098598546474232"/>
    <n v="0"/>
    <n v="37.979423174228366"/>
    <n v="37.797267667397541"/>
    <n v="2.1403272052622704"/>
    <n v="0"/>
    <n v="0"/>
    <n v="21.8119551863374"/>
    <n v="0"/>
    <n v="0"/>
    <n v="0"/>
    <n v="0"/>
    <n v="0"/>
    <n v="196.96900499496422"/>
    <n v="97.240031761738663"/>
    <n v="0"/>
    <n v="9"/>
    <s v="20219"/>
    <s v="2021-9-01"/>
  </r>
  <r>
    <s v="VSR"/>
    <x v="24"/>
    <s v="14004702-19"/>
    <n v="2021"/>
    <s v="Septiembre"/>
    <n v="40.5"/>
    <s v="USD"/>
    <n v="1341.36"/>
    <n v="908.34339320570643"/>
    <n v="0"/>
    <n v="46.98"/>
    <n v="11.661974454927837"/>
    <n v="0"/>
    <n v="14.242283690335638"/>
    <n v="14.173975375274077"/>
    <n v="0.80262270197335139"/>
    <n v="0"/>
    <n v="0"/>
    <n v="11.171318903682906"/>
    <n v="0"/>
    <n v="0"/>
    <n v="0"/>
    <n v="0"/>
    <n v="0"/>
    <n v="76.855212581917968"/>
    <n v="36.465011910651995"/>
    <n v="0"/>
    <n v="9"/>
    <s v="20219"/>
    <s v="2021-9-01"/>
  </r>
  <r>
    <s v="VSR"/>
    <x v="24"/>
    <s v="14004693-19"/>
    <n v="2021"/>
    <s v="Septiembre"/>
    <n v="148.5"/>
    <s v="USD"/>
    <n v="3601.125"/>
    <n v="1817.4213318511006"/>
    <n v="0"/>
    <n v="178.2"/>
    <n v="42.760573001402065"/>
    <n v="0"/>
    <n v="52.221706864564005"/>
    <n v="51.971243042671617"/>
    <n v="2.9429499072356213"/>
    <n v="0"/>
    <n v="0"/>
    <n v="29.991438381213925"/>
    <n v="0"/>
    <n v="0"/>
    <n v="0"/>
    <n v="0"/>
    <n v="0"/>
    <n v="270.83238186807586"/>
    <n v="133.70504367239067"/>
    <n v="0"/>
    <n v="9"/>
    <s v="20219"/>
    <s v="2021-9-01"/>
  </r>
  <r>
    <s v="VSR"/>
    <x v="24"/>
    <s v="14004687-19"/>
    <n v="2021"/>
    <s v="Septiembre"/>
    <n v="88.2"/>
    <s v="USD"/>
    <n v="2921.1839999999997"/>
    <n v="1931.7420036109029"/>
    <n v="0"/>
    <n v="105.84"/>
    <n v="25.397188812953956"/>
    <n v="0"/>
    <n v="31.016528925619838"/>
    <n v="30.867768595041323"/>
    <n v="1.7479338842975207"/>
    <n v="0"/>
    <n v="0"/>
    <n v="24.328650056909439"/>
    <n v="0"/>
    <n v="0"/>
    <n v="0"/>
    <n v="0"/>
    <n v="0"/>
    <n v="167.37357406728802"/>
    <n v="79.412692605419892"/>
    <n v="0"/>
    <n v="9"/>
    <s v="20219"/>
    <s v="2021-9-01"/>
  </r>
  <r>
    <s v="VSR"/>
    <x v="24"/>
    <s v="14004943-16"/>
    <n v="2021"/>
    <s v="Septiembre"/>
    <n v="4.05"/>
    <s v="USD"/>
    <n v="294.02999999999997"/>
    <n v="135.90935868237176"/>
    <n v="0"/>
    <n v="44.144999999999996"/>
    <n v="0"/>
    <n v="0"/>
    <n v="1.4242283690335638"/>
    <n v="1.4173975375274075"/>
    <n v="8.0262270197335131E-2"/>
    <n v="0"/>
    <n v="0"/>
    <n v="2.4487854843217964"/>
    <n v="0"/>
    <n v="0"/>
    <n v="0"/>
    <n v="0"/>
    <n v="0"/>
    <n v="9.0171748521453008"/>
    <n v="3.646501191065199"/>
    <n v="0"/>
    <n v="9"/>
    <s v="20219"/>
    <s v="2021-9-01"/>
  </r>
  <r>
    <s v="VSR"/>
    <x v="25"/>
    <s v="14004739-19"/>
    <n v="2021"/>
    <s v="Septiembre"/>
    <n v="103.5"/>
    <s v="EUR"/>
    <n v="2103.9480000000003"/>
    <n v="1278.7837645599038"/>
    <n v="0"/>
    <n v="85.387500000000003"/>
    <n v="29.802823607037805"/>
    <n v="0"/>
    <n v="51.056670602125159"/>
    <n v="47.749409681227874"/>
    <n v="3.1213105076741443"/>
    <n v="0"/>
    <n v="0"/>
    <n v="0"/>
    <n v="0"/>
    <n v="0"/>
    <n v="0"/>
    <n v="0"/>
    <n v="0"/>
    <n v="195.11575456269338"/>
    <n v="93.188363771666204"/>
    <n v="0"/>
    <n v="9"/>
    <s v="20219"/>
    <s v="2021-9-01"/>
  </r>
  <r>
    <s v="VSR"/>
    <x v="25"/>
    <s v="14003165-16"/>
    <n v="2021"/>
    <s v="Septiembre"/>
    <n v="22.5"/>
    <s v="EUR"/>
    <n v="1930.5"/>
    <n v="939.08813941817596"/>
    <n v="0"/>
    <n v="33.907500000000006"/>
    <n v="6.4788746971821309"/>
    <n v="0"/>
    <n v="11.099276217853294"/>
    <n v="10.380306452440841"/>
    <n v="0.67854576253785748"/>
    <n v="0"/>
    <n v="0"/>
    <n v="0"/>
    <n v="0"/>
    <n v="0"/>
    <n v="0"/>
    <n v="0"/>
    <n v="0"/>
    <n v="42.416468383194214"/>
    <n v="20.25833995036222"/>
    <n v="0"/>
    <n v="9"/>
    <s v="20219"/>
    <s v="2021-9-01"/>
  </r>
  <r>
    <s v="VSR"/>
    <x v="25"/>
    <s v="14003720-18"/>
    <n v="2021"/>
    <s v="Septiembre"/>
    <n v="0"/>
    <s v="E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5"/>
    <s v="14003719-19"/>
    <n v="2021"/>
    <s v="Septiembre"/>
    <n v="4398.75"/>
    <s v="EUR"/>
    <n v="111481.92"/>
    <n v="54791.094216543963"/>
    <n v="0"/>
    <n v="35225.19"/>
    <n v="1266.6200032991067"/>
    <n v="0"/>
    <n v="2169.9085005903189"/>
    <n v="2029.3499114521846"/>
    <n v="132.65569657615112"/>
    <n v="0"/>
    <n v="0"/>
    <n v="0"/>
    <n v="0"/>
    <n v="0"/>
    <n v="0"/>
    <n v="0"/>
    <n v="0"/>
    <n v="8292.419568914469"/>
    <n v="3960.5054602958139"/>
    <n v="0"/>
    <n v="9"/>
    <s v="20219"/>
    <s v="2021-9-01"/>
  </r>
  <r>
    <s v="VSR"/>
    <x v="25"/>
    <s v="14005008-16"/>
    <n v="2021"/>
    <s v="Septiembre"/>
    <n v="0"/>
    <s v="E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5"/>
    <s v="14004090-19"/>
    <n v="2021"/>
    <s v="Septiembre"/>
    <n v="882"/>
    <s v="EUR"/>
    <n v="21567.546000000002"/>
    <n v="13624.792845107961"/>
    <n v="0"/>
    <n v="2997.9179999999997"/>
    <n v="253.97188812953954"/>
    <n v="0"/>
    <n v="435.09162773984917"/>
    <n v="406.90801293568097"/>
    <n v="26.59899389148401"/>
    <n v="0"/>
    <n v="0"/>
    <n v="0"/>
    <n v="0"/>
    <n v="0"/>
    <n v="0"/>
    <n v="0"/>
    <n v="0"/>
    <n v="1662.7255606212132"/>
    <n v="794.12692605419898"/>
    <n v="0"/>
    <n v="9"/>
    <s v="20219"/>
    <s v="2021-9-01"/>
  </r>
  <r>
    <s v="VSR"/>
    <x v="25"/>
    <s v="14004494-19"/>
    <n v="2021"/>
    <s v="Septiembre"/>
    <n v="0"/>
    <s v="E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6"/>
    <s v="14004682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6"/>
    <s v="14004685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6"/>
    <s v="14004686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6"/>
    <s v="14004683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6"/>
    <s v="14004684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6"/>
    <s v="14003875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6"/>
    <s v="14003876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6"/>
    <s v="14003877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6"/>
    <s v="14003879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6"/>
    <s v="14004300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6"/>
    <s v="14004777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6"/>
    <s v="14003881-0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6"/>
    <s v="14003887-10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6"/>
    <s v="14004919-16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27"/>
    <s v="14003595-20"/>
    <n v="2021"/>
    <s v="Septiembre"/>
    <n v="121.5"/>
    <s v="USD"/>
    <n v="4860"/>
    <n v="3705.4374793656575"/>
    <n v="0"/>
    <n v="0"/>
    <n v="34.98592336478351"/>
    <n v="0"/>
    <n v="249.14559125085441"/>
    <n v="112.35977644646377"/>
    <n v="11.480238028225644"/>
    <n v="0"/>
    <n v="0"/>
    <n v="40.475793129285897"/>
    <n v="0"/>
    <n v="0"/>
    <n v="0"/>
    <n v="0"/>
    <n v="0"/>
    <n v="522.85643458678567"/>
    <n v="109.39503573195597"/>
    <n v="0"/>
    <n v="9"/>
    <s v="20219"/>
    <s v="2021-9-01"/>
  </r>
  <r>
    <s v="VSR"/>
    <x v="27"/>
    <s v="14004794-18"/>
    <n v="2021"/>
    <s v="Septiembre"/>
    <n v="29.7"/>
    <s v="USD"/>
    <n v="1069.2"/>
    <n v="556.41958428040061"/>
    <n v="0"/>
    <n v="0"/>
    <n v="8.5521146002804134"/>
    <n v="0"/>
    <n v="60.902255639097746"/>
    <n v="27.465723131357805"/>
    <n v="2.8062804068996017"/>
    <n v="0"/>
    <n v="0"/>
    <n v="8.9046744884428968"/>
    <n v="0"/>
    <n v="0"/>
    <n v="0"/>
    <n v="0"/>
    <n v="0"/>
    <n v="126.81994240027618"/>
    <n v="26.741008734478132"/>
    <n v="0"/>
    <n v="9"/>
    <s v="20219"/>
    <s v="2021-9-01"/>
  </r>
  <r>
    <s v="VSR"/>
    <x v="28"/>
    <s v="14004202-14"/>
    <n v="2021"/>
    <s v="Septiembre"/>
    <n v="180"/>
    <s v="GBP"/>
    <n v="5832"/>
    <n v="2594.088022753016"/>
    <n v="0"/>
    <n v="0"/>
    <n v="51.830997577457047"/>
    <n v="0"/>
    <n v="331.42857142857144"/>
    <n v="238.96103896103895"/>
    <n v="24.415584415584416"/>
    <n v="0"/>
    <n v="0"/>
    <n v="48.570951755143078"/>
    <n v="0"/>
    <n v="0"/>
    <n v="0"/>
    <n v="0"/>
    <n v="0"/>
    <n v="805.44286616323564"/>
    <n v="162.06671960289776"/>
    <n v="0"/>
    <n v="9"/>
    <s v="20219"/>
    <s v="2021-9-01"/>
  </r>
  <r>
    <s v="VSR"/>
    <x v="29"/>
    <s v="14004612-18"/>
    <n v="2021"/>
    <s v="Septiembre"/>
    <n v="189"/>
    <s v="USD"/>
    <n v="5964.84"/>
    <n v="3665.1408855229056"/>
    <n v="0"/>
    <n v="0"/>
    <n v="54.422547456329902"/>
    <n v="0"/>
    <n v="90.000000000000014"/>
    <n v="125.75757575757576"/>
    <n v="7.1212121212121211"/>
    <n v="0"/>
    <n v="0"/>
    <n v="49.677290100676892"/>
    <n v="0"/>
    <n v="0"/>
    <n v="0"/>
    <n v="0"/>
    <n v="0"/>
    <n v="442.72613356250741"/>
    <n v="170.17005558304265"/>
    <n v="0"/>
    <n v="9"/>
    <s v="20219"/>
    <s v="2021-9-01"/>
  </r>
  <r>
    <s v="VSR"/>
    <x v="29"/>
    <s v="14004625-18"/>
    <n v="2021"/>
    <s v="Septiembre"/>
    <n v="189"/>
    <s v="USD"/>
    <n v="5964.84"/>
    <n v="3622.7507909724845"/>
    <n v="0"/>
    <n v="0"/>
    <n v="54.422547456329902"/>
    <n v="0"/>
    <n v="90.000000000000014"/>
    <n v="125.75757575757576"/>
    <n v="7.1212121212121211"/>
    <n v="0"/>
    <n v="0"/>
    <n v="49.677290100676892"/>
    <n v="0"/>
    <n v="0"/>
    <n v="0"/>
    <n v="0"/>
    <n v="0"/>
    <n v="442.72613356250741"/>
    <n v="170.17005558304265"/>
    <n v="0"/>
    <n v="9"/>
    <s v="20219"/>
    <s v="2021-9-01"/>
  </r>
  <r>
    <s v="VSR"/>
    <x v="29"/>
    <s v="14004609-18"/>
    <n v="2021"/>
    <s v="Septiembre"/>
    <n v="62.1"/>
    <s v="USD"/>
    <n v="1959.876"/>
    <n v="1095.5289553654977"/>
    <n v="0"/>
    <n v="0"/>
    <n v="17.881694164222683"/>
    <n v="0"/>
    <n v="29.571428571428569"/>
    <n v="41.320346320346324"/>
    <n v="2.33982683982684"/>
    <n v="0"/>
    <n v="0"/>
    <n v="16.322538175936693"/>
    <n v="0"/>
    <n v="0"/>
    <n v="0"/>
    <n v="0"/>
    <n v="0"/>
    <n v="145.46715817053817"/>
    <n v="55.913018262999721"/>
    <n v="0"/>
    <n v="9"/>
    <s v="20219"/>
    <s v="2021-9-01"/>
  </r>
  <r>
    <s v="VSR"/>
    <x v="30"/>
    <s v="14002618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31"/>
    <s v="14004732-17"/>
    <n v="2021"/>
    <s v="Septiembre"/>
    <n v="58.5"/>
    <s v="USD"/>
    <n v="6318"/>
    <n v="3088.4888156944562"/>
    <n v="0"/>
    <n v="432.90000000000003"/>
    <n v="16.845074212673541"/>
    <n v="315.90000000000003"/>
    <n v="10.435255920550039"/>
    <n v="0"/>
    <n v="1.0502291825821239"/>
    <n v="0"/>
    <n v="0"/>
    <n v="0"/>
    <n v="0"/>
    <n v="0"/>
    <n v="0"/>
    <n v="0"/>
    <n v="0"/>
    <n v="348.97372652937401"/>
    <n v="21.588241426241773"/>
    <n v="0"/>
    <n v="9"/>
    <s v="20219"/>
    <s v="2021-9-01"/>
  </r>
  <r>
    <s v="VSR"/>
    <x v="31"/>
    <s v="14004774-19"/>
    <n v="2021"/>
    <s v="Septiembre"/>
    <n v="457.65000000000003"/>
    <s v="USD"/>
    <n v="16946.779500000001"/>
    <n v="7289.6192636081068"/>
    <n v="0"/>
    <n v="1762.6389750000001"/>
    <n v="131.78031134068456"/>
    <n v="847.33897500000012"/>
    <n v="81.635809778456846"/>
    <n v="0"/>
    <n v="8.216023682200154"/>
    <n v="0"/>
    <n v="0"/>
    <n v="0"/>
    <n v="0"/>
    <n v="0"/>
    <n v="0"/>
    <n v="0"/>
    <n v="0"/>
    <n v="1106.0772817721024"/>
    <n v="168.88647331144526"/>
    <n v="0"/>
    <n v="9"/>
    <s v="20219"/>
    <s v="2021-9-01"/>
  </r>
  <r>
    <s v="VSR"/>
    <x v="31"/>
    <s v="14004773-19"/>
    <n v="2021"/>
    <s v="Septiembre"/>
    <n v="484.65000000000003"/>
    <s v="USD"/>
    <n v="17946.589500000002"/>
    <n v="6876.2093483699027"/>
    <n v="0"/>
    <n v="1866.629475"/>
    <n v="139.55496097730312"/>
    <n v="897.32947500000012"/>
    <n v="86.452081741787623"/>
    <n v="0"/>
    <n v="8.7007448433919041"/>
    <n v="0"/>
    <n v="0"/>
    <n v="0"/>
    <n v="0"/>
    <n v="0"/>
    <n v="0"/>
    <n v="0"/>
    <n v="0"/>
    <n v="1171.3325786318135"/>
    <n v="178.85027704663375"/>
    <n v="0"/>
    <n v="9"/>
    <s v="20219"/>
    <s v="2021-9-01"/>
  </r>
  <r>
    <s v="VSR"/>
    <x v="31"/>
    <s v="14004731-18"/>
    <n v="2021"/>
    <s v="Septiembre"/>
    <n v="404.1"/>
    <s v="USD"/>
    <n v="14963.823000000002"/>
    <n v="8002.6738001472695"/>
    <n v="0"/>
    <n v="1556.3911499999999"/>
    <n v="116.36058956139108"/>
    <n v="748.19115000000011"/>
    <n v="72.083537051184109"/>
    <n v="0"/>
    <n v="7.2546600458365171"/>
    <n v="0"/>
    <n v="0"/>
    <n v="0"/>
    <n v="0"/>
    <n v="0"/>
    <n v="0"/>
    <n v="0"/>
    <n v="0"/>
    <n v="976.6542763336754"/>
    <n v="149.12492923665471"/>
    <n v="0"/>
    <n v="9"/>
    <s v="20219"/>
    <s v="2021-9-01"/>
  </r>
  <r>
    <s v="VSR"/>
    <x v="31"/>
    <s v="14004725-19"/>
    <n v="2021"/>
    <s v="Septiembre"/>
    <n v="450"/>
    <s v="USD"/>
    <n v="12555"/>
    <n v="5710.4367602295933"/>
    <n v="0"/>
    <n v="1527.75"/>
    <n v="129.57749394364262"/>
    <n v="627.75"/>
    <n v="80.271199388846455"/>
    <n v="0"/>
    <n v="8.0786860198624915"/>
    <n v="0"/>
    <n v="0"/>
    <n v="0"/>
    <n v="0"/>
    <n v="0"/>
    <n v="0"/>
    <n v="0"/>
    <n v="0"/>
    <n v="882.1632809951841"/>
    <n v="166.06339558647517"/>
    <n v="0"/>
    <n v="9"/>
    <s v="20219"/>
    <s v="2021-9-01"/>
  </r>
  <r>
    <s v="VSR"/>
    <x v="31"/>
    <s v="14004726-19"/>
    <n v="2021"/>
    <s v="Septiembre"/>
    <n v="450"/>
    <s v="USD"/>
    <n v="12555"/>
    <n v="5743.1545596524484"/>
    <n v="0"/>
    <n v="1527.75"/>
    <n v="129.57749394364262"/>
    <n v="627.75"/>
    <n v="80.271199388846455"/>
    <n v="0"/>
    <n v="8.0786860198624915"/>
    <n v="0"/>
    <n v="0"/>
    <n v="0"/>
    <n v="0"/>
    <n v="0"/>
    <n v="0"/>
    <n v="0"/>
    <n v="0"/>
    <n v="882.1632809951841"/>
    <n v="166.06339558647517"/>
    <n v="0"/>
    <n v="9"/>
    <s v="20219"/>
    <s v="2021-9-01"/>
  </r>
  <r>
    <s v="VSR"/>
    <x v="31"/>
    <s v="14004733-19"/>
    <n v="2021"/>
    <s v="Septiembre"/>
    <n v="490.05"/>
    <s v="USD"/>
    <n v="13672.395"/>
    <n v="6131.1990338705891"/>
    <n v="0"/>
    <n v="1663.71975"/>
    <n v="141.10989090462684"/>
    <n v="683.61975000000007"/>
    <n v="87.415336134453781"/>
    <n v="0"/>
    <n v="8.7976890756302524"/>
    <n v="0"/>
    <n v="0"/>
    <n v="0"/>
    <n v="0"/>
    <n v="0"/>
    <n v="0"/>
    <n v="0"/>
    <n v="0"/>
    <n v="960.67581300375559"/>
    <n v="180.84303779367147"/>
    <n v="0"/>
    <n v="9"/>
    <s v="20219"/>
    <s v="2021-9-01"/>
  </r>
  <r>
    <s v="VSR"/>
    <x v="31"/>
    <s v="14004727-19"/>
    <n v="2021"/>
    <s v="Septiembre"/>
    <n v="495"/>
    <s v="USD"/>
    <n v="13810.5"/>
    <n v="6318.6367080791169"/>
    <n v="0"/>
    <n v="1680.5250000000001"/>
    <n v="142.53524333800689"/>
    <n v="690.52499999999998"/>
    <n v="88.298319327731079"/>
    <n v="0"/>
    <n v="8.8865546218487399"/>
    <n v="0"/>
    <n v="0"/>
    <n v="0"/>
    <n v="0"/>
    <n v="0"/>
    <n v="0"/>
    <n v="0"/>
    <n v="0"/>
    <n v="970.37960909470246"/>
    <n v="182.66973514512267"/>
    <n v="0"/>
    <n v="9"/>
    <s v="20219"/>
    <s v="2021-9-01"/>
  </r>
  <r>
    <s v="VSR"/>
    <x v="31"/>
    <s v="14004728-20"/>
    <n v="2021"/>
    <s v="Septiembre"/>
    <n v="454.95"/>
    <s v="USD"/>
    <n v="12693.105"/>
    <n v="5567.9180803074623"/>
    <n v="0"/>
    <n v="1544.5552499999999"/>
    <n v="131.00284637702271"/>
    <n v="634.65525000000002"/>
    <n v="81.154182582123767"/>
    <n v="0"/>
    <n v="8.167551566080979"/>
    <n v="0"/>
    <n v="0"/>
    <n v="0"/>
    <n v="0"/>
    <n v="0"/>
    <n v="0"/>
    <n v="0"/>
    <n v="0"/>
    <n v="891.86707708613119"/>
    <n v="167.8900929379264"/>
    <n v="0"/>
    <n v="9"/>
    <s v="20219"/>
    <s v="2021-9-01"/>
  </r>
  <r>
    <s v="VSR"/>
    <x v="31"/>
    <s v="14004914-19"/>
    <n v="2021"/>
    <s v="Septiembre"/>
    <n v="360"/>
    <s v="USD"/>
    <n v="10044"/>
    <n v="4308.4432236067823"/>
    <n v="0"/>
    <n v="1222.2"/>
    <n v="103.66199515491409"/>
    <n v="502.2"/>
    <n v="64.216959511077164"/>
    <n v="0"/>
    <n v="6.4629488158899928"/>
    <n v="0"/>
    <n v="0"/>
    <n v="0"/>
    <n v="0"/>
    <n v="0"/>
    <n v="0"/>
    <n v="0"/>
    <n v="0"/>
    <n v="705.73062479614725"/>
    <n v="132.85071646918013"/>
    <n v="0"/>
    <n v="9"/>
    <s v="20219"/>
    <s v="2021-9-01"/>
  </r>
  <r>
    <s v="VSR"/>
    <x v="31"/>
    <s v="14004919-17"/>
    <n v="2021"/>
    <s v="Septiembre"/>
    <n v="360"/>
    <s v="USD"/>
    <n v="21600"/>
    <n v="12836.275537007361"/>
    <n v="0"/>
    <n v="1800"/>
    <n v="0"/>
    <n v="3240"/>
    <n v="64.216959511077164"/>
    <n v="0"/>
    <n v="6.4629488158899928"/>
    <n v="0"/>
    <n v="0"/>
    <n v="0"/>
    <n v="0"/>
    <n v="0"/>
    <n v="0"/>
    <n v="0"/>
    <n v="0"/>
    <n v="3443.5306247961471"/>
    <n v="132.85071646918013"/>
    <n v="0"/>
    <n v="9"/>
    <s v="20219"/>
    <s v="2021-9-01"/>
  </r>
  <r>
    <s v="VSR"/>
    <x v="31"/>
    <s v="14005010-20"/>
    <n v="2021"/>
    <s v="Septiembre"/>
    <n v="269.10000000000002"/>
    <s v="USD"/>
    <n v="10764"/>
    <n v="5784.0940539953399"/>
    <n v="0"/>
    <n v="1076.4000000000001"/>
    <n v="0"/>
    <n v="1749.15"/>
    <n v="48.002177234530187"/>
    <n v="0"/>
    <n v="4.8310542398777701"/>
    <n v="0"/>
    <n v="0"/>
    <n v="0"/>
    <n v="0"/>
    <n v="0"/>
    <n v="0"/>
    <n v="0"/>
    <n v="0"/>
    <n v="1901.2891420351202"/>
    <n v="99.305910560712164"/>
    <n v="0"/>
    <n v="9"/>
    <s v="20219"/>
    <s v="2021-9-01"/>
  </r>
  <r>
    <s v="VSR"/>
    <x v="31"/>
    <s v="14005009-20"/>
    <n v="2021"/>
    <s v="Septiembre"/>
    <n v="269.10000000000002"/>
    <s v="USD"/>
    <n v="10764"/>
    <n v="5176.71053132407"/>
    <n v="0"/>
    <n v="1076.4000000000001"/>
    <n v="0"/>
    <n v="1749.15"/>
    <n v="48.002177234530187"/>
    <n v="0"/>
    <n v="4.8310542398777701"/>
    <n v="0"/>
    <n v="0"/>
    <n v="0"/>
    <n v="0"/>
    <n v="0"/>
    <n v="0"/>
    <n v="0"/>
    <n v="0"/>
    <n v="1901.2891420351202"/>
    <n v="99.305910560712164"/>
    <n v="0"/>
    <n v="9"/>
    <s v="20219"/>
    <s v="2021-9-01"/>
  </r>
  <r>
    <s v="VSR"/>
    <x v="32"/>
    <s v="14004877-15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32"/>
    <s v="14002618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32"/>
    <s v="14002924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32"/>
    <s v="14004818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33"/>
    <s v="14003957-16"/>
    <n v="2021"/>
    <s v="Septiembre"/>
    <n v="45"/>
    <s v="USD"/>
    <n v="1170"/>
    <n v="578.22046092674486"/>
    <n v="0"/>
    <n v="0"/>
    <n v="0"/>
    <n v="0"/>
    <n v="13.91108891108891"/>
    <n v="20.729270729270727"/>
    <n v="1.1738261738261737"/>
    <n v="0"/>
    <n v="0"/>
    <n v="9.7441724200132711"/>
    <n v="0"/>
    <n v="0"/>
    <n v="0"/>
    <n v="0"/>
    <n v="0"/>
    <n v="62.164697792846596"/>
    <n v="16.606339558647516"/>
    <n v="0"/>
    <n v="9"/>
    <s v="20219"/>
    <s v="2021-9-01"/>
  </r>
  <r>
    <s v="VSR"/>
    <x v="33"/>
    <s v="14003956-16"/>
    <n v="2021"/>
    <s v="Septiembre"/>
    <n v="45"/>
    <s v="USD"/>
    <n v="1170"/>
    <n v="729.84033888361932"/>
    <n v="0"/>
    <n v="0"/>
    <n v="0"/>
    <n v="0"/>
    <n v="13.91108891108891"/>
    <n v="20.729270729270727"/>
    <n v="1.1738261738261737"/>
    <n v="0"/>
    <n v="0"/>
    <n v="9.7441724200132711"/>
    <n v="0"/>
    <n v="0"/>
    <n v="0"/>
    <n v="0"/>
    <n v="0"/>
    <n v="62.164697792846596"/>
    <n v="16.606339558647516"/>
    <n v="0"/>
    <n v="9"/>
    <s v="20219"/>
    <s v="2021-9-01"/>
  </r>
  <r>
    <s v="VSR"/>
    <x v="34"/>
    <s v="14004757-19"/>
    <n v="2021"/>
    <s v="Septiembre"/>
    <n v="2287.35"/>
    <s v="USD"/>
    <n v="58235.930999999997"/>
    <n v="33583.146856603955"/>
    <n v="0"/>
    <n v="1164.7186199999999"/>
    <n v="658.64240171553547"/>
    <n v="0"/>
    <n v="537.21283100016876"/>
    <n v="800.51463147242362"/>
    <n v="45.330346601450501"/>
    <n v="0"/>
    <n v="0"/>
    <n v="485.00936128546653"/>
    <n v="0"/>
    <n v="0"/>
    <n v="0"/>
    <n v="0"/>
    <n v="0"/>
    <n v="2712.1674101255626"/>
    <n v="844.10023976605328"/>
    <n v="0"/>
    <n v="9"/>
    <s v="20219"/>
    <s v="2021-9-01"/>
  </r>
  <r>
    <s v="VSR"/>
    <x v="34"/>
    <s v="14004756-19"/>
    <n v="2021"/>
    <s v="Septiembre"/>
    <n v="609.75"/>
    <s v="USD"/>
    <n v="15524.235000000001"/>
    <n v="8031.6245410836864"/>
    <n v="0"/>
    <n v="310.48469999999998"/>
    <n v="175.57750429363577"/>
    <n v="0"/>
    <n v="143.20743379996625"/>
    <n v="213.39707370551525"/>
    <n v="12.083930679709901"/>
    <n v="0"/>
    <n v="0"/>
    <n v="129.2913013066707"/>
    <n v="0"/>
    <n v="0"/>
    <n v="0"/>
    <n v="0"/>
    <n v="0"/>
    <n v="722.99564051153584"/>
    <n v="225.01590101967383"/>
    <n v="0"/>
    <n v="9"/>
    <s v="20219"/>
    <s v="2021-9-01"/>
  </r>
  <r>
    <s v="VSR"/>
    <x v="34"/>
    <s v="14004758-20"/>
    <n v="2021"/>
    <s v="Septiembre"/>
    <n v="3049.65"/>
    <s v="USD"/>
    <n v="77644.089000000007"/>
    <n v="43821.321147602132"/>
    <n v="0"/>
    <n v="1552.8817799999999"/>
    <n v="878.14667645606607"/>
    <n v="0"/>
    <n v="716.24854528588298"/>
    <n v="1067.3003457581381"/>
    <n v="60.437489458593355"/>
    <n v="0"/>
    <n v="0"/>
    <n v="646.64734240244093"/>
    <n v="0"/>
    <n v="0"/>
    <n v="0"/>
    <n v="0"/>
    <n v="0"/>
    <n v="3616.0453547945972"/>
    <n v="1125.4116318895422"/>
    <n v="0"/>
    <n v="9"/>
    <s v="20219"/>
    <s v="2021-9-01"/>
  </r>
  <r>
    <s v="VSR"/>
    <x v="34"/>
    <s v="14004759-19"/>
    <n v="2021"/>
    <s v="Septiembre"/>
    <n v="533.70000000000005"/>
    <s v="USD"/>
    <n v="13588.002000000002"/>
    <n v="8705.5372118558371"/>
    <n v="0"/>
    <n v="271.76004"/>
    <n v="153.67890781716017"/>
    <n v="0"/>
    <n v="125.34613762860516"/>
    <n v="186.78149772305619"/>
    <n v="10.576783606004385"/>
    <n v="0"/>
    <n v="0"/>
    <n v="113.16567036879076"/>
    <n v="0"/>
    <n v="0"/>
    <n v="0"/>
    <n v="0"/>
    <n v="0"/>
    <n v="632.82127649201607"/>
    <n v="196.95118716555956"/>
    <n v="0"/>
    <n v="9"/>
    <s v="20219"/>
    <s v="2021-9-01"/>
  </r>
  <r>
    <s v="VSR"/>
    <x v="34"/>
    <s v="14004752-19"/>
    <n v="2021"/>
    <s v="Septiembre"/>
    <n v="3049.65"/>
    <s v="USD"/>
    <n v="56174.553000000007"/>
    <n v="38841.082244005564"/>
    <n v="0"/>
    <n v="1123.4910600000003"/>
    <n v="878.14667645606607"/>
    <n v="0"/>
    <n v="716.24854528588298"/>
    <n v="1067.3003457581381"/>
    <n v="60.437489458593355"/>
    <n v="0"/>
    <n v="0"/>
    <n v="467.84147867450753"/>
    <n v="0"/>
    <n v="0"/>
    <n v="0"/>
    <n v="0"/>
    <n v="0"/>
    <n v="3437.239491066664"/>
    <n v="1125.4116318895422"/>
    <n v="0"/>
    <n v="9"/>
    <s v="20219"/>
    <s v="2021-9-01"/>
  </r>
  <r>
    <s v="VSR"/>
    <x v="34"/>
    <s v="14004754-19"/>
    <n v="2021"/>
    <s v="Septiembre"/>
    <n v="1143.45"/>
    <s v="USD"/>
    <n v="21062.349000000002"/>
    <n v="14633.843684896874"/>
    <n v="0"/>
    <n v="421.24698000000006"/>
    <n v="329.25641211079591"/>
    <n v="0"/>
    <n v="268.55357142857144"/>
    <n v="400.17857142857144"/>
    <n v="22.660714285714285"/>
    <n v="0"/>
    <n v="0"/>
    <n v="175.41466686025137"/>
    <n v="0"/>
    <n v="0"/>
    <n v="0"/>
    <n v="0"/>
    <n v="0"/>
    <n v="1288.774612188342"/>
    <n v="421.96708818523342"/>
    <n v="0"/>
    <n v="9"/>
    <s v="20219"/>
    <s v="2021-9-01"/>
  </r>
  <r>
    <s v="VSR"/>
    <x v="34"/>
    <s v="14004753-19"/>
    <n v="2021"/>
    <s v="Septiembre"/>
    <n v="1143.45"/>
    <s v="USD"/>
    <n v="21062.349000000002"/>
    <n v="14265.566940801375"/>
    <n v="0"/>
    <n v="421.24698000000006"/>
    <n v="329.25641211079591"/>
    <n v="0"/>
    <n v="268.55357142857144"/>
    <n v="400.17857142857144"/>
    <n v="22.660714285714285"/>
    <n v="0"/>
    <n v="0"/>
    <n v="175.41466686025137"/>
    <n v="0"/>
    <n v="0"/>
    <n v="0"/>
    <n v="0"/>
    <n v="0"/>
    <n v="1288.774612188342"/>
    <n v="421.96708818523342"/>
    <n v="0"/>
    <n v="9"/>
    <s v="20219"/>
    <s v="2021-9-01"/>
  </r>
  <r>
    <s v="VSR"/>
    <x v="34"/>
    <s v="14004749-19"/>
    <n v="2021"/>
    <s v="Septiembre"/>
    <n v="4040.55"/>
    <s v="USD"/>
    <n v="74426.931000000011"/>
    <n v="51720.378349748411"/>
    <n v="0"/>
    <n v="1488.5386200000003"/>
    <n v="1163.4763181199671"/>
    <n v="0"/>
    <n v="948.97383622870655"/>
    <n v="1414.0902766065103"/>
    <n v="80.074991566874687"/>
    <n v="0"/>
    <n v="0"/>
    <n v="619.85371654395806"/>
    <n v="0"/>
    <n v="0"/>
    <n v="0"/>
    <n v="0"/>
    <n v="0"/>
    <n v="4554.0760499170101"/>
    <n v="1491.0832289709606"/>
    <n v="0"/>
    <n v="9"/>
    <s v="20219"/>
    <s v="2021-9-01"/>
  </r>
  <r>
    <s v="VSR"/>
    <x v="34"/>
    <s v="14004750-19"/>
    <n v="2021"/>
    <s v="Septiembre"/>
    <n v="3918.6"/>
    <s v="USD"/>
    <n v="72180.612000000008"/>
    <n v="48199.918985130251"/>
    <n v="0"/>
    <n v="1443.6122400000002"/>
    <n v="1128.3608172612401"/>
    <n v="0"/>
    <n v="920.33234946871312"/>
    <n v="1371.4108618654075"/>
    <n v="77.658205430932711"/>
    <n v="0"/>
    <n v="0"/>
    <n v="601.14558009408461"/>
    <n v="0"/>
    <n v="0"/>
    <n v="0"/>
    <n v="0"/>
    <n v="0"/>
    <n v="4416.6270456261636"/>
    <n v="1446.0800487670256"/>
    <n v="0"/>
    <n v="9"/>
    <s v="20219"/>
    <s v="2021-9-01"/>
  </r>
  <r>
    <s v="VSR"/>
    <x v="34"/>
    <s v="14004751-19"/>
    <n v="2021"/>
    <s v="Septiembre"/>
    <n v="2287.35"/>
    <s v="USD"/>
    <n v="42132.987000000001"/>
    <n v="27209.156553357952"/>
    <n v="0"/>
    <n v="842.65974000000006"/>
    <n v="658.64240171553547"/>
    <n v="0"/>
    <n v="537.21283100016876"/>
    <n v="800.51463147242362"/>
    <n v="45.330346601450501"/>
    <n v="0"/>
    <n v="0"/>
    <n v="350.89836743433995"/>
    <n v="0"/>
    <n v="0"/>
    <n v="0"/>
    <n v="0"/>
    <n v="0"/>
    <n v="2578.0564162744358"/>
    <n v="844.10023976605328"/>
    <n v="0"/>
    <n v="9"/>
    <s v="20219"/>
    <s v="2021-9-01"/>
  </r>
  <r>
    <s v="VSR"/>
    <x v="35"/>
    <s v="14005013-19"/>
    <n v="2021"/>
    <s v="Septiembre"/>
    <n v="45"/>
    <s v="USD"/>
    <n v="1665"/>
    <n v="671.16277390029109"/>
    <n v="0"/>
    <n v="166.5"/>
    <n v="12.957749394364262"/>
    <n v="0"/>
    <n v="49.090909090909093"/>
    <n v="44.805194805194802"/>
    <n v="4.5779220779220777"/>
    <n v="0"/>
    <n v="0"/>
    <n v="0"/>
    <n v="0"/>
    <n v="0"/>
    <n v="0"/>
    <n v="0"/>
    <n v="0"/>
    <n v="115.0803655326735"/>
    <n v="16.606339558647516"/>
    <n v="0"/>
    <n v="9"/>
    <s v="20219"/>
    <s v="2021-9-01"/>
  </r>
  <r>
    <s v="VSR"/>
    <x v="35"/>
    <s v="14005014-19"/>
    <n v="2021"/>
    <s v="Septiembre"/>
    <n v="45"/>
    <s v="USD"/>
    <n v="1665"/>
    <n v="812.60604884624649"/>
    <n v="0"/>
    <n v="166.5"/>
    <n v="12.957749394364262"/>
    <n v="0"/>
    <n v="49.090909090909093"/>
    <n v="44.805194805194802"/>
    <n v="4.5779220779220777"/>
    <n v="0"/>
    <n v="0"/>
    <n v="0"/>
    <n v="0"/>
    <n v="0"/>
    <n v="0"/>
    <n v="0"/>
    <n v="0"/>
    <n v="115.0803655326735"/>
    <n v="16.606339558647516"/>
    <n v="0"/>
    <n v="9"/>
    <s v="20219"/>
    <s v="2021-9-01"/>
  </r>
  <r>
    <s v="VSR"/>
    <x v="35"/>
    <s v="14003813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35"/>
    <s v="14003971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36"/>
    <s v="14004998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36"/>
    <s v="14003165-15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36"/>
    <s v="14004894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36"/>
    <s v="14002618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36"/>
    <s v="14004404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36"/>
    <s v="14004862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36"/>
    <s v="14002924-19"/>
    <n v="2021"/>
    <s v="Septiembre"/>
    <n v="45"/>
    <s v="USD"/>
    <n v="1620"/>
    <n v="614.61881289250448"/>
    <n v="180"/>
    <n v="0"/>
    <n v="12.957749394364262"/>
    <n v="0"/>
    <n v="34.751855287569576"/>
    <n v="23.063543599257887"/>
    <n v="1.9619666048237474"/>
    <n v="0"/>
    <n v="0"/>
    <n v="13.491931043095299"/>
    <n v="0"/>
    <n v="0"/>
    <n v="0"/>
    <n v="0"/>
    <n v="0"/>
    <n v="89.875636093394036"/>
    <n v="16.606339558647516"/>
    <n v="0"/>
    <n v="9"/>
    <s v="20219"/>
    <s v="2021-9-01"/>
  </r>
  <r>
    <s v="VSR"/>
    <x v="36"/>
    <s v="14004405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36"/>
    <s v="14004863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36"/>
    <s v="14002923-19"/>
    <n v="2021"/>
    <s v="Septiembre"/>
    <n v="90"/>
    <s v="USD"/>
    <n v="3240"/>
    <n v="1235.7811856695801"/>
    <n v="360"/>
    <n v="0"/>
    <n v="25.915498788728524"/>
    <n v="0"/>
    <n v="69.503710575139152"/>
    <n v="46.127087198515774"/>
    <n v="3.9239332096474948"/>
    <n v="0"/>
    <n v="0"/>
    <n v="26.983862086190598"/>
    <n v="0"/>
    <n v="0"/>
    <n v="0"/>
    <n v="0"/>
    <n v="0"/>
    <n v="179.75127218678807"/>
    <n v="33.212679117295032"/>
    <n v="0"/>
    <n v="9"/>
    <s v="20219"/>
    <s v="2021-9-01"/>
  </r>
  <r>
    <s v="VSR"/>
    <x v="36"/>
    <s v="14002617-19"/>
    <n v="2021"/>
    <s v="Septiembre"/>
    <n v="22.5"/>
    <s v="USD"/>
    <n v="810"/>
    <n v="274.81598780945529"/>
    <n v="90"/>
    <n v="0"/>
    <n v="6.4788746971821309"/>
    <n v="0"/>
    <n v="17.375927643784788"/>
    <n v="11.531771799628943"/>
    <n v="0.9809833024118737"/>
    <n v="0"/>
    <n v="0"/>
    <n v="6.7459655215476495"/>
    <n v="0"/>
    <n v="0"/>
    <n v="0"/>
    <n v="0"/>
    <n v="0"/>
    <n v="44.937818046697018"/>
    <n v="8.303169779323758"/>
    <n v="0"/>
    <n v="9"/>
    <s v="20219"/>
    <s v="2021-9-01"/>
  </r>
  <r>
    <s v="VSR"/>
    <x v="36"/>
    <s v="14004031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36"/>
    <s v="14004927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36"/>
    <s v="14004857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36"/>
    <s v="14002505-19"/>
    <n v="2021"/>
    <s v="Septiembre"/>
    <n v="22.5"/>
    <s v="USD"/>
    <n v="810"/>
    <n v="277.16831981913845"/>
    <n v="90"/>
    <n v="0"/>
    <n v="6.4788746971821309"/>
    <n v="0"/>
    <n v="17.375927643784788"/>
    <n v="11.531771799628943"/>
    <n v="0.9809833024118737"/>
    <n v="0"/>
    <n v="0"/>
    <n v="6.7459655215476495"/>
    <n v="0"/>
    <n v="0"/>
    <n v="0"/>
    <n v="0"/>
    <n v="0"/>
    <n v="44.937818046697018"/>
    <n v="8.303169779323758"/>
    <n v="0"/>
    <n v="9"/>
    <s v="20219"/>
    <s v="2021-9-01"/>
  </r>
  <r>
    <s v="VSR"/>
    <x v="36"/>
    <s v="14003802-19"/>
    <n v="2021"/>
    <s v="Septiembre"/>
    <n v="45"/>
    <s v="USD"/>
    <n v="2250"/>
    <n v="923.7091759077623"/>
    <n v="225"/>
    <n v="0"/>
    <n v="12.957749394364262"/>
    <n v="0"/>
    <n v="34.751855287569576"/>
    <n v="23.063543599257887"/>
    <n v="1.9619666048237474"/>
    <n v="0"/>
    <n v="0"/>
    <n v="18.738793115410136"/>
    <n v="0"/>
    <n v="0"/>
    <n v="0"/>
    <n v="0"/>
    <n v="0"/>
    <n v="95.122498165708862"/>
    <n v="16.606339558647516"/>
    <n v="0"/>
    <n v="9"/>
    <s v="20219"/>
    <s v="2021-9-01"/>
  </r>
  <r>
    <s v="VSR"/>
    <x v="36"/>
    <s v="14004224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36"/>
    <s v="14002605-17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36"/>
    <s v="14002606-15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36"/>
    <s v="14004138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36"/>
    <s v="14004919-16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37"/>
    <s v="14004917-18"/>
    <n v="2021"/>
    <s v="Septiembre"/>
    <n v="1990.8"/>
    <s v="USD"/>
    <n v="83613.599999999991"/>
    <n v="31682.079914443824"/>
    <n v="7166.8800000000019"/>
    <n v="10750.319999999998"/>
    <n v="573.250833206675"/>
    <n v="0"/>
    <n v="590.30148423005573"/>
    <n v="912.38404452690168"/>
    <n v="51.665120593692016"/>
    <n v="0"/>
    <n v="0"/>
    <n v="696.36353423762523"/>
    <n v="0"/>
    <n v="0"/>
    <n v="0"/>
    <n v="0"/>
    <n v="0"/>
    <n v="2985.3786456628409"/>
    <n v="734.66446207456613"/>
    <n v="0"/>
    <n v="9"/>
    <s v="20219"/>
    <s v="2021-9-01"/>
  </r>
  <r>
    <s v="VSR"/>
    <x v="37"/>
    <s v="14004979-16"/>
    <n v="2021"/>
    <s v="Septiembre"/>
    <n v="126"/>
    <s v="USD"/>
    <n v="9072"/>
    <n v="4228.2911590071226"/>
    <n v="504.00000000000011"/>
    <n v="755.99999999999989"/>
    <n v="0"/>
    <n v="907.2"/>
    <n v="37.360853432282006"/>
    <n v="57.745825602968466"/>
    <n v="3.2699443413729132"/>
    <n v="0"/>
    <n v="0"/>
    <n v="75.554813841333669"/>
    <n v="0"/>
    <n v="0"/>
    <n v="0"/>
    <n v="0"/>
    <n v="0"/>
    <n v="1127.6291879821704"/>
    <n v="46.497750764213045"/>
    <n v="0"/>
    <n v="9"/>
    <s v="20219"/>
    <s v="2021-9-01"/>
  </r>
  <r>
    <s v="VSR"/>
    <x v="38"/>
    <s v="14004998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38"/>
    <s v="14004997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38"/>
    <s v="14003235-15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38"/>
    <s v="14004861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38"/>
    <s v="14002563-19"/>
    <n v="2021"/>
    <s v="Septiembre"/>
    <n v="67.5"/>
    <s v="USD"/>
    <n v="2430"/>
    <n v="1050.7754164854532"/>
    <n v="243"/>
    <n v="0"/>
    <n v="19.436624091546395"/>
    <n v="0"/>
    <n v="41.858766233766232"/>
    <n v="60.633116883116884"/>
    <n v="3.4334415584415585"/>
    <n v="0"/>
    <n v="0"/>
    <n v="20.237896564642949"/>
    <n v="0"/>
    <n v="0"/>
    <n v="0"/>
    <n v="0"/>
    <n v="0"/>
    <n v="151.0727305779389"/>
    <n v="24.909509337971272"/>
    <n v="0"/>
    <n v="9"/>
    <s v="20219"/>
    <s v="2021-9-01"/>
  </r>
  <r>
    <s v="VSR"/>
    <x v="38"/>
    <s v="14002564-19"/>
    <n v="2021"/>
    <s v="Septiembre"/>
    <n v="45"/>
    <s v="USD"/>
    <n v="1620"/>
    <n v="633.03253237302397"/>
    <n v="162"/>
    <n v="0"/>
    <n v="12.957749394364262"/>
    <n v="0"/>
    <n v="27.905844155844157"/>
    <n v="40.422077922077925"/>
    <n v="2.2889610389610389"/>
    <n v="0"/>
    <n v="0"/>
    <n v="13.491931043095299"/>
    <n v="0"/>
    <n v="0"/>
    <n v="0"/>
    <n v="0"/>
    <n v="0"/>
    <n v="100.71515371862594"/>
    <n v="16.606339558647516"/>
    <n v="0"/>
    <n v="9"/>
    <s v="20219"/>
    <s v="2021-9-01"/>
  </r>
  <r>
    <s v="VSR"/>
    <x v="38"/>
    <s v="14004043-19"/>
    <n v="2021"/>
    <s v="Septiembre"/>
    <n v="67.5"/>
    <s v="USD"/>
    <n v="2430"/>
    <n v="954.45646847296439"/>
    <n v="243"/>
    <n v="0"/>
    <n v="19.436624091546395"/>
    <n v="0"/>
    <n v="41.858766233766232"/>
    <n v="60.633116883116884"/>
    <n v="3.4334415584415585"/>
    <n v="0"/>
    <n v="0"/>
    <n v="20.237896564642949"/>
    <n v="0"/>
    <n v="0"/>
    <n v="0"/>
    <n v="0"/>
    <n v="0"/>
    <n v="151.0727305779389"/>
    <n v="24.909509337971272"/>
    <n v="0"/>
    <n v="9"/>
    <s v="20219"/>
    <s v="2021-9-01"/>
  </r>
  <r>
    <s v="VSR"/>
    <x v="38"/>
    <s v="14003159-19"/>
    <n v="2021"/>
    <s v="Septiembre"/>
    <n v="45"/>
    <s v="USD"/>
    <n v="1620"/>
    <n v="554.33663963827689"/>
    <n v="162"/>
    <n v="0"/>
    <n v="12.957749394364262"/>
    <n v="0"/>
    <n v="27.905844155844157"/>
    <n v="40.422077922077925"/>
    <n v="2.2889610389610389"/>
    <n v="0"/>
    <n v="0"/>
    <n v="13.491931043095299"/>
    <n v="0"/>
    <n v="0"/>
    <n v="0"/>
    <n v="0"/>
    <n v="0"/>
    <n v="100.71515371862594"/>
    <n v="16.606339558647516"/>
    <n v="0"/>
    <n v="9"/>
    <s v="20219"/>
    <s v="2021-9-01"/>
  </r>
  <r>
    <s v="VSR"/>
    <x v="0"/>
    <s v="14004998-19"/>
    <n v="2021"/>
    <s v="Septiembre"/>
    <n v="45"/>
    <s v="USD"/>
    <n v="2250"/>
    <n v="697.67561973795341"/>
    <n v="0"/>
    <n v="225"/>
    <n v="12.957749394364262"/>
    <n v="0"/>
    <n v="40.324675324675326"/>
    <n v="29.870129870129869"/>
    <n v="3.051948051948052"/>
    <n v="0"/>
    <n v="0"/>
    <n v="0"/>
    <n v="0"/>
    <n v="0"/>
    <n v="0"/>
    <n v="0"/>
    <n v="0"/>
    <n v="89.853092805400763"/>
    <n v="16.606339558647516"/>
    <n v="0"/>
    <n v="9"/>
    <s v="20219"/>
    <s v="2021-9-01"/>
  </r>
  <r>
    <s v="VSR"/>
    <x v="0"/>
    <s v="14004997-19"/>
    <n v="2021"/>
    <s v="Septiembre"/>
    <n v="45"/>
    <s v="USD"/>
    <n v="2250"/>
    <n v="761.05557464831088"/>
    <n v="0"/>
    <n v="225"/>
    <n v="12.957749394364262"/>
    <n v="0"/>
    <n v="40.324675324675326"/>
    <n v="29.870129870129869"/>
    <n v="3.051948051948052"/>
    <n v="0"/>
    <n v="0"/>
    <n v="0"/>
    <n v="0"/>
    <n v="0"/>
    <n v="0"/>
    <n v="0"/>
    <n v="0"/>
    <n v="89.853092805400763"/>
    <n v="16.606339558647516"/>
    <n v="0"/>
    <n v="9"/>
    <s v="20219"/>
    <s v="2021-9-01"/>
  </r>
  <r>
    <s v="VSR"/>
    <x v="39"/>
    <s v="14004469-19"/>
    <n v="2021"/>
    <s v="Septiembre"/>
    <n v="45"/>
    <s v="USD"/>
    <n v="1840.9499999999998"/>
    <n v="682.1032248431161"/>
    <n v="0"/>
    <n v="180"/>
    <n v="12.957749394364262"/>
    <n v="0"/>
    <n v="40.324675324675326"/>
    <n v="29.870129870129869"/>
    <n v="3.051948051948052"/>
    <n v="0"/>
    <n v="0"/>
    <n v="0"/>
    <n v="0"/>
    <n v="0"/>
    <n v="0"/>
    <n v="0"/>
    <n v="0"/>
    <n v="89.853092805400763"/>
    <n v="16.606339558647516"/>
    <n v="0"/>
    <n v="9"/>
    <s v="20219"/>
    <s v="2021-9-01"/>
  </r>
  <r>
    <s v="VSR"/>
    <x v="39"/>
    <s v="14004468-19"/>
    <n v="2021"/>
    <s v="Septiembre"/>
    <n v="22.5"/>
    <s v="USD"/>
    <n v="920.47499999999991"/>
    <n v="307.30940644625224"/>
    <n v="0"/>
    <n v="90"/>
    <n v="6.4788746971821309"/>
    <n v="0"/>
    <n v="20.162337662337663"/>
    <n v="14.935064935064934"/>
    <n v="1.525974025974026"/>
    <n v="0"/>
    <n v="0"/>
    <n v="0"/>
    <n v="0"/>
    <n v="0"/>
    <n v="0"/>
    <n v="0"/>
    <n v="0"/>
    <n v="44.926546402700382"/>
    <n v="8.303169779323758"/>
    <n v="0"/>
    <n v="9"/>
    <s v="20219"/>
    <s v="2021-9-01"/>
  </r>
  <r>
    <s v="VSR"/>
    <x v="39"/>
    <s v="14004470-19"/>
    <n v="2021"/>
    <s v="Septiembre"/>
    <n v="45"/>
    <s v="USD"/>
    <n v="1840.9499999999998"/>
    <n v="672.01034518825406"/>
    <n v="0"/>
    <n v="180"/>
    <n v="12.957749394364262"/>
    <n v="0"/>
    <n v="40.324675324675326"/>
    <n v="29.870129870129869"/>
    <n v="3.051948051948052"/>
    <n v="0"/>
    <n v="0"/>
    <n v="0"/>
    <n v="0"/>
    <n v="0"/>
    <n v="0"/>
    <n v="0"/>
    <n v="0"/>
    <n v="89.853092805400763"/>
    <n v="16.606339558647516"/>
    <n v="0"/>
    <n v="9"/>
    <s v="20219"/>
    <s v="2021-9-01"/>
  </r>
  <r>
    <s v="VSR"/>
    <x v="39"/>
    <s v="14004919-16"/>
    <n v="2021"/>
    <s v="Septiembre"/>
    <n v="22.5"/>
    <s v="USD"/>
    <n v="1633.4999999999998"/>
    <n v="807.02938989412894"/>
    <n v="0"/>
    <n v="202.5"/>
    <n v="0"/>
    <n v="163.35"/>
    <n v="20.162337662337663"/>
    <n v="14.935064935064934"/>
    <n v="1.525974025974026"/>
    <n v="0"/>
    <n v="0"/>
    <n v="0"/>
    <n v="0"/>
    <n v="0"/>
    <n v="0"/>
    <n v="0"/>
    <n v="0"/>
    <n v="208.27654640270035"/>
    <n v="8.303169779323758"/>
    <n v="0"/>
    <n v="9"/>
    <s v="20219"/>
    <s v="2021-9-01"/>
  </r>
  <r>
    <s v="VSR"/>
    <x v="40"/>
    <s v="14004484-16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0"/>
    <s v="14003448-17"/>
    <n v="2021"/>
    <s v="Septiembre"/>
    <n v="22.5"/>
    <s v="USD"/>
    <n v="832.5"/>
    <n v="458.08175447422576"/>
    <n v="17.999999999999979"/>
    <n v="72"/>
    <n v="6.4788746971821309"/>
    <n v="0"/>
    <n v="32.551948051948052"/>
    <n v="26.883116883116884"/>
    <n v="2.7467532467532467"/>
    <n v="0"/>
    <n v="0"/>
    <n v="6.9333534527017511"/>
    <n v="0"/>
    <n v="0"/>
    <n v="0"/>
    <n v="0"/>
    <n v="0"/>
    <n v="77.418341413843692"/>
    <n v="8.303169779323758"/>
    <n v="0"/>
    <n v="9"/>
    <s v="20219"/>
    <s v="2021-9-01"/>
  </r>
  <r>
    <s v="VSR"/>
    <x v="40"/>
    <s v="14003465-19"/>
    <n v="2021"/>
    <s v="Septiembre"/>
    <n v="22.5"/>
    <s v="USD"/>
    <n v="832.5"/>
    <n v="317.37807746701253"/>
    <n v="17.999999999999979"/>
    <n v="72"/>
    <n v="6.4788746971821309"/>
    <n v="0"/>
    <n v="32.551948051948052"/>
    <n v="26.883116883116884"/>
    <n v="2.7467532467532467"/>
    <n v="0"/>
    <n v="0"/>
    <n v="6.9333534527017511"/>
    <n v="0"/>
    <n v="0"/>
    <n v="0"/>
    <n v="0"/>
    <n v="0"/>
    <n v="77.418341413843692"/>
    <n v="8.303169779323758"/>
    <n v="0"/>
    <n v="9"/>
    <s v="20219"/>
    <s v="2021-9-01"/>
  </r>
  <r>
    <s v="VSR"/>
    <x v="40"/>
    <s v="14003466-19"/>
    <n v="2021"/>
    <s v="Septiembre"/>
    <n v="18"/>
    <s v="USD"/>
    <n v="666"/>
    <n v="226.90869719336541"/>
    <n v="14.399999999999983"/>
    <n v="57.6"/>
    <n v="5.1830997577457047"/>
    <n v="0"/>
    <n v="26.04155844155844"/>
    <n v="21.506493506493506"/>
    <n v="2.1974025974025975"/>
    <n v="0"/>
    <n v="0"/>
    <n v="5.5466827621614003"/>
    <n v="0"/>
    <n v="0"/>
    <n v="0"/>
    <n v="0"/>
    <n v="0"/>
    <n v="61.934673131074959"/>
    <n v="6.6425358234590064"/>
    <n v="0"/>
    <n v="9"/>
    <s v="20219"/>
    <s v="2021-9-01"/>
  </r>
  <r>
    <s v="VSR"/>
    <x v="40"/>
    <s v="14004795-19"/>
    <n v="2021"/>
    <s v="Septiembre"/>
    <n v="22.5"/>
    <s v="USD"/>
    <n v="832.5"/>
    <n v="438.20444845950141"/>
    <n v="17.999999999999979"/>
    <n v="72"/>
    <n v="6.4788746971821309"/>
    <n v="0"/>
    <n v="32.551948051948052"/>
    <n v="26.883116883116884"/>
    <n v="2.7467532467532467"/>
    <n v="0"/>
    <n v="0"/>
    <n v="6.9333534527017511"/>
    <n v="0"/>
    <n v="0"/>
    <n v="0"/>
    <n v="0"/>
    <n v="0"/>
    <n v="77.418341413843692"/>
    <n v="8.303169779323758"/>
    <n v="0"/>
    <n v="9"/>
    <s v="20219"/>
    <s v="2021-9-01"/>
  </r>
  <r>
    <s v="VSR"/>
    <x v="40"/>
    <s v="14003467-19"/>
    <n v="2021"/>
    <s v="Septiembre"/>
    <n v="22.5"/>
    <s v="USD"/>
    <n v="832.5"/>
    <n v="277.16831981913845"/>
    <n v="17.999999999999979"/>
    <n v="72"/>
    <n v="6.4788746971821309"/>
    <n v="0"/>
    <n v="32.551948051948052"/>
    <n v="26.883116883116884"/>
    <n v="2.7467532467532467"/>
    <n v="0"/>
    <n v="0"/>
    <n v="6.9333534527017511"/>
    <n v="0"/>
    <n v="0"/>
    <n v="0"/>
    <n v="0"/>
    <n v="0"/>
    <n v="77.418341413843692"/>
    <n v="8.303169779323758"/>
    <n v="0"/>
    <n v="9"/>
    <s v="20219"/>
    <s v="2021-9-01"/>
  </r>
  <r>
    <s v="VSR"/>
    <x v="40"/>
    <s v="14003449-17"/>
    <n v="2021"/>
    <s v="Septiembre"/>
    <n v="22.5"/>
    <s v="USD"/>
    <n v="832.5"/>
    <n v="435.26817452768313"/>
    <n v="17.999999999999979"/>
    <n v="72"/>
    <n v="6.4788746971821309"/>
    <n v="0"/>
    <n v="32.551948051948052"/>
    <n v="26.883116883116884"/>
    <n v="2.7467532467532467"/>
    <n v="0"/>
    <n v="0"/>
    <n v="6.9333534527017511"/>
    <n v="0"/>
    <n v="0"/>
    <n v="0"/>
    <n v="0"/>
    <n v="0"/>
    <n v="77.418341413843692"/>
    <n v="8.303169779323758"/>
    <n v="0"/>
    <n v="9"/>
    <s v="20219"/>
    <s v="2021-9-01"/>
  </r>
  <r>
    <s v="VSR"/>
    <x v="41"/>
    <s v="14004998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1"/>
    <s v="14004997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1"/>
    <s v="14003574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1"/>
    <s v="14003645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1"/>
    <s v="14003597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1"/>
    <s v="14004486-16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1"/>
    <s v="14004292-15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1"/>
    <s v="14004293-15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2"/>
    <s v="14004877-15"/>
    <n v="2021"/>
    <s v="Septiembre"/>
    <n v="9"/>
    <s v="USD"/>
    <n v="900"/>
    <n v="609.05281138485293"/>
    <n v="0"/>
    <n v="90"/>
    <n v="2.5915498788728524"/>
    <n v="0"/>
    <n v="2.6006493506493502"/>
    <n v="0"/>
    <n v="0.45779220779220781"/>
    <n v="0"/>
    <n v="0"/>
    <n v="0"/>
    <n v="0"/>
    <n v="0"/>
    <n v="0"/>
    <n v="0"/>
    <n v="0"/>
    <n v="6.3797094701710613"/>
    <n v="3.3212679117295032"/>
    <n v="0"/>
    <n v="9"/>
    <s v="20219"/>
    <s v="2021-9-01"/>
  </r>
  <r>
    <s v="VSR"/>
    <x v="42"/>
    <s v="14004301-13"/>
    <n v="2021"/>
    <s v="Septiembre"/>
    <n v="13.5"/>
    <s v="USD"/>
    <n v="945"/>
    <n v="372.34661978777689"/>
    <n v="0"/>
    <n v="94.5"/>
    <n v="3.887324818309279"/>
    <n v="0"/>
    <n v="3.9009740259740262"/>
    <n v="0"/>
    <n v="0.68668831168831168"/>
    <n v="0"/>
    <n v="0"/>
    <n v="0"/>
    <n v="0"/>
    <n v="0"/>
    <n v="0"/>
    <n v="0"/>
    <n v="0"/>
    <n v="9.5695642052565937"/>
    <n v="4.9819018675942548"/>
    <n v="0"/>
    <n v="9"/>
    <s v="20219"/>
    <s v="2021-9-01"/>
  </r>
  <r>
    <s v="VSR"/>
    <x v="42"/>
    <s v="14004146-15"/>
    <n v="2021"/>
    <s v="Septiembre"/>
    <n v="13.5"/>
    <s v="USD"/>
    <n v="945"/>
    <n v="886.58483321747212"/>
    <n v="0"/>
    <n v="94.5"/>
    <n v="3.887324818309279"/>
    <n v="0"/>
    <n v="3.9009740259740262"/>
    <n v="0"/>
    <n v="0.68668831168831168"/>
    <n v="0"/>
    <n v="0"/>
    <n v="0"/>
    <n v="0"/>
    <n v="0"/>
    <n v="0"/>
    <n v="0"/>
    <n v="0"/>
    <n v="9.5695642052565937"/>
    <n v="4.9819018675942548"/>
    <n v="0"/>
    <n v="9"/>
    <s v="20219"/>
    <s v="2021-9-01"/>
  </r>
  <r>
    <s v="VSR"/>
    <x v="42"/>
    <s v="14004336-13"/>
    <n v="2021"/>
    <s v="Septiembre"/>
    <n v="13.5"/>
    <s v="USD"/>
    <n v="945"/>
    <n v="411.81104523783722"/>
    <n v="0"/>
    <n v="94.5"/>
    <n v="3.887324818309279"/>
    <n v="0"/>
    <n v="3.9009740259740262"/>
    <n v="0"/>
    <n v="0.68668831168831168"/>
    <n v="0"/>
    <n v="0"/>
    <n v="0"/>
    <n v="0"/>
    <n v="0"/>
    <n v="0"/>
    <n v="0"/>
    <n v="0"/>
    <n v="9.5695642052565937"/>
    <n v="4.9819018675942548"/>
    <n v="0"/>
    <n v="9"/>
    <s v="20219"/>
    <s v="2021-9-01"/>
  </r>
  <r>
    <s v="VSR"/>
    <x v="42"/>
    <s v="14003979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2"/>
    <s v="14003980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2"/>
    <s v="14003901-17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2"/>
    <s v="14004864-18"/>
    <n v="2021"/>
    <s v="Septiembre"/>
    <n v="22.5"/>
    <s v="USD"/>
    <n v="675"/>
    <n v="365.87568098748494"/>
    <n v="0"/>
    <n v="0"/>
    <n v="6.4788746971821309"/>
    <n v="0"/>
    <n v="6.5016233766233764"/>
    <n v="0"/>
    <n v="1.1444805194805194"/>
    <n v="0"/>
    <n v="0"/>
    <n v="0"/>
    <n v="0"/>
    <n v="0"/>
    <n v="0"/>
    <n v="0"/>
    <n v="0"/>
    <n v="15.949273675427655"/>
    <n v="8.303169779323758"/>
    <n v="0"/>
    <n v="9"/>
    <s v="20219"/>
    <s v="2021-9-01"/>
  </r>
  <r>
    <s v="VSR"/>
    <x v="42"/>
    <s v="14004865-18"/>
    <n v="2021"/>
    <s v="Septiembre"/>
    <n v="22.5"/>
    <s v="USD"/>
    <n v="675"/>
    <n v="326.7170947066391"/>
    <n v="0"/>
    <n v="0"/>
    <n v="6.4788746971821309"/>
    <n v="0"/>
    <n v="6.5016233766233764"/>
    <n v="0"/>
    <n v="1.1444805194805194"/>
    <n v="0"/>
    <n v="0"/>
    <n v="0"/>
    <n v="0"/>
    <n v="0"/>
    <n v="0"/>
    <n v="0"/>
    <n v="0"/>
    <n v="15.949273675427655"/>
    <n v="8.303169779323758"/>
    <n v="0"/>
    <n v="9"/>
    <s v="20219"/>
    <s v="2021-9-01"/>
  </r>
  <r>
    <s v="VSR"/>
    <x v="42"/>
    <s v="14004859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2"/>
    <s v="14004860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2"/>
    <s v="14005006-16"/>
    <n v="2021"/>
    <s v="Septiembre"/>
    <n v="27"/>
    <s v="USD"/>
    <n v="1890"/>
    <n v="906.06239121581189"/>
    <n v="0"/>
    <n v="189"/>
    <n v="0"/>
    <n v="189"/>
    <n v="7.8019480519480524"/>
    <n v="0"/>
    <n v="1.3733766233766234"/>
    <n v="0"/>
    <n v="0"/>
    <n v="0"/>
    <n v="0"/>
    <n v="0"/>
    <n v="0"/>
    <n v="0"/>
    <n v="0"/>
    <n v="208.13912841051319"/>
    <n v="9.9638037351885096"/>
    <n v="0"/>
    <n v="9"/>
    <s v="20219"/>
    <s v="2021-9-01"/>
  </r>
  <r>
    <s v="VSR"/>
    <x v="42"/>
    <s v="14005010-20"/>
    <n v="2021"/>
    <s v="Septiembre"/>
    <n v="22.5"/>
    <s v="USD"/>
    <n v="1012.5"/>
    <n v="483.6199041802123"/>
    <n v="0"/>
    <n v="101.25"/>
    <n v="0"/>
    <n v="101.25"/>
    <n v="6.5016233766233764"/>
    <n v="0"/>
    <n v="1.1444805194805194"/>
    <n v="0"/>
    <n v="0"/>
    <n v="0"/>
    <n v="0"/>
    <n v="0"/>
    <n v="0"/>
    <n v="0"/>
    <n v="0"/>
    <n v="117.19927367542765"/>
    <n v="8.303169779323758"/>
    <n v="0"/>
    <n v="9"/>
    <s v="20219"/>
    <s v="2021-9-01"/>
  </r>
  <r>
    <s v="VSR"/>
    <x v="42"/>
    <s v="14005009-20"/>
    <n v="2021"/>
    <s v="Septiembre"/>
    <n v="22.5"/>
    <s v="USD"/>
    <n v="1012.5"/>
    <n v="432.83532870602596"/>
    <n v="0"/>
    <n v="101.25"/>
    <n v="0"/>
    <n v="101.25"/>
    <n v="6.5016233766233764"/>
    <n v="0"/>
    <n v="1.1444805194805194"/>
    <n v="0"/>
    <n v="0"/>
    <n v="0"/>
    <n v="0"/>
    <n v="0"/>
    <n v="0"/>
    <n v="0"/>
    <n v="0"/>
    <n v="117.19927367542765"/>
    <n v="8.303169779323758"/>
    <n v="0"/>
    <n v="9"/>
    <s v="20219"/>
    <s v="2021-9-01"/>
  </r>
  <r>
    <s v="VSR"/>
    <x v="43"/>
    <s v="14004877-15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3"/>
    <s v="14004862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3"/>
    <s v="14003720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3"/>
    <s v="14004863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3"/>
    <s v="14003483-0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3"/>
    <s v="14004927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3"/>
    <s v="14004580-17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3"/>
    <s v="14004795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3"/>
    <s v="14003597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4"/>
    <s v="14004998-19"/>
    <n v="2021"/>
    <s v="Septiembre"/>
    <n v="13.5"/>
    <s v="USD"/>
    <n v="540"/>
    <n v="209.30268592138606"/>
    <n v="0"/>
    <n v="0"/>
    <n v="3.887324818309279"/>
    <n v="0"/>
    <n v="6.7249536178107601"/>
    <n v="10.394248608534324"/>
    <n v="0.58858998144712427"/>
    <n v="0"/>
    <n v="0"/>
    <n v="4.4973103476984324"/>
    <n v="0"/>
    <n v="0"/>
    <n v="0"/>
    <n v="0"/>
    <n v="0"/>
    <n v="27.187004423084893"/>
    <n v="4.9819018675942548"/>
    <n v="0"/>
    <n v="9"/>
    <s v="20219"/>
    <s v="2021-9-01"/>
  </r>
  <r>
    <s v="VSR"/>
    <x v="44"/>
    <s v="14004997-19"/>
    <n v="2021"/>
    <s v="Septiembre"/>
    <n v="13.5"/>
    <s v="USD"/>
    <n v="540"/>
    <n v="228.31667239449325"/>
    <n v="0"/>
    <n v="0"/>
    <n v="3.887324818309279"/>
    <n v="0"/>
    <n v="6.7249536178107601"/>
    <n v="10.394248608534324"/>
    <n v="0.58858998144712427"/>
    <n v="0"/>
    <n v="0"/>
    <n v="4.4973103476984324"/>
    <n v="0"/>
    <n v="0"/>
    <n v="0"/>
    <n v="0"/>
    <n v="0"/>
    <n v="27.187004423084893"/>
    <n v="4.9819018675942548"/>
    <n v="0"/>
    <n v="9"/>
    <s v="20219"/>
    <s v="2021-9-01"/>
  </r>
  <r>
    <s v="VSR"/>
    <x v="44"/>
    <s v="14003165-16"/>
    <n v="2021"/>
    <s v="Septiembre"/>
    <n v="9"/>
    <s v="USD"/>
    <n v="810"/>
    <n v="375.63525576727045"/>
    <n v="0"/>
    <n v="0"/>
    <n v="2.5915498788728524"/>
    <n v="0"/>
    <n v="4.48330241187384"/>
    <n v="6.929499072356216"/>
    <n v="0.39239332096474949"/>
    <n v="0"/>
    <n v="0"/>
    <n v="6.7459655215476495"/>
    <n v="0"/>
    <n v="0"/>
    <n v="0"/>
    <n v="0"/>
    <n v="0"/>
    <n v="21.872428238471958"/>
    <n v="3.3212679117295032"/>
    <n v="0"/>
    <n v="9"/>
    <s v="20219"/>
    <s v="2021-9-01"/>
  </r>
  <r>
    <s v="VSR"/>
    <x v="44"/>
    <s v="14002924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4"/>
    <s v="14002923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4"/>
    <s v="14002617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4"/>
    <s v="14004031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4"/>
    <s v="14002505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4"/>
    <s v="14003162-17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4"/>
    <s v="14002605-17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4"/>
    <s v="14002606-14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4"/>
    <s v="14004919-17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5"/>
    <s v="14004732-17"/>
    <n v="2021"/>
    <s v="Septiembre"/>
    <n v="11.25"/>
    <s v="USD"/>
    <n v="1125"/>
    <n v="593.94015686431851"/>
    <n v="0"/>
    <n v="0"/>
    <n v="3.2394373485910655"/>
    <n v="56.25"/>
    <n v="5.6041280148423009"/>
    <n v="8.6618738404452706"/>
    <n v="0.49049165120593685"/>
    <n v="0"/>
    <n v="0"/>
    <n v="9.369396557705068"/>
    <n v="0"/>
    <n v="0"/>
    <n v="0"/>
    <n v="0"/>
    <n v="0"/>
    <n v="84.527474953860462"/>
    <n v="4.151584889661879"/>
    <n v="0"/>
    <n v="9"/>
    <s v="20219"/>
    <s v="2021-9-01"/>
  </r>
  <r>
    <s v="VSR"/>
    <x v="45"/>
    <s v="14004774-19"/>
    <n v="2021"/>
    <s v="Septiembre"/>
    <n v="22.5"/>
    <s v="USD"/>
    <n v="787.5"/>
    <n v="358.38836104267978"/>
    <n v="0"/>
    <n v="0"/>
    <n v="6.4788746971821309"/>
    <n v="45"/>
    <n v="11.208256029684602"/>
    <n v="17.323747680890541"/>
    <n v="0.9809833024118737"/>
    <n v="0"/>
    <n v="0"/>
    <n v="6.5585775903935479"/>
    <n v="0"/>
    <n v="0"/>
    <n v="0"/>
    <n v="0"/>
    <n v="0"/>
    <n v="89.374734382704318"/>
    <n v="8.303169779323758"/>
    <n v="0"/>
    <n v="9"/>
    <s v="20219"/>
    <s v="2021-9-01"/>
  </r>
  <r>
    <s v="VSR"/>
    <x v="45"/>
    <s v="14004773-19"/>
    <n v="2021"/>
    <s v="Septiembre"/>
    <n v="22.5"/>
    <s v="USD"/>
    <n v="787.5"/>
    <n v="319.22977476183394"/>
    <n v="0"/>
    <n v="0"/>
    <n v="6.4788746971821309"/>
    <n v="45"/>
    <n v="11.208256029684602"/>
    <n v="17.323747680890541"/>
    <n v="0.9809833024118737"/>
    <n v="0"/>
    <n v="0"/>
    <n v="6.5585775903935479"/>
    <n v="0"/>
    <n v="0"/>
    <n v="0"/>
    <n v="0"/>
    <n v="0"/>
    <n v="89.374734382704318"/>
    <n v="8.303169779323758"/>
    <n v="0"/>
    <n v="9"/>
    <s v="20219"/>
    <s v="2021-9-01"/>
  </r>
  <r>
    <s v="VSR"/>
    <x v="45"/>
    <s v="14004828-18"/>
    <n v="2021"/>
    <s v="Septiembre"/>
    <n v="22.5"/>
    <s v="USD"/>
    <n v="787.5"/>
    <n v="381.19431288416223"/>
    <n v="0"/>
    <n v="0"/>
    <n v="6.4788746971821309"/>
    <n v="45"/>
    <n v="11.208256029684602"/>
    <n v="17.323747680890541"/>
    <n v="0.9809833024118737"/>
    <n v="0"/>
    <n v="0"/>
    <n v="6.5585775903935479"/>
    <n v="0"/>
    <n v="0"/>
    <n v="0"/>
    <n v="0"/>
    <n v="0"/>
    <n v="89.374734382704318"/>
    <n v="8.303169779323758"/>
    <n v="0"/>
    <n v="9"/>
    <s v="20219"/>
    <s v="2021-9-01"/>
  </r>
  <r>
    <s v="VSR"/>
    <x v="45"/>
    <s v="14004867-19"/>
    <n v="2021"/>
    <s v="Septiembre"/>
    <n v="22.5"/>
    <s v="USD"/>
    <n v="787.5"/>
    <n v="278.33294780438825"/>
    <n v="0"/>
    <n v="0"/>
    <n v="6.4788746971821309"/>
    <n v="45"/>
    <n v="11.208256029684602"/>
    <n v="17.323747680890541"/>
    <n v="0.9809833024118737"/>
    <n v="0"/>
    <n v="0"/>
    <n v="6.5585775903935479"/>
    <n v="0"/>
    <n v="0"/>
    <n v="0"/>
    <n v="0"/>
    <n v="0"/>
    <n v="89.374734382704318"/>
    <n v="8.303169779323758"/>
    <n v="0"/>
    <n v="9"/>
    <s v="20219"/>
    <s v="2021-9-01"/>
  </r>
  <r>
    <s v="VSR"/>
    <x v="45"/>
    <s v="14004725-19"/>
    <n v="2021"/>
    <s v="Septiembre"/>
    <n v="45"/>
    <s v="USD"/>
    <n v="1215"/>
    <n v="571.04367602295929"/>
    <n v="0"/>
    <n v="0"/>
    <n v="12.957749394364262"/>
    <n v="0"/>
    <n v="22.416512059369204"/>
    <n v="34.647495361781083"/>
    <n v="1.9619666048237474"/>
    <n v="0"/>
    <n v="0"/>
    <n v="10.118948282321474"/>
    <n v="0"/>
    <n v="0"/>
    <n v="0"/>
    <n v="0"/>
    <n v="0"/>
    <n v="85.751261866943025"/>
    <n v="16.606339558647516"/>
    <n v="0"/>
    <n v="9"/>
    <s v="20219"/>
    <s v="2021-9-01"/>
  </r>
  <r>
    <s v="VSR"/>
    <x v="45"/>
    <s v="14004726-19"/>
    <n v="2021"/>
    <s v="Septiembre"/>
    <n v="45"/>
    <s v="USD"/>
    <n v="1215"/>
    <n v="574.31545596524484"/>
    <n v="0"/>
    <n v="0"/>
    <n v="12.957749394364262"/>
    <n v="0"/>
    <n v="22.416512059369204"/>
    <n v="34.647495361781083"/>
    <n v="1.9619666048237474"/>
    <n v="0"/>
    <n v="0"/>
    <n v="10.118948282321474"/>
    <n v="0"/>
    <n v="0"/>
    <n v="0"/>
    <n v="0"/>
    <n v="0"/>
    <n v="85.751261866943025"/>
    <n v="16.606339558647516"/>
    <n v="0"/>
    <n v="9"/>
    <s v="20219"/>
    <s v="2021-9-01"/>
  </r>
  <r>
    <s v="VSR"/>
    <x v="45"/>
    <s v="14004727-19"/>
    <n v="2021"/>
    <s v="Septiembre"/>
    <n v="45"/>
    <s v="USD"/>
    <n v="1215"/>
    <n v="574.42151891628339"/>
    <n v="0"/>
    <n v="0"/>
    <n v="12.957749394364262"/>
    <n v="0"/>
    <n v="22.416512059369204"/>
    <n v="34.647495361781083"/>
    <n v="1.9619666048237474"/>
    <n v="0"/>
    <n v="0"/>
    <n v="10.118948282321474"/>
    <n v="0"/>
    <n v="0"/>
    <n v="0"/>
    <n v="0"/>
    <n v="0"/>
    <n v="85.751261866943025"/>
    <n v="16.606339558647516"/>
    <n v="0"/>
    <n v="9"/>
    <s v="20219"/>
    <s v="2021-9-01"/>
  </r>
  <r>
    <s v="VSR"/>
    <x v="45"/>
    <s v="14004728-19"/>
    <n v="2021"/>
    <s v="Septiembre"/>
    <n v="22.5"/>
    <s v="USD"/>
    <n v="607.5"/>
    <n v="275.36686846228798"/>
    <n v="0"/>
    <n v="0"/>
    <n v="6.4788746971821309"/>
    <n v="0"/>
    <n v="11.208256029684602"/>
    <n v="17.323747680890541"/>
    <n v="0.9809833024118737"/>
    <n v="0"/>
    <n v="0"/>
    <n v="5.0594741411607371"/>
    <n v="0"/>
    <n v="0"/>
    <n v="0"/>
    <n v="0"/>
    <n v="0"/>
    <n v="42.875630933471513"/>
    <n v="8.303169779323758"/>
    <n v="0"/>
    <n v="9"/>
    <s v="20219"/>
    <s v="2021-9-01"/>
  </r>
  <r>
    <s v="VSR"/>
    <x v="45"/>
    <s v="14004919-17"/>
    <n v="2021"/>
    <s v="Septiembre"/>
    <n v="22.5"/>
    <s v="USD"/>
    <n v="1575"/>
    <n v="802.26722106296006"/>
    <n v="0"/>
    <n v="0"/>
    <n v="0"/>
    <n v="157.5"/>
    <n v="11.208256029684602"/>
    <n v="17.323747680890541"/>
    <n v="0.9809833024118737"/>
    <n v="0"/>
    <n v="0"/>
    <n v="13.117155180787096"/>
    <n v="0"/>
    <n v="0"/>
    <n v="0"/>
    <n v="0"/>
    <n v="0"/>
    <n v="208.43331197309789"/>
    <n v="8.303169779323758"/>
    <n v="0"/>
    <n v="9"/>
    <s v="20219"/>
    <s v="2021-9-01"/>
  </r>
  <r>
    <s v="VSR"/>
    <x v="46"/>
    <s v="14004999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6"/>
    <s v="14004351-17"/>
    <n v="2021"/>
    <s v="Septiembre"/>
    <n v="90"/>
    <s v="USD"/>
    <n v="2340"/>
    <n v="1102.3483107714583"/>
    <n v="0"/>
    <n v="0"/>
    <n v="25.915498788728524"/>
    <n v="0"/>
    <n v="146.96103896103895"/>
    <n v="179.22077922077921"/>
    <n v="18.311688311688311"/>
    <n v="0"/>
    <n v="0"/>
    <n v="0"/>
    <n v="0"/>
    <n v="0"/>
    <n v="0"/>
    <n v="0"/>
    <n v="0"/>
    <n v="486.0199587131799"/>
    <n v="141.52645221967342"/>
    <n v="0"/>
    <n v="9"/>
    <s v="20219"/>
    <s v="2021-9-01"/>
  </r>
  <r>
    <s v="VSR"/>
    <x v="47"/>
    <s v="14003593-17"/>
    <n v="2021"/>
    <s v="Septiembre"/>
    <n v="22.5"/>
    <s v="USD"/>
    <n v="2249.1"/>
    <n v="825.24100504199407"/>
    <n v="0"/>
    <n v="45"/>
    <n v="6.4788746971821309"/>
    <n v="0"/>
    <n v="19.032099975496202"/>
    <n v="25.361431021808379"/>
    <n v="2.5912766478804214"/>
    <n v="0"/>
    <n v="0"/>
    <n v="18.731297598163973"/>
    <n v="0"/>
    <n v="0"/>
    <n v="0"/>
    <n v="0"/>
    <n v="0"/>
    <n v="101.09771829826734"/>
    <n v="35.381613054918354"/>
    <n v="0"/>
    <n v="9"/>
    <s v="20219"/>
    <s v="2021-9-01"/>
  </r>
  <r>
    <s v="VSR"/>
    <x v="47"/>
    <s v="14003589-19"/>
    <n v="2021"/>
    <s v="Septiembre"/>
    <n v="135"/>
    <s v="USD"/>
    <n v="5265"/>
    <n v="2046.3096745293481"/>
    <n v="0"/>
    <n v="270"/>
    <n v="38.873248183092791"/>
    <n v="0"/>
    <n v="114.19259985297722"/>
    <n v="152.16858613085029"/>
    <n v="15.547659887282528"/>
    <n v="0"/>
    <n v="0"/>
    <n v="43.84877589005972"/>
    <n v="0"/>
    <n v="0"/>
    <n v="0"/>
    <n v="0"/>
    <n v="0"/>
    <n v="538.04730009067987"/>
    <n v="212.28967832951014"/>
    <n v="0"/>
    <n v="9"/>
    <s v="20219"/>
    <s v="2021-9-01"/>
  </r>
  <r>
    <s v="VSR"/>
    <x v="47"/>
    <s v="14004818-18"/>
    <n v="2021"/>
    <s v="Septiembre"/>
    <n v="90"/>
    <s v="USD"/>
    <n v="3510"/>
    <n v="1108.6732792765538"/>
    <n v="0"/>
    <n v="180"/>
    <n v="25.915498788728524"/>
    <n v="0"/>
    <n v="76.128399901984807"/>
    <n v="101.44572408723351"/>
    <n v="10.365106591521686"/>
    <n v="0"/>
    <n v="0"/>
    <n v="29.232517260039813"/>
    <n v="0"/>
    <n v="0"/>
    <n v="0"/>
    <n v="0"/>
    <n v="0"/>
    <n v="358.69820006045325"/>
    <n v="141.52645221967342"/>
    <n v="0"/>
    <n v="9"/>
    <s v="20219"/>
    <s v="2021-9-01"/>
  </r>
  <r>
    <s v="VSR"/>
    <x v="47"/>
    <s v="14004809-17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47"/>
    <s v="14003592-15"/>
    <n v="2021"/>
    <s v="Septiembre"/>
    <n v="90"/>
    <s v="USD"/>
    <n v="5400"/>
    <n v="2965.3610448275472"/>
    <n v="0"/>
    <n v="180"/>
    <n v="25.915498788728524"/>
    <n v="0"/>
    <n v="76.128399901984807"/>
    <n v="101.44572408723351"/>
    <n v="10.365106591521686"/>
    <n v="0"/>
    <n v="0"/>
    <n v="44.973103476984328"/>
    <n v="0"/>
    <n v="0"/>
    <n v="0"/>
    <n v="0"/>
    <n v="0"/>
    <n v="374.43878627739775"/>
    <n v="141.52645221967342"/>
    <n v="0"/>
    <n v="9"/>
    <s v="20219"/>
    <s v="2021-9-01"/>
  </r>
  <r>
    <s v="VSR"/>
    <x v="48"/>
    <s v="14004910-16"/>
    <n v="2021"/>
    <s v="Septiembre"/>
    <n v="13.5"/>
    <s v="USD"/>
    <n v="1350"/>
    <n v="721.46925042912505"/>
    <n v="0"/>
    <n v="135"/>
    <n v="3.887324818309279"/>
    <n v="0"/>
    <n v="3.6680047225501777"/>
    <n v="4.887839433293979"/>
    <n v="0.49940968122786306"/>
    <n v="0"/>
    <n v="0"/>
    <n v="11.243275869246082"/>
    <n v="0"/>
    <n v="0"/>
    <n v="0"/>
    <n v="0"/>
    <n v="0"/>
    <n v="41.527497539269113"/>
    <n v="21.22896783295101"/>
    <n v="0"/>
    <n v="9"/>
    <s v="20219"/>
    <s v="2021-9-01"/>
  </r>
  <r>
    <s v="VSR"/>
    <x v="48"/>
    <s v="14004898-18"/>
    <n v="2021"/>
    <s v="Septiembre"/>
    <n v="90"/>
    <s v="USD"/>
    <n v="3600"/>
    <n v="1470.3808831317579"/>
    <n v="0"/>
    <n v="360"/>
    <n v="25.915498788728524"/>
    <n v="0"/>
    <n v="24.45336481700118"/>
    <n v="32.585596221959861"/>
    <n v="3.32939787485242"/>
    <n v="0"/>
    <n v="0"/>
    <n v="29.98206898465622"/>
    <n v="0"/>
    <n v="0"/>
    <n v="0"/>
    <n v="0"/>
    <n v="0"/>
    <n v="231.87688011814311"/>
    <n v="141.52645221967342"/>
    <n v="0"/>
    <n v="9"/>
    <s v="20219"/>
    <s v="2021-9-01"/>
  </r>
  <r>
    <s v="VSR"/>
    <x v="48"/>
    <s v="14004900-18"/>
    <n v="2021"/>
    <s v="Septiembre"/>
    <n v="31.5"/>
    <s v="USD"/>
    <n v="1260"/>
    <n v="459.81128830293113"/>
    <n v="0"/>
    <n v="126"/>
    <n v="9.0704245760549842"/>
    <n v="0"/>
    <n v="8.5586776859504123"/>
    <n v="11.404958677685951"/>
    <n v="1.165289256198347"/>
    <n v="0"/>
    <n v="0"/>
    <n v="10.493724144629677"/>
    <n v="0"/>
    <n v="0"/>
    <n v="0"/>
    <n v="0"/>
    <n v="0"/>
    <n v="81.156908041350093"/>
    <n v="49.534258276885701"/>
    <n v="0"/>
    <n v="9"/>
    <s v="20219"/>
    <s v="2021-9-01"/>
  </r>
  <r>
    <s v="VSR"/>
    <x v="48"/>
    <s v="14004794-18"/>
    <n v="2021"/>
    <s v="Septiembre"/>
    <n v="90"/>
    <s v="USD"/>
    <n v="3600"/>
    <n v="1686.1199523648504"/>
    <n v="0"/>
    <n v="360"/>
    <n v="25.915498788728524"/>
    <n v="0"/>
    <n v="24.45336481700118"/>
    <n v="32.585596221959861"/>
    <n v="3.32939787485242"/>
    <n v="0"/>
    <n v="0"/>
    <n v="29.98206898465622"/>
    <n v="0"/>
    <n v="0"/>
    <n v="0"/>
    <n v="0"/>
    <n v="0"/>
    <n v="231.87688011814311"/>
    <n v="141.52645221967342"/>
    <n v="0"/>
    <n v="9"/>
    <s v="20219"/>
    <s v="2021-9-01"/>
  </r>
  <r>
    <s v="VSR"/>
    <x v="48"/>
    <s v="14004999-19"/>
    <n v="2021"/>
    <s v="Septiembre"/>
    <n v="135"/>
    <s v="USD"/>
    <n v="4050"/>
    <n v="1713.1310280688781"/>
    <n v="0"/>
    <n v="405"/>
    <n v="38.873248183092791"/>
    <n v="0"/>
    <n v="36.680047225501774"/>
    <n v="48.878394332939791"/>
    <n v="4.9940968122786309"/>
    <n v="0"/>
    <n v="0"/>
    <n v="33.729827607738244"/>
    <n v="0"/>
    <n v="0"/>
    <n v="0"/>
    <n v="0"/>
    <n v="0"/>
    <n v="336.57204430796855"/>
    <n v="212.28967832951014"/>
    <n v="0"/>
    <n v="9"/>
    <s v="20219"/>
    <s v="2021-9-01"/>
  </r>
  <r>
    <s v="VSR"/>
    <x v="48"/>
    <s v="14004686-19"/>
    <n v="2021"/>
    <s v="Septiembre"/>
    <n v="90"/>
    <s v="USD"/>
    <n v="2700"/>
    <n v="1126.023697680549"/>
    <n v="0"/>
    <n v="270"/>
    <n v="25.915498788728524"/>
    <n v="0"/>
    <n v="24.45336481700118"/>
    <n v="32.585596221959861"/>
    <n v="3.32939787485242"/>
    <n v="0"/>
    <n v="0"/>
    <n v="22.486551738492164"/>
    <n v="0"/>
    <n v="0"/>
    <n v="0"/>
    <n v="0"/>
    <n v="0"/>
    <n v="224.38136287197904"/>
    <n v="141.52645221967342"/>
    <n v="0"/>
    <n v="9"/>
    <s v="20219"/>
    <s v="2021-9-01"/>
  </r>
  <r>
    <s v="VSR"/>
    <x v="49"/>
    <s v="14003742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50"/>
    <s v="14003824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50"/>
    <s v="14003823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51"/>
    <s v="14004877-15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51"/>
    <s v="14004579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51"/>
    <s v="14004806-14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51"/>
    <s v="14003824-18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51"/>
    <s v="14003817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51"/>
    <s v="14004919-16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52"/>
    <s v="14004913-16"/>
    <n v="2021"/>
    <s v="Septiembre"/>
    <n v="22.5"/>
    <s v="USD"/>
    <n v="4860"/>
    <n v="2058.2549167224215"/>
    <n v="0"/>
    <n v="247.5"/>
    <n v="6.4788746971821309"/>
    <n v="0"/>
    <n v="14.36345344796049"/>
    <n v="17.079751234680813"/>
    <n v="0.96716663618072074"/>
    <n v="0"/>
    <n v="0"/>
    <n v="40.475793129285897"/>
    <n v="0"/>
    <n v="0"/>
    <n v="0"/>
    <n v="0"/>
    <n v="0"/>
    <n v="108.26777750302628"/>
    <n v="35.381613054918354"/>
    <n v="0"/>
    <n v="9"/>
    <s v="20219"/>
    <s v="2021-9-01"/>
  </r>
  <r>
    <s v="VSR"/>
    <x v="52"/>
    <s v="14004912-15"/>
    <n v="2021"/>
    <s v="Septiembre"/>
    <n v="31.5"/>
    <s v="USD"/>
    <n v="5103"/>
    <n v="2131.6848398469851"/>
    <n v="0"/>
    <n v="252"/>
    <n v="9.0704245760549842"/>
    <n v="0"/>
    <n v="20.108834827144687"/>
    <n v="23.911651728553139"/>
    <n v="1.354033290653009"/>
    <n v="0"/>
    <n v="0"/>
    <n v="42.499582785750192"/>
    <n v="0"/>
    <n v="0"/>
    <n v="0"/>
    <n v="0"/>
    <n v="0"/>
    <n v="137.40836090898674"/>
    <n v="49.534258276885701"/>
    <n v="0"/>
    <n v="9"/>
    <s v="20219"/>
    <s v="2021-9-01"/>
  </r>
  <r>
    <s v="VSR"/>
    <x v="52"/>
    <s v="14004228-19"/>
    <n v="2021"/>
    <s v="Septiembre"/>
    <n v="135"/>
    <s v="USD"/>
    <n v="5670"/>
    <n v="2353.3325652834778"/>
    <n v="0"/>
    <n v="1080"/>
    <n v="38.873248183092791"/>
    <n v="0"/>
    <n v="86.180720687762957"/>
    <n v="102.47850740808488"/>
    <n v="5.8029998170843244"/>
    <n v="0"/>
    <n v="0"/>
    <n v="47.221758650833543"/>
    <n v="0"/>
    <n v="0"/>
    <n v="0"/>
    <n v="0"/>
    <n v="0"/>
    <n v="453.97366489327578"/>
    <n v="212.28967832951014"/>
    <n v="0"/>
    <n v="9"/>
    <s v="20219"/>
    <s v="2021-9-01"/>
  </r>
  <r>
    <s v="VSR"/>
    <x v="52"/>
    <s v="14004233-19"/>
    <n v="2021"/>
    <s v="Septiembre"/>
    <n v="900"/>
    <s v="USD"/>
    <n v="27000"/>
    <n v="11834.109838900746"/>
    <n v="0"/>
    <n v="1800"/>
    <n v="259.15498788728524"/>
    <n v="0"/>
    <n v="574.53813791841969"/>
    <n v="683.19004938723242"/>
    <n v="38.686665447228826"/>
    <n v="0"/>
    <n v="0"/>
    <n v="224.86551738492165"/>
    <n v="0"/>
    <n v="0"/>
    <n v="0"/>
    <n v="0"/>
    <n v="0"/>
    <n v="2936.5448923345366"/>
    <n v="1415.2645221967341"/>
    <n v="0"/>
    <n v="9"/>
    <s v="20219"/>
    <s v="2021-9-01"/>
  </r>
  <r>
    <s v="VSR"/>
    <x v="52"/>
    <s v="14004230-19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52"/>
    <s v="14005005-16"/>
    <n v="2021"/>
    <s v="Sept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20219"/>
    <s v="2021-9-01"/>
  </r>
  <r>
    <s v="VSR"/>
    <x v="0"/>
    <s v="14004998-19"/>
    <n v="2021"/>
    <s v="Octubre"/>
    <n v="111"/>
    <s v="CLP"/>
    <n v="3332.7677922077924"/>
    <n v="1731.2585512992673"/>
    <n v="0"/>
    <n v="389.22077922077921"/>
    <n v="27.745379071577304"/>
    <n v="0"/>
    <n v="0"/>
    <n v="0"/>
    <n v="0"/>
    <n v="0"/>
    <n v="0"/>
    <n v="0"/>
    <n v="0"/>
    <n v="35.029870129870126"/>
    <n v="0"/>
    <n v="0"/>
    <n v="0"/>
    <n v="49.702780714838426"/>
    <n v="0"/>
    <n v="14.672910584968299"/>
    <n v="10"/>
    <s v="202110"/>
    <s v="2021-10-01"/>
  </r>
  <r>
    <s v="VSR"/>
    <x v="0"/>
    <s v="14004997-19"/>
    <n v="2021"/>
    <s v="Octubre"/>
    <n v="78.3"/>
    <s v="CLP"/>
    <n v="2350.9524155844156"/>
    <n v="1331.5202617848561"/>
    <n v="0"/>
    <n v="274.55844155844159"/>
    <n v="19.57174037211264"/>
    <n v="0"/>
    <n v="0"/>
    <n v="0"/>
    <n v="0"/>
    <n v="0"/>
    <n v="0"/>
    <n v="0"/>
    <n v="0"/>
    <n v="24.71025974025974"/>
    <n v="0"/>
    <n v="0"/>
    <n v="0"/>
    <n v="35.06061017992657"/>
    <n v="0"/>
    <n v="10.350350439666826"/>
    <n v="10"/>
    <s v="202110"/>
    <s v="2021-10-01"/>
  </r>
  <r>
    <s v="VSR"/>
    <x v="0"/>
    <s v="14003165-16"/>
    <n v="2021"/>
    <s v="Octubre"/>
    <n v="10.5"/>
    <s v="CLP"/>
    <n v="945"/>
    <n v="446.97442517269792"/>
    <n v="0"/>
    <n v="94.5"/>
    <n v="2.6245628851492047"/>
    <n v="0"/>
    <n v="0"/>
    <n v="0"/>
    <n v="0"/>
    <n v="0"/>
    <n v="0"/>
    <n v="0"/>
    <n v="0"/>
    <n v="3.3136363636363635"/>
    <n v="0"/>
    <n v="0"/>
    <n v="0"/>
    <n v="4.701614391944176"/>
    <n v="0"/>
    <n v="1.387978028307812"/>
    <n v="10"/>
    <s v="202110"/>
    <s v="2021-10-01"/>
  </r>
  <r>
    <s v="VSR"/>
    <x v="0"/>
    <s v="14002618-19"/>
    <n v="2021"/>
    <s v="Octubre"/>
    <n v="2100"/>
    <s v="CLP"/>
    <n v="45862.298181818187"/>
    <n v="32026.828397956786"/>
    <n v="0"/>
    <n v="2454.5454545454545"/>
    <n v="524.91257702984092"/>
    <n v="0"/>
    <n v="0"/>
    <n v="0"/>
    <n v="0"/>
    <n v="0"/>
    <n v="0"/>
    <n v="0"/>
    <n v="0"/>
    <n v="662.72727272727275"/>
    <n v="0"/>
    <n v="0"/>
    <n v="0"/>
    <n v="940.32287838883508"/>
    <n v="0"/>
    <n v="277.59560566156239"/>
    <n v="10"/>
    <s v="202110"/>
    <s v="2021-10-01"/>
  </r>
  <r>
    <s v="VSR"/>
    <x v="0"/>
    <s v="14002924-19"/>
    <n v="2021"/>
    <s v="Octubre"/>
    <n v="2188.5"/>
    <s v="CLP"/>
    <n v="47795.066462337658"/>
    <n v="30094.538550672602"/>
    <n v="0"/>
    <n v="2557.9870129870128"/>
    <n v="547.03389277609847"/>
    <n v="0"/>
    <n v="0"/>
    <n v="0"/>
    <n v="0"/>
    <n v="0"/>
    <n v="0"/>
    <n v="0"/>
    <n v="0"/>
    <n v="690.65649350649346"/>
    <n v="0"/>
    <n v="0"/>
    <n v="0"/>
    <n v="979.950771120936"/>
    <n v="0"/>
    <n v="289.29427761444254"/>
    <n v="10"/>
    <s v="202110"/>
    <s v="2021-10-01"/>
  </r>
  <r>
    <s v="VSR"/>
    <x v="0"/>
    <s v="14002923-19"/>
    <n v="2021"/>
    <s v="Octubre"/>
    <n v="2501.1"/>
    <s v="CLP"/>
    <n v="54621.997134545454"/>
    <n v="34575.014534943766"/>
    <n v="0"/>
    <n v="2923.3636363636365"/>
    <n v="625.17087924254054"/>
    <n v="0"/>
    <n v="0"/>
    <n v="0"/>
    <n v="0"/>
    <n v="0"/>
    <n v="0"/>
    <n v="0"/>
    <n v="0"/>
    <n v="789.30818181818177"/>
    <n v="0"/>
    <n v="0"/>
    <n v="0"/>
    <n v="1119.9245481611026"/>
    <n v="0"/>
    <n v="330.6163663429208"/>
    <n v="10"/>
    <s v="202110"/>
    <s v="2021-10-01"/>
  </r>
  <r>
    <s v="VSR"/>
    <x v="0"/>
    <s v="14002617-19"/>
    <n v="2021"/>
    <s v="Octubre"/>
    <n v="480"/>
    <s v="CLP"/>
    <n v="10482.811012987013"/>
    <n v="5862.7410732683793"/>
    <n v="0"/>
    <n v="561.03896103896102"/>
    <n v="119.98001760682078"/>
    <n v="0"/>
    <n v="0"/>
    <n v="0"/>
    <n v="0"/>
    <n v="0"/>
    <n v="0"/>
    <n v="0"/>
    <n v="0"/>
    <n v="151.48051948051949"/>
    <n v="0"/>
    <n v="0"/>
    <n v="0"/>
    <n v="214.93094363173375"/>
    <n v="0"/>
    <n v="63.450424151214264"/>
    <n v="10"/>
    <s v="202110"/>
    <s v="2021-10-01"/>
  </r>
  <r>
    <s v="VSR"/>
    <x v="0"/>
    <s v="14002505-19"/>
    <n v="2021"/>
    <s v="Octubre"/>
    <n v="312.59999999999997"/>
    <s v="CLP"/>
    <n v="6826.9306722077918"/>
    <n v="3850.7918566872299"/>
    <n v="0"/>
    <n v="365.37662337662329"/>
    <n v="78.136986466442025"/>
    <n v="0"/>
    <n v="0"/>
    <n v="0"/>
    <n v="0"/>
    <n v="0"/>
    <n v="0"/>
    <n v="0"/>
    <n v="0"/>
    <n v="98.651688311688304"/>
    <n v="0"/>
    <n v="0"/>
    <n v="0"/>
    <n v="139.9737770401666"/>
    <n v="0"/>
    <n v="41.322088728478285"/>
    <n v="10"/>
    <s v="202110"/>
    <s v="2021-10-01"/>
  </r>
  <r>
    <s v="VSR"/>
    <x v="0"/>
    <s v="14003162-17"/>
    <n v="2021"/>
    <s v="Octubre"/>
    <n v="26.7"/>
    <s v="CLP"/>
    <n v="1388.1475636363637"/>
    <n v="736.3810076672678"/>
    <n v="0"/>
    <n v="138.80532467532467"/>
    <n v="6.6738884793794053"/>
    <n v="0"/>
    <n v="0"/>
    <n v="0"/>
    <n v="0"/>
    <n v="0"/>
    <n v="0"/>
    <n v="0"/>
    <n v="0"/>
    <n v="8.4261038961038963"/>
    <n v="0"/>
    <n v="0"/>
    <n v="0"/>
    <n v="11.955533739515189"/>
    <n v="0"/>
    <n v="3.5294298434112936"/>
    <n v="10"/>
    <s v="202110"/>
    <s v="2021-10-01"/>
  </r>
  <r>
    <s v="VSR"/>
    <x v="0"/>
    <s v="14002528-16"/>
    <n v="2021"/>
    <s v="Octubre"/>
    <n v="17.7"/>
    <s v="CLP"/>
    <n v="920.23265454545447"/>
    <n v="584.80460811672765"/>
    <n v="0"/>
    <n v="92.017012987012976"/>
    <n v="4.4242631492515159"/>
    <n v="0"/>
    <n v="0"/>
    <n v="0"/>
    <n v="0"/>
    <n v="0"/>
    <n v="0"/>
    <n v="0"/>
    <n v="0"/>
    <n v="5.5858441558441552"/>
    <n v="0"/>
    <n v="0"/>
    <n v="0"/>
    <n v="7.9255785464201809"/>
    <n v="0"/>
    <n v="2.3397343905760257"/>
    <n v="10"/>
    <s v="202110"/>
    <s v="2021-10-01"/>
  </r>
  <r>
    <s v="VSR"/>
    <x v="0"/>
    <s v="14002605-17"/>
    <n v="2021"/>
    <s v="Octubre"/>
    <n v="29.7"/>
    <s v="CLP"/>
    <n v="1544.1192000000001"/>
    <n v="935.76067149906453"/>
    <n v="0"/>
    <n v="154.40142857142857"/>
    <n v="7.4237635894220357"/>
    <n v="0"/>
    <n v="0"/>
    <n v="0"/>
    <n v="0"/>
    <n v="0"/>
    <n v="0"/>
    <n v="0"/>
    <n v="0"/>
    <n v="9.3728571428571428"/>
    <n v="0"/>
    <n v="0"/>
    <n v="0"/>
    <n v="13.298852137213526"/>
    <n v="0"/>
    <n v="3.9259949943563828"/>
    <n v="10"/>
    <s v="202110"/>
    <s v="2021-10-01"/>
  </r>
  <r>
    <s v="VSR"/>
    <x v="0"/>
    <s v="14004945-16"/>
    <n v="2021"/>
    <s v="Octubre"/>
    <n v="3.5999999999999996"/>
    <s v="CLP"/>
    <n v="213.33506493506491"/>
    <n v="121.14319523782297"/>
    <n v="0"/>
    <n v="21.333506493506494"/>
    <n v="0"/>
    <n v="0"/>
    <n v="0"/>
    <n v="0"/>
    <n v="0"/>
    <n v="0"/>
    <n v="0"/>
    <n v="0"/>
    <n v="0"/>
    <n v="1.1361038961038961"/>
    <n v="0"/>
    <n v="0"/>
    <n v="0"/>
    <n v="1.6119820772380029"/>
    <n v="0"/>
    <n v="0.4758781811341069"/>
    <n v="10"/>
    <s v="202110"/>
    <s v="2021-10-01"/>
  </r>
  <r>
    <s v="VSR"/>
    <x v="1"/>
    <s v="14004807-16"/>
    <n v="2021"/>
    <s v="Octubre"/>
    <n v="13.5"/>
    <s v="USD"/>
    <n v="2160"/>
    <n v="1240.8154148370222"/>
    <n v="0"/>
    <n v="0"/>
    <n v="3.3744379951918342"/>
    <n v="8.6578760593220334"/>
    <n v="3.8638861138861138"/>
    <n v="5.5969030969030973"/>
    <n v="0.31693306693306694"/>
    <n v="0"/>
    <n v="0"/>
    <n v="0"/>
    <n v="0"/>
    <n v="0"/>
    <n v="0"/>
    <n v="0"/>
    <n v="0"/>
    <n v="26.915558884886543"/>
    <n v="8.4799605478422322"/>
    <n v="0"/>
    <n v="10"/>
    <s v="202110"/>
    <s v="2021-10-01"/>
  </r>
  <r>
    <s v="VSR"/>
    <x v="1"/>
    <s v="14004877-16"/>
    <n v="2021"/>
    <s v="Octubre"/>
    <n v="13.5"/>
    <s v="USD"/>
    <n v="1620"/>
    <n v="917.01375444840119"/>
    <n v="0"/>
    <n v="0"/>
    <n v="3.3744379951918342"/>
    <n v="8.6578760593220334"/>
    <n v="3.8638861138861138"/>
    <n v="5.5969030969030973"/>
    <n v="0.31693306693306694"/>
    <n v="0"/>
    <n v="0"/>
    <n v="0"/>
    <n v="0"/>
    <n v="0"/>
    <n v="0"/>
    <n v="0"/>
    <n v="0"/>
    <n v="26.915558884886543"/>
    <n v="8.4799605478422322"/>
    <n v="0"/>
    <n v="10"/>
    <s v="202110"/>
    <s v="2021-10-01"/>
  </r>
  <r>
    <s v="VSR"/>
    <x v="1"/>
    <s v="14003090-13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"/>
    <s v="14004806-14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"/>
    <s v="14004965-17"/>
    <n v="2021"/>
    <s v="Octubre"/>
    <n v="27"/>
    <s v="USD"/>
    <n v="2295"/>
    <n v="1550.6413353958542"/>
    <n v="0"/>
    <n v="0"/>
    <n v="6.7488759903836684"/>
    <n v="17.315752118644067"/>
    <n v="7.7277722277722276"/>
    <n v="11.193806193806195"/>
    <n v="0.63386613386613389"/>
    <n v="0"/>
    <n v="0"/>
    <n v="0"/>
    <n v="0"/>
    <n v="0"/>
    <n v="0"/>
    <n v="0"/>
    <n v="0"/>
    <n v="53.831117769773087"/>
    <n v="16.959921095684464"/>
    <n v="0"/>
    <n v="10"/>
    <s v="202110"/>
    <s v="2021-10-01"/>
  </r>
  <r>
    <s v="VSR"/>
    <x v="1"/>
    <s v="14004966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"/>
    <s v="14004798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"/>
    <s v="14004800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"/>
    <s v="14004968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"/>
    <s v="14004967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"/>
    <s v="14004971-19"/>
    <n v="2021"/>
    <s v="Octubre"/>
    <n v="90"/>
    <s v="USD"/>
    <n v="2250"/>
    <n v="1339.5856756372771"/>
    <n v="0"/>
    <n v="0"/>
    <n v="22.496253301278895"/>
    <n v="57.719173728813558"/>
    <n v="25.759240759240758"/>
    <n v="37.312687312687309"/>
    <n v="2.1128871128871127"/>
    <n v="0"/>
    <n v="0"/>
    <n v="0"/>
    <n v="0"/>
    <n v="0"/>
    <n v="0"/>
    <n v="0"/>
    <n v="0"/>
    <n v="179.43705923257693"/>
    <n v="56.533070318948205"/>
    <n v="0"/>
    <n v="10"/>
    <s v="202110"/>
    <s v="2021-10-01"/>
  </r>
  <r>
    <s v="VSR"/>
    <x v="1"/>
    <s v="14004970-19"/>
    <n v="2021"/>
    <s v="Octubre"/>
    <n v="45"/>
    <s v="USD"/>
    <n v="1125"/>
    <n v="653.66446383306743"/>
    <n v="0"/>
    <n v="0"/>
    <n v="11.248126650639447"/>
    <n v="28.859586864406779"/>
    <n v="12.879620379620379"/>
    <n v="18.656343656343655"/>
    <n v="1.0564435564435564"/>
    <n v="0"/>
    <n v="0"/>
    <n v="0"/>
    <n v="0"/>
    <n v="0"/>
    <n v="0"/>
    <n v="0"/>
    <n v="0"/>
    <n v="89.718529616288464"/>
    <n v="28.266535159474103"/>
    <n v="0"/>
    <n v="10"/>
    <s v="202110"/>
    <s v="2021-10-01"/>
  </r>
  <r>
    <s v="VSR"/>
    <x v="1"/>
    <s v="14004969-19"/>
    <n v="2021"/>
    <s v="Octubre"/>
    <n v="45"/>
    <s v="USD"/>
    <n v="1125"/>
    <n v="771.49302955981841"/>
    <n v="0"/>
    <n v="0"/>
    <n v="11.248126650639447"/>
    <n v="28.859586864406779"/>
    <n v="12.879620379620379"/>
    <n v="18.656343656343655"/>
    <n v="1.0564435564435564"/>
    <n v="0"/>
    <n v="0"/>
    <n v="0"/>
    <n v="0"/>
    <n v="0"/>
    <n v="0"/>
    <n v="0"/>
    <n v="0"/>
    <n v="89.718529616288464"/>
    <n v="28.266535159474103"/>
    <n v="0"/>
    <n v="10"/>
    <s v="202110"/>
    <s v="2021-10-01"/>
  </r>
  <r>
    <s v="VSR"/>
    <x v="1"/>
    <s v="14005004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"/>
    <s v="14004878-16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"/>
    <s v="14004809-17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"/>
    <s v="14004952-18"/>
    <n v="2021"/>
    <s v="Octubre"/>
    <n v="49.5"/>
    <s v="USD"/>
    <n v="3960"/>
    <n v="976.99327042014431"/>
    <n v="0"/>
    <n v="990"/>
    <n v="12.372939315703393"/>
    <n v="31.745545550847456"/>
    <n v="14.167582417582418"/>
    <n v="20.521978021978022"/>
    <n v="1.162087912087912"/>
    <n v="0"/>
    <n v="0"/>
    <n v="0"/>
    <n v="0"/>
    <n v="0"/>
    <n v="0"/>
    <n v="0"/>
    <n v="0"/>
    <n v="98.690382577917319"/>
    <n v="31.093188675421512"/>
    <n v="0"/>
    <n v="10"/>
    <s v="202110"/>
    <s v="2021-10-01"/>
  </r>
  <r>
    <s v="VSR"/>
    <x v="1"/>
    <s v="14004972-19"/>
    <n v="2021"/>
    <s v="Octubre"/>
    <n v="49.5"/>
    <s v="USD"/>
    <n v="3960"/>
    <n v="1028.2264083089785"/>
    <n v="0"/>
    <n v="990"/>
    <n v="12.372939315703393"/>
    <n v="31.745545550847456"/>
    <n v="14.167582417582418"/>
    <n v="20.521978021978022"/>
    <n v="1.162087912087912"/>
    <n v="0"/>
    <n v="0"/>
    <n v="0"/>
    <n v="0"/>
    <n v="0"/>
    <n v="0"/>
    <n v="0"/>
    <n v="0"/>
    <n v="98.690382577917319"/>
    <n v="31.093188675421512"/>
    <n v="0"/>
    <n v="10"/>
    <s v="202110"/>
    <s v="2021-10-01"/>
  </r>
  <r>
    <s v="VSR"/>
    <x v="1"/>
    <s v="14004949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"/>
    <s v="14004950-19"/>
    <n v="2021"/>
    <s v="Octubre"/>
    <n v="45"/>
    <s v="USD"/>
    <n v="2475"/>
    <n v="835.22109121675794"/>
    <n v="0"/>
    <n v="675"/>
    <n v="0"/>
    <n v="28.859586864406779"/>
    <n v="12.879620379620379"/>
    <n v="18.656343656343655"/>
    <n v="1.0564435564435564"/>
    <n v="0"/>
    <n v="0"/>
    <n v="0"/>
    <n v="0"/>
    <n v="0"/>
    <n v="0"/>
    <n v="0"/>
    <n v="0"/>
    <n v="89.718529616288464"/>
    <n v="28.266535159474103"/>
    <n v="0"/>
    <n v="10"/>
    <s v="202110"/>
    <s v="2021-10-01"/>
  </r>
  <r>
    <s v="VSR"/>
    <x v="1"/>
    <s v="14004951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"/>
    <s v="14004944-16"/>
    <n v="2021"/>
    <s v="Octubre"/>
    <n v="22.5"/>
    <s v="USD"/>
    <n v="1620"/>
    <n v="809.12236745067912"/>
    <n v="0"/>
    <n v="162"/>
    <n v="0"/>
    <n v="176.42979343220338"/>
    <n v="6.4398101898101894"/>
    <n v="9.3281718281718273"/>
    <n v="0.52822177822177818"/>
    <n v="0"/>
    <n v="0"/>
    <n v="0"/>
    <n v="0"/>
    <n v="0"/>
    <n v="0"/>
    <n v="0"/>
    <n v="0"/>
    <n v="206.85926480814425"/>
    <n v="14.133267579737051"/>
    <n v="0"/>
    <n v="10"/>
    <s v="202110"/>
    <s v="2021-10-01"/>
  </r>
  <r>
    <s v="VSR"/>
    <x v="1"/>
    <s v="14005003-17"/>
    <n v="2021"/>
    <s v="Octubre"/>
    <n v="22.5"/>
    <s v="USD"/>
    <n v="1620"/>
    <n v="702.40320454142443"/>
    <n v="0"/>
    <n v="0"/>
    <n v="0"/>
    <n v="14.42979343220339"/>
    <n v="6.4398101898101894"/>
    <n v="9.3281718281718273"/>
    <n v="0.52822177822177818"/>
    <n v="0"/>
    <n v="0"/>
    <n v="0"/>
    <n v="0"/>
    <n v="0"/>
    <n v="0"/>
    <n v="0"/>
    <n v="0"/>
    <n v="44.859264808144232"/>
    <n v="14.133267579737051"/>
    <n v="0"/>
    <n v="10"/>
    <s v="202110"/>
    <s v="2021-10-01"/>
  </r>
  <r>
    <s v="VSR"/>
    <x v="1"/>
    <s v="14004974-19"/>
    <n v="2021"/>
    <s v="Octubre"/>
    <n v="33.75"/>
    <s v="USD"/>
    <n v="1215"/>
    <n v="624.20405303366829"/>
    <n v="0"/>
    <n v="0"/>
    <n v="0"/>
    <n v="21.644690148305084"/>
    <n v="9.6597152847152845"/>
    <n v="13.992257742257742"/>
    <n v="0.79233266733266727"/>
    <n v="0"/>
    <n v="0"/>
    <n v="0"/>
    <n v="0"/>
    <n v="0"/>
    <n v="0"/>
    <n v="0"/>
    <n v="0"/>
    <n v="67.288897212216355"/>
    <n v="21.199901369605577"/>
    <n v="0"/>
    <n v="10"/>
    <s v="202110"/>
    <s v="2021-10-01"/>
  </r>
  <r>
    <s v="VSR"/>
    <x v="1"/>
    <s v="14005002-19"/>
    <n v="2021"/>
    <s v="Octubre"/>
    <n v="67.5"/>
    <s v="USD"/>
    <n v="1822.5"/>
    <n v="976.32829010603393"/>
    <n v="0"/>
    <n v="0"/>
    <n v="0"/>
    <n v="43.289380296610169"/>
    <n v="19.319430569430569"/>
    <n v="27.984515484515484"/>
    <n v="1.5846653346653345"/>
    <n v="0"/>
    <n v="0"/>
    <n v="0"/>
    <n v="0"/>
    <n v="0"/>
    <n v="0"/>
    <n v="0"/>
    <n v="0"/>
    <n v="134.57779442443271"/>
    <n v="42.399802739211154"/>
    <n v="0"/>
    <n v="10"/>
    <s v="202110"/>
    <s v="2021-10-01"/>
  </r>
  <r>
    <s v="VSR"/>
    <x v="1"/>
    <s v="14005001-18"/>
    <n v="2021"/>
    <s v="Octubre"/>
    <n v="45"/>
    <s v="USD"/>
    <n v="945"/>
    <n v="658.1359639889115"/>
    <n v="0"/>
    <n v="0"/>
    <n v="0"/>
    <n v="28.859586864406779"/>
    <n v="12.879620379620379"/>
    <n v="18.656343656343655"/>
    <n v="1.0564435564435564"/>
    <n v="0"/>
    <n v="0"/>
    <n v="0"/>
    <n v="0"/>
    <n v="0"/>
    <n v="0"/>
    <n v="0"/>
    <n v="0"/>
    <n v="89.718529616288464"/>
    <n v="28.266535159474103"/>
    <n v="0"/>
    <n v="10"/>
    <s v="202110"/>
    <s v="2021-10-01"/>
  </r>
  <r>
    <s v="VSR"/>
    <x v="2"/>
    <s v="14004790-18"/>
    <n v="2021"/>
    <s v="Octubre"/>
    <n v="78.75"/>
    <s v="USD"/>
    <n v="2480.625"/>
    <n v="950.86176735855486"/>
    <n v="0"/>
    <n v="157.5"/>
    <n v="0"/>
    <n v="234.44399999999999"/>
    <n v="31.006493506493506"/>
    <n v="44.913419913419908"/>
    <n v="2.5432900432900434"/>
    <n v="0"/>
    <n v="0"/>
    <n v="20.659519409739676"/>
    <n v="0"/>
    <n v="0"/>
    <n v="0"/>
    <n v="0"/>
    <n v="0"/>
    <n v="383.03315940202276"/>
    <n v="49.466436529079687"/>
    <n v="0"/>
    <n v="10"/>
    <s v="202110"/>
    <s v="2021-10-01"/>
  </r>
  <r>
    <s v="VSR"/>
    <x v="2"/>
    <s v="14004787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"/>
    <s v="14004786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"/>
    <s v="14004789-19"/>
    <n v="2021"/>
    <s v="Octubre"/>
    <n v="67.5"/>
    <s v="USD"/>
    <n v="2126.25"/>
    <n v="880.10810658508694"/>
    <n v="0"/>
    <n v="135"/>
    <n v="0"/>
    <n v="200.952"/>
    <n v="26.576994434137291"/>
    <n v="38.497217068645639"/>
    <n v="2.1799628942486082"/>
    <n v="0"/>
    <n v="0"/>
    <n v="17.708159494062578"/>
    <n v="0"/>
    <n v="0"/>
    <n v="0"/>
    <n v="0"/>
    <n v="0"/>
    <n v="328.31413663030526"/>
    <n v="42.399802739211154"/>
    <n v="0"/>
    <n v="10"/>
    <s v="202110"/>
    <s v="2021-10-01"/>
  </r>
  <r>
    <s v="VSR"/>
    <x v="2"/>
    <s v="14004788-18"/>
    <n v="2021"/>
    <s v="Octubre"/>
    <n v="67.5"/>
    <s v="USD"/>
    <n v="2126.25"/>
    <n v="790.83181104326172"/>
    <n v="0"/>
    <n v="135"/>
    <n v="0"/>
    <n v="41.652000000000001"/>
    <n v="26.576994434137291"/>
    <n v="38.497217068645639"/>
    <n v="2.1799628942486082"/>
    <n v="0"/>
    <n v="0"/>
    <n v="17.708159494062578"/>
    <n v="0"/>
    <n v="0"/>
    <n v="0"/>
    <n v="0"/>
    <n v="0"/>
    <n v="169.01413663030527"/>
    <n v="42.399802739211154"/>
    <n v="0"/>
    <n v="10"/>
    <s v="202110"/>
    <s v="2021-10-01"/>
  </r>
  <r>
    <s v="VSR"/>
    <x v="2"/>
    <s v="14002820-16"/>
    <n v="2021"/>
    <s v="Octubre"/>
    <n v="45"/>
    <s v="USD"/>
    <n v="3780"/>
    <n v="1709.8957415842897"/>
    <n v="0"/>
    <n v="225"/>
    <n v="11.248126650639447"/>
    <n v="537.16800000000001"/>
    <n v="17.717996289424864"/>
    <n v="25.664811379097092"/>
    <n v="1.453308596165739"/>
    <n v="0"/>
    <n v="0"/>
    <n v="31.481172433889029"/>
    <n v="0"/>
    <n v="0"/>
    <n v="0"/>
    <n v="0"/>
    <n v="0"/>
    <n v="641.75182385805067"/>
    <n v="28.266535159474103"/>
    <n v="0"/>
    <n v="10"/>
    <s v="202110"/>
    <s v="2021-10-01"/>
  </r>
  <r>
    <s v="VSR"/>
    <x v="2"/>
    <s v="14004928-18"/>
    <n v="2021"/>
    <s v="Octubre"/>
    <n v="33.75"/>
    <s v="USD"/>
    <n v="1417.5"/>
    <n v="528.52717457755227"/>
    <n v="0"/>
    <n v="135"/>
    <n v="8.436094987979585"/>
    <n v="20.826000000000001"/>
    <n v="13.288497217068645"/>
    <n v="19.24860853432282"/>
    <n v="1.0899814471243041"/>
    <n v="0"/>
    <n v="0"/>
    <n v="11.805439662708386"/>
    <n v="0"/>
    <n v="0"/>
    <n v="0"/>
    <n v="0"/>
    <n v="0"/>
    <n v="87.458428230829725"/>
    <n v="21.199901369605577"/>
    <n v="0"/>
    <n v="10"/>
    <s v="202110"/>
    <s v="2021-10-01"/>
  </r>
  <r>
    <s v="VSR"/>
    <x v="2"/>
    <s v="14004929-18"/>
    <n v="2021"/>
    <s v="Octubre"/>
    <n v="33.75"/>
    <s v="USD"/>
    <n v="1417.5"/>
    <n v="480.36770057130775"/>
    <n v="0"/>
    <n v="135"/>
    <n v="8.436094987979585"/>
    <n v="20.826000000000001"/>
    <n v="13.288497217068645"/>
    <n v="19.24860853432282"/>
    <n v="1.0899814471243041"/>
    <n v="0"/>
    <n v="0"/>
    <n v="11.805439662708386"/>
    <n v="0"/>
    <n v="0"/>
    <n v="0"/>
    <n v="0"/>
    <n v="0"/>
    <n v="87.458428230829725"/>
    <n v="21.199901369605577"/>
    <n v="0"/>
    <n v="10"/>
    <s v="202110"/>
    <s v="2021-10-01"/>
  </r>
  <r>
    <s v="VSR"/>
    <x v="2"/>
    <s v="14002823-16"/>
    <n v="2021"/>
    <s v="Octubre"/>
    <n v="45"/>
    <s v="USD"/>
    <n v="2835"/>
    <n v="1400.3112724770426"/>
    <n v="0"/>
    <n v="225"/>
    <n v="11.248126650639447"/>
    <n v="158.268"/>
    <n v="17.717996289424864"/>
    <n v="25.664811379097092"/>
    <n v="1.453308596165739"/>
    <n v="0"/>
    <n v="0"/>
    <n v="23.610879325416771"/>
    <n v="0"/>
    <n v="0"/>
    <n v="0"/>
    <n v="0"/>
    <n v="0"/>
    <n v="254.98153074957855"/>
    <n v="28.266535159474103"/>
    <n v="0"/>
    <n v="10"/>
    <s v="202110"/>
    <s v="2021-10-01"/>
  </r>
  <r>
    <s v="VSR"/>
    <x v="2"/>
    <s v="14002821-17"/>
    <n v="2021"/>
    <s v="Octubre"/>
    <n v="45"/>
    <s v="USD"/>
    <n v="2835"/>
    <n v="1306.862073247273"/>
    <n v="0"/>
    <n v="225"/>
    <n v="11.248126650639447"/>
    <n v="158.268"/>
    <n v="17.717996289424864"/>
    <n v="25.664811379097092"/>
    <n v="1.453308596165739"/>
    <n v="0"/>
    <n v="0"/>
    <n v="23.610879325416771"/>
    <n v="0"/>
    <n v="0"/>
    <n v="0"/>
    <n v="0"/>
    <n v="0"/>
    <n v="254.98153074957855"/>
    <n v="28.266535159474103"/>
    <n v="0"/>
    <n v="10"/>
    <s v="202110"/>
    <s v="2021-10-01"/>
  </r>
  <r>
    <s v="VSR"/>
    <x v="2"/>
    <s v="14002822-14"/>
    <n v="2021"/>
    <s v="Octubre"/>
    <n v="45"/>
    <s v="USD"/>
    <n v="2835"/>
    <n v="1400.4303578384154"/>
    <n v="0"/>
    <n v="225"/>
    <n v="11.248126650639447"/>
    <n v="158.268"/>
    <n v="17.717996289424864"/>
    <n v="25.664811379097092"/>
    <n v="1.453308596165739"/>
    <n v="0"/>
    <n v="0"/>
    <n v="23.610879325416771"/>
    <n v="0"/>
    <n v="0"/>
    <n v="0"/>
    <n v="0"/>
    <n v="0"/>
    <n v="254.98153074957855"/>
    <n v="28.266535159474103"/>
    <n v="0"/>
    <n v="10"/>
    <s v="202110"/>
    <s v="2021-10-01"/>
  </r>
  <r>
    <s v="VSR"/>
    <x v="3"/>
    <s v="14004654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3"/>
    <s v="14004653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3"/>
    <s v="14004852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3"/>
    <s v="14004652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3"/>
    <s v="14004655-17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3"/>
    <s v="14004887-18"/>
    <n v="2021"/>
    <s v="Octubre"/>
    <n v="90"/>
    <s v="USD"/>
    <n v="3150"/>
    <n v="1805.4367472823315"/>
    <n v="0"/>
    <n v="0"/>
    <n v="0"/>
    <n v="32.719304347826089"/>
    <n v="22.324675324675322"/>
    <n v="32.337662337662337"/>
    <n v="1.8311688311688312"/>
    <n v="0"/>
    <n v="0"/>
    <n v="0"/>
    <n v="0"/>
    <n v="0"/>
    <n v="0"/>
    <n v="0"/>
    <n v="0"/>
    <n v="145.74588116028076"/>
    <n v="56.533070318948205"/>
    <n v="0"/>
    <n v="10"/>
    <s v="202110"/>
    <s v="2021-10-01"/>
  </r>
  <r>
    <s v="VSR"/>
    <x v="3"/>
    <s v="14004886-18"/>
    <n v="2021"/>
    <s v="Octubre"/>
    <n v="90"/>
    <s v="USD"/>
    <n v="2520"/>
    <n v="1371.5255387474394"/>
    <n v="0"/>
    <n v="0"/>
    <n v="0"/>
    <n v="32.719304347826089"/>
    <n v="22.324675324675322"/>
    <n v="32.337662337662337"/>
    <n v="1.8311688311688312"/>
    <n v="0"/>
    <n v="0"/>
    <n v="0"/>
    <n v="0"/>
    <n v="0"/>
    <n v="0"/>
    <n v="0"/>
    <n v="0"/>
    <n v="145.74588116028076"/>
    <n v="56.533070318948205"/>
    <n v="0"/>
    <n v="10"/>
    <s v="202110"/>
    <s v="2021-10-01"/>
  </r>
  <r>
    <s v="VSR"/>
    <x v="3"/>
    <s v="14004885-18"/>
    <n v="2021"/>
    <s v="Octubre"/>
    <n v="180"/>
    <s v="USD"/>
    <n v="3960"/>
    <n v="2505.7202384357106"/>
    <n v="0"/>
    <n v="0"/>
    <n v="0"/>
    <n v="65.438608695652178"/>
    <n v="44.649350649350644"/>
    <n v="64.675324675324674"/>
    <n v="3.6623376623376624"/>
    <n v="0"/>
    <n v="0"/>
    <n v="0"/>
    <n v="0"/>
    <n v="0"/>
    <n v="0"/>
    <n v="0"/>
    <n v="0"/>
    <n v="291.49176232056152"/>
    <n v="113.06614063789641"/>
    <n v="0"/>
    <n v="10"/>
    <s v="202110"/>
    <s v="2021-10-01"/>
  </r>
  <r>
    <s v="VSR"/>
    <x v="4"/>
    <s v="14004913-16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"/>
    <s v="14004877-15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"/>
    <s v="14004339-17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"/>
    <s v="14004343-17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"/>
    <s v="14004340-14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"/>
    <s v="14004341-14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"/>
    <s v="14004413-13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"/>
    <s v="14004414-13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"/>
    <s v="14004346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"/>
    <s v="14004345-17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5"/>
    <s v="14004391-19"/>
    <n v="2021"/>
    <s v="Octubre"/>
    <n v="135"/>
    <s v="USD"/>
    <n v="4860"/>
    <n v="2348.9942585762315"/>
    <n v="0"/>
    <n v="0"/>
    <n v="0"/>
    <n v="68.966756756756752"/>
    <n v="30.442739079102719"/>
    <n v="44.096812278630459"/>
    <n v="2.4970484061393154"/>
    <n v="0"/>
    <n v="0"/>
    <n v="40.475793129285897"/>
    <n v="0"/>
    <n v="0"/>
    <n v="0"/>
    <n v="0"/>
    <n v="0"/>
    <n v="271.27875512833748"/>
    <n v="84.799605478422308"/>
    <n v="0"/>
    <n v="10"/>
    <s v="202110"/>
    <s v="2021-10-01"/>
  </r>
  <r>
    <s v="VSR"/>
    <x v="5"/>
    <s v="14004392-15"/>
    <n v="2021"/>
    <s v="Octubre"/>
    <n v="90"/>
    <s v="USD"/>
    <n v="6750"/>
    <n v="2843.2355054299051"/>
    <n v="0"/>
    <n v="0"/>
    <n v="0"/>
    <n v="45.977837837837832"/>
    <n v="20.29515938606848"/>
    <n v="29.397874852420305"/>
    <n v="1.66469893742621"/>
    <n v="0"/>
    <n v="0"/>
    <n v="56.216379346230411"/>
    <n v="0"/>
    <n v="0"/>
    <n v="0"/>
    <n v="0"/>
    <n v="0"/>
    <n v="210.08502067893144"/>
    <n v="56.533070318948205"/>
    <n v="0"/>
    <n v="10"/>
    <s v="202110"/>
    <s v="2021-10-01"/>
  </r>
  <r>
    <s v="VSR"/>
    <x v="5"/>
    <s v="14004390-19"/>
    <n v="2021"/>
    <s v="Octubre"/>
    <n v="292.5"/>
    <s v="USD"/>
    <n v="7605"/>
    <n v="4232.2551334603922"/>
    <n v="0"/>
    <n v="0"/>
    <n v="0"/>
    <n v="149.42797297297295"/>
    <n v="65.959268004722546"/>
    <n v="95.543093270365986"/>
    <n v="5.4102715466351832"/>
    <n v="0"/>
    <n v="0"/>
    <n v="63.337120730086262"/>
    <n v="0"/>
    <n v="0"/>
    <n v="0"/>
    <n v="0"/>
    <n v="0"/>
    <n v="563.41020506136454"/>
    <n v="183.73247853658168"/>
    <n v="0"/>
    <n v="10"/>
    <s v="202110"/>
    <s v="2021-10-01"/>
  </r>
  <r>
    <s v="VSR"/>
    <x v="6"/>
    <s v="14004718-18"/>
    <n v="2021"/>
    <s v="Octubre"/>
    <n v="225"/>
    <s v="USD"/>
    <n v="8550"/>
    <n v="4626.6665787525935"/>
    <n v="0"/>
    <n v="450"/>
    <n v="0"/>
    <n v="111.2844827586207"/>
    <n v="50.737898465171199"/>
    <n v="73.494687131050767"/>
    <n v="4.1617473435655254"/>
    <n v="0"/>
    <n v="0"/>
    <n v="71.207413838558523"/>
    <n v="0"/>
    <n v="0"/>
    <n v="0"/>
    <n v="0"/>
    <n v="0"/>
    <n v="452.21890533433725"/>
    <n v="141.33267579737051"/>
    <n v="0"/>
    <n v="10"/>
    <s v="202110"/>
    <s v="2021-10-01"/>
  </r>
  <r>
    <s v="VSR"/>
    <x v="6"/>
    <s v="14004719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6"/>
    <s v="14004720-19"/>
    <n v="2021"/>
    <s v="Octubre"/>
    <n v="225"/>
    <s v="USD"/>
    <n v="4500"/>
    <n v="2765.4529965607253"/>
    <n v="0"/>
    <n v="0"/>
    <n v="0"/>
    <n v="111.2844827586207"/>
    <n v="50.737898465171199"/>
    <n v="73.494687131050767"/>
    <n v="4.1617473435655254"/>
    <n v="0"/>
    <n v="0"/>
    <n v="37.477586230820272"/>
    <n v="0"/>
    <n v="0"/>
    <n v="0"/>
    <n v="0"/>
    <n v="0"/>
    <n v="418.48907772659902"/>
    <n v="141.33267579737051"/>
    <n v="0"/>
    <n v="10"/>
    <s v="202110"/>
    <s v="2021-10-01"/>
  </r>
  <r>
    <s v="VSR"/>
    <x v="6"/>
    <s v="14004401-18"/>
    <n v="2021"/>
    <s v="Octubre"/>
    <n v="90"/>
    <s v="USD"/>
    <n v="1800"/>
    <n v="1216.3795049340233"/>
    <n v="0"/>
    <n v="0"/>
    <n v="0"/>
    <n v="44.513793103448279"/>
    <n v="20.29515938606848"/>
    <n v="29.397874852420305"/>
    <n v="1.66469893742621"/>
    <n v="0"/>
    <n v="0"/>
    <n v="14.99103449232811"/>
    <n v="0"/>
    <n v="0"/>
    <n v="0"/>
    <n v="0"/>
    <n v="0"/>
    <n v="167.39563109063957"/>
    <n v="56.533070318948205"/>
    <n v="0"/>
    <n v="10"/>
    <s v="202110"/>
    <s v="2021-10-01"/>
  </r>
  <r>
    <s v="VSR"/>
    <x v="6"/>
    <s v="14004423-16"/>
    <n v="2021"/>
    <s v="Octubre"/>
    <n v="22.5"/>
    <s v="USD"/>
    <n v="4275"/>
    <n v="2022.5811554881361"/>
    <n v="0"/>
    <n v="225"/>
    <n v="0"/>
    <n v="11.12844827586207"/>
    <n v="5.0737898465171201"/>
    <n v="7.3494687131050762"/>
    <n v="0.4161747343565525"/>
    <n v="0"/>
    <n v="0"/>
    <n v="35.603706919279261"/>
    <n v="0"/>
    <n v="0"/>
    <n v="0"/>
    <n v="0"/>
    <n v="0"/>
    <n v="73.704856068857126"/>
    <n v="14.133267579737051"/>
    <n v="0"/>
    <n v="10"/>
    <s v="202110"/>
    <s v="2021-10-01"/>
  </r>
  <r>
    <s v="VSR"/>
    <x v="6"/>
    <s v="14004560-17"/>
    <n v="2021"/>
    <s v="Octubre"/>
    <n v="112.5"/>
    <s v="USD"/>
    <n v="9000"/>
    <n v="4514.5190441455015"/>
    <n v="0"/>
    <n v="900"/>
    <n v="0"/>
    <n v="55.642241379310349"/>
    <n v="25.368949232585599"/>
    <n v="36.747343565525384"/>
    <n v="2.0808736717827627"/>
    <n v="0"/>
    <n v="0"/>
    <n v="74.955172461640544"/>
    <n v="0"/>
    <n v="0"/>
    <n v="0"/>
    <n v="0"/>
    <n v="0"/>
    <n v="265.46091820952989"/>
    <n v="70.666337898685256"/>
    <n v="0"/>
    <n v="10"/>
    <s v="202110"/>
    <s v="2021-10-01"/>
  </r>
  <r>
    <s v="VSR"/>
    <x v="6"/>
    <s v="14004791-19"/>
    <n v="2021"/>
    <s v="Octubre"/>
    <n v="112.5"/>
    <s v="USD"/>
    <n v="4275"/>
    <n v="2456.1101659996734"/>
    <n v="0"/>
    <n v="0"/>
    <n v="0"/>
    <n v="55.642241379310349"/>
    <n v="25.368949232585599"/>
    <n v="36.747343565525384"/>
    <n v="2.0808736717827627"/>
    <n v="0"/>
    <n v="0"/>
    <n v="35.603706919279261"/>
    <n v="0"/>
    <n v="0"/>
    <n v="0"/>
    <n v="0"/>
    <n v="0"/>
    <n v="226.10945266716863"/>
    <n v="70.666337898685256"/>
    <n v="0"/>
    <n v="10"/>
    <s v="202110"/>
    <s v="2021-10-01"/>
  </r>
  <r>
    <s v="VSR"/>
    <x v="7"/>
    <s v="14004747-18"/>
    <n v="2021"/>
    <s v="Octubre"/>
    <n v="45"/>
    <s v="USD"/>
    <n v="1710"/>
    <n v="869.02746758667058"/>
    <n v="0"/>
    <n v="90"/>
    <n v="0"/>
    <n v="14.997272727272728"/>
    <n v="16.743506493506494"/>
    <n v="24.253246753246753"/>
    <n v="1.3733766233766234"/>
    <n v="0"/>
    <n v="0"/>
    <n v="14.241482767711704"/>
    <n v="0"/>
    <n v="0"/>
    <n v="0"/>
    <n v="0"/>
    <n v="0"/>
    <n v="99.875420524588392"/>
    <n v="28.266535159474103"/>
    <n v="0"/>
    <n v="10"/>
    <s v="202110"/>
    <s v="2021-10-01"/>
  </r>
  <r>
    <s v="VSR"/>
    <x v="7"/>
    <s v="14004920-18"/>
    <n v="2021"/>
    <s v="Octubre"/>
    <n v="90"/>
    <s v="USD"/>
    <n v="2880"/>
    <n v="2199.7117204517476"/>
    <n v="0"/>
    <n v="0"/>
    <n v="0"/>
    <n v="29.994545454545456"/>
    <n v="33.487012987012989"/>
    <n v="48.506493506493506"/>
    <n v="2.7467532467532467"/>
    <n v="0"/>
    <n v="0"/>
    <n v="23.985655187724976"/>
    <n v="0"/>
    <n v="0"/>
    <n v="0"/>
    <n v="0"/>
    <n v="0"/>
    <n v="195.25353070147835"/>
    <n v="56.533070318948205"/>
    <n v="0"/>
    <n v="10"/>
    <s v="202110"/>
    <s v="2021-10-01"/>
  </r>
  <r>
    <s v="VSR"/>
    <x v="7"/>
    <s v="14004205-18"/>
    <n v="2021"/>
    <s v="Octubre"/>
    <n v="225"/>
    <s v="USD"/>
    <n v="4500"/>
    <n v="2812.5455550022834"/>
    <n v="0"/>
    <n v="0"/>
    <n v="0"/>
    <n v="74.986363636363635"/>
    <n v="83.717532467532465"/>
    <n v="121.26623376623377"/>
    <n v="6.866883116883117"/>
    <n v="0"/>
    <n v="0"/>
    <n v="37.477586230820272"/>
    <n v="0"/>
    <n v="0"/>
    <n v="0"/>
    <n v="0"/>
    <n v="0"/>
    <n v="465.64727501520383"/>
    <n v="141.33267579737051"/>
    <n v="0"/>
    <n v="10"/>
    <s v="202110"/>
    <s v="2021-10-01"/>
  </r>
  <r>
    <s v="VSR"/>
    <x v="8"/>
    <s v="14004994-17"/>
    <n v="2021"/>
    <s v="Octubre"/>
    <n v="45"/>
    <s v="USD"/>
    <n v="4500"/>
    <n v="2584.4022256597568"/>
    <n v="0"/>
    <n v="675"/>
    <n v="11.248126650639447"/>
    <n v="23.362500000000001"/>
    <n v="11.749829118250169"/>
    <n v="17.019822282980176"/>
    <n v="0.96377306903622684"/>
    <n v="0"/>
    <n v="0"/>
    <n v="0"/>
    <n v="0"/>
    <n v="0"/>
    <n v="0"/>
    <n v="0"/>
    <n v="0"/>
    <n v="81.36245962974067"/>
    <n v="28.266535159474103"/>
    <n v="0"/>
    <n v="10"/>
    <s v="202110"/>
    <s v="2021-10-01"/>
  </r>
  <r>
    <s v="VSR"/>
    <x v="8"/>
    <s v="14004992-19"/>
    <n v="2021"/>
    <s v="Octubre"/>
    <n v="56.25"/>
    <s v="USD"/>
    <n v="2250"/>
    <n v="1020.7713142769978"/>
    <n v="0"/>
    <n v="337.5"/>
    <n v="14.06015831329931"/>
    <n v="29.203125"/>
    <n v="14.687286397812716"/>
    <n v="21.274777853725222"/>
    <n v="1.2047163362952837"/>
    <n v="0"/>
    <n v="0"/>
    <n v="0"/>
    <n v="0"/>
    <n v="0"/>
    <n v="0"/>
    <n v="0"/>
    <n v="0"/>
    <n v="101.70307453717584"/>
    <n v="35.333168949342628"/>
    <n v="0"/>
    <n v="10"/>
    <s v="202110"/>
    <s v="2021-10-01"/>
  </r>
  <r>
    <s v="VSR"/>
    <x v="8"/>
    <s v="14004993-18"/>
    <n v="2021"/>
    <s v="Octubre"/>
    <n v="56.25"/>
    <s v="USD"/>
    <n v="2250"/>
    <n v="1133.5802875245818"/>
    <n v="0"/>
    <n v="337.5"/>
    <n v="14.06015831329931"/>
    <n v="29.203125"/>
    <n v="14.687286397812716"/>
    <n v="21.274777853725222"/>
    <n v="1.2047163362952837"/>
    <n v="0"/>
    <n v="0"/>
    <n v="0"/>
    <n v="0"/>
    <n v="0"/>
    <n v="0"/>
    <n v="0"/>
    <n v="0"/>
    <n v="101.70307453717584"/>
    <n v="35.333168949342628"/>
    <n v="0"/>
    <n v="10"/>
    <s v="202110"/>
    <s v="2021-10-01"/>
  </r>
  <r>
    <s v="VSR"/>
    <x v="8"/>
    <s v="14004988-19"/>
    <n v="2021"/>
    <s v="Octubre"/>
    <n v="56.25"/>
    <s v="USD"/>
    <n v="1687.5"/>
    <n v="780.88871610446699"/>
    <n v="0"/>
    <n v="253.125"/>
    <n v="14.06015831329931"/>
    <n v="29.203125"/>
    <n v="14.687286397812716"/>
    <n v="21.274777853725222"/>
    <n v="1.2047163362952837"/>
    <n v="0"/>
    <n v="0"/>
    <n v="0"/>
    <n v="0"/>
    <n v="0"/>
    <n v="0"/>
    <n v="0"/>
    <n v="0"/>
    <n v="101.70307453717584"/>
    <n v="35.333168949342628"/>
    <n v="0"/>
    <n v="10"/>
    <s v="202110"/>
    <s v="2021-10-01"/>
  </r>
  <r>
    <s v="VSR"/>
    <x v="8"/>
    <s v="14004989-19"/>
    <n v="2021"/>
    <s v="Octubre"/>
    <n v="45"/>
    <s v="USD"/>
    <n v="1350"/>
    <n v="608.58259889800252"/>
    <n v="0"/>
    <n v="202.5"/>
    <n v="11.248126650639447"/>
    <n v="23.362500000000001"/>
    <n v="11.749829118250169"/>
    <n v="17.019822282980176"/>
    <n v="0.96377306903622684"/>
    <n v="0"/>
    <n v="0"/>
    <n v="0"/>
    <n v="0"/>
    <n v="0"/>
    <n v="0"/>
    <n v="0"/>
    <n v="0"/>
    <n v="81.36245962974067"/>
    <n v="28.266535159474103"/>
    <n v="0"/>
    <n v="10"/>
    <s v="202110"/>
    <s v="2021-10-01"/>
  </r>
  <r>
    <s v="VSR"/>
    <x v="8"/>
    <s v="14004987-19"/>
    <n v="2021"/>
    <s v="Octubre"/>
    <n v="45"/>
    <s v="USD"/>
    <n v="1350"/>
    <n v="726.41116462475338"/>
    <n v="0"/>
    <n v="202.5"/>
    <n v="11.248126650639447"/>
    <n v="23.362500000000001"/>
    <n v="11.749829118250169"/>
    <n v="17.019822282980176"/>
    <n v="0.96377306903622684"/>
    <n v="0"/>
    <n v="0"/>
    <n v="0"/>
    <n v="0"/>
    <n v="0"/>
    <n v="0"/>
    <n v="0"/>
    <n v="0"/>
    <n v="81.36245962974067"/>
    <n v="28.266535159474103"/>
    <n v="0"/>
    <n v="10"/>
    <s v="202110"/>
    <s v="2021-10-01"/>
  </r>
  <r>
    <s v="VSR"/>
    <x v="8"/>
    <s v="14004990-19"/>
    <n v="2021"/>
    <s v="Octubre"/>
    <n v="45"/>
    <s v="USD"/>
    <n v="1350"/>
    <n v="661.06304870715712"/>
    <n v="0"/>
    <n v="202.5"/>
    <n v="11.248126650639447"/>
    <n v="23.362500000000001"/>
    <n v="11.749829118250169"/>
    <n v="17.019822282980176"/>
    <n v="0.96377306903622684"/>
    <n v="0"/>
    <n v="0"/>
    <n v="0"/>
    <n v="0"/>
    <n v="0"/>
    <n v="0"/>
    <n v="0"/>
    <n v="0"/>
    <n v="81.36245962974067"/>
    <n v="28.266535159474103"/>
    <n v="0"/>
    <n v="10"/>
    <s v="202110"/>
    <s v="2021-10-01"/>
  </r>
  <r>
    <s v="VSR"/>
    <x v="8"/>
    <s v="14004991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8"/>
    <s v="14004534-17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8"/>
    <s v="14004539-18"/>
    <n v="2021"/>
    <s v="Octubre"/>
    <n v="180"/>
    <s v="USD"/>
    <n v="7200"/>
    <n v="3790.9476904357016"/>
    <n v="0"/>
    <n v="720"/>
    <n v="0"/>
    <n v="93.45"/>
    <n v="46.999316473000675"/>
    <n v="68.079289131920703"/>
    <n v="3.8550922761449073"/>
    <n v="0"/>
    <n v="0"/>
    <n v="0"/>
    <n v="0"/>
    <n v="0"/>
    <n v="0"/>
    <n v="0"/>
    <n v="0"/>
    <n v="325.44983851896268"/>
    <n v="113.06614063789641"/>
    <n v="0"/>
    <n v="10"/>
    <s v="202110"/>
    <s v="2021-10-01"/>
  </r>
  <r>
    <s v="VSR"/>
    <x v="8"/>
    <s v="14004537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8"/>
    <s v="14004538-19"/>
    <n v="2021"/>
    <s v="Octubre"/>
    <n v="247.5"/>
    <s v="USD"/>
    <n v="7425"/>
    <n v="3847.1019964574957"/>
    <n v="0"/>
    <n v="742.5"/>
    <n v="0"/>
    <n v="128.49375000000001"/>
    <n v="64.624060150375939"/>
    <n v="93.609022556390983"/>
    <n v="5.3007518796992477"/>
    <n v="0"/>
    <n v="0"/>
    <n v="0"/>
    <n v="0"/>
    <n v="0"/>
    <n v="0"/>
    <n v="0"/>
    <n v="0"/>
    <n v="447.49352796357374"/>
    <n v="155.46594337710758"/>
    <n v="0"/>
    <n v="10"/>
    <s v="202110"/>
    <s v="2021-10-01"/>
  </r>
  <r>
    <s v="VSR"/>
    <x v="8"/>
    <s v="14004540-17"/>
    <n v="2021"/>
    <s v="Octubre"/>
    <n v="45"/>
    <s v="USD"/>
    <n v="5400"/>
    <n v="2485.0504365064362"/>
    <n v="0"/>
    <n v="540"/>
    <n v="0"/>
    <n v="23.362500000000001"/>
    <n v="11.749829118250169"/>
    <n v="17.019822282980176"/>
    <n v="0.96377306903622684"/>
    <n v="0"/>
    <n v="0"/>
    <n v="0"/>
    <n v="0"/>
    <n v="0"/>
    <n v="0"/>
    <n v="0"/>
    <n v="0"/>
    <n v="81.36245962974067"/>
    <n v="28.266535159474103"/>
    <n v="0"/>
    <n v="10"/>
    <s v="202110"/>
    <s v="2021-10-01"/>
  </r>
  <r>
    <s v="VSR"/>
    <x v="9"/>
    <s v="14004058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9"/>
    <s v="14004842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0"/>
    <s v="14004627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0"/>
    <s v="14004630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1"/>
    <s v="14004591-18"/>
    <n v="2021"/>
    <s v="Octubre"/>
    <n v="112.5"/>
    <s v="USD"/>
    <n v="3600"/>
    <n v="2345.7155830569886"/>
    <n v="0"/>
    <n v="0"/>
    <n v="0"/>
    <n v="49.634224137931028"/>
    <n v="34.882305194805198"/>
    <n v="50.527597402597401"/>
    <n v="2.8612012987012987"/>
    <n v="0"/>
    <n v="0"/>
    <n v="29.98206898465622"/>
    <n v="0"/>
    <n v="0"/>
    <n v="0"/>
    <n v="0"/>
    <n v="0"/>
    <n v="238.5537349173764"/>
    <n v="70.666337898685256"/>
    <n v="0"/>
    <n v="10"/>
    <s v="202110"/>
    <s v="2021-10-01"/>
  </r>
  <r>
    <s v="VSR"/>
    <x v="11"/>
    <s v="14004212-18"/>
    <n v="2021"/>
    <s v="Octubre"/>
    <n v="315"/>
    <s v="USD"/>
    <n v="11340"/>
    <n v="7147.4922786400184"/>
    <n v="0"/>
    <n v="0"/>
    <n v="0"/>
    <n v="138.97582758620689"/>
    <n v="97.670454545454547"/>
    <n v="141.47727272727272"/>
    <n v="8.0113636363636367"/>
    <n v="0"/>
    <n v="0"/>
    <n v="94.443517301667086"/>
    <n v="0"/>
    <n v="0"/>
    <n v="0"/>
    <n v="0"/>
    <n v="0"/>
    <n v="678.44418191328361"/>
    <n v="197.86574611631875"/>
    <n v="0"/>
    <n v="10"/>
    <s v="202110"/>
    <s v="2021-10-01"/>
  </r>
  <r>
    <s v="VSR"/>
    <x v="11"/>
    <s v="14004700-18"/>
    <n v="2021"/>
    <s v="Octubre"/>
    <n v="67.5"/>
    <s v="USD"/>
    <n v="3037.5"/>
    <n v="1611.8852863091943"/>
    <n v="0"/>
    <n v="0"/>
    <n v="0"/>
    <n v="29.780534482758618"/>
    <n v="20.929383116883116"/>
    <n v="30.316558441558442"/>
    <n v="1.7167207792207793"/>
    <n v="0"/>
    <n v="0"/>
    <n v="25.297370705803687"/>
    <n v="0"/>
    <n v="0"/>
    <n v="0"/>
    <n v="0"/>
    <n v="0"/>
    <n v="150.44037026543577"/>
    <n v="42.399802739211154"/>
    <n v="0"/>
    <n v="10"/>
    <s v="202110"/>
    <s v="2021-10-01"/>
  </r>
  <r>
    <s v="VSR"/>
    <x v="11"/>
    <s v="14004589-19"/>
    <n v="2021"/>
    <s v="Octubre"/>
    <n v="270"/>
    <s v="USD"/>
    <n v="9720"/>
    <n v="5609.5321852823326"/>
    <n v="0"/>
    <n v="0"/>
    <n v="0"/>
    <n v="119.12213793103447"/>
    <n v="83.717532467532465"/>
    <n v="121.26623376623377"/>
    <n v="6.866883116883117"/>
    <n v="0"/>
    <n v="0"/>
    <n v="80.951586258571794"/>
    <n v="0"/>
    <n v="0"/>
    <n v="0"/>
    <n v="0"/>
    <n v="0"/>
    <n v="581.52358449710016"/>
    <n v="169.59921095684462"/>
    <n v="0"/>
    <n v="10"/>
    <s v="202110"/>
    <s v="2021-10-01"/>
  </r>
  <r>
    <s v="VSR"/>
    <x v="11"/>
    <s v="14004213-18"/>
    <n v="2021"/>
    <s v="Octubre"/>
    <n v="202.5"/>
    <s v="USD"/>
    <n v="5467.5"/>
    <n v="3094.2080794955564"/>
    <n v="0"/>
    <n v="0"/>
    <n v="0"/>
    <n v="89.341603448275862"/>
    <n v="62.788149350649363"/>
    <n v="90.949675324675326"/>
    <n v="5.1501623376623371"/>
    <n v="0"/>
    <n v="0"/>
    <n v="45.535267270446631"/>
    <n v="0"/>
    <n v="0"/>
    <n v="0"/>
    <n v="0"/>
    <n v="0"/>
    <n v="420.96426594934303"/>
    <n v="127.19940821763348"/>
    <n v="0"/>
    <n v="10"/>
    <s v="202110"/>
    <s v="2021-10-01"/>
  </r>
  <r>
    <s v="VSR"/>
    <x v="11"/>
    <s v="14004590-19"/>
    <n v="2021"/>
    <s v="Octubre"/>
    <n v="360"/>
    <s v="USD"/>
    <n v="7920"/>
    <n v="5786.558334860797"/>
    <n v="0"/>
    <n v="0"/>
    <n v="0"/>
    <n v="158.82951724137931"/>
    <n v="111.62337662337663"/>
    <n v="161.6883116883117"/>
    <n v="9.1558441558441555"/>
    <n v="0"/>
    <n v="0"/>
    <n v="65.960551766243682"/>
    <n v="0"/>
    <n v="0"/>
    <n v="0"/>
    <n v="0"/>
    <n v="0"/>
    <n v="733.38988275094835"/>
    <n v="226.13228127579282"/>
    <n v="0"/>
    <n v="10"/>
    <s v="202110"/>
    <s v="2021-10-01"/>
  </r>
  <r>
    <s v="VSR"/>
    <x v="11"/>
    <s v="14004944-16"/>
    <n v="2021"/>
    <s v="Octubre"/>
    <n v="135"/>
    <s v="USD"/>
    <n v="9720"/>
    <n v="4854.7342047040756"/>
    <n v="0"/>
    <n v="972"/>
    <n v="0"/>
    <n v="1031.5610689655173"/>
    <n v="41.858766233766232"/>
    <n v="60.633116883116884"/>
    <n v="3.4334415584415585"/>
    <n v="0"/>
    <n v="0"/>
    <n v="80.951586258571794"/>
    <n v="0"/>
    <n v="0"/>
    <n v="0"/>
    <n v="0"/>
    <n v="0"/>
    <n v="1303.237585377836"/>
    <n v="84.799605478422308"/>
    <n v="0"/>
    <n v="10"/>
    <s v="202110"/>
    <s v="2021-10-01"/>
  </r>
  <r>
    <s v="VSR"/>
    <x v="12"/>
    <s v="14004714-17"/>
    <n v="2021"/>
    <s v="Octubre"/>
    <n v="112.5"/>
    <s v="USD"/>
    <n v="8100"/>
    <n v="3302.4787196044613"/>
    <n v="0"/>
    <n v="450"/>
    <n v="0"/>
    <n v="74.471428571428561"/>
    <n v="25.368949232585599"/>
    <n v="36.747343565525384"/>
    <n v="2.0808736717827627"/>
    <n v="0"/>
    <n v="0"/>
    <n v="67.459655215476488"/>
    <n v="0"/>
    <n v="0"/>
    <n v="0"/>
    <n v="0"/>
    <n v="0"/>
    <n v="276.79458815548412"/>
    <n v="70.666337898685256"/>
    <n v="0"/>
    <n v="10"/>
    <s v="202110"/>
    <s v="2021-10-01"/>
  </r>
  <r>
    <s v="VSR"/>
    <x v="12"/>
    <s v="14004712-16"/>
    <n v="2021"/>
    <s v="Octubre"/>
    <n v="45"/>
    <s v="USD"/>
    <n v="5130"/>
    <n v="2795.1183775365657"/>
    <n v="0"/>
    <n v="270"/>
    <n v="0"/>
    <n v="29.788571428571423"/>
    <n v="10.14757969303424"/>
    <n v="14.698937426210152"/>
    <n v="0.832349468713105"/>
    <n v="0"/>
    <n v="0"/>
    <n v="42.724448303135112"/>
    <n v="0"/>
    <n v="0"/>
    <n v="0"/>
    <n v="0"/>
    <n v="0"/>
    <n v="126.45842147913814"/>
    <n v="28.266535159474103"/>
    <n v="0"/>
    <n v="10"/>
    <s v="202110"/>
    <s v="2021-10-01"/>
  </r>
  <r>
    <s v="VSR"/>
    <x v="12"/>
    <s v="14004451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2"/>
    <s v="14004713-18"/>
    <n v="2021"/>
    <s v="Octubre"/>
    <n v="67.5"/>
    <s v="USD"/>
    <n v="2565"/>
    <n v="1266.6913428807181"/>
    <n v="0"/>
    <n v="135"/>
    <n v="0"/>
    <n v="44.682857142857138"/>
    <n v="15.221369539551359"/>
    <n v="22.04840613931523"/>
    <n v="1.2485242030696577"/>
    <n v="0"/>
    <n v="0"/>
    <n v="21.362224151567556"/>
    <n v="0"/>
    <n v="0"/>
    <n v="0"/>
    <n v="0"/>
    <n v="0"/>
    <n v="146.9631839155721"/>
    <n v="42.399802739211154"/>
    <n v="0"/>
    <n v="10"/>
    <s v="202110"/>
    <s v="2021-10-01"/>
  </r>
  <r>
    <s v="VSR"/>
    <x v="12"/>
    <s v="14004782-17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2"/>
    <s v="14004781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3"/>
    <s v="14004450-18"/>
    <n v="2021"/>
    <s v="Octubre"/>
    <n v="270"/>
    <s v="USD"/>
    <n v="7290"/>
    <n v="4343.0538553475781"/>
    <n v="0"/>
    <n v="0"/>
    <n v="0"/>
    <n v="133.63999999999999"/>
    <n v="51.518481518481515"/>
    <n v="74.625374625374619"/>
    <n v="4.2257742257742255"/>
    <n v="0"/>
    <n v="0"/>
    <n v="0"/>
    <n v="0"/>
    <n v="0"/>
    <n v="0"/>
    <n v="0"/>
    <n v="0"/>
    <n v="433.60884132647493"/>
    <n v="169.59921095684462"/>
    <n v="0"/>
    <n v="10"/>
    <s v="202110"/>
    <s v="2021-10-01"/>
  </r>
  <r>
    <s v="VSR"/>
    <x v="13"/>
    <s v="14004872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3"/>
    <s v="14004783-15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3"/>
    <s v="14004784-15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4"/>
    <s v="14004668-18"/>
    <n v="2021"/>
    <s v="Octubre"/>
    <n v="225"/>
    <s v="USD"/>
    <n v="5737.5"/>
    <n v="3232.4762481841017"/>
    <n v="0"/>
    <n v="0"/>
    <n v="0"/>
    <n v="74.587500000000006"/>
    <n v="54.011311269375788"/>
    <n v="78.236279849183077"/>
    <n v="4.4302471721826562"/>
    <n v="0"/>
    <n v="0"/>
    <n v="47.783922444295847"/>
    <n v="0"/>
    <n v="0"/>
    <n v="0"/>
    <n v="0"/>
    <n v="0"/>
    <n v="400.38193653240785"/>
    <n v="141.33267579737051"/>
    <n v="0"/>
    <n v="10"/>
    <s v="202110"/>
    <s v="2021-10-01"/>
  </r>
  <r>
    <s v="VSR"/>
    <x v="15"/>
    <s v="14004814-18"/>
    <n v="2021"/>
    <s v="Octubre"/>
    <n v="112.5"/>
    <s v="USD"/>
    <n v="4500"/>
    <n v="1684.0390182234232"/>
    <n v="0"/>
    <n v="450"/>
    <n v="28.120316626598619"/>
    <n v="0"/>
    <n v="26.576994434137291"/>
    <n v="38.497217068645639"/>
    <n v="2.1799628942486087"/>
    <n v="0"/>
    <n v="0"/>
    <n v="37.477586230820272"/>
    <n v="0"/>
    <n v="0"/>
    <n v="0"/>
    <n v="0"/>
    <n v="0"/>
    <n v="175.39809852653704"/>
    <n v="70.666337898685256"/>
    <n v="0"/>
    <n v="10"/>
    <s v="202110"/>
    <s v="2021-10-01"/>
  </r>
  <r>
    <s v="VSR"/>
    <x v="15"/>
    <s v="14004919-16"/>
    <n v="2021"/>
    <s v="Octubre"/>
    <n v="90"/>
    <s v="USD"/>
    <n v="6480"/>
    <n v="3236.4894698027165"/>
    <n v="0"/>
    <n v="648"/>
    <n v="0"/>
    <n v="648"/>
    <n v="21.261595547309831"/>
    <n v="30.797773654916512"/>
    <n v="1.7439703153988868"/>
    <n v="0"/>
    <n v="0"/>
    <n v="53.967724172381196"/>
    <n v="0"/>
    <n v="0"/>
    <n v="0"/>
    <n v="0"/>
    <n v="0"/>
    <n v="812.30413400895463"/>
    <n v="56.533070318948205"/>
    <n v="0"/>
    <n v="10"/>
    <s v="202110"/>
    <s v="2021-10-01"/>
  </r>
  <r>
    <s v="VSR"/>
    <x v="16"/>
    <s v="14004766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6"/>
    <s v="14004942-16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6"/>
    <s v="14004941-16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6"/>
    <s v="14004763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6"/>
    <s v="14004764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6"/>
    <s v="14004765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6"/>
    <s v="14004760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6"/>
    <s v="14004761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6"/>
    <s v="14004940-16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6"/>
    <s v="14004938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6"/>
    <s v="14004937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7"/>
    <s v="14004955-17"/>
    <n v="2021"/>
    <s v="Octubre"/>
    <n v="67.5"/>
    <s v="USD"/>
    <n v="6412.5"/>
    <n v="2650.741919129553"/>
    <n v="0"/>
    <n v="1687.5"/>
    <n v="16.87218997595917"/>
    <n v="80.825150602409636"/>
    <n v="35.87894248608535"/>
    <n v="51.971243042671617"/>
    <n v="2.9429499072356213"/>
    <n v="0"/>
    <n v="0"/>
    <n v="0"/>
    <n v="0"/>
    <n v="0"/>
    <n v="0"/>
    <n v="0"/>
    <n v="0"/>
    <n v="214.0180887776134"/>
    <n v="42.399802739211154"/>
    <n v="0"/>
    <n v="10"/>
    <s v="202110"/>
    <s v="2021-10-01"/>
  </r>
  <r>
    <s v="VSR"/>
    <x v="17"/>
    <s v="14004954-18"/>
    <n v="2021"/>
    <s v="Octubre"/>
    <n v="45"/>
    <s v="USD"/>
    <n v="3600"/>
    <n v="888.17570038194935"/>
    <n v="0"/>
    <n v="900"/>
    <n v="11.248126650639447"/>
    <n v="53.883433734939757"/>
    <n v="23.919294990723564"/>
    <n v="34.647495361781083"/>
    <n v="1.9619666048237474"/>
    <n v="0"/>
    <n v="0"/>
    <n v="0"/>
    <n v="0"/>
    <n v="0"/>
    <n v="0"/>
    <n v="0"/>
    <n v="0"/>
    <n v="142.67872585174223"/>
    <n v="28.266535159474103"/>
    <n v="0"/>
    <n v="10"/>
    <s v="202110"/>
    <s v="2021-10-01"/>
  </r>
  <r>
    <s v="VSR"/>
    <x v="18"/>
    <s v="14004965-17"/>
    <n v="2021"/>
    <s v="Octubre"/>
    <n v="11.25"/>
    <s v="USD"/>
    <n v="1124.55"/>
    <n v="646.10055641493921"/>
    <n v="0"/>
    <n v="112.5"/>
    <n v="2.8120316626598618"/>
    <n v="4.7358999999999991"/>
    <n v="6.9764610389610393"/>
    <n v="10.105519480519481"/>
    <n v="0.57224025974025972"/>
    <n v="0"/>
    <n v="0"/>
    <n v="0"/>
    <n v="0"/>
    <n v="0"/>
    <n v="0"/>
    <n v="0"/>
    <n v="0"/>
    <n v="29.456754569089302"/>
    <n v="7.0666337898685256"/>
    <n v="0"/>
    <n v="10"/>
    <s v="202110"/>
    <s v="2021-10-01"/>
  </r>
  <r>
    <s v="VSR"/>
    <x v="18"/>
    <s v="14004975-19"/>
    <n v="2021"/>
    <s v="Octubre"/>
    <n v="27"/>
    <s v="USD"/>
    <n v="1078.92"/>
    <n v="498.63873079511842"/>
    <n v="0"/>
    <n v="162"/>
    <n v="6.7488759903836684"/>
    <n v="11.366159999999999"/>
    <n v="16.743506493506494"/>
    <n v="24.253246753246753"/>
    <n v="1.3733766233766234"/>
    <n v="0"/>
    <n v="0"/>
    <n v="0"/>
    <n v="0"/>
    <n v="0"/>
    <n v="0"/>
    <n v="0"/>
    <n v="0"/>
    <n v="70.696210965814345"/>
    <n v="16.959921095684464"/>
    <n v="0"/>
    <n v="10"/>
    <s v="202110"/>
    <s v="2021-10-01"/>
  </r>
  <r>
    <s v="VSR"/>
    <x v="18"/>
    <s v="14004977-19"/>
    <n v="2021"/>
    <s v="Octubre"/>
    <n v="18"/>
    <s v="USD"/>
    <n v="719.28"/>
    <n v="305.3319904664412"/>
    <n v="0"/>
    <n v="108"/>
    <n v="4.4992506602557789"/>
    <n v="7.5774399999999993"/>
    <n v="11.162337662337661"/>
    <n v="16.168831168831169"/>
    <n v="0.91558441558441561"/>
    <n v="0"/>
    <n v="0"/>
    <n v="0"/>
    <n v="0"/>
    <n v="0"/>
    <n v="0"/>
    <n v="0"/>
    <n v="0"/>
    <n v="47.130807310542885"/>
    <n v="11.306614063789644"/>
    <n v="0"/>
    <n v="10"/>
    <s v="202110"/>
    <s v="2021-10-01"/>
  </r>
  <r>
    <s v="VSR"/>
    <x v="18"/>
    <s v="14004976-19"/>
    <n v="2021"/>
    <s v="Octubre"/>
    <n v="18"/>
    <s v="USD"/>
    <n v="719.28"/>
    <n v="361.90930044482332"/>
    <n v="0"/>
    <n v="108"/>
    <n v="4.4992506602557789"/>
    <n v="7.5774399999999993"/>
    <n v="11.162337662337661"/>
    <n v="16.168831168831169"/>
    <n v="0.91558441558441561"/>
    <n v="0"/>
    <n v="0"/>
    <n v="0"/>
    <n v="0"/>
    <n v="0"/>
    <n v="0"/>
    <n v="0"/>
    <n v="0"/>
    <n v="47.130807310542885"/>
    <n v="11.306614063789644"/>
    <n v="0"/>
    <n v="10"/>
    <s v="202110"/>
    <s v="2021-10-01"/>
  </r>
  <r>
    <s v="VSR"/>
    <x v="18"/>
    <s v="14004981-19"/>
    <n v="2021"/>
    <s v="Octubre"/>
    <n v="225"/>
    <s v="USD"/>
    <n v="6750"/>
    <n v="3123.554864417868"/>
    <n v="0"/>
    <n v="1012.5"/>
    <n v="56.240633253197238"/>
    <n v="94.717999999999989"/>
    <n v="139.52922077922079"/>
    <n v="202.1103896103896"/>
    <n v="11.444805194805195"/>
    <n v="0"/>
    <n v="0"/>
    <n v="0"/>
    <n v="0"/>
    <n v="0"/>
    <n v="0"/>
    <n v="0"/>
    <n v="0"/>
    <n v="589.13509138178608"/>
    <n v="141.33267579737051"/>
    <n v="0"/>
    <n v="10"/>
    <s v="202110"/>
    <s v="2021-10-01"/>
  </r>
  <r>
    <s v="VSR"/>
    <x v="18"/>
    <s v="14004983-19"/>
    <n v="2021"/>
    <s v="Octubre"/>
    <n v="180"/>
    <s v="USD"/>
    <n v="5400"/>
    <n v="2434.3303955920101"/>
    <n v="0"/>
    <n v="810"/>
    <n v="44.992506602557789"/>
    <n v="75.774399999999986"/>
    <n v="111.62337662337663"/>
    <n v="161.6883116883117"/>
    <n v="9.1558441558441555"/>
    <n v="0"/>
    <n v="0"/>
    <n v="0"/>
    <n v="0"/>
    <n v="0"/>
    <n v="0"/>
    <n v="0"/>
    <n v="0"/>
    <n v="471.30807310542883"/>
    <n v="113.06614063789641"/>
    <n v="0"/>
    <n v="10"/>
    <s v="202110"/>
    <s v="2021-10-01"/>
  </r>
  <r>
    <s v="VSR"/>
    <x v="18"/>
    <s v="14004982-19"/>
    <n v="2021"/>
    <s v="Octubre"/>
    <n v="157.5"/>
    <s v="USD"/>
    <n v="4725"/>
    <n v="2542.4390761866371"/>
    <n v="0"/>
    <n v="708.75"/>
    <n v="39.368443277238065"/>
    <n v="66.302599999999998"/>
    <n v="97.670454545454547"/>
    <n v="141.47727272727272"/>
    <n v="8.0113636363636367"/>
    <n v="0"/>
    <n v="0"/>
    <n v="0"/>
    <n v="0"/>
    <n v="0"/>
    <n v="0"/>
    <n v="0"/>
    <n v="0"/>
    <n v="412.39456396725024"/>
    <n v="98.932873058159373"/>
    <n v="0"/>
    <n v="10"/>
    <s v="202110"/>
    <s v="2021-10-01"/>
  </r>
  <r>
    <s v="VSR"/>
    <x v="18"/>
    <s v="14004984-19"/>
    <n v="2021"/>
    <s v="Octubre"/>
    <n v="22.5"/>
    <s v="USD"/>
    <n v="675"/>
    <n v="330.53152435357856"/>
    <n v="0"/>
    <n v="101.25"/>
    <n v="5.6240633253197236"/>
    <n v="9.4717999999999982"/>
    <n v="13.952922077922079"/>
    <n v="20.211038961038962"/>
    <n v="1.1444805194805194"/>
    <n v="0"/>
    <n v="0"/>
    <n v="0"/>
    <n v="0"/>
    <n v="0"/>
    <n v="0"/>
    <n v="0"/>
    <n v="0"/>
    <n v="58.913509138178604"/>
    <n v="14.133267579737051"/>
    <n v="0"/>
    <n v="10"/>
    <s v="202110"/>
    <s v="2021-10-01"/>
  </r>
  <r>
    <s v="VSR"/>
    <x v="19"/>
    <s v="14004807-16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9"/>
    <s v="14004877-16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9"/>
    <s v="14005011-19"/>
    <n v="2021"/>
    <s v="Octubre"/>
    <n v="45"/>
    <s v="USD"/>
    <n v="1822.5"/>
    <n v="743.08330417248612"/>
    <n v="0"/>
    <n v="67.5"/>
    <n v="11.248126650639447"/>
    <n v="0"/>
    <n v="10.14757969303424"/>
    <n v="14.698937426210152"/>
    <n v="0.832349468713105"/>
    <n v="0"/>
    <n v="0"/>
    <n v="15.17842242348221"/>
    <n v="0"/>
    <n v="0"/>
    <n v="0"/>
    <n v="0"/>
    <n v="0"/>
    <n v="69.123824170913821"/>
    <n v="28.266535159474103"/>
    <n v="0"/>
    <n v="10"/>
    <s v="202110"/>
    <s v="2021-10-01"/>
  </r>
  <r>
    <s v="VSR"/>
    <x v="19"/>
    <s v="14005013-19"/>
    <n v="2021"/>
    <s v="Octubre"/>
    <n v="22.5"/>
    <s v="USD"/>
    <n v="911.25"/>
    <n v="337.67436450669595"/>
    <n v="0"/>
    <n v="33.75"/>
    <n v="5.6240633253197236"/>
    <n v="0"/>
    <n v="5.0737898465171201"/>
    <n v="7.3494687131050762"/>
    <n v="0.4161747343565525"/>
    <n v="0"/>
    <n v="0"/>
    <n v="7.5892112117411052"/>
    <n v="0"/>
    <n v="0"/>
    <n v="0"/>
    <n v="0"/>
    <n v="0"/>
    <n v="34.56191208545691"/>
    <n v="14.133267579737051"/>
    <n v="0"/>
    <n v="10"/>
    <s v="202110"/>
    <s v="2021-10-01"/>
  </r>
  <r>
    <s v="VSR"/>
    <x v="19"/>
    <s v="14005012-19"/>
    <n v="2021"/>
    <s v="Octubre"/>
    <n v="22.5"/>
    <s v="USD"/>
    <n v="911.25"/>
    <n v="296.180400010754"/>
    <n v="0"/>
    <n v="33.75"/>
    <n v="5.6240633253197236"/>
    <n v="0"/>
    <n v="5.0737898465171201"/>
    <n v="7.3494687131050762"/>
    <n v="0.4161747343565525"/>
    <n v="0"/>
    <n v="0"/>
    <n v="7.5892112117411052"/>
    <n v="0"/>
    <n v="0"/>
    <n v="0"/>
    <n v="0"/>
    <n v="0"/>
    <n v="34.56191208545691"/>
    <n v="14.133267579737051"/>
    <n v="0"/>
    <n v="10"/>
    <s v="202110"/>
    <s v="2021-10-01"/>
  </r>
  <r>
    <s v="VSR"/>
    <x v="19"/>
    <s v="14005014-19"/>
    <n v="2021"/>
    <s v="Octubre"/>
    <n v="11.25"/>
    <s v="USD"/>
    <n v="455.625"/>
    <n v="204.19800098983686"/>
    <n v="0"/>
    <n v="16.875"/>
    <n v="2.8120316626598618"/>
    <n v="0"/>
    <n v="2.53689492325856"/>
    <n v="3.6747343565525381"/>
    <n v="0.20808736717827625"/>
    <n v="0"/>
    <n v="0"/>
    <n v="3.7946056058705526"/>
    <n v="0"/>
    <n v="0"/>
    <n v="0"/>
    <n v="0"/>
    <n v="0"/>
    <n v="17.280956042728455"/>
    <n v="7.0666337898685256"/>
    <n v="0"/>
    <n v="10"/>
    <s v="202110"/>
    <s v="2021-10-01"/>
  </r>
  <r>
    <s v="VSR"/>
    <x v="19"/>
    <s v="14005009-16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9"/>
    <s v="14004806-18"/>
    <n v="2021"/>
    <s v="Octubre"/>
    <n v="45"/>
    <s v="USD"/>
    <n v="3442.5"/>
    <n v="1265.2062669019135"/>
    <n v="0"/>
    <n v="135"/>
    <n v="11.248126650639447"/>
    <n v="0"/>
    <n v="10.14757969303424"/>
    <n v="14.698937426210152"/>
    <n v="0.832349468713105"/>
    <n v="0"/>
    <n v="0"/>
    <n v="28.670353466577509"/>
    <n v="0"/>
    <n v="0"/>
    <n v="0"/>
    <n v="0"/>
    <n v="0"/>
    <n v="82.615755214009113"/>
    <n v="28.266535159474103"/>
    <n v="0"/>
    <n v="10"/>
    <s v="202110"/>
    <s v="2021-10-01"/>
  </r>
  <r>
    <s v="VSR"/>
    <x v="19"/>
    <s v="14005010-16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19"/>
    <s v="14005015-19"/>
    <n v="2021"/>
    <s v="Octubre"/>
    <n v="67.5"/>
    <s v="USD"/>
    <n v="1822.5"/>
    <n v="882.45205278460537"/>
    <n v="0"/>
    <n v="67.5"/>
    <n v="16.87218997595917"/>
    <n v="0"/>
    <n v="15.221369539551359"/>
    <n v="22.04840613931523"/>
    <n v="1.2485242030696577"/>
    <n v="0"/>
    <n v="0"/>
    <n v="15.17842242348221"/>
    <n v="0"/>
    <n v="0"/>
    <n v="0"/>
    <n v="0"/>
    <n v="0"/>
    <n v="96.096525044629601"/>
    <n v="42.399802739211154"/>
    <n v="0"/>
    <n v="10"/>
    <s v="202110"/>
    <s v="2021-10-01"/>
  </r>
  <r>
    <s v="VSR"/>
    <x v="19"/>
    <s v="14005019-19"/>
    <n v="2021"/>
    <s v="Octubre"/>
    <n v="45"/>
    <s v="USD"/>
    <n v="1822.5"/>
    <n v="618.80476800560518"/>
    <n v="0"/>
    <n v="67.5"/>
    <n v="11.248126650639447"/>
    <n v="0"/>
    <n v="10.14757969303424"/>
    <n v="14.698937426210152"/>
    <n v="0.832349468713105"/>
    <n v="0"/>
    <n v="0"/>
    <n v="15.17842242348221"/>
    <n v="0"/>
    <n v="0"/>
    <n v="0"/>
    <n v="0"/>
    <n v="0"/>
    <n v="69.123824170913821"/>
    <n v="28.266535159474103"/>
    <n v="0"/>
    <n v="10"/>
    <s v="202110"/>
    <s v="2021-10-01"/>
  </r>
  <r>
    <s v="VSR"/>
    <x v="19"/>
    <s v="14005018-19"/>
    <n v="2021"/>
    <s v="Octubre"/>
    <n v="45"/>
    <s v="USD"/>
    <n v="1822.5"/>
    <n v="622.07654794789073"/>
    <n v="0"/>
    <n v="67.5"/>
    <n v="11.248126650639447"/>
    <n v="0"/>
    <n v="10.14757969303424"/>
    <n v="14.698937426210152"/>
    <n v="0.832349468713105"/>
    <n v="0"/>
    <n v="0"/>
    <n v="15.17842242348221"/>
    <n v="0"/>
    <n v="0"/>
    <n v="0"/>
    <n v="0"/>
    <n v="0"/>
    <n v="69.123824170913821"/>
    <n v="28.266535159474103"/>
    <n v="0"/>
    <n v="10"/>
    <s v="202110"/>
    <s v="2021-10-01"/>
  </r>
  <r>
    <s v="VSR"/>
    <x v="19"/>
    <s v="14005021-19"/>
    <n v="2021"/>
    <s v="Octubre"/>
    <n v="11.25"/>
    <s v="USD"/>
    <n v="455.625"/>
    <n v="137.40799390472765"/>
    <n v="0"/>
    <n v="16.875"/>
    <n v="2.8120316626598618"/>
    <n v="0"/>
    <n v="2.53689492325856"/>
    <n v="3.6747343565525381"/>
    <n v="0.20808736717827625"/>
    <n v="0"/>
    <n v="0"/>
    <n v="3.7946056058705526"/>
    <n v="0"/>
    <n v="0"/>
    <n v="0"/>
    <n v="0"/>
    <n v="0"/>
    <n v="17.280956042728455"/>
    <n v="7.0666337898685256"/>
    <n v="0"/>
    <n v="10"/>
    <s v="202110"/>
    <s v="2021-10-01"/>
  </r>
  <r>
    <s v="VSR"/>
    <x v="19"/>
    <s v="14005020-19"/>
    <n v="2021"/>
    <s v="Octubre"/>
    <n v="11.25"/>
    <s v="USD"/>
    <n v="455.625"/>
    <n v="138.58415990956922"/>
    <n v="0"/>
    <n v="16.875"/>
    <n v="2.8120316626598618"/>
    <n v="0"/>
    <n v="2.53689492325856"/>
    <n v="3.6747343565525381"/>
    <n v="0.20808736717827625"/>
    <n v="0"/>
    <n v="0"/>
    <n v="3.7946056058705526"/>
    <n v="0"/>
    <n v="0"/>
    <n v="0"/>
    <n v="0"/>
    <n v="0"/>
    <n v="17.280956042728455"/>
    <n v="7.0666337898685256"/>
    <n v="0"/>
    <n v="10"/>
    <s v="202110"/>
    <s v="2021-10-01"/>
  </r>
  <r>
    <s v="VSR"/>
    <x v="19"/>
    <s v="14005016-17"/>
    <n v="2021"/>
    <s v="Octubre"/>
    <n v="22.5"/>
    <s v="USD"/>
    <n v="1620"/>
    <n v="610.0690215494634"/>
    <n v="0"/>
    <n v="67.5"/>
    <n v="5.6240633253197236"/>
    <n v="0"/>
    <n v="5.0737898465171201"/>
    <n v="7.3494687131050762"/>
    <n v="0.4161747343565525"/>
    <n v="0"/>
    <n v="0"/>
    <n v="13.491931043095299"/>
    <n v="0"/>
    <n v="0"/>
    <n v="0"/>
    <n v="0"/>
    <n v="0"/>
    <n v="40.464631916811101"/>
    <n v="14.133267579737051"/>
    <n v="0"/>
    <n v="10"/>
    <s v="202110"/>
    <s v="2021-10-01"/>
  </r>
  <r>
    <s v="VSR"/>
    <x v="19"/>
    <s v="14004809-17"/>
    <n v="2021"/>
    <s v="Octubre"/>
    <n v="22.5"/>
    <s v="USD"/>
    <n v="1620"/>
    <n v="686.17232503929449"/>
    <n v="0"/>
    <n v="67.5"/>
    <n v="5.6240633253197236"/>
    <n v="0"/>
    <n v="5.0737898465171201"/>
    <n v="7.3494687131050762"/>
    <n v="0.4161747343565525"/>
    <n v="0"/>
    <n v="0"/>
    <n v="13.491931043095299"/>
    <n v="0"/>
    <n v="0"/>
    <n v="0"/>
    <n v="0"/>
    <n v="0"/>
    <n v="40.464631916811101"/>
    <n v="14.133267579737051"/>
    <n v="0"/>
    <n v="10"/>
    <s v="202110"/>
    <s v="2021-10-01"/>
  </r>
  <r>
    <s v="VSR"/>
    <x v="19"/>
    <s v="14004944-16"/>
    <n v="2021"/>
    <s v="Octubre"/>
    <n v="99"/>
    <s v="USD"/>
    <n v="6385.5"/>
    <n v="3560.1384167829892"/>
    <n v="0"/>
    <n v="297"/>
    <n v="0"/>
    <n v="638.55000000000007"/>
    <n v="22.324675324675322"/>
    <n v="32.337662337662337"/>
    <n v="1.8311688311688312"/>
    <n v="0"/>
    <n v="0"/>
    <n v="53.180694861533965"/>
    <n v="0"/>
    <n v="0"/>
    <n v="0"/>
    <n v="0"/>
    <n v="0"/>
    <n v="810.41057870588361"/>
    <n v="62.186377350843024"/>
    <n v="0"/>
    <n v="10"/>
    <s v="202110"/>
    <s v="2021-10-01"/>
  </r>
  <r>
    <s v="VIA"/>
    <x v="20"/>
    <s v="14003643-18"/>
    <n v="2021"/>
    <s v="Octubre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IA"/>
    <x v="20"/>
    <s v="14003963-18"/>
    <n v="2021"/>
    <s v="Octubre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IA"/>
    <x v="20"/>
    <s v="14004785-19"/>
    <n v="2021"/>
    <s v="Octubre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IA"/>
    <x v="20"/>
    <s v="14004919-16"/>
    <n v="2021"/>
    <s v="Octubre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IA"/>
    <x v="21"/>
    <s v="14003549-19"/>
    <n v="2021"/>
    <s v="Octubre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IA"/>
    <x v="21"/>
    <s v="14004432-18"/>
    <n v="2021"/>
    <s v="Octubre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2"/>
    <s v="14004814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2"/>
    <s v="14004947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2"/>
    <s v="14004840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2"/>
    <s v="14004841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2"/>
    <s v="14004816-18"/>
    <n v="2021"/>
    <s v="Octubre"/>
    <n v="11.1"/>
    <s v="USD"/>
    <n v="421.8"/>
    <n v="181.72962171949615"/>
    <n v="44.954999999999998"/>
    <n v="54.945"/>
    <n v="2.7745379071577303"/>
    <n v="0"/>
    <n v="3.225487012987013"/>
    <n v="4.9853896103896096"/>
    <n v="0.28230519480519478"/>
    <n v="0"/>
    <n v="0"/>
    <n v="0"/>
    <n v="0"/>
    <n v="0"/>
    <n v="0"/>
    <n v="0"/>
    <n v="0"/>
    <n v="8.6609961230360053"/>
    <n v="0.16781430485418752"/>
    <n v="0"/>
    <n v="10"/>
    <s v="202110"/>
    <s v="2021-10-01"/>
  </r>
  <r>
    <s v="VSR"/>
    <x v="22"/>
    <s v="14004813-18"/>
    <n v="2021"/>
    <s v="Octubre"/>
    <n v="320.47499999999997"/>
    <s v="USD"/>
    <n v="12178.05"/>
    <n v="6033.8031073763032"/>
    <n v="1297.9237499999999"/>
    <n v="1586.3512499999999"/>
    <n v="80.105408630303927"/>
    <n v="0"/>
    <n v="93.125040584415572"/>
    <n v="143.93628246753244"/>
    <n v="8.1506087662337645"/>
    <n v="0"/>
    <n v="0"/>
    <n v="0"/>
    <n v="0"/>
    <n v="0"/>
    <n v="0"/>
    <n v="0"/>
    <n v="0"/>
    <n v="250.05700293062736"/>
    <n v="4.8450711124455621"/>
    <n v="0"/>
    <n v="10"/>
    <s v="202110"/>
    <s v="2021-10-01"/>
  </r>
  <r>
    <s v="VSR"/>
    <x v="22"/>
    <s v="14004815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2"/>
    <s v="14004817-19"/>
    <n v="2021"/>
    <s v="Octubre"/>
    <n v="125.69999999999999"/>
    <s v="USD"/>
    <n v="5279.4"/>
    <n v="1784.7782940649713"/>
    <n v="509.08499999999998"/>
    <n v="622.21500000000003"/>
    <n v="31.419767110786189"/>
    <n v="0"/>
    <n v="36.526461038961038"/>
    <n v="56.456168831168824"/>
    <n v="3.1969155844155837"/>
    <n v="0"/>
    <n v="0"/>
    <n v="0"/>
    <n v="0"/>
    <n v="0"/>
    <n v="0"/>
    <n v="0"/>
    <n v="0"/>
    <n v="98.079929068975304"/>
    <n v="1.9003836144298529"/>
    <n v="0"/>
    <n v="10"/>
    <s v="202110"/>
    <s v="2021-10-01"/>
  </r>
  <r>
    <s v="VSR"/>
    <x v="22"/>
    <s v="14004946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2"/>
    <s v="14004934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2"/>
    <s v="14004819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2"/>
    <s v="14004818-19"/>
    <n v="2021"/>
    <s v="Octubre"/>
    <n v="213.97499999999999"/>
    <s v="USD"/>
    <n v="8986.9499999999989"/>
    <n v="2635.870721480007"/>
    <n v="866.59875"/>
    <n v="1059.17625"/>
    <n v="53.484842223790572"/>
    <n v="0"/>
    <n v="62.177800324675324"/>
    <n v="96.103490259740255"/>
    <n v="5.4420048701298702"/>
    <n v="0"/>
    <n v="0"/>
    <n v="0"/>
    <n v="0"/>
    <n v="0"/>
    <n v="0"/>
    <n v="0"/>
    <n v="0"/>
    <n v="166.95825634474139"/>
    <n v="3.234960890195925"/>
    <n v="0"/>
    <n v="10"/>
    <s v="202110"/>
    <s v="2021-10-01"/>
  </r>
  <r>
    <s v="VSR"/>
    <x v="22"/>
    <s v="14004011-15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2"/>
    <s v="14004013-17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2"/>
    <s v="14002606-14"/>
    <n v="2021"/>
    <s v="Octubre"/>
    <n v="42"/>
    <s v="USD"/>
    <n v="2520"/>
    <n v="1387.7830978007028"/>
    <n v="151.20000000000002"/>
    <n v="184.8"/>
    <n v="10.498251540596819"/>
    <n v="0"/>
    <n v="12.204545454545455"/>
    <n v="18.863636363636363"/>
    <n v="1.0681818181818181"/>
    <n v="0"/>
    <n v="0"/>
    <n v="0"/>
    <n v="0"/>
    <n v="0"/>
    <n v="0"/>
    <n v="0"/>
    <n v="0"/>
    <n v="32.771336681757866"/>
    <n v="0.63497304539422295"/>
    <n v="0"/>
    <n v="10"/>
    <s v="202110"/>
    <s v="2021-10-01"/>
  </r>
  <r>
    <s v="VSR"/>
    <x v="22"/>
    <s v="14004916-16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3"/>
    <s v="14004889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3"/>
    <s v="14004744-18"/>
    <n v="2021"/>
    <s v="Octubre"/>
    <n v="45"/>
    <s v="USD"/>
    <n v="1575"/>
    <n v="737.59135523038833"/>
    <n v="0"/>
    <n v="90"/>
    <n v="11.248126650639447"/>
    <n v="0"/>
    <n v="12.219598583234948"/>
    <n v="14.698937426210152"/>
    <n v="0.832349468713105"/>
    <n v="0"/>
    <n v="0"/>
    <n v="0"/>
    <n v="0"/>
    <n v="0"/>
    <n v="0"/>
    <n v="0"/>
    <n v="0"/>
    <n v="48.259893944126269"/>
    <n v="20.509008465968066"/>
    <n v="0"/>
    <n v="10"/>
    <s v="202110"/>
    <s v="2021-10-01"/>
  </r>
  <r>
    <s v="VSR"/>
    <x v="23"/>
    <s v="14004893-18"/>
    <n v="2021"/>
    <s v="Octubre"/>
    <n v="90"/>
    <s v="USD"/>
    <n v="2880"/>
    <n v="973.85946303603725"/>
    <n v="0"/>
    <n v="180"/>
    <n v="22.496253301278895"/>
    <n v="0"/>
    <n v="24.439197166469896"/>
    <n v="29.397874852420305"/>
    <n v="1.66469893742621"/>
    <n v="0"/>
    <n v="0"/>
    <n v="0"/>
    <n v="0"/>
    <n v="0"/>
    <n v="0"/>
    <n v="0"/>
    <n v="0"/>
    <n v="96.519787888252537"/>
    <n v="41.018016931936131"/>
    <n v="0"/>
    <n v="10"/>
    <s v="202110"/>
    <s v="2021-10-01"/>
  </r>
  <r>
    <s v="VSR"/>
    <x v="23"/>
    <s v="14004891-19"/>
    <n v="2021"/>
    <s v="Octubre"/>
    <n v="427.5"/>
    <s v="USD"/>
    <n v="13680"/>
    <n v="5231.9705007834709"/>
    <n v="0"/>
    <n v="855"/>
    <n v="106.85720318107475"/>
    <n v="0"/>
    <n v="116.08618654073199"/>
    <n v="139.63990554899644"/>
    <n v="7.9073199527744986"/>
    <n v="0"/>
    <n v="0"/>
    <n v="0"/>
    <n v="0"/>
    <n v="0"/>
    <n v="0"/>
    <n v="0"/>
    <n v="0"/>
    <n v="458.46899246919952"/>
    <n v="194.83558042669662"/>
    <n v="0"/>
    <n v="10"/>
    <s v="202110"/>
    <s v="2021-10-01"/>
  </r>
  <r>
    <s v="VSR"/>
    <x v="23"/>
    <s v="14004681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3"/>
    <s v="14004834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4"/>
    <s v="14003816-18"/>
    <n v="2021"/>
    <s v="Octubre"/>
    <n v="25.2"/>
    <s v="USD"/>
    <n v="625.71599999999989"/>
    <n v="294.95179173655572"/>
    <n v="0"/>
    <n v="30.24"/>
    <n v="6.298950924358091"/>
    <n v="0"/>
    <n v="8.8618654073199536"/>
    <n v="8.8193624557260915"/>
    <n v="0.49940968122786306"/>
    <n v="0"/>
    <n v="0"/>
    <n v="5.2111834102230965"/>
    <n v="0"/>
    <n v="0"/>
    <n v="0"/>
    <n v="0"/>
    <n v="0"/>
    <n v="34.876865695439122"/>
    <n v="11.485044740942117"/>
    <n v="0"/>
    <n v="10"/>
    <s v="202110"/>
    <s v="2021-10-01"/>
  </r>
  <r>
    <s v="VSR"/>
    <x v="24"/>
    <s v="14003812-19"/>
    <n v="2021"/>
    <s v="Octubre"/>
    <n v="5.8500000000000005"/>
    <s v="USD"/>
    <n v="145.25550000000001"/>
    <n v="74.726038137807109"/>
    <n v="0"/>
    <n v="7.0200000000000005"/>
    <n v="1.4622564645831284"/>
    <n v="0"/>
    <n v="2.0572187552707031"/>
    <n v="2.0473519986507003"/>
    <n v="0.11593439028503964"/>
    <n v="0"/>
    <n v="0"/>
    <n v="1.2097390059446478"/>
    <n v="0"/>
    <n v="0"/>
    <n v="0"/>
    <n v="0"/>
    <n v="0"/>
    <n v="8.09641525072694"/>
    <n v="2.6661711005758488"/>
    <n v="0"/>
    <n v="10"/>
    <s v="202110"/>
    <s v="2021-10-01"/>
  </r>
  <r>
    <s v="VSR"/>
    <x v="24"/>
    <s v="14003820-18"/>
    <n v="2021"/>
    <s v="Octubre"/>
    <n v="18.900000000000002"/>
    <s v="USD"/>
    <n v="469.28700000000003"/>
    <n v="263.92792433371233"/>
    <n v="0"/>
    <n v="22.680000000000003"/>
    <n v="4.7242131932685689"/>
    <n v="0"/>
    <n v="6.6463990554899652"/>
    <n v="6.6145218417945699"/>
    <n v="0.37455726092089731"/>
    <n v="0"/>
    <n v="0"/>
    <n v="3.9083875576673233"/>
    <n v="0"/>
    <n v="0"/>
    <n v="0"/>
    <n v="0"/>
    <n v="0"/>
    <n v="26.157649271579345"/>
    <n v="8.613783555706588"/>
    <n v="0"/>
    <n v="10"/>
    <s v="202110"/>
    <s v="2021-10-01"/>
  </r>
  <r>
    <s v="VSR"/>
    <x v="24"/>
    <s v="14003817-19"/>
    <n v="2021"/>
    <s v="Octubre"/>
    <n v="14.85"/>
    <s v="USD"/>
    <n v="368.72549999999995"/>
    <n v="187.0006575822529"/>
    <n v="0"/>
    <n v="17.82"/>
    <n v="3.7118817947110179"/>
    <n v="0"/>
    <n v="5.2221706864564013"/>
    <n v="5.1971243042671613"/>
    <n v="0.29429499072356213"/>
    <n v="0"/>
    <n v="0"/>
    <n v="3.0708759381671822"/>
    <n v="0"/>
    <n v="0"/>
    <n v="0"/>
    <n v="0"/>
    <n v="0"/>
    <n v="20.552438713383772"/>
    <n v="6.7679727937694611"/>
    <n v="0"/>
    <n v="10"/>
    <s v="202110"/>
    <s v="2021-10-01"/>
  </r>
  <r>
    <s v="VSR"/>
    <x v="24"/>
    <s v="14004704-19"/>
    <n v="2021"/>
    <s v="Octubre"/>
    <n v="135"/>
    <s v="USD"/>
    <n v="3273.75"/>
    <n v="1532.294117056224"/>
    <n v="0"/>
    <n v="156.6"/>
    <n v="33.74437995191834"/>
    <n v="0"/>
    <n v="47.474278967785459"/>
    <n v="47.246584584246925"/>
    <n v="2.6754090065778375"/>
    <n v="0"/>
    <n v="0"/>
    <n v="27.26494398292175"/>
    <n v="0"/>
    <n v="0"/>
    <n v="0"/>
    <n v="0"/>
    <n v="0"/>
    <n v="186.18824193943618"/>
    <n v="61.527025397904197"/>
    <n v="0"/>
    <n v="10"/>
    <s v="202110"/>
    <s v="2021-10-01"/>
  </r>
  <r>
    <s v="VSR"/>
    <x v="24"/>
    <s v="14004703-19"/>
    <n v="2021"/>
    <s v="Octubre"/>
    <n v="27"/>
    <s v="USD"/>
    <n v="894.2399999999999"/>
    <n v="567.36817419861234"/>
    <n v="0"/>
    <n v="31.319999999999997"/>
    <n v="6.7488759903836684"/>
    <n v="0"/>
    <n v="9.4948557935570914"/>
    <n v="9.4493169168493854"/>
    <n v="0.5350818013155676"/>
    <n v="0"/>
    <n v="0"/>
    <n v="7.4475459357886038"/>
    <n v="0"/>
    <n v="0"/>
    <n v="0"/>
    <n v="0"/>
    <n v="0"/>
    <n v="39.232205527091487"/>
    <n v="12.30540507958084"/>
    <n v="0"/>
    <n v="10"/>
    <s v="202110"/>
    <s v="2021-10-01"/>
  </r>
  <r>
    <s v="VSR"/>
    <x v="24"/>
    <s v="14004706-19"/>
    <n v="2021"/>
    <s v="Octubre"/>
    <n v="83.25"/>
    <s v="USD"/>
    <n v="2018.8125"/>
    <n v="1041.5719203545077"/>
    <n v="0"/>
    <n v="96.57"/>
    <n v="20.809034303682978"/>
    <n v="0"/>
    <n v="29.2758053634677"/>
    <n v="29.135393826952271"/>
    <n v="1.6498355540563334"/>
    <n v="0"/>
    <n v="0"/>
    <n v="16.813382122801745"/>
    <n v="0"/>
    <n v="0"/>
    <n v="0"/>
    <n v="0"/>
    <n v="0"/>
    <n v="114.81608252931896"/>
    <n v="37.941665662040919"/>
    <n v="0"/>
    <n v="10"/>
    <s v="202110"/>
    <s v="2021-10-01"/>
  </r>
  <r>
    <s v="VSR"/>
    <x v="24"/>
    <s v="14004701-19"/>
    <n v="2021"/>
    <s v="Octubre"/>
    <n v="29.7"/>
    <s v="USD"/>
    <n v="983.66399999999987"/>
    <n v="647.37947398354254"/>
    <n v="0"/>
    <n v="35.64"/>
    <n v="7.4237635894220357"/>
    <n v="0"/>
    <n v="10.444341372912803"/>
    <n v="10.394248608534323"/>
    <n v="0.58858998144712427"/>
    <n v="0"/>
    <n v="0"/>
    <n v="8.1923005293674649"/>
    <n v="0"/>
    <n v="0"/>
    <n v="0"/>
    <n v="0"/>
    <n v="0"/>
    <n v="43.155426079800641"/>
    <n v="13.535945587538922"/>
    <n v="0"/>
    <n v="10"/>
    <s v="202110"/>
    <s v="2021-10-01"/>
  </r>
  <r>
    <s v="VSR"/>
    <x v="24"/>
    <s v="14004705-19"/>
    <n v="2021"/>
    <s v="Octubre"/>
    <n v="108"/>
    <s v="USD"/>
    <n v="2619"/>
    <n v="1469.9157538238105"/>
    <n v="0"/>
    <n v="125.27999999999999"/>
    <n v="26.995503961534673"/>
    <n v="0"/>
    <n v="37.979423174228366"/>
    <n v="37.797267667397541"/>
    <n v="2.1403272052622704"/>
    <n v="0"/>
    <n v="0"/>
    <n v="21.8119551863374"/>
    <n v="0"/>
    <n v="0"/>
    <n v="0"/>
    <n v="0"/>
    <n v="0"/>
    <n v="148.95059355154893"/>
    <n v="49.22162031832336"/>
    <n v="0"/>
    <n v="10"/>
    <s v="202110"/>
    <s v="2021-10-01"/>
  </r>
  <r>
    <s v="VSR"/>
    <x v="24"/>
    <s v="14004702-19"/>
    <n v="2021"/>
    <s v="Octubre"/>
    <n v="40.5"/>
    <s v="USD"/>
    <n v="1341.36"/>
    <n v="942.5824338649802"/>
    <n v="0"/>
    <n v="46.98"/>
    <n v="10.123313985575503"/>
    <n v="0"/>
    <n v="14.242283690335638"/>
    <n v="14.173975375274077"/>
    <n v="0.80262270197335139"/>
    <n v="0"/>
    <n v="0"/>
    <n v="11.171318903682906"/>
    <n v="0"/>
    <n v="0"/>
    <n v="0"/>
    <n v="0"/>
    <n v="0"/>
    <n v="58.848308290637235"/>
    <n v="18.458107619371258"/>
    <n v="0"/>
    <n v="10"/>
    <s v="202110"/>
    <s v="2021-10-01"/>
  </r>
  <r>
    <s v="VSR"/>
    <x v="24"/>
    <s v="14004693-19"/>
    <n v="2021"/>
    <s v="Octubre"/>
    <n v="148.5"/>
    <s v="USD"/>
    <n v="3601.125"/>
    <n v="1817.4213318511006"/>
    <n v="0"/>
    <n v="178.2"/>
    <n v="37.11881794711018"/>
    <n v="0"/>
    <n v="52.221706864564005"/>
    <n v="51.971243042671617"/>
    <n v="2.9429499072356213"/>
    <n v="0"/>
    <n v="0"/>
    <n v="29.991438381213925"/>
    <n v="0"/>
    <n v="0"/>
    <n v="0"/>
    <n v="0"/>
    <n v="0"/>
    <n v="204.80706613337981"/>
    <n v="67.679727937694622"/>
    <n v="0"/>
    <n v="10"/>
    <s v="202110"/>
    <s v="2021-10-01"/>
  </r>
  <r>
    <s v="VSR"/>
    <x v="24"/>
    <s v="14004687-19"/>
    <n v="2021"/>
    <s v="Octubre"/>
    <n v="100.8"/>
    <s v="USD"/>
    <n v="3338.4959999999996"/>
    <n v="2207.7051469838889"/>
    <n v="0"/>
    <n v="120.96"/>
    <n v="25.195803697432364"/>
    <n v="0"/>
    <n v="35.447461629279815"/>
    <n v="35.277449822904366"/>
    <n v="1.9976387249114522"/>
    <n v="0"/>
    <n v="0"/>
    <n v="27.804171493610788"/>
    <n v="0"/>
    <n v="0"/>
    <n v="0"/>
    <n v="0"/>
    <n v="0"/>
    <n v="146.46690063447491"/>
    <n v="45.940178963768467"/>
    <n v="0"/>
    <n v="10"/>
    <s v="202110"/>
    <s v="2021-10-01"/>
  </r>
  <r>
    <s v="VSR"/>
    <x v="24"/>
    <s v="14004943-16"/>
    <n v="2021"/>
    <s v="Octubre"/>
    <n v="4.05"/>
    <s v="USD"/>
    <n v="294.02999999999997"/>
    <n v="136.28609464255084"/>
    <n v="0"/>
    <n v="44.144999999999996"/>
    <n v="0"/>
    <n v="0"/>
    <n v="1.4242283690335638"/>
    <n v="1.4173975375274075"/>
    <n v="8.0262270197335131E-2"/>
    <n v="0"/>
    <n v="0"/>
    <n v="2.4487854843217964"/>
    <n v="0"/>
    <n v="0"/>
    <n v="0"/>
    <n v="0"/>
    <n v="0"/>
    <n v="7.2164844230172278"/>
    <n v="1.8458107619371258"/>
    <n v="0"/>
    <n v="10"/>
    <s v="202110"/>
    <s v="2021-10-01"/>
  </r>
  <r>
    <s v="VSR"/>
    <x v="25"/>
    <s v="14004739-19"/>
    <n v="2021"/>
    <s v="Octubre"/>
    <n v="71.100000000000009"/>
    <s v="EUR"/>
    <n v="1445.3208000000002"/>
    <n v="878.46884695854283"/>
    <n v="0"/>
    <n v="58.657500000000006"/>
    <n v="17.77204010801033"/>
    <n v="0"/>
    <n v="35.073712848416413"/>
    <n v="32.801768389713061"/>
    <n v="2.1442046096196297"/>
    <n v="0"/>
    <n v="0"/>
    <n v="0"/>
    <n v="0"/>
    <n v="0"/>
    <n v="0"/>
    <n v="0"/>
    <n v="0"/>
    <n v="102.42391922397866"/>
    <n v="32.404233376229541"/>
    <n v="0"/>
    <n v="10"/>
    <s v="202110"/>
    <s v="2021-10-01"/>
  </r>
  <r>
    <s v="VSR"/>
    <x v="25"/>
    <s v="14003165-16"/>
    <n v="2021"/>
    <s v="Octubre"/>
    <n v="0"/>
    <s v="E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5"/>
    <s v="14003720-18"/>
    <n v="2021"/>
    <s v="Octubre"/>
    <n v="4036.5"/>
    <s v="EUR"/>
    <n v="102301.056"/>
    <n v="52158.687958975519"/>
    <n v="0"/>
    <n v="32324.292000000001"/>
    <n v="1008.9569605623585"/>
    <n v="0"/>
    <n v="1991.210153482881"/>
    <n v="1862.2269775678869"/>
    <n v="121.73110979929163"/>
    <n v="0"/>
    <n v="0"/>
    <n v="0"/>
    <n v="0"/>
    <n v="0"/>
    <n v="0"/>
    <n v="0"/>
    <n v="0"/>
    <n v="5814.8263002473941"/>
    <n v="1839.6580593973354"/>
    <n v="0"/>
    <n v="10"/>
    <s v="202110"/>
    <s v="2021-10-01"/>
  </r>
  <r>
    <s v="VSR"/>
    <x v="25"/>
    <s v="14003719-19"/>
    <n v="2021"/>
    <s v="Octubre"/>
    <n v="3375"/>
    <s v="EUR"/>
    <n v="85536"/>
    <n v="42039.202723691022"/>
    <n v="0"/>
    <n v="27027"/>
    <n v="843.60949879795862"/>
    <n v="0"/>
    <n v="1664.8914326779943"/>
    <n v="1557.0459678661264"/>
    <n v="101.78186438067863"/>
    <n v="0"/>
    <n v="0"/>
    <n v="0"/>
    <n v="0"/>
    <n v="0"/>
    <n v="0"/>
    <n v="0"/>
    <n v="0"/>
    <n v="4861.8948998724036"/>
    <n v="1538.1756349476047"/>
    <n v="0"/>
    <n v="10"/>
    <s v="202110"/>
    <s v="2021-10-01"/>
  </r>
  <r>
    <s v="VSR"/>
    <x v="25"/>
    <s v="14005008-16"/>
    <n v="2021"/>
    <s v="Octubre"/>
    <n v="630"/>
    <s v="EUR"/>
    <n v="35343"/>
    <n v="20876.16693454589"/>
    <n v="0"/>
    <n v="1580.04"/>
    <n v="157.47377310895226"/>
    <n v="0"/>
    <n v="310.77973409989221"/>
    <n v="290.64858066834358"/>
    <n v="18.999281351060009"/>
    <n v="0"/>
    <n v="0"/>
    <n v="0"/>
    <n v="0"/>
    <n v="0"/>
    <n v="0"/>
    <n v="0"/>
    <n v="0"/>
    <n v="907.55371464284883"/>
    <n v="287.12611852355292"/>
    <n v="0"/>
    <n v="10"/>
    <s v="202110"/>
    <s v="2021-10-01"/>
  </r>
  <r>
    <s v="VSR"/>
    <x v="25"/>
    <s v="14004090-19"/>
    <n v="2021"/>
    <s v="Octubre"/>
    <n v="1444.5"/>
    <s v="EUR"/>
    <n v="35322.358500000002"/>
    <n v="22448.443155455305"/>
    <n v="0"/>
    <n v="4909.8555000000006"/>
    <n v="361.0648654855263"/>
    <n v="0"/>
    <n v="712.57353318618152"/>
    <n v="666.415674246702"/>
    <n v="43.562637954930452"/>
    <n v="0"/>
    <n v="0"/>
    <n v="0"/>
    <n v="0"/>
    <n v="0"/>
    <n v="0"/>
    <n v="0"/>
    <n v="0"/>
    <n v="2080.891017145389"/>
    <n v="658.33917175757495"/>
    <n v="0"/>
    <n v="10"/>
    <s v="202110"/>
    <s v="2021-10-01"/>
  </r>
  <r>
    <s v="VSR"/>
    <x v="25"/>
    <s v="14004494-19"/>
    <n v="2021"/>
    <s v="Octubre"/>
    <n v="0"/>
    <s v="E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6"/>
    <s v="14004682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6"/>
    <s v="14004685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6"/>
    <s v="14004686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6"/>
    <s v="14004683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6"/>
    <s v="14004684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6"/>
    <s v="14003875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6"/>
    <s v="14003876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6"/>
    <s v="14003877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6"/>
    <s v="14003879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6"/>
    <s v="14004300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6"/>
    <s v="14004777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6"/>
    <s v="14003881-0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6"/>
    <s v="14003887-10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6"/>
    <s v="14004919-16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7"/>
    <s v="14003595-20"/>
    <n v="2021"/>
    <s v="Octubre"/>
    <n v="121.5"/>
    <s v="USD"/>
    <n v="4860"/>
    <n v="3716.7395581710293"/>
    <n v="0"/>
    <n v="0"/>
    <n v="30.36994195672651"/>
    <n v="0"/>
    <n v="249.14559125085441"/>
    <n v="112.35977644646377"/>
    <n v="11.480238028225644"/>
    <n v="0"/>
    <n v="0"/>
    <n v="40.475793129285897"/>
    <n v="0"/>
    <n v="0"/>
    <n v="0"/>
    <n v="0"/>
    <n v="0"/>
    <n v="468.8357217129435"/>
    <n v="55.374322858113779"/>
    <n v="0"/>
    <n v="10"/>
    <s v="202110"/>
    <s v="2021-10-01"/>
  </r>
  <r>
    <s v="VSR"/>
    <x v="27"/>
    <s v="14004794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8"/>
    <s v="14004202-14"/>
    <n v="2021"/>
    <s v="Octubre"/>
    <n v="0"/>
    <s v="GB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29"/>
    <s v="14004612-18"/>
    <n v="2021"/>
    <s v="Octubre"/>
    <n v="113.4"/>
    <s v="USD"/>
    <n v="3578.904"/>
    <n v="2209.6331381987575"/>
    <n v="0"/>
    <n v="0"/>
    <n v="28.345279159611408"/>
    <n v="0"/>
    <n v="54"/>
    <n v="75.454545454545467"/>
    <n v="4.2727272727272725"/>
    <n v="0"/>
    <n v="0"/>
    <n v="29.806374060406135"/>
    <n v="0"/>
    <n v="0"/>
    <n v="0"/>
    <n v="0"/>
    <n v="0"/>
    <n v="215.21634812191843"/>
    <n v="51.682701334239532"/>
    <n v="0"/>
    <n v="10"/>
    <s v="202110"/>
    <s v="2021-10-01"/>
  </r>
  <r>
    <s v="VSR"/>
    <x v="29"/>
    <s v="14004625-18"/>
    <n v="2021"/>
    <s v="Octubre"/>
    <n v="189"/>
    <s v="USD"/>
    <n v="5964.84"/>
    <n v="3640.3318024475084"/>
    <n v="0"/>
    <n v="0"/>
    <n v="47.24213193268568"/>
    <n v="0"/>
    <n v="90.000000000000014"/>
    <n v="125.75757575757576"/>
    <n v="7.1212121212121211"/>
    <n v="0"/>
    <n v="0"/>
    <n v="49.677290100676892"/>
    <n v="0"/>
    <n v="0"/>
    <n v="0"/>
    <n v="0"/>
    <n v="0"/>
    <n v="358.69391353653066"/>
    <n v="86.13783555706587"/>
    <n v="0"/>
    <n v="10"/>
    <s v="202110"/>
    <s v="2021-10-01"/>
  </r>
  <r>
    <s v="VSR"/>
    <x v="29"/>
    <s v="14004609-18"/>
    <n v="2021"/>
    <s v="Octubre"/>
    <n v="62.1"/>
    <s v="USD"/>
    <n v="1959.876"/>
    <n v="1095.5289553654977"/>
    <n v="0"/>
    <n v="0"/>
    <n v="15.522414777882439"/>
    <n v="0"/>
    <n v="29.571428571428569"/>
    <n v="41.320346320346324"/>
    <n v="2.33982683982684"/>
    <n v="0"/>
    <n v="0"/>
    <n v="16.322538175936693"/>
    <n v="0"/>
    <n v="0"/>
    <n v="0"/>
    <n v="0"/>
    <n v="0"/>
    <n v="117.85657159057436"/>
    <n v="28.302431683035927"/>
    <n v="0"/>
    <n v="10"/>
    <s v="202110"/>
    <s v="2021-10-01"/>
  </r>
  <r>
    <s v="VSR"/>
    <x v="30"/>
    <s v="14002618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31"/>
    <s v="14004732-17"/>
    <n v="2021"/>
    <s v="Octubre"/>
    <n v="43.199999999999996"/>
    <s v="USD"/>
    <n v="4665.5999999999995"/>
    <n v="2316.6614668151851"/>
    <n v="0"/>
    <n v="319.68"/>
    <n v="10.798201584613869"/>
    <n v="233.28"/>
    <n v="7.7060351413292585"/>
    <n v="0"/>
    <n v="0.77555385790679898"/>
    <n v="0"/>
    <n v="0"/>
    <n v="0"/>
    <n v="0"/>
    <n v="0"/>
    <n v="0"/>
    <n v="0"/>
    <n v="0"/>
    <n v="248.35451569111981"/>
    <n v="6.5929266918837603"/>
    <n v="0"/>
    <n v="10"/>
    <s v="202110"/>
    <s v="2021-10-01"/>
  </r>
  <r>
    <s v="VSR"/>
    <x v="31"/>
    <s v="14004774-19"/>
    <n v="2021"/>
    <s v="Octubre"/>
    <n v="450"/>
    <s v="USD"/>
    <n v="16663.5"/>
    <n v="7209.6267719846028"/>
    <n v="0"/>
    <n v="1733.175"/>
    <n v="112.48126650639448"/>
    <n v="833.17500000000007"/>
    <n v="80.271199388846455"/>
    <n v="0"/>
    <n v="8.0786860198624915"/>
    <n v="0"/>
    <n v="0"/>
    <n v="0"/>
    <n v="0"/>
    <n v="0"/>
    <n v="0"/>
    <n v="0"/>
    <n v="0"/>
    <n v="990.2012051158315"/>
    <n v="68.676319707122516"/>
    <n v="0"/>
    <n v="10"/>
    <s v="202110"/>
    <s v="2021-10-01"/>
  </r>
  <r>
    <s v="VSR"/>
    <x v="31"/>
    <s v="14004773-19"/>
    <n v="2021"/>
    <s v="Octubre"/>
    <n v="540"/>
    <s v="USD"/>
    <n v="19996.2"/>
    <n v="7711.7460556412225"/>
    <n v="0"/>
    <n v="2079.81"/>
    <n v="134.97751980767336"/>
    <n v="999.81000000000006"/>
    <n v="96.325439266615732"/>
    <n v="0"/>
    <n v="9.6944232238349883"/>
    <n v="0"/>
    <n v="0"/>
    <n v="0"/>
    <n v="0"/>
    <n v="0"/>
    <n v="0"/>
    <n v="0"/>
    <n v="0"/>
    <n v="1188.2414461389978"/>
    <n v="82.411583648547023"/>
    <n v="0"/>
    <n v="10"/>
    <s v="202110"/>
    <s v="2021-10-01"/>
  </r>
  <r>
    <s v="VSR"/>
    <x v="31"/>
    <s v="14004731-18"/>
    <n v="2021"/>
    <s v="Octubre"/>
    <n v="380.09999999999997"/>
    <s v="USD"/>
    <n v="14075.102999999999"/>
    <n v="7562.7424490265103"/>
    <n v="0"/>
    <n v="1463.9551499999998"/>
    <n v="95.009176442401198"/>
    <n v="703.75514999999996"/>
    <n v="67.802406417112294"/>
    <n v="0"/>
    <n v="6.8237967914438507"/>
    <n v="0"/>
    <n v="0"/>
    <n v="0"/>
    <n v="0"/>
    <n v="0"/>
    <n v="0"/>
    <n v="0"/>
    <n v="0"/>
    <n v="836.3899512545056"/>
    <n v="58.008598045949483"/>
    <n v="0"/>
    <n v="10"/>
    <s v="202110"/>
    <s v="2021-10-01"/>
  </r>
  <r>
    <s v="VSR"/>
    <x v="31"/>
    <s v="14004725-19"/>
    <n v="2021"/>
    <s v="Octubre"/>
    <n v="630"/>
    <s v="USD"/>
    <n v="17577"/>
    <n v="7150.7058795957109"/>
    <n v="0"/>
    <n v="2138.85"/>
    <n v="157.47377310895226"/>
    <n v="878.85"/>
    <n v="112.37967914438502"/>
    <n v="0"/>
    <n v="11.310160427807489"/>
    <n v="0"/>
    <n v="0"/>
    <n v="0"/>
    <n v="0"/>
    <n v="0"/>
    <n v="0"/>
    <n v="0"/>
    <n v="0"/>
    <n v="1098.6866871621639"/>
    <n v="96.146847589971514"/>
    <n v="0"/>
    <n v="10"/>
    <s v="202110"/>
    <s v="2021-10-01"/>
  </r>
  <r>
    <s v="VSR"/>
    <x v="31"/>
    <s v="14004726-19"/>
    <n v="2021"/>
    <s v="Octubre"/>
    <n v="300"/>
    <s v="USD"/>
    <n v="8370"/>
    <n v="3297.5755446655789"/>
    <n v="0"/>
    <n v="1018.5"/>
    <n v="74.987511004262984"/>
    <n v="418.5"/>
    <n v="53.514132925897641"/>
    <n v="0"/>
    <n v="5.385790679908327"/>
    <n v="0"/>
    <n v="0"/>
    <n v="0"/>
    <n v="0"/>
    <n v="0"/>
    <n v="0"/>
    <n v="0"/>
    <n v="0"/>
    <n v="523.18413674388762"/>
    <n v="45.784213138081682"/>
    <n v="0"/>
    <n v="10"/>
    <s v="202110"/>
    <s v="2021-10-01"/>
  </r>
  <r>
    <s v="VSR"/>
    <x v="31"/>
    <s v="14004733-19"/>
    <n v="2021"/>
    <s v="Octubre"/>
    <n v="600"/>
    <s v="USD"/>
    <n v="16740"/>
    <n v="7506.8246512036603"/>
    <n v="0"/>
    <n v="2037"/>
    <n v="149.97502200852597"/>
    <n v="837"/>
    <n v="107.02826585179528"/>
    <n v="0"/>
    <n v="10.771581359816654"/>
    <n v="0"/>
    <n v="0"/>
    <n v="0"/>
    <n v="0"/>
    <n v="0"/>
    <n v="0"/>
    <n v="0"/>
    <n v="0"/>
    <n v="1046.3682734877752"/>
    <n v="91.568426276163365"/>
    <n v="0"/>
    <n v="10"/>
    <s v="202110"/>
    <s v="2021-10-01"/>
  </r>
  <r>
    <s v="VSR"/>
    <x v="31"/>
    <s v="14004727-19"/>
    <n v="2021"/>
    <s v="Octubre"/>
    <n v="450"/>
    <s v="USD"/>
    <n v="12555"/>
    <n v="6124.6489742658778"/>
    <n v="0"/>
    <n v="1527.75"/>
    <n v="112.48126650639448"/>
    <n v="627.75"/>
    <n v="80.271199388846455"/>
    <n v="0"/>
    <n v="8.0786860198624915"/>
    <n v="0"/>
    <n v="0"/>
    <n v="0"/>
    <n v="0"/>
    <n v="0"/>
    <n v="0"/>
    <n v="0"/>
    <n v="0"/>
    <n v="784.77620511583143"/>
    <n v="68.676319707122516"/>
    <n v="0"/>
    <n v="10"/>
    <s v="202110"/>
    <s v="2021-10-01"/>
  </r>
  <r>
    <s v="VSR"/>
    <x v="31"/>
    <s v="14004728-20"/>
    <n v="2021"/>
    <s v="Octubre"/>
    <n v="600"/>
    <s v="USD"/>
    <n v="16740"/>
    <n v="7343.1164923276792"/>
    <n v="0"/>
    <n v="2037"/>
    <n v="149.97502200852597"/>
    <n v="837"/>
    <n v="107.02826585179528"/>
    <n v="0"/>
    <n v="10.771581359816654"/>
    <n v="0"/>
    <n v="0"/>
    <n v="0"/>
    <n v="0"/>
    <n v="0"/>
    <n v="0"/>
    <n v="0"/>
    <n v="0"/>
    <n v="1046.3682734877752"/>
    <n v="91.568426276163365"/>
    <n v="0"/>
    <n v="10"/>
    <s v="202110"/>
    <s v="2021-10-01"/>
  </r>
  <r>
    <s v="VSR"/>
    <x v="31"/>
    <s v="14004914-19"/>
    <n v="2021"/>
    <s v="Octubre"/>
    <n v="360"/>
    <s v="USD"/>
    <n v="10044"/>
    <n v="4308.4432236067823"/>
    <n v="0"/>
    <n v="1222.2"/>
    <n v="89.985013205115578"/>
    <n v="502.2"/>
    <n v="64.216959511077164"/>
    <n v="0"/>
    <n v="6.4629488158899928"/>
    <n v="0"/>
    <n v="0"/>
    <n v="0"/>
    <n v="0"/>
    <n v="0"/>
    <n v="0"/>
    <n v="0"/>
    <n v="0"/>
    <n v="627.82096409266512"/>
    <n v="54.941055765698017"/>
    <n v="0"/>
    <n v="10"/>
    <s v="202110"/>
    <s v="2021-10-01"/>
  </r>
  <r>
    <s v="VSR"/>
    <x v="31"/>
    <s v="14004919-17"/>
    <n v="2021"/>
    <s v="Octubre"/>
    <n v="465"/>
    <s v="USD"/>
    <n v="27900"/>
    <n v="16623.444104803217"/>
    <n v="0"/>
    <n v="2325"/>
    <n v="0"/>
    <n v="4185"/>
    <n v="82.946906035141325"/>
    <n v="0"/>
    <n v="8.347975553857907"/>
    <n v="0"/>
    <n v="0"/>
    <n v="0"/>
    <n v="0"/>
    <n v="0"/>
    <n v="0"/>
    <n v="0"/>
    <n v="0"/>
    <n v="4347.2604119530261"/>
    <n v="70.965530364026606"/>
    <n v="0"/>
    <n v="10"/>
    <s v="202110"/>
    <s v="2021-10-01"/>
  </r>
  <r>
    <s v="VSR"/>
    <x v="31"/>
    <s v="14005010-20"/>
    <n v="2021"/>
    <s v="Octubre"/>
    <n v="253.5"/>
    <s v="USD"/>
    <n v="10140"/>
    <n v="5472.3651342341946"/>
    <n v="0"/>
    <n v="1014"/>
    <n v="0"/>
    <n v="1647.75"/>
    <n v="45.2194423223835"/>
    <n v="0"/>
    <n v="4.5509931245225363"/>
    <n v="0"/>
    <n v="0"/>
    <n v="0"/>
    <n v="0"/>
    <n v="0"/>
    <n v="0"/>
    <n v="0"/>
    <n v="0"/>
    <n v="1736.2080955485851"/>
    <n v="38.687660101679015"/>
    <n v="0"/>
    <n v="10"/>
    <s v="202110"/>
    <s v="2021-10-01"/>
  </r>
  <r>
    <s v="VSR"/>
    <x v="31"/>
    <s v="14005009-20"/>
    <n v="2021"/>
    <s v="Octubre"/>
    <n v="253.5"/>
    <s v="USD"/>
    <n v="10140"/>
    <n v="4900.1922505583598"/>
    <n v="0"/>
    <n v="1014"/>
    <n v="0"/>
    <n v="1647.75"/>
    <n v="45.2194423223835"/>
    <n v="0"/>
    <n v="4.5509931245225363"/>
    <n v="0"/>
    <n v="0"/>
    <n v="0"/>
    <n v="0"/>
    <n v="0"/>
    <n v="0"/>
    <n v="0"/>
    <n v="0"/>
    <n v="1736.2080955485851"/>
    <n v="38.687660101679015"/>
    <n v="0"/>
    <n v="10"/>
    <s v="202110"/>
    <s v="2021-10-01"/>
  </r>
  <r>
    <s v="VSR"/>
    <x v="32"/>
    <s v="14004877-15"/>
    <n v="2021"/>
    <s v="Octubre"/>
    <n v="15"/>
    <s v="USD"/>
    <n v="1350"/>
    <n v="1027.5641524664916"/>
    <n v="0"/>
    <n v="0"/>
    <n v="3.7493755502131494"/>
    <n v="0"/>
    <n v="14.944341372912799"/>
    <n v="23.098330241187384"/>
    <n v="1.3079777365491652"/>
    <n v="0"/>
    <n v="0"/>
    <n v="11.243275869246082"/>
    <n v="0"/>
    <n v="0"/>
    <n v="0"/>
    <n v="0"/>
    <n v="0"/>
    <n v="52.883135876799514"/>
    <n v="2.2892106569040838"/>
    <n v="0"/>
    <n v="10"/>
    <s v="202110"/>
    <s v="2021-10-01"/>
  </r>
  <r>
    <s v="VSR"/>
    <x v="32"/>
    <s v="14002618-18"/>
    <n v="2021"/>
    <s v="Octubre"/>
    <n v="90"/>
    <s v="USD"/>
    <n v="2700"/>
    <n v="1409.4057988734726"/>
    <n v="0"/>
    <n v="0"/>
    <n v="22.496253301278895"/>
    <n v="0"/>
    <n v="89.666048237476815"/>
    <n v="138.58998144712433"/>
    <n v="7.8478664192949896"/>
    <n v="0"/>
    <n v="0"/>
    <n v="22.486551738492164"/>
    <n v="0"/>
    <n v="0"/>
    <n v="0"/>
    <n v="0"/>
    <n v="0"/>
    <n v="272.32571178381284"/>
    <n v="13.735263941424504"/>
    <n v="0"/>
    <n v="10"/>
    <s v="202110"/>
    <s v="2021-10-01"/>
  </r>
  <r>
    <s v="VSR"/>
    <x v="32"/>
    <s v="14002924-18"/>
    <n v="2021"/>
    <s v="Octubre"/>
    <n v="90"/>
    <s v="USD"/>
    <n v="2700"/>
    <n v="1274.4369749722493"/>
    <n v="0"/>
    <n v="0"/>
    <n v="22.496253301278895"/>
    <n v="0"/>
    <n v="89.666048237476815"/>
    <n v="138.58998144712433"/>
    <n v="7.8478664192949896"/>
    <n v="0"/>
    <n v="0"/>
    <n v="22.486551738492164"/>
    <n v="0"/>
    <n v="0"/>
    <n v="0"/>
    <n v="0"/>
    <n v="0"/>
    <n v="272.32571178381284"/>
    <n v="13.735263941424504"/>
    <n v="0"/>
    <n v="10"/>
    <s v="202110"/>
    <s v="2021-10-01"/>
  </r>
  <r>
    <s v="VSR"/>
    <x v="32"/>
    <s v="14004818-18"/>
    <n v="2021"/>
    <s v="Octubre"/>
    <n v="90"/>
    <s v="USD"/>
    <n v="2700"/>
    <n v="1108.6732792765538"/>
    <n v="0"/>
    <n v="0"/>
    <n v="22.496253301278895"/>
    <n v="0"/>
    <n v="89.666048237476815"/>
    <n v="138.58998144712433"/>
    <n v="7.8478664192949896"/>
    <n v="0"/>
    <n v="0"/>
    <n v="22.486551738492164"/>
    <n v="0"/>
    <n v="0"/>
    <n v="0"/>
    <n v="0"/>
    <n v="0"/>
    <n v="272.32571178381284"/>
    <n v="13.735263941424504"/>
    <n v="0"/>
    <n v="10"/>
    <s v="202110"/>
    <s v="2021-10-01"/>
  </r>
  <r>
    <s v="VSR"/>
    <x v="33"/>
    <s v="14003957-16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33"/>
    <s v="14003956-16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34"/>
    <s v="14004757-19"/>
    <n v="2021"/>
    <s v="Octubre"/>
    <n v="1230"/>
    <s v="USD"/>
    <n v="31315.8"/>
    <n v="18173.423531446228"/>
    <n v="0"/>
    <n v="626.31600000000003"/>
    <n v="307.44879511747826"/>
    <n v="0"/>
    <n v="288.88092427053465"/>
    <n v="430.46888176758307"/>
    <n v="24.375948726598079"/>
    <n v="0"/>
    <n v="0"/>
    <n v="260.80902108602697"/>
    <n v="0"/>
    <n v="0"/>
    <n v="0"/>
    <n v="0"/>
    <n v="0"/>
    <n v="1192.2500497168776"/>
    <n v="187.71527386613488"/>
    <n v="0"/>
    <n v="10"/>
    <s v="202110"/>
    <s v="2021-10-01"/>
  </r>
  <r>
    <s v="VSR"/>
    <x v="34"/>
    <s v="14004756-19"/>
    <n v="2021"/>
    <s v="Octubre"/>
    <n v="179.1"/>
    <s v="USD"/>
    <n v="4559.8860000000004"/>
    <n v="2375.7645791001828"/>
    <n v="0"/>
    <n v="91.19771999999999"/>
    <n v="44.767544069545004"/>
    <n v="0"/>
    <n v="42.063880924270528"/>
    <n v="62.680468881767581"/>
    <n v="3.5493759487265981"/>
    <n v="0"/>
    <n v="0"/>
    <n v="37.976337948380035"/>
    <n v="0"/>
    <n v="0"/>
    <n v="0"/>
    <n v="0"/>
    <n v="0"/>
    <n v="173.60323894657949"/>
    <n v="27.333175243434763"/>
    <n v="0"/>
    <n v="10"/>
    <s v="202110"/>
    <s v="2021-10-01"/>
  </r>
  <r>
    <s v="VSR"/>
    <x v="34"/>
    <s v="14004758-20"/>
    <n v="2021"/>
    <s v="Octubre"/>
    <n v="1244.0999999999999"/>
    <s v="USD"/>
    <n v="31674.786"/>
    <n v="17992.567880707644"/>
    <n v="0"/>
    <n v="633.49571999999989"/>
    <n v="310.9732081346786"/>
    <n v="0"/>
    <n v="292.19248608534321"/>
    <n v="435.40352504638213"/>
    <n v="24.655380333951761"/>
    <n v="0"/>
    <n v="0"/>
    <n v="263.79878303506194"/>
    <n v="0"/>
    <n v="0"/>
    <n v="0"/>
    <n v="0"/>
    <n v="0"/>
    <n v="1205.9173063843637"/>
    <n v="189.86713188362472"/>
    <n v="0"/>
    <n v="10"/>
    <s v="202110"/>
    <s v="2021-10-01"/>
  </r>
  <r>
    <s v="VSR"/>
    <x v="34"/>
    <s v="14004759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34"/>
    <s v="14004752-19"/>
    <n v="2021"/>
    <s v="Octubre"/>
    <n v="750"/>
    <s v="USD"/>
    <n v="13815.000000000002"/>
    <n v="8547.5324441074481"/>
    <n v="0"/>
    <n v="276.30000000000007"/>
    <n v="187.46877751065747"/>
    <n v="0"/>
    <n v="176.14690504300893"/>
    <n v="262.48102546803847"/>
    <n v="14.863383369876876"/>
    <n v="0"/>
    <n v="0"/>
    <n v="115.05618972861825"/>
    <n v="0"/>
    <n v="0"/>
    <n v="0"/>
    <n v="0"/>
    <n v="0"/>
    <n v="683.00803645474673"/>
    <n v="114.4605328452042"/>
    <n v="0"/>
    <n v="10"/>
    <s v="202110"/>
    <s v="2021-10-01"/>
  </r>
  <r>
    <s v="VSR"/>
    <x v="34"/>
    <s v="14004754-19"/>
    <n v="2021"/>
    <s v="Octubre"/>
    <n v="1440"/>
    <s v="USD"/>
    <n v="26524.800000000003"/>
    <n v="15879.350979693481"/>
    <n v="0"/>
    <n v="530.49600000000009"/>
    <n v="359.94005282046231"/>
    <n v="0"/>
    <n v="338.20205768257716"/>
    <n v="503.96356889863381"/>
    <n v="28.537696070163605"/>
    <n v="0"/>
    <n v="0"/>
    <n v="220.90788427894705"/>
    <n v="0"/>
    <n v="0"/>
    <n v="0"/>
    <n v="0"/>
    <n v="0"/>
    <n v="1311.3754299931136"/>
    <n v="219.76422306279207"/>
    <n v="0"/>
    <n v="10"/>
    <s v="202110"/>
    <s v="2021-10-01"/>
  </r>
  <r>
    <s v="VSR"/>
    <x v="34"/>
    <s v="14004753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34"/>
    <s v="14004749-19"/>
    <n v="2021"/>
    <s v="Octubre"/>
    <n v="1350"/>
    <s v="USD"/>
    <n v="24867.000000000004"/>
    <n v="18421.748515265164"/>
    <n v="0"/>
    <n v="497.34000000000009"/>
    <n v="337.44379951918341"/>
    <n v="0"/>
    <n v="317.06442907741609"/>
    <n v="472.46584584246921"/>
    <n v="26.754090065778378"/>
    <n v="0"/>
    <n v="0"/>
    <n v="207.10114151151285"/>
    <n v="0"/>
    <n v="0"/>
    <n v="0"/>
    <n v="0"/>
    <n v="0"/>
    <n v="1229.4144656185442"/>
    <n v="206.02895912136756"/>
    <n v="0"/>
    <n v="10"/>
    <s v="202110"/>
    <s v="2021-10-01"/>
  </r>
  <r>
    <s v="VSR"/>
    <x v="34"/>
    <s v="14004750-19"/>
    <n v="2021"/>
    <s v="Octubre"/>
    <n v="960"/>
    <s v="USD"/>
    <n v="17683.2"/>
    <n v="11808.279034789222"/>
    <n v="0"/>
    <n v="353.66400000000004"/>
    <n v="239.96003521364156"/>
    <n v="0"/>
    <n v="225.46803845505144"/>
    <n v="335.97571259908926"/>
    <n v="19.025130713442405"/>
    <n v="0"/>
    <n v="0"/>
    <n v="147.27192285263135"/>
    <n v="0"/>
    <n v="0"/>
    <n v="0"/>
    <n v="0"/>
    <n v="0"/>
    <n v="874.25028666207572"/>
    <n v="146.50948204186136"/>
    <n v="0"/>
    <n v="10"/>
    <s v="202110"/>
    <s v="2021-10-01"/>
  </r>
  <r>
    <s v="VSR"/>
    <x v="34"/>
    <s v="14004751-19"/>
    <n v="2021"/>
    <s v="Octubre"/>
    <n v="135"/>
    <s v="USD"/>
    <n v="2486.7000000000003"/>
    <n v="1605.891592761634"/>
    <n v="0"/>
    <n v="49.734000000000009"/>
    <n v="33.74437995191834"/>
    <n v="0"/>
    <n v="31.706442907741611"/>
    <n v="47.246584584246925"/>
    <n v="2.6754090065778375"/>
    <n v="0"/>
    <n v="0"/>
    <n v="20.710114151151284"/>
    <n v="0"/>
    <n v="0"/>
    <n v="0"/>
    <n v="0"/>
    <n v="0"/>
    <n v="122.94144656185442"/>
    <n v="20.602895912136756"/>
    <n v="0"/>
    <n v="10"/>
    <s v="202110"/>
    <s v="2021-10-01"/>
  </r>
  <r>
    <s v="VSR"/>
    <x v="35"/>
    <s v="14005013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35"/>
    <s v="14005014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35"/>
    <s v="14003813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35"/>
    <s v="14003971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36"/>
    <s v="14004998-19"/>
    <n v="2021"/>
    <s v="Octubre"/>
    <n v="18"/>
    <s v="USD"/>
    <n v="900"/>
    <n v="280.7446299404217"/>
    <n v="90"/>
    <n v="0"/>
    <n v="4.4992506602557789"/>
    <n v="0"/>
    <n v="13.900742115027828"/>
    <n v="9.2254174397031559"/>
    <n v="0.78478664192949898"/>
    <n v="0"/>
    <n v="0"/>
    <n v="7.4955172461640549"/>
    <n v="0"/>
    <n v="0"/>
    <n v="0"/>
    <n v="0"/>
    <n v="0"/>
    <n v="34.153516231109435"/>
    <n v="2.7470527882849005"/>
    <n v="0"/>
    <n v="10"/>
    <s v="202110"/>
    <s v="2021-10-01"/>
  </r>
  <r>
    <s v="VSR"/>
    <x v="36"/>
    <s v="14003165-15"/>
    <n v="2021"/>
    <s v="Octubre"/>
    <n v="9"/>
    <s v="USD"/>
    <n v="1080"/>
    <n v="354.76860530646832"/>
    <n v="216"/>
    <n v="0"/>
    <n v="2.2496253301278895"/>
    <n v="0"/>
    <n v="6.9503710575139142"/>
    <n v="4.6127087198515779"/>
    <n v="0.39239332096474949"/>
    <n v="0"/>
    <n v="0"/>
    <n v="8.9946206953968648"/>
    <n v="0"/>
    <n v="0"/>
    <n v="0"/>
    <n v="0"/>
    <n v="0"/>
    <n v="22.323620187869558"/>
    <n v="1.3735263941424503"/>
    <n v="0"/>
    <n v="10"/>
    <s v="202110"/>
    <s v="2021-10-01"/>
  </r>
  <r>
    <s v="VSR"/>
    <x v="36"/>
    <s v="14004894-18"/>
    <n v="2021"/>
    <s v="Octubre"/>
    <n v="30"/>
    <s v="USD"/>
    <n v="1200"/>
    <n v="644.63863790683581"/>
    <n v="120"/>
    <n v="0"/>
    <n v="7.4987511004262988"/>
    <n v="0"/>
    <n v="23.167903525046381"/>
    <n v="15.375695732838592"/>
    <n v="1.3079777365491652"/>
    <n v="0"/>
    <n v="0"/>
    <n v="9.9940229948854071"/>
    <n v="0"/>
    <n v="0"/>
    <n v="0"/>
    <n v="0"/>
    <n v="0"/>
    <n v="54.424021303127709"/>
    <n v="4.5784213138081675"/>
    <n v="0"/>
    <n v="10"/>
    <s v="202110"/>
    <s v="2021-10-01"/>
  </r>
  <r>
    <s v="VSR"/>
    <x v="36"/>
    <s v="14002618-19"/>
    <n v="2021"/>
    <s v="Octubre"/>
    <n v="45"/>
    <s v="USD"/>
    <n v="1620"/>
    <n v="686.2891799562168"/>
    <n v="180"/>
    <n v="0"/>
    <n v="11.248126650639447"/>
    <n v="0"/>
    <n v="34.751855287569576"/>
    <n v="23.063543599257887"/>
    <n v="1.9619666048237474"/>
    <n v="0"/>
    <n v="0"/>
    <n v="13.491931043095299"/>
    <n v="0"/>
    <n v="0"/>
    <n v="0"/>
    <n v="0"/>
    <n v="0"/>
    <n v="80.136928505458769"/>
    <n v="6.8676319707122522"/>
    <n v="0"/>
    <n v="10"/>
    <s v="202110"/>
    <s v="2021-10-01"/>
  </r>
  <r>
    <s v="VSR"/>
    <x v="36"/>
    <s v="14004404-19"/>
    <n v="2021"/>
    <s v="Octubre"/>
    <n v="60"/>
    <s v="USD"/>
    <n v="3000"/>
    <n v="2938.6083400585121"/>
    <n v="300"/>
    <n v="0"/>
    <n v="14.997502200852598"/>
    <n v="0"/>
    <n v="46.335807050092761"/>
    <n v="30.751391465677184"/>
    <n v="2.6159554730983303"/>
    <n v="0"/>
    <n v="0"/>
    <n v="24.985057487213517"/>
    <n v="0"/>
    <n v="0"/>
    <n v="0"/>
    <n v="0"/>
    <n v="0"/>
    <n v="113.84505410369812"/>
    <n v="9.1568426276163351"/>
    <n v="0"/>
    <n v="10"/>
    <s v="202110"/>
    <s v="2021-10-01"/>
  </r>
  <r>
    <s v="VSR"/>
    <x v="36"/>
    <s v="14004862-18"/>
    <n v="2021"/>
    <s v="Octubre"/>
    <n v="30"/>
    <s v="USD"/>
    <n v="1200"/>
    <n v="599.64902993976136"/>
    <n v="120"/>
    <n v="0"/>
    <n v="7.4987511004262988"/>
    <n v="0"/>
    <n v="23.167903525046381"/>
    <n v="15.375695732838592"/>
    <n v="1.3079777365491652"/>
    <n v="0"/>
    <n v="0"/>
    <n v="9.9940229948854071"/>
    <n v="0"/>
    <n v="0"/>
    <n v="0"/>
    <n v="0"/>
    <n v="0"/>
    <n v="54.424021303127709"/>
    <n v="4.5784213138081675"/>
    <n v="0"/>
    <n v="10"/>
    <s v="202110"/>
    <s v="2021-10-01"/>
  </r>
  <r>
    <s v="VSR"/>
    <x v="36"/>
    <s v="14002924-19"/>
    <n v="2021"/>
    <s v="Octubre"/>
    <n v="30"/>
    <s v="USD"/>
    <n v="1080"/>
    <n v="412.53651200373679"/>
    <n v="120"/>
    <n v="0"/>
    <n v="7.4987511004262988"/>
    <n v="0"/>
    <n v="23.167903525046381"/>
    <n v="15.375695732838592"/>
    <n v="1.3079777365491652"/>
    <n v="0"/>
    <n v="0"/>
    <n v="8.9946206953968648"/>
    <n v="0"/>
    <n v="0"/>
    <n v="0"/>
    <n v="0"/>
    <n v="0"/>
    <n v="53.424619003639165"/>
    <n v="4.5784213138081675"/>
    <n v="0"/>
    <n v="10"/>
    <s v="202110"/>
    <s v="2021-10-01"/>
  </r>
  <r>
    <s v="VSR"/>
    <x v="36"/>
    <s v="14004405-19"/>
    <n v="2021"/>
    <s v="Octubre"/>
    <n v="60"/>
    <s v="USD"/>
    <n v="3000"/>
    <n v="2926.5791255789086"/>
    <n v="300"/>
    <n v="0"/>
    <n v="14.997502200852598"/>
    <n v="0"/>
    <n v="46.335807050092761"/>
    <n v="30.751391465677184"/>
    <n v="2.6159554730983303"/>
    <n v="0"/>
    <n v="0"/>
    <n v="24.985057487213517"/>
    <n v="0"/>
    <n v="0"/>
    <n v="0"/>
    <n v="0"/>
    <n v="0"/>
    <n v="113.84505410369812"/>
    <n v="9.1568426276163351"/>
    <n v="0"/>
    <n v="10"/>
    <s v="202110"/>
    <s v="2021-10-01"/>
  </r>
  <r>
    <s v="VSR"/>
    <x v="36"/>
    <s v="14004863-18"/>
    <n v="2021"/>
    <s v="Octubre"/>
    <n v="30"/>
    <s v="USD"/>
    <n v="1200"/>
    <n v="601.83021656795177"/>
    <n v="120"/>
    <n v="0"/>
    <n v="7.4987511004262988"/>
    <n v="0"/>
    <n v="23.167903525046381"/>
    <n v="15.375695732838592"/>
    <n v="1.3079777365491652"/>
    <n v="0"/>
    <n v="0"/>
    <n v="9.9940229948854071"/>
    <n v="0"/>
    <n v="0"/>
    <n v="0"/>
    <n v="0"/>
    <n v="0"/>
    <n v="54.424021303127709"/>
    <n v="4.5784213138081675"/>
    <n v="0"/>
    <n v="10"/>
    <s v="202110"/>
    <s v="2021-10-01"/>
  </r>
  <r>
    <s v="VSR"/>
    <x v="36"/>
    <s v="14002923-19"/>
    <n v="2021"/>
    <s v="Octubre"/>
    <n v="30"/>
    <s v="USD"/>
    <n v="1080"/>
    <n v="414.71769863192719"/>
    <n v="120"/>
    <n v="0"/>
    <n v="7.4987511004262988"/>
    <n v="0"/>
    <n v="23.167903525046381"/>
    <n v="15.375695732838592"/>
    <n v="1.3079777365491652"/>
    <n v="0"/>
    <n v="0"/>
    <n v="8.9946206953968648"/>
    <n v="0"/>
    <n v="0"/>
    <n v="0"/>
    <n v="0"/>
    <n v="0"/>
    <n v="53.424619003639165"/>
    <n v="4.5784213138081675"/>
    <n v="0"/>
    <n v="10"/>
    <s v="202110"/>
    <s v="2021-10-01"/>
  </r>
  <r>
    <s v="VSR"/>
    <x v="36"/>
    <s v="14002617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36"/>
    <s v="14004031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36"/>
    <s v="14004927-18"/>
    <n v="2021"/>
    <s v="Octubre"/>
    <n v="30"/>
    <s v="USD"/>
    <n v="1200"/>
    <n v="637.91005147026112"/>
    <n v="120"/>
    <n v="0"/>
    <n v="7.4987511004262988"/>
    <n v="0"/>
    <n v="23.167903525046381"/>
    <n v="15.375695732838592"/>
    <n v="1.3079777365491652"/>
    <n v="0"/>
    <n v="0"/>
    <n v="9.9940229948854071"/>
    <n v="0"/>
    <n v="0"/>
    <n v="0"/>
    <n v="0"/>
    <n v="0"/>
    <n v="54.424021303127709"/>
    <n v="4.5784213138081675"/>
    <n v="0"/>
    <n v="10"/>
    <s v="202110"/>
    <s v="2021-10-01"/>
  </r>
  <r>
    <s v="VSR"/>
    <x v="36"/>
    <s v="14004857-19"/>
    <n v="2021"/>
    <s v="Octubre"/>
    <n v="30"/>
    <s v="USD"/>
    <n v="1200"/>
    <n v="583.31843379877193"/>
    <n v="120"/>
    <n v="0"/>
    <n v="7.4987511004262988"/>
    <n v="0"/>
    <n v="23.167903525046381"/>
    <n v="15.375695732838592"/>
    <n v="1.3079777365491652"/>
    <n v="0"/>
    <n v="0"/>
    <n v="9.9940229948854071"/>
    <n v="0"/>
    <n v="0"/>
    <n v="0"/>
    <n v="0"/>
    <n v="0"/>
    <n v="54.424021303127709"/>
    <n v="4.5784213138081675"/>
    <n v="0"/>
    <n v="10"/>
    <s v="202110"/>
    <s v="2021-10-01"/>
  </r>
  <r>
    <s v="VSR"/>
    <x v="36"/>
    <s v="14002505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36"/>
    <s v="14003802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36"/>
    <s v="14004224-19"/>
    <n v="2021"/>
    <s v="Octubre"/>
    <n v="30"/>
    <s v="USD"/>
    <n v="1080"/>
    <n v="392.25372279178384"/>
    <n v="120"/>
    <n v="0"/>
    <n v="7.4987511004262988"/>
    <n v="0"/>
    <n v="23.167903525046381"/>
    <n v="15.375695732838592"/>
    <n v="1.3079777365491652"/>
    <n v="0"/>
    <n v="0"/>
    <n v="8.9946206953968648"/>
    <n v="0"/>
    <n v="0"/>
    <n v="0"/>
    <n v="0"/>
    <n v="0"/>
    <n v="53.424619003639165"/>
    <n v="4.5784213138081675"/>
    <n v="0"/>
    <n v="10"/>
    <s v="202110"/>
    <s v="2021-10-01"/>
  </r>
  <r>
    <s v="VSR"/>
    <x v="36"/>
    <s v="14002605-17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36"/>
    <s v="14002606-15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36"/>
    <s v="14004138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36"/>
    <s v="14004919-16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37"/>
    <s v="14004917-18"/>
    <n v="2021"/>
    <s v="Octubre"/>
    <n v="705.6"/>
    <s v="USD"/>
    <n v="29635.200000000001"/>
    <n v="9979.7229467643137"/>
    <n v="2540.1600000000008"/>
    <n v="3810.2399999999993"/>
    <n v="176.37062588202656"/>
    <n v="0"/>
    <n v="209.22077922077924"/>
    <n v="323.3766233766234"/>
    <n v="18.311688311688311"/>
    <n v="0"/>
    <n v="0"/>
    <n v="246.81239188168999"/>
    <n v="0"/>
    <n v="0"/>
    <n v="0"/>
    <n v="0"/>
    <n v="0"/>
    <n v="905.40595209154901"/>
    <n v="107.68446930076811"/>
    <n v="0"/>
    <n v="10"/>
    <s v="202110"/>
    <s v="2021-10-01"/>
  </r>
  <r>
    <s v="VSR"/>
    <x v="37"/>
    <s v="14004979-16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38"/>
    <s v="14004998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38"/>
    <s v="14004997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38"/>
    <s v="14003235-15"/>
    <n v="2021"/>
    <s v="Octubre"/>
    <n v="6"/>
    <s v="USD"/>
    <n v="600"/>
    <n v="227.13443495582737"/>
    <n v="60"/>
    <n v="0"/>
    <n v="1.4997502200852597"/>
    <n v="0"/>
    <n v="3.7207792207792205"/>
    <n v="5.3896103896103895"/>
    <n v="0.30519480519480519"/>
    <n v="0"/>
    <n v="0"/>
    <n v="4.9970114974427036"/>
    <n v="0"/>
    <n v="0"/>
    <n v="0"/>
    <n v="0"/>
    <n v="0"/>
    <n v="15.328280175788752"/>
    <n v="0.91568426276163351"/>
    <n v="0"/>
    <n v="10"/>
    <s v="202110"/>
    <s v="2021-10-01"/>
  </r>
  <r>
    <s v="VSR"/>
    <x v="38"/>
    <s v="14004861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38"/>
    <s v="14002563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38"/>
    <s v="14002564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38"/>
    <s v="14004043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38"/>
    <s v="14003159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0"/>
    <s v="14004998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0"/>
    <s v="14004997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39"/>
    <s v="14004469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39"/>
    <s v="14004468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39"/>
    <s v="14004470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39"/>
    <s v="14004919-16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0"/>
    <s v="14004484-16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0"/>
    <s v="14003448-17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0"/>
    <s v="14003465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0"/>
    <s v="14003466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0"/>
    <s v="14004795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0"/>
    <s v="14003467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0"/>
    <s v="14003449-17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1"/>
    <s v="14004998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1"/>
    <s v="14004997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1"/>
    <s v="14003574-18"/>
    <n v="2021"/>
    <s v="Octubre"/>
    <n v="30"/>
    <s v="USD"/>
    <n v="990"/>
    <n v="451.12524792581485"/>
    <n v="90"/>
    <n v="0"/>
    <n v="7.4987511004262988"/>
    <n v="0"/>
    <n v="13.003246753246753"/>
    <n v="0"/>
    <n v="2.2889610389610389"/>
    <n v="0"/>
    <n v="0"/>
    <n v="8.2450689707804603"/>
    <n v="0"/>
    <n v="0"/>
    <n v="0"/>
    <n v="0"/>
    <n v="0"/>
    <n v="28.11569807679642"/>
    <n v="4.5784213138081675"/>
    <n v="0"/>
    <n v="10"/>
    <s v="202110"/>
    <s v="2021-10-01"/>
  </r>
  <r>
    <s v="VSR"/>
    <x v="41"/>
    <s v="14003645-18"/>
    <n v="2021"/>
    <s v="Octubre"/>
    <n v="30"/>
    <s v="USD"/>
    <n v="990"/>
    <n v="453.30643455400519"/>
    <n v="90"/>
    <n v="0"/>
    <n v="7.4987511004262988"/>
    <n v="0"/>
    <n v="13.003246753246753"/>
    <n v="0"/>
    <n v="2.2889610389610389"/>
    <n v="0"/>
    <n v="0"/>
    <n v="8.2450689707804603"/>
    <n v="0"/>
    <n v="0"/>
    <n v="0"/>
    <n v="0"/>
    <n v="0"/>
    <n v="28.11569807679642"/>
    <n v="4.5784213138081675"/>
    <n v="0"/>
    <n v="10"/>
    <s v="202110"/>
    <s v="2021-10-01"/>
  </r>
  <r>
    <s v="VSR"/>
    <x v="41"/>
    <s v="14003597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1"/>
    <s v="14004486-16"/>
    <n v="2021"/>
    <s v="Octubre"/>
    <n v="30"/>
    <s v="USD"/>
    <n v="990"/>
    <n v="428.23984525931633"/>
    <n v="90"/>
    <n v="0"/>
    <n v="7.4987511004262988"/>
    <n v="0"/>
    <n v="13.003246753246753"/>
    <n v="0"/>
    <n v="2.2889610389610389"/>
    <n v="0"/>
    <n v="0"/>
    <n v="8.2450689707804603"/>
    <n v="0"/>
    <n v="0"/>
    <n v="0"/>
    <n v="0"/>
    <n v="0"/>
    <n v="28.11569807679642"/>
    <n v="4.5784213138081675"/>
    <n v="0"/>
    <n v="10"/>
    <s v="202110"/>
    <s v="2021-10-01"/>
  </r>
  <r>
    <s v="VSR"/>
    <x v="41"/>
    <s v="14004292-15"/>
    <n v="2021"/>
    <s v="Octubre"/>
    <n v="15"/>
    <s v="USD"/>
    <n v="1050"/>
    <n v="490.89374889927399"/>
    <n v="105"/>
    <n v="0"/>
    <n v="3.7493755502131494"/>
    <n v="0"/>
    <n v="6.5016233766233764"/>
    <n v="0"/>
    <n v="1.1444805194805194"/>
    <n v="0"/>
    <n v="0"/>
    <n v="8.7447701205247306"/>
    <n v="0"/>
    <n v="0"/>
    <n v="0"/>
    <n v="0"/>
    <n v="0"/>
    <n v="18.680084673532711"/>
    <n v="2.2892106569040838"/>
    <n v="0"/>
    <n v="10"/>
    <s v="202110"/>
    <s v="2021-10-01"/>
  </r>
  <r>
    <s v="VSR"/>
    <x v="41"/>
    <s v="14004293-15"/>
    <n v="2021"/>
    <s v="Octubre"/>
    <n v="15"/>
    <s v="USD"/>
    <n v="1050"/>
    <n v="464.44739244606075"/>
    <n v="105"/>
    <n v="0"/>
    <n v="3.7493755502131494"/>
    <n v="0"/>
    <n v="6.5016233766233764"/>
    <n v="0"/>
    <n v="1.1444805194805194"/>
    <n v="0"/>
    <n v="0"/>
    <n v="8.7447701205247306"/>
    <n v="0"/>
    <n v="0"/>
    <n v="0"/>
    <n v="0"/>
    <n v="0"/>
    <n v="18.680084673532711"/>
    <n v="2.2892106569040838"/>
    <n v="0"/>
    <n v="10"/>
    <s v="202110"/>
    <s v="2021-10-01"/>
  </r>
  <r>
    <s v="VSR"/>
    <x v="42"/>
    <s v="14004877-15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2"/>
    <s v="14004301-13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2"/>
    <s v="14004146-15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2"/>
    <s v="14004336-13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2"/>
    <s v="14003979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2"/>
    <s v="14003980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2"/>
    <s v="14003901-17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2"/>
    <s v="14004864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2"/>
    <s v="14004865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2"/>
    <s v="14004859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2"/>
    <s v="14004860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2"/>
    <s v="14005006-16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2"/>
    <s v="14005010-20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2"/>
    <s v="14005009-20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3"/>
    <s v="14004877-15"/>
    <n v="2021"/>
    <s v="Octubre"/>
    <n v="6"/>
    <s v="USD"/>
    <n v="600"/>
    <n v="411.02566098659668"/>
    <n v="0"/>
    <n v="0"/>
    <n v="1.4997502200852597"/>
    <n v="0"/>
    <n v="5.9777365491651206"/>
    <n v="9.2393320964749535"/>
    <n v="0.52319109461966606"/>
    <n v="0"/>
    <n v="0"/>
    <n v="0"/>
    <n v="0"/>
    <n v="0"/>
    <n v="0"/>
    <n v="0"/>
    <n v="0"/>
    <n v="16.655944003021375"/>
    <n v="0.91568426276163351"/>
    <n v="0"/>
    <n v="10"/>
    <s v="202110"/>
    <s v="2021-10-01"/>
  </r>
  <r>
    <s v="VSR"/>
    <x v="43"/>
    <s v="14004862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3"/>
    <s v="14003720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3"/>
    <s v="14004863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3"/>
    <s v="14003483-0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3"/>
    <s v="14004927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3"/>
    <s v="14004580-17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3"/>
    <s v="14004795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3"/>
    <s v="14003597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4"/>
    <s v="14004998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4"/>
    <s v="14004997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4"/>
    <s v="14003165-16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4"/>
    <s v="14002924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4"/>
    <s v="14002923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4"/>
    <s v="14002617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4"/>
    <s v="14004031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4"/>
    <s v="14002505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4"/>
    <s v="14003162-17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4"/>
    <s v="14002605-17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4"/>
    <s v="14002606-14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4"/>
    <s v="14004919-17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5"/>
    <s v="14004732-17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5"/>
    <s v="14004774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5"/>
    <s v="14004773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5"/>
    <s v="14004828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5"/>
    <s v="14004867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5"/>
    <s v="14004725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5"/>
    <s v="14004726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5"/>
    <s v="14004727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5"/>
    <s v="14004728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5"/>
    <s v="14004919-17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6"/>
    <s v="14004999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6"/>
    <s v="14004351-17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7"/>
    <s v="14003593-17"/>
    <n v="2021"/>
    <s v="Octubre"/>
    <n v="30"/>
    <s v="USD"/>
    <n v="2998.7999999999997"/>
    <n v="1125.2736070394658"/>
    <n v="0"/>
    <n v="60"/>
    <n v="7.4987511004262988"/>
    <n v="0"/>
    <n v="25.376133300661603"/>
    <n v="33.815241362411172"/>
    <n v="3.4550355305072289"/>
    <n v="0"/>
    <n v="0"/>
    <n v="24.975063464218628"/>
    <n v="0"/>
    <n v="0"/>
    <n v="0"/>
    <n v="0"/>
    <n v="0"/>
    <n v="138.19435757532366"/>
    <n v="50.572883917525026"/>
    <n v="0"/>
    <n v="10"/>
    <s v="202110"/>
    <s v="2021-10-01"/>
  </r>
  <r>
    <s v="VSR"/>
    <x v="47"/>
    <s v="14003589-19"/>
    <n v="2021"/>
    <s v="Octubre"/>
    <n v="75"/>
    <s v="USD"/>
    <n v="2925"/>
    <n v="1143.815299927028"/>
    <n v="0"/>
    <n v="150"/>
    <n v="18.746877751065746"/>
    <n v="0"/>
    <n v="63.44033325165401"/>
    <n v="84.538103406027929"/>
    <n v="8.6375888262680718"/>
    <n v="0"/>
    <n v="0"/>
    <n v="24.360431050033178"/>
    <n v="0"/>
    <n v="0"/>
    <n v="0"/>
    <n v="0"/>
    <n v="0"/>
    <n v="307.40866632779574"/>
    <n v="126.43220979381256"/>
    <n v="0"/>
    <n v="10"/>
    <s v="202110"/>
    <s v="2021-10-01"/>
  </r>
  <r>
    <s v="VSR"/>
    <x v="47"/>
    <s v="14004818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7"/>
    <s v="14004809-17"/>
    <n v="2021"/>
    <s v="Octubre"/>
    <n v="30"/>
    <s v="USD"/>
    <n v="1800"/>
    <n v="914.89643338572591"/>
    <n v="0"/>
    <n v="60"/>
    <n v="7.4987511004262988"/>
    <n v="0"/>
    <n v="25.376133300661603"/>
    <n v="33.815241362411172"/>
    <n v="3.4550355305072289"/>
    <n v="0"/>
    <n v="0"/>
    <n v="14.99103449232811"/>
    <n v="0"/>
    <n v="0"/>
    <n v="0"/>
    <n v="0"/>
    <n v="0"/>
    <n v="128.21032860343314"/>
    <n v="50.572883917525026"/>
    <n v="0"/>
    <n v="10"/>
    <s v="202110"/>
    <s v="2021-10-01"/>
  </r>
  <r>
    <s v="VSR"/>
    <x v="47"/>
    <s v="14003592-15"/>
    <n v="2021"/>
    <s v="Octubre"/>
    <n v="60"/>
    <s v="USD"/>
    <n v="3600"/>
    <n v="1982.4886367024985"/>
    <n v="0"/>
    <n v="120"/>
    <n v="14.997502200852598"/>
    <n v="0"/>
    <n v="50.752266601323207"/>
    <n v="67.630482724822343"/>
    <n v="6.9100710610144578"/>
    <n v="0"/>
    <n v="0"/>
    <n v="29.98206898465622"/>
    <n v="0"/>
    <n v="0"/>
    <n v="0"/>
    <n v="0"/>
    <n v="0"/>
    <n v="256.42065720686628"/>
    <n v="101.14576783505005"/>
    <n v="0"/>
    <n v="10"/>
    <s v="202110"/>
    <s v="2021-10-01"/>
  </r>
  <r>
    <s v="VSR"/>
    <x v="48"/>
    <s v="14004910-16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8"/>
    <s v="14004898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8"/>
    <s v="14004900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8"/>
    <s v="14004794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8"/>
    <s v="14004999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8"/>
    <s v="14004686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49"/>
    <s v="14003742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50"/>
    <s v="14003824-18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50"/>
    <s v="14003823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51"/>
    <s v="14004877-15"/>
    <n v="2021"/>
    <s v="Octubre"/>
    <n v="4.5"/>
    <s v="USD"/>
    <n v="810"/>
    <n v="308.26924573994745"/>
    <n v="0"/>
    <n v="81"/>
    <n v="1.1248126650639447"/>
    <n v="0"/>
    <n v="0.94758812615955468"/>
    <n v="3.464749536178108"/>
    <n v="0.19619666048237475"/>
    <n v="0"/>
    <n v="0"/>
    <n v="6.7459655215476495"/>
    <n v="0"/>
    <n v="0"/>
    <n v="0"/>
    <n v="0"/>
    <n v="0"/>
    <n v="18.940432431996442"/>
    <n v="7.5859325876287533"/>
    <n v="0"/>
    <n v="10"/>
    <s v="202110"/>
    <s v="2021-10-01"/>
  </r>
  <r>
    <s v="VSR"/>
    <x v="51"/>
    <s v="14004579-18"/>
    <n v="2021"/>
    <s v="Octubre"/>
    <n v="30"/>
    <s v="USD"/>
    <n v="1050"/>
    <n v="397.65303128706591"/>
    <n v="0"/>
    <n v="0"/>
    <n v="7.4987511004262988"/>
    <n v="0"/>
    <n v="6.3172541743970321"/>
    <n v="23.098330241187384"/>
    <n v="1.3079777365491652"/>
    <n v="0"/>
    <n v="0"/>
    <n v="8.7447701205247306"/>
    <n v="0"/>
    <n v="0"/>
    <n v="0"/>
    <n v="0"/>
    <n v="0"/>
    <n v="90.041216190183334"/>
    <n v="50.572883917525026"/>
    <n v="0"/>
    <n v="10"/>
    <s v="202110"/>
    <s v="2021-10-01"/>
  </r>
  <r>
    <s v="VSR"/>
    <x v="51"/>
    <s v="14004806-14"/>
    <n v="2021"/>
    <s v="Octubre"/>
    <n v="15"/>
    <s v="USD"/>
    <n v="1200"/>
    <n v="431.89471580713138"/>
    <n v="0"/>
    <n v="120"/>
    <n v="3.7493755502131494"/>
    <n v="0"/>
    <n v="3.158627087198516"/>
    <n v="11.549165120593692"/>
    <n v="0.65398886827458258"/>
    <n v="0"/>
    <n v="0"/>
    <n v="9.9940229948854071"/>
    <n v="0"/>
    <n v="0"/>
    <n v="0"/>
    <n v="0"/>
    <n v="0"/>
    <n v="50.642246029714705"/>
    <n v="25.286441958762513"/>
    <n v="0"/>
    <n v="10"/>
    <s v="202110"/>
    <s v="2021-10-01"/>
  </r>
  <r>
    <s v="VSR"/>
    <x v="51"/>
    <s v="14003824-18"/>
    <n v="2021"/>
    <s v="Octubre"/>
    <n v="45"/>
    <s v="USD"/>
    <n v="1215"/>
    <n v="531.42652160748594"/>
    <n v="0"/>
    <n v="0"/>
    <n v="11.248126650639447"/>
    <n v="0"/>
    <n v="9.4758812615955481"/>
    <n v="34.647495361781083"/>
    <n v="1.9619666048237474"/>
    <n v="0"/>
    <n v="0"/>
    <n v="10.118948282321474"/>
    <n v="0"/>
    <n v="0"/>
    <n v="0"/>
    <n v="0"/>
    <n v="0"/>
    <n v="132.0636173868094"/>
    <n v="75.859325876287542"/>
    <n v="0"/>
    <n v="10"/>
    <s v="202110"/>
    <s v="2021-10-01"/>
  </r>
  <r>
    <s v="VSR"/>
    <x v="51"/>
    <s v="14003817-19"/>
    <n v="2021"/>
    <s v="Octubre"/>
    <n v="30"/>
    <s v="USD"/>
    <n v="810"/>
    <n v="377.77910622677354"/>
    <n v="0"/>
    <n v="0"/>
    <n v="7.4987511004262988"/>
    <n v="0"/>
    <n v="6.3172541743970321"/>
    <n v="23.098330241187384"/>
    <n v="1.3079777365491652"/>
    <n v="0"/>
    <n v="0"/>
    <n v="6.7459655215476495"/>
    <n v="0"/>
    <n v="0"/>
    <n v="0"/>
    <n v="0"/>
    <n v="0"/>
    <n v="88.042411591206246"/>
    <n v="50.572883917525026"/>
    <n v="0"/>
    <n v="10"/>
    <s v="202110"/>
    <s v="2021-10-01"/>
  </r>
  <r>
    <s v="VSR"/>
    <x v="51"/>
    <s v="14004919-16"/>
    <n v="2021"/>
    <s v="Octubre"/>
    <n v="21"/>
    <s v="USD"/>
    <n v="1524.6"/>
    <n v="755.18087628730052"/>
    <n v="0"/>
    <n v="151.20000000000002"/>
    <n v="0"/>
    <n v="152.46"/>
    <n v="4.4220779220779223"/>
    <n v="16.168831168831169"/>
    <n v="0.91558441558441561"/>
    <n v="0"/>
    <n v="0"/>
    <n v="12.697406215001909"/>
    <n v="0"/>
    <n v="0"/>
    <n v="0"/>
    <n v="0"/>
    <n v="0"/>
    <n v="222.06491846376295"/>
    <n v="35.401018742267517"/>
    <n v="0"/>
    <n v="10"/>
    <s v="202110"/>
    <s v="2021-10-01"/>
  </r>
  <r>
    <s v="VSR"/>
    <x v="52"/>
    <s v="14004913-16"/>
    <n v="2021"/>
    <s v="Octubre"/>
    <n v="15"/>
    <s v="USD"/>
    <n v="3240"/>
    <n v="1384.6460779733509"/>
    <n v="0"/>
    <n v="165"/>
    <n v="3.7493755502131494"/>
    <n v="0"/>
    <n v="9.5756356319736593"/>
    <n v="11.386500823120542"/>
    <n v="0.64477775745381383"/>
    <n v="0"/>
    <n v="0"/>
    <n v="26.983862086190598"/>
    <n v="0"/>
    <n v="0"/>
    <n v="0"/>
    <n v="0"/>
    <n v="0"/>
    <n v="73.877218257501127"/>
    <n v="25.286441958762513"/>
    <n v="0"/>
    <n v="10"/>
    <s v="202110"/>
    <s v="2021-10-01"/>
  </r>
  <r>
    <s v="VSR"/>
    <x v="52"/>
    <s v="14004912-15"/>
    <n v="2021"/>
    <s v="Octubre"/>
    <n v="33"/>
    <s v="USD"/>
    <n v="5346"/>
    <n v="2260.6411354262818"/>
    <n v="0"/>
    <n v="264"/>
    <n v="8.2486262104689292"/>
    <n v="0"/>
    <n v="21.066398390342052"/>
    <n v="25.050301810865193"/>
    <n v="1.4185110663983904"/>
    <n v="0"/>
    <n v="0"/>
    <n v="44.523372442214487"/>
    <n v="0"/>
    <n v="0"/>
    <n v="0"/>
    <n v="0"/>
    <n v="0"/>
    <n v="147.68875601909764"/>
    <n v="55.630172309277526"/>
    <n v="0"/>
    <n v="10"/>
    <s v="202110"/>
    <s v="2021-10-01"/>
  </r>
  <r>
    <s v="VSR"/>
    <x v="52"/>
    <s v="14004228-19"/>
    <n v="2021"/>
    <s v="Octubre"/>
    <n v="45"/>
    <s v="USD"/>
    <n v="1890"/>
    <n v="788.63014354092661"/>
    <n v="0"/>
    <n v="360"/>
    <n v="11.248126650639447"/>
    <n v="0"/>
    <n v="28.72690689592098"/>
    <n v="34.159502469361627"/>
    <n v="1.9343332723614415"/>
    <n v="0"/>
    <n v="0"/>
    <n v="15.740586216944514"/>
    <n v="0"/>
    <n v="0"/>
    <n v="0"/>
    <n v="0"/>
    <n v="0"/>
    <n v="156.42065473087609"/>
    <n v="75.859325876287542"/>
    <n v="0"/>
    <n v="10"/>
    <s v="202110"/>
    <s v="2021-10-01"/>
  </r>
  <r>
    <s v="VSR"/>
    <x v="52"/>
    <s v="14004233-19"/>
    <n v="2021"/>
    <s v="Octu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202110"/>
    <s v="2021-10-01"/>
  </r>
  <r>
    <s v="VSR"/>
    <x v="52"/>
    <s v="14004230-19"/>
    <n v="2021"/>
    <s v="Octubre"/>
    <n v="75"/>
    <s v="USD"/>
    <n v="2250"/>
    <n v="958.02612997188612"/>
    <n v="0"/>
    <n v="0"/>
    <n v="18.746877751065746"/>
    <n v="0"/>
    <n v="47.878178159868298"/>
    <n v="56.932504115602704"/>
    <n v="3.2238887872690687"/>
    <n v="0"/>
    <n v="0"/>
    <n v="18.738793115410136"/>
    <n v="0"/>
    <n v="0"/>
    <n v="0"/>
    <n v="0"/>
    <n v="0"/>
    <n v="253.20557397196279"/>
    <n v="126.43220979381256"/>
    <n v="0"/>
    <n v="10"/>
    <s v="202110"/>
    <s v="2021-10-01"/>
  </r>
  <r>
    <s v="VSR"/>
    <x v="52"/>
    <s v="14005005-16"/>
    <n v="2021"/>
    <s v="Octubre"/>
    <n v="120"/>
    <s v="USD"/>
    <n v="7200"/>
    <n v="4315.3192930702899"/>
    <n v="0"/>
    <n v="720"/>
    <n v="0"/>
    <n v="720"/>
    <n v="76.605085055789274"/>
    <n v="91.092006584964338"/>
    <n v="5.1582220596305106"/>
    <n v="0"/>
    <n v="0"/>
    <n v="59.964137969312439"/>
    <n v="0"/>
    <n v="0"/>
    <n v="0"/>
    <n v="0"/>
    <n v="0"/>
    <n v="1155.1109873397966"/>
    <n v="202.2915356701001"/>
    <n v="0"/>
    <n v="10"/>
    <s v="202110"/>
    <s v="2021-10-01"/>
  </r>
  <r>
    <s v="VSR"/>
    <x v="0"/>
    <s v="14004998-19"/>
    <n v="2021"/>
    <s v="Noviembre"/>
    <n v="111"/>
    <s v="CLP"/>
    <n v="3332.7677922077924"/>
    <n v="1741.5839072449157"/>
    <n v="0"/>
    <n v="389.22077922077921"/>
    <n v="30.593759686177563"/>
    <n v="0"/>
    <n v="0"/>
    <n v="0"/>
    <n v="0"/>
    <n v="0"/>
    <n v="0"/>
    <n v="0"/>
    <n v="0"/>
    <n v="35.029870129870126"/>
    <n v="0"/>
    <n v="0"/>
    <n v="0"/>
    <n v="35.029870129870126"/>
    <n v="0"/>
    <n v="0"/>
    <n v="11"/>
    <s v="202111"/>
    <s v="2021-11-01"/>
  </r>
  <r>
    <s v="VSR"/>
    <x v="0"/>
    <s v="14004997-19"/>
    <n v="2021"/>
    <s v="Noviembre"/>
    <n v="78.3"/>
    <s v="CLP"/>
    <n v="2350.9524155844156"/>
    <n v="1338.8038236816515"/>
    <n v="0"/>
    <n v="274.55844155844159"/>
    <n v="21.581003454303634"/>
    <n v="0"/>
    <n v="0"/>
    <n v="0"/>
    <n v="0"/>
    <n v="0"/>
    <n v="0"/>
    <n v="0"/>
    <n v="0"/>
    <n v="24.71025974025974"/>
    <n v="0"/>
    <n v="0"/>
    <n v="0"/>
    <n v="24.71025974025974"/>
    <n v="0"/>
    <n v="0"/>
    <n v="11"/>
    <s v="202111"/>
    <s v="2021-11-01"/>
  </r>
  <r>
    <s v="VSR"/>
    <x v="0"/>
    <s v="14003165-16"/>
    <n v="2021"/>
    <s v="Noviembre"/>
    <n v="10.5"/>
    <s v="CLP"/>
    <n v="945"/>
    <n v="455.70771861691378"/>
    <n v="0"/>
    <n v="94.5"/>
    <n v="2.8940042946384184"/>
    <n v="0"/>
    <n v="0"/>
    <n v="0"/>
    <n v="0"/>
    <n v="0"/>
    <n v="0"/>
    <n v="0"/>
    <n v="0"/>
    <n v="3.3136363636363635"/>
    <n v="0"/>
    <n v="0"/>
    <n v="0"/>
    <n v="3.3136363636363635"/>
    <n v="0"/>
    <n v="0"/>
    <n v="11"/>
    <s v="202111"/>
    <s v="2021-11-01"/>
  </r>
  <r>
    <s v="VSR"/>
    <x v="0"/>
    <s v="14002618-19"/>
    <n v="2021"/>
    <s v="Noviembre"/>
    <n v="2100"/>
    <s v="CLP"/>
    <n v="45862.298181818187"/>
    <n v="32222.172969901487"/>
    <n v="0"/>
    <n v="2454.5454545454545"/>
    <n v="578.80085892768363"/>
    <n v="0"/>
    <n v="0"/>
    <n v="0"/>
    <n v="0"/>
    <n v="0"/>
    <n v="0"/>
    <n v="0"/>
    <n v="0"/>
    <n v="662.72727272727275"/>
    <n v="0"/>
    <n v="0"/>
    <n v="0"/>
    <n v="662.72727272727275"/>
    <n v="0"/>
    <n v="0"/>
    <n v="11"/>
    <s v="202111"/>
    <s v="2021-11-01"/>
  </r>
  <r>
    <s v="VSR"/>
    <x v="0"/>
    <s v="14002924-19"/>
    <n v="2021"/>
    <s v="Noviembre"/>
    <n v="2188.5"/>
    <s v="CLP"/>
    <n v="47795.066462337658"/>
    <n v="30298.115501006403"/>
    <n v="0"/>
    <n v="2557.9870129870128"/>
    <n v="603.19318083963606"/>
    <n v="0"/>
    <n v="0"/>
    <n v="0"/>
    <n v="0"/>
    <n v="0"/>
    <n v="0"/>
    <n v="0"/>
    <n v="0"/>
    <n v="690.65649350649346"/>
    <n v="0"/>
    <n v="0"/>
    <n v="0"/>
    <n v="690.65649350649346"/>
    <n v="0"/>
    <n v="0"/>
    <n v="11"/>
    <s v="202111"/>
    <s v="2021-11-01"/>
  </r>
  <r>
    <s v="VSR"/>
    <x v="0"/>
    <s v="14002923-19"/>
    <n v="2021"/>
    <s v="Noviembre"/>
    <n v="2501.1"/>
    <s v="CLP"/>
    <n v="54621.997134545454"/>
    <n v="34807.669920129905"/>
    <n v="0"/>
    <n v="2923.3636363636365"/>
    <n v="689.35182298287123"/>
    <n v="0"/>
    <n v="0"/>
    <n v="0"/>
    <n v="0"/>
    <n v="0"/>
    <n v="0"/>
    <n v="0"/>
    <n v="0"/>
    <n v="789.30818181818177"/>
    <n v="0"/>
    <n v="0"/>
    <n v="0"/>
    <n v="789.30818181818177"/>
    <n v="0"/>
    <n v="0"/>
    <n v="11"/>
    <s v="202111"/>
    <s v="2021-11-01"/>
  </r>
  <r>
    <s v="VSR"/>
    <x v="0"/>
    <s v="14002617-19"/>
    <n v="2021"/>
    <s v="Noviembre"/>
    <n v="480"/>
    <s v="CLP"/>
    <n v="10482.811012987013"/>
    <n v="5862.7410732683793"/>
    <n v="0"/>
    <n v="561.03896103896102"/>
    <n v="132.29733918347054"/>
    <n v="0"/>
    <n v="0"/>
    <n v="0"/>
    <n v="0"/>
    <n v="0"/>
    <n v="0"/>
    <n v="0"/>
    <n v="0"/>
    <n v="151.48051948051949"/>
    <n v="0"/>
    <n v="0"/>
    <n v="0"/>
    <n v="151.48051948051949"/>
    <n v="0"/>
    <n v="0"/>
    <n v="11"/>
    <s v="202111"/>
    <s v="2021-11-01"/>
  </r>
  <r>
    <s v="VSR"/>
    <x v="0"/>
    <s v="14002505-19"/>
    <n v="2021"/>
    <s v="Noviembre"/>
    <n v="312.59999999999997"/>
    <s v="CLP"/>
    <n v="6826.9306722077918"/>
    <n v="3850.7918566872299"/>
    <n v="0"/>
    <n v="365.37662337662329"/>
    <n v="86.158642143235184"/>
    <n v="0"/>
    <n v="0"/>
    <n v="0"/>
    <n v="0"/>
    <n v="0"/>
    <n v="0"/>
    <n v="0"/>
    <n v="0"/>
    <n v="98.651688311688304"/>
    <n v="0"/>
    <n v="0"/>
    <n v="0"/>
    <n v="98.651688311688304"/>
    <n v="0"/>
    <n v="0"/>
    <n v="11"/>
    <s v="202111"/>
    <s v="2021-11-01"/>
  </r>
  <r>
    <s v="VSR"/>
    <x v="0"/>
    <s v="14003162-17"/>
    <n v="2021"/>
    <s v="Noviembre"/>
    <n v="26.7"/>
    <s v="CLP"/>
    <n v="1388.1475636363637"/>
    <n v="738.86467436770772"/>
    <n v="0"/>
    <n v="138.80532467532467"/>
    <n v="7.3590394920805489"/>
    <n v="0"/>
    <n v="0"/>
    <n v="0"/>
    <n v="0"/>
    <n v="0"/>
    <n v="0"/>
    <n v="0"/>
    <n v="0"/>
    <n v="8.4261038961038963"/>
    <n v="0"/>
    <n v="0"/>
    <n v="0"/>
    <n v="8.4261038961038963"/>
    <n v="0"/>
    <n v="0"/>
    <n v="11"/>
    <s v="202111"/>
    <s v="2021-11-01"/>
  </r>
  <r>
    <s v="VSR"/>
    <x v="0"/>
    <s v="14002528-16"/>
    <n v="2021"/>
    <s v="Noviembre"/>
    <n v="17.7"/>
    <s v="CLP"/>
    <n v="920.23265454545447"/>
    <n v="586.45108379454734"/>
    <n v="0"/>
    <n v="92.017012987012976"/>
    <n v="4.8784643823904759"/>
    <n v="0"/>
    <n v="0"/>
    <n v="0"/>
    <n v="0"/>
    <n v="0"/>
    <n v="0"/>
    <n v="0"/>
    <n v="0"/>
    <n v="5.5858441558441552"/>
    <n v="0"/>
    <n v="0"/>
    <n v="0"/>
    <n v="5.5858441558441552"/>
    <n v="0"/>
    <n v="0"/>
    <n v="11"/>
    <s v="202111"/>
    <s v="2021-11-01"/>
  </r>
  <r>
    <s v="VSR"/>
    <x v="0"/>
    <s v="14002605-17"/>
    <n v="2021"/>
    <s v="Noviembre"/>
    <n v="29.7"/>
    <s v="CLP"/>
    <n v="1544.1192000000001"/>
    <n v="938.52340187371101"/>
    <n v="0"/>
    <n v="154.40142857142857"/>
    <n v="8.1858978619772405"/>
    <n v="0"/>
    <n v="0"/>
    <n v="0"/>
    <n v="0"/>
    <n v="0"/>
    <n v="0"/>
    <n v="0"/>
    <n v="0"/>
    <n v="9.3728571428571428"/>
    <n v="0"/>
    <n v="0"/>
    <n v="0"/>
    <n v="9.3728571428571428"/>
    <n v="0"/>
    <n v="0"/>
    <n v="11"/>
    <s v="202111"/>
    <s v="2021-11-01"/>
  </r>
  <r>
    <s v="VSR"/>
    <x v="0"/>
    <s v="14004945-16"/>
    <n v="2021"/>
    <s v="Noviembre"/>
    <n v="3.5999999999999996"/>
    <s v="CLP"/>
    <n v="213.33506493506491"/>
    <n v="121.47807164687103"/>
    <n v="0"/>
    <n v="21.333506493506494"/>
    <n v="0"/>
    <n v="0"/>
    <n v="0"/>
    <n v="0"/>
    <n v="0"/>
    <n v="0"/>
    <n v="0"/>
    <n v="0"/>
    <n v="0"/>
    <n v="1.1361038961038961"/>
    <n v="0"/>
    <n v="0"/>
    <n v="0"/>
    <n v="1.1361038961038961"/>
    <n v="0"/>
    <n v="0"/>
    <n v="11"/>
    <s v="202111"/>
    <s v="2021-11-01"/>
  </r>
  <r>
    <s v="VSR"/>
    <x v="1"/>
    <s v="14004807-16"/>
    <n v="2021"/>
    <s v="Noviembre"/>
    <n v="9"/>
    <s v="USD"/>
    <n v="1440"/>
    <n v="834.69595665305701"/>
    <n v="0"/>
    <n v="0"/>
    <n v="2.480575109690073"/>
    <n v="5.7719173728813553"/>
    <n v="2.5759240759240756"/>
    <n v="3.7312687312687309"/>
    <n v="0.21128871128871127"/>
    <n v="0"/>
    <n v="0"/>
    <n v="0"/>
    <n v="0"/>
    <n v="0"/>
    <n v="0"/>
    <n v="0"/>
    <n v="0"/>
    <n v="19.289028471827315"/>
    <n v="6.9986295804644403"/>
    <n v="0"/>
    <n v="11"/>
    <s v="202111"/>
    <s v="2021-11-01"/>
  </r>
  <r>
    <s v="VSR"/>
    <x v="1"/>
    <s v="14004877-16"/>
    <n v="2021"/>
    <s v="Noviembre"/>
    <n v="9"/>
    <s v="USD"/>
    <n v="1080"/>
    <n v="618.82818306064291"/>
    <n v="0"/>
    <n v="0"/>
    <n v="2.480575109690073"/>
    <n v="5.7719173728813553"/>
    <n v="2.5759240759240756"/>
    <n v="3.7312687312687309"/>
    <n v="0.21128871128871127"/>
    <n v="0"/>
    <n v="0"/>
    <n v="0"/>
    <n v="0"/>
    <n v="0"/>
    <n v="0"/>
    <n v="0"/>
    <n v="0"/>
    <n v="19.289028471827315"/>
    <n v="6.9986295804644403"/>
    <n v="0"/>
    <n v="11"/>
    <s v="202111"/>
    <s v="2021-11-01"/>
  </r>
  <r>
    <s v="VSR"/>
    <x v="1"/>
    <s v="14003090-13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"/>
    <s v="14004806-14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"/>
    <s v="14004965-17"/>
    <n v="2021"/>
    <s v="Noviembre"/>
    <n v="18"/>
    <s v="USD"/>
    <n v="1530"/>
    <n v="1048.732250453987"/>
    <n v="0"/>
    <n v="0"/>
    <n v="4.961150219380146"/>
    <n v="11.543834745762711"/>
    <n v="5.1518481518481511"/>
    <n v="7.4625374625374619"/>
    <n v="0.42257742257742253"/>
    <n v="0"/>
    <n v="0"/>
    <n v="0"/>
    <n v="0"/>
    <n v="0"/>
    <n v="0"/>
    <n v="0"/>
    <n v="0"/>
    <n v="38.57805694365463"/>
    <n v="13.997259160928881"/>
    <n v="0"/>
    <n v="11"/>
    <s v="202111"/>
    <s v="2021-11-01"/>
  </r>
  <r>
    <s v="VSR"/>
    <x v="1"/>
    <s v="14004966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"/>
    <s v="14004798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"/>
    <s v="14004800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"/>
    <s v="14004968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"/>
    <s v="14004967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"/>
    <s v="14004971-19"/>
    <n v="2021"/>
    <s v="Noviembre"/>
    <n v="60"/>
    <s v="USD"/>
    <n v="1500"/>
    <n v="893.05711709151797"/>
    <n v="0"/>
    <n v="0"/>
    <n v="16.537167397933818"/>
    <n v="38.479449152542372"/>
    <n v="17.172827172827173"/>
    <n v="24.875124875124872"/>
    <n v="1.4085914085914084"/>
    <n v="0"/>
    <n v="0"/>
    <n v="0"/>
    <n v="0"/>
    <n v="0"/>
    <n v="0"/>
    <n v="0"/>
    <n v="0"/>
    <n v="128.59352314551541"/>
    <n v="46.657530536429604"/>
    <n v="0"/>
    <n v="11"/>
    <s v="202111"/>
    <s v="2021-11-01"/>
  </r>
  <r>
    <s v="VSR"/>
    <x v="1"/>
    <s v="14004970-19"/>
    <n v="2021"/>
    <s v="Noviembre"/>
    <n v="30"/>
    <s v="USD"/>
    <n v="750"/>
    <n v="435.77630922204492"/>
    <n v="0"/>
    <n v="0"/>
    <n v="8.2685836989669088"/>
    <n v="19.239724576271186"/>
    <n v="8.5864135864135864"/>
    <n v="12.437562437562436"/>
    <n v="0.70429570429570421"/>
    <n v="0"/>
    <n v="0"/>
    <n v="0"/>
    <n v="0"/>
    <n v="0"/>
    <n v="0"/>
    <n v="0"/>
    <n v="0"/>
    <n v="64.296761572757703"/>
    <n v="23.328765268214802"/>
    <n v="0"/>
    <n v="11"/>
    <s v="202111"/>
    <s v="2021-11-01"/>
  </r>
  <r>
    <s v="VSR"/>
    <x v="1"/>
    <s v="14004969-19"/>
    <n v="2021"/>
    <s v="Noviembre"/>
    <n v="30"/>
    <s v="USD"/>
    <n v="750"/>
    <n v="514.32868637321212"/>
    <n v="0"/>
    <n v="0"/>
    <n v="8.2685836989669088"/>
    <n v="19.239724576271186"/>
    <n v="8.5864135864135864"/>
    <n v="12.437562437562436"/>
    <n v="0.70429570429570421"/>
    <n v="0"/>
    <n v="0"/>
    <n v="0"/>
    <n v="0"/>
    <n v="0"/>
    <n v="0"/>
    <n v="0"/>
    <n v="0"/>
    <n v="64.296761572757703"/>
    <n v="23.328765268214802"/>
    <n v="0"/>
    <n v="11"/>
    <s v="202111"/>
    <s v="2021-11-01"/>
  </r>
  <r>
    <s v="VSR"/>
    <x v="1"/>
    <s v="14005004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"/>
    <s v="14004878-16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"/>
    <s v="14004809-17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"/>
    <s v="14004952-18"/>
    <n v="2021"/>
    <s v="Noviembre"/>
    <n v="33"/>
    <s v="USD"/>
    <n v="2640"/>
    <n v="654.39854736303687"/>
    <n v="0"/>
    <n v="660"/>
    <n v="9.0954420688635995"/>
    <n v="21.163697033898305"/>
    <n v="9.445054945054947"/>
    <n v="13.681318681318681"/>
    <n v="0.77472527472527475"/>
    <n v="0"/>
    <n v="0"/>
    <n v="0"/>
    <n v="0"/>
    <n v="0"/>
    <n v="0"/>
    <n v="0"/>
    <n v="0"/>
    <n v="70.726437730033496"/>
    <n v="25.661641795036282"/>
    <n v="0"/>
    <n v="11"/>
    <s v="202111"/>
    <s v="2021-11-01"/>
  </r>
  <r>
    <s v="VSR"/>
    <x v="1"/>
    <s v="14004972-19"/>
    <n v="2021"/>
    <s v="Noviembre"/>
    <n v="33"/>
    <s v="USD"/>
    <n v="2640"/>
    <n v="688.55397262225961"/>
    <n v="0"/>
    <n v="660"/>
    <n v="9.0954420688635995"/>
    <n v="21.163697033898305"/>
    <n v="9.445054945054947"/>
    <n v="13.681318681318681"/>
    <n v="0.77472527472527475"/>
    <n v="0"/>
    <n v="0"/>
    <n v="0"/>
    <n v="0"/>
    <n v="0"/>
    <n v="0"/>
    <n v="0"/>
    <n v="0"/>
    <n v="70.726437730033496"/>
    <n v="25.661641795036282"/>
    <n v="0"/>
    <n v="11"/>
    <s v="202111"/>
    <s v="2021-11-01"/>
  </r>
  <r>
    <s v="VSR"/>
    <x v="1"/>
    <s v="14004949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"/>
    <s v="14004950-19"/>
    <n v="2021"/>
    <s v="Noviembre"/>
    <n v="30"/>
    <s v="USD"/>
    <n v="1650"/>
    <n v="559.60469755323913"/>
    <n v="0"/>
    <n v="450"/>
    <n v="0"/>
    <n v="19.239724576271186"/>
    <n v="8.5864135864135864"/>
    <n v="12.437562437562436"/>
    <n v="0.70429570429570421"/>
    <n v="0"/>
    <n v="0"/>
    <n v="0"/>
    <n v="0"/>
    <n v="0"/>
    <n v="0"/>
    <n v="0"/>
    <n v="0"/>
    <n v="64.296761572757703"/>
    <n v="23.328765268214802"/>
    <n v="0"/>
    <n v="11"/>
    <s v="202111"/>
    <s v="2021-11-01"/>
  </r>
  <r>
    <s v="VSR"/>
    <x v="1"/>
    <s v="14004951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"/>
    <s v="14004944-16"/>
    <n v="2021"/>
    <s v="Noviembre"/>
    <n v="15"/>
    <s v="USD"/>
    <n v="1080"/>
    <n v="540.8102300048198"/>
    <n v="0"/>
    <n v="108"/>
    <n v="0"/>
    <n v="117.61986228813559"/>
    <n v="4.2932067932067932"/>
    <n v="6.2187812187812179"/>
    <n v="0.3521478521478521"/>
    <n v="0"/>
    <n v="0"/>
    <n v="0"/>
    <n v="0"/>
    <n v="0"/>
    <n v="0"/>
    <n v="0"/>
    <n v="0"/>
    <n v="140.14838078637885"/>
    <n v="11.664382634107401"/>
    <n v="0"/>
    <n v="11"/>
    <s v="202111"/>
    <s v="2021-11-01"/>
  </r>
  <r>
    <s v="VSR"/>
    <x v="1"/>
    <s v="14005003-17"/>
    <n v="2021"/>
    <s v="Noviembre"/>
    <n v="15"/>
    <s v="USD"/>
    <n v="1080"/>
    <n v="480.74493651935313"/>
    <n v="0"/>
    <n v="0"/>
    <n v="0"/>
    <n v="9.6198622881355931"/>
    <n v="4.2932067932067932"/>
    <n v="6.2187812187812179"/>
    <n v="0.3521478521478521"/>
    <n v="0"/>
    <n v="0"/>
    <n v="0"/>
    <n v="0"/>
    <n v="0"/>
    <n v="0"/>
    <n v="0"/>
    <n v="0"/>
    <n v="32.148380786378851"/>
    <n v="11.664382634107401"/>
    <n v="0"/>
    <n v="11"/>
    <s v="202111"/>
    <s v="2021-11-01"/>
  </r>
  <r>
    <s v="VSR"/>
    <x v="1"/>
    <s v="14004974-19"/>
    <n v="2021"/>
    <s v="Noviembre"/>
    <n v="22.5"/>
    <s v="USD"/>
    <n v="810"/>
    <n v="418.22901291232915"/>
    <n v="0"/>
    <n v="0"/>
    <n v="0"/>
    <n v="14.42979343220339"/>
    <n v="6.4398101898101894"/>
    <n v="9.3281718281718273"/>
    <n v="0.52822177822177818"/>
    <n v="0"/>
    <n v="0"/>
    <n v="0"/>
    <n v="0"/>
    <n v="0"/>
    <n v="0"/>
    <n v="0"/>
    <n v="0"/>
    <n v="48.222571179568277"/>
    <n v="17.4965739511611"/>
    <n v="0"/>
    <n v="11"/>
    <s v="202111"/>
    <s v="2021-11-01"/>
  </r>
  <r>
    <s v="VSR"/>
    <x v="1"/>
    <s v="14005002-19"/>
    <n v="2021"/>
    <s v="Noviembre"/>
    <n v="45"/>
    <s v="USD"/>
    <n v="1215"/>
    <n v="650.88552673735603"/>
    <n v="0"/>
    <n v="0"/>
    <n v="0"/>
    <n v="28.859586864406779"/>
    <n v="12.879620379620379"/>
    <n v="18.656343656343655"/>
    <n v="1.0564435564435564"/>
    <n v="0"/>
    <n v="0"/>
    <n v="0"/>
    <n v="0"/>
    <n v="0"/>
    <n v="0"/>
    <n v="0"/>
    <n v="0"/>
    <n v="96.445142359136554"/>
    <n v="34.9931479023222"/>
    <n v="0"/>
    <n v="11"/>
    <s v="202111"/>
    <s v="2021-11-01"/>
  </r>
  <r>
    <s v="VSR"/>
    <x v="1"/>
    <s v="14005001-18"/>
    <n v="2021"/>
    <s v="Noviembre"/>
    <n v="30"/>
    <s v="USD"/>
    <n v="630"/>
    <n v="438.75730932594104"/>
    <n v="0"/>
    <n v="0"/>
    <n v="0"/>
    <n v="19.239724576271186"/>
    <n v="8.5864135864135864"/>
    <n v="12.437562437562436"/>
    <n v="0.70429570429570421"/>
    <n v="0"/>
    <n v="0"/>
    <n v="0"/>
    <n v="0"/>
    <n v="0"/>
    <n v="0"/>
    <n v="0"/>
    <n v="0"/>
    <n v="64.296761572757703"/>
    <n v="23.328765268214802"/>
    <n v="0"/>
    <n v="11"/>
    <s v="202111"/>
    <s v="2021-11-01"/>
  </r>
  <r>
    <s v="VSR"/>
    <x v="2"/>
    <s v="14004790-18"/>
    <n v="2021"/>
    <s v="Noviembre"/>
    <n v="52.5"/>
    <s v="USD"/>
    <n v="1653.75"/>
    <n v="633.90784490570331"/>
    <n v="0"/>
    <n v="105"/>
    <n v="0"/>
    <n v="156.29599999999999"/>
    <n v="20.670995670995673"/>
    <n v="29.942279942279942"/>
    <n v="1.6955266955266954"/>
    <n v="0"/>
    <n v="0"/>
    <n v="13.773012939826451"/>
    <n v="0"/>
    <n v="0"/>
    <n v="0"/>
    <n v="0"/>
    <n v="0"/>
    <n v="263.20315446800464"/>
    <n v="40.825339219375905"/>
    <n v="0"/>
    <n v="11"/>
    <s v="202111"/>
    <s v="2021-11-01"/>
  </r>
  <r>
    <s v="VSR"/>
    <x v="2"/>
    <s v="14004787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"/>
    <s v="14004786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"/>
    <s v="14004789-19"/>
    <n v="2021"/>
    <s v="Noviembre"/>
    <n v="45"/>
    <s v="USD"/>
    <n v="1417.5"/>
    <n v="586.73873772339141"/>
    <n v="0"/>
    <n v="90"/>
    <n v="0"/>
    <n v="133.96799999999999"/>
    <n v="17.717996289424864"/>
    <n v="25.664811379097092"/>
    <n v="1.453308596165739"/>
    <n v="0"/>
    <n v="0"/>
    <n v="11.805439662708386"/>
    <n v="0"/>
    <n v="0"/>
    <n v="0"/>
    <n v="0"/>
    <n v="0"/>
    <n v="225.60270382971825"/>
    <n v="34.9931479023222"/>
    <n v="0"/>
    <n v="11"/>
    <s v="202111"/>
    <s v="2021-11-01"/>
  </r>
  <r>
    <s v="VSR"/>
    <x v="2"/>
    <s v="14004788-18"/>
    <n v="2021"/>
    <s v="Noviembre"/>
    <n v="45"/>
    <s v="USD"/>
    <n v="1417.5"/>
    <n v="527.22120736217448"/>
    <n v="0"/>
    <n v="90"/>
    <n v="0"/>
    <n v="27.768000000000001"/>
    <n v="17.717996289424864"/>
    <n v="25.664811379097092"/>
    <n v="1.453308596165739"/>
    <n v="0"/>
    <n v="0"/>
    <n v="11.805439662708386"/>
    <n v="0"/>
    <n v="0"/>
    <n v="0"/>
    <n v="0"/>
    <n v="0"/>
    <n v="119.40270382971826"/>
    <n v="34.9931479023222"/>
    <n v="0"/>
    <n v="11"/>
    <s v="202111"/>
    <s v="2021-11-01"/>
  </r>
  <r>
    <s v="VSR"/>
    <x v="2"/>
    <s v="14002820-16"/>
    <n v="2021"/>
    <s v="Noviembre"/>
    <n v="30"/>
    <s v="USD"/>
    <n v="2520"/>
    <n v="1164.8827613730004"/>
    <n v="0"/>
    <n v="150"/>
    <n v="8.2685836989669088"/>
    <n v="358.11199999999997"/>
    <n v="11.811997526283241"/>
    <n v="17.109874252731395"/>
    <n v="0.96887239744382603"/>
    <n v="0"/>
    <n v="0"/>
    <n v="20.987448289259355"/>
    <n v="0"/>
    <n v="0"/>
    <n v="0"/>
    <n v="0"/>
    <n v="0"/>
    <n v="432.31895773393256"/>
    <n v="23.328765268214802"/>
    <n v="0"/>
    <n v="11"/>
    <s v="202111"/>
    <s v="2021-11-01"/>
  </r>
  <r>
    <s v="VSR"/>
    <x v="2"/>
    <s v="14004928-18"/>
    <n v="2021"/>
    <s v="Noviembre"/>
    <n v="22.5"/>
    <s v="USD"/>
    <n v="945"/>
    <n v="354.44442727491844"/>
    <n v="0"/>
    <n v="90"/>
    <n v="6.2014377742251821"/>
    <n v="13.884"/>
    <n v="8.858998144712432"/>
    <n v="12.832405689548546"/>
    <n v="0.72665429808286952"/>
    <n v="0"/>
    <n v="0"/>
    <n v="7.8702931084722572"/>
    <n v="0"/>
    <n v="0"/>
    <n v="0"/>
    <n v="0"/>
    <n v="0"/>
    <n v="61.668925191977195"/>
    <n v="17.4965739511611"/>
    <n v="0"/>
    <n v="11"/>
    <s v="202111"/>
    <s v="2021-11-01"/>
  </r>
  <r>
    <s v="VSR"/>
    <x v="2"/>
    <s v="14004929-18"/>
    <n v="2021"/>
    <s v="Noviembre"/>
    <n v="22.5"/>
    <s v="USD"/>
    <n v="945"/>
    <n v="322.33811127075546"/>
    <n v="0"/>
    <n v="90"/>
    <n v="6.2014377742251821"/>
    <n v="13.884"/>
    <n v="8.858998144712432"/>
    <n v="12.832405689548546"/>
    <n v="0.72665429808286952"/>
    <n v="0"/>
    <n v="0"/>
    <n v="7.8702931084722572"/>
    <n v="0"/>
    <n v="0"/>
    <n v="0"/>
    <n v="0"/>
    <n v="0"/>
    <n v="61.668925191977195"/>
    <n v="17.4965739511611"/>
    <n v="0"/>
    <n v="11"/>
    <s v="202111"/>
    <s v="2021-11-01"/>
  </r>
  <r>
    <s v="VSR"/>
    <x v="2"/>
    <s v="14002823-16"/>
    <n v="2021"/>
    <s v="Noviembre"/>
    <n v="30"/>
    <s v="USD"/>
    <n v="1890"/>
    <n v="936.33148506009559"/>
    <n v="0"/>
    <n v="150"/>
    <n v="8.2685836989669088"/>
    <n v="105.512"/>
    <n v="11.811997526283241"/>
    <n v="17.109874252731395"/>
    <n v="0.96887239744382603"/>
    <n v="0"/>
    <n v="0"/>
    <n v="15.740586216944514"/>
    <n v="0"/>
    <n v="0"/>
    <n v="0"/>
    <n v="0"/>
    <n v="0"/>
    <n v="174.47209566161774"/>
    <n v="23.328765268214802"/>
    <n v="0"/>
    <n v="11"/>
    <s v="202111"/>
    <s v="2021-11-01"/>
  </r>
  <r>
    <s v="VSR"/>
    <x v="2"/>
    <s v="14002821-17"/>
    <n v="2021"/>
    <s v="Noviembre"/>
    <n v="30"/>
    <s v="USD"/>
    <n v="1890"/>
    <n v="874.03201890691594"/>
    <n v="0"/>
    <n v="150"/>
    <n v="8.2685836989669088"/>
    <n v="105.512"/>
    <n v="11.811997526283241"/>
    <n v="17.109874252731395"/>
    <n v="0.96887239744382603"/>
    <n v="0"/>
    <n v="0"/>
    <n v="15.740586216944514"/>
    <n v="0"/>
    <n v="0"/>
    <n v="0"/>
    <n v="0"/>
    <n v="0"/>
    <n v="174.47209566161774"/>
    <n v="23.328765268214802"/>
    <n v="0"/>
    <n v="11"/>
    <s v="202111"/>
    <s v="2021-11-01"/>
  </r>
  <r>
    <s v="VSR"/>
    <x v="2"/>
    <s v="14002822-14"/>
    <n v="2021"/>
    <s v="Noviembre"/>
    <n v="30"/>
    <s v="USD"/>
    <n v="1890"/>
    <n v="936.41087530101072"/>
    <n v="0"/>
    <n v="150"/>
    <n v="8.2685836989669088"/>
    <n v="105.512"/>
    <n v="11.811997526283241"/>
    <n v="17.109874252731395"/>
    <n v="0.96887239744382603"/>
    <n v="0"/>
    <n v="0"/>
    <n v="15.740586216944514"/>
    <n v="0"/>
    <n v="0"/>
    <n v="0"/>
    <n v="0"/>
    <n v="0"/>
    <n v="174.47209566161774"/>
    <n v="23.328765268214802"/>
    <n v="0"/>
    <n v="11"/>
    <s v="202111"/>
    <s v="2021-11-01"/>
  </r>
  <r>
    <s v="VSR"/>
    <x v="3"/>
    <s v="14004654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3"/>
    <s v="14004653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3"/>
    <s v="14004852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3"/>
    <s v="14004652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3"/>
    <s v="14004655-17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3"/>
    <s v="14004887-18"/>
    <n v="2021"/>
    <s v="Noviembre"/>
    <n v="60"/>
    <s v="USD"/>
    <n v="2100"/>
    <n v="1209.2057716723552"/>
    <n v="0"/>
    <n v="0"/>
    <n v="0"/>
    <n v="21.81286956521739"/>
    <n v="14.883116883116882"/>
    <n v="21.558441558441558"/>
    <n v="1.2207792207792207"/>
    <n v="0"/>
    <n v="0"/>
    <n v="0"/>
    <n v="0"/>
    <n v="0"/>
    <n v="0"/>
    <n v="0"/>
    <n v="0"/>
    <n v="106.13273776398466"/>
    <n v="46.657530536429604"/>
    <n v="0"/>
    <n v="11"/>
    <s v="202111"/>
    <s v="2021-11-01"/>
  </r>
  <r>
    <s v="VSR"/>
    <x v="3"/>
    <s v="14004886-18"/>
    <n v="2021"/>
    <s v="Noviembre"/>
    <n v="60"/>
    <s v="USD"/>
    <n v="1680"/>
    <n v="914.3503591649594"/>
    <n v="0"/>
    <n v="0"/>
    <n v="0"/>
    <n v="21.81286956521739"/>
    <n v="14.883116883116882"/>
    <n v="21.558441558441558"/>
    <n v="1.2207792207792207"/>
    <n v="0"/>
    <n v="0"/>
    <n v="0"/>
    <n v="0"/>
    <n v="0"/>
    <n v="0"/>
    <n v="0"/>
    <n v="0"/>
    <n v="106.13273776398466"/>
    <n v="46.657530536429604"/>
    <n v="0"/>
    <n v="11"/>
    <s v="202111"/>
    <s v="2021-11-01"/>
  </r>
  <r>
    <s v="VSR"/>
    <x v="3"/>
    <s v="14004885-18"/>
    <n v="2021"/>
    <s v="Noviembre"/>
    <n v="120"/>
    <s v="USD"/>
    <n v="2640"/>
    <n v="1670.4801589571407"/>
    <n v="0"/>
    <n v="0"/>
    <n v="0"/>
    <n v="43.625739130434781"/>
    <n v="29.766233766233764"/>
    <n v="43.116883116883116"/>
    <n v="2.4415584415584415"/>
    <n v="0"/>
    <n v="0"/>
    <n v="0"/>
    <n v="0"/>
    <n v="0"/>
    <n v="0"/>
    <n v="0"/>
    <n v="0"/>
    <n v="212.26547552796933"/>
    <n v="93.315061072859208"/>
    <n v="0"/>
    <n v="11"/>
    <s v="202111"/>
    <s v="2021-11-01"/>
  </r>
  <r>
    <s v="VSR"/>
    <x v="4"/>
    <s v="14004913-16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"/>
    <s v="14004877-15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"/>
    <s v="14004339-17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"/>
    <s v="14004343-17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"/>
    <s v="14004340-14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"/>
    <s v="14004341-14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"/>
    <s v="14004413-13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"/>
    <s v="14004414-13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"/>
    <s v="14004346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"/>
    <s v="14004345-17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5"/>
    <s v="14004391-19"/>
    <n v="2021"/>
    <s v="Noviembre"/>
    <n v="90"/>
    <s v="USD"/>
    <n v="3240"/>
    <n v="1574.3680826103555"/>
    <n v="0"/>
    <n v="0"/>
    <n v="0"/>
    <n v="45.977837837837832"/>
    <n v="20.29515938606848"/>
    <n v="29.397874852420305"/>
    <n v="1.66469893742621"/>
    <n v="0"/>
    <n v="0"/>
    <n v="26.983862086190598"/>
    <n v="0"/>
    <n v="0"/>
    <n v="0"/>
    <n v="0"/>
    <n v="0"/>
    <n v="194.3057289045878"/>
    <n v="69.986295804644399"/>
    <n v="0"/>
    <n v="11"/>
    <s v="202111"/>
    <s v="2021-11-01"/>
  </r>
  <r>
    <s v="VSR"/>
    <x v="5"/>
    <s v="14004392-15"/>
    <n v="2021"/>
    <s v="Noviembre"/>
    <n v="60"/>
    <s v="USD"/>
    <n v="4500"/>
    <n v="1901.0716104374044"/>
    <n v="0"/>
    <n v="0"/>
    <n v="0"/>
    <n v="30.651891891891889"/>
    <n v="13.530106257378984"/>
    <n v="19.598583234946869"/>
    <n v="1.1097992916174735"/>
    <n v="0"/>
    <n v="0"/>
    <n v="37.477586230820272"/>
    <n v="0"/>
    <n v="0"/>
    <n v="0"/>
    <n v="0"/>
    <n v="0"/>
    <n v="149.0254974430851"/>
    <n v="46.657530536429604"/>
    <n v="0"/>
    <n v="11"/>
    <s v="202111"/>
    <s v="2021-11-01"/>
  </r>
  <r>
    <s v="VSR"/>
    <x v="5"/>
    <s v="14004390-19"/>
    <n v="2021"/>
    <s v="Noviembre"/>
    <n v="195"/>
    <s v="USD"/>
    <n v="5070"/>
    <n v="2821.5034223069283"/>
    <n v="0"/>
    <n v="0"/>
    <n v="0"/>
    <n v="99.618648648648644"/>
    <n v="43.972845336481704"/>
    <n v="63.695395513577331"/>
    <n v="3.6068476977567885"/>
    <n v="0"/>
    <n v="0"/>
    <n v="42.224747153390844"/>
    <n v="0"/>
    <n v="0"/>
    <n v="0"/>
    <n v="0"/>
    <n v="0"/>
    <n v="404.75545859325149"/>
    <n v="151.6369742433962"/>
    <n v="0"/>
    <n v="11"/>
    <s v="202111"/>
    <s v="2021-11-01"/>
  </r>
  <r>
    <s v="VSR"/>
    <x v="6"/>
    <s v="14004718-18"/>
    <n v="2021"/>
    <s v="Noviembre"/>
    <n v="150"/>
    <s v="USD"/>
    <n v="5700"/>
    <n v="3098.3975695453978"/>
    <n v="0"/>
    <n v="300"/>
    <n v="0"/>
    <n v="74.189655172413794"/>
    <n v="33.825265643447459"/>
    <n v="48.996458087367181"/>
    <n v="2.7744982290436839"/>
    <n v="0"/>
    <n v="0"/>
    <n v="47.471609225705677"/>
    <n v="0"/>
    <n v="0"/>
    <n v="0"/>
    <n v="0"/>
    <n v="0"/>
    <n v="323.90131269905174"/>
    <n v="116.64382634107399"/>
    <n v="0"/>
    <n v="11"/>
    <s v="202111"/>
    <s v="2021-11-01"/>
  </r>
  <r>
    <s v="VSR"/>
    <x v="6"/>
    <s v="14004719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6"/>
    <s v="14004720-19"/>
    <n v="2021"/>
    <s v="Noviembre"/>
    <n v="150"/>
    <s v="USD"/>
    <n v="3000"/>
    <n v="1843.6353310404836"/>
    <n v="0"/>
    <n v="0"/>
    <n v="0"/>
    <n v="74.189655172413794"/>
    <n v="33.825265643447459"/>
    <n v="48.996458087367181"/>
    <n v="2.7744982290436839"/>
    <n v="0"/>
    <n v="0"/>
    <n v="24.985057487213517"/>
    <n v="0"/>
    <n v="0"/>
    <n v="0"/>
    <n v="0"/>
    <n v="0"/>
    <n v="301.41476096055959"/>
    <n v="116.64382634107399"/>
    <n v="0"/>
    <n v="11"/>
    <s v="202111"/>
    <s v="2021-11-01"/>
  </r>
  <r>
    <s v="VSR"/>
    <x v="6"/>
    <s v="14004401-18"/>
    <n v="2021"/>
    <s v="Noviembre"/>
    <n v="60"/>
    <s v="USD"/>
    <n v="1200"/>
    <n v="810.91966995601547"/>
    <n v="0"/>
    <n v="0"/>
    <n v="0"/>
    <n v="29.675862068965518"/>
    <n v="13.530106257378984"/>
    <n v="19.598583234946869"/>
    <n v="1.1097992916174735"/>
    <n v="0"/>
    <n v="0"/>
    <n v="9.9940229948854071"/>
    <n v="0"/>
    <n v="0"/>
    <n v="0"/>
    <n v="0"/>
    <n v="0"/>
    <n v="120.56590438422386"/>
    <n v="46.657530536429604"/>
    <n v="0"/>
    <n v="11"/>
    <s v="202111"/>
    <s v="2021-11-01"/>
  </r>
  <r>
    <s v="VSR"/>
    <x v="6"/>
    <s v="14004423-16"/>
    <n v="2021"/>
    <s v="Noviembre"/>
    <n v="15"/>
    <s v="USD"/>
    <n v="2850"/>
    <n v="1360.8635704838275"/>
    <n v="0"/>
    <n v="150"/>
    <n v="0"/>
    <n v="7.4189655172413795"/>
    <n v="3.382526564344746"/>
    <n v="4.8996458087367172"/>
    <n v="0.27744982290436837"/>
    <n v="0"/>
    <n v="0"/>
    <n v="23.735804612852839"/>
    <n v="0"/>
    <n v="0"/>
    <n v="0"/>
    <n v="0"/>
    <n v="0"/>
    <n v="51.378774960187449"/>
    <n v="11.664382634107401"/>
    <n v="0"/>
    <n v="11"/>
    <s v="202111"/>
    <s v="2021-11-01"/>
  </r>
  <r>
    <s v="VSR"/>
    <x v="6"/>
    <s v="14004560-17"/>
    <n v="2021"/>
    <s v="Noviembre"/>
    <n v="75"/>
    <s v="USD"/>
    <n v="6000"/>
    <n v="3016.6559546188355"/>
    <n v="0"/>
    <n v="600"/>
    <n v="0"/>
    <n v="37.094827586206897"/>
    <n v="16.912632821723729"/>
    <n v="24.49822904368359"/>
    <n v="1.387249114521842"/>
    <n v="0"/>
    <n v="0"/>
    <n v="49.970114974427034"/>
    <n v="0"/>
    <n v="0"/>
    <n v="0"/>
    <n v="0"/>
    <n v="0"/>
    <n v="188.18496671110006"/>
    <n v="58.321913170536995"/>
    <n v="0"/>
    <n v="11"/>
    <s v="202111"/>
    <s v="2021-11-01"/>
  </r>
  <r>
    <s v="VSR"/>
    <x v="6"/>
    <s v="14004791-19"/>
    <n v="2021"/>
    <s v="Noviembre"/>
    <n v="75"/>
    <s v="USD"/>
    <n v="2850"/>
    <n v="1644.3833691882833"/>
    <n v="0"/>
    <n v="0"/>
    <n v="0"/>
    <n v="37.094827586206897"/>
    <n v="16.912632821723729"/>
    <n v="24.49822904368359"/>
    <n v="1.387249114521842"/>
    <n v="0"/>
    <n v="0"/>
    <n v="23.735804612852839"/>
    <n v="0"/>
    <n v="0"/>
    <n v="0"/>
    <n v="0"/>
    <n v="0"/>
    <n v="161.95065634952587"/>
    <n v="58.321913170536995"/>
    <n v="0"/>
    <n v="11"/>
    <s v="202111"/>
    <s v="2021-11-01"/>
  </r>
  <r>
    <s v="VSR"/>
    <x v="7"/>
    <s v="14004747-18"/>
    <n v="2021"/>
    <s v="Noviembre"/>
    <n v="30"/>
    <s v="USD"/>
    <n v="1140"/>
    <n v="579.35164505778027"/>
    <n v="0"/>
    <n v="60"/>
    <n v="0"/>
    <n v="9.9981818181818181"/>
    <n v="11.162337662337661"/>
    <n v="16.168831168831169"/>
    <n v="0.91558441558441561"/>
    <n v="0"/>
    <n v="0"/>
    <n v="9.4943218451411369"/>
    <n v="0"/>
    <n v="0"/>
    <n v="0"/>
    <n v="0"/>
    <n v="0"/>
    <n v="71.068022178290988"/>
    <n v="23.328765268214802"/>
    <n v="0"/>
    <n v="11"/>
    <s v="202111"/>
    <s v="2021-11-01"/>
  </r>
  <r>
    <s v="VSR"/>
    <x v="7"/>
    <s v="14004920-18"/>
    <n v="2021"/>
    <s v="Noviembre"/>
    <n v="60"/>
    <s v="USD"/>
    <n v="1920"/>
    <n v="1472.0557537852992"/>
    <n v="0"/>
    <n v="0"/>
    <n v="0"/>
    <n v="19.996363636363636"/>
    <n v="22.324675324675322"/>
    <n v="32.337662337662337"/>
    <n v="1.8311688311688312"/>
    <n v="0"/>
    <n v="0"/>
    <n v="15.99043679181665"/>
    <n v="0"/>
    <n v="0"/>
    <n v="0"/>
    <n v="0"/>
    <n v="0"/>
    <n v="139.13783745811637"/>
    <n v="46.657530536429604"/>
    <n v="0"/>
    <n v="11"/>
    <s v="202111"/>
    <s v="2021-11-01"/>
  </r>
  <r>
    <s v="VSR"/>
    <x v="7"/>
    <s v="14004205-18"/>
    <n v="2021"/>
    <s v="Noviembre"/>
    <n v="150"/>
    <s v="USD"/>
    <n v="3000"/>
    <n v="1875.0303700015222"/>
    <n v="0"/>
    <n v="0"/>
    <n v="0"/>
    <n v="49.990909090909092"/>
    <n v="55.811688311688314"/>
    <n v="80.84415584415585"/>
    <n v="4.5779220779220777"/>
    <n v="0"/>
    <n v="0"/>
    <n v="24.985057487213517"/>
    <n v="0"/>
    <n v="0"/>
    <n v="0"/>
    <n v="0"/>
    <n v="0"/>
    <n v="332.85355915296282"/>
    <n v="116.64382634107399"/>
    <n v="0"/>
    <n v="11"/>
    <s v="202111"/>
    <s v="2021-11-01"/>
  </r>
  <r>
    <s v="VSR"/>
    <x v="8"/>
    <s v="14004994-17"/>
    <n v="2021"/>
    <s v="Noviembre"/>
    <n v="30"/>
    <s v="USD"/>
    <n v="3000"/>
    <n v="1747.8870840899783"/>
    <n v="0"/>
    <n v="450"/>
    <n v="8.2685836989669088"/>
    <n v="15.574999999999999"/>
    <n v="7.8332194121667795"/>
    <n v="11.34654818865345"/>
    <n v="0.6425153793574846"/>
    <n v="0"/>
    <n v="0"/>
    <n v="0"/>
    <n v="0"/>
    <n v="0"/>
    <n v="0"/>
    <n v="0"/>
    <n v="0"/>
    <n v="58.726048248392516"/>
    <n v="23.328765268214802"/>
    <n v="0"/>
    <n v="11"/>
    <s v="202111"/>
    <s v="2021-11-01"/>
  </r>
  <r>
    <s v="VSR"/>
    <x v="8"/>
    <s v="14004992-19"/>
    <n v="2021"/>
    <s v="Noviembre"/>
    <n v="37.5"/>
    <s v="USD"/>
    <n v="1500"/>
    <n v="684.00250544558253"/>
    <n v="0"/>
    <n v="225"/>
    <n v="10.335729623708637"/>
    <n v="19.46875"/>
    <n v="9.7915242652084764"/>
    <n v="14.183185235816813"/>
    <n v="0.80314422419685583"/>
    <n v="0"/>
    <n v="0"/>
    <n v="0"/>
    <n v="0"/>
    <n v="0"/>
    <n v="0"/>
    <n v="0"/>
    <n v="0"/>
    <n v="73.407560310490638"/>
    <n v="29.160956585268497"/>
    <n v="0"/>
    <n v="11"/>
    <s v="202111"/>
    <s v="2021-11-01"/>
  </r>
  <r>
    <s v="VSR"/>
    <x v="8"/>
    <s v="14004993-18"/>
    <n v="2021"/>
    <s v="Noviembre"/>
    <n v="37.5"/>
    <s v="USD"/>
    <n v="1500"/>
    <n v="759.20848761063883"/>
    <n v="0"/>
    <n v="225"/>
    <n v="10.335729623708637"/>
    <n v="19.46875"/>
    <n v="9.7915242652084764"/>
    <n v="14.183185235816813"/>
    <n v="0.80314422419685583"/>
    <n v="0"/>
    <n v="0"/>
    <n v="0"/>
    <n v="0"/>
    <n v="0"/>
    <n v="0"/>
    <n v="0"/>
    <n v="0"/>
    <n v="73.407560310490638"/>
    <n v="29.160956585268497"/>
    <n v="0"/>
    <n v="11"/>
    <s v="202111"/>
    <s v="2021-11-01"/>
  </r>
  <r>
    <s v="VSR"/>
    <x v="8"/>
    <s v="14004988-19"/>
    <n v="2021"/>
    <s v="Noviembre"/>
    <n v="37.5"/>
    <s v="USD"/>
    <n v="1125"/>
    <n v="520.59247740297792"/>
    <n v="0"/>
    <n v="168.75"/>
    <n v="10.335729623708637"/>
    <n v="19.46875"/>
    <n v="9.7915242652084764"/>
    <n v="14.183185235816813"/>
    <n v="0.80314422419685583"/>
    <n v="0"/>
    <n v="0"/>
    <n v="0"/>
    <n v="0"/>
    <n v="0"/>
    <n v="0"/>
    <n v="0"/>
    <n v="0"/>
    <n v="73.407560310490638"/>
    <n v="29.160956585268497"/>
    <n v="0"/>
    <n v="11"/>
    <s v="202111"/>
    <s v="2021-11-01"/>
  </r>
  <r>
    <s v="VSR"/>
    <x v="8"/>
    <s v="14004989-19"/>
    <n v="2021"/>
    <s v="Noviembre"/>
    <n v="30"/>
    <s v="USD"/>
    <n v="900"/>
    <n v="405.72173259866827"/>
    <n v="0"/>
    <n v="135"/>
    <n v="8.2685836989669088"/>
    <n v="15.574999999999999"/>
    <n v="7.8332194121667795"/>
    <n v="11.34654818865345"/>
    <n v="0.6425153793574846"/>
    <n v="0"/>
    <n v="0"/>
    <n v="0"/>
    <n v="0"/>
    <n v="0"/>
    <n v="0"/>
    <n v="0"/>
    <n v="0"/>
    <n v="58.726048248392516"/>
    <n v="23.328765268214802"/>
    <n v="0"/>
    <n v="11"/>
    <s v="202111"/>
    <s v="2021-11-01"/>
  </r>
  <r>
    <s v="VSR"/>
    <x v="8"/>
    <s v="14004987-19"/>
    <n v="2021"/>
    <s v="Noviembre"/>
    <n v="30"/>
    <s v="USD"/>
    <n v="900"/>
    <n v="484.27410974983559"/>
    <n v="0"/>
    <n v="135"/>
    <n v="8.2685836989669088"/>
    <n v="15.574999999999999"/>
    <n v="7.8332194121667795"/>
    <n v="11.34654818865345"/>
    <n v="0.6425153793574846"/>
    <n v="0"/>
    <n v="0"/>
    <n v="0"/>
    <n v="0"/>
    <n v="0"/>
    <n v="0"/>
    <n v="0"/>
    <n v="0"/>
    <n v="58.726048248392516"/>
    <n v="23.328765268214802"/>
    <n v="0"/>
    <n v="11"/>
    <s v="202111"/>
    <s v="2021-11-01"/>
  </r>
  <r>
    <s v="VSR"/>
    <x v="8"/>
    <s v="14004990-19"/>
    <n v="2021"/>
    <s v="Noviembre"/>
    <n v="30"/>
    <s v="USD"/>
    <n v="900"/>
    <n v="440.70869913810475"/>
    <n v="0"/>
    <n v="135"/>
    <n v="8.2685836989669088"/>
    <n v="15.574999999999999"/>
    <n v="7.8332194121667795"/>
    <n v="11.34654818865345"/>
    <n v="0.6425153793574846"/>
    <n v="0"/>
    <n v="0"/>
    <n v="0"/>
    <n v="0"/>
    <n v="0"/>
    <n v="0"/>
    <n v="0"/>
    <n v="0"/>
    <n v="58.726048248392516"/>
    <n v="23.328765268214802"/>
    <n v="0"/>
    <n v="11"/>
    <s v="202111"/>
    <s v="2021-11-01"/>
  </r>
  <r>
    <s v="VSR"/>
    <x v="8"/>
    <s v="14004991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8"/>
    <s v="14004534-17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8"/>
    <s v="14004539-18"/>
    <n v="2021"/>
    <s v="Noviembre"/>
    <n v="120"/>
    <s v="USD"/>
    <n v="4800"/>
    <n v="2538.4610072587366"/>
    <n v="0"/>
    <n v="480"/>
    <n v="0"/>
    <n v="62.3"/>
    <n v="31.332877648667118"/>
    <n v="45.386192754613802"/>
    <n v="2.5700615174299384"/>
    <n v="0"/>
    <n v="0"/>
    <n v="0"/>
    <n v="0"/>
    <n v="0"/>
    <n v="0"/>
    <n v="0"/>
    <n v="0"/>
    <n v="234.90419299357006"/>
    <n v="93.315061072859208"/>
    <n v="0"/>
    <n v="11"/>
    <s v="202111"/>
    <s v="2021-11-01"/>
  </r>
  <r>
    <s v="VSR"/>
    <x v="8"/>
    <s v="14004537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8"/>
    <s v="14004538-19"/>
    <n v="2021"/>
    <s v="Noviembre"/>
    <n v="165"/>
    <s v="USD"/>
    <n v="4950"/>
    <n v="2564.7346643049968"/>
    <n v="0"/>
    <n v="495"/>
    <n v="0"/>
    <n v="85.662499999999994"/>
    <n v="43.082706766917305"/>
    <n v="62.406015037593981"/>
    <n v="3.5338345864661656"/>
    <n v="0"/>
    <n v="0"/>
    <n v="0"/>
    <n v="0"/>
    <n v="0"/>
    <n v="0"/>
    <n v="0"/>
    <n v="0"/>
    <n v="322.99326536615888"/>
    <n v="128.3082089751814"/>
    <n v="0"/>
    <n v="11"/>
    <s v="202111"/>
    <s v="2021-11-01"/>
  </r>
  <r>
    <s v="VSR"/>
    <x v="8"/>
    <s v="14004540-17"/>
    <n v="2021"/>
    <s v="Noviembre"/>
    <n v="30"/>
    <s v="USD"/>
    <n v="3600"/>
    <n v="1681.6525579877643"/>
    <n v="0"/>
    <n v="360"/>
    <n v="0"/>
    <n v="15.574999999999999"/>
    <n v="7.8332194121667795"/>
    <n v="11.34654818865345"/>
    <n v="0.6425153793574846"/>
    <n v="0"/>
    <n v="0"/>
    <n v="0"/>
    <n v="0"/>
    <n v="0"/>
    <n v="0"/>
    <n v="0"/>
    <n v="0"/>
    <n v="58.726048248392516"/>
    <n v="23.328765268214802"/>
    <n v="0"/>
    <n v="11"/>
    <s v="202111"/>
    <s v="2021-11-01"/>
  </r>
  <r>
    <s v="VSR"/>
    <x v="9"/>
    <s v="14004058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9"/>
    <s v="14004842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0"/>
    <s v="14004627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0"/>
    <s v="14004630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1"/>
    <s v="14004591-18"/>
    <n v="2021"/>
    <s v="Noviembre"/>
    <n v="75"/>
    <s v="USD"/>
    <n v="2400"/>
    <n v="1563.8103887046591"/>
    <n v="0"/>
    <n v="0"/>
    <n v="0"/>
    <n v="33.08948275862069"/>
    <n v="23.254870129870127"/>
    <n v="33.685064935064936"/>
    <n v="1.9074675324675325"/>
    <n v="0"/>
    <n v="0"/>
    <n v="19.988045989770814"/>
    <n v="0"/>
    <n v="0"/>
    <n v="0"/>
    <n v="0"/>
    <n v="0"/>
    <n v="170.24684451633109"/>
    <n v="58.321913170536995"/>
    <n v="0"/>
    <n v="11"/>
    <s v="202111"/>
    <s v="2021-11-01"/>
  </r>
  <r>
    <s v="VSR"/>
    <x v="11"/>
    <s v="14004212-18"/>
    <n v="2021"/>
    <s v="Noviembre"/>
    <n v="210"/>
    <s v="USD"/>
    <n v="7560"/>
    <n v="4784.529309621149"/>
    <n v="0"/>
    <n v="0"/>
    <n v="0"/>
    <n v="92.650551724137927"/>
    <n v="65.11363636363636"/>
    <n v="94.318181818181813"/>
    <n v="5.3409090909090908"/>
    <n v="0"/>
    <n v="0"/>
    <n v="62.962344867778057"/>
    <n v="0"/>
    <n v="0"/>
    <n v="0"/>
    <n v="0"/>
    <n v="0"/>
    <n v="483.68698074214683"/>
    <n v="163.30135687750362"/>
    <n v="0"/>
    <n v="11"/>
    <s v="202111"/>
    <s v="2021-11-01"/>
  </r>
  <r>
    <s v="VSR"/>
    <x v="11"/>
    <s v="14004700-18"/>
    <n v="2021"/>
    <s v="Noviembre"/>
    <n v="45"/>
    <s v="USD"/>
    <n v="2025"/>
    <n v="1078.7761459858971"/>
    <n v="0"/>
    <n v="0"/>
    <n v="0"/>
    <n v="19.853689655172413"/>
    <n v="13.952922077922079"/>
    <n v="20.211038961038962"/>
    <n v="1.1444805194805194"/>
    <n v="0"/>
    <n v="0"/>
    <n v="16.864913803869122"/>
    <n v="0"/>
    <n v="0"/>
    <n v="0"/>
    <n v="0"/>
    <n v="0"/>
    <n v="107.02019291980528"/>
    <n v="34.9931479023222"/>
    <n v="0"/>
    <n v="11"/>
    <s v="202111"/>
    <s v="2021-11-01"/>
  </r>
  <r>
    <s v="VSR"/>
    <x v="11"/>
    <s v="14004589-19"/>
    <n v="2021"/>
    <s v="Noviembre"/>
    <n v="180"/>
    <s v="USD"/>
    <n v="6480"/>
    <n v="3756.4319439739584"/>
    <n v="0"/>
    <n v="0"/>
    <n v="0"/>
    <n v="79.414758620689653"/>
    <n v="55.811688311688314"/>
    <n v="80.84415584415585"/>
    <n v="4.5779220779220777"/>
    <n v="0"/>
    <n v="0"/>
    <n v="53.967724172381196"/>
    <n v="0"/>
    <n v="0"/>
    <n v="0"/>
    <n v="0"/>
    <n v="0"/>
    <n v="414.58884063612584"/>
    <n v="139.9725916092888"/>
    <n v="0"/>
    <n v="11"/>
    <s v="202111"/>
    <s v="2021-11-01"/>
  </r>
  <r>
    <s v="VSR"/>
    <x v="11"/>
    <s v="14004213-18"/>
    <n v="2021"/>
    <s v="Noviembre"/>
    <n v="135"/>
    <s v="USD"/>
    <n v="3645"/>
    <n v="2062.8053863303712"/>
    <n v="0"/>
    <n v="0"/>
    <n v="0"/>
    <n v="59.561068965517237"/>
    <n v="41.858766233766232"/>
    <n v="60.633116883116884"/>
    <n v="3.4334415584415585"/>
    <n v="0"/>
    <n v="0"/>
    <n v="30.356844846964421"/>
    <n v="0"/>
    <n v="0"/>
    <n v="0"/>
    <n v="0"/>
    <n v="0"/>
    <n v="300.82268219477288"/>
    <n v="104.97944370696661"/>
    <n v="0"/>
    <n v="11"/>
    <s v="202111"/>
    <s v="2021-11-01"/>
  </r>
  <r>
    <s v="VSR"/>
    <x v="11"/>
    <s v="14004590-19"/>
    <n v="2021"/>
    <s v="Noviembre"/>
    <n v="240"/>
    <s v="USD"/>
    <n v="5280"/>
    <n v="3857.7055565738642"/>
    <n v="0"/>
    <n v="0"/>
    <n v="0"/>
    <n v="105.8863448275862"/>
    <n v="74.415584415584405"/>
    <n v="107.79220779220779"/>
    <n v="6.1038961038961039"/>
    <n v="0"/>
    <n v="0"/>
    <n v="43.973701177495791"/>
    <n v="0"/>
    <n v="0"/>
    <n v="0"/>
    <n v="0"/>
    <n v="0"/>
    <n v="524.80185646248867"/>
    <n v="186.63012214571842"/>
    <n v="0"/>
    <n v="11"/>
    <s v="202111"/>
    <s v="2021-11-01"/>
  </r>
  <r>
    <s v="VSR"/>
    <x v="11"/>
    <s v="14004944-16"/>
    <n v="2021"/>
    <s v="Noviembre"/>
    <n v="90"/>
    <s v="USD"/>
    <n v="6480"/>
    <n v="3244.861380028919"/>
    <n v="0"/>
    <n v="648"/>
    <n v="0"/>
    <n v="687.70737931034489"/>
    <n v="27.905844155844157"/>
    <n v="40.422077922077925"/>
    <n v="2.2889610389610389"/>
    <n v="0"/>
    <n v="0"/>
    <n v="53.967724172381196"/>
    <n v="0"/>
    <n v="0"/>
    <n v="0"/>
    <n v="0"/>
    <n v="0"/>
    <n v="882.27828240425367"/>
    <n v="69.986295804644399"/>
    <n v="0"/>
    <n v="11"/>
    <s v="202111"/>
    <s v="2021-11-01"/>
  </r>
  <r>
    <s v="VSR"/>
    <x v="12"/>
    <s v="14004714-17"/>
    <n v="2021"/>
    <s v="Noviembre"/>
    <n v="75"/>
    <s v="USD"/>
    <n v="5400"/>
    <n v="2208.6290715914756"/>
    <n v="0"/>
    <n v="300"/>
    <n v="0"/>
    <n v="49.647619047619038"/>
    <n v="16.912632821723729"/>
    <n v="24.49822904368359"/>
    <n v="1.387249114521842"/>
    <n v="0"/>
    <n v="0"/>
    <n v="44.973103476984328"/>
    <n v="0"/>
    <n v="0"/>
    <n v="0"/>
    <n v="0"/>
    <n v="0"/>
    <n v="195.74074667506952"/>
    <n v="58.321913170536995"/>
    <n v="0"/>
    <n v="11"/>
    <s v="202111"/>
    <s v="2021-11-01"/>
  </r>
  <r>
    <s v="VSR"/>
    <x v="12"/>
    <s v="14004712-16"/>
    <n v="2021"/>
    <s v="Noviembre"/>
    <n v="30"/>
    <s v="USD"/>
    <n v="3420"/>
    <n v="1888.3645186745175"/>
    <n v="0"/>
    <n v="180"/>
    <n v="0"/>
    <n v="19.859047619047615"/>
    <n v="6.7650531286894919"/>
    <n v="9.7992916174734344"/>
    <n v="0.55489964580873674"/>
    <n v="0"/>
    <n v="0"/>
    <n v="28.482965535423407"/>
    <n v="0"/>
    <n v="0"/>
    <n v="0"/>
    <n v="0"/>
    <n v="0"/>
    <n v="88.79002281465749"/>
    <n v="23.328765268214802"/>
    <n v="0"/>
    <n v="11"/>
    <s v="202111"/>
    <s v="2021-11-01"/>
  </r>
  <r>
    <s v="VSR"/>
    <x v="12"/>
    <s v="14004451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2"/>
    <s v="14004713-18"/>
    <n v="2021"/>
    <s v="Noviembre"/>
    <n v="45"/>
    <s v="USD"/>
    <n v="1710"/>
    <n v="844.46089525381217"/>
    <n v="0"/>
    <n v="90"/>
    <n v="0"/>
    <n v="29.788571428571423"/>
    <n v="10.14757969303424"/>
    <n v="14.698937426210152"/>
    <n v="0.832349468713105"/>
    <n v="0"/>
    <n v="0"/>
    <n v="14.241482767711704"/>
    <n v="0"/>
    <n v="0"/>
    <n v="0"/>
    <n v="0"/>
    <n v="0"/>
    <n v="104.70206868656281"/>
    <n v="34.9931479023222"/>
    <n v="0"/>
    <n v="11"/>
    <s v="202111"/>
    <s v="2021-11-01"/>
  </r>
  <r>
    <s v="VSR"/>
    <x v="12"/>
    <s v="14004782-17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2"/>
    <s v="14004781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3"/>
    <s v="14004450-18"/>
    <n v="2021"/>
    <s v="Noviembre"/>
    <n v="180"/>
    <s v="USD"/>
    <n v="4860"/>
    <n v="2895.3692368983857"/>
    <n v="0"/>
    <n v="0"/>
    <n v="0"/>
    <n v="89.093333333333334"/>
    <n v="34.345654345654346"/>
    <n v="49.750249750249743"/>
    <n v="2.8171828171828168"/>
    <n v="0"/>
    <n v="0"/>
    <n v="0"/>
    <n v="0"/>
    <n v="0"/>
    <n v="0"/>
    <n v="0"/>
    <n v="0"/>
    <n v="315.97901185570902"/>
    <n v="139.9725916092888"/>
    <n v="0"/>
    <n v="11"/>
    <s v="202111"/>
    <s v="2021-11-01"/>
  </r>
  <r>
    <s v="VSR"/>
    <x v="13"/>
    <s v="14004872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3"/>
    <s v="14004783-15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3"/>
    <s v="14004784-15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4"/>
    <s v="14004668-18"/>
    <n v="2021"/>
    <s v="Noviembre"/>
    <n v="150"/>
    <s v="USD"/>
    <n v="3825"/>
    <n v="2154.9841654560678"/>
    <n v="0"/>
    <n v="0"/>
    <n v="0"/>
    <n v="49.725000000000001"/>
    <n v="36.007540846250528"/>
    <n v="52.15751989945538"/>
    <n v="2.9534981147884376"/>
    <n v="0"/>
    <n v="0"/>
    <n v="31.855948296197234"/>
    <n v="0"/>
    <n v="0"/>
    <n v="0"/>
    <n v="0"/>
    <n v="0"/>
    <n v="289.34333349776557"/>
    <n v="116.64382634107399"/>
    <n v="0"/>
    <n v="11"/>
    <s v="202111"/>
    <s v="2021-11-01"/>
  </r>
  <r>
    <s v="VSR"/>
    <x v="15"/>
    <s v="14004814-18"/>
    <n v="2021"/>
    <s v="Noviembre"/>
    <n v="75"/>
    <s v="USD"/>
    <n v="3000"/>
    <n v="1129.6692706707834"/>
    <n v="0"/>
    <n v="300"/>
    <n v="20.671459247417275"/>
    <n v="0"/>
    <n v="17.717996289424864"/>
    <n v="25.664811379097095"/>
    <n v="1.453308596165739"/>
    <n v="0"/>
    <n v="0"/>
    <n v="24.985057487213517"/>
    <n v="0"/>
    <n v="0"/>
    <n v="0"/>
    <n v="0"/>
    <n v="0"/>
    <n v="128.14308692243821"/>
    <n v="58.321913170536995"/>
    <n v="0"/>
    <n v="11"/>
    <s v="202111"/>
    <s v="2021-11-01"/>
  </r>
  <r>
    <s v="VSR"/>
    <x v="15"/>
    <s v="14004919-16"/>
    <n v="2021"/>
    <s v="Noviembre"/>
    <n v="60"/>
    <s v="USD"/>
    <n v="4320"/>
    <n v="2163.2409200192792"/>
    <n v="0"/>
    <n v="432"/>
    <n v="0"/>
    <n v="432"/>
    <n v="14.17439703153989"/>
    <n v="20.531849103277676"/>
    <n v="1.1626468769325913"/>
    <n v="0"/>
    <n v="0"/>
    <n v="35.978482781587459"/>
    <n v="0"/>
    <n v="0"/>
    <n v="0"/>
    <n v="0"/>
    <n v="0"/>
    <n v="550.50490632976721"/>
    <n v="46.657530536429604"/>
    <n v="0"/>
    <n v="11"/>
    <s v="202111"/>
    <s v="2021-11-01"/>
  </r>
  <r>
    <s v="VSR"/>
    <x v="16"/>
    <s v="14004766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6"/>
    <s v="14004942-16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6"/>
    <s v="14004941-16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6"/>
    <s v="14004763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6"/>
    <s v="14004764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6"/>
    <s v="14004765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6"/>
    <s v="14004760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6"/>
    <s v="14004761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6"/>
    <s v="14004940-16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6"/>
    <s v="14004938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6"/>
    <s v="14004937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7"/>
    <s v="14004955-17"/>
    <n v="2021"/>
    <s v="Noviembre"/>
    <n v="45"/>
    <s v="USD"/>
    <n v="4275"/>
    <n v="1804.5896798949125"/>
    <n v="0"/>
    <n v="1125"/>
    <n v="12.402875548450364"/>
    <n v="53.883433734939757"/>
    <n v="23.919294990723564"/>
    <n v="34.647495361781083"/>
    <n v="1.9619666048237474"/>
    <n v="0"/>
    <n v="0"/>
    <n v="0"/>
    <n v="0"/>
    <n v="0"/>
    <n v="0"/>
    <n v="0"/>
    <n v="0"/>
    <n v="149.40533859459035"/>
    <n v="34.9931479023222"/>
    <n v="0"/>
    <n v="11"/>
    <s v="202111"/>
    <s v="2021-11-01"/>
  </r>
  <r>
    <s v="VSR"/>
    <x v="17"/>
    <s v="14004954-18"/>
    <n v="2021"/>
    <s v="Noviembre"/>
    <n v="30"/>
    <s v="USD"/>
    <n v="2400"/>
    <n v="594.90777033003337"/>
    <n v="0"/>
    <n v="600"/>
    <n v="8.2685836989669088"/>
    <n v="35.922289156626505"/>
    <n v="15.946196660482373"/>
    <n v="23.098330241187384"/>
    <n v="1.3079777365491652"/>
    <n v="0"/>
    <n v="0"/>
    <n v="0"/>
    <n v="0"/>
    <n v="0"/>
    <n v="0"/>
    <n v="0"/>
    <n v="0"/>
    <n v="99.603559063060231"/>
    <n v="23.328765268214802"/>
    <n v="0"/>
    <n v="11"/>
    <s v="202111"/>
    <s v="2021-11-01"/>
  </r>
  <r>
    <s v="VSR"/>
    <x v="18"/>
    <s v="14004965-17"/>
    <n v="2021"/>
    <s v="Noviembre"/>
    <n v="7.5"/>
    <s v="USD"/>
    <n v="749.69999999999993"/>
    <n v="436.97177102249458"/>
    <n v="0"/>
    <n v="75"/>
    <n v="2.0671459247417272"/>
    <n v="3.1572666666666662"/>
    <n v="4.6509740259740253"/>
    <n v="6.7370129870129869"/>
    <n v="0.3814935064935065"/>
    <n v="0"/>
    <n v="0"/>
    <n v="0"/>
    <n v="0"/>
    <n v="0"/>
    <n v="0"/>
    <n v="0"/>
    <n v="0"/>
    <n v="20.758938503200884"/>
    <n v="5.8321913170537005"/>
    <n v="0"/>
    <n v="11"/>
    <s v="202111"/>
    <s v="2021-11-01"/>
  </r>
  <r>
    <s v="VSR"/>
    <x v="18"/>
    <s v="14004975-19"/>
    <n v="2021"/>
    <s v="Noviembre"/>
    <n v="18"/>
    <s v="USD"/>
    <n v="719.28"/>
    <n v="334.10020257531926"/>
    <n v="0"/>
    <n v="108"/>
    <n v="4.961150219380146"/>
    <n v="7.5774399999999993"/>
    <n v="11.162337662337661"/>
    <n v="16.168831168831169"/>
    <n v="0.91558441558441561"/>
    <n v="0"/>
    <n v="0"/>
    <n v="0"/>
    <n v="0"/>
    <n v="0"/>
    <n v="0"/>
    <n v="0"/>
    <n v="0"/>
    <n v="49.821452407682116"/>
    <n v="13.997259160928881"/>
    <n v="0"/>
    <n v="11"/>
    <s v="202111"/>
    <s v="2021-11-01"/>
  </r>
  <r>
    <s v="VSR"/>
    <x v="18"/>
    <s v="14004977-19"/>
    <n v="2021"/>
    <s v="Noviembre"/>
    <n v="12"/>
    <s v="USD"/>
    <n v="479.52"/>
    <n v="204.67091500778767"/>
    <n v="0"/>
    <n v="72"/>
    <n v="3.3074334795867637"/>
    <n v="5.0516266666666656"/>
    <n v="7.441558441558441"/>
    <n v="10.779220779220779"/>
    <n v="0.61038961038961037"/>
    <n v="0"/>
    <n v="0"/>
    <n v="0"/>
    <n v="0"/>
    <n v="0"/>
    <n v="0"/>
    <n v="0"/>
    <n v="0"/>
    <n v="33.214301605121413"/>
    <n v="9.3315061072859198"/>
    <n v="0"/>
    <n v="11"/>
    <s v="202111"/>
    <s v="2021-11-01"/>
  </r>
  <r>
    <s v="VSR"/>
    <x v="18"/>
    <s v="14004976-19"/>
    <n v="2021"/>
    <s v="Noviembre"/>
    <n v="12"/>
    <s v="USD"/>
    <n v="479.52"/>
    <n v="242.38912166004246"/>
    <n v="0"/>
    <n v="72"/>
    <n v="3.3074334795867637"/>
    <n v="5.0516266666666656"/>
    <n v="7.441558441558441"/>
    <n v="10.779220779220779"/>
    <n v="0.61038961038961037"/>
    <n v="0"/>
    <n v="0"/>
    <n v="0"/>
    <n v="0"/>
    <n v="0"/>
    <n v="0"/>
    <n v="0"/>
    <n v="0"/>
    <n v="33.214301605121413"/>
    <n v="9.3315061072859198"/>
    <n v="0"/>
    <n v="11"/>
    <s v="202111"/>
    <s v="2021-11-01"/>
  </r>
  <r>
    <s v="VSR"/>
    <x v="18"/>
    <s v="14004981-19"/>
    <n v="2021"/>
    <s v="Noviembre"/>
    <n v="150"/>
    <s v="USD"/>
    <n v="4500"/>
    <n v="2082.3699096119117"/>
    <n v="0"/>
    <n v="675"/>
    <n v="41.342918494834549"/>
    <n v="63.145333333333326"/>
    <n v="93.01948051948051"/>
    <n v="134.74025974025975"/>
    <n v="7.6298701298701301"/>
    <n v="0"/>
    <n v="0"/>
    <n v="0"/>
    <n v="0"/>
    <n v="0"/>
    <n v="0"/>
    <n v="0"/>
    <n v="0"/>
    <n v="415.17877006401767"/>
    <n v="116.64382634107399"/>
    <n v="0"/>
    <n v="11"/>
    <s v="202111"/>
    <s v="2021-11-01"/>
  </r>
  <r>
    <s v="VSR"/>
    <x v="18"/>
    <s v="14004983-19"/>
    <n v="2021"/>
    <s v="Noviembre"/>
    <n v="120"/>
    <s v="USD"/>
    <n v="3600"/>
    <n v="1622.8869303946731"/>
    <n v="0"/>
    <n v="540"/>
    <n v="33.074334795867635"/>
    <n v="50.51626666666666"/>
    <n v="74.415584415584405"/>
    <n v="107.79220779220779"/>
    <n v="6.1038961038961039"/>
    <n v="0"/>
    <n v="0"/>
    <n v="0"/>
    <n v="0"/>
    <n v="0"/>
    <n v="0"/>
    <n v="0"/>
    <n v="0"/>
    <n v="332.14301605121415"/>
    <n v="93.315061072859208"/>
    <n v="0"/>
    <n v="11"/>
    <s v="202111"/>
    <s v="2021-11-01"/>
  </r>
  <r>
    <s v="VSR"/>
    <x v="18"/>
    <s v="14004982-19"/>
    <n v="2021"/>
    <s v="Noviembre"/>
    <n v="105"/>
    <s v="USD"/>
    <n v="3150"/>
    <n v="1694.9593841244246"/>
    <n v="0"/>
    <n v="472.5"/>
    <n v="28.940042946384182"/>
    <n v="44.20173333333333"/>
    <n v="65.11363636363636"/>
    <n v="94.318181818181813"/>
    <n v="5.3409090909090908"/>
    <n v="0"/>
    <n v="0"/>
    <n v="0"/>
    <n v="0"/>
    <n v="0"/>
    <n v="0"/>
    <n v="0"/>
    <n v="0"/>
    <n v="290.62513904481239"/>
    <n v="81.650678438751811"/>
    <n v="0"/>
    <n v="11"/>
    <s v="202111"/>
    <s v="2021-11-01"/>
  </r>
  <r>
    <s v="VSR"/>
    <x v="18"/>
    <s v="14004984-19"/>
    <n v="2021"/>
    <s v="Noviembre"/>
    <n v="15"/>
    <s v="USD"/>
    <n v="450"/>
    <n v="220.35434956905237"/>
    <n v="0"/>
    <n v="67.5"/>
    <n v="4.1342918494834544"/>
    <n v="6.3145333333333324"/>
    <n v="9.3019480519480506"/>
    <n v="13.474025974025974"/>
    <n v="0.76298701298701299"/>
    <n v="0"/>
    <n v="0"/>
    <n v="0"/>
    <n v="0"/>
    <n v="0"/>
    <n v="0"/>
    <n v="0"/>
    <n v="0"/>
    <n v="41.517877006401768"/>
    <n v="11.664382634107401"/>
    <n v="0"/>
    <n v="11"/>
    <s v="202111"/>
    <s v="2021-11-01"/>
  </r>
  <r>
    <s v="VSR"/>
    <x v="19"/>
    <s v="14004807-16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9"/>
    <s v="14004877-16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9"/>
    <s v="14005011-19"/>
    <n v="2021"/>
    <s v="Noviembre"/>
    <n v="30"/>
    <s v="USD"/>
    <n v="1215"/>
    <n v="498.17950619039129"/>
    <n v="0"/>
    <n v="45"/>
    <n v="8.2685836989669088"/>
    <n v="0"/>
    <n v="6.7650531286894919"/>
    <n v="9.7992916174734344"/>
    <n v="0.55489964580873674"/>
    <n v="0"/>
    <n v="0"/>
    <n v="10.118948282321474"/>
    <n v="0"/>
    <n v="0"/>
    <n v="0"/>
    <n v="0"/>
    <n v="0"/>
    <n v="50.566957942507941"/>
    <n v="23.328765268214802"/>
    <n v="0"/>
    <n v="11"/>
    <s v="202111"/>
    <s v="2021-11-01"/>
  </r>
  <r>
    <s v="VSR"/>
    <x v="19"/>
    <s v="14005013-19"/>
    <n v="2021"/>
    <s v="Noviembre"/>
    <n v="15"/>
    <s v="USD"/>
    <n v="607.5"/>
    <n v="226.51156137549754"/>
    <n v="0"/>
    <n v="22.5"/>
    <n v="4.1342918494834544"/>
    <n v="0"/>
    <n v="3.382526564344746"/>
    <n v="4.8996458087367172"/>
    <n v="0.27744982290436837"/>
    <n v="0"/>
    <n v="0"/>
    <n v="5.0594741411607371"/>
    <n v="0"/>
    <n v="0"/>
    <n v="0"/>
    <n v="0"/>
    <n v="0"/>
    <n v="25.28347897125397"/>
    <n v="11.664382634107401"/>
    <n v="0"/>
    <n v="11"/>
    <s v="202111"/>
    <s v="2021-11-01"/>
  </r>
  <r>
    <s v="VSR"/>
    <x v="19"/>
    <s v="14005012-19"/>
    <n v="2021"/>
    <s v="Noviembre"/>
    <n v="15"/>
    <s v="USD"/>
    <n v="607.5"/>
    <n v="197.45360000716931"/>
    <n v="0"/>
    <n v="22.5"/>
    <n v="4.1342918494834544"/>
    <n v="0"/>
    <n v="3.382526564344746"/>
    <n v="4.8996458087367172"/>
    <n v="0.27744982290436837"/>
    <n v="0"/>
    <n v="0"/>
    <n v="5.0594741411607371"/>
    <n v="0"/>
    <n v="0"/>
    <n v="0"/>
    <n v="0"/>
    <n v="0"/>
    <n v="25.28347897125397"/>
    <n v="11.664382634107401"/>
    <n v="0"/>
    <n v="11"/>
    <s v="202111"/>
    <s v="2021-11-01"/>
  </r>
  <r>
    <s v="VSR"/>
    <x v="19"/>
    <s v="14005014-19"/>
    <n v="2021"/>
    <s v="Noviembre"/>
    <n v="7.5"/>
    <s v="USD"/>
    <n v="303.75"/>
    <n v="136.829659845408"/>
    <n v="0"/>
    <n v="11.25"/>
    <n v="2.0671459247417272"/>
    <n v="0"/>
    <n v="1.691263282172373"/>
    <n v="2.4498229043683586"/>
    <n v="0.13872491145218419"/>
    <n v="0"/>
    <n v="0"/>
    <n v="2.5297370705803686"/>
    <n v="0"/>
    <n v="0"/>
    <n v="0"/>
    <n v="0"/>
    <n v="0"/>
    <n v="12.641739485626985"/>
    <n v="5.8321913170537005"/>
    <n v="0"/>
    <n v="11"/>
    <s v="202111"/>
    <s v="2021-11-01"/>
  </r>
  <r>
    <s v="VSR"/>
    <x v="19"/>
    <s v="14005009-16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9"/>
    <s v="14004806-18"/>
    <n v="2021"/>
    <s v="Noviembre"/>
    <n v="30"/>
    <s v="USD"/>
    <n v="2295"/>
    <n v="868.42311158474945"/>
    <n v="0"/>
    <n v="90"/>
    <n v="8.2685836989669088"/>
    <n v="0"/>
    <n v="6.7650531286894919"/>
    <n v="9.7992916174734344"/>
    <n v="0.55489964580873674"/>
    <n v="0"/>
    <n v="0"/>
    <n v="19.113568977718341"/>
    <n v="0"/>
    <n v="0"/>
    <n v="0"/>
    <n v="0"/>
    <n v="0"/>
    <n v="59.561578637904802"/>
    <n v="23.328765268214802"/>
    <n v="0"/>
    <n v="11"/>
    <s v="202111"/>
    <s v="2021-11-01"/>
  </r>
  <r>
    <s v="VSR"/>
    <x v="19"/>
    <s v="14005010-16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19"/>
    <s v="14005015-19"/>
    <n v="2021"/>
    <s v="Noviembre"/>
    <n v="45"/>
    <s v="USD"/>
    <n v="1215"/>
    <n v="588.30136852307021"/>
    <n v="0"/>
    <n v="45"/>
    <n v="12.402875548450364"/>
    <n v="0"/>
    <n v="10.14757969303424"/>
    <n v="14.698937426210152"/>
    <n v="0.832349468713105"/>
    <n v="0"/>
    <n v="0"/>
    <n v="10.118948282321474"/>
    <n v="0"/>
    <n v="0"/>
    <n v="0"/>
    <n v="0"/>
    <n v="0"/>
    <n v="70.790962772601162"/>
    <n v="34.9931479023222"/>
    <n v="0"/>
    <n v="11"/>
    <s v="202111"/>
    <s v="2021-11-01"/>
  </r>
  <r>
    <s v="VSR"/>
    <x v="19"/>
    <s v="14005019-19"/>
    <n v="2021"/>
    <s v="Noviembre"/>
    <n v="30"/>
    <s v="USD"/>
    <n v="1215"/>
    <n v="415.32714874580392"/>
    <n v="0"/>
    <n v="45"/>
    <n v="8.2685836989669088"/>
    <n v="0"/>
    <n v="6.7650531286894919"/>
    <n v="9.7992916174734344"/>
    <n v="0.55489964580873674"/>
    <n v="0"/>
    <n v="0"/>
    <n v="10.118948282321474"/>
    <n v="0"/>
    <n v="0"/>
    <n v="0"/>
    <n v="0"/>
    <n v="0"/>
    <n v="50.566957942507941"/>
    <n v="23.328765268214802"/>
    <n v="0"/>
    <n v="11"/>
    <s v="202111"/>
    <s v="2021-11-01"/>
  </r>
  <r>
    <s v="VSR"/>
    <x v="19"/>
    <s v="14005018-19"/>
    <n v="2021"/>
    <s v="Noviembre"/>
    <n v="30"/>
    <s v="USD"/>
    <n v="1215"/>
    <n v="417.50833537399433"/>
    <n v="0"/>
    <n v="45"/>
    <n v="8.2685836989669088"/>
    <n v="0"/>
    <n v="6.7650531286894919"/>
    <n v="9.7992916174734344"/>
    <n v="0.55489964580873674"/>
    <n v="0"/>
    <n v="0"/>
    <n v="10.118948282321474"/>
    <n v="0"/>
    <n v="0"/>
    <n v="0"/>
    <n v="0"/>
    <n v="0"/>
    <n v="50.566957942507941"/>
    <n v="23.328765268214802"/>
    <n v="0"/>
    <n v="11"/>
    <s v="202111"/>
    <s v="2021-11-01"/>
  </r>
  <r>
    <s v="VSR"/>
    <x v="19"/>
    <s v="14005021-19"/>
    <n v="2021"/>
    <s v="Noviembre"/>
    <n v="7.5"/>
    <s v="USD"/>
    <n v="303.75"/>
    <n v="91.605329269818426"/>
    <n v="0"/>
    <n v="11.25"/>
    <n v="2.0671459247417272"/>
    <n v="0"/>
    <n v="1.691263282172373"/>
    <n v="2.4498229043683586"/>
    <n v="0.13872491145218419"/>
    <n v="0"/>
    <n v="0"/>
    <n v="2.5297370705803686"/>
    <n v="0"/>
    <n v="0"/>
    <n v="0"/>
    <n v="0"/>
    <n v="0"/>
    <n v="12.641739485626985"/>
    <n v="5.8321913170537005"/>
    <n v="0"/>
    <n v="11"/>
    <s v="202111"/>
    <s v="2021-11-01"/>
  </r>
  <r>
    <s v="VSR"/>
    <x v="19"/>
    <s v="14005020-19"/>
    <n v="2021"/>
    <s v="Noviembre"/>
    <n v="7.5"/>
    <s v="USD"/>
    <n v="303.75"/>
    <n v="92.389439939712815"/>
    <n v="0"/>
    <n v="11.25"/>
    <n v="2.0671459247417272"/>
    <n v="0"/>
    <n v="1.691263282172373"/>
    <n v="2.4498229043683586"/>
    <n v="0.13872491145218419"/>
    <n v="0"/>
    <n v="0"/>
    <n v="2.5297370705803686"/>
    <n v="0"/>
    <n v="0"/>
    <n v="0"/>
    <n v="0"/>
    <n v="0"/>
    <n v="12.641739485626985"/>
    <n v="5.8321913170537005"/>
    <n v="0"/>
    <n v="11"/>
    <s v="202111"/>
    <s v="2021-11-01"/>
  </r>
  <r>
    <s v="VSR"/>
    <x v="19"/>
    <s v="14005016-17"/>
    <n v="2021"/>
    <s v="Noviembre"/>
    <n v="15"/>
    <s v="USD"/>
    <n v="1080"/>
    <n v="408.10799940400915"/>
    <n v="0"/>
    <n v="45"/>
    <n v="4.1342918494834544"/>
    <n v="0"/>
    <n v="3.382526564344746"/>
    <n v="4.8996458087367172"/>
    <n v="0.27744982290436837"/>
    <n v="0"/>
    <n v="0"/>
    <n v="8.9946206953968648"/>
    <n v="0"/>
    <n v="0"/>
    <n v="0"/>
    <n v="0"/>
    <n v="0"/>
    <n v="29.218625525490097"/>
    <n v="11.664382634107401"/>
    <n v="0"/>
    <n v="11"/>
    <s v="202111"/>
    <s v="2021-11-01"/>
  </r>
  <r>
    <s v="VSR"/>
    <x v="19"/>
    <s v="14004809-17"/>
    <n v="2021"/>
    <s v="Noviembre"/>
    <n v="15"/>
    <s v="USD"/>
    <n v="1080"/>
    <n v="458.84353506389652"/>
    <n v="0"/>
    <n v="45"/>
    <n v="4.1342918494834544"/>
    <n v="0"/>
    <n v="3.382526564344746"/>
    <n v="4.8996458087367172"/>
    <n v="0.27744982290436837"/>
    <n v="0"/>
    <n v="0"/>
    <n v="8.9946206953968648"/>
    <n v="0"/>
    <n v="0"/>
    <n v="0"/>
    <n v="0"/>
    <n v="0"/>
    <n v="29.218625525490097"/>
    <n v="11.664382634107401"/>
    <n v="0"/>
    <n v="11"/>
    <s v="202111"/>
    <s v="2021-11-01"/>
  </r>
  <r>
    <s v="VSR"/>
    <x v="19"/>
    <s v="14004944-16"/>
    <n v="2021"/>
    <s v="Noviembre"/>
    <n v="66"/>
    <s v="USD"/>
    <n v="4257"/>
    <n v="2379.5650120212067"/>
    <n v="0"/>
    <n v="198"/>
    <n v="0"/>
    <n v="425.7"/>
    <n v="14.883116883116882"/>
    <n v="21.558441558441558"/>
    <n v="1.2207792207792207"/>
    <n v="0"/>
    <n v="0"/>
    <n v="35.453796574355977"/>
    <n v="0"/>
    <n v="0"/>
    <n v="0"/>
    <n v="0"/>
    <n v="0"/>
    <n v="550.13941782676625"/>
    <n v="51.323283590072563"/>
    <n v="0"/>
    <n v="11"/>
    <s v="202111"/>
    <s v="2021-11-01"/>
  </r>
  <r>
    <s v="VIA"/>
    <x v="20"/>
    <s v="14003643-18"/>
    <n v="2021"/>
    <s v="Noviembre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IA"/>
    <x v="20"/>
    <s v="14003963-18"/>
    <n v="2021"/>
    <s v="Noviembre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IA"/>
    <x v="20"/>
    <s v="14004785-19"/>
    <n v="2021"/>
    <s v="Noviembre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IA"/>
    <x v="20"/>
    <s v="14004919-16"/>
    <n v="2021"/>
    <s v="Noviembre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IA"/>
    <x v="21"/>
    <s v="14003549-19"/>
    <n v="2021"/>
    <s v="Noviembre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IA"/>
    <x v="21"/>
    <s v="14004432-18"/>
    <n v="2021"/>
    <s v="Noviembre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2"/>
    <s v="14004814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2"/>
    <s v="14004947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2"/>
    <s v="14004840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2"/>
    <s v="14004841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2"/>
    <s v="14004816-18"/>
    <n v="2021"/>
    <s v="Noviembre"/>
    <n v="11.1"/>
    <s v="USD"/>
    <n v="421.8"/>
    <n v="182.762157314061"/>
    <n v="44.954999999999998"/>
    <n v="54.945"/>
    <n v="3.0593759686177564"/>
    <n v="0"/>
    <n v="3.225487012987013"/>
    <n v="4.9853896103896096"/>
    <n v="0.28230519480519478"/>
    <n v="0"/>
    <n v="0"/>
    <n v="0"/>
    <n v="0"/>
    <n v="0"/>
    <n v="0"/>
    <n v="0"/>
    <n v="0"/>
    <n v="8.4931818181818173"/>
    <n v="0"/>
    <n v="0"/>
    <n v="11"/>
    <s v="202111"/>
    <s v="2021-11-01"/>
  </r>
  <r>
    <s v="VSR"/>
    <x v="22"/>
    <s v="14004813-18"/>
    <n v="2021"/>
    <s v="Noviembre"/>
    <n v="320.47499999999997"/>
    <s v="USD"/>
    <n v="12178.05"/>
    <n v="6063.6140843734365"/>
    <n v="1297.9237499999999"/>
    <n v="1586.3512499999999"/>
    <n v="88.329145364214"/>
    <n v="0"/>
    <n v="93.125040584415572"/>
    <n v="143.93628246753244"/>
    <n v="8.1506087662337645"/>
    <n v="0"/>
    <n v="0"/>
    <n v="0"/>
    <n v="0"/>
    <n v="0"/>
    <n v="0"/>
    <n v="0"/>
    <n v="0"/>
    <n v="245.2119318181818"/>
    <n v="0"/>
    <n v="0"/>
    <n v="11"/>
    <s v="202111"/>
    <s v="2021-11-01"/>
  </r>
  <r>
    <s v="VSR"/>
    <x v="22"/>
    <s v="14004815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2"/>
    <s v="14004817-19"/>
    <n v="2021"/>
    <s v="Noviembre"/>
    <n v="125.69999999999999"/>
    <s v="USD"/>
    <n v="5279.4"/>
    <n v="1796.4710620142328"/>
    <n v="509.08499999999998"/>
    <n v="622.21500000000003"/>
    <n v="34.645365698671348"/>
    <n v="0"/>
    <n v="36.526461038961038"/>
    <n v="56.456168831168824"/>
    <n v="3.1969155844155837"/>
    <n v="0"/>
    <n v="0"/>
    <n v="0"/>
    <n v="0"/>
    <n v="0"/>
    <n v="0"/>
    <n v="0"/>
    <n v="0"/>
    <n v="96.179545454545448"/>
    <n v="0"/>
    <n v="0"/>
    <n v="11"/>
    <s v="202111"/>
    <s v="2021-11-01"/>
  </r>
  <r>
    <s v="VSR"/>
    <x v="22"/>
    <s v="14004946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2"/>
    <s v="14004934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2"/>
    <s v="14004819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2"/>
    <s v="14004818-19"/>
    <n v="2021"/>
    <s v="Noviembre"/>
    <n v="213.97499999999999"/>
    <s v="USD"/>
    <n v="8986.9499999999989"/>
    <n v="2635.870721480007"/>
    <n v="866.59875"/>
    <n v="1059.17625"/>
    <n v="58.975673232881476"/>
    <n v="0"/>
    <n v="62.177800324675324"/>
    <n v="96.103490259740255"/>
    <n v="5.4420048701298702"/>
    <n v="0"/>
    <n v="0"/>
    <n v="0"/>
    <n v="0"/>
    <n v="0"/>
    <n v="0"/>
    <n v="0"/>
    <n v="0"/>
    <n v="163.72329545454545"/>
    <n v="0"/>
    <n v="0"/>
    <n v="11"/>
    <s v="202111"/>
    <s v="2021-11-01"/>
  </r>
  <r>
    <s v="VSR"/>
    <x v="22"/>
    <s v="14004011-15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2"/>
    <s v="14004013-17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2"/>
    <s v="14002606-14"/>
    <n v="2021"/>
    <s v="Noviembre"/>
    <n v="42"/>
    <s v="USD"/>
    <n v="2520"/>
    <n v="1391.6899892395968"/>
    <n v="151.20000000000002"/>
    <n v="184.8"/>
    <n v="11.576017178553673"/>
    <n v="0"/>
    <n v="12.204545454545455"/>
    <n v="18.863636363636363"/>
    <n v="1.0681818181818181"/>
    <n v="0"/>
    <n v="0"/>
    <n v="0"/>
    <n v="0"/>
    <n v="0"/>
    <n v="0"/>
    <n v="0"/>
    <n v="0"/>
    <n v="32.13636363636364"/>
    <n v="0"/>
    <n v="0"/>
    <n v="11"/>
    <s v="202111"/>
    <s v="2021-11-01"/>
  </r>
  <r>
    <s v="VSR"/>
    <x v="22"/>
    <s v="14004916-16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3"/>
    <s v="14004889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3"/>
    <s v="14004744-18"/>
    <n v="2021"/>
    <s v="Noviembre"/>
    <n v="30"/>
    <s v="USD"/>
    <n v="1050"/>
    <n v="491.72757015359213"/>
    <n v="0"/>
    <n v="60"/>
    <n v="8.2685836989669088"/>
    <n v="0"/>
    <n v="8.1463990554899635"/>
    <n v="9.7992916174734344"/>
    <n v="0.55489964580873674"/>
    <n v="0"/>
    <n v="0"/>
    <n v="0"/>
    <n v="0"/>
    <n v="0"/>
    <n v="0"/>
    <n v="0"/>
    <n v="0"/>
    <n v="21.700956723217363"/>
    <n v="3.2003664044452296"/>
    <n v="0"/>
    <n v="11"/>
    <s v="202111"/>
    <s v="2021-11-01"/>
  </r>
  <r>
    <s v="VSR"/>
    <x v="23"/>
    <s v="14004893-18"/>
    <n v="2021"/>
    <s v="Noviembre"/>
    <n v="60"/>
    <s v="USD"/>
    <n v="1920"/>
    <n v="649.23964202402476"/>
    <n v="0"/>
    <n v="120"/>
    <n v="16.537167397933818"/>
    <n v="0"/>
    <n v="16.292798110979927"/>
    <n v="19.598583234946869"/>
    <n v="1.1097992916174735"/>
    <n v="0"/>
    <n v="0"/>
    <n v="0"/>
    <n v="0"/>
    <n v="0"/>
    <n v="0"/>
    <n v="0"/>
    <n v="0"/>
    <n v="43.401913446434726"/>
    <n v="6.4007328088904591"/>
    <n v="0"/>
    <n v="11"/>
    <s v="202111"/>
    <s v="2021-11-01"/>
  </r>
  <r>
    <s v="VSR"/>
    <x v="23"/>
    <s v="14004891-19"/>
    <n v="2021"/>
    <s v="Noviembre"/>
    <n v="285"/>
    <s v="USD"/>
    <n v="9120"/>
    <n v="3487.980333855648"/>
    <n v="0"/>
    <n v="570"/>
    <n v="78.551545140185638"/>
    <n v="0"/>
    <n v="77.390791027154663"/>
    <n v="93.093270365997626"/>
    <n v="5.2715466351829985"/>
    <n v="0"/>
    <n v="0"/>
    <n v="0"/>
    <n v="0"/>
    <n v="0"/>
    <n v="0"/>
    <n v="0"/>
    <n v="0"/>
    <n v="206.15908887056497"/>
    <n v="30.403480842229683"/>
    <n v="0"/>
    <n v="11"/>
    <s v="202111"/>
    <s v="2021-11-01"/>
  </r>
  <r>
    <s v="VSR"/>
    <x v="23"/>
    <s v="14004681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3"/>
    <s v="14004834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4"/>
    <s v="14003816-18"/>
    <n v="2021"/>
    <s v="Noviembre"/>
    <n v="16.8"/>
    <s v="USD"/>
    <n v="417.14400000000001"/>
    <n v="196.63452782437048"/>
    <n v="0"/>
    <n v="20.16"/>
    <n v="4.630406871421469"/>
    <n v="0"/>
    <n v="5.9079102715466361"/>
    <n v="5.8795749704840619"/>
    <n v="0.33293978748524206"/>
    <n v="0"/>
    <n v="0"/>
    <n v="3.4741222734820649"/>
    <n v="0"/>
    <n v="0"/>
    <n v="0"/>
    <n v="0"/>
    <n v="0"/>
    <n v="17.386752489487336"/>
    <n v="1.7922051864893287"/>
    <n v="0"/>
    <n v="11"/>
    <s v="202111"/>
    <s v="2021-11-01"/>
  </r>
  <r>
    <s v="VSR"/>
    <x v="24"/>
    <s v="14003812-19"/>
    <n v="2021"/>
    <s v="Noviembre"/>
    <n v="3.9"/>
    <s v="USD"/>
    <n v="96.836999999999989"/>
    <n v="49.817358758538063"/>
    <n v="0"/>
    <n v="4.68"/>
    <n v="1.0749158808656982"/>
    <n v="0"/>
    <n v="1.3714791701804687"/>
    <n v="1.3649013324338002"/>
    <n v="7.7289593523359748E-2"/>
    <n v="0"/>
    <n v="0"/>
    <n v="0.80649267062976504"/>
    <n v="0"/>
    <n v="0"/>
    <n v="0"/>
    <n v="0"/>
    <n v="0"/>
    <n v="4.0362103993452738"/>
    <n v="0.41604763257787986"/>
    <n v="0"/>
    <n v="11"/>
    <s v="202111"/>
    <s v="2021-11-01"/>
  </r>
  <r>
    <s v="VSR"/>
    <x v="24"/>
    <s v="14003820-18"/>
    <n v="2021"/>
    <s v="Noviembre"/>
    <n v="12.6"/>
    <s v="USD"/>
    <n v="312.85799999999995"/>
    <n v="175.9519495558082"/>
    <n v="0"/>
    <n v="15.12"/>
    <n v="3.4728051535661018"/>
    <n v="0"/>
    <n v="4.4309327036599768"/>
    <n v="4.4096812278630457"/>
    <n v="0.24970484061393153"/>
    <n v="0"/>
    <n v="0"/>
    <n v="2.6055917051115483"/>
    <n v="0"/>
    <n v="0"/>
    <n v="0"/>
    <n v="0"/>
    <n v="0"/>
    <n v="13.0400643671155"/>
    <n v="1.3441538898669962"/>
    <n v="0"/>
    <n v="11"/>
    <s v="202111"/>
    <s v="2021-11-01"/>
  </r>
  <r>
    <s v="VSR"/>
    <x v="24"/>
    <s v="14003817-19"/>
    <n v="2021"/>
    <s v="Noviembre"/>
    <n v="9.9"/>
    <s v="USD"/>
    <n v="245.81699999999998"/>
    <n v="124.66710505483529"/>
    <n v="0"/>
    <n v="11.88"/>
    <n v="2.7286326206590803"/>
    <n v="0"/>
    <n v="3.4814471243042675"/>
    <n v="3.464749536178108"/>
    <n v="0.19619666048237477"/>
    <n v="0"/>
    <n v="0"/>
    <n v="2.047250625444788"/>
    <n v="0"/>
    <n v="0"/>
    <n v="0"/>
    <n v="0"/>
    <n v="0"/>
    <n v="10.245764859876463"/>
    <n v="1.0561209134669258"/>
    <n v="0"/>
    <n v="11"/>
    <s v="202111"/>
    <s v="2021-11-01"/>
  </r>
  <r>
    <s v="VSR"/>
    <x v="24"/>
    <s v="14004704-19"/>
    <n v="2021"/>
    <s v="Noviembre"/>
    <n v="90"/>
    <s v="USD"/>
    <n v="2182.5"/>
    <n v="1021.5294113708161"/>
    <n v="0"/>
    <n v="104.39999999999999"/>
    <n v="24.805751096900728"/>
    <n v="0"/>
    <n v="31.649519311856977"/>
    <n v="31.497723056164613"/>
    <n v="1.7836060043852253"/>
    <n v="0"/>
    <n v="0"/>
    <n v="18.176629321947832"/>
    <n v="0"/>
    <n v="0"/>
    <n v="0"/>
    <n v="0"/>
    <n v="0"/>
    <n v="92.708576907690329"/>
    <n v="9.6010992133356883"/>
    <n v="0"/>
    <n v="11"/>
    <s v="202111"/>
    <s v="2021-11-01"/>
  </r>
  <r>
    <s v="VSR"/>
    <x v="24"/>
    <s v="14004703-19"/>
    <n v="2021"/>
    <s v="Noviembre"/>
    <n v="18"/>
    <s v="USD"/>
    <n v="596.16"/>
    <n v="378.24544946574156"/>
    <n v="0"/>
    <n v="20.88"/>
    <n v="4.961150219380146"/>
    <n v="0"/>
    <n v="6.3299038623713946"/>
    <n v="6.299544611232923"/>
    <n v="0.35672120087704506"/>
    <n v="0"/>
    <n v="0"/>
    <n v="4.9650306238590698"/>
    <n v="0"/>
    <n v="0"/>
    <n v="0"/>
    <n v="0"/>
    <n v="0"/>
    <n v="19.871420141007569"/>
    <n v="1.9202198426671377"/>
    <n v="0"/>
    <n v="11"/>
    <s v="202111"/>
    <s v="2021-11-01"/>
  </r>
  <r>
    <s v="VSR"/>
    <x v="24"/>
    <s v="14004706-19"/>
    <n v="2021"/>
    <s v="Noviembre"/>
    <n v="55.5"/>
    <s v="USD"/>
    <n v="1345.875"/>
    <n v="694.38128023633863"/>
    <n v="0"/>
    <n v="64.38"/>
    <n v="15.296879843088782"/>
    <n v="0"/>
    <n v="19.517203575645134"/>
    <n v="19.423595884634846"/>
    <n v="1.099890369370889"/>
    <n v="0"/>
    <n v="0"/>
    <n v="11.208921415201164"/>
    <n v="0"/>
    <n v="0"/>
    <n v="0"/>
    <n v="0"/>
    <n v="0"/>
    <n v="57.170289093075709"/>
    <n v="5.9206778482236739"/>
    <n v="0"/>
    <n v="11"/>
    <s v="202111"/>
    <s v="2021-11-01"/>
  </r>
  <r>
    <s v="VSR"/>
    <x v="24"/>
    <s v="14004701-19"/>
    <n v="2021"/>
    <s v="Noviembre"/>
    <n v="19.8"/>
    <s v="USD"/>
    <n v="655.77599999999995"/>
    <n v="431.58631598902844"/>
    <n v="0"/>
    <n v="23.76"/>
    <n v="5.4572652413181606"/>
    <n v="0"/>
    <n v="6.962894248608535"/>
    <n v="6.929499072356216"/>
    <n v="0.39239332096474955"/>
    <n v="0"/>
    <n v="0"/>
    <n v="5.4615336862449766"/>
    <n v="0"/>
    <n v="0"/>
    <n v="0"/>
    <n v="0"/>
    <n v="0"/>
    <n v="21.858562155108327"/>
    <n v="2.1122418269338517"/>
    <n v="0"/>
    <n v="11"/>
    <s v="202111"/>
    <s v="2021-11-01"/>
  </r>
  <r>
    <s v="VSR"/>
    <x v="24"/>
    <s v="14004705-19"/>
    <n v="2021"/>
    <s v="Noviembre"/>
    <n v="72"/>
    <s v="USD"/>
    <n v="1746"/>
    <n v="979.94383588254038"/>
    <n v="0"/>
    <n v="83.52"/>
    <n v="19.844600877520584"/>
    <n v="0"/>
    <n v="25.319615449485578"/>
    <n v="25.198178444931692"/>
    <n v="1.4268848035081803"/>
    <n v="0"/>
    <n v="0"/>
    <n v="14.541303457558266"/>
    <n v="0"/>
    <n v="0"/>
    <n v="0"/>
    <n v="0"/>
    <n v="0"/>
    <n v="74.16686152615226"/>
    <n v="7.680879370668551"/>
    <n v="0"/>
    <n v="11"/>
    <s v="202111"/>
    <s v="2021-11-01"/>
  </r>
  <r>
    <s v="VSR"/>
    <x v="24"/>
    <s v="14004702-19"/>
    <n v="2021"/>
    <s v="Noviembre"/>
    <n v="27"/>
    <s v="USD"/>
    <n v="894.2399999999999"/>
    <n v="628.38828924332017"/>
    <n v="0"/>
    <n v="31.319999999999997"/>
    <n v="7.4417253290702181"/>
    <n v="0"/>
    <n v="9.4948557935570914"/>
    <n v="9.4493169168493854"/>
    <n v="0.5350818013155676"/>
    <n v="0"/>
    <n v="0"/>
    <n v="7.4475459357886038"/>
    <n v="0"/>
    <n v="0"/>
    <n v="0"/>
    <n v="0"/>
    <n v="0"/>
    <n v="29.807130211511353"/>
    <n v="2.8803297640007064"/>
    <n v="0"/>
    <n v="11"/>
    <s v="202111"/>
    <s v="2021-11-01"/>
  </r>
  <r>
    <s v="VSR"/>
    <x v="24"/>
    <s v="14004693-19"/>
    <n v="2021"/>
    <s v="Noviembre"/>
    <n v="99"/>
    <s v="USD"/>
    <n v="2400.75"/>
    <n v="1211.6142212340669"/>
    <n v="0"/>
    <n v="118.8"/>
    <n v="27.2863262065908"/>
    <n v="0"/>
    <n v="34.814471243042675"/>
    <n v="34.647495361781083"/>
    <n v="1.9619666048237479"/>
    <n v="0"/>
    <n v="0"/>
    <n v="19.994292254142618"/>
    <n v="0"/>
    <n v="0"/>
    <n v="0"/>
    <n v="0"/>
    <n v="0"/>
    <n v="101.97943459845938"/>
    <n v="10.561209134669257"/>
    <n v="0"/>
    <n v="11"/>
    <s v="202111"/>
    <s v="2021-11-01"/>
  </r>
  <r>
    <s v="VSR"/>
    <x v="24"/>
    <s v="14004687-19"/>
    <n v="2021"/>
    <s v="Noviembre"/>
    <n v="67.2"/>
    <s v="USD"/>
    <n v="2225.6639999999998"/>
    <n v="1471.8034313225926"/>
    <n v="0"/>
    <n v="80.64"/>
    <n v="18.521627485685876"/>
    <n v="0"/>
    <n v="23.631641086186544"/>
    <n v="23.518299881936247"/>
    <n v="1.3317591499409682"/>
    <n v="0"/>
    <n v="0"/>
    <n v="18.536114329073857"/>
    <n v="0"/>
    <n v="0"/>
    <n v="0"/>
    <n v="0"/>
    <n v="0"/>
    <n v="74.186635193094929"/>
    <n v="7.1688207459573148"/>
    <n v="0"/>
    <n v="11"/>
    <s v="202111"/>
    <s v="2021-11-01"/>
  </r>
  <r>
    <s v="VSR"/>
    <x v="24"/>
    <s v="14004943-16"/>
    <n v="2021"/>
    <s v="Noviembre"/>
    <n v="2.6999999999999997"/>
    <s v="USD"/>
    <n v="196.01999999999995"/>
    <n v="91.108553735153279"/>
    <n v="0"/>
    <n v="29.43"/>
    <n v="0"/>
    <n v="0"/>
    <n v="0.9494855793557091"/>
    <n v="0.9449316916849384"/>
    <n v="5.3508180131556747E-2"/>
    <n v="0"/>
    <n v="0"/>
    <n v="1.6325236562145307"/>
    <n v="0"/>
    <n v="0"/>
    <n v="0"/>
    <n v="0"/>
    <n v="0"/>
    <n v="3.8684820837868052"/>
    <n v="0.28803297640007064"/>
    <n v="0"/>
    <n v="11"/>
    <s v="202111"/>
    <s v="2021-11-01"/>
  </r>
  <r>
    <s v="VSR"/>
    <x v="25"/>
    <s v="14004739-19"/>
    <n v="2021"/>
    <s v="Noviembre"/>
    <n v="47.4"/>
    <s v="EUR"/>
    <n v="963.54719999999998"/>
    <n v="585.64589797236181"/>
    <n v="0"/>
    <n v="39.104999999999997"/>
    <n v="13.064362244367716"/>
    <n v="0"/>
    <n v="23.382475232277603"/>
    <n v="21.867845593142036"/>
    <n v="1.4294697397464198"/>
    <n v="0"/>
    <n v="0"/>
    <n v="0"/>
    <n v="0"/>
    <n v="0"/>
    <n v="0"/>
    <n v="0"/>
    <n v="0"/>
    <n v="51.736369484189524"/>
    <n v="5.0565789190234627"/>
    <n v="0"/>
    <n v="11"/>
    <s v="202111"/>
    <s v="2021-11-01"/>
  </r>
  <r>
    <s v="VSR"/>
    <x v="25"/>
    <s v="14003165-16"/>
    <n v="2021"/>
    <s v="Noviembre"/>
    <n v="0"/>
    <s v="E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5"/>
    <s v="14003720-18"/>
    <n v="2021"/>
    <s v="Noviembre"/>
    <n v="2691"/>
    <s v="EUR"/>
    <n v="68200.703999999998"/>
    <n v="35022.778755080435"/>
    <n v="0"/>
    <n v="21549.527999999998"/>
    <n v="741.69195779733172"/>
    <n v="0"/>
    <n v="1327.4734356552542"/>
    <n v="1241.4846517119247"/>
    <n v="81.154073199527744"/>
    <n v="0"/>
    <n v="0"/>
    <n v="0"/>
    <n v="0"/>
    <n v="0"/>
    <n v="0"/>
    <n v="0"/>
    <n v="0"/>
    <n v="2937.1850270454438"/>
    <n v="287.07286647873707"/>
    <n v="0"/>
    <n v="11"/>
    <s v="202111"/>
    <s v="2021-11-01"/>
  </r>
  <r>
    <s v="VSR"/>
    <x v="25"/>
    <s v="14003719-19"/>
    <n v="2021"/>
    <s v="Noviembre"/>
    <n v="2250"/>
    <s v="EUR"/>
    <n v="57024"/>
    <n v="28026.135149127345"/>
    <n v="0"/>
    <n v="18018"/>
    <n v="620.14377742251816"/>
    <n v="0"/>
    <n v="1109.9276217853294"/>
    <n v="1038.0306452440841"/>
    <n v="67.854576253785751"/>
    <n v="0"/>
    <n v="0"/>
    <n v="0"/>
    <n v="0"/>
    <n v="0"/>
    <n v="0"/>
    <n v="0"/>
    <n v="0"/>
    <n v="2455.8403236165914"/>
    <n v="240.02748033339222"/>
    <n v="0"/>
    <n v="11"/>
    <s v="202111"/>
    <s v="2021-11-01"/>
  </r>
  <r>
    <s v="VSR"/>
    <x v="25"/>
    <s v="14005008-16"/>
    <n v="2021"/>
    <s v="Noviembre"/>
    <n v="420"/>
    <s v="EUR"/>
    <n v="23562"/>
    <n v="13956.513537419531"/>
    <n v="0"/>
    <n v="1053.3599999999999"/>
    <n v="115.76017178553673"/>
    <n v="0"/>
    <n v="207.18648939992818"/>
    <n v="193.76572044556238"/>
    <n v="12.66618756737334"/>
    <n v="0"/>
    <n v="0"/>
    <n v="0"/>
    <n v="0"/>
    <n v="0"/>
    <n v="0"/>
    <n v="0"/>
    <n v="0"/>
    <n v="458.42352707509713"/>
    <n v="44.805129662233213"/>
    <n v="0"/>
    <n v="11"/>
    <s v="202111"/>
    <s v="2021-11-01"/>
  </r>
  <r>
    <s v="VSR"/>
    <x v="25"/>
    <s v="14004090-19"/>
    <n v="2021"/>
    <s v="Noviembre"/>
    <n v="963"/>
    <s v="EUR"/>
    <n v="23548.239000000001"/>
    <n v="15055.208209723893"/>
    <n v="0"/>
    <n v="3273.2370000000001"/>
    <n v="265.42153673683777"/>
    <n v="0"/>
    <n v="475.04902212412105"/>
    <n v="444.277116164468"/>
    <n v="29.041758636620301"/>
    <n v="0"/>
    <n v="0"/>
    <n v="0"/>
    <n v="0"/>
    <n v="0"/>
    <n v="0"/>
    <n v="0"/>
    <n v="0"/>
    <n v="1051.0996585079013"/>
    <n v="102.73176158269186"/>
    <n v="0"/>
    <n v="11"/>
    <s v="202111"/>
    <s v="2021-11-01"/>
  </r>
  <r>
    <s v="VSR"/>
    <x v="25"/>
    <s v="14004494-19"/>
    <n v="2021"/>
    <s v="Noviembre"/>
    <n v="0"/>
    <s v="E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6"/>
    <s v="14004682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6"/>
    <s v="14004685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6"/>
    <s v="14004686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6"/>
    <s v="14004683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6"/>
    <s v="14004684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6"/>
    <s v="14003875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6"/>
    <s v="14003876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6"/>
    <s v="14003877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6"/>
    <s v="14003879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6"/>
    <s v="14004300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6"/>
    <s v="14004777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6"/>
    <s v="14003881-0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6"/>
    <s v="14003887-10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6"/>
    <s v="14004919-16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7"/>
    <s v="14003595-20"/>
    <n v="2021"/>
    <s v="Noviembre"/>
    <n v="81"/>
    <s v="USD"/>
    <n v="3240"/>
    <n v="2485.3610913176012"/>
    <n v="0"/>
    <n v="0"/>
    <n v="22.325175987210656"/>
    <n v="0"/>
    <n v="166.09706083390296"/>
    <n v="74.906517630975841"/>
    <n v="7.6534920188170954"/>
    <n v="0"/>
    <n v="0"/>
    <n v="26.983862086190598"/>
    <n v="0"/>
    <n v="0"/>
    <n v="0"/>
    <n v="0"/>
    <n v="0"/>
    <n v="284.28192186188858"/>
    <n v="8.6409892920021196"/>
    <n v="0"/>
    <n v="11"/>
    <s v="202111"/>
    <s v="2021-11-01"/>
  </r>
  <r>
    <s v="VSR"/>
    <x v="27"/>
    <s v="14004794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8"/>
    <s v="14004202-14"/>
    <n v="2021"/>
    <s v="Noviembre"/>
    <n v="0"/>
    <s v="GB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29"/>
    <s v="14004612-18"/>
    <n v="2021"/>
    <s v="Noviembre"/>
    <n v="75.599999999999994"/>
    <s v="USD"/>
    <n v="2385.9359999999997"/>
    <n v="1480.1211633891805"/>
    <n v="0"/>
    <n v="0"/>
    <n v="20.836830921396611"/>
    <n v="0"/>
    <n v="35.999999999999993"/>
    <n v="50.303030303030305"/>
    <n v="2.8484848484848482"/>
    <n v="0"/>
    <n v="0"/>
    <n v="19.870916040270753"/>
    <n v="0"/>
    <n v="0"/>
    <n v="0"/>
    <n v="0"/>
    <n v="0"/>
    <n v="117.08735453098788"/>
    <n v="8.064923339201977"/>
    <n v="0"/>
    <n v="11"/>
    <s v="202111"/>
    <s v="2021-11-01"/>
  </r>
  <r>
    <s v="VSR"/>
    <x v="29"/>
    <s v="14004625-18"/>
    <n v="2021"/>
    <s v="Noviembre"/>
    <n v="126"/>
    <s v="USD"/>
    <n v="3976.56"/>
    <n v="2438.6085426150212"/>
    <n v="0"/>
    <n v="0"/>
    <n v="34.728051535661017"/>
    <n v="0"/>
    <n v="60.000000000000014"/>
    <n v="83.838383838383848"/>
    <n v="4.7474747474747474"/>
    <n v="0"/>
    <n v="0"/>
    <n v="33.118193400451261"/>
    <n v="0"/>
    <n v="0"/>
    <n v="0"/>
    <n v="0"/>
    <n v="0"/>
    <n v="195.14559088497981"/>
    <n v="13.441538898669963"/>
    <n v="0"/>
    <n v="11"/>
    <s v="202111"/>
    <s v="2021-11-01"/>
  </r>
  <r>
    <s v="VSR"/>
    <x v="29"/>
    <s v="14004609-18"/>
    <n v="2021"/>
    <s v="Noviembre"/>
    <n v="41.4"/>
    <s v="USD"/>
    <n v="1306.5839999999998"/>
    <n v="730.35263691033174"/>
    <n v="0"/>
    <n v="0"/>
    <n v="11.410645504574335"/>
    <n v="0"/>
    <n v="19.714285714285715"/>
    <n v="27.546897546897551"/>
    <n v="1.5598845598845599"/>
    <n v="0"/>
    <n v="0"/>
    <n v="10.881692117291127"/>
    <n v="0"/>
    <n v="0"/>
    <n v="0"/>
    <n v="0"/>
    <n v="0"/>
    <n v="64.119265576493362"/>
    <n v="4.4165056381344163"/>
    <n v="0"/>
    <n v="11"/>
    <s v="202111"/>
    <s v="2021-11-01"/>
  </r>
  <r>
    <s v="VSR"/>
    <x v="30"/>
    <s v="14002618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31"/>
    <s v="14004732-17"/>
    <n v="2021"/>
    <s v="Noviembre"/>
    <n v="43.199999999999996"/>
    <s v="USD"/>
    <n v="4665.5999999999995"/>
    <n v="2352.5927312713866"/>
    <n v="0"/>
    <n v="319.68"/>
    <n v="11.906760526512349"/>
    <n v="233.28"/>
    <n v="7.7060351413292585"/>
    <n v="0"/>
    <n v="0.77555385790679898"/>
    <n v="0"/>
    <n v="0"/>
    <n v="0"/>
    <n v="0"/>
    <n v="0"/>
    <n v="0"/>
    <n v="0"/>
    <n v="0"/>
    <n v="254.47337919888434"/>
    <n v="12.711790199648288"/>
    <n v="0"/>
    <n v="11"/>
    <s v="202111"/>
    <s v="2021-11-01"/>
  </r>
  <r>
    <s v="VSR"/>
    <x v="31"/>
    <s v="14004774-19"/>
    <n v="2021"/>
    <s v="Noviembre"/>
    <n v="450"/>
    <s v="USD"/>
    <n v="16663.5"/>
    <n v="7251.4863231156105"/>
    <n v="0"/>
    <n v="1733.175"/>
    <n v="124.02875548450363"/>
    <n v="833.17500000000007"/>
    <n v="80.271199388846455"/>
    <n v="0"/>
    <n v="8.0786860198624915"/>
    <n v="0"/>
    <n v="0"/>
    <n v="0"/>
    <n v="0"/>
    <n v="0"/>
    <n v="0"/>
    <n v="0"/>
    <n v="0"/>
    <n v="1053.9393666550454"/>
    <n v="132.41448124633635"/>
    <n v="0"/>
    <n v="11"/>
    <s v="202111"/>
    <s v="2021-11-01"/>
  </r>
  <r>
    <s v="VSR"/>
    <x v="31"/>
    <s v="14004773-19"/>
    <n v="2021"/>
    <s v="Noviembre"/>
    <n v="540"/>
    <s v="USD"/>
    <n v="19996.2"/>
    <n v="7761.9775169984314"/>
    <n v="0"/>
    <n v="2079.81"/>
    <n v="148.83450658140436"/>
    <n v="999.81000000000006"/>
    <n v="96.325439266615732"/>
    <n v="0"/>
    <n v="9.6944232238349883"/>
    <n v="0"/>
    <n v="0"/>
    <n v="0"/>
    <n v="0"/>
    <n v="0"/>
    <n v="0"/>
    <n v="0"/>
    <n v="0"/>
    <n v="1264.7272399860544"/>
    <n v="158.89737749560362"/>
    <n v="0"/>
    <n v="11"/>
    <s v="202111"/>
    <s v="2021-11-01"/>
  </r>
  <r>
    <s v="VSR"/>
    <x v="31"/>
    <s v="14004731-18"/>
    <n v="2021"/>
    <s v="Noviembre"/>
    <n v="380.09999999999997"/>
    <s v="USD"/>
    <n v="14075.102999999999"/>
    <n v="7598.0998165485016"/>
    <n v="0"/>
    <n v="1463.9551499999998"/>
    <n v="104.76295546591074"/>
    <n v="703.75514999999996"/>
    <n v="67.802406417112294"/>
    <n v="0"/>
    <n v="6.8237967914438507"/>
    <n v="0"/>
    <n v="0"/>
    <n v="0"/>
    <n v="0"/>
    <n v="0"/>
    <n v="0"/>
    <n v="0"/>
    <n v="0"/>
    <n v="890.22745170129485"/>
    <n v="111.84609849273876"/>
    <n v="0"/>
    <n v="11"/>
    <s v="202111"/>
    <s v="2021-11-01"/>
  </r>
  <r>
    <s v="VSR"/>
    <x v="31"/>
    <s v="14004725-19"/>
    <n v="2021"/>
    <s v="Noviembre"/>
    <n v="630"/>
    <s v="USD"/>
    <n v="17577"/>
    <n v="7150.7058795957109"/>
    <n v="0"/>
    <n v="2138.85"/>
    <n v="173.64025767830509"/>
    <n v="878.85"/>
    <n v="112.37967914438502"/>
    <n v="0"/>
    <n v="11.310160427807489"/>
    <n v="0"/>
    <n v="0"/>
    <n v="0"/>
    <n v="0"/>
    <n v="0"/>
    <n v="0"/>
    <n v="0"/>
    <n v="0"/>
    <n v="1187.9201133170634"/>
    <n v="185.38027374487089"/>
    <n v="0"/>
    <n v="11"/>
    <s v="202111"/>
    <s v="2021-11-01"/>
  </r>
  <r>
    <s v="VSR"/>
    <x v="31"/>
    <s v="14004726-19"/>
    <n v="2021"/>
    <s v="Noviembre"/>
    <n v="300"/>
    <s v="USD"/>
    <n v="8370"/>
    <n v="3297.5755446655789"/>
    <n v="0"/>
    <n v="1018.5"/>
    <n v="82.685836989669099"/>
    <n v="418.5"/>
    <n v="53.514132925897641"/>
    <n v="0"/>
    <n v="5.385790679908327"/>
    <n v="0"/>
    <n v="0"/>
    <n v="0"/>
    <n v="0"/>
    <n v="0"/>
    <n v="0"/>
    <n v="0"/>
    <n v="0"/>
    <n v="565.67624443669683"/>
    <n v="88.276320830890896"/>
    <n v="0"/>
    <n v="11"/>
    <s v="202111"/>
    <s v="2021-11-01"/>
  </r>
  <r>
    <s v="VSR"/>
    <x v="31"/>
    <s v="14004733-19"/>
    <n v="2021"/>
    <s v="Noviembre"/>
    <n v="600"/>
    <s v="USD"/>
    <n v="16740"/>
    <n v="7506.8246512036603"/>
    <n v="0"/>
    <n v="2037"/>
    <n v="165.3716739793382"/>
    <n v="837"/>
    <n v="107.02826585179528"/>
    <n v="0"/>
    <n v="10.771581359816654"/>
    <n v="0"/>
    <n v="0"/>
    <n v="0"/>
    <n v="0"/>
    <n v="0"/>
    <n v="0"/>
    <n v="0"/>
    <n v="0"/>
    <n v="1131.3524888733937"/>
    <n v="176.55264166178179"/>
    <n v="0"/>
    <n v="11"/>
    <s v="202111"/>
    <s v="2021-11-01"/>
  </r>
  <r>
    <s v="VSR"/>
    <x v="31"/>
    <s v="14004727-19"/>
    <n v="2021"/>
    <s v="Noviembre"/>
    <n v="450"/>
    <s v="USD"/>
    <n v="12555"/>
    <n v="6124.6489742658778"/>
    <n v="0"/>
    <n v="1527.75"/>
    <n v="124.02875548450363"/>
    <n v="627.75"/>
    <n v="80.271199388846455"/>
    <n v="0"/>
    <n v="8.0786860198624915"/>
    <n v="0"/>
    <n v="0"/>
    <n v="0"/>
    <n v="0"/>
    <n v="0"/>
    <n v="0"/>
    <n v="0"/>
    <n v="0"/>
    <n v="848.51436665504525"/>
    <n v="132.41448124633635"/>
    <n v="0"/>
    <n v="11"/>
    <s v="202111"/>
    <s v="2021-11-01"/>
  </r>
  <r>
    <s v="VSR"/>
    <x v="31"/>
    <s v="14004728-20"/>
    <n v="2021"/>
    <s v="Noviembre"/>
    <n v="600"/>
    <s v="USD"/>
    <n v="16740"/>
    <n v="7343.1164923276792"/>
    <n v="0"/>
    <n v="2037"/>
    <n v="165.3716739793382"/>
    <n v="837"/>
    <n v="107.02826585179528"/>
    <n v="0"/>
    <n v="10.771581359816654"/>
    <n v="0"/>
    <n v="0"/>
    <n v="0"/>
    <n v="0"/>
    <n v="0"/>
    <n v="0"/>
    <n v="0"/>
    <n v="0"/>
    <n v="1131.3524888733937"/>
    <n v="176.55264166178179"/>
    <n v="0"/>
    <n v="11"/>
    <s v="202111"/>
    <s v="2021-11-01"/>
  </r>
  <r>
    <s v="VSR"/>
    <x v="31"/>
    <s v="14004914-19"/>
    <n v="2021"/>
    <s v="Noviembre"/>
    <n v="360"/>
    <s v="USD"/>
    <n v="10044"/>
    <n v="4308.4432236067823"/>
    <n v="0"/>
    <n v="1222.2"/>
    <n v="99.223004387602913"/>
    <n v="502.2"/>
    <n v="64.216959511077164"/>
    <n v="0"/>
    <n v="6.4629488158899928"/>
    <n v="0"/>
    <n v="0"/>
    <n v="0"/>
    <n v="0"/>
    <n v="0"/>
    <n v="0"/>
    <n v="0"/>
    <n v="0"/>
    <n v="678.81149332403618"/>
    <n v="105.93158499706907"/>
    <n v="0"/>
    <n v="11"/>
    <s v="202111"/>
    <s v="2021-11-01"/>
  </r>
  <r>
    <s v="VSR"/>
    <x v="31"/>
    <s v="14004919-17"/>
    <n v="2021"/>
    <s v="Noviembre"/>
    <n v="465"/>
    <s v="USD"/>
    <n v="27900"/>
    <n v="16666.698974305262"/>
    <n v="0"/>
    <n v="2325"/>
    <n v="0"/>
    <n v="4185"/>
    <n v="82.946906035141325"/>
    <n v="0"/>
    <n v="8.347975553857907"/>
    <n v="0"/>
    <n v="0"/>
    <n v="0"/>
    <n v="0"/>
    <n v="0"/>
    <n v="0"/>
    <n v="0"/>
    <n v="0"/>
    <n v="4413.12317887688"/>
    <n v="136.8282972878809"/>
    <n v="0"/>
    <n v="11"/>
    <s v="202111"/>
    <s v="2021-11-01"/>
  </r>
  <r>
    <s v="VSR"/>
    <x v="31"/>
    <s v="14005010-20"/>
    <n v="2021"/>
    <s v="Noviembre"/>
    <n v="253.5"/>
    <s v="USD"/>
    <n v="10140"/>
    <n v="5495.946014704662"/>
    <n v="0"/>
    <n v="1014"/>
    <n v="0"/>
    <n v="1647.75"/>
    <n v="45.2194423223835"/>
    <n v="0"/>
    <n v="4.5509931245225363"/>
    <n v="0"/>
    <n v="0"/>
    <n v="0"/>
    <n v="0"/>
    <n v="0"/>
    <n v="0"/>
    <n v="0"/>
    <n v="0"/>
    <n v="1772.113926549009"/>
    <n v="74.593491102102817"/>
    <n v="0"/>
    <n v="11"/>
    <s v="202111"/>
    <s v="2021-11-01"/>
  </r>
  <r>
    <s v="VSR"/>
    <x v="31"/>
    <s v="14005009-20"/>
    <n v="2021"/>
    <s v="Noviembre"/>
    <n v="253.5"/>
    <s v="USD"/>
    <n v="10140"/>
    <n v="4923.7731310288273"/>
    <n v="0"/>
    <n v="1014"/>
    <n v="0"/>
    <n v="1647.75"/>
    <n v="45.2194423223835"/>
    <n v="0"/>
    <n v="4.5509931245225363"/>
    <n v="0"/>
    <n v="0"/>
    <n v="0"/>
    <n v="0"/>
    <n v="0"/>
    <n v="0"/>
    <n v="0"/>
    <n v="0"/>
    <n v="1772.113926549009"/>
    <n v="74.593491102102817"/>
    <n v="0"/>
    <n v="11"/>
    <s v="202111"/>
    <s v="2021-11-01"/>
  </r>
  <r>
    <s v="VSR"/>
    <x v="32"/>
    <s v="14004877-15"/>
    <n v="2021"/>
    <s v="Noviembre"/>
    <n v="15"/>
    <s v="USD"/>
    <n v="1350"/>
    <n v="1040.0402859582284"/>
    <n v="0"/>
    <n v="0"/>
    <n v="4.1342918494834544"/>
    <n v="0"/>
    <n v="14.944341372912799"/>
    <n v="23.098330241187384"/>
    <n v="1.3079777365491652"/>
    <n v="0"/>
    <n v="0"/>
    <n v="11.243275869246082"/>
    <n v="0"/>
    <n v="0"/>
    <n v="0"/>
    <n v="0"/>
    <n v="0"/>
    <n v="55.007741261439975"/>
    <n v="4.4138160415445453"/>
    <n v="0"/>
    <n v="11"/>
    <s v="202111"/>
    <s v="2021-11-01"/>
  </r>
  <r>
    <s v="VSR"/>
    <x v="32"/>
    <s v="14002618-18"/>
    <n v="2021"/>
    <s v="Noviembre"/>
    <n v="90"/>
    <s v="USD"/>
    <n v="2700"/>
    <n v="1417.7777090996738"/>
    <n v="0"/>
    <n v="0"/>
    <n v="24.805751096900728"/>
    <n v="0"/>
    <n v="89.666048237476815"/>
    <n v="138.58998144712433"/>
    <n v="7.8478664192949896"/>
    <n v="0"/>
    <n v="0"/>
    <n v="22.486551738492164"/>
    <n v="0"/>
    <n v="0"/>
    <n v="0"/>
    <n v="0"/>
    <n v="0"/>
    <n v="285.07334409165554"/>
    <n v="26.482896249267267"/>
    <n v="0"/>
    <n v="11"/>
    <s v="202111"/>
    <s v="2021-11-01"/>
  </r>
  <r>
    <s v="VSR"/>
    <x v="32"/>
    <s v="14002924-18"/>
    <n v="2021"/>
    <s v="Noviembre"/>
    <n v="90"/>
    <s v="USD"/>
    <n v="2700"/>
    <n v="1282.8088851984508"/>
    <n v="0"/>
    <n v="0"/>
    <n v="24.805751096900728"/>
    <n v="0"/>
    <n v="89.666048237476815"/>
    <n v="138.58998144712433"/>
    <n v="7.8478664192949896"/>
    <n v="0"/>
    <n v="0"/>
    <n v="22.486551738492164"/>
    <n v="0"/>
    <n v="0"/>
    <n v="0"/>
    <n v="0"/>
    <n v="0"/>
    <n v="285.07334409165554"/>
    <n v="26.482896249267267"/>
    <n v="0"/>
    <n v="11"/>
    <s v="202111"/>
    <s v="2021-11-01"/>
  </r>
  <r>
    <s v="VSR"/>
    <x v="32"/>
    <s v="14004818-18"/>
    <n v="2021"/>
    <s v="Noviembre"/>
    <n v="90"/>
    <s v="USD"/>
    <n v="2700"/>
    <n v="1108.6732792765538"/>
    <n v="0"/>
    <n v="0"/>
    <n v="24.805751096900728"/>
    <n v="0"/>
    <n v="89.666048237476815"/>
    <n v="138.58998144712433"/>
    <n v="7.8478664192949896"/>
    <n v="0"/>
    <n v="0"/>
    <n v="22.486551738492164"/>
    <n v="0"/>
    <n v="0"/>
    <n v="0"/>
    <n v="0"/>
    <n v="0"/>
    <n v="285.07334409165554"/>
    <n v="26.482896249267267"/>
    <n v="0"/>
    <n v="11"/>
    <s v="202111"/>
    <s v="2021-11-01"/>
  </r>
  <r>
    <s v="VSR"/>
    <x v="33"/>
    <s v="14003957-16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33"/>
    <s v="14003956-16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34"/>
    <s v="14004757-19"/>
    <n v="2021"/>
    <s v="Noviembre"/>
    <n v="1230"/>
    <s v="USD"/>
    <n v="31315.8"/>
    <n v="18287.83963787098"/>
    <n v="0"/>
    <n v="626.31600000000003"/>
    <n v="339.01193165764329"/>
    <n v="0"/>
    <n v="288.88092427053465"/>
    <n v="430.46888176758307"/>
    <n v="24.375948726598079"/>
    <n v="0"/>
    <n v="0"/>
    <n v="260.80902108602697"/>
    <n v="0"/>
    <n v="0"/>
    <n v="0"/>
    <n v="0"/>
    <n v="0"/>
    <n v="1366.4676912573955"/>
    <n v="361.93291540665268"/>
    <n v="0"/>
    <n v="11"/>
    <s v="202111"/>
    <s v="2021-11-01"/>
  </r>
  <r>
    <s v="VSR"/>
    <x v="34"/>
    <s v="14004756-19"/>
    <n v="2021"/>
    <s v="Noviembre"/>
    <n v="179.1"/>
    <s v="USD"/>
    <n v="4559.8860000000004"/>
    <n v="2392.4246804503236"/>
    <n v="0"/>
    <n v="91.19771999999999"/>
    <n v="49.363444682832444"/>
    <n v="0"/>
    <n v="42.063880924270528"/>
    <n v="62.680468881767581"/>
    <n v="3.5493759487265981"/>
    <n v="0"/>
    <n v="0"/>
    <n v="37.976337948380035"/>
    <n v="0"/>
    <n v="0"/>
    <n v="0"/>
    <n v="0"/>
    <n v="0"/>
    <n v="198.97102723918661"/>
    <n v="52.700963536041861"/>
    <n v="0"/>
    <n v="11"/>
    <s v="202111"/>
    <s v="2021-11-01"/>
  </r>
  <r>
    <s v="VSR"/>
    <x v="34"/>
    <s v="14004758-20"/>
    <n v="2021"/>
    <s v="Noviembre"/>
    <n v="1244.0999999999999"/>
    <s v="USD"/>
    <n v="31674.786"/>
    <n v="18108.295586401167"/>
    <n v="0"/>
    <n v="633.49571999999989"/>
    <n v="342.89816599615773"/>
    <n v="0"/>
    <n v="292.19248608534321"/>
    <n v="435.40352504638213"/>
    <n v="24.655380333951761"/>
    <n v="0"/>
    <n v="0"/>
    <n v="263.79878303506194"/>
    <n v="0"/>
    <n v="0"/>
    <n v="0"/>
    <n v="0"/>
    <n v="0"/>
    <n v="1382.1320769864435"/>
    <n v="366.08190248570452"/>
    <n v="0"/>
    <n v="11"/>
    <s v="202111"/>
    <s v="2021-11-01"/>
  </r>
  <r>
    <s v="VSR"/>
    <x v="34"/>
    <s v="14004759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34"/>
    <s v="14004752-19"/>
    <n v="2021"/>
    <s v="Noviembre"/>
    <n v="750"/>
    <s v="USD"/>
    <n v="13815.000000000002"/>
    <n v="8547.5324441074481"/>
    <n v="0"/>
    <n v="276.30000000000007"/>
    <n v="206.71459247417272"/>
    <n v="0"/>
    <n v="176.14690504300893"/>
    <n v="262.48102546803847"/>
    <n v="14.863383369876876"/>
    <n v="0"/>
    <n v="0"/>
    <n v="115.05618972861825"/>
    <n v="0"/>
    <n v="0"/>
    <n v="0"/>
    <n v="0"/>
    <n v="0"/>
    <n v="789.23830568676976"/>
    <n v="220.69080207722723"/>
    <n v="0"/>
    <n v="11"/>
    <s v="202111"/>
    <s v="2021-11-01"/>
  </r>
  <r>
    <s v="VSR"/>
    <x v="34"/>
    <s v="14004754-19"/>
    <n v="2021"/>
    <s v="Noviembre"/>
    <n v="1440"/>
    <s v="USD"/>
    <n v="26524.800000000003"/>
    <n v="15879.350979693481"/>
    <n v="0"/>
    <n v="530.49600000000009"/>
    <n v="396.89201755041165"/>
    <n v="0"/>
    <n v="338.20205768257716"/>
    <n v="503.96356889863381"/>
    <n v="28.537696070163605"/>
    <n v="0"/>
    <n v="0"/>
    <n v="220.90788427894705"/>
    <n v="0"/>
    <n v="0"/>
    <n v="0"/>
    <n v="0"/>
    <n v="0"/>
    <n v="1515.3375469185978"/>
    <n v="423.72633998827627"/>
    <n v="0"/>
    <n v="11"/>
    <s v="202111"/>
    <s v="2021-11-01"/>
  </r>
  <r>
    <s v="VSR"/>
    <x v="34"/>
    <s v="14004753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34"/>
    <s v="14004749-19"/>
    <n v="2021"/>
    <s v="Noviembre"/>
    <n v="1350"/>
    <s v="USD"/>
    <n v="24867.000000000004"/>
    <n v="18421.748515265164"/>
    <n v="0"/>
    <n v="497.34000000000009"/>
    <n v="372.08626645351092"/>
    <n v="0"/>
    <n v="317.06442907741609"/>
    <n v="472.46584584246921"/>
    <n v="26.754090065778378"/>
    <n v="0"/>
    <n v="0"/>
    <n v="207.10114151151285"/>
    <n v="0"/>
    <n v="0"/>
    <n v="0"/>
    <n v="0"/>
    <n v="0"/>
    <n v="1420.6289502361856"/>
    <n v="397.24344373900902"/>
    <n v="0"/>
    <n v="11"/>
    <s v="202111"/>
    <s v="2021-11-01"/>
  </r>
  <r>
    <s v="VSR"/>
    <x v="34"/>
    <s v="14004750-19"/>
    <n v="2021"/>
    <s v="Noviembre"/>
    <n v="960"/>
    <s v="USD"/>
    <n v="17683.2"/>
    <n v="11808.279034789222"/>
    <n v="0"/>
    <n v="353.66400000000004"/>
    <n v="264.59467836694108"/>
    <n v="0"/>
    <n v="225.46803845505144"/>
    <n v="335.97571259908926"/>
    <n v="19.025130713442405"/>
    <n v="0"/>
    <n v="0"/>
    <n v="147.27192285263135"/>
    <n v="0"/>
    <n v="0"/>
    <n v="0"/>
    <n v="0"/>
    <n v="0"/>
    <n v="1010.2250312790654"/>
    <n v="282.4842266588509"/>
    <n v="0"/>
    <n v="11"/>
    <s v="202111"/>
    <s v="2021-11-01"/>
  </r>
  <r>
    <s v="VSR"/>
    <x v="34"/>
    <s v="14004751-19"/>
    <n v="2021"/>
    <s v="Noviembre"/>
    <n v="135"/>
    <s v="USD"/>
    <n v="2486.7000000000003"/>
    <n v="1605.891592761634"/>
    <n v="0"/>
    <n v="49.734000000000009"/>
    <n v="37.208626645351089"/>
    <n v="0"/>
    <n v="31.706442907741611"/>
    <n v="47.246584584246925"/>
    <n v="2.6754090065778375"/>
    <n v="0"/>
    <n v="0"/>
    <n v="20.710114151151284"/>
    <n v="0"/>
    <n v="0"/>
    <n v="0"/>
    <n v="0"/>
    <n v="0"/>
    <n v="142.06289502361855"/>
    <n v="39.724344373900905"/>
    <n v="0"/>
    <n v="11"/>
    <s v="202111"/>
    <s v="2021-11-01"/>
  </r>
  <r>
    <s v="VSR"/>
    <x v="35"/>
    <s v="14005013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35"/>
    <s v="14005014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35"/>
    <s v="14003813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35"/>
    <s v="14003971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36"/>
    <s v="14004998-19"/>
    <n v="2021"/>
    <s v="Noviembre"/>
    <n v="18"/>
    <s v="USD"/>
    <n v="900"/>
    <n v="282.419011985662"/>
    <n v="90"/>
    <n v="0"/>
    <n v="4.961150219380146"/>
    <n v="0"/>
    <n v="13.900742115027828"/>
    <n v="9.2254174397031559"/>
    <n v="0.78478664192949898"/>
    <n v="0"/>
    <n v="0"/>
    <n v="7.4955172461640549"/>
    <n v="0"/>
    <n v="0"/>
    <n v="0"/>
    <n v="0"/>
    <n v="0"/>
    <n v="36.70304269267799"/>
    <n v="5.2965792498534539"/>
    <n v="0"/>
    <n v="11"/>
    <s v="202111"/>
    <s v="2021-11-01"/>
  </r>
  <r>
    <s v="VSR"/>
    <x v="36"/>
    <s v="14003165-15"/>
    <n v="2021"/>
    <s v="Noviembre"/>
    <n v="9"/>
    <s v="USD"/>
    <n v="1080"/>
    <n v="362.25428540151051"/>
    <n v="216"/>
    <n v="0"/>
    <n v="2.480575109690073"/>
    <n v="0"/>
    <n v="6.9503710575139142"/>
    <n v="4.6127087198515779"/>
    <n v="0.39239332096474949"/>
    <n v="0"/>
    <n v="0"/>
    <n v="8.9946206953968648"/>
    <n v="0"/>
    <n v="0"/>
    <n v="0"/>
    <n v="0"/>
    <n v="0"/>
    <n v="23.598383418653832"/>
    <n v="2.6482896249267269"/>
    <n v="0"/>
    <n v="11"/>
    <s v="202111"/>
    <s v="2021-11-01"/>
  </r>
  <r>
    <s v="VSR"/>
    <x v="36"/>
    <s v="14004894-18"/>
    <n v="2021"/>
    <s v="Noviembre"/>
    <n v="30"/>
    <s v="USD"/>
    <n v="1200"/>
    <n v="647.42927464890295"/>
    <n v="120"/>
    <n v="0"/>
    <n v="8.2685836989669088"/>
    <n v="0"/>
    <n v="23.167903525046381"/>
    <n v="15.375695732838592"/>
    <n v="1.3079777365491652"/>
    <n v="0"/>
    <n v="0"/>
    <n v="9.9940229948854071"/>
    <n v="0"/>
    <n v="0"/>
    <n v="0"/>
    <n v="0"/>
    <n v="0"/>
    <n v="58.673232072408631"/>
    <n v="8.8276320830890906"/>
    <n v="0"/>
    <n v="11"/>
    <s v="202111"/>
    <s v="2021-11-01"/>
  </r>
  <r>
    <s v="VSR"/>
    <x v="36"/>
    <s v="14002618-19"/>
    <n v="2021"/>
    <s v="Noviembre"/>
    <n v="45"/>
    <s v="USD"/>
    <n v="1620"/>
    <n v="690.4751350693175"/>
    <n v="180"/>
    <n v="0"/>
    <n v="12.402875548450364"/>
    <n v="0"/>
    <n v="34.751855287569576"/>
    <n v="23.063543599257887"/>
    <n v="1.9619666048237474"/>
    <n v="0"/>
    <n v="0"/>
    <n v="13.491931043095299"/>
    <n v="0"/>
    <n v="0"/>
    <n v="0"/>
    <n v="0"/>
    <n v="0"/>
    <n v="86.510744659380151"/>
    <n v="13.241448124633633"/>
    <n v="0"/>
    <n v="11"/>
    <s v="202111"/>
    <s v="2021-11-01"/>
  </r>
  <r>
    <s v="VSR"/>
    <x v="36"/>
    <s v="14004404-19"/>
    <n v="2021"/>
    <s v="Noviembre"/>
    <n v="60"/>
    <s v="USD"/>
    <n v="3000"/>
    <n v="2944.1896135426464"/>
    <n v="300"/>
    <n v="0"/>
    <n v="16.537167397933818"/>
    <n v="0"/>
    <n v="46.335807050092761"/>
    <n v="30.751391465677184"/>
    <n v="2.6159554730983303"/>
    <n v="0"/>
    <n v="0"/>
    <n v="24.985057487213517"/>
    <n v="0"/>
    <n v="0"/>
    <n v="0"/>
    <n v="0"/>
    <n v="0"/>
    <n v="122.34347564225996"/>
    <n v="17.655264166178181"/>
    <n v="0"/>
    <n v="11"/>
    <s v="202111"/>
    <s v="2021-11-01"/>
  </r>
  <r>
    <s v="VSR"/>
    <x v="36"/>
    <s v="14004862-18"/>
    <n v="2021"/>
    <s v="Noviembre"/>
    <n v="30"/>
    <s v="USD"/>
    <n v="1200"/>
    <n v="602.4396666818285"/>
    <n v="120"/>
    <n v="0"/>
    <n v="8.2685836989669088"/>
    <n v="0"/>
    <n v="23.167903525046381"/>
    <n v="15.375695732838592"/>
    <n v="1.3079777365491652"/>
    <n v="0"/>
    <n v="0"/>
    <n v="9.9940229948854071"/>
    <n v="0"/>
    <n v="0"/>
    <n v="0"/>
    <n v="0"/>
    <n v="0"/>
    <n v="58.673232072408631"/>
    <n v="8.8276320830890906"/>
    <n v="0"/>
    <n v="11"/>
    <s v="202111"/>
    <s v="2021-11-01"/>
  </r>
  <r>
    <s v="VSR"/>
    <x v="36"/>
    <s v="14002924-19"/>
    <n v="2021"/>
    <s v="Noviembre"/>
    <n v="30"/>
    <s v="USD"/>
    <n v="1080"/>
    <n v="415.32714874580392"/>
    <n v="120"/>
    <n v="0"/>
    <n v="8.2685836989669088"/>
    <n v="0"/>
    <n v="23.167903525046381"/>
    <n v="15.375695732838592"/>
    <n v="1.3079777365491652"/>
    <n v="0"/>
    <n v="0"/>
    <n v="8.9946206953968648"/>
    <n v="0"/>
    <n v="0"/>
    <n v="0"/>
    <n v="0"/>
    <n v="0"/>
    <n v="57.673829772920087"/>
    <n v="8.8276320830890906"/>
    <n v="0"/>
    <n v="11"/>
    <s v="202111"/>
    <s v="2021-11-01"/>
  </r>
  <r>
    <s v="VSR"/>
    <x v="36"/>
    <s v="14004405-19"/>
    <n v="2021"/>
    <s v="Noviembre"/>
    <n v="60"/>
    <s v="USD"/>
    <n v="3000"/>
    <n v="2932.1603990630429"/>
    <n v="300"/>
    <n v="0"/>
    <n v="16.537167397933818"/>
    <n v="0"/>
    <n v="46.335807050092761"/>
    <n v="30.751391465677184"/>
    <n v="2.6159554730983303"/>
    <n v="0"/>
    <n v="0"/>
    <n v="24.985057487213517"/>
    <n v="0"/>
    <n v="0"/>
    <n v="0"/>
    <n v="0"/>
    <n v="0"/>
    <n v="122.34347564225996"/>
    <n v="17.655264166178181"/>
    <n v="0"/>
    <n v="11"/>
    <s v="202111"/>
    <s v="2021-11-01"/>
  </r>
  <r>
    <s v="VSR"/>
    <x v="36"/>
    <s v="14004863-18"/>
    <n v="2021"/>
    <s v="Noviembre"/>
    <n v="30"/>
    <s v="USD"/>
    <n v="1200"/>
    <n v="604.6208533100189"/>
    <n v="120"/>
    <n v="0"/>
    <n v="8.2685836989669088"/>
    <n v="0"/>
    <n v="23.167903525046381"/>
    <n v="15.375695732838592"/>
    <n v="1.3079777365491652"/>
    <n v="0"/>
    <n v="0"/>
    <n v="9.9940229948854071"/>
    <n v="0"/>
    <n v="0"/>
    <n v="0"/>
    <n v="0"/>
    <n v="0"/>
    <n v="58.673232072408631"/>
    <n v="8.8276320830890906"/>
    <n v="0"/>
    <n v="11"/>
    <s v="202111"/>
    <s v="2021-11-01"/>
  </r>
  <r>
    <s v="VSR"/>
    <x v="36"/>
    <s v="14002923-19"/>
    <n v="2021"/>
    <s v="Noviembre"/>
    <n v="30"/>
    <s v="USD"/>
    <n v="1080"/>
    <n v="417.50833537399433"/>
    <n v="120"/>
    <n v="0"/>
    <n v="8.2685836989669088"/>
    <n v="0"/>
    <n v="23.167903525046381"/>
    <n v="15.375695732838592"/>
    <n v="1.3079777365491652"/>
    <n v="0"/>
    <n v="0"/>
    <n v="8.9946206953968648"/>
    <n v="0"/>
    <n v="0"/>
    <n v="0"/>
    <n v="0"/>
    <n v="0"/>
    <n v="57.673829772920087"/>
    <n v="8.8276320830890906"/>
    <n v="0"/>
    <n v="11"/>
    <s v="202111"/>
    <s v="2021-11-01"/>
  </r>
  <r>
    <s v="VSR"/>
    <x v="36"/>
    <s v="14002617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36"/>
    <s v="14004031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36"/>
    <s v="14004927-18"/>
    <n v="2021"/>
    <s v="Noviembre"/>
    <n v="30"/>
    <s v="USD"/>
    <n v="1200"/>
    <n v="640.70068821232826"/>
    <n v="120"/>
    <n v="0"/>
    <n v="8.2685836989669088"/>
    <n v="0"/>
    <n v="23.167903525046381"/>
    <n v="15.375695732838592"/>
    <n v="1.3079777365491652"/>
    <n v="0"/>
    <n v="0"/>
    <n v="9.9940229948854071"/>
    <n v="0"/>
    <n v="0"/>
    <n v="0"/>
    <n v="0"/>
    <n v="0"/>
    <n v="58.673232072408631"/>
    <n v="8.8276320830890906"/>
    <n v="0"/>
    <n v="11"/>
    <s v="202111"/>
    <s v="2021-11-01"/>
  </r>
  <r>
    <s v="VSR"/>
    <x v="36"/>
    <s v="14004857-19"/>
    <n v="2021"/>
    <s v="Noviembre"/>
    <n v="30"/>
    <s v="USD"/>
    <n v="1200"/>
    <n v="583.31843379877193"/>
    <n v="120"/>
    <n v="0"/>
    <n v="8.2685836989669088"/>
    <n v="0"/>
    <n v="23.167903525046381"/>
    <n v="15.375695732838592"/>
    <n v="1.3079777365491652"/>
    <n v="0"/>
    <n v="0"/>
    <n v="9.9940229948854071"/>
    <n v="0"/>
    <n v="0"/>
    <n v="0"/>
    <n v="0"/>
    <n v="0"/>
    <n v="58.673232072408631"/>
    <n v="8.8276320830890906"/>
    <n v="0"/>
    <n v="11"/>
    <s v="202111"/>
    <s v="2021-11-01"/>
  </r>
  <r>
    <s v="VSR"/>
    <x v="36"/>
    <s v="14002505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36"/>
    <s v="14003802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36"/>
    <s v="14004224-19"/>
    <n v="2021"/>
    <s v="Noviembre"/>
    <n v="30"/>
    <s v="USD"/>
    <n v="1080"/>
    <n v="395.04435953385104"/>
    <n v="120"/>
    <n v="0"/>
    <n v="8.2685836989669088"/>
    <n v="0"/>
    <n v="23.167903525046381"/>
    <n v="15.375695732838592"/>
    <n v="1.3079777365491652"/>
    <n v="0"/>
    <n v="0"/>
    <n v="8.9946206953968648"/>
    <n v="0"/>
    <n v="0"/>
    <n v="0"/>
    <n v="0"/>
    <n v="0"/>
    <n v="57.673829772920087"/>
    <n v="8.8276320830890906"/>
    <n v="0"/>
    <n v="11"/>
    <s v="202111"/>
    <s v="2021-11-01"/>
  </r>
  <r>
    <s v="VSR"/>
    <x v="36"/>
    <s v="14002605-17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36"/>
    <s v="14002606-15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36"/>
    <s v="14004138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36"/>
    <s v="14004919-16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37"/>
    <s v="14004917-18"/>
    <n v="2021"/>
    <s v="Noviembre"/>
    <n v="705.6"/>
    <s v="USD"/>
    <n v="29635.200000000001"/>
    <n v="9979.7229467643137"/>
    <n v="2540.1600000000008"/>
    <n v="3810.2399999999993"/>
    <n v="194.47708859970172"/>
    <n v="0"/>
    <n v="209.22077922077924"/>
    <n v="323.3766233766234"/>
    <n v="18.311688311688311"/>
    <n v="0"/>
    <n v="0"/>
    <n v="246.81239188168999"/>
    <n v="0"/>
    <n v="0"/>
    <n v="0"/>
    <n v="0"/>
    <n v="0"/>
    <n v="1005.3473893850363"/>
    <n v="207.62590659425541"/>
    <n v="0"/>
    <n v="11"/>
    <s v="202111"/>
    <s v="2021-11-01"/>
  </r>
  <r>
    <s v="VSR"/>
    <x v="37"/>
    <s v="14004979-16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38"/>
    <s v="14004998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38"/>
    <s v="14004997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38"/>
    <s v="14003235-15"/>
    <n v="2021"/>
    <s v="Noviembre"/>
    <n v="6"/>
    <s v="USD"/>
    <n v="600"/>
    <n v="232.12488835252213"/>
    <n v="60"/>
    <n v="0"/>
    <n v="1.6537167397933819"/>
    <n v="0"/>
    <n v="3.7207792207792205"/>
    <n v="5.3896103896103895"/>
    <n v="0.30519480519480519"/>
    <n v="0"/>
    <n v="0"/>
    <n v="4.9970114974427036"/>
    <n v="0"/>
    <n v="0"/>
    <n v="0"/>
    <n v="0"/>
    <n v="0"/>
    <n v="16.178122329644935"/>
    <n v="1.765526416617818"/>
    <n v="0"/>
    <n v="11"/>
    <s v="202111"/>
    <s v="2021-11-01"/>
  </r>
  <r>
    <s v="VSR"/>
    <x v="38"/>
    <s v="14004861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38"/>
    <s v="14002563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38"/>
    <s v="14002564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38"/>
    <s v="14004043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38"/>
    <s v="14003159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0"/>
    <s v="14004998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0"/>
    <s v="14004997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39"/>
    <s v="14004469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39"/>
    <s v="14004468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39"/>
    <s v="14004470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39"/>
    <s v="14004919-16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0"/>
    <s v="14004484-16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0"/>
    <s v="14003448-17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0"/>
    <s v="14003465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0"/>
    <s v="14003466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0"/>
    <s v="14004795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0"/>
    <s v="14003467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0"/>
    <s v="14003449-17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1"/>
    <s v="14004998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1"/>
    <s v="14004997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1"/>
    <s v="14003574-18"/>
    <n v="2021"/>
    <s v="Noviembre"/>
    <n v="30"/>
    <s v="USD"/>
    <n v="990"/>
    <n v="453.91588466788198"/>
    <n v="90"/>
    <n v="0"/>
    <n v="8.2685836989669088"/>
    <n v="0"/>
    <n v="13.003246753246753"/>
    <n v="0"/>
    <n v="2.2889610389610389"/>
    <n v="0"/>
    <n v="0"/>
    <n v="8.2450689707804603"/>
    <n v="0"/>
    <n v="0"/>
    <n v="0"/>
    <n v="0"/>
    <n v="0"/>
    <n v="32.364908846077341"/>
    <n v="8.8276320830890906"/>
    <n v="0"/>
    <n v="11"/>
    <s v="202111"/>
    <s v="2021-11-01"/>
  </r>
  <r>
    <s v="VSR"/>
    <x v="41"/>
    <s v="14003645-18"/>
    <n v="2021"/>
    <s v="Noviembre"/>
    <n v="30"/>
    <s v="USD"/>
    <n v="990"/>
    <n v="456.09707129607233"/>
    <n v="90"/>
    <n v="0"/>
    <n v="8.2685836989669088"/>
    <n v="0"/>
    <n v="13.003246753246753"/>
    <n v="0"/>
    <n v="2.2889610389610389"/>
    <n v="0"/>
    <n v="0"/>
    <n v="8.2450689707804603"/>
    <n v="0"/>
    <n v="0"/>
    <n v="0"/>
    <n v="0"/>
    <n v="0"/>
    <n v="32.364908846077341"/>
    <n v="8.8276320830890906"/>
    <n v="0"/>
    <n v="11"/>
    <s v="202111"/>
    <s v="2021-11-01"/>
  </r>
  <r>
    <s v="VSR"/>
    <x v="41"/>
    <s v="14003597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1"/>
    <s v="14004486-16"/>
    <n v="2021"/>
    <s v="Noviembre"/>
    <n v="30"/>
    <s v="USD"/>
    <n v="990"/>
    <n v="431.03048200138352"/>
    <n v="90"/>
    <n v="0"/>
    <n v="8.2685836989669088"/>
    <n v="0"/>
    <n v="13.003246753246753"/>
    <n v="0"/>
    <n v="2.2889610389610389"/>
    <n v="0"/>
    <n v="0"/>
    <n v="8.2450689707804603"/>
    <n v="0"/>
    <n v="0"/>
    <n v="0"/>
    <n v="0"/>
    <n v="0"/>
    <n v="32.364908846077341"/>
    <n v="8.8276320830890906"/>
    <n v="0"/>
    <n v="11"/>
    <s v="202111"/>
    <s v="2021-11-01"/>
  </r>
  <r>
    <s v="VSR"/>
    <x v="41"/>
    <s v="14004292-15"/>
    <n v="2021"/>
    <s v="Noviembre"/>
    <n v="15"/>
    <s v="USD"/>
    <n v="1050"/>
    <n v="492.28906727030756"/>
    <n v="105"/>
    <n v="0"/>
    <n v="4.1342918494834544"/>
    <n v="0"/>
    <n v="6.5016233766233764"/>
    <n v="0"/>
    <n v="1.1444805194805194"/>
    <n v="0"/>
    <n v="0"/>
    <n v="8.7447701205247306"/>
    <n v="0"/>
    <n v="0"/>
    <n v="0"/>
    <n v="0"/>
    <n v="0"/>
    <n v="20.804690058173172"/>
    <n v="4.4138160415445453"/>
    <n v="0"/>
    <n v="11"/>
    <s v="202111"/>
    <s v="2021-11-01"/>
  </r>
  <r>
    <s v="VSR"/>
    <x v="41"/>
    <s v="14004293-15"/>
    <n v="2021"/>
    <s v="Noviembre"/>
    <n v="15"/>
    <s v="USD"/>
    <n v="1050"/>
    <n v="465.84271081709431"/>
    <n v="105"/>
    <n v="0"/>
    <n v="4.1342918494834544"/>
    <n v="0"/>
    <n v="6.5016233766233764"/>
    <n v="0"/>
    <n v="1.1444805194805194"/>
    <n v="0"/>
    <n v="0"/>
    <n v="8.7447701205247306"/>
    <n v="0"/>
    <n v="0"/>
    <n v="0"/>
    <n v="0"/>
    <n v="0"/>
    <n v="20.804690058173172"/>
    <n v="4.4138160415445453"/>
    <n v="0"/>
    <n v="11"/>
    <s v="202111"/>
    <s v="2021-11-01"/>
  </r>
  <r>
    <s v="VSR"/>
    <x v="42"/>
    <s v="14004877-15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2"/>
    <s v="14004301-13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2"/>
    <s v="14004146-15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2"/>
    <s v="14004336-13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2"/>
    <s v="14003979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2"/>
    <s v="14003980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2"/>
    <s v="14003901-17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2"/>
    <s v="14004864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2"/>
    <s v="14004865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2"/>
    <s v="14004859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2"/>
    <s v="14004860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2"/>
    <s v="14005006-16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2"/>
    <s v="14005010-20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2"/>
    <s v="14005009-20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3"/>
    <s v="14004877-15"/>
    <n v="2021"/>
    <s v="Noviembre"/>
    <n v="6"/>
    <s v="USD"/>
    <n v="600"/>
    <n v="416.01611438329132"/>
    <n v="0"/>
    <n v="0"/>
    <n v="1.6537167397933819"/>
    <n v="0"/>
    <n v="5.9777365491651206"/>
    <n v="9.2393320964749535"/>
    <n v="0.52319109461966606"/>
    <n v="0"/>
    <n v="0"/>
    <n v="0"/>
    <n v="0"/>
    <n v="0"/>
    <n v="0"/>
    <n v="0"/>
    <n v="0"/>
    <n v="17.505786156877559"/>
    <n v="1.765526416617818"/>
    <n v="0"/>
    <n v="11"/>
    <s v="202111"/>
    <s v="2021-11-01"/>
  </r>
  <r>
    <s v="VSR"/>
    <x v="43"/>
    <s v="14004862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3"/>
    <s v="14003720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3"/>
    <s v="14004863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3"/>
    <s v="14003483-0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3"/>
    <s v="14004927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3"/>
    <s v="14004580-17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3"/>
    <s v="14004795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3"/>
    <s v="14003597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4"/>
    <s v="14004998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4"/>
    <s v="14004997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4"/>
    <s v="14003165-16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4"/>
    <s v="14002924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4"/>
    <s v="14002923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4"/>
    <s v="14002617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4"/>
    <s v="14004031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4"/>
    <s v="14002505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4"/>
    <s v="14003162-17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4"/>
    <s v="14002605-17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4"/>
    <s v="14002606-14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4"/>
    <s v="14004919-17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5"/>
    <s v="14004732-17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5"/>
    <s v="14004774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5"/>
    <s v="14004773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5"/>
    <s v="14004828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5"/>
    <s v="14004867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5"/>
    <s v="14004725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5"/>
    <s v="14004726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5"/>
    <s v="14004727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5"/>
    <s v="14004728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5"/>
    <s v="14004919-17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6"/>
    <s v="14004999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6"/>
    <s v="14004351-17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7"/>
    <s v="14003593-17"/>
    <n v="2021"/>
    <s v="Noviembre"/>
    <n v="30"/>
    <s v="USD"/>
    <n v="2998.7999999999997"/>
    <n v="1150.2258740229395"/>
    <n v="0"/>
    <n v="60"/>
    <n v="8.2685836989669088"/>
    <n v="0"/>
    <n v="25.376133300661603"/>
    <n v="33.815241362411172"/>
    <n v="3.4550355305072289"/>
    <n v="0"/>
    <n v="0"/>
    <n v="24.975063464218628"/>
    <n v="0"/>
    <n v="0"/>
    <n v="0"/>
    <n v="0"/>
    <n v="0"/>
    <n v="238.94028802867041"/>
    <n v="151.31881437087176"/>
    <n v="0"/>
    <n v="11"/>
    <s v="202111"/>
    <s v="2021-11-01"/>
  </r>
  <r>
    <s v="VSR"/>
    <x v="47"/>
    <s v="14003589-19"/>
    <n v="2021"/>
    <s v="Noviembre"/>
    <n v="75"/>
    <s v="USD"/>
    <n v="2925"/>
    <n v="1150.791891782196"/>
    <n v="0"/>
    <n v="150"/>
    <n v="20.671459247417275"/>
    <n v="0"/>
    <n v="63.44033325165401"/>
    <n v="84.538103406027929"/>
    <n v="8.6375888262680718"/>
    <n v="0"/>
    <n v="0"/>
    <n v="24.360431050033178"/>
    <n v="0"/>
    <n v="0"/>
    <n v="0"/>
    <n v="0"/>
    <n v="0"/>
    <n v="559.27349246116262"/>
    <n v="378.29703592717942"/>
    <n v="0"/>
    <n v="11"/>
    <s v="202111"/>
    <s v="2021-11-01"/>
  </r>
  <r>
    <s v="VSR"/>
    <x v="47"/>
    <s v="14004818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7"/>
    <s v="14004809-17"/>
    <n v="2021"/>
    <s v="Noviembre"/>
    <n v="30"/>
    <s v="USD"/>
    <n v="1800"/>
    <n v="917.68707012779305"/>
    <n v="0"/>
    <n v="60"/>
    <n v="8.2685836989669088"/>
    <n v="0"/>
    <n v="25.376133300661603"/>
    <n v="33.815241362411172"/>
    <n v="3.4550355305072289"/>
    <n v="0"/>
    <n v="0"/>
    <n v="14.99103449232811"/>
    <n v="0"/>
    <n v="0"/>
    <n v="0"/>
    <n v="0"/>
    <n v="0"/>
    <n v="228.95625905677988"/>
    <n v="151.31881437087176"/>
    <n v="0"/>
    <n v="11"/>
    <s v="202111"/>
    <s v="2021-11-01"/>
  </r>
  <r>
    <s v="VSR"/>
    <x v="47"/>
    <s v="14003592-15"/>
    <n v="2021"/>
    <s v="Noviembre"/>
    <n v="60"/>
    <s v="USD"/>
    <n v="3600"/>
    <n v="1988.069910186633"/>
    <n v="0"/>
    <n v="120"/>
    <n v="16.537167397933818"/>
    <n v="0"/>
    <n v="50.752266601323207"/>
    <n v="67.630482724822343"/>
    <n v="6.9100710610144578"/>
    <n v="0"/>
    <n v="0"/>
    <n v="29.98206898465622"/>
    <n v="0"/>
    <n v="0"/>
    <n v="0"/>
    <n v="0"/>
    <n v="0"/>
    <n v="457.91251811355977"/>
    <n v="302.63762874174353"/>
    <n v="0"/>
    <n v="11"/>
    <s v="202111"/>
    <s v="2021-11-01"/>
  </r>
  <r>
    <s v="VSR"/>
    <x v="48"/>
    <s v="14004910-16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8"/>
    <s v="14004898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8"/>
    <s v="14004900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8"/>
    <s v="14004794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8"/>
    <s v="14004999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8"/>
    <s v="14004686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49"/>
    <s v="14003742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50"/>
    <s v="14003824-18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50"/>
    <s v="14003823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51"/>
    <s v="14004877-15"/>
    <n v="2021"/>
    <s v="Noviembre"/>
    <n v="4.5"/>
    <s v="USD"/>
    <n v="810"/>
    <n v="312.01208578746855"/>
    <n v="0"/>
    <n v="81"/>
    <n v="1.2402875548450365"/>
    <n v="0"/>
    <n v="0.94758812615955468"/>
    <n v="3.464749536178108"/>
    <n v="0.19619666048237475"/>
    <n v="0"/>
    <n v="0"/>
    <n v="6.7459655215476495"/>
    <n v="0"/>
    <n v="0"/>
    <n v="0"/>
    <n v="0"/>
    <n v="0"/>
    <n v="34.052321999998455"/>
    <n v="22.697822155630767"/>
    <n v="0"/>
    <n v="11"/>
    <s v="202111"/>
    <s v="2021-11-01"/>
  </r>
  <r>
    <s v="VSR"/>
    <x v="51"/>
    <s v="14004579-18"/>
    <n v="2021"/>
    <s v="Noviembre"/>
    <n v="30"/>
    <s v="USD"/>
    <n v="1050"/>
    <n v="397.65303128706591"/>
    <n v="0"/>
    <n v="0"/>
    <n v="8.2685836989669088"/>
    <n v="0"/>
    <n v="6.3172541743970321"/>
    <n v="23.098330241187384"/>
    <n v="1.3079777365491652"/>
    <n v="0"/>
    <n v="0"/>
    <n v="8.7447701205247306"/>
    <n v="0"/>
    <n v="0"/>
    <n v="0"/>
    <n v="0"/>
    <n v="0"/>
    <n v="190.78714664353006"/>
    <n v="151.31881437087176"/>
    <n v="0"/>
    <n v="11"/>
    <s v="202111"/>
    <s v="2021-11-01"/>
  </r>
  <r>
    <s v="VSR"/>
    <x v="51"/>
    <s v="14004806-14"/>
    <n v="2021"/>
    <s v="Noviembre"/>
    <n v="15"/>
    <s v="USD"/>
    <n v="1200"/>
    <n v="444.37084929886822"/>
    <n v="0"/>
    <n v="120"/>
    <n v="4.1342918494834544"/>
    <n v="0"/>
    <n v="3.158627087198516"/>
    <n v="11.549165120593692"/>
    <n v="0.65398886827458258"/>
    <n v="0"/>
    <n v="0"/>
    <n v="9.9940229948854071"/>
    <n v="0"/>
    <n v="0"/>
    <n v="0"/>
    <n v="0"/>
    <n v="0"/>
    <n v="101.01521125638808"/>
    <n v="75.659407185435882"/>
    <n v="0"/>
    <n v="11"/>
    <s v="202111"/>
    <s v="2021-11-01"/>
  </r>
  <r>
    <s v="VSR"/>
    <x v="51"/>
    <s v="14003824-18"/>
    <n v="2021"/>
    <s v="Noviembre"/>
    <n v="45"/>
    <s v="USD"/>
    <n v="1215"/>
    <n v="531.42652160748594"/>
    <n v="0"/>
    <n v="0"/>
    <n v="12.402875548450364"/>
    <n v="0"/>
    <n v="9.4758812615955481"/>
    <n v="34.647495361781083"/>
    <n v="1.9619666048237474"/>
    <n v="0"/>
    <n v="0"/>
    <n v="10.118948282321474"/>
    <n v="0"/>
    <n v="0"/>
    <n v="0"/>
    <n v="0"/>
    <n v="0"/>
    <n v="283.18251306682953"/>
    <n v="226.97822155630766"/>
    <n v="0"/>
    <n v="11"/>
    <s v="202111"/>
    <s v="2021-11-01"/>
  </r>
  <r>
    <s v="VSR"/>
    <x v="51"/>
    <s v="14003817-19"/>
    <n v="2021"/>
    <s v="Noviembre"/>
    <n v="30"/>
    <s v="USD"/>
    <n v="810"/>
    <n v="377.77910622677354"/>
    <n v="0"/>
    <n v="0"/>
    <n v="8.2685836989669088"/>
    <n v="0"/>
    <n v="6.3172541743970321"/>
    <n v="23.098330241187384"/>
    <n v="1.3079777365491652"/>
    <n v="0"/>
    <n v="0"/>
    <n v="6.7459655215476495"/>
    <n v="0"/>
    <n v="0"/>
    <n v="0"/>
    <n v="0"/>
    <n v="0"/>
    <n v="188.78834204455299"/>
    <n v="151.31881437087176"/>
    <n v="0"/>
    <n v="11"/>
    <s v="202111"/>
    <s v="2021-11-01"/>
  </r>
  <r>
    <s v="VSR"/>
    <x v="51"/>
    <s v="14004919-16"/>
    <n v="2021"/>
    <s v="Noviembre"/>
    <n v="21"/>
    <s v="USD"/>
    <n v="1524.6"/>
    <n v="757.13432200674754"/>
    <n v="0"/>
    <n v="151.20000000000002"/>
    <n v="0"/>
    <n v="152.46"/>
    <n v="4.4220779220779223"/>
    <n v="16.168831168831169"/>
    <n v="0.91558441558441561"/>
    <n v="0"/>
    <n v="0"/>
    <n v="12.697406215001909"/>
    <n v="0"/>
    <n v="0"/>
    <n v="0"/>
    <n v="0"/>
    <n v="0"/>
    <n v="292.5870697811057"/>
    <n v="105.92317005961023"/>
    <n v="0"/>
    <n v="11"/>
    <s v="202111"/>
    <s v="2021-11-01"/>
  </r>
  <r>
    <s v="VSR"/>
    <x v="52"/>
    <s v="14004913-16"/>
    <n v="2021"/>
    <s v="Noviembre"/>
    <n v="15"/>
    <s v="USD"/>
    <n v="3240"/>
    <n v="1397.1222114650877"/>
    <n v="0"/>
    <n v="165"/>
    <n v="4.1342918494834544"/>
    <n v="0"/>
    <n v="9.5756356319736593"/>
    <n v="11.386500823120542"/>
    <n v="0.64477775745381383"/>
    <n v="0"/>
    <n v="0"/>
    <n v="26.983862086190598"/>
    <n v="0"/>
    <n v="0"/>
    <n v="0"/>
    <n v="0"/>
    <n v="0"/>
    <n v="124.2501834841745"/>
    <n v="75.659407185435882"/>
    <n v="0"/>
    <n v="11"/>
    <s v="202111"/>
    <s v="2021-11-01"/>
  </r>
  <r>
    <s v="VSR"/>
    <x v="52"/>
    <s v="14004912-15"/>
    <n v="2021"/>
    <s v="Noviembre"/>
    <n v="33"/>
    <s v="USD"/>
    <n v="5346"/>
    <n v="2288.0886291081024"/>
    <n v="0"/>
    <n v="264"/>
    <n v="9.0954420688635995"/>
    <n v="0"/>
    <n v="21.066398390342052"/>
    <n v="25.050301810865193"/>
    <n v="1.4185110663983904"/>
    <n v="0"/>
    <n v="0"/>
    <n v="44.523372442214487"/>
    <n v="0"/>
    <n v="0"/>
    <n v="0"/>
    <n v="0"/>
    <n v="0"/>
    <n v="258.50927951777908"/>
    <n v="166.45069580795894"/>
    <n v="0"/>
    <n v="11"/>
    <s v="202111"/>
    <s v="2021-11-01"/>
  </r>
  <r>
    <s v="VSR"/>
    <x v="52"/>
    <s v="14004228-19"/>
    <n v="2021"/>
    <s v="Noviembre"/>
    <n v="45"/>
    <s v="USD"/>
    <n v="1890"/>
    <n v="792.81609865402743"/>
    <n v="0"/>
    <n v="360"/>
    <n v="12.402875548450364"/>
    <n v="0"/>
    <n v="28.72690689592098"/>
    <n v="34.159502469361627"/>
    <n v="1.9343332723614415"/>
    <n v="0"/>
    <n v="0"/>
    <n v="15.740586216944514"/>
    <n v="0"/>
    <n v="0"/>
    <n v="0"/>
    <n v="0"/>
    <n v="0"/>
    <n v="307.5395504108962"/>
    <n v="226.97822155630766"/>
    <n v="0"/>
    <n v="11"/>
    <s v="202111"/>
    <s v="2021-11-01"/>
  </r>
  <r>
    <s v="VSR"/>
    <x v="52"/>
    <s v="14004233-19"/>
    <n v="2021"/>
    <s v="Nov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202111"/>
    <s v="2021-11-01"/>
  </r>
  <r>
    <s v="VSR"/>
    <x v="52"/>
    <s v="14004230-19"/>
    <n v="2021"/>
    <s v="Noviembre"/>
    <n v="75"/>
    <s v="USD"/>
    <n v="2250"/>
    <n v="958.02612997188612"/>
    <n v="0"/>
    <n v="0"/>
    <n v="20.671459247417275"/>
    <n v="0"/>
    <n v="47.878178159868298"/>
    <n v="56.932504115602704"/>
    <n v="3.2238887872690687"/>
    <n v="0"/>
    <n v="0"/>
    <n v="18.738793115410136"/>
    <n v="0"/>
    <n v="0"/>
    <n v="0"/>
    <n v="0"/>
    <n v="0"/>
    <n v="505.07040010532967"/>
    <n v="378.29703592717942"/>
    <n v="0"/>
    <n v="11"/>
    <s v="202111"/>
    <s v="2021-11-01"/>
  </r>
  <r>
    <s v="VSR"/>
    <x v="52"/>
    <s v="14005005-16"/>
    <n v="2021"/>
    <s v="Noviembre"/>
    <n v="120"/>
    <s v="USD"/>
    <n v="7200"/>
    <n v="4326.4818400385584"/>
    <n v="0"/>
    <n v="720"/>
    <n v="0"/>
    <n v="720"/>
    <n v="76.605085055789274"/>
    <n v="91.092006584964338"/>
    <n v="5.1582220596305106"/>
    <n v="0"/>
    <n v="0"/>
    <n v="59.964137969312439"/>
    <n v="0"/>
    <n v="0"/>
    <n v="0"/>
    <n v="0"/>
    <n v="0"/>
    <n v="1558.0947091531834"/>
    <n v="605.27525748348705"/>
    <n v="0"/>
    <n v="11"/>
    <s v="202111"/>
    <s v="2021-11-01"/>
  </r>
  <r>
    <s v="VSR"/>
    <x v="0"/>
    <s v="14004998-19"/>
    <n v="2021"/>
    <s v="Diciembre"/>
    <n v="148"/>
    <s v="CLP"/>
    <n v="4443.6903896103895"/>
    <n v="2285.2661647935902"/>
    <n v="0"/>
    <n v="518.96103896103898"/>
    <n v="29.289909110594799"/>
    <n v="0"/>
    <n v="0"/>
    <n v="0"/>
    <n v="0"/>
    <n v="0"/>
    <n v="0"/>
    <n v="0"/>
    <n v="0"/>
    <n v="46.706493506493509"/>
    <n v="0"/>
    <n v="0"/>
    <n v="0"/>
    <n v="65.964688649264403"/>
    <n v="0"/>
    <n v="19.258195142770891"/>
    <n v="12"/>
    <s v="202112"/>
    <s v="2021-12-01"/>
  </r>
  <r>
    <s v="VSR"/>
    <x v="0"/>
    <s v="14004997-19"/>
    <n v="2021"/>
    <s v="Diciembre"/>
    <n v="104.4"/>
    <s v="CLP"/>
    <n v="3134.6032207792209"/>
    <n v="1706.714265735661"/>
    <n v="0"/>
    <n v="366.0779220779221"/>
    <n v="20.661260210446603"/>
    <n v="0"/>
    <n v="0"/>
    <n v="0"/>
    <n v="0"/>
    <n v="0"/>
    <n v="0"/>
    <n v="0"/>
    <n v="0"/>
    <n v="32.94701298701299"/>
    <n v="0"/>
    <n v="0"/>
    <n v="0"/>
    <n v="46.531847939075703"/>
    <n v="0"/>
    <n v="13.58483495206271"/>
    <n v="12"/>
    <s v="202112"/>
    <s v="2021-12-01"/>
  </r>
  <r>
    <s v="VSR"/>
    <x v="0"/>
    <s v="14003165-16"/>
    <n v="2021"/>
    <s v="Diciembre"/>
    <n v="14"/>
    <s v="CLP"/>
    <n v="1260"/>
    <n v="619.25468274817263"/>
    <n v="0"/>
    <n v="126"/>
    <n v="2.7706670780292377"/>
    <n v="0"/>
    <n v="0"/>
    <n v="0"/>
    <n v="0"/>
    <n v="0"/>
    <n v="0"/>
    <n v="0"/>
    <n v="0"/>
    <n v="4.418181818181818"/>
    <n v="0"/>
    <n v="0"/>
    <n v="0"/>
    <n v="6.2399029803358212"/>
    <n v="0"/>
    <n v="1.821721162154003"/>
    <n v="12"/>
    <s v="202112"/>
    <s v="2021-12-01"/>
  </r>
  <r>
    <s v="VSR"/>
    <x v="0"/>
    <s v="14002618-19"/>
    <n v="2021"/>
    <s v="Diciembre"/>
    <n v="2800"/>
    <s v="CLP"/>
    <n v="61149.730909090904"/>
    <n v="40861.355169782619"/>
    <n v="0"/>
    <n v="3272.7272727272725"/>
    <n v="554.13341560584752"/>
    <n v="0"/>
    <n v="0"/>
    <n v="0"/>
    <n v="0"/>
    <n v="0"/>
    <n v="0"/>
    <n v="0"/>
    <n v="0"/>
    <n v="883.63636363636363"/>
    <n v="0"/>
    <n v="0"/>
    <n v="0"/>
    <n v="1247.9805960671642"/>
    <n v="0"/>
    <n v="364.34423243080067"/>
    <n v="12"/>
    <s v="202112"/>
    <s v="2021-12-01"/>
  </r>
  <r>
    <s v="VSR"/>
    <x v="0"/>
    <s v="14002924-19"/>
    <n v="2021"/>
    <s v="Diciembre"/>
    <n v="2918"/>
    <s v="CLP"/>
    <n v="63726.75528311688"/>
    <n v="35945.859123896742"/>
    <n v="0"/>
    <n v="3410.6493506493507"/>
    <n v="577.48618097780832"/>
    <n v="0"/>
    <n v="0"/>
    <n v="0"/>
    <n v="0"/>
    <n v="0"/>
    <n v="0"/>
    <n v="0"/>
    <n v="0"/>
    <n v="920.87532467532469"/>
    <n v="0"/>
    <n v="0"/>
    <n v="0"/>
    <n v="1300.5740640442805"/>
    <n v="0"/>
    <n v="379.69873936895578"/>
    <n v="12"/>
    <s v="202112"/>
    <s v="2021-12-01"/>
  </r>
  <r>
    <s v="VSR"/>
    <x v="0"/>
    <s v="14002923-19"/>
    <n v="2021"/>
    <s v="Diciembre"/>
    <n v="3334.8"/>
    <s v="CLP"/>
    <n v="72829.329512727272"/>
    <n v="39885.057897448336"/>
    <n v="0"/>
    <n v="3897.818181818182"/>
    <n v="659.97289798656448"/>
    <n v="0"/>
    <n v="0"/>
    <n v="0"/>
    <n v="0"/>
    <n v="0"/>
    <n v="0"/>
    <n v="0"/>
    <n v="0"/>
    <n v="1052.4109090909092"/>
    <n v="0"/>
    <n v="0"/>
    <n v="0"/>
    <n v="1486.3448899159928"/>
    <n v="0"/>
    <n v="433.93398082508355"/>
    <n v="12"/>
    <s v="202112"/>
    <s v="2021-12-01"/>
  </r>
  <r>
    <s v="VSR"/>
    <x v="0"/>
    <s v="14002617-19"/>
    <n v="2021"/>
    <s v="Diciembre"/>
    <n v="640"/>
    <s v="CLP"/>
    <n v="13977.081350649352"/>
    <n v="7816.9880976911718"/>
    <n v="0"/>
    <n v="748.0519480519481"/>
    <n v="126.65906642419372"/>
    <n v="0"/>
    <n v="0"/>
    <n v="0"/>
    <n v="0"/>
    <n v="0"/>
    <n v="0"/>
    <n v="0"/>
    <n v="0"/>
    <n v="201.97402597402598"/>
    <n v="0"/>
    <n v="0"/>
    <n v="0"/>
    <n v="285.25270767249469"/>
    <n v="0"/>
    <n v="83.278681698468716"/>
    <n v="12"/>
    <s v="202112"/>
    <s v="2021-12-01"/>
  </r>
  <r>
    <s v="VSR"/>
    <x v="0"/>
    <s v="14002505-19"/>
    <n v="2021"/>
    <s v="Diciembre"/>
    <n v="416.8"/>
    <s v="CLP"/>
    <n v="9102.574229610389"/>
    <n v="5134.3891422496408"/>
    <n v="0"/>
    <n v="487.16883116883116"/>
    <n v="82.486717008756159"/>
    <n v="0"/>
    <n v="0"/>
    <n v="0"/>
    <n v="0"/>
    <n v="0"/>
    <n v="0"/>
    <n v="0"/>
    <n v="0"/>
    <n v="131.53558441558442"/>
    <n v="0"/>
    <n v="0"/>
    <n v="0"/>
    <n v="185.77082587171219"/>
    <n v="0"/>
    <n v="54.235241456127753"/>
    <n v="12"/>
    <s v="202112"/>
    <s v="2021-12-01"/>
  </r>
  <r>
    <s v="VSR"/>
    <x v="0"/>
    <s v="14003162-17"/>
    <n v="2021"/>
    <s v="Diciembre"/>
    <n v="35.6"/>
    <s v="CLP"/>
    <n v="1850.8634181818184"/>
    <n v="988.46445475753001"/>
    <n v="0"/>
    <n v="185.07376623376626"/>
    <n v="7.0454105698457763"/>
    <n v="0"/>
    <n v="0"/>
    <n v="0"/>
    <n v="0"/>
    <n v="0"/>
    <n v="0"/>
    <n v="0"/>
    <n v="0"/>
    <n v="11.234805194805196"/>
    <n v="0"/>
    <n v="0"/>
    <n v="0"/>
    <n v="15.867181864282518"/>
    <n v="0"/>
    <n v="4.6323766694773223"/>
    <n v="12"/>
    <s v="202112"/>
    <s v="2021-12-01"/>
  </r>
  <r>
    <s v="VSR"/>
    <x v="0"/>
    <s v="14002528-16"/>
    <n v="2021"/>
    <s v="Diciembre"/>
    <n v="23.6"/>
    <s v="CLP"/>
    <n v="1226.9768727272728"/>
    <n v="784.13007929648916"/>
    <n v="0"/>
    <n v="122.68935064935066"/>
    <n v="4.670553074392144"/>
    <n v="0"/>
    <n v="0"/>
    <n v="0"/>
    <n v="0"/>
    <n v="0"/>
    <n v="0"/>
    <n v="0"/>
    <n v="0"/>
    <n v="7.4477922077922081"/>
    <n v="0"/>
    <n v="0"/>
    <n v="0"/>
    <n v="10.518693595423242"/>
    <n v="0"/>
    <n v="3.070901387631034"/>
    <n v="12"/>
    <s v="202112"/>
    <s v="2021-12-01"/>
  </r>
  <r>
    <s v="VSR"/>
    <x v="0"/>
    <s v="14002605-17"/>
    <n v="2021"/>
    <s v="Diciembre"/>
    <n v="39.6"/>
    <s v="CLP"/>
    <n v="2058.8256000000001"/>
    <n v="1255.0481763311432"/>
    <n v="0"/>
    <n v="205.86857142857144"/>
    <n v="7.8370297349969871"/>
    <n v="0"/>
    <n v="0"/>
    <n v="0"/>
    <n v="0"/>
    <n v="0"/>
    <n v="0"/>
    <n v="0"/>
    <n v="0"/>
    <n v="12.497142857142858"/>
    <n v="0"/>
    <n v="0"/>
    <n v="0"/>
    <n v="17.650011287235611"/>
    <n v="0"/>
    <n v="5.1528684300927514"/>
    <n v="12"/>
    <s v="202112"/>
    <s v="2021-12-01"/>
  </r>
  <r>
    <s v="VSR"/>
    <x v="0"/>
    <s v="14004945-16"/>
    <n v="2021"/>
    <s v="Diciembre"/>
    <n v="4.8000000000000007"/>
    <s v="CLP"/>
    <n v="284.4467532467533"/>
    <n v="162.4172640745588"/>
    <n v="0"/>
    <n v="28.444675324675327"/>
    <n v="0"/>
    <n v="0"/>
    <n v="0"/>
    <n v="0"/>
    <n v="0"/>
    <n v="0"/>
    <n v="0"/>
    <n v="0"/>
    <n v="0"/>
    <n v="1.514805194805195"/>
    <n v="0"/>
    <n v="0"/>
    <n v="0"/>
    <n v="2.1393953075437104"/>
    <n v="0"/>
    <n v="0.62459011273851539"/>
    <n v="12"/>
    <s v="202112"/>
    <s v="2021-12-01"/>
  </r>
  <r>
    <s v="VSR"/>
    <x v="1"/>
    <s v="14004807-16"/>
    <n v="2021"/>
    <s v="Diciembre"/>
    <n v="7.5"/>
    <s v="USD"/>
    <n v="1200"/>
    <n v="701.81803062341589"/>
    <n v="0"/>
    <n v="0"/>
    <n v="1.4842859346585202"/>
    <n v="4.8099311440677965"/>
    <n v="2.1466033966033966"/>
    <n v="3.109390609390609"/>
    <n v="0.17607392607392605"/>
    <n v="0"/>
    <n v="0"/>
    <n v="0"/>
    <n v="0"/>
    <n v="0"/>
    <n v="0"/>
    <n v="0"/>
    <n v="0"/>
    <n v="16.089075537904844"/>
    <n v="5.8470764617691158"/>
    <n v="0"/>
    <n v="12"/>
    <s v="202112"/>
    <s v="2021-12-01"/>
  </r>
  <r>
    <s v="VSR"/>
    <x v="1"/>
    <s v="14004877-16"/>
    <n v="2021"/>
    <s v="Diciembre"/>
    <n v="7.5"/>
    <s v="USD"/>
    <n v="900"/>
    <n v="521.92821929640411"/>
    <n v="0"/>
    <n v="0"/>
    <n v="1.4842859346585202"/>
    <n v="4.8099311440677965"/>
    <n v="2.1466033966033966"/>
    <n v="3.109390609390609"/>
    <n v="0.17607392607392605"/>
    <n v="0"/>
    <n v="0"/>
    <n v="0"/>
    <n v="0"/>
    <n v="0"/>
    <n v="0"/>
    <n v="0"/>
    <n v="0"/>
    <n v="16.089075537904844"/>
    <n v="5.8470764617691158"/>
    <n v="0"/>
    <n v="12"/>
    <s v="202112"/>
    <s v="2021-12-01"/>
  </r>
  <r>
    <s v="VSR"/>
    <x v="1"/>
    <s v="14003090-13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"/>
    <s v="14004806-14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"/>
    <s v="14004965-17"/>
    <n v="2021"/>
    <s v="Diciembre"/>
    <n v="15"/>
    <s v="USD"/>
    <n v="1275"/>
    <n v="886.41967553672612"/>
    <n v="0"/>
    <n v="0"/>
    <n v="2.9685718693170404"/>
    <n v="9.6198622881355931"/>
    <n v="4.2932067932067932"/>
    <n v="6.2187812187812179"/>
    <n v="0.3521478521478521"/>
    <n v="0"/>
    <n v="0"/>
    <n v="0"/>
    <n v="0"/>
    <n v="0"/>
    <n v="0"/>
    <n v="0"/>
    <n v="0"/>
    <n v="32.178151075809687"/>
    <n v="11.694152923538232"/>
    <n v="0"/>
    <n v="12"/>
    <s v="202112"/>
    <s v="2021-12-01"/>
  </r>
  <r>
    <s v="VSR"/>
    <x v="1"/>
    <s v="14004966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"/>
    <s v="14004798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"/>
    <s v="14004800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"/>
    <s v="14004968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"/>
    <s v="14004967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"/>
    <s v="14004971-19"/>
    <n v="2021"/>
    <s v="Diciembre"/>
    <n v="50"/>
    <s v="USD"/>
    <n v="1250"/>
    <n v="744.21426424293168"/>
    <n v="0"/>
    <n v="0"/>
    <n v="9.8952395643901347"/>
    <n v="32.066207627118644"/>
    <n v="14.310689310689311"/>
    <n v="20.729270729270727"/>
    <n v="1.1738261738261737"/>
    <n v="0"/>
    <n v="0"/>
    <n v="0"/>
    <n v="0"/>
    <n v="0"/>
    <n v="0"/>
    <n v="0"/>
    <n v="0"/>
    <n v="107.26050358603229"/>
    <n v="38.980509745127435"/>
    <n v="0"/>
    <n v="12"/>
    <s v="202112"/>
    <s v="2021-12-01"/>
  </r>
  <r>
    <s v="VSR"/>
    <x v="1"/>
    <s v="14004970-19"/>
    <n v="2021"/>
    <s v="Diciembre"/>
    <n v="25"/>
    <s v="USD"/>
    <n v="625"/>
    <n v="363.14692435170406"/>
    <n v="0"/>
    <n v="0"/>
    <n v="4.9476197821950674"/>
    <n v="16.033103813559322"/>
    <n v="7.1553446553446554"/>
    <n v="10.364635364635364"/>
    <n v="0.58691308691308686"/>
    <n v="0"/>
    <n v="0"/>
    <n v="0"/>
    <n v="0"/>
    <n v="0"/>
    <n v="0"/>
    <n v="0"/>
    <n v="0"/>
    <n v="53.630251793016143"/>
    <n v="19.490254872563717"/>
    <n v="0"/>
    <n v="12"/>
    <s v="202112"/>
    <s v="2021-12-01"/>
  </r>
  <r>
    <s v="VSR"/>
    <x v="1"/>
    <s v="14004969-19"/>
    <n v="2021"/>
    <s v="Diciembre"/>
    <n v="25"/>
    <s v="USD"/>
    <n v="625"/>
    <n v="428.60723864434351"/>
    <n v="0"/>
    <n v="0"/>
    <n v="4.9476197821950674"/>
    <n v="16.033103813559322"/>
    <n v="7.1553446553446554"/>
    <n v="10.364635364635364"/>
    <n v="0.58691308691308686"/>
    <n v="0"/>
    <n v="0"/>
    <n v="0"/>
    <n v="0"/>
    <n v="0"/>
    <n v="0"/>
    <n v="0"/>
    <n v="0"/>
    <n v="53.630251793016143"/>
    <n v="19.490254872563717"/>
    <n v="0"/>
    <n v="12"/>
    <s v="202112"/>
    <s v="2021-12-01"/>
  </r>
  <r>
    <s v="VSR"/>
    <x v="1"/>
    <s v="14005004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"/>
    <s v="14004878-16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"/>
    <s v="14004809-17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"/>
    <s v="14004952-18"/>
    <n v="2021"/>
    <s v="Diciembre"/>
    <n v="27.5"/>
    <s v="USD"/>
    <n v="2200"/>
    <n v="547.89020648275891"/>
    <n v="0"/>
    <n v="550"/>
    <n v="5.4423817604145741"/>
    <n v="17.636414194915254"/>
    <n v="7.8708791208791204"/>
    <n v="11.401098901098901"/>
    <n v="0.64560439560439553"/>
    <n v="0"/>
    <n v="0"/>
    <n v="0"/>
    <n v="0"/>
    <n v="0"/>
    <n v="0"/>
    <n v="0"/>
    <n v="0"/>
    <n v="58.993276972317759"/>
    <n v="21.439280359820089"/>
    <n v="0"/>
    <n v="12"/>
    <s v="202112"/>
    <s v="2021-12-01"/>
  </r>
  <r>
    <s v="VSR"/>
    <x v="1"/>
    <s v="14004972-19"/>
    <n v="2021"/>
    <s v="Diciembre"/>
    <n v="27.5"/>
    <s v="USD"/>
    <n v="2200"/>
    <n v="477.99615592824136"/>
    <n v="0"/>
    <n v="550"/>
    <n v="5.4423817604145741"/>
    <n v="17.636414194915254"/>
    <n v="7.8708791208791204"/>
    <n v="11.401098901098901"/>
    <n v="0.64560439560439553"/>
    <n v="0"/>
    <n v="0"/>
    <n v="0"/>
    <n v="0"/>
    <n v="0"/>
    <n v="0"/>
    <n v="0"/>
    <n v="0"/>
    <n v="58.993276972317759"/>
    <n v="21.439280359820089"/>
    <n v="0"/>
    <n v="12"/>
    <s v="202112"/>
    <s v="2021-12-01"/>
  </r>
  <r>
    <s v="VSR"/>
    <x v="1"/>
    <s v="14004949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"/>
    <s v="14004950-19"/>
    <n v="2021"/>
    <s v="Diciembre"/>
    <n v="25"/>
    <s v="USD"/>
    <n v="1375"/>
    <n v="428.19786987005875"/>
    <n v="0"/>
    <n v="375"/>
    <n v="0"/>
    <n v="16.033103813559322"/>
    <n v="7.1553446553446554"/>
    <n v="10.364635364635364"/>
    <n v="0.58691308691308686"/>
    <n v="0"/>
    <n v="0"/>
    <n v="0"/>
    <n v="0"/>
    <n v="0"/>
    <n v="0"/>
    <n v="0"/>
    <n v="0"/>
    <n v="53.630251793016143"/>
    <n v="19.490254872563717"/>
    <n v="0"/>
    <n v="12"/>
    <s v="202112"/>
    <s v="2021-12-01"/>
  </r>
  <r>
    <s v="VSR"/>
    <x v="1"/>
    <s v="14004951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"/>
    <s v="14004944-16"/>
    <n v="2021"/>
    <s v="Diciembre"/>
    <n v="12.5"/>
    <s v="USD"/>
    <n v="900"/>
    <n v="451.83795697987784"/>
    <n v="0"/>
    <n v="90"/>
    <n v="0"/>
    <n v="98.016551906779654"/>
    <n v="3.5776723276723277"/>
    <n v="5.1823176823176818"/>
    <n v="0.29345654345654343"/>
    <n v="0"/>
    <n v="0"/>
    <n v="0"/>
    <n v="0"/>
    <n v="0"/>
    <n v="0"/>
    <n v="0"/>
    <n v="0"/>
    <n v="116.81512589650808"/>
    <n v="9.7451274362818587"/>
    <n v="0"/>
    <n v="12"/>
    <s v="202112"/>
    <s v="2021-12-01"/>
  </r>
  <r>
    <s v="VSR"/>
    <x v="1"/>
    <s v="14005003-17"/>
    <n v="2021"/>
    <s v="Diciembre"/>
    <n v="12.5"/>
    <s v="USD"/>
    <n v="900"/>
    <n v="411.01755834257506"/>
    <n v="0"/>
    <n v="0"/>
    <n v="0"/>
    <n v="8.0165519067796609"/>
    <n v="3.5776723276723277"/>
    <n v="5.1823176823176818"/>
    <n v="0.29345654345654343"/>
    <n v="0"/>
    <n v="0"/>
    <n v="0"/>
    <n v="0"/>
    <n v="0"/>
    <n v="0"/>
    <n v="0"/>
    <n v="0"/>
    <n v="26.815125896508071"/>
    <n v="9.7451274362818587"/>
    <n v="0"/>
    <n v="12"/>
    <s v="202112"/>
    <s v="2021-12-01"/>
  </r>
  <r>
    <s v="VSR"/>
    <x v="1"/>
    <s v="14004974-19"/>
    <n v="2021"/>
    <s v="Diciembre"/>
    <n v="18.75"/>
    <s v="USD"/>
    <n v="675"/>
    <n v="343.85622410773095"/>
    <n v="0"/>
    <n v="0"/>
    <n v="0"/>
    <n v="12.024827860169491"/>
    <n v="5.3665084915084913"/>
    <n v="7.7734765234765231"/>
    <n v="0.44018481518481517"/>
    <n v="0"/>
    <n v="0"/>
    <n v="0"/>
    <n v="0"/>
    <n v="0"/>
    <n v="0"/>
    <n v="0"/>
    <n v="0"/>
    <n v="40.222688844762104"/>
    <n v="14.617691154422788"/>
    <n v="0"/>
    <n v="12"/>
    <s v="202112"/>
    <s v="2021-12-01"/>
  </r>
  <r>
    <s v="VSR"/>
    <x v="1"/>
    <s v="14005002-19"/>
    <n v="2021"/>
    <s v="Diciembre"/>
    <n v="37.5"/>
    <s v="USD"/>
    <n v="1012.5"/>
    <n v="542.40460561446343"/>
    <n v="0"/>
    <n v="0"/>
    <n v="0"/>
    <n v="24.049655720338983"/>
    <n v="10.733016983016983"/>
    <n v="15.546953046953046"/>
    <n v="0.88036963036963034"/>
    <n v="0"/>
    <n v="0"/>
    <n v="0"/>
    <n v="0"/>
    <n v="0"/>
    <n v="0"/>
    <n v="0"/>
    <n v="0"/>
    <n v="80.445377689524207"/>
    <n v="29.235382308845576"/>
    <n v="0"/>
    <n v="12"/>
    <s v="202112"/>
    <s v="2021-12-01"/>
  </r>
  <r>
    <s v="VSR"/>
    <x v="1"/>
    <s v="14005001-18"/>
    <n v="2021"/>
    <s v="Diciembre"/>
    <n v="25"/>
    <s v="USD"/>
    <n v="525"/>
    <n v="365.63109110495083"/>
    <n v="0"/>
    <n v="0"/>
    <n v="0"/>
    <n v="16.033103813559322"/>
    <n v="7.1553446553446554"/>
    <n v="10.364635364635364"/>
    <n v="0.58691308691308686"/>
    <n v="0"/>
    <n v="0"/>
    <n v="0"/>
    <n v="0"/>
    <n v="0"/>
    <n v="0"/>
    <n v="0"/>
    <n v="0"/>
    <n v="53.630251793016143"/>
    <n v="19.490254872563717"/>
    <n v="0"/>
    <n v="12"/>
    <s v="202112"/>
    <s v="2021-12-01"/>
  </r>
  <r>
    <s v="VSR"/>
    <x v="2"/>
    <s v="14004790-18"/>
    <n v="2021"/>
    <s v="Diciembre"/>
    <n v="43.75"/>
    <s v="USD"/>
    <n v="1378.125"/>
    <n v="528.25653742141935"/>
    <n v="0"/>
    <n v="87.5"/>
    <n v="0"/>
    <n v="130.24666666666667"/>
    <n v="17.225829725829726"/>
    <n v="24.951899951899954"/>
    <n v="1.4129389129389127"/>
    <n v="0"/>
    <n v="0"/>
    <n v="11.477510783188709"/>
    <n v="0"/>
    <n v="0"/>
    <n v="0"/>
    <n v="0"/>
    <n v="0"/>
    <n v="219.42279206751047"/>
    <n v="34.107946026986504"/>
    <n v="0"/>
    <n v="12"/>
    <s v="202112"/>
    <s v="2021-12-01"/>
  </r>
  <r>
    <s v="VSR"/>
    <x v="2"/>
    <s v="14004787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"/>
    <s v="14004786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"/>
    <s v="14004789-19"/>
    <n v="2021"/>
    <s v="Diciembre"/>
    <n v="37.5"/>
    <s v="USD"/>
    <n v="1181.25"/>
    <n v="488.94894810282614"/>
    <n v="0"/>
    <n v="75"/>
    <n v="0"/>
    <n v="111.64"/>
    <n v="14.764996907854051"/>
    <n v="21.387342815914245"/>
    <n v="1.2110904968047824"/>
    <n v="0"/>
    <n v="0"/>
    <n v="9.8378663855903223"/>
    <n v="0"/>
    <n v="0"/>
    <n v="0"/>
    <n v="0"/>
    <n v="0"/>
    <n v="188.07667891500898"/>
    <n v="29.235382308845576"/>
    <n v="0"/>
    <n v="12"/>
    <s v="202112"/>
    <s v="2021-12-01"/>
  </r>
  <r>
    <s v="VSR"/>
    <x v="2"/>
    <s v="14004788-18"/>
    <n v="2021"/>
    <s v="Diciembre"/>
    <n v="37.5"/>
    <s v="USD"/>
    <n v="1181.25"/>
    <n v="439.35100613514544"/>
    <n v="0"/>
    <n v="75"/>
    <n v="0"/>
    <n v="23.14"/>
    <n v="14.764996907854051"/>
    <n v="21.387342815914245"/>
    <n v="1.2110904968047824"/>
    <n v="0"/>
    <n v="0"/>
    <n v="9.8378663855903223"/>
    <n v="0"/>
    <n v="0"/>
    <n v="0"/>
    <n v="0"/>
    <n v="0"/>
    <n v="99.576678915008969"/>
    <n v="29.235382308845576"/>
    <n v="0"/>
    <n v="12"/>
    <s v="202112"/>
    <s v="2021-12-01"/>
  </r>
  <r>
    <s v="VSR"/>
    <x v="2"/>
    <s v="14002820-16"/>
    <n v="2021"/>
    <s v="Diciembre"/>
    <n v="25"/>
    <s v="USD"/>
    <n v="2100"/>
    <n v="991.52919029706175"/>
    <n v="0"/>
    <n v="125"/>
    <n v="4.9476197821950674"/>
    <n v="298.42666666666668"/>
    <n v="9.8433312719026986"/>
    <n v="14.258228543942828"/>
    <n v="0.80739366453652173"/>
    <n v="0"/>
    <n v="0"/>
    <n v="17.489540241049461"/>
    <n v="0"/>
    <n v="0"/>
    <n v="0"/>
    <n v="0"/>
    <n v="0"/>
    <n v="360.31541526066184"/>
    <n v="19.490254872563717"/>
    <n v="0"/>
    <n v="12"/>
    <s v="202112"/>
    <s v="2021-12-01"/>
  </r>
  <r>
    <s v="VSR"/>
    <x v="2"/>
    <s v="14004928-18"/>
    <n v="2021"/>
    <s v="Diciembre"/>
    <n v="18.75"/>
    <s v="USD"/>
    <n v="787.5"/>
    <n v="281.29752934310602"/>
    <n v="0"/>
    <n v="75"/>
    <n v="3.7107148366463005"/>
    <n v="11.57"/>
    <n v="7.3824984539270257"/>
    <n v="10.693671407957122"/>
    <n v="0.60554524840239121"/>
    <n v="0"/>
    <n v="0"/>
    <n v="6.5585775903935479"/>
    <n v="0"/>
    <n v="0"/>
    <n v="0"/>
    <n v="0"/>
    <n v="0"/>
    <n v="51.427983855102873"/>
    <n v="14.617691154422788"/>
    <n v="0"/>
    <n v="12"/>
    <s v="202112"/>
    <s v="2021-12-01"/>
  </r>
  <r>
    <s v="VSR"/>
    <x v="2"/>
    <s v="14004929-18"/>
    <n v="2021"/>
    <s v="Diciembre"/>
    <n v="18.75"/>
    <s v="USD"/>
    <n v="787.5"/>
    <n v="231.92716168745895"/>
    <n v="0"/>
    <n v="75"/>
    <n v="3.7107148366463005"/>
    <n v="11.57"/>
    <n v="7.3824984539270257"/>
    <n v="10.693671407957122"/>
    <n v="0.60554524840239121"/>
    <n v="0"/>
    <n v="0"/>
    <n v="6.5585775903935479"/>
    <n v="0"/>
    <n v="0"/>
    <n v="0"/>
    <n v="0"/>
    <n v="0"/>
    <n v="51.427983855102873"/>
    <n v="14.617691154422788"/>
    <n v="0"/>
    <n v="12"/>
    <s v="202112"/>
    <s v="2021-12-01"/>
  </r>
  <r>
    <s v="VSR"/>
    <x v="2"/>
    <s v="14002823-16"/>
    <n v="2021"/>
    <s v="Diciembre"/>
    <n v="25"/>
    <s v="USD"/>
    <n v="1575"/>
    <n v="782.60176816846899"/>
    <n v="0"/>
    <n v="125"/>
    <n v="4.9476197821950674"/>
    <n v="87.926666666666662"/>
    <n v="9.8433312719026986"/>
    <n v="14.258228543942828"/>
    <n v="0.80739366453652173"/>
    <n v="0"/>
    <n v="0"/>
    <n v="13.117155180787096"/>
    <n v="0"/>
    <n v="0"/>
    <n v="0"/>
    <n v="0"/>
    <n v="0"/>
    <n v="145.44303020039953"/>
    <n v="19.490254872563717"/>
    <n v="0"/>
    <n v="12"/>
    <s v="202112"/>
    <s v="2021-12-01"/>
  </r>
  <r>
    <s v="VSR"/>
    <x v="2"/>
    <s v="14002821-17"/>
    <n v="2021"/>
    <s v="Diciembre"/>
    <n v="25"/>
    <s v="USD"/>
    <n v="1575"/>
    <n v="730.68554637415252"/>
    <n v="0"/>
    <n v="125"/>
    <n v="4.9476197821950674"/>
    <n v="87.926666666666662"/>
    <n v="9.8433312719026986"/>
    <n v="14.258228543942828"/>
    <n v="0.80739366453652173"/>
    <n v="0"/>
    <n v="0"/>
    <n v="13.117155180787096"/>
    <n v="0"/>
    <n v="0"/>
    <n v="0"/>
    <n v="0"/>
    <n v="0"/>
    <n v="145.44303020039953"/>
    <n v="19.490254872563717"/>
    <n v="0"/>
    <n v="12"/>
    <s v="202112"/>
    <s v="2021-12-01"/>
  </r>
  <r>
    <s v="VSR"/>
    <x v="2"/>
    <s v="14002822-14"/>
    <n v="2021"/>
    <s v="Diciembre"/>
    <n v="25"/>
    <s v="USD"/>
    <n v="1575"/>
    <n v="782.66792670256496"/>
    <n v="0"/>
    <n v="125"/>
    <n v="4.9476197821950674"/>
    <n v="87.926666666666662"/>
    <n v="9.8433312719026986"/>
    <n v="14.258228543942828"/>
    <n v="0.80739366453652173"/>
    <n v="0"/>
    <n v="0"/>
    <n v="13.117155180787096"/>
    <n v="0"/>
    <n v="0"/>
    <n v="0"/>
    <n v="0"/>
    <n v="0"/>
    <n v="145.44303020039953"/>
    <n v="19.490254872563717"/>
    <n v="0"/>
    <n v="12"/>
    <s v="202112"/>
    <s v="2021-12-01"/>
  </r>
  <r>
    <s v="VSR"/>
    <x v="3"/>
    <s v="14004654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3"/>
    <s v="14004653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3"/>
    <s v="14004852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3"/>
    <s v="14004652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3"/>
    <s v="14004655-17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3"/>
    <s v="14004887-18"/>
    <n v="2021"/>
    <s v="Diciembre"/>
    <n v="50"/>
    <s v="USD"/>
    <n v="1750"/>
    <n v="833.49180138094744"/>
    <n v="0"/>
    <n v="0"/>
    <n v="0"/>
    <n v="18.177391304347825"/>
    <n v="12.402597402597404"/>
    <n v="17.965367965367967"/>
    <n v="1.0173160173160172"/>
    <n v="0"/>
    <n v="0"/>
    <n v="0"/>
    <n v="0"/>
    <n v="0"/>
    <n v="0"/>
    <n v="0"/>
    <n v="0"/>
    <n v="88.543182434756659"/>
    <n v="38.980509745127435"/>
    <n v="0"/>
    <n v="12"/>
    <s v="202112"/>
    <s v="2021-12-01"/>
  </r>
  <r>
    <s v="VSR"/>
    <x v="3"/>
    <s v="14004886-18"/>
    <n v="2021"/>
    <s v="Diciembre"/>
    <n v="50"/>
    <s v="USD"/>
    <n v="1400"/>
    <n v="761.95863263746628"/>
    <n v="0"/>
    <n v="0"/>
    <n v="0"/>
    <n v="18.177391304347825"/>
    <n v="12.402597402597404"/>
    <n v="17.965367965367967"/>
    <n v="1.0173160173160172"/>
    <n v="0"/>
    <n v="0"/>
    <n v="0"/>
    <n v="0"/>
    <n v="0"/>
    <n v="0"/>
    <n v="0"/>
    <n v="0"/>
    <n v="88.543182434756659"/>
    <n v="38.980509745127435"/>
    <n v="0"/>
    <n v="12"/>
    <s v="202112"/>
    <s v="2021-12-01"/>
  </r>
  <r>
    <s v="VSR"/>
    <x v="3"/>
    <s v="14004885-18"/>
    <n v="2021"/>
    <s v="Diciembre"/>
    <n v="100"/>
    <s v="USD"/>
    <n v="2200"/>
    <n v="1392.0667991309504"/>
    <n v="0"/>
    <n v="0"/>
    <n v="0"/>
    <n v="36.35478260869565"/>
    <n v="24.805194805194809"/>
    <n v="35.930735930735935"/>
    <n v="2.0346320346320343"/>
    <n v="0"/>
    <n v="0"/>
    <n v="0"/>
    <n v="0"/>
    <n v="0"/>
    <n v="0"/>
    <n v="0"/>
    <n v="0"/>
    <n v="177.08636486951332"/>
    <n v="77.96101949025487"/>
    <n v="0"/>
    <n v="12"/>
    <s v="202112"/>
    <s v="2021-12-01"/>
  </r>
  <r>
    <s v="VSR"/>
    <x v="4"/>
    <s v="14004913-16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"/>
    <s v="14004877-15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"/>
    <s v="14004339-17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"/>
    <s v="14004343-17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"/>
    <s v="14004340-14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"/>
    <s v="14004341-14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"/>
    <s v="14004413-13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"/>
    <s v="14004414-13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"/>
    <s v="14004346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"/>
    <s v="14004345-17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5"/>
    <s v="14004391-19"/>
    <n v="2021"/>
    <s v="Diciembre"/>
    <n v="75"/>
    <s v="USD"/>
    <n v="2700"/>
    <n v="1293.3015888984564"/>
    <n v="0"/>
    <n v="0"/>
    <n v="0"/>
    <n v="38.314864864864859"/>
    <n v="16.912632821723729"/>
    <n v="24.49822904368359"/>
    <n v="1.387249114521842"/>
    <n v="0"/>
    <n v="0"/>
    <n v="22.486551738492164"/>
    <n v="0"/>
    <n v="0"/>
    <n v="0"/>
    <n v="0"/>
    <n v="0"/>
    <n v="162.07029220097732"/>
    <n v="58.470764617691152"/>
    <n v="0"/>
    <n v="12"/>
    <s v="202112"/>
    <s v="2021-12-01"/>
  </r>
  <r>
    <s v="VSR"/>
    <x v="5"/>
    <s v="14004392-15"/>
    <n v="2021"/>
    <s v="Diciembre"/>
    <n v="50"/>
    <s v="USD"/>
    <n v="3750"/>
    <n v="1588.8774032679489"/>
    <n v="0"/>
    <n v="0"/>
    <n v="0"/>
    <n v="25.543243243243239"/>
    <n v="11.275088547815821"/>
    <n v="16.332152695789059"/>
    <n v="0.9248327430145612"/>
    <n v="0"/>
    <n v="0"/>
    <n v="31.231321859016894"/>
    <n v="0"/>
    <n v="0"/>
    <n v="0"/>
    <n v="0"/>
    <n v="0"/>
    <n v="124.28714883400701"/>
    <n v="38.980509745127435"/>
    <n v="0"/>
    <n v="12"/>
    <s v="202112"/>
    <s v="2021-12-01"/>
  </r>
  <r>
    <s v="VSR"/>
    <x v="5"/>
    <s v="14004390-19"/>
    <n v="2021"/>
    <s v="Diciembre"/>
    <n v="162.5"/>
    <s v="USD"/>
    <n v="4225"/>
    <n v="2351.2528519224406"/>
    <n v="0"/>
    <n v="0"/>
    <n v="0"/>
    <n v="83.015540540540528"/>
    <n v="36.644037780401419"/>
    <n v="53.079496261314439"/>
    <n v="3.005706414797324"/>
    <n v="0"/>
    <n v="0"/>
    <n v="35.187289294492366"/>
    <n v="0"/>
    <n v="0"/>
    <n v="0"/>
    <n v="0"/>
    <n v="0"/>
    <n v="337.61872696321024"/>
    <n v="126.68665667166415"/>
    <n v="0"/>
    <n v="12"/>
    <s v="202112"/>
    <s v="2021-12-01"/>
  </r>
  <r>
    <s v="VSR"/>
    <x v="6"/>
    <s v="14004718-18"/>
    <n v="2021"/>
    <s v="Diciembre"/>
    <n v="125"/>
    <s v="USD"/>
    <n v="4750"/>
    <n v="2550.8782858264312"/>
    <n v="0"/>
    <n v="250"/>
    <n v="0"/>
    <n v="61.824712643678161"/>
    <n v="28.187721369539553"/>
    <n v="40.830381739472642"/>
    <n v="2.3120818575364028"/>
    <n v="0"/>
    <n v="0"/>
    <n v="39.559674354754733"/>
    <n v="0"/>
    <n v="0"/>
    <n v="0"/>
    <n v="0"/>
    <n v="0"/>
    <n v="270.16584632780007"/>
    <n v="97.45127436281858"/>
    <n v="0"/>
    <n v="12"/>
    <s v="202112"/>
    <s v="2021-12-01"/>
  </r>
  <r>
    <s v="VSR"/>
    <x v="6"/>
    <s v="14004719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6"/>
    <s v="14004720-19"/>
    <n v="2021"/>
    <s v="Diciembre"/>
    <n v="125"/>
    <s v="USD"/>
    <n v="2500"/>
    <n v="1536.3627758670696"/>
    <n v="0"/>
    <n v="0"/>
    <n v="0"/>
    <n v="61.824712643678161"/>
    <n v="28.187721369539553"/>
    <n v="40.830381739472642"/>
    <n v="2.3120818575364028"/>
    <n v="0"/>
    <n v="0"/>
    <n v="20.820881239344597"/>
    <n v="0"/>
    <n v="0"/>
    <n v="0"/>
    <n v="0"/>
    <n v="0"/>
    <n v="251.42705321238992"/>
    <n v="97.45127436281858"/>
    <n v="0"/>
    <n v="12"/>
    <s v="202112"/>
    <s v="2021-12-01"/>
  </r>
  <r>
    <s v="VSR"/>
    <x v="6"/>
    <s v="14004401-18"/>
    <n v="2021"/>
    <s v="Diciembre"/>
    <n v="50"/>
    <s v="USD"/>
    <n v="1000"/>
    <n v="675.76639163001278"/>
    <n v="0"/>
    <n v="0"/>
    <n v="0"/>
    <n v="24.729885057471265"/>
    <n v="11.275088547815821"/>
    <n v="16.332152695789059"/>
    <n v="0.9248327430145612"/>
    <n v="0"/>
    <n v="0"/>
    <n v="8.328352495737839"/>
    <n v="0"/>
    <n v="0"/>
    <n v="0"/>
    <n v="0"/>
    <n v="0"/>
    <n v="100.57082128495597"/>
    <n v="38.980509745127435"/>
    <n v="0"/>
    <n v="12"/>
    <s v="202112"/>
    <s v="2021-12-01"/>
  </r>
  <r>
    <s v="VSR"/>
    <x v="6"/>
    <s v="14004423-16"/>
    <n v="2021"/>
    <s v="Diciembre"/>
    <n v="12.5"/>
    <s v="USD"/>
    <n v="2375"/>
    <n v="1144.4497533129704"/>
    <n v="0"/>
    <n v="125"/>
    <n v="0"/>
    <n v="6.1824712643678161"/>
    <n v="2.8187721369539553"/>
    <n v="4.0830381739472648"/>
    <n v="0.2312081857536403"/>
    <n v="0"/>
    <n v="0"/>
    <n v="19.779837177377367"/>
    <n v="0"/>
    <n v="0"/>
    <n v="0"/>
    <n v="0"/>
    <n v="0"/>
    <n v="42.840454374681897"/>
    <n v="9.7451274362818587"/>
    <n v="0"/>
    <n v="12"/>
    <s v="202112"/>
    <s v="2021-12-01"/>
  </r>
  <r>
    <s v="VSR"/>
    <x v="6"/>
    <s v="14004560-17"/>
    <n v="2021"/>
    <s v="Diciembre"/>
    <n v="62.5"/>
    <s v="USD"/>
    <n v="5000"/>
    <n v="2519.6937887283357"/>
    <n v="0"/>
    <n v="500"/>
    <n v="0"/>
    <n v="30.912356321839081"/>
    <n v="14.093860684769776"/>
    <n v="20.415190869736321"/>
    <n v="1.1560409287682014"/>
    <n v="0"/>
    <n v="0"/>
    <n v="41.641762478689195"/>
    <n v="0"/>
    <n v="0"/>
    <n v="0"/>
    <n v="0"/>
    <n v="0"/>
    <n v="156.94484846521186"/>
    <n v="48.72563718140929"/>
    <n v="0"/>
    <n v="12"/>
    <s v="202112"/>
    <s v="2021-12-01"/>
  </r>
  <r>
    <s v="VSR"/>
    <x v="6"/>
    <s v="14004791-19"/>
    <n v="2021"/>
    <s v="Diciembre"/>
    <n v="62.5"/>
    <s v="USD"/>
    <n v="2375"/>
    <n v="1354.7596299262027"/>
    <n v="0"/>
    <n v="0"/>
    <n v="0"/>
    <n v="30.912356321839081"/>
    <n v="14.093860684769776"/>
    <n v="20.415190869736321"/>
    <n v="1.1560409287682014"/>
    <n v="0"/>
    <n v="0"/>
    <n v="19.779837177377367"/>
    <n v="0"/>
    <n v="0"/>
    <n v="0"/>
    <n v="0"/>
    <n v="0"/>
    <n v="135.08292316390003"/>
    <n v="48.72563718140929"/>
    <n v="0"/>
    <n v="12"/>
    <s v="202112"/>
    <s v="2021-12-01"/>
  </r>
  <r>
    <s v="VSR"/>
    <x v="7"/>
    <s v="14004747-18"/>
    <n v="2021"/>
    <s v="Diciembre"/>
    <n v="25"/>
    <s v="USD"/>
    <n v="950"/>
    <n v="482.79303754815021"/>
    <n v="0"/>
    <n v="50"/>
    <n v="0"/>
    <n v="8.331818181818182"/>
    <n v="9.3019480519480524"/>
    <n v="13.474025974025974"/>
    <n v="0.76298701298701299"/>
    <n v="0"/>
    <n v="0"/>
    <n v="7.9119348709509465"/>
    <n v="0"/>
    <n v="0"/>
    <n v="0"/>
    <n v="0"/>
    <n v="0"/>
    <n v="59.272968964293881"/>
    <n v="19.490254872563717"/>
    <n v="0"/>
    <n v="12"/>
    <s v="202112"/>
    <s v="2021-12-01"/>
  </r>
  <r>
    <s v="VSR"/>
    <x v="7"/>
    <s v="14004920-18"/>
    <n v="2021"/>
    <s v="Diciembre"/>
    <n v="50"/>
    <s v="USD"/>
    <n v="1600"/>
    <n v="1276.0970934068532"/>
    <n v="0"/>
    <n v="0"/>
    <n v="0"/>
    <n v="16.663636363636364"/>
    <n v="18.603896103896105"/>
    <n v="26.948051948051948"/>
    <n v="1.525974025974026"/>
    <n v="0"/>
    <n v="0"/>
    <n v="13.325363993180542"/>
    <n v="0"/>
    <n v="0"/>
    <n v="0"/>
    <n v="0"/>
    <n v="0"/>
    <n v="116.04743217986642"/>
    <n v="38.980509745127435"/>
    <n v="0"/>
    <n v="12"/>
    <s v="202112"/>
    <s v="2021-12-01"/>
  </r>
  <r>
    <s v="VSR"/>
    <x v="7"/>
    <s v="14004205-18"/>
    <n v="2021"/>
    <s v="Diciembre"/>
    <n v="125"/>
    <s v="USD"/>
    <n v="2500"/>
    <n v="1562.525308334602"/>
    <n v="0"/>
    <n v="0"/>
    <n v="0"/>
    <n v="41.659090909090907"/>
    <n v="46.509740259740255"/>
    <n v="67.370129870129873"/>
    <n v="3.8149350649350651"/>
    <n v="0"/>
    <n v="0"/>
    <n v="20.820881239344597"/>
    <n v="0"/>
    <n v="0"/>
    <n v="0"/>
    <n v="0"/>
    <n v="0"/>
    <n v="277.62605170605929"/>
    <n v="97.45127436281858"/>
    <n v="0"/>
    <n v="12"/>
    <s v="202112"/>
    <s v="2021-12-01"/>
  </r>
  <r>
    <s v="VSR"/>
    <x v="8"/>
    <s v="14004994-17"/>
    <n v="2021"/>
    <s v="Diciembre"/>
    <n v="25"/>
    <s v="USD"/>
    <n v="2500"/>
    <n v="1477.3661258945435"/>
    <n v="0"/>
    <n v="375"/>
    <n v="4.9476197821950674"/>
    <n v="12.979166666666666"/>
    <n v="6.5276828434723164"/>
    <n v="9.455456823877876"/>
    <n v="0.53542948279790381"/>
    <n v="0"/>
    <n v="0"/>
    <n v="0"/>
    <n v="0"/>
    <n v="0"/>
    <n v="0"/>
    <n v="0"/>
    <n v="0"/>
    <n v="48.987990689378478"/>
    <n v="19.490254872563717"/>
    <n v="0"/>
    <n v="12"/>
    <s v="202112"/>
    <s v="2021-12-01"/>
  </r>
  <r>
    <s v="VSR"/>
    <x v="8"/>
    <s v="14004992-19"/>
    <n v="2021"/>
    <s v="Diciembre"/>
    <n v="31.25"/>
    <s v="USD"/>
    <n v="1250"/>
    <n v="560.35424854449184"/>
    <n v="0"/>
    <n v="187.5"/>
    <n v="6.1845247277438347"/>
    <n v="16.223958333333332"/>
    <n v="8.1596035543403964"/>
    <n v="11.819321029847346"/>
    <n v="0.66928685349737982"/>
    <n v="0"/>
    <n v="0"/>
    <n v="0"/>
    <n v="0"/>
    <n v="0"/>
    <n v="0"/>
    <n v="0"/>
    <n v="0"/>
    <n v="61.234988361723097"/>
    <n v="24.362818590704645"/>
    <n v="0"/>
    <n v="12"/>
    <s v="202112"/>
    <s v="2021-12-01"/>
  </r>
  <r>
    <s v="VSR"/>
    <x v="8"/>
    <s v="14004993-18"/>
    <n v="2021"/>
    <s v="Diciembre"/>
    <n v="31.25"/>
    <s v="USD"/>
    <n v="1250"/>
    <n v="440.59606215941824"/>
    <n v="0"/>
    <n v="187.5"/>
    <n v="6.1845247277438347"/>
    <n v="16.223958333333332"/>
    <n v="8.1596035543403964"/>
    <n v="11.819321029847346"/>
    <n v="0.66928685349737982"/>
    <n v="0"/>
    <n v="0"/>
    <n v="0"/>
    <n v="0"/>
    <n v="0"/>
    <n v="0"/>
    <n v="0"/>
    <n v="0"/>
    <n v="61.234988361723097"/>
    <n v="24.362818590704645"/>
    <n v="0"/>
    <n v="12"/>
    <s v="202112"/>
    <s v="2021-12-01"/>
  </r>
  <r>
    <s v="VSR"/>
    <x v="8"/>
    <s v="14004988-19"/>
    <n v="2021"/>
    <s v="Diciembre"/>
    <n v="31.25"/>
    <s v="USD"/>
    <n v="937.5"/>
    <n v="433.82706450248168"/>
    <n v="0"/>
    <n v="140.625"/>
    <n v="6.1845247277438347"/>
    <n v="16.223958333333332"/>
    <n v="8.1596035543403964"/>
    <n v="11.819321029847346"/>
    <n v="0.66928685349737982"/>
    <n v="0"/>
    <n v="0"/>
    <n v="0"/>
    <n v="0"/>
    <n v="0"/>
    <n v="0"/>
    <n v="0"/>
    <n v="0"/>
    <n v="61.234988361723097"/>
    <n v="24.362818590704645"/>
    <n v="0"/>
    <n v="12"/>
    <s v="202112"/>
    <s v="2021-12-01"/>
  </r>
  <r>
    <s v="VSR"/>
    <x v="8"/>
    <s v="14004989-19"/>
    <n v="2021"/>
    <s v="Diciembre"/>
    <n v="25"/>
    <s v="USD"/>
    <n v="750"/>
    <n v="338.10144383222354"/>
    <n v="0"/>
    <n v="112.5"/>
    <n v="4.9476197821950674"/>
    <n v="12.979166666666666"/>
    <n v="6.5276828434723164"/>
    <n v="9.455456823877876"/>
    <n v="0.53542948279790381"/>
    <n v="0"/>
    <n v="0"/>
    <n v="0"/>
    <n v="0"/>
    <n v="0"/>
    <n v="0"/>
    <n v="0"/>
    <n v="0"/>
    <n v="48.987990689378478"/>
    <n v="19.490254872563717"/>
    <n v="0"/>
    <n v="12"/>
    <s v="202112"/>
    <s v="2021-12-01"/>
  </r>
  <r>
    <s v="VSR"/>
    <x v="8"/>
    <s v="14004987-19"/>
    <n v="2021"/>
    <s v="Diciembre"/>
    <n v="25"/>
    <s v="USD"/>
    <n v="750"/>
    <n v="403.56175812486299"/>
    <n v="0"/>
    <n v="112.5"/>
    <n v="4.9476197821950674"/>
    <n v="12.979166666666666"/>
    <n v="6.5276828434723164"/>
    <n v="9.455456823877876"/>
    <n v="0.53542948279790381"/>
    <n v="0"/>
    <n v="0"/>
    <n v="0"/>
    <n v="0"/>
    <n v="0"/>
    <n v="0"/>
    <n v="0"/>
    <n v="0"/>
    <n v="48.987990689378478"/>
    <n v="19.490254872563717"/>
    <n v="0"/>
    <n v="12"/>
    <s v="202112"/>
    <s v="2021-12-01"/>
  </r>
  <r>
    <s v="VSR"/>
    <x v="8"/>
    <s v="14004990-19"/>
    <n v="2021"/>
    <s v="Diciembre"/>
    <n v="25"/>
    <s v="USD"/>
    <n v="750"/>
    <n v="367.25724928175396"/>
    <n v="0"/>
    <n v="112.5"/>
    <n v="4.9476197821950674"/>
    <n v="12.979166666666666"/>
    <n v="6.5276828434723164"/>
    <n v="9.455456823877876"/>
    <n v="0.53542948279790381"/>
    <n v="0"/>
    <n v="0"/>
    <n v="0"/>
    <n v="0"/>
    <n v="0"/>
    <n v="0"/>
    <n v="0"/>
    <n v="0"/>
    <n v="48.987990689378478"/>
    <n v="19.490254872563717"/>
    <n v="0"/>
    <n v="12"/>
    <s v="202112"/>
    <s v="2021-12-01"/>
  </r>
  <r>
    <s v="VSR"/>
    <x v="8"/>
    <s v="14004991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8"/>
    <s v="14004534-17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8"/>
    <s v="14004539-18"/>
    <n v="2021"/>
    <s v="Diciembre"/>
    <n v="100"/>
    <s v="USD"/>
    <n v="4000"/>
    <n v="1767.0248226902502"/>
    <n v="0"/>
    <n v="400"/>
    <n v="0"/>
    <n v="51.916666666666664"/>
    <n v="26.110731373889266"/>
    <n v="37.821827295511504"/>
    <n v="2.1417179311916152"/>
    <n v="0"/>
    <n v="0"/>
    <n v="0"/>
    <n v="0"/>
    <n v="0"/>
    <n v="0"/>
    <n v="0"/>
    <n v="0"/>
    <n v="195.95196275751391"/>
    <n v="77.96101949025487"/>
    <n v="0"/>
    <n v="12"/>
    <s v="202112"/>
    <s v="2021-12-01"/>
  </r>
  <r>
    <s v="VSR"/>
    <x v="8"/>
    <s v="14004537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8"/>
    <s v="14004538-19"/>
    <n v="2021"/>
    <s v="Diciembre"/>
    <n v="137.5"/>
    <s v="USD"/>
    <n v="4125"/>
    <n v="2137.2788869208307"/>
    <n v="0"/>
    <n v="412.5"/>
    <n v="0"/>
    <n v="71.385416666666671"/>
    <n v="35.902255639097739"/>
    <n v="52.005012531328312"/>
    <n v="2.9448621553884711"/>
    <n v="0"/>
    <n v="0"/>
    <n v="0"/>
    <n v="0"/>
    <n v="0"/>
    <n v="0"/>
    <n v="0"/>
    <n v="0"/>
    <n v="269.4339487915816"/>
    <n v="107.19640179910043"/>
    <n v="0"/>
    <n v="12"/>
    <s v="202112"/>
    <s v="2021-12-01"/>
  </r>
  <r>
    <s v="VSR"/>
    <x v="8"/>
    <s v="14004540-17"/>
    <n v="2021"/>
    <s v="Diciembre"/>
    <n v="25"/>
    <s v="USD"/>
    <n v="3000"/>
    <n v="1422.1706874760318"/>
    <n v="0"/>
    <n v="300"/>
    <n v="0"/>
    <n v="12.979166666666666"/>
    <n v="6.5276828434723164"/>
    <n v="9.455456823877876"/>
    <n v="0.53542948279790381"/>
    <n v="0"/>
    <n v="0"/>
    <n v="0"/>
    <n v="0"/>
    <n v="0"/>
    <n v="0"/>
    <n v="0"/>
    <n v="0"/>
    <n v="48.987990689378478"/>
    <n v="19.490254872563717"/>
    <n v="0"/>
    <n v="12"/>
    <s v="202112"/>
    <s v="2021-12-01"/>
  </r>
  <r>
    <s v="VSR"/>
    <x v="9"/>
    <s v="14004058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9"/>
    <s v="14004842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0"/>
    <s v="14004627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0"/>
    <s v="14004630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1"/>
    <s v="14004591-18"/>
    <n v="2021"/>
    <s v="Diciembre"/>
    <n v="62.5"/>
    <s v="USD"/>
    <n v="2000"/>
    <n v="1303.1753239205493"/>
    <n v="0"/>
    <n v="0"/>
    <n v="0"/>
    <n v="27.574568965517241"/>
    <n v="19.379058441558442"/>
    <n v="28.070887445887443"/>
    <n v="1.589556277056277"/>
    <n v="0"/>
    <n v="0"/>
    <n v="16.656704991475678"/>
    <n v="0"/>
    <n v="0"/>
    <n v="0"/>
    <n v="0"/>
    <n v="0"/>
    <n v="141.99641330290439"/>
    <n v="48.72563718140929"/>
    <n v="0"/>
    <n v="12"/>
    <s v="202112"/>
    <s v="2021-12-01"/>
  </r>
  <r>
    <s v="VSR"/>
    <x v="11"/>
    <s v="14004212-18"/>
    <n v="2021"/>
    <s v="Diciembre"/>
    <n v="175"/>
    <s v="USD"/>
    <n v="6300"/>
    <n v="4159.9516364011542"/>
    <n v="0"/>
    <n v="0"/>
    <n v="0"/>
    <n v="77.208793103448272"/>
    <n v="54.26136363636364"/>
    <n v="78.598484848484844"/>
    <n v="4.4507575757575752"/>
    <n v="0"/>
    <n v="0"/>
    <n v="52.468620723148383"/>
    <n v="0"/>
    <n v="0"/>
    <n v="0"/>
    <n v="0"/>
    <n v="0"/>
    <n v="403.4198039951487"/>
    <n v="136.43178410794602"/>
    <n v="0"/>
    <n v="12"/>
    <s v="202112"/>
    <s v="2021-12-01"/>
  </r>
  <r>
    <s v="VSR"/>
    <x v="11"/>
    <s v="14004700-18"/>
    <n v="2021"/>
    <s v="Diciembre"/>
    <n v="37.5"/>
    <s v="USD"/>
    <n v="1687.5"/>
    <n v="936.01809559424191"/>
    <n v="0"/>
    <n v="0"/>
    <n v="0"/>
    <n v="16.544741379310345"/>
    <n v="11.627435064935064"/>
    <n v="16.842532467532468"/>
    <n v="0.95373376623376627"/>
    <n v="0"/>
    <n v="0"/>
    <n v="14.054094836557603"/>
    <n v="0"/>
    <n v="0"/>
    <n v="0"/>
    <n v="0"/>
    <n v="0"/>
    <n v="89.257919823414824"/>
    <n v="29.235382308845576"/>
    <n v="0"/>
    <n v="12"/>
    <s v="202112"/>
    <s v="2021-12-01"/>
  </r>
  <r>
    <s v="VSR"/>
    <x v="11"/>
    <s v="14004589-19"/>
    <n v="2021"/>
    <s v="Diciembre"/>
    <n v="150"/>
    <s v="USD"/>
    <n v="5400"/>
    <n v="3093.0163267579524"/>
    <n v="0"/>
    <n v="0"/>
    <n v="0"/>
    <n v="66.17896551724138"/>
    <n v="46.509740259740255"/>
    <n v="67.370129870129873"/>
    <n v="3.8149350649350651"/>
    <n v="0"/>
    <n v="0"/>
    <n v="44.973103476984328"/>
    <n v="0"/>
    <n v="0"/>
    <n v="0"/>
    <n v="0"/>
    <n v="0"/>
    <n v="345.78840342441316"/>
    <n v="116.9415292353823"/>
    <n v="0"/>
    <n v="12"/>
    <s v="202112"/>
    <s v="2021-12-01"/>
  </r>
  <r>
    <s v="VSR"/>
    <x v="11"/>
    <s v="14004213-18"/>
    <n v="2021"/>
    <s v="Diciembre"/>
    <n v="112.5"/>
    <s v="USD"/>
    <n v="3037.5"/>
    <n v="1719.0044886086425"/>
    <n v="0"/>
    <n v="0"/>
    <n v="0"/>
    <n v="49.634224137931028"/>
    <n v="34.882305194805198"/>
    <n v="50.527597402597401"/>
    <n v="2.8612012987012987"/>
    <n v="0"/>
    <n v="0"/>
    <n v="25.297370705803687"/>
    <n v="0"/>
    <n v="0"/>
    <n v="0"/>
    <n v="0"/>
    <n v="0"/>
    <n v="250.90884566637538"/>
    <n v="87.706146926536732"/>
    <n v="0"/>
    <n v="12"/>
    <s v="202112"/>
    <s v="2021-12-01"/>
  </r>
  <r>
    <s v="VSR"/>
    <x v="11"/>
    <s v="14004590-19"/>
    <n v="2021"/>
    <s v="Diciembre"/>
    <n v="200"/>
    <s v="USD"/>
    <n v="4400"/>
    <n v="3214.7546304782195"/>
    <n v="0"/>
    <n v="0"/>
    <n v="0"/>
    <n v="88.238620689655164"/>
    <n v="62.012987012987018"/>
    <n v="89.826839826839816"/>
    <n v="5.0865800865800868"/>
    <n v="0"/>
    <n v="0"/>
    <n v="36.644750981246489"/>
    <n v="0"/>
    <n v="0"/>
    <n v="0"/>
    <n v="0"/>
    <n v="0"/>
    <n v="437.73181757781833"/>
    <n v="155.92203898050974"/>
    <n v="0"/>
    <n v="12"/>
    <s v="202112"/>
    <s v="2021-12-01"/>
  </r>
  <r>
    <s v="VSR"/>
    <x v="11"/>
    <s v="14004944-16"/>
    <n v="2021"/>
    <s v="Diciembre"/>
    <n v="75"/>
    <s v="USD"/>
    <n v="5400"/>
    <n v="2711.0277418792666"/>
    <n v="0"/>
    <n v="540"/>
    <n v="0"/>
    <n v="573.08948275862076"/>
    <n v="23.254870129870127"/>
    <n v="33.685064935064936"/>
    <n v="1.9074675324675325"/>
    <n v="0"/>
    <n v="0"/>
    <n v="44.973103476984328"/>
    <n v="0"/>
    <n v="0"/>
    <n v="0"/>
    <n v="0"/>
    <n v="0"/>
    <n v="735.38075345069888"/>
    <n v="58.470764617691152"/>
    <n v="0"/>
    <n v="12"/>
    <s v="202112"/>
    <s v="2021-12-01"/>
  </r>
  <r>
    <s v="VSR"/>
    <x v="12"/>
    <s v="14004714-17"/>
    <n v="2021"/>
    <s v="Diciembre"/>
    <n v="62.5"/>
    <s v="USD"/>
    <n v="4500"/>
    <n v="1846.3380528722028"/>
    <n v="0"/>
    <n v="250"/>
    <n v="0"/>
    <n v="41.373015873015866"/>
    <n v="14.093860684769776"/>
    <n v="20.415190869736321"/>
    <n v="1.1560409287682014"/>
    <n v="0"/>
    <n v="0"/>
    <n v="37.477586230820272"/>
    <n v="0"/>
    <n v="0"/>
    <n v="0"/>
    <n v="0"/>
    <n v="0"/>
    <n v="163.24133176851973"/>
    <n v="48.72563718140929"/>
    <n v="0"/>
    <n v="12"/>
    <s v="202112"/>
    <s v="2021-12-01"/>
  </r>
  <r>
    <s v="VSR"/>
    <x v="12"/>
    <s v="14004712-16"/>
    <n v="2021"/>
    <s v="Diciembre"/>
    <n v="25"/>
    <s v="USD"/>
    <n v="2850"/>
    <n v="1594.4306547149927"/>
    <n v="0"/>
    <n v="150"/>
    <n v="0"/>
    <n v="16.549206349206347"/>
    <n v="5.6375442739079107"/>
    <n v="8.1660763478945295"/>
    <n v="0.4624163715072806"/>
    <n v="0"/>
    <n v="0"/>
    <n v="23.735804612852839"/>
    <n v="0"/>
    <n v="0"/>
    <n v="0"/>
    <n v="0"/>
    <n v="0"/>
    <n v="74.041302827932626"/>
    <n v="19.490254872563717"/>
    <n v="0"/>
    <n v="12"/>
    <s v="202112"/>
    <s v="2021-12-01"/>
  </r>
  <r>
    <s v="VSR"/>
    <x v="12"/>
    <s v="14004451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2"/>
    <s v="14004713-18"/>
    <n v="2021"/>
    <s v="Diciembre"/>
    <n v="37.5"/>
    <s v="USD"/>
    <n v="1425"/>
    <n v="703.71741271151018"/>
    <n v="0"/>
    <n v="75"/>
    <n v="0"/>
    <n v="24.823809523809519"/>
    <n v="8.4563164108618647"/>
    <n v="12.249114521841795"/>
    <n v="0.69362455726092098"/>
    <n v="0"/>
    <n v="0"/>
    <n v="11.867902306426419"/>
    <n v="0"/>
    <n v="0"/>
    <n v="0"/>
    <n v="0"/>
    <n v="0"/>
    <n v="87.326149629046085"/>
    <n v="29.235382308845576"/>
    <n v="0"/>
    <n v="12"/>
    <s v="202112"/>
    <s v="2021-12-01"/>
  </r>
  <r>
    <s v="VSR"/>
    <x v="12"/>
    <s v="14004782-17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2"/>
    <s v="14004781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3"/>
    <s v="14004450-18"/>
    <n v="2021"/>
    <s v="Diciembre"/>
    <n v="150"/>
    <s v="USD"/>
    <n v="4050"/>
    <n v="2412.8076974153219"/>
    <n v="0"/>
    <n v="0"/>
    <n v="0"/>
    <n v="74.24444444444444"/>
    <n v="28.621378621378621"/>
    <n v="41.458541458541454"/>
    <n v="2.3476523476523474"/>
    <n v="0"/>
    <n v="0"/>
    <n v="0"/>
    <n v="0"/>
    <n v="0"/>
    <n v="0"/>
    <n v="0"/>
    <n v="0"/>
    <n v="263.61354610739915"/>
    <n v="116.9415292353823"/>
    <n v="0"/>
    <n v="12"/>
    <s v="202112"/>
    <s v="2021-12-01"/>
  </r>
  <r>
    <s v="VSR"/>
    <x v="13"/>
    <s v="14004872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3"/>
    <s v="14004783-15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3"/>
    <s v="14004784-15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4"/>
    <s v="14004668-18"/>
    <n v="2021"/>
    <s v="Diciembre"/>
    <n v="125"/>
    <s v="USD"/>
    <n v="3187.5"/>
    <n v="1795.8201378800563"/>
    <n v="0"/>
    <n v="0"/>
    <n v="0"/>
    <n v="41.4375"/>
    <n v="30.006284038542102"/>
    <n v="43.464599916212819"/>
    <n v="2.4612484289903644"/>
    <n v="0"/>
    <n v="0"/>
    <n v="26.546623580164361"/>
    <n v="0"/>
    <n v="0"/>
    <n v="0"/>
    <n v="0"/>
    <n v="0"/>
    <n v="241.36753032672823"/>
    <n v="97.45127436281858"/>
    <n v="0"/>
    <n v="12"/>
    <s v="202112"/>
    <s v="2021-12-01"/>
  </r>
  <r>
    <s v="VSR"/>
    <x v="15"/>
    <s v="14004814-18"/>
    <n v="2021"/>
    <s v="Diciembre"/>
    <n v="62.5"/>
    <s v="USD"/>
    <n v="2500"/>
    <n v="1003.1210154578661"/>
    <n v="0"/>
    <n v="250"/>
    <n v="12.369049455487669"/>
    <n v="0"/>
    <n v="14.764996907854051"/>
    <n v="21.387342815914245"/>
    <n v="1.2110904968047824"/>
    <n v="0"/>
    <n v="0"/>
    <n v="20.820881239344597"/>
    <n v="0"/>
    <n v="0"/>
    <n v="0"/>
    <n v="0"/>
    <n v="0"/>
    <n v="106.90994864132696"/>
    <n v="48.72563718140929"/>
    <n v="0"/>
    <n v="12"/>
    <s v="202112"/>
    <s v="2021-12-01"/>
  </r>
  <r>
    <s v="VSR"/>
    <x v="15"/>
    <s v="14004919-16"/>
    <n v="2021"/>
    <s v="Diciembre"/>
    <n v="50"/>
    <s v="USD"/>
    <n v="3600"/>
    <n v="1807.3518279195114"/>
    <n v="0"/>
    <n v="360"/>
    <n v="0"/>
    <n v="360"/>
    <n v="11.811997526283239"/>
    <n v="17.109874252731395"/>
    <n v="0.96887239744382603"/>
    <n v="0"/>
    <n v="0"/>
    <n v="29.98206898465622"/>
    <n v="0"/>
    <n v="0"/>
    <n v="0"/>
    <n v="0"/>
    <n v="0"/>
    <n v="458.85332290624211"/>
    <n v="38.980509745127435"/>
    <n v="0"/>
    <n v="12"/>
    <s v="202112"/>
    <s v="2021-12-01"/>
  </r>
  <r>
    <s v="VSR"/>
    <x v="16"/>
    <s v="14004766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6"/>
    <s v="14004942-16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6"/>
    <s v="14004941-16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6"/>
    <s v="14004763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6"/>
    <s v="14004764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6"/>
    <s v="14004765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6"/>
    <s v="14004760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6"/>
    <s v="14004761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6"/>
    <s v="14004940-16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6"/>
    <s v="14004938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6"/>
    <s v="14004937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7"/>
    <s v="14004955-17"/>
    <n v="2021"/>
    <s v="Diciembre"/>
    <n v="37.5"/>
    <s v="USD"/>
    <n v="3562.5"/>
    <n v="1535.0150669751026"/>
    <n v="0"/>
    <n v="937.5"/>
    <n v="7.4214296732926011"/>
    <n v="44.902861445783131"/>
    <n v="19.932745825602971"/>
    <n v="28.872912801484233"/>
    <n v="1.6349721706864562"/>
    <n v="0"/>
    <n v="0"/>
    <n v="0"/>
    <n v="0"/>
    <n v="0"/>
    <n v="0"/>
    <n v="0"/>
    <n v="0"/>
    <n v="124.57887455240235"/>
    <n v="29.235382308845576"/>
    <n v="0"/>
    <n v="12"/>
    <s v="202112"/>
    <s v="2021-12-01"/>
  </r>
  <r>
    <s v="VSR"/>
    <x v="17"/>
    <s v="14004954-18"/>
    <n v="2021"/>
    <s v="Diciembre"/>
    <n v="25"/>
    <s v="USD"/>
    <n v="2000"/>
    <n v="498.0820058934172"/>
    <n v="0"/>
    <n v="500"/>
    <n v="4.9476197821950674"/>
    <n v="29.935240963855421"/>
    <n v="13.288497217068647"/>
    <n v="19.24860853432282"/>
    <n v="1.0899814471243041"/>
    <n v="0"/>
    <n v="0"/>
    <n v="0"/>
    <n v="0"/>
    <n v="0"/>
    <n v="0"/>
    <n v="0"/>
    <n v="0"/>
    <n v="83.052583034934912"/>
    <n v="19.490254872563717"/>
    <n v="0"/>
    <n v="12"/>
    <s v="202112"/>
    <s v="2021-12-01"/>
  </r>
  <r>
    <s v="VSR"/>
    <x v="18"/>
    <s v="14004965-17"/>
    <n v="2021"/>
    <s v="Diciembre"/>
    <n v="6.25"/>
    <s v="USD"/>
    <n v="624.75"/>
    <n v="369.34153147363588"/>
    <n v="0"/>
    <n v="62.5"/>
    <n v="1.2369049455487668"/>
    <n v="2.6310555555555553"/>
    <n v="3.8758116883116887"/>
    <n v="5.6141774891774885"/>
    <n v="0.31791125541125542"/>
    <n v="0"/>
    <n v="0"/>
    <n v="0"/>
    <n v="0"/>
    <n v="0"/>
    <n v="0"/>
    <n v="0"/>
    <n v="0"/>
    <n v="17.311519706596918"/>
    <n v="4.8725637181409294"/>
    <n v="0"/>
    <n v="12"/>
    <s v="202112"/>
    <s v="2021-12-01"/>
  </r>
  <r>
    <s v="VSR"/>
    <x v="18"/>
    <s v="14004975-19"/>
    <n v="2021"/>
    <s v="Diciembre"/>
    <n v="15"/>
    <s v="USD"/>
    <n v="599.4"/>
    <n v="293.23202505516383"/>
    <n v="0"/>
    <n v="90"/>
    <n v="2.9685718693170404"/>
    <n v="6.3145333333333324"/>
    <n v="9.3019480519480506"/>
    <n v="13.474025974025974"/>
    <n v="0.76298701298701299"/>
    <n v="0"/>
    <n v="0"/>
    <n v="0"/>
    <n v="0"/>
    <n v="0"/>
    <n v="0"/>
    <n v="0"/>
    <n v="0"/>
    <n v="41.547647295832597"/>
    <n v="11.694152923538232"/>
    <n v="0"/>
    <n v="12"/>
    <s v="202112"/>
    <s v="2021-12-01"/>
  </r>
  <r>
    <s v="VSR"/>
    <x v="18"/>
    <s v="14004977-19"/>
    <n v="2021"/>
    <s v="Diciembre"/>
    <n v="10"/>
    <s v="USD"/>
    <n v="399.6"/>
    <n v="168.06952073624439"/>
    <n v="0"/>
    <n v="60"/>
    <n v="1.9790479128780269"/>
    <n v="4.2096888888888886"/>
    <n v="6.2012987012987022"/>
    <n v="8.9826839826839819"/>
    <n v="0.50865800865800859"/>
    <n v="0"/>
    <n v="0"/>
    <n v="0"/>
    <n v="0"/>
    <n v="0"/>
    <n v="0"/>
    <n v="0"/>
    <n v="0"/>
    <n v="27.698431530555073"/>
    <n v="7.7961019490254877"/>
    <n v="0"/>
    <n v="12"/>
    <s v="202112"/>
    <s v="2021-12-01"/>
  </r>
  <r>
    <s v="VSR"/>
    <x v="18"/>
    <s v="14004976-19"/>
    <n v="2021"/>
    <s v="Diciembre"/>
    <n v="10"/>
    <s v="USD"/>
    <n v="399.6"/>
    <n v="167.15499971416568"/>
    <n v="0"/>
    <n v="60"/>
    <n v="1.9790479128780269"/>
    <n v="4.2096888888888886"/>
    <n v="6.2012987012987022"/>
    <n v="8.9826839826839819"/>
    <n v="0.50865800865800859"/>
    <n v="0"/>
    <n v="0"/>
    <n v="0"/>
    <n v="0"/>
    <n v="0"/>
    <n v="0"/>
    <n v="0"/>
    <n v="0"/>
    <n v="27.698431530555073"/>
    <n v="7.7961019490254877"/>
    <n v="0"/>
    <n v="12"/>
    <s v="202112"/>
    <s v="2021-12-01"/>
  </r>
  <r>
    <s v="VSR"/>
    <x v="18"/>
    <s v="14004981-19"/>
    <n v="2021"/>
    <s v="Diciembre"/>
    <n v="125"/>
    <s v="USD"/>
    <n v="3750"/>
    <n v="1735.3082580099267"/>
    <n v="0"/>
    <n v="562.5"/>
    <n v="24.738098910975339"/>
    <n v="52.621111111111105"/>
    <n v="77.516233766233768"/>
    <n v="112.28354978354977"/>
    <n v="6.358225108225108"/>
    <n v="0"/>
    <n v="0"/>
    <n v="0"/>
    <n v="0"/>
    <n v="0"/>
    <n v="0"/>
    <n v="0"/>
    <n v="0"/>
    <n v="346.23039413193834"/>
    <n v="97.45127436281858"/>
    <n v="0"/>
    <n v="12"/>
    <s v="202112"/>
    <s v="2021-12-01"/>
  </r>
  <r>
    <s v="VSR"/>
    <x v="18"/>
    <s v="14004983-19"/>
    <n v="2021"/>
    <s v="Diciembre"/>
    <n v="100"/>
    <s v="USD"/>
    <n v="3000"/>
    <n v="1352.4057753288942"/>
    <n v="0"/>
    <n v="450"/>
    <n v="19.790479128780269"/>
    <n v="42.096888888888884"/>
    <n v="62.012987012987018"/>
    <n v="89.826839826839816"/>
    <n v="5.0865800865800868"/>
    <n v="0"/>
    <n v="0"/>
    <n v="0"/>
    <n v="0"/>
    <n v="0"/>
    <n v="0"/>
    <n v="0"/>
    <n v="0"/>
    <n v="276.98431530555069"/>
    <n v="77.96101949025487"/>
    <n v="0"/>
    <n v="12"/>
    <s v="202112"/>
    <s v="2021-12-01"/>
  </r>
  <r>
    <s v="VSR"/>
    <x v="18"/>
    <s v="14004982-19"/>
    <n v="2021"/>
    <s v="Diciembre"/>
    <n v="87.5"/>
    <s v="USD"/>
    <n v="2625"/>
    <n v="1412.4661534370202"/>
    <n v="0"/>
    <n v="393.75"/>
    <n v="17.316669237682735"/>
    <n v="36.834777777777774"/>
    <n v="54.26136363636364"/>
    <n v="78.598484848484844"/>
    <n v="4.4507575757575752"/>
    <n v="0"/>
    <n v="0"/>
    <n v="0"/>
    <n v="0"/>
    <n v="0"/>
    <n v="0"/>
    <n v="0"/>
    <n v="0"/>
    <n v="242.36127589235684"/>
    <n v="68.215892053973008"/>
    <n v="0"/>
    <n v="12"/>
    <s v="202112"/>
    <s v="2021-12-01"/>
  </r>
  <r>
    <s v="VSR"/>
    <x v="18"/>
    <s v="14004984-19"/>
    <n v="2021"/>
    <s v="Diciembre"/>
    <n v="12.5"/>
    <s v="USD"/>
    <n v="375"/>
    <n v="183.62862464087698"/>
    <n v="0"/>
    <n v="56.25"/>
    <n v="2.4738098910975337"/>
    <n v="5.2621111111111105"/>
    <n v="7.7516233766233773"/>
    <n v="11.228354978354977"/>
    <n v="0.63582251082251084"/>
    <n v="0"/>
    <n v="0"/>
    <n v="0"/>
    <n v="0"/>
    <n v="0"/>
    <n v="0"/>
    <n v="0"/>
    <n v="0"/>
    <n v="34.623039413193837"/>
    <n v="9.7451274362818587"/>
    <n v="0"/>
    <n v="12"/>
    <s v="202112"/>
    <s v="2021-12-01"/>
  </r>
  <r>
    <s v="VSR"/>
    <x v="19"/>
    <s v="14004807-16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9"/>
    <s v="14004877-16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9"/>
    <s v="14005011-19"/>
    <n v="2021"/>
    <s v="Diciembre"/>
    <n v="25"/>
    <s v="USD"/>
    <n v="1012.5"/>
    <n v="439.84157111821133"/>
    <n v="0"/>
    <n v="37.5"/>
    <n v="4.9476197821950674"/>
    <n v="0"/>
    <n v="5.6375442739079107"/>
    <n v="8.1660763478945295"/>
    <n v="0.4624163715072806"/>
    <n v="0"/>
    <n v="0"/>
    <n v="8.432456901934561"/>
    <n v="0"/>
    <n v="0"/>
    <n v="0"/>
    <n v="0"/>
    <n v="0"/>
    <n v="42.188748767807994"/>
    <n v="19.490254872563717"/>
    <n v="0"/>
    <n v="12"/>
    <s v="202112"/>
    <s v="2021-12-01"/>
  </r>
  <r>
    <s v="VSR"/>
    <x v="19"/>
    <s v="14005013-19"/>
    <n v="2021"/>
    <s v="Diciembre"/>
    <n v="12.5"/>
    <s v="USD"/>
    <n v="506.25"/>
    <n v="185.64766560010793"/>
    <n v="0"/>
    <n v="18.75"/>
    <n v="2.4738098910975337"/>
    <n v="0"/>
    <n v="2.8187721369539553"/>
    <n v="4.0830381739472648"/>
    <n v="0.2312081857536403"/>
    <n v="0"/>
    <n v="0"/>
    <n v="4.2162284509672805"/>
    <n v="0"/>
    <n v="0"/>
    <n v="0"/>
    <n v="0"/>
    <n v="0"/>
    <n v="21.094374383903997"/>
    <n v="9.7451274362818587"/>
    <n v="0"/>
    <n v="12"/>
    <s v="202112"/>
    <s v="2021-12-01"/>
  </r>
  <r>
    <s v="VSR"/>
    <x v="19"/>
    <s v="14005012-19"/>
    <n v="2021"/>
    <s v="Diciembre"/>
    <n v="12.5"/>
    <s v="USD"/>
    <n v="506.25"/>
    <n v="164.54466667264109"/>
    <n v="0"/>
    <n v="18.75"/>
    <n v="2.4738098910975337"/>
    <n v="0"/>
    <n v="2.8187721369539553"/>
    <n v="4.0830381739472648"/>
    <n v="0.2312081857536403"/>
    <n v="0"/>
    <n v="0"/>
    <n v="4.2162284509672805"/>
    <n v="0"/>
    <n v="0"/>
    <n v="0"/>
    <n v="0"/>
    <n v="0"/>
    <n v="21.094374383903997"/>
    <n v="9.7451274362818587"/>
    <n v="0"/>
    <n v="12"/>
    <s v="202112"/>
    <s v="2021-12-01"/>
  </r>
  <r>
    <s v="VSR"/>
    <x v="19"/>
    <s v="14005014-19"/>
    <n v="2021"/>
    <s v="Diciembre"/>
    <n v="6.25"/>
    <s v="USD"/>
    <n v="253.125"/>
    <n v="92.252257161254789"/>
    <n v="0"/>
    <n v="9.375"/>
    <n v="1.2369049455487668"/>
    <n v="0"/>
    <n v="1.4093860684769777"/>
    <n v="2.0415190869736324"/>
    <n v="0.11560409287682015"/>
    <n v="0"/>
    <n v="0"/>
    <n v="2.1081142254836402"/>
    <n v="0"/>
    <n v="0"/>
    <n v="0"/>
    <n v="0"/>
    <n v="0"/>
    <n v="10.547187191951998"/>
    <n v="4.8725637181409294"/>
    <n v="0"/>
    <n v="12"/>
    <s v="202112"/>
    <s v="2021-12-01"/>
  </r>
  <r>
    <s v="VSR"/>
    <x v="19"/>
    <s v="14005009-16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9"/>
    <s v="14004806-18"/>
    <n v="2021"/>
    <s v="Diciembre"/>
    <n v="25"/>
    <s v="USD"/>
    <n v="1912.5"/>
    <n v="744.47948214018606"/>
    <n v="0"/>
    <n v="75"/>
    <n v="4.9476197821950674"/>
    <n v="0"/>
    <n v="5.6375442739079107"/>
    <n v="8.1660763478945295"/>
    <n v="0.4624163715072806"/>
    <n v="0"/>
    <n v="0"/>
    <n v="15.927974148098617"/>
    <n v="0"/>
    <n v="0"/>
    <n v="0"/>
    <n v="0"/>
    <n v="0"/>
    <n v="49.684266013972049"/>
    <n v="19.490254872563717"/>
    <n v="0"/>
    <n v="12"/>
    <s v="202112"/>
    <s v="2021-12-01"/>
  </r>
  <r>
    <s v="VSR"/>
    <x v="19"/>
    <s v="14005010-16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19"/>
    <s v="14005015-19"/>
    <n v="2021"/>
    <s v="Diciembre"/>
    <n v="37.5"/>
    <s v="USD"/>
    <n v="1012.5"/>
    <n v="490.2511404358919"/>
    <n v="0"/>
    <n v="37.5"/>
    <n v="7.4214296732926011"/>
    <n v="0"/>
    <n v="8.4563164108618647"/>
    <n v="12.249114521841795"/>
    <n v="0.69362455726092098"/>
    <n v="0"/>
    <n v="0"/>
    <n v="8.432456901934561"/>
    <n v="0"/>
    <n v="0"/>
    <n v="0"/>
    <n v="0"/>
    <n v="0"/>
    <n v="59.066894700744712"/>
    <n v="29.235382308845576"/>
    <n v="0"/>
    <n v="12"/>
    <s v="202112"/>
    <s v="2021-12-01"/>
  </r>
  <r>
    <s v="VSR"/>
    <x v="19"/>
    <s v="14005019-19"/>
    <n v="2021"/>
    <s v="Diciembre"/>
    <n v="25"/>
    <s v="USD"/>
    <n v="1012.5"/>
    <n v="307.96657919719621"/>
    <n v="0"/>
    <n v="37.5"/>
    <n v="4.9476197821950674"/>
    <n v="0"/>
    <n v="5.6375442739079107"/>
    <n v="8.1660763478945295"/>
    <n v="0.4624163715072806"/>
    <n v="0"/>
    <n v="0"/>
    <n v="8.432456901934561"/>
    <n v="0"/>
    <n v="0"/>
    <n v="0"/>
    <n v="0"/>
    <n v="0"/>
    <n v="42.188748767807994"/>
    <n v="19.490254872563717"/>
    <n v="0"/>
    <n v="12"/>
    <s v="202112"/>
    <s v="2021-12-01"/>
  </r>
  <r>
    <s v="VSR"/>
    <x v="19"/>
    <s v="14005018-19"/>
    <n v="2021"/>
    <s v="Diciembre"/>
    <n v="25"/>
    <s v="USD"/>
    <n v="1012.5"/>
    <n v="299.00637142743443"/>
    <n v="0"/>
    <n v="37.5"/>
    <n v="4.9476197821950674"/>
    <n v="0"/>
    <n v="5.6375442739079107"/>
    <n v="8.1660763478945295"/>
    <n v="0.4624163715072806"/>
    <n v="0"/>
    <n v="0"/>
    <n v="8.432456901934561"/>
    <n v="0"/>
    <n v="0"/>
    <n v="0"/>
    <n v="0"/>
    <n v="0"/>
    <n v="42.188748767807994"/>
    <n v="19.490254872563717"/>
    <n v="0"/>
    <n v="12"/>
    <s v="202112"/>
    <s v="2021-12-01"/>
  </r>
  <r>
    <s v="VSR"/>
    <x v="19"/>
    <s v="14005021-19"/>
    <n v="2021"/>
    <s v="Diciembre"/>
    <n v="6.25"/>
    <s v="USD"/>
    <n v="253.125"/>
    <n v="76.337774391515353"/>
    <n v="0"/>
    <n v="9.375"/>
    <n v="1.2369049455487668"/>
    <n v="0"/>
    <n v="1.4093860684769777"/>
    <n v="2.0415190869736324"/>
    <n v="0.11560409287682015"/>
    <n v="0"/>
    <n v="0"/>
    <n v="2.1081142254836402"/>
    <n v="0"/>
    <n v="0"/>
    <n v="0"/>
    <n v="0"/>
    <n v="0"/>
    <n v="10.547187191951998"/>
    <n v="4.8725637181409294"/>
    <n v="0"/>
    <n v="12"/>
    <s v="202112"/>
    <s v="2021-12-01"/>
  </r>
  <r>
    <s v="VSR"/>
    <x v="19"/>
    <s v="14005020-19"/>
    <n v="2021"/>
    <s v="Diciembre"/>
    <n v="6.25"/>
    <s v="USD"/>
    <n v="253.125"/>
    <n v="76.991199949760684"/>
    <n v="0"/>
    <n v="9.375"/>
    <n v="1.2369049455487668"/>
    <n v="0"/>
    <n v="1.4093860684769777"/>
    <n v="2.0415190869736324"/>
    <n v="0.11560409287682015"/>
    <n v="0"/>
    <n v="0"/>
    <n v="2.1081142254836402"/>
    <n v="0"/>
    <n v="0"/>
    <n v="0"/>
    <n v="0"/>
    <n v="0"/>
    <n v="10.547187191951998"/>
    <n v="4.8725637181409294"/>
    <n v="0"/>
    <n v="12"/>
    <s v="202112"/>
    <s v="2021-12-01"/>
  </r>
  <r>
    <s v="VSR"/>
    <x v="19"/>
    <s v="14005016-17"/>
    <n v="2021"/>
    <s v="Diciembre"/>
    <n v="12.5"/>
    <s v="USD"/>
    <n v="900"/>
    <n v="341.25276481253559"/>
    <n v="0"/>
    <n v="37.5"/>
    <n v="2.4738098910975337"/>
    <n v="0"/>
    <n v="2.8187721369539553"/>
    <n v="4.0830381739472648"/>
    <n v="0.2312081857536403"/>
    <n v="0"/>
    <n v="0"/>
    <n v="7.4955172461640549"/>
    <n v="0"/>
    <n v="0"/>
    <n v="0"/>
    <n v="0"/>
    <n v="0"/>
    <n v="24.373663179100774"/>
    <n v="9.7451274362818587"/>
    <n v="0"/>
    <n v="12"/>
    <s v="202112"/>
    <s v="2021-12-01"/>
  </r>
  <r>
    <s v="VSR"/>
    <x v="19"/>
    <s v="14004809-17"/>
    <n v="2021"/>
    <s v="Diciembre"/>
    <n v="12.5"/>
    <s v="USD"/>
    <n v="900"/>
    <n v="383.53237786244176"/>
    <n v="0"/>
    <n v="37.5"/>
    <n v="2.4738098910975337"/>
    <n v="0"/>
    <n v="2.8187721369539553"/>
    <n v="4.0830381739472648"/>
    <n v="0.2312081857536403"/>
    <n v="0"/>
    <n v="0"/>
    <n v="7.4955172461640549"/>
    <n v="0"/>
    <n v="0"/>
    <n v="0"/>
    <n v="0"/>
    <n v="0"/>
    <n v="24.373663179100774"/>
    <n v="9.7451274362818587"/>
    <n v="0"/>
    <n v="12"/>
    <s v="202112"/>
    <s v="2021-12-01"/>
  </r>
  <r>
    <s v="VSR"/>
    <x v="19"/>
    <s v="14004944-16"/>
    <n v="2021"/>
    <s v="Diciembre"/>
    <n v="55"/>
    <s v="USD"/>
    <n v="3547.5"/>
    <n v="1988.0870107114624"/>
    <n v="0"/>
    <n v="165"/>
    <n v="0"/>
    <n v="354.75"/>
    <n v="12.402597402597404"/>
    <n v="17.965367965367964"/>
    <n v="1.0173160173160174"/>
    <n v="0"/>
    <n v="0"/>
    <n v="29.544830478629983"/>
    <n v="0"/>
    <n v="0"/>
    <n v="0"/>
    <n v="0"/>
    <n v="0"/>
    <n v="458.55867258355158"/>
    <n v="42.878560719640177"/>
    <n v="0"/>
    <n v="12"/>
    <s v="202112"/>
    <s v="2021-12-01"/>
  </r>
  <r>
    <s v="VIA"/>
    <x v="20"/>
    <s v="14003643-18"/>
    <n v="2021"/>
    <s v="Diciembre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IA"/>
    <x v="20"/>
    <s v="14003963-18"/>
    <n v="2021"/>
    <s v="Diciembre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IA"/>
    <x v="20"/>
    <s v="14004785-19"/>
    <n v="2021"/>
    <s v="Diciembre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IA"/>
    <x v="20"/>
    <s v="14004919-16"/>
    <n v="2021"/>
    <s v="Diciembre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IA"/>
    <x v="21"/>
    <s v="14003549-19"/>
    <n v="2021"/>
    <s v="Diciembre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IA"/>
    <x v="21"/>
    <s v="14004432-18"/>
    <n v="2021"/>
    <s v="Diciembre"/>
    <n v="0"/>
    <s v="CA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2"/>
    <s v="14004814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2"/>
    <s v="14004947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2"/>
    <s v="14004840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2"/>
    <s v="14004841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2"/>
    <s v="14004816-18"/>
    <n v="2021"/>
    <s v="Diciembre"/>
    <n v="14.8"/>
    <s v="USD"/>
    <n v="562.4"/>
    <n v="192.12569261499419"/>
    <n v="59.940000000000012"/>
    <n v="73.260000000000019"/>
    <n v="2.9289909110594801"/>
    <n v="0"/>
    <n v="4.3006493506493504"/>
    <n v="6.6471861471861464"/>
    <n v="0.37640692640692636"/>
    <n v="0"/>
    <n v="0"/>
    <n v="0"/>
    <n v="0"/>
    <n v="0"/>
    <n v="0"/>
    <n v="0"/>
    <n v="0"/>
    <n v="11.324242424242422"/>
    <n v="0"/>
    <n v="0"/>
    <n v="12"/>
    <s v="202112"/>
    <s v="2021-12-01"/>
  </r>
  <r>
    <s v="VSR"/>
    <x v="22"/>
    <s v="14004813-18"/>
    <n v="2021"/>
    <s v="Diciembre"/>
    <n v="427.3"/>
    <s v="USD"/>
    <n v="16237.4"/>
    <n v="5458.4254478802468"/>
    <n v="1730.5650000000001"/>
    <n v="2115.1350000000002"/>
    <n v="84.564717317278095"/>
    <n v="0"/>
    <n v="124.16672077922078"/>
    <n v="191.91504329004331"/>
    <n v="10.867478354978356"/>
    <n v="0"/>
    <n v="0"/>
    <n v="0"/>
    <n v="0"/>
    <n v="0"/>
    <n v="0"/>
    <n v="0"/>
    <n v="0"/>
    <n v="326.94924242424241"/>
    <n v="0"/>
    <n v="0"/>
    <n v="12"/>
    <s v="202112"/>
    <s v="2021-12-01"/>
  </r>
  <r>
    <s v="VSR"/>
    <x v="22"/>
    <s v="14004815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2"/>
    <s v="14004817-19"/>
    <n v="2021"/>
    <s v="Diciembre"/>
    <n v="167.60000000000002"/>
    <s v="USD"/>
    <n v="7039.2000000000007"/>
    <n v="2269.5024422504948"/>
    <n v="678.78000000000009"/>
    <n v="829.62000000000012"/>
    <n v="33.168843019835734"/>
    <n v="0"/>
    <n v="48.701948051948058"/>
    <n v="75.274891774891785"/>
    <n v="4.2625541125541133"/>
    <n v="0"/>
    <n v="0"/>
    <n v="0"/>
    <n v="0"/>
    <n v="0"/>
    <n v="0"/>
    <n v="0"/>
    <n v="0"/>
    <n v="128.23939393939395"/>
    <n v="0"/>
    <n v="0"/>
    <n v="12"/>
    <s v="202112"/>
    <s v="2021-12-01"/>
  </r>
  <r>
    <s v="VSR"/>
    <x v="22"/>
    <s v="14004946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2"/>
    <s v="14004934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2"/>
    <s v="14004819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2"/>
    <s v="14004818-19"/>
    <n v="2021"/>
    <s v="Diciembre"/>
    <n v="285.3"/>
    <s v="USD"/>
    <n v="11982.6"/>
    <n v="3514.4942953066757"/>
    <n v="1155.4650000000001"/>
    <n v="1412.2350000000004"/>
    <n v="56.462236954410109"/>
    <n v="0"/>
    <n v="82.903733766233785"/>
    <n v="128.13798701298703"/>
    <n v="7.2560064935064936"/>
    <n v="0"/>
    <n v="0"/>
    <n v="0"/>
    <n v="0"/>
    <n v="0"/>
    <n v="0"/>
    <n v="0"/>
    <n v="0"/>
    <n v="218.29772727272731"/>
    <n v="0"/>
    <n v="0"/>
    <n v="12"/>
    <s v="202112"/>
    <s v="2021-12-01"/>
  </r>
  <r>
    <s v="VSR"/>
    <x v="22"/>
    <s v="14004011-15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2"/>
    <s v="14004013-17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2"/>
    <s v="14002606-14"/>
    <n v="2021"/>
    <s v="Diciembre"/>
    <n v="56"/>
    <s v="USD"/>
    <n v="3360"/>
    <n v="1860.7958409046546"/>
    <n v="201.6"/>
    <n v="246.40000000000003"/>
    <n v="11.082668312116951"/>
    <n v="0"/>
    <n v="16.272727272727273"/>
    <n v="25.151515151515149"/>
    <n v="1.4242424242424241"/>
    <n v="0"/>
    <n v="0"/>
    <n v="0"/>
    <n v="0"/>
    <n v="0"/>
    <n v="0"/>
    <n v="0"/>
    <n v="0"/>
    <n v="42.848484848484844"/>
    <n v="0"/>
    <n v="0"/>
    <n v="12"/>
    <s v="202112"/>
    <s v="2021-12-01"/>
  </r>
  <r>
    <s v="VSR"/>
    <x v="22"/>
    <s v="14004916-16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3"/>
    <s v="14004889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3"/>
    <s v="14004744-18"/>
    <n v="2021"/>
    <s v="Diciembre"/>
    <n v="25"/>
    <s v="USD"/>
    <n v="875"/>
    <n v="409.7729751279935"/>
    <n v="0"/>
    <n v="50"/>
    <n v="4.9476197821950674"/>
    <n v="0"/>
    <n v="6.7886658795749701"/>
    <n v="8.1660763478945295"/>
    <n v="0.4624163715072806"/>
    <n v="0"/>
    <n v="0"/>
    <n v="0"/>
    <n v="0"/>
    <n v="0"/>
    <n v="0"/>
    <n v="0"/>
    <n v="0"/>
    <n v="15.41715859897678"/>
    <n v="0"/>
    <n v="0"/>
    <n v="12"/>
    <s v="202112"/>
    <s v="2021-12-01"/>
  </r>
  <r>
    <s v="VSR"/>
    <x v="23"/>
    <s v="14004893-18"/>
    <n v="2021"/>
    <s v="Diciembre"/>
    <n v="50"/>
    <s v="USD"/>
    <n v="1600"/>
    <n v="541.03303502002063"/>
    <n v="0"/>
    <n v="100"/>
    <n v="9.8952395643901347"/>
    <n v="0"/>
    <n v="13.57733175914994"/>
    <n v="16.332152695789059"/>
    <n v="0.9248327430145612"/>
    <n v="0"/>
    <n v="0"/>
    <n v="0"/>
    <n v="0"/>
    <n v="0"/>
    <n v="0"/>
    <n v="0"/>
    <n v="0"/>
    <n v="30.83431719795356"/>
    <n v="0"/>
    <n v="0"/>
    <n v="12"/>
    <s v="202112"/>
    <s v="2021-12-01"/>
  </r>
  <r>
    <s v="VSR"/>
    <x v="23"/>
    <s v="14004891-19"/>
    <n v="2021"/>
    <s v="Diciembre"/>
    <n v="237.5"/>
    <s v="USD"/>
    <n v="7600"/>
    <n v="2906.6502782130401"/>
    <n v="0"/>
    <n v="475"/>
    <n v="47.002387930853139"/>
    <n v="0"/>
    <n v="64.492325855962221"/>
    <n v="77.577725304998026"/>
    <n v="4.392955529319166"/>
    <n v="0"/>
    <n v="0"/>
    <n v="0"/>
    <n v="0"/>
    <n v="0"/>
    <n v="0"/>
    <n v="0"/>
    <n v="0"/>
    <n v="146.4630066902794"/>
    <n v="0"/>
    <n v="0"/>
    <n v="12"/>
    <s v="202112"/>
    <s v="2021-12-01"/>
  </r>
  <r>
    <s v="VSR"/>
    <x v="23"/>
    <s v="14004681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3"/>
    <s v="14004834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4"/>
    <s v="14003816-18"/>
    <n v="2021"/>
    <s v="Diciembre"/>
    <n v="14"/>
    <s v="USD"/>
    <n v="347.62"/>
    <n v="163.86210652030874"/>
    <n v="0"/>
    <n v="16.8"/>
    <n v="2.7706670780292377"/>
    <n v="0"/>
    <n v="4.9232585596221954"/>
    <n v="4.8996458087367181"/>
    <n v="0.27744982290436837"/>
    <n v="0"/>
    <n v="0"/>
    <n v="2.8951018945683873"/>
    <n v="0"/>
    <n v="0"/>
    <n v="0"/>
    <n v="0"/>
    <n v="0"/>
    <n v="12.995456085831668"/>
    <n v="0"/>
    <n v="0"/>
    <n v="12"/>
    <s v="202112"/>
    <s v="2021-12-01"/>
  </r>
  <r>
    <s v="VSR"/>
    <x v="24"/>
    <s v="14003812-19"/>
    <n v="2021"/>
    <s v="Diciembre"/>
    <n v="3.25"/>
    <s v="USD"/>
    <n v="80.697499999999991"/>
    <n v="41.514465632115062"/>
    <n v="0"/>
    <n v="3.9"/>
    <n v="0.64319057168535876"/>
    <n v="0"/>
    <n v="1.142899308483724"/>
    <n v="1.1374177770281668"/>
    <n v="6.4407994602799792E-2"/>
    <n v="0"/>
    <n v="0"/>
    <n v="0.6720772255248042"/>
    <n v="0"/>
    <n v="0"/>
    <n v="0"/>
    <n v="0"/>
    <n v="0"/>
    <n v="3.0168023056394953"/>
    <n v="0"/>
    <n v="0"/>
    <n v="12"/>
    <s v="202112"/>
    <s v="2021-12-01"/>
  </r>
  <r>
    <s v="VSR"/>
    <x v="24"/>
    <s v="14003820-18"/>
    <n v="2021"/>
    <s v="Diciembre"/>
    <n v="10.5"/>
    <s v="USD"/>
    <n v="260.71499999999997"/>
    <n v="146.62662462984017"/>
    <n v="0"/>
    <n v="12.6"/>
    <n v="2.0780003085219283"/>
    <n v="0"/>
    <n v="3.6924439197166472"/>
    <n v="3.6747343565525381"/>
    <n v="0.20808736717827625"/>
    <n v="0"/>
    <n v="0"/>
    <n v="2.1713264209262904"/>
    <n v="0"/>
    <n v="0"/>
    <n v="0"/>
    <n v="0"/>
    <n v="0"/>
    <n v="9.7465920643737523"/>
    <n v="0"/>
    <n v="0"/>
    <n v="12"/>
    <s v="202112"/>
    <s v="2021-12-01"/>
  </r>
  <r>
    <s v="VSR"/>
    <x v="24"/>
    <s v="14003817-19"/>
    <n v="2021"/>
    <s v="Diciembre"/>
    <n v="8.25"/>
    <s v="USD"/>
    <n v="204.8475"/>
    <n v="103.88925421236273"/>
    <n v="0"/>
    <n v="9.9"/>
    <n v="1.6327145281243722"/>
    <n v="0"/>
    <n v="2.9012059369202228"/>
    <n v="2.887291280148423"/>
    <n v="0.16349721706864564"/>
    <n v="0"/>
    <n v="0"/>
    <n v="1.7060421878706569"/>
    <n v="0"/>
    <n v="0"/>
    <n v="0"/>
    <n v="0"/>
    <n v="0"/>
    <n v="7.6580366220079474"/>
    <n v="0"/>
    <n v="0"/>
    <n v="12"/>
    <s v="202112"/>
    <s v="2021-12-01"/>
  </r>
  <r>
    <s v="VSR"/>
    <x v="24"/>
    <s v="14004704-19"/>
    <n v="2021"/>
    <s v="Diciembre"/>
    <n v="75"/>
    <s v="USD"/>
    <n v="1818.75"/>
    <n v="851.27450947567991"/>
    <n v="0"/>
    <n v="87"/>
    <n v="14.842859346585202"/>
    <n v="0"/>
    <n v="26.37459942654748"/>
    <n v="26.248102546803846"/>
    <n v="1.4863383369876875"/>
    <n v="0"/>
    <n v="0"/>
    <n v="15.147191101623195"/>
    <n v="0"/>
    <n v="0"/>
    <n v="0"/>
    <n v="0"/>
    <n v="0"/>
    <n v="69.256231411962204"/>
    <n v="0"/>
    <n v="0"/>
    <n v="12"/>
    <s v="202112"/>
    <s v="2021-12-01"/>
  </r>
  <r>
    <s v="VSR"/>
    <x v="24"/>
    <s v="14004703-19"/>
    <n v="2021"/>
    <s v="Diciembre"/>
    <n v="15"/>
    <s v="USD"/>
    <n v="496.79999999999995"/>
    <n v="315.20454122145134"/>
    <n v="0"/>
    <n v="17.399999999999999"/>
    <n v="2.9685718693170404"/>
    <n v="0"/>
    <n v="5.2749198853094956"/>
    <n v="5.2496205093607697"/>
    <n v="0.29726766739753757"/>
    <n v="0"/>
    <n v="0"/>
    <n v="4.1375255198825576"/>
    <n v="0"/>
    <n v="0"/>
    <n v="0"/>
    <n v="0"/>
    <n v="0"/>
    <n v="14.959333581950361"/>
    <n v="0"/>
    <n v="0"/>
    <n v="12"/>
    <s v="202112"/>
    <s v="2021-12-01"/>
  </r>
  <r>
    <s v="VSR"/>
    <x v="24"/>
    <s v="14004706-19"/>
    <n v="2021"/>
    <s v="Diciembre"/>
    <n v="46.25"/>
    <s v="USD"/>
    <n v="1121.5625"/>
    <n v="578.65106686361537"/>
    <n v="0"/>
    <n v="53.65"/>
    <n v="9.1530965970608751"/>
    <n v="0"/>
    <n v="16.264336313037614"/>
    <n v="16.186329903862372"/>
    <n v="0.91657530780907415"/>
    <n v="0"/>
    <n v="0"/>
    <n v="9.3407678460009702"/>
    <n v="0"/>
    <n v="0"/>
    <n v="0"/>
    <n v="0"/>
    <n v="0"/>
    <n v="42.708009370710037"/>
    <n v="0"/>
    <n v="0"/>
    <n v="12"/>
    <s v="202112"/>
    <s v="2021-12-01"/>
  </r>
  <r>
    <s v="VSR"/>
    <x v="24"/>
    <s v="14004701-19"/>
    <n v="2021"/>
    <s v="Diciembre"/>
    <n v="16.5"/>
    <s v="USD"/>
    <n v="546.4799999999999"/>
    <n v="359.65526332419034"/>
    <n v="0"/>
    <n v="19.8"/>
    <n v="3.2654290562487445"/>
    <n v="0"/>
    <n v="5.8024118738404455"/>
    <n v="5.7745825602968459"/>
    <n v="0.32699443413729129"/>
    <n v="0"/>
    <n v="0"/>
    <n v="4.5512780718708132"/>
    <n v="0"/>
    <n v="0"/>
    <n v="0"/>
    <n v="0"/>
    <n v="0"/>
    <n v="16.455266940145393"/>
    <n v="0"/>
    <n v="0"/>
    <n v="12"/>
    <s v="202112"/>
    <s v="2021-12-01"/>
  </r>
  <r>
    <s v="VSR"/>
    <x v="24"/>
    <s v="14004705-19"/>
    <n v="2021"/>
    <s v="Diciembre"/>
    <n v="60"/>
    <s v="USD"/>
    <n v="1455"/>
    <n v="816.61986323545023"/>
    <n v="0"/>
    <n v="69.599999999999994"/>
    <n v="11.874287477268162"/>
    <n v="0"/>
    <n v="21.099679541237983"/>
    <n v="20.998482037443079"/>
    <n v="1.1890706695901503"/>
    <n v="0"/>
    <n v="0"/>
    <n v="12.117752881298555"/>
    <n v="0"/>
    <n v="0"/>
    <n v="0"/>
    <n v="0"/>
    <n v="0"/>
    <n v="55.404985129569766"/>
    <n v="0"/>
    <n v="0"/>
    <n v="12"/>
    <s v="202112"/>
    <s v="2021-12-01"/>
  </r>
  <r>
    <s v="VSR"/>
    <x v="24"/>
    <s v="14004702-19"/>
    <n v="2021"/>
    <s v="Diciembre"/>
    <n v="22.5"/>
    <s v="USD"/>
    <n v="745.19999999999993"/>
    <n v="523.65690770276683"/>
    <n v="0"/>
    <n v="26.099999999999998"/>
    <n v="4.4528578039755606"/>
    <n v="0"/>
    <n v="7.9123798279642443"/>
    <n v="7.8744307640411533"/>
    <n v="0.44590150109630633"/>
    <n v="0"/>
    <n v="0"/>
    <n v="6.2062882798238368"/>
    <n v="0"/>
    <n v="0"/>
    <n v="0"/>
    <n v="0"/>
    <n v="0"/>
    <n v="22.439000372925541"/>
    <n v="0"/>
    <n v="0"/>
    <n v="12"/>
    <s v="202112"/>
    <s v="2021-12-01"/>
  </r>
  <r>
    <s v="VSR"/>
    <x v="24"/>
    <s v="14004693-19"/>
    <n v="2021"/>
    <s v="Diciembre"/>
    <n v="82.5"/>
    <s v="USD"/>
    <n v="2000.625"/>
    <n v="1009.6785176950558"/>
    <n v="0"/>
    <n v="99"/>
    <n v="16.327145281243723"/>
    <n v="0"/>
    <n v="29.012059369202227"/>
    <n v="28.872912801484233"/>
    <n v="1.6349721706864566"/>
    <n v="0"/>
    <n v="0"/>
    <n v="16.661910211785514"/>
    <n v="0"/>
    <n v="0"/>
    <n v="0"/>
    <n v="0"/>
    <n v="0"/>
    <n v="76.181854553158431"/>
    <n v="0"/>
    <n v="0"/>
    <n v="12"/>
    <s v="202112"/>
    <s v="2021-12-01"/>
  </r>
  <r>
    <s v="VSR"/>
    <x v="24"/>
    <s v="14004687-19"/>
    <n v="2021"/>
    <s v="Diciembre"/>
    <n v="56"/>
    <s v="USD"/>
    <n v="1854.7199999999998"/>
    <n v="1226.5028594354937"/>
    <n v="0"/>
    <n v="67.2"/>
    <n v="11.082668312116951"/>
    <n v="0"/>
    <n v="19.693034238488782"/>
    <n v="19.598583234946872"/>
    <n v="1.1097992916174735"/>
    <n v="0"/>
    <n v="0"/>
    <n v="15.446761940894882"/>
    <n v="0"/>
    <n v="0"/>
    <n v="0"/>
    <n v="0"/>
    <n v="0"/>
    <n v="55.848178705948001"/>
    <n v="0"/>
    <n v="0"/>
    <n v="12"/>
    <s v="202112"/>
    <s v="2021-12-01"/>
  </r>
  <r>
    <s v="VSR"/>
    <x v="24"/>
    <s v="14004943-16"/>
    <n v="2021"/>
    <s v="Diciembre"/>
    <n v="2.25"/>
    <s v="USD"/>
    <n v="163.35"/>
    <n v="76.133092534949427"/>
    <n v="0"/>
    <n v="24.525000000000002"/>
    <n v="0"/>
    <n v="0"/>
    <n v="0.79123798279642432"/>
    <n v="0.78744307640411537"/>
    <n v="4.4590150109630633E-2"/>
    <n v="0"/>
    <n v="0"/>
    <n v="1.360436380178776"/>
    <n v="0"/>
    <n v="0"/>
    <n v="0"/>
    <n v="0"/>
    <n v="0"/>
    <n v="2.9837075894889464"/>
    <n v="0"/>
    <n v="0"/>
    <n v="12"/>
    <s v="202112"/>
    <s v="2021-12-01"/>
  </r>
  <r>
    <s v="VSR"/>
    <x v="25"/>
    <s v="14004739-19"/>
    <n v="2021"/>
    <s v="Diciembre"/>
    <n v="39.5"/>
    <s v="EUR"/>
    <n v="802.95600000000002"/>
    <n v="488.03824831030153"/>
    <n v="0"/>
    <n v="32.587499999999999"/>
    <n v="7.8172392558682064"/>
    <n v="0"/>
    <n v="19.485396026898005"/>
    <n v="18.223204660951698"/>
    <n v="1.1912247831220164"/>
    <n v="0"/>
    <n v="0"/>
    <n v="0"/>
    <n v="0"/>
    <n v="0"/>
    <n v="0"/>
    <n v="0"/>
    <n v="0"/>
    <n v="38.89982547097172"/>
    <n v="0"/>
    <n v="0"/>
    <n v="12"/>
    <s v="202112"/>
    <s v="2021-12-01"/>
  </r>
  <r>
    <s v="VSR"/>
    <x v="25"/>
    <s v="14003165-16"/>
    <n v="2021"/>
    <s v="Diciembre"/>
    <n v="0"/>
    <s v="E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5"/>
    <s v="14003720-18"/>
    <n v="2021"/>
    <s v="Diciembre"/>
    <n v="2242.5"/>
    <s v="EUR"/>
    <n v="56833.919999999998"/>
    <n v="25764.546747806678"/>
    <n v="0"/>
    <n v="17957.940000000002"/>
    <n v="443.80149446289755"/>
    <n v="0"/>
    <n v="1106.2278630460451"/>
    <n v="1034.5705430932705"/>
    <n v="67.628394332939791"/>
    <n v="0"/>
    <n v="0"/>
    <n v="0"/>
    <n v="0"/>
    <n v="0"/>
    <n v="0"/>
    <n v="0"/>
    <n v="0"/>
    <n v="2208.4268004722553"/>
    <n v="0"/>
    <n v="0"/>
    <n v="12"/>
    <s v="202112"/>
    <s v="2021-12-01"/>
  </r>
  <r>
    <s v="VSR"/>
    <x v="25"/>
    <s v="14003719-19"/>
    <n v="2021"/>
    <s v="Diciembre"/>
    <n v="1875"/>
    <s v="EUR"/>
    <n v="47520"/>
    <n v="23355.112624272791"/>
    <n v="0"/>
    <n v="15015"/>
    <n v="371.07148366463008"/>
    <n v="0"/>
    <n v="924.9396848211079"/>
    <n v="865.02553770340342"/>
    <n v="56.545480211488126"/>
    <n v="0"/>
    <n v="0"/>
    <n v="0"/>
    <n v="0"/>
    <n v="0"/>
    <n v="0"/>
    <n v="0"/>
    <n v="0"/>
    <n v="1846.5107027359995"/>
    <n v="0"/>
    <n v="0"/>
    <n v="12"/>
    <s v="202112"/>
    <s v="2021-12-01"/>
  </r>
  <r>
    <s v="VSR"/>
    <x v="25"/>
    <s v="14005008-16"/>
    <n v="2021"/>
    <s v="Diciembre"/>
    <n v="350"/>
    <s v="EUR"/>
    <n v="19635"/>
    <n v="11662.985376507058"/>
    <n v="0"/>
    <n v="877.8"/>
    <n v="69.26667695073094"/>
    <n v="0"/>
    <n v="172.65540783327344"/>
    <n v="161.4714337046353"/>
    <n v="10.555156306144449"/>
    <n v="0"/>
    <n v="0"/>
    <n v="0"/>
    <n v="0"/>
    <n v="0"/>
    <n v="0"/>
    <n v="0"/>
    <n v="0"/>
    <n v="344.68199784405317"/>
    <n v="0"/>
    <n v="0"/>
    <n v="12"/>
    <s v="202112"/>
    <s v="2021-12-01"/>
  </r>
  <r>
    <s v="VSR"/>
    <x v="25"/>
    <s v="14004090-19"/>
    <n v="2021"/>
    <s v="Diciembre"/>
    <n v="802.5"/>
    <s v="EUR"/>
    <n v="19623.532500000001"/>
    <n v="12298.25032752366"/>
    <n v="0"/>
    <n v="2727.6975000000002"/>
    <n v="158.81859500846167"/>
    <n v="0"/>
    <n v="395.87418510343412"/>
    <n v="370.23093013705665"/>
    <n v="24.201465530516913"/>
    <n v="0"/>
    <n v="0"/>
    <n v="0"/>
    <n v="0"/>
    <n v="0"/>
    <n v="0"/>
    <n v="0"/>
    <n v="0"/>
    <n v="790.30658077100759"/>
    <n v="0"/>
    <n v="0"/>
    <n v="12"/>
    <s v="202112"/>
    <s v="2021-12-01"/>
  </r>
  <r>
    <s v="VSR"/>
    <x v="25"/>
    <s v="14004494-19"/>
    <n v="2021"/>
    <s v="Diciembre"/>
    <n v="0"/>
    <s v="E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6"/>
    <s v="14004682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6"/>
    <s v="14004685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6"/>
    <s v="14004686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6"/>
    <s v="14004683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6"/>
    <s v="14004684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6"/>
    <s v="14003875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6"/>
    <s v="14003876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6"/>
    <s v="14003877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6"/>
    <s v="14003879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6"/>
    <s v="14004300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6"/>
    <s v="14004777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6"/>
    <s v="14003881-0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6"/>
    <s v="14003887-10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6"/>
    <s v="14004919-16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7"/>
    <s v="14003595-20"/>
    <n v="2021"/>
    <s v="Diciembre"/>
    <n v="67.5"/>
    <s v="USD"/>
    <n v="2700"/>
    <n v="2077.4131754343189"/>
    <n v="0"/>
    <n v="0"/>
    <n v="13.358573411926681"/>
    <n v="0"/>
    <n v="138.4142173615858"/>
    <n v="62.422098025813199"/>
    <n v="6.3779100156809143"/>
    <n v="0"/>
    <n v="0"/>
    <n v="22.486551738492164"/>
    <n v="0"/>
    <n v="0"/>
    <n v="0"/>
    <n v="0"/>
    <n v="0"/>
    <n v="229.70077714157208"/>
    <n v="0"/>
    <n v="0"/>
    <n v="12"/>
    <s v="202112"/>
    <s v="2021-12-01"/>
  </r>
  <r>
    <s v="VSR"/>
    <x v="27"/>
    <s v="14004794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8"/>
    <s v="14004202-14"/>
    <n v="2021"/>
    <s v="Diciembre"/>
    <n v="0"/>
    <s v="GB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29"/>
    <s v="14004612-18"/>
    <n v="2021"/>
    <s v="Diciembre"/>
    <n v="63"/>
    <s v="USD"/>
    <n v="1988.28"/>
    <n v="1186.1496050473816"/>
    <n v="0"/>
    <n v="0"/>
    <n v="12.46800185113157"/>
    <n v="0"/>
    <n v="30.000000000000007"/>
    <n v="41.919191919191924"/>
    <n v="2.3737373737373737"/>
    <n v="0"/>
    <n v="0"/>
    <n v="16.559096700225631"/>
    <n v="0"/>
    <n v="0"/>
    <n v="0"/>
    <n v="0"/>
    <n v="0"/>
    <n v="90.852025993154939"/>
    <n v="0"/>
    <n v="0"/>
    <n v="12"/>
    <s v="202112"/>
    <s v="2021-12-01"/>
  </r>
  <r>
    <s v="VSR"/>
    <x v="29"/>
    <s v="14004625-18"/>
    <n v="2021"/>
    <s v="Diciembre"/>
    <n v="105"/>
    <s v="USD"/>
    <n v="3313.7999999999997"/>
    <n v="1999.7570453743788"/>
    <n v="0"/>
    <n v="0"/>
    <n v="20.780003085219285"/>
    <n v="0"/>
    <n v="50.000000000000007"/>
    <n v="69.865319865319876"/>
    <n v="3.9562289562289559"/>
    <n v="0"/>
    <n v="0"/>
    <n v="27.598494500376049"/>
    <n v="0"/>
    <n v="0"/>
    <n v="0"/>
    <n v="0"/>
    <n v="0"/>
    <n v="151.42004332192488"/>
    <n v="0"/>
    <n v="0"/>
    <n v="12"/>
    <s v="202112"/>
    <s v="2021-12-01"/>
  </r>
  <r>
    <s v="VSR"/>
    <x v="29"/>
    <s v="14004609-18"/>
    <n v="2021"/>
    <s v="Diciembre"/>
    <n v="34.5"/>
    <s v="USD"/>
    <n v="1088.82"/>
    <n v="608.62719742527645"/>
    <n v="0"/>
    <n v="0"/>
    <n v="6.827715299429193"/>
    <n v="0"/>
    <n v="16.428571428571431"/>
    <n v="22.955747955747956"/>
    <n v="1.2999037999037999"/>
    <n v="0"/>
    <n v="0"/>
    <n v="9.0680767644092732"/>
    <n v="0"/>
    <n v="0"/>
    <n v="0"/>
    <n v="0"/>
    <n v="0"/>
    <n v="49.752299948632455"/>
    <n v="0"/>
    <n v="0"/>
    <n v="12"/>
    <s v="202112"/>
    <s v="2021-12-01"/>
  </r>
  <r>
    <s v="VSR"/>
    <x v="30"/>
    <s v="14002618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31"/>
    <s v="14004732-17"/>
    <n v="2021"/>
    <s v="Diciembre"/>
    <n v="57.6"/>
    <s v="USD"/>
    <n v="6220.8"/>
    <n v="3184.6986609701194"/>
    <n v="0"/>
    <n v="426.24"/>
    <n v="11.399315978177436"/>
    <n v="311.04000000000002"/>
    <n v="10.274713521772345"/>
    <n v="0"/>
    <n v="1.0340718105423987"/>
    <n v="0"/>
    <n v="0"/>
    <n v="0"/>
    <n v="0"/>
    <n v="0"/>
    <n v="0"/>
    <n v="0"/>
    <n v="0"/>
    <n v="322.34878533231478"/>
    <n v="0"/>
    <n v="0"/>
    <n v="12"/>
    <s v="202112"/>
    <s v="2021-12-01"/>
  </r>
  <r>
    <s v="VSR"/>
    <x v="31"/>
    <s v="14004774-19"/>
    <n v="2021"/>
    <s v="Diciembre"/>
    <n v="600"/>
    <s v="USD"/>
    <n v="22218"/>
    <n v="10261.256013850059"/>
    <n v="0"/>
    <n v="2310.8999999999996"/>
    <n v="118.74287477268162"/>
    <n v="1110.9000000000001"/>
    <n v="107.02826585179528"/>
    <n v="0"/>
    <n v="10.771581359816654"/>
    <n v="0"/>
    <n v="0"/>
    <n v="0"/>
    <n v="0"/>
    <n v="0"/>
    <n v="0"/>
    <n v="0"/>
    <n v="0"/>
    <n v="1228.6998472116122"/>
    <n v="0"/>
    <n v="0"/>
    <n v="12"/>
    <s v="202112"/>
    <s v="2021-12-01"/>
  </r>
  <r>
    <s v="VSR"/>
    <x v="31"/>
    <s v="14004773-19"/>
    <n v="2021"/>
    <s v="Diciembre"/>
    <n v="720"/>
    <s v="USD"/>
    <n v="26661.600000000002"/>
    <n v="10170.053948540244"/>
    <n v="0"/>
    <n v="2773.08"/>
    <n v="142.49144972721794"/>
    <n v="1333.0800000000002"/>
    <n v="128.43391902215433"/>
    <n v="0"/>
    <n v="12.925897631779986"/>
    <n v="0"/>
    <n v="0"/>
    <n v="0"/>
    <n v="0"/>
    <n v="0"/>
    <n v="0"/>
    <n v="0"/>
    <n v="0"/>
    <n v="1474.4398166539343"/>
    <n v="0"/>
    <n v="0"/>
    <n v="12"/>
    <s v="202112"/>
    <s v="2021-12-01"/>
  </r>
  <r>
    <s v="VSR"/>
    <x v="31"/>
    <s v="14004731-18"/>
    <n v="2021"/>
    <s v="Diciembre"/>
    <n v="506.8"/>
    <s v="USD"/>
    <n v="18766.804"/>
    <n v="7015.7608125126735"/>
    <n v="0"/>
    <n v="1951.9402"/>
    <n v="100.29814822465841"/>
    <n v="938.3402000000001"/>
    <n v="90.403208556149735"/>
    <n v="0"/>
    <n v="9.0983957219251348"/>
    <n v="0"/>
    <n v="0"/>
    <n v="0"/>
    <n v="0"/>
    <n v="0"/>
    <n v="0"/>
    <n v="0"/>
    <n v="0"/>
    <n v="1037.841804278075"/>
    <n v="0"/>
    <n v="0"/>
    <n v="12"/>
    <s v="202112"/>
    <s v="2021-12-01"/>
  </r>
  <r>
    <s v="VSR"/>
    <x v="31"/>
    <s v="14004725-19"/>
    <n v="2021"/>
    <s v="Diciembre"/>
    <n v="840"/>
    <s v="USD"/>
    <n v="23436"/>
    <n v="9534.2745061276146"/>
    <n v="0"/>
    <n v="2851.8"/>
    <n v="166.24002468175428"/>
    <n v="1171.8"/>
    <n v="149.83957219251337"/>
    <n v="0"/>
    <n v="15.080213903743315"/>
    <n v="0"/>
    <n v="0"/>
    <n v="0"/>
    <n v="0"/>
    <n v="0"/>
    <n v="0"/>
    <n v="0"/>
    <n v="0"/>
    <n v="1336.7197860962565"/>
    <n v="0"/>
    <n v="0"/>
    <n v="12"/>
    <s v="202112"/>
    <s v="2021-12-01"/>
  </r>
  <r>
    <s v="VSR"/>
    <x v="31"/>
    <s v="14004726-19"/>
    <n v="2021"/>
    <s v="Diciembre"/>
    <n v="400"/>
    <s v="USD"/>
    <n v="11160"/>
    <n v="4396.7673928874374"/>
    <n v="0"/>
    <n v="1358"/>
    <n v="79.161916515121078"/>
    <n v="558"/>
    <n v="71.352177234530188"/>
    <n v="0"/>
    <n v="7.1810542398777697"/>
    <n v="0"/>
    <n v="0"/>
    <n v="0"/>
    <n v="0"/>
    <n v="0"/>
    <n v="0"/>
    <n v="0"/>
    <n v="0"/>
    <n v="636.53323147440801"/>
    <n v="0"/>
    <n v="0"/>
    <n v="12"/>
    <s v="202112"/>
    <s v="2021-12-01"/>
  </r>
  <r>
    <s v="VSR"/>
    <x v="31"/>
    <s v="14004733-19"/>
    <n v="2021"/>
    <s v="Diciembre"/>
    <n v="800"/>
    <s v="USD"/>
    <n v="22320"/>
    <n v="10009.099534938214"/>
    <n v="0"/>
    <n v="2716"/>
    <n v="158.32383303024216"/>
    <n v="1116"/>
    <n v="142.70435446906038"/>
    <n v="0"/>
    <n v="14.362108479755539"/>
    <n v="0"/>
    <n v="0"/>
    <n v="0"/>
    <n v="0"/>
    <n v="0"/>
    <n v="0"/>
    <n v="0"/>
    <n v="0"/>
    <n v="1273.066462948816"/>
    <n v="0"/>
    <n v="0"/>
    <n v="12"/>
    <s v="202112"/>
    <s v="2021-12-01"/>
  </r>
  <r>
    <s v="VSR"/>
    <x v="31"/>
    <s v="14004727-19"/>
    <n v="2021"/>
    <s v="Diciembre"/>
    <n v="600"/>
    <s v="USD"/>
    <n v="16740"/>
    <n v="8166.1986323545025"/>
    <n v="0"/>
    <n v="2037"/>
    <n v="118.74287477268162"/>
    <n v="837"/>
    <n v="107.02826585179528"/>
    <n v="0"/>
    <n v="10.771581359816654"/>
    <n v="0"/>
    <n v="0"/>
    <n v="0"/>
    <n v="0"/>
    <n v="0"/>
    <n v="0"/>
    <n v="0"/>
    <n v="0"/>
    <n v="954.7998472116119"/>
    <n v="0"/>
    <n v="0"/>
    <n v="12"/>
    <s v="202112"/>
    <s v="2021-12-01"/>
  </r>
  <r>
    <s v="VSR"/>
    <x v="31"/>
    <s v="14004728-20"/>
    <n v="2021"/>
    <s v="Diciembre"/>
    <n v="800"/>
    <s v="USD"/>
    <n v="22320"/>
    <n v="9790.8219897702384"/>
    <n v="0"/>
    <n v="2716"/>
    <n v="158.32383303024216"/>
    <n v="1116"/>
    <n v="142.70435446906038"/>
    <n v="0"/>
    <n v="14.362108479755539"/>
    <n v="0"/>
    <n v="0"/>
    <n v="0"/>
    <n v="0"/>
    <n v="0"/>
    <n v="0"/>
    <n v="0"/>
    <n v="0"/>
    <n v="1273.066462948816"/>
    <n v="0"/>
    <n v="0"/>
    <n v="12"/>
    <s v="202112"/>
    <s v="2021-12-01"/>
  </r>
  <r>
    <s v="VSR"/>
    <x v="31"/>
    <s v="14004914-19"/>
    <n v="2021"/>
    <s v="Diciembre"/>
    <n v="480"/>
    <s v="USD"/>
    <n v="13392"/>
    <n v="5744.5909648090419"/>
    <n v="0"/>
    <n v="1629.6"/>
    <n v="94.994299818145294"/>
    <n v="669.6"/>
    <n v="85.622612681436223"/>
    <n v="0"/>
    <n v="8.6172650878533243"/>
    <n v="0"/>
    <n v="0"/>
    <n v="0"/>
    <n v="0"/>
    <n v="0"/>
    <n v="0"/>
    <n v="0"/>
    <n v="0"/>
    <n v="763.8398777692895"/>
    <n v="0"/>
    <n v="0"/>
    <n v="12"/>
    <s v="202112"/>
    <s v="2021-12-01"/>
  </r>
  <r>
    <s v="VSR"/>
    <x v="31"/>
    <s v="14004919-17"/>
    <n v="2021"/>
    <s v="Diciembre"/>
    <n v="620"/>
    <s v="USD"/>
    <n v="37200"/>
    <n v="22279.938458409732"/>
    <n v="0"/>
    <n v="3100"/>
    <n v="0"/>
    <n v="5580"/>
    <n v="110.59587471352177"/>
    <n v="0"/>
    <n v="11.130634071810544"/>
    <n v="0"/>
    <n v="0"/>
    <n v="0"/>
    <n v="0"/>
    <n v="0"/>
    <n v="0"/>
    <n v="0"/>
    <n v="0"/>
    <n v="5701.726508785332"/>
    <n v="0"/>
    <n v="0"/>
    <n v="12"/>
    <s v="202112"/>
    <s v="2021-12-01"/>
  </r>
  <r>
    <s v="VSR"/>
    <x v="31"/>
    <s v="14005010-20"/>
    <n v="2021"/>
    <s v="Diciembre"/>
    <n v="338"/>
    <s v="USD"/>
    <n v="13520"/>
    <n v="7359.3691935668394"/>
    <n v="0"/>
    <n v="1352"/>
    <n v="0"/>
    <n v="2197"/>
    <n v="60.292589763178"/>
    <n v="0"/>
    <n v="6.067990832696716"/>
    <n v="0"/>
    <n v="0"/>
    <n v="0"/>
    <n v="0"/>
    <n v="0"/>
    <n v="0"/>
    <n v="0"/>
    <n v="0"/>
    <n v="2263.3605805958746"/>
    <n v="0"/>
    <n v="0"/>
    <n v="12"/>
    <s v="202112"/>
    <s v="2021-12-01"/>
  </r>
  <r>
    <s v="VSR"/>
    <x v="31"/>
    <s v="14005009-20"/>
    <n v="2021"/>
    <s v="Diciembre"/>
    <n v="338"/>
    <s v="USD"/>
    <n v="13520"/>
    <n v="6596.4720153323915"/>
    <n v="0"/>
    <n v="1352"/>
    <n v="0"/>
    <n v="2197"/>
    <n v="60.292589763178"/>
    <n v="0"/>
    <n v="6.067990832696716"/>
    <n v="0"/>
    <n v="0"/>
    <n v="0"/>
    <n v="0"/>
    <n v="0"/>
    <n v="0"/>
    <n v="0"/>
    <n v="0"/>
    <n v="2263.3605805958746"/>
    <n v="0"/>
    <n v="0"/>
    <n v="12"/>
    <s v="202112"/>
    <s v="2021-12-01"/>
  </r>
  <r>
    <s v="VSR"/>
    <x v="32"/>
    <s v="14004877-15"/>
    <n v="2021"/>
    <s v="Diciembre"/>
    <n v="20"/>
    <s v="USD"/>
    <n v="1800"/>
    <n v="1403.3552259332873"/>
    <n v="0"/>
    <n v="0"/>
    <n v="3.9580958257560539"/>
    <n v="0"/>
    <n v="19.925788497217066"/>
    <n v="30.797773654916515"/>
    <n v="1.7439703153988866"/>
    <n v="0"/>
    <n v="0"/>
    <n v="14.99103449232811"/>
    <n v="0"/>
    <n v="0"/>
    <n v="0"/>
    <n v="0"/>
    <n v="0"/>
    <n v="67.458566959860576"/>
    <n v="0"/>
    <n v="0"/>
    <n v="12"/>
    <s v="202112"/>
    <s v="2021-12-01"/>
  </r>
  <r>
    <s v="VSR"/>
    <x v="32"/>
    <s v="14002618-18"/>
    <n v="2021"/>
    <s v="Diciembre"/>
    <n v="120"/>
    <s v="USD"/>
    <n v="3600"/>
    <n v="1800.3041877958785"/>
    <n v="0"/>
    <n v="0"/>
    <n v="23.748574954536323"/>
    <n v="0"/>
    <n v="119.55473098330239"/>
    <n v="184.78664192949907"/>
    <n v="10.463821892393321"/>
    <n v="0"/>
    <n v="0"/>
    <n v="29.98206898465622"/>
    <n v="0"/>
    <n v="0"/>
    <n v="0"/>
    <n v="0"/>
    <n v="0"/>
    <n v="344.78726378985101"/>
    <n v="0"/>
    <n v="0"/>
    <n v="12"/>
    <s v="202112"/>
    <s v="2021-12-01"/>
  </r>
  <r>
    <s v="VSR"/>
    <x v="32"/>
    <s v="14002924-18"/>
    <n v="2021"/>
    <s v="Diciembre"/>
    <n v="120"/>
    <s v="USD"/>
    <n v="3600"/>
    <n v="1527.3428320945936"/>
    <n v="0"/>
    <n v="0"/>
    <n v="23.748574954536323"/>
    <n v="0"/>
    <n v="119.55473098330239"/>
    <n v="184.78664192949907"/>
    <n v="10.463821892393321"/>
    <n v="0"/>
    <n v="0"/>
    <n v="29.98206898465622"/>
    <n v="0"/>
    <n v="0"/>
    <n v="0"/>
    <n v="0"/>
    <n v="0"/>
    <n v="344.78726378985101"/>
    <n v="0"/>
    <n v="0"/>
    <n v="12"/>
    <s v="202112"/>
    <s v="2021-12-01"/>
  </r>
  <r>
    <s v="VSR"/>
    <x v="32"/>
    <s v="14004818-18"/>
    <n v="2021"/>
    <s v="Diciembre"/>
    <n v="120"/>
    <s v="USD"/>
    <n v="3600"/>
    <n v="1478.231039035405"/>
    <n v="0"/>
    <n v="0"/>
    <n v="23.748574954536323"/>
    <n v="0"/>
    <n v="119.55473098330239"/>
    <n v="184.78664192949907"/>
    <n v="10.463821892393321"/>
    <n v="0"/>
    <n v="0"/>
    <n v="29.98206898465622"/>
    <n v="0"/>
    <n v="0"/>
    <n v="0"/>
    <n v="0"/>
    <n v="0"/>
    <n v="344.78726378985101"/>
    <n v="0"/>
    <n v="0"/>
    <n v="12"/>
    <s v="202112"/>
    <s v="2021-12-01"/>
  </r>
  <r>
    <s v="VSR"/>
    <x v="33"/>
    <s v="14003957-16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33"/>
    <s v="14003956-16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34"/>
    <s v="14004757-19"/>
    <n v="2021"/>
    <s v="Diciembre"/>
    <n v="1640"/>
    <s v="USD"/>
    <n v="41754.400000000001"/>
    <n v="26003.580244107914"/>
    <n v="0"/>
    <n v="835.08799999999997"/>
    <n v="324.56385771199643"/>
    <n v="0"/>
    <n v="385.17456569404624"/>
    <n v="573.95850902344409"/>
    <n v="32.501264968797436"/>
    <n v="0"/>
    <n v="0"/>
    <n v="347.74536144803602"/>
    <n v="0"/>
    <n v="0"/>
    <n v="0"/>
    <n v="0"/>
    <n v="0"/>
    <n v="1339.3797011343238"/>
    <n v="0"/>
    <n v="0"/>
    <n v="12"/>
    <s v="202112"/>
    <s v="2021-12-01"/>
  </r>
  <r>
    <s v="VSR"/>
    <x v="34"/>
    <s v="14004756-19"/>
    <n v="2021"/>
    <s v="Diciembre"/>
    <n v="238.8"/>
    <s v="USD"/>
    <n v="6079.8480000000009"/>
    <n v="3130.448520460307"/>
    <n v="0"/>
    <n v="121.59696"/>
    <n v="47.259664159527283"/>
    <n v="0"/>
    <n v="56.085174565694054"/>
    <n v="83.573958509023456"/>
    <n v="4.7325012649687981"/>
    <n v="0"/>
    <n v="0"/>
    <n v="50.635117264506711"/>
    <n v="0"/>
    <n v="0"/>
    <n v="0"/>
    <n v="0"/>
    <n v="0"/>
    <n v="195.02675160419301"/>
    <n v="0"/>
    <n v="0"/>
    <n v="12"/>
    <s v="202112"/>
    <s v="2021-12-01"/>
  </r>
  <r>
    <s v="VSR"/>
    <x v="34"/>
    <s v="14004758-20"/>
    <n v="2021"/>
    <s v="Diciembre"/>
    <n v="1658.8000000000002"/>
    <s v="USD"/>
    <n v="42233.048000000003"/>
    <n v="23632.27136719066"/>
    <n v="0"/>
    <n v="844.66096000000005"/>
    <n v="328.28446778820717"/>
    <n v="0"/>
    <n v="389.58998144712439"/>
    <n v="580.5380333951764"/>
    <n v="32.873840445269018"/>
    <n v="0"/>
    <n v="0"/>
    <n v="351.73171071341596"/>
    <n v="0"/>
    <n v="0"/>
    <n v="0"/>
    <n v="0"/>
    <n v="0"/>
    <n v="1354.7335660009858"/>
    <n v="0"/>
    <n v="0"/>
    <n v="12"/>
    <s v="202112"/>
    <s v="2021-12-01"/>
  </r>
  <r>
    <s v="VSR"/>
    <x v="34"/>
    <s v="14004759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34"/>
    <s v="14004752-19"/>
    <n v="2021"/>
    <s v="Diciembre"/>
    <n v="1000"/>
    <s v="USD"/>
    <n v="18420"/>
    <n v="11396.709925476598"/>
    <n v="0"/>
    <n v="368.40000000000003"/>
    <n v="197.90479128780271"/>
    <n v="0"/>
    <n v="234.86254005734531"/>
    <n v="349.97470062405125"/>
    <n v="19.817844493169169"/>
    <n v="0"/>
    <n v="0"/>
    <n v="153.40825297149098"/>
    <n v="0"/>
    <n v="0"/>
    <n v="0"/>
    <n v="0"/>
    <n v="0"/>
    <n v="758.06333814605682"/>
    <n v="0"/>
    <n v="0"/>
    <n v="12"/>
    <s v="202112"/>
    <s v="2021-12-01"/>
  </r>
  <r>
    <s v="VSR"/>
    <x v="34"/>
    <s v="14004754-19"/>
    <n v="2021"/>
    <s v="Diciembre"/>
    <n v="1920"/>
    <s v="USD"/>
    <n v="35366.400000000001"/>
    <n v="21172.467972924635"/>
    <n v="0"/>
    <n v="707.32800000000009"/>
    <n v="379.97719927258117"/>
    <n v="0"/>
    <n v="450.93607691010288"/>
    <n v="671.95142519817853"/>
    <n v="38.050261426884809"/>
    <n v="0"/>
    <n v="0"/>
    <n v="294.5438457052627"/>
    <n v="0"/>
    <n v="0"/>
    <n v="0"/>
    <n v="0"/>
    <n v="0"/>
    <n v="1455.481609240429"/>
    <n v="0"/>
    <n v="0"/>
    <n v="12"/>
    <s v="202112"/>
    <s v="2021-12-01"/>
  </r>
  <r>
    <s v="VSR"/>
    <x v="34"/>
    <s v="14004753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34"/>
    <s v="14004749-19"/>
    <n v="2021"/>
    <s v="Diciembre"/>
    <n v="1800"/>
    <s v="USD"/>
    <n v="33156"/>
    <n v="24562.331353686888"/>
    <n v="0"/>
    <n v="663.12000000000012"/>
    <n v="356.22862431804487"/>
    <n v="0"/>
    <n v="422.7525721032215"/>
    <n v="629.95446112329228"/>
    <n v="35.672120087704506"/>
    <n v="0"/>
    <n v="0"/>
    <n v="276.1348553486838"/>
    <n v="0"/>
    <n v="0"/>
    <n v="0"/>
    <n v="0"/>
    <n v="0"/>
    <n v="1364.5140086629021"/>
    <n v="0"/>
    <n v="0"/>
    <n v="12"/>
    <s v="202112"/>
    <s v="2021-12-01"/>
  </r>
  <r>
    <s v="VSR"/>
    <x v="34"/>
    <s v="14004750-19"/>
    <n v="2021"/>
    <s v="Diciembre"/>
    <n v="1280"/>
    <s v="USD"/>
    <n v="23577.600000000002"/>
    <n v="15744.37204638563"/>
    <n v="0"/>
    <n v="471.55200000000008"/>
    <n v="253.31813284838745"/>
    <n v="0"/>
    <n v="300.6240512734019"/>
    <n v="447.96761679878563"/>
    <n v="25.366840951256538"/>
    <n v="0"/>
    <n v="0"/>
    <n v="196.36256380350849"/>
    <n v="0"/>
    <n v="0"/>
    <n v="0"/>
    <n v="0"/>
    <n v="0"/>
    <n v="970.32107282695256"/>
    <n v="0"/>
    <n v="0"/>
    <n v="12"/>
    <s v="202112"/>
    <s v="2021-12-01"/>
  </r>
  <r>
    <s v="VSR"/>
    <x v="34"/>
    <s v="14004751-19"/>
    <n v="2021"/>
    <s v="Diciembre"/>
    <n v="180"/>
    <s v="USD"/>
    <n v="3315.6000000000004"/>
    <n v="2141.1887903488455"/>
    <n v="0"/>
    <n v="66.312000000000012"/>
    <n v="35.622862431804485"/>
    <n v="0"/>
    <n v="42.275257210322145"/>
    <n v="62.995446112329226"/>
    <n v="3.5672120087704506"/>
    <n v="0"/>
    <n v="0"/>
    <n v="27.613485534868381"/>
    <n v="0"/>
    <n v="0"/>
    <n v="0"/>
    <n v="0"/>
    <n v="0"/>
    <n v="136.45140086629021"/>
    <n v="0"/>
    <n v="0"/>
    <n v="12"/>
    <s v="202112"/>
    <s v="2021-12-01"/>
  </r>
  <r>
    <s v="VSR"/>
    <x v="35"/>
    <s v="14005013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35"/>
    <s v="14005014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35"/>
    <s v="14003813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35"/>
    <s v="14003971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36"/>
    <s v="14004998-19"/>
    <n v="2021"/>
    <s v="Diciembre"/>
    <n v="24"/>
    <s v="USD"/>
    <n v="1200"/>
    <n v="370.58370239896055"/>
    <n v="120"/>
    <n v="0"/>
    <n v="4.7497149909072647"/>
    <n v="0"/>
    <n v="18.534322820037104"/>
    <n v="12.300556586270874"/>
    <n v="1.0463821892393321"/>
    <n v="0"/>
    <n v="0"/>
    <n v="9.9940229948854071"/>
    <n v="0"/>
    <n v="0"/>
    <n v="0"/>
    <n v="0"/>
    <n v="0"/>
    <n v="41.875284590432713"/>
    <n v="0"/>
    <n v="0"/>
    <n v="12"/>
    <s v="202112"/>
    <s v="2021-12-01"/>
  </r>
  <r>
    <s v="VSR"/>
    <x v="36"/>
    <s v="14003165-15"/>
    <n v="2021"/>
    <s v="Diciembre"/>
    <n v="12"/>
    <s v="USD"/>
    <n v="1440"/>
    <n v="492.9866206620701"/>
    <n v="288"/>
    <n v="0"/>
    <n v="2.3748574954536323"/>
    <n v="0"/>
    <n v="9.2671614100185522"/>
    <n v="6.1502782931354369"/>
    <n v="0.52319109461966606"/>
    <n v="0"/>
    <n v="0"/>
    <n v="11.992827593862488"/>
    <n v="0"/>
    <n v="0"/>
    <n v="0"/>
    <n v="0"/>
    <n v="0"/>
    <n v="27.933458391636144"/>
    <n v="0"/>
    <n v="0"/>
    <n v="12"/>
    <s v="202112"/>
    <s v="2021-12-01"/>
  </r>
  <r>
    <s v="VSR"/>
    <x v="36"/>
    <s v="14004894-18"/>
    <n v="2021"/>
    <s v="Diciembre"/>
    <n v="40"/>
    <s v="USD"/>
    <n v="1600"/>
    <n v="833.21700253064159"/>
    <n v="160"/>
    <n v="0"/>
    <n v="7.9161916515121078"/>
    <n v="0"/>
    <n v="30.890538033395174"/>
    <n v="20.500927643784788"/>
    <n v="1.7439703153988866"/>
    <n v="0"/>
    <n v="0"/>
    <n v="13.325363993180542"/>
    <n v="0"/>
    <n v="0"/>
    <n v="0"/>
    <n v="0"/>
    <n v="0"/>
    <n v="66.460799985759394"/>
    <n v="0"/>
    <n v="0"/>
    <n v="12"/>
    <s v="202112"/>
    <s v="2021-12-01"/>
  </r>
  <r>
    <s v="VSR"/>
    <x v="36"/>
    <s v="14002618-19"/>
    <n v="2021"/>
    <s v="Diciembre"/>
    <n v="60"/>
    <s v="USD"/>
    <n v="2160"/>
    <n v="875.60046792391313"/>
    <n v="240"/>
    <n v="0"/>
    <n v="11.874287477268162"/>
    <n v="0"/>
    <n v="46.335807050092761"/>
    <n v="30.751391465677184"/>
    <n v="2.6159554730983303"/>
    <n v="0"/>
    <n v="0"/>
    <n v="17.98924139079373"/>
    <n v="0"/>
    <n v="0"/>
    <n v="0"/>
    <n v="0"/>
    <n v="0"/>
    <n v="97.692395379662003"/>
    <n v="0"/>
    <n v="0"/>
    <n v="12"/>
    <s v="202112"/>
    <s v="2021-12-01"/>
  </r>
  <r>
    <s v="VSR"/>
    <x v="36"/>
    <s v="14004404-19"/>
    <n v="2021"/>
    <s v="Diciembre"/>
    <n v="80"/>
    <s v="USD"/>
    <n v="4000"/>
    <n v="3865.5420907210701"/>
    <n v="400"/>
    <n v="0"/>
    <n v="15.832383303024216"/>
    <n v="0"/>
    <n v="61.781076066790348"/>
    <n v="41.001855287569576"/>
    <n v="3.4879406307977732"/>
    <n v="0"/>
    <n v="0"/>
    <n v="33.313409982951356"/>
    <n v="0"/>
    <n v="0"/>
    <n v="0"/>
    <n v="0"/>
    <n v="0"/>
    <n v="139.58428196810905"/>
    <n v="0"/>
    <n v="0"/>
    <n v="12"/>
    <s v="202112"/>
    <s v="2021-12-01"/>
  </r>
  <r>
    <s v="VSR"/>
    <x v="36"/>
    <s v="14004862-18"/>
    <n v="2021"/>
    <s v="Diciembre"/>
    <n v="40"/>
    <s v="USD"/>
    <n v="1600"/>
    <n v="742.22988396354663"/>
    <n v="160"/>
    <n v="0"/>
    <n v="7.9161916515121078"/>
    <n v="0"/>
    <n v="30.890538033395174"/>
    <n v="20.500927643784788"/>
    <n v="1.7439703153988866"/>
    <n v="0"/>
    <n v="0"/>
    <n v="13.325363993180542"/>
    <n v="0"/>
    <n v="0"/>
    <n v="0"/>
    <n v="0"/>
    <n v="0"/>
    <n v="66.460799985759394"/>
    <n v="0"/>
    <n v="0"/>
    <n v="12"/>
    <s v="202112"/>
    <s v="2021-12-01"/>
  </r>
  <r>
    <s v="VSR"/>
    <x v="36"/>
    <s v="14002924-19"/>
    <n v="2021"/>
    <s v="Diciembre"/>
    <n v="40"/>
    <s v="USD"/>
    <n v="1440"/>
    <n v="492.74652671551382"/>
    <n v="160"/>
    <n v="0"/>
    <n v="7.9161916515121078"/>
    <n v="0"/>
    <n v="30.890538033395174"/>
    <n v="20.500927643784788"/>
    <n v="1.7439703153988866"/>
    <n v="0"/>
    <n v="0"/>
    <n v="11.992827593862488"/>
    <n v="0"/>
    <n v="0"/>
    <n v="0"/>
    <n v="0"/>
    <n v="0"/>
    <n v="65.128263586441335"/>
    <n v="0"/>
    <n v="0"/>
    <n v="12"/>
    <s v="202112"/>
    <s v="2021-12-01"/>
  </r>
  <r>
    <s v="VSR"/>
    <x v="36"/>
    <s v="14004405-19"/>
    <n v="2021"/>
    <s v="Diciembre"/>
    <n v="80"/>
    <s v="USD"/>
    <n v="4000"/>
    <n v="3787.5011888596077"/>
    <n v="400"/>
    <n v="0"/>
    <n v="15.832383303024216"/>
    <n v="0"/>
    <n v="61.781076066790348"/>
    <n v="41.001855287569576"/>
    <n v="3.4879406307977732"/>
    <n v="0"/>
    <n v="0"/>
    <n v="33.313409982951356"/>
    <n v="0"/>
    <n v="0"/>
    <n v="0"/>
    <n v="0"/>
    <n v="0"/>
    <n v="139.58428196810905"/>
    <n v="0"/>
    <n v="0"/>
    <n v="12"/>
    <s v="202112"/>
    <s v="2021-12-01"/>
  </r>
  <r>
    <s v="VSR"/>
    <x v="36"/>
    <s v="14004863-18"/>
    <n v="2021"/>
    <s v="Diciembre"/>
    <n v="40"/>
    <s v="USD"/>
    <n v="1600"/>
    <n v="727.89355153192787"/>
    <n v="160"/>
    <n v="0"/>
    <n v="7.9161916515121078"/>
    <n v="0"/>
    <n v="30.890538033395174"/>
    <n v="20.500927643784788"/>
    <n v="1.7439703153988866"/>
    <n v="0"/>
    <n v="0"/>
    <n v="13.325363993180542"/>
    <n v="0"/>
    <n v="0"/>
    <n v="0"/>
    <n v="0"/>
    <n v="0"/>
    <n v="66.460799985759394"/>
    <n v="0"/>
    <n v="0"/>
    <n v="12"/>
    <s v="202112"/>
    <s v="2021-12-01"/>
  </r>
  <r>
    <s v="VSR"/>
    <x v="36"/>
    <s v="14002923-19"/>
    <n v="2021"/>
    <s v="Diciembre"/>
    <n v="40"/>
    <s v="USD"/>
    <n v="1440"/>
    <n v="478.41019428389507"/>
    <n v="160"/>
    <n v="0"/>
    <n v="7.9161916515121078"/>
    <n v="0"/>
    <n v="30.890538033395174"/>
    <n v="20.500927643784788"/>
    <n v="1.7439703153988866"/>
    <n v="0"/>
    <n v="0"/>
    <n v="11.992827593862488"/>
    <n v="0"/>
    <n v="0"/>
    <n v="0"/>
    <n v="0"/>
    <n v="0"/>
    <n v="65.128263586441335"/>
    <n v="0"/>
    <n v="0"/>
    <n v="12"/>
    <s v="202112"/>
    <s v="2021-12-01"/>
  </r>
  <r>
    <s v="VSR"/>
    <x v="36"/>
    <s v="14002617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36"/>
    <s v="14004031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36"/>
    <s v="14004927-18"/>
    <n v="2021"/>
    <s v="Diciembre"/>
    <n v="40"/>
    <s v="USD"/>
    <n v="1600"/>
    <n v="841.91834994476585"/>
    <n v="160"/>
    <n v="0"/>
    <n v="7.9161916515121078"/>
    <n v="0"/>
    <n v="30.890538033395174"/>
    <n v="20.500927643784788"/>
    <n v="1.7439703153988866"/>
    <n v="0"/>
    <n v="0"/>
    <n v="13.325363993180542"/>
    <n v="0"/>
    <n v="0"/>
    <n v="0"/>
    <n v="0"/>
    <n v="0"/>
    <n v="66.460799985759394"/>
    <n v="0"/>
    <n v="0"/>
    <n v="12"/>
    <s v="202112"/>
    <s v="2021-12-01"/>
  </r>
  <r>
    <s v="VSR"/>
    <x v="36"/>
    <s v="14004857-19"/>
    <n v="2021"/>
    <s v="Diciembre"/>
    <n v="40"/>
    <s v="USD"/>
    <n v="1600"/>
    <n v="777.75791173169591"/>
    <n v="160"/>
    <n v="0"/>
    <n v="7.9161916515121078"/>
    <n v="0"/>
    <n v="30.890538033395174"/>
    <n v="20.500927643784788"/>
    <n v="1.7439703153988866"/>
    <n v="0"/>
    <n v="0"/>
    <n v="13.325363993180542"/>
    <n v="0"/>
    <n v="0"/>
    <n v="0"/>
    <n v="0"/>
    <n v="0"/>
    <n v="66.460799985759394"/>
    <n v="0"/>
    <n v="0"/>
    <n v="12"/>
    <s v="202112"/>
    <s v="2021-12-01"/>
  </r>
  <r>
    <s v="VSR"/>
    <x v="36"/>
    <s v="14002505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36"/>
    <s v="14003802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36"/>
    <s v="14004224-19"/>
    <n v="2021"/>
    <s v="Diciembre"/>
    <n v="40"/>
    <s v="USD"/>
    <n v="1440"/>
    <n v="470.46718285910822"/>
    <n v="160"/>
    <n v="0"/>
    <n v="7.9161916515121078"/>
    <n v="0"/>
    <n v="30.890538033395174"/>
    <n v="20.500927643784788"/>
    <n v="1.7439703153988866"/>
    <n v="0"/>
    <n v="0"/>
    <n v="11.992827593862488"/>
    <n v="0"/>
    <n v="0"/>
    <n v="0"/>
    <n v="0"/>
    <n v="0"/>
    <n v="65.128263586441335"/>
    <n v="0"/>
    <n v="0"/>
    <n v="12"/>
    <s v="202112"/>
    <s v="2021-12-01"/>
  </r>
  <r>
    <s v="VSR"/>
    <x v="36"/>
    <s v="14002605-17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36"/>
    <s v="14002606-15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36"/>
    <s v="14004138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36"/>
    <s v="14004919-16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37"/>
    <s v="14004917-18"/>
    <n v="2021"/>
    <s v="Diciembre"/>
    <n v="940.80000000000007"/>
    <s v="USD"/>
    <n v="39513.600000000006"/>
    <n v="13306.297262352422"/>
    <n v="3386.880000000001"/>
    <n v="5080.32"/>
    <n v="186.18882764356479"/>
    <n v="0"/>
    <n v="278.96103896103898"/>
    <n v="431.16883116883122"/>
    <n v="24.415584415584416"/>
    <n v="0"/>
    <n v="0"/>
    <n v="329.08318917558671"/>
    <n v="0"/>
    <n v="0"/>
    <n v="0"/>
    <n v="0"/>
    <n v="0"/>
    <n v="1063.6286437210413"/>
    <n v="0"/>
    <n v="0"/>
    <n v="12"/>
    <s v="202112"/>
    <s v="2021-12-01"/>
  </r>
  <r>
    <s v="VSR"/>
    <x v="37"/>
    <s v="14004979-16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38"/>
    <s v="14004998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38"/>
    <s v="14004997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38"/>
    <s v="14003235-15"/>
    <n v="2021"/>
    <s v="Diciembre"/>
    <n v="8"/>
    <s v="USD"/>
    <n v="800"/>
    <n v="316.15378899895586"/>
    <n v="80"/>
    <n v="0"/>
    <n v="1.5832383303024216"/>
    <n v="0"/>
    <n v="4.9610389610389607"/>
    <n v="7.1861471861471857"/>
    <n v="0.40692640692640691"/>
    <n v="0"/>
    <n v="0"/>
    <n v="6.6626819965902708"/>
    <n v="0"/>
    <n v="0"/>
    <n v="0"/>
    <n v="0"/>
    <n v="0"/>
    <n v="19.216794550702826"/>
    <n v="0"/>
    <n v="0"/>
    <n v="12"/>
    <s v="202112"/>
    <s v="2021-12-01"/>
  </r>
  <r>
    <s v="VSR"/>
    <x v="38"/>
    <s v="14004861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38"/>
    <s v="14002563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38"/>
    <s v="14002564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38"/>
    <s v="14004043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38"/>
    <s v="14003159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0"/>
    <s v="14004998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0"/>
    <s v="14004997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39"/>
    <s v="14004469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39"/>
    <s v="14004468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39"/>
    <s v="14004470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39"/>
    <s v="14004919-16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0"/>
    <s v="14004484-16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0"/>
    <s v="14003448-17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0"/>
    <s v="14003465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0"/>
    <s v="14003466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0"/>
    <s v="14004795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0"/>
    <s v="14003467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0"/>
    <s v="14003449-17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1"/>
    <s v="14004998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1"/>
    <s v="14004997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1"/>
    <s v="14003574-18"/>
    <n v="2021"/>
    <s v="Diciembre"/>
    <n v="40"/>
    <s v="USD"/>
    <n v="1320"/>
    <n v="544.1981746116179"/>
    <n v="120"/>
    <n v="0"/>
    <n v="7.9161916515121078"/>
    <n v="0"/>
    <n v="17.337662337662337"/>
    <n v="0"/>
    <n v="3.051948051948052"/>
    <n v="0"/>
    <n v="0"/>
    <n v="10.993425294373948"/>
    <n v="0"/>
    <n v="0"/>
    <n v="0"/>
    <n v="0"/>
    <n v="0"/>
    <n v="31.383035683984339"/>
    <n v="0"/>
    <n v="0"/>
    <n v="12"/>
    <s v="202112"/>
    <s v="2021-12-01"/>
  </r>
  <r>
    <s v="VSR"/>
    <x v="41"/>
    <s v="14003645-18"/>
    <n v="2021"/>
    <s v="Diciembre"/>
    <n v="40"/>
    <s v="USD"/>
    <n v="1320"/>
    <n v="529.86184217999903"/>
    <n v="120"/>
    <n v="0"/>
    <n v="7.9161916515121078"/>
    <n v="0"/>
    <n v="17.337662337662337"/>
    <n v="0"/>
    <n v="3.051948051948052"/>
    <n v="0"/>
    <n v="0"/>
    <n v="10.993425294373948"/>
    <n v="0"/>
    <n v="0"/>
    <n v="0"/>
    <n v="0"/>
    <n v="0"/>
    <n v="31.383035683984339"/>
    <n v="0"/>
    <n v="0"/>
    <n v="12"/>
    <s v="202112"/>
    <s v="2021-12-01"/>
  </r>
  <r>
    <s v="VSR"/>
    <x v="41"/>
    <s v="14003597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1"/>
    <s v="14004486-16"/>
    <n v="2021"/>
    <s v="Diciembre"/>
    <n v="40"/>
    <s v="USD"/>
    <n v="1320"/>
    <n v="518.44867948248486"/>
    <n v="120"/>
    <n v="0"/>
    <n v="7.9161916515121078"/>
    <n v="0"/>
    <n v="17.337662337662337"/>
    <n v="0"/>
    <n v="3.051948051948052"/>
    <n v="0"/>
    <n v="0"/>
    <n v="10.993425294373948"/>
    <n v="0"/>
    <n v="0"/>
    <n v="0"/>
    <n v="0"/>
    <n v="0"/>
    <n v="31.383035683984339"/>
    <n v="0"/>
    <n v="0"/>
    <n v="12"/>
    <s v="202112"/>
    <s v="2021-12-01"/>
  </r>
  <r>
    <s v="VSR"/>
    <x v="41"/>
    <s v="14004292-15"/>
    <n v="2021"/>
    <s v="Diciembre"/>
    <n v="20"/>
    <s v="USD"/>
    <n v="1400"/>
    <n v="658.24584752178816"/>
    <n v="140"/>
    <n v="0"/>
    <n v="3.9580958257560539"/>
    <n v="0"/>
    <n v="8.6688311688311686"/>
    <n v="0"/>
    <n v="1.525974025974026"/>
    <n v="0"/>
    <n v="0"/>
    <n v="11.659693494032974"/>
    <n v="0"/>
    <n v="0"/>
    <n v="0"/>
    <n v="0"/>
    <n v="0"/>
    <n v="21.85449868883817"/>
    <n v="0"/>
    <n v="0"/>
    <n v="12"/>
    <s v="202112"/>
    <s v="2021-12-01"/>
  </r>
  <r>
    <s v="VSR"/>
    <x v="41"/>
    <s v="14004293-15"/>
    <n v="2021"/>
    <s v="Diciembre"/>
    <n v="20"/>
    <s v="USD"/>
    <n v="1400"/>
    <n v="622.98403891750388"/>
    <n v="140"/>
    <n v="0"/>
    <n v="3.9580958257560539"/>
    <n v="0"/>
    <n v="8.6688311688311686"/>
    <n v="0"/>
    <n v="1.525974025974026"/>
    <n v="0"/>
    <n v="0"/>
    <n v="11.659693494032974"/>
    <n v="0"/>
    <n v="0"/>
    <n v="0"/>
    <n v="0"/>
    <n v="0"/>
    <n v="21.85449868883817"/>
    <n v="0"/>
    <n v="0"/>
    <n v="12"/>
    <s v="202112"/>
    <s v="2021-12-01"/>
  </r>
  <r>
    <s v="VSR"/>
    <x v="42"/>
    <s v="14004877-15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2"/>
    <s v="14004301-13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2"/>
    <s v="14004146-15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2"/>
    <s v="14004336-13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2"/>
    <s v="14003979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2"/>
    <s v="14003980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2"/>
    <s v="14003901-17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2"/>
    <s v="14004864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2"/>
    <s v="14004865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2"/>
    <s v="14004859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2"/>
    <s v="14004860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2"/>
    <s v="14005006-16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2"/>
    <s v="14005010-20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2"/>
    <s v="14005009-20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3"/>
    <s v="14004877-15"/>
    <n v="2021"/>
    <s v="Diciembre"/>
    <n v="8"/>
    <s v="USD"/>
    <n v="800"/>
    <n v="561.34209037331482"/>
    <n v="0"/>
    <n v="0"/>
    <n v="1.5832383303024216"/>
    <n v="0"/>
    <n v="7.9703153988868278"/>
    <n v="12.319109461966605"/>
    <n v="0.69758812615955468"/>
    <n v="0"/>
    <n v="0"/>
    <n v="0"/>
    <n v="0"/>
    <n v="0"/>
    <n v="0"/>
    <n v="0"/>
    <n v="0"/>
    <n v="20.987012987012989"/>
    <n v="0"/>
    <n v="0"/>
    <n v="12"/>
    <s v="202112"/>
    <s v="2021-12-01"/>
  </r>
  <r>
    <s v="VSR"/>
    <x v="43"/>
    <s v="14004862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3"/>
    <s v="14003720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3"/>
    <s v="14004863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3"/>
    <s v="14003483-0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3"/>
    <s v="14004927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3"/>
    <s v="14004580-17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3"/>
    <s v="14004795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3"/>
    <s v="14003597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4"/>
    <s v="14004998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4"/>
    <s v="14004997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4"/>
    <s v="14003165-16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4"/>
    <s v="14002924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4"/>
    <s v="14002923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4"/>
    <s v="14002617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4"/>
    <s v="14004031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4"/>
    <s v="14002505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4"/>
    <s v="14003162-17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4"/>
    <s v="14002605-17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4"/>
    <s v="14002606-14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4"/>
    <s v="14004919-17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5"/>
    <s v="14004732-17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5"/>
    <s v="14004774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5"/>
    <s v="14004773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5"/>
    <s v="14004828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5"/>
    <s v="14004867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5"/>
    <s v="14004725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5"/>
    <s v="14004726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5"/>
    <s v="14004727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5"/>
    <s v="14004728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5"/>
    <s v="14004919-17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6"/>
    <s v="14004999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6"/>
    <s v="14004351-17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7"/>
    <s v="14003593-17"/>
    <n v="2021"/>
    <s v="Diciembre"/>
    <n v="40"/>
    <s v="USD"/>
    <n v="3998.3999999999996"/>
    <n v="1566.904188008551"/>
    <n v="0"/>
    <n v="80"/>
    <n v="7.9161916515121078"/>
    <n v="0"/>
    <n v="33.834844400882133"/>
    <n v="45.086988483214895"/>
    <n v="4.6067140406763052"/>
    <n v="0"/>
    <n v="0"/>
    <n v="33.300084618958174"/>
    <n v="0"/>
    <n v="0"/>
    <n v="0"/>
    <n v="0"/>
    <n v="0"/>
    <n v="116.82863154373152"/>
    <n v="0"/>
    <n v="0"/>
    <n v="12"/>
    <s v="202112"/>
    <s v="2021-12-01"/>
  </r>
  <r>
    <s v="VSR"/>
    <x v="47"/>
    <s v="14003589-19"/>
    <n v="2021"/>
    <s v="Diciembre"/>
    <n v="100"/>
    <s v="USD"/>
    <n v="3900"/>
    <n v="1459.334113206522"/>
    <n v="0"/>
    <n v="200"/>
    <n v="19.790479128780269"/>
    <n v="0"/>
    <n v="84.587111002205333"/>
    <n v="112.71747120803724"/>
    <n v="11.516785101690761"/>
    <n v="0"/>
    <n v="0"/>
    <n v="32.480574733377573"/>
    <n v="0"/>
    <n v="0"/>
    <n v="0"/>
    <n v="0"/>
    <n v="0"/>
    <n v="241.30194204531094"/>
    <n v="0"/>
    <n v="0"/>
    <n v="12"/>
    <s v="202112"/>
    <s v="2021-12-01"/>
  </r>
  <r>
    <s v="VSR"/>
    <x v="47"/>
    <s v="14004818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7"/>
    <s v="14004809-17"/>
    <n v="2021"/>
    <s v="Diciembre"/>
    <n v="40"/>
    <s v="USD"/>
    <n v="2400"/>
    <n v="1227.3036091598137"/>
    <n v="0"/>
    <n v="80"/>
    <n v="7.9161916515121078"/>
    <n v="0"/>
    <n v="33.834844400882133"/>
    <n v="45.086988483214895"/>
    <n v="4.6067140406763052"/>
    <n v="0"/>
    <n v="0"/>
    <n v="19.988045989770814"/>
    <n v="0"/>
    <n v="0"/>
    <n v="0"/>
    <n v="0"/>
    <n v="0"/>
    <n v="103.51659291454415"/>
    <n v="0"/>
    <n v="0"/>
    <n v="12"/>
    <s v="202112"/>
    <s v="2021-12-01"/>
  </r>
  <r>
    <s v="VSR"/>
    <x v="47"/>
    <s v="14003592-15"/>
    <n v="2021"/>
    <s v="Diciembre"/>
    <n v="80"/>
    <s v="USD"/>
    <n v="4800"/>
    <n v="2658.2015782276899"/>
    <n v="0"/>
    <n v="160"/>
    <n v="15.832383303024216"/>
    <n v="0"/>
    <n v="67.669688801764266"/>
    <n v="90.173976966429791"/>
    <n v="9.2134280813526104"/>
    <n v="0"/>
    <n v="0"/>
    <n v="39.976091979541629"/>
    <n v="0"/>
    <n v="0"/>
    <n v="0"/>
    <n v="0"/>
    <n v="0"/>
    <n v="207.0331858290883"/>
    <n v="0"/>
    <n v="0"/>
    <n v="12"/>
    <s v="202112"/>
    <s v="2021-12-01"/>
  </r>
  <r>
    <s v="VSR"/>
    <x v="48"/>
    <s v="14004910-16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8"/>
    <s v="14004898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8"/>
    <s v="14004900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8"/>
    <s v="14004794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8"/>
    <s v="14004999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8"/>
    <s v="14004686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49"/>
    <s v="14003742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50"/>
    <s v="14003824-18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50"/>
    <s v="14003823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51"/>
    <s v="14004877-15"/>
    <n v="2021"/>
    <s v="Diciembre"/>
    <n v="6"/>
    <s v="USD"/>
    <n v="1080"/>
    <n v="421.00656777998609"/>
    <n v="0"/>
    <n v="108"/>
    <n v="1.1874287477268162"/>
    <n v="0"/>
    <n v="1.2634508348794065"/>
    <n v="4.6196660482374767"/>
    <n v="0.26159554730983303"/>
    <n v="0"/>
    <n v="0"/>
    <n v="8.9946206953968648"/>
    <n v="0"/>
    <n v="0"/>
    <n v="0"/>
    <n v="0"/>
    <n v="0"/>
    <n v="15.13933312582358"/>
    <n v="0"/>
    <n v="0"/>
    <n v="12"/>
    <s v="202112"/>
    <s v="2021-12-01"/>
  </r>
  <r>
    <s v="VSR"/>
    <x v="51"/>
    <s v="14004579-18"/>
    <n v="2021"/>
    <s v="Diciembre"/>
    <n v="40"/>
    <s v="USD"/>
    <n v="1400"/>
    <n v="530.20404171608789"/>
    <n v="0"/>
    <n v="0"/>
    <n v="7.9161916515121078"/>
    <n v="0"/>
    <n v="8.4230055658627094"/>
    <n v="30.797773654916515"/>
    <n v="1.7439703153988866"/>
    <n v="0"/>
    <n v="0"/>
    <n v="11.659693494032974"/>
    <n v="0"/>
    <n v="0"/>
    <n v="0"/>
    <n v="0"/>
    <n v="0"/>
    <n v="52.624443030211076"/>
    <n v="0"/>
    <n v="0"/>
    <n v="12"/>
    <s v="202112"/>
    <s v="2021-12-01"/>
  </r>
  <r>
    <s v="VSR"/>
    <x v="51"/>
    <s v="14004806-14"/>
    <n v="2021"/>
    <s v="Diciembre"/>
    <n v="20"/>
    <s v="USD"/>
    <n v="1600"/>
    <n v="609.12931038747342"/>
    <n v="0"/>
    <n v="160"/>
    <n v="3.9580958257560539"/>
    <n v="0"/>
    <n v="4.2115027829313547"/>
    <n v="15.398886827458258"/>
    <n v="0.87198515769944329"/>
    <n v="0"/>
    <n v="0"/>
    <n v="13.325363993180542"/>
    <n v="0"/>
    <n v="0"/>
    <n v="0"/>
    <n v="0"/>
    <n v="0"/>
    <n v="33.80773876126959"/>
    <n v="0"/>
    <n v="0"/>
    <n v="12"/>
    <s v="202112"/>
    <s v="2021-12-01"/>
  </r>
  <r>
    <s v="VSR"/>
    <x v="51"/>
    <s v="14003824-18"/>
    <n v="2021"/>
    <s v="Diciembre"/>
    <n v="60"/>
    <s v="USD"/>
    <n v="1620"/>
    <n v="708.5686954766478"/>
    <n v="0"/>
    <n v="0"/>
    <n v="11.874287477268162"/>
    <n v="0"/>
    <n v="12.634508348794064"/>
    <n v="46.196660482374767"/>
    <n v="2.6159554730983303"/>
    <n v="0"/>
    <n v="0"/>
    <n v="13.491931043095299"/>
    <n v="0"/>
    <n v="0"/>
    <n v="0"/>
    <n v="0"/>
    <n v="0"/>
    <n v="74.939055347362455"/>
    <n v="0"/>
    <n v="0"/>
    <n v="12"/>
    <s v="202112"/>
    <s v="2021-12-01"/>
  </r>
  <r>
    <s v="VSR"/>
    <x v="51"/>
    <s v="14003817-19"/>
    <n v="2021"/>
    <s v="Diciembre"/>
    <n v="40"/>
    <s v="USD"/>
    <n v="1080"/>
    <n v="503.70547496903146"/>
    <n v="0"/>
    <n v="0"/>
    <n v="7.9161916515121078"/>
    <n v="0"/>
    <n v="8.4230055658627094"/>
    <n v="30.797773654916515"/>
    <n v="1.7439703153988866"/>
    <n v="0"/>
    <n v="0"/>
    <n v="8.9946206953968648"/>
    <n v="0"/>
    <n v="0"/>
    <n v="0"/>
    <n v="0"/>
    <n v="0"/>
    <n v="49.959370231574965"/>
    <n v="0"/>
    <n v="0"/>
    <n v="12"/>
    <s v="202112"/>
    <s v="2021-12-01"/>
  </r>
  <r>
    <s v="VSR"/>
    <x v="51"/>
    <s v="14004919-16"/>
    <n v="2021"/>
    <s v="Diciembre"/>
    <n v="28"/>
    <s v="USD"/>
    <n v="2032.7999999999997"/>
    <n v="1012.1170236349261"/>
    <n v="0"/>
    <n v="201.6"/>
    <n v="0"/>
    <n v="203.28"/>
    <n v="5.8961038961038961"/>
    <n v="21.558441558441558"/>
    <n v="1.2207792207792207"/>
    <n v="0"/>
    <n v="0"/>
    <n v="16.929874953335876"/>
    <n v="0"/>
    <n v="0"/>
    <n v="0"/>
    <n v="0"/>
    <n v="0"/>
    <n v="248.88519962866056"/>
    <n v="0"/>
    <n v="0"/>
    <n v="12"/>
    <s v="202112"/>
    <s v="2021-12-01"/>
  </r>
  <r>
    <s v="VSR"/>
    <x v="52"/>
    <s v="14004913-16"/>
    <n v="2021"/>
    <s v="Diciembre"/>
    <n v="20"/>
    <s v="USD"/>
    <n v="4320"/>
    <n v="1879.464459942433"/>
    <n v="0"/>
    <n v="220"/>
    <n v="3.9580958257560539"/>
    <n v="0"/>
    <n v="12.76751417596488"/>
    <n v="15.182001097494055"/>
    <n v="0.85970367660508507"/>
    <n v="0"/>
    <n v="0"/>
    <n v="35.978482781587459"/>
    <n v="0"/>
    <n v="0"/>
    <n v="0"/>
    <n v="0"/>
    <n v="0"/>
    <n v="64.787701731651481"/>
    <n v="0"/>
    <n v="0"/>
    <n v="12"/>
    <s v="202112"/>
    <s v="2021-12-01"/>
  </r>
  <r>
    <s v="VSR"/>
    <x v="52"/>
    <s v="14004912-15"/>
    <n v="2021"/>
    <s v="Diciembre"/>
    <n v="44"/>
    <s v="USD"/>
    <n v="7128"/>
    <n v="3087.3814970532317"/>
    <n v="0"/>
    <n v="352"/>
    <n v="8.7078108166633186"/>
    <n v="0"/>
    <n v="28.08853118712274"/>
    <n v="33.400402414486926"/>
    <n v="1.8913480885311873"/>
    <n v="0"/>
    <n v="0"/>
    <n v="59.364496589619314"/>
    <n v="0"/>
    <n v="0"/>
    <n v="0"/>
    <n v="0"/>
    <n v="0"/>
    <n v="122.74477827976017"/>
    <n v="0"/>
    <n v="0"/>
    <n v="12"/>
    <s v="202112"/>
    <s v="2021-12-01"/>
  </r>
  <r>
    <s v="VSR"/>
    <x v="52"/>
    <s v="14004228-19"/>
    <n v="2021"/>
    <s v="Diciembre"/>
    <n v="60"/>
    <s v="USD"/>
    <n v="2520"/>
    <n v="1062.6694050228375"/>
    <n v="0"/>
    <n v="480"/>
    <n v="11.874287477268162"/>
    <n v="0"/>
    <n v="38.302542527894637"/>
    <n v="45.546003292482169"/>
    <n v="2.5791110298152553"/>
    <n v="0"/>
    <n v="0"/>
    <n v="20.987448289259355"/>
    <n v="0"/>
    <n v="0"/>
    <n v="0"/>
    <n v="0"/>
    <n v="0"/>
    <n v="107.41510513945141"/>
    <n v="0"/>
    <n v="0"/>
    <n v="12"/>
    <s v="202112"/>
    <s v="2021-12-01"/>
  </r>
  <r>
    <s v="VSR"/>
    <x v="52"/>
    <s v="14004233-19"/>
    <n v="2021"/>
    <s v="Diciembre"/>
    <n v="0"/>
    <s v="US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202112"/>
    <s v="2021-12-01"/>
  </r>
  <r>
    <s v="VSR"/>
    <x v="52"/>
    <s v="14004230-19"/>
    <n v="2021"/>
    <s v="Diciembre"/>
    <n v="100"/>
    <s v="USD"/>
    <n v="3000"/>
    <n v="1277.368173295848"/>
    <n v="0"/>
    <n v="0"/>
    <n v="19.790479128780269"/>
    <n v="0"/>
    <n v="63.837570879824412"/>
    <n v="75.910005487470272"/>
    <n v="4.2985183830254252"/>
    <n v="0"/>
    <n v="0"/>
    <n v="24.985057487213517"/>
    <n v="0"/>
    <n v="0"/>
    <n v="0"/>
    <n v="0"/>
    <n v="0"/>
    <n v="169.03115223753363"/>
    <n v="0"/>
    <n v="0"/>
    <n v="12"/>
    <s v="202112"/>
    <s v="2021-12-01"/>
  </r>
  <r>
    <s v="VSR"/>
    <x v="52"/>
    <s v="14005005-16"/>
    <n v="2021"/>
    <s v="Diciembre"/>
    <n v="160"/>
    <s v="USD"/>
    <n v="9600"/>
    <n v="5783.5258493424353"/>
    <n v="0"/>
    <n v="960"/>
    <n v="0"/>
    <n v="960"/>
    <n v="102.14011340771904"/>
    <n v="121.45600877995244"/>
    <n v="6.8776294128406805"/>
    <n v="0"/>
    <n v="0"/>
    <n v="79.952183959083257"/>
    <n v="0"/>
    <n v="0"/>
    <n v="0"/>
    <n v="0"/>
    <n v="0"/>
    <n v="1270.4259355595955"/>
    <n v="0"/>
    <n v="0"/>
    <n v="12"/>
    <s v="202112"/>
    <s v="2021-12-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113728-AC6A-42C8-9535-B1C3BA35AF73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57" firstHeaderRow="1" firstDataRow="1" firstDataCol="1"/>
  <pivotFields count="30">
    <pivotField showAll="0"/>
    <pivotField axis="axisRow" showAll="0" sortType="descending">
      <items count="54">
        <item x="25"/>
        <item x="24"/>
        <item x="27"/>
        <item x="38"/>
        <item x="33"/>
        <item x="20"/>
        <item x="37"/>
        <item x="47"/>
        <item x="40"/>
        <item x="50"/>
        <item x="41"/>
        <item x="17"/>
        <item x="21"/>
        <item x="31"/>
        <item x="49"/>
        <item x="18"/>
        <item x="52"/>
        <item x="26"/>
        <item x="42"/>
        <item x="23"/>
        <item x="46"/>
        <item x="1"/>
        <item x="35"/>
        <item x="2"/>
        <item x="3"/>
        <item x="4"/>
        <item x="34"/>
        <item x="36"/>
        <item x="6"/>
        <item x="5"/>
        <item x="39"/>
        <item x="7"/>
        <item x="8"/>
        <item x="29"/>
        <item x="10"/>
        <item x="13"/>
        <item x="22"/>
        <item x="11"/>
        <item x="12"/>
        <item x="14"/>
        <item x="16"/>
        <item x="19"/>
        <item x="43"/>
        <item x="44"/>
        <item x="9"/>
        <item x="0"/>
        <item x="30"/>
        <item x="32"/>
        <item x="15"/>
        <item x="51"/>
        <item x="48"/>
        <item x="28"/>
        <item x="4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numFmtId="165" showAll="0"/>
    <pivotField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showAll="0"/>
    <pivotField showAll="0"/>
  </pivotFields>
  <rowFields count="1">
    <field x="1"/>
  </rowFields>
  <rowItems count="54">
    <i>
      <x v="26"/>
    </i>
    <i>
      <x v="45"/>
    </i>
    <i>
      <x/>
    </i>
    <i>
      <x v="13"/>
    </i>
    <i>
      <x v="36"/>
    </i>
    <i>
      <x v="6"/>
    </i>
    <i>
      <x v="16"/>
    </i>
    <i>
      <x v="37"/>
    </i>
    <i>
      <x v="1"/>
    </i>
    <i>
      <x v="21"/>
    </i>
    <i>
      <x v="28"/>
    </i>
    <i>
      <x v="11"/>
    </i>
    <i>
      <x v="32"/>
    </i>
    <i>
      <x v="33"/>
    </i>
    <i>
      <x v="27"/>
    </i>
    <i>
      <x v="19"/>
    </i>
    <i>
      <x v="7"/>
    </i>
    <i>
      <x v="24"/>
    </i>
    <i>
      <x v="41"/>
    </i>
    <i>
      <x v="15"/>
    </i>
    <i>
      <x v="23"/>
    </i>
    <i>
      <x v="17"/>
    </i>
    <i>
      <x v="47"/>
    </i>
    <i>
      <x v="29"/>
    </i>
    <i>
      <x v="31"/>
    </i>
    <i>
      <x v="38"/>
    </i>
    <i>
      <x v="40"/>
    </i>
    <i>
      <x v="34"/>
    </i>
    <i>
      <x v="35"/>
    </i>
    <i>
      <x v="48"/>
    </i>
    <i>
      <x v="3"/>
    </i>
    <i>
      <x v="2"/>
    </i>
    <i>
      <x v="49"/>
    </i>
    <i>
      <x v="51"/>
    </i>
    <i>
      <x v="9"/>
    </i>
    <i>
      <x v="50"/>
    </i>
    <i>
      <x v="10"/>
    </i>
    <i>
      <x v="25"/>
    </i>
    <i>
      <x v="5"/>
    </i>
    <i>
      <x v="43"/>
    </i>
    <i>
      <x v="30"/>
    </i>
    <i>
      <x v="8"/>
    </i>
    <i>
      <x v="18"/>
    </i>
    <i>
      <x v="52"/>
    </i>
    <i>
      <x v="4"/>
    </i>
    <i>
      <x v="39"/>
    </i>
    <i>
      <x v="46"/>
    </i>
    <i>
      <x v="44"/>
    </i>
    <i>
      <x v="42"/>
    </i>
    <i>
      <x v="22"/>
    </i>
    <i>
      <x v="20"/>
    </i>
    <i>
      <x v="12"/>
    </i>
    <i>
      <x v="14"/>
    </i>
    <i t="grand">
      <x/>
    </i>
  </rowItems>
  <colItems count="1">
    <i/>
  </colItems>
  <dataFields count="1">
    <dataField name="CANT_PRES " fld="5" baseField="1" baseItem="0" numFmtId="3"/>
  </dataFields>
  <formats count="6">
    <format dxfId="5">
      <pivotArea collapsedLevelsAreSubtotals="1" fieldPosition="0">
        <references count="1">
          <reference field="1" count="0"/>
        </references>
      </pivotArea>
    </format>
    <format dxfId="4">
      <pivotArea collapsedLevelsAreSubtotals="1" fieldPosition="0">
        <references count="1">
          <reference field="1" count="1">
            <x v="41"/>
          </reference>
        </references>
      </pivotArea>
    </format>
    <format dxfId="3">
      <pivotArea collapsedLevelsAreSubtotals="1" fieldPosition="0">
        <references count="1">
          <reference field="1" count="1">
            <x v="50"/>
          </reference>
        </references>
      </pivotArea>
    </format>
    <format dxfId="2">
      <pivotArea collapsedLevelsAreSubtotals="1" fieldPosition="0">
        <references count="1">
          <reference field="1" count="1">
            <x v="43"/>
          </reference>
        </references>
      </pivotArea>
    </format>
    <format dxfId="1">
      <pivotArea collapsedLevelsAreSubtotals="1" fieldPosition="0">
        <references count="1">
          <reference field="1" count="1">
            <x v="52"/>
          </reference>
        </references>
      </pivotArea>
    </format>
    <format dxfId="0">
      <pivotArea collapsedLevelsAreSubtotals="1" fieldPosition="0">
        <references count="1">
          <reference field="1" count="1">
            <x v="4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D5210"/>
  <sheetViews>
    <sheetView topLeftCell="Z1" zoomScale="55" zoomScaleNormal="55" workbookViewId="0">
      <pane ySplit="5" topLeftCell="A2254" activePane="bottomLeft" state="frozen"/>
      <selection pane="bottomLeft" activeCell="AD2321" sqref="AD6:AD2321"/>
    </sheetView>
  </sheetViews>
  <sheetFormatPr defaultColWidth="11.42578125" defaultRowHeight="12.75" x14ac:dyDescent="0.2"/>
  <cols>
    <col min="2" max="2" width="18.28515625" bestFit="1" customWidth="1"/>
    <col min="3" max="3" width="11.5703125" bestFit="1" customWidth="1"/>
    <col min="4" max="4" width="9.7109375" bestFit="1" customWidth="1"/>
    <col min="5" max="5" width="10.42578125" bestFit="1" customWidth="1"/>
    <col min="6" max="6" width="15.7109375" bestFit="1" customWidth="1"/>
    <col min="7" max="7" width="13.7109375" bestFit="1" customWidth="1"/>
    <col min="8" max="8" width="17.28515625" bestFit="1" customWidth="1"/>
    <col min="9" max="9" width="15.28515625" bestFit="1" customWidth="1"/>
    <col min="10" max="11" width="15.7109375" bestFit="1" customWidth="1"/>
    <col min="12" max="12" width="16" bestFit="1" customWidth="1"/>
    <col min="13" max="13" width="15.7109375" bestFit="1" customWidth="1"/>
    <col min="14" max="14" width="16" bestFit="1" customWidth="1"/>
    <col min="15" max="15" width="16.28515625" bestFit="1" customWidth="1"/>
    <col min="16" max="18" width="15.7109375" bestFit="1" customWidth="1"/>
    <col min="19" max="19" width="17.28515625" bestFit="1" customWidth="1"/>
    <col min="20" max="20" width="11.28515625" bestFit="1" customWidth="1"/>
    <col min="21" max="21" width="12.7109375" bestFit="1" customWidth="1"/>
    <col min="22" max="22" width="11" bestFit="1" customWidth="1"/>
    <col min="23" max="23" width="12.7109375" bestFit="1" customWidth="1"/>
    <col min="24" max="24" width="11.28515625" bestFit="1" customWidth="1"/>
    <col min="25" max="26" width="12.7109375" bestFit="1" customWidth="1"/>
    <col min="27" max="27" width="11.42578125" bestFit="1" customWidth="1"/>
    <col min="28" max="28" width="60.28515625" bestFit="1" customWidth="1"/>
    <col min="30" max="30" width="200.85546875" bestFit="1" customWidth="1"/>
  </cols>
  <sheetData>
    <row r="3" spans="1:30" x14ac:dyDescent="0.2">
      <c r="H3" s="1">
        <f>+H4/$F$4</f>
        <v>32.961921891488302</v>
      </c>
      <c r="I3" s="1">
        <f t="shared" ref="I3:AB3" si="0">+I4/$F$4</f>
        <v>18.394798900303282</v>
      </c>
      <c r="J3" s="1">
        <f t="shared" si="0"/>
        <v>0.33196139405054054</v>
      </c>
      <c r="K3" s="1">
        <f t="shared" si="0"/>
        <v>2.3490351950811377</v>
      </c>
      <c r="L3" s="1">
        <f t="shared" si="0"/>
        <v>0.4030740805812047</v>
      </c>
      <c r="M3" s="1">
        <f t="shared" si="0"/>
        <v>1.132405246986085</v>
      </c>
      <c r="N3" s="1">
        <f t="shared" si="0"/>
        <v>0.30863393518434767</v>
      </c>
      <c r="O3" s="1">
        <f t="shared" si="0"/>
        <v>0.31948849286257713</v>
      </c>
      <c r="P3" s="1">
        <f t="shared" si="0"/>
        <v>2.2476671516949466E-2</v>
      </c>
      <c r="Q3" s="1"/>
      <c r="R3" s="1"/>
      <c r="S3" s="1">
        <f t="shared" si="0"/>
        <v>0</v>
      </c>
      <c r="T3" s="1">
        <f t="shared" si="0"/>
        <v>0</v>
      </c>
      <c r="U3" s="1">
        <f t="shared" si="0"/>
        <v>0.11238245837503569</v>
      </c>
      <c r="V3" s="1">
        <f t="shared" si="0"/>
        <v>0</v>
      </c>
      <c r="W3" s="1">
        <f t="shared" si="0"/>
        <v>0</v>
      </c>
      <c r="X3" s="1">
        <f t="shared" si="0"/>
        <v>0</v>
      </c>
      <c r="Y3" s="1">
        <f t="shared" si="0"/>
        <v>2.3316958565630093</v>
      </c>
      <c r="Z3" s="1">
        <f t="shared" si="0"/>
        <v>0.29966621860703779</v>
      </c>
      <c r="AA3" s="1">
        <f t="shared" si="0"/>
        <v>2.3133662477026761E-2</v>
      </c>
      <c r="AB3" s="1">
        <f t="shared" si="0"/>
        <v>0</v>
      </c>
    </row>
    <row r="4" spans="1:30" x14ac:dyDescent="0.2">
      <c r="F4" s="2">
        <f>SUBTOTAL(9,F6:F8007)</f>
        <v>405253.59999999963</v>
      </c>
      <c r="G4" s="3"/>
      <c r="H4" s="2">
        <f t="shared" ref="H4:AB4" si="1">SUBTOTAL(9,H6:H8007)</f>
        <v>13357937.50944443</v>
      </c>
      <c r="I4" s="2">
        <f t="shared" si="1"/>
        <v>7454558.4756239392</v>
      </c>
      <c r="J4" s="2">
        <f t="shared" si="1"/>
        <v>134528.55000000002</v>
      </c>
      <c r="K4" s="2">
        <f t="shared" si="1"/>
        <v>951954.9693333325</v>
      </c>
      <c r="L4" s="2">
        <f t="shared" si="1"/>
        <v>163347.22222222315</v>
      </c>
      <c r="M4" s="2">
        <f t="shared" si="1"/>
        <v>458911.30299999967</v>
      </c>
      <c r="N4" s="2">
        <f t="shared" si="1"/>
        <v>125075.01331562345</v>
      </c>
      <c r="O4" s="2">
        <f t="shared" si="1"/>
        <v>129473.86189113358</v>
      </c>
      <c r="P4" s="2">
        <f t="shared" si="1"/>
        <v>9108.7520482612235</v>
      </c>
      <c r="Q4" s="2">
        <f t="shared" si="1"/>
        <v>36087.296545531593</v>
      </c>
      <c r="R4" s="2">
        <f t="shared" si="1"/>
        <v>9912.703454468523</v>
      </c>
      <c r="S4" s="2">
        <f t="shared" si="1"/>
        <v>0</v>
      </c>
      <c r="T4" s="2">
        <f t="shared" si="1"/>
        <v>0</v>
      </c>
      <c r="U4" s="2">
        <f t="shared" si="1"/>
        <v>45543.395833333321</v>
      </c>
      <c r="V4" s="2">
        <f t="shared" si="1"/>
        <v>0</v>
      </c>
      <c r="W4" s="2">
        <f t="shared" si="1"/>
        <v>0</v>
      </c>
      <c r="X4" s="2">
        <f t="shared" si="1"/>
        <v>0</v>
      </c>
      <c r="Y4" s="2">
        <f t="shared" si="1"/>
        <v>944928.13997724233</v>
      </c>
      <c r="Z4" s="2">
        <f t="shared" si="1"/>
        <v>121440.81388888894</v>
      </c>
      <c r="AA4" s="2">
        <f t="shared" si="1"/>
        <v>9375.0000000000036</v>
      </c>
      <c r="AB4" s="2">
        <f t="shared" si="1"/>
        <v>0</v>
      </c>
    </row>
    <row r="5" spans="1:30" ht="60" x14ac:dyDescent="0.2">
      <c r="A5" s="4" t="s">
        <v>26</v>
      </c>
      <c r="B5" s="4" t="s">
        <v>0</v>
      </c>
      <c r="C5" s="4" t="s">
        <v>1</v>
      </c>
      <c r="D5" s="4" t="s">
        <v>2</v>
      </c>
      <c r="E5" s="4" t="s">
        <v>3</v>
      </c>
      <c r="F5" s="4" t="s">
        <v>4</v>
      </c>
      <c r="G5" s="4" t="s">
        <v>5</v>
      </c>
      <c r="H5" s="4" t="s">
        <v>6</v>
      </c>
      <c r="I5" s="4" t="s">
        <v>7</v>
      </c>
      <c r="J5" s="4" t="s">
        <v>8</v>
      </c>
      <c r="K5" s="4" t="s">
        <v>9</v>
      </c>
      <c r="L5" s="4" t="s">
        <v>10</v>
      </c>
      <c r="M5" s="4" t="s">
        <v>11</v>
      </c>
      <c r="N5" s="4" t="s">
        <v>12</v>
      </c>
      <c r="O5" s="4" t="s">
        <v>13</v>
      </c>
      <c r="P5" s="4" t="s">
        <v>14</v>
      </c>
      <c r="Q5" s="4" t="s">
        <v>15</v>
      </c>
      <c r="R5" s="4" t="s">
        <v>16</v>
      </c>
      <c r="S5" s="4" t="s">
        <v>17</v>
      </c>
      <c r="T5" s="4" t="s">
        <v>18</v>
      </c>
      <c r="U5" s="4" t="s">
        <v>19</v>
      </c>
      <c r="V5" s="4" t="s">
        <v>20</v>
      </c>
      <c r="W5" s="4" t="s">
        <v>21</v>
      </c>
      <c r="X5" s="4" t="s">
        <v>22</v>
      </c>
      <c r="Y5" s="4" t="s">
        <v>23</v>
      </c>
      <c r="Z5" s="4" t="s">
        <v>24</v>
      </c>
      <c r="AA5" s="4" t="s">
        <v>25</v>
      </c>
      <c r="AB5" s="4" t="s">
        <v>29</v>
      </c>
    </row>
    <row r="6" spans="1:30" x14ac:dyDescent="0.2">
      <c r="A6" t="str">
        <f>+'MBI DIRECTORIO'!A6</f>
        <v>VSR</v>
      </c>
      <c r="B6" t="str">
        <f>+'MBI DIRECTORIO'!B6</f>
        <v>96568970-C</v>
      </c>
      <c r="C6" t="str">
        <f>+'MBI DIRECTORIO'!C6</f>
        <v>14005058-20</v>
      </c>
      <c r="D6">
        <f>+'MBI DIRECTORIO'!D6</f>
        <v>2022</v>
      </c>
      <c r="E6" t="str">
        <f>+'MBI DIRECTORIO'!E6</f>
        <v>Enero</v>
      </c>
      <c r="F6" s="5">
        <f>+'MBI DIRECTORIO'!F6</f>
        <v>200</v>
      </c>
      <c r="G6" t="str">
        <f>+'MBI DIRECTORIO'!G6</f>
        <v>CLP</v>
      </c>
      <c r="H6" s="5">
        <f>+'MBI DIRECTORIO'!H6</f>
        <v>6421.9444444444443</v>
      </c>
      <c r="I6" s="5">
        <f>+'MBI DIRECTORIO'!I6</f>
        <v>4271.1118789314914</v>
      </c>
      <c r="J6" s="5">
        <f>+'MBI DIRECTORIO'!J6</f>
        <v>0</v>
      </c>
      <c r="K6" s="5">
        <f>+'MBI DIRECTORIO'!K6</f>
        <v>750</v>
      </c>
      <c r="L6" s="5">
        <f>+'MBI DIRECTORIO'!L6</f>
        <v>246.6137929947204</v>
      </c>
      <c r="M6" s="5">
        <f>+'MBI DIRECTORIO'!M6</f>
        <v>0</v>
      </c>
      <c r="N6" s="5">
        <f>+'MBI DIRECTORIO'!N6</f>
        <v>0</v>
      </c>
      <c r="O6" s="5">
        <f>+'MBI DIRECTORIO'!O6</f>
        <v>0</v>
      </c>
      <c r="P6" s="5">
        <f>+'MBI DIRECTORIO'!P6</f>
        <v>0</v>
      </c>
      <c r="Q6" s="5">
        <f>+'MBI DIRECTORIO'!Q6</f>
        <v>0</v>
      </c>
      <c r="R6" s="5">
        <f>+'MBI DIRECTORIO'!R6</f>
        <v>22.114899417337579</v>
      </c>
      <c r="S6" s="5">
        <f>+'MBI DIRECTORIO'!S6</f>
        <v>0</v>
      </c>
      <c r="T6" s="5">
        <f>+'MBI DIRECTORIO'!T6</f>
        <v>0</v>
      </c>
      <c r="U6" s="5">
        <f>+'MBI DIRECTORIO'!U6</f>
        <v>79.166666666666657</v>
      </c>
      <c r="V6" s="5">
        <f>+'MBI DIRECTORIO'!V6</f>
        <v>0</v>
      </c>
      <c r="W6" s="5">
        <f>+'MBI DIRECTORIO'!W6</f>
        <v>0</v>
      </c>
      <c r="X6" s="5">
        <f>+'MBI DIRECTORIO'!X6</f>
        <v>0</v>
      </c>
      <c r="Y6" s="5">
        <f>+'MBI DIRECTORIO'!Y6</f>
        <v>129.76867281949575</v>
      </c>
      <c r="Z6" s="5">
        <f>+'MBI DIRECTORIO'!Z6</f>
        <v>0</v>
      </c>
      <c r="AA6" s="5">
        <f>+'MBI DIRECTORIO'!AA6</f>
        <v>28.487106735491516</v>
      </c>
      <c r="AB6" s="5" t="str">
        <f>+'MBI DIRECTORIO'!AG6</f>
        <v>Distribución y Excelencia S.A.</v>
      </c>
      <c r="AD6" t="str">
        <f>_xlfn.CONCAT("INSERT INTO TABLA_PRESUPUESTO_COMERCIAL VALUES ('",A6,"','",B6,"','",C6,"',",D6,",'",E6,"',",SUBSTITUTE(ROUND(F6,6),",","."),",'",G6,"',",SUBSTITUTE(ROUND(H6,6),",","."),",",SUBSTITUTE(ROUND(I6,6),",","."),",",SUBSTITUTE(ROUND(J6,6),",","."),",",SUBSTITUTE(ROUND(K6,6),",","."),",",SUBSTITUTE(ROUND(L6,6),",","."),",",SUBSTITUTE(ROUND(M6,6),",","."),",",SUBSTITUTE(ROUND(N6,6),",","."),",",SUBSTITUTE(ROUND(O6,6),",","."),",",SUBSTITUTE(ROUND(P6,6),",","."),",",SUBSTITUTE(ROUND(Q6,6),",","."),",",SUBSTITUTE(ROUND(R6,6),",","."),",",SUBSTITUTE(ROUND(S6,6),",","."),",",SUBSTITUTE(ROUND(T6,6),",","."),",",SUBSTITUTE(ROUND(U6,6),",","."),",",SUBSTITUTE(ROUND(V6,6),",","."),",",SUBSTITUTE(ROUND(W6,6),",","."),",",SUBSTITUTE(ROUND(X6,6),",","."),",",SUBSTITUTE(ROUND(Y6,6),",","."),",",SUBSTITUTE(ROUND(Z6,6),",","."),",",SUBSTITUTE(ROUND(AA6,6),",","."),");")</f>
        <v>INSERT INTO TABLA_PRESUPUESTO_COMERCIAL VALUES ('VSR','96568970-C','14005058-20',2022,'Enero',200,'CLP',6421.944444,4271.111879,0,750,246.613793,0,0,0,0,0,22.114899,0,0,79.166667,0,0,0,129.768673,0,28.487107);</v>
      </c>
    </row>
    <row r="7" spans="1:30" x14ac:dyDescent="0.2">
      <c r="A7" t="str">
        <f>+'MBI DIRECTORIO'!A7</f>
        <v>VSR</v>
      </c>
      <c r="B7" t="str">
        <f>+'MBI DIRECTORIO'!B7</f>
        <v>96568970-C</v>
      </c>
      <c r="C7" t="str">
        <f>+'MBI DIRECTORIO'!C7</f>
        <v>14005057-20</v>
      </c>
      <c r="D7">
        <f>+'MBI DIRECTORIO'!D7</f>
        <v>2022</v>
      </c>
      <c r="E7" t="str">
        <f>+'MBI DIRECTORIO'!E7</f>
        <v>Enero</v>
      </c>
      <c r="F7" s="5">
        <f>+'MBI DIRECTORIO'!F7</f>
        <v>60</v>
      </c>
      <c r="G7" t="str">
        <f>+'MBI DIRECTORIO'!G7</f>
        <v>CLP</v>
      </c>
      <c r="H7" s="5">
        <f>+'MBI DIRECTORIO'!H7</f>
        <v>1926.5833333333333</v>
      </c>
      <c r="I7" s="5">
        <f>+'MBI DIRECTORIO'!I7</f>
        <v>1201.7849232738281</v>
      </c>
      <c r="J7" s="5">
        <f>+'MBI DIRECTORIO'!J7</f>
        <v>0</v>
      </c>
      <c r="K7" s="5">
        <f>+'MBI DIRECTORIO'!K7</f>
        <v>225</v>
      </c>
      <c r="L7" s="5">
        <f>+'MBI DIRECTORIO'!L7</f>
        <v>73.984137898416122</v>
      </c>
      <c r="M7" s="5">
        <f>+'MBI DIRECTORIO'!M7</f>
        <v>0</v>
      </c>
      <c r="N7" s="5">
        <f>+'MBI DIRECTORIO'!N7</f>
        <v>0</v>
      </c>
      <c r="O7" s="5">
        <f>+'MBI DIRECTORIO'!O7</f>
        <v>0</v>
      </c>
      <c r="P7" s="5">
        <f>+'MBI DIRECTORIO'!P7</f>
        <v>0</v>
      </c>
      <c r="Q7" s="5">
        <f>+'MBI DIRECTORIO'!Q7</f>
        <v>0</v>
      </c>
      <c r="R7" s="5">
        <f>+'MBI DIRECTORIO'!R7</f>
        <v>6.6344698252012737</v>
      </c>
      <c r="S7" s="5">
        <f>+'MBI DIRECTORIO'!S7</f>
        <v>0</v>
      </c>
      <c r="T7" s="5">
        <f>+'MBI DIRECTORIO'!T7</f>
        <v>0</v>
      </c>
      <c r="U7" s="5">
        <f>+'MBI DIRECTORIO'!U7</f>
        <v>23.75</v>
      </c>
      <c r="V7" s="5">
        <f>+'MBI DIRECTORIO'!V7</f>
        <v>0</v>
      </c>
      <c r="W7" s="5">
        <f>+'MBI DIRECTORIO'!W7</f>
        <v>0</v>
      </c>
      <c r="X7" s="5">
        <f>+'MBI DIRECTORIO'!X7</f>
        <v>0</v>
      </c>
      <c r="Y7" s="5">
        <f>+'MBI DIRECTORIO'!Y7</f>
        <v>38.930601845848727</v>
      </c>
      <c r="Z7" s="5">
        <f>+'MBI DIRECTORIO'!Z7</f>
        <v>0</v>
      </c>
      <c r="AA7" s="5">
        <f>+'MBI DIRECTORIO'!AA7</f>
        <v>8.5461320206474536</v>
      </c>
      <c r="AB7" s="5" t="str">
        <f>+'MBI DIRECTORIO'!AG7</f>
        <v>Distribución y Excelencia S.A.</v>
      </c>
      <c r="AD7" t="str">
        <f t="shared" ref="AD7:AD70" si="2">_xlfn.CONCAT("INSERT INTO TABLA_PRESUPUESTO_COMERCIAL VALUES ('",A7,"','",B7,"','",C7,"',",D7,",'",E7,"',",SUBSTITUTE(ROUND(F7,6),",","."),",'",G7,"',",SUBSTITUTE(ROUND(H7,6),",","."),",",SUBSTITUTE(ROUND(I7,6),",","."),",",SUBSTITUTE(ROUND(J7,6),",","."),",",SUBSTITUTE(ROUND(K7,6),",","."),",",SUBSTITUTE(ROUND(L7,6),",","."),",",SUBSTITUTE(ROUND(M7,6),",","."),",",SUBSTITUTE(ROUND(N7,6),",","."),",",SUBSTITUTE(ROUND(O7,6),",","."),",",SUBSTITUTE(ROUND(P7,6),",","."),",",SUBSTITUTE(ROUND(Q7,6),",","."),",",SUBSTITUTE(ROUND(R7,6),",","."),",",SUBSTITUTE(ROUND(S7,6),",","."),",",SUBSTITUTE(ROUND(T7,6),",","."),",",SUBSTITUTE(ROUND(U7,6),",","."),",",SUBSTITUTE(ROUND(V7,6),",","."),",",SUBSTITUTE(ROUND(W7,6),",","."),",",SUBSTITUTE(ROUND(X7,6),",","."),",",SUBSTITUTE(ROUND(Y7,6),",","."),",",SUBSTITUTE(ROUND(Z7,6),",","."),",",SUBSTITUTE(ROUND(AA7,6),",","."),");")</f>
        <v>INSERT INTO TABLA_PRESUPUESTO_COMERCIAL VALUES ('VSR','96568970-C','14005057-20',2022,'Enero',60,'CLP',1926.583333,1201.784923,0,225,73.984138,0,0,0,0,0,6.63447,0,0,23.75,0,0,0,38.930602,0,8.546132);</v>
      </c>
    </row>
    <row r="8" spans="1:30" x14ac:dyDescent="0.2">
      <c r="A8" t="str">
        <f>+'MBI DIRECTORIO'!A8</f>
        <v>VSR</v>
      </c>
      <c r="B8" t="str">
        <f>+'MBI DIRECTORIO'!B8</f>
        <v>96568970-C</v>
      </c>
      <c r="C8" t="str">
        <f>+'MBI DIRECTORIO'!C8</f>
        <v>14005059-20</v>
      </c>
      <c r="D8">
        <f>+'MBI DIRECTORIO'!D8</f>
        <v>2022</v>
      </c>
      <c r="E8" t="str">
        <f>+'MBI DIRECTORIO'!E8</f>
        <v>Enero</v>
      </c>
      <c r="F8" s="5">
        <f>+'MBI DIRECTORIO'!F8</f>
        <v>100</v>
      </c>
      <c r="G8" t="str">
        <f>+'MBI DIRECTORIO'!G8</f>
        <v>CLP</v>
      </c>
      <c r="H8" s="5">
        <f>+'MBI DIRECTORIO'!H8</f>
        <v>3210.9722222222222</v>
      </c>
      <c r="I8" s="5">
        <f>+'MBI DIRECTORIO'!I8</f>
        <v>2029.3468600977278</v>
      </c>
      <c r="J8" s="5">
        <f>+'MBI DIRECTORIO'!J8</f>
        <v>0</v>
      </c>
      <c r="K8" s="5">
        <f>+'MBI DIRECTORIO'!K8</f>
        <v>375</v>
      </c>
      <c r="L8" s="5">
        <f>+'MBI DIRECTORIO'!L8</f>
        <v>123.3068964973602</v>
      </c>
      <c r="M8" s="5">
        <f>+'MBI DIRECTORIO'!M8</f>
        <v>0</v>
      </c>
      <c r="N8" s="5">
        <f>+'MBI DIRECTORIO'!N8</f>
        <v>0</v>
      </c>
      <c r="O8" s="5">
        <f>+'MBI DIRECTORIO'!O8</f>
        <v>0</v>
      </c>
      <c r="P8" s="5">
        <f>+'MBI DIRECTORIO'!P8</f>
        <v>0</v>
      </c>
      <c r="Q8" s="5">
        <f>+'MBI DIRECTORIO'!Q8</f>
        <v>0</v>
      </c>
      <c r="R8" s="5">
        <f>+'MBI DIRECTORIO'!R8</f>
        <v>11.05744970866879</v>
      </c>
      <c r="S8" s="5">
        <f>+'MBI DIRECTORIO'!S8</f>
        <v>0</v>
      </c>
      <c r="T8" s="5">
        <f>+'MBI DIRECTORIO'!T8</f>
        <v>0</v>
      </c>
      <c r="U8" s="5">
        <f>+'MBI DIRECTORIO'!U8</f>
        <v>39.583333333333329</v>
      </c>
      <c r="V8" s="5">
        <f>+'MBI DIRECTORIO'!V8</f>
        <v>0</v>
      </c>
      <c r="W8" s="5">
        <f>+'MBI DIRECTORIO'!W8</f>
        <v>0</v>
      </c>
      <c r="X8" s="5">
        <f>+'MBI DIRECTORIO'!X8</f>
        <v>0</v>
      </c>
      <c r="Y8" s="5">
        <f>+'MBI DIRECTORIO'!Y8</f>
        <v>64.884336409747874</v>
      </c>
      <c r="Z8" s="5">
        <f>+'MBI DIRECTORIO'!Z8</f>
        <v>0</v>
      </c>
      <c r="AA8" s="5">
        <f>+'MBI DIRECTORIO'!AA8</f>
        <v>14.243553367745758</v>
      </c>
      <c r="AB8" s="5" t="str">
        <f>+'MBI DIRECTORIO'!AG8</f>
        <v>Distribución y Excelencia S.A.</v>
      </c>
      <c r="AD8" t="str">
        <f t="shared" si="2"/>
        <v>INSERT INTO TABLA_PRESUPUESTO_COMERCIAL VALUES ('VSR','96568970-C','14005059-20',2022,'Enero',100,'CLP',3210.972222,2029.34686,0,375,123.306896,0,0,0,0,0,11.05745,0,0,39.583333,0,0,0,64.884336,0,14.243553);</v>
      </c>
    </row>
    <row r="9" spans="1:30" x14ac:dyDescent="0.2">
      <c r="A9" t="str">
        <f>+'MBI DIRECTORIO'!A9</f>
        <v>VSR</v>
      </c>
      <c r="B9" t="str">
        <f>+'MBI DIRECTORIO'!B9</f>
        <v>96568970-C</v>
      </c>
      <c r="C9" t="str">
        <f>+'MBI DIRECTORIO'!C9</f>
        <v>14005080-18</v>
      </c>
      <c r="D9">
        <f>+'MBI DIRECTORIO'!D9</f>
        <v>2022</v>
      </c>
      <c r="E9" t="str">
        <f>+'MBI DIRECTORIO'!E9</f>
        <v>Enero</v>
      </c>
      <c r="F9" s="5">
        <f>+'MBI DIRECTORIO'!F9</f>
        <v>10</v>
      </c>
      <c r="G9" t="str">
        <f>+'MBI DIRECTORIO'!G9</f>
        <v>CLP</v>
      </c>
      <c r="H9" s="5">
        <f>+'MBI DIRECTORIO'!H9</f>
        <v>887.5</v>
      </c>
      <c r="I9" s="5">
        <f>+'MBI DIRECTORIO'!I9</f>
        <v>482.3473594103906</v>
      </c>
      <c r="J9" s="5">
        <f>+'MBI DIRECTORIO'!J9</f>
        <v>0</v>
      </c>
      <c r="K9" s="5">
        <f>+'MBI DIRECTORIO'!K9</f>
        <v>88.75</v>
      </c>
      <c r="L9" s="5">
        <f>+'MBI DIRECTORIO'!L9</f>
        <v>12.330689649736019</v>
      </c>
      <c r="M9" s="5">
        <f>+'MBI DIRECTORIO'!M9</f>
        <v>0</v>
      </c>
      <c r="N9" s="5">
        <f>+'MBI DIRECTORIO'!N9</f>
        <v>0</v>
      </c>
      <c r="O9" s="5">
        <f>+'MBI DIRECTORIO'!O9</f>
        <v>0</v>
      </c>
      <c r="P9" s="5">
        <f>+'MBI DIRECTORIO'!P9</f>
        <v>0</v>
      </c>
      <c r="Q9" s="5">
        <f>+'MBI DIRECTORIO'!Q9</f>
        <v>0</v>
      </c>
      <c r="R9" s="5">
        <f>+'MBI DIRECTORIO'!R9</f>
        <v>3.0562352886540753</v>
      </c>
      <c r="S9" s="5">
        <f>+'MBI DIRECTORIO'!S9</f>
        <v>0</v>
      </c>
      <c r="T9" s="5">
        <f>+'MBI DIRECTORIO'!T9</f>
        <v>0</v>
      </c>
      <c r="U9" s="5">
        <f>+'MBI DIRECTORIO'!U9</f>
        <v>3.958333333333333</v>
      </c>
      <c r="V9" s="5">
        <f>+'MBI DIRECTORIO'!V9</f>
        <v>0</v>
      </c>
      <c r="W9" s="5">
        <f>+'MBI DIRECTORIO'!W9</f>
        <v>0</v>
      </c>
      <c r="X9" s="5">
        <f>+'MBI DIRECTORIO'!X9</f>
        <v>0</v>
      </c>
      <c r="Y9" s="5">
        <f>+'MBI DIRECTORIO'!Y9</f>
        <v>8.4389239587619844</v>
      </c>
      <c r="Z9" s="5">
        <f>+'MBI DIRECTORIO'!Z9</f>
        <v>0</v>
      </c>
      <c r="AA9" s="5">
        <f>+'MBI DIRECTORIO'!AA9</f>
        <v>1.4243553367745758</v>
      </c>
      <c r="AB9" s="5" t="str">
        <f>+'MBI DIRECTORIO'!AG9</f>
        <v>Distribución y Excelencia S.A.</v>
      </c>
      <c r="AD9" t="str">
        <f t="shared" si="2"/>
        <v>INSERT INTO TABLA_PRESUPUESTO_COMERCIAL VALUES ('VSR','96568970-C','14005080-18',2022,'Enero',10,'CLP',887.5,482.347359,0,88.75,12.33069,0,0,0,0,0,3.056235,0,0,3.958333,0,0,0,8.438924,0,1.424355);</v>
      </c>
    </row>
    <row r="10" spans="1:30" x14ac:dyDescent="0.2">
      <c r="A10" t="str">
        <f>+'MBI DIRECTORIO'!A10</f>
        <v>VSR</v>
      </c>
      <c r="B10" t="str">
        <f>+'MBI DIRECTORIO'!B10</f>
        <v>96568970-C</v>
      </c>
      <c r="C10" t="str">
        <f>+'MBI DIRECTORIO'!C10</f>
        <v>14005051-20</v>
      </c>
      <c r="D10">
        <f>+'MBI DIRECTORIO'!D10</f>
        <v>2022</v>
      </c>
      <c r="E10" t="str">
        <f>+'MBI DIRECTORIO'!E10</f>
        <v>Enero</v>
      </c>
      <c r="F10" s="5">
        <f>+'MBI DIRECTORIO'!F10</f>
        <v>1000</v>
      </c>
      <c r="G10" t="str">
        <f>+'MBI DIRECTORIO'!G10</f>
        <v>CLP</v>
      </c>
      <c r="H10" s="5">
        <f>+'MBI DIRECTORIO'!H10</f>
        <v>23355.555555555555</v>
      </c>
      <c r="I10" s="5">
        <f>+'MBI DIRECTORIO'!I10</f>
        <v>17326.100580977276</v>
      </c>
      <c r="J10" s="5">
        <f>+'MBI DIRECTORIO'!J10</f>
        <v>0</v>
      </c>
      <c r="K10" s="5">
        <f>+'MBI DIRECTORIO'!K10</f>
        <v>1250</v>
      </c>
      <c r="L10" s="5">
        <f>+'MBI DIRECTORIO'!L10</f>
        <v>1233.0689649736021</v>
      </c>
      <c r="M10" s="5">
        <f>+'MBI DIRECTORIO'!M10</f>
        <v>0</v>
      </c>
      <c r="N10" s="5">
        <f>+'MBI DIRECTORIO'!N10</f>
        <v>0</v>
      </c>
      <c r="O10" s="5">
        <f>+'MBI DIRECTORIO'!O10</f>
        <v>0</v>
      </c>
      <c r="P10" s="5">
        <f>+'MBI DIRECTORIO'!P10</f>
        <v>0</v>
      </c>
      <c r="Q10" s="5">
        <f>+'MBI DIRECTORIO'!Q10</f>
        <v>0</v>
      </c>
      <c r="R10" s="5">
        <f>+'MBI DIRECTORIO'!R10</f>
        <v>80.428251352123524</v>
      </c>
      <c r="S10" s="5">
        <f>+'MBI DIRECTORIO'!S10</f>
        <v>0</v>
      </c>
      <c r="T10" s="5">
        <f>+'MBI DIRECTORIO'!T10</f>
        <v>0</v>
      </c>
      <c r="U10" s="5">
        <f>+'MBI DIRECTORIO'!U10</f>
        <v>395.83333333333331</v>
      </c>
      <c r="V10" s="5">
        <f>+'MBI DIRECTORIO'!V10</f>
        <v>0</v>
      </c>
      <c r="W10" s="5">
        <f>+'MBI DIRECTORIO'!W10</f>
        <v>0</v>
      </c>
      <c r="X10" s="5">
        <f>+'MBI DIRECTORIO'!X10</f>
        <v>0</v>
      </c>
      <c r="Y10" s="5">
        <f>+'MBI DIRECTORIO'!Y10</f>
        <v>618.69711836291447</v>
      </c>
      <c r="Z10" s="5">
        <f>+'MBI DIRECTORIO'!Z10</f>
        <v>0</v>
      </c>
      <c r="AA10" s="5">
        <f>+'MBI DIRECTORIO'!AA10</f>
        <v>142.43553367745758</v>
      </c>
      <c r="AB10" s="5" t="str">
        <f>+'MBI DIRECTORIO'!AG10</f>
        <v>Distribución y Excelencia S.A.</v>
      </c>
      <c r="AD10" t="str">
        <f t="shared" si="2"/>
        <v>INSERT INTO TABLA_PRESUPUESTO_COMERCIAL VALUES ('VSR','96568970-C','14005051-20',2022,'Enero',1000,'CLP',23355.555556,17326.100581,0,1250,1233.068965,0,0,0,0,0,80.428251,0,0,395.833333,0,0,0,618.697118,0,142.435534);</v>
      </c>
    </row>
    <row r="11" spans="1:30" x14ac:dyDescent="0.2">
      <c r="A11" t="str">
        <f>+'MBI DIRECTORIO'!A11</f>
        <v>VSR</v>
      </c>
      <c r="B11" t="str">
        <f>+'MBI DIRECTORIO'!B11</f>
        <v>96568970-C</v>
      </c>
      <c r="C11" t="str">
        <f>+'MBI DIRECTORIO'!C11</f>
        <v>14005050-21</v>
      </c>
      <c r="D11">
        <f>+'MBI DIRECTORIO'!D11</f>
        <v>2022</v>
      </c>
      <c r="E11" t="str">
        <f>+'MBI DIRECTORIO'!E11</f>
        <v>Enero</v>
      </c>
      <c r="F11" s="5">
        <f>+'MBI DIRECTORIO'!F11</f>
        <v>1000</v>
      </c>
      <c r="G11" t="str">
        <f>+'MBI DIRECTORIO'!G11</f>
        <v>CLP</v>
      </c>
      <c r="H11" s="5">
        <f>+'MBI DIRECTORIO'!H11</f>
        <v>23355.555555555555</v>
      </c>
      <c r="I11" s="5">
        <f>+'MBI DIRECTORIO'!I11</f>
        <v>15927.016076072856</v>
      </c>
      <c r="J11" s="5">
        <f>+'MBI DIRECTORIO'!J11</f>
        <v>0</v>
      </c>
      <c r="K11" s="5">
        <f>+'MBI DIRECTORIO'!K11</f>
        <v>1250</v>
      </c>
      <c r="L11" s="5">
        <f>+'MBI DIRECTORIO'!L11</f>
        <v>1233.0689649736021</v>
      </c>
      <c r="M11" s="5">
        <f>+'MBI DIRECTORIO'!M11</f>
        <v>0</v>
      </c>
      <c r="N11" s="5">
        <f>+'MBI DIRECTORIO'!N11</f>
        <v>0</v>
      </c>
      <c r="O11" s="5">
        <f>+'MBI DIRECTORIO'!O11</f>
        <v>0</v>
      </c>
      <c r="P11" s="5">
        <f>+'MBI DIRECTORIO'!P11</f>
        <v>0</v>
      </c>
      <c r="Q11" s="5">
        <f>+'MBI DIRECTORIO'!Q11</f>
        <v>0</v>
      </c>
      <c r="R11" s="5">
        <f>+'MBI DIRECTORIO'!R11</f>
        <v>80.428251352123524</v>
      </c>
      <c r="S11" s="5">
        <f>+'MBI DIRECTORIO'!S11</f>
        <v>0</v>
      </c>
      <c r="T11" s="5">
        <f>+'MBI DIRECTORIO'!T11</f>
        <v>0</v>
      </c>
      <c r="U11" s="5">
        <f>+'MBI DIRECTORIO'!U11</f>
        <v>395.83333333333331</v>
      </c>
      <c r="V11" s="5">
        <f>+'MBI DIRECTORIO'!V11</f>
        <v>0</v>
      </c>
      <c r="W11" s="5">
        <f>+'MBI DIRECTORIO'!W11</f>
        <v>0</v>
      </c>
      <c r="X11" s="5">
        <f>+'MBI DIRECTORIO'!X11</f>
        <v>0</v>
      </c>
      <c r="Y11" s="5">
        <f>+'MBI DIRECTORIO'!Y11</f>
        <v>618.69711836291447</v>
      </c>
      <c r="Z11" s="5">
        <f>+'MBI DIRECTORIO'!Z11</f>
        <v>0</v>
      </c>
      <c r="AA11" s="5">
        <f>+'MBI DIRECTORIO'!AA11</f>
        <v>142.43553367745758</v>
      </c>
      <c r="AB11" s="5" t="str">
        <f>+'MBI DIRECTORIO'!AG11</f>
        <v>Distribución y Excelencia S.A.</v>
      </c>
      <c r="AD11" t="str">
        <f t="shared" si="2"/>
        <v>INSERT INTO TABLA_PRESUPUESTO_COMERCIAL VALUES ('VSR','96568970-C','14005050-21',2022,'Enero',1000,'CLP',23355.555556,15927.016076,0,1250,1233.068965,0,0,0,0,0,80.428251,0,0,395.833333,0,0,0,618.697118,0,142.435534);</v>
      </c>
    </row>
    <row r="12" spans="1:30" x14ac:dyDescent="0.2">
      <c r="A12" t="str">
        <f>+'MBI DIRECTORIO'!A12</f>
        <v>VSR</v>
      </c>
      <c r="B12" t="str">
        <f>+'MBI DIRECTORIO'!B12</f>
        <v>96568970-C</v>
      </c>
      <c r="C12" t="str">
        <f>+'MBI DIRECTORIO'!C12</f>
        <v>14005052-21</v>
      </c>
      <c r="D12">
        <f>+'MBI DIRECTORIO'!D12</f>
        <v>2022</v>
      </c>
      <c r="E12" t="str">
        <f>+'MBI DIRECTORIO'!E12</f>
        <v>Enero</v>
      </c>
      <c r="F12" s="5">
        <f>+'MBI DIRECTORIO'!F12</f>
        <v>1000</v>
      </c>
      <c r="G12" t="str">
        <f>+'MBI DIRECTORIO'!G12</f>
        <v>CLP</v>
      </c>
      <c r="H12" s="5">
        <f>+'MBI DIRECTORIO'!H12</f>
        <v>23355.555555555555</v>
      </c>
      <c r="I12" s="5">
        <f>+'MBI DIRECTORIO'!I12</f>
        <v>16806.084714151195</v>
      </c>
      <c r="J12" s="5">
        <f>+'MBI DIRECTORIO'!J12</f>
        <v>0</v>
      </c>
      <c r="K12" s="5">
        <f>+'MBI DIRECTORIO'!K12</f>
        <v>1250</v>
      </c>
      <c r="L12" s="5">
        <f>+'MBI DIRECTORIO'!L12</f>
        <v>1233.0689649736021</v>
      </c>
      <c r="M12" s="5">
        <f>+'MBI DIRECTORIO'!M12</f>
        <v>0</v>
      </c>
      <c r="N12" s="5">
        <f>+'MBI DIRECTORIO'!N12</f>
        <v>0</v>
      </c>
      <c r="O12" s="5">
        <f>+'MBI DIRECTORIO'!O12</f>
        <v>0</v>
      </c>
      <c r="P12" s="5">
        <f>+'MBI DIRECTORIO'!P12</f>
        <v>0</v>
      </c>
      <c r="Q12" s="5">
        <f>+'MBI DIRECTORIO'!Q12</f>
        <v>0</v>
      </c>
      <c r="R12" s="5">
        <f>+'MBI DIRECTORIO'!R12</f>
        <v>80.428251352123524</v>
      </c>
      <c r="S12" s="5">
        <f>+'MBI DIRECTORIO'!S12</f>
        <v>0</v>
      </c>
      <c r="T12" s="5">
        <f>+'MBI DIRECTORIO'!T12</f>
        <v>0</v>
      </c>
      <c r="U12" s="5">
        <f>+'MBI DIRECTORIO'!U12</f>
        <v>395.83333333333331</v>
      </c>
      <c r="V12" s="5">
        <f>+'MBI DIRECTORIO'!V12</f>
        <v>0</v>
      </c>
      <c r="W12" s="5">
        <f>+'MBI DIRECTORIO'!W12</f>
        <v>0</v>
      </c>
      <c r="X12" s="5">
        <f>+'MBI DIRECTORIO'!X12</f>
        <v>0</v>
      </c>
      <c r="Y12" s="5">
        <f>+'MBI DIRECTORIO'!Y12</f>
        <v>618.69711836291447</v>
      </c>
      <c r="Z12" s="5">
        <f>+'MBI DIRECTORIO'!Z12</f>
        <v>0</v>
      </c>
      <c r="AA12" s="5">
        <f>+'MBI DIRECTORIO'!AA12</f>
        <v>142.43553367745758</v>
      </c>
      <c r="AB12" s="5" t="str">
        <f>+'MBI DIRECTORIO'!AG12</f>
        <v>Distribución y Excelencia S.A.</v>
      </c>
      <c r="AD12" t="str">
        <f t="shared" si="2"/>
        <v>INSERT INTO TABLA_PRESUPUESTO_COMERCIAL VALUES ('VSR','96568970-C','14005052-21',2022,'Enero',1000,'CLP',23355.555556,16806.084714,0,1250,1233.068965,0,0,0,0,0,80.428251,0,0,395.833333,0,0,0,618.697118,0,142.435534);</v>
      </c>
    </row>
    <row r="13" spans="1:30" x14ac:dyDescent="0.2">
      <c r="A13" t="str">
        <f>+'MBI DIRECTORIO'!A13</f>
        <v>VSR</v>
      </c>
      <c r="B13" t="str">
        <f>+'MBI DIRECTORIO'!B13</f>
        <v>96568970-C</v>
      </c>
      <c r="C13" t="str">
        <f>+'MBI DIRECTORIO'!C13</f>
        <v>14005054-20</v>
      </c>
      <c r="D13">
        <f>+'MBI DIRECTORIO'!D13</f>
        <v>2022</v>
      </c>
      <c r="E13" t="str">
        <f>+'MBI DIRECTORIO'!E13</f>
        <v>Enero</v>
      </c>
      <c r="F13" s="5">
        <f>+'MBI DIRECTORIO'!F13</f>
        <v>190.4</v>
      </c>
      <c r="G13" t="str">
        <f>+'MBI DIRECTORIO'!G13</f>
        <v>CLP</v>
      </c>
      <c r="H13" s="5">
        <f>+'MBI DIRECTORIO'!H13</f>
        <v>4446.8977777777773</v>
      </c>
      <c r="I13" s="5">
        <f>+'MBI DIRECTORIO'!I13</f>
        <v>2515.9601134996274</v>
      </c>
      <c r="J13" s="5">
        <f>+'MBI DIRECTORIO'!J13</f>
        <v>0</v>
      </c>
      <c r="K13" s="5">
        <f>+'MBI DIRECTORIO'!K13</f>
        <v>238</v>
      </c>
      <c r="L13" s="5">
        <f>+'MBI DIRECTORIO'!L13</f>
        <v>234.77633093097381</v>
      </c>
      <c r="M13" s="5">
        <f>+'MBI DIRECTORIO'!M13</f>
        <v>0</v>
      </c>
      <c r="N13" s="5">
        <f>+'MBI DIRECTORIO'!N13</f>
        <v>0</v>
      </c>
      <c r="O13" s="5">
        <f>+'MBI DIRECTORIO'!O13</f>
        <v>0</v>
      </c>
      <c r="P13" s="5">
        <f>+'MBI DIRECTORIO'!P13</f>
        <v>0</v>
      </c>
      <c r="Q13" s="5">
        <f>+'MBI DIRECTORIO'!Q13</f>
        <v>0</v>
      </c>
      <c r="R13" s="5">
        <f>+'MBI DIRECTORIO'!R13</f>
        <v>15.313539057444316</v>
      </c>
      <c r="S13" s="5">
        <f>+'MBI DIRECTORIO'!S13</f>
        <v>0</v>
      </c>
      <c r="T13" s="5">
        <f>+'MBI DIRECTORIO'!T13</f>
        <v>0</v>
      </c>
      <c r="U13" s="5">
        <f>+'MBI DIRECTORIO'!U13</f>
        <v>75.36666666666666</v>
      </c>
      <c r="V13" s="5">
        <f>+'MBI DIRECTORIO'!V13</f>
        <v>0</v>
      </c>
      <c r="W13" s="5">
        <f>+'MBI DIRECTORIO'!W13</f>
        <v>0</v>
      </c>
      <c r="X13" s="5">
        <f>+'MBI DIRECTORIO'!X13</f>
        <v>0</v>
      </c>
      <c r="Y13" s="5">
        <f>+'MBI DIRECTORIO'!Y13</f>
        <v>117.7999313362989</v>
      </c>
      <c r="Z13" s="5">
        <f>+'MBI DIRECTORIO'!Z13</f>
        <v>0</v>
      </c>
      <c r="AA13" s="5">
        <f>+'MBI DIRECTORIO'!AA13</f>
        <v>27.119725612187924</v>
      </c>
      <c r="AB13" s="5" t="str">
        <f>+'MBI DIRECTORIO'!AG13</f>
        <v>Distribución y Excelencia S.A.</v>
      </c>
      <c r="AD13" t="str">
        <f t="shared" si="2"/>
        <v>INSERT INTO TABLA_PRESUPUESTO_COMERCIAL VALUES ('VSR','96568970-C','14005054-20',2022,'Enero',190.4,'CLP',4446.897778,2515.960113,0,238,234.776331,0,0,0,0,0,15.313539,0,0,75.366667,0,0,0,117.799931,0,27.119726);</v>
      </c>
    </row>
    <row r="14" spans="1:30" x14ac:dyDescent="0.2">
      <c r="A14" t="str">
        <f>+'MBI DIRECTORIO'!A14</f>
        <v>VSR</v>
      </c>
      <c r="B14" t="str">
        <f>+'MBI DIRECTORIO'!B14</f>
        <v>96568970-C</v>
      </c>
      <c r="C14" t="str">
        <f>+'MBI DIRECTORIO'!C14</f>
        <v>14004702-19</v>
      </c>
      <c r="D14">
        <f>+'MBI DIRECTORIO'!D14</f>
        <v>2022</v>
      </c>
      <c r="E14" t="str">
        <f>+'MBI DIRECTORIO'!E14</f>
        <v>Enero</v>
      </c>
      <c r="F14" s="5">
        <f>+'MBI DIRECTORIO'!F14</f>
        <v>60</v>
      </c>
      <c r="G14" t="str">
        <f>+'MBI DIRECTORIO'!G14</f>
        <v>CLP</v>
      </c>
      <c r="H14" s="5">
        <f>+'MBI DIRECTORIO'!H14</f>
        <v>1401.3333333333333</v>
      </c>
      <c r="I14" s="5">
        <f>+'MBI DIRECTORIO'!I14</f>
        <v>724.81406729739865</v>
      </c>
      <c r="J14" s="5">
        <f>+'MBI DIRECTORIO'!J14</f>
        <v>0</v>
      </c>
      <c r="K14" s="5">
        <f>+'MBI DIRECTORIO'!K14</f>
        <v>75</v>
      </c>
      <c r="L14" s="5">
        <f>+'MBI DIRECTORIO'!L14</f>
        <v>73.984137898416122</v>
      </c>
      <c r="M14" s="5">
        <f>+'MBI DIRECTORIO'!M14</f>
        <v>0</v>
      </c>
      <c r="N14" s="5">
        <f>+'MBI DIRECTORIO'!N14</f>
        <v>0</v>
      </c>
      <c r="O14" s="5">
        <f>+'MBI DIRECTORIO'!O14</f>
        <v>0</v>
      </c>
      <c r="P14" s="5">
        <f>+'MBI DIRECTORIO'!P14</f>
        <v>0</v>
      </c>
      <c r="Q14" s="5">
        <f>+'MBI DIRECTORIO'!Q14</f>
        <v>0</v>
      </c>
      <c r="R14" s="5">
        <f>+'MBI DIRECTORIO'!R14</f>
        <v>4.8256950811274111</v>
      </c>
      <c r="S14" s="5">
        <f>+'MBI DIRECTORIO'!S14</f>
        <v>0</v>
      </c>
      <c r="T14" s="5">
        <f>+'MBI DIRECTORIO'!T14</f>
        <v>0</v>
      </c>
      <c r="U14" s="5">
        <f>+'MBI DIRECTORIO'!U14</f>
        <v>23.75</v>
      </c>
      <c r="V14" s="5">
        <f>+'MBI DIRECTORIO'!V14</f>
        <v>0</v>
      </c>
      <c r="W14" s="5">
        <f>+'MBI DIRECTORIO'!W14</f>
        <v>0</v>
      </c>
      <c r="X14" s="5">
        <f>+'MBI DIRECTORIO'!X14</f>
        <v>0</v>
      </c>
      <c r="Y14" s="5">
        <f>+'MBI DIRECTORIO'!Y14</f>
        <v>37.121827101774869</v>
      </c>
      <c r="Z14" s="5">
        <f>+'MBI DIRECTORIO'!Z14</f>
        <v>0</v>
      </c>
      <c r="AA14" s="5">
        <f>+'MBI DIRECTORIO'!AA14</f>
        <v>8.5461320206474536</v>
      </c>
      <c r="AB14" s="5" t="str">
        <f>+'MBI DIRECTORIO'!AG14</f>
        <v>Distribución y Excelencia S.A.</v>
      </c>
      <c r="AD14" t="str">
        <f t="shared" si="2"/>
        <v>INSERT INTO TABLA_PRESUPUESTO_COMERCIAL VALUES ('VSR','96568970-C','14004702-19',2022,'Enero',60,'CLP',1401.333333,724.814067,0,75,73.984138,0,0,0,0,0,4.825695,0,0,23.75,0,0,0,37.121827,0,8.546132);</v>
      </c>
    </row>
    <row r="15" spans="1:30" x14ac:dyDescent="0.2">
      <c r="A15" t="str">
        <f>+'MBI DIRECTORIO'!A15</f>
        <v>VSR</v>
      </c>
      <c r="B15" t="str">
        <f>+'MBI DIRECTORIO'!B15</f>
        <v>96568970-C</v>
      </c>
      <c r="C15" t="str">
        <f>+'MBI DIRECTORIO'!C15</f>
        <v>14005055-20</v>
      </c>
      <c r="D15">
        <f>+'MBI DIRECTORIO'!D15</f>
        <v>2022</v>
      </c>
      <c r="E15" t="str">
        <f>+'MBI DIRECTORIO'!E15</f>
        <v>Enero</v>
      </c>
      <c r="F15" s="5">
        <f>+'MBI DIRECTORIO'!F15</f>
        <v>180</v>
      </c>
      <c r="G15" t="str">
        <f>+'MBI DIRECTORIO'!G15</f>
        <v>CLP</v>
      </c>
      <c r="H15" s="5">
        <f>+'MBI DIRECTORIO'!H15</f>
        <v>4204</v>
      </c>
      <c r="I15" s="5">
        <f>+'MBI DIRECTORIO'!I15</f>
        <v>2489.2428712181422</v>
      </c>
      <c r="J15" s="5">
        <f>+'MBI DIRECTORIO'!J15</f>
        <v>0</v>
      </c>
      <c r="K15" s="5">
        <f>+'MBI DIRECTORIO'!K15</f>
        <v>225</v>
      </c>
      <c r="L15" s="5">
        <f>+'MBI DIRECTORIO'!L15</f>
        <v>221.95241369524837</v>
      </c>
      <c r="M15" s="5">
        <f>+'MBI DIRECTORIO'!M15</f>
        <v>0</v>
      </c>
      <c r="N15" s="5">
        <f>+'MBI DIRECTORIO'!N15</f>
        <v>0</v>
      </c>
      <c r="O15" s="5">
        <f>+'MBI DIRECTORIO'!O15</f>
        <v>0</v>
      </c>
      <c r="P15" s="5">
        <f>+'MBI DIRECTORIO'!P15</f>
        <v>0</v>
      </c>
      <c r="Q15" s="5">
        <f>+'MBI DIRECTORIO'!Q15</f>
        <v>0</v>
      </c>
      <c r="R15" s="5">
        <f>+'MBI DIRECTORIO'!R15</f>
        <v>14.477085243382234</v>
      </c>
      <c r="S15" s="5">
        <f>+'MBI DIRECTORIO'!S15</f>
        <v>0</v>
      </c>
      <c r="T15" s="5">
        <f>+'MBI DIRECTORIO'!T15</f>
        <v>0</v>
      </c>
      <c r="U15" s="5">
        <f>+'MBI DIRECTORIO'!U15</f>
        <v>71.25</v>
      </c>
      <c r="V15" s="5">
        <f>+'MBI DIRECTORIO'!V15</f>
        <v>0</v>
      </c>
      <c r="W15" s="5">
        <f>+'MBI DIRECTORIO'!W15</f>
        <v>0</v>
      </c>
      <c r="X15" s="5">
        <f>+'MBI DIRECTORIO'!X15</f>
        <v>0</v>
      </c>
      <c r="Y15" s="5">
        <f>+'MBI DIRECTORIO'!Y15</f>
        <v>111.36548130532459</v>
      </c>
      <c r="Z15" s="5">
        <f>+'MBI DIRECTORIO'!Z15</f>
        <v>0</v>
      </c>
      <c r="AA15" s="5">
        <f>+'MBI DIRECTORIO'!AA15</f>
        <v>25.638396061942363</v>
      </c>
      <c r="AB15" s="5" t="str">
        <f>+'MBI DIRECTORIO'!AG15</f>
        <v>Distribución y Excelencia S.A.</v>
      </c>
      <c r="AD15" t="str">
        <f t="shared" si="2"/>
        <v>INSERT INTO TABLA_PRESUPUESTO_COMERCIAL VALUES ('VSR','96568970-C','14005055-20',2022,'Enero',180,'CLP',4204,2489.242871,0,225,221.952414,0,0,0,0,0,14.477085,0,0,71.25,0,0,0,111.365481,0,25.638396);</v>
      </c>
    </row>
    <row r="16" spans="1:30" x14ac:dyDescent="0.2">
      <c r="A16" t="str">
        <f>+'MBI DIRECTORIO'!A16</f>
        <v>VSR</v>
      </c>
      <c r="B16" t="str">
        <f>+'MBI DIRECTORIO'!B16</f>
        <v>96568970-C</v>
      </c>
      <c r="C16" t="str">
        <f>+'MBI DIRECTORIO'!C16</f>
        <v>14005123-21</v>
      </c>
      <c r="D16">
        <f>+'MBI DIRECTORIO'!D16</f>
        <v>2022</v>
      </c>
      <c r="E16" t="str">
        <f>+'MBI DIRECTORIO'!E16</f>
        <v>Enero</v>
      </c>
      <c r="F16" s="5">
        <f>+'MBI DIRECTORIO'!F16</f>
        <v>40</v>
      </c>
      <c r="G16" t="str">
        <f>+'MBI DIRECTORIO'!G16</f>
        <v>CLP</v>
      </c>
      <c r="H16" s="5">
        <f>+'MBI DIRECTORIO'!H16</f>
        <v>934.22222222222217</v>
      </c>
      <c r="I16" s="5">
        <f>+'MBI DIRECTORIO'!I16</f>
        <v>659.66977098255961</v>
      </c>
      <c r="J16" s="5">
        <f>+'MBI DIRECTORIO'!J16</f>
        <v>0</v>
      </c>
      <c r="K16" s="5">
        <f>+'MBI DIRECTORIO'!K16</f>
        <v>50</v>
      </c>
      <c r="L16" s="5">
        <f>+'MBI DIRECTORIO'!L16</f>
        <v>49.322758598944077</v>
      </c>
      <c r="M16" s="5">
        <f>+'MBI DIRECTORIO'!M16</f>
        <v>0</v>
      </c>
      <c r="N16" s="5">
        <f>+'MBI DIRECTORIO'!N16</f>
        <v>0</v>
      </c>
      <c r="O16" s="5">
        <f>+'MBI DIRECTORIO'!O16</f>
        <v>0</v>
      </c>
      <c r="P16" s="5">
        <f>+'MBI DIRECTORIO'!P16</f>
        <v>0</v>
      </c>
      <c r="Q16" s="5">
        <f>+'MBI DIRECTORIO'!Q16</f>
        <v>0</v>
      </c>
      <c r="R16" s="5">
        <f>+'MBI DIRECTORIO'!R16</f>
        <v>3.2171300540849406</v>
      </c>
      <c r="S16" s="5">
        <f>+'MBI DIRECTORIO'!S16</f>
        <v>0</v>
      </c>
      <c r="T16" s="5">
        <f>+'MBI DIRECTORIO'!T16</f>
        <v>0</v>
      </c>
      <c r="U16" s="5">
        <f>+'MBI DIRECTORIO'!U16</f>
        <v>15.833333333333332</v>
      </c>
      <c r="V16" s="5">
        <f>+'MBI DIRECTORIO'!V16</f>
        <v>0</v>
      </c>
      <c r="W16" s="5">
        <f>+'MBI DIRECTORIO'!W16</f>
        <v>0</v>
      </c>
      <c r="X16" s="5">
        <f>+'MBI DIRECTORIO'!X16</f>
        <v>0</v>
      </c>
      <c r="Y16" s="5">
        <f>+'MBI DIRECTORIO'!Y16</f>
        <v>24.747884734516575</v>
      </c>
      <c r="Z16" s="5">
        <f>+'MBI DIRECTORIO'!Z16</f>
        <v>0</v>
      </c>
      <c r="AA16" s="5">
        <f>+'MBI DIRECTORIO'!AA16</f>
        <v>5.6974213470983033</v>
      </c>
      <c r="AB16" s="5" t="str">
        <f>+'MBI DIRECTORIO'!AG16</f>
        <v>Distribución y Excelencia S.A.</v>
      </c>
      <c r="AD16" t="str">
        <f t="shared" si="2"/>
        <v>INSERT INTO TABLA_PRESUPUESTO_COMERCIAL VALUES ('VSR','96568970-C','14005123-21',2022,'Enero',40,'CLP',934.222222,659.669771,0,50,49.322759,0,0,0,0,0,3.21713,0,0,15.833333,0,0,0,24.747885,0,5.697421);</v>
      </c>
    </row>
    <row r="17" spans="1:30" x14ac:dyDescent="0.2">
      <c r="A17" t="str">
        <f>+'MBI DIRECTORIO'!A17</f>
        <v>VSR</v>
      </c>
      <c r="B17" t="str">
        <f>+'MBI DIRECTORIO'!B17</f>
        <v>96568970-C</v>
      </c>
      <c r="C17" t="str">
        <f>+'MBI DIRECTORIO'!C17</f>
        <v>14005078-18</v>
      </c>
      <c r="D17">
        <f>+'MBI DIRECTORIO'!D17</f>
        <v>2022</v>
      </c>
      <c r="E17" t="str">
        <f>+'MBI DIRECTORIO'!E17</f>
        <v>Enero</v>
      </c>
      <c r="F17" s="5">
        <f>+'MBI DIRECTORIO'!F17</f>
        <v>20</v>
      </c>
      <c r="G17" t="str">
        <f>+'MBI DIRECTORIO'!G17</f>
        <v>CLP</v>
      </c>
      <c r="H17" s="5">
        <f>+'MBI DIRECTORIO'!H17</f>
        <v>1112.0277777777778</v>
      </c>
      <c r="I17" s="5">
        <f>+'MBI DIRECTORIO'!I17</f>
        <v>554.66710976198715</v>
      </c>
      <c r="J17" s="5">
        <f>+'MBI DIRECTORIO'!J17</f>
        <v>0</v>
      </c>
      <c r="K17" s="5">
        <f>+'MBI DIRECTORIO'!K17</f>
        <v>111.11111111111111</v>
      </c>
      <c r="L17" s="5">
        <f>+'MBI DIRECTORIO'!L17</f>
        <v>24.661379299472038</v>
      </c>
      <c r="M17" s="5">
        <f>+'MBI DIRECTORIO'!M17</f>
        <v>0</v>
      </c>
      <c r="N17" s="5">
        <f>+'MBI DIRECTORIO'!N17</f>
        <v>0</v>
      </c>
      <c r="O17" s="5">
        <f>+'MBI DIRECTORIO'!O17</f>
        <v>0</v>
      </c>
      <c r="P17" s="5">
        <f>+'MBI DIRECTORIO'!P17</f>
        <v>0</v>
      </c>
      <c r="Q17" s="5">
        <f>+'MBI DIRECTORIO'!Q17</f>
        <v>0</v>
      </c>
      <c r="R17" s="5">
        <f>+'MBI DIRECTORIO'!R17</f>
        <v>3.8294293367977654</v>
      </c>
      <c r="S17" s="5">
        <f>+'MBI DIRECTORIO'!S17</f>
        <v>0</v>
      </c>
      <c r="T17" s="5">
        <f>+'MBI DIRECTORIO'!T17</f>
        <v>0</v>
      </c>
      <c r="U17" s="5">
        <f>+'MBI DIRECTORIO'!U17</f>
        <v>7.9166666666666661</v>
      </c>
      <c r="V17" s="5">
        <f>+'MBI DIRECTORIO'!V17</f>
        <v>0</v>
      </c>
      <c r="W17" s="5">
        <f>+'MBI DIRECTORIO'!W17</f>
        <v>0</v>
      </c>
      <c r="X17" s="5">
        <f>+'MBI DIRECTORIO'!X17</f>
        <v>0</v>
      </c>
      <c r="Y17" s="5">
        <f>+'MBI DIRECTORIO'!Y17</f>
        <v>14.594806677013583</v>
      </c>
      <c r="Z17" s="5">
        <f>+'MBI DIRECTORIO'!Z17</f>
        <v>0</v>
      </c>
      <c r="AA17" s="5">
        <f>+'MBI DIRECTORIO'!AA17</f>
        <v>2.8487106735491516</v>
      </c>
      <c r="AB17" s="5" t="str">
        <f>+'MBI DIRECTORIO'!AG17</f>
        <v>Distribución y Excelencia S.A.</v>
      </c>
      <c r="AD17" t="str">
        <f t="shared" si="2"/>
        <v>INSERT INTO TABLA_PRESUPUESTO_COMERCIAL VALUES ('VSR','96568970-C','14005078-18',2022,'Enero',20,'CLP',1112.027778,554.66711,0,111.111111,24.661379,0,0,0,0,0,3.829429,0,0,7.916667,0,0,0,14.594807,0,2.848711);</v>
      </c>
    </row>
    <row r="18" spans="1:30" x14ac:dyDescent="0.2">
      <c r="A18" t="str">
        <f>+'MBI DIRECTORIO'!A18</f>
        <v>VSR</v>
      </c>
      <c r="B18" t="str">
        <f>+'MBI DIRECTORIO'!B18</f>
        <v>96568970-C</v>
      </c>
      <c r="C18" t="str">
        <f>+'MBI DIRECTORIO'!C18</f>
        <v>14005076-18</v>
      </c>
      <c r="D18">
        <f>+'MBI DIRECTORIO'!D18</f>
        <v>2022</v>
      </c>
      <c r="E18" t="str">
        <f>+'MBI DIRECTORIO'!E18</f>
        <v>Enero</v>
      </c>
      <c r="F18" s="5">
        <f>+'MBI DIRECTORIO'!F18</f>
        <v>20</v>
      </c>
      <c r="G18" t="str">
        <f>+'MBI DIRECTORIO'!G18</f>
        <v>CLP</v>
      </c>
      <c r="H18" s="5">
        <f>+'MBI DIRECTORIO'!H18</f>
        <v>1112.0277777777778</v>
      </c>
      <c r="I18" s="5">
        <f>+'MBI DIRECTORIO'!I18</f>
        <v>691.58428139317834</v>
      </c>
      <c r="J18" s="5">
        <f>+'MBI DIRECTORIO'!J18</f>
        <v>0</v>
      </c>
      <c r="K18" s="5">
        <f>+'MBI DIRECTORIO'!K18</f>
        <v>111.11111111111111</v>
      </c>
      <c r="L18" s="5">
        <f>+'MBI DIRECTORIO'!L18</f>
        <v>24.661379299472038</v>
      </c>
      <c r="M18" s="5">
        <f>+'MBI DIRECTORIO'!M18</f>
        <v>0</v>
      </c>
      <c r="N18" s="5">
        <f>+'MBI DIRECTORIO'!N18</f>
        <v>0</v>
      </c>
      <c r="O18" s="5">
        <f>+'MBI DIRECTORIO'!O18</f>
        <v>0</v>
      </c>
      <c r="P18" s="5">
        <f>+'MBI DIRECTORIO'!P18</f>
        <v>0</v>
      </c>
      <c r="Q18" s="5">
        <f>+'MBI DIRECTORIO'!Q18</f>
        <v>0</v>
      </c>
      <c r="R18" s="5">
        <f>+'MBI DIRECTORIO'!R18</f>
        <v>3.8294293367977654</v>
      </c>
      <c r="S18" s="5">
        <f>+'MBI DIRECTORIO'!S18</f>
        <v>0</v>
      </c>
      <c r="T18" s="5">
        <f>+'MBI DIRECTORIO'!T18</f>
        <v>0</v>
      </c>
      <c r="U18" s="5">
        <f>+'MBI DIRECTORIO'!U18</f>
        <v>7.9166666666666661</v>
      </c>
      <c r="V18" s="5">
        <f>+'MBI DIRECTORIO'!V18</f>
        <v>0</v>
      </c>
      <c r="W18" s="5">
        <f>+'MBI DIRECTORIO'!W18</f>
        <v>0</v>
      </c>
      <c r="X18" s="5">
        <f>+'MBI DIRECTORIO'!X18</f>
        <v>0</v>
      </c>
      <c r="Y18" s="5">
        <f>+'MBI DIRECTORIO'!Y18</f>
        <v>14.594806677013583</v>
      </c>
      <c r="Z18" s="5">
        <f>+'MBI DIRECTORIO'!Z18</f>
        <v>0</v>
      </c>
      <c r="AA18" s="5">
        <f>+'MBI DIRECTORIO'!AA18</f>
        <v>2.8487106735491516</v>
      </c>
      <c r="AB18" s="5" t="str">
        <f>+'MBI DIRECTORIO'!AG18</f>
        <v>Distribución y Excelencia S.A.</v>
      </c>
      <c r="AD18" t="str">
        <f t="shared" si="2"/>
        <v>INSERT INTO TABLA_PRESUPUESTO_COMERCIAL VALUES ('VSR','96568970-C','14005076-18',2022,'Enero',20,'CLP',1112.027778,691.584281,0,111.111111,24.661379,0,0,0,0,0,3.829429,0,0,7.916667,0,0,0,14.594807,0,2.848711);</v>
      </c>
    </row>
    <row r="19" spans="1:30" x14ac:dyDescent="0.2">
      <c r="A19" t="str">
        <f>+'MBI DIRECTORIO'!A19</f>
        <v>VSR</v>
      </c>
      <c r="B19" t="str">
        <f>+'MBI DIRECTORIO'!B19</f>
        <v>96568970-C</v>
      </c>
      <c r="C19" t="str">
        <f>+'MBI DIRECTORIO'!C19</f>
        <v>14005075-18</v>
      </c>
      <c r="D19">
        <f>+'MBI DIRECTORIO'!D19</f>
        <v>2022</v>
      </c>
      <c r="E19" t="str">
        <f>+'MBI DIRECTORIO'!E19</f>
        <v>Enero</v>
      </c>
      <c r="F19" s="5">
        <f>+'MBI DIRECTORIO'!F19</f>
        <v>20</v>
      </c>
      <c r="G19" t="str">
        <f>+'MBI DIRECTORIO'!G19</f>
        <v>CLP</v>
      </c>
      <c r="H19" s="5">
        <f>+'MBI DIRECTORIO'!H19</f>
        <v>1112.0277777777778</v>
      </c>
      <c r="I19" s="5">
        <f>+'MBI DIRECTORIO'!I19</f>
        <v>620.73086561780872</v>
      </c>
      <c r="J19" s="5">
        <f>+'MBI DIRECTORIO'!J19</f>
        <v>0</v>
      </c>
      <c r="K19" s="5">
        <f>+'MBI DIRECTORIO'!K19</f>
        <v>111.11111111111111</v>
      </c>
      <c r="L19" s="5">
        <f>+'MBI DIRECTORIO'!L19</f>
        <v>24.661379299472038</v>
      </c>
      <c r="M19" s="5">
        <f>+'MBI DIRECTORIO'!M19</f>
        <v>0</v>
      </c>
      <c r="N19" s="5">
        <f>+'MBI DIRECTORIO'!N19</f>
        <v>0</v>
      </c>
      <c r="O19" s="5">
        <f>+'MBI DIRECTORIO'!O19</f>
        <v>0</v>
      </c>
      <c r="P19" s="5">
        <f>+'MBI DIRECTORIO'!P19</f>
        <v>0</v>
      </c>
      <c r="Q19" s="5">
        <f>+'MBI DIRECTORIO'!Q19</f>
        <v>0</v>
      </c>
      <c r="R19" s="5">
        <f>+'MBI DIRECTORIO'!R19</f>
        <v>3.8294293367977654</v>
      </c>
      <c r="S19" s="5">
        <f>+'MBI DIRECTORIO'!S19</f>
        <v>0</v>
      </c>
      <c r="T19" s="5">
        <f>+'MBI DIRECTORIO'!T19</f>
        <v>0</v>
      </c>
      <c r="U19" s="5">
        <f>+'MBI DIRECTORIO'!U19</f>
        <v>7.9166666666666661</v>
      </c>
      <c r="V19" s="5">
        <f>+'MBI DIRECTORIO'!V19</f>
        <v>0</v>
      </c>
      <c r="W19" s="5">
        <f>+'MBI DIRECTORIO'!W19</f>
        <v>0</v>
      </c>
      <c r="X19" s="5">
        <f>+'MBI DIRECTORIO'!X19</f>
        <v>0</v>
      </c>
      <c r="Y19" s="5">
        <f>+'MBI DIRECTORIO'!Y19</f>
        <v>14.594806677013583</v>
      </c>
      <c r="Z19" s="5">
        <f>+'MBI DIRECTORIO'!Z19</f>
        <v>0</v>
      </c>
      <c r="AA19" s="5">
        <f>+'MBI DIRECTORIO'!AA19</f>
        <v>2.8487106735491516</v>
      </c>
      <c r="AB19" s="5" t="str">
        <f>+'MBI DIRECTORIO'!AG19</f>
        <v>Distribución y Excelencia S.A.</v>
      </c>
      <c r="AD19" t="str">
        <f t="shared" si="2"/>
        <v>INSERT INTO TABLA_PRESUPUESTO_COMERCIAL VALUES ('VSR','96568970-C','14005075-18',2022,'Enero',20,'CLP',1112.027778,620.730866,0,111.111111,24.661379,0,0,0,0,0,3.829429,0,0,7.916667,0,0,0,14.594807,0,2.848711);</v>
      </c>
    </row>
    <row r="20" spans="1:30" x14ac:dyDescent="0.2">
      <c r="A20" t="str">
        <f>+'MBI DIRECTORIO'!A20</f>
        <v>VSR</v>
      </c>
      <c r="B20" t="str">
        <f>+'MBI DIRECTORIO'!B20</f>
        <v>Cripton_China</v>
      </c>
      <c r="C20" t="str">
        <f>+'MBI DIRECTORIO'!C20</f>
        <v>14004807-18</v>
      </c>
      <c r="D20">
        <f>+'MBI DIRECTORIO'!D20</f>
        <v>2022</v>
      </c>
      <c r="E20" t="str">
        <f>+'MBI DIRECTORIO'!E20</f>
        <v>Enero</v>
      </c>
      <c r="F20" s="5">
        <f>+'MBI DIRECTORIO'!F20</f>
        <v>2.8079999999999998</v>
      </c>
      <c r="G20" t="str">
        <f>+'MBI DIRECTORIO'!G20</f>
        <v>USD</v>
      </c>
      <c r="H20" s="5">
        <f>+'MBI DIRECTORIO'!H20</f>
        <v>673.92</v>
      </c>
      <c r="I20" s="5">
        <f>+'MBI DIRECTORIO'!I20</f>
        <v>175.05230331304375</v>
      </c>
      <c r="J20" s="5">
        <f>+'MBI DIRECTORIO'!J20</f>
        <v>0</v>
      </c>
      <c r="K20" s="5">
        <f>+'MBI DIRECTORIO'!K20</f>
        <v>67.391999999999996</v>
      </c>
      <c r="L20" s="5">
        <f>+'MBI DIRECTORIO'!L20</f>
        <v>3.462457653645874</v>
      </c>
      <c r="M20" s="5">
        <f>+'MBI DIRECTORIO'!M20</f>
        <v>21.696506218487393</v>
      </c>
      <c r="N20" s="5">
        <f>+'MBI DIRECTORIO'!N20</f>
        <v>0.87548275862068958</v>
      </c>
      <c r="O20" s="5">
        <f>+'MBI DIRECTORIO'!O20</f>
        <v>1.17</v>
      </c>
      <c r="P20" s="5">
        <f>+'MBI DIRECTORIO'!P20</f>
        <v>0.11202413793103448</v>
      </c>
      <c r="Q20" s="5">
        <f>+'MBI DIRECTORIO'!Q20</f>
        <v>2.3207415050476103</v>
      </c>
      <c r="R20" s="5">
        <f>+'MBI DIRECTORIO'!R20</f>
        <v>0</v>
      </c>
      <c r="S20" s="5">
        <f>+'MBI DIRECTORIO'!S20</f>
        <v>0</v>
      </c>
      <c r="T20" s="5">
        <f>+'MBI DIRECTORIO'!T20</f>
        <v>0</v>
      </c>
      <c r="U20" s="5">
        <f>+'MBI DIRECTORIO'!U20</f>
        <v>0</v>
      </c>
      <c r="V20" s="5">
        <f>+'MBI DIRECTORIO'!V20</f>
        <v>0</v>
      </c>
      <c r="W20" s="5">
        <f>+'MBI DIRECTORIO'!W20</f>
        <v>0</v>
      </c>
      <c r="X20" s="5">
        <f>+'MBI DIRECTORIO'!X20</f>
        <v>0</v>
      </c>
      <c r="Y20" s="5">
        <f>+'MBI DIRECTORIO'!Y20</f>
        <v>38.827449696550694</v>
      </c>
      <c r="Z20" s="5">
        <f>+'MBI DIRECTORIO'!Z20</f>
        <v>12.652695076463973</v>
      </c>
      <c r="AA20" s="5">
        <f>+'MBI DIRECTORIO'!AA20</f>
        <v>0</v>
      </c>
      <c r="AB20" s="5" t="str">
        <f>+'MBI DIRECTORIO'!AG20</f>
        <v>Cripton China</v>
      </c>
      <c r="AD20" t="str">
        <f t="shared" si="2"/>
        <v>INSERT INTO TABLA_PRESUPUESTO_COMERCIAL VALUES ('VSR','Cripton_China','14004807-18',2022,'Enero',2.808,'USD',673.92,175.052303,0,67.392,3.462458,21.696506,0.875483,1.17,0.112024,2.320742,0,0,0,0,0,0,0,38.82745,12.652695,0);</v>
      </c>
    </row>
    <row r="21" spans="1:30" x14ac:dyDescent="0.2">
      <c r="A21" t="str">
        <f>+'MBI DIRECTORIO'!A21</f>
        <v>VSR</v>
      </c>
      <c r="B21" t="str">
        <f>+'MBI DIRECTORIO'!B21</f>
        <v>Cripton_China</v>
      </c>
      <c r="C21" t="str">
        <f>+'MBI DIRECTORIO'!C21</f>
        <v>14004807-18</v>
      </c>
      <c r="D21">
        <f>+'MBI DIRECTORIO'!D21</f>
        <v>2022</v>
      </c>
      <c r="E21" t="str">
        <f>+'MBI DIRECTORIO'!E21</f>
        <v>Enero</v>
      </c>
      <c r="F21" s="5">
        <f>+'MBI DIRECTORIO'!F21</f>
        <v>2.16</v>
      </c>
      <c r="G21" t="str">
        <f>+'MBI DIRECTORIO'!G21</f>
        <v>USD</v>
      </c>
      <c r="H21" s="5">
        <f>+'MBI DIRECTORIO'!H21</f>
        <v>702</v>
      </c>
      <c r="I21" s="5">
        <f>+'MBI DIRECTORIO'!I21</f>
        <v>174.89840254111061</v>
      </c>
      <c r="J21" s="5">
        <f>+'MBI DIRECTORIO'!J21</f>
        <v>0</v>
      </c>
      <c r="K21" s="5">
        <f>+'MBI DIRECTORIO'!K21</f>
        <v>70.2</v>
      </c>
      <c r="L21" s="5">
        <f>+'MBI DIRECTORIO'!L21</f>
        <v>2.6634289643429803</v>
      </c>
      <c r="M21" s="5">
        <f>+'MBI DIRECTORIO'!M21</f>
        <v>22.197620168067228</v>
      </c>
      <c r="N21" s="5">
        <f>+'MBI DIRECTORIO'!N21</f>
        <v>0.67344827586206912</v>
      </c>
      <c r="O21" s="5">
        <f>+'MBI DIRECTORIO'!O21</f>
        <v>0.9</v>
      </c>
      <c r="P21" s="5">
        <f>+'MBI DIRECTORIO'!P21</f>
        <v>8.6172413793103461E-2</v>
      </c>
      <c r="Q21" s="5">
        <f>+'MBI DIRECTORIO'!Q21</f>
        <v>2.4174390677579276</v>
      </c>
      <c r="R21" s="5">
        <f>+'MBI DIRECTORIO'!R21</f>
        <v>0</v>
      </c>
      <c r="S21" s="5">
        <f>+'MBI DIRECTORIO'!S21</f>
        <v>0</v>
      </c>
      <c r="T21" s="5">
        <f>+'MBI DIRECTORIO'!T21</f>
        <v>0</v>
      </c>
      <c r="U21" s="5">
        <f>+'MBI DIRECTORIO'!U21</f>
        <v>0</v>
      </c>
      <c r="V21" s="5">
        <f>+'MBI DIRECTORIO'!V21</f>
        <v>0</v>
      </c>
      <c r="W21" s="5">
        <f>+'MBI DIRECTORIO'!W21</f>
        <v>0</v>
      </c>
      <c r="X21" s="5">
        <f>+'MBI DIRECTORIO'!X21</f>
        <v>0</v>
      </c>
      <c r="Y21" s="5">
        <f>+'MBI DIRECTORIO'!Y21</f>
        <v>36.00752229199108</v>
      </c>
      <c r="Z21" s="5">
        <f>+'MBI DIRECTORIO'!Z21</f>
        <v>9.7328423665107522</v>
      </c>
      <c r="AA21" s="5">
        <f>+'MBI DIRECTORIO'!AA21</f>
        <v>0</v>
      </c>
      <c r="AB21" s="5" t="str">
        <f>+'MBI DIRECTORIO'!AG21</f>
        <v>Cripton China</v>
      </c>
      <c r="AD21" t="str">
        <f t="shared" si="2"/>
        <v>INSERT INTO TABLA_PRESUPUESTO_COMERCIAL VALUES ('VSR','Cripton_China','14004807-18',2022,'Enero',2.16,'USD',702,174.898403,0,70.2,2.663429,22.19762,0.673448,0.9,0.086172,2.417439,0,0,0,0,0,0,0,36.007522,9.732842,0);</v>
      </c>
    </row>
    <row r="22" spans="1:30" x14ac:dyDescent="0.2">
      <c r="A22" t="str">
        <f>+'MBI DIRECTORIO'!A22</f>
        <v>VSR</v>
      </c>
      <c r="B22" t="str">
        <f>+'MBI DIRECTORIO'!B22</f>
        <v>Cripton_China</v>
      </c>
      <c r="C22" t="str">
        <f>+'MBI DIRECTORIO'!C22</f>
        <v>14005073-18</v>
      </c>
      <c r="D22">
        <f>+'MBI DIRECTORIO'!D22</f>
        <v>2022</v>
      </c>
      <c r="E22" t="str">
        <f>+'MBI DIRECTORIO'!E22</f>
        <v>Enero</v>
      </c>
      <c r="F22" s="5">
        <f>+'MBI DIRECTORIO'!F22</f>
        <v>6.48</v>
      </c>
      <c r="G22" t="str">
        <f>+'MBI DIRECTORIO'!G22</f>
        <v>USD</v>
      </c>
      <c r="H22" s="5">
        <f>+'MBI DIRECTORIO'!H22</f>
        <v>1166.4000000000001</v>
      </c>
      <c r="I22" s="5">
        <f>+'MBI DIRECTORIO'!I22</f>
        <v>494.48691887945864</v>
      </c>
      <c r="J22" s="5">
        <f>+'MBI DIRECTORIO'!J22</f>
        <v>0</v>
      </c>
      <c r="K22" s="5">
        <f>+'MBI DIRECTORIO'!K22</f>
        <v>116.64000000000001</v>
      </c>
      <c r="L22" s="5">
        <f>+'MBI DIRECTORIO'!L22</f>
        <v>7.9902868930289417</v>
      </c>
      <c r="M22" s="5">
        <f>+'MBI DIRECTORIO'!M22</f>
        <v>38.404860504201679</v>
      </c>
      <c r="N22" s="5">
        <f>+'MBI DIRECTORIO'!N22</f>
        <v>2.0203448275862073</v>
      </c>
      <c r="O22" s="5">
        <f>+'MBI DIRECTORIO'!O22</f>
        <v>2.7</v>
      </c>
      <c r="P22" s="5">
        <f>+'MBI DIRECTORIO'!P22</f>
        <v>0.25851724137931037</v>
      </c>
      <c r="Q22" s="5">
        <f>+'MBI DIRECTORIO'!Q22</f>
        <v>4.0166679895054802</v>
      </c>
      <c r="R22" s="5">
        <f>+'MBI DIRECTORIO'!R22</f>
        <v>0</v>
      </c>
      <c r="S22" s="5">
        <f>+'MBI DIRECTORIO'!S22</f>
        <v>0</v>
      </c>
      <c r="T22" s="5">
        <f>+'MBI DIRECTORIO'!T22</f>
        <v>0</v>
      </c>
      <c r="U22" s="5">
        <f>+'MBI DIRECTORIO'!U22</f>
        <v>0</v>
      </c>
      <c r="V22" s="5">
        <f>+'MBI DIRECTORIO'!V22</f>
        <v>0</v>
      </c>
      <c r="W22" s="5">
        <f>+'MBI DIRECTORIO'!W22</f>
        <v>0</v>
      </c>
      <c r="X22" s="5">
        <f>+'MBI DIRECTORIO'!X22</f>
        <v>0</v>
      </c>
      <c r="Y22" s="5">
        <f>+'MBI DIRECTORIO'!Y22</f>
        <v>76.598917662204926</v>
      </c>
      <c r="Z22" s="5">
        <f>+'MBI DIRECTORIO'!Z22</f>
        <v>29.198527099532257</v>
      </c>
      <c r="AA22" s="5">
        <f>+'MBI DIRECTORIO'!AA22</f>
        <v>0</v>
      </c>
      <c r="AB22" s="5" t="str">
        <f>+'MBI DIRECTORIO'!AG22</f>
        <v>Cripton China</v>
      </c>
      <c r="AD22" t="str">
        <f t="shared" si="2"/>
        <v>INSERT INTO TABLA_PRESUPUESTO_COMERCIAL VALUES ('VSR','Cripton_China','14005073-18',2022,'Enero',6.48,'USD',1166.4,494.486919,0,116.64,7.990287,38.404861,2.020345,2.7,0.258517,4.016668,0,0,0,0,0,0,0,76.598918,29.198527,0);</v>
      </c>
    </row>
    <row r="23" spans="1:30" x14ac:dyDescent="0.2">
      <c r="A23" t="str">
        <f>+'MBI DIRECTORIO'!A23</f>
        <v>VSR</v>
      </c>
      <c r="B23" t="str">
        <f>+'MBI DIRECTORIO'!B23</f>
        <v>Cripton_China</v>
      </c>
      <c r="C23" t="str">
        <f>+'MBI DIRECTORIO'!C23</f>
        <v>14004339-19</v>
      </c>
      <c r="D23">
        <f>+'MBI DIRECTORIO'!D23</f>
        <v>2022</v>
      </c>
      <c r="E23" t="str">
        <f>+'MBI DIRECTORIO'!E23</f>
        <v>Enero</v>
      </c>
      <c r="F23" s="5">
        <f>+'MBI DIRECTORIO'!F23</f>
        <v>64.8</v>
      </c>
      <c r="G23" t="str">
        <f>+'MBI DIRECTORIO'!G23</f>
        <v>USD</v>
      </c>
      <c r="H23" s="5">
        <f>+'MBI DIRECTORIO'!H23</f>
        <v>2916</v>
      </c>
      <c r="I23" s="5">
        <f>+'MBI DIRECTORIO'!I23</f>
        <v>1246.4691125693341</v>
      </c>
      <c r="J23" s="5">
        <f>+'MBI DIRECTORIO'!J23</f>
        <v>0</v>
      </c>
      <c r="K23" s="5">
        <f>+'MBI DIRECTORIO'!K23</f>
        <v>291.59999999999997</v>
      </c>
      <c r="L23" s="5">
        <f>+'MBI DIRECTORIO'!L23</f>
        <v>79.902868930289401</v>
      </c>
      <c r="M23" s="5">
        <f>+'MBI DIRECTORIO'!M23</f>
        <v>121.60860504201679</v>
      </c>
      <c r="N23" s="5">
        <f>+'MBI DIRECTORIO'!N23</f>
        <v>20.203448275862069</v>
      </c>
      <c r="O23" s="5">
        <f>+'MBI DIRECTORIO'!O23</f>
        <v>27</v>
      </c>
      <c r="P23" s="5">
        <f>+'MBI DIRECTORIO'!P23</f>
        <v>2.5851724137931034</v>
      </c>
      <c r="Q23" s="5">
        <f>+'MBI DIRECTORIO'!Q23</f>
        <v>10.0416699737637</v>
      </c>
      <c r="R23" s="5">
        <f>+'MBI DIRECTORIO'!R23</f>
        <v>0</v>
      </c>
      <c r="S23" s="5">
        <f>+'MBI DIRECTORIO'!S23</f>
        <v>0</v>
      </c>
      <c r="T23" s="5">
        <f>+'MBI DIRECTORIO'!T23</f>
        <v>0</v>
      </c>
      <c r="U23" s="5">
        <f>+'MBI DIRECTORIO'!U23</f>
        <v>0</v>
      </c>
      <c r="V23" s="5">
        <f>+'MBI DIRECTORIO'!V23</f>
        <v>0</v>
      </c>
      <c r="W23" s="5">
        <f>+'MBI DIRECTORIO'!W23</f>
        <v>0</v>
      </c>
      <c r="X23" s="5">
        <f>+'MBI DIRECTORIO'!X23</f>
        <v>0</v>
      </c>
      <c r="Y23" s="5">
        <f>+'MBI DIRECTORIO'!Y23</f>
        <v>473.42416670075812</v>
      </c>
      <c r="Z23" s="5">
        <f>+'MBI DIRECTORIO'!Z23</f>
        <v>291.98527099532248</v>
      </c>
      <c r="AA23" s="5">
        <f>+'MBI DIRECTORIO'!AA23</f>
        <v>0</v>
      </c>
      <c r="AB23" s="5" t="str">
        <f>+'MBI DIRECTORIO'!AG23</f>
        <v>Cripton China</v>
      </c>
      <c r="AD23" t="str">
        <f t="shared" si="2"/>
        <v>INSERT INTO TABLA_PRESUPUESTO_COMERCIAL VALUES ('VSR','Cripton_China','14004339-19',2022,'Enero',64.8,'USD',2916,1246.469113,0,291.6,79.902869,121.608605,20.203448,27,2.585172,10.04167,0,0,0,0,0,0,0,473.424167,291.985271,0);</v>
      </c>
    </row>
    <row r="24" spans="1:30" x14ac:dyDescent="0.2">
      <c r="A24" t="str">
        <f>+'MBI DIRECTORIO'!A24</f>
        <v>VSR</v>
      </c>
      <c r="B24" t="str">
        <f>+'MBI DIRECTORIO'!B24</f>
        <v>Cripton_China</v>
      </c>
      <c r="C24" t="str">
        <f>+'MBI DIRECTORIO'!C24</f>
        <v>14004806-17</v>
      </c>
      <c r="D24">
        <f>+'MBI DIRECTORIO'!D24</f>
        <v>2022</v>
      </c>
      <c r="E24" t="str">
        <f>+'MBI DIRECTORIO'!E24</f>
        <v>Enero</v>
      </c>
      <c r="F24" s="5">
        <f>+'MBI DIRECTORIO'!F24</f>
        <v>21.599999999999998</v>
      </c>
      <c r="G24" t="str">
        <f>+'MBI DIRECTORIO'!G24</f>
        <v>USD</v>
      </c>
      <c r="H24" s="5">
        <f>+'MBI DIRECTORIO'!H24</f>
        <v>1727.9999999999998</v>
      </c>
      <c r="I24" s="5">
        <f>+'MBI DIRECTORIO'!I24</f>
        <v>608.86138342962499</v>
      </c>
      <c r="J24" s="5">
        <f>+'MBI DIRECTORIO'!J24</f>
        <v>0</v>
      </c>
      <c r="K24" s="5">
        <f>+'MBI DIRECTORIO'!K24</f>
        <v>172.79999999999998</v>
      </c>
      <c r="L24" s="5">
        <f>+'MBI DIRECTORIO'!L24</f>
        <v>26.634289643429799</v>
      </c>
      <c r="M24" s="5">
        <f>+'MBI DIRECTORIO'!M24</f>
        <v>63.216201680672263</v>
      </c>
      <c r="N24" s="5">
        <f>+'MBI DIRECTORIO'!N24</f>
        <v>6.7344827586206897</v>
      </c>
      <c r="O24" s="5">
        <f>+'MBI DIRECTORIO'!O24</f>
        <v>8.9999999999999982</v>
      </c>
      <c r="P24" s="5">
        <f>+'MBI DIRECTORIO'!P24</f>
        <v>0.86172413793103442</v>
      </c>
      <c r="Q24" s="5">
        <f>+'MBI DIRECTORIO'!Q24</f>
        <v>5.950619243711821</v>
      </c>
      <c r="R24" s="5">
        <f>+'MBI DIRECTORIO'!R24</f>
        <v>0</v>
      </c>
      <c r="S24" s="5">
        <f>+'MBI DIRECTORIO'!S24</f>
        <v>0</v>
      </c>
      <c r="T24" s="5">
        <f>+'MBI DIRECTORIO'!T24</f>
        <v>0</v>
      </c>
      <c r="U24" s="5">
        <f>+'MBI DIRECTORIO'!U24</f>
        <v>0</v>
      </c>
      <c r="V24" s="5">
        <f>+'MBI DIRECTORIO'!V24</f>
        <v>0</v>
      </c>
      <c r="W24" s="5">
        <f>+'MBI DIRECTORIO'!W24</f>
        <v>0</v>
      </c>
      <c r="X24" s="5">
        <f>+'MBI DIRECTORIO'!X24</f>
        <v>0</v>
      </c>
      <c r="Y24" s="5">
        <f>+'MBI DIRECTORIO'!Y24</f>
        <v>183.09145148604333</v>
      </c>
      <c r="Z24" s="5">
        <f>+'MBI DIRECTORIO'!Z24</f>
        <v>97.328423665107493</v>
      </c>
      <c r="AA24" s="5">
        <f>+'MBI DIRECTORIO'!AA24</f>
        <v>0</v>
      </c>
      <c r="AB24" s="5" t="str">
        <f>+'MBI DIRECTORIO'!AG24</f>
        <v>Cripton China</v>
      </c>
      <c r="AD24" t="str">
        <f t="shared" si="2"/>
        <v>INSERT INTO TABLA_PRESUPUESTO_COMERCIAL VALUES ('VSR','Cripton_China','14004806-17',2022,'Enero',21.6,'USD',1728,608.861383,0,172.8,26.63429,63.216202,6.734483,9,0.861724,5.950619,0,0,0,0,0,0,0,183.091451,97.328424,0);</v>
      </c>
    </row>
    <row r="25" spans="1:30" x14ac:dyDescent="0.2">
      <c r="A25" t="str">
        <f>+'MBI DIRECTORIO'!A25</f>
        <v>VSR</v>
      </c>
      <c r="B25" t="str">
        <f>+'MBI DIRECTORIO'!B25</f>
        <v>Cripton_China</v>
      </c>
      <c r="C25" t="str">
        <f>+'MBI DIRECTORIO'!C25</f>
        <v>14004965-17</v>
      </c>
      <c r="D25">
        <f>+'MBI DIRECTORIO'!D25</f>
        <v>2022</v>
      </c>
      <c r="E25" t="str">
        <f>+'MBI DIRECTORIO'!E25</f>
        <v>Enero</v>
      </c>
      <c r="F25" s="5">
        <f>+'MBI DIRECTORIO'!F25</f>
        <v>2.16</v>
      </c>
      <c r="G25" t="str">
        <f>+'MBI DIRECTORIO'!G25</f>
        <v>USD</v>
      </c>
      <c r="H25" s="5">
        <f>+'MBI DIRECTORIO'!H25</f>
        <v>216</v>
      </c>
      <c r="I25" s="5">
        <f>+'MBI DIRECTORIO'!I25</f>
        <v>137.5776717615887</v>
      </c>
      <c r="J25" s="5">
        <f>+'MBI DIRECTORIO'!J25</f>
        <v>0</v>
      </c>
      <c r="K25" s="5">
        <f>+'MBI DIRECTORIO'!K25</f>
        <v>21.6</v>
      </c>
      <c r="L25" s="5">
        <f>+'MBI DIRECTORIO'!L25</f>
        <v>2.6634289643429803</v>
      </c>
      <c r="M25" s="5">
        <f>+'MBI DIRECTORIO'!M25</f>
        <v>7.6176201680672273</v>
      </c>
      <c r="N25" s="5">
        <f>+'MBI DIRECTORIO'!N25</f>
        <v>0.67344827586206912</v>
      </c>
      <c r="O25" s="5">
        <f>+'MBI DIRECTORIO'!O25</f>
        <v>0.9</v>
      </c>
      <c r="P25" s="5">
        <f>+'MBI DIRECTORIO'!P25</f>
        <v>8.6172413793103461E-2</v>
      </c>
      <c r="Q25" s="5">
        <f>+'MBI DIRECTORIO'!Q25</f>
        <v>0.74382740546397774</v>
      </c>
      <c r="R25" s="5">
        <f>+'MBI DIRECTORIO'!R25</f>
        <v>0</v>
      </c>
      <c r="S25" s="5">
        <f>+'MBI DIRECTORIO'!S25</f>
        <v>0</v>
      </c>
      <c r="T25" s="5">
        <f>+'MBI DIRECTORIO'!T25</f>
        <v>0</v>
      </c>
      <c r="U25" s="5">
        <f>+'MBI DIRECTORIO'!U25</f>
        <v>0</v>
      </c>
      <c r="V25" s="5">
        <f>+'MBI DIRECTORIO'!V25</f>
        <v>0</v>
      </c>
      <c r="W25" s="5">
        <f>+'MBI DIRECTORIO'!W25</f>
        <v>0</v>
      </c>
      <c r="X25" s="5">
        <f>+'MBI DIRECTORIO'!X25</f>
        <v>0</v>
      </c>
      <c r="Y25" s="5">
        <f>+'MBI DIRECTORIO'!Y25</f>
        <v>19.753910629697131</v>
      </c>
      <c r="Z25" s="5">
        <f>+'MBI DIRECTORIO'!Z25</f>
        <v>9.7328423665107522</v>
      </c>
      <c r="AA25" s="5">
        <f>+'MBI DIRECTORIO'!AA25</f>
        <v>0</v>
      </c>
      <c r="AB25" s="5" t="str">
        <f>+'MBI DIRECTORIO'!AG25</f>
        <v>Cripton China</v>
      </c>
      <c r="AD25" t="str">
        <f t="shared" si="2"/>
        <v>INSERT INTO TABLA_PRESUPUESTO_COMERCIAL VALUES ('VSR','Cripton_China','14004965-17',2022,'Enero',2.16,'USD',216,137.577672,0,21.6,2.663429,7.61762,0.673448,0.9,0.086172,0.743827,0,0,0,0,0,0,0,19.753911,9.732842,0);</v>
      </c>
    </row>
    <row r="26" spans="1:30" x14ac:dyDescent="0.2">
      <c r="A26" t="str">
        <f>+'MBI DIRECTORIO'!A26</f>
        <v>VSR</v>
      </c>
      <c r="B26" t="str">
        <f>+'MBI DIRECTORIO'!B26</f>
        <v>Cripton_China</v>
      </c>
      <c r="C26" t="str">
        <f>+'MBI DIRECTORIO'!C26</f>
        <v>14004992-19</v>
      </c>
      <c r="D26">
        <f>+'MBI DIRECTORIO'!D26</f>
        <v>2022</v>
      </c>
      <c r="E26" t="str">
        <f>+'MBI DIRECTORIO'!E26</f>
        <v>Enero</v>
      </c>
      <c r="F26" s="5">
        <f>+'MBI DIRECTORIO'!F26</f>
        <v>43.199999999999996</v>
      </c>
      <c r="G26" t="str">
        <f>+'MBI DIRECTORIO'!G26</f>
        <v>USD</v>
      </c>
      <c r="H26" s="5">
        <f>+'MBI DIRECTORIO'!H26</f>
        <v>1727.9999999999998</v>
      </c>
      <c r="I26" s="5">
        <f>+'MBI DIRECTORIO'!I26</f>
        <v>866.07540105123087</v>
      </c>
      <c r="J26" s="5">
        <f>+'MBI DIRECTORIO'!J26</f>
        <v>0</v>
      </c>
      <c r="K26" s="5">
        <f>+'MBI DIRECTORIO'!K26</f>
        <v>172.79999999999998</v>
      </c>
      <c r="L26" s="5">
        <f>+'MBI DIRECTORIO'!L26</f>
        <v>53.268579286859598</v>
      </c>
      <c r="M26" s="5">
        <f>+'MBI DIRECTORIO'!M26</f>
        <v>74.592403361344523</v>
      </c>
      <c r="N26" s="5">
        <f>+'MBI DIRECTORIO'!N26</f>
        <v>13.468965517241379</v>
      </c>
      <c r="O26" s="5">
        <f>+'MBI DIRECTORIO'!O26</f>
        <v>17.999999999999996</v>
      </c>
      <c r="P26" s="5">
        <f>+'MBI DIRECTORIO'!P26</f>
        <v>1.7234482758620688</v>
      </c>
      <c r="Q26" s="5">
        <f>+'MBI DIRECTORIO'!Q26</f>
        <v>5.950619243711821</v>
      </c>
      <c r="R26" s="5">
        <f>+'MBI DIRECTORIO'!R26</f>
        <v>0</v>
      </c>
      <c r="S26" s="5">
        <f>+'MBI DIRECTORIO'!S26</f>
        <v>0</v>
      </c>
      <c r="T26" s="5">
        <f>+'MBI DIRECTORIO'!T26</f>
        <v>0</v>
      </c>
      <c r="U26" s="5">
        <f>+'MBI DIRECTORIO'!U26</f>
        <v>0</v>
      </c>
      <c r="V26" s="5">
        <f>+'MBI DIRECTORIO'!V26</f>
        <v>0</v>
      </c>
      <c r="W26" s="5">
        <f>+'MBI DIRECTORIO'!W26</f>
        <v>0</v>
      </c>
      <c r="X26" s="5">
        <f>+'MBI DIRECTORIO'!X26</f>
        <v>0</v>
      </c>
      <c r="Y26" s="5">
        <f>+'MBI DIRECTORIO'!Y26</f>
        <v>308.39228372837476</v>
      </c>
      <c r="Z26" s="5">
        <f>+'MBI DIRECTORIO'!Z26</f>
        <v>194.65684733021499</v>
      </c>
      <c r="AA26" s="5">
        <f>+'MBI DIRECTORIO'!AA26</f>
        <v>0</v>
      </c>
      <c r="AB26" s="5" t="str">
        <f>+'MBI DIRECTORIO'!AG26</f>
        <v>Cripton China</v>
      </c>
      <c r="AD26" t="str">
        <f t="shared" si="2"/>
        <v>INSERT INTO TABLA_PRESUPUESTO_COMERCIAL VALUES ('VSR','Cripton_China','14004992-19',2022,'Enero',43.2,'USD',1728,866.075401,0,172.8,53.268579,74.592403,13.468966,18,1.723448,5.950619,0,0,0,0,0,0,0,308.392284,194.656847,0);</v>
      </c>
    </row>
    <row r="27" spans="1:30" x14ac:dyDescent="0.2">
      <c r="A27" t="str">
        <f>+'MBI DIRECTORIO'!A27</f>
        <v>VSR</v>
      </c>
      <c r="B27" t="str">
        <f>+'MBI DIRECTORIO'!B27</f>
        <v>Cripton_China</v>
      </c>
      <c r="C27" t="str">
        <f>+'MBI DIRECTORIO'!C27</f>
        <v>14004971-20</v>
      </c>
      <c r="D27">
        <f>+'MBI DIRECTORIO'!D27</f>
        <v>2022</v>
      </c>
      <c r="E27" t="str">
        <f>+'MBI DIRECTORIO'!E27</f>
        <v>Enero</v>
      </c>
      <c r="F27" s="5">
        <f>+'MBI DIRECTORIO'!F27</f>
        <v>259.2</v>
      </c>
      <c r="G27" t="str">
        <f>+'MBI DIRECTORIO'!G27</f>
        <v>USD</v>
      </c>
      <c r="H27" s="5">
        <f>+'MBI DIRECTORIO'!H27</f>
        <v>6480</v>
      </c>
      <c r="I27" s="5">
        <f>+'MBI DIRECTORIO'!I27</f>
        <v>4417.1856518953864</v>
      </c>
      <c r="J27" s="5">
        <f>+'MBI DIRECTORIO'!J27</f>
        <v>0</v>
      </c>
      <c r="K27" s="5">
        <f>+'MBI DIRECTORIO'!K27</f>
        <v>648</v>
      </c>
      <c r="L27" s="5">
        <f>+'MBI DIRECTORIO'!L27</f>
        <v>319.6114757211576</v>
      </c>
      <c r="M27" s="5">
        <f>+'MBI DIRECTORIO'!M27</f>
        <v>330.91442016806724</v>
      </c>
      <c r="N27" s="5">
        <f>+'MBI DIRECTORIO'!N27</f>
        <v>80.813793103448276</v>
      </c>
      <c r="O27" s="5">
        <f>+'MBI DIRECTORIO'!O27</f>
        <v>108</v>
      </c>
      <c r="P27" s="5">
        <f>+'MBI DIRECTORIO'!P27</f>
        <v>10.340689655172413</v>
      </c>
      <c r="Q27" s="5">
        <f>+'MBI DIRECTORIO'!Q27</f>
        <v>22.314822163919334</v>
      </c>
      <c r="R27" s="5">
        <f>+'MBI DIRECTORIO'!R27</f>
        <v>0</v>
      </c>
      <c r="S27" s="5">
        <f>+'MBI DIRECTORIO'!S27</f>
        <v>0</v>
      </c>
      <c r="T27" s="5">
        <f>+'MBI DIRECTORIO'!T27</f>
        <v>0</v>
      </c>
      <c r="U27" s="5">
        <f>+'MBI DIRECTORIO'!U27</f>
        <v>0</v>
      </c>
      <c r="V27" s="5">
        <f>+'MBI DIRECTORIO'!V27</f>
        <v>0</v>
      </c>
      <c r="W27" s="5">
        <f>+'MBI DIRECTORIO'!W27</f>
        <v>0</v>
      </c>
      <c r="X27" s="5">
        <f>+'MBI DIRECTORIO'!X27</f>
        <v>0</v>
      </c>
      <c r="Y27" s="5">
        <f>+'MBI DIRECTORIO'!Y27</f>
        <v>1720.3248090718973</v>
      </c>
      <c r="Z27" s="5">
        <f>+'MBI DIRECTORIO'!Z27</f>
        <v>1167.9410839812899</v>
      </c>
      <c r="AA27" s="5">
        <f>+'MBI DIRECTORIO'!AA27</f>
        <v>0</v>
      </c>
      <c r="AB27" s="5" t="str">
        <f>+'MBI DIRECTORIO'!AG27</f>
        <v>Cripton China</v>
      </c>
      <c r="AD27" t="str">
        <f t="shared" si="2"/>
        <v>INSERT INTO TABLA_PRESUPUESTO_COMERCIAL VALUES ('VSR','Cripton_China','14004971-20',2022,'Enero',259.2,'USD',6480,4417.185652,0,648,319.611476,330.91442,80.813793,108,10.34069,22.314822,0,0,0,0,0,0,0,1720.324809,1167.941084,0);</v>
      </c>
    </row>
    <row r="28" spans="1:30" x14ac:dyDescent="0.2">
      <c r="A28" t="str">
        <f>+'MBI DIRECTORIO'!A28</f>
        <v>VSR</v>
      </c>
      <c r="B28" t="str">
        <f>+'MBI DIRECTORIO'!B28</f>
        <v>Cripton_China</v>
      </c>
      <c r="C28" t="str">
        <f>+'MBI DIRECTORIO'!C28</f>
        <v>14004990-20</v>
      </c>
      <c r="D28">
        <f>+'MBI DIRECTORIO'!D28</f>
        <v>2022</v>
      </c>
      <c r="E28" t="str">
        <f>+'MBI DIRECTORIO'!E28</f>
        <v>Enero</v>
      </c>
      <c r="F28" s="5">
        <f>+'MBI DIRECTORIO'!F28</f>
        <v>112.32000000000001</v>
      </c>
      <c r="G28" t="str">
        <f>+'MBI DIRECTORIO'!G28</f>
        <v>USD</v>
      </c>
      <c r="H28" s="5">
        <f>+'MBI DIRECTORIO'!H28</f>
        <v>3369.6000000000004</v>
      </c>
      <c r="I28" s="5">
        <f>+'MBI DIRECTORIO'!I28</f>
        <v>1748.2087170933783</v>
      </c>
      <c r="J28" s="5">
        <f>+'MBI DIRECTORIO'!J28</f>
        <v>0</v>
      </c>
      <c r="K28" s="5">
        <f>+'MBI DIRECTORIO'!K28</f>
        <v>336.96000000000004</v>
      </c>
      <c r="L28" s="5">
        <f>+'MBI DIRECTORIO'!L28</f>
        <v>138.49830614583499</v>
      </c>
      <c r="M28" s="5">
        <f>+'MBI DIRECTORIO'!M28</f>
        <v>160.24424873949579</v>
      </c>
      <c r="N28" s="5">
        <f>+'MBI DIRECTORIO'!N28</f>
        <v>35.019310344827588</v>
      </c>
      <c r="O28" s="5">
        <f>+'MBI DIRECTORIO'!O28</f>
        <v>46.8</v>
      </c>
      <c r="P28" s="5">
        <f>+'MBI DIRECTORIO'!P28</f>
        <v>4.4809655172413798</v>
      </c>
      <c r="Q28" s="5">
        <f>+'MBI DIRECTORIO'!Q28</f>
        <v>11.603707525238054</v>
      </c>
      <c r="R28" s="5">
        <f>+'MBI DIRECTORIO'!R28</f>
        <v>0</v>
      </c>
      <c r="S28" s="5">
        <f>+'MBI DIRECTORIO'!S28</f>
        <v>0</v>
      </c>
      <c r="T28" s="5">
        <f>+'MBI DIRECTORIO'!T28</f>
        <v>0</v>
      </c>
      <c r="U28" s="5">
        <f>+'MBI DIRECTORIO'!U28</f>
        <v>0</v>
      </c>
      <c r="V28" s="5">
        <f>+'MBI DIRECTORIO'!V28</f>
        <v>0</v>
      </c>
      <c r="W28" s="5">
        <f>+'MBI DIRECTORIO'!W28</f>
        <v>0</v>
      </c>
      <c r="X28" s="5">
        <f>+'MBI DIRECTORIO'!X28</f>
        <v>0</v>
      </c>
      <c r="Y28" s="5">
        <f>+'MBI DIRECTORIO'!Y28</f>
        <v>764.25603518536184</v>
      </c>
      <c r="Z28" s="5">
        <f>+'MBI DIRECTORIO'!Z28</f>
        <v>506.10780305855906</v>
      </c>
      <c r="AA28" s="5">
        <f>+'MBI DIRECTORIO'!AA28</f>
        <v>0</v>
      </c>
      <c r="AB28" s="5" t="str">
        <f>+'MBI DIRECTORIO'!AG28</f>
        <v>Cripton China</v>
      </c>
      <c r="AD28" t="str">
        <f t="shared" si="2"/>
        <v>INSERT INTO TABLA_PRESUPUESTO_COMERCIAL VALUES ('VSR','Cripton_China','14004990-20',2022,'Enero',112.32,'USD',3369.6,1748.208717,0,336.96,138.498306,160.244249,35.01931,46.8,4.480966,11.603708,0,0,0,0,0,0,0,764.256035,506.107803,0);</v>
      </c>
    </row>
    <row r="29" spans="1:30" x14ac:dyDescent="0.2">
      <c r="A29" t="str">
        <f>+'MBI DIRECTORIO'!A29</f>
        <v>VSR</v>
      </c>
      <c r="B29" t="str">
        <f>+'MBI DIRECTORIO'!B29</f>
        <v>Cripton_China</v>
      </c>
      <c r="C29" t="str">
        <f>+'MBI DIRECTORIO'!C29</f>
        <v>14005163-18</v>
      </c>
      <c r="D29">
        <f>+'MBI DIRECTORIO'!D29</f>
        <v>2022</v>
      </c>
      <c r="E29" t="str">
        <f>+'MBI DIRECTORIO'!E29</f>
        <v>Enero</v>
      </c>
      <c r="F29" s="5">
        <f>+'MBI DIRECTORIO'!F29</f>
        <v>10.799999999999999</v>
      </c>
      <c r="G29" t="str">
        <f>+'MBI DIRECTORIO'!G29</f>
        <v>USD</v>
      </c>
      <c r="H29" s="5">
        <f>+'MBI DIRECTORIO'!H29</f>
        <v>863.99999999999989</v>
      </c>
      <c r="I29" s="5">
        <f>+'MBI DIRECTORIO'!I29</f>
        <v>584.16664606731547</v>
      </c>
      <c r="J29" s="5">
        <f>+'MBI DIRECTORIO'!J29</f>
        <v>0</v>
      </c>
      <c r="K29" s="5">
        <f>+'MBI DIRECTORIO'!K29</f>
        <v>86.399999999999991</v>
      </c>
      <c r="L29" s="5">
        <f>+'MBI DIRECTORIO'!L29</f>
        <v>13.3171448217149</v>
      </c>
      <c r="M29" s="5">
        <f>+'MBI DIRECTORIO'!M29</f>
        <v>31.608100840336132</v>
      </c>
      <c r="N29" s="5">
        <f>+'MBI DIRECTORIO'!N29</f>
        <v>3.3672413793103448</v>
      </c>
      <c r="O29" s="5">
        <f>+'MBI DIRECTORIO'!O29</f>
        <v>4.4999999999999991</v>
      </c>
      <c r="P29" s="5">
        <f>+'MBI DIRECTORIO'!P29</f>
        <v>0.43086206896551721</v>
      </c>
      <c r="Q29" s="5">
        <f>+'MBI DIRECTORIO'!Q29</f>
        <v>2.9753096218559105</v>
      </c>
      <c r="R29" s="5">
        <f>+'MBI DIRECTORIO'!R29</f>
        <v>0</v>
      </c>
      <c r="S29" s="5">
        <f>+'MBI DIRECTORIO'!S29</f>
        <v>0</v>
      </c>
      <c r="T29" s="5">
        <f>+'MBI DIRECTORIO'!T29</f>
        <v>0</v>
      </c>
      <c r="U29" s="5">
        <f>+'MBI DIRECTORIO'!U29</f>
        <v>0</v>
      </c>
      <c r="V29" s="5">
        <f>+'MBI DIRECTORIO'!V29</f>
        <v>0</v>
      </c>
      <c r="W29" s="5">
        <f>+'MBI DIRECTORIO'!W29</f>
        <v>0</v>
      </c>
      <c r="X29" s="5">
        <f>+'MBI DIRECTORIO'!X29</f>
        <v>0</v>
      </c>
      <c r="Y29" s="5">
        <f>+'MBI DIRECTORIO'!Y29</f>
        <v>91.545725743021663</v>
      </c>
      <c r="Z29" s="5">
        <f>+'MBI DIRECTORIO'!Z29</f>
        <v>48.664211832553747</v>
      </c>
      <c r="AA29" s="5">
        <f>+'MBI DIRECTORIO'!AA29</f>
        <v>0</v>
      </c>
      <c r="AB29" s="5" t="str">
        <f>+'MBI DIRECTORIO'!AG29</f>
        <v>Cripton China</v>
      </c>
      <c r="AD29" t="str">
        <f t="shared" si="2"/>
        <v>INSERT INTO TABLA_PRESUPUESTO_COMERCIAL VALUES ('VSR','Cripton_China','14005163-18',2022,'Enero',10.8,'USD',864,584.166646,0,86.4,13.317145,31.608101,3.367241,4.5,0.430862,2.97531,0,0,0,0,0,0,0,91.545726,48.664212,0);</v>
      </c>
    </row>
    <row r="30" spans="1:30" x14ac:dyDescent="0.2">
      <c r="A30" t="str">
        <f>+'MBI DIRECTORIO'!A30</f>
        <v>VSR</v>
      </c>
      <c r="B30" t="str">
        <f>+'MBI DIRECTORIO'!B30</f>
        <v>Cripton_China</v>
      </c>
      <c r="C30" t="str">
        <f>+'MBI DIRECTORIO'!C30</f>
        <v>14005143-17</v>
      </c>
      <c r="D30">
        <f>+'MBI DIRECTORIO'!D30</f>
        <v>2022</v>
      </c>
      <c r="E30" t="str">
        <f>+'MBI DIRECTORIO'!E30</f>
        <v>Enero</v>
      </c>
      <c r="F30" s="5">
        <f>+'MBI DIRECTORIO'!F30</f>
        <v>17.28</v>
      </c>
      <c r="G30" t="str">
        <f>+'MBI DIRECTORIO'!G30</f>
        <v>USD</v>
      </c>
      <c r="H30" s="5">
        <f>+'MBI DIRECTORIO'!H30</f>
        <v>1036.8000000000002</v>
      </c>
      <c r="I30" s="5">
        <f>+'MBI DIRECTORIO'!I30</f>
        <v>652.38104464569926</v>
      </c>
      <c r="J30" s="5">
        <f>+'MBI DIRECTORIO'!J30</f>
        <v>0</v>
      </c>
      <c r="K30" s="5">
        <f>+'MBI DIRECTORIO'!K30</f>
        <v>103.68</v>
      </c>
      <c r="L30" s="5">
        <f>+'MBI DIRECTORIO'!L30</f>
        <v>21.307431714743842</v>
      </c>
      <c r="M30" s="5">
        <f>+'MBI DIRECTORIO'!M30</f>
        <v>40.204961344537814</v>
      </c>
      <c r="N30" s="5">
        <f>+'MBI DIRECTORIO'!N30</f>
        <v>5.387586206896553</v>
      </c>
      <c r="O30" s="5">
        <f>+'MBI DIRECTORIO'!O30</f>
        <v>7.2</v>
      </c>
      <c r="P30" s="5">
        <f>+'MBI DIRECTORIO'!P30</f>
        <v>0.68937931034482769</v>
      </c>
      <c r="Q30" s="5">
        <f>+'MBI DIRECTORIO'!Q30</f>
        <v>3.570371546227094</v>
      </c>
      <c r="R30" s="5">
        <f>+'MBI DIRECTORIO'!R30</f>
        <v>0</v>
      </c>
      <c r="S30" s="5">
        <f>+'MBI DIRECTORIO'!S30</f>
        <v>0</v>
      </c>
      <c r="T30" s="5">
        <f>+'MBI DIRECTORIO'!T30</f>
        <v>0</v>
      </c>
      <c r="U30" s="5">
        <f>+'MBI DIRECTORIO'!U30</f>
        <v>0</v>
      </c>
      <c r="V30" s="5">
        <f>+'MBI DIRECTORIO'!V30</f>
        <v>0</v>
      </c>
      <c r="W30" s="5">
        <f>+'MBI DIRECTORIO'!W30</f>
        <v>0</v>
      </c>
      <c r="X30" s="5">
        <f>+'MBI DIRECTORIO'!X30</f>
        <v>0</v>
      </c>
      <c r="Y30" s="5">
        <f>+'MBI DIRECTORIO'!Y30</f>
        <v>134.91503734009231</v>
      </c>
      <c r="Z30" s="5">
        <f>+'MBI DIRECTORIO'!Z30</f>
        <v>77.862738932086017</v>
      </c>
      <c r="AA30" s="5">
        <f>+'MBI DIRECTORIO'!AA30</f>
        <v>0</v>
      </c>
      <c r="AB30" s="5" t="str">
        <f>+'MBI DIRECTORIO'!AG30</f>
        <v>Cripton China</v>
      </c>
      <c r="AD30" t="str">
        <f t="shared" si="2"/>
        <v>INSERT INTO TABLA_PRESUPUESTO_COMERCIAL VALUES ('VSR','Cripton_China','14005143-17',2022,'Enero',17.28,'USD',1036.8,652.381045,0,103.68,21.307432,40.204961,5.387586,7.2,0.689379,3.570372,0,0,0,0,0,0,0,134.915037,77.862739,0);</v>
      </c>
    </row>
    <row r="31" spans="1:30" x14ac:dyDescent="0.2">
      <c r="A31" t="str">
        <f>+'MBI DIRECTORIO'!A31</f>
        <v>VSR</v>
      </c>
      <c r="B31" t="str">
        <f>+'MBI DIRECTORIO'!B31</f>
        <v>Cripton_China</v>
      </c>
      <c r="C31" t="str">
        <f>+'MBI DIRECTORIO'!C31</f>
        <v>14005087-20</v>
      </c>
      <c r="D31">
        <f>+'MBI DIRECTORIO'!D31</f>
        <v>2022</v>
      </c>
      <c r="E31" t="str">
        <f>+'MBI DIRECTORIO'!E31</f>
        <v>Enero</v>
      </c>
      <c r="F31" s="5">
        <f>+'MBI DIRECTORIO'!F31</f>
        <v>21.599999999999998</v>
      </c>
      <c r="G31" t="str">
        <f>+'MBI DIRECTORIO'!G31</f>
        <v>USD</v>
      </c>
      <c r="H31" s="5">
        <f>+'MBI DIRECTORIO'!H31</f>
        <v>1187.9999999999998</v>
      </c>
      <c r="I31" s="5">
        <f>+'MBI DIRECTORIO'!I31</f>
        <v>443.17056357857797</v>
      </c>
      <c r="J31" s="5">
        <f>+'MBI DIRECTORIO'!J31</f>
        <v>0</v>
      </c>
      <c r="K31" s="5">
        <f>+'MBI DIRECTORIO'!K31</f>
        <v>118.79999999999998</v>
      </c>
      <c r="L31" s="5">
        <f>+'MBI DIRECTORIO'!L31</f>
        <v>26.634289643429799</v>
      </c>
      <c r="M31" s="5">
        <f>+'MBI DIRECTORIO'!M31</f>
        <v>47.01620168067226</v>
      </c>
      <c r="N31" s="5">
        <f>+'MBI DIRECTORIO'!N31</f>
        <v>6.7344827586206897</v>
      </c>
      <c r="O31" s="5">
        <f>+'MBI DIRECTORIO'!O31</f>
        <v>8.9999999999999982</v>
      </c>
      <c r="P31" s="5">
        <f>+'MBI DIRECTORIO'!P31</f>
        <v>0.86172413793103442</v>
      </c>
      <c r="Q31" s="5">
        <f>+'MBI DIRECTORIO'!Q31</f>
        <v>4.0910507300518768</v>
      </c>
      <c r="R31" s="5">
        <f>+'MBI DIRECTORIO'!R31</f>
        <v>0</v>
      </c>
      <c r="S31" s="5">
        <f>+'MBI DIRECTORIO'!S31</f>
        <v>0</v>
      </c>
      <c r="T31" s="5">
        <f>+'MBI DIRECTORIO'!T31</f>
        <v>0</v>
      </c>
      <c r="U31" s="5">
        <f>+'MBI DIRECTORIO'!U31</f>
        <v>0</v>
      </c>
      <c r="V31" s="5">
        <f>+'MBI DIRECTORIO'!V31</f>
        <v>0</v>
      </c>
      <c r="W31" s="5">
        <f>+'MBI DIRECTORIO'!W31</f>
        <v>0</v>
      </c>
      <c r="X31" s="5">
        <f>+'MBI DIRECTORIO'!X31</f>
        <v>0</v>
      </c>
      <c r="Y31" s="5">
        <f>+'MBI DIRECTORIO'!Y31</f>
        <v>165.03188297238336</v>
      </c>
      <c r="Z31" s="5">
        <f>+'MBI DIRECTORIO'!Z31</f>
        <v>97.328423665107493</v>
      </c>
      <c r="AA31" s="5">
        <f>+'MBI DIRECTORIO'!AA31</f>
        <v>0</v>
      </c>
      <c r="AB31" s="5" t="str">
        <f>+'MBI DIRECTORIO'!AG31</f>
        <v>Cripton China</v>
      </c>
      <c r="AD31" t="str">
        <f t="shared" si="2"/>
        <v>INSERT INTO TABLA_PRESUPUESTO_COMERCIAL VALUES ('VSR','Cripton_China','14005087-20',2022,'Enero',21.6,'USD',1188,443.170564,0,118.8,26.63429,47.016202,6.734483,9,0.861724,4.091051,0,0,0,0,0,0,0,165.031883,97.328424,0);</v>
      </c>
    </row>
    <row r="32" spans="1:30" x14ac:dyDescent="0.2">
      <c r="A32" t="str">
        <f>+'MBI DIRECTORIO'!A32</f>
        <v>VSR</v>
      </c>
      <c r="B32" t="str">
        <f>+'MBI DIRECTORIO'!B32</f>
        <v>Cripton_China</v>
      </c>
      <c r="C32" t="str">
        <f>+'MBI DIRECTORIO'!C32</f>
        <v>14005080-18</v>
      </c>
      <c r="D32">
        <f>+'MBI DIRECTORIO'!D32</f>
        <v>2022</v>
      </c>
      <c r="E32" t="str">
        <f>+'MBI DIRECTORIO'!E32</f>
        <v>Enero</v>
      </c>
      <c r="F32" s="5">
        <f>+'MBI DIRECTORIO'!F32</f>
        <v>2.16</v>
      </c>
      <c r="G32" t="str">
        <f>+'MBI DIRECTORIO'!G32</f>
        <v>USD</v>
      </c>
      <c r="H32" s="5">
        <f>+'MBI DIRECTORIO'!H32</f>
        <v>259.20000000000005</v>
      </c>
      <c r="I32" s="5">
        <f>+'MBI DIRECTORIO'!I32</f>
        <v>104.1870296326444</v>
      </c>
      <c r="J32" s="5">
        <f>+'MBI DIRECTORIO'!J32</f>
        <v>0</v>
      </c>
      <c r="K32" s="5">
        <f>+'MBI DIRECTORIO'!K32</f>
        <v>25.92</v>
      </c>
      <c r="L32" s="5">
        <f>+'MBI DIRECTORIO'!L32</f>
        <v>2.6634289643429803</v>
      </c>
      <c r="M32" s="5">
        <f>+'MBI DIRECTORIO'!M32</f>
        <v>8.9136201680672276</v>
      </c>
      <c r="N32" s="5">
        <f>+'MBI DIRECTORIO'!N32</f>
        <v>0.67344827586206912</v>
      </c>
      <c r="O32" s="5">
        <f>+'MBI DIRECTORIO'!O32</f>
        <v>0.9</v>
      </c>
      <c r="P32" s="5">
        <f>+'MBI DIRECTORIO'!P32</f>
        <v>8.6172413793103461E-2</v>
      </c>
      <c r="Q32" s="5">
        <f>+'MBI DIRECTORIO'!Q32</f>
        <v>0.89259288655677349</v>
      </c>
      <c r="R32" s="5">
        <f>+'MBI DIRECTORIO'!R32</f>
        <v>0</v>
      </c>
      <c r="S32" s="5">
        <f>+'MBI DIRECTORIO'!S32</f>
        <v>0</v>
      </c>
      <c r="T32" s="5">
        <f>+'MBI DIRECTORIO'!T32</f>
        <v>0</v>
      </c>
      <c r="U32" s="5">
        <f>+'MBI DIRECTORIO'!U32</f>
        <v>0</v>
      </c>
      <c r="V32" s="5">
        <f>+'MBI DIRECTORIO'!V32</f>
        <v>0</v>
      </c>
      <c r="W32" s="5">
        <f>+'MBI DIRECTORIO'!W32</f>
        <v>0</v>
      </c>
      <c r="X32" s="5">
        <f>+'MBI DIRECTORIO'!X32</f>
        <v>0</v>
      </c>
      <c r="Y32" s="5">
        <f>+'MBI DIRECTORIO'!Y32</f>
        <v>21.198676110789929</v>
      </c>
      <c r="Z32" s="5">
        <f>+'MBI DIRECTORIO'!Z32</f>
        <v>9.7328423665107522</v>
      </c>
      <c r="AA32" s="5">
        <f>+'MBI DIRECTORIO'!AA32</f>
        <v>0</v>
      </c>
      <c r="AB32" s="5" t="str">
        <f>+'MBI DIRECTORIO'!AG32</f>
        <v>Cripton China</v>
      </c>
      <c r="AD32" t="str">
        <f t="shared" si="2"/>
        <v>INSERT INTO TABLA_PRESUPUESTO_COMERCIAL VALUES ('VSR','Cripton_China','14005080-18',2022,'Enero',2.16,'USD',259.2,104.18703,0,25.92,2.663429,8.91362,0.673448,0.9,0.086172,0.892593,0,0,0,0,0,0,0,21.198676,9.732842,0);</v>
      </c>
    </row>
    <row r="33" spans="1:30" x14ac:dyDescent="0.2">
      <c r="A33" t="str">
        <f>+'MBI DIRECTORIO'!A33</f>
        <v>VSR</v>
      </c>
      <c r="B33" t="str">
        <f>+'MBI DIRECTORIO'!B33</f>
        <v>Cripton_China</v>
      </c>
      <c r="C33" t="str">
        <f>+'MBI DIRECTORIO'!C33</f>
        <v>14004879-18</v>
      </c>
      <c r="D33">
        <f>+'MBI DIRECTORIO'!D33</f>
        <v>2022</v>
      </c>
      <c r="E33" t="str">
        <f>+'MBI DIRECTORIO'!E33</f>
        <v>Enero</v>
      </c>
      <c r="F33" s="5">
        <f>+'MBI DIRECTORIO'!F33</f>
        <v>2.16</v>
      </c>
      <c r="G33" t="str">
        <f>+'MBI DIRECTORIO'!G33</f>
        <v>USD</v>
      </c>
      <c r="H33" s="5">
        <f>+'MBI DIRECTORIO'!H33</f>
        <v>259.20000000000005</v>
      </c>
      <c r="I33" s="5">
        <f>+'MBI DIRECTORIO'!I33</f>
        <v>188.73122432775904</v>
      </c>
      <c r="J33" s="5">
        <f>+'MBI DIRECTORIO'!J33</f>
        <v>0</v>
      </c>
      <c r="K33" s="5">
        <f>+'MBI DIRECTORIO'!K33</f>
        <v>25.92</v>
      </c>
      <c r="L33" s="5">
        <f>+'MBI DIRECTORIO'!L33</f>
        <v>2.6634289643429803</v>
      </c>
      <c r="M33" s="5">
        <f>+'MBI DIRECTORIO'!M33</f>
        <v>8.9136201680672276</v>
      </c>
      <c r="N33" s="5">
        <f>+'MBI DIRECTORIO'!N33</f>
        <v>0.67344827586206912</v>
      </c>
      <c r="O33" s="5">
        <f>+'MBI DIRECTORIO'!O33</f>
        <v>0.9</v>
      </c>
      <c r="P33" s="5">
        <f>+'MBI DIRECTORIO'!P33</f>
        <v>8.6172413793103461E-2</v>
      </c>
      <c r="Q33" s="5">
        <f>+'MBI DIRECTORIO'!Q33</f>
        <v>0.89259288655677349</v>
      </c>
      <c r="R33" s="5">
        <f>+'MBI DIRECTORIO'!R33</f>
        <v>0</v>
      </c>
      <c r="S33" s="5">
        <f>+'MBI DIRECTORIO'!S33</f>
        <v>0</v>
      </c>
      <c r="T33" s="5">
        <f>+'MBI DIRECTORIO'!T33</f>
        <v>0</v>
      </c>
      <c r="U33" s="5">
        <f>+'MBI DIRECTORIO'!U33</f>
        <v>0</v>
      </c>
      <c r="V33" s="5">
        <f>+'MBI DIRECTORIO'!V33</f>
        <v>0</v>
      </c>
      <c r="W33" s="5">
        <f>+'MBI DIRECTORIO'!W33</f>
        <v>0</v>
      </c>
      <c r="X33" s="5">
        <f>+'MBI DIRECTORIO'!X33</f>
        <v>0</v>
      </c>
      <c r="Y33" s="5">
        <f>+'MBI DIRECTORIO'!Y33</f>
        <v>21.198676110789929</v>
      </c>
      <c r="Z33" s="5">
        <f>+'MBI DIRECTORIO'!Z33</f>
        <v>9.7328423665107522</v>
      </c>
      <c r="AA33" s="5">
        <f>+'MBI DIRECTORIO'!AA33</f>
        <v>0</v>
      </c>
      <c r="AB33" s="5" t="str">
        <f>+'MBI DIRECTORIO'!AG33</f>
        <v>Cripton China</v>
      </c>
      <c r="AD33" t="str">
        <f t="shared" si="2"/>
        <v>INSERT INTO TABLA_PRESUPUESTO_COMERCIAL VALUES ('VSR','Cripton_China','14004879-18',2022,'Enero',2.16,'USD',259.2,188.731224,0,25.92,2.663429,8.91362,0.673448,0.9,0.086172,0.892593,0,0,0,0,0,0,0,21.198676,9.732842,0);</v>
      </c>
    </row>
    <row r="34" spans="1:30" x14ac:dyDescent="0.2">
      <c r="A34" t="str">
        <f>+'MBI DIRECTORIO'!A34</f>
        <v>VSR</v>
      </c>
      <c r="B34" t="str">
        <f>+'MBI DIRECTORIO'!B34</f>
        <v>Cripton_China</v>
      </c>
      <c r="C34" t="str">
        <f>+'MBI DIRECTORIO'!C34</f>
        <v>14005089-20</v>
      </c>
      <c r="D34">
        <f>+'MBI DIRECTORIO'!D34</f>
        <v>2022</v>
      </c>
      <c r="E34" t="str">
        <f>+'MBI DIRECTORIO'!E34</f>
        <v>Enero</v>
      </c>
      <c r="F34" s="5">
        <f>+'MBI DIRECTORIO'!F34</f>
        <v>108</v>
      </c>
      <c r="G34" t="str">
        <f>+'MBI DIRECTORIO'!G34</f>
        <v>USD</v>
      </c>
      <c r="H34" s="5">
        <f>+'MBI DIRECTORIO'!H34</f>
        <v>4320</v>
      </c>
      <c r="I34" s="5">
        <f>+'MBI DIRECTORIO'!I34</f>
        <v>1831.3080994158688</v>
      </c>
      <c r="J34" s="5">
        <f>+'MBI DIRECTORIO'!J34</f>
        <v>0</v>
      </c>
      <c r="K34" s="5">
        <f>+'MBI DIRECTORIO'!K34</f>
        <v>432</v>
      </c>
      <c r="L34" s="5">
        <f>+'MBI DIRECTORIO'!L34</f>
        <v>133.17144821714902</v>
      </c>
      <c r="M34" s="5">
        <f>+'MBI DIRECTORIO'!M34</f>
        <v>186.48100840336133</v>
      </c>
      <c r="N34" s="5">
        <f>+'MBI DIRECTORIO'!N34</f>
        <v>33.672413793103445</v>
      </c>
      <c r="O34" s="5">
        <f>+'MBI DIRECTORIO'!O34</f>
        <v>45</v>
      </c>
      <c r="P34" s="5">
        <f>+'MBI DIRECTORIO'!P34</f>
        <v>4.3086206896551724</v>
      </c>
      <c r="Q34" s="5">
        <f>+'MBI DIRECTORIO'!Q34</f>
        <v>14.876548109279556</v>
      </c>
      <c r="R34" s="5">
        <f>+'MBI DIRECTORIO'!R34</f>
        <v>0</v>
      </c>
      <c r="S34" s="5">
        <f>+'MBI DIRECTORIO'!S34</f>
        <v>0</v>
      </c>
      <c r="T34" s="5">
        <f>+'MBI DIRECTORIO'!T34</f>
        <v>0</v>
      </c>
      <c r="U34" s="5">
        <f>+'MBI DIRECTORIO'!U34</f>
        <v>0</v>
      </c>
      <c r="V34" s="5">
        <f>+'MBI DIRECTORIO'!V34</f>
        <v>0</v>
      </c>
      <c r="W34" s="5">
        <f>+'MBI DIRECTORIO'!W34</f>
        <v>0</v>
      </c>
      <c r="X34" s="5">
        <f>+'MBI DIRECTORIO'!X34</f>
        <v>0</v>
      </c>
      <c r="Y34" s="5">
        <f>+'MBI DIRECTORIO'!Y34</f>
        <v>770.98070932093719</v>
      </c>
      <c r="Z34" s="5">
        <f>+'MBI DIRECTORIO'!Z34</f>
        <v>486.64211832553758</v>
      </c>
      <c r="AA34" s="5">
        <f>+'MBI DIRECTORIO'!AA34</f>
        <v>0</v>
      </c>
      <c r="AB34" s="5" t="str">
        <f>+'MBI DIRECTORIO'!AG34</f>
        <v>Cripton China</v>
      </c>
      <c r="AD34" t="str">
        <f t="shared" si="2"/>
        <v>INSERT INTO TABLA_PRESUPUESTO_COMERCIAL VALUES ('VSR','Cripton_China','14005089-20',2022,'Enero',108,'USD',4320,1831.308099,0,432,133.171448,186.481008,33.672414,45,4.308621,14.876548,0,0,0,0,0,0,0,770.980709,486.642118,0);</v>
      </c>
    </row>
    <row r="35" spans="1:30" x14ac:dyDescent="0.2">
      <c r="A35" t="str">
        <f>+'MBI DIRECTORIO'!A35</f>
        <v>VSR</v>
      </c>
      <c r="B35" t="str">
        <f>+'MBI DIRECTORIO'!B35</f>
        <v>Cripton_China</v>
      </c>
      <c r="C35" t="str">
        <f>+'MBI DIRECTORIO'!C35</f>
        <v>14005043-17</v>
      </c>
      <c r="D35">
        <f>+'MBI DIRECTORIO'!D35</f>
        <v>2022</v>
      </c>
      <c r="E35" t="str">
        <f>+'MBI DIRECTORIO'!E35</f>
        <v>Enero</v>
      </c>
      <c r="F35" s="5">
        <f>+'MBI DIRECTORIO'!F35</f>
        <v>17.28</v>
      </c>
      <c r="G35" t="str">
        <f>+'MBI DIRECTORIO'!G35</f>
        <v>USD</v>
      </c>
      <c r="H35" s="5">
        <f>+'MBI DIRECTORIO'!H35</f>
        <v>1209.6000000000001</v>
      </c>
      <c r="I35" s="5">
        <f>+'MBI DIRECTORIO'!I35</f>
        <v>529.59761520265465</v>
      </c>
      <c r="J35" s="5">
        <f>+'MBI DIRECTORIO'!J35</f>
        <v>0</v>
      </c>
      <c r="K35" s="5">
        <f>+'MBI DIRECTORIO'!K35</f>
        <v>120.96000000000001</v>
      </c>
      <c r="L35" s="5">
        <f>+'MBI DIRECTORIO'!L35</f>
        <v>21.307431714743842</v>
      </c>
      <c r="M35" s="5">
        <f>+'MBI DIRECTORIO'!M35</f>
        <v>45.388961344537819</v>
      </c>
      <c r="N35" s="5">
        <f>+'MBI DIRECTORIO'!N35</f>
        <v>5.387586206896553</v>
      </c>
      <c r="O35" s="5">
        <f>+'MBI DIRECTORIO'!O35</f>
        <v>7.2</v>
      </c>
      <c r="P35" s="5">
        <f>+'MBI DIRECTORIO'!P35</f>
        <v>0.68937931034482769</v>
      </c>
      <c r="Q35" s="5">
        <f>+'MBI DIRECTORIO'!Q35</f>
        <v>4.1654334705982761</v>
      </c>
      <c r="R35" s="5">
        <f>+'MBI DIRECTORIO'!R35</f>
        <v>0</v>
      </c>
      <c r="S35" s="5">
        <f>+'MBI DIRECTORIO'!S35</f>
        <v>0</v>
      </c>
      <c r="T35" s="5">
        <f>+'MBI DIRECTORIO'!T35</f>
        <v>0</v>
      </c>
      <c r="U35" s="5">
        <f>+'MBI DIRECTORIO'!U35</f>
        <v>0</v>
      </c>
      <c r="V35" s="5">
        <f>+'MBI DIRECTORIO'!V35</f>
        <v>0</v>
      </c>
      <c r="W35" s="5">
        <f>+'MBI DIRECTORIO'!W35</f>
        <v>0</v>
      </c>
      <c r="X35" s="5">
        <f>+'MBI DIRECTORIO'!X35</f>
        <v>0</v>
      </c>
      <c r="Y35" s="5">
        <f>+'MBI DIRECTORIO'!Y35</f>
        <v>140.69409926446352</v>
      </c>
      <c r="Z35" s="5">
        <f>+'MBI DIRECTORIO'!Z35</f>
        <v>77.862738932086017</v>
      </c>
      <c r="AA35" s="5">
        <f>+'MBI DIRECTORIO'!AA35</f>
        <v>0</v>
      </c>
      <c r="AB35" s="5" t="str">
        <f>+'MBI DIRECTORIO'!AG35</f>
        <v>Cripton China</v>
      </c>
      <c r="AD35" t="str">
        <f t="shared" si="2"/>
        <v>INSERT INTO TABLA_PRESUPUESTO_COMERCIAL VALUES ('VSR','Cripton_China','14005043-17',2022,'Enero',17.28,'USD',1209.6,529.597615,0,120.96,21.307432,45.388961,5.387586,7.2,0.689379,4.165433,0,0,0,0,0,0,0,140.694099,77.862739,0);</v>
      </c>
    </row>
    <row r="36" spans="1:30" x14ac:dyDescent="0.2">
      <c r="A36" t="str">
        <f>+'MBI DIRECTORIO'!A36</f>
        <v>VSR</v>
      </c>
      <c r="B36" t="str">
        <f>+'MBI DIRECTORIO'!B36</f>
        <v>80225-C</v>
      </c>
      <c r="C36" t="str">
        <f>+'MBI DIRECTORIO'!C36</f>
        <v>14004807-18</v>
      </c>
      <c r="D36">
        <f>+'MBI DIRECTORIO'!D36</f>
        <v>2022</v>
      </c>
      <c r="E36" t="str">
        <f>+'MBI DIRECTORIO'!E36</f>
        <v>Enero</v>
      </c>
      <c r="F36" s="5">
        <f>+'MBI DIRECTORIO'!F36</f>
        <v>3.75</v>
      </c>
      <c r="G36" t="str">
        <f>+'MBI DIRECTORIO'!G36</f>
        <v>USD</v>
      </c>
      <c r="H36" s="5">
        <f>+'MBI DIRECTORIO'!H36</f>
        <v>900</v>
      </c>
      <c r="I36" s="5">
        <f>+'MBI DIRECTORIO'!I36</f>
        <v>233.77711446720582</v>
      </c>
      <c r="J36" s="5">
        <f>+'MBI DIRECTORIO'!J36</f>
        <v>0</v>
      </c>
      <c r="K36" s="5">
        <f>+'MBI DIRECTORIO'!K36</f>
        <v>67.5</v>
      </c>
      <c r="L36" s="5">
        <f>+'MBI DIRECTORIO'!L36</f>
        <v>4.6240086186510077</v>
      </c>
      <c r="M36" s="5">
        <f>+'MBI DIRECTORIO'!M36</f>
        <v>1.619672131147541</v>
      </c>
      <c r="N36" s="5">
        <f>+'MBI DIRECTORIO'!N36</f>
        <v>1.4741847826086958</v>
      </c>
      <c r="O36" s="5">
        <f>+'MBI DIRECTORIO'!O36</f>
        <v>1.9701086956521741</v>
      </c>
      <c r="P36" s="5">
        <f>+'MBI DIRECTORIO'!P36</f>
        <v>0.18863224637681159</v>
      </c>
      <c r="Q36" s="5">
        <f>+'MBI DIRECTORIO'!Q36</f>
        <v>3.0992808560999072</v>
      </c>
      <c r="R36" s="5">
        <f>+'MBI DIRECTORIO'!R36</f>
        <v>0</v>
      </c>
      <c r="S36" s="5">
        <f>+'MBI DIRECTORIO'!S36</f>
        <v>0</v>
      </c>
      <c r="T36" s="5">
        <f>+'MBI DIRECTORIO'!T36</f>
        <v>0</v>
      </c>
      <c r="U36" s="5">
        <f>+'MBI DIRECTORIO'!U36</f>
        <v>0</v>
      </c>
      <c r="V36" s="5">
        <f>+'MBI DIRECTORIO'!V36</f>
        <v>0</v>
      </c>
      <c r="W36" s="5">
        <f>+'MBI DIRECTORIO'!W36</f>
        <v>0</v>
      </c>
      <c r="X36" s="5">
        <f>+'MBI DIRECTORIO'!X36</f>
        <v>0</v>
      </c>
      <c r="Y36" s="5">
        <f>+'MBI DIRECTORIO'!Y36</f>
        <v>25.249174487077404</v>
      </c>
      <c r="Z36" s="5">
        <f>+'MBI DIRECTORIO'!Z36</f>
        <v>16.897295775192276</v>
      </c>
      <c r="AA36" s="5">
        <f>+'MBI DIRECTORIO'!AA36</f>
        <v>0</v>
      </c>
      <c r="AB36" s="5" t="str">
        <f>+'MBI DIRECTORIO'!AG36</f>
        <v>GUANGZHOU CHAOSHENG TRADING CO., LTD.</v>
      </c>
      <c r="AD36" t="str">
        <f t="shared" si="2"/>
        <v>INSERT INTO TABLA_PRESUPUESTO_COMERCIAL VALUES ('VSR','80225-C','14004807-18',2022,'Enero',3.75,'USD',900,233.777114,0,67.5,4.624009,1.619672,1.474185,1.970109,0.188632,3.099281,0,0,0,0,0,0,0,25.249174,16.897296,0);</v>
      </c>
    </row>
    <row r="37" spans="1:30" x14ac:dyDescent="0.2">
      <c r="A37" t="str">
        <f>+'MBI DIRECTORIO'!A37</f>
        <v>VSR</v>
      </c>
      <c r="B37" t="str">
        <f>+'MBI DIRECTORIO'!B37</f>
        <v>80225-C</v>
      </c>
      <c r="C37" t="str">
        <f>+'MBI DIRECTORIO'!C37</f>
        <v>14004965-17</v>
      </c>
      <c r="D37">
        <f>+'MBI DIRECTORIO'!D37</f>
        <v>2022</v>
      </c>
      <c r="E37" t="str">
        <f>+'MBI DIRECTORIO'!E37</f>
        <v>Enero</v>
      </c>
      <c r="F37" s="5">
        <f>+'MBI DIRECTORIO'!F37</f>
        <v>7.5</v>
      </c>
      <c r="G37" t="str">
        <f>+'MBI DIRECTORIO'!G37</f>
        <v>USD</v>
      </c>
      <c r="H37" s="5">
        <f>+'MBI DIRECTORIO'!H37</f>
        <v>750</v>
      </c>
      <c r="I37" s="5">
        <f>+'MBI DIRECTORIO'!I37</f>
        <v>477.70024917218302</v>
      </c>
      <c r="J37" s="5">
        <f>+'MBI DIRECTORIO'!J37</f>
        <v>0</v>
      </c>
      <c r="K37" s="5">
        <f>+'MBI DIRECTORIO'!K37</f>
        <v>56.25</v>
      </c>
      <c r="L37" s="5">
        <f>+'MBI DIRECTORIO'!L37</f>
        <v>9.2480172373020153</v>
      </c>
      <c r="M37" s="5">
        <f>+'MBI DIRECTORIO'!M37</f>
        <v>3.2393442622950821</v>
      </c>
      <c r="N37" s="5">
        <f>+'MBI DIRECTORIO'!N37</f>
        <v>2.9483695652173916</v>
      </c>
      <c r="O37" s="5">
        <f>+'MBI DIRECTORIO'!O37</f>
        <v>3.9402173913043481</v>
      </c>
      <c r="P37" s="5">
        <f>+'MBI DIRECTORIO'!P37</f>
        <v>0.37726449275362317</v>
      </c>
      <c r="Q37" s="5">
        <f>+'MBI DIRECTORIO'!Q37</f>
        <v>2.5827340467499229</v>
      </c>
      <c r="R37" s="5">
        <f>+'MBI DIRECTORIO'!R37</f>
        <v>0</v>
      </c>
      <c r="S37" s="5">
        <f>+'MBI DIRECTORIO'!S37</f>
        <v>0</v>
      </c>
      <c r="T37" s="5">
        <f>+'MBI DIRECTORIO'!T37</f>
        <v>0</v>
      </c>
      <c r="U37" s="5">
        <f>+'MBI DIRECTORIO'!U37</f>
        <v>0</v>
      </c>
      <c r="V37" s="5">
        <f>+'MBI DIRECTORIO'!V37</f>
        <v>0</v>
      </c>
      <c r="W37" s="5">
        <f>+'MBI DIRECTORIO'!W37</f>
        <v>0</v>
      </c>
      <c r="X37" s="5">
        <f>+'MBI DIRECTORIO'!X37</f>
        <v>0</v>
      </c>
      <c r="Y37" s="5">
        <f>+'MBI DIRECTORIO'!Y37</f>
        <v>46.882521308704916</v>
      </c>
      <c r="Z37" s="5">
        <f>+'MBI DIRECTORIO'!Z37</f>
        <v>33.794591550384553</v>
      </c>
      <c r="AA37" s="5">
        <f>+'MBI DIRECTORIO'!AA37</f>
        <v>0</v>
      </c>
      <c r="AB37" s="5" t="str">
        <f>+'MBI DIRECTORIO'!AG37</f>
        <v>GUANGZHOU CHAOSHENG TRADING CO., LTD.</v>
      </c>
      <c r="AD37" t="str">
        <f t="shared" si="2"/>
        <v>INSERT INTO TABLA_PRESUPUESTO_COMERCIAL VALUES ('VSR','80225-C','14004965-17',2022,'Enero',7.5,'USD',750,477.700249,0,56.25,9.248017,3.239344,2.94837,3.940217,0.377264,2.582734,0,0,0,0,0,0,0,46.882521,33.794592,0);</v>
      </c>
    </row>
    <row r="38" spans="1:30" x14ac:dyDescent="0.2">
      <c r="A38" t="str">
        <f>+'MBI DIRECTORIO'!A38</f>
        <v>VSR</v>
      </c>
      <c r="B38" t="str">
        <f>+'MBI DIRECTORIO'!B38</f>
        <v>80225-C</v>
      </c>
      <c r="C38" t="str">
        <f>+'MBI DIRECTORIO'!C38</f>
        <v>14004882-20</v>
      </c>
      <c r="D38">
        <f>+'MBI DIRECTORIO'!D38</f>
        <v>2022</v>
      </c>
      <c r="E38" t="str">
        <f>+'MBI DIRECTORIO'!E38</f>
        <v>Enero</v>
      </c>
      <c r="F38" s="5">
        <f>+'MBI DIRECTORIO'!F38</f>
        <v>45</v>
      </c>
      <c r="G38" t="str">
        <f>+'MBI DIRECTORIO'!G38</f>
        <v>USD</v>
      </c>
      <c r="H38" s="5">
        <f>+'MBI DIRECTORIO'!H38</f>
        <v>1890</v>
      </c>
      <c r="I38" s="5">
        <f>+'MBI DIRECTORIO'!I38</f>
        <v>994.38681463012983</v>
      </c>
      <c r="J38" s="5">
        <f>+'MBI DIRECTORIO'!J38</f>
        <v>0</v>
      </c>
      <c r="K38" s="5">
        <f>+'MBI DIRECTORIO'!K38</f>
        <v>0</v>
      </c>
      <c r="L38" s="5">
        <f>+'MBI DIRECTORIO'!L38</f>
        <v>0</v>
      </c>
      <c r="M38" s="5">
        <f>+'MBI DIRECTORIO'!M38</f>
        <v>19.436065573770492</v>
      </c>
      <c r="N38" s="5">
        <f>+'MBI DIRECTORIO'!N38</f>
        <v>17.690217391304348</v>
      </c>
      <c r="O38" s="5">
        <f>+'MBI DIRECTORIO'!O38</f>
        <v>23.641304347826082</v>
      </c>
      <c r="P38" s="5">
        <f>+'MBI DIRECTORIO'!P38</f>
        <v>2.2635869565217392</v>
      </c>
      <c r="Q38" s="5">
        <f>+'MBI DIRECTORIO'!Q38</f>
        <v>6.5084897978098057</v>
      </c>
      <c r="R38" s="5">
        <f>+'MBI DIRECTORIO'!R38</f>
        <v>0</v>
      </c>
      <c r="S38" s="5">
        <f>+'MBI DIRECTORIO'!S38</f>
        <v>0</v>
      </c>
      <c r="T38" s="5">
        <f>+'MBI DIRECTORIO'!T38</f>
        <v>0</v>
      </c>
      <c r="U38" s="5">
        <f>+'MBI DIRECTORIO'!U38</f>
        <v>0</v>
      </c>
      <c r="V38" s="5">
        <f>+'MBI DIRECTORIO'!V38</f>
        <v>0</v>
      </c>
      <c r="W38" s="5">
        <f>+'MBI DIRECTORIO'!W38</f>
        <v>0</v>
      </c>
      <c r="X38" s="5">
        <f>+'MBI DIRECTORIO'!X38</f>
        <v>0</v>
      </c>
      <c r="Y38" s="5">
        <f>+'MBI DIRECTORIO'!Y38</f>
        <v>272.3072133695398</v>
      </c>
      <c r="Z38" s="5">
        <f>+'MBI DIRECTORIO'!Z38</f>
        <v>202.76754930230732</v>
      </c>
      <c r="AA38" s="5">
        <f>+'MBI DIRECTORIO'!AA38</f>
        <v>0</v>
      </c>
      <c r="AB38" s="5" t="str">
        <f>+'MBI DIRECTORIO'!AG38</f>
        <v>GUANGZHOU CHAOSHENG TRADING CO., LTD.</v>
      </c>
      <c r="AD38" t="str">
        <f t="shared" si="2"/>
        <v>INSERT INTO TABLA_PRESUPUESTO_COMERCIAL VALUES ('VSR','80225-C','14004882-20',2022,'Enero',45,'USD',1890,994.386815,0,0,0,19.436066,17.690217,23.641304,2.263587,6.50849,0,0,0,0,0,0,0,272.307213,202.767549,0);</v>
      </c>
    </row>
    <row r="39" spans="1:30" x14ac:dyDescent="0.2">
      <c r="A39" t="str">
        <f>+'MBI DIRECTORIO'!A39</f>
        <v>VSR</v>
      </c>
      <c r="B39" t="str">
        <f>+'MBI DIRECTORIO'!B39</f>
        <v>80225-C</v>
      </c>
      <c r="C39" t="str">
        <f>+'MBI DIRECTORIO'!C39</f>
        <v>14004880-20</v>
      </c>
      <c r="D39">
        <f>+'MBI DIRECTORIO'!D39</f>
        <v>2022</v>
      </c>
      <c r="E39" t="str">
        <f>+'MBI DIRECTORIO'!E39</f>
        <v>Enero</v>
      </c>
      <c r="F39" s="5">
        <f>+'MBI DIRECTORIO'!F39</f>
        <v>240</v>
      </c>
      <c r="G39" t="str">
        <f>+'MBI DIRECTORIO'!G39</f>
        <v>USD</v>
      </c>
      <c r="H39" s="5">
        <f>+'MBI DIRECTORIO'!H39</f>
        <v>6240</v>
      </c>
      <c r="I39" s="5">
        <f>+'MBI DIRECTORIO'!I39</f>
        <v>4385.2577127361992</v>
      </c>
      <c r="J39" s="5">
        <f>+'MBI DIRECTORIO'!J39</f>
        <v>0</v>
      </c>
      <c r="K39" s="5">
        <f>+'MBI DIRECTORIO'!K39</f>
        <v>0</v>
      </c>
      <c r="L39" s="5">
        <f>+'MBI DIRECTORIO'!L39</f>
        <v>0</v>
      </c>
      <c r="M39" s="5">
        <f>+'MBI DIRECTORIO'!M39</f>
        <v>103.65901639344263</v>
      </c>
      <c r="N39" s="5">
        <f>+'MBI DIRECTORIO'!N39</f>
        <v>94.34782608695653</v>
      </c>
      <c r="O39" s="5">
        <f>+'MBI DIRECTORIO'!O39</f>
        <v>126.08695652173914</v>
      </c>
      <c r="P39" s="5">
        <f>+'MBI DIRECTORIO'!P39</f>
        <v>12.072463768115941</v>
      </c>
      <c r="Q39" s="5">
        <f>+'MBI DIRECTORIO'!Q39</f>
        <v>21.488347268959359</v>
      </c>
      <c r="R39" s="5">
        <f>+'MBI DIRECTORIO'!R39</f>
        <v>0</v>
      </c>
      <c r="S39" s="5">
        <f>+'MBI DIRECTORIO'!S39</f>
        <v>0</v>
      </c>
      <c r="T39" s="5">
        <f>+'MBI DIRECTORIO'!T39</f>
        <v>0</v>
      </c>
      <c r="U39" s="5">
        <f>+'MBI DIRECTORIO'!U39</f>
        <v>0</v>
      </c>
      <c r="V39" s="5">
        <f>+'MBI DIRECTORIO'!V39</f>
        <v>0</v>
      </c>
      <c r="W39" s="5">
        <f>+'MBI DIRECTORIO'!W39</f>
        <v>0</v>
      </c>
      <c r="X39" s="5">
        <f>+'MBI DIRECTORIO'!X39</f>
        <v>0</v>
      </c>
      <c r="Y39" s="5">
        <f>+'MBI DIRECTORIO'!Y39</f>
        <v>1439.0815396515193</v>
      </c>
      <c r="Z39" s="5">
        <f>+'MBI DIRECTORIO'!Z39</f>
        <v>1081.4269296123057</v>
      </c>
      <c r="AA39" s="5">
        <f>+'MBI DIRECTORIO'!AA39</f>
        <v>0</v>
      </c>
      <c r="AB39" s="5" t="str">
        <f>+'MBI DIRECTORIO'!AG39</f>
        <v>GUANGZHOU CHAOSHENG TRADING CO., LTD.</v>
      </c>
      <c r="AD39" t="str">
        <f t="shared" si="2"/>
        <v>INSERT INTO TABLA_PRESUPUESTO_COMERCIAL VALUES ('VSR','80225-C','14004880-20',2022,'Enero',240,'USD',6240,4385.257713,0,0,0,103.659016,94.347826,126.086957,12.072464,21.488347,0,0,0,0,0,0,0,1439.08154,1081.42693,0);</v>
      </c>
    </row>
    <row r="40" spans="1:30" x14ac:dyDescent="0.2">
      <c r="A40" t="str">
        <f>+'MBI DIRECTORIO'!A40</f>
        <v>VSR</v>
      </c>
      <c r="B40" t="str">
        <f>+'MBI DIRECTORIO'!B40</f>
        <v>80225-C</v>
      </c>
      <c r="C40" t="str">
        <f>+'MBI DIRECTORIO'!C40</f>
        <v>14004881-20</v>
      </c>
      <c r="D40">
        <f>+'MBI DIRECTORIO'!D40</f>
        <v>2022</v>
      </c>
      <c r="E40" t="str">
        <f>+'MBI DIRECTORIO'!E40</f>
        <v>Enero</v>
      </c>
      <c r="F40" s="5">
        <f>+'MBI DIRECTORIO'!F40</f>
        <v>45</v>
      </c>
      <c r="G40" t="str">
        <f>+'MBI DIRECTORIO'!G40</f>
        <v>USD</v>
      </c>
      <c r="H40" s="5">
        <f>+'MBI DIRECTORIO'!H40</f>
        <v>1170</v>
      </c>
      <c r="I40" s="5">
        <f>+'MBI DIRECTORIO'!I40</f>
        <v>854.48280485156261</v>
      </c>
      <c r="J40" s="5">
        <f>+'MBI DIRECTORIO'!J40</f>
        <v>0</v>
      </c>
      <c r="K40" s="5">
        <f>+'MBI DIRECTORIO'!K40</f>
        <v>0</v>
      </c>
      <c r="L40" s="5">
        <f>+'MBI DIRECTORIO'!L40</f>
        <v>0</v>
      </c>
      <c r="M40" s="5">
        <f>+'MBI DIRECTORIO'!M40</f>
        <v>19.436065573770492</v>
      </c>
      <c r="N40" s="5">
        <f>+'MBI DIRECTORIO'!N40</f>
        <v>17.690217391304348</v>
      </c>
      <c r="O40" s="5">
        <f>+'MBI DIRECTORIO'!O40</f>
        <v>23.641304347826082</v>
      </c>
      <c r="P40" s="5">
        <f>+'MBI DIRECTORIO'!P40</f>
        <v>2.2635869565217392</v>
      </c>
      <c r="Q40" s="5">
        <f>+'MBI DIRECTORIO'!Q40</f>
        <v>4.0290651129298798</v>
      </c>
      <c r="R40" s="5">
        <f>+'MBI DIRECTORIO'!R40</f>
        <v>0</v>
      </c>
      <c r="S40" s="5">
        <f>+'MBI DIRECTORIO'!S40</f>
        <v>0</v>
      </c>
      <c r="T40" s="5">
        <f>+'MBI DIRECTORIO'!T40</f>
        <v>0</v>
      </c>
      <c r="U40" s="5">
        <f>+'MBI DIRECTORIO'!U40</f>
        <v>0</v>
      </c>
      <c r="V40" s="5">
        <f>+'MBI DIRECTORIO'!V40</f>
        <v>0</v>
      </c>
      <c r="W40" s="5">
        <f>+'MBI DIRECTORIO'!W40</f>
        <v>0</v>
      </c>
      <c r="X40" s="5">
        <f>+'MBI DIRECTORIO'!X40</f>
        <v>0</v>
      </c>
      <c r="Y40" s="5">
        <f>+'MBI DIRECTORIO'!Y40</f>
        <v>269.82778868465982</v>
      </c>
      <c r="Z40" s="5">
        <f>+'MBI DIRECTORIO'!Z40</f>
        <v>202.76754930230732</v>
      </c>
      <c r="AA40" s="5">
        <f>+'MBI DIRECTORIO'!AA40</f>
        <v>0</v>
      </c>
      <c r="AB40" s="5" t="str">
        <f>+'MBI DIRECTORIO'!AG40</f>
        <v>GUANGZHOU CHAOSHENG TRADING CO., LTD.</v>
      </c>
      <c r="AD40" t="str">
        <f t="shared" si="2"/>
        <v>INSERT INTO TABLA_PRESUPUESTO_COMERCIAL VALUES ('VSR','80225-C','14004881-20',2022,'Enero',45,'USD',1170,854.482805,0,0,0,19.436066,17.690217,23.641304,2.263587,4.029065,0,0,0,0,0,0,0,269.827789,202.767549,0);</v>
      </c>
    </row>
    <row r="41" spans="1:30" x14ac:dyDescent="0.2">
      <c r="A41" t="str">
        <f>+'MBI DIRECTORIO'!A41</f>
        <v>VIA</v>
      </c>
      <c r="B41" t="str">
        <f>+'MBI DIRECTORIO'!B41</f>
        <v>80046-C</v>
      </c>
      <c r="C41" t="str">
        <f>+'MBI DIRECTORIO'!C41</f>
        <v>14003963-19</v>
      </c>
      <c r="D41">
        <f>+'MBI DIRECTORIO'!D41</f>
        <v>2022</v>
      </c>
      <c r="E41" t="str">
        <f>+'MBI DIRECTORIO'!E41</f>
        <v>Enero</v>
      </c>
      <c r="F41" s="5">
        <f>+'MBI DIRECTORIO'!F41</f>
        <v>50</v>
      </c>
      <c r="G41" t="str">
        <f>+'MBI DIRECTORIO'!G41</f>
        <v>CAD</v>
      </c>
      <c r="H41" s="5">
        <f>+'MBI DIRECTORIO'!H41</f>
        <v>1840</v>
      </c>
      <c r="I41" s="5">
        <f>+'MBI DIRECTORIO'!I41</f>
        <v>1153.0798856716697</v>
      </c>
      <c r="J41" s="5">
        <f>+'MBI DIRECTORIO'!J41</f>
        <v>24.000000000000004</v>
      </c>
      <c r="K41" s="5">
        <f>+'MBI DIRECTORIO'!K41</f>
        <v>136.00000000000006</v>
      </c>
      <c r="L41" s="5">
        <f>+'MBI DIRECTORIO'!L41</f>
        <v>61.6534482486801</v>
      </c>
      <c r="M41" s="5">
        <f>+'MBI DIRECTORIO'!M41</f>
        <v>0</v>
      </c>
      <c r="N41" s="5">
        <f>+'MBI DIRECTORIO'!N41</f>
        <v>82.986111111111114</v>
      </c>
      <c r="O41" s="5">
        <f>+'MBI DIRECTORIO'!O41</f>
        <v>82.859848484848484</v>
      </c>
      <c r="P41" s="5">
        <f>+'MBI DIRECTORIO'!P41</f>
        <v>3.8667929292929291</v>
      </c>
      <c r="Q41" s="5">
        <f>+'MBI DIRECTORIO'!Q41</f>
        <v>6.3363075280264773</v>
      </c>
      <c r="R41" s="5">
        <f>+'MBI DIRECTORIO'!R41</f>
        <v>0</v>
      </c>
      <c r="S41" s="5">
        <f>+'MBI DIRECTORIO'!S41</f>
        <v>0</v>
      </c>
      <c r="T41" s="5">
        <f>+'MBI DIRECTORIO'!T41</f>
        <v>0</v>
      </c>
      <c r="U41" s="5">
        <f>+'MBI DIRECTORIO'!U41</f>
        <v>0</v>
      </c>
      <c r="V41" s="5">
        <f>+'MBI DIRECTORIO'!V41</f>
        <v>0</v>
      </c>
      <c r="W41" s="5">
        <f>+'MBI DIRECTORIO'!W41</f>
        <v>0</v>
      </c>
      <c r="X41" s="5">
        <f>+'MBI DIRECTORIO'!X41</f>
        <v>0</v>
      </c>
      <c r="Y41" s="5">
        <f>+'MBI DIRECTORIO'!Y41</f>
        <v>181.33345516034245</v>
      </c>
      <c r="Z41" s="5">
        <f>+'MBI DIRECTORIO'!Z41</f>
        <v>5.2843951070634612</v>
      </c>
      <c r="AA41" s="5">
        <f>+'MBI DIRECTORIO'!AA41</f>
        <v>0</v>
      </c>
      <c r="AB41" s="5" t="str">
        <f>+'MBI DIRECTORIO'!AG41</f>
        <v>Liquor Control Board</v>
      </c>
      <c r="AD41" t="str">
        <f t="shared" si="2"/>
        <v>INSERT INTO TABLA_PRESUPUESTO_COMERCIAL VALUES ('VIA','80046-C','14003963-19',2022,'Enero',50,'CAD',1840,1153.079886,24,136,61.653448,0,82.986111,82.859848,3.866793,6.336308,0,0,0,0,0,0,0,181.333455,5.284395,0);</v>
      </c>
    </row>
    <row r="42" spans="1:30" x14ac:dyDescent="0.2">
      <c r="A42" t="str">
        <f>+'MBI DIRECTORIO'!A42</f>
        <v>VIA</v>
      </c>
      <c r="B42" t="str">
        <f>+'MBI DIRECTORIO'!B42</f>
        <v>80046-C</v>
      </c>
      <c r="C42" t="str">
        <f>+'MBI DIRECTORIO'!C42</f>
        <v>14004785-20</v>
      </c>
      <c r="D42">
        <f>+'MBI DIRECTORIO'!D42</f>
        <v>2022</v>
      </c>
      <c r="E42" t="str">
        <f>+'MBI DIRECTORIO'!E42</f>
        <v>Enero</v>
      </c>
      <c r="F42" s="5">
        <f>+'MBI DIRECTORIO'!F42</f>
        <v>25</v>
      </c>
      <c r="G42" t="str">
        <f>+'MBI DIRECTORIO'!G42</f>
        <v>CAD</v>
      </c>
      <c r="H42" s="5">
        <f>+'MBI DIRECTORIO'!H42</f>
        <v>850</v>
      </c>
      <c r="I42" s="5">
        <f>+'MBI DIRECTORIO'!I42</f>
        <v>369.32893655807527</v>
      </c>
      <c r="J42" s="5">
        <f>+'MBI DIRECTORIO'!J42</f>
        <v>11.999999999999996</v>
      </c>
      <c r="K42" s="5">
        <f>+'MBI DIRECTORIO'!K42</f>
        <v>67.999999999999986</v>
      </c>
      <c r="L42" s="5">
        <f>+'MBI DIRECTORIO'!L42</f>
        <v>30.82672412434005</v>
      </c>
      <c r="M42" s="5">
        <f>+'MBI DIRECTORIO'!M42</f>
        <v>0</v>
      </c>
      <c r="N42" s="5">
        <f>+'MBI DIRECTORIO'!N42</f>
        <v>41.493055555555557</v>
      </c>
      <c r="O42" s="5">
        <f>+'MBI DIRECTORIO'!O42</f>
        <v>41.429924242424242</v>
      </c>
      <c r="P42" s="5">
        <f>+'MBI DIRECTORIO'!P42</f>
        <v>1.9333964646464645</v>
      </c>
      <c r="Q42" s="5">
        <f>+'MBI DIRECTORIO'!Q42</f>
        <v>2.9270985863165793</v>
      </c>
      <c r="R42" s="5">
        <f>+'MBI DIRECTORIO'!R42</f>
        <v>0</v>
      </c>
      <c r="S42" s="5">
        <f>+'MBI DIRECTORIO'!S42</f>
        <v>0</v>
      </c>
      <c r="T42" s="5">
        <f>+'MBI DIRECTORIO'!T42</f>
        <v>0</v>
      </c>
      <c r="U42" s="5">
        <f>+'MBI DIRECTORIO'!U42</f>
        <v>0</v>
      </c>
      <c r="V42" s="5">
        <f>+'MBI DIRECTORIO'!V42</f>
        <v>0</v>
      </c>
      <c r="W42" s="5">
        <f>+'MBI DIRECTORIO'!W42</f>
        <v>0</v>
      </c>
      <c r="X42" s="5">
        <f>+'MBI DIRECTORIO'!X42</f>
        <v>0</v>
      </c>
      <c r="Y42" s="5">
        <f>+'MBI DIRECTORIO'!Y42</f>
        <v>90.425672402474561</v>
      </c>
      <c r="Z42" s="5">
        <f>+'MBI DIRECTORIO'!Z42</f>
        <v>2.6421975535317306</v>
      </c>
      <c r="AA42" s="5">
        <f>+'MBI DIRECTORIO'!AA42</f>
        <v>0</v>
      </c>
      <c r="AB42" s="5" t="str">
        <f>+'MBI DIRECTORIO'!AG42</f>
        <v>Liquor Control Board</v>
      </c>
      <c r="AD42" t="str">
        <f t="shared" si="2"/>
        <v>INSERT INTO TABLA_PRESUPUESTO_COMERCIAL VALUES ('VIA','80046-C','14004785-20',2022,'Enero',25,'CAD',850,369.328937,12,68,30.826724,0,41.493056,41.429924,1.933396,2.927099,0,0,0,0,0,0,0,90.425672,2.642198,0);</v>
      </c>
    </row>
    <row r="43" spans="1:30" x14ac:dyDescent="0.2">
      <c r="A43" t="str">
        <f>+'MBI DIRECTORIO'!A43</f>
        <v>VIA</v>
      </c>
      <c r="B43" t="str">
        <f>+'MBI DIRECTORIO'!B43</f>
        <v>80128-C</v>
      </c>
      <c r="C43" t="str">
        <f>+'MBI DIRECTORIO'!C43</f>
        <v>14005133-20</v>
      </c>
      <c r="D43">
        <f>+'MBI DIRECTORIO'!D43</f>
        <v>2022</v>
      </c>
      <c r="E43" t="str">
        <f>+'MBI DIRECTORIO'!E43</f>
        <v>Enero</v>
      </c>
      <c r="F43" s="5">
        <f>+'MBI DIRECTORIO'!F43</f>
        <v>14</v>
      </c>
      <c r="G43" t="str">
        <f>+'MBI DIRECTORIO'!G43</f>
        <v>CAD</v>
      </c>
      <c r="H43" s="5">
        <f>+'MBI DIRECTORIO'!H43</f>
        <v>414.4</v>
      </c>
      <c r="I43" s="5">
        <f>+'MBI DIRECTORIO'!I43</f>
        <v>226.76794869368192</v>
      </c>
      <c r="J43" s="5">
        <f>+'MBI DIRECTORIO'!J43</f>
        <v>0</v>
      </c>
      <c r="K43" s="5">
        <f>+'MBI DIRECTORIO'!K43</f>
        <v>33.6</v>
      </c>
      <c r="L43" s="5">
        <f>+'MBI DIRECTORIO'!L43</f>
        <v>17.262965509630426</v>
      </c>
      <c r="M43" s="5">
        <f>+'MBI DIRECTORIO'!M43</f>
        <v>0</v>
      </c>
      <c r="N43" s="5">
        <f>+'MBI DIRECTORIO'!N43</f>
        <v>23.236111111111107</v>
      </c>
      <c r="O43" s="5">
        <f>+'MBI DIRECTORIO'!O43</f>
        <v>23.200757575757578</v>
      </c>
      <c r="P43" s="5">
        <f>+'MBI DIRECTORIO'!P43</f>
        <v>1.0827020202020201</v>
      </c>
      <c r="Q43" s="5">
        <f>+'MBI DIRECTORIO'!Q43</f>
        <v>1.427046651964224</v>
      </c>
      <c r="R43" s="5">
        <f>+'MBI DIRECTORIO'!R43</f>
        <v>0</v>
      </c>
      <c r="S43" s="5">
        <f>+'MBI DIRECTORIO'!S43</f>
        <v>0</v>
      </c>
      <c r="T43" s="5">
        <f>+'MBI DIRECTORIO'!T43</f>
        <v>0</v>
      </c>
      <c r="U43" s="5">
        <f>+'MBI DIRECTORIO'!U43</f>
        <v>0</v>
      </c>
      <c r="V43" s="5">
        <f>+'MBI DIRECTORIO'!V43</f>
        <v>0</v>
      </c>
      <c r="W43" s="5">
        <f>+'MBI DIRECTORIO'!W43</f>
        <v>0</v>
      </c>
      <c r="X43" s="5">
        <f>+'MBI DIRECTORIO'!X43</f>
        <v>0</v>
      </c>
      <c r="Y43" s="5">
        <f>+'MBI DIRECTORIO'!Y43</f>
        <v>50.426247989012701</v>
      </c>
      <c r="Z43" s="5">
        <f>+'MBI DIRECTORIO'!Z43</f>
        <v>1.4796306299777693</v>
      </c>
      <c r="AA43" s="5">
        <f>+'MBI DIRECTORIO'!AA43</f>
        <v>0</v>
      </c>
      <c r="AB43" s="5" t="str">
        <f>+'MBI DIRECTORIO'!AG43</f>
        <v>BRITISH COLUMBIA LIQUOR DIST. BRANCH C/O THE DELF GROUP</v>
      </c>
      <c r="AD43" t="str">
        <f t="shared" si="2"/>
        <v>INSERT INTO TABLA_PRESUPUESTO_COMERCIAL VALUES ('VIA','80128-C','14005133-20',2022,'Enero',14,'CAD',414.4,226.767949,0,33.6,17.262966,0,23.236111,23.200758,1.082702,1.427047,0,0,0,0,0,0,0,50.426248,1.479631,0);</v>
      </c>
    </row>
    <row r="44" spans="1:30" x14ac:dyDescent="0.2">
      <c r="A44" t="str">
        <f>+'MBI DIRECTORIO'!A44</f>
        <v>VIA</v>
      </c>
      <c r="B44" t="str">
        <f>+'MBI DIRECTORIO'!B44</f>
        <v>80128-C</v>
      </c>
      <c r="C44" t="str">
        <f>+'MBI DIRECTORIO'!C44</f>
        <v>14005134-20</v>
      </c>
      <c r="D44">
        <f>+'MBI DIRECTORIO'!D44</f>
        <v>2022</v>
      </c>
      <c r="E44" t="str">
        <f>+'MBI DIRECTORIO'!E44</f>
        <v>Enero</v>
      </c>
      <c r="F44" s="5">
        <f>+'MBI DIRECTORIO'!F44</f>
        <v>14</v>
      </c>
      <c r="G44" t="str">
        <f>+'MBI DIRECTORIO'!G44</f>
        <v>CAD</v>
      </c>
      <c r="H44" s="5">
        <f>+'MBI DIRECTORIO'!H44</f>
        <v>414.4</v>
      </c>
      <c r="I44" s="5">
        <f>+'MBI DIRECTORIO'!I44</f>
        <v>226.84407194507457</v>
      </c>
      <c r="J44" s="5">
        <f>+'MBI DIRECTORIO'!J44</f>
        <v>0</v>
      </c>
      <c r="K44" s="5">
        <f>+'MBI DIRECTORIO'!K44</f>
        <v>33.6</v>
      </c>
      <c r="L44" s="5">
        <f>+'MBI DIRECTORIO'!L44</f>
        <v>17.262965509630426</v>
      </c>
      <c r="M44" s="5">
        <f>+'MBI DIRECTORIO'!M44</f>
        <v>0</v>
      </c>
      <c r="N44" s="5">
        <f>+'MBI DIRECTORIO'!N44</f>
        <v>23.236111111111107</v>
      </c>
      <c r="O44" s="5">
        <f>+'MBI DIRECTORIO'!O44</f>
        <v>23.200757575757578</v>
      </c>
      <c r="P44" s="5">
        <f>+'MBI DIRECTORIO'!P44</f>
        <v>1.0827020202020201</v>
      </c>
      <c r="Q44" s="5">
        <f>+'MBI DIRECTORIO'!Q44</f>
        <v>1.427046651964224</v>
      </c>
      <c r="R44" s="5">
        <f>+'MBI DIRECTORIO'!R44</f>
        <v>0</v>
      </c>
      <c r="S44" s="5">
        <f>+'MBI DIRECTORIO'!S44</f>
        <v>0</v>
      </c>
      <c r="T44" s="5">
        <f>+'MBI DIRECTORIO'!T44</f>
        <v>0</v>
      </c>
      <c r="U44" s="5">
        <f>+'MBI DIRECTORIO'!U44</f>
        <v>0</v>
      </c>
      <c r="V44" s="5">
        <f>+'MBI DIRECTORIO'!V44</f>
        <v>0</v>
      </c>
      <c r="W44" s="5">
        <f>+'MBI DIRECTORIO'!W44</f>
        <v>0</v>
      </c>
      <c r="X44" s="5">
        <f>+'MBI DIRECTORIO'!X44</f>
        <v>0</v>
      </c>
      <c r="Y44" s="5">
        <f>+'MBI DIRECTORIO'!Y44</f>
        <v>50.426247989012701</v>
      </c>
      <c r="Z44" s="5">
        <f>+'MBI DIRECTORIO'!Z44</f>
        <v>1.4796306299777693</v>
      </c>
      <c r="AA44" s="5">
        <f>+'MBI DIRECTORIO'!AA44</f>
        <v>0</v>
      </c>
      <c r="AB44" s="5" t="str">
        <f>+'MBI DIRECTORIO'!AG44</f>
        <v>BRITISH COLUMBIA LIQUOR DIST. BRANCH C/O THE DELF GROUP</v>
      </c>
      <c r="AD44" t="str">
        <f t="shared" si="2"/>
        <v>INSERT INTO TABLA_PRESUPUESTO_COMERCIAL VALUES ('VIA','80128-C','14005134-20',2022,'Enero',14,'CAD',414.4,226.844072,0,33.6,17.262966,0,23.236111,23.200758,1.082702,1.427047,0,0,0,0,0,0,0,50.426248,1.479631,0);</v>
      </c>
    </row>
    <row r="45" spans="1:30" x14ac:dyDescent="0.2">
      <c r="A45" t="str">
        <f>+'MBI DIRECTORIO'!A45</f>
        <v>VSR</v>
      </c>
      <c r="B45" t="str">
        <f>+'MBI DIRECTORIO'!B45</f>
        <v>80209-C</v>
      </c>
      <c r="C45" t="str">
        <f>+'MBI DIRECTORIO'!C45</f>
        <v>14004814-20</v>
      </c>
      <c r="D45">
        <f>+'MBI DIRECTORIO'!D45</f>
        <v>2022</v>
      </c>
      <c r="E45" t="str">
        <f>+'MBI DIRECTORIO'!E45</f>
        <v>Enero</v>
      </c>
      <c r="F45" s="5">
        <f>+'MBI DIRECTORIO'!F45</f>
        <v>70</v>
      </c>
      <c r="G45" t="str">
        <f>+'MBI DIRECTORIO'!G45</f>
        <v>USD</v>
      </c>
      <c r="H45" s="5">
        <f>+'MBI DIRECTORIO'!H45</f>
        <v>2660</v>
      </c>
      <c r="I45" s="5">
        <f>+'MBI DIRECTORIO'!I45</f>
        <v>1219.7101028861325</v>
      </c>
      <c r="J45" s="5">
        <f>+'MBI DIRECTORIO'!J45</f>
        <v>283.5</v>
      </c>
      <c r="K45" s="5">
        <f>+'MBI DIRECTORIO'!K45</f>
        <v>346.5</v>
      </c>
      <c r="L45" s="5">
        <f>+'MBI DIRECTORIO'!L45</f>
        <v>86.314827548152138</v>
      </c>
      <c r="M45" s="5">
        <f>+'MBI DIRECTORIO'!M45</f>
        <v>0</v>
      </c>
      <c r="N45" s="5">
        <f>+'MBI DIRECTORIO'!N45</f>
        <v>26.195987654320987</v>
      </c>
      <c r="O45" s="5">
        <f>+'MBI DIRECTORIO'!O45</f>
        <v>39.158950617283949</v>
      </c>
      <c r="P45" s="5">
        <f>+'MBI DIRECTORIO'!P45</f>
        <v>1.1027520576131689</v>
      </c>
      <c r="Q45" s="5">
        <f>+'MBI DIRECTORIO'!Q45</f>
        <v>9.1600967524730592</v>
      </c>
      <c r="R45" s="5">
        <f>+'MBI DIRECTORIO'!R45</f>
        <v>0</v>
      </c>
      <c r="S45" s="5">
        <f>+'MBI DIRECTORIO'!S45</f>
        <v>0</v>
      </c>
      <c r="T45" s="5">
        <f>+'MBI DIRECTORIO'!T45</f>
        <v>0</v>
      </c>
      <c r="U45" s="5">
        <f>+'MBI DIRECTORIO'!U45</f>
        <v>0</v>
      </c>
      <c r="V45" s="5">
        <f>+'MBI DIRECTORIO'!V45</f>
        <v>0</v>
      </c>
      <c r="W45" s="5">
        <f>+'MBI DIRECTORIO'!W45</f>
        <v>0</v>
      </c>
      <c r="X45" s="5">
        <f>+'MBI DIRECTORIO'!X45</f>
        <v>0</v>
      </c>
      <c r="Y45" s="5">
        <f>+'MBI DIRECTORIO'!Y45</f>
        <v>83.015940231580004</v>
      </c>
      <c r="Z45" s="5">
        <f>+'MBI DIRECTORIO'!Z45</f>
        <v>7.398153149888846</v>
      </c>
      <c r="AA45" s="5">
        <f>+'MBI DIRECTORIO'!AA45</f>
        <v>0</v>
      </c>
      <c r="AB45" s="5" t="str">
        <f>+'MBI DIRECTORIO'!AG45</f>
        <v>Total Beverage Solution</v>
      </c>
      <c r="AD45" t="str">
        <f t="shared" si="2"/>
        <v>INSERT INTO TABLA_PRESUPUESTO_COMERCIAL VALUES ('VSR','80209-C','14004814-20',2022,'Enero',70,'USD',2660,1219.710103,283.5,346.5,86.314828,0,26.195988,39.158951,1.102752,9.160097,0,0,0,0,0,0,0,83.01594,7.398153,0);</v>
      </c>
    </row>
    <row r="46" spans="1:30" x14ac:dyDescent="0.2">
      <c r="A46" t="str">
        <f>+'MBI DIRECTORIO'!A46</f>
        <v>VSR</v>
      </c>
      <c r="B46" t="str">
        <f>+'MBI DIRECTORIO'!B46</f>
        <v>80209-C</v>
      </c>
      <c r="C46" t="str">
        <f>+'MBI DIRECTORIO'!C46</f>
        <v>14004947-19</v>
      </c>
      <c r="D46">
        <f>+'MBI DIRECTORIO'!D46</f>
        <v>2022</v>
      </c>
      <c r="E46" t="str">
        <f>+'MBI DIRECTORIO'!E46</f>
        <v>Enero</v>
      </c>
      <c r="F46" s="5">
        <f>+'MBI DIRECTORIO'!F46</f>
        <v>35</v>
      </c>
      <c r="G46" t="str">
        <f>+'MBI DIRECTORIO'!G46</f>
        <v>USD</v>
      </c>
      <c r="H46" s="5">
        <f>+'MBI DIRECTORIO'!H46</f>
        <v>1330</v>
      </c>
      <c r="I46" s="5">
        <f>+'MBI DIRECTORIO'!I46</f>
        <v>645.18488001301102</v>
      </c>
      <c r="J46" s="5">
        <f>+'MBI DIRECTORIO'!J46</f>
        <v>126</v>
      </c>
      <c r="K46" s="5">
        <f>+'MBI DIRECTORIO'!K46</f>
        <v>154</v>
      </c>
      <c r="L46" s="5">
        <f>+'MBI DIRECTORIO'!L46</f>
        <v>43.157413774076069</v>
      </c>
      <c r="M46" s="5">
        <f>+'MBI DIRECTORIO'!M46</f>
        <v>0</v>
      </c>
      <c r="N46" s="5">
        <f>+'MBI DIRECTORIO'!N46</f>
        <v>13.097993827160494</v>
      </c>
      <c r="O46" s="5">
        <f>+'MBI DIRECTORIO'!O46</f>
        <v>19.579475308641975</v>
      </c>
      <c r="P46" s="5">
        <f>+'MBI DIRECTORIO'!P46</f>
        <v>0.55137602880658443</v>
      </c>
      <c r="Q46" s="5">
        <f>+'MBI DIRECTORIO'!Q46</f>
        <v>4.5800483762365296</v>
      </c>
      <c r="R46" s="5">
        <f>+'MBI DIRECTORIO'!R46</f>
        <v>0</v>
      </c>
      <c r="S46" s="5">
        <f>+'MBI DIRECTORIO'!S46</f>
        <v>0</v>
      </c>
      <c r="T46" s="5">
        <f>+'MBI DIRECTORIO'!T46</f>
        <v>0</v>
      </c>
      <c r="U46" s="5">
        <f>+'MBI DIRECTORIO'!U46</f>
        <v>0</v>
      </c>
      <c r="V46" s="5">
        <f>+'MBI DIRECTORIO'!V46</f>
        <v>0</v>
      </c>
      <c r="W46" s="5">
        <f>+'MBI DIRECTORIO'!W46</f>
        <v>0</v>
      </c>
      <c r="X46" s="5">
        <f>+'MBI DIRECTORIO'!X46</f>
        <v>0</v>
      </c>
      <c r="Y46" s="5">
        <f>+'MBI DIRECTORIO'!Y46</f>
        <v>41.507970115790002</v>
      </c>
      <c r="Z46" s="5">
        <f>+'MBI DIRECTORIO'!Z46</f>
        <v>3.699076574944423</v>
      </c>
      <c r="AA46" s="5">
        <f>+'MBI DIRECTORIO'!AA46</f>
        <v>0</v>
      </c>
      <c r="AB46" s="5" t="str">
        <f>+'MBI DIRECTORIO'!AG46</f>
        <v>Total Beverage Solution</v>
      </c>
      <c r="AD46" t="str">
        <f t="shared" si="2"/>
        <v>INSERT INTO TABLA_PRESUPUESTO_COMERCIAL VALUES ('VSR','80209-C','14004947-19',2022,'Enero',35,'USD',1330,645.18488,126,154,43.157414,0,13.097994,19.579475,0.551376,4.580048,0,0,0,0,0,0,0,41.50797,3.699077,0);</v>
      </c>
    </row>
    <row r="47" spans="1:30" x14ac:dyDescent="0.2">
      <c r="A47" t="str">
        <f>+'MBI DIRECTORIO'!A47</f>
        <v>VSR</v>
      </c>
      <c r="B47" t="str">
        <f>+'MBI DIRECTORIO'!B47</f>
        <v>80209-C</v>
      </c>
      <c r="C47" t="str">
        <f>+'MBI DIRECTORIO'!C47</f>
        <v>14004841-20</v>
      </c>
      <c r="D47">
        <f>+'MBI DIRECTORIO'!D47</f>
        <v>2022</v>
      </c>
      <c r="E47" t="str">
        <f>+'MBI DIRECTORIO'!E47</f>
        <v>Enero</v>
      </c>
      <c r="F47" s="5">
        <f>+'MBI DIRECTORIO'!F47</f>
        <v>35</v>
      </c>
      <c r="G47" t="str">
        <f>+'MBI DIRECTORIO'!G47</f>
        <v>USD</v>
      </c>
      <c r="H47" s="5">
        <f>+'MBI DIRECTORIO'!H47</f>
        <v>1330</v>
      </c>
      <c r="I47" s="5">
        <f>+'MBI DIRECTORIO'!I47</f>
        <v>587.25206036268651</v>
      </c>
      <c r="J47" s="5">
        <f>+'MBI DIRECTORIO'!J47</f>
        <v>141.75</v>
      </c>
      <c r="K47" s="5">
        <f>+'MBI DIRECTORIO'!K47</f>
        <v>173.25</v>
      </c>
      <c r="L47" s="5">
        <f>+'MBI DIRECTORIO'!L47</f>
        <v>43.157413774076069</v>
      </c>
      <c r="M47" s="5">
        <f>+'MBI DIRECTORIO'!M47</f>
        <v>0</v>
      </c>
      <c r="N47" s="5">
        <f>+'MBI DIRECTORIO'!N47</f>
        <v>13.097993827160494</v>
      </c>
      <c r="O47" s="5">
        <f>+'MBI DIRECTORIO'!O47</f>
        <v>19.579475308641975</v>
      </c>
      <c r="P47" s="5">
        <f>+'MBI DIRECTORIO'!P47</f>
        <v>0.55137602880658443</v>
      </c>
      <c r="Q47" s="5">
        <f>+'MBI DIRECTORIO'!Q47</f>
        <v>4.5800483762365296</v>
      </c>
      <c r="R47" s="5">
        <f>+'MBI DIRECTORIO'!R47</f>
        <v>0</v>
      </c>
      <c r="S47" s="5">
        <f>+'MBI DIRECTORIO'!S47</f>
        <v>0</v>
      </c>
      <c r="T47" s="5">
        <f>+'MBI DIRECTORIO'!T47</f>
        <v>0</v>
      </c>
      <c r="U47" s="5">
        <f>+'MBI DIRECTORIO'!U47</f>
        <v>0</v>
      </c>
      <c r="V47" s="5">
        <f>+'MBI DIRECTORIO'!V47</f>
        <v>0</v>
      </c>
      <c r="W47" s="5">
        <f>+'MBI DIRECTORIO'!W47</f>
        <v>0</v>
      </c>
      <c r="X47" s="5">
        <f>+'MBI DIRECTORIO'!X47</f>
        <v>0</v>
      </c>
      <c r="Y47" s="5">
        <f>+'MBI DIRECTORIO'!Y47</f>
        <v>41.507970115790002</v>
      </c>
      <c r="Z47" s="5">
        <f>+'MBI DIRECTORIO'!Z47</f>
        <v>3.699076574944423</v>
      </c>
      <c r="AA47" s="5">
        <f>+'MBI DIRECTORIO'!AA47</f>
        <v>0</v>
      </c>
      <c r="AB47" s="5" t="str">
        <f>+'MBI DIRECTORIO'!AG47</f>
        <v>Total Beverage Solution</v>
      </c>
      <c r="AD47" t="str">
        <f t="shared" si="2"/>
        <v>INSERT INTO TABLA_PRESUPUESTO_COMERCIAL VALUES ('VSR','80209-C','14004841-20',2022,'Enero',35,'USD',1330,587.25206,141.75,173.25,43.157414,0,13.097994,19.579475,0.551376,4.580048,0,0,0,0,0,0,0,41.50797,3.699077,0);</v>
      </c>
    </row>
    <row r="48" spans="1:30" x14ac:dyDescent="0.2">
      <c r="A48" t="str">
        <f>+'MBI DIRECTORIO'!A48</f>
        <v>VSR</v>
      </c>
      <c r="B48" t="str">
        <f>+'MBI DIRECTORIO'!B48</f>
        <v>80209-C</v>
      </c>
      <c r="C48" t="str">
        <f>+'MBI DIRECTORIO'!C48</f>
        <v>14005103-20</v>
      </c>
      <c r="D48">
        <f>+'MBI DIRECTORIO'!D48</f>
        <v>2022</v>
      </c>
      <c r="E48" t="str">
        <f>+'MBI DIRECTORIO'!E48</f>
        <v>Enero</v>
      </c>
      <c r="F48" s="5">
        <f>+'MBI DIRECTORIO'!F48</f>
        <v>52.5</v>
      </c>
      <c r="G48" t="str">
        <f>+'MBI DIRECTORIO'!G48</f>
        <v>USD</v>
      </c>
      <c r="H48" s="5">
        <f>+'MBI DIRECTORIO'!H48</f>
        <v>2205</v>
      </c>
      <c r="I48" s="5">
        <f>+'MBI DIRECTORIO'!I48</f>
        <v>850.37980760130711</v>
      </c>
      <c r="J48" s="5">
        <f>+'MBI DIRECTORIO'!J48</f>
        <v>212.625</v>
      </c>
      <c r="K48" s="5">
        <f>+'MBI DIRECTORIO'!K48</f>
        <v>259.875</v>
      </c>
      <c r="L48" s="5">
        <f>+'MBI DIRECTORIO'!L48</f>
        <v>64.7361206611141</v>
      </c>
      <c r="M48" s="5">
        <f>+'MBI DIRECTORIO'!M48</f>
        <v>0</v>
      </c>
      <c r="N48" s="5">
        <f>+'MBI DIRECTORIO'!N48</f>
        <v>19.64699074074074</v>
      </c>
      <c r="O48" s="5">
        <f>+'MBI DIRECTORIO'!O48</f>
        <v>29.369212962962962</v>
      </c>
      <c r="P48" s="5">
        <f>+'MBI DIRECTORIO'!P48</f>
        <v>0.8270640432098767</v>
      </c>
      <c r="Q48" s="5">
        <f>+'MBI DIRECTORIO'!Q48</f>
        <v>7.5932380974447726</v>
      </c>
      <c r="R48" s="5">
        <f>+'MBI DIRECTORIO'!R48</f>
        <v>0</v>
      </c>
      <c r="S48" s="5">
        <f>+'MBI DIRECTORIO'!S48</f>
        <v>0</v>
      </c>
      <c r="T48" s="5">
        <f>+'MBI DIRECTORIO'!T48</f>
        <v>0</v>
      </c>
      <c r="U48" s="5">
        <f>+'MBI DIRECTORIO'!U48</f>
        <v>0</v>
      </c>
      <c r="V48" s="5">
        <f>+'MBI DIRECTORIO'!V48</f>
        <v>0</v>
      </c>
      <c r="W48" s="5">
        <f>+'MBI DIRECTORIO'!W48</f>
        <v>0</v>
      </c>
      <c r="X48" s="5">
        <f>+'MBI DIRECTORIO'!X48</f>
        <v>0</v>
      </c>
      <c r="Y48" s="5">
        <f>+'MBI DIRECTORIO'!Y48</f>
        <v>62.985120706774993</v>
      </c>
      <c r="Z48" s="5">
        <f>+'MBI DIRECTORIO'!Z48</f>
        <v>5.5486148624166338</v>
      </c>
      <c r="AA48" s="5">
        <f>+'MBI DIRECTORIO'!AA48</f>
        <v>0</v>
      </c>
      <c r="AB48" s="5" t="str">
        <f>+'MBI DIRECTORIO'!AG48</f>
        <v>Total Beverage Solution</v>
      </c>
      <c r="AD48" t="str">
        <f t="shared" si="2"/>
        <v>INSERT INTO TABLA_PRESUPUESTO_COMERCIAL VALUES ('VSR','80209-C','14005103-20',2022,'Enero',52.5,'USD',2205,850.379808,212.625,259.875,64.736121,0,19.646991,29.369213,0.827064,7.593238,0,0,0,0,0,0,0,62.985121,5.548615,0);</v>
      </c>
    </row>
    <row r="49" spans="1:30" x14ac:dyDescent="0.2">
      <c r="A49" t="str">
        <f>+'MBI DIRECTORIO'!A49</f>
        <v>VSR</v>
      </c>
      <c r="B49" t="str">
        <f>+'MBI DIRECTORIO'!B49</f>
        <v>80209-C</v>
      </c>
      <c r="C49" t="str">
        <f>+'MBI DIRECTORIO'!C49</f>
        <v>14005049-20</v>
      </c>
      <c r="D49">
        <f>+'MBI DIRECTORIO'!D49</f>
        <v>2022</v>
      </c>
      <c r="E49" t="str">
        <f>+'MBI DIRECTORIO'!E49</f>
        <v>Enero</v>
      </c>
      <c r="F49" s="5">
        <f>+'MBI DIRECTORIO'!F49</f>
        <v>35</v>
      </c>
      <c r="G49" t="str">
        <f>+'MBI DIRECTORIO'!G49</f>
        <v>USD</v>
      </c>
      <c r="H49" s="5">
        <f>+'MBI DIRECTORIO'!H49</f>
        <v>1470</v>
      </c>
      <c r="I49" s="5">
        <f>+'MBI DIRECTORIO'!I49</f>
        <v>517.95191406255003</v>
      </c>
      <c r="J49" s="5">
        <f>+'MBI DIRECTORIO'!J49</f>
        <v>126</v>
      </c>
      <c r="K49" s="5">
        <f>+'MBI DIRECTORIO'!K49</f>
        <v>154</v>
      </c>
      <c r="L49" s="5">
        <f>+'MBI DIRECTORIO'!L49</f>
        <v>43.157413774076069</v>
      </c>
      <c r="M49" s="5">
        <f>+'MBI DIRECTORIO'!M49</f>
        <v>0</v>
      </c>
      <c r="N49" s="5">
        <f>+'MBI DIRECTORIO'!N49</f>
        <v>13.097993827160494</v>
      </c>
      <c r="O49" s="5">
        <f>+'MBI DIRECTORIO'!O49</f>
        <v>19.579475308641975</v>
      </c>
      <c r="P49" s="5">
        <f>+'MBI DIRECTORIO'!P49</f>
        <v>0.55137602880658443</v>
      </c>
      <c r="Q49" s="5">
        <f>+'MBI DIRECTORIO'!Q49</f>
        <v>5.0621587316298484</v>
      </c>
      <c r="R49" s="5">
        <f>+'MBI DIRECTORIO'!R49</f>
        <v>0</v>
      </c>
      <c r="S49" s="5">
        <f>+'MBI DIRECTORIO'!S49</f>
        <v>0</v>
      </c>
      <c r="T49" s="5">
        <f>+'MBI DIRECTORIO'!T49</f>
        <v>0</v>
      </c>
      <c r="U49" s="5">
        <f>+'MBI DIRECTORIO'!U49</f>
        <v>0</v>
      </c>
      <c r="V49" s="5">
        <f>+'MBI DIRECTORIO'!V49</f>
        <v>0</v>
      </c>
      <c r="W49" s="5">
        <f>+'MBI DIRECTORIO'!W49</f>
        <v>0</v>
      </c>
      <c r="X49" s="5">
        <f>+'MBI DIRECTORIO'!X49</f>
        <v>0</v>
      </c>
      <c r="Y49" s="5">
        <f>+'MBI DIRECTORIO'!Y49</f>
        <v>41.990080471183326</v>
      </c>
      <c r="Z49" s="5">
        <f>+'MBI DIRECTORIO'!Z49</f>
        <v>3.699076574944423</v>
      </c>
      <c r="AA49" s="5">
        <f>+'MBI DIRECTORIO'!AA49</f>
        <v>0</v>
      </c>
      <c r="AB49" s="5" t="str">
        <f>+'MBI DIRECTORIO'!AG49</f>
        <v>Total Beverage Solution</v>
      </c>
      <c r="AD49" t="str">
        <f t="shared" si="2"/>
        <v>INSERT INTO TABLA_PRESUPUESTO_COMERCIAL VALUES ('VSR','80209-C','14005049-20',2022,'Enero',35,'USD',1470,517.951914,126,154,43.157414,0,13.097994,19.579475,0.551376,5.062159,0,0,0,0,0,0,0,41.99008,3.699077,0);</v>
      </c>
    </row>
    <row r="50" spans="1:30" x14ac:dyDescent="0.2">
      <c r="A50" t="str">
        <f>+'MBI DIRECTORIO'!A50</f>
        <v>VSR</v>
      </c>
      <c r="B50" t="str">
        <f>+'MBI DIRECTORIO'!B50</f>
        <v>80209-C</v>
      </c>
      <c r="C50" t="str">
        <f>+'MBI DIRECTORIO'!C50</f>
        <v>14005104-20</v>
      </c>
      <c r="D50">
        <f>+'MBI DIRECTORIO'!D50</f>
        <v>2022</v>
      </c>
      <c r="E50" t="str">
        <f>+'MBI DIRECTORIO'!E50</f>
        <v>Enero</v>
      </c>
      <c r="F50" s="5">
        <f>+'MBI DIRECTORIO'!F50</f>
        <v>33</v>
      </c>
      <c r="G50" t="str">
        <f>+'MBI DIRECTORIO'!G50</f>
        <v>USD</v>
      </c>
      <c r="H50" s="5">
        <f>+'MBI DIRECTORIO'!H50</f>
        <v>1386</v>
      </c>
      <c r="I50" s="5">
        <f>+'MBI DIRECTORIO'!I50</f>
        <v>436.06451546999841</v>
      </c>
      <c r="J50" s="5">
        <f>+'MBI DIRECTORIO'!J50</f>
        <v>133.65</v>
      </c>
      <c r="K50" s="5">
        <f>+'MBI DIRECTORIO'!K50</f>
        <v>163.35000000000002</v>
      </c>
      <c r="L50" s="5">
        <f>+'MBI DIRECTORIO'!L50</f>
        <v>40.691275844128867</v>
      </c>
      <c r="M50" s="5">
        <f>+'MBI DIRECTORIO'!M50</f>
        <v>0</v>
      </c>
      <c r="N50" s="5">
        <f>+'MBI DIRECTORIO'!N50</f>
        <v>12.349537037037038</v>
      </c>
      <c r="O50" s="5">
        <f>+'MBI DIRECTORIO'!O50</f>
        <v>18.460648148148149</v>
      </c>
      <c r="P50" s="5">
        <f>+'MBI DIRECTORIO'!P50</f>
        <v>0.51986882716049387</v>
      </c>
      <c r="Q50" s="5">
        <f>+'MBI DIRECTORIO'!Q50</f>
        <v>4.7728925183938573</v>
      </c>
      <c r="R50" s="5">
        <f>+'MBI DIRECTORIO'!R50</f>
        <v>0</v>
      </c>
      <c r="S50" s="5">
        <f>+'MBI DIRECTORIO'!S50</f>
        <v>0</v>
      </c>
      <c r="T50" s="5">
        <f>+'MBI DIRECTORIO'!T50</f>
        <v>0</v>
      </c>
      <c r="U50" s="5">
        <f>+'MBI DIRECTORIO'!U50</f>
        <v>0</v>
      </c>
      <c r="V50" s="5">
        <f>+'MBI DIRECTORIO'!V50</f>
        <v>0</v>
      </c>
      <c r="W50" s="5">
        <f>+'MBI DIRECTORIO'!W50</f>
        <v>0</v>
      </c>
      <c r="X50" s="5">
        <f>+'MBI DIRECTORIO'!X50</f>
        <v>0</v>
      </c>
      <c r="Y50" s="5">
        <f>+'MBI DIRECTORIO'!Y50</f>
        <v>39.590647301401425</v>
      </c>
      <c r="Z50" s="5">
        <f>+'MBI DIRECTORIO'!Z50</f>
        <v>3.4877007706618843</v>
      </c>
      <c r="AA50" s="5">
        <f>+'MBI DIRECTORIO'!AA50</f>
        <v>0</v>
      </c>
      <c r="AB50" s="5" t="str">
        <f>+'MBI DIRECTORIO'!AG50</f>
        <v>Total Beverage Solution</v>
      </c>
      <c r="AD50" t="str">
        <f t="shared" si="2"/>
        <v>INSERT INTO TABLA_PRESUPUESTO_COMERCIAL VALUES ('VSR','80209-C','14005104-20',2022,'Enero',33,'USD',1386,436.064515,133.65,163.35,40.691276,0,12.349537,18.460648,0.519869,4.772893,0,0,0,0,0,0,0,39.590647,3.487701,0);</v>
      </c>
    </row>
    <row r="51" spans="1:30" x14ac:dyDescent="0.2">
      <c r="A51" t="str">
        <f>+'MBI DIRECTORIO'!A51</f>
        <v>VSR</v>
      </c>
      <c r="B51" t="str">
        <f>+'MBI DIRECTORIO'!B51</f>
        <v>80209-C</v>
      </c>
      <c r="C51" t="str">
        <f>+'MBI DIRECTORIO'!C51</f>
        <v>14005105-20</v>
      </c>
      <c r="D51">
        <f>+'MBI DIRECTORIO'!D51</f>
        <v>2022</v>
      </c>
      <c r="E51" t="str">
        <f>+'MBI DIRECTORIO'!E51</f>
        <v>Enero</v>
      </c>
      <c r="F51" s="5">
        <f>+'MBI DIRECTORIO'!F51</f>
        <v>35</v>
      </c>
      <c r="G51" t="str">
        <f>+'MBI DIRECTORIO'!G51</f>
        <v>USD</v>
      </c>
      <c r="H51" s="5">
        <f>+'MBI DIRECTORIO'!H51</f>
        <v>1470</v>
      </c>
      <c r="I51" s="5">
        <f>+'MBI DIRECTORIO'!I51</f>
        <v>567.11017986268644</v>
      </c>
      <c r="J51" s="5">
        <f>+'MBI DIRECTORIO'!J51</f>
        <v>141.75</v>
      </c>
      <c r="K51" s="5">
        <f>+'MBI DIRECTORIO'!K51</f>
        <v>173.25</v>
      </c>
      <c r="L51" s="5">
        <f>+'MBI DIRECTORIO'!L51</f>
        <v>43.157413774076069</v>
      </c>
      <c r="M51" s="5">
        <f>+'MBI DIRECTORIO'!M51</f>
        <v>0</v>
      </c>
      <c r="N51" s="5">
        <f>+'MBI DIRECTORIO'!N51</f>
        <v>13.097993827160494</v>
      </c>
      <c r="O51" s="5">
        <f>+'MBI DIRECTORIO'!O51</f>
        <v>19.579475308641975</v>
      </c>
      <c r="P51" s="5">
        <f>+'MBI DIRECTORIO'!P51</f>
        <v>0.55137602880658443</v>
      </c>
      <c r="Q51" s="5">
        <f>+'MBI DIRECTORIO'!Q51</f>
        <v>5.0621587316298484</v>
      </c>
      <c r="R51" s="5">
        <f>+'MBI DIRECTORIO'!R51</f>
        <v>0</v>
      </c>
      <c r="S51" s="5">
        <f>+'MBI DIRECTORIO'!S51</f>
        <v>0</v>
      </c>
      <c r="T51" s="5">
        <f>+'MBI DIRECTORIO'!T51</f>
        <v>0</v>
      </c>
      <c r="U51" s="5">
        <f>+'MBI DIRECTORIO'!U51</f>
        <v>0</v>
      </c>
      <c r="V51" s="5">
        <f>+'MBI DIRECTORIO'!V51</f>
        <v>0</v>
      </c>
      <c r="W51" s="5">
        <f>+'MBI DIRECTORIO'!W51</f>
        <v>0</v>
      </c>
      <c r="X51" s="5">
        <f>+'MBI DIRECTORIO'!X51</f>
        <v>0</v>
      </c>
      <c r="Y51" s="5">
        <f>+'MBI DIRECTORIO'!Y51</f>
        <v>41.990080471183326</v>
      </c>
      <c r="Z51" s="5">
        <f>+'MBI DIRECTORIO'!Z51</f>
        <v>3.699076574944423</v>
      </c>
      <c r="AA51" s="5">
        <f>+'MBI DIRECTORIO'!AA51</f>
        <v>0</v>
      </c>
      <c r="AB51" s="5" t="str">
        <f>+'MBI DIRECTORIO'!AG51</f>
        <v>Total Beverage Solution</v>
      </c>
      <c r="AD51" t="str">
        <f t="shared" si="2"/>
        <v>INSERT INTO TABLA_PRESUPUESTO_COMERCIAL VALUES ('VSR','80209-C','14005105-20',2022,'Enero',35,'USD',1470,567.11018,141.75,173.25,43.157414,0,13.097994,19.579475,0.551376,5.062159,0,0,0,0,0,0,0,41.99008,3.699077,0);</v>
      </c>
    </row>
    <row r="52" spans="1:30" x14ac:dyDescent="0.2">
      <c r="A52" t="str">
        <f>+'MBI DIRECTORIO'!A52</f>
        <v>VSR</v>
      </c>
      <c r="B52" t="str">
        <f>+'MBI DIRECTORIO'!B52</f>
        <v>80145-C</v>
      </c>
      <c r="C52" t="str">
        <f>+'MBI DIRECTORIO'!C52</f>
        <v>14004889-20</v>
      </c>
      <c r="D52">
        <f>+'MBI DIRECTORIO'!D52</f>
        <v>2022</v>
      </c>
      <c r="E52" t="str">
        <f>+'MBI DIRECTORIO'!E52</f>
        <v>Enero</v>
      </c>
      <c r="F52" s="5">
        <f>+'MBI DIRECTORIO'!F52</f>
        <v>2.75</v>
      </c>
      <c r="G52" t="str">
        <f>+'MBI DIRECTORIO'!G52</f>
        <v>USD</v>
      </c>
      <c r="H52" s="5">
        <f>+'MBI DIRECTORIO'!H52</f>
        <v>91.85</v>
      </c>
      <c r="I52" s="5">
        <f>+'MBI DIRECTORIO'!I52</f>
        <v>40.342682373768952</v>
      </c>
      <c r="J52" s="5">
        <f>+'MBI DIRECTORIO'!J52</f>
        <v>0</v>
      </c>
      <c r="K52" s="5">
        <f>+'MBI DIRECTORIO'!K52</f>
        <v>5.5</v>
      </c>
      <c r="L52" s="5">
        <f>+'MBI DIRECTORIO'!L52</f>
        <v>3.3909396536774055</v>
      </c>
      <c r="M52" s="5">
        <f>+'MBI DIRECTORIO'!M52</f>
        <v>0</v>
      </c>
      <c r="N52" s="5">
        <f>+'MBI DIRECTORIO'!N52</f>
        <v>0.74093047965998782</v>
      </c>
      <c r="O52" s="5">
        <f>+'MBI DIRECTORIO'!O52</f>
        <v>0.90790072859744986</v>
      </c>
      <c r="P52" s="5">
        <f>+'MBI DIRECTORIO'!P52</f>
        <v>3.068078324225865E-2</v>
      </c>
      <c r="Q52" s="5">
        <f>+'MBI DIRECTORIO'!Q52</f>
        <v>0.31629882959197386</v>
      </c>
      <c r="R52" s="5">
        <f>+'MBI DIRECTORIO'!R52</f>
        <v>0</v>
      </c>
      <c r="S52" s="5">
        <f>+'MBI DIRECTORIO'!S52</f>
        <v>0</v>
      </c>
      <c r="T52" s="5">
        <f>+'MBI DIRECTORIO'!T52</f>
        <v>0</v>
      </c>
      <c r="U52" s="5">
        <f>+'MBI DIRECTORIO'!U52</f>
        <v>0</v>
      </c>
      <c r="V52" s="5">
        <f>+'MBI DIRECTORIO'!V52</f>
        <v>0</v>
      </c>
      <c r="W52" s="5">
        <f>+'MBI DIRECTORIO'!W52</f>
        <v>0</v>
      </c>
      <c r="X52" s="5">
        <f>+'MBI DIRECTORIO'!X52</f>
        <v>0</v>
      </c>
      <c r="Y52" s="5">
        <f>+'MBI DIRECTORIO'!Y52</f>
        <v>4.8243274437418702</v>
      </c>
      <c r="Z52" s="5">
        <f>+'MBI DIRECTORIO'!Z52</f>
        <v>2.8285166226502003</v>
      </c>
      <c r="AA52" s="5">
        <f>+'MBI DIRECTORIO'!AA52</f>
        <v>0</v>
      </c>
      <c r="AB52" s="5" t="str">
        <f>+'MBI DIRECTORIO'!AG52</f>
        <v>Domaine Boyar International EAD</v>
      </c>
      <c r="AD52" t="str">
        <f t="shared" si="2"/>
        <v>INSERT INTO TABLA_PRESUPUESTO_COMERCIAL VALUES ('VSR','80145-C','14004889-20',2022,'Enero',2.75,'USD',91.85,40.342682,0,5.5,3.39094,0,0.74093,0.907901,0.030681,0.316299,0,0,0,0,0,0,0,4.824327,2.828517,0);</v>
      </c>
    </row>
    <row r="53" spans="1:30" x14ac:dyDescent="0.2">
      <c r="A53" t="str">
        <f>+'MBI DIRECTORIO'!A53</f>
        <v>VSR</v>
      </c>
      <c r="B53" t="str">
        <f>+'MBI DIRECTORIO'!B53</f>
        <v>80145-C</v>
      </c>
      <c r="C53" t="str">
        <f>+'MBI DIRECTORIO'!C53</f>
        <v>14004893-20</v>
      </c>
      <c r="D53">
        <f>+'MBI DIRECTORIO'!D53</f>
        <v>2022</v>
      </c>
      <c r="E53" t="str">
        <f>+'MBI DIRECTORIO'!E53</f>
        <v>Enero</v>
      </c>
      <c r="F53" s="5">
        <f>+'MBI DIRECTORIO'!F53</f>
        <v>2.25</v>
      </c>
      <c r="G53" t="str">
        <f>+'MBI DIRECTORIO'!G53</f>
        <v>USD</v>
      </c>
      <c r="H53" s="5">
        <f>+'MBI DIRECTORIO'!H53</f>
        <v>75.149999999999991</v>
      </c>
      <c r="I53" s="5">
        <f>+'MBI DIRECTORIO'!I53</f>
        <v>34.985553650578126</v>
      </c>
      <c r="J53" s="5">
        <f>+'MBI DIRECTORIO'!J53</f>
        <v>0</v>
      </c>
      <c r="K53" s="5">
        <f>+'MBI DIRECTORIO'!K53</f>
        <v>4.5</v>
      </c>
      <c r="L53" s="5">
        <f>+'MBI DIRECTORIO'!L53</f>
        <v>2.7744051711906046</v>
      </c>
      <c r="M53" s="5">
        <f>+'MBI DIRECTORIO'!M53</f>
        <v>0</v>
      </c>
      <c r="N53" s="5">
        <f>+'MBI DIRECTORIO'!N53</f>
        <v>0.60621584699453557</v>
      </c>
      <c r="O53" s="5">
        <f>+'MBI DIRECTORIO'!O53</f>
        <v>0.74282786885245899</v>
      </c>
      <c r="P53" s="5">
        <f>+'MBI DIRECTORIO'!P53</f>
        <v>2.5102459016393439E-2</v>
      </c>
      <c r="Q53" s="5">
        <f>+'MBI DIRECTORIO'!Q53</f>
        <v>0.25878995148434225</v>
      </c>
      <c r="R53" s="5">
        <f>+'MBI DIRECTORIO'!R53</f>
        <v>0</v>
      </c>
      <c r="S53" s="5">
        <f>+'MBI DIRECTORIO'!S53</f>
        <v>0</v>
      </c>
      <c r="T53" s="5">
        <f>+'MBI DIRECTORIO'!T53</f>
        <v>0</v>
      </c>
      <c r="U53" s="5">
        <f>+'MBI DIRECTORIO'!U53</f>
        <v>0</v>
      </c>
      <c r="V53" s="5">
        <f>+'MBI DIRECTORIO'!V53</f>
        <v>0</v>
      </c>
      <c r="W53" s="5">
        <f>+'MBI DIRECTORIO'!W53</f>
        <v>0</v>
      </c>
      <c r="X53" s="5">
        <f>+'MBI DIRECTORIO'!X53</f>
        <v>0</v>
      </c>
      <c r="Y53" s="5">
        <f>+'MBI DIRECTORIO'!Y53</f>
        <v>3.9471769994251673</v>
      </c>
      <c r="Z53" s="5">
        <f>+'MBI DIRECTORIO'!Z53</f>
        <v>2.3142408730774369</v>
      </c>
      <c r="AA53" s="5">
        <f>+'MBI DIRECTORIO'!AA53</f>
        <v>0</v>
      </c>
      <c r="AB53" s="5" t="str">
        <f>+'MBI DIRECTORIO'!AG53</f>
        <v>Domaine Boyar International EAD</v>
      </c>
      <c r="AD53" t="str">
        <f t="shared" si="2"/>
        <v>INSERT INTO TABLA_PRESUPUESTO_COMERCIAL VALUES ('VSR','80145-C','14004893-20',2022,'Enero',2.25,'USD',75.15,34.985554,0,4.5,2.774405,0,0.606216,0.742828,0.025102,0.25879,0,0,0,0,0,0,0,3.947177,2.314241,0);</v>
      </c>
    </row>
    <row r="54" spans="1:30" x14ac:dyDescent="0.2">
      <c r="A54" t="str">
        <f>+'MBI DIRECTORIO'!A54</f>
        <v>VSR</v>
      </c>
      <c r="B54" t="str">
        <f>+'MBI DIRECTORIO'!B54</f>
        <v>80007-C</v>
      </c>
      <c r="C54" t="str">
        <f>+'MBI DIRECTORIO'!C54</f>
        <v>14004705-21</v>
      </c>
      <c r="D54">
        <f>+'MBI DIRECTORIO'!D54</f>
        <v>2022</v>
      </c>
      <c r="E54" t="str">
        <f>+'MBI DIRECTORIO'!E54</f>
        <v>Enero</v>
      </c>
      <c r="F54" s="5">
        <f>+'MBI DIRECTORIO'!F54</f>
        <v>10.75</v>
      </c>
      <c r="G54" t="str">
        <f>+'MBI DIRECTORIO'!G54</f>
        <v>USD</v>
      </c>
      <c r="H54" s="5">
        <f>+'MBI DIRECTORIO'!H54</f>
        <v>260.6875</v>
      </c>
      <c r="I54" s="5">
        <f>+'MBI DIRECTORIO'!I54</f>
        <v>156.13576384375216</v>
      </c>
      <c r="J54" s="5">
        <f>+'MBI DIRECTORIO'!J54</f>
        <v>0</v>
      </c>
      <c r="K54" s="5">
        <f>+'MBI DIRECTORIO'!K54</f>
        <v>12.469999999999999</v>
      </c>
      <c r="L54" s="5">
        <f>+'MBI DIRECTORIO'!L54</f>
        <v>13.255491373466221</v>
      </c>
      <c r="M54" s="5">
        <f>+'MBI DIRECTORIO'!M54</f>
        <v>0</v>
      </c>
      <c r="N54" s="5">
        <f>+'MBI DIRECTORIO'!N54</f>
        <v>3.7681878306878307</v>
      </c>
      <c r="O54" s="5">
        <f>+'MBI DIRECTORIO'!O54</f>
        <v>4.1236772486772493</v>
      </c>
      <c r="P54" s="5">
        <f>+'MBI DIRECTORIO'!P54</f>
        <v>0.13935185185185187</v>
      </c>
      <c r="Q54" s="5">
        <f>+'MBI DIRECTORIO'!Q54</f>
        <v>0.89771530908282737</v>
      </c>
      <c r="R54" s="5">
        <f>+'MBI DIRECTORIO'!R54</f>
        <v>0</v>
      </c>
      <c r="S54" s="5">
        <f>+'MBI DIRECTORIO'!S54</f>
        <v>0</v>
      </c>
      <c r="T54" s="5">
        <f>+'MBI DIRECTORIO'!T54</f>
        <v>0</v>
      </c>
      <c r="U54" s="5">
        <f>+'MBI DIRECTORIO'!U54</f>
        <v>0</v>
      </c>
      <c r="V54" s="5">
        <f>+'MBI DIRECTORIO'!V54</f>
        <v>0</v>
      </c>
      <c r="W54" s="5">
        <f>+'MBI DIRECTORIO'!W54</f>
        <v>0</v>
      </c>
      <c r="X54" s="5">
        <f>+'MBI DIRECTORIO'!X54</f>
        <v>0</v>
      </c>
      <c r="Y54" s="5">
        <f>+'MBI DIRECTORIO'!Y54</f>
        <v>19.985860856114179</v>
      </c>
      <c r="Z54" s="5">
        <f>+'MBI DIRECTORIO'!Z54</f>
        <v>11.056928615814421</v>
      </c>
      <c r="AA54" s="5">
        <f>+'MBI DIRECTORIO'!AA54</f>
        <v>0</v>
      </c>
      <c r="AB54" s="5" t="str">
        <f>+'MBI DIRECTORIO'!AG54</f>
        <v>Ghs Classic Drinks Ltd</v>
      </c>
      <c r="AD54" t="str">
        <f t="shared" si="2"/>
        <v>INSERT INTO TABLA_PRESUPUESTO_COMERCIAL VALUES ('VSR','80007-C','14004705-21',2022,'Enero',10.75,'USD',260.6875,156.135764,0,12.47,13.255491,0,3.768188,4.123677,0.139352,0.897715,0,0,0,0,0,0,0,19.985861,11.056929,0);</v>
      </c>
    </row>
    <row r="55" spans="1:30" x14ac:dyDescent="0.2">
      <c r="A55" t="str">
        <f>+'MBI DIRECTORIO'!A55</f>
        <v>VSR</v>
      </c>
      <c r="B55" t="str">
        <f>+'MBI DIRECTORIO'!B55</f>
        <v>80006-C</v>
      </c>
      <c r="C55" t="str">
        <f>+'MBI DIRECTORIO'!C55</f>
        <v>14004739-20</v>
      </c>
      <c r="D55">
        <f>+'MBI DIRECTORIO'!D55</f>
        <v>2022</v>
      </c>
      <c r="E55" t="str">
        <f>+'MBI DIRECTORIO'!E55</f>
        <v>Enero</v>
      </c>
      <c r="F55" s="5">
        <f>+'MBI DIRECTORIO'!F55</f>
        <v>5.75</v>
      </c>
      <c r="G55" t="str">
        <f>+'MBI DIRECTORIO'!G55</f>
        <v>EUR</v>
      </c>
      <c r="H55" s="5">
        <f>+'MBI DIRECTORIO'!H55</f>
        <v>127.64999999999999</v>
      </c>
      <c r="I55" s="5">
        <f>+'MBI DIRECTORIO'!I55</f>
        <v>77.283735885543138</v>
      </c>
      <c r="J55" s="5">
        <f>+'MBI DIRECTORIO'!J55</f>
        <v>0</v>
      </c>
      <c r="K55" s="5">
        <f>+'MBI DIRECTORIO'!K55</f>
        <v>8.1419999999999995</v>
      </c>
      <c r="L55" s="5">
        <f>+'MBI DIRECTORIO'!L55</f>
        <v>7.0901465485982111</v>
      </c>
      <c r="M55" s="5">
        <f>+'MBI DIRECTORIO'!M55</f>
        <v>0</v>
      </c>
      <c r="N55" s="5">
        <f>+'MBI DIRECTORIO'!N55</f>
        <v>2.509156904195661</v>
      </c>
      <c r="O55" s="5">
        <f>+'MBI DIRECTORIO'!O55</f>
        <v>2.6959192137173731</v>
      </c>
      <c r="P55" s="5">
        <f>+'MBI DIRECTORIO'!P55</f>
        <v>0.1034051205261458</v>
      </c>
      <c r="Q55" s="5">
        <f>+'MBI DIRECTORIO'!Q55</f>
        <v>0.43958133475683681</v>
      </c>
      <c r="R55" s="5">
        <f>+'MBI DIRECTORIO'!R55</f>
        <v>0</v>
      </c>
      <c r="S55" s="5">
        <f>+'MBI DIRECTORIO'!S55</f>
        <v>0</v>
      </c>
      <c r="T55" s="5">
        <f>+'MBI DIRECTORIO'!T55</f>
        <v>0</v>
      </c>
      <c r="U55" s="5">
        <f>+'MBI DIRECTORIO'!U55</f>
        <v>0</v>
      </c>
      <c r="V55" s="5">
        <f>+'MBI DIRECTORIO'!V55</f>
        <v>0</v>
      </c>
      <c r="W55" s="5">
        <f>+'MBI DIRECTORIO'!W55</f>
        <v>0</v>
      </c>
      <c r="X55" s="5">
        <f>+'MBI DIRECTORIO'!X55</f>
        <v>0</v>
      </c>
      <c r="Y55" s="5">
        <f>+'MBI DIRECTORIO'!Y55</f>
        <v>11.662233693282799</v>
      </c>
      <c r="Z55" s="5">
        <f>+'MBI DIRECTORIO'!Z55</f>
        <v>5.9141711200867828</v>
      </c>
      <c r="AA55" s="5">
        <f>+'MBI DIRECTORIO'!AA55</f>
        <v>0</v>
      </c>
      <c r="AB55" s="5" t="str">
        <f>+'MBI DIRECTORIO'!AG55</f>
        <v>Gall &amp; Gall</v>
      </c>
      <c r="AD55" t="str">
        <f t="shared" si="2"/>
        <v>INSERT INTO TABLA_PRESUPUESTO_COMERCIAL VALUES ('VSR','80006-C','14004739-20',2022,'Enero',5.75,'EUR',127.65,77.283736,0,8.142,7.090147,0,2.509157,2.695919,0.103405,0.439581,0,0,0,0,0,0,0,11.662234,5.914171,0);</v>
      </c>
    </row>
    <row r="56" spans="1:30" x14ac:dyDescent="0.2">
      <c r="A56" t="str">
        <f>+'MBI DIRECTORIO'!A56</f>
        <v>VSR</v>
      </c>
      <c r="B56" t="str">
        <f>+'MBI DIRECTORIO'!B56</f>
        <v>80006-C</v>
      </c>
      <c r="C56" t="str">
        <f>+'MBI DIRECTORIO'!C56</f>
        <v>14003720-21</v>
      </c>
      <c r="D56">
        <f>+'MBI DIRECTORIO'!D56</f>
        <v>2022</v>
      </c>
      <c r="E56" t="str">
        <f>+'MBI DIRECTORIO'!E56</f>
        <v>Enero</v>
      </c>
      <c r="F56" s="5">
        <f>+'MBI DIRECTORIO'!F56</f>
        <v>458.5</v>
      </c>
      <c r="G56" t="str">
        <f>+'MBI DIRECTORIO'!G56</f>
        <v>EUR</v>
      </c>
      <c r="H56" s="5">
        <f>+'MBI DIRECTORIO'!H56</f>
        <v>9782.5560000000005</v>
      </c>
      <c r="I56" s="5">
        <f>+'MBI DIRECTORIO'!I56</f>
        <v>6777.2242569927375</v>
      </c>
      <c r="J56" s="5">
        <f>+'MBI DIRECTORIO'!J56</f>
        <v>0</v>
      </c>
      <c r="K56" s="5">
        <f>+'MBI DIRECTORIO'!K56</f>
        <v>649.23599999999999</v>
      </c>
      <c r="L56" s="5">
        <f>+'MBI DIRECTORIO'!L56</f>
        <v>565.36212044039655</v>
      </c>
      <c r="M56" s="5">
        <f>+'MBI DIRECTORIO'!M56</f>
        <v>0</v>
      </c>
      <c r="N56" s="5">
        <f>+'MBI DIRECTORIO'!N56</f>
        <v>200.07798966499311</v>
      </c>
      <c r="O56" s="5">
        <f>+'MBI DIRECTORIO'!O56</f>
        <v>214.97025382424619</v>
      </c>
      <c r="P56" s="5">
        <f>+'MBI DIRECTORIO'!P56</f>
        <v>8.2454343932587584</v>
      </c>
      <c r="Q56" s="5">
        <f>+'MBI DIRECTORIO'!Q56</f>
        <v>33.687653927250317</v>
      </c>
      <c r="R56" s="5">
        <f>+'MBI DIRECTORIO'!R56</f>
        <v>0</v>
      </c>
      <c r="S56" s="5">
        <f>+'MBI DIRECTORIO'!S56</f>
        <v>0</v>
      </c>
      <c r="T56" s="5">
        <f>+'MBI DIRECTORIO'!T56</f>
        <v>0</v>
      </c>
      <c r="U56" s="5">
        <f>+'MBI DIRECTORIO'!U56</f>
        <v>0</v>
      </c>
      <c r="V56" s="5">
        <f>+'MBI DIRECTORIO'!V56</f>
        <v>0</v>
      </c>
      <c r="W56" s="5">
        <f>+'MBI DIRECTORIO'!W56</f>
        <v>0</v>
      </c>
      <c r="X56" s="5">
        <f>+'MBI DIRECTORIO'!X56</f>
        <v>0</v>
      </c>
      <c r="Y56" s="5">
        <f>+'MBI DIRECTORIO'!Y56</f>
        <v>928.57219416797273</v>
      </c>
      <c r="Z56" s="5">
        <f>+'MBI DIRECTORIO'!Z56</f>
        <v>471.5908623582244</v>
      </c>
      <c r="AA56" s="5">
        <f>+'MBI DIRECTORIO'!AA56</f>
        <v>0</v>
      </c>
      <c r="AB56" s="5" t="str">
        <f>+'MBI DIRECTORIO'!AG56</f>
        <v>Gall &amp; Gall</v>
      </c>
      <c r="AD56" t="str">
        <f t="shared" si="2"/>
        <v>INSERT INTO TABLA_PRESUPUESTO_COMERCIAL VALUES ('VSR','80006-C','14003720-21',2022,'Enero',458.5,'EUR',9782.556,6777.224257,0,649.236,565.36212,0,200.07799,214.970254,8.245434,33.687654,0,0,0,0,0,0,0,928.572194,471.590862,0);</v>
      </c>
    </row>
    <row r="57" spans="1:30" x14ac:dyDescent="0.2">
      <c r="A57" t="str">
        <f>+'MBI DIRECTORIO'!A57</f>
        <v>VSR</v>
      </c>
      <c r="B57" t="str">
        <f>+'MBI DIRECTORIO'!B57</f>
        <v>80006-C</v>
      </c>
      <c r="C57" t="str">
        <f>+'MBI DIRECTORIO'!C57</f>
        <v>14003719-21</v>
      </c>
      <c r="D57">
        <f>+'MBI DIRECTORIO'!D57</f>
        <v>2022</v>
      </c>
      <c r="E57" t="str">
        <f>+'MBI DIRECTORIO'!E57</f>
        <v>Enero</v>
      </c>
      <c r="F57" s="5">
        <f>+'MBI DIRECTORIO'!F57</f>
        <v>422.6</v>
      </c>
      <c r="G57" t="str">
        <f>+'MBI DIRECTORIO'!G57</f>
        <v>EUR</v>
      </c>
      <c r="H57" s="5">
        <f>+'MBI DIRECTORIO'!H57</f>
        <v>9016.593600000002</v>
      </c>
      <c r="I57" s="5">
        <f>+'MBI DIRECTORIO'!I57</f>
        <v>5557.0698546919193</v>
      </c>
      <c r="J57" s="5">
        <f>+'MBI DIRECTORIO'!J57</f>
        <v>0</v>
      </c>
      <c r="K57" s="5">
        <f>+'MBI DIRECTORIO'!K57</f>
        <v>598.40160000000003</v>
      </c>
      <c r="L57" s="5">
        <f>+'MBI DIRECTORIO'!L57</f>
        <v>521.09494459784423</v>
      </c>
      <c r="M57" s="5">
        <f>+'MBI DIRECTORIO'!M57</f>
        <v>0</v>
      </c>
      <c r="N57" s="5">
        <f>+'MBI DIRECTORIO'!N57</f>
        <v>184.4121230805367</v>
      </c>
      <c r="O57" s="5">
        <f>+'MBI DIRECTORIO'!O57</f>
        <v>198.13834082034117</v>
      </c>
      <c r="P57" s="5">
        <f>+'MBI DIRECTORIO'!P57</f>
        <v>7.5998267711911698</v>
      </c>
      <c r="Q57" s="5">
        <f>+'MBI DIRECTORIO'!Q57</f>
        <v>31.049951035236614</v>
      </c>
      <c r="R57" s="5">
        <f>+'MBI DIRECTORIO'!R57</f>
        <v>0</v>
      </c>
      <c r="S57" s="5">
        <f>+'MBI DIRECTORIO'!S57</f>
        <v>0</v>
      </c>
      <c r="T57" s="5">
        <f>+'MBI DIRECTORIO'!T57</f>
        <v>0</v>
      </c>
      <c r="U57" s="5">
        <f>+'MBI DIRECTORIO'!U57</f>
        <v>0</v>
      </c>
      <c r="V57" s="5">
        <f>+'MBI DIRECTORIO'!V57</f>
        <v>0</v>
      </c>
      <c r="W57" s="5">
        <f>+'MBI DIRECTORIO'!W57</f>
        <v>0</v>
      </c>
      <c r="X57" s="5">
        <f>+'MBI DIRECTORIO'!X57</f>
        <v>0</v>
      </c>
      <c r="Y57" s="5">
        <f>+'MBI DIRECTORIO'!Y57</f>
        <v>855.86610524620562</v>
      </c>
      <c r="Z57" s="5">
        <f>+'MBI DIRECTORIO'!Z57</f>
        <v>434.66586353889994</v>
      </c>
      <c r="AA57" s="5">
        <f>+'MBI DIRECTORIO'!AA57</f>
        <v>0</v>
      </c>
      <c r="AB57" s="5" t="str">
        <f>+'MBI DIRECTORIO'!AG57</f>
        <v>Gall &amp; Gall</v>
      </c>
      <c r="AD57" t="str">
        <f t="shared" si="2"/>
        <v>INSERT INTO TABLA_PRESUPUESTO_COMERCIAL VALUES ('VSR','80006-C','14003719-21',2022,'Enero',422.6,'EUR',9016.5936,5557.069855,0,598.4016,521.094945,0,184.412123,198.138341,7.599827,31.049951,0,0,0,0,0,0,0,855.866105,434.665864,0);</v>
      </c>
    </row>
    <row r="58" spans="1:30" x14ac:dyDescent="0.2">
      <c r="A58" t="str">
        <f>+'MBI DIRECTORIO'!A58</f>
        <v>VSR</v>
      </c>
      <c r="B58" t="str">
        <f>+'MBI DIRECTORIO'!B58</f>
        <v>80006-C</v>
      </c>
      <c r="C58" t="str">
        <f>+'MBI DIRECTORIO'!C58</f>
        <v>14004090-21</v>
      </c>
      <c r="D58">
        <f>+'MBI DIRECTORIO'!D58</f>
        <v>2022</v>
      </c>
      <c r="E58" t="str">
        <f>+'MBI DIRECTORIO'!E58</f>
        <v>Enero</v>
      </c>
      <c r="F58" s="5">
        <f>+'MBI DIRECTORIO'!F58</f>
        <v>59.5</v>
      </c>
      <c r="G58" t="str">
        <f>+'MBI DIRECTORIO'!G58</f>
        <v>EUR</v>
      </c>
      <c r="H58" s="5">
        <f>+'MBI DIRECTORIO'!H58</f>
        <v>1587.2219999999998</v>
      </c>
      <c r="I58" s="5">
        <f>+'MBI DIRECTORIO'!I58</f>
        <v>1025.9012306199004</v>
      </c>
      <c r="J58" s="5">
        <f>+'MBI DIRECTORIO'!J58</f>
        <v>0</v>
      </c>
      <c r="K58" s="5">
        <f>+'MBI DIRECTORIO'!K58</f>
        <v>84.251999999999995</v>
      </c>
      <c r="L58" s="5">
        <f>+'MBI DIRECTORIO'!L58</f>
        <v>73.367603415929324</v>
      </c>
      <c r="M58" s="5">
        <f>+'MBI DIRECTORIO'!M58</f>
        <v>0</v>
      </c>
      <c r="N58" s="5">
        <f>+'MBI DIRECTORIO'!N58</f>
        <v>25.964319269502923</v>
      </c>
      <c r="O58" s="5">
        <f>+'MBI DIRECTORIO'!O58</f>
        <v>27.896903168031944</v>
      </c>
      <c r="P58" s="5">
        <f>+'MBI DIRECTORIO'!P58</f>
        <v>1.070018203705335</v>
      </c>
      <c r="Q58" s="5">
        <f>+'MBI DIRECTORIO'!Q58</f>
        <v>5.4658297322006737</v>
      </c>
      <c r="R58" s="5">
        <f>+'MBI DIRECTORIO'!R58</f>
        <v>0</v>
      </c>
      <c r="S58" s="5">
        <f>+'MBI DIRECTORIO'!S58</f>
        <v>0</v>
      </c>
      <c r="T58" s="5">
        <f>+'MBI DIRECTORIO'!T58</f>
        <v>0</v>
      </c>
      <c r="U58" s="5">
        <f>+'MBI DIRECTORIO'!U58</f>
        <v>0</v>
      </c>
      <c r="V58" s="5">
        <f>+'MBI DIRECTORIO'!V58</f>
        <v>0</v>
      </c>
      <c r="W58" s="5">
        <f>+'MBI DIRECTORIO'!W58</f>
        <v>0</v>
      </c>
      <c r="X58" s="5">
        <f>+'MBI DIRECTORIO'!X58</f>
        <v>0</v>
      </c>
      <c r="Y58" s="5">
        <f>+'MBI DIRECTORIO'!Y58</f>
        <v>121.59588457259976</v>
      </c>
      <c r="Z58" s="5">
        <f>+'MBI DIRECTORIO'!Z58</f>
        <v>61.198814199158889</v>
      </c>
      <c r="AA58" s="5">
        <f>+'MBI DIRECTORIO'!AA58</f>
        <v>0</v>
      </c>
      <c r="AB58" s="5" t="str">
        <f>+'MBI DIRECTORIO'!AG58</f>
        <v>Gall &amp; Gall</v>
      </c>
      <c r="AD58" t="str">
        <f t="shared" si="2"/>
        <v>INSERT INTO TABLA_PRESUPUESTO_COMERCIAL VALUES ('VSR','80006-C','14004090-21',2022,'Enero',59.5,'EUR',1587.222,1025.901231,0,84.252,73.367603,0,25.964319,27.896903,1.070018,5.46583,0,0,0,0,0,0,0,121.595885,61.198814,0);</v>
      </c>
    </row>
    <row r="59" spans="1:30" x14ac:dyDescent="0.2">
      <c r="A59" t="str">
        <f>+'MBI DIRECTORIO'!A59</f>
        <v>VSR</v>
      </c>
      <c r="B59" t="str">
        <f>+'MBI DIRECTORIO'!B59</f>
        <v>80130-C</v>
      </c>
      <c r="C59" t="str">
        <f>+'MBI DIRECTORIO'!C59</f>
        <v>14004732-17</v>
      </c>
      <c r="D59">
        <f>+'MBI DIRECTORIO'!D59</f>
        <v>2022</v>
      </c>
      <c r="E59" t="str">
        <f>+'MBI DIRECTORIO'!E59</f>
        <v>Enero</v>
      </c>
      <c r="F59" s="5">
        <f>+'MBI DIRECTORIO'!F59</f>
        <v>6.1497939869954283</v>
      </c>
      <c r="G59" t="str">
        <f>+'MBI DIRECTORIO'!G59</f>
        <v>USD</v>
      </c>
      <c r="H59" s="5">
        <f>+'MBI DIRECTORIO'!H59</f>
        <v>664.17775059550627</v>
      </c>
      <c r="I59" s="5">
        <f>+'MBI DIRECTORIO'!I59</f>
        <v>369.54054719975642</v>
      </c>
      <c r="J59" s="5">
        <f>+'MBI DIRECTORIO'!J59</f>
        <v>0</v>
      </c>
      <c r="K59" s="5">
        <f>+'MBI DIRECTORIO'!K59</f>
        <v>33.208887529775318</v>
      </c>
      <c r="L59" s="5">
        <f>+'MBI DIRECTORIO'!L59</f>
        <v>7.5831201063453335</v>
      </c>
      <c r="M59" s="5">
        <f>+'MBI DIRECTORIO'!M59</f>
        <v>99.626662589325932</v>
      </c>
      <c r="N59" s="5">
        <f>+'MBI DIRECTORIO'!N59</f>
        <v>1.2862314221166906</v>
      </c>
      <c r="O59" s="5">
        <f>+'MBI DIRECTORIO'!O59</f>
        <v>0</v>
      </c>
      <c r="P59" s="5">
        <f>+'MBI DIRECTORIO'!P59</f>
        <v>9.8477093255809139E-2</v>
      </c>
      <c r="Q59" s="5">
        <f>+'MBI DIRECTORIO'!Q59</f>
        <v>2.2871926527423905</v>
      </c>
      <c r="R59" s="5">
        <f>+'MBI DIRECTORIO'!R59</f>
        <v>0</v>
      </c>
      <c r="S59" s="5">
        <f>+'MBI DIRECTORIO'!S59</f>
        <v>0</v>
      </c>
      <c r="T59" s="5">
        <f>+'MBI DIRECTORIO'!T59</f>
        <v>0</v>
      </c>
      <c r="U59" s="5">
        <f>+'MBI DIRECTORIO'!U59</f>
        <v>0</v>
      </c>
      <c r="V59" s="5">
        <f>+'MBI DIRECTORIO'!V59</f>
        <v>0</v>
      </c>
      <c r="W59" s="5">
        <f>+'MBI DIRECTORIO'!W59</f>
        <v>0</v>
      </c>
      <c r="X59" s="5">
        <f>+'MBI DIRECTORIO'!X59</f>
        <v>0</v>
      </c>
      <c r="Y59" s="5">
        <f>+'MBI DIRECTORIO'!Y59</f>
        <v>109.62394358220112</v>
      </c>
      <c r="Z59" s="5">
        <f>+'MBI DIRECTORIO'!Z59</f>
        <v>6.3253798247602981</v>
      </c>
      <c r="AA59" s="5">
        <f>+'MBI DIRECTORIO'!AA59</f>
        <v>0</v>
      </c>
      <c r="AB59" s="5" t="str">
        <f>+'MBI DIRECTORIO'!AG59</f>
        <v>COMPANHIA BRASILEIRA DE DISTRIBUIÇÃO</v>
      </c>
      <c r="AD59" t="str">
        <f t="shared" si="2"/>
        <v>INSERT INTO TABLA_PRESUPUESTO_COMERCIAL VALUES ('VSR','80130-C','14004732-17',2022,'Enero',6.149794,'USD',664.177751,369.540547,0,33.208888,7.58312,99.626663,1.286231,0,0.098477,2.287193,0,0,0,0,0,0,0,109.623944,6.32538,0);</v>
      </c>
    </row>
    <row r="60" spans="1:30" x14ac:dyDescent="0.2">
      <c r="A60" t="str">
        <f>+'MBI DIRECTORIO'!A60</f>
        <v>VSR</v>
      </c>
      <c r="B60" t="str">
        <f>+'MBI DIRECTORIO'!B60</f>
        <v>80130-C</v>
      </c>
      <c r="C60" t="str">
        <f>+'MBI DIRECTORIO'!C60</f>
        <v>14004774-20</v>
      </c>
      <c r="D60">
        <f>+'MBI DIRECTORIO'!D60</f>
        <v>2022</v>
      </c>
      <c r="E60" t="str">
        <f>+'MBI DIRECTORIO'!E60</f>
        <v>Enero</v>
      </c>
      <c r="F60" s="5">
        <f>+'MBI DIRECTORIO'!F60</f>
        <v>49.294228416918813</v>
      </c>
      <c r="G60" t="str">
        <f>+'MBI DIRECTORIO'!G60</f>
        <v>USD</v>
      </c>
      <c r="H60" s="5">
        <f>+'MBI DIRECTORIO'!H60</f>
        <v>1823.886451425996</v>
      </c>
      <c r="I60" s="5">
        <f>+'MBI DIRECTORIO'!I60</f>
        <v>913.47629895276418</v>
      </c>
      <c r="J60" s="5">
        <f>+'MBI DIRECTORIO'!J60</f>
        <v>0</v>
      </c>
      <c r="K60" s="5">
        <f>+'MBI DIRECTORIO'!K60</f>
        <v>91.194322571299807</v>
      </c>
      <c r="L60" s="5">
        <f>+'MBI DIRECTORIO'!L60</f>
        <v>60.783183213222401</v>
      </c>
      <c r="M60" s="5">
        <f>+'MBI DIRECTORIO'!M60</f>
        <v>273.58296771389939</v>
      </c>
      <c r="N60" s="5">
        <f>+'MBI DIRECTORIO'!N60</f>
        <v>10.309903982623542</v>
      </c>
      <c r="O60" s="5">
        <f>+'MBI DIRECTORIO'!O60</f>
        <v>0</v>
      </c>
      <c r="P60" s="5">
        <f>+'MBI DIRECTORIO'!P60</f>
        <v>0.78935202366961488</v>
      </c>
      <c r="Q60" s="5">
        <f>+'MBI DIRECTORIO'!Q60</f>
        <v>6.2808181806717593</v>
      </c>
      <c r="R60" s="5">
        <f>+'MBI DIRECTORIO'!R60</f>
        <v>0</v>
      </c>
      <c r="S60" s="5">
        <f>+'MBI DIRECTORIO'!S60</f>
        <v>0</v>
      </c>
      <c r="T60" s="5">
        <f>+'MBI DIRECTORIO'!T60</f>
        <v>0</v>
      </c>
      <c r="U60" s="5">
        <f>+'MBI DIRECTORIO'!U60</f>
        <v>0</v>
      </c>
      <c r="V60" s="5">
        <f>+'MBI DIRECTORIO'!V60</f>
        <v>0</v>
      </c>
      <c r="W60" s="5">
        <f>+'MBI DIRECTORIO'!W60</f>
        <v>0</v>
      </c>
      <c r="X60" s="5">
        <f>+'MBI DIRECTORIO'!X60</f>
        <v>0</v>
      </c>
      <c r="Y60" s="5">
        <f>+'MBI DIRECTORIO'!Y60</f>
        <v>341.66469443830823</v>
      </c>
      <c r="Z60" s="5">
        <f>+'MBI DIRECTORIO'!Z60</f>
        <v>50.701652537443906</v>
      </c>
      <c r="AA60" s="5">
        <f>+'MBI DIRECTORIO'!AA60</f>
        <v>0</v>
      </c>
      <c r="AB60" s="5" t="str">
        <f>+'MBI DIRECTORIO'!AG60</f>
        <v>COMPANHIA BRASILEIRA DE DISTRIBUIÇÃO</v>
      </c>
      <c r="AD60" t="str">
        <f t="shared" si="2"/>
        <v>INSERT INTO TABLA_PRESUPUESTO_COMERCIAL VALUES ('VSR','80130-C','14004774-20',2022,'Enero',49.294228,'USD',1823.886451,913.476299,0,91.194323,60.783183,273.582968,10.309904,0,0.789352,6.280818,0,0,0,0,0,0,0,341.664694,50.701653,0);</v>
      </c>
    </row>
    <row r="61" spans="1:30" x14ac:dyDescent="0.2">
      <c r="A61" t="str">
        <f>+'MBI DIRECTORIO'!A61</f>
        <v>VSR</v>
      </c>
      <c r="B61" t="str">
        <f>+'MBI DIRECTORIO'!B61</f>
        <v>80130-C</v>
      </c>
      <c r="C61" t="str">
        <f>+'MBI DIRECTORIO'!C61</f>
        <v>14004773-20</v>
      </c>
      <c r="D61">
        <f>+'MBI DIRECTORIO'!D61</f>
        <v>2022</v>
      </c>
      <c r="E61" t="str">
        <f>+'MBI DIRECTORIO'!E61</f>
        <v>Enero</v>
      </c>
      <c r="F61" s="5">
        <f>+'MBI DIRECTORIO'!F61</f>
        <v>48.869632395544961</v>
      </c>
      <c r="G61" t="str">
        <f>+'MBI DIRECTORIO'!G61</f>
        <v>USD</v>
      </c>
      <c r="H61" s="5">
        <f>+'MBI DIRECTORIO'!H61</f>
        <v>1808.1763986351637</v>
      </c>
      <c r="I61" s="5">
        <f>+'MBI DIRECTORIO'!I61</f>
        <v>954.9382312769842</v>
      </c>
      <c r="J61" s="5">
        <f>+'MBI DIRECTORIO'!J61</f>
        <v>0</v>
      </c>
      <c r="K61" s="5">
        <f>+'MBI DIRECTORIO'!K61</f>
        <v>90.408819931758188</v>
      </c>
      <c r="L61" s="5">
        <f>+'MBI DIRECTORIO'!L61</f>
        <v>60.259627036615036</v>
      </c>
      <c r="M61" s="5">
        <f>+'MBI DIRECTORIO'!M61</f>
        <v>271.22645979527454</v>
      </c>
      <c r="N61" s="5">
        <f>+'MBI DIRECTORIO'!N61</f>
        <v>10.221099585996331</v>
      </c>
      <c r="O61" s="5">
        <f>+'MBI DIRECTORIO'!O61</f>
        <v>0</v>
      </c>
      <c r="P61" s="5">
        <f>+'MBI DIRECTORIO'!P61</f>
        <v>0.78255293705284412</v>
      </c>
      <c r="Q61" s="5">
        <f>+'MBI DIRECTORIO'!Q61</f>
        <v>6.2267183297129307</v>
      </c>
      <c r="R61" s="5">
        <f>+'MBI DIRECTORIO'!R61</f>
        <v>0</v>
      </c>
      <c r="S61" s="5">
        <f>+'MBI DIRECTORIO'!S61</f>
        <v>0</v>
      </c>
      <c r="T61" s="5">
        <f>+'MBI DIRECTORIO'!T61</f>
        <v>0</v>
      </c>
      <c r="U61" s="5">
        <f>+'MBI DIRECTORIO'!U61</f>
        <v>0</v>
      </c>
      <c r="V61" s="5">
        <f>+'MBI DIRECTORIO'!V61</f>
        <v>0</v>
      </c>
      <c r="W61" s="5">
        <f>+'MBI DIRECTORIO'!W61</f>
        <v>0</v>
      </c>
      <c r="X61" s="5">
        <f>+'MBI DIRECTORIO'!X61</f>
        <v>0</v>
      </c>
      <c r="Y61" s="5">
        <f>+'MBI DIRECTORIO'!Y61</f>
        <v>338.72176431116526</v>
      </c>
      <c r="Z61" s="5">
        <f>+'MBI DIRECTORIO'!Z61</f>
        <v>50.264933663128609</v>
      </c>
      <c r="AA61" s="5">
        <f>+'MBI DIRECTORIO'!AA61</f>
        <v>0</v>
      </c>
      <c r="AB61" s="5" t="str">
        <f>+'MBI DIRECTORIO'!AG61</f>
        <v>COMPANHIA BRASILEIRA DE DISTRIBUIÇÃO</v>
      </c>
      <c r="AD61" t="str">
        <f t="shared" si="2"/>
        <v>INSERT INTO TABLA_PRESUPUESTO_COMERCIAL VALUES ('VSR','80130-C','14004773-20',2022,'Enero',48.869632,'USD',1808.176399,954.938231,0,90.40882,60.259627,271.22646,10.2211,0,0.782553,6.226718,0,0,0,0,0,0,0,338.721764,50.264934,0);</v>
      </c>
    </row>
    <row r="62" spans="1:30" x14ac:dyDescent="0.2">
      <c r="A62" t="str">
        <f>+'MBI DIRECTORIO'!A62</f>
        <v>VSR</v>
      </c>
      <c r="B62" t="str">
        <f>+'MBI DIRECTORIO'!B62</f>
        <v>80130-C</v>
      </c>
      <c r="C62" t="str">
        <f>+'MBI DIRECTORIO'!C62</f>
        <v>14005136-20</v>
      </c>
      <c r="D62">
        <f>+'MBI DIRECTORIO'!D62</f>
        <v>2022</v>
      </c>
      <c r="E62" t="str">
        <f>+'MBI DIRECTORIO'!E62</f>
        <v>Enero</v>
      </c>
      <c r="F62" s="5">
        <f>+'MBI DIRECTORIO'!F62</f>
        <v>22.114604390652158</v>
      </c>
      <c r="G62" t="str">
        <f>+'MBI DIRECTORIO'!G62</f>
        <v>USD</v>
      </c>
      <c r="H62" s="5">
        <f>+'MBI DIRECTORIO'!H62</f>
        <v>751.8965492821734</v>
      </c>
      <c r="I62" s="5">
        <f>+'MBI DIRECTORIO'!I62</f>
        <v>405.87401020683035</v>
      </c>
      <c r="J62" s="5">
        <f>+'MBI DIRECTORIO'!J62</f>
        <v>0</v>
      </c>
      <c r="K62" s="5">
        <f>+'MBI DIRECTORIO'!K62</f>
        <v>37.594827464108675</v>
      </c>
      <c r="L62" s="5">
        <f>+'MBI DIRECTORIO'!L62</f>
        <v>27.26883234678213</v>
      </c>
      <c r="M62" s="5">
        <f>+'MBI DIRECTORIO'!M62</f>
        <v>112.784482392326</v>
      </c>
      <c r="N62" s="5">
        <f>+'MBI DIRECTORIO'!N62</f>
        <v>4.6252767352997974</v>
      </c>
      <c r="O62" s="5">
        <f>+'MBI DIRECTORIO'!O62</f>
        <v>0</v>
      </c>
      <c r="P62" s="5">
        <f>+'MBI DIRECTORIO'!P62</f>
        <v>0.35412275004639071</v>
      </c>
      <c r="Q62" s="5">
        <f>+'MBI DIRECTORIO'!Q62</f>
        <v>2.589265089953134</v>
      </c>
      <c r="R62" s="5">
        <f>+'MBI DIRECTORIO'!R62</f>
        <v>0</v>
      </c>
      <c r="S62" s="5">
        <f>+'MBI DIRECTORIO'!S62</f>
        <v>0</v>
      </c>
      <c r="T62" s="5">
        <f>+'MBI DIRECTORIO'!T62</f>
        <v>0</v>
      </c>
      <c r="U62" s="5">
        <f>+'MBI DIRECTORIO'!U62</f>
        <v>0</v>
      </c>
      <c r="V62" s="5">
        <f>+'MBI DIRECTORIO'!V62</f>
        <v>0</v>
      </c>
      <c r="W62" s="5">
        <f>+'MBI DIRECTORIO'!W62</f>
        <v>0</v>
      </c>
      <c r="X62" s="5">
        <f>+'MBI DIRECTORIO'!X62</f>
        <v>0</v>
      </c>
      <c r="Y62" s="5">
        <f>+'MBI DIRECTORIO'!Y62</f>
        <v>143.09915646664084</v>
      </c>
      <c r="Z62" s="5">
        <f>+'MBI DIRECTORIO'!Z62</f>
        <v>22.746009499015539</v>
      </c>
      <c r="AA62" s="5">
        <f>+'MBI DIRECTORIO'!AA62</f>
        <v>0</v>
      </c>
      <c r="AB62" s="5" t="str">
        <f>+'MBI DIRECTORIO'!AG62</f>
        <v>COMPANHIA BRASILEIRA DE DISTRIBUIÇÃO</v>
      </c>
      <c r="AD62" t="str">
        <f t="shared" si="2"/>
        <v>INSERT INTO TABLA_PRESUPUESTO_COMERCIAL VALUES ('VSR','80130-C','14005136-20',2022,'Enero',22.114604,'USD',751.896549,405.87401,0,37.594827,27.268832,112.784482,4.625277,0,0.354123,2.589265,0,0,0,0,0,0,0,143.099156,22.746009,0);</v>
      </c>
    </row>
    <row r="63" spans="1:30" x14ac:dyDescent="0.2">
      <c r="A63" t="str">
        <f>+'MBI DIRECTORIO'!A63</f>
        <v>VSR</v>
      </c>
      <c r="B63" t="str">
        <f>+'MBI DIRECTORIO'!B63</f>
        <v>80130-C</v>
      </c>
      <c r="C63" t="str">
        <f>+'MBI DIRECTORIO'!C63</f>
        <v>14004731-19</v>
      </c>
      <c r="D63">
        <f>+'MBI DIRECTORIO'!D63</f>
        <v>2022</v>
      </c>
      <c r="E63" t="str">
        <f>+'MBI DIRECTORIO'!E63</f>
        <v>Enero</v>
      </c>
      <c r="F63" s="5">
        <f>+'MBI DIRECTORIO'!F63</f>
        <v>53.896301422777306</v>
      </c>
      <c r="G63" t="str">
        <f>+'MBI DIRECTORIO'!G63</f>
        <v>USD</v>
      </c>
      <c r="H63" s="5">
        <f>+'MBI DIRECTORIO'!H63</f>
        <v>1994.1631526427602</v>
      </c>
      <c r="I63" s="5">
        <f>+'MBI DIRECTORIO'!I63</f>
        <v>1293.8975247539272</v>
      </c>
      <c r="J63" s="5">
        <f>+'MBI DIRECTORIO'!J63</f>
        <v>0</v>
      </c>
      <c r="K63" s="5">
        <f>+'MBI DIRECTORIO'!K63</f>
        <v>99.708157632138025</v>
      </c>
      <c r="L63" s="5">
        <f>+'MBI DIRECTORIO'!L63</f>
        <v>66.457856611289287</v>
      </c>
      <c r="M63" s="5">
        <f>+'MBI DIRECTORIO'!M63</f>
        <v>299.12447289641403</v>
      </c>
      <c r="N63" s="5">
        <f>+'MBI DIRECTORIO'!N63</f>
        <v>11.272429055744272</v>
      </c>
      <c r="O63" s="5">
        <f>+'MBI DIRECTORIO'!O63</f>
        <v>0</v>
      </c>
      <c r="P63" s="5">
        <f>+'MBI DIRECTORIO'!P63</f>
        <v>0.8630453495804209</v>
      </c>
      <c r="Q63" s="5">
        <f>+'MBI DIRECTORIO'!Q63</f>
        <v>6.86719075880616</v>
      </c>
      <c r="R63" s="5">
        <f>+'MBI DIRECTORIO'!R63</f>
        <v>0</v>
      </c>
      <c r="S63" s="5">
        <f>+'MBI DIRECTORIO'!S63</f>
        <v>0</v>
      </c>
      <c r="T63" s="5">
        <f>+'MBI DIRECTORIO'!T63</f>
        <v>0</v>
      </c>
      <c r="U63" s="5">
        <f>+'MBI DIRECTORIO'!U63</f>
        <v>0</v>
      </c>
      <c r="V63" s="5">
        <f>+'MBI DIRECTORIO'!V63</f>
        <v>0</v>
      </c>
      <c r="W63" s="5">
        <f>+'MBI DIRECTORIO'!W63</f>
        <v>0</v>
      </c>
      <c r="X63" s="5">
        <f>+'MBI DIRECTORIO'!X63</f>
        <v>0</v>
      </c>
      <c r="Y63" s="5">
        <f>+'MBI DIRECTORIO'!Y63</f>
        <v>373.56225968734174</v>
      </c>
      <c r="Z63" s="5">
        <f>+'MBI DIRECTORIO'!Z63</f>
        <v>55.435121626796821</v>
      </c>
      <c r="AA63" s="5">
        <f>+'MBI DIRECTORIO'!AA63</f>
        <v>0</v>
      </c>
      <c r="AB63" s="5" t="str">
        <f>+'MBI DIRECTORIO'!AG63</f>
        <v>COMPANHIA BRASILEIRA DE DISTRIBUIÇÃO</v>
      </c>
      <c r="AD63" t="str">
        <f t="shared" si="2"/>
        <v>INSERT INTO TABLA_PRESUPUESTO_COMERCIAL VALUES ('VSR','80130-C','14004731-19',2022,'Enero',53.896301,'USD',1994.163153,1293.897525,0,99.708158,66.457857,299.124473,11.272429,0,0.863045,6.867191,0,0,0,0,0,0,0,373.56226,55.435122,0);</v>
      </c>
    </row>
    <row r="64" spans="1:30" x14ac:dyDescent="0.2">
      <c r="A64" t="str">
        <f>+'MBI DIRECTORIO'!A64</f>
        <v>VSR</v>
      </c>
      <c r="B64" t="str">
        <f>+'MBI DIRECTORIO'!B64</f>
        <v>80130-C</v>
      </c>
      <c r="C64" t="str">
        <f>+'MBI DIRECTORIO'!C64</f>
        <v>14005137-20</v>
      </c>
      <c r="D64">
        <f>+'MBI DIRECTORIO'!D64</f>
        <v>2022</v>
      </c>
      <c r="E64" t="str">
        <f>+'MBI DIRECTORIO'!E64</f>
        <v>Enero</v>
      </c>
      <c r="F64" s="5">
        <f>+'MBI DIRECTORIO'!F64</f>
        <v>14.707458314556105</v>
      </c>
      <c r="G64" t="str">
        <f>+'MBI DIRECTORIO'!G64</f>
        <v>USD</v>
      </c>
      <c r="H64" s="5">
        <f>+'MBI DIRECTORIO'!H64</f>
        <v>500.05358269490756</v>
      </c>
      <c r="I64" s="5">
        <f>+'MBI DIRECTORIO'!I64</f>
        <v>288.84398506435656</v>
      </c>
      <c r="J64" s="5">
        <f>+'MBI DIRECTORIO'!J64</f>
        <v>0</v>
      </c>
      <c r="K64" s="5">
        <f>+'MBI DIRECTORIO'!K64</f>
        <v>25.002679134745382</v>
      </c>
      <c r="L64" s="5">
        <f>+'MBI DIRECTORIO'!L64</f>
        <v>18.135310401322091</v>
      </c>
      <c r="M64" s="5">
        <f>+'MBI DIRECTORIO'!M64</f>
        <v>75.008037404236134</v>
      </c>
      <c r="N64" s="5">
        <f>+'MBI DIRECTORIO'!N64</f>
        <v>3.076069712848335</v>
      </c>
      <c r="O64" s="5">
        <f>+'MBI DIRECTORIO'!O64</f>
        <v>0</v>
      </c>
      <c r="P64" s="5">
        <f>+'MBI DIRECTORIO'!P64</f>
        <v>0.23551158738995071</v>
      </c>
      <c r="Q64" s="5">
        <f>+'MBI DIRECTORIO'!Q64</f>
        <v>1.7220072176338876</v>
      </c>
      <c r="R64" s="5">
        <f>+'MBI DIRECTORIO'!R64</f>
        <v>0</v>
      </c>
      <c r="S64" s="5">
        <f>+'MBI DIRECTORIO'!S64</f>
        <v>0</v>
      </c>
      <c r="T64" s="5">
        <f>+'MBI DIRECTORIO'!T64</f>
        <v>0</v>
      </c>
      <c r="U64" s="5">
        <f>+'MBI DIRECTORIO'!U64</f>
        <v>0</v>
      </c>
      <c r="V64" s="5">
        <f>+'MBI DIRECTORIO'!V64</f>
        <v>0</v>
      </c>
      <c r="W64" s="5">
        <f>+'MBI DIRECTORIO'!W64</f>
        <v>0</v>
      </c>
      <c r="X64" s="5">
        <f>+'MBI DIRECTORIO'!X64</f>
        <v>0</v>
      </c>
      <c r="Y64" s="5">
        <f>+'MBI DIRECTORIO'!Y64</f>
        <v>95.169004220165348</v>
      </c>
      <c r="Z64" s="5">
        <f>+'MBI DIRECTORIO'!Z64</f>
        <v>15.127378298057035</v>
      </c>
      <c r="AA64" s="5">
        <f>+'MBI DIRECTORIO'!AA64</f>
        <v>0</v>
      </c>
      <c r="AB64" s="5" t="str">
        <f>+'MBI DIRECTORIO'!AG64</f>
        <v>COMPANHIA BRASILEIRA DE DISTRIBUIÇÃO</v>
      </c>
      <c r="AD64" t="str">
        <f t="shared" si="2"/>
        <v>INSERT INTO TABLA_PRESUPUESTO_COMERCIAL VALUES ('VSR','80130-C','14005137-20',2022,'Enero',14.707458,'USD',500.053583,288.843985,0,25.002679,18.13531,75.008037,3.07607,0,0.235512,1.722007,0,0,0,0,0,0,0,95.169004,15.127378,0);</v>
      </c>
    </row>
    <row r="65" spans="1:30" x14ac:dyDescent="0.2">
      <c r="A65" t="str">
        <f>+'MBI DIRECTORIO'!A65</f>
        <v>VSR</v>
      </c>
      <c r="B65" t="str">
        <f>+'MBI DIRECTORIO'!B65</f>
        <v>80130-C</v>
      </c>
      <c r="C65" t="str">
        <f>+'MBI DIRECTORIO'!C65</f>
        <v>14005138-20</v>
      </c>
      <c r="D65">
        <f>+'MBI DIRECTORIO'!D65</f>
        <v>2022</v>
      </c>
      <c r="E65" t="str">
        <f>+'MBI DIRECTORIO'!E65</f>
        <v>Enero</v>
      </c>
      <c r="F65" s="5">
        <f>+'MBI DIRECTORIO'!F65</f>
        <v>21.402378806412155</v>
      </c>
      <c r="G65" t="str">
        <f>+'MBI DIRECTORIO'!G65</f>
        <v>USD</v>
      </c>
      <c r="H65" s="5">
        <f>+'MBI DIRECTORIO'!H65</f>
        <v>727.68087941801332</v>
      </c>
      <c r="I65" s="5">
        <f>+'MBI DIRECTORIO'!I65</f>
        <v>369.06831084803628</v>
      </c>
      <c r="J65" s="5">
        <f>+'MBI DIRECTORIO'!J65</f>
        <v>0</v>
      </c>
      <c r="K65" s="5">
        <f>+'MBI DIRECTORIO'!K65</f>
        <v>36.38404397090067</v>
      </c>
      <c r="L65" s="5">
        <f>+'MBI DIRECTORIO'!L65</f>
        <v>26.390609082795592</v>
      </c>
      <c r="M65" s="5">
        <f>+'MBI DIRECTORIO'!M65</f>
        <v>109.15213191270199</v>
      </c>
      <c r="N65" s="5">
        <f>+'MBI DIRECTORIO'!N65</f>
        <v>4.476314521602542</v>
      </c>
      <c r="O65" s="5">
        <f>+'MBI DIRECTORIO'!O65</f>
        <v>0</v>
      </c>
      <c r="P65" s="5">
        <f>+'MBI DIRECTORIO'!P65</f>
        <v>0.34271783056019461</v>
      </c>
      <c r="Q65" s="5">
        <f>+'MBI DIRECTORIO'!Q65</f>
        <v>2.5058749099224373</v>
      </c>
      <c r="R65" s="5">
        <f>+'MBI DIRECTORIO'!R65</f>
        <v>0</v>
      </c>
      <c r="S65" s="5">
        <f>+'MBI DIRECTORIO'!S65</f>
        <v>0</v>
      </c>
      <c r="T65" s="5">
        <f>+'MBI DIRECTORIO'!T65</f>
        <v>0</v>
      </c>
      <c r="U65" s="5">
        <f>+'MBI DIRECTORIO'!U65</f>
        <v>0</v>
      </c>
      <c r="V65" s="5">
        <f>+'MBI DIRECTORIO'!V65</f>
        <v>0</v>
      </c>
      <c r="W65" s="5">
        <f>+'MBI DIRECTORIO'!W65</f>
        <v>0</v>
      </c>
      <c r="X65" s="5">
        <f>+'MBI DIRECTORIO'!X65</f>
        <v>0</v>
      </c>
      <c r="Y65" s="5">
        <f>+'MBI DIRECTORIO'!Y65</f>
        <v>138.49048798140285</v>
      </c>
      <c r="Z65" s="5">
        <f>+'MBI DIRECTORIO'!Z65</f>
        <v>22.013448806615688</v>
      </c>
      <c r="AA65" s="5">
        <f>+'MBI DIRECTORIO'!AA65</f>
        <v>0</v>
      </c>
      <c r="AB65" s="5" t="str">
        <f>+'MBI DIRECTORIO'!AG65</f>
        <v>COMPANHIA BRASILEIRA DE DISTRIBUIÇÃO</v>
      </c>
      <c r="AD65" t="str">
        <f t="shared" si="2"/>
        <v>INSERT INTO TABLA_PRESUPUESTO_COMERCIAL VALUES ('VSR','80130-C','14005138-20',2022,'Enero',21.402379,'USD',727.680879,369.068311,0,36.384044,26.390609,109.152132,4.476315,0,0.342718,2.505875,0,0,0,0,0,0,0,138.490488,22.013449,0);</v>
      </c>
    </row>
    <row r="66" spans="1:30" x14ac:dyDescent="0.2">
      <c r="A66" t="str">
        <f>+'MBI DIRECTORIO'!A66</f>
        <v>VSR</v>
      </c>
      <c r="B66" t="str">
        <f>+'MBI DIRECTORIO'!B66</f>
        <v>80130-C</v>
      </c>
      <c r="C66" t="str">
        <f>+'MBI DIRECTORIO'!C66</f>
        <v>14005139-20</v>
      </c>
      <c r="D66">
        <f>+'MBI DIRECTORIO'!D66</f>
        <v>2022</v>
      </c>
      <c r="E66" t="str">
        <f>+'MBI DIRECTORIO'!E66</f>
        <v>Enero</v>
      </c>
      <c r="F66" s="5">
        <f>+'MBI DIRECTORIO'!F66</f>
        <v>17.823445245606127</v>
      </c>
      <c r="G66" t="str">
        <f>+'MBI DIRECTORIO'!G66</f>
        <v>USD</v>
      </c>
      <c r="H66" s="5">
        <f>+'MBI DIRECTORIO'!H66</f>
        <v>605.99713835060834</v>
      </c>
      <c r="I66" s="5">
        <f>+'MBI DIRECTORIO'!I66</f>
        <v>324.21617825905992</v>
      </c>
      <c r="J66" s="5">
        <f>+'MBI DIRECTORIO'!J66</f>
        <v>0</v>
      </c>
      <c r="K66" s="5">
        <f>+'MBI DIRECTORIO'!K66</f>
        <v>30.29985691753042</v>
      </c>
      <c r="L66" s="5">
        <f>+'MBI DIRECTORIO'!L66</f>
        <v>21.977537181263212</v>
      </c>
      <c r="M66" s="5">
        <f>+'MBI DIRECTORIO'!M66</f>
        <v>90.899570752591245</v>
      </c>
      <c r="N66" s="5">
        <f>+'MBI DIRECTORIO'!N66</f>
        <v>3.7277793977738303</v>
      </c>
      <c r="O66" s="5">
        <f>+'MBI DIRECTORIO'!O66</f>
        <v>0</v>
      </c>
      <c r="P66" s="5">
        <f>+'MBI DIRECTORIO'!P66</f>
        <v>0.28540811014205886</v>
      </c>
      <c r="Q66" s="5">
        <f>+'MBI DIRECTORIO'!Q66</f>
        <v>2.086839255268186</v>
      </c>
      <c r="R66" s="5">
        <f>+'MBI DIRECTORIO'!R66</f>
        <v>0</v>
      </c>
      <c r="S66" s="5">
        <f>+'MBI DIRECTORIO'!S66</f>
        <v>0</v>
      </c>
      <c r="T66" s="5">
        <f>+'MBI DIRECTORIO'!T66</f>
        <v>0</v>
      </c>
      <c r="U66" s="5">
        <f>+'MBI DIRECTORIO'!U66</f>
        <v>0</v>
      </c>
      <c r="V66" s="5">
        <f>+'MBI DIRECTORIO'!V66</f>
        <v>0</v>
      </c>
      <c r="W66" s="5">
        <f>+'MBI DIRECTORIO'!W66</f>
        <v>0</v>
      </c>
      <c r="X66" s="5">
        <f>+'MBI DIRECTORIO'!X66</f>
        <v>0</v>
      </c>
      <c r="Y66" s="5">
        <f>+'MBI DIRECTORIO'!Y66</f>
        <v>115.33192884308173</v>
      </c>
      <c r="Z66" s="5">
        <f>+'MBI DIRECTORIO'!Z66</f>
        <v>18.332331327306406</v>
      </c>
      <c r="AA66" s="5">
        <f>+'MBI DIRECTORIO'!AA66</f>
        <v>0</v>
      </c>
      <c r="AB66" s="5" t="str">
        <f>+'MBI DIRECTORIO'!AG66</f>
        <v>COMPANHIA BRASILEIRA DE DISTRIBUIÇÃO</v>
      </c>
      <c r="AD66" t="str">
        <f t="shared" si="2"/>
        <v>INSERT INTO TABLA_PRESUPUESTO_COMERCIAL VALUES ('VSR','80130-C','14005139-20',2022,'Enero',17.823445,'USD',605.997138,324.216178,0,30.299857,21.977537,90.899571,3.727779,0,0.285408,2.086839,0,0,0,0,0,0,0,115.331929,18.332331,0);</v>
      </c>
    </row>
    <row r="67" spans="1:30" x14ac:dyDescent="0.2">
      <c r="A67" t="str">
        <f>+'MBI DIRECTORIO'!A67</f>
        <v>VSR</v>
      </c>
      <c r="B67" t="str">
        <f>+'MBI DIRECTORIO'!B67</f>
        <v>80130-C</v>
      </c>
      <c r="C67" t="str">
        <f>+'MBI DIRECTORIO'!C67</f>
        <v>14005140-21</v>
      </c>
      <c r="D67">
        <f>+'MBI DIRECTORIO'!D67</f>
        <v>2022</v>
      </c>
      <c r="E67" t="str">
        <f>+'MBI DIRECTORIO'!E67</f>
        <v>Enero</v>
      </c>
      <c r="F67" s="5">
        <f>+'MBI DIRECTORIO'!F67</f>
        <v>6.9976163651580512</v>
      </c>
      <c r="G67" t="str">
        <f>+'MBI DIRECTORIO'!G67</f>
        <v>USD</v>
      </c>
      <c r="H67" s="5">
        <f>+'MBI DIRECTORIO'!H67</f>
        <v>237.91895641537374</v>
      </c>
      <c r="I67" s="5">
        <f>+'MBI DIRECTORIO'!I67</f>
        <v>121.80079678079773</v>
      </c>
      <c r="J67" s="5">
        <f>+'MBI DIRECTORIO'!J67</f>
        <v>0</v>
      </c>
      <c r="K67" s="5">
        <f>+'MBI DIRECTORIO'!K67</f>
        <v>11.895947820768688</v>
      </c>
      <c r="L67" s="5">
        <f>+'MBI DIRECTORIO'!L67</f>
        <v>8.6285435686677765</v>
      </c>
      <c r="M67" s="5">
        <f>+'MBI DIRECTORIO'!M67</f>
        <v>35.687843462306056</v>
      </c>
      <c r="N67" s="5">
        <f>+'MBI DIRECTORIO'!N67</f>
        <v>1.4635537495755402</v>
      </c>
      <c r="O67" s="5">
        <f>+'MBI DIRECTORIO'!O67</f>
        <v>0</v>
      </c>
      <c r="P67" s="5">
        <f>+'MBI DIRECTORIO'!P67</f>
        <v>0.11205333395187728</v>
      </c>
      <c r="Q67" s="5">
        <f>+'MBI DIRECTORIO'!Q67</f>
        <v>0.81930851880159561</v>
      </c>
      <c r="R67" s="5">
        <f>+'MBI DIRECTORIO'!R67</f>
        <v>0</v>
      </c>
      <c r="S67" s="5">
        <f>+'MBI DIRECTORIO'!S67</f>
        <v>0</v>
      </c>
      <c r="T67" s="5">
        <f>+'MBI DIRECTORIO'!T67</f>
        <v>0</v>
      </c>
      <c r="U67" s="5">
        <f>+'MBI DIRECTORIO'!U67</f>
        <v>0</v>
      </c>
      <c r="V67" s="5">
        <f>+'MBI DIRECTORIO'!V67</f>
        <v>0</v>
      </c>
      <c r="W67" s="5">
        <f>+'MBI DIRECTORIO'!W67</f>
        <v>0</v>
      </c>
      <c r="X67" s="5">
        <f>+'MBI DIRECTORIO'!X67</f>
        <v>0</v>
      </c>
      <c r="Y67" s="5">
        <f>+'MBI DIRECTORIO'!Y67</f>
        <v>45.280167867463661</v>
      </c>
      <c r="Z67" s="5">
        <f>+'MBI DIRECTORIO'!Z67</f>
        <v>7.1974088028285914</v>
      </c>
      <c r="AA67" s="5">
        <f>+'MBI DIRECTORIO'!AA67</f>
        <v>0</v>
      </c>
      <c r="AB67" s="5" t="str">
        <f>+'MBI DIRECTORIO'!AG67</f>
        <v>COMPANHIA BRASILEIRA DE DISTRIBUIÇÃO</v>
      </c>
      <c r="AD67" t="str">
        <f t="shared" si="2"/>
        <v>INSERT INTO TABLA_PRESUPUESTO_COMERCIAL VALUES ('VSR','80130-C','14005140-21',2022,'Enero',6.997616,'USD',237.918956,121.800797,0,11.895948,8.628544,35.687843,1.463554,0,0.112053,0.819309,0,0,0,0,0,0,0,45.280168,7.197409,0);</v>
      </c>
    </row>
    <row r="68" spans="1:30" x14ac:dyDescent="0.2">
      <c r="A68" t="str">
        <f>+'MBI DIRECTORIO'!A68</f>
        <v>VSR</v>
      </c>
      <c r="B68" t="str">
        <f>+'MBI DIRECTORIO'!B68</f>
        <v>80130-C</v>
      </c>
      <c r="C68" t="str">
        <f>+'MBI DIRECTORIO'!C68</f>
        <v>14005128-20</v>
      </c>
      <c r="D68">
        <f>+'MBI DIRECTORIO'!D68</f>
        <v>2022</v>
      </c>
      <c r="E68" t="str">
        <f>+'MBI DIRECTORIO'!E68</f>
        <v>Enero</v>
      </c>
      <c r="F68" s="5">
        <f>+'MBI DIRECTORIO'!F68</f>
        <v>62.401918496105061</v>
      </c>
      <c r="G68" t="str">
        <f>+'MBI DIRECTORIO'!G68</f>
        <v>USD</v>
      </c>
      <c r="H68" s="5">
        <f>+'MBI DIRECTORIO'!H68</f>
        <v>1741.013526041331</v>
      </c>
      <c r="I68" s="5">
        <f>+'MBI DIRECTORIO'!I68</f>
        <v>914.38375705768431</v>
      </c>
      <c r="J68" s="5">
        <f>+'MBI DIRECTORIO'!J68</f>
        <v>0</v>
      </c>
      <c r="K68" s="5">
        <f>+'MBI DIRECTORIO'!K68</f>
        <v>87.050676302066563</v>
      </c>
      <c r="L68" s="5">
        <f>+'MBI DIRECTORIO'!L68</f>
        <v>76.945869052359342</v>
      </c>
      <c r="M68" s="5">
        <f>+'MBI DIRECTORIO'!M68</f>
        <v>261.15202890619963</v>
      </c>
      <c r="N68" s="5">
        <f>+'MBI DIRECTORIO'!N68</f>
        <v>13.051381646244197</v>
      </c>
      <c r="O68" s="5">
        <f>+'MBI DIRECTORIO'!O68</f>
        <v>0</v>
      </c>
      <c r="P68" s="5">
        <f>+'MBI DIRECTORIO'!P68</f>
        <v>0.99924640729057124</v>
      </c>
      <c r="Q68" s="5">
        <f>+'MBI DIRECTORIO'!Q68</f>
        <v>5.9954332127454384</v>
      </c>
      <c r="R68" s="5">
        <f>+'MBI DIRECTORIO'!R68</f>
        <v>0</v>
      </c>
      <c r="S68" s="5">
        <f>+'MBI DIRECTORIO'!S68</f>
        <v>0</v>
      </c>
      <c r="T68" s="5">
        <f>+'MBI DIRECTORIO'!T68</f>
        <v>0</v>
      </c>
      <c r="U68" s="5">
        <f>+'MBI DIRECTORIO'!U68</f>
        <v>0</v>
      </c>
      <c r="V68" s="5">
        <f>+'MBI DIRECTORIO'!V68</f>
        <v>0</v>
      </c>
      <c r="W68" s="5">
        <f>+'MBI DIRECTORIO'!W68</f>
        <v>0</v>
      </c>
      <c r="X68" s="5">
        <f>+'MBI DIRECTORIO'!X68</f>
        <v>0</v>
      </c>
      <c r="Y68" s="5">
        <f>+'MBI DIRECTORIO'!Y68</f>
        <v>345.38167699120567</v>
      </c>
      <c r="Z68" s="5">
        <f>+'MBI DIRECTORIO'!Z68</f>
        <v>64.183586818725871</v>
      </c>
      <c r="AA68" s="5">
        <f>+'MBI DIRECTORIO'!AA68</f>
        <v>0</v>
      </c>
      <c r="AB68" s="5" t="str">
        <f>+'MBI DIRECTORIO'!AG68</f>
        <v>COMPANHIA BRASILEIRA DE DISTRIBUIÇÃO</v>
      </c>
      <c r="AD68" t="str">
        <f t="shared" si="2"/>
        <v>INSERT INTO TABLA_PRESUPUESTO_COMERCIAL VALUES ('VSR','80130-C','14005128-20',2022,'Enero',62.401918,'USD',1741.013526,914.383757,0,87.050676,76.945869,261.152029,13.051382,0,0.999246,5.995433,0,0,0,0,0,0,0,345.381677,64.183587,0);</v>
      </c>
    </row>
    <row r="69" spans="1:30" x14ac:dyDescent="0.2">
      <c r="A69" t="str">
        <f>+'MBI DIRECTORIO'!A69</f>
        <v>VSR</v>
      </c>
      <c r="B69" t="str">
        <f>+'MBI DIRECTORIO'!B69</f>
        <v>80130-C</v>
      </c>
      <c r="C69" t="str">
        <f>+'MBI DIRECTORIO'!C69</f>
        <v>14005129-20</v>
      </c>
      <c r="D69">
        <f>+'MBI DIRECTORIO'!D69</f>
        <v>2022</v>
      </c>
      <c r="E69" t="str">
        <f>+'MBI DIRECTORIO'!E69</f>
        <v>Enero</v>
      </c>
      <c r="F69" s="5">
        <f>+'MBI DIRECTORIO'!F69</f>
        <v>70.784265756775895</v>
      </c>
      <c r="G69" t="str">
        <f>+'MBI DIRECTORIO'!G69</f>
        <v>USD</v>
      </c>
      <c r="H69" s="5">
        <f>+'MBI DIRECTORIO'!H69</f>
        <v>1974.8810146140474</v>
      </c>
      <c r="I69" s="5">
        <f>+'MBI DIRECTORIO'!I69</f>
        <v>1099.4356540123633</v>
      </c>
      <c r="J69" s="5">
        <f>+'MBI DIRECTORIO'!J69</f>
        <v>0</v>
      </c>
      <c r="K69" s="5">
        <f>+'MBI DIRECTORIO'!K69</f>
        <v>98.744050730702369</v>
      </c>
      <c r="L69" s="5">
        <f>+'MBI DIRECTORIO'!L69</f>
        <v>87.281881313124032</v>
      </c>
      <c r="M69" s="5">
        <f>+'MBI DIRECTORIO'!M69</f>
        <v>296.23215219210709</v>
      </c>
      <c r="N69" s="5">
        <f>+'MBI DIRECTORIO'!N69</f>
        <v>14.80455231514267</v>
      </c>
      <c r="O69" s="5">
        <f>+'MBI DIRECTORIO'!O69</f>
        <v>0</v>
      </c>
      <c r="P69" s="5">
        <f>+'MBI DIRECTORIO'!P69</f>
        <v>1.1334735366281108</v>
      </c>
      <c r="Q69" s="5">
        <f>+'MBI DIRECTORIO'!Q69</f>
        <v>6.8007899129649765</v>
      </c>
      <c r="R69" s="5">
        <f>+'MBI DIRECTORIO'!R69</f>
        <v>0</v>
      </c>
      <c r="S69" s="5">
        <f>+'MBI DIRECTORIO'!S69</f>
        <v>0</v>
      </c>
      <c r="T69" s="5">
        <f>+'MBI DIRECTORIO'!T69</f>
        <v>0</v>
      </c>
      <c r="U69" s="5">
        <f>+'MBI DIRECTORIO'!U69</f>
        <v>0</v>
      </c>
      <c r="V69" s="5">
        <f>+'MBI DIRECTORIO'!V69</f>
        <v>0</v>
      </c>
      <c r="W69" s="5">
        <f>+'MBI DIRECTORIO'!W69</f>
        <v>0</v>
      </c>
      <c r="X69" s="5">
        <f>+'MBI DIRECTORIO'!X69</f>
        <v>0</v>
      </c>
      <c r="Y69" s="5">
        <f>+'MBI DIRECTORIO'!Y69</f>
        <v>391.77623061689013</v>
      </c>
      <c r="Z69" s="5">
        <f>+'MBI DIRECTORIO'!Z69</f>
        <v>72.805262660047276</v>
      </c>
      <c r="AA69" s="5">
        <f>+'MBI DIRECTORIO'!AA69</f>
        <v>0</v>
      </c>
      <c r="AB69" s="5" t="str">
        <f>+'MBI DIRECTORIO'!AG69</f>
        <v>COMPANHIA BRASILEIRA DE DISTRIBUIÇÃO</v>
      </c>
      <c r="AD69" t="str">
        <f t="shared" si="2"/>
        <v>INSERT INTO TABLA_PRESUPUESTO_COMERCIAL VALUES ('VSR','80130-C','14005129-20',2022,'Enero',70.784266,'USD',1974.881015,1099.435654,0,98.744051,87.281881,296.232152,14.804552,0,1.133474,6.80079,0,0,0,0,0,0,0,391.776231,72.805263,0);</v>
      </c>
    </row>
    <row r="70" spans="1:30" x14ac:dyDescent="0.2">
      <c r="A70" t="str">
        <f>+'MBI DIRECTORIO'!A70</f>
        <v>VSR</v>
      </c>
      <c r="B70" t="str">
        <f>+'MBI DIRECTORIO'!B70</f>
        <v>80130-C</v>
      </c>
      <c r="C70" t="str">
        <f>+'MBI DIRECTORIO'!C70</f>
        <v>14005132-20</v>
      </c>
      <c r="D70">
        <f>+'MBI DIRECTORIO'!D70</f>
        <v>2022</v>
      </c>
      <c r="E70" t="str">
        <f>+'MBI DIRECTORIO'!E70</f>
        <v>Enero</v>
      </c>
      <c r="F70" s="5">
        <f>+'MBI DIRECTORIO'!F70</f>
        <v>36.213931629434107</v>
      </c>
      <c r="G70" t="str">
        <f>+'MBI DIRECTORIO'!G70</f>
        <v>USD</v>
      </c>
      <c r="H70" s="5">
        <f>+'MBI DIRECTORIO'!H70</f>
        <v>1010.3686924612116</v>
      </c>
      <c r="I70" s="5">
        <f>+'MBI DIRECTORIO'!I70</f>
        <v>478.43561028918873</v>
      </c>
      <c r="J70" s="5">
        <f>+'MBI DIRECTORIO'!J70</f>
        <v>0</v>
      </c>
      <c r="K70" s="5">
        <f>+'MBI DIRECTORIO'!K70</f>
        <v>50.518434623060578</v>
      </c>
      <c r="L70" s="5">
        <f>+'MBI DIRECTORIO'!L70</f>
        <v>44.654275191931099</v>
      </c>
      <c r="M70" s="5">
        <f>+'MBI DIRECTORIO'!M70</f>
        <v>151.55530386918173</v>
      </c>
      <c r="N70" s="5">
        <f>+'MBI DIRECTORIO'!N70</f>
        <v>7.5741556349143222</v>
      </c>
      <c r="O70" s="5">
        <f>+'MBI DIRECTORIO'!O70</f>
        <v>0</v>
      </c>
      <c r="P70" s="5">
        <f>+'MBI DIRECTORIO'!P70</f>
        <v>0.57989629079812788</v>
      </c>
      <c r="Q70" s="5">
        <f>+'MBI DIRECTORIO'!Q70</f>
        <v>3.4793514957196976</v>
      </c>
      <c r="R70" s="5">
        <f>+'MBI DIRECTORIO'!R70</f>
        <v>0</v>
      </c>
      <c r="S70" s="5">
        <f>+'MBI DIRECTORIO'!S70</f>
        <v>0</v>
      </c>
      <c r="T70" s="5">
        <f>+'MBI DIRECTORIO'!T70</f>
        <v>0</v>
      </c>
      <c r="U70" s="5">
        <f>+'MBI DIRECTORIO'!U70</f>
        <v>0</v>
      </c>
      <c r="V70" s="5">
        <f>+'MBI DIRECTORIO'!V70</f>
        <v>0</v>
      </c>
      <c r="W70" s="5">
        <f>+'MBI DIRECTORIO'!W70</f>
        <v>0</v>
      </c>
      <c r="X70" s="5">
        <f>+'MBI DIRECTORIO'!X70</f>
        <v>0</v>
      </c>
      <c r="Y70" s="5">
        <f>+'MBI DIRECTORIO'!Y70</f>
        <v>200.43660095802196</v>
      </c>
      <c r="Z70" s="5">
        <f>+'MBI DIRECTORIO'!Z70</f>
        <v>37.247893667408086</v>
      </c>
      <c r="AA70" s="5">
        <f>+'MBI DIRECTORIO'!AA70</f>
        <v>0</v>
      </c>
      <c r="AB70" s="5" t="str">
        <f>+'MBI DIRECTORIO'!AG70</f>
        <v>COMPANHIA BRASILEIRA DE DISTRIBUIÇÃO</v>
      </c>
      <c r="AD70" t="str">
        <f t="shared" si="2"/>
        <v>INSERT INTO TABLA_PRESUPUESTO_COMERCIAL VALUES ('VSR','80130-C','14005132-20',2022,'Enero',36.213932,'USD',1010.368692,478.43561,0,50.518435,44.654275,151.555304,7.574156,0,0.579896,3.479351,0,0,0,0,0,0,0,200.436601,37.247894,0);</v>
      </c>
    </row>
    <row r="71" spans="1:30" x14ac:dyDescent="0.2">
      <c r="A71" t="str">
        <f>+'MBI DIRECTORIO'!A71</f>
        <v>VSR</v>
      </c>
      <c r="B71" t="str">
        <f>+'MBI DIRECTORIO'!B71</f>
        <v>80130-C</v>
      </c>
      <c r="C71" t="str">
        <f>+'MBI DIRECTORIO'!C71</f>
        <v>14005130-20</v>
      </c>
      <c r="D71">
        <f>+'MBI DIRECTORIO'!D71</f>
        <v>2022</v>
      </c>
      <c r="E71" t="str">
        <f>+'MBI DIRECTORIO'!E71</f>
        <v>Enero</v>
      </c>
      <c r="F71" s="5">
        <f>+'MBI DIRECTORIO'!F71</f>
        <v>65.182337603811234</v>
      </c>
      <c r="G71" t="str">
        <f>+'MBI DIRECTORIO'!G71</f>
        <v>USD</v>
      </c>
      <c r="H71" s="5">
        <f>+'MBI DIRECTORIO'!H71</f>
        <v>1818.5872191463334</v>
      </c>
      <c r="I71" s="5">
        <f>+'MBI DIRECTORIO'!I71</f>
        <v>945.62142899613218</v>
      </c>
      <c r="J71" s="5">
        <f>+'MBI DIRECTORIO'!J71</f>
        <v>0</v>
      </c>
      <c r="K71" s="5">
        <f>+'MBI DIRECTORIO'!K71</f>
        <v>90.929360957316675</v>
      </c>
      <c r="L71" s="5">
        <f>+'MBI DIRECTORIO'!L71</f>
        <v>80.37431756369142</v>
      </c>
      <c r="M71" s="5">
        <f>+'MBI DIRECTORIO'!M71</f>
        <v>272.78808287195</v>
      </c>
      <c r="N71" s="5">
        <f>+'MBI DIRECTORIO'!N71</f>
        <v>13.632907211254638</v>
      </c>
      <c r="O71" s="5">
        <f>+'MBI DIRECTORIO'!O71</f>
        <v>0</v>
      </c>
      <c r="P71" s="5">
        <f>+'MBI DIRECTORIO'!P71</f>
        <v>1.0437694583616832</v>
      </c>
      <c r="Q71" s="5">
        <f>+'MBI DIRECTORIO'!Q71</f>
        <v>6.2625695038313314</v>
      </c>
      <c r="R71" s="5">
        <f>+'MBI DIRECTORIO'!R71</f>
        <v>0</v>
      </c>
      <c r="S71" s="5">
        <f>+'MBI DIRECTORIO'!S71</f>
        <v>0</v>
      </c>
      <c r="T71" s="5">
        <f>+'MBI DIRECTORIO'!T71</f>
        <v>0</v>
      </c>
      <c r="U71" s="5">
        <f>+'MBI DIRECTORIO'!U71</f>
        <v>0</v>
      </c>
      <c r="V71" s="5">
        <f>+'MBI DIRECTORIO'!V71</f>
        <v>0</v>
      </c>
      <c r="W71" s="5">
        <f>+'MBI DIRECTORIO'!W71</f>
        <v>0</v>
      </c>
      <c r="X71" s="5">
        <f>+'MBI DIRECTORIO'!X71</f>
        <v>0</v>
      </c>
      <c r="Y71" s="5">
        <f>+'MBI DIRECTORIO'!Y71</f>
        <v>360.77072010560761</v>
      </c>
      <c r="Z71" s="5">
        <f>+'MBI DIRECTORIO'!Z71</f>
        <v>67.043391060209942</v>
      </c>
      <c r="AA71" s="5">
        <f>+'MBI DIRECTORIO'!AA71</f>
        <v>0</v>
      </c>
      <c r="AB71" s="5" t="str">
        <f>+'MBI DIRECTORIO'!AG71</f>
        <v>COMPANHIA BRASILEIRA DE DISTRIBUIÇÃO</v>
      </c>
      <c r="AD71" t="str">
        <f t="shared" ref="AD71:AD134" si="3">_xlfn.CONCAT("INSERT INTO TABLA_PRESUPUESTO_COMERCIAL VALUES ('",A71,"','",B71,"','",C71,"',",D71,",'",E71,"',",SUBSTITUTE(ROUND(F71,6),",","."),",'",G71,"',",SUBSTITUTE(ROUND(H71,6),",","."),",",SUBSTITUTE(ROUND(I71,6),",","."),",",SUBSTITUTE(ROUND(J71,6),",","."),",",SUBSTITUTE(ROUND(K71,6),",","."),",",SUBSTITUTE(ROUND(L71,6),",","."),",",SUBSTITUTE(ROUND(M71,6),",","."),",",SUBSTITUTE(ROUND(N71,6),",","."),",",SUBSTITUTE(ROUND(O71,6),",","."),",",SUBSTITUTE(ROUND(P71,6),",","."),",",SUBSTITUTE(ROUND(Q71,6),",","."),",",SUBSTITUTE(ROUND(R71,6),",","."),",",SUBSTITUTE(ROUND(S71,6),",","."),",",SUBSTITUTE(ROUND(T71,6),",","."),",",SUBSTITUTE(ROUND(U71,6),",","."),",",SUBSTITUTE(ROUND(V71,6),",","."),",",SUBSTITUTE(ROUND(W71,6),",","."),",",SUBSTITUTE(ROUND(X71,6),",","."),",",SUBSTITUTE(ROUND(Y71,6),",","."),",",SUBSTITUTE(ROUND(Z71,6),",","."),",",SUBSTITUTE(ROUND(AA71,6),",","."),");")</f>
        <v>INSERT INTO TABLA_PRESUPUESTO_COMERCIAL VALUES ('VSR','80130-C','14005130-20',2022,'Enero',65.182338,'USD',1818.587219,945.621429,0,90.929361,80.374318,272.788083,13.632907,0,1.043769,6.26257,0,0,0,0,0,0,0,360.77072,67.043391,0);</v>
      </c>
    </row>
    <row r="72" spans="1:30" x14ac:dyDescent="0.2">
      <c r="A72" t="str">
        <f>+'MBI DIRECTORIO'!A72</f>
        <v>VSR</v>
      </c>
      <c r="B72" t="str">
        <f>+'MBI DIRECTORIO'!B72</f>
        <v>80130-C</v>
      </c>
      <c r="C72" t="str">
        <f>+'MBI DIRECTORIO'!C72</f>
        <v>14004728-20</v>
      </c>
      <c r="D72">
        <f>+'MBI DIRECTORIO'!D72</f>
        <v>2022</v>
      </c>
      <c r="E72" t="str">
        <f>+'MBI DIRECTORIO'!E72</f>
        <v>Enero</v>
      </c>
      <c r="F72" s="5">
        <f>+'MBI DIRECTORIO'!F72</f>
        <v>35.638672503701791</v>
      </c>
      <c r="G72" t="str">
        <f>+'MBI DIRECTORIO'!G72</f>
        <v>USD</v>
      </c>
      <c r="H72" s="5">
        <f>+'MBI DIRECTORIO'!H72</f>
        <v>994.31896285327991</v>
      </c>
      <c r="I72" s="5">
        <f>+'MBI DIRECTORIO'!I72</f>
        <v>480.07235467329565</v>
      </c>
      <c r="J72" s="5">
        <f>+'MBI DIRECTORIO'!J72</f>
        <v>0</v>
      </c>
      <c r="K72" s="5">
        <f>+'MBI DIRECTORIO'!K72</f>
        <v>49.715948142663997</v>
      </c>
      <c r="L72" s="5">
        <f>+'MBI DIRECTORIO'!L72</f>
        <v>43.944941017172738</v>
      </c>
      <c r="M72" s="5">
        <f>+'MBI DIRECTORIO'!M72</f>
        <v>149.14784442799197</v>
      </c>
      <c r="N72" s="5">
        <f>+'MBI DIRECTORIO'!N72</f>
        <v>7.4538400007742309</v>
      </c>
      <c r="O72" s="5">
        <f>+'MBI DIRECTORIO'!O72</f>
        <v>0</v>
      </c>
      <c r="P72" s="5">
        <f>+'MBI DIRECTORIO'!P72</f>
        <v>0.57068462505927708</v>
      </c>
      <c r="Q72" s="5">
        <f>+'MBI DIRECTORIO'!Q72</f>
        <v>3.4240819182536502</v>
      </c>
      <c r="R72" s="5">
        <f>+'MBI DIRECTORIO'!R72</f>
        <v>0</v>
      </c>
      <c r="S72" s="5">
        <f>+'MBI DIRECTORIO'!S72</f>
        <v>0</v>
      </c>
      <c r="T72" s="5">
        <f>+'MBI DIRECTORIO'!T72</f>
        <v>0</v>
      </c>
      <c r="U72" s="5">
        <f>+'MBI DIRECTORIO'!U72</f>
        <v>0</v>
      </c>
      <c r="V72" s="5">
        <f>+'MBI DIRECTORIO'!V72</f>
        <v>0</v>
      </c>
      <c r="W72" s="5">
        <f>+'MBI DIRECTORIO'!W72</f>
        <v>0</v>
      </c>
      <c r="X72" s="5">
        <f>+'MBI DIRECTORIO'!X72</f>
        <v>0</v>
      </c>
      <c r="Y72" s="5">
        <f>+'MBI DIRECTORIO'!Y72</f>
        <v>197.25266100331808</v>
      </c>
      <c r="Z72" s="5">
        <f>+'MBI DIRECTORIO'!Z72</f>
        <v>36.656210031238963</v>
      </c>
      <c r="AA72" s="5">
        <f>+'MBI DIRECTORIO'!AA72</f>
        <v>0</v>
      </c>
      <c r="AB72" s="5" t="str">
        <f>+'MBI DIRECTORIO'!AG72</f>
        <v>COMPANHIA BRASILEIRA DE DISTRIBUIÇÃO</v>
      </c>
      <c r="AD72" t="str">
        <f t="shared" si="3"/>
        <v>INSERT INTO TABLA_PRESUPUESTO_COMERCIAL VALUES ('VSR','80130-C','14004728-20',2022,'Enero',35.638673,'USD',994.318963,480.072355,0,49.715948,43.944941,149.147844,7.45384,0,0.570685,3.424082,0,0,0,0,0,0,0,197.252661,36.65621,0);</v>
      </c>
    </row>
    <row r="73" spans="1:30" x14ac:dyDescent="0.2">
      <c r="A73" t="str">
        <f>+'MBI DIRECTORIO'!A73</f>
        <v>VSR</v>
      </c>
      <c r="B73" t="str">
        <f>+'MBI DIRECTORIO'!B73</f>
        <v>80130-C</v>
      </c>
      <c r="C73" t="str">
        <f>+'MBI DIRECTORIO'!C73</f>
        <v>14004914-20</v>
      </c>
      <c r="D73">
        <f>+'MBI DIRECTORIO'!D73</f>
        <v>2022</v>
      </c>
      <c r="E73" t="str">
        <f>+'MBI DIRECTORIO'!E73</f>
        <v>Enero</v>
      </c>
      <c r="F73" s="5">
        <f>+'MBI DIRECTORIO'!F73</f>
        <v>42.596568595892606</v>
      </c>
      <c r="G73" t="str">
        <f>+'MBI DIRECTORIO'!G73</f>
        <v>USD</v>
      </c>
      <c r="H73" s="5">
        <f>+'MBI DIRECTORIO'!H73</f>
        <v>1188.4442638254036</v>
      </c>
      <c r="I73" s="5">
        <f>+'MBI DIRECTORIO'!I73</f>
        <v>650.97730976210914</v>
      </c>
      <c r="J73" s="5">
        <f>+'MBI DIRECTORIO'!J73</f>
        <v>0</v>
      </c>
      <c r="K73" s="5">
        <f>+'MBI DIRECTORIO'!K73</f>
        <v>59.422213191270188</v>
      </c>
      <c r="L73" s="5">
        <f>+'MBI DIRECTORIO'!L73</f>
        <v>52.524506749964331</v>
      </c>
      <c r="M73" s="5">
        <f>+'MBI DIRECTORIO'!M73</f>
        <v>178.26663957381055</v>
      </c>
      <c r="N73" s="5">
        <f>+'MBI DIRECTORIO'!N73</f>
        <v>8.9090862422781907</v>
      </c>
      <c r="O73" s="5">
        <f>+'MBI DIRECTORIO'!O73</f>
        <v>0</v>
      </c>
      <c r="P73" s="5">
        <f>+'MBI DIRECTORIO'!P73</f>
        <v>0.68210191542442411</v>
      </c>
      <c r="Q73" s="5">
        <f>+'MBI DIRECTORIO'!Q73</f>
        <v>4.0925806171286903</v>
      </c>
      <c r="R73" s="5">
        <f>+'MBI DIRECTORIO'!R73</f>
        <v>0</v>
      </c>
      <c r="S73" s="5">
        <f>+'MBI DIRECTORIO'!S73</f>
        <v>0</v>
      </c>
      <c r="T73" s="5">
        <f>+'MBI DIRECTORIO'!T73</f>
        <v>0</v>
      </c>
      <c r="U73" s="5">
        <f>+'MBI DIRECTORIO'!U73</f>
        <v>0</v>
      </c>
      <c r="V73" s="5">
        <f>+'MBI DIRECTORIO'!V73</f>
        <v>0</v>
      </c>
      <c r="W73" s="5">
        <f>+'MBI DIRECTORIO'!W73</f>
        <v>0</v>
      </c>
      <c r="X73" s="5">
        <f>+'MBI DIRECTORIO'!X73</f>
        <v>0</v>
      </c>
      <c r="Y73" s="5">
        <f>+'MBI DIRECTORIO'!Y73</f>
        <v>235.7631728364025</v>
      </c>
      <c r="Z73" s="5">
        <f>+'MBI DIRECTORIO'!Z73</f>
        <v>43.812764487760639</v>
      </c>
      <c r="AA73" s="5">
        <f>+'MBI DIRECTORIO'!AA73</f>
        <v>0</v>
      </c>
      <c r="AB73" s="5" t="str">
        <f>+'MBI DIRECTORIO'!AG73</f>
        <v>COMPANHIA BRASILEIRA DE DISTRIBUIÇÃO</v>
      </c>
      <c r="AD73" t="str">
        <f t="shared" si="3"/>
        <v>INSERT INTO TABLA_PRESUPUESTO_COMERCIAL VALUES ('VSR','80130-C','14004914-20',2022,'Enero',42.596569,'USD',1188.444264,650.97731,0,59.422213,52.524507,178.26664,8.909086,0,0.682102,4.092581,0,0,0,0,0,0,0,235.763173,43.812764,0);</v>
      </c>
    </row>
    <row r="74" spans="1:30" x14ac:dyDescent="0.2">
      <c r="A74" t="str">
        <f>+'MBI DIRECTORIO'!A74</f>
        <v>VSR</v>
      </c>
      <c r="B74" t="str">
        <f>+'MBI DIRECTORIO'!B74</f>
        <v>80130-C</v>
      </c>
      <c r="C74" t="str">
        <f>+'MBI DIRECTORIO'!C74</f>
        <v>14005146-18</v>
      </c>
      <c r="D74">
        <f>+'MBI DIRECTORIO'!D74</f>
        <v>2022</v>
      </c>
      <c r="E74" t="str">
        <f>+'MBI DIRECTORIO'!E74</f>
        <v>Enero</v>
      </c>
      <c r="F74" s="5">
        <f>+'MBI DIRECTORIO'!F74</f>
        <v>3.7583596214511035</v>
      </c>
      <c r="G74" t="str">
        <f>+'MBI DIRECTORIO'!G74</f>
        <v>USD</v>
      </c>
      <c r="H74" s="5">
        <f>+'MBI DIRECTORIO'!H74</f>
        <v>300.66876971608826</v>
      </c>
      <c r="I74" s="5">
        <f>+'MBI DIRECTORIO'!I74</f>
        <v>91.030041441001273</v>
      </c>
      <c r="J74" s="5">
        <f>+'MBI DIRECTORIO'!J74</f>
        <v>0</v>
      </c>
      <c r="K74" s="5">
        <f>+'MBI DIRECTORIO'!K74</f>
        <v>15.033438485804414</v>
      </c>
      <c r="L74" s="5">
        <f>+'MBI DIRECTORIO'!L74</f>
        <v>4.6343166084212903</v>
      </c>
      <c r="M74" s="5">
        <f>+'MBI DIRECTORIO'!M74</f>
        <v>45.100315457413245</v>
      </c>
      <c r="N74" s="5">
        <f>+'MBI DIRECTORIO'!N74</f>
        <v>0.78606214304859678</v>
      </c>
      <c r="O74" s="5">
        <f>+'MBI DIRECTORIO'!O74</f>
        <v>0</v>
      </c>
      <c r="P74" s="5">
        <f>+'MBI DIRECTORIO'!P74</f>
        <v>6.0182882827158196E-2</v>
      </c>
      <c r="Q74" s="5">
        <f>+'MBI DIRECTORIO'!Q74</f>
        <v>1.0353966244535378</v>
      </c>
      <c r="R74" s="5">
        <f>+'MBI DIRECTORIO'!R74</f>
        <v>0</v>
      </c>
      <c r="S74" s="5">
        <f>+'MBI DIRECTORIO'!S74</f>
        <v>0</v>
      </c>
      <c r="T74" s="5">
        <f>+'MBI DIRECTORIO'!T74</f>
        <v>0</v>
      </c>
      <c r="U74" s="5">
        <f>+'MBI DIRECTORIO'!U74</f>
        <v>0</v>
      </c>
      <c r="V74" s="5">
        <f>+'MBI DIRECTORIO'!V74</f>
        <v>0</v>
      </c>
      <c r="W74" s="5">
        <f>+'MBI DIRECTORIO'!W74</f>
        <v>0</v>
      </c>
      <c r="X74" s="5">
        <f>+'MBI DIRECTORIO'!X74</f>
        <v>0</v>
      </c>
      <c r="Y74" s="5">
        <f>+'MBI DIRECTORIO'!Y74</f>
        <v>50.847623530714088</v>
      </c>
      <c r="Z74" s="5">
        <f>+'MBI DIRECTORIO'!Z74</f>
        <v>3.8656664229715494</v>
      </c>
      <c r="AA74" s="5">
        <f>+'MBI DIRECTORIO'!AA74</f>
        <v>0</v>
      </c>
      <c r="AB74" s="5" t="str">
        <f>+'MBI DIRECTORIO'!AG74</f>
        <v>COMPANHIA BRASILEIRA DE DISTRIBUIÇÃO</v>
      </c>
      <c r="AD74" t="str">
        <f t="shared" si="3"/>
        <v>INSERT INTO TABLA_PRESUPUESTO_COMERCIAL VALUES ('VSR','80130-C','14005146-18',2022,'Enero',3.75836,'USD',300.66877,91.030041,0,15.033438,4.634317,45.100315,0.786062,0,0.060183,1.035397,0,0,0,0,0,0,0,50.847624,3.865666,0);</v>
      </c>
    </row>
    <row r="75" spans="1:30" x14ac:dyDescent="0.2">
      <c r="A75" t="str">
        <f>+'MBI DIRECTORIO'!A75</f>
        <v>VSR</v>
      </c>
      <c r="B75" t="str">
        <f>+'MBI DIRECTORIO'!B75</f>
        <v>80130-C</v>
      </c>
      <c r="C75" t="str">
        <f>+'MBI DIRECTORIO'!C75</f>
        <v>14005147-18</v>
      </c>
      <c r="D75">
        <f>+'MBI DIRECTORIO'!D75</f>
        <v>2022</v>
      </c>
      <c r="E75" t="str">
        <f>+'MBI DIRECTORIO'!E75</f>
        <v>Enero</v>
      </c>
      <c r="F75" s="5">
        <f>+'MBI DIRECTORIO'!F75</f>
        <v>3.7583596214511035</v>
      </c>
      <c r="G75" t="str">
        <f>+'MBI DIRECTORIO'!G75</f>
        <v>USD</v>
      </c>
      <c r="H75" s="5">
        <f>+'MBI DIRECTORIO'!H75</f>
        <v>300.66876971608826</v>
      </c>
      <c r="I75" s="5">
        <f>+'MBI DIRECTORIO'!I75</f>
        <v>159.33774471755848</v>
      </c>
      <c r="J75" s="5">
        <f>+'MBI DIRECTORIO'!J75</f>
        <v>0</v>
      </c>
      <c r="K75" s="5">
        <f>+'MBI DIRECTORIO'!K75</f>
        <v>15.033438485804414</v>
      </c>
      <c r="L75" s="5">
        <f>+'MBI DIRECTORIO'!L75</f>
        <v>4.6343166084212903</v>
      </c>
      <c r="M75" s="5">
        <f>+'MBI DIRECTORIO'!M75</f>
        <v>45.100315457413245</v>
      </c>
      <c r="N75" s="5">
        <f>+'MBI DIRECTORIO'!N75</f>
        <v>0.78606214304859678</v>
      </c>
      <c r="O75" s="5">
        <f>+'MBI DIRECTORIO'!O75</f>
        <v>0</v>
      </c>
      <c r="P75" s="5">
        <f>+'MBI DIRECTORIO'!P75</f>
        <v>6.0182882827158196E-2</v>
      </c>
      <c r="Q75" s="5">
        <f>+'MBI DIRECTORIO'!Q75</f>
        <v>1.0353966244535378</v>
      </c>
      <c r="R75" s="5">
        <f>+'MBI DIRECTORIO'!R75</f>
        <v>0</v>
      </c>
      <c r="S75" s="5">
        <f>+'MBI DIRECTORIO'!S75</f>
        <v>0</v>
      </c>
      <c r="T75" s="5">
        <f>+'MBI DIRECTORIO'!T75</f>
        <v>0</v>
      </c>
      <c r="U75" s="5">
        <f>+'MBI DIRECTORIO'!U75</f>
        <v>0</v>
      </c>
      <c r="V75" s="5">
        <f>+'MBI DIRECTORIO'!V75</f>
        <v>0</v>
      </c>
      <c r="W75" s="5">
        <f>+'MBI DIRECTORIO'!W75</f>
        <v>0</v>
      </c>
      <c r="X75" s="5">
        <f>+'MBI DIRECTORIO'!X75</f>
        <v>0</v>
      </c>
      <c r="Y75" s="5">
        <f>+'MBI DIRECTORIO'!Y75</f>
        <v>50.847623530714088</v>
      </c>
      <c r="Z75" s="5">
        <f>+'MBI DIRECTORIO'!Z75</f>
        <v>3.8656664229715494</v>
      </c>
      <c r="AA75" s="5">
        <f>+'MBI DIRECTORIO'!AA75</f>
        <v>0</v>
      </c>
      <c r="AB75" s="5" t="str">
        <f>+'MBI DIRECTORIO'!AG75</f>
        <v>COMPANHIA BRASILEIRA DE DISTRIBUIÇÃO</v>
      </c>
      <c r="AD75" t="str">
        <f t="shared" si="3"/>
        <v>INSERT INTO TABLA_PRESUPUESTO_COMERCIAL VALUES ('VSR','80130-C','14005147-18',2022,'Enero',3.75836,'USD',300.66877,159.337745,0,15.033438,4.634317,45.100315,0.786062,0,0.060183,1.035397,0,0,0,0,0,0,0,50.847624,3.865666,0);</v>
      </c>
    </row>
    <row r="76" spans="1:30" x14ac:dyDescent="0.2">
      <c r="A76" t="str">
        <f>+'MBI DIRECTORIO'!A76</f>
        <v>VSR</v>
      </c>
      <c r="B76" t="str">
        <f>+'MBI DIRECTORIO'!B76</f>
        <v>80130-C</v>
      </c>
      <c r="C76" t="str">
        <f>+'MBI DIRECTORIO'!C76</f>
        <v>14005148-16</v>
      </c>
      <c r="D76">
        <f>+'MBI DIRECTORIO'!D76</f>
        <v>2022</v>
      </c>
      <c r="E76" t="str">
        <f>+'MBI DIRECTORIO'!E76</f>
        <v>Enero</v>
      </c>
      <c r="F76" s="5">
        <f>+'MBI DIRECTORIO'!F76</f>
        <v>3.7583596214511035</v>
      </c>
      <c r="G76" t="str">
        <f>+'MBI DIRECTORIO'!G76</f>
        <v>USD</v>
      </c>
      <c r="H76" s="5">
        <f>+'MBI DIRECTORIO'!H76</f>
        <v>300.66876971608826</v>
      </c>
      <c r="I76" s="5">
        <f>+'MBI DIRECTORIO'!I76</f>
        <v>47.171111587903439</v>
      </c>
      <c r="J76" s="5">
        <f>+'MBI DIRECTORIO'!J76</f>
        <v>0</v>
      </c>
      <c r="K76" s="5">
        <f>+'MBI DIRECTORIO'!K76</f>
        <v>15.033438485804414</v>
      </c>
      <c r="L76" s="5">
        <f>+'MBI DIRECTORIO'!L76</f>
        <v>4.6343166084212903</v>
      </c>
      <c r="M76" s="5">
        <f>+'MBI DIRECTORIO'!M76</f>
        <v>45.100315457413245</v>
      </c>
      <c r="N76" s="5">
        <f>+'MBI DIRECTORIO'!N76</f>
        <v>0.78606214304859678</v>
      </c>
      <c r="O76" s="5">
        <f>+'MBI DIRECTORIO'!O76</f>
        <v>0</v>
      </c>
      <c r="P76" s="5">
        <f>+'MBI DIRECTORIO'!P76</f>
        <v>6.0182882827158196E-2</v>
      </c>
      <c r="Q76" s="5">
        <f>+'MBI DIRECTORIO'!Q76</f>
        <v>1.0353966244535378</v>
      </c>
      <c r="R76" s="5">
        <f>+'MBI DIRECTORIO'!R76</f>
        <v>0</v>
      </c>
      <c r="S76" s="5">
        <f>+'MBI DIRECTORIO'!S76</f>
        <v>0</v>
      </c>
      <c r="T76" s="5">
        <f>+'MBI DIRECTORIO'!T76</f>
        <v>0</v>
      </c>
      <c r="U76" s="5">
        <f>+'MBI DIRECTORIO'!U76</f>
        <v>0</v>
      </c>
      <c r="V76" s="5">
        <f>+'MBI DIRECTORIO'!V76</f>
        <v>0</v>
      </c>
      <c r="W76" s="5">
        <f>+'MBI DIRECTORIO'!W76</f>
        <v>0</v>
      </c>
      <c r="X76" s="5">
        <f>+'MBI DIRECTORIO'!X76</f>
        <v>0</v>
      </c>
      <c r="Y76" s="5">
        <f>+'MBI DIRECTORIO'!Y76</f>
        <v>50.847623530714088</v>
      </c>
      <c r="Z76" s="5">
        <f>+'MBI DIRECTORIO'!Z76</f>
        <v>3.8656664229715494</v>
      </c>
      <c r="AA76" s="5">
        <f>+'MBI DIRECTORIO'!AA76</f>
        <v>0</v>
      </c>
      <c r="AB76" s="5" t="str">
        <f>+'MBI DIRECTORIO'!AG76</f>
        <v>COMPANHIA BRASILEIRA DE DISTRIBUIÇÃO</v>
      </c>
      <c r="AD76" t="str">
        <f t="shared" si="3"/>
        <v>INSERT INTO TABLA_PRESUPUESTO_COMERCIAL VALUES ('VSR','80130-C','14005148-16',2022,'Enero',3.75836,'USD',300.66877,47.171112,0,15.033438,4.634317,45.100315,0.786062,0,0.060183,1.035397,0,0,0,0,0,0,0,50.847624,3.865666,0);</v>
      </c>
    </row>
    <row r="77" spans="1:30" x14ac:dyDescent="0.2">
      <c r="A77" t="str">
        <f>+'MBI DIRECTORIO'!A77</f>
        <v>VSR</v>
      </c>
      <c r="B77" t="str">
        <f>+'MBI DIRECTORIO'!B77</f>
        <v>80130-C</v>
      </c>
      <c r="C77" t="str">
        <f>+'MBI DIRECTORIO'!C77</f>
        <v>14005141-20</v>
      </c>
      <c r="D77">
        <f>+'MBI DIRECTORIO'!D77</f>
        <v>2022</v>
      </c>
      <c r="E77" t="str">
        <f>+'MBI DIRECTORIO'!E77</f>
        <v>Enero</v>
      </c>
      <c r="F77" s="5">
        <f>+'MBI DIRECTORIO'!F77</f>
        <v>22.626858945470932</v>
      </c>
      <c r="G77" t="str">
        <f>+'MBI DIRECTORIO'!G77</f>
        <v>USD</v>
      </c>
      <c r="H77" s="5">
        <f>+'MBI DIRECTORIO'!H77</f>
        <v>1357.6115367282559</v>
      </c>
      <c r="I77" s="5">
        <f>+'MBI DIRECTORIO'!I77</f>
        <v>558.7918866397788</v>
      </c>
      <c r="J77" s="5">
        <f>+'MBI DIRECTORIO'!J77</f>
        <v>0</v>
      </c>
      <c r="K77" s="5">
        <f>+'MBI DIRECTORIO'!K77</f>
        <v>67.8805768364128</v>
      </c>
      <c r="L77" s="5">
        <f>+'MBI DIRECTORIO'!L77</f>
        <v>27.90047754049553</v>
      </c>
      <c r="M77" s="5">
        <f>+'MBI DIRECTORIO'!M77</f>
        <v>203.64173050923839</v>
      </c>
      <c r="N77" s="5">
        <f>+'MBI DIRECTORIO'!N77</f>
        <v>4.7324149428435938</v>
      </c>
      <c r="O77" s="5">
        <f>+'MBI DIRECTORIO'!O77</f>
        <v>0</v>
      </c>
      <c r="P77" s="5">
        <f>+'MBI DIRECTORIO'!P77</f>
        <v>0.3623255190614626</v>
      </c>
      <c r="Q77" s="5">
        <f>+'MBI DIRECTORIO'!Q77</f>
        <v>4.6751327175580668</v>
      </c>
      <c r="R77" s="5">
        <f>+'MBI DIRECTORIO'!R77</f>
        <v>0</v>
      </c>
      <c r="S77" s="5">
        <f>+'MBI DIRECTORIO'!S77</f>
        <v>0</v>
      </c>
      <c r="T77" s="5">
        <f>+'MBI DIRECTORIO'!T77</f>
        <v>0</v>
      </c>
      <c r="U77" s="5">
        <f>+'MBI DIRECTORIO'!U77</f>
        <v>0</v>
      </c>
      <c r="V77" s="5">
        <f>+'MBI DIRECTORIO'!V77</f>
        <v>0</v>
      </c>
      <c r="W77" s="5">
        <f>+'MBI DIRECTORIO'!W77</f>
        <v>0</v>
      </c>
      <c r="X77" s="5">
        <f>+'MBI DIRECTORIO'!X77</f>
        <v>0</v>
      </c>
      <c r="Y77" s="5">
        <f>+'MBI DIRECTORIO'!Y77</f>
        <v>236.68449337802005</v>
      </c>
      <c r="Z77" s="5">
        <f>+'MBI DIRECTORIO'!Z77</f>
        <v>23.272889689318518</v>
      </c>
      <c r="AA77" s="5">
        <f>+'MBI DIRECTORIO'!AA77</f>
        <v>0</v>
      </c>
      <c r="AB77" s="5" t="str">
        <f>+'MBI DIRECTORIO'!AG77</f>
        <v>COMPANHIA BRASILEIRA DE DISTRIBUIÇÃO</v>
      </c>
      <c r="AD77" t="str">
        <f t="shared" si="3"/>
        <v>INSERT INTO TABLA_PRESUPUESTO_COMERCIAL VALUES ('VSR','80130-C','14005141-20',2022,'Enero',22.626859,'USD',1357.611537,558.791887,0,67.880577,27.900478,203.641731,4.732415,0,0.362326,4.675133,0,0,0,0,0,0,0,236.684493,23.27289,0);</v>
      </c>
    </row>
    <row r="78" spans="1:30" x14ac:dyDescent="0.2">
      <c r="A78" t="str">
        <f>+'MBI DIRECTORIO'!A78</f>
        <v>VSR</v>
      </c>
      <c r="B78" t="str">
        <f>+'MBI DIRECTORIO'!B78</f>
        <v>80130-C</v>
      </c>
      <c r="C78" t="str">
        <f>+'MBI DIRECTORIO'!C78</f>
        <v>14005142-20</v>
      </c>
      <c r="D78">
        <f>+'MBI DIRECTORIO'!D78</f>
        <v>2022</v>
      </c>
      <c r="E78" t="str">
        <f>+'MBI DIRECTORIO'!E78</f>
        <v>Enero</v>
      </c>
      <c r="F78" s="5">
        <f>+'MBI DIRECTORIO'!F78</f>
        <v>7.8426994141505162</v>
      </c>
      <c r="G78" t="str">
        <f>+'MBI DIRECTORIO'!G78</f>
        <v>USD</v>
      </c>
      <c r="H78" s="5">
        <f>+'MBI DIRECTORIO'!H78</f>
        <v>470.56196484903097</v>
      </c>
      <c r="I78" s="5">
        <f>+'MBI DIRECTORIO'!I78</f>
        <v>196.08916486423561</v>
      </c>
      <c r="J78" s="5">
        <f>+'MBI DIRECTORIO'!J78</f>
        <v>0</v>
      </c>
      <c r="K78" s="5">
        <f>+'MBI DIRECTORIO'!K78</f>
        <v>23.528098242451549</v>
      </c>
      <c r="L78" s="5">
        <f>+'MBI DIRECTORIO'!L78</f>
        <v>9.6705892492056513</v>
      </c>
      <c r="M78" s="5">
        <f>+'MBI DIRECTORIO'!M78</f>
        <v>70.584294727354646</v>
      </c>
      <c r="N78" s="5">
        <f>+'MBI DIRECTORIO'!N78</f>
        <v>1.6403031454432448</v>
      </c>
      <c r="O78" s="5">
        <f>+'MBI DIRECTORIO'!O78</f>
        <v>0</v>
      </c>
      <c r="P78" s="5">
        <f>+'MBI DIRECTORIO'!P78</f>
        <v>0.12558570957299847</v>
      </c>
      <c r="Q78" s="5">
        <f>+'MBI DIRECTORIO'!Q78</f>
        <v>1.6204485436281768</v>
      </c>
      <c r="R78" s="5">
        <f>+'MBI DIRECTORIO'!R78</f>
        <v>0</v>
      </c>
      <c r="S78" s="5">
        <f>+'MBI DIRECTORIO'!S78</f>
        <v>0</v>
      </c>
      <c r="T78" s="5">
        <f>+'MBI DIRECTORIO'!T78</f>
        <v>0</v>
      </c>
      <c r="U78" s="5">
        <f>+'MBI DIRECTORIO'!U78</f>
        <v>0</v>
      </c>
      <c r="V78" s="5">
        <f>+'MBI DIRECTORIO'!V78</f>
        <v>0</v>
      </c>
      <c r="W78" s="5">
        <f>+'MBI DIRECTORIO'!W78</f>
        <v>0</v>
      </c>
      <c r="X78" s="5">
        <f>+'MBI DIRECTORIO'!X78</f>
        <v>0</v>
      </c>
      <c r="Y78" s="5">
        <f>+'MBI DIRECTORIO'!Y78</f>
        <v>82.037252365771323</v>
      </c>
      <c r="Z78" s="5">
        <f>+'MBI DIRECTORIO'!Z78</f>
        <v>8.0666202397722628</v>
      </c>
      <c r="AA78" s="5">
        <f>+'MBI DIRECTORIO'!AA78</f>
        <v>0</v>
      </c>
      <c r="AB78" s="5" t="str">
        <f>+'MBI DIRECTORIO'!AG78</f>
        <v>COMPANHIA BRASILEIRA DE DISTRIBUIÇÃO</v>
      </c>
      <c r="AD78" t="str">
        <f t="shared" si="3"/>
        <v>INSERT INTO TABLA_PRESUPUESTO_COMERCIAL VALUES ('VSR','80130-C','14005142-20',2022,'Enero',7.842699,'USD',470.561965,196.089165,0,23.528098,9.670589,70.584295,1.640303,0,0.125586,1.620449,0,0,0,0,0,0,0,82.037252,8.06662,0);</v>
      </c>
    </row>
    <row r="79" spans="1:30" x14ac:dyDescent="0.2">
      <c r="A79" t="str">
        <f>+'MBI DIRECTORIO'!A79</f>
        <v>VSR</v>
      </c>
      <c r="B79" t="str">
        <f>+'MBI DIRECTORIO'!B79</f>
        <v>80130-C</v>
      </c>
      <c r="C79" t="str">
        <f>+'MBI DIRECTORIO'!C79</f>
        <v>14005143-17</v>
      </c>
      <c r="D79">
        <f>+'MBI DIRECTORIO'!D79</f>
        <v>2022</v>
      </c>
      <c r="E79" t="str">
        <f>+'MBI DIRECTORIO'!E79</f>
        <v>Enero</v>
      </c>
      <c r="F79" s="5">
        <f>+'MBI DIRECTORIO'!F79</f>
        <v>3.7967102298332578</v>
      </c>
      <c r="G79" t="str">
        <f>+'MBI DIRECTORIO'!G79</f>
        <v>USD</v>
      </c>
      <c r="H79" s="5">
        <f>+'MBI DIRECTORIO'!H79</f>
        <v>227.80261378999546</v>
      </c>
      <c r="I79" s="5">
        <f>+'MBI DIRECTORIO'!I79</f>
        <v>143.33922372428435</v>
      </c>
      <c r="J79" s="5">
        <f>+'MBI DIRECTORIO'!J79</f>
        <v>0</v>
      </c>
      <c r="K79" s="5">
        <f>+'MBI DIRECTORIO'!K79</f>
        <v>11.390130689499774</v>
      </c>
      <c r="L79" s="5">
        <f>+'MBI DIRECTORIO'!L79</f>
        <v>4.6816055534051815</v>
      </c>
      <c r="M79" s="5">
        <f>+'MBI DIRECTORIO'!M79</f>
        <v>34.170392068499318</v>
      </c>
      <c r="N79" s="5">
        <f>+'MBI DIRECTORIO'!N79</f>
        <v>0.79408318532460298</v>
      </c>
      <c r="O79" s="5">
        <f>+'MBI DIRECTORIO'!O79</f>
        <v>0</v>
      </c>
      <c r="P79" s="5">
        <f>+'MBI DIRECTORIO'!P79</f>
        <v>6.0796993876414913E-2</v>
      </c>
      <c r="Q79" s="5">
        <f>+'MBI DIRECTORIO'!Q79</f>
        <v>0.78447142209872633</v>
      </c>
      <c r="R79" s="5">
        <f>+'MBI DIRECTORIO'!R79</f>
        <v>0</v>
      </c>
      <c r="S79" s="5">
        <f>+'MBI DIRECTORIO'!S79</f>
        <v>0</v>
      </c>
      <c r="T79" s="5">
        <f>+'MBI DIRECTORIO'!T79</f>
        <v>0</v>
      </c>
      <c r="U79" s="5">
        <f>+'MBI DIRECTORIO'!U79</f>
        <v>0</v>
      </c>
      <c r="V79" s="5">
        <f>+'MBI DIRECTORIO'!V79</f>
        <v>0</v>
      </c>
      <c r="W79" s="5">
        <f>+'MBI DIRECTORIO'!W79</f>
        <v>0</v>
      </c>
      <c r="X79" s="5">
        <f>+'MBI DIRECTORIO'!X79</f>
        <v>0</v>
      </c>
      <c r="Y79" s="5">
        <f>+'MBI DIRECTORIO'!Y79</f>
        <v>39.71485566851522</v>
      </c>
      <c r="Z79" s="5">
        <f>+'MBI DIRECTORIO'!Z79</f>
        <v>3.905111998716158</v>
      </c>
      <c r="AA79" s="5">
        <f>+'MBI DIRECTORIO'!AA79</f>
        <v>0</v>
      </c>
      <c r="AB79" s="5" t="str">
        <f>+'MBI DIRECTORIO'!AG79</f>
        <v>COMPANHIA BRASILEIRA DE DISTRIBUIÇÃO</v>
      </c>
      <c r="AD79" t="str">
        <f t="shared" si="3"/>
        <v>INSERT INTO TABLA_PRESUPUESTO_COMERCIAL VALUES ('VSR','80130-C','14005143-17',2022,'Enero',3.79671,'USD',227.802614,143.339224,0,11.390131,4.681606,34.170392,0.794083,0,0.060797,0.784471,0,0,0,0,0,0,0,39.714856,3.905112,0);</v>
      </c>
    </row>
    <row r="80" spans="1:30" x14ac:dyDescent="0.2">
      <c r="A80" t="str">
        <f>+'MBI DIRECTORIO'!A80</f>
        <v>VSR</v>
      </c>
      <c r="B80" t="str">
        <f>+'MBI DIRECTORIO'!B80</f>
        <v>80130-C</v>
      </c>
      <c r="C80" t="str">
        <f>+'MBI DIRECTORIO'!C80</f>
        <v>14005114-20</v>
      </c>
      <c r="D80">
        <f>+'MBI DIRECTORIO'!D80</f>
        <v>2022</v>
      </c>
      <c r="E80" t="str">
        <f>+'MBI DIRECTORIO'!E80</f>
        <v>Enero</v>
      </c>
      <c r="F80" s="5">
        <f>+'MBI DIRECTORIO'!F80</f>
        <v>11.255903560162233</v>
      </c>
      <c r="G80" t="str">
        <f>+'MBI DIRECTORIO'!G80</f>
        <v>USD</v>
      </c>
      <c r="H80" s="5">
        <f>+'MBI DIRECTORIO'!H80</f>
        <v>562.79517800811163</v>
      </c>
      <c r="I80" s="5">
        <f>+'MBI DIRECTORIO'!I80</f>
        <v>232.09868312408742</v>
      </c>
      <c r="J80" s="5">
        <f>+'MBI DIRECTORIO'!J80</f>
        <v>0</v>
      </c>
      <c r="K80" s="5">
        <f>+'MBI DIRECTORIO'!K80</f>
        <v>28.139758900405582</v>
      </c>
      <c r="L80" s="5">
        <f>+'MBI DIRECTORIO'!L80</f>
        <v>13.879305352771926</v>
      </c>
      <c r="M80" s="5">
        <f>+'MBI DIRECTORIO'!M80</f>
        <v>84.419276701216745</v>
      </c>
      <c r="N80" s="5">
        <f>+'MBI DIRECTORIO'!N80</f>
        <v>2.3541759080077873</v>
      </c>
      <c r="O80" s="5">
        <f>+'MBI DIRECTORIO'!O80</f>
        <v>0</v>
      </c>
      <c r="P80" s="5">
        <f>+'MBI DIRECTORIO'!P80</f>
        <v>0.18024159295684619</v>
      </c>
      <c r="Q80" s="5">
        <f>+'MBI DIRECTORIO'!Q80</f>
        <v>1.9380670234509778</v>
      </c>
      <c r="R80" s="5">
        <f>+'MBI DIRECTORIO'!R80</f>
        <v>0</v>
      </c>
      <c r="S80" s="5">
        <f>+'MBI DIRECTORIO'!S80</f>
        <v>0</v>
      </c>
      <c r="T80" s="5">
        <f>+'MBI DIRECTORIO'!T80</f>
        <v>0</v>
      </c>
      <c r="U80" s="5">
        <f>+'MBI DIRECTORIO'!U80</f>
        <v>0</v>
      </c>
      <c r="V80" s="5">
        <f>+'MBI DIRECTORIO'!V80</f>
        <v>0</v>
      </c>
      <c r="W80" s="5">
        <f>+'MBI DIRECTORIO'!W80</f>
        <v>0</v>
      </c>
      <c r="X80" s="5">
        <f>+'MBI DIRECTORIO'!X80</f>
        <v>0</v>
      </c>
      <c r="Y80" s="5">
        <f>+'MBI DIRECTORIO'!Y80</f>
        <v>100.46903770667471</v>
      </c>
      <c r="Z80" s="5">
        <f>+'MBI DIRECTORIO'!Z80</f>
        <v>11.577276481042345</v>
      </c>
      <c r="AA80" s="5">
        <f>+'MBI DIRECTORIO'!AA80</f>
        <v>0</v>
      </c>
      <c r="AB80" s="5" t="str">
        <f>+'MBI DIRECTORIO'!AG80</f>
        <v>COMPANHIA BRASILEIRA DE DISTRIBUIÇÃO</v>
      </c>
      <c r="AD80" t="str">
        <f t="shared" si="3"/>
        <v>INSERT INTO TABLA_PRESUPUESTO_COMERCIAL VALUES ('VSR','80130-C','14005114-20',2022,'Enero',11.255904,'USD',562.795178,232.098683,0,28.139759,13.879305,84.419277,2.354176,0,0.180242,1.938067,0,0,0,0,0,0,0,100.469038,11.577276,0);</v>
      </c>
    </row>
    <row r="81" spans="1:30" x14ac:dyDescent="0.2">
      <c r="A81" t="str">
        <f>+'MBI DIRECTORIO'!A81</f>
        <v>VSR</v>
      </c>
      <c r="B81" t="str">
        <f>+'MBI DIRECTORIO'!B81</f>
        <v>80130-C</v>
      </c>
      <c r="C81" t="str">
        <f>+'MBI DIRECTORIO'!C81</f>
        <v>14005116-20</v>
      </c>
      <c r="D81">
        <f>+'MBI DIRECTORIO'!D81</f>
        <v>2022</v>
      </c>
      <c r="E81" t="str">
        <f>+'MBI DIRECTORIO'!E81</f>
        <v>Enero</v>
      </c>
      <c r="F81" s="5">
        <f>+'MBI DIRECTORIO'!F81</f>
        <v>7.9961018476791335</v>
      </c>
      <c r="G81" t="str">
        <f>+'MBI DIRECTORIO'!G81</f>
        <v>USD</v>
      </c>
      <c r="H81" s="5">
        <f>+'MBI DIRECTORIO'!H81</f>
        <v>399.80509238395666</v>
      </c>
      <c r="I81" s="5">
        <f>+'MBI DIRECTORIO'!I81</f>
        <v>162.68977343366134</v>
      </c>
      <c r="J81" s="5">
        <f>+'MBI DIRECTORIO'!J81</f>
        <v>0</v>
      </c>
      <c r="K81" s="5">
        <f>+'MBI DIRECTORIO'!K81</f>
        <v>19.990254619197835</v>
      </c>
      <c r="L81" s="5">
        <f>+'MBI DIRECTORIO'!L81</f>
        <v>9.8597450291412159</v>
      </c>
      <c r="M81" s="5">
        <f>+'MBI DIRECTORIO'!M81</f>
        <v>59.970763857593504</v>
      </c>
      <c r="N81" s="5">
        <f>+'MBI DIRECTORIO'!N81</f>
        <v>1.6723873145472696</v>
      </c>
      <c r="O81" s="5">
        <f>+'MBI DIRECTORIO'!O81</f>
        <v>0</v>
      </c>
      <c r="P81" s="5">
        <f>+'MBI DIRECTORIO'!P81</f>
        <v>0.12804215377002534</v>
      </c>
      <c r="Q81" s="5">
        <f>+'MBI DIRECTORIO'!Q81</f>
        <v>1.3767869655520575</v>
      </c>
      <c r="R81" s="5">
        <f>+'MBI DIRECTORIO'!R81</f>
        <v>0</v>
      </c>
      <c r="S81" s="5">
        <f>+'MBI DIRECTORIO'!S81</f>
        <v>0</v>
      </c>
      <c r="T81" s="5">
        <f>+'MBI DIRECTORIO'!T81</f>
        <v>0</v>
      </c>
      <c r="U81" s="5">
        <f>+'MBI DIRECTORIO'!U81</f>
        <v>0</v>
      </c>
      <c r="V81" s="5">
        <f>+'MBI DIRECTORIO'!V81</f>
        <v>0</v>
      </c>
      <c r="W81" s="5">
        <f>+'MBI DIRECTORIO'!W81</f>
        <v>0</v>
      </c>
      <c r="X81" s="5">
        <f>+'MBI DIRECTORIO'!X81</f>
        <v>0</v>
      </c>
      <c r="Y81" s="5">
        <f>+'MBI DIRECTORIO'!Y81</f>
        <v>71.372382834213553</v>
      </c>
      <c r="Z81" s="5">
        <f>+'MBI DIRECTORIO'!Z81</f>
        <v>8.2244025427506937</v>
      </c>
      <c r="AA81" s="5">
        <f>+'MBI DIRECTORIO'!AA81</f>
        <v>0</v>
      </c>
      <c r="AB81" s="5" t="str">
        <f>+'MBI DIRECTORIO'!AG81</f>
        <v>COMPANHIA BRASILEIRA DE DISTRIBUIÇÃO</v>
      </c>
      <c r="AD81" t="str">
        <f t="shared" si="3"/>
        <v>INSERT INTO TABLA_PRESUPUESTO_COMERCIAL VALUES ('VSR','80130-C','14005116-20',2022,'Enero',7.996102,'USD',399.805092,162.689773,0,19.990255,9.859745,59.970764,1.672387,0,0.128042,1.376787,0,0,0,0,0,0,0,71.372383,8.224403,0);</v>
      </c>
    </row>
    <row r="82" spans="1:30" x14ac:dyDescent="0.2">
      <c r="A82" t="str">
        <f>+'MBI DIRECTORIO'!A82</f>
        <v>VSR</v>
      </c>
      <c r="B82" t="str">
        <f>+'MBI DIRECTORIO'!B82</f>
        <v>80130-C</v>
      </c>
      <c r="C82" t="str">
        <f>+'MBI DIRECTORIO'!C82</f>
        <v>14005115-20</v>
      </c>
      <c r="D82">
        <f>+'MBI DIRECTORIO'!D82</f>
        <v>2022</v>
      </c>
      <c r="E82" t="str">
        <f>+'MBI DIRECTORIO'!E82</f>
        <v>Enero</v>
      </c>
      <c r="F82" s="5">
        <f>+'MBI DIRECTORIO'!F82</f>
        <v>12.19549346552501</v>
      </c>
      <c r="G82" t="str">
        <f>+'MBI DIRECTORIO'!G82</f>
        <v>USD</v>
      </c>
      <c r="H82" s="5">
        <f>+'MBI DIRECTORIO'!H82</f>
        <v>609.7746732762505</v>
      </c>
      <c r="I82" s="5">
        <f>+'MBI DIRECTORIO'!I82</f>
        <v>238.52046855841678</v>
      </c>
      <c r="J82" s="5">
        <f>+'MBI DIRECTORIO'!J82</f>
        <v>0</v>
      </c>
      <c r="K82" s="5">
        <f>+'MBI DIRECTORIO'!K82</f>
        <v>30.488733663812525</v>
      </c>
      <c r="L82" s="5">
        <f>+'MBI DIRECTORIO'!L82</f>
        <v>15.037884504877249</v>
      </c>
      <c r="M82" s="5">
        <f>+'MBI DIRECTORIO'!M82</f>
        <v>91.466200991437574</v>
      </c>
      <c r="N82" s="5">
        <f>+'MBI DIRECTORIO'!N82</f>
        <v>2.5506914437699364</v>
      </c>
      <c r="O82" s="5">
        <f>+'MBI DIRECTORIO'!O82</f>
        <v>0</v>
      </c>
      <c r="P82" s="5">
        <f>+'MBI DIRECTORIO'!P82</f>
        <v>0.19528731366363578</v>
      </c>
      <c r="Q82" s="5">
        <f>+'MBI DIRECTORIO'!Q82</f>
        <v>2.0998477460218434</v>
      </c>
      <c r="R82" s="5">
        <f>+'MBI DIRECTORIO'!R82</f>
        <v>0</v>
      </c>
      <c r="S82" s="5">
        <f>+'MBI DIRECTORIO'!S82</f>
        <v>0</v>
      </c>
      <c r="T82" s="5">
        <f>+'MBI DIRECTORIO'!T82</f>
        <v>0</v>
      </c>
      <c r="U82" s="5">
        <f>+'MBI DIRECTORIO'!U82</f>
        <v>0</v>
      </c>
      <c r="V82" s="5">
        <f>+'MBI DIRECTORIO'!V82</f>
        <v>0</v>
      </c>
      <c r="W82" s="5">
        <f>+'MBI DIRECTORIO'!W82</f>
        <v>0</v>
      </c>
      <c r="X82" s="5">
        <f>+'MBI DIRECTORIO'!X82</f>
        <v>0</v>
      </c>
      <c r="Y82" s="5">
        <f>+'MBI DIRECTORIO'!Y82</f>
        <v>108.85572058167823</v>
      </c>
      <c r="Z82" s="5">
        <f>+'MBI DIRECTORIO'!Z82</f>
        <v>12.543693086785234</v>
      </c>
      <c r="AA82" s="5">
        <f>+'MBI DIRECTORIO'!AA82</f>
        <v>0</v>
      </c>
      <c r="AB82" s="5" t="str">
        <f>+'MBI DIRECTORIO'!AG82</f>
        <v>COMPANHIA BRASILEIRA DE DISTRIBUIÇÃO</v>
      </c>
      <c r="AD82" t="str">
        <f t="shared" si="3"/>
        <v>INSERT INTO TABLA_PRESUPUESTO_COMERCIAL VALUES ('VSR','80130-C','14005115-20',2022,'Enero',12.195493,'USD',609.774673,238.520469,0,30.488734,15.037885,91.466201,2.550691,0,0.195287,2.099848,0,0,0,0,0,0,0,108.855721,12.543693,0);</v>
      </c>
    </row>
    <row r="83" spans="1:30" x14ac:dyDescent="0.2">
      <c r="A83" t="str">
        <f>+'MBI DIRECTORIO'!A83</f>
        <v>VSR</v>
      </c>
      <c r="B83" t="str">
        <f>+'MBI DIRECTORIO'!B83</f>
        <v>80130-C</v>
      </c>
      <c r="C83" t="str">
        <f>+'MBI DIRECTORIO'!C83</f>
        <v>14005122-18</v>
      </c>
      <c r="D83">
        <f>+'MBI DIRECTORIO'!D83</f>
        <v>2022</v>
      </c>
      <c r="E83" t="str">
        <f>+'MBI DIRECTORIO'!E83</f>
        <v>Enero</v>
      </c>
      <c r="F83" s="5">
        <f>+'MBI DIRECTORIO'!F83</f>
        <v>1.5751142728384728</v>
      </c>
      <c r="G83" t="str">
        <f>+'MBI DIRECTORIO'!G83</f>
        <v>USD</v>
      </c>
      <c r="H83" s="5">
        <f>+'MBI DIRECTORIO'!H83</f>
        <v>165.38699864803965</v>
      </c>
      <c r="I83" s="5">
        <f>+'MBI DIRECTORIO'!I83</f>
        <v>73.293851895892402</v>
      </c>
      <c r="J83" s="5">
        <f>+'MBI DIRECTORIO'!J83</f>
        <v>0</v>
      </c>
      <c r="K83" s="5">
        <f>+'MBI DIRECTORIO'!K83</f>
        <v>8.2693499324019832</v>
      </c>
      <c r="L83" s="5">
        <f>+'MBI DIRECTORIO'!L83</f>
        <v>1.9422245261240834</v>
      </c>
      <c r="M83" s="5">
        <f>+'MBI DIRECTORIO'!M83</f>
        <v>24.808049797205946</v>
      </c>
      <c r="N83" s="5">
        <f>+'MBI DIRECTORIO'!N83</f>
        <v>0.32943566490739301</v>
      </c>
      <c r="O83" s="5">
        <f>+'MBI DIRECTORIO'!O83</f>
        <v>0</v>
      </c>
      <c r="P83" s="5">
        <f>+'MBI DIRECTORIO'!P83</f>
        <v>2.5222418094472277E-2</v>
      </c>
      <c r="Q83" s="5">
        <f>+'MBI DIRECTORIO'!Q83</f>
        <v>0.56953417639743398</v>
      </c>
      <c r="R83" s="5">
        <f>+'MBI DIRECTORIO'!R83</f>
        <v>0</v>
      </c>
      <c r="S83" s="5">
        <f>+'MBI DIRECTORIO'!S83</f>
        <v>0</v>
      </c>
      <c r="T83" s="5">
        <f>+'MBI DIRECTORIO'!T83</f>
        <v>0</v>
      </c>
      <c r="U83" s="5">
        <f>+'MBI DIRECTORIO'!U83</f>
        <v>0</v>
      </c>
      <c r="V83" s="5">
        <f>+'MBI DIRECTORIO'!V83</f>
        <v>0</v>
      </c>
      <c r="W83" s="5">
        <f>+'MBI DIRECTORIO'!W83</f>
        <v>0</v>
      </c>
      <c r="X83" s="5">
        <f>+'MBI DIRECTORIO'!X83</f>
        <v>0</v>
      </c>
      <c r="Y83" s="5">
        <f>+'MBI DIRECTORIO'!Y83</f>
        <v>27.352328203258772</v>
      </c>
      <c r="Z83" s="5">
        <f>+'MBI DIRECTORIO'!Z83</f>
        <v>1.6200861466535286</v>
      </c>
      <c r="AA83" s="5">
        <f>+'MBI DIRECTORIO'!AA83</f>
        <v>0</v>
      </c>
      <c r="AB83" s="5" t="str">
        <f>+'MBI DIRECTORIO'!AG83</f>
        <v>COMPANHIA BRASILEIRA DE DISTRIBUIÇÃO</v>
      </c>
      <c r="AD83" t="str">
        <f t="shared" si="3"/>
        <v>INSERT INTO TABLA_PRESUPUESTO_COMERCIAL VALUES ('VSR','80130-C','14005122-18',2022,'Enero',1.575114,'USD',165.386999,73.293852,0,8.26935,1.942225,24.80805,0.329436,0,0.025222,0.569534,0,0,0,0,0,0,0,27.352328,1.620086,0);</v>
      </c>
    </row>
    <row r="84" spans="1:30" x14ac:dyDescent="0.2">
      <c r="A84" t="str">
        <f>+'MBI DIRECTORIO'!A84</f>
        <v>VSR</v>
      </c>
      <c r="B84" t="str">
        <f>+'MBI DIRECTORIO'!B84</f>
        <v>80130-C</v>
      </c>
      <c r="C84" t="str">
        <f>+'MBI DIRECTORIO'!C84</f>
        <v>14005113-20</v>
      </c>
      <c r="D84">
        <f>+'MBI DIRECTORIO'!D84</f>
        <v>2022</v>
      </c>
      <c r="E84" t="str">
        <f>+'MBI DIRECTORIO'!E84</f>
        <v>Enero</v>
      </c>
      <c r="F84" s="5">
        <f>+'MBI DIRECTORIO'!F84</f>
        <v>20.402523659305995</v>
      </c>
      <c r="G84" t="str">
        <f>+'MBI DIRECTORIO'!G84</f>
        <v>USD</v>
      </c>
      <c r="H84" s="5">
        <f>+'MBI DIRECTORIO'!H84</f>
        <v>754.89337539432177</v>
      </c>
      <c r="I84" s="5">
        <f>+'MBI DIRECTORIO'!I84</f>
        <v>349.79758305491686</v>
      </c>
      <c r="J84" s="5">
        <f>+'MBI DIRECTORIO'!J84</f>
        <v>0</v>
      </c>
      <c r="K84" s="5">
        <f>+'MBI DIRECTORIO'!K84</f>
        <v>37.744668769716093</v>
      </c>
      <c r="L84" s="5">
        <f>+'MBI DIRECTORIO'!L84</f>
        <v>25.15771873142987</v>
      </c>
      <c r="M84" s="5">
        <f>+'MBI DIRECTORIO'!M84</f>
        <v>113.23400630914827</v>
      </c>
      <c r="N84" s="5">
        <f>+'MBI DIRECTORIO'!N84</f>
        <v>4.2671944908352408</v>
      </c>
      <c r="O84" s="5">
        <f>+'MBI DIRECTORIO'!O84</f>
        <v>0</v>
      </c>
      <c r="P84" s="5">
        <f>+'MBI DIRECTORIO'!P84</f>
        <v>0.32670707820457312</v>
      </c>
      <c r="Q84" s="5">
        <f>+'MBI DIRECTORIO'!Q84</f>
        <v>2.5995850963958471</v>
      </c>
      <c r="R84" s="5">
        <f>+'MBI DIRECTORIO'!R84</f>
        <v>0</v>
      </c>
      <c r="S84" s="5">
        <f>+'MBI DIRECTORIO'!S84</f>
        <v>0</v>
      </c>
      <c r="T84" s="5">
        <f>+'MBI DIRECTORIO'!T84</f>
        <v>0</v>
      </c>
      <c r="U84" s="5">
        <f>+'MBI DIRECTORIO'!U84</f>
        <v>0</v>
      </c>
      <c r="V84" s="5">
        <f>+'MBI DIRECTORIO'!V84</f>
        <v>0</v>
      </c>
      <c r="W84" s="5">
        <f>+'MBI DIRECTORIO'!W84</f>
        <v>0</v>
      </c>
      <c r="X84" s="5">
        <f>+'MBI DIRECTORIO'!X84</f>
        <v>0</v>
      </c>
      <c r="Y84" s="5">
        <f>+'MBI DIRECTORIO'!Y84</f>
        <v>141.41253927071523</v>
      </c>
      <c r="Z84" s="5">
        <f>+'MBI DIRECTORIO'!Z84</f>
        <v>20.985046296131276</v>
      </c>
      <c r="AA84" s="5">
        <f>+'MBI DIRECTORIO'!AA84</f>
        <v>0</v>
      </c>
      <c r="AB84" s="5" t="str">
        <f>+'MBI DIRECTORIO'!AG84</f>
        <v>COMPANHIA BRASILEIRA DE DISTRIBUIÇÃO</v>
      </c>
      <c r="AD84" t="str">
        <f t="shared" si="3"/>
        <v>INSERT INTO TABLA_PRESUPUESTO_COMERCIAL VALUES ('VSR','80130-C','14005113-20',2022,'Enero',20.402524,'USD',754.893375,349.797583,0,37.744669,25.157719,113.234006,4.267194,0,0.326707,2.599585,0,0,0,0,0,0,0,141.412539,20.985046,0);</v>
      </c>
    </row>
    <row r="85" spans="1:30" x14ac:dyDescent="0.2">
      <c r="A85" t="str">
        <f>+'MBI DIRECTORIO'!A85</f>
        <v>VSR</v>
      </c>
      <c r="B85" t="str">
        <f>+'MBI DIRECTORIO'!B85</f>
        <v>80130-C</v>
      </c>
      <c r="C85" t="str">
        <f>+'MBI DIRECTORIO'!C85</f>
        <v>14005107-20</v>
      </c>
      <c r="D85">
        <f>+'MBI DIRECTORIO'!D85</f>
        <v>2022</v>
      </c>
      <c r="E85" t="str">
        <f>+'MBI DIRECTORIO'!E85</f>
        <v>Enero</v>
      </c>
      <c r="F85" s="5">
        <f>+'MBI DIRECTORIO'!F85</f>
        <v>38.569754715766429</v>
      </c>
      <c r="G85" t="str">
        <f>+'MBI DIRECTORIO'!G85</f>
        <v>USD</v>
      </c>
      <c r="H85" s="5">
        <f>+'MBI DIRECTORIO'!H85</f>
        <v>1427.0809244833579</v>
      </c>
      <c r="I85" s="5">
        <f>+'MBI DIRECTORIO'!I85</f>
        <v>607.30913198961889</v>
      </c>
      <c r="J85" s="5">
        <f>+'MBI DIRECTORIO'!J85</f>
        <v>0</v>
      </c>
      <c r="K85" s="5">
        <f>+'MBI DIRECTORIO'!K85</f>
        <v>71.354046224167902</v>
      </c>
      <c r="L85" s="5">
        <f>+'MBI DIRECTORIO'!L85</f>
        <v>47.559167526655813</v>
      </c>
      <c r="M85" s="5">
        <f>+'MBI DIRECTORIO'!M85</f>
        <v>214.06213867250366</v>
      </c>
      <c r="N85" s="5">
        <f>+'MBI DIRECTORIO'!N85</f>
        <v>8.0668768032975535</v>
      </c>
      <c r="O85" s="5">
        <f>+'MBI DIRECTORIO'!O85</f>
        <v>0</v>
      </c>
      <c r="P85" s="5">
        <f>+'MBI DIRECTORIO'!P85</f>
        <v>0.617620255252469</v>
      </c>
      <c r="Q85" s="5">
        <f>+'MBI DIRECTORIO'!Q85</f>
        <v>4.9143606548406984</v>
      </c>
      <c r="R85" s="5">
        <f>+'MBI DIRECTORIO'!R85</f>
        <v>0</v>
      </c>
      <c r="S85" s="5">
        <f>+'MBI DIRECTORIO'!S85</f>
        <v>0</v>
      </c>
      <c r="T85" s="5">
        <f>+'MBI DIRECTORIO'!T85</f>
        <v>0</v>
      </c>
      <c r="U85" s="5">
        <f>+'MBI DIRECTORIO'!U85</f>
        <v>0</v>
      </c>
      <c r="V85" s="5">
        <f>+'MBI DIRECTORIO'!V85</f>
        <v>0</v>
      </c>
      <c r="W85" s="5">
        <f>+'MBI DIRECTORIO'!W85</f>
        <v>0</v>
      </c>
      <c r="X85" s="5">
        <f>+'MBI DIRECTORIO'!X85</f>
        <v>0</v>
      </c>
      <c r="Y85" s="5">
        <f>+'MBI DIRECTORIO'!Y85</f>
        <v>267.33197542047128</v>
      </c>
      <c r="Z85" s="5">
        <f>+'MBI DIRECTORIO'!Z85</f>
        <v>39.670979034576845</v>
      </c>
      <c r="AA85" s="5">
        <f>+'MBI DIRECTORIO'!AA85</f>
        <v>0</v>
      </c>
      <c r="AB85" s="5" t="str">
        <f>+'MBI DIRECTORIO'!AG85</f>
        <v>COMPANHIA BRASILEIRA DE DISTRIBUIÇÃO</v>
      </c>
      <c r="AD85" t="str">
        <f t="shared" si="3"/>
        <v>INSERT INTO TABLA_PRESUPUESTO_COMERCIAL VALUES ('VSR','80130-C','14005107-20',2022,'Enero',38.569755,'USD',1427.080924,607.309132,0,71.354046,47.559168,214.062139,8.066877,0,0.61762,4.914361,0,0,0,0,0,0,0,267.331975,39.670979,0);</v>
      </c>
    </row>
    <row r="86" spans="1:30" x14ac:dyDescent="0.2">
      <c r="A86" t="str">
        <f>+'MBI DIRECTORIO'!A86</f>
        <v>VSR</v>
      </c>
      <c r="B86" t="str">
        <f>+'MBI DIRECTORIO'!B86</f>
        <v>80130-C</v>
      </c>
      <c r="C86" t="str">
        <f>+'MBI DIRECTORIO'!C86</f>
        <v>14005111-20</v>
      </c>
      <c r="D86">
        <f>+'MBI DIRECTORIO'!D86</f>
        <v>2022</v>
      </c>
      <c r="E86" t="str">
        <f>+'MBI DIRECTORIO'!E86</f>
        <v>Enero</v>
      </c>
      <c r="F86" s="5">
        <f>+'MBI DIRECTORIO'!F86</f>
        <v>21.388682160561387</v>
      </c>
      <c r="G86" t="str">
        <f>+'MBI DIRECTORIO'!G86</f>
        <v>USD</v>
      </c>
      <c r="H86" s="5">
        <f>+'MBI DIRECTORIO'!H86</f>
        <v>791.38123994077137</v>
      </c>
      <c r="I86" s="5">
        <f>+'MBI DIRECTORIO'!I86</f>
        <v>355.58263834596386</v>
      </c>
      <c r="J86" s="5">
        <f>+'MBI DIRECTORIO'!J86</f>
        <v>0</v>
      </c>
      <c r="K86" s="5">
        <f>+'MBI DIRECTORIO'!K86</f>
        <v>39.569061997038567</v>
      </c>
      <c r="L86" s="5">
        <f>+'MBI DIRECTORIO'!L86</f>
        <v>26.373720173872776</v>
      </c>
      <c r="M86" s="5">
        <f>+'MBI DIRECTORIO'!M86</f>
        <v>118.70718599111569</v>
      </c>
      <c r="N86" s="5">
        <f>+'MBI DIRECTORIO'!N86</f>
        <v>4.4734498636468256</v>
      </c>
      <c r="O86" s="5">
        <f>+'MBI DIRECTORIO'!O86</f>
        <v>0</v>
      </c>
      <c r="P86" s="5">
        <f>+'MBI DIRECTORIO'!P86</f>
        <v>0.3424985051854601</v>
      </c>
      <c r="Q86" s="5">
        <f>+'MBI DIRECTORIO'!Q86</f>
        <v>2.7252363631389334</v>
      </c>
      <c r="R86" s="5">
        <f>+'MBI DIRECTORIO'!R86</f>
        <v>0</v>
      </c>
      <c r="S86" s="5">
        <f>+'MBI DIRECTORIO'!S86</f>
        <v>0</v>
      </c>
      <c r="T86" s="5">
        <f>+'MBI DIRECTORIO'!T86</f>
        <v>0</v>
      </c>
      <c r="U86" s="5">
        <f>+'MBI DIRECTORIO'!U86</f>
        <v>0</v>
      </c>
      <c r="V86" s="5">
        <f>+'MBI DIRECTORIO'!V86</f>
        <v>0</v>
      </c>
      <c r="W86" s="5">
        <f>+'MBI DIRECTORIO'!W86</f>
        <v>0</v>
      </c>
      <c r="X86" s="5">
        <f>+'MBI DIRECTORIO'!X86</f>
        <v>0</v>
      </c>
      <c r="Y86" s="5">
        <f>+'MBI DIRECTORIO'!Y86</f>
        <v>148.24773182407955</v>
      </c>
      <c r="Z86" s="5">
        <f>+'MBI DIRECTORIO'!Z86</f>
        <v>21.999361100992616</v>
      </c>
      <c r="AA86" s="5">
        <f>+'MBI DIRECTORIO'!AA86</f>
        <v>0</v>
      </c>
      <c r="AB86" s="5" t="str">
        <f>+'MBI DIRECTORIO'!AG86</f>
        <v>COMPANHIA BRASILEIRA DE DISTRIBUIÇÃO</v>
      </c>
      <c r="AD86" t="str">
        <f t="shared" si="3"/>
        <v>INSERT INTO TABLA_PRESUPUESTO_COMERCIAL VALUES ('VSR','80130-C','14005111-20',2022,'Enero',21.388682,'USD',791.38124,355.582638,0,39.569062,26.37372,118.707186,4.47345,0,0.342499,2.725236,0,0,0,0,0,0,0,148.247732,21.999361,0);</v>
      </c>
    </row>
    <row r="87" spans="1:30" x14ac:dyDescent="0.2">
      <c r="A87" t="str">
        <f>+'MBI DIRECTORIO'!A87</f>
        <v>VSR</v>
      </c>
      <c r="B87" t="str">
        <f>+'MBI DIRECTORIO'!B87</f>
        <v>80130-C</v>
      </c>
      <c r="C87" t="str">
        <f>+'MBI DIRECTORIO'!C87</f>
        <v>14005109-20</v>
      </c>
      <c r="D87">
        <f>+'MBI DIRECTORIO'!D87</f>
        <v>2022</v>
      </c>
      <c r="E87" t="str">
        <f>+'MBI DIRECTORIO'!E87</f>
        <v>Enero</v>
      </c>
      <c r="F87" s="5">
        <f>+'MBI DIRECTORIO'!F87</f>
        <v>15.011523852443183</v>
      </c>
      <c r="G87" t="str">
        <f>+'MBI DIRECTORIO'!G87</f>
        <v>USD</v>
      </c>
      <c r="H87" s="5">
        <f>+'MBI DIRECTORIO'!H87</f>
        <v>555.42638254039775</v>
      </c>
      <c r="I87" s="5">
        <f>+'MBI DIRECTORIO'!I87</f>
        <v>198.36342046005939</v>
      </c>
      <c r="J87" s="5">
        <f>+'MBI DIRECTORIO'!J87</f>
        <v>0</v>
      </c>
      <c r="K87" s="5">
        <f>+'MBI DIRECTORIO'!K87</f>
        <v>27.77131912701989</v>
      </c>
      <c r="L87" s="5">
        <f>+'MBI DIRECTORIO'!L87</f>
        <v>18.510244179408655</v>
      </c>
      <c r="M87" s="5">
        <f>+'MBI DIRECTORIO'!M87</f>
        <v>83.313957381059666</v>
      </c>
      <c r="N87" s="5">
        <f>+'MBI DIRECTORIO'!N87</f>
        <v>3.1396651194652412</v>
      </c>
      <c r="O87" s="5">
        <f>+'MBI DIRECTORIO'!O87</f>
        <v>0</v>
      </c>
      <c r="P87" s="5">
        <f>+'MBI DIRECTORIO'!P87</f>
        <v>0.24038061070905747</v>
      </c>
      <c r="Q87" s="5">
        <f>+'MBI DIRECTORIO'!Q87</f>
        <v>1.9126915048669761</v>
      </c>
      <c r="R87" s="5">
        <f>+'MBI DIRECTORIO'!R87</f>
        <v>0</v>
      </c>
      <c r="S87" s="5">
        <f>+'MBI DIRECTORIO'!S87</f>
        <v>0</v>
      </c>
      <c r="T87" s="5">
        <f>+'MBI DIRECTORIO'!T87</f>
        <v>0</v>
      </c>
      <c r="U87" s="5">
        <f>+'MBI DIRECTORIO'!U87</f>
        <v>0</v>
      </c>
      <c r="V87" s="5">
        <f>+'MBI DIRECTORIO'!V87</f>
        <v>0</v>
      </c>
      <c r="W87" s="5">
        <f>+'MBI DIRECTORIO'!W87</f>
        <v>0</v>
      </c>
      <c r="X87" s="5">
        <f>+'MBI DIRECTORIO'!X87</f>
        <v>0</v>
      </c>
      <c r="Y87" s="5">
        <f>+'MBI DIRECTORIO'!Y87</f>
        <v>104.0468199789902</v>
      </c>
      <c r="Z87" s="5">
        <f>+'MBI DIRECTORIO'!Z87</f>
        <v>15.44012536288928</v>
      </c>
      <c r="AA87" s="5">
        <f>+'MBI DIRECTORIO'!AA87</f>
        <v>0</v>
      </c>
      <c r="AB87" s="5" t="str">
        <f>+'MBI DIRECTORIO'!AG87</f>
        <v>COMPANHIA BRASILEIRA DE DISTRIBUIÇÃO</v>
      </c>
      <c r="AD87" t="str">
        <f t="shared" si="3"/>
        <v>INSERT INTO TABLA_PRESUPUESTO_COMERCIAL VALUES ('VSR','80130-C','14005109-20',2022,'Enero',15.011524,'USD',555.426383,198.36342,0,27.771319,18.510244,83.313957,3.139665,0,0.240381,1.912692,0,0,0,0,0,0,0,104.04682,15.440125,0);</v>
      </c>
    </row>
    <row r="88" spans="1:30" x14ac:dyDescent="0.2">
      <c r="A88" t="str">
        <f>+'MBI DIRECTORIO'!A88</f>
        <v>VSR</v>
      </c>
      <c r="B88" t="str">
        <f>+'MBI DIRECTORIO'!B88</f>
        <v>80130-C</v>
      </c>
      <c r="C88" t="str">
        <f>+'MBI DIRECTORIO'!C88</f>
        <v>14005112-20</v>
      </c>
      <c r="D88">
        <f>+'MBI DIRECTORIO'!D88</f>
        <v>2022</v>
      </c>
      <c r="E88" t="str">
        <f>+'MBI DIRECTORIO'!E88</f>
        <v>Enero</v>
      </c>
      <c r="F88" s="5">
        <f>+'MBI DIRECTORIO'!F88</f>
        <v>23.777377196935554</v>
      </c>
      <c r="G88" t="str">
        <f>+'MBI DIRECTORIO'!G88</f>
        <v>USD</v>
      </c>
      <c r="H88" s="5">
        <f>+'MBI DIRECTORIO'!H88</f>
        <v>879.76295628661546</v>
      </c>
      <c r="I88" s="5">
        <f>+'MBI DIRECTORIO'!I88</f>
        <v>412.09851538464244</v>
      </c>
      <c r="J88" s="5">
        <f>+'MBI DIRECTORIO'!J88</f>
        <v>0</v>
      </c>
      <c r="K88" s="5">
        <f>+'MBI DIRECTORIO'!K88</f>
        <v>43.988147814330773</v>
      </c>
      <c r="L88" s="5">
        <f>+'MBI DIRECTORIO'!L88</f>
        <v>29.319145890012248</v>
      </c>
      <c r="M88" s="5">
        <f>+'MBI DIRECTORIO'!M88</f>
        <v>131.96444344299232</v>
      </c>
      <c r="N88" s="5">
        <f>+'MBI DIRECTORIO'!N88</f>
        <v>4.9730462111237754</v>
      </c>
      <c r="O88" s="5">
        <f>+'MBI DIRECTORIO'!O88</f>
        <v>0</v>
      </c>
      <c r="P88" s="5">
        <f>+'MBI DIRECTORIO'!P88</f>
        <v>0.38074885053916407</v>
      </c>
      <c r="Q88" s="5">
        <f>+'MBI DIRECTORIO'!Q88</f>
        <v>3.0295916536944079</v>
      </c>
      <c r="R88" s="5">
        <f>+'MBI DIRECTORIO'!R88</f>
        <v>0</v>
      </c>
      <c r="S88" s="5">
        <f>+'MBI DIRECTORIO'!S88</f>
        <v>0</v>
      </c>
      <c r="T88" s="5">
        <f>+'MBI DIRECTORIO'!T88</f>
        <v>0</v>
      </c>
      <c r="U88" s="5">
        <f>+'MBI DIRECTORIO'!U88</f>
        <v>0</v>
      </c>
      <c r="V88" s="5">
        <f>+'MBI DIRECTORIO'!V88</f>
        <v>0</v>
      </c>
      <c r="W88" s="5">
        <f>+'MBI DIRECTORIO'!W88</f>
        <v>0</v>
      </c>
      <c r="X88" s="5">
        <f>+'MBI DIRECTORIO'!X88</f>
        <v>0</v>
      </c>
      <c r="Y88" s="5">
        <f>+'MBI DIRECTORIO'!Y88</f>
        <v>164.80408712000641</v>
      </c>
      <c r="Z88" s="5">
        <f>+'MBI DIRECTORIO'!Z88</f>
        <v>24.456256961656745</v>
      </c>
      <c r="AA88" s="5">
        <f>+'MBI DIRECTORIO'!AA88</f>
        <v>0</v>
      </c>
      <c r="AB88" s="5" t="str">
        <f>+'MBI DIRECTORIO'!AG88</f>
        <v>COMPANHIA BRASILEIRA DE DISTRIBUIÇÃO</v>
      </c>
      <c r="AD88" t="str">
        <f t="shared" si="3"/>
        <v>INSERT INTO TABLA_PRESUPUESTO_COMERCIAL VALUES ('VSR','80130-C','14005112-20',2022,'Enero',23.777377,'USD',879.762956,412.098515,0,43.988148,29.319146,131.964443,4.973046,0,0.380749,3.029592,0,0,0,0,0,0,0,164.804087,24.456257,0);</v>
      </c>
    </row>
    <row r="89" spans="1:30" x14ac:dyDescent="0.2">
      <c r="A89" t="str">
        <f>+'MBI DIRECTORIO'!A89</f>
        <v>VSR</v>
      </c>
      <c r="B89" t="str">
        <f>+'MBI DIRECTORIO'!B89</f>
        <v>80130-C</v>
      </c>
      <c r="C89" t="str">
        <f>+'MBI DIRECTORIO'!C89</f>
        <v>14005108-20</v>
      </c>
      <c r="D89">
        <f>+'MBI DIRECTORIO'!D89</f>
        <v>2022</v>
      </c>
      <c r="E89" t="str">
        <f>+'MBI DIRECTORIO'!E89</f>
        <v>Enero</v>
      </c>
      <c r="F89" s="5">
        <f>+'MBI DIRECTORIO'!F89</f>
        <v>37.189132814008886</v>
      </c>
      <c r="G89" t="str">
        <f>+'MBI DIRECTORIO'!G89</f>
        <v>USD</v>
      </c>
      <c r="H89" s="5">
        <f>+'MBI DIRECTORIO'!H89</f>
        <v>1375.9979141183287</v>
      </c>
      <c r="I89" s="5">
        <f>+'MBI DIRECTORIO'!I89</f>
        <v>507.55155239905213</v>
      </c>
      <c r="J89" s="5">
        <f>+'MBI DIRECTORIO'!J89</f>
        <v>0</v>
      </c>
      <c r="K89" s="5">
        <f>+'MBI DIRECTORIO'!K89</f>
        <v>68.799895705916441</v>
      </c>
      <c r="L89" s="5">
        <f>+'MBI DIRECTORIO'!L89</f>
        <v>45.856765507235757</v>
      </c>
      <c r="M89" s="5">
        <f>+'MBI DIRECTORIO'!M89</f>
        <v>206.39968711774932</v>
      </c>
      <c r="N89" s="5">
        <f>+'MBI DIRECTORIO'!N89</f>
        <v>7.7781192813613362</v>
      </c>
      <c r="O89" s="5">
        <f>+'MBI DIRECTORIO'!O89</f>
        <v>0</v>
      </c>
      <c r="P89" s="5">
        <f>+'MBI DIRECTORIO'!P89</f>
        <v>0.5955122574792272</v>
      </c>
      <c r="Q89" s="5">
        <f>+'MBI DIRECTORIO'!Q89</f>
        <v>4.7384488814003785</v>
      </c>
      <c r="R89" s="5">
        <f>+'MBI DIRECTORIO'!R89</f>
        <v>0</v>
      </c>
      <c r="S89" s="5">
        <f>+'MBI DIRECTORIO'!S89</f>
        <v>0</v>
      </c>
      <c r="T89" s="5">
        <f>+'MBI DIRECTORIO'!T89</f>
        <v>0</v>
      </c>
      <c r="U89" s="5">
        <f>+'MBI DIRECTORIO'!U89</f>
        <v>0</v>
      </c>
      <c r="V89" s="5">
        <f>+'MBI DIRECTORIO'!V89</f>
        <v>0</v>
      </c>
      <c r="W89" s="5">
        <f>+'MBI DIRECTORIO'!W89</f>
        <v>0</v>
      </c>
      <c r="X89" s="5">
        <f>+'MBI DIRECTORIO'!X89</f>
        <v>0</v>
      </c>
      <c r="Y89" s="5">
        <f>+'MBI DIRECTORIO'!Y89</f>
        <v>257.76270584576122</v>
      </c>
      <c r="Z89" s="5">
        <f>+'MBI DIRECTORIO'!Z89</f>
        <v>38.250938307770966</v>
      </c>
      <c r="AA89" s="5">
        <f>+'MBI DIRECTORIO'!AA89</f>
        <v>0</v>
      </c>
      <c r="AB89" s="5" t="str">
        <f>+'MBI DIRECTORIO'!AG89</f>
        <v>COMPANHIA BRASILEIRA DE DISTRIBUIÇÃO</v>
      </c>
      <c r="AD89" t="str">
        <f t="shared" si="3"/>
        <v>INSERT INTO TABLA_PRESUPUESTO_COMERCIAL VALUES ('VSR','80130-C','14005108-20',2022,'Enero',37.189133,'USD',1375.997914,507.551552,0,68.799896,45.856766,206.399687,7.778119,0,0.595512,4.738449,0,0,0,0,0,0,0,257.762706,38.250938,0);</v>
      </c>
    </row>
    <row r="90" spans="1:30" x14ac:dyDescent="0.2">
      <c r="A90" t="str">
        <f>+'MBI DIRECTORIO'!A90</f>
        <v>VSR</v>
      </c>
      <c r="B90" t="str">
        <f>+'MBI DIRECTORIO'!B90</f>
        <v>80130-C</v>
      </c>
      <c r="C90" t="str">
        <f>+'MBI DIRECTORIO'!C90</f>
        <v>14005110-20</v>
      </c>
      <c r="D90">
        <f>+'MBI DIRECTORIO'!D90</f>
        <v>2022</v>
      </c>
      <c r="E90" t="str">
        <f>+'MBI DIRECTORIO'!E90</f>
        <v>Enero</v>
      </c>
      <c r="F90" s="5">
        <f>+'MBI DIRECTORIO'!F90</f>
        <v>30.614742805639604</v>
      </c>
      <c r="G90" t="str">
        <f>+'MBI DIRECTORIO'!G90</f>
        <v>USD</v>
      </c>
      <c r="H90" s="5">
        <f>+'MBI DIRECTORIO'!H90</f>
        <v>1132.7454838086653</v>
      </c>
      <c r="I90" s="5">
        <f>+'MBI DIRECTORIO'!I90</f>
        <v>488.24087744166297</v>
      </c>
      <c r="J90" s="5">
        <f>+'MBI DIRECTORIO'!J90</f>
        <v>0</v>
      </c>
      <c r="K90" s="5">
        <f>+'MBI DIRECTORIO'!K90</f>
        <v>56.637274190433274</v>
      </c>
      <c r="L90" s="5">
        <f>+'MBI DIRECTORIO'!L90</f>
        <v>37.750089224283052</v>
      </c>
      <c r="M90" s="5">
        <f>+'MBI DIRECTORIO'!M90</f>
        <v>169.91182257129981</v>
      </c>
      <c r="N90" s="5">
        <f>+'MBI DIRECTORIO'!N90</f>
        <v>6.4030834626174329</v>
      </c>
      <c r="O90" s="5">
        <f>+'MBI DIRECTORIO'!O90</f>
        <v>0</v>
      </c>
      <c r="P90" s="5">
        <f>+'MBI DIRECTORIO'!P90</f>
        <v>0.49023607760664722</v>
      </c>
      <c r="Q90" s="5">
        <f>+'MBI DIRECTORIO'!Q90</f>
        <v>3.9007737697798044</v>
      </c>
      <c r="R90" s="5">
        <f>+'MBI DIRECTORIO'!R90</f>
        <v>0</v>
      </c>
      <c r="S90" s="5">
        <f>+'MBI DIRECTORIO'!S90</f>
        <v>0</v>
      </c>
      <c r="T90" s="5">
        <f>+'MBI DIRECTORIO'!T90</f>
        <v>0</v>
      </c>
      <c r="U90" s="5">
        <f>+'MBI DIRECTORIO'!U90</f>
        <v>0</v>
      </c>
      <c r="V90" s="5">
        <f>+'MBI DIRECTORIO'!V90</f>
        <v>0</v>
      </c>
      <c r="W90" s="5">
        <f>+'MBI DIRECTORIO'!W90</f>
        <v>0</v>
      </c>
      <c r="X90" s="5">
        <f>+'MBI DIRECTORIO'!X90</f>
        <v>0</v>
      </c>
      <c r="Y90" s="5">
        <f>+'MBI DIRECTORIO'!Y90</f>
        <v>212.1947554899991</v>
      </c>
      <c r="Z90" s="5">
        <f>+'MBI DIRECTORIO'!Z90</f>
        <v>31.488839608695365</v>
      </c>
      <c r="AA90" s="5">
        <f>+'MBI DIRECTORIO'!AA90</f>
        <v>0</v>
      </c>
      <c r="AB90" s="5" t="str">
        <f>+'MBI DIRECTORIO'!AG90</f>
        <v>COMPANHIA BRASILEIRA DE DISTRIBUIÇÃO</v>
      </c>
      <c r="AD90" t="str">
        <f t="shared" si="3"/>
        <v>INSERT INTO TABLA_PRESUPUESTO_COMERCIAL VALUES ('VSR','80130-C','14005110-20',2022,'Enero',30.614743,'USD',1132.745484,488.240877,0,56.637274,37.750089,169.911823,6.403083,0,0.490236,3.900774,0,0,0,0,0,0,0,212.194755,31.48884,0);</v>
      </c>
    </row>
    <row r="91" spans="1:30" x14ac:dyDescent="0.2">
      <c r="A91" t="str">
        <f>+'MBI DIRECTORIO'!A91</f>
        <v>VSR</v>
      </c>
      <c r="B91" t="str">
        <f>+'MBI DIRECTORIO'!B91</f>
        <v>80130-C</v>
      </c>
      <c r="C91" t="str">
        <f>+'MBI DIRECTORIO'!C91</f>
        <v>14005121-17</v>
      </c>
      <c r="D91">
        <f>+'MBI DIRECTORIO'!D91</f>
        <v>2022</v>
      </c>
      <c r="E91" t="str">
        <f>+'MBI DIRECTORIO'!E91</f>
        <v>Enero</v>
      </c>
      <c r="F91" s="5">
        <f>+'MBI DIRECTORIO'!F91</f>
        <v>6.8839342045966641</v>
      </c>
      <c r="G91" t="str">
        <f>+'MBI DIRECTORIO'!G91</f>
        <v>USD</v>
      </c>
      <c r="H91" s="5">
        <f>+'MBI DIRECTORIO'!H91</f>
        <v>481.87539432176646</v>
      </c>
      <c r="I91" s="5">
        <f>+'MBI DIRECTORIO'!I91</f>
        <v>171.48930239620881</v>
      </c>
      <c r="J91" s="5">
        <f>+'MBI DIRECTORIO'!J91</f>
        <v>0</v>
      </c>
      <c r="K91" s="5">
        <f>+'MBI DIRECTORIO'!K91</f>
        <v>24.093769716088325</v>
      </c>
      <c r="L91" s="5">
        <f>+'MBI DIRECTORIO'!L91</f>
        <v>8.4883656246083845</v>
      </c>
      <c r="M91" s="5">
        <f>+'MBI DIRECTORIO'!M91</f>
        <v>72.281309148264967</v>
      </c>
      <c r="N91" s="5">
        <f>+'MBI DIRECTORIO'!N91</f>
        <v>1.4397770885430932</v>
      </c>
      <c r="O91" s="5">
        <f>+'MBI DIRECTORIO'!O91</f>
        <v>0</v>
      </c>
      <c r="P91" s="5">
        <f>+'MBI DIRECTORIO'!P91</f>
        <v>0.11023293334158056</v>
      </c>
      <c r="Q91" s="5">
        <f>+'MBI DIRECTORIO'!Q91</f>
        <v>1.659407982941161</v>
      </c>
      <c r="R91" s="5">
        <f>+'MBI DIRECTORIO'!R91</f>
        <v>0</v>
      </c>
      <c r="S91" s="5">
        <f>+'MBI DIRECTORIO'!S91</f>
        <v>0</v>
      </c>
      <c r="T91" s="5">
        <f>+'MBI DIRECTORIO'!T91</f>
        <v>0</v>
      </c>
      <c r="U91" s="5">
        <f>+'MBI DIRECTORIO'!U91</f>
        <v>0</v>
      </c>
      <c r="V91" s="5">
        <f>+'MBI DIRECTORIO'!V91</f>
        <v>0</v>
      </c>
      <c r="W91" s="5">
        <f>+'MBI DIRECTORIO'!W91</f>
        <v>0</v>
      </c>
      <c r="X91" s="5">
        <f>+'MBI DIRECTORIO'!X91</f>
        <v>0</v>
      </c>
      <c r="Y91" s="5">
        <f>+'MBI DIRECTORIO'!Y91</f>
        <v>82.571207999247875</v>
      </c>
      <c r="Z91" s="5">
        <f>+'MBI DIRECTORIO'!Z91</f>
        <v>7.0804808461570738</v>
      </c>
      <c r="AA91" s="5">
        <f>+'MBI DIRECTORIO'!AA91</f>
        <v>0</v>
      </c>
      <c r="AB91" s="5" t="str">
        <f>+'MBI DIRECTORIO'!AG91</f>
        <v>COMPANHIA BRASILEIRA DE DISTRIBUIÇÃO</v>
      </c>
      <c r="AD91" t="str">
        <f t="shared" si="3"/>
        <v>INSERT INTO TABLA_PRESUPUESTO_COMERCIAL VALUES ('VSR','80130-C','14005121-17',2022,'Enero',6.883934,'USD',481.875394,171.489302,0,24.09377,8.488366,72.281309,1.439777,0,0.110233,1.659408,0,0,0,0,0,0,0,82.571208,7.080481,0);</v>
      </c>
    </row>
    <row r="92" spans="1:30" x14ac:dyDescent="0.2">
      <c r="A92" t="str">
        <f>+'MBI DIRECTORIO'!A92</f>
        <v>VSR</v>
      </c>
      <c r="B92" t="str">
        <f>+'MBI DIRECTORIO'!B92</f>
        <v>80130-C</v>
      </c>
      <c r="C92" t="str">
        <f>+'MBI DIRECTORIO'!C92</f>
        <v>14005119-18</v>
      </c>
      <c r="D92">
        <f>+'MBI DIRECTORIO'!D92</f>
        <v>2022</v>
      </c>
      <c r="E92" t="str">
        <f>+'MBI DIRECTORIO'!E92</f>
        <v>Enero</v>
      </c>
      <c r="F92" s="5">
        <f>+'MBI DIRECTORIO'!F92</f>
        <v>5.6183641279855783</v>
      </c>
      <c r="G92" t="str">
        <f>+'MBI DIRECTORIO'!G92</f>
        <v>USD</v>
      </c>
      <c r="H92" s="5">
        <f>+'MBI DIRECTORIO'!H92</f>
        <v>393.28548895899047</v>
      </c>
      <c r="I92" s="5">
        <f>+'MBI DIRECTORIO'!I92</f>
        <v>194.2786159029059</v>
      </c>
      <c r="J92" s="5">
        <f>+'MBI DIRECTORIO'!J92</f>
        <v>0</v>
      </c>
      <c r="K92" s="5">
        <f>+'MBI DIRECTORIO'!K92</f>
        <v>19.664274447949524</v>
      </c>
      <c r="L92" s="5">
        <f>+'MBI DIRECTORIO'!L92</f>
        <v>6.9278304401399904</v>
      </c>
      <c r="M92" s="5">
        <f>+'MBI DIRECTORIO'!M92</f>
        <v>58.992823343848571</v>
      </c>
      <c r="N92" s="5">
        <f>+'MBI DIRECTORIO'!N92</f>
        <v>1.1750826934348921</v>
      </c>
      <c r="O92" s="5">
        <f>+'MBI DIRECTORIO'!O92</f>
        <v>0</v>
      </c>
      <c r="P92" s="5">
        <f>+'MBI DIRECTORIO'!P92</f>
        <v>8.9967268716108939E-2</v>
      </c>
      <c r="Q92" s="5">
        <f>+'MBI DIRECTORIO'!Q92</f>
        <v>1.3543357632361006</v>
      </c>
      <c r="R92" s="5">
        <f>+'MBI DIRECTORIO'!R92</f>
        <v>0</v>
      </c>
      <c r="S92" s="5">
        <f>+'MBI DIRECTORIO'!S92</f>
        <v>0</v>
      </c>
      <c r="T92" s="5">
        <f>+'MBI DIRECTORIO'!T92</f>
        <v>0</v>
      </c>
      <c r="U92" s="5">
        <f>+'MBI DIRECTORIO'!U92</f>
        <v>0</v>
      </c>
      <c r="V92" s="5">
        <f>+'MBI DIRECTORIO'!V92</f>
        <v>0</v>
      </c>
      <c r="W92" s="5">
        <f>+'MBI DIRECTORIO'!W92</f>
        <v>0</v>
      </c>
      <c r="X92" s="5">
        <f>+'MBI DIRECTORIO'!X92</f>
        <v>0</v>
      </c>
      <c r="Y92" s="5">
        <f>+'MBI DIRECTORIO'!Y92</f>
        <v>67.390985915820693</v>
      </c>
      <c r="Z92" s="5">
        <f>+'MBI DIRECTORIO'!Z92</f>
        <v>5.7787768465850204</v>
      </c>
      <c r="AA92" s="5">
        <f>+'MBI DIRECTORIO'!AA92</f>
        <v>0</v>
      </c>
      <c r="AB92" s="5" t="str">
        <f>+'MBI DIRECTORIO'!AG92</f>
        <v>COMPANHIA BRASILEIRA DE DISTRIBUIÇÃO</v>
      </c>
      <c r="AD92" t="str">
        <f t="shared" si="3"/>
        <v>INSERT INTO TABLA_PRESUPUESTO_COMERCIAL VALUES ('VSR','80130-C','14005119-18',2022,'Enero',5.618364,'USD',393.285489,194.278616,0,19.664274,6.92783,58.992823,1.175083,0,0.089967,1.354336,0,0,0,0,0,0,0,67.390986,5.778777,0);</v>
      </c>
    </row>
    <row r="93" spans="1:30" x14ac:dyDescent="0.2">
      <c r="A93" t="str">
        <f>+'MBI DIRECTORIO'!A93</f>
        <v>VSR</v>
      </c>
      <c r="B93" t="str">
        <f>+'MBI DIRECTORIO'!B93</f>
        <v>80130-C</v>
      </c>
      <c r="C93" t="str">
        <f>+'MBI DIRECTORIO'!C93</f>
        <v>14005117-18</v>
      </c>
      <c r="D93">
        <f>+'MBI DIRECTORIO'!D93</f>
        <v>2022</v>
      </c>
      <c r="E93" t="str">
        <f>+'MBI DIRECTORIO'!E93</f>
        <v>Enero</v>
      </c>
      <c r="F93" s="5">
        <f>+'MBI DIRECTORIO'!F93</f>
        <v>7.5167192429022069</v>
      </c>
      <c r="G93" t="str">
        <f>+'MBI DIRECTORIO'!G93</f>
        <v>USD</v>
      </c>
      <c r="H93" s="5">
        <f>+'MBI DIRECTORIO'!H93</f>
        <v>526.17034700315446</v>
      </c>
      <c r="I93" s="5">
        <f>+'MBI DIRECTORIO'!I93</f>
        <v>226.47978269055432</v>
      </c>
      <c r="J93" s="5">
        <f>+'MBI DIRECTORIO'!J93</f>
        <v>0</v>
      </c>
      <c r="K93" s="5">
        <f>+'MBI DIRECTORIO'!K93</f>
        <v>26.308517350157725</v>
      </c>
      <c r="L93" s="5">
        <f>+'MBI DIRECTORIO'!L93</f>
        <v>9.2686332168425807</v>
      </c>
      <c r="M93" s="5">
        <f>+'MBI DIRECTORIO'!M93</f>
        <v>78.925552050473172</v>
      </c>
      <c r="N93" s="5">
        <f>+'MBI DIRECTORIO'!N93</f>
        <v>1.5721242860971936</v>
      </c>
      <c r="O93" s="5">
        <f>+'MBI DIRECTORIO'!O93</f>
        <v>0</v>
      </c>
      <c r="P93" s="5">
        <f>+'MBI DIRECTORIO'!P93</f>
        <v>0.12036576565431639</v>
      </c>
      <c r="Q93" s="5">
        <f>+'MBI DIRECTORIO'!Q93</f>
        <v>1.811944092793691</v>
      </c>
      <c r="R93" s="5">
        <f>+'MBI DIRECTORIO'!R93</f>
        <v>0</v>
      </c>
      <c r="S93" s="5">
        <f>+'MBI DIRECTORIO'!S93</f>
        <v>0</v>
      </c>
      <c r="T93" s="5">
        <f>+'MBI DIRECTORIO'!T93</f>
        <v>0</v>
      </c>
      <c r="U93" s="5">
        <f>+'MBI DIRECTORIO'!U93</f>
        <v>0</v>
      </c>
      <c r="V93" s="5">
        <f>+'MBI DIRECTORIO'!V93</f>
        <v>0</v>
      </c>
      <c r="W93" s="5">
        <f>+'MBI DIRECTORIO'!W93</f>
        <v>0</v>
      </c>
      <c r="X93" s="5">
        <f>+'MBI DIRECTORIO'!X93</f>
        <v>0</v>
      </c>
      <c r="Y93" s="5">
        <f>+'MBI DIRECTORIO'!Y93</f>
        <v>90.161319040961473</v>
      </c>
      <c r="Z93" s="5">
        <f>+'MBI DIRECTORIO'!Z93</f>
        <v>7.7313328459430988</v>
      </c>
      <c r="AA93" s="5">
        <f>+'MBI DIRECTORIO'!AA93</f>
        <v>0</v>
      </c>
      <c r="AB93" s="5" t="str">
        <f>+'MBI DIRECTORIO'!AG93</f>
        <v>COMPANHIA BRASILEIRA DE DISTRIBUIÇÃO</v>
      </c>
      <c r="AD93" t="str">
        <f t="shared" si="3"/>
        <v>INSERT INTO TABLA_PRESUPUESTO_COMERCIAL VALUES ('VSR','80130-C','14005117-18',2022,'Enero',7.516719,'USD',526.170347,226.479783,0,26.308517,9.268633,78.925552,1.572124,0,0.120366,1.811944,0,0,0,0,0,0,0,90.161319,7.731333,0);</v>
      </c>
    </row>
    <row r="94" spans="1:30" x14ac:dyDescent="0.2">
      <c r="A94" t="str">
        <f>+'MBI DIRECTORIO'!A94</f>
        <v>VSR</v>
      </c>
      <c r="B94" t="str">
        <f>+'MBI DIRECTORIO'!B94</f>
        <v>80130-C</v>
      </c>
      <c r="C94" t="str">
        <f>+'MBI DIRECTORIO'!C94</f>
        <v>14005118-18</v>
      </c>
      <c r="D94">
        <f>+'MBI DIRECTORIO'!D94</f>
        <v>2022</v>
      </c>
      <c r="E94" t="str">
        <f>+'MBI DIRECTORIO'!E94</f>
        <v>Enero</v>
      </c>
      <c r="F94" s="5">
        <f>+'MBI DIRECTORIO'!F94</f>
        <v>2.2435105903560157</v>
      </c>
      <c r="G94" t="str">
        <f>+'MBI DIRECTORIO'!G94</f>
        <v>USD</v>
      </c>
      <c r="H94" s="5">
        <f>+'MBI DIRECTORIO'!H94</f>
        <v>157.0457413249211</v>
      </c>
      <c r="I94" s="5">
        <f>+'MBI DIRECTORIO'!I94</f>
        <v>51.9755430550113</v>
      </c>
      <c r="J94" s="5">
        <f>+'MBI DIRECTORIO'!J94</f>
        <v>0</v>
      </c>
      <c r="K94" s="5">
        <f>+'MBI DIRECTORIO'!K94</f>
        <v>7.8522870662460553</v>
      </c>
      <c r="L94" s="5">
        <f>+'MBI DIRECTORIO'!L94</f>
        <v>2.766403281557607</v>
      </c>
      <c r="M94" s="5">
        <f>+'MBI DIRECTORIO'!M94</f>
        <v>23.556861198738165</v>
      </c>
      <c r="N94" s="5">
        <f>+'MBI DIRECTORIO'!N94</f>
        <v>0.46923097314635626</v>
      </c>
      <c r="O94" s="5">
        <f>+'MBI DIRECTORIO'!O94</f>
        <v>0</v>
      </c>
      <c r="P94" s="5">
        <f>+'MBI DIRECTORIO'!P94</f>
        <v>3.5925496381517902E-2</v>
      </c>
      <c r="Q94" s="5">
        <f>+'MBI DIRECTORIO'!Q94</f>
        <v>0.54080984402260668</v>
      </c>
      <c r="R94" s="5">
        <f>+'MBI DIRECTORIO'!R94</f>
        <v>0</v>
      </c>
      <c r="S94" s="5">
        <f>+'MBI DIRECTORIO'!S94</f>
        <v>0</v>
      </c>
      <c r="T94" s="5">
        <f>+'MBI DIRECTORIO'!T94</f>
        <v>0</v>
      </c>
      <c r="U94" s="5">
        <f>+'MBI DIRECTORIO'!U94</f>
        <v>0</v>
      </c>
      <c r="V94" s="5">
        <f>+'MBI DIRECTORIO'!V94</f>
        <v>0</v>
      </c>
      <c r="W94" s="5">
        <f>+'MBI DIRECTORIO'!W94</f>
        <v>0</v>
      </c>
      <c r="X94" s="5">
        <f>+'MBI DIRECTORIO'!X94</f>
        <v>0</v>
      </c>
      <c r="Y94" s="5">
        <f>+'MBI DIRECTORIO'!Y94</f>
        <v>26.910393693348194</v>
      </c>
      <c r="Z94" s="5">
        <f>+'MBI DIRECTORIO'!Z94</f>
        <v>2.3075661810595474</v>
      </c>
      <c r="AA94" s="5">
        <f>+'MBI DIRECTORIO'!AA94</f>
        <v>0</v>
      </c>
      <c r="AB94" s="5" t="str">
        <f>+'MBI DIRECTORIO'!AG94</f>
        <v>COMPANHIA BRASILEIRA DE DISTRIBUIÇÃO</v>
      </c>
      <c r="AD94" t="str">
        <f t="shared" si="3"/>
        <v>INSERT INTO TABLA_PRESUPUESTO_COMERCIAL VALUES ('VSR','80130-C','14005118-18',2022,'Enero',2.243511,'USD',157.045741,51.975543,0,7.852287,2.766403,23.556861,0.469231,0,0.035925,0.54081,0,0,0,0,0,0,0,26.910394,2.307566,0);</v>
      </c>
    </row>
    <row r="95" spans="1:30" x14ac:dyDescent="0.2">
      <c r="A95" t="str">
        <f>+'MBI DIRECTORIO'!A95</f>
        <v>VSR</v>
      </c>
      <c r="B95" t="str">
        <f>+'MBI DIRECTORIO'!B95</f>
        <v>80130-C</v>
      </c>
      <c r="C95" t="str">
        <f>+'MBI DIRECTORIO'!C95</f>
        <v>14005120-17</v>
      </c>
      <c r="D95">
        <f>+'MBI DIRECTORIO'!D95</f>
        <v>2022</v>
      </c>
      <c r="E95" t="str">
        <f>+'MBI DIRECTORIO'!E95</f>
        <v>Enero</v>
      </c>
      <c r="F95" s="5">
        <f>+'MBI DIRECTORIO'!F95</f>
        <v>2.6557796304641728</v>
      </c>
      <c r="G95" t="str">
        <f>+'MBI DIRECTORIO'!G95</f>
        <v>USD</v>
      </c>
      <c r="H95" s="5">
        <f>+'MBI DIRECTORIO'!H95</f>
        <v>185.90457413249209</v>
      </c>
      <c r="I95" s="5">
        <f>+'MBI DIRECTORIO'!I95</f>
        <v>113.96917316024093</v>
      </c>
      <c r="J95" s="5">
        <f>+'MBI DIRECTORIO'!J95</f>
        <v>0</v>
      </c>
      <c r="K95" s="5">
        <f>+'MBI DIRECTORIO'!K95</f>
        <v>9.295228706624604</v>
      </c>
      <c r="L95" s="5">
        <f>+'MBI DIRECTORIO'!L95</f>
        <v>3.2747594401344324</v>
      </c>
      <c r="M95" s="5">
        <f>+'MBI DIRECTORIO'!M95</f>
        <v>27.885686119873814</v>
      </c>
      <c r="N95" s="5">
        <f>+'MBI DIRECTORIO'!N95</f>
        <v>0.55545717761342173</v>
      </c>
      <c r="O95" s="5">
        <f>+'MBI DIRECTORIO'!O95</f>
        <v>0</v>
      </c>
      <c r="P95" s="5">
        <f>+'MBI DIRECTORIO'!P95</f>
        <v>4.25271901610276E-2</v>
      </c>
      <c r="Q95" s="5">
        <f>+'MBI DIRECTORIO'!Q95</f>
        <v>0.64018943074470969</v>
      </c>
      <c r="R95" s="5">
        <f>+'MBI DIRECTORIO'!R95</f>
        <v>0</v>
      </c>
      <c r="S95" s="5">
        <f>+'MBI DIRECTORIO'!S95</f>
        <v>0</v>
      </c>
      <c r="T95" s="5">
        <f>+'MBI DIRECTORIO'!T95</f>
        <v>0</v>
      </c>
      <c r="U95" s="5">
        <f>+'MBI DIRECTORIO'!U95</f>
        <v>0</v>
      </c>
      <c r="V95" s="5">
        <f>+'MBI DIRECTORIO'!V95</f>
        <v>0</v>
      </c>
      <c r="W95" s="5">
        <f>+'MBI DIRECTORIO'!W95</f>
        <v>0</v>
      </c>
      <c r="X95" s="5">
        <f>+'MBI DIRECTORIO'!X95</f>
        <v>0</v>
      </c>
      <c r="Y95" s="5">
        <f>+'MBI DIRECTORIO'!Y95</f>
        <v>31.855466038707053</v>
      </c>
      <c r="Z95" s="5">
        <f>+'MBI DIRECTORIO'!Z95</f>
        <v>2.7316061203140798</v>
      </c>
      <c r="AA95" s="5">
        <f>+'MBI DIRECTORIO'!AA95</f>
        <v>0</v>
      </c>
      <c r="AB95" s="5" t="str">
        <f>+'MBI DIRECTORIO'!AG95</f>
        <v>COMPANHIA BRASILEIRA DE DISTRIBUIÇÃO</v>
      </c>
      <c r="AD95" t="str">
        <f t="shared" si="3"/>
        <v>INSERT INTO TABLA_PRESUPUESTO_COMERCIAL VALUES ('VSR','80130-C','14005120-17',2022,'Enero',2.65578,'USD',185.904574,113.969173,0,9.295229,3.274759,27.885686,0.555457,0,0.042527,0.640189,0,0,0,0,0,0,0,31.855466,2.731606,0);</v>
      </c>
    </row>
    <row r="96" spans="1:30" x14ac:dyDescent="0.2">
      <c r="A96" t="str">
        <f>+'MBI DIRECTORIO'!A96</f>
        <v>VSR</v>
      </c>
      <c r="B96" t="str">
        <f>+'MBI DIRECTORIO'!B96</f>
        <v>80154-C</v>
      </c>
      <c r="C96" t="str">
        <f>+'MBI DIRECTORIO'!C96</f>
        <v>14003146-17</v>
      </c>
      <c r="D96">
        <f>+'MBI DIRECTORIO'!D96</f>
        <v>2022</v>
      </c>
      <c r="E96" t="str">
        <f>+'MBI DIRECTORIO'!E96</f>
        <v>Enero</v>
      </c>
      <c r="F96" s="5">
        <f>+'MBI DIRECTORIO'!F96</f>
        <v>7.5</v>
      </c>
      <c r="G96" t="str">
        <f>+'MBI DIRECTORIO'!G96</f>
        <v>USD</v>
      </c>
      <c r="H96" s="5">
        <f>+'MBI DIRECTORIO'!H96</f>
        <v>277.5</v>
      </c>
      <c r="I96" s="5">
        <f>+'MBI DIRECTORIO'!I96</f>
        <v>150.09979647793807</v>
      </c>
      <c r="J96" s="5">
        <f>+'MBI DIRECTORIO'!J96</f>
        <v>0</v>
      </c>
      <c r="K96" s="5">
        <f>+'MBI DIRECTORIO'!K96</f>
        <v>15</v>
      </c>
      <c r="L96" s="5">
        <f>+'MBI DIRECTORIO'!L96</f>
        <v>9.2480172373020153</v>
      </c>
      <c r="M96" s="5">
        <f>+'MBI DIRECTORIO'!M96</f>
        <v>0</v>
      </c>
      <c r="N96" s="5">
        <f>+'MBI DIRECTORIO'!N96</f>
        <v>13.979166666666668</v>
      </c>
      <c r="O96" s="5">
        <f>+'MBI DIRECTORIO'!O96</f>
        <v>10.9375</v>
      </c>
      <c r="P96" s="5">
        <f>+'MBI DIRECTORIO'!P96</f>
        <v>0.81666666666666665</v>
      </c>
      <c r="Q96" s="5">
        <f>+'MBI DIRECTORIO'!Q96</f>
        <v>0.95561159729747147</v>
      </c>
      <c r="R96" s="5">
        <f>+'MBI DIRECTORIO'!R96</f>
        <v>0</v>
      </c>
      <c r="S96" s="5">
        <f>+'MBI DIRECTORIO'!S96</f>
        <v>0</v>
      </c>
      <c r="T96" s="5">
        <f>+'MBI DIRECTORIO'!T96</f>
        <v>0</v>
      </c>
      <c r="U96" s="5">
        <f>+'MBI DIRECTORIO'!U96</f>
        <v>0</v>
      </c>
      <c r="V96" s="5">
        <f>+'MBI DIRECTORIO'!V96</f>
        <v>0</v>
      </c>
      <c r="W96" s="5">
        <f>+'MBI DIRECTORIO'!W96</f>
        <v>0</v>
      </c>
      <c r="X96" s="5">
        <f>+'MBI DIRECTORIO'!X96</f>
        <v>0</v>
      </c>
      <c r="Y96" s="5">
        <f>+'MBI DIRECTORIO'!Y96</f>
        <v>34.403081174222258</v>
      </c>
      <c r="Z96" s="5">
        <f>+'MBI DIRECTORIO'!Z96</f>
        <v>7.7141362435914562</v>
      </c>
      <c r="AA96" s="5">
        <f>+'MBI DIRECTORIO'!AA96</f>
        <v>0</v>
      </c>
      <c r="AB96" s="5" t="str">
        <f>+'MBI DIRECTORIO'!AG96</f>
        <v>MISOL, S.A.</v>
      </c>
      <c r="AD96" t="str">
        <f t="shared" si="3"/>
        <v>INSERT INTO TABLA_PRESUPUESTO_COMERCIAL VALUES ('VSR','80154-C','14003146-17',2022,'Enero',7.5,'USD',277.5,150.099796,0,15,9.248017,0,13.979167,10.9375,0.816667,0.955612,0,0,0,0,0,0,0,34.403081,7.714136,0);</v>
      </c>
    </row>
    <row r="97" spans="1:30" x14ac:dyDescent="0.2">
      <c r="A97" t="str">
        <f>+'MBI DIRECTORIO'!A97</f>
        <v>VSR</v>
      </c>
      <c r="B97" t="str">
        <f>+'MBI DIRECTORIO'!B97</f>
        <v>80154-C</v>
      </c>
      <c r="C97" t="str">
        <f>+'MBI DIRECTORIO'!C97</f>
        <v>14005013-19</v>
      </c>
      <c r="D97">
        <f>+'MBI DIRECTORIO'!D97</f>
        <v>2022</v>
      </c>
      <c r="E97" t="str">
        <f>+'MBI DIRECTORIO'!E97</f>
        <v>Enero</v>
      </c>
      <c r="F97" s="5">
        <f>+'MBI DIRECTORIO'!F97</f>
        <v>7.5</v>
      </c>
      <c r="G97" t="str">
        <f>+'MBI DIRECTORIO'!G97</f>
        <v>USD</v>
      </c>
      <c r="H97" s="5">
        <f>+'MBI DIRECTORIO'!H97</f>
        <v>277.5</v>
      </c>
      <c r="I97" s="5">
        <f>+'MBI DIRECTORIO'!I97</f>
        <v>150.55528594993095</v>
      </c>
      <c r="J97" s="5">
        <f>+'MBI DIRECTORIO'!J97</f>
        <v>0</v>
      </c>
      <c r="K97" s="5">
        <f>+'MBI DIRECTORIO'!K97</f>
        <v>15</v>
      </c>
      <c r="L97" s="5">
        <f>+'MBI DIRECTORIO'!L97</f>
        <v>9.2480172373020153</v>
      </c>
      <c r="M97" s="5">
        <f>+'MBI DIRECTORIO'!M97</f>
        <v>0</v>
      </c>
      <c r="N97" s="5">
        <f>+'MBI DIRECTORIO'!N97</f>
        <v>13.979166666666668</v>
      </c>
      <c r="O97" s="5">
        <f>+'MBI DIRECTORIO'!O97</f>
        <v>10.9375</v>
      </c>
      <c r="P97" s="5">
        <f>+'MBI DIRECTORIO'!P97</f>
        <v>0.81666666666666665</v>
      </c>
      <c r="Q97" s="5">
        <f>+'MBI DIRECTORIO'!Q97</f>
        <v>0.95561159729747147</v>
      </c>
      <c r="R97" s="5">
        <f>+'MBI DIRECTORIO'!R97</f>
        <v>0</v>
      </c>
      <c r="S97" s="5">
        <f>+'MBI DIRECTORIO'!S97</f>
        <v>0</v>
      </c>
      <c r="T97" s="5">
        <f>+'MBI DIRECTORIO'!T97</f>
        <v>0</v>
      </c>
      <c r="U97" s="5">
        <f>+'MBI DIRECTORIO'!U97</f>
        <v>0</v>
      </c>
      <c r="V97" s="5">
        <f>+'MBI DIRECTORIO'!V97</f>
        <v>0</v>
      </c>
      <c r="W97" s="5">
        <f>+'MBI DIRECTORIO'!W97</f>
        <v>0</v>
      </c>
      <c r="X97" s="5">
        <f>+'MBI DIRECTORIO'!X97</f>
        <v>0</v>
      </c>
      <c r="Y97" s="5">
        <f>+'MBI DIRECTORIO'!Y97</f>
        <v>34.403081174222258</v>
      </c>
      <c r="Z97" s="5">
        <f>+'MBI DIRECTORIO'!Z97</f>
        <v>7.7141362435914562</v>
      </c>
      <c r="AA97" s="5">
        <f>+'MBI DIRECTORIO'!AA97</f>
        <v>0</v>
      </c>
      <c r="AB97" s="5" t="str">
        <f>+'MBI DIRECTORIO'!AG97</f>
        <v>MISOL, S.A.</v>
      </c>
      <c r="AD97" t="str">
        <f t="shared" si="3"/>
        <v>INSERT INTO TABLA_PRESUPUESTO_COMERCIAL VALUES ('VSR','80154-C','14005013-19',2022,'Enero',7.5,'USD',277.5,150.555286,0,15,9.248017,0,13.979167,10.9375,0.816667,0.955612,0,0,0,0,0,0,0,34.403081,7.714136,0);</v>
      </c>
    </row>
    <row r="98" spans="1:30" x14ac:dyDescent="0.2">
      <c r="A98" t="str">
        <f>+'MBI DIRECTORIO'!A98</f>
        <v>VSR</v>
      </c>
      <c r="B98" t="str">
        <f>+'MBI DIRECTORIO'!B98</f>
        <v>80154-C</v>
      </c>
      <c r="C98" t="str">
        <f>+'MBI DIRECTORIO'!C98</f>
        <v>14003814-16</v>
      </c>
      <c r="D98">
        <f>+'MBI DIRECTORIO'!D98</f>
        <v>2022</v>
      </c>
      <c r="E98" t="str">
        <f>+'MBI DIRECTORIO'!E98</f>
        <v>Enero</v>
      </c>
      <c r="F98" s="5">
        <f>+'MBI DIRECTORIO'!F98</f>
        <v>7.5</v>
      </c>
      <c r="G98" t="str">
        <f>+'MBI DIRECTORIO'!G98</f>
        <v>USD</v>
      </c>
      <c r="H98" s="5">
        <f>+'MBI DIRECTORIO'!H98</f>
        <v>187.5</v>
      </c>
      <c r="I98" s="5">
        <f>+'MBI DIRECTORIO'!I98</f>
        <v>115.98212398300623</v>
      </c>
      <c r="J98" s="5">
        <f>+'MBI DIRECTORIO'!J98</f>
        <v>0</v>
      </c>
      <c r="K98" s="5">
        <f>+'MBI DIRECTORIO'!K98</f>
        <v>7.5</v>
      </c>
      <c r="L98" s="5">
        <f>+'MBI DIRECTORIO'!L98</f>
        <v>9.2480172373020153</v>
      </c>
      <c r="M98" s="5">
        <f>+'MBI DIRECTORIO'!M98</f>
        <v>0</v>
      </c>
      <c r="N98" s="5">
        <f>+'MBI DIRECTORIO'!N98</f>
        <v>13.979166666666668</v>
      </c>
      <c r="O98" s="5">
        <f>+'MBI DIRECTORIO'!O98</f>
        <v>10.9375</v>
      </c>
      <c r="P98" s="5">
        <f>+'MBI DIRECTORIO'!P98</f>
        <v>0.81666666666666665</v>
      </c>
      <c r="Q98" s="5">
        <f>+'MBI DIRECTORIO'!Q98</f>
        <v>0.64568351168748073</v>
      </c>
      <c r="R98" s="5">
        <f>+'MBI DIRECTORIO'!R98</f>
        <v>0</v>
      </c>
      <c r="S98" s="5">
        <f>+'MBI DIRECTORIO'!S98</f>
        <v>0</v>
      </c>
      <c r="T98" s="5">
        <f>+'MBI DIRECTORIO'!T98</f>
        <v>0</v>
      </c>
      <c r="U98" s="5">
        <f>+'MBI DIRECTORIO'!U98</f>
        <v>0</v>
      </c>
      <c r="V98" s="5">
        <f>+'MBI DIRECTORIO'!V98</f>
        <v>0</v>
      </c>
      <c r="W98" s="5">
        <f>+'MBI DIRECTORIO'!W98</f>
        <v>0</v>
      </c>
      <c r="X98" s="5">
        <f>+'MBI DIRECTORIO'!X98</f>
        <v>0</v>
      </c>
      <c r="Y98" s="5">
        <f>+'MBI DIRECTORIO'!Y98</f>
        <v>34.093153088612269</v>
      </c>
      <c r="Z98" s="5">
        <f>+'MBI DIRECTORIO'!Z98</f>
        <v>7.7141362435914562</v>
      </c>
      <c r="AA98" s="5">
        <f>+'MBI DIRECTORIO'!AA98</f>
        <v>0</v>
      </c>
      <c r="AB98" s="5" t="str">
        <f>+'MBI DIRECTORIO'!AG98</f>
        <v>MISOL, S.A.</v>
      </c>
      <c r="AD98" t="str">
        <f t="shared" si="3"/>
        <v>INSERT INTO TABLA_PRESUPUESTO_COMERCIAL VALUES ('VSR','80154-C','14003814-16',2022,'Enero',7.5,'USD',187.5,115.982124,0,7.5,9.248017,0,13.979167,10.9375,0.816667,0.645684,0,0,0,0,0,0,0,34.093153,7.714136,0);</v>
      </c>
    </row>
    <row r="99" spans="1:30" x14ac:dyDescent="0.2">
      <c r="A99" t="str">
        <f>+'MBI DIRECTORIO'!A99</f>
        <v>VSR</v>
      </c>
      <c r="B99" t="str">
        <f>+'MBI DIRECTORIO'!B99</f>
        <v>80154-C</v>
      </c>
      <c r="C99" t="str">
        <f>+'MBI DIRECTORIO'!C99</f>
        <v>14003813-18</v>
      </c>
      <c r="D99">
        <f>+'MBI DIRECTORIO'!D99</f>
        <v>2022</v>
      </c>
      <c r="E99" t="str">
        <f>+'MBI DIRECTORIO'!E99</f>
        <v>Enero</v>
      </c>
      <c r="F99" s="5">
        <f>+'MBI DIRECTORIO'!F99</f>
        <v>7.5</v>
      </c>
      <c r="G99" t="str">
        <f>+'MBI DIRECTORIO'!G99</f>
        <v>USD</v>
      </c>
      <c r="H99" s="5">
        <f>+'MBI DIRECTORIO'!H99</f>
        <v>187.5</v>
      </c>
      <c r="I99" s="5">
        <f>+'MBI DIRECTORIO'!I99</f>
        <v>122.57513876859376</v>
      </c>
      <c r="J99" s="5">
        <f>+'MBI DIRECTORIO'!J99</f>
        <v>0</v>
      </c>
      <c r="K99" s="5">
        <f>+'MBI DIRECTORIO'!K99</f>
        <v>7.5</v>
      </c>
      <c r="L99" s="5">
        <f>+'MBI DIRECTORIO'!L99</f>
        <v>9.2480172373020153</v>
      </c>
      <c r="M99" s="5">
        <f>+'MBI DIRECTORIO'!M99</f>
        <v>0</v>
      </c>
      <c r="N99" s="5">
        <f>+'MBI DIRECTORIO'!N99</f>
        <v>13.979166666666668</v>
      </c>
      <c r="O99" s="5">
        <f>+'MBI DIRECTORIO'!O99</f>
        <v>10.9375</v>
      </c>
      <c r="P99" s="5">
        <f>+'MBI DIRECTORIO'!P99</f>
        <v>0.81666666666666665</v>
      </c>
      <c r="Q99" s="5">
        <f>+'MBI DIRECTORIO'!Q99</f>
        <v>0.64568351168748073</v>
      </c>
      <c r="R99" s="5">
        <f>+'MBI DIRECTORIO'!R99</f>
        <v>0</v>
      </c>
      <c r="S99" s="5">
        <f>+'MBI DIRECTORIO'!S99</f>
        <v>0</v>
      </c>
      <c r="T99" s="5">
        <f>+'MBI DIRECTORIO'!T99</f>
        <v>0</v>
      </c>
      <c r="U99" s="5">
        <f>+'MBI DIRECTORIO'!U99</f>
        <v>0</v>
      </c>
      <c r="V99" s="5">
        <f>+'MBI DIRECTORIO'!V99</f>
        <v>0</v>
      </c>
      <c r="W99" s="5">
        <f>+'MBI DIRECTORIO'!W99</f>
        <v>0</v>
      </c>
      <c r="X99" s="5">
        <f>+'MBI DIRECTORIO'!X99</f>
        <v>0</v>
      </c>
      <c r="Y99" s="5">
        <f>+'MBI DIRECTORIO'!Y99</f>
        <v>34.093153088612269</v>
      </c>
      <c r="Z99" s="5">
        <f>+'MBI DIRECTORIO'!Z99</f>
        <v>7.7141362435914562</v>
      </c>
      <c r="AA99" s="5">
        <f>+'MBI DIRECTORIO'!AA99</f>
        <v>0</v>
      </c>
      <c r="AB99" s="5" t="str">
        <f>+'MBI DIRECTORIO'!AG99</f>
        <v>MISOL, S.A.</v>
      </c>
      <c r="AD99" t="str">
        <f t="shared" si="3"/>
        <v>INSERT INTO TABLA_PRESUPUESTO_COMERCIAL VALUES ('VSR','80154-C','14003813-18',2022,'Enero',7.5,'USD',187.5,122.575139,0,7.5,9.248017,0,13.979167,10.9375,0.816667,0.645684,0,0,0,0,0,0,0,34.093153,7.714136,0);</v>
      </c>
    </row>
    <row r="100" spans="1:30" x14ac:dyDescent="0.2">
      <c r="A100" t="str">
        <f>+'MBI DIRECTORIO'!A100</f>
        <v>VSR</v>
      </c>
      <c r="B100" t="str">
        <f>+'MBI DIRECTORIO'!B100</f>
        <v>80179-C</v>
      </c>
      <c r="C100" t="str">
        <f>+'MBI DIRECTORIO'!C100</f>
        <v>14005051-21</v>
      </c>
      <c r="D100">
        <f>+'MBI DIRECTORIO'!D100</f>
        <v>2022</v>
      </c>
      <c r="E100" t="str">
        <f>+'MBI DIRECTORIO'!E100</f>
        <v>Enero</v>
      </c>
      <c r="F100" s="5">
        <f>+'MBI DIRECTORIO'!F100</f>
        <v>60</v>
      </c>
      <c r="G100" t="str">
        <f>+'MBI DIRECTORIO'!G100</f>
        <v>USD</v>
      </c>
      <c r="H100" s="5">
        <f>+'MBI DIRECTORIO'!H100</f>
        <v>2160</v>
      </c>
      <c r="I100" s="5">
        <f>+'MBI DIRECTORIO'!I100</f>
        <v>1039.5660348586366</v>
      </c>
      <c r="J100" s="5">
        <f>+'MBI DIRECTORIO'!J100</f>
        <v>240</v>
      </c>
      <c r="K100" s="5">
        <f>+'MBI DIRECTORIO'!K100</f>
        <v>0</v>
      </c>
      <c r="L100" s="5">
        <f>+'MBI DIRECTORIO'!L100</f>
        <v>73.984137898416122</v>
      </c>
      <c r="M100" s="5">
        <f>+'MBI DIRECTORIO'!M100</f>
        <v>0</v>
      </c>
      <c r="N100" s="5">
        <f>+'MBI DIRECTORIO'!N100</f>
        <v>34.897293878557043</v>
      </c>
      <c r="O100" s="5">
        <f>+'MBI DIRECTORIO'!O100</f>
        <v>35.532667382842476</v>
      </c>
      <c r="P100" s="5">
        <f>+'MBI DIRECTORIO'!P100</f>
        <v>2.2787412047565234</v>
      </c>
      <c r="Q100" s="5">
        <f>+'MBI DIRECTORIO'!Q100</f>
        <v>7.4382740546397779</v>
      </c>
      <c r="R100" s="5">
        <f>+'MBI DIRECTORIO'!R100</f>
        <v>0</v>
      </c>
      <c r="S100" s="5">
        <f>+'MBI DIRECTORIO'!S100</f>
        <v>0</v>
      </c>
      <c r="T100" s="5">
        <f>+'MBI DIRECTORIO'!T100</f>
        <v>0</v>
      </c>
      <c r="U100" s="5">
        <f>+'MBI DIRECTORIO'!U100</f>
        <v>0</v>
      </c>
      <c r="V100" s="5">
        <f>+'MBI DIRECTORIO'!V100</f>
        <v>0</v>
      </c>
      <c r="W100" s="5">
        <f>+'MBI DIRECTORIO'!W100</f>
        <v>0</v>
      </c>
      <c r="X100" s="5">
        <f>+'MBI DIRECTORIO'!X100</f>
        <v>0</v>
      </c>
      <c r="Y100" s="5">
        <f>+'MBI DIRECTORIO'!Y100</f>
        <v>141.86006646952748</v>
      </c>
      <c r="Z100" s="5">
        <f>+'MBI DIRECTORIO'!Z100</f>
        <v>61.71308994873165</v>
      </c>
      <c r="AA100" s="5">
        <f>+'MBI DIRECTORIO'!AA100</f>
        <v>0</v>
      </c>
      <c r="AB100" s="5" t="str">
        <f>+'MBI DIRECTORIO'!AG100</f>
        <v>CORCHOS, S.A.</v>
      </c>
      <c r="AD100" t="str">
        <f t="shared" si="3"/>
        <v>INSERT INTO TABLA_PRESUPUESTO_COMERCIAL VALUES ('VSR','80179-C','14005051-21',2022,'Enero',60,'USD',2160,1039.566035,240,0,73.984138,0,34.897294,35.532667,2.278741,7.438274,0,0,0,0,0,0,0,141.860066,61.71309,0);</v>
      </c>
    </row>
    <row r="101" spans="1:30" x14ac:dyDescent="0.2">
      <c r="A101" t="str">
        <f>+'MBI DIRECTORIO'!A101</f>
        <v>VSR</v>
      </c>
      <c r="B101" t="str">
        <f>+'MBI DIRECTORIO'!B101</f>
        <v>80179-C</v>
      </c>
      <c r="C101" t="str">
        <f>+'MBI DIRECTORIO'!C101</f>
        <v>14005062-21</v>
      </c>
      <c r="D101">
        <f>+'MBI DIRECTORIO'!D101</f>
        <v>2022</v>
      </c>
      <c r="E101" t="str">
        <f>+'MBI DIRECTORIO'!E101</f>
        <v>Enero</v>
      </c>
      <c r="F101" s="5">
        <f>+'MBI DIRECTORIO'!F101</f>
        <v>60</v>
      </c>
      <c r="G101" t="str">
        <f>+'MBI DIRECTORIO'!G101</f>
        <v>USD</v>
      </c>
      <c r="H101" s="5">
        <f>+'MBI DIRECTORIO'!H101</f>
        <v>2160</v>
      </c>
      <c r="I101" s="5">
        <f>+'MBI DIRECTORIO'!I101</f>
        <v>733.22400065678539</v>
      </c>
      <c r="J101" s="5">
        <f>+'MBI DIRECTORIO'!J101</f>
        <v>240</v>
      </c>
      <c r="K101" s="5">
        <f>+'MBI DIRECTORIO'!K101</f>
        <v>0</v>
      </c>
      <c r="L101" s="5">
        <f>+'MBI DIRECTORIO'!L101</f>
        <v>73.984137898416122</v>
      </c>
      <c r="M101" s="5">
        <f>+'MBI DIRECTORIO'!M101</f>
        <v>0</v>
      </c>
      <c r="N101" s="5">
        <f>+'MBI DIRECTORIO'!N101</f>
        <v>34.897293878557043</v>
      </c>
      <c r="O101" s="5">
        <f>+'MBI DIRECTORIO'!O101</f>
        <v>35.532667382842476</v>
      </c>
      <c r="P101" s="5">
        <f>+'MBI DIRECTORIO'!P101</f>
        <v>2.2787412047565234</v>
      </c>
      <c r="Q101" s="5">
        <f>+'MBI DIRECTORIO'!Q101</f>
        <v>7.4382740546397779</v>
      </c>
      <c r="R101" s="5">
        <f>+'MBI DIRECTORIO'!R101</f>
        <v>0</v>
      </c>
      <c r="S101" s="5">
        <f>+'MBI DIRECTORIO'!S101</f>
        <v>0</v>
      </c>
      <c r="T101" s="5">
        <f>+'MBI DIRECTORIO'!T101</f>
        <v>0</v>
      </c>
      <c r="U101" s="5">
        <f>+'MBI DIRECTORIO'!U101</f>
        <v>0</v>
      </c>
      <c r="V101" s="5">
        <f>+'MBI DIRECTORIO'!V101</f>
        <v>0</v>
      </c>
      <c r="W101" s="5">
        <f>+'MBI DIRECTORIO'!W101</f>
        <v>0</v>
      </c>
      <c r="X101" s="5">
        <f>+'MBI DIRECTORIO'!X101</f>
        <v>0</v>
      </c>
      <c r="Y101" s="5">
        <f>+'MBI DIRECTORIO'!Y101</f>
        <v>141.86006646952748</v>
      </c>
      <c r="Z101" s="5">
        <f>+'MBI DIRECTORIO'!Z101</f>
        <v>61.71308994873165</v>
      </c>
      <c r="AA101" s="5">
        <f>+'MBI DIRECTORIO'!AA101</f>
        <v>0</v>
      </c>
      <c r="AB101" s="5" t="str">
        <f>+'MBI DIRECTORIO'!AG101</f>
        <v>CORCHOS, S.A.</v>
      </c>
      <c r="AD101" t="str">
        <f t="shared" si="3"/>
        <v>INSERT INTO TABLA_PRESUPUESTO_COMERCIAL VALUES ('VSR','80179-C','14005062-21',2022,'Enero',60,'USD',2160,733.224001,240,0,73.984138,0,34.897294,35.532667,2.278741,7.438274,0,0,0,0,0,0,0,141.860066,61.71309,0);</v>
      </c>
    </row>
    <row r="102" spans="1:30" x14ac:dyDescent="0.2">
      <c r="A102" t="str">
        <f>+'MBI DIRECTORIO'!A102</f>
        <v>VSR</v>
      </c>
      <c r="B102" t="str">
        <f>+'MBI DIRECTORIO'!B102</f>
        <v>80179-C</v>
      </c>
      <c r="C102" t="str">
        <f>+'MBI DIRECTORIO'!C102</f>
        <v>14005052-21</v>
      </c>
      <c r="D102">
        <f>+'MBI DIRECTORIO'!D102</f>
        <v>2022</v>
      </c>
      <c r="E102" t="str">
        <f>+'MBI DIRECTORIO'!E102</f>
        <v>Enero</v>
      </c>
      <c r="F102" s="5">
        <f>+'MBI DIRECTORIO'!F102</f>
        <v>45</v>
      </c>
      <c r="G102" t="str">
        <f>+'MBI DIRECTORIO'!G102</f>
        <v>USD</v>
      </c>
      <c r="H102" s="5">
        <f>+'MBI DIRECTORIO'!H102</f>
        <v>1620</v>
      </c>
      <c r="I102" s="5">
        <f>+'MBI DIRECTORIO'!I102</f>
        <v>756.27381213680371</v>
      </c>
      <c r="J102" s="5">
        <f>+'MBI DIRECTORIO'!J102</f>
        <v>180</v>
      </c>
      <c r="K102" s="5">
        <f>+'MBI DIRECTORIO'!K102</f>
        <v>0</v>
      </c>
      <c r="L102" s="5">
        <f>+'MBI DIRECTORIO'!L102</f>
        <v>55.488103423812092</v>
      </c>
      <c r="M102" s="5">
        <f>+'MBI DIRECTORIO'!M102</f>
        <v>0</v>
      </c>
      <c r="N102" s="5">
        <f>+'MBI DIRECTORIO'!N102</f>
        <v>26.172970408917784</v>
      </c>
      <c r="O102" s="5">
        <f>+'MBI DIRECTORIO'!O102</f>
        <v>26.649500537131857</v>
      </c>
      <c r="P102" s="5">
        <f>+'MBI DIRECTORIO'!P102</f>
        <v>1.7090559035673927</v>
      </c>
      <c r="Q102" s="5">
        <f>+'MBI DIRECTORIO'!Q102</f>
        <v>5.5787055409798336</v>
      </c>
      <c r="R102" s="5">
        <f>+'MBI DIRECTORIO'!R102</f>
        <v>0</v>
      </c>
      <c r="S102" s="5">
        <f>+'MBI DIRECTORIO'!S102</f>
        <v>0</v>
      </c>
      <c r="T102" s="5">
        <f>+'MBI DIRECTORIO'!T102</f>
        <v>0</v>
      </c>
      <c r="U102" s="5">
        <f>+'MBI DIRECTORIO'!U102</f>
        <v>0</v>
      </c>
      <c r="V102" s="5">
        <f>+'MBI DIRECTORIO'!V102</f>
        <v>0</v>
      </c>
      <c r="W102" s="5">
        <f>+'MBI DIRECTORIO'!W102</f>
        <v>0</v>
      </c>
      <c r="X102" s="5">
        <f>+'MBI DIRECTORIO'!X102</f>
        <v>0</v>
      </c>
      <c r="Y102" s="5">
        <f>+'MBI DIRECTORIO'!Y102</f>
        <v>106.39504985214562</v>
      </c>
      <c r="Z102" s="5">
        <f>+'MBI DIRECTORIO'!Z102</f>
        <v>46.284817461548741</v>
      </c>
      <c r="AA102" s="5">
        <f>+'MBI DIRECTORIO'!AA102</f>
        <v>0</v>
      </c>
      <c r="AB102" s="5" t="str">
        <f>+'MBI DIRECTORIO'!AG102</f>
        <v>CORCHOS, S.A.</v>
      </c>
      <c r="AD102" t="str">
        <f t="shared" si="3"/>
        <v>INSERT INTO TABLA_PRESUPUESTO_COMERCIAL VALUES ('VSR','80179-C','14005052-21',2022,'Enero',45,'USD',1620,756.273812,180,0,55.488103,0,26.17297,26.649501,1.709056,5.578706,0,0,0,0,0,0,0,106.39505,46.284817,0);</v>
      </c>
    </row>
    <row r="103" spans="1:30" x14ac:dyDescent="0.2">
      <c r="A103" t="str">
        <f>+'MBI DIRECTORIO'!A103</f>
        <v>VSR</v>
      </c>
      <c r="B103" t="str">
        <f>+'MBI DIRECTORIO'!B103</f>
        <v>80179-C</v>
      </c>
      <c r="C103" t="str">
        <f>+'MBI DIRECTORIO'!C103</f>
        <v>14002617-19</v>
      </c>
      <c r="D103">
        <f>+'MBI DIRECTORIO'!D103</f>
        <v>2022</v>
      </c>
      <c r="E103" t="str">
        <f>+'MBI DIRECTORIO'!E103</f>
        <v>Enero</v>
      </c>
      <c r="F103" s="5">
        <f>+'MBI DIRECTORIO'!F103</f>
        <v>30</v>
      </c>
      <c r="G103" t="str">
        <f>+'MBI DIRECTORIO'!G103</f>
        <v>USD</v>
      </c>
      <c r="H103" s="5">
        <f>+'MBI DIRECTORIO'!H103</f>
        <v>1080</v>
      </c>
      <c r="I103" s="5">
        <f>+'MBI DIRECTORIO'!I103</f>
        <v>389.40362599090764</v>
      </c>
      <c r="J103" s="5">
        <f>+'MBI DIRECTORIO'!J103</f>
        <v>120</v>
      </c>
      <c r="K103" s="5">
        <f>+'MBI DIRECTORIO'!K103</f>
        <v>0</v>
      </c>
      <c r="L103" s="5">
        <f>+'MBI DIRECTORIO'!L103</f>
        <v>36.992068949208061</v>
      </c>
      <c r="M103" s="5">
        <f>+'MBI DIRECTORIO'!M103</f>
        <v>0</v>
      </c>
      <c r="N103" s="5">
        <f>+'MBI DIRECTORIO'!N103</f>
        <v>17.448646939278522</v>
      </c>
      <c r="O103" s="5">
        <f>+'MBI DIRECTORIO'!O103</f>
        <v>17.766333691421238</v>
      </c>
      <c r="P103" s="5">
        <f>+'MBI DIRECTORIO'!P103</f>
        <v>1.1393706023782617</v>
      </c>
      <c r="Q103" s="5">
        <f>+'MBI DIRECTORIO'!Q103</f>
        <v>3.7191370273198889</v>
      </c>
      <c r="R103" s="5">
        <f>+'MBI DIRECTORIO'!R103</f>
        <v>0</v>
      </c>
      <c r="S103" s="5">
        <f>+'MBI DIRECTORIO'!S103</f>
        <v>0</v>
      </c>
      <c r="T103" s="5">
        <f>+'MBI DIRECTORIO'!T103</f>
        <v>0</v>
      </c>
      <c r="U103" s="5">
        <f>+'MBI DIRECTORIO'!U103</f>
        <v>0</v>
      </c>
      <c r="V103" s="5">
        <f>+'MBI DIRECTORIO'!V103</f>
        <v>0</v>
      </c>
      <c r="W103" s="5">
        <f>+'MBI DIRECTORIO'!W103</f>
        <v>0</v>
      </c>
      <c r="X103" s="5">
        <f>+'MBI DIRECTORIO'!X103</f>
        <v>0</v>
      </c>
      <c r="Y103" s="5">
        <f>+'MBI DIRECTORIO'!Y103</f>
        <v>70.930033234763741</v>
      </c>
      <c r="Z103" s="5">
        <f>+'MBI DIRECTORIO'!Z103</f>
        <v>30.856544974365825</v>
      </c>
      <c r="AA103" s="5">
        <f>+'MBI DIRECTORIO'!AA103</f>
        <v>0</v>
      </c>
      <c r="AB103" s="5" t="str">
        <f>+'MBI DIRECTORIO'!AG103</f>
        <v>CORCHOS, S.A.</v>
      </c>
      <c r="AD103" t="str">
        <f t="shared" si="3"/>
        <v>INSERT INTO TABLA_PRESUPUESTO_COMERCIAL VALUES ('VSR','80179-C','14002617-19',2022,'Enero',30,'USD',1080,389.403626,120,0,36.992069,0,17.448647,17.766334,1.139371,3.719137,0,0,0,0,0,0,0,70.930033,30.856545,0);</v>
      </c>
    </row>
    <row r="104" spans="1:30" x14ac:dyDescent="0.2">
      <c r="A104" t="str">
        <f>+'MBI DIRECTORIO'!A104</f>
        <v>VSR</v>
      </c>
      <c r="B104" t="str">
        <f>+'MBI DIRECTORIO'!B104</f>
        <v>80095-C</v>
      </c>
      <c r="C104" t="str">
        <f>+'MBI DIRECTORIO'!C104</f>
        <v>14004755-20</v>
      </c>
      <c r="D104">
        <f>+'MBI DIRECTORIO'!D104</f>
        <v>2022</v>
      </c>
      <c r="E104" t="str">
        <f>+'MBI DIRECTORIO'!E104</f>
        <v>Enero</v>
      </c>
      <c r="F104" s="5">
        <f>+'MBI DIRECTORIO'!F104</f>
        <v>528</v>
      </c>
      <c r="G104" t="str">
        <f>+'MBI DIRECTORIO'!G104</f>
        <v>USD</v>
      </c>
      <c r="H104" s="5">
        <f>+'MBI DIRECTORIO'!H104</f>
        <v>22176</v>
      </c>
      <c r="I104" s="5">
        <f>+'MBI DIRECTORIO'!I104</f>
        <v>9452.1319925488533</v>
      </c>
      <c r="J104" s="5">
        <f>+'MBI DIRECTORIO'!J104</f>
        <v>2112.0000000000005</v>
      </c>
      <c r="K104" s="5">
        <f>+'MBI DIRECTORIO'!K104</f>
        <v>3167.9999999999991</v>
      </c>
      <c r="L104" s="5">
        <f>+'MBI DIRECTORIO'!L104</f>
        <v>651.06041350606188</v>
      </c>
      <c r="M104" s="5">
        <f>+'MBI DIRECTORIO'!M104</f>
        <v>0</v>
      </c>
      <c r="N104" s="5">
        <f>+'MBI DIRECTORIO'!N104</f>
        <v>181.46258503401361</v>
      </c>
      <c r="O104" s="5">
        <f>+'MBI DIRECTORIO'!O104</f>
        <v>271.2585034013606</v>
      </c>
      <c r="P104" s="5">
        <f>+'MBI DIRECTORIO'!P104</f>
        <v>12.222222222222221</v>
      </c>
      <c r="Q104" s="5">
        <f>+'MBI DIRECTORIO'!Q104</f>
        <v>76.366280294301717</v>
      </c>
      <c r="R104" s="5">
        <f>+'MBI DIRECTORIO'!R104</f>
        <v>0</v>
      </c>
      <c r="S104" s="5">
        <f>+'MBI DIRECTORIO'!S104</f>
        <v>0</v>
      </c>
      <c r="T104" s="5">
        <f>+'MBI DIRECTORIO'!T104</f>
        <v>0</v>
      </c>
      <c r="U104" s="5">
        <f>+'MBI DIRECTORIO'!U104</f>
        <v>0</v>
      </c>
      <c r="V104" s="5">
        <f>+'MBI DIRECTORIO'!V104</f>
        <v>0</v>
      </c>
      <c r="W104" s="5">
        <f>+'MBI DIRECTORIO'!W104</f>
        <v>0</v>
      </c>
      <c r="X104" s="5">
        <f>+'MBI DIRECTORIO'!X104</f>
        <v>0</v>
      </c>
      <c r="Y104" s="5">
        <f>+'MBI DIRECTORIO'!Y104</f>
        <v>1084.3847825007367</v>
      </c>
      <c r="Z104" s="5">
        <f>+'MBI DIRECTORIO'!Z104</f>
        <v>543.07519154883846</v>
      </c>
      <c r="AA104" s="5">
        <f>+'MBI DIRECTORIO'!AA104</f>
        <v>0</v>
      </c>
      <c r="AB104" s="5" t="str">
        <f>+'MBI DIRECTORIO'!AG104</f>
        <v>Importadora Primex S.A. de C.V.</v>
      </c>
      <c r="AD104" t="str">
        <f t="shared" si="3"/>
        <v>INSERT INTO TABLA_PRESUPUESTO_COMERCIAL VALUES ('VSR','80095-C','14004755-20',2022,'Enero',528,'USD',22176,9452.131993,2112,3168,651.060414,0,181.462585,271.258503,12.222222,76.36628,0,0,0,0,0,0,0,1084.384783,543.075192,0);</v>
      </c>
    </row>
    <row r="105" spans="1:30" x14ac:dyDescent="0.2">
      <c r="A105" t="str">
        <f>+'MBI DIRECTORIO'!A105</f>
        <v>VSR</v>
      </c>
      <c r="B105" t="str">
        <f>+'MBI DIRECTORIO'!B105</f>
        <v>80027-C</v>
      </c>
      <c r="C105" t="str">
        <f>+'MBI DIRECTORIO'!C105</f>
        <v>14005098-20</v>
      </c>
      <c r="D105">
        <f>+'MBI DIRECTORIO'!D105</f>
        <v>2022</v>
      </c>
      <c r="E105" t="str">
        <f>+'MBI DIRECTORIO'!E105</f>
        <v>Enero</v>
      </c>
      <c r="F105" s="5">
        <f>+'MBI DIRECTORIO'!F105</f>
        <v>15</v>
      </c>
      <c r="G105" t="str">
        <f>+'MBI DIRECTORIO'!G105</f>
        <v>USD</v>
      </c>
      <c r="H105" s="5">
        <f>+'MBI DIRECTORIO'!H105</f>
        <v>540</v>
      </c>
      <c r="I105" s="5">
        <f>+'MBI DIRECTORIO'!I105</f>
        <v>238.90524114109286</v>
      </c>
      <c r="J105" s="5">
        <f>+'MBI DIRECTORIO'!J105</f>
        <v>60</v>
      </c>
      <c r="K105" s="5">
        <f>+'MBI DIRECTORIO'!K105</f>
        <v>0</v>
      </c>
      <c r="L105" s="5">
        <f>+'MBI DIRECTORIO'!L105</f>
        <v>18.496034474604031</v>
      </c>
      <c r="M105" s="5">
        <f>+'MBI DIRECTORIO'!M105</f>
        <v>0</v>
      </c>
      <c r="N105" s="5">
        <f>+'MBI DIRECTORIO'!N105</f>
        <v>8.7862318840579707</v>
      </c>
      <c r="O105" s="5">
        <f>+'MBI DIRECTORIO'!O105</f>
        <v>13.134057971014492</v>
      </c>
      <c r="P105" s="5">
        <f>+'MBI DIRECTORIO'!P105</f>
        <v>0.59178743961352653</v>
      </c>
      <c r="Q105" s="5">
        <f>+'MBI DIRECTORIO'!Q105</f>
        <v>1.8595685136599445</v>
      </c>
      <c r="R105" s="5">
        <f>+'MBI DIRECTORIO'!R105</f>
        <v>0</v>
      </c>
      <c r="S105" s="5">
        <f>+'MBI DIRECTORIO'!S105</f>
        <v>0</v>
      </c>
      <c r="T105" s="5">
        <f>+'MBI DIRECTORIO'!T105</f>
        <v>0</v>
      </c>
      <c r="U105" s="5">
        <f>+'MBI DIRECTORIO'!U105</f>
        <v>0</v>
      </c>
      <c r="V105" s="5">
        <f>+'MBI DIRECTORIO'!V105</f>
        <v>0</v>
      </c>
      <c r="W105" s="5">
        <f>+'MBI DIRECTORIO'!W105</f>
        <v>0</v>
      </c>
      <c r="X105" s="5">
        <f>+'MBI DIRECTORIO'!X105</f>
        <v>0</v>
      </c>
      <c r="Y105" s="5">
        <f>+'MBI DIRECTORIO'!Y105</f>
        <v>39.799918295528848</v>
      </c>
      <c r="Z105" s="5">
        <f>+'MBI DIRECTORIO'!Z105</f>
        <v>15.428272487182912</v>
      </c>
      <c r="AA105" s="5">
        <f>+'MBI DIRECTORIO'!AA105</f>
        <v>0</v>
      </c>
      <c r="AB105" s="5" t="str">
        <f>+'MBI DIRECTORIO'!AG105</f>
        <v>Viñas Y Vinos S.A. De C.V.</v>
      </c>
      <c r="AD105" t="str">
        <f t="shared" si="3"/>
        <v>INSERT INTO TABLA_PRESUPUESTO_COMERCIAL VALUES ('VSR','80027-C','14005098-20',2022,'Enero',15,'USD',540,238.905241,60,0,18.496034,0,8.786232,13.134058,0.591787,1.859569,0,0,0,0,0,0,0,39.799918,15.428272,0);</v>
      </c>
    </row>
    <row r="106" spans="1:30" x14ac:dyDescent="0.2">
      <c r="A106" t="str">
        <f>+'MBI DIRECTORIO'!A106</f>
        <v>VSR</v>
      </c>
      <c r="B106" t="str">
        <f>+'MBI DIRECTORIO'!B106</f>
        <v>80027-C</v>
      </c>
      <c r="C106" t="str">
        <f>+'MBI DIRECTORIO'!C106</f>
        <v>14005099-20</v>
      </c>
      <c r="D106">
        <f>+'MBI DIRECTORIO'!D106</f>
        <v>2022</v>
      </c>
      <c r="E106" t="str">
        <f>+'MBI DIRECTORIO'!E106</f>
        <v>Enero</v>
      </c>
      <c r="F106" s="5">
        <f>+'MBI DIRECTORIO'!F106</f>
        <v>15</v>
      </c>
      <c r="G106" t="str">
        <f>+'MBI DIRECTORIO'!G106</f>
        <v>USD</v>
      </c>
      <c r="H106" s="5">
        <f>+'MBI DIRECTORIO'!H106</f>
        <v>540</v>
      </c>
      <c r="I106" s="5">
        <f>+'MBI DIRECTORIO'!I106</f>
        <v>249.3720527122679</v>
      </c>
      <c r="J106" s="5">
        <f>+'MBI DIRECTORIO'!J106</f>
        <v>60</v>
      </c>
      <c r="K106" s="5">
        <f>+'MBI DIRECTORIO'!K106</f>
        <v>0</v>
      </c>
      <c r="L106" s="5">
        <f>+'MBI DIRECTORIO'!L106</f>
        <v>18.496034474604031</v>
      </c>
      <c r="M106" s="5">
        <f>+'MBI DIRECTORIO'!M106</f>
        <v>0</v>
      </c>
      <c r="N106" s="5">
        <f>+'MBI DIRECTORIO'!N106</f>
        <v>8.7862318840579707</v>
      </c>
      <c r="O106" s="5">
        <f>+'MBI DIRECTORIO'!O106</f>
        <v>13.134057971014492</v>
      </c>
      <c r="P106" s="5">
        <f>+'MBI DIRECTORIO'!P106</f>
        <v>0.59178743961352653</v>
      </c>
      <c r="Q106" s="5">
        <f>+'MBI DIRECTORIO'!Q106</f>
        <v>1.8595685136599445</v>
      </c>
      <c r="R106" s="5">
        <f>+'MBI DIRECTORIO'!R106</f>
        <v>0</v>
      </c>
      <c r="S106" s="5">
        <f>+'MBI DIRECTORIO'!S106</f>
        <v>0</v>
      </c>
      <c r="T106" s="5">
        <f>+'MBI DIRECTORIO'!T106</f>
        <v>0</v>
      </c>
      <c r="U106" s="5">
        <f>+'MBI DIRECTORIO'!U106</f>
        <v>0</v>
      </c>
      <c r="V106" s="5">
        <f>+'MBI DIRECTORIO'!V106</f>
        <v>0</v>
      </c>
      <c r="W106" s="5">
        <f>+'MBI DIRECTORIO'!W106</f>
        <v>0</v>
      </c>
      <c r="X106" s="5">
        <f>+'MBI DIRECTORIO'!X106</f>
        <v>0</v>
      </c>
      <c r="Y106" s="5">
        <f>+'MBI DIRECTORIO'!Y106</f>
        <v>39.799918295528848</v>
      </c>
      <c r="Z106" s="5">
        <f>+'MBI DIRECTORIO'!Z106</f>
        <v>15.428272487182912</v>
      </c>
      <c r="AA106" s="5">
        <f>+'MBI DIRECTORIO'!AA106</f>
        <v>0</v>
      </c>
      <c r="AB106" s="5" t="str">
        <f>+'MBI DIRECTORIO'!AG106</f>
        <v>Viñas Y Vinos S.A. De C.V.</v>
      </c>
      <c r="AD106" t="str">
        <f t="shared" si="3"/>
        <v>INSERT INTO TABLA_PRESUPUESTO_COMERCIAL VALUES ('VSR','80027-C','14005099-20',2022,'Enero',15,'USD',540,249.372053,60,0,18.496034,0,8.786232,13.134058,0.591787,1.859569,0,0,0,0,0,0,0,39.799918,15.428272,0);</v>
      </c>
    </row>
    <row r="107" spans="1:30" x14ac:dyDescent="0.2">
      <c r="A107" t="str">
        <f>+'MBI DIRECTORIO'!A107</f>
        <v>VSR</v>
      </c>
      <c r="B107" t="str">
        <f>+'MBI DIRECTORIO'!B107</f>
        <v>80101-C</v>
      </c>
      <c r="C107" t="str">
        <f>+'MBI DIRECTORIO'!C107</f>
        <v>14005144-18</v>
      </c>
      <c r="D107">
        <f>+'MBI DIRECTORIO'!D107</f>
        <v>2022</v>
      </c>
      <c r="E107" t="str">
        <f>+'MBI DIRECTORIO'!E107</f>
        <v>Enero</v>
      </c>
      <c r="F107" s="5">
        <f>+'MBI DIRECTORIO'!F107</f>
        <v>1.5</v>
      </c>
      <c r="G107" t="str">
        <f>+'MBI DIRECTORIO'!G107</f>
        <v>USD</v>
      </c>
      <c r="H107" s="5">
        <f>+'MBI DIRECTORIO'!H107</f>
        <v>144</v>
      </c>
      <c r="I107" s="5">
        <f>+'MBI DIRECTORIO'!I107</f>
        <v>71.204037580867606</v>
      </c>
      <c r="J107" s="5">
        <f>+'MBI DIRECTORIO'!J107</f>
        <v>2.3999999999999972</v>
      </c>
      <c r="K107" s="5">
        <f>+'MBI DIRECTORIO'!K107</f>
        <v>9.6000000000000014</v>
      </c>
      <c r="L107" s="5">
        <f>+'MBI DIRECTORIO'!L107</f>
        <v>1.8496034474604031</v>
      </c>
      <c r="M107" s="5">
        <f>+'MBI DIRECTORIO'!M107</f>
        <v>0</v>
      </c>
      <c r="N107" s="5">
        <f>+'MBI DIRECTORIO'!N107</f>
        <v>6.0241841491841495</v>
      </c>
      <c r="O107" s="5">
        <f>+'MBI DIRECTORIO'!O107</f>
        <v>3.8243006993006992</v>
      </c>
      <c r="P107" s="5">
        <f>+'MBI DIRECTORIO'!P107</f>
        <v>0.28554778554778554</v>
      </c>
      <c r="Q107" s="5">
        <f>+'MBI DIRECTORIO'!Q107</f>
        <v>0.49588493697598518</v>
      </c>
      <c r="R107" s="5">
        <f>+'MBI DIRECTORIO'!R107</f>
        <v>0</v>
      </c>
      <c r="S107" s="5">
        <f>+'MBI DIRECTORIO'!S107</f>
        <v>0</v>
      </c>
      <c r="T107" s="5">
        <f>+'MBI DIRECTORIO'!T107</f>
        <v>0</v>
      </c>
      <c r="U107" s="5">
        <f>+'MBI DIRECTORIO'!U107</f>
        <v>0</v>
      </c>
      <c r="V107" s="5">
        <f>+'MBI DIRECTORIO'!V107</f>
        <v>0</v>
      </c>
      <c r="W107" s="5">
        <f>+'MBI DIRECTORIO'!W107</f>
        <v>0</v>
      </c>
      <c r="X107" s="5">
        <f>+'MBI DIRECTORIO'!X107</f>
        <v>0</v>
      </c>
      <c r="Y107" s="5">
        <f>+'MBI DIRECTORIO'!Y107</f>
        <v>12.17274481972691</v>
      </c>
      <c r="Z107" s="5">
        <f>+'MBI DIRECTORIO'!Z107</f>
        <v>1.542827248718291</v>
      </c>
      <c r="AA107" s="5">
        <f>+'MBI DIRECTORIO'!AA107</f>
        <v>0</v>
      </c>
      <c r="AB107" s="5" t="str">
        <f>+'MBI DIRECTORIO'!AG107</f>
        <v>MENDEZ &amp; CO</v>
      </c>
      <c r="AD107" t="str">
        <f t="shared" si="3"/>
        <v>INSERT INTO TABLA_PRESUPUESTO_COMERCIAL VALUES ('VSR','80101-C','14005144-18',2022,'Enero',1.5,'USD',144,71.204038,2.4,9.6,1.849603,0,6.024184,3.824301,0.285548,0.495885,0,0,0,0,0,0,0,12.172745,1.542827,0);</v>
      </c>
    </row>
    <row r="108" spans="1:30" x14ac:dyDescent="0.2">
      <c r="A108" t="str">
        <f>+'MBI DIRECTORIO'!A108</f>
        <v>VSR</v>
      </c>
      <c r="B108" t="str">
        <f>+'MBI DIRECTORIO'!B108</f>
        <v>80101-C</v>
      </c>
      <c r="C108" t="str">
        <f>+'MBI DIRECTORIO'!C108</f>
        <v>14005083-20</v>
      </c>
      <c r="D108">
        <f>+'MBI DIRECTORIO'!D108</f>
        <v>2022</v>
      </c>
      <c r="E108" t="str">
        <f>+'MBI DIRECTORIO'!E108</f>
        <v>Enero</v>
      </c>
      <c r="F108" s="5">
        <f>+'MBI DIRECTORIO'!F108</f>
        <v>8.4</v>
      </c>
      <c r="G108" t="str">
        <f>+'MBI DIRECTORIO'!G108</f>
        <v>USD</v>
      </c>
      <c r="H108" s="5">
        <f>+'MBI DIRECTORIO'!H108</f>
        <v>310.8</v>
      </c>
      <c r="I108" s="5">
        <f>+'MBI DIRECTORIO'!I108</f>
        <v>134.53800713620916</v>
      </c>
      <c r="J108" s="5">
        <f>+'MBI DIRECTORIO'!J108</f>
        <v>6.7199999999999926</v>
      </c>
      <c r="K108" s="5">
        <f>+'MBI DIRECTORIO'!K108</f>
        <v>26.880000000000003</v>
      </c>
      <c r="L108" s="5">
        <f>+'MBI DIRECTORIO'!L108</f>
        <v>10.357779305778257</v>
      </c>
      <c r="M108" s="5">
        <f>+'MBI DIRECTORIO'!M108</f>
        <v>0</v>
      </c>
      <c r="N108" s="5">
        <f>+'MBI DIRECTORIO'!N108</f>
        <v>33.735431235431236</v>
      </c>
      <c r="O108" s="5">
        <f>+'MBI DIRECTORIO'!O108</f>
        <v>21.416083916083917</v>
      </c>
      <c r="P108" s="5">
        <f>+'MBI DIRECTORIO'!P108</f>
        <v>1.5990675990675991</v>
      </c>
      <c r="Q108" s="5">
        <f>+'MBI DIRECTORIO'!Q108</f>
        <v>1.070284988973168</v>
      </c>
      <c r="R108" s="5">
        <f>+'MBI DIRECTORIO'!R108</f>
        <v>0</v>
      </c>
      <c r="S108" s="5">
        <f>+'MBI DIRECTORIO'!S108</f>
        <v>0</v>
      </c>
      <c r="T108" s="5">
        <f>+'MBI DIRECTORIO'!T108</f>
        <v>0</v>
      </c>
      <c r="U108" s="5">
        <f>+'MBI DIRECTORIO'!U108</f>
        <v>0</v>
      </c>
      <c r="V108" s="5">
        <f>+'MBI DIRECTORIO'!V108</f>
        <v>0</v>
      </c>
      <c r="W108" s="5">
        <f>+'MBI DIRECTORIO'!W108</f>
        <v>0</v>
      </c>
      <c r="X108" s="5">
        <f>+'MBI DIRECTORIO'!X108</f>
        <v>0</v>
      </c>
      <c r="Y108" s="5">
        <f>+'MBI DIRECTORIO'!Y108</f>
        <v>66.460700332378366</v>
      </c>
      <c r="Z108" s="5">
        <f>+'MBI DIRECTORIO'!Z108</f>
        <v>8.6398325928224313</v>
      </c>
      <c r="AA108" s="5">
        <f>+'MBI DIRECTORIO'!AA108</f>
        <v>0</v>
      </c>
      <c r="AB108" s="5" t="str">
        <f>+'MBI DIRECTORIO'!AG108</f>
        <v>MENDEZ &amp; CO</v>
      </c>
      <c r="AD108" t="str">
        <f t="shared" si="3"/>
        <v>INSERT INTO TABLA_PRESUPUESTO_COMERCIAL VALUES ('VSR','80101-C','14005083-20',2022,'Enero',8.4,'USD',310.8,134.538007,6.72,26.88,10.357779,0,33.735431,21.416084,1.599068,1.070285,0,0,0,0,0,0,0,66.4607,8.639833,0);</v>
      </c>
    </row>
    <row r="109" spans="1:30" x14ac:dyDescent="0.2">
      <c r="A109" t="str">
        <f>+'MBI DIRECTORIO'!A109</f>
        <v>VSR</v>
      </c>
      <c r="B109" t="str">
        <f>+'MBI DIRECTORIO'!B109</f>
        <v>80101-C</v>
      </c>
      <c r="C109" t="str">
        <f>+'MBI DIRECTORIO'!C109</f>
        <v>14005084-20</v>
      </c>
      <c r="D109">
        <f>+'MBI DIRECTORIO'!D109</f>
        <v>2022</v>
      </c>
      <c r="E109" t="str">
        <f>+'MBI DIRECTORIO'!E109</f>
        <v>Enero</v>
      </c>
      <c r="F109" s="5">
        <f>+'MBI DIRECTORIO'!F109</f>
        <v>8.4</v>
      </c>
      <c r="G109" t="str">
        <f>+'MBI DIRECTORIO'!G109</f>
        <v>USD</v>
      </c>
      <c r="H109" s="5">
        <f>+'MBI DIRECTORIO'!H109</f>
        <v>310.8</v>
      </c>
      <c r="I109" s="5">
        <f>+'MBI DIRECTORIO'!I109</f>
        <v>122.785697295012</v>
      </c>
      <c r="J109" s="5">
        <f>+'MBI DIRECTORIO'!J109</f>
        <v>6.7199999999999926</v>
      </c>
      <c r="K109" s="5">
        <f>+'MBI DIRECTORIO'!K109</f>
        <v>26.880000000000003</v>
      </c>
      <c r="L109" s="5">
        <f>+'MBI DIRECTORIO'!L109</f>
        <v>10.357779305778257</v>
      </c>
      <c r="M109" s="5">
        <f>+'MBI DIRECTORIO'!M109</f>
        <v>0</v>
      </c>
      <c r="N109" s="5">
        <f>+'MBI DIRECTORIO'!N109</f>
        <v>33.735431235431236</v>
      </c>
      <c r="O109" s="5">
        <f>+'MBI DIRECTORIO'!O109</f>
        <v>21.416083916083917</v>
      </c>
      <c r="P109" s="5">
        <f>+'MBI DIRECTORIO'!P109</f>
        <v>1.5990675990675991</v>
      </c>
      <c r="Q109" s="5">
        <f>+'MBI DIRECTORIO'!Q109</f>
        <v>1.070284988973168</v>
      </c>
      <c r="R109" s="5">
        <f>+'MBI DIRECTORIO'!R109</f>
        <v>0</v>
      </c>
      <c r="S109" s="5">
        <f>+'MBI DIRECTORIO'!S109</f>
        <v>0</v>
      </c>
      <c r="T109" s="5">
        <f>+'MBI DIRECTORIO'!T109</f>
        <v>0</v>
      </c>
      <c r="U109" s="5">
        <f>+'MBI DIRECTORIO'!U109</f>
        <v>0</v>
      </c>
      <c r="V109" s="5">
        <f>+'MBI DIRECTORIO'!V109</f>
        <v>0</v>
      </c>
      <c r="W109" s="5">
        <f>+'MBI DIRECTORIO'!W109</f>
        <v>0</v>
      </c>
      <c r="X109" s="5">
        <f>+'MBI DIRECTORIO'!X109</f>
        <v>0</v>
      </c>
      <c r="Y109" s="5">
        <f>+'MBI DIRECTORIO'!Y109</f>
        <v>66.460700332378366</v>
      </c>
      <c r="Z109" s="5">
        <f>+'MBI DIRECTORIO'!Z109</f>
        <v>8.6398325928224313</v>
      </c>
      <c r="AA109" s="5">
        <f>+'MBI DIRECTORIO'!AA109</f>
        <v>0</v>
      </c>
      <c r="AB109" s="5" t="str">
        <f>+'MBI DIRECTORIO'!AG109</f>
        <v>MENDEZ &amp; CO</v>
      </c>
      <c r="AD109" t="str">
        <f t="shared" si="3"/>
        <v>INSERT INTO TABLA_PRESUPUESTO_COMERCIAL VALUES ('VSR','80101-C','14005084-20',2022,'Enero',8.4,'USD',310.8,122.785697,6.72,26.88,10.357779,0,33.735431,21.416084,1.599068,1.070285,0,0,0,0,0,0,0,66.4607,8.639833,0);</v>
      </c>
    </row>
    <row r="110" spans="1:30" x14ac:dyDescent="0.2">
      <c r="A110" t="str">
        <f>+'MBI DIRECTORIO'!A110</f>
        <v>VSR</v>
      </c>
      <c r="B110" t="str">
        <f>+'MBI DIRECTORIO'!B110</f>
        <v>80101-C</v>
      </c>
      <c r="C110" t="str">
        <f>+'MBI DIRECTORIO'!C110</f>
        <v>14005085-20</v>
      </c>
      <c r="D110">
        <f>+'MBI DIRECTORIO'!D110</f>
        <v>2022</v>
      </c>
      <c r="E110" t="str">
        <f>+'MBI DIRECTORIO'!E110</f>
        <v>Enero</v>
      </c>
      <c r="F110" s="5">
        <f>+'MBI DIRECTORIO'!F110</f>
        <v>8.4</v>
      </c>
      <c r="G110" t="str">
        <f>+'MBI DIRECTORIO'!G110</f>
        <v>USD</v>
      </c>
      <c r="H110" s="5">
        <f>+'MBI DIRECTORIO'!H110</f>
        <v>310.8</v>
      </c>
      <c r="I110" s="5">
        <f>+'MBI DIRECTORIO'!I110</f>
        <v>127.80482581128965</v>
      </c>
      <c r="J110" s="5">
        <f>+'MBI DIRECTORIO'!J110</f>
        <v>6.7199999999999926</v>
      </c>
      <c r="K110" s="5">
        <f>+'MBI DIRECTORIO'!K110</f>
        <v>26.880000000000003</v>
      </c>
      <c r="L110" s="5">
        <f>+'MBI DIRECTORIO'!L110</f>
        <v>10.357779305778257</v>
      </c>
      <c r="M110" s="5">
        <f>+'MBI DIRECTORIO'!M110</f>
        <v>0</v>
      </c>
      <c r="N110" s="5">
        <f>+'MBI DIRECTORIO'!N110</f>
        <v>33.735431235431236</v>
      </c>
      <c r="O110" s="5">
        <f>+'MBI DIRECTORIO'!O110</f>
        <v>21.416083916083917</v>
      </c>
      <c r="P110" s="5">
        <f>+'MBI DIRECTORIO'!P110</f>
        <v>1.5990675990675991</v>
      </c>
      <c r="Q110" s="5">
        <f>+'MBI DIRECTORIO'!Q110</f>
        <v>1.070284988973168</v>
      </c>
      <c r="R110" s="5">
        <f>+'MBI DIRECTORIO'!R110</f>
        <v>0</v>
      </c>
      <c r="S110" s="5">
        <f>+'MBI DIRECTORIO'!S110</f>
        <v>0</v>
      </c>
      <c r="T110" s="5">
        <f>+'MBI DIRECTORIO'!T110</f>
        <v>0</v>
      </c>
      <c r="U110" s="5">
        <f>+'MBI DIRECTORIO'!U110</f>
        <v>0</v>
      </c>
      <c r="V110" s="5">
        <f>+'MBI DIRECTORIO'!V110</f>
        <v>0</v>
      </c>
      <c r="W110" s="5">
        <f>+'MBI DIRECTORIO'!W110</f>
        <v>0</v>
      </c>
      <c r="X110" s="5">
        <f>+'MBI DIRECTORIO'!X110</f>
        <v>0</v>
      </c>
      <c r="Y110" s="5">
        <f>+'MBI DIRECTORIO'!Y110</f>
        <v>66.460700332378366</v>
      </c>
      <c r="Z110" s="5">
        <f>+'MBI DIRECTORIO'!Z110</f>
        <v>8.6398325928224313</v>
      </c>
      <c r="AA110" s="5">
        <f>+'MBI DIRECTORIO'!AA110</f>
        <v>0</v>
      </c>
      <c r="AB110" s="5" t="str">
        <f>+'MBI DIRECTORIO'!AG110</f>
        <v>MENDEZ &amp; CO</v>
      </c>
      <c r="AD110" t="str">
        <f t="shared" si="3"/>
        <v>INSERT INTO TABLA_PRESUPUESTO_COMERCIAL VALUES ('VSR','80101-C','14005085-20',2022,'Enero',8.4,'USD',310.8,127.804826,6.72,26.88,10.357779,0,33.735431,21.416084,1.599068,1.070285,0,0,0,0,0,0,0,66.4607,8.639833,0);</v>
      </c>
    </row>
    <row r="111" spans="1:30" x14ac:dyDescent="0.2">
      <c r="A111" t="str">
        <f>+'MBI DIRECTORIO'!A111</f>
        <v>VSR</v>
      </c>
      <c r="B111" t="str">
        <f>+'MBI DIRECTORIO'!B111</f>
        <v>80144-C</v>
      </c>
      <c r="C111" t="str">
        <f>+'MBI DIRECTORIO'!C111</f>
        <v>14004838-16</v>
      </c>
      <c r="D111">
        <f>+'MBI DIRECTORIO'!D111</f>
        <v>2022</v>
      </c>
      <c r="E111" t="str">
        <f>+'MBI DIRECTORIO'!E111</f>
        <v>Enero</v>
      </c>
      <c r="F111" s="5">
        <f>+'MBI DIRECTORIO'!F111</f>
        <v>4.5</v>
      </c>
      <c r="G111" t="str">
        <f>+'MBI DIRECTORIO'!G111</f>
        <v>USD</v>
      </c>
      <c r="H111" s="5">
        <f>+'MBI DIRECTORIO'!H111</f>
        <v>315</v>
      </c>
      <c r="I111" s="5">
        <f>+'MBI DIRECTORIO'!I111</f>
        <v>123.55246445429208</v>
      </c>
      <c r="J111" s="5">
        <f>+'MBI DIRECTORIO'!J111</f>
        <v>0</v>
      </c>
      <c r="K111" s="5">
        <f>+'MBI DIRECTORIO'!K111</f>
        <v>31.5</v>
      </c>
      <c r="L111" s="5">
        <f>+'MBI DIRECTORIO'!L111</f>
        <v>5.5488103423812092</v>
      </c>
      <c r="M111" s="5">
        <f>+'MBI DIRECTORIO'!M111</f>
        <v>0</v>
      </c>
      <c r="N111" s="5">
        <f>+'MBI DIRECTORIO'!N111</f>
        <v>1.4270833333333335</v>
      </c>
      <c r="O111" s="5">
        <f>+'MBI DIRECTORIO'!O111</f>
        <v>0</v>
      </c>
      <c r="P111" s="5">
        <f>+'MBI DIRECTORIO'!P111</f>
        <v>0.20416666666666666</v>
      </c>
      <c r="Q111" s="5">
        <f>+'MBI DIRECTORIO'!Q111</f>
        <v>1.0847482996349675</v>
      </c>
      <c r="R111" s="5">
        <f>+'MBI DIRECTORIO'!R111</f>
        <v>0</v>
      </c>
      <c r="S111" s="5">
        <f>+'MBI DIRECTORIO'!S111</f>
        <v>0</v>
      </c>
      <c r="T111" s="5">
        <f>+'MBI DIRECTORIO'!T111</f>
        <v>0</v>
      </c>
      <c r="U111" s="5">
        <f>+'MBI DIRECTORIO'!U111</f>
        <v>0</v>
      </c>
      <c r="V111" s="5">
        <f>+'MBI DIRECTORIO'!V111</f>
        <v>0</v>
      </c>
      <c r="W111" s="5">
        <f>+'MBI DIRECTORIO'!W111</f>
        <v>0</v>
      </c>
      <c r="X111" s="5">
        <f>+'MBI DIRECTORIO'!X111</f>
        <v>0</v>
      </c>
      <c r="Y111" s="5">
        <f>+'MBI DIRECTORIO'!Y111</f>
        <v>7.3444800457898411</v>
      </c>
      <c r="Z111" s="5">
        <f>+'MBI DIRECTORIO'!Z111</f>
        <v>4.6284817461548737</v>
      </c>
      <c r="AA111" s="5">
        <f>+'MBI DIRECTORIO'!AA111</f>
        <v>0</v>
      </c>
      <c r="AB111" s="5" t="str">
        <f>+'MBI DIRECTORIO'!AG111</f>
        <v>MICRUS SA</v>
      </c>
      <c r="AD111" t="str">
        <f t="shared" si="3"/>
        <v>INSERT INTO TABLA_PRESUPUESTO_COMERCIAL VALUES ('VSR','80144-C','14004838-16',2022,'Enero',4.5,'USD',315,123.552464,0,31.5,5.54881,0,1.427083,0,0.204167,1.084748,0,0,0,0,0,0,0,7.34448,4.628482,0);</v>
      </c>
    </row>
    <row r="112" spans="1:30" x14ac:dyDescent="0.2">
      <c r="A112" t="str">
        <f>+'MBI DIRECTORIO'!A112</f>
        <v>VSR</v>
      </c>
      <c r="B112" t="str">
        <f>+'MBI DIRECTORIO'!B112</f>
        <v>80144-C</v>
      </c>
      <c r="C112" t="str">
        <f>+'MBI DIRECTORIO'!C112</f>
        <v>14004839-16</v>
      </c>
      <c r="D112">
        <f>+'MBI DIRECTORIO'!D112</f>
        <v>2022</v>
      </c>
      <c r="E112" t="str">
        <f>+'MBI DIRECTORIO'!E112</f>
        <v>Enero</v>
      </c>
      <c r="F112" s="5">
        <f>+'MBI DIRECTORIO'!F112</f>
        <v>4.5</v>
      </c>
      <c r="G112" t="str">
        <f>+'MBI DIRECTORIO'!G112</f>
        <v>USD</v>
      </c>
      <c r="H112" s="5">
        <f>+'MBI DIRECTORIO'!H112</f>
        <v>315</v>
      </c>
      <c r="I112" s="5">
        <f>+'MBI DIRECTORIO'!I112</f>
        <v>180.98865157320188</v>
      </c>
      <c r="J112" s="5">
        <f>+'MBI DIRECTORIO'!J112</f>
        <v>0</v>
      </c>
      <c r="K112" s="5">
        <f>+'MBI DIRECTORIO'!K112</f>
        <v>31.5</v>
      </c>
      <c r="L112" s="5">
        <f>+'MBI DIRECTORIO'!L112</f>
        <v>5.5488103423812092</v>
      </c>
      <c r="M112" s="5">
        <f>+'MBI DIRECTORIO'!M112</f>
        <v>0</v>
      </c>
      <c r="N112" s="5">
        <f>+'MBI DIRECTORIO'!N112</f>
        <v>1.4270833333333335</v>
      </c>
      <c r="O112" s="5">
        <f>+'MBI DIRECTORIO'!O112</f>
        <v>0</v>
      </c>
      <c r="P112" s="5">
        <f>+'MBI DIRECTORIO'!P112</f>
        <v>0.20416666666666666</v>
      </c>
      <c r="Q112" s="5">
        <f>+'MBI DIRECTORIO'!Q112</f>
        <v>1.0847482996349675</v>
      </c>
      <c r="R112" s="5">
        <f>+'MBI DIRECTORIO'!R112</f>
        <v>0</v>
      </c>
      <c r="S112" s="5">
        <f>+'MBI DIRECTORIO'!S112</f>
        <v>0</v>
      </c>
      <c r="T112" s="5">
        <f>+'MBI DIRECTORIO'!T112</f>
        <v>0</v>
      </c>
      <c r="U112" s="5">
        <f>+'MBI DIRECTORIO'!U112</f>
        <v>0</v>
      </c>
      <c r="V112" s="5">
        <f>+'MBI DIRECTORIO'!V112</f>
        <v>0</v>
      </c>
      <c r="W112" s="5">
        <f>+'MBI DIRECTORIO'!W112</f>
        <v>0</v>
      </c>
      <c r="X112" s="5">
        <f>+'MBI DIRECTORIO'!X112</f>
        <v>0</v>
      </c>
      <c r="Y112" s="5">
        <f>+'MBI DIRECTORIO'!Y112</f>
        <v>7.3444800457898411</v>
      </c>
      <c r="Z112" s="5">
        <f>+'MBI DIRECTORIO'!Z112</f>
        <v>4.6284817461548737</v>
      </c>
      <c r="AA112" s="5">
        <f>+'MBI DIRECTORIO'!AA112</f>
        <v>0</v>
      </c>
      <c r="AB112" s="5" t="str">
        <f>+'MBI DIRECTORIO'!AG112</f>
        <v>MICRUS SA</v>
      </c>
      <c r="AD112" t="str">
        <f t="shared" si="3"/>
        <v>INSERT INTO TABLA_PRESUPUESTO_COMERCIAL VALUES ('VSR','80144-C','14004839-16',2022,'Enero',4.5,'USD',315,180.988652,0,31.5,5.54881,0,1.427083,0,0.204167,1.084748,0,0,0,0,0,0,0,7.34448,4.628482,0);</v>
      </c>
    </row>
    <row r="113" spans="1:30" x14ac:dyDescent="0.2">
      <c r="A113" t="str">
        <f>+'MBI DIRECTORIO'!A113</f>
        <v>VSR</v>
      </c>
      <c r="B113" t="str">
        <f>+'MBI DIRECTORIO'!B113</f>
        <v>80144-C</v>
      </c>
      <c r="C113" t="str">
        <f>+'MBI DIRECTORIO'!C113</f>
        <v>14003979-19</v>
      </c>
      <c r="D113">
        <f>+'MBI DIRECTORIO'!D113</f>
        <v>2022</v>
      </c>
      <c r="E113" t="str">
        <f>+'MBI DIRECTORIO'!E113</f>
        <v>Enero</v>
      </c>
      <c r="F113" s="5">
        <f>+'MBI DIRECTORIO'!F113</f>
        <v>11.25</v>
      </c>
      <c r="G113" t="str">
        <f>+'MBI DIRECTORIO'!G113</f>
        <v>USD</v>
      </c>
      <c r="H113" s="5">
        <f>+'MBI DIRECTORIO'!H113</f>
        <v>303.75</v>
      </c>
      <c r="I113" s="5">
        <f>+'MBI DIRECTORIO'!I113</f>
        <v>176.12354869950934</v>
      </c>
      <c r="J113" s="5">
        <f>+'MBI DIRECTORIO'!J113</f>
        <v>0</v>
      </c>
      <c r="K113" s="5">
        <f>+'MBI DIRECTORIO'!K113</f>
        <v>0</v>
      </c>
      <c r="L113" s="5">
        <f>+'MBI DIRECTORIO'!L113</f>
        <v>13.872025855953023</v>
      </c>
      <c r="M113" s="5">
        <f>+'MBI DIRECTORIO'!M113</f>
        <v>0</v>
      </c>
      <c r="N113" s="5">
        <f>+'MBI DIRECTORIO'!N113</f>
        <v>3.567708333333333</v>
      </c>
      <c r="O113" s="5">
        <f>+'MBI DIRECTORIO'!O113</f>
        <v>0</v>
      </c>
      <c r="P113" s="5">
        <f>+'MBI DIRECTORIO'!P113</f>
        <v>0.51041666666666663</v>
      </c>
      <c r="Q113" s="5">
        <f>+'MBI DIRECTORIO'!Q113</f>
        <v>1.0460072889337186</v>
      </c>
      <c r="R113" s="5">
        <f>+'MBI DIRECTORIO'!R113</f>
        <v>0</v>
      </c>
      <c r="S113" s="5">
        <f>+'MBI DIRECTORIO'!S113</f>
        <v>0</v>
      </c>
      <c r="T113" s="5">
        <f>+'MBI DIRECTORIO'!T113</f>
        <v>0</v>
      </c>
      <c r="U113" s="5">
        <f>+'MBI DIRECTORIO'!U113</f>
        <v>0</v>
      </c>
      <c r="V113" s="5">
        <f>+'MBI DIRECTORIO'!V113</f>
        <v>0</v>
      </c>
      <c r="W113" s="5">
        <f>+'MBI DIRECTORIO'!W113</f>
        <v>0</v>
      </c>
      <c r="X113" s="5">
        <f>+'MBI DIRECTORIO'!X113</f>
        <v>0</v>
      </c>
      <c r="Y113" s="5">
        <f>+'MBI DIRECTORIO'!Y113</f>
        <v>16.695336654320904</v>
      </c>
      <c r="Z113" s="5">
        <f>+'MBI DIRECTORIO'!Z113</f>
        <v>11.571204365387185</v>
      </c>
      <c r="AA113" s="5">
        <f>+'MBI DIRECTORIO'!AA113</f>
        <v>0</v>
      </c>
      <c r="AB113" s="5" t="str">
        <f>+'MBI DIRECTORIO'!AG113</f>
        <v>MICRUS SA</v>
      </c>
      <c r="AD113" t="str">
        <f t="shared" si="3"/>
        <v>INSERT INTO TABLA_PRESUPUESTO_COMERCIAL VALUES ('VSR','80144-C','14003979-19',2022,'Enero',11.25,'USD',303.75,176.123549,0,0,13.872026,0,3.567708,0,0.510417,1.046007,0,0,0,0,0,0,0,16.695337,11.571204,0);</v>
      </c>
    </row>
    <row r="114" spans="1:30" x14ac:dyDescent="0.2">
      <c r="A114" t="str">
        <f>+'MBI DIRECTORIO'!A114</f>
        <v>VSR</v>
      </c>
      <c r="B114" t="str">
        <f>+'MBI DIRECTORIO'!B114</f>
        <v>80144-C</v>
      </c>
      <c r="C114" t="str">
        <f>+'MBI DIRECTORIO'!C114</f>
        <v>14003980-19</v>
      </c>
      <c r="D114">
        <f>+'MBI DIRECTORIO'!D114</f>
        <v>2022</v>
      </c>
      <c r="E114" t="str">
        <f>+'MBI DIRECTORIO'!E114</f>
        <v>Enero</v>
      </c>
      <c r="F114" s="5">
        <f>+'MBI DIRECTORIO'!F114</f>
        <v>11.25</v>
      </c>
      <c r="G114" t="str">
        <f>+'MBI DIRECTORIO'!G114</f>
        <v>USD</v>
      </c>
      <c r="H114" s="5">
        <f>+'MBI DIRECTORIO'!H114</f>
        <v>303.75</v>
      </c>
      <c r="I114" s="5">
        <f>+'MBI DIRECTORIO'!I114</f>
        <v>186.01307087789067</v>
      </c>
      <c r="J114" s="5">
        <f>+'MBI DIRECTORIO'!J114</f>
        <v>0</v>
      </c>
      <c r="K114" s="5">
        <f>+'MBI DIRECTORIO'!K114</f>
        <v>0</v>
      </c>
      <c r="L114" s="5">
        <f>+'MBI DIRECTORIO'!L114</f>
        <v>13.872025855953023</v>
      </c>
      <c r="M114" s="5">
        <f>+'MBI DIRECTORIO'!M114</f>
        <v>0</v>
      </c>
      <c r="N114" s="5">
        <f>+'MBI DIRECTORIO'!N114</f>
        <v>3.567708333333333</v>
      </c>
      <c r="O114" s="5">
        <f>+'MBI DIRECTORIO'!O114</f>
        <v>0</v>
      </c>
      <c r="P114" s="5">
        <f>+'MBI DIRECTORIO'!P114</f>
        <v>0.51041666666666663</v>
      </c>
      <c r="Q114" s="5">
        <f>+'MBI DIRECTORIO'!Q114</f>
        <v>1.0460072889337186</v>
      </c>
      <c r="R114" s="5">
        <f>+'MBI DIRECTORIO'!R114</f>
        <v>0</v>
      </c>
      <c r="S114" s="5">
        <f>+'MBI DIRECTORIO'!S114</f>
        <v>0</v>
      </c>
      <c r="T114" s="5">
        <f>+'MBI DIRECTORIO'!T114</f>
        <v>0</v>
      </c>
      <c r="U114" s="5">
        <f>+'MBI DIRECTORIO'!U114</f>
        <v>0</v>
      </c>
      <c r="V114" s="5">
        <f>+'MBI DIRECTORIO'!V114</f>
        <v>0</v>
      </c>
      <c r="W114" s="5">
        <f>+'MBI DIRECTORIO'!W114</f>
        <v>0</v>
      </c>
      <c r="X114" s="5">
        <f>+'MBI DIRECTORIO'!X114</f>
        <v>0</v>
      </c>
      <c r="Y114" s="5">
        <f>+'MBI DIRECTORIO'!Y114</f>
        <v>16.695336654320904</v>
      </c>
      <c r="Z114" s="5">
        <f>+'MBI DIRECTORIO'!Z114</f>
        <v>11.571204365387185</v>
      </c>
      <c r="AA114" s="5">
        <f>+'MBI DIRECTORIO'!AA114</f>
        <v>0</v>
      </c>
      <c r="AB114" s="5" t="str">
        <f>+'MBI DIRECTORIO'!AG114</f>
        <v>MICRUS SA</v>
      </c>
      <c r="AD114" t="str">
        <f t="shared" si="3"/>
        <v>INSERT INTO TABLA_PRESUPUESTO_COMERCIAL VALUES ('VSR','80144-C','14003980-19',2022,'Enero',11.25,'USD',303.75,186.013071,0,0,13.872026,0,3.567708,0,0.510417,1.046007,0,0,0,0,0,0,0,16.695337,11.571204,0);</v>
      </c>
    </row>
    <row r="115" spans="1:30" x14ac:dyDescent="0.2">
      <c r="A115" t="str">
        <f>+'MBI DIRECTORIO'!A115</f>
        <v>VSR</v>
      </c>
      <c r="B115" t="str">
        <f>+'MBI DIRECTORIO'!B115</f>
        <v>80144-C</v>
      </c>
      <c r="C115" t="str">
        <f>+'MBI DIRECTORIO'!C115</f>
        <v>14003901-17</v>
      </c>
      <c r="D115">
        <f>+'MBI DIRECTORIO'!D115</f>
        <v>2022</v>
      </c>
      <c r="E115" t="str">
        <f>+'MBI DIRECTORIO'!E115</f>
        <v>Enero</v>
      </c>
      <c r="F115" s="5">
        <f>+'MBI DIRECTORIO'!F115</f>
        <v>11.25</v>
      </c>
      <c r="G115" t="str">
        <f>+'MBI DIRECTORIO'!G115</f>
        <v>USD</v>
      </c>
      <c r="H115" s="5">
        <f>+'MBI DIRECTORIO'!H115</f>
        <v>303.75</v>
      </c>
      <c r="I115" s="5">
        <f>+'MBI DIRECTORIO'!I115</f>
        <v>162.81941149482361</v>
      </c>
      <c r="J115" s="5">
        <f>+'MBI DIRECTORIO'!J115</f>
        <v>0</v>
      </c>
      <c r="K115" s="5">
        <f>+'MBI DIRECTORIO'!K115</f>
        <v>0</v>
      </c>
      <c r="L115" s="5">
        <f>+'MBI DIRECTORIO'!L115</f>
        <v>13.872025855953023</v>
      </c>
      <c r="M115" s="5">
        <f>+'MBI DIRECTORIO'!M115</f>
        <v>0</v>
      </c>
      <c r="N115" s="5">
        <f>+'MBI DIRECTORIO'!N115</f>
        <v>3.567708333333333</v>
      </c>
      <c r="O115" s="5">
        <f>+'MBI DIRECTORIO'!O115</f>
        <v>0</v>
      </c>
      <c r="P115" s="5">
        <f>+'MBI DIRECTORIO'!P115</f>
        <v>0.51041666666666663</v>
      </c>
      <c r="Q115" s="5">
        <f>+'MBI DIRECTORIO'!Q115</f>
        <v>1.0460072889337186</v>
      </c>
      <c r="R115" s="5">
        <f>+'MBI DIRECTORIO'!R115</f>
        <v>0</v>
      </c>
      <c r="S115" s="5">
        <f>+'MBI DIRECTORIO'!S115</f>
        <v>0</v>
      </c>
      <c r="T115" s="5">
        <f>+'MBI DIRECTORIO'!T115</f>
        <v>0</v>
      </c>
      <c r="U115" s="5">
        <f>+'MBI DIRECTORIO'!U115</f>
        <v>0</v>
      </c>
      <c r="V115" s="5">
        <f>+'MBI DIRECTORIO'!V115</f>
        <v>0</v>
      </c>
      <c r="W115" s="5">
        <f>+'MBI DIRECTORIO'!W115</f>
        <v>0</v>
      </c>
      <c r="X115" s="5">
        <f>+'MBI DIRECTORIO'!X115</f>
        <v>0</v>
      </c>
      <c r="Y115" s="5">
        <f>+'MBI DIRECTORIO'!Y115</f>
        <v>16.695336654320904</v>
      </c>
      <c r="Z115" s="5">
        <f>+'MBI DIRECTORIO'!Z115</f>
        <v>11.571204365387185</v>
      </c>
      <c r="AA115" s="5">
        <f>+'MBI DIRECTORIO'!AA115</f>
        <v>0</v>
      </c>
      <c r="AB115" s="5" t="str">
        <f>+'MBI DIRECTORIO'!AG115</f>
        <v>MICRUS SA</v>
      </c>
      <c r="AD115" t="str">
        <f t="shared" si="3"/>
        <v>INSERT INTO TABLA_PRESUPUESTO_COMERCIAL VALUES ('VSR','80144-C','14003901-17',2022,'Enero',11.25,'USD',303.75,162.819411,0,0,13.872026,0,3.567708,0,0.510417,1.046007,0,0,0,0,0,0,0,16.695337,11.571204,0);</v>
      </c>
    </row>
    <row r="116" spans="1:30" x14ac:dyDescent="0.2">
      <c r="A116" t="str">
        <f>+'MBI DIRECTORIO'!A116</f>
        <v>VSR</v>
      </c>
      <c r="B116" t="str">
        <f>+'MBI DIRECTORIO'!B116</f>
        <v>80144-C</v>
      </c>
      <c r="C116" t="str">
        <f>+'MBI DIRECTORIO'!C116</f>
        <v>14004335-16</v>
      </c>
      <c r="D116">
        <f>+'MBI DIRECTORIO'!D116</f>
        <v>2022</v>
      </c>
      <c r="E116" t="str">
        <f>+'MBI DIRECTORIO'!E116</f>
        <v>Enero</v>
      </c>
      <c r="F116" s="5">
        <f>+'MBI DIRECTORIO'!F116</f>
        <v>11.25</v>
      </c>
      <c r="G116" t="str">
        <f>+'MBI DIRECTORIO'!G116</f>
        <v>USD</v>
      </c>
      <c r="H116" s="5">
        <f>+'MBI DIRECTORIO'!H116</f>
        <v>303.75</v>
      </c>
      <c r="I116" s="5">
        <f>+'MBI DIRECTORIO'!I116</f>
        <v>202.56587853257204</v>
      </c>
      <c r="J116" s="5">
        <f>+'MBI DIRECTORIO'!J116</f>
        <v>0</v>
      </c>
      <c r="K116" s="5">
        <f>+'MBI DIRECTORIO'!K116</f>
        <v>0</v>
      </c>
      <c r="L116" s="5">
        <f>+'MBI DIRECTORIO'!L116</f>
        <v>13.872025855953023</v>
      </c>
      <c r="M116" s="5">
        <f>+'MBI DIRECTORIO'!M116</f>
        <v>0</v>
      </c>
      <c r="N116" s="5">
        <f>+'MBI DIRECTORIO'!N116</f>
        <v>3.567708333333333</v>
      </c>
      <c r="O116" s="5">
        <f>+'MBI DIRECTORIO'!O116</f>
        <v>0</v>
      </c>
      <c r="P116" s="5">
        <f>+'MBI DIRECTORIO'!P116</f>
        <v>0.51041666666666663</v>
      </c>
      <c r="Q116" s="5">
        <f>+'MBI DIRECTORIO'!Q116</f>
        <v>1.0460072889337186</v>
      </c>
      <c r="R116" s="5">
        <f>+'MBI DIRECTORIO'!R116</f>
        <v>0</v>
      </c>
      <c r="S116" s="5">
        <f>+'MBI DIRECTORIO'!S116</f>
        <v>0</v>
      </c>
      <c r="T116" s="5">
        <f>+'MBI DIRECTORIO'!T116</f>
        <v>0</v>
      </c>
      <c r="U116" s="5">
        <f>+'MBI DIRECTORIO'!U116</f>
        <v>0</v>
      </c>
      <c r="V116" s="5">
        <f>+'MBI DIRECTORIO'!V116</f>
        <v>0</v>
      </c>
      <c r="W116" s="5">
        <f>+'MBI DIRECTORIO'!W116</f>
        <v>0</v>
      </c>
      <c r="X116" s="5">
        <f>+'MBI DIRECTORIO'!X116</f>
        <v>0</v>
      </c>
      <c r="Y116" s="5">
        <f>+'MBI DIRECTORIO'!Y116</f>
        <v>16.695336654320904</v>
      </c>
      <c r="Z116" s="5">
        <f>+'MBI DIRECTORIO'!Z116</f>
        <v>11.571204365387185</v>
      </c>
      <c r="AA116" s="5">
        <f>+'MBI DIRECTORIO'!AA116</f>
        <v>0</v>
      </c>
      <c r="AB116" s="5" t="str">
        <f>+'MBI DIRECTORIO'!AG116</f>
        <v>MICRUS SA</v>
      </c>
      <c r="AD116" t="str">
        <f t="shared" si="3"/>
        <v>INSERT INTO TABLA_PRESUPUESTO_COMERCIAL VALUES ('VSR','80144-C','14004335-16',2022,'Enero',11.25,'USD',303.75,202.565879,0,0,13.872026,0,3.567708,0,0.510417,1.046007,0,0,0,0,0,0,0,16.695337,11.571204,0);</v>
      </c>
    </row>
    <row r="117" spans="1:30" x14ac:dyDescent="0.2">
      <c r="A117" t="str">
        <f>+'MBI DIRECTORIO'!A117</f>
        <v>VSR</v>
      </c>
      <c r="B117" t="str">
        <f>+'MBI DIRECTORIO'!B117</f>
        <v>80228-C</v>
      </c>
      <c r="C117" t="str">
        <f>+'MBI DIRECTORIO'!C117</f>
        <v>14005149-20</v>
      </c>
      <c r="D117">
        <f>+'MBI DIRECTORIO'!D117</f>
        <v>2022</v>
      </c>
      <c r="E117" t="str">
        <f>+'MBI DIRECTORIO'!E117</f>
        <v>Enero</v>
      </c>
      <c r="F117" s="5">
        <f>+'MBI DIRECTORIO'!F117</f>
        <v>22.5</v>
      </c>
      <c r="G117" t="str">
        <f>+'MBI DIRECTORIO'!G117</f>
        <v>USD</v>
      </c>
      <c r="H117" s="5">
        <f>+'MBI DIRECTORIO'!H117</f>
        <v>607.5</v>
      </c>
      <c r="I117" s="5">
        <f>+'MBI DIRECTORIO'!I117</f>
        <v>415.88709111172705</v>
      </c>
      <c r="J117" s="5">
        <f>+'MBI DIRECTORIO'!J117</f>
        <v>0</v>
      </c>
      <c r="K117" s="5">
        <f>+'MBI DIRECTORIO'!K117</f>
        <v>0</v>
      </c>
      <c r="L117" s="5">
        <f>+'MBI DIRECTORIO'!L117</f>
        <v>27.744051711906046</v>
      </c>
      <c r="M117" s="5">
        <f>+'MBI DIRECTORIO'!M117</f>
        <v>0</v>
      </c>
      <c r="N117" s="5">
        <f>+'MBI DIRECTORIO'!N117</f>
        <v>49.925595238095241</v>
      </c>
      <c r="O117" s="5">
        <f>+'MBI DIRECTORIO'!O117</f>
        <v>64.732142857142861</v>
      </c>
      <c r="P117" s="5">
        <f>+'MBI DIRECTORIO'!P117</f>
        <v>2.9166666666666665</v>
      </c>
      <c r="Q117" s="5">
        <f>+'MBI DIRECTORIO'!Q117</f>
        <v>2.0920145778674373</v>
      </c>
      <c r="R117" s="5">
        <f>+'MBI DIRECTORIO'!R117</f>
        <v>0</v>
      </c>
      <c r="S117" s="5">
        <f>+'MBI DIRECTORIO'!S117</f>
        <v>0</v>
      </c>
      <c r="T117" s="5">
        <f>+'MBI DIRECTORIO'!T117</f>
        <v>0</v>
      </c>
      <c r="U117" s="5">
        <f>+'MBI DIRECTORIO'!U117</f>
        <v>0</v>
      </c>
      <c r="V117" s="5">
        <f>+'MBI DIRECTORIO'!V117</f>
        <v>0</v>
      </c>
      <c r="W117" s="5">
        <f>+'MBI DIRECTORIO'!W117</f>
        <v>0</v>
      </c>
      <c r="X117" s="5">
        <f>+'MBI DIRECTORIO'!X117</f>
        <v>0</v>
      </c>
      <c r="Y117" s="5">
        <f>+'MBI DIRECTORIO'!Y117</f>
        <v>142.80882807054658</v>
      </c>
      <c r="Z117" s="5">
        <f>+'MBI DIRECTORIO'!Z117</f>
        <v>23.14240873077437</v>
      </c>
      <c r="AA117" s="5">
        <f>+'MBI DIRECTORIO'!AA117</f>
        <v>0</v>
      </c>
      <c r="AB117" s="5" t="str">
        <f>+'MBI DIRECTORIO'!AG117</f>
        <v>SOCIEDAD CIVIL LICORES WEIMAN</v>
      </c>
      <c r="AD117" t="str">
        <f t="shared" si="3"/>
        <v>INSERT INTO TABLA_PRESUPUESTO_COMERCIAL VALUES ('VSR','80228-C','14005149-20',2022,'Enero',22.5,'USD',607.5,415.887091,0,0,27.744052,0,49.925595,64.732143,2.916667,2.092015,0,0,0,0,0,0,0,142.808828,23.142409,0);</v>
      </c>
    </row>
    <row r="118" spans="1:30" x14ac:dyDescent="0.2">
      <c r="A118" t="str">
        <f>+'MBI DIRECTORIO'!A118</f>
        <v>VSR</v>
      </c>
      <c r="B118" t="str">
        <f>+'MBI DIRECTORIO'!B118</f>
        <v>80223-C</v>
      </c>
      <c r="C118" t="str">
        <f>+'MBI DIRECTORIO'!C118</f>
        <v>14005056-20</v>
      </c>
      <c r="D118">
        <f>+'MBI DIRECTORIO'!D118</f>
        <v>2022</v>
      </c>
      <c r="E118" t="str">
        <f>+'MBI DIRECTORIO'!E118</f>
        <v>Enero</v>
      </c>
      <c r="F118" s="5">
        <f>+'MBI DIRECTORIO'!F118</f>
        <v>11.25</v>
      </c>
      <c r="G118" t="str">
        <f>+'MBI DIRECTORIO'!G118</f>
        <v>USD</v>
      </c>
      <c r="H118" s="5">
        <f>+'MBI DIRECTORIO'!H118</f>
        <v>337.5</v>
      </c>
      <c r="I118" s="5">
        <f>+'MBI DIRECTORIO'!I118</f>
        <v>171.90132740545351</v>
      </c>
      <c r="J118" s="5">
        <f>+'MBI DIRECTORIO'!J118</f>
        <v>0</v>
      </c>
      <c r="K118" s="5">
        <f>+'MBI DIRECTORIO'!K118</f>
        <v>0</v>
      </c>
      <c r="L118" s="5">
        <f>+'MBI DIRECTORIO'!L118</f>
        <v>13.872025855953023</v>
      </c>
      <c r="M118" s="5">
        <f>+'MBI DIRECTORIO'!M118</f>
        <v>0</v>
      </c>
      <c r="N118" s="5">
        <f>+'MBI DIRECTORIO'!N118</f>
        <v>11.126366337684388</v>
      </c>
      <c r="O118" s="5">
        <f>+'MBI DIRECTORIO'!O118</f>
        <v>14.426138172556509</v>
      </c>
      <c r="P118" s="5">
        <f>+'MBI DIRECTORIO'!P118</f>
        <v>0.65000530616576457</v>
      </c>
      <c r="Q118" s="5">
        <f>+'MBI DIRECTORIO'!Q118</f>
        <v>1.1622303210374652</v>
      </c>
      <c r="R118" s="5">
        <f>+'MBI DIRECTORIO'!R118</f>
        <v>0</v>
      </c>
      <c r="S118" s="5">
        <f>+'MBI DIRECTORIO'!S118</f>
        <v>0</v>
      </c>
      <c r="T118" s="5">
        <f>+'MBI DIRECTORIO'!T118</f>
        <v>0</v>
      </c>
      <c r="U118" s="5">
        <f>+'MBI DIRECTORIO'!U118</f>
        <v>0</v>
      </c>
      <c r="V118" s="5">
        <f>+'MBI DIRECTORIO'!V118</f>
        <v>0</v>
      </c>
      <c r="W118" s="5">
        <f>+'MBI DIRECTORIO'!W118</f>
        <v>0</v>
      </c>
      <c r="X118" s="5">
        <f>+'MBI DIRECTORIO'!X118</f>
        <v>0</v>
      </c>
      <c r="Y118" s="5">
        <f>+'MBI DIRECTORIO'!Y118</f>
        <v>38.935944502831312</v>
      </c>
      <c r="Z118" s="5">
        <f>+'MBI DIRECTORIO'!Z118</f>
        <v>11.571204365387185</v>
      </c>
      <c r="AA118" s="5">
        <f>+'MBI DIRECTORIO'!AA118</f>
        <v>0</v>
      </c>
      <c r="AB118" s="5" t="str">
        <f>+'MBI DIRECTORIO'!AG118</f>
        <v>Inversiones Electrónicas de Honduras</v>
      </c>
      <c r="AD118" t="str">
        <f t="shared" si="3"/>
        <v>INSERT INTO TABLA_PRESUPUESTO_COMERCIAL VALUES ('VSR','80223-C','14005056-20',2022,'Enero',11.25,'USD',337.5,171.901327,0,0,13.872026,0,11.126366,14.426138,0.650005,1.16223,0,0,0,0,0,0,0,38.935945,11.571204,0);</v>
      </c>
    </row>
    <row r="119" spans="1:30" x14ac:dyDescent="0.2">
      <c r="A119" t="str">
        <f>+'MBI DIRECTORIO'!A119</f>
        <v>VSR</v>
      </c>
      <c r="B119" t="str">
        <f>+'MBI DIRECTORIO'!B119</f>
        <v>80223-C</v>
      </c>
      <c r="C119" t="str">
        <f>+'MBI DIRECTORIO'!C119</f>
        <v>14005019-19</v>
      </c>
      <c r="D119">
        <f>+'MBI DIRECTORIO'!D119</f>
        <v>2022</v>
      </c>
      <c r="E119" t="str">
        <f>+'MBI DIRECTORIO'!E119</f>
        <v>Enero</v>
      </c>
      <c r="F119" s="5">
        <f>+'MBI DIRECTORIO'!F119</f>
        <v>11.25</v>
      </c>
      <c r="G119" t="str">
        <f>+'MBI DIRECTORIO'!G119</f>
        <v>USD</v>
      </c>
      <c r="H119" s="5">
        <f>+'MBI DIRECTORIO'!H119</f>
        <v>337.5</v>
      </c>
      <c r="I119" s="5">
        <f>+'MBI DIRECTORIO'!I119</f>
        <v>179.17893085581963</v>
      </c>
      <c r="J119" s="5">
        <f>+'MBI DIRECTORIO'!J119</f>
        <v>0</v>
      </c>
      <c r="K119" s="5">
        <f>+'MBI DIRECTORIO'!K119</f>
        <v>0</v>
      </c>
      <c r="L119" s="5">
        <f>+'MBI DIRECTORIO'!L119</f>
        <v>13.872025855953023</v>
      </c>
      <c r="M119" s="5">
        <f>+'MBI DIRECTORIO'!M119</f>
        <v>0</v>
      </c>
      <c r="N119" s="5">
        <f>+'MBI DIRECTORIO'!N119</f>
        <v>11.126366337684388</v>
      </c>
      <c r="O119" s="5">
        <f>+'MBI DIRECTORIO'!O119</f>
        <v>14.426138172556509</v>
      </c>
      <c r="P119" s="5">
        <f>+'MBI DIRECTORIO'!P119</f>
        <v>0.65000530616576457</v>
      </c>
      <c r="Q119" s="5">
        <f>+'MBI DIRECTORIO'!Q119</f>
        <v>1.1622303210374652</v>
      </c>
      <c r="R119" s="5">
        <f>+'MBI DIRECTORIO'!R119</f>
        <v>0</v>
      </c>
      <c r="S119" s="5">
        <f>+'MBI DIRECTORIO'!S119</f>
        <v>0</v>
      </c>
      <c r="T119" s="5">
        <f>+'MBI DIRECTORIO'!T119</f>
        <v>0</v>
      </c>
      <c r="U119" s="5">
        <f>+'MBI DIRECTORIO'!U119</f>
        <v>0</v>
      </c>
      <c r="V119" s="5">
        <f>+'MBI DIRECTORIO'!V119</f>
        <v>0</v>
      </c>
      <c r="W119" s="5">
        <f>+'MBI DIRECTORIO'!W119</f>
        <v>0</v>
      </c>
      <c r="X119" s="5">
        <f>+'MBI DIRECTORIO'!X119</f>
        <v>0</v>
      </c>
      <c r="Y119" s="5">
        <f>+'MBI DIRECTORIO'!Y119</f>
        <v>38.935944502831312</v>
      </c>
      <c r="Z119" s="5">
        <f>+'MBI DIRECTORIO'!Z119</f>
        <v>11.571204365387185</v>
      </c>
      <c r="AA119" s="5">
        <f>+'MBI DIRECTORIO'!AA119</f>
        <v>0</v>
      </c>
      <c r="AB119" s="5" t="str">
        <f>+'MBI DIRECTORIO'!AG119</f>
        <v>Inversiones Electrónicas de Honduras</v>
      </c>
      <c r="AD119" t="str">
        <f t="shared" si="3"/>
        <v>INSERT INTO TABLA_PRESUPUESTO_COMERCIAL VALUES ('VSR','80223-C','14005019-19',2022,'Enero',11.25,'USD',337.5,179.178931,0,0,13.872026,0,11.126366,14.426138,0.650005,1.16223,0,0,0,0,0,0,0,38.935945,11.571204,0);</v>
      </c>
    </row>
    <row r="120" spans="1:30" x14ac:dyDescent="0.2">
      <c r="A120" t="str">
        <f>+'MBI DIRECTORIO'!A120</f>
        <v>VSR</v>
      </c>
      <c r="B120" t="str">
        <f>+'MBI DIRECTORIO'!B120</f>
        <v>80223-C</v>
      </c>
      <c r="C120" t="str">
        <f>+'MBI DIRECTORIO'!C120</f>
        <v>14005050-20</v>
      </c>
      <c r="D120">
        <f>+'MBI DIRECTORIO'!D120</f>
        <v>2022</v>
      </c>
      <c r="E120" t="str">
        <f>+'MBI DIRECTORIO'!E120</f>
        <v>Enero</v>
      </c>
      <c r="F120" s="5">
        <f>+'MBI DIRECTORIO'!F120</f>
        <v>11.25</v>
      </c>
      <c r="G120" t="str">
        <f>+'MBI DIRECTORIO'!G120</f>
        <v>USD</v>
      </c>
      <c r="H120" s="5">
        <f>+'MBI DIRECTORIO'!H120</f>
        <v>337.5</v>
      </c>
      <c r="I120" s="5">
        <f>+'MBI DIRECTORIO'!I120</f>
        <v>179.17893085581963</v>
      </c>
      <c r="J120" s="5">
        <f>+'MBI DIRECTORIO'!J120</f>
        <v>0</v>
      </c>
      <c r="K120" s="5">
        <f>+'MBI DIRECTORIO'!K120</f>
        <v>0</v>
      </c>
      <c r="L120" s="5">
        <f>+'MBI DIRECTORIO'!L120</f>
        <v>13.872025855953023</v>
      </c>
      <c r="M120" s="5">
        <f>+'MBI DIRECTORIO'!M120</f>
        <v>0</v>
      </c>
      <c r="N120" s="5">
        <f>+'MBI DIRECTORIO'!N120</f>
        <v>11.126366337684388</v>
      </c>
      <c r="O120" s="5">
        <f>+'MBI DIRECTORIO'!O120</f>
        <v>14.426138172556509</v>
      </c>
      <c r="P120" s="5">
        <f>+'MBI DIRECTORIO'!P120</f>
        <v>0.65000530616576457</v>
      </c>
      <c r="Q120" s="5">
        <f>+'MBI DIRECTORIO'!Q120</f>
        <v>1.1622303210374652</v>
      </c>
      <c r="R120" s="5">
        <f>+'MBI DIRECTORIO'!R120</f>
        <v>0</v>
      </c>
      <c r="S120" s="5">
        <f>+'MBI DIRECTORIO'!S120</f>
        <v>0</v>
      </c>
      <c r="T120" s="5">
        <f>+'MBI DIRECTORIO'!T120</f>
        <v>0</v>
      </c>
      <c r="U120" s="5">
        <f>+'MBI DIRECTORIO'!U120</f>
        <v>0</v>
      </c>
      <c r="V120" s="5">
        <f>+'MBI DIRECTORIO'!V120</f>
        <v>0</v>
      </c>
      <c r="W120" s="5">
        <f>+'MBI DIRECTORIO'!W120</f>
        <v>0</v>
      </c>
      <c r="X120" s="5">
        <f>+'MBI DIRECTORIO'!X120</f>
        <v>0</v>
      </c>
      <c r="Y120" s="5">
        <f>+'MBI DIRECTORIO'!Y120</f>
        <v>38.935944502831312</v>
      </c>
      <c r="Z120" s="5">
        <f>+'MBI DIRECTORIO'!Z120</f>
        <v>11.571204365387185</v>
      </c>
      <c r="AA120" s="5">
        <f>+'MBI DIRECTORIO'!AA120</f>
        <v>0</v>
      </c>
      <c r="AB120" s="5" t="str">
        <f>+'MBI DIRECTORIO'!AG120</f>
        <v>Inversiones Electrónicas de Honduras</v>
      </c>
      <c r="AD120" t="str">
        <f t="shared" si="3"/>
        <v>INSERT INTO TABLA_PRESUPUESTO_COMERCIAL VALUES ('VSR','80223-C','14005050-20',2022,'Enero',11.25,'USD',337.5,179.178931,0,0,13.872026,0,11.126366,14.426138,0.650005,1.16223,0,0,0,0,0,0,0,38.935945,11.571204,0);</v>
      </c>
    </row>
    <row r="121" spans="1:30" x14ac:dyDescent="0.2">
      <c r="A121" t="str">
        <f>+'MBI DIRECTORIO'!A121</f>
        <v>VSR</v>
      </c>
      <c r="B121" t="str">
        <f>+'MBI DIRECTORIO'!B121</f>
        <v>80223-C</v>
      </c>
      <c r="C121" t="str">
        <f>+'MBI DIRECTORIO'!C121</f>
        <v>14005052-20</v>
      </c>
      <c r="D121">
        <f>+'MBI DIRECTORIO'!D121</f>
        <v>2022</v>
      </c>
      <c r="E121" t="str">
        <f>+'MBI DIRECTORIO'!E121</f>
        <v>Enero</v>
      </c>
      <c r="F121" s="5">
        <f>+'MBI DIRECTORIO'!F121</f>
        <v>11.25</v>
      </c>
      <c r="G121" t="str">
        <f>+'MBI DIRECTORIO'!G121</f>
        <v>USD</v>
      </c>
      <c r="H121" s="5">
        <f>+'MBI DIRECTORIO'!H121</f>
        <v>337.5</v>
      </c>
      <c r="I121" s="5">
        <f>+'MBI DIRECTORIO'!I121</f>
        <v>195.8023655342009</v>
      </c>
      <c r="J121" s="5">
        <f>+'MBI DIRECTORIO'!J121</f>
        <v>0</v>
      </c>
      <c r="K121" s="5">
        <f>+'MBI DIRECTORIO'!K121</f>
        <v>0</v>
      </c>
      <c r="L121" s="5">
        <f>+'MBI DIRECTORIO'!L121</f>
        <v>13.872025855953023</v>
      </c>
      <c r="M121" s="5">
        <f>+'MBI DIRECTORIO'!M121</f>
        <v>0</v>
      </c>
      <c r="N121" s="5">
        <f>+'MBI DIRECTORIO'!N121</f>
        <v>11.126366337684388</v>
      </c>
      <c r="O121" s="5">
        <f>+'MBI DIRECTORIO'!O121</f>
        <v>14.426138172556509</v>
      </c>
      <c r="P121" s="5">
        <f>+'MBI DIRECTORIO'!P121</f>
        <v>0.65000530616576457</v>
      </c>
      <c r="Q121" s="5">
        <f>+'MBI DIRECTORIO'!Q121</f>
        <v>1.1622303210374652</v>
      </c>
      <c r="R121" s="5">
        <f>+'MBI DIRECTORIO'!R121</f>
        <v>0</v>
      </c>
      <c r="S121" s="5">
        <f>+'MBI DIRECTORIO'!S121</f>
        <v>0</v>
      </c>
      <c r="T121" s="5">
        <f>+'MBI DIRECTORIO'!T121</f>
        <v>0</v>
      </c>
      <c r="U121" s="5">
        <f>+'MBI DIRECTORIO'!U121</f>
        <v>0</v>
      </c>
      <c r="V121" s="5">
        <f>+'MBI DIRECTORIO'!V121</f>
        <v>0</v>
      </c>
      <c r="W121" s="5">
        <f>+'MBI DIRECTORIO'!W121</f>
        <v>0</v>
      </c>
      <c r="X121" s="5">
        <f>+'MBI DIRECTORIO'!X121</f>
        <v>0</v>
      </c>
      <c r="Y121" s="5">
        <f>+'MBI DIRECTORIO'!Y121</f>
        <v>38.935944502831312</v>
      </c>
      <c r="Z121" s="5">
        <f>+'MBI DIRECTORIO'!Z121</f>
        <v>11.571204365387185</v>
      </c>
      <c r="AA121" s="5">
        <f>+'MBI DIRECTORIO'!AA121</f>
        <v>0</v>
      </c>
      <c r="AB121" s="5" t="str">
        <f>+'MBI DIRECTORIO'!AG121</f>
        <v>Inversiones Electrónicas de Honduras</v>
      </c>
      <c r="AD121" t="str">
        <f t="shared" si="3"/>
        <v>INSERT INTO TABLA_PRESUPUESTO_COMERCIAL VALUES ('VSR','80223-C','14005052-20',2022,'Enero',11.25,'USD',337.5,195.802366,0,0,13.872026,0,11.126366,14.426138,0.650005,1.16223,0,0,0,0,0,0,0,38.935945,11.571204,0);</v>
      </c>
    </row>
    <row r="122" spans="1:30" x14ac:dyDescent="0.2">
      <c r="A122" t="str">
        <f>+'MBI DIRECTORIO'!A122</f>
        <v>VSR</v>
      </c>
      <c r="B122" t="str">
        <f>+'MBI DIRECTORIO'!B122</f>
        <v>80223-C</v>
      </c>
      <c r="C122" t="str">
        <f>+'MBI DIRECTORIO'!C122</f>
        <v>14002617-19</v>
      </c>
      <c r="D122">
        <f>+'MBI DIRECTORIO'!D122</f>
        <v>2022</v>
      </c>
      <c r="E122" t="str">
        <f>+'MBI DIRECTORIO'!E122</f>
        <v>Enero</v>
      </c>
      <c r="F122" s="5">
        <f>+'MBI DIRECTORIO'!F122</f>
        <v>11.25</v>
      </c>
      <c r="G122" t="str">
        <f>+'MBI DIRECTORIO'!G122</f>
        <v>USD</v>
      </c>
      <c r="H122" s="5">
        <f>+'MBI DIRECTORIO'!H122</f>
        <v>337.5</v>
      </c>
      <c r="I122" s="5">
        <f>+'MBI DIRECTORIO'!I122</f>
        <v>146.02635974659034</v>
      </c>
      <c r="J122" s="5">
        <f>+'MBI DIRECTORIO'!J122</f>
        <v>0</v>
      </c>
      <c r="K122" s="5">
        <f>+'MBI DIRECTORIO'!K122</f>
        <v>0</v>
      </c>
      <c r="L122" s="5">
        <f>+'MBI DIRECTORIO'!L122</f>
        <v>13.872025855953023</v>
      </c>
      <c r="M122" s="5">
        <f>+'MBI DIRECTORIO'!M122</f>
        <v>0</v>
      </c>
      <c r="N122" s="5">
        <f>+'MBI DIRECTORIO'!N122</f>
        <v>11.126366337684388</v>
      </c>
      <c r="O122" s="5">
        <f>+'MBI DIRECTORIO'!O122</f>
        <v>14.426138172556509</v>
      </c>
      <c r="P122" s="5">
        <f>+'MBI DIRECTORIO'!P122</f>
        <v>0.65000530616576457</v>
      </c>
      <c r="Q122" s="5">
        <f>+'MBI DIRECTORIO'!Q122</f>
        <v>1.1622303210374652</v>
      </c>
      <c r="R122" s="5">
        <f>+'MBI DIRECTORIO'!R122</f>
        <v>0</v>
      </c>
      <c r="S122" s="5">
        <f>+'MBI DIRECTORIO'!S122</f>
        <v>0</v>
      </c>
      <c r="T122" s="5">
        <f>+'MBI DIRECTORIO'!T122</f>
        <v>0</v>
      </c>
      <c r="U122" s="5">
        <f>+'MBI DIRECTORIO'!U122</f>
        <v>0</v>
      </c>
      <c r="V122" s="5">
        <f>+'MBI DIRECTORIO'!V122</f>
        <v>0</v>
      </c>
      <c r="W122" s="5">
        <f>+'MBI DIRECTORIO'!W122</f>
        <v>0</v>
      </c>
      <c r="X122" s="5">
        <f>+'MBI DIRECTORIO'!X122</f>
        <v>0</v>
      </c>
      <c r="Y122" s="5">
        <f>+'MBI DIRECTORIO'!Y122</f>
        <v>38.935944502831312</v>
      </c>
      <c r="Z122" s="5">
        <f>+'MBI DIRECTORIO'!Z122</f>
        <v>11.571204365387185</v>
      </c>
      <c r="AA122" s="5">
        <f>+'MBI DIRECTORIO'!AA122</f>
        <v>0</v>
      </c>
      <c r="AB122" s="5" t="str">
        <f>+'MBI DIRECTORIO'!AG122</f>
        <v>Inversiones Electrónicas de Honduras</v>
      </c>
      <c r="AD122" t="str">
        <f t="shared" si="3"/>
        <v>INSERT INTO TABLA_PRESUPUESTO_COMERCIAL VALUES ('VSR','80223-C','14002617-19',2022,'Enero',11.25,'USD',337.5,146.02636,0,0,13.872026,0,11.126366,14.426138,0.650005,1.16223,0,0,0,0,0,0,0,38.935945,11.571204,0);</v>
      </c>
    </row>
    <row r="123" spans="1:30" x14ac:dyDescent="0.2">
      <c r="A123" t="str">
        <f>+'MBI DIRECTORIO'!A123</f>
        <v>VSR</v>
      </c>
      <c r="B123" t="str">
        <f>+'MBI DIRECTORIO'!B123</f>
        <v>80223-C</v>
      </c>
      <c r="C123" t="str">
        <f>+'MBI DIRECTORIO'!C123</f>
        <v>14004612-18</v>
      </c>
      <c r="D123">
        <f>+'MBI DIRECTORIO'!D123</f>
        <v>2022</v>
      </c>
      <c r="E123" t="str">
        <f>+'MBI DIRECTORIO'!E123</f>
        <v>Enero</v>
      </c>
      <c r="F123" s="5">
        <f>+'MBI DIRECTORIO'!F123</f>
        <v>11.25</v>
      </c>
      <c r="G123" t="str">
        <f>+'MBI DIRECTORIO'!G123</f>
        <v>USD</v>
      </c>
      <c r="H123" s="5">
        <f>+'MBI DIRECTORIO'!H123</f>
        <v>337.5</v>
      </c>
      <c r="I123" s="5">
        <f>+'MBI DIRECTORIO'!I123</f>
        <v>223.90203226099436</v>
      </c>
      <c r="J123" s="5">
        <f>+'MBI DIRECTORIO'!J123</f>
        <v>0</v>
      </c>
      <c r="K123" s="5">
        <f>+'MBI DIRECTORIO'!K123</f>
        <v>0</v>
      </c>
      <c r="L123" s="5">
        <f>+'MBI DIRECTORIO'!L123</f>
        <v>13.872025855953023</v>
      </c>
      <c r="M123" s="5">
        <f>+'MBI DIRECTORIO'!M123</f>
        <v>0</v>
      </c>
      <c r="N123" s="5">
        <f>+'MBI DIRECTORIO'!N123</f>
        <v>11.126366337684388</v>
      </c>
      <c r="O123" s="5">
        <f>+'MBI DIRECTORIO'!O123</f>
        <v>14.426138172556509</v>
      </c>
      <c r="P123" s="5">
        <f>+'MBI DIRECTORIO'!P123</f>
        <v>0.65000530616576457</v>
      </c>
      <c r="Q123" s="5">
        <f>+'MBI DIRECTORIO'!Q123</f>
        <v>1.1622303210374652</v>
      </c>
      <c r="R123" s="5">
        <f>+'MBI DIRECTORIO'!R123</f>
        <v>0</v>
      </c>
      <c r="S123" s="5">
        <f>+'MBI DIRECTORIO'!S123</f>
        <v>0</v>
      </c>
      <c r="T123" s="5">
        <f>+'MBI DIRECTORIO'!T123</f>
        <v>0</v>
      </c>
      <c r="U123" s="5">
        <f>+'MBI DIRECTORIO'!U123</f>
        <v>0</v>
      </c>
      <c r="V123" s="5">
        <f>+'MBI DIRECTORIO'!V123</f>
        <v>0</v>
      </c>
      <c r="W123" s="5">
        <f>+'MBI DIRECTORIO'!W123</f>
        <v>0</v>
      </c>
      <c r="X123" s="5">
        <f>+'MBI DIRECTORIO'!X123</f>
        <v>0</v>
      </c>
      <c r="Y123" s="5">
        <f>+'MBI DIRECTORIO'!Y123</f>
        <v>38.935944502831312</v>
      </c>
      <c r="Z123" s="5">
        <f>+'MBI DIRECTORIO'!Z123</f>
        <v>11.571204365387185</v>
      </c>
      <c r="AA123" s="5">
        <f>+'MBI DIRECTORIO'!AA123</f>
        <v>0</v>
      </c>
      <c r="AB123" s="5" t="str">
        <f>+'MBI DIRECTORIO'!AG123</f>
        <v>Inversiones Electrónicas de Honduras</v>
      </c>
      <c r="AD123" t="str">
        <f t="shared" si="3"/>
        <v>INSERT INTO TABLA_PRESUPUESTO_COMERCIAL VALUES ('VSR','80223-C','14004612-18',2022,'Enero',11.25,'USD',337.5,223.902032,0,0,13.872026,0,11.126366,14.426138,0.650005,1.16223,0,0,0,0,0,0,0,38.935945,11.571204,0);</v>
      </c>
    </row>
    <row r="124" spans="1:30" x14ac:dyDescent="0.2">
      <c r="A124" t="str">
        <f>+'MBI DIRECTORIO'!A124</f>
        <v>VSR</v>
      </c>
      <c r="B124" t="str">
        <f>+'MBI DIRECTORIO'!B124</f>
        <v>80223-C</v>
      </c>
      <c r="C124" t="str">
        <f>+'MBI DIRECTORIO'!C124</f>
        <v>14002505-20</v>
      </c>
      <c r="D124">
        <f>+'MBI DIRECTORIO'!D124</f>
        <v>2022</v>
      </c>
      <c r="E124" t="str">
        <f>+'MBI DIRECTORIO'!E124</f>
        <v>Enero</v>
      </c>
      <c r="F124" s="5">
        <f>+'MBI DIRECTORIO'!F124</f>
        <v>11.25</v>
      </c>
      <c r="G124" t="str">
        <f>+'MBI DIRECTORIO'!G124</f>
        <v>USD</v>
      </c>
      <c r="H124" s="5">
        <f>+'MBI DIRECTORIO'!H124</f>
        <v>337.5</v>
      </c>
      <c r="I124" s="5">
        <f>+'MBI DIRECTORIO'!I124</f>
        <v>152.9456816511339</v>
      </c>
      <c r="J124" s="5">
        <f>+'MBI DIRECTORIO'!J124</f>
        <v>0</v>
      </c>
      <c r="K124" s="5">
        <f>+'MBI DIRECTORIO'!K124</f>
        <v>0</v>
      </c>
      <c r="L124" s="5">
        <f>+'MBI DIRECTORIO'!L124</f>
        <v>13.872025855953023</v>
      </c>
      <c r="M124" s="5">
        <f>+'MBI DIRECTORIO'!M124</f>
        <v>0</v>
      </c>
      <c r="N124" s="5">
        <f>+'MBI DIRECTORIO'!N124</f>
        <v>11.126366337684388</v>
      </c>
      <c r="O124" s="5">
        <f>+'MBI DIRECTORIO'!O124</f>
        <v>14.426138172556509</v>
      </c>
      <c r="P124" s="5">
        <f>+'MBI DIRECTORIO'!P124</f>
        <v>0.65000530616576457</v>
      </c>
      <c r="Q124" s="5">
        <f>+'MBI DIRECTORIO'!Q124</f>
        <v>1.1622303210374652</v>
      </c>
      <c r="R124" s="5">
        <f>+'MBI DIRECTORIO'!R124</f>
        <v>0</v>
      </c>
      <c r="S124" s="5">
        <f>+'MBI DIRECTORIO'!S124</f>
        <v>0</v>
      </c>
      <c r="T124" s="5">
        <f>+'MBI DIRECTORIO'!T124</f>
        <v>0</v>
      </c>
      <c r="U124" s="5">
        <f>+'MBI DIRECTORIO'!U124</f>
        <v>0</v>
      </c>
      <c r="V124" s="5">
        <f>+'MBI DIRECTORIO'!V124</f>
        <v>0</v>
      </c>
      <c r="W124" s="5">
        <f>+'MBI DIRECTORIO'!W124</f>
        <v>0</v>
      </c>
      <c r="X124" s="5">
        <f>+'MBI DIRECTORIO'!X124</f>
        <v>0</v>
      </c>
      <c r="Y124" s="5">
        <f>+'MBI DIRECTORIO'!Y124</f>
        <v>38.935944502831312</v>
      </c>
      <c r="Z124" s="5">
        <f>+'MBI DIRECTORIO'!Z124</f>
        <v>11.571204365387185</v>
      </c>
      <c r="AA124" s="5">
        <f>+'MBI DIRECTORIO'!AA124</f>
        <v>0</v>
      </c>
      <c r="AB124" s="5" t="str">
        <f>+'MBI DIRECTORIO'!AG124</f>
        <v>Inversiones Electrónicas de Honduras</v>
      </c>
      <c r="AD124" t="str">
        <f t="shared" si="3"/>
        <v>INSERT INTO TABLA_PRESUPUESTO_COMERCIAL VALUES ('VSR','80223-C','14002505-20',2022,'Enero',11.25,'USD',337.5,152.945682,0,0,13.872026,0,11.126366,14.426138,0.650005,1.16223,0,0,0,0,0,0,0,38.935945,11.571204,0);</v>
      </c>
    </row>
    <row r="125" spans="1:30" x14ac:dyDescent="0.2">
      <c r="A125" t="str">
        <f>+'MBI DIRECTORIO'!A125</f>
        <v>VSR</v>
      </c>
      <c r="B125" t="str">
        <f>+'MBI DIRECTORIO'!B125</f>
        <v>80099-C</v>
      </c>
      <c r="C125" t="str">
        <f>+'MBI DIRECTORIO'!C125</f>
        <v>14005038-20</v>
      </c>
      <c r="D125">
        <f>+'MBI DIRECTORIO'!D125</f>
        <v>2022</v>
      </c>
      <c r="E125" t="str">
        <f>+'MBI DIRECTORIO'!E125</f>
        <v>Enero</v>
      </c>
      <c r="F125" s="5">
        <f>+'MBI DIRECTORIO'!F125</f>
        <v>50</v>
      </c>
      <c r="G125" t="str">
        <f>+'MBI DIRECTORIO'!G125</f>
        <v>USD</v>
      </c>
      <c r="H125" s="5">
        <f>+'MBI DIRECTORIO'!H125</f>
        <v>1800</v>
      </c>
      <c r="I125" s="5">
        <f>+'MBI DIRECTORIO'!I125</f>
        <v>935.02480247050437</v>
      </c>
      <c r="J125" s="5">
        <f>+'MBI DIRECTORIO'!J125</f>
        <v>0</v>
      </c>
      <c r="K125" s="5">
        <f>+'MBI DIRECTORIO'!K125</f>
        <v>180</v>
      </c>
      <c r="L125" s="5">
        <f>+'MBI DIRECTORIO'!L125</f>
        <v>61.6534482486801</v>
      </c>
      <c r="M125" s="5">
        <f>+'MBI DIRECTORIO'!M125</f>
        <v>0</v>
      </c>
      <c r="N125" s="5">
        <f>+'MBI DIRECTORIO'!N125</f>
        <v>77.662037037037038</v>
      </c>
      <c r="O125" s="5">
        <f>+'MBI DIRECTORIO'!O125</f>
        <v>60.763888888888886</v>
      </c>
      <c r="P125" s="5">
        <f>+'MBI DIRECTORIO'!P125</f>
        <v>6.2384259259259265</v>
      </c>
      <c r="Q125" s="5">
        <f>+'MBI DIRECTORIO'!Q125</f>
        <v>6.1985617121998144</v>
      </c>
      <c r="R125" s="5">
        <f>+'MBI DIRECTORIO'!R125</f>
        <v>0</v>
      </c>
      <c r="S125" s="5">
        <f>+'MBI DIRECTORIO'!S125</f>
        <v>0</v>
      </c>
      <c r="T125" s="5">
        <f>+'MBI DIRECTORIO'!T125</f>
        <v>0</v>
      </c>
      <c r="U125" s="5">
        <f>+'MBI DIRECTORIO'!U125</f>
        <v>0</v>
      </c>
      <c r="V125" s="5">
        <f>+'MBI DIRECTORIO'!V125</f>
        <v>0</v>
      </c>
      <c r="W125" s="5">
        <f>+'MBI DIRECTORIO'!W125</f>
        <v>0</v>
      </c>
      <c r="X125" s="5">
        <f>+'MBI DIRECTORIO'!X125</f>
        <v>0</v>
      </c>
      <c r="Y125" s="5">
        <f>+'MBI DIRECTORIO'!Y125</f>
        <v>202.29048852132803</v>
      </c>
      <c r="Z125" s="5">
        <f>+'MBI DIRECTORIO'!Z125</f>
        <v>51.427574957276363</v>
      </c>
      <c r="AA125" s="5">
        <f>+'MBI DIRECTORIO'!AA125</f>
        <v>0</v>
      </c>
      <c r="AB125" s="5" t="str">
        <f>+'MBI DIRECTORIO'!AG125</f>
        <v>Pieroth Japan K.K.</v>
      </c>
      <c r="AD125" t="str">
        <f t="shared" si="3"/>
        <v>INSERT INTO TABLA_PRESUPUESTO_COMERCIAL VALUES ('VSR','80099-C','14005038-20',2022,'Enero',50,'USD',1800,935.024802,0,180,61.653448,0,77.662037,60.763889,6.238426,6.198562,0,0,0,0,0,0,0,202.290489,51.427575,0);</v>
      </c>
    </row>
    <row r="126" spans="1:30" x14ac:dyDescent="0.2">
      <c r="A126" t="str">
        <f>+'MBI DIRECTORIO'!A126</f>
        <v>VSR</v>
      </c>
      <c r="B126" t="str">
        <f>+'MBI DIRECTORIO'!B126</f>
        <v>80099-C</v>
      </c>
      <c r="C126" t="str">
        <f>+'MBI DIRECTORIO'!C126</f>
        <v>14005037-19</v>
      </c>
      <c r="D126">
        <f>+'MBI DIRECTORIO'!D126</f>
        <v>2022</v>
      </c>
      <c r="E126" t="str">
        <f>+'MBI DIRECTORIO'!E126</f>
        <v>Enero</v>
      </c>
      <c r="F126" s="5">
        <f>+'MBI DIRECTORIO'!F126</f>
        <v>43.75</v>
      </c>
      <c r="G126" t="str">
        <f>+'MBI DIRECTORIO'!G126</f>
        <v>USD</v>
      </c>
      <c r="H126" s="5">
        <f>+'MBI DIRECTORIO'!H126</f>
        <v>1575</v>
      </c>
      <c r="I126" s="5">
        <f>+'MBI DIRECTORIO'!I126</f>
        <v>1067.2814994489677</v>
      </c>
      <c r="J126" s="5">
        <f>+'MBI DIRECTORIO'!J126</f>
        <v>0</v>
      </c>
      <c r="K126" s="5">
        <f>+'MBI DIRECTORIO'!K126</f>
        <v>157.5</v>
      </c>
      <c r="L126" s="5">
        <f>+'MBI DIRECTORIO'!L126</f>
        <v>53.946767217595088</v>
      </c>
      <c r="M126" s="5">
        <f>+'MBI DIRECTORIO'!M126</f>
        <v>0</v>
      </c>
      <c r="N126" s="5">
        <f>+'MBI DIRECTORIO'!N126</f>
        <v>67.954282407407405</v>
      </c>
      <c r="O126" s="5">
        <f>+'MBI DIRECTORIO'!O126</f>
        <v>53.168402777777779</v>
      </c>
      <c r="P126" s="5">
        <f>+'MBI DIRECTORIO'!P126</f>
        <v>5.458622685185186</v>
      </c>
      <c r="Q126" s="5">
        <f>+'MBI DIRECTORIO'!Q126</f>
        <v>5.423741498174838</v>
      </c>
      <c r="R126" s="5">
        <f>+'MBI DIRECTORIO'!R126</f>
        <v>0</v>
      </c>
      <c r="S126" s="5">
        <f>+'MBI DIRECTORIO'!S126</f>
        <v>0</v>
      </c>
      <c r="T126" s="5">
        <f>+'MBI DIRECTORIO'!T126</f>
        <v>0</v>
      </c>
      <c r="U126" s="5">
        <f>+'MBI DIRECTORIO'!U126</f>
        <v>0</v>
      </c>
      <c r="V126" s="5">
        <f>+'MBI DIRECTORIO'!V126</f>
        <v>0</v>
      </c>
      <c r="W126" s="5">
        <f>+'MBI DIRECTORIO'!W126</f>
        <v>0</v>
      </c>
      <c r="X126" s="5">
        <f>+'MBI DIRECTORIO'!X126</f>
        <v>0</v>
      </c>
      <c r="Y126" s="5">
        <f>+'MBI DIRECTORIO'!Y126</f>
        <v>177.00417745616207</v>
      </c>
      <c r="Z126" s="5">
        <f>+'MBI DIRECTORIO'!Z126</f>
        <v>44.999128087616825</v>
      </c>
      <c r="AA126" s="5">
        <f>+'MBI DIRECTORIO'!AA126</f>
        <v>0</v>
      </c>
      <c r="AB126" s="5" t="str">
        <f>+'MBI DIRECTORIO'!AG126</f>
        <v>Pieroth Japan K.K.</v>
      </c>
      <c r="AD126" t="str">
        <f t="shared" si="3"/>
        <v>INSERT INTO TABLA_PRESUPUESTO_COMERCIAL VALUES ('VSR','80099-C','14005037-19',2022,'Enero',43.75,'USD',1575,1067.281499,0,157.5,53.946767,0,67.954282,53.168403,5.458623,5.423741,0,0,0,0,0,0,0,177.004177,44.999128,0);</v>
      </c>
    </row>
    <row r="127" spans="1:30" x14ac:dyDescent="0.2">
      <c r="A127" t="str">
        <f>+'MBI DIRECTORIO'!A127</f>
        <v>VSR</v>
      </c>
      <c r="B127" t="str">
        <f>+'MBI DIRECTORIO'!B127</f>
        <v>80099-C</v>
      </c>
      <c r="C127" t="str">
        <f>+'MBI DIRECTORIO'!C127</f>
        <v>14005066-17</v>
      </c>
      <c r="D127">
        <f>+'MBI DIRECTORIO'!D127</f>
        <v>2022</v>
      </c>
      <c r="E127" t="str">
        <f>+'MBI DIRECTORIO'!E127</f>
        <v>Enero</v>
      </c>
      <c r="F127" s="5">
        <f>+'MBI DIRECTORIO'!F127</f>
        <v>7.5</v>
      </c>
      <c r="G127" t="str">
        <f>+'MBI DIRECTORIO'!G127</f>
        <v>USD</v>
      </c>
      <c r="H127" s="5">
        <f>+'MBI DIRECTORIO'!H127</f>
        <v>749.69999999999993</v>
      </c>
      <c r="I127" s="5">
        <f>+'MBI DIRECTORIO'!I127</f>
        <v>318.68485705779295</v>
      </c>
      <c r="J127" s="5">
        <f>+'MBI DIRECTORIO'!J127</f>
        <v>0</v>
      </c>
      <c r="K127" s="5">
        <f>+'MBI DIRECTORIO'!K127</f>
        <v>15</v>
      </c>
      <c r="L127" s="5">
        <f>+'MBI DIRECTORIO'!L127</f>
        <v>9.2480172373020153</v>
      </c>
      <c r="M127" s="5">
        <f>+'MBI DIRECTORIO'!M127</f>
        <v>0</v>
      </c>
      <c r="N127" s="5">
        <f>+'MBI DIRECTORIO'!N127</f>
        <v>11.649305555555555</v>
      </c>
      <c r="O127" s="5">
        <f>+'MBI DIRECTORIO'!O127</f>
        <v>9.1145833333333339</v>
      </c>
      <c r="P127" s="5">
        <f>+'MBI DIRECTORIO'!P127</f>
        <v>0.93576388888888906</v>
      </c>
      <c r="Q127" s="5">
        <f>+'MBI DIRECTORIO'!Q127</f>
        <v>2.5817009531312225</v>
      </c>
      <c r="R127" s="5">
        <f>+'MBI DIRECTORIO'!R127</f>
        <v>0</v>
      </c>
      <c r="S127" s="5">
        <f>+'MBI DIRECTORIO'!S127</f>
        <v>0</v>
      </c>
      <c r="T127" s="5">
        <f>+'MBI DIRECTORIO'!T127</f>
        <v>0</v>
      </c>
      <c r="U127" s="5">
        <f>+'MBI DIRECTORIO'!U127</f>
        <v>0</v>
      </c>
      <c r="V127" s="5">
        <f>+'MBI DIRECTORIO'!V127</f>
        <v>0</v>
      </c>
      <c r="W127" s="5">
        <f>+'MBI DIRECTORIO'!W127</f>
        <v>0</v>
      </c>
      <c r="X127" s="5">
        <f>+'MBI DIRECTORIO'!X127</f>
        <v>0</v>
      </c>
      <c r="Y127" s="5">
        <f>+'MBI DIRECTORIO'!Y127</f>
        <v>31.995489974500455</v>
      </c>
      <c r="Z127" s="5">
        <f>+'MBI DIRECTORIO'!Z127</f>
        <v>7.7141362435914544</v>
      </c>
      <c r="AA127" s="5">
        <f>+'MBI DIRECTORIO'!AA127</f>
        <v>0</v>
      </c>
      <c r="AB127" s="5" t="str">
        <f>+'MBI DIRECTORIO'!AG127</f>
        <v>Pieroth Japan K.K.</v>
      </c>
      <c r="AD127" t="str">
        <f t="shared" si="3"/>
        <v>INSERT INTO TABLA_PRESUPUESTO_COMERCIAL VALUES ('VSR','80099-C','14005066-17',2022,'Enero',7.5,'USD',749.7,318.684857,0,15,9.248017,0,11.649306,9.114583,0.935764,2.581701,0,0,0,0,0,0,0,31.99549,7.714136,0);</v>
      </c>
    </row>
    <row r="128" spans="1:30" x14ac:dyDescent="0.2">
      <c r="A128" t="str">
        <f>+'MBI DIRECTORIO'!A128</f>
        <v>VSR</v>
      </c>
      <c r="B128" t="str">
        <f>+'MBI DIRECTORIO'!B128</f>
        <v>80099-C</v>
      </c>
      <c r="C128" t="str">
        <f>+'MBI DIRECTORIO'!C128</f>
        <v>14005051-21</v>
      </c>
      <c r="D128">
        <f>+'MBI DIRECTORIO'!D128</f>
        <v>2022</v>
      </c>
      <c r="E128" t="str">
        <f>+'MBI DIRECTORIO'!E128</f>
        <v>Enero</v>
      </c>
      <c r="F128" s="5">
        <f>+'MBI DIRECTORIO'!F128</f>
        <v>62.5</v>
      </c>
      <c r="G128" t="str">
        <f>+'MBI DIRECTORIO'!G128</f>
        <v>USD</v>
      </c>
      <c r="H128" s="5">
        <f>+'MBI DIRECTORIO'!H128</f>
        <v>2437.5</v>
      </c>
      <c r="I128" s="5">
        <f>+'MBI DIRECTORIO'!I128</f>
        <v>1082.8812863110797</v>
      </c>
      <c r="J128" s="5">
        <f>+'MBI DIRECTORIO'!J128</f>
        <v>0</v>
      </c>
      <c r="K128" s="5">
        <f>+'MBI DIRECTORIO'!K128</f>
        <v>125</v>
      </c>
      <c r="L128" s="5">
        <f>+'MBI DIRECTORIO'!L128</f>
        <v>77.06681031085013</v>
      </c>
      <c r="M128" s="5">
        <f>+'MBI DIRECTORIO'!M128</f>
        <v>0</v>
      </c>
      <c r="N128" s="5">
        <f>+'MBI DIRECTORIO'!N128</f>
        <v>97.077546296296305</v>
      </c>
      <c r="O128" s="5">
        <f>+'MBI DIRECTORIO'!O128</f>
        <v>75.954861111111114</v>
      </c>
      <c r="P128" s="5">
        <f>+'MBI DIRECTORIO'!P128</f>
        <v>7.7980324074074083</v>
      </c>
      <c r="Q128" s="5">
        <f>+'MBI DIRECTORIO'!Q128</f>
        <v>8.3938856519372482</v>
      </c>
      <c r="R128" s="5">
        <f>+'MBI DIRECTORIO'!R128</f>
        <v>0</v>
      </c>
      <c r="S128" s="5">
        <f>+'MBI DIRECTORIO'!S128</f>
        <v>0</v>
      </c>
      <c r="T128" s="5">
        <f>+'MBI DIRECTORIO'!T128</f>
        <v>0</v>
      </c>
      <c r="U128" s="5">
        <f>+'MBI DIRECTORIO'!U128</f>
        <v>0</v>
      </c>
      <c r="V128" s="5">
        <f>+'MBI DIRECTORIO'!V128</f>
        <v>0</v>
      </c>
      <c r="W128" s="5">
        <f>+'MBI DIRECTORIO'!W128</f>
        <v>0</v>
      </c>
      <c r="X128" s="5">
        <f>+'MBI DIRECTORIO'!X128</f>
        <v>0</v>
      </c>
      <c r="Y128" s="5">
        <f>+'MBI DIRECTORIO'!Y128</f>
        <v>253.50879416334755</v>
      </c>
      <c r="Z128" s="5">
        <f>+'MBI DIRECTORIO'!Z128</f>
        <v>64.284468696595454</v>
      </c>
      <c r="AA128" s="5">
        <f>+'MBI DIRECTORIO'!AA128</f>
        <v>0</v>
      </c>
      <c r="AB128" s="5" t="str">
        <f>+'MBI DIRECTORIO'!AG128</f>
        <v>Pieroth Japan K.K.</v>
      </c>
      <c r="AD128" t="str">
        <f t="shared" si="3"/>
        <v>INSERT INTO TABLA_PRESUPUESTO_COMERCIAL VALUES ('VSR','80099-C','14005051-21',2022,'Enero',62.5,'USD',2437.5,1082.881286,0,125,77.06681,0,97.077546,75.954861,7.798032,8.393886,0,0,0,0,0,0,0,253.508794,64.284469,0);</v>
      </c>
    </row>
    <row r="129" spans="1:30" x14ac:dyDescent="0.2">
      <c r="A129" t="str">
        <f>+'MBI DIRECTORIO'!A129</f>
        <v>VSR</v>
      </c>
      <c r="B129" t="str">
        <f>+'MBI DIRECTORIO'!B129</f>
        <v>80099-C</v>
      </c>
      <c r="C129" t="str">
        <f>+'MBI DIRECTORIO'!C129</f>
        <v>14005055-21</v>
      </c>
      <c r="D129">
        <f>+'MBI DIRECTORIO'!D129</f>
        <v>2022</v>
      </c>
      <c r="E129" t="str">
        <f>+'MBI DIRECTORIO'!E129</f>
        <v>Enero</v>
      </c>
      <c r="F129" s="5">
        <f>+'MBI DIRECTORIO'!F129</f>
        <v>12.5</v>
      </c>
      <c r="G129" t="str">
        <f>+'MBI DIRECTORIO'!G129</f>
        <v>USD</v>
      </c>
      <c r="H129" s="5">
        <f>+'MBI DIRECTORIO'!H129</f>
        <v>487.5</v>
      </c>
      <c r="I129" s="5">
        <f>+'MBI DIRECTORIO'!I129</f>
        <v>172.86408827903765</v>
      </c>
      <c r="J129" s="5">
        <f>+'MBI DIRECTORIO'!J129</f>
        <v>0</v>
      </c>
      <c r="K129" s="5">
        <f>+'MBI DIRECTORIO'!K129</f>
        <v>25</v>
      </c>
      <c r="L129" s="5">
        <f>+'MBI DIRECTORIO'!L129</f>
        <v>15.413362062170025</v>
      </c>
      <c r="M129" s="5">
        <f>+'MBI DIRECTORIO'!M129</f>
        <v>0</v>
      </c>
      <c r="N129" s="5">
        <f>+'MBI DIRECTORIO'!N129</f>
        <v>19.41550925925926</v>
      </c>
      <c r="O129" s="5">
        <f>+'MBI DIRECTORIO'!O129</f>
        <v>15.190972222222221</v>
      </c>
      <c r="P129" s="5">
        <f>+'MBI DIRECTORIO'!P129</f>
        <v>1.5596064814814816</v>
      </c>
      <c r="Q129" s="5">
        <f>+'MBI DIRECTORIO'!Q129</f>
        <v>1.6787771303874499</v>
      </c>
      <c r="R129" s="5">
        <f>+'MBI DIRECTORIO'!R129</f>
        <v>0</v>
      </c>
      <c r="S129" s="5">
        <f>+'MBI DIRECTORIO'!S129</f>
        <v>0</v>
      </c>
      <c r="T129" s="5">
        <f>+'MBI DIRECTORIO'!T129</f>
        <v>0</v>
      </c>
      <c r="U129" s="5">
        <f>+'MBI DIRECTORIO'!U129</f>
        <v>0</v>
      </c>
      <c r="V129" s="5">
        <f>+'MBI DIRECTORIO'!V129</f>
        <v>0</v>
      </c>
      <c r="W129" s="5">
        <f>+'MBI DIRECTORIO'!W129</f>
        <v>0</v>
      </c>
      <c r="X129" s="5">
        <f>+'MBI DIRECTORIO'!X129</f>
        <v>0</v>
      </c>
      <c r="Y129" s="5">
        <f>+'MBI DIRECTORIO'!Y129</f>
        <v>50.701758832669505</v>
      </c>
      <c r="Z129" s="5">
        <f>+'MBI DIRECTORIO'!Z129</f>
        <v>12.856893739319091</v>
      </c>
      <c r="AA129" s="5">
        <f>+'MBI DIRECTORIO'!AA129</f>
        <v>0</v>
      </c>
      <c r="AB129" s="5" t="str">
        <f>+'MBI DIRECTORIO'!AG129</f>
        <v>Pieroth Japan K.K.</v>
      </c>
      <c r="AD129" t="str">
        <f t="shared" si="3"/>
        <v>INSERT INTO TABLA_PRESUPUESTO_COMERCIAL VALUES ('VSR','80099-C','14005055-21',2022,'Enero',12.5,'USD',487.5,172.864088,0,25,15.413362,0,19.415509,15.190972,1.559606,1.678777,0,0,0,0,0,0,0,50.701759,12.856894,0);</v>
      </c>
    </row>
    <row r="130" spans="1:30" x14ac:dyDescent="0.2">
      <c r="A130" t="str">
        <f>+'MBI DIRECTORIO'!A130</f>
        <v>VSR</v>
      </c>
      <c r="B130" t="str">
        <f>+'MBI DIRECTORIO'!B130</f>
        <v>80099-C</v>
      </c>
      <c r="C130" t="str">
        <f>+'MBI DIRECTORIO'!C130</f>
        <v>14005075-18</v>
      </c>
      <c r="D130">
        <f>+'MBI DIRECTORIO'!D130</f>
        <v>2022</v>
      </c>
      <c r="E130" t="str">
        <f>+'MBI DIRECTORIO'!E130</f>
        <v>Enero</v>
      </c>
      <c r="F130" s="5">
        <f>+'MBI DIRECTORIO'!F130</f>
        <v>50</v>
      </c>
      <c r="G130" t="str">
        <f>+'MBI DIRECTORIO'!G130</f>
        <v>USD</v>
      </c>
      <c r="H130" s="5">
        <f>+'MBI DIRECTORIO'!H130</f>
        <v>3000</v>
      </c>
      <c r="I130" s="5">
        <f>+'MBI DIRECTORIO'!I130</f>
        <v>1551.8271640445219</v>
      </c>
      <c r="J130" s="5">
        <f>+'MBI DIRECTORIO'!J130</f>
        <v>0</v>
      </c>
      <c r="K130" s="5">
        <f>+'MBI DIRECTORIO'!K130</f>
        <v>100</v>
      </c>
      <c r="L130" s="5">
        <f>+'MBI DIRECTORIO'!L130</f>
        <v>61.6534482486801</v>
      </c>
      <c r="M130" s="5">
        <f>+'MBI DIRECTORIO'!M130</f>
        <v>0</v>
      </c>
      <c r="N130" s="5">
        <f>+'MBI DIRECTORIO'!N130</f>
        <v>77.662037037037038</v>
      </c>
      <c r="O130" s="5">
        <f>+'MBI DIRECTORIO'!O130</f>
        <v>60.763888888888886</v>
      </c>
      <c r="P130" s="5">
        <f>+'MBI DIRECTORIO'!P130</f>
        <v>6.2384259259259265</v>
      </c>
      <c r="Q130" s="5">
        <f>+'MBI DIRECTORIO'!Q130</f>
        <v>10.330936186999692</v>
      </c>
      <c r="R130" s="5">
        <f>+'MBI DIRECTORIO'!R130</f>
        <v>0</v>
      </c>
      <c r="S130" s="5">
        <f>+'MBI DIRECTORIO'!S130</f>
        <v>0</v>
      </c>
      <c r="T130" s="5">
        <f>+'MBI DIRECTORIO'!T130</f>
        <v>0</v>
      </c>
      <c r="U130" s="5">
        <f>+'MBI DIRECTORIO'!U130</f>
        <v>0</v>
      </c>
      <c r="V130" s="5">
        <f>+'MBI DIRECTORIO'!V130</f>
        <v>0</v>
      </c>
      <c r="W130" s="5">
        <f>+'MBI DIRECTORIO'!W130</f>
        <v>0</v>
      </c>
      <c r="X130" s="5">
        <f>+'MBI DIRECTORIO'!X130</f>
        <v>0</v>
      </c>
      <c r="Y130" s="5">
        <f>+'MBI DIRECTORIO'!Y130</f>
        <v>206.42286299612789</v>
      </c>
      <c r="Z130" s="5">
        <f>+'MBI DIRECTORIO'!Z130</f>
        <v>51.427574957276363</v>
      </c>
      <c r="AA130" s="5">
        <f>+'MBI DIRECTORIO'!AA130</f>
        <v>0</v>
      </c>
      <c r="AB130" s="5" t="str">
        <f>+'MBI DIRECTORIO'!AG130</f>
        <v>Pieroth Japan K.K.</v>
      </c>
      <c r="AD130" t="str">
        <f t="shared" si="3"/>
        <v>INSERT INTO TABLA_PRESUPUESTO_COMERCIAL VALUES ('VSR','80099-C','14005075-18',2022,'Enero',50,'USD',3000,1551.827164,0,100,61.653448,0,77.662037,60.763889,6.238426,10.330936,0,0,0,0,0,0,0,206.422863,51.427575,0);</v>
      </c>
    </row>
    <row r="131" spans="1:30" x14ac:dyDescent="0.2">
      <c r="A131" t="str">
        <f>+'MBI DIRECTORIO'!A131</f>
        <v>VSR</v>
      </c>
      <c r="B131" t="str">
        <f>+'MBI DIRECTORIO'!B131</f>
        <v>80138-C</v>
      </c>
      <c r="C131" t="str">
        <f>+'MBI DIRECTORIO'!C131</f>
        <v>14005035-18</v>
      </c>
      <c r="D131">
        <f>+'MBI DIRECTORIO'!D131</f>
        <v>2022</v>
      </c>
      <c r="E131" t="str">
        <f>+'MBI DIRECTORIO'!E131</f>
        <v>Enero</v>
      </c>
      <c r="F131" s="5">
        <f>+'MBI DIRECTORIO'!F131</f>
        <v>25</v>
      </c>
      <c r="G131" t="str">
        <f>+'MBI DIRECTORIO'!G131</f>
        <v>USD</v>
      </c>
      <c r="H131" s="5">
        <f>+'MBI DIRECTORIO'!H131</f>
        <v>5400</v>
      </c>
      <c r="I131" s="5">
        <f>+'MBI DIRECTORIO'!I131</f>
        <v>1552.100846448039</v>
      </c>
      <c r="J131" s="5">
        <f>+'MBI DIRECTORIO'!J131</f>
        <v>0</v>
      </c>
      <c r="K131" s="5">
        <f>+'MBI DIRECTORIO'!K131</f>
        <v>275</v>
      </c>
      <c r="L131" s="5">
        <f>+'MBI DIRECTORIO'!L131</f>
        <v>30.82672412434005</v>
      </c>
      <c r="M131" s="5">
        <f>+'MBI DIRECTORIO'!M131</f>
        <v>0</v>
      </c>
      <c r="N131" s="5">
        <f>+'MBI DIRECTORIO'!N131</f>
        <v>15.49761822937549</v>
      </c>
      <c r="O131" s="5">
        <f>+'MBI DIRECTORIO'!O131</f>
        <v>21.628052389407564</v>
      </c>
      <c r="P131" s="5">
        <f>+'MBI DIRECTORIO'!P131</f>
        <v>1.3399448549299631</v>
      </c>
      <c r="Q131" s="5">
        <f>+'MBI DIRECTORIO'!Q131</f>
        <v>18.595685136599442</v>
      </c>
      <c r="R131" s="5">
        <f>+'MBI DIRECTORIO'!R131</f>
        <v>0</v>
      </c>
      <c r="S131" s="5">
        <f>+'MBI DIRECTORIO'!S131</f>
        <v>0</v>
      </c>
      <c r="T131" s="5">
        <f>+'MBI DIRECTORIO'!T131</f>
        <v>0</v>
      </c>
      <c r="U131" s="5">
        <f>+'MBI DIRECTORIO'!U131</f>
        <v>0</v>
      </c>
      <c r="V131" s="5">
        <f>+'MBI DIRECTORIO'!V131</f>
        <v>0</v>
      </c>
      <c r="W131" s="5">
        <f>+'MBI DIRECTORIO'!W131</f>
        <v>0</v>
      </c>
      <c r="X131" s="5">
        <f>+'MBI DIRECTORIO'!X131</f>
        <v>0</v>
      </c>
      <c r="Y131" s="5">
        <f>+'MBI DIRECTORIO'!Y131</f>
        <v>82.775088088950639</v>
      </c>
      <c r="Z131" s="5">
        <f>+'MBI DIRECTORIO'!Z131</f>
        <v>25.713787478638181</v>
      </c>
      <c r="AA131" s="5">
        <f>+'MBI DIRECTORIO'!AA131</f>
        <v>0</v>
      </c>
      <c r="AB131" s="5" t="str">
        <f>+'MBI DIRECTORIO'!AG131</f>
        <v>ALLIED YOUNG FORTUNE BRANDS CO., LTD.</v>
      </c>
      <c r="AD131" t="str">
        <f t="shared" si="3"/>
        <v>INSERT INTO TABLA_PRESUPUESTO_COMERCIAL VALUES ('VSR','80138-C','14005035-18',2022,'Enero',25,'USD',5400,1552.100846,0,275,30.826724,0,15.497618,21.628052,1.339945,18.595685,0,0,0,0,0,0,0,82.775088,25.713787,0);</v>
      </c>
    </row>
    <row r="132" spans="1:30" x14ac:dyDescent="0.2">
      <c r="A132" t="str">
        <f>+'MBI DIRECTORIO'!A132</f>
        <v>VSR</v>
      </c>
      <c r="B132" t="str">
        <f>+'MBI DIRECTORIO'!B132</f>
        <v>80138-C</v>
      </c>
      <c r="C132" t="str">
        <f>+'MBI DIRECTORIO'!C132</f>
        <v>14005036-18</v>
      </c>
      <c r="D132">
        <f>+'MBI DIRECTORIO'!D132</f>
        <v>2022</v>
      </c>
      <c r="E132" t="str">
        <f>+'MBI DIRECTORIO'!E132</f>
        <v>Enero</v>
      </c>
      <c r="F132" s="5">
        <f>+'MBI DIRECTORIO'!F132</f>
        <v>50</v>
      </c>
      <c r="G132" t="str">
        <f>+'MBI DIRECTORIO'!G132</f>
        <v>USD</v>
      </c>
      <c r="H132" s="5">
        <f>+'MBI DIRECTORIO'!H132</f>
        <v>8100</v>
      </c>
      <c r="I132" s="5">
        <f>+'MBI DIRECTORIO'!I132</f>
        <v>3815.4854851810087</v>
      </c>
      <c r="J132" s="5">
        <f>+'MBI DIRECTORIO'!J132</f>
        <v>0</v>
      </c>
      <c r="K132" s="5">
        <f>+'MBI DIRECTORIO'!K132</f>
        <v>400</v>
      </c>
      <c r="L132" s="5">
        <f>+'MBI DIRECTORIO'!L132</f>
        <v>61.6534482486801</v>
      </c>
      <c r="M132" s="5">
        <f>+'MBI DIRECTORIO'!M132</f>
        <v>0</v>
      </c>
      <c r="N132" s="5">
        <f>+'MBI DIRECTORIO'!N132</f>
        <v>30.995236458750981</v>
      </c>
      <c r="O132" s="5">
        <f>+'MBI DIRECTORIO'!O132</f>
        <v>43.256104778815128</v>
      </c>
      <c r="P132" s="5">
        <f>+'MBI DIRECTORIO'!P132</f>
        <v>2.6798897098599261</v>
      </c>
      <c r="Q132" s="5">
        <f>+'MBI DIRECTORIO'!Q132</f>
        <v>27.893527704899167</v>
      </c>
      <c r="R132" s="5">
        <f>+'MBI DIRECTORIO'!R132</f>
        <v>0</v>
      </c>
      <c r="S132" s="5">
        <f>+'MBI DIRECTORIO'!S132</f>
        <v>0</v>
      </c>
      <c r="T132" s="5">
        <f>+'MBI DIRECTORIO'!T132</f>
        <v>0</v>
      </c>
      <c r="U132" s="5">
        <f>+'MBI DIRECTORIO'!U132</f>
        <v>0</v>
      </c>
      <c r="V132" s="5">
        <f>+'MBI DIRECTORIO'!V132</f>
        <v>0</v>
      </c>
      <c r="W132" s="5">
        <f>+'MBI DIRECTORIO'!W132</f>
        <v>0</v>
      </c>
      <c r="X132" s="5">
        <f>+'MBI DIRECTORIO'!X132</f>
        <v>0</v>
      </c>
      <c r="Y132" s="5">
        <f>+'MBI DIRECTORIO'!Y132</f>
        <v>156.25233360960155</v>
      </c>
      <c r="Z132" s="5">
        <f>+'MBI DIRECTORIO'!Z132</f>
        <v>51.427574957276363</v>
      </c>
      <c r="AA132" s="5">
        <f>+'MBI DIRECTORIO'!AA132</f>
        <v>0</v>
      </c>
      <c r="AB132" s="5" t="str">
        <f>+'MBI DIRECTORIO'!AG132</f>
        <v>ALLIED YOUNG FORTUNE BRANDS CO., LTD.</v>
      </c>
      <c r="AD132" t="str">
        <f t="shared" si="3"/>
        <v>INSERT INTO TABLA_PRESUPUESTO_COMERCIAL VALUES ('VSR','80138-C','14005036-18',2022,'Enero',50,'USD',8100,3815.485485,0,400,61.653448,0,30.995236,43.256105,2.67989,27.893528,0,0,0,0,0,0,0,156.252334,51.427575,0);</v>
      </c>
    </row>
    <row r="133" spans="1:30" x14ac:dyDescent="0.2">
      <c r="A133" t="str">
        <f>+'MBI DIRECTORIO'!A133</f>
        <v>VSR</v>
      </c>
      <c r="B133" t="str">
        <f>+'MBI DIRECTORIO'!B133</f>
        <v>80138-C</v>
      </c>
      <c r="C133" t="str">
        <f>+'MBI DIRECTORIO'!C133</f>
        <v>14004232-17</v>
      </c>
      <c r="D133">
        <f>+'MBI DIRECTORIO'!D133</f>
        <v>2022</v>
      </c>
      <c r="E133" t="str">
        <f>+'MBI DIRECTORIO'!E133</f>
        <v>Enero</v>
      </c>
      <c r="F133" s="5">
        <f>+'MBI DIRECTORIO'!F133</f>
        <v>50</v>
      </c>
      <c r="G133" t="str">
        <f>+'MBI DIRECTORIO'!G133</f>
        <v>USD</v>
      </c>
      <c r="H133" s="5">
        <f>+'MBI DIRECTORIO'!H133</f>
        <v>2100</v>
      </c>
      <c r="I133" s="5">
        <f>+'MBI DIRECTORIO'!I133</f>
        <v>1004.0663958268366</v>
      </c>
      <c r="J133" s="5">
        <f>+'MBI DIRECTORIO'!J133</f>
        <v>0</v>
      </c>
      <c r="K133" s="5">
        <f>+'MBI DIRECTORIO'!K133</f>
        <v>400</v>
      </c>
      <c r="L133" s="5">
        <f>+'MBI DIRECTORIO'!L133</f>
        <v>61.6534482486801</v>
      </c>
      <c r="M133" s="5">
        <f>+'MBI DIRECTORIO'!M133</f>
        <v>0</v>
      </c>
      <c r="N133" s="5">
        <f>+'MBI DIRECTORIO'!N133</f>
        <v>30.995236458750981</v>
      </c>
      <c r="O133" s="5">
        <f>+'MBI DIRECTORIO'!O133</f>
        <v>43.256104778815128</v>
      </c>
      <c r="P133" s="5">
        <f>+'MBI DIRECTORIO'!P133</f>
        <v>2.6798897098599261</v>
      </c>
      <c r="Q133" s="5">
        <f>+'MBI DIRECTORIO'!Q133</f>
        <v>7.231655330899784</v>
      </c>
      <c r="R133" s="5">
        <f>+'MBI DIRECTORIO'!R133</f>
        <v>0</v>
      </c>
      <c r="S133" s="5">
        <f>+'MBI DIRECTORIO'!S133</f>
        <v>0</v>
      </c>
      <c r="T133" s="5">
        <f>+'MBI DIRECTORIO'!T133</f>
        <v>0</v>
      </c>
      <c r="U133" s="5">
        <f>+'MBI DIRECTORIO'!U133</f>
        <v>0</v>
      </c>
      <c r="V133" s="5">
        <f>+'MBI DIRECTORIO'!V133</f>
        <v>0</v>
      </c>
      <c r="W133" s="5">
        <f>+'MBI DIRECTORIO'!W133</f>
        <v>0</v>
      </c>
      <c r="X133" s="5">
        <f>+'MBI DIRECTORIO'!X133</f>
        <v>0</v>
      </c>
      <c r="Y133" s="5">
        <f>+'MBI DIRECTORIO'!Y133</f>
        <v>135.59046123560216</v>
      </c>
      <c r="Z133" s="5">
        <f>+'MBI DIRECTORIO'!Z133</f>
        <v>51.427574957276363</v>
      </c>
      <c r="AA133" s="5">
        <f>+'MBI DIRECTORIO'!AA133</f>
        <v>0</v>
      </c>
      <c r="AB133" s="5" t="str">
        <f>+'MBI DIRECTORIO'!AG133</f>
        <v>ALLIED YOUNG FORTUNE BRANDS CO., LTD.</v>
      </c>
      <c r="AD133" t="str">
        <f t="shared" si="3"/>
        <v>INSERT INTO TABLA_PRESUPUESTO_COMERCIAL VALUES ('VSR','80138-C','14004232-17',2022,'Enero',50,'USD',2100,1004.066396,0,400,61.653448,0,30.995236,43.256105,2.67989,7.231655,0,0,0,0,0,0,0,135.590461,51.427575,0);</v>
      </c>
    </row>
    <row r="134" spans="1:30" x14ac:dyDescent="0.2">
      <c r="A134" t="str">
        <f>+'MBI DIRECTORIO'!A134</f>
        <v>VSR</v>
      </c>
      <c r="B134" t="str">
        <f>+'MBI DIRECTORIO'!B134</f>
        <v>80138-C</v>
      </c>
      <c r="C134" t="str">
        <f>+'MBI DIRECTORIO'!C134</f>
        <v>14004233-21</v>
      </c>
      <c r="D134">
        <f>+'MBI DIRECTORIO'!D134</f>
        <v>2022</v>
      </c>
      <c r="E134" t="str">
        <f>+'MBI DIRECTORIO'!E134</f>
        <v>Enero</v>
      </c>
      <c r="F134" s="5">
        <f>+'MBI DIRECTORIO'!F134</f>
        <v>300</v>
      </c>
      <c r="G134" t="str">
        <f>+'MBI DIRECTORIO'!G134</f>
        <v>USD</v>
      </c>
      <c r="H134" s="5">
        <f>+'MBI DIRECTORIO'!H134</f>
        <v>9000</v>
      </c>
      <c r="I134" s="5">
        <f>+'MBI DIRECTORIO'!I134</f>
        <v>4634.205665320249</v>
      </c>
      <c r="J134" s="5">
        <f>+'MBI DIRECTORIO'!J134</f>
        <v>0</v>
      </c>
      <c r="K134" s="5">
        <f>+'MBI DIRECTORIO'!K134</f>
        <v>600</v>
      </c>
      <c r="L134" s="5">
        <f>+'MBI DIRECTORIO'!L134</f>
        <v>369.92068949208061</v>
      </c>
      <c r="M134" s="5">
        <f>+'MBI DIRECTORIO'!M134</f>
        <v>0</v>
      </c>
      <c r="N134" s="5">
        <f>+'MBI DIRECTORIO'!N134</f>
        <v>185.97141875250588</v>
      </c>
      <c r="O134" s="5">
        <f>+'MBI DIRECTORIO'!O134</f>
        <v>259.5366286728908</v>
      </c>
      <c r="P134" s="5">
        <f>+'MBI DIRECTORIO'!P134</f>
        <v>16.079338259159556</v>
      </c>
      <c r="Q134" s="5">
        <f>+'MBI DIRECTORIO'!Q134</f>
        <v>30.992808560999073</v>
      </c>
      <c r="R134" s="5">
        <f>+'MBI DIRECTORIO'!R134</f>
        <v>0</v>
      </c>
      <c r="S134" s="5">
        <f>+'MBI DIRECTORIO'!S134</f>
        <v>0</v>
      </c>
      <c r="T134" s="5">
        <f>+'MBI DIRECTORIO'!T134</f>
        <v>0</v>
      </c>
      <c r="U134" s="5">
        <f>+'MBI DIRECTORIO'!U134</f>
        <v>0</v>
      </c>
      <c r="V134" s="5">
        <f>+'MBI DIRECTORIO'!V134</f>
        <v>0</v>
      </c>
      <c r="W134" s="5">
        <f>+'MBI DIRECTORIO'!W134</f>
        <v>0</v>
      </c>
      <c r="X134" s="5">
        <f>+'MBI DIRECTORIO'!X134</f>
        <v>0</v>
      </c>
      <c r="Y134" s="5">
        <f>+'MBI DIRECTORIO'!Y134</f>
        <v>801.14564398921357</v>
      </c>
      <c r="Z134" s="5">
        <f>+'MBI DIRECTORIO'!Z134</f>
        <v>308.56544974365823</v>
      </c>
      <c r="AA134" s="5">
        <f>+'MBI DIRECTORIO'!AA134</f>
        <v>0</v>
      </c>
      <c r="AB134" s="5" t="str">
        <f>+'MBI DIRECTORIO'!AG134</f>
        <v>ALLIED YOUNG FORTUNE BRANDS CO., LTD.</v>
      </c>
      <c r="AD134" t="str">
        <f t="shared" si="3"/>
        <v>INSERT INTO TABLA_PRESUPUESTO_COMERCIAL VALUES ('VSR','80138-C','14004233-21',2022,'Enero',300,'USD',9000,4634.205665,0,600,369.920689,0,185.971419,259.536629,16.079338,30.992809,0,0,0,0,0,0,0,801.145644,308.56545,0);</v>
      </c>
    </row>
    <row r="135" spans="1:30" x14ac:dyDescent="0.2">
      <c r="A135" t="str">
        <f>+'MBI DIRECTORIO'!A135</f>
        <v>VSR</v>
      </c>
      <c r="B135" t="str">
        <f>+'MBI DIRECTORIO'!B135</f>
        <v>80138-C</v>
      </c>
      <c r="C135" t="str">
        <f>+'MBI DIRECTORIO'!C135</f>
        <v>14004230-21</v>
      </c>
      <c r="D135">
        <f>+'MBI DIRECTORIO'!D135</f>
        <v>2022</v>
      </c>
      <c r="E135" t="str">
        <f>+'MBI DIRECTORIO'!E135</f>
        <v>Enero</v>
      </c>
      <c r="F135" s="5">
        <f>+'MBI DIRECTORIO'!F135</f>
        <v>150</v>
      </c>
      <c r="G135" t="str">
        <f>+'MBI DIRECTORIO'!G135</f>
        <v>USD</v>
      </c>
      <c r="H135" s="5">
        <f>+'MBI DIRECTORIO'!H135</f>
        <v>4500</v>
      </c>
      <c r="I135" s="5">
        <f>+'MBI DIRECTORIO'!I135</f>
        <v>2103.3775148837344</v>
      </c>
      <c r="J135" s="5">
        <f>+'MBI DIRECTORIO'!J135</f>
        <v>0</v>
      </c>
      <c r="K135" s="5">
        <f>+'MBI DIRECTORIO'!K135</f>
        <v>0</v>
      </c>
      <c r="L135" s="5">
        <f>+'MBI DIRECTORIO'!L135</f>
        <v>184.96034474604031</v>
      </c>
      <c r="M135" s="5">
        <f>+'MBI DIRECTORIO'!M135</f>
        <v>0</v>
      </c>
      <c r="N135" s="5">
        <f>+'MBI DIRECTORIO'!N135</f>
        <v>92.985709376252942</v>
      </c>
      <c r="O135" s="5">
        <f>+'MBI DIRECTORIO'!O135</f>
        <v>129.7683143364454</v>
      </c>
      <c r="P135" s="5">
        <f>+'MBI DIRECTORIO'!P135</f>
        <v>8.039669129579778</v>
      </c>
      <c r="Q135" s="5">
        <f>+'MBI DIRECTORIO'!Q135</f>
        <v>15.496404280499537</v>
      </c>
      <c r="R135" s="5">
        <f>+'MBI DIRECTORIO'!R135</f>
        <v>0</v>
      </c>
      <c r="S135" s="5">
        <f>+'MBI DIRECTORIO'!S135</f>
        <v>0</v>
      </c>
      <c r="T135" s="5">
        <f>+'MBI DIRECTORIO'!T135</f>
        <v>0</v>
      </c>
      <c r="U135" s="5">
        <f>+'MBI DIRECTORIO'!U135</f>
        <v>0</v>
      </c>
      <c r="V135" s="5">
        <f>+'MBI DIRECTORIO'!V135</f>
        <v>0</v>
      </c>
      <c r="W135" s="5">
        <f>+'MBI DIRECTORIO'!W135</f>
        <v>0</v>
      </c>
      <c r="X135" s="5">
        <f>+'MBI DIRECTORIO'!X135</f>
        <v>0</v>
      </c>
      <c r="Y135" s="5">
        <f>+'MBI DIRECTORIO'!Y135</f>
        <v>400.57282199460678</v>
      </c>
      <c r="Z135" s="5">
        <f>+'MBI DIRECTORIO'!Z135</f>
        <v>154.28272487182912</v>
      </c>
      <c r="AA135" s="5">
        <f>+'MBI DIRECTORIO'!AA135</f>
        <v>0</v>
      </c>
      <c r="AB135" s="5" t="str">
        <f>+'MBI DIRECTORIO'!AG135</f>
        <v>ALLIED YOUNG FORTUNE BRANDS CO., LTD.</v>
      </c>
      <c r="AD135" t="str">
        <f t="shared" ref="AD135:AD198" si="4">_xlfn.CONCAT("INSERT INTO TABLA_PRESUPUESTO_COMERCIAL VALUES ('",A135,"','",B135,"','",C135,"',",D135,",'",E135,"',",SUBSTITUTE(ROUND(F135,6),",","."),",'",G135,"',",SUBSTITUTE(ROUND(H135,6),",","."),",",SUBSTITUTE(ROUND(I135,6),",","."),",",SUBSTITUTE(ROUND(J135,6),",","."),",",SUBSTITUTE(ROUND(K135,6),",","."),",",SUBSTITUTE(ROUND(L135,6),",","."),",",SUBSTITUTE(ROUND(M135,6),",","."),",",SUBSTITUTE(ROUND(N135,6),",","."),",",SUBSTITUTE(ROUND(O135,6),",","."),",",SUBSTITUTE(ROUND(P135,6),",","."),",",SUBSTITUTE(ROUND(Q135,6),",","."),",",SUBSTITUTE(ROUND(R135,6),",","."),",",SUBSTITUTE(ROUND(S135,6),",","."),",",SUBSTITUTE(ROUND(T135,6),",","."),",",SUBSTITUTE(ROUND(U135,6),",","."),",",SUBSTITUTE(ROUND(V135,6),",","."),",",SUBSTITUTE(ROUND(W135,6),",","."),",",SUBSTITUTE(ROUND(X135,6),",","."),",",SUBSTITUTE(ROUND(Y135,6),",","."),",",SUBSTITUTE(ROUND(Z135,6),",","."),",",SUBSTITUTE(ROUND(AA135,6),",","."),");")</f>
        <v>INSERT INTO TABLA_PRESUPUESTO_COMERCIAL VALUES ('VSR','80138-C','14004230-21',2022,'Enero',150,'USD',4500,2103.377515,0,0,184.960345,0,92.985709,129.768314,8.039669,15.496404,0,0,0,0,0,0,0,400.572822,154.282725,0);</v>
      </c>
    </row>
    <row r="136" spans="1:30" x14ac:dyDescent="0.2">
      <c r="A136" t="str">
        <f>+'MBI DIRECTORIO'!A136</f>
        <v>VSR</v>
      </c>
      <c r="B136" t="str">
        <f>+'MBI DIRECTORIO'!B136</f>
        <v>80140-C</v>
      </c>
      <c r="C136" t="str">
        <f>+'MBI DIRECTORIO'!C136</f>
        <v>14005080-18</v>
      </c>
      <c r="D136">
        <f>+'MBI DIRECTORIO'!D136</f>
        <v>2022</v>
      </c>
      <c r="E136" t="str">
        <f>+'MBI DIRECTORIO'!E136</f>
        <v>Enero</v>
      </c>
      <c r="F136" s="5">
        <f>+'MBI DIRECTORIO'!F136</f>
        <v>5</v>
      </c>
      <c r="G136" t="str">
        <f>+'MBI DIRECTORIO'!G136</f>
        <v>USD</v>
      </c>
      <c r="H136" s="5">
        <f>+'MBI DIRECTORIO'!H136</f>
        <v>540</v>
      </c>
      <c r="I136" s="5">
        <f>+'MBI DIRECTORIO'!I136</f>
        <v>241.1736797051953</v>
      </c>
      <c r="J136" s="5">
        <f>+'MBI DIRECTORIO'!J136</f>
        <v>0</v>
      </c>
      <c r="K136" s="5">
        <f>+'MBI DIRECTORIO'!K136</f>
        <v>0</v>
      </c>
      <c r="L136" s="5">
        <f>+'MBI DIRECTORIO'!L136</f>
        <v>6.1653448248680096</v>
      </c>
      <c r="M136" s="5">
        <f>+'MBI DIRECTORIO'!M136</f>
        <v>0</v>
      </c>
      <c r="N136" s="5">
        <f>+'MBI DIRECTORIO'!N136</f>
        <v>1.0816498316498318</v>
      </c>
      <c r="O136" s="5">
        <f>+'MBI DIRECTORIO'!O136</f>
        <v>2.2095959595959598</v>
      </c>
      <c r="P136" s="5">
        <f>+'MBI DIRECTORIO'!P136</f>
        <v>0.22685185185185192</v>
      </c>
      <c r="Q136" s="5">
        <f>+'MBI DIRECTORIO'!Q136</f>
        <v>1.8595685136599445</v>
      </c>
      <c r="R136" s="5">
        <f>+'MBI DIRECTORIO'!R136</f>
        <v>0</v>
      </c>
      <c r="S136" s="5">
        <f>+'MBI DIRECTORIO'!S136</f>
        <v>0</v>
      </c>
      <c r="T136" s="5">
        <f>+'MBI DIRECTORIO'!T136</f>
        <v>0</v>
      </c>
      <c r="U136" s="5">
        <f>+'MBI DIRECTORIO'!U136</f>
        <v>0</v>
      </c>
      <c r="V136" s="5">
        <f>+'MBI DIRECTORIO'!V136</f>
        <v>0</v>
      </c>
      <c r="W136" s="5">
        <f>+'MBI DIRECTORIO'!W136</f>
        <v>0</v>
      </c>
      <c r="X136" s="5">
        <f>+'MBI DIRECTORIO'!X136</f>
        <v>0</v>
      </c>
      <c r="Y136" s="5">
        <f>+'MBI DIRECTORIO'!Y136</f>
        <v>10.520423652485224</v>
      </c>
      <c r="Z136" s="5">
        <f>+'MBI DIRECTORIO'!Z136</f>
        <v>5.1427574957276372</v>
      </c>
      <c r="AA136" s="5">
        <f>+'MBI DIRECTORIO'!AA136</f>
        <v>0</v>
      </c>
      <c r="AB136" s="5" t="str">
        <f>+'MBI DIRECTORIO'!AG136</f>
        <v>Cripton_Korea</v>
      </c>
      <c r="AD136" t="str">
        <f t="shared" si="4"/>
        <v>INSERT INTO TABLA_PRESUPUESTO_COMERCIAL VALUES ('VSR','80140-C','14005080-18',2022,'Enero',5,'USD',540,241.17368,0,0,6.165345,0,1.08165,2.209596,0.226852,1.859569,0,0,0,0,0,0,0,10.520424,5.142757,0);</v>
      </c>
    </row>
    <row r="137" spans="1:30" x14ac:dyDescent="0.2">
      <c r="A137" t="str">
        <f>+'MBI DIRECTORIO'!A137</f>
        <v>VSR</v>
      </c>
      <c r="B137" t="str">
        <f>+'MBI DIRECTORIO'!B137</f>
        <v>80140-C</v>
      </c>
      <c r="C137" t="str">
        <f>+'MBI DIRECTORIO'!C137</f>
        <v>14005050-21</v>
      </c>
      <c r="D137">
        <f>+'MBI DIRECTORIO'!D137</f>
        <v>2022</v>
      </c>
      <c r="E137" t="str">
        <f>+'MBI DIRECTORIO'!E137</f>
        <v>Enero</v>
      </c>
      <c r="F137" s="5">
        <f>+'MBI DIRECTORIO'!F137</f>
        <v>25</v>
      </c>
      <c r="G137" t="str">
        <f>+'MBI DIRECTORIO'!G137</f>
        <v>USD</v>
      </c>
      <c r="H137" s="5">
        <f>+'MBI DIRECTORIO'!H137</f>
        <v>1025</v>
      </c>
      <c r="I137" s="5">
        <f>+'MBI DIRECTORIO'!I137</f>
        <v>398.17540190182137</v>
      </c>
      <c r="J137" s="5">
        <f>+'MBI DIRECTORIO'!J137</f>
        <v>0</v>
      </c>
      <c r="K137" s="5">
        <f>+'MBI DIRECTORIO'!K137</f>
        <v>0</v>
      </c>
      <c r="L137" s="5">
        <f>+'MBI DIRECTORIO'!L137</f>
        <v>30.82672412434005</v>
      </c>
      <c r="M137" s="5">
        <f>+'MBI DIRECTORIO'!M137</f>
        <v>0</v>
      </c>
      <c r="N137" s="5">
        <f>+'MBI DIRECTORIO'!N137</f>
        <v>5.4082491582491583</v>
      </c>
      <c r="O137" s="5">
        <f>+'MBI DIRECTORIO'!O137</f>
        <v>11.047979797979799</v>
      </c>
      <c r="P137" s="5">
        <f>+'MBI DIRECTORIO'!P137</f>
        <v>1.1342592592592593</v>
      </c>
      <c r="Q137" s="5">
        <f>+'MBI DIRECTORIO'!Q137</f>
        <v>3.5297365305582278</v>
      </c>
      <c r="R137" s="5">
        <f>+'MBI DIRECTORIO'!R137</f>
        <v>0</v>
      </c>
      <c r="S137" s="5">
        <f>+'MBI DIRECTORIO'!S137</f>
        <v>0</v>
      </c>
      <c r="T137" s="5">
        <f>+'MBI DIRECTORIO'!T137</f>
        <v>0</v>
      </c>
      <c r="U137" s="5">
        <f>+'MBI DIRECTORIO'!U137</f>
        <v>0</v>
      </c>
      <c r="V137" s="5">
        <f>+'MBI DIRECTORIO'!V137</f>
        <v>0</v>
      </c>
      <c r="W137" s="5">
        <f>+'MBI DIRECTORIO'!W137</f>
        <v>0</v>
      </c>
      <c r="X137" s="5">
        <f>+'MBI DIRECTORIO'!X137</f>
        <v>0</v>
      </c>
      <c r="Y137" s="5">
        <f>+'MBI DIRECTORIO'!Y137</f>
        <v>46.834012224684628</v>
      </c>
      <c r="Z137" s="5">
        <f>+'MBI DIRECTORIO'!Z137</f>
        <v>25.713787478638181</v>
      </c>
      <c r="AA137" s="5">
        <f>+'MBI DIRECTORIO'!AA137</f>
        <v>0</v>
      </c>
      <c r="AB137" s="5" t="str">
        <f>+'MBI DIRECTORIO'!AG137</f>
        <v>Cripton_Korea</v>
      </c>
      <c r="AD137" t="str">
        <f t="shared" si="4"/>
        <v>INSERT INTO TABLA_PRESUPUESTO_COMERCIAL VALUES ('VSR','80140-C','14005050-21',2022,'Enero',25,'USD',1025,398.175402,0,0,30.826724,0,5.408249,11.04798,1.134259,3.529737,0,0,0,0,0,0,0,46.834012,25.713787,0);</v>
      </c>
    </row>
    <row r="138" spans="1:30" x14ac:dyDescent="0.2">
      <c r="A138" t="str">
        <f>+'MBI DIRECTORIO'!A138</f>
        <v>VSR</v>
      </c>
      <c r="B138" t="str">
        <f>+'MBI DIRECTORIO'!B138</f>
        <v>80140-C</v>
      </c>
      <c r="C138" t="str">
        <f>+'MBI DIRECTORIO'!C138</f>
        <v>14005054-21</v>
      </c>
      <c r="D138">
        <f>+'MBI DIRECTORIO'!D138</f>
        <v>2022</v>
      </c>
      <c r="E138" t="str">
        <f>+'MBI DIRECTORIO'!E138</f>
        <v>Enero</v>
      </c>
      <c r="F138" s="5">
        <f>+'MBI DIRECTORIO'!F138</f>
        <v>25</v>
      </c>
      <c r="G138" t="str">
        <f>+'MBI DIRECTORIO'!G138</f>
        <v>USD</v>
      </c>
      <c r="H138" s="5">
        <f>+'MBI DIRECTORIO'!H138</f>
        <v>1025</v>
      </c>
      <c r="I138" s="5">
        <f>+'MBI DIRECTORIO'!I138</f>
        <v>330.35190565908965</v>
      </c>
      <c r="J138" s="5">
        <f>+'MBI DIRECTORIO'!J138</f>
        <v>0</v>
      </c>
      <c r="K138" s="5">
        <f>+'MBI DIRECTORIO'!K138</f>
        <v>0</v>
      </c>
      <c r="L138" s="5">
        <f>+'MBI DIRECTORIO'!L138</f>
        <v>30.82672412434005</v>
      </c>
      <c r="M138" s="5">
        <f>+'MBI DIRECTORIO'!M138</f>
        <v>0</v>
      </c>
      <c r="N138" s="5">
        <f>+'MBI DIRECTORIO'!N138</f>
        <v>5.4082491582491583</v>
      </c>
      <c r="O138" s="5">
        <f>+'MBI DIRECTORIO'!O138</f>
        <v>11.047979797979799</v>
      </c>
      <c r="P138" s="5">
        <f>+'MBI DIRECTORIO'!P138</f>
        <v>1.1342592592592593</v>
      </c>
      <c r="Q138" s="5">
        <f>+'MBI DIRECTORIO'!Q138</f>
        <v>3.5297365305582278</v>
      </c>
      <c r="R138" s="5">
        <f>+'MBI DIRECTORIO'!R138</f>
        <v>0</v>
      </c>
      <c r="S138" s="5">
        <f>+'MBI DIRECTORIO'!S138</f>
        <v>0</v>
      </c>
      <c r="T138" s="5">
        <f>+'MBI DIRECTORIO'!T138</f>
        <v>0</v>
      </c>
      <c r="U138" s="5">
        <f>+'MBI DIRECTORIO'!U138</f>
        <v>0</v>
      </c>
      <c r="V138" s="5">
        <f>+'MBI DIRECTORIO'!V138</f>
        <v>0</v>
      </c>
      <c r="W138" s="5">
        <f>+'MBI DIRECTORIO'!W138</f>
        <v>0</v>
      </c>
      <c r="X138" s="5">
        <f>+'MBI DIRECTORIO'!X138</f>
        <v>0</v>
      </c>
      <c r="Y138" s="5">
        <f>+'MBI DIRECTORIO'!Y138</f>
        <v>46.834012224684628</v>
      </c>
      <c r="Z138" s="5">
        <f>+'MBI DIRECTORIO'!Z138</f>
        <v>25.713787478638181</v>
      </c>
      <c r="AA138" s="5">
        <f>+'MBI DIRECTORIO'!AA138</f>
        <v>0</v>
      </c>
      <c r="AB138" s="5" t="str">
        <f>+'MBI DIRECTORIO'!AG138</f>
        <v>Cripton_Korea</v>
      </c>
      <c r="AD138" t="str">
        <f t="shared" si="4"/>
        <v>INSERT INTO TABLA_PRESUPUESTO_COMERCIAL VALUES ('VSR','80140-C','14005054-21',2022,'Enero',25,'USD',1025,330.351906,0,0,30.826724,0,5.408249,11.04798,1.134259,3.529737,0,0,0,0,0,0,0,46.834012,25.713787,0);</v>
      </c>
    </row>
    <row r="139" spans="1:30" x14ac:dyDescent="0.2">
      <c r="A139" t="str">
        <f>+'MBI DIRECTORIO'!A139</f>
        <v>VSR</v>
      </c>
      <c r="B139" t="str">
        <f>+'MBI DIRECTORIO'!B139</f>
        <v>80140-C</v>
      </c>
      <c r="C139" t="str">
        <f>+'MBI DIRECTORIO'!C139</f>
        <v>14005075-18</v>
      </c>
      <c r="D139">
        <f>+'MBI DIRECTORIO'!D139</f>
        <v>2022</v>
      </c>
      <c r="E139" t="str">
        <f>+'MBI DIRECTORIO'!E139</f>
        <v>Enero</v>
      </c>
      <c r="F139" s="5">
        <f>+'MBI DIRECTORIO'!F139</f>
        <v>25</v>
      </c>
      <c r="G139" t="str">
        <f>+'MBI DIRECTORIO'!G139</f>
        <v>USD</v>
      </c>
      <c r="H139" s="5">
        <f>+'MBI DIRECTORIO'!H139</f>
        <v>1525</v>
      </c>
      <c r="I139" s="5">
        <f>+'MBI DIRECTORIO'!I139</f>
        <v>775.91358202226093</v>
      </c>
      <c r="J139" s="5">
        <f>+'MBI DIRECTORIO'!J139</f>
        <v>0</v>
      </c>
      <c r="K139" s="5">
        <f>+'MBI DIRECTORIO'!K139</f>
        <v>0</v>
      </c>
      <c r="L139" s="5">
        <f>+'MBI DIRECTORIO'!L139</f>
        <v>30.82672412434005</v>
      </c>
      <c r="M139" s="5">
        <f>+'MBI DIRECTORIO'!M139</f>
        <v>0</v>
      </c>
      <c r="N139" s="5">
        <f>+'MBI DIRECTORIO'!N139</f>
        <v>5.4082491582491583</v>
      </c>
      <c r="O139" s="5">
        <f>+'MBI DIRECTORIO'!O139</f>
        <v>11.047979797979799</v>
      </c>
      <c r="P139" s="5">
        <f>+'MBI DIRECTORIO'!P139</f>
        <v>1.1342592592592593</v>
      </c>
      <c r="Q139" s="5">
        <f>+'MBI DIRECTORIO'!Q139</f>
        <v>5.2515592283915096</v>
      </c>
      <c r="R139" s="5">
        <f>+'MBI DIRECTORIO'!R139</f>
        <v>0</v>
      </c>
      <c r="S139" s="5">
        <f>+'MBI DIRECTORIO'!S139</f>
        <v>0</v>
      </c>
      <c r="T139" s="5">
        <f>+'MBI DIRECTORIO'!T139</f>
        <v>0</v>
      </c>
      <c r="U139" s="5">
        <f>+'MBI DIRECTORIO'!U139</f>
        <v>0</v>
      </c>
      <c r="V139" s="5">
        <f>+'MBI DIRECTORIO'!V139</f>
        <v>0</v>
      </c>
      <c r="W139" s="5">
        <f>+'MBI DIRECTORIO'!W139</f>
        <v>0</v>
      </c>
      <c r="X139" s="5">
        <f>+'MBI DIRECTORIO'!X139</f>
        <v>0</v>
      </c>
      <c r="Y139" s="5">
        <f>+'MBI DIRECTORIO'!Y139</f>
        <v>48.55583492251791</v>
      </c>
      <c r="Z139" s="5">
        <f>+'MBI DIRECTORIO'!Z139</f>
        <v>25.713787478638181</v>
      </c>
      <c r="AA139" s="5">
        <f>+'MBI DIRECTORIO'!AA139</f>
        <v>0</v>
      </c>
      <c r="AB139" s="5" t="str">
        <f>+'MBI DIRECTORIO'!AG139</f>
        <v>Cripton_Korea</v>
      </c>
      <c r="AD139" t="str">
        <f t="shared" si="4"/>
        <v>INSERT INTO TABLA_PRESUPUESTO_COMERCIAL VALUES ('VSR','80140-C','14005075-18',2022,'Enero',25,'USD',1525,775.913582,0,0,30.826724,0,5.408249,11.04798,1.134259,5.251559,0,0,0,0,0,0,0,48.555835,25.713787,0);</v>
      </c>
    </row>
    <row r="140" spans="1:30" x14ac:dyDescent="0.2">
      <c r="A140" t="str">
        <f>+'MBI DIRECTORIO'!A140</f>
        <v>VSR</v>
      </c>
      <c r="B140" t="str">
        <f>+'MBI DIRECTORIO'!B140</f>
        <v>80140-C</v>
      </c>
      <c r="C140" t="str">
        <f>+'MBI DIRECTORIO'!C140</f>
        <v>14005077-18</v>
      </c>
      <c r="D140">
        <f>+'MBI DIRECTORIO'!D140</f>
        <v>2022</v>
      </c>
      <c r="E140" t="str">
        <f>+'MBI DIRECTORIO'!E140</f>
        <v>Enero</v>
      </c>
      <c r="F140" s="5">
        <f>+'MBI DIRECTORIO'!F140</f>
        <v>5</v>
      </c>
      <c r="G140" t="str">
        <f>+'MBI DIRECTORIO'!G140</f>
        <v>USD</v>
      </c>
      <c r="H140" s="5">
        <f>+'MBI DIRECTORIO'!H140</f>
        <v>305</v>
      </c>
      <c r="I140" s="5">
        <f>+'MBI DIRECTORIO'!I140</f>
        <v>115.83529687453682</v>
      </c>
      <c r="J140" s="5">
        <f>+'MBI DIRECTORIO'!J140</f>
        <v>0</v>
      </c>
      <c r="K140" s="5">
        <f>+'MBI DIRECTORIO'!K140</f>
        <v>0</v>
      </c>
      <c r="L140" s="5">
        <f>+'MBI DIRECTORIO'!L140</f>
        <v>6.1653448248680096</v>
      </c>
      <c r="M140" s="5">
        <f>+'MBI DIRECTORIO'!M140</f>
        <v>0</v>
      </c>
      <c r="N140" s="5">
        <f>+'MBI DIRECTORIO'!N140</f>
        <v>1.0816498316498318</v>
      </c>
      <c r="O140" s="5">
        <f>+'MBI DIRECTORIO'!O140</f>
        <v>2.2095959595959598</v>
      </c>
      <c r="P140" s="5">
        <f>+'MBI DIRECTORIO'!P140</f>
        <v>0.22685185185185192</v>
      </c>
      <c r="Q140" s="5">
        <f>+'MBI DIRECTORIO'!Q140</f>
        <v>1.0503118456783018</v>
      </c>
      <c r="R140" s="5">
        <f>+'MBI DIRECTORIO'!R140</f>
        <v>0</v>
      </c>
      <c r="S140" s="5">
        <f>+'MBI DIRECTORIO'!S140</f>
        <v>0</v>
      </c>
      <c r="T140" s="5">
        <f>+'MBI DIRECTORIO'!T140</f>
        <v>0</v>
      </c>
      <c r="U140" s="5">
        <f>+'MBI DIRECTORIO'!U140</f>
        <v>0</v>
      </c>
      <c r="V140" s="5">
        <f>+'MBI DIRECTORIO'!V140</f>
        <v>0</v>
      </c>
      <c r="W140" s="5">
        <f>+'MBI DIRECTORIO'!W140</f>
        <v>0</v>
      </c>
      <c r="X140" s="5">
        <f>+'MBI DIRECTORIO'!X140</f>
        <v>0</v>
      </c>
      <c r="Y140" s="5">
        <f>+'MBI DIRECTORIO'!Y140</f>
        <v>9.7111669845035813</v>
      </c>
      <c r="Z140" s="5">
        <f>+'MBI DIRECTORIO'!Z140</f>
        <v>5.1427574957276372</v>
      </c>
      <c r="AA140" s="5">
        <f>+'MBI DIRECTORIO'!AA140</f>
        <v>0</v>
      </c>
      <c r="AB140" s="5" t="str">
        <f>+'MBI DIRECTORIO'!AG140</f>
        <v>Cripton_Korea</v>
      </c>
      <c r="AD140" t="str">
        <f t="shared" si="4"/>
        <v>INSERT INTO TABLA_PRESUPUESTO_COMERCIAL VALUES ('VSR','80140-C','14005077-18',2022,'Enero',5,'USD',305,115.835297,0,0,6.165345,0,1.08165,2.209596,0.226852,1.050312,0,0,0,0,0,0,0,9.711167,5.142757,0);</v>
      </c>
    </row>
    <row r="141" spans="1:30" x14ac:dyDescent="0.2">
      <c r="A141" t="str">
        <f>+'MBI DIRECTORIO'!A141</f>
        <v>VSR</v>
      </c>
      <c r="B141" t="str">
        <f>+'MBI DIRECTORIO'!B141</f>
        <v>96568970-C</v>
      </c>
      <c r="C141" t="str">
        <f>+'MBI DIRECTORIO'!C141</f>
        <v>14005058-20</v>
      </c>
      <c r="D141">
        <f>+'MBI DIRECTORIO'!D141</f>
        <v>2022</v>
      </c>
      <c r="E141" t="str">
        <f>+'MBI DIRECTORIO'!E141</f>
        <v>Febrero</v>
      </c>
      <c r="F141" s="5">
        <f>+'MBI DIRECTORIO'!F141</f>
        <v>300</v>
      </c>
      <c r="G141" t="str">
        <f>+'MBI DIRECTORIO'!G141</f>
        <v>CLP</v>
      </c>
      <c r="H141" s="5">
        <f>+'MBI DIRECTORIO'!H141</f>
        <v>9632.9166666666661</v>
      </c>
      <c r="I141" s="5">
        <f>+'MBI DIRECTORIO'!I141</f>
        <v>6452.468654051675</v>
      </c>
      <c r="J141" s="5">
        <f>+'MBI DIRECTORIO'!J141</f>
        <v>0</v>
      </c>
      <c r="K141" s="5">
        <f>+'MBI DIRECTORIO'!K141</f>
        <v>1125</v>
      </c>
      <c r="L141" s="5">
        <f>+'MBI DIRECTORIO'!L141</f>
        <v>260.82004011191708</v>
      </c>
      <c r="M141" s="5">
        <f>+'MBI DIRECTORIO'!M141</f>
        <v>0</v>
      </c>
      <c r="N141" s="5">
        <f>+'MBI DIRECTORIO'!N141</f>
        <v>0</v>
      </c>
      <c r="O141" s="5">
        <f>+'MBI DIRECTORIO'!O141</f>
        <v>0</v>
      </c>
      <c r="P141" s="5">
        <f>+'MBI DIRECTORIO'!P141</f>
        <v>0</v>
      </c>
      <c r="Q141" s="5">
        <f>+'MBI DIRECTORIO'!Q141</f>
        <v>0</v>
      </c>
      <c r="R141" s="5">
        <f>+'MBI DIRECTORIO'!R141</f>
        <v>33.172349126006367</v>
      </c>
      <c r="S141" s="5">
        <f>+'MBI DIRECTORIO'!S141</f>
        <v>0</v>
      </c>
      <c r="T141" s="5">
        <f>+'MBI DIRECTORIO'!T141</f>
        <v>0</v>
      </c>
      <c r="U141" s="5">
        <f>+'MBI DIRECTORIO'!U141</f>
        <v>118.75</v>
      </c>
      <c r="V141" s="5">
        <f>+'MBI DIRECTORIO'!V141</f>
        <v>0</v>
      </c>
      <c r="W141" s="5">
        <f>+'MBI DIRECTORIO'!W141</f>
        <v>0</v>
      </c>
      <c r="X141" s="5">
        <f>+'MBI DIRECTORIO'!X141</f>
        <v>0</v>
      </c>
      <c r="Y141" s="5">
        <f>+'MBI DIRECTORIO'!Y141</f>
        <v>151.92234912600637</v>
      </c>
      <c r="Z141" s="5">
        <f>+'MBI DIRECTORIO'!Z141</f>
        <v>0</v>
      </c>
      <c r="AA141" s="5">
        <f>+'MBI DIRECTORIO'!AA141</f>
        <v>0</v>
      </c>
      <c r="AB141" s="5" t="str">
        <f>+'MBI DIRECTORIO'!AG141</f>
        <v>Distribución y Excelencia S.A.</v>
      </c>
      <c r="AD141" t="str">
        <f t="shared" si="4"/>
        <v>INSERT INTO TABLA_PRESUPUESTO_COMERCIAL VALUES ('VSR','96568970-C','14005058-20',2022,'Febrero',300,'CLP',9632.916667,6452.468654,0,1125,260.82004,0,0,0,0,0,33.172349,0,0,118.75,0,0,0,151.922349,0,0);</v>
      </c>
    </row>
    <row r="142" spans="1:30" x14ac:dyDescent="0.2">
      <c r="A142" t="str">
        <f>+'MBI DIRECTORIO'!A142</f>
        <v>VSR</v>
      </c>
      <c r="B142" t="str">
        <f>+'MBI DIRECTORIO'!B142</f>
        <v>96568970-C</v>
      </c>
      <c r="C142" t="str">
        <f>+'MBI DIRECTORIO'!C142</f>
        <v>14005057-20</v>
      </c>
      <c r="D142">
        <f>+'MBI DIRECTORIO'!D142</f>
        <v>2022</v>
      </c>
      <c r="E142" t="str">
        <f>+'MBI DIRECTORIO'!E142</f>
        <v>Febrero</v>
      </c>
      <c r="F142" s="5">
        <f>+'MBI DIRECTORIO'!F142</f>
        <v>90</v>
      </c>
      <c r="G142" t="str">
        <f>+'MBI DIRECTORIO'!G142</f>
        <v>CLP</v>
      </c>
      <c r="H142" s="5">
        <f>+'MBI DIRECTORIO'!H142</f>
        <v>2889.875</v>
      </c>
      <c r="I142" s="5">
        <f>+'MBI DIRECTORIO'!I142</f>
        <v>1816.4176356070732</v>
      </c>
      <c r="J142" s="5">
        <f>+'MBI DIRECTORIO'!J142</f>
        <v>0</v>
      </c>
      <c r="K142" s="5">
        <f>+'MBI DIRECTORIO'!K142</f>
        <v>337.5</v>
      </c>
      <c r="L142" s="5">
        <f>+'MBI DIRECTORIO'!L142</f>
        <v>78.246012033575127</v>
      </c>
      <c r="M142" s="5">
        <f>+'MBI DIRECTORIO'!M142</f>
        <v>0</v>
      </c>
      <c r="N142" s="5">
        <f>+'MBI DIRECTORIO'!N142</f>
        <v>0</v>
      </c>
      <c r="O142" s="5">
        <f>+'MBI DIRECTORIO'!O142</f>
        <v>0</v>
      </c>
      <c r="P142" s="5">
        <f>+'MBI DIRECTORIO'!P142</f>
        <v>0</v>
      </c>
      <c r="Q142" s="5">
        <f>+'MBI DIRECTORIO'!Q142</f>
        <v>0</v>
      </c>
      <c r="R142" s="5">
        <f>+'MBI DIRECTORIO'!R142</f>
        <v>9.9517047378019114</v>
      </c>
      <c r="S142" s="5">
        <f>+'MBI DIRECTORIO'!S142</f>
        <v>0</v>
      </c>
      <c r="T142" s="5">
        <f>+'MBI DIRECTORIO'!T142</f>
        <v>0</v>
      </c>
      <c r="U142" s="5">
        <f>+'MBI DIRECTORIO'!U142</f>
        <v>35.625</v>
      </c>
      <c r="V142" s="5">
        <f>+'MBI DIRECTORIO'!V142</f>
        <v>0</v>
      </c>
      <c r="W142" s="5">
        <f>+'MBI DIRECTORIO'!W142</f>
        <v>0</v>
      </c>
      <c r="X142" s="5">
        <f>+'MBI DIRECTORIO'!X142</f>
        <v>0</v>
      </c>
      <c r="Y142" s="5">
        <f>+'MBI DIRECTORIO'!Y142</f>
        <v>45.576704737801911</v>
      </c>
      <c r="Z142" s="5">
        <f>+'MBI DIRECTORIO'!Z142</f>
        <v>0</v>
      </c>
      <c r="AA142" s="5">
        <f>+'MBI DIRECTORIO'!AA142</f>
        <v>0</v>
      </c>
      <c r="AB142" s="5" t="str">
        <f>+'MBI DIRECTORIO'!AG142</f>
        <v>Distribución y Excelencia S.A.</v>
      </c>
      <c r="AD142" t="str">
        <f t="shared" si="4"/>
        <v>INSERT INTO TABLA_PRESUPUESTO_COMERCIAL VALUES ('VSR','96568970-C','14005057-20',2022,'Febrero',90,'CLP',2889.875,1816.417636,0,337.5,78.246012,0,0,0,0,0,9.951705,0,0,35.625,0,0,0,45.576705,0,0);</v>
      </c>
    </row>
    <row r="143" spans="1:30" x14ac:dyDescent="0.2">
      <c r="A143" t="str">
        <f>+'MBI DIRECTORIO'!A143</f>
        <v>VSR</v>
      </c>
      <c r="B143" t="str">
        <f>+'MBI DIRECTORIO'!B143</f>
        <v>96568970-C</v>
      </c>
      <c r="C143" t="str">
        <f>+'MBI DIRECTORIO'!C143</f>
        <v>14005059-20</v>
      </c>
      <c r="D143">
        <f>+'MBI DIRECTORIO'!D143</f>
        <v>2022</v>
      </c>
      <c r="E143" t="str">
        <f>+'MBI DIRECTORIO'!E143</f>
        <v>Febrero</v>
      </c>
      <c r="F143" s="5">
        <f>+'MBI DIRECTORIO'!F143</f>
        <v>150</v>
      </c>
      <c r="G143" t="str">
        <f>+'MBI DIRECTORIO'!G143</f>
        <v>CLP</v>
      </c>
      <c r="H143" s="5">
        <f>+'MBI DIRECTORIO'!H143</f>
        <v>4816.458333333333</v>
      </c>
      <c r="I143" s="5">
        <f>+'MBI DIRECTORIO'!I143</f>
        <v>3066.9207079738107</v>
      </c>
      <c r="J143" s="5">
        <f>+'MBI DIRECTORIO'!J143</f>
        <v>0</v>
      </c>
      <c r="K143" s="5">
        <f>+'MBI DIRECTORIO'!K143</f>
        <v>562.5</v>
      </c>
      <c r="L143" s="5">
        <f>+'MBI DIRECTORIO'!L143</f>
        <v>130.41002005595854</v>
      </c>
      <c r="M143" s="5">
        <f>+'MBI DIRECTORIO'!M143</f>
        <v>0</v>
      </c>
      <c r="N143" s="5">
        <f>+'MBI DIRECTORIO'!N143</f>
        <v>0</v>
      </c>
      <c r="O143" s="5">
        <f>+'MBI DIRECTORIO'!O143</f>
        <v>0</v>
      </c>
      <c r="P143" s="5">
        <f>+'MBI DIRECTORIO'!P143</f>
        <v>0</v>
      </c>
      <c r="Q143" s="5">
        <f>+'MBI DIRECTORIO'!Q143</f>
        <v>0</v>
      </c>
      <c r="R143" s="5">
        <f>+'MBI DIRECTORIO'!R143</f>
        <v>16.586174563003183</v>
      </c>
      <c r="S143" s="5">
        <f>+'MBI DIRECTORIO'!S143</f>
        <v>0</v>
      </c>
      <c r="T143" s="5">
        <f>+'MBI DIRECTORIO'!T143</f>
        <v>0</v>
      </c>
      <c r="U143" s="5">
        <f>+'MBI DIRECTORIO'!U143</f>
        <v>59.375</v>
      </c>
      <c r="V143" s="5">
        <f>+'MBI DIRECTORIO'!V143</f>
        <v>0</v>
      </c>
      <c r="W143" s="5">
        <f>+'MBI DIRECTORIO'!W143</f>
        <v>0</v>
      </c>
      <c r="X143" s="5">
        <f>+'MBI DIRECTORIO'!X143</f>
        <v>0</v>
      </c>
      <c r="Y143" s="5">
        <f>+'MBI DIRECTORIO'!Y143</f>
        <v>75.961174563003183</v>
      </c>
      <c r="Z143" s="5">
        <f>+'MBI DIRECTORIO'!Z143</f>
        <v>0</v>
      </c>
      <c r="AA143" s="5">
        <f>+'MBI DIRECTORIO'!AA143</f>
        <v>0</v>
      </c>
      <c r="AB143" s="5" t="str">
        <f>+'MBI DIRECTORIO'!AG143</f>
        <v>Distribución y Excelencia S.A.</v>
      </c>
      <c r="AD143" t="str">
        <f t="shared" si="4"/>
        <v>INSERT INTO TABLA_PRESUPUESTO_COMERCIAL VALUES ('VSR','96568970-C','14005059-20',2022,'Febrero',150,'CLP',4816.458333,3066.920708,0,562.5,130.41002,0,0,0,0,0,16.586175,0,0,59.375,0,0,0,75.961175,0,0);</v>
      </c>
    </row>
    <row r="144" spans="1:30" x14ac:dyDescent="0.2">
      <c r="A144" t="str">
        <f>+'MBI DIRECTORIO'!A144</f>
        <v>VSR</v>
      </c>
      <c r="B144" t="str">
        <f>+'MBI DIRECTORIO'!B144</f>
        <v>96568970-C</v>
      </c>
      <c r="C144" t="str">
        <f>+'MBI DIRECTORIO'!C144</f>
        <v>14005080-18</v>
      </c>
      <c r="D144">
        <f>+'MBI DIRECTORIO'!D144</f>
        <v>2022</v>
      </c>
      <c r="E144" t="str">
        <f>+'MBI DIRECTORIO'!E144</f>
        <v>Febrero</v>
      </c>
      <c r="F144" s="5">
        <f>+'MBI DIRECTORIO'!F144</f>
        <v>15</v>
      </c>
      <c r="G144" t="str">
        <f>+'MBI DIRECTORIO'!G144</f>
        <v>CLP</v>
      </c>
      <c r="H144" s="5">
        <f>+'MBI DIRECTORIO'!H144</f>
        <v>1331.25</v>
      </c>
      <c r="I144" s="5">
        <f>+'MBI DIRECTORIO'!I144</f>
        <v>739.42194489882445</v>
      </c>
      <c r="J144" s="5">
        <f>+'MBI DIRECTORIO'!J144</f>
        <v>0</v>
      </c>
      <c r="K144" s="5">
        <f>+'MBI DIRECTORIO'!K144</f>
        <v>133.125</v>
      </c>
      <c r="L144" s="5">
        <f>+'MBI DIRECTORIO'!L144</f>
        <v>13.041002005595853</v>
      </c>
      <c r="M144" s="5">
        <f>+'MBI DIRECTORIO'!M144</f>
        <v>0</v>
      </c>
      <c r="N144" s="5">
        <f>+'MBI DIRECTORIO'!N144</f>
        <v>0</v>
      </c>
      <c r="O144" s="5">
        <f>+'MBI DIRECTORIO'!O144</f>
        <v>0</v>
      </c>
      <c r="P144" s="5">
        <f>+'MBI DIRECTORIO'!P144</f>
        <v>0</v>
      </c>
      <c r="Q144" s="5">
        <f>+'MBI DIRECTORIO'!Q144</f>
        <v>0</v>
      </c>
      <c r="R144" s="5">
        <f>+'MBI DIRECTORIO'!R144</f>
        <v>4.5843529329811128</v>
      </c>
      <c r="S144" s="5">
        <f>+'MBI DIRECTORIO'!S144</f>
        <v>0</v>
      </c>
      <c r="T144" s="5">
        <f>+'MBI DIRECTORIO'!T144</f>
        <v>0</v>
      </c>
      <c r="U144" s="5">
        <f>+'MBI DIRECTORIO'!U144</f>
        <v>5.9375</v>
      </c>
      <c r="V144" s="5">
        <f>+'MBI DIRECTORIO'!V144</f>
        <v>0</v>
      </c>
      <c r="W144" s="5">
        <f>+'MBI DIRECTORIO'!W144</f>
        <v>0</v>
      </c>
      <c r="X144" s="5">
        <f>+'MBI DIRECTORIO'!X144</f>
        <v>0</v>
      </c>
      <c r="Y144" s="5">
        <f>+'MBI DIRECTORIO'!Y144</f>
        <v>10.521852932981112</v>
      </c>
      <c r="Z144" s="5">
        <f>+'MBI DIRECTORIO'!Z144</f>
        <v>0</v>
      </c>
      <c r="AA144" s="5">
        <f>+'MBI DIRECTORIO'!AA144</f>
        <v>0</v>
      </c>
      <c r="AB144" s="5" t="str">
        <f>+'MBI DIRECTORIO'!AG144</f>
        <v>Distribución y Excelencia S.A.</v>
      </c>
      <c r="AD144" t="str">
        <f t="shared" si="4"/>
        <v>INSERT INTO TABLA_PRESUPUESTO_COMERCIAL VALUES ('VSR','96568970-C','14005080-18',2022,'Febrero',15,'CLP',1331.25,739.421945,0,133.125,13.041002,0,0,0,0,0,4.584353,0,0,5.9375,0,0,0,10.521853,0,0);</v>
      </c>
    </row>
    <row r="145" spans="1:30" x14ac:dyDescent="0.2">
      <c r="A145" t="str">
        <f>+'MBI DIRECTORIO'!A145</f>
        <v>VSR</v>
      </c>
      <c r="B145" t="str">
        <f>+'MBI DIRECTORIO'!B145</f>
        <v>96568970-C</v>
      </c>
      <c r="C145" t="str">
        <f>+'MBI DIRECTORIO'!C145</f>
        <v>14005051-20</v>
      </c>
      <c r="D145">
        <f>+'MBI DIRECTORIO'!D145</f>
        <v>2022</v>
      </c>
      <c r="E145" t="str">
        <f>+'MBI DIRECTORIO'!E145</f>
        <v>Febrero</v>
      </c>
      <c r="F145" s="5">
        <f>+'MBI DIRECTORIO'!F145</f>
        <v>1500</v>
      </c>
      <c r="G145" t="str">
        <f>+'MBI DIRECTORIO'!G145</f>
        <v>CLP</v>
      </c>
      <c r="H145" s="5">
        <f>+'MBI DIRECTORIO'!H145</f>
        <v>35033.333333333336</v>
      </c>
      <c r="I145" s="5">
        <f>+'MBI DIRECTORIO'!I145</f>
        <v>26218.155049738107</v>
      </c>
      <c r="J145" s="5">
        <f>+'MBI DIRECTORIO'!J145</f>
        <v>0</v>
      </c>
      <c r="K145" s="5">
        <f>+'MBI DIRECTORIO'!K145</f>
        <v>1875</v>
      </c>
      <c r="L145" s="5">
        <f>+'MBI DIRECTORIO'!L145</f>
        <v>1304.1002005595853</v>
      </c>
      <c r="M145" s="5">
        <f>+'MBI DIRECTORIO'!M145</f>
        <v>0</v>
      </c>
      <c r="N145" s="5">
        <f>+'MBI DIRECTORIO'!N145</f>
        <v>0</v>
      </c>
      <c r="O145" s="5">
        <f>+'MBI DIRECTORIO'!O145</f>
        <v>0</v>
      </c>
      <c r="P145" s="5">
        <f>+'MBI DIRECTORIO'!P145</f>
        <v>0</v>
      </c>
      <c r="Q145" s="5">
        <f>+'MBI DIRECTORIO'!Q145</f>
        <v>0</v>
      </c>
      <c r="R145" s="5">
        <f>+'MBI DIRECTORIO'!R145</f>
        <v>120.64237702818529</v>
      </c>
      <c r="S145" s="5">
        <f>+'MBI DIRECTORIO'!S145</f>
        <v>0</v>
      </c>
      <c r="T145" s="5">
        <f>+'MBI DIRECTORIO'!T145</f>
        <v>0</v>
      </c>
      <c r="U145" s="5">
        <f>+'MBI DIRECTORIO'!U145</f>
        <v>593.75</v>
      </c>
      <c r="V145" s="5">
        <f>+'MBI DIRECTORIO'!V145</f>
        <v>0</v>
      </c>
      <c r="W145" s="5">
        <f>+'MBI DIRECTORIO'!W145</f>
        <v>0</v>
      </c>
      <c r="X145" s="5">
        <f>+'MBI DIRECTORIO'!X145</f>
        <v>0</v>
      </c>
      <c r="Y145" s="5">
        <f>+'MBI DIRECTORIO'!Y145</f>
        <v>714.39237702818525</v>
      </c>
      <c r="Z145" s="5">
        <f>+'MBI DIRECTORIO'!Z145</f>
        <v>0</v>
      </c>
      <c r="AA145" s="5">
        <f>+'MBI DIRECTORIO'!AA145</f>
        <v>0</v>
      </c>
      <c r="AB145" s="5" t="str">
        <f>+'MBI DIRECTORIO'!AG145</f>
        <v>Distribución y Excelencia S.A.</v>
      </c>
      <c r="AD145" t="str">
        <f t="shared" si="4"/>
        <v>INSERT INTO TABLA_PRESUPUESTO_COMERCIAL VALUES ('VSR','96568970-C','14005051-20',2022,'Febrero',1500,'CLP',35033.333333,26218.15505,0,1875,1304.100201,0,0,0,0,0,120.642377,0,0,593.75,0,0,0,714.392377,0,0);</v>
      </c>
    </row>
    <row r="146" spans="1:30" x14ac:dyDescent="0.2">
      <c r="A146" t="str">
        <f>+'MBI DIRECTORIO'!A146</f>
        <v>VSR</v>
      </c>
      <c r="B146" t="str">
        <f>+'MBI DIRECTORIO'!B146</f>
        <v>96568970-C</v>
      </c>
      <c r="C146" t="str">
        <f>+'MBI DIRECTORIO'!C146</f>
        <v>14005050-21</v>
      </c>
      <c r="D146">
        <f>+'MBI DIRECTORIO'!D146</f>
        <v>2022</v>
      </c>
      <c r="E146" t="str">
        <f>+'MBI DIRECTORIO'!E146</f>
        <v>Febrero</v>
      </c>
      <c r="F146" s="5">
        <f>+'MBI DIRECTORIO'!F146</f>
        <v>1500</v>
      </c>
      <c r="G146" t="str">
        <f>+'MBI DIRECTORIO'!G146</f>
        <v>CLP</v>
      </c>
      <c r="H146" s="5">
        <f>+'MBI DIRECTORIO'!H146</f>
        <v>35033.333333333336</v>
      </c>
      <c r="I146" s="5">
        <f>+'MBI DIRECTORIO'!I146</f>
        <v>24119.528292381481</v>
      </c>
      <c r="J146" s="5">
        <f>+'MBI DIRECTORIO'!J146</f>
        <v>0</v>
      </c>
      <c r="K146" s="5">
        <f>+'MBI DIRECTORIO'!K146</f>
        <v>1875</v>
      </c>
      <c r="L146" s="5">
        <f>+'MBI DIRECTORIO'!L146</f>
        <v>1304.1002005595853</v>
      </c>
      <c r="M146" s="5">
        <f>+'MBI DIRECTORIO'!M146</f>
        <v>0</v>
      </c>
      <c r="N146" s="5">
        <f>+'MBI DIRECTORIO'!N146</f>
        <v>0</v>
      </c>
      <c r="O146" s="5">
        <f>+'MBI DIRECTORIO'!O146</f>
        <v>0</v>
      </c>
      <c r="P146" s="5">
        <f>+'MBI DIRECTORIO'!P146</f>
        <v>0</v>
      </c>
      <c r="Q146" s="5">
        <f>+'MBI DIRECTORIO'!Q146</f>
        <v>0</v>
      </c>
      <c r="R146" s="5">
        <f>+'MBI DIRECTORIO'!R146</f>
        <v>120.64237702818529</v>
      </c>
      <c r="S146" s="5">
        <f>+'MBI DIRECTORIO'!S146</f>
        <v>0</v>
      </c>
      <c r="T146" s="5">
        <f>+'MBI DIRECTORIO'!T146</f>
        <v>0</v>
      </c>
      <c r="U146" s="5">
        <f>+'MBI DIRECTORIO'!U146</f>
        <v>593.75</v>
      </c>
      <c r="V146" s="5">
        <f>+'MBI DIRECTORIO'!V146</f>
        <v>0</v>
      </c>
      <c r="W146" s="5">
        <f>+'MBI DIRECTORIO'!W146</f>
        <v>0</v>
      </c>
      <c r="X146" s="5">
        <f>+'MBI DIRECTORIO'!X146</f>
        <v>0</v>
      </c>
      <c r="Y146" s="5">
        <f>+'MBI DIRECTORIO'!Y146</f>
        <v>714.39237702818525</v>
      </c>
      <c r="Z146" s="5">
        <f>+'MBI DIRECTORIO'!Z146</f>
        <v>0</v>
      </c>
      <c r="AA146" s="5">
        <f>+'MBI DIRECTORIO'!AA146</f>
        <v>0</v>
      </c>
      <c r="AB146" s="5" t="str">
        <f>+'MBI DIRECTORIO'!AG146</f>
        <v>Distribución y Excelencia S.A.</v>
      </c>
      <c r="AD146" t="str">
        <f t="shared" si="4"/>
        <v>INSERT INTO TABLA_PRESUPUESTO_COMERCIAL VALUES ('VSR','96568970-C','14005050-21',2022,'Febrero',1500,'CLP',35033.333333,24119.528292,0,1875,1304.100201,0,0,0,0,0,120.642377,0,0,593.75,0,0,0,714.392377,0,0);</v>
      </c>
    </row>
    <row r="147" spans="1:30" x14ac:dyDescent="0.2">
      <c r="A147" t="str">
        <f>+'MBI DIRECTORIO'!A147</f>
        <v>VSR</v>
      </c>
      <c r="B147" t="str">
        <f>+'MBI DIRECTORIO'!B147</f>
        <v>96568970-C</v>
      </c>
      <c r="C147" t="str">
        <f>+'MBI DIRECTORIO'!C147</f>
        <v>14005052-21</v>
      </c>
      <c r="D147">
        <f>+'MBI DIRECTORIO'!D147</f>
        <v>2022</v>
      </c>
      <c r="E147" t="str">
        <f>+'MBI DIRECTORIO'!E147</f>
        <v>Febrero</v>
      </c>
      <c r="F147" s="5">
        <f>+'MBI DIRECTORIO'!F147</f>
        <v>1500</v>
      </c>
      <c r="G147" t="str">
        <f>+'MBI DIRECTORIO'!G147</f>
        <v>CLP</v>
      </c>
      <c r="H147" s="5">
        <f>+'MBI DIRECTORIO'!H147</f>
        <v>35033.333333333336</v>
      </c>
      <c r="I147" s="5">
        <f>+'MBI DIRECTORIO'!I147</f>
        <v>25438.131249498987</v>
      </c>
      <c r="J147" s="5">
        <f>+'MBI DIRECTORIO'!J147</f>
        <v>0</v>
      </c>
      <c r="K147" s="5">
        <f>+'MBI DIRECTORIO'!K147</f>
        <v>1875</v>
      </c>
      <c r="L147" s="5">
        <f>+'MBI DIRECTORIO'!L147</f>
        <v>1304.1002005595853</v>
      </c>
      <c r="M147" s="5">
        <f>+'MBI DIRECTORIO'!M147</f>
        <v>0</v>
      </c>
      <c r="N147" s="5">
        <f>+'MBI DIRECTORIO'!N147</f>
        <v>0</v>
      </c>
      <c r="O147" s="5">
        <f>+'MBI DIRECTORIO'!O147</f>
        <v>0</v>
      </c>
      <c r="P147" s="5">
        <f>+'MBI DIRECTORIO'!P147</f>
        <v>0</v>
      </c>
      <c r="Q147" s="5">
        <f>+'MBI DIRECTORIO'!Q147</f>
        <v>0</v>
      </c>
      <c r="R147" s="5">
        <f>+'MBI DIRECTORIO'!R147</f>
        <v>120.64237702818529</v>
      </c>
      <c r="S147" s="5">
        <f>+'MBI DIRECTORIO'!S147</f>
        <v>0</v>
      </c>
      <c r="T147" s="5">
        <f>+'MBI DIRECTORIO'!T147</f>
        <v>0</v>
      </c>
      <c r="U147" s="5">
        <f>+'MBI DIRECTORIO'!U147</f>
        <v>593.75</v>
      </c>
      <c r="V147" s="5">
        <f>+'MBI DIRECTORIO'!V147</f>
        <v>0</v>
      </c>
      <c r="W147" s="5">
        <f>+'MBI DIRECTORIO'!W147</f>
        <v>0</v>
      </c>
      <c r="X147" s="5">
        <f>+'MBI DIRECTORIO'!X147</f>
        <v>0</v>
      </c>
      <c r="Y147" s="5">
        <f>+'MBI DIRECTORIO'!Y147</f>
        <v>714.39237702818525</v>
      </c>
      <c r="Z147" s="5">
        <f>+'MBI DIRECTORIO'!Z147</f>
        <v>0</v>
      </c>
      <c r="AA147" s="5">
        <f>+'MBI DIRECTORIO'!AA147</f>
        <v>0</v>
      </c>
      <c r="AB147" s="5" t="str">
        <f>+'MBI DIRECTORIO'!AG147</f>
        <v>Distribución y Excelencia S.A.</v>
      </c>
      <c r="AD147" t="str">
        <f t="shared" si="4"/>
        <v>INSERT INTO TABLA_PRESUPUESTO_COMERCIAL VALUES ('VSR','96568970-C','14005052-21',2022,'Febrero',1500,'CLP',35033.333333,25438.131249,0,1875,1304.100201,0,0,0,0,0,120.642377,0,0,593.75,0,0,0,714.392377,0,0);</v>
      </c>
    </row>
    <row r="148" spans="1:30" x14ac:dyDescent="0.2">
      <c r="A148" t="str">
        <f>+'MBI DIRECTORIO'!A148</f>
        <v>VSR</v>
      </c>
      <c r="B148" t="str">
        <f>+'MBI DIRECTORIO'!B148</f>
        <v>96568970-C</v>
      </c>
      <c r="C148" t="str">
        <f>+'MBI DIRECTORIO'!C148</f>
        <v>14005054-20</v>
      </c>
      <c r="D148">
        <f>+'MBI DIRECTORIO'!D148</f>
        <v>2022</v>
      </c>
      <c r="E148" t="str">
        <f>+'MBI DIRECTORIO'!E148</f>
        <v>Febrero</v>
      </c>
      <c r="F148" s="5">
        <f>+'MBI DIRECTORIO'!F148</f>
        <v>285.59999999999997</v>
      </c>
      <c r="G148" t="str">
        <f>+'MBI DIRECTORIO'!G148</f>
        <v>CLP</v>
      </c>
      <c r="H148" s="5">
        <f>+'MBI DIRECTORIO'!H148</f>
        <v>6670.3466666666664</v>
      </c>
      <c r="I148" s="5">
        <f>+'MBI DIRECTORIO'!I148</f>
        <v>3817.5425657924652</v>
      </c>
      <c r="J148" s="5">
        <f>+'MBI DIRECTORIO'!J148</f>
        <v>0</v>
      </c>
      <c r="K148" s="5">
        <f>+'MBI DIRECTORIO'!K148</f>
        <v>356.99999999999994</v>
      </c>
      <c r="L148" s="5">
        <f>+'MBI DIRECTORIO'!L148</f>
        <v>248.30067818654501</v>
      </c>
      <c r="M148" s="5">
        <f>+'MBI DIRECTORIO'!M148</f>
        <v>0</v>
      </c>
      <c r="N148" s="5">
        <f>+'MBI DIRECTORIO'!N148</f>
        <v>0</v>
      </c>
      <c r="O148" s="5">
        <f>+'MBI DIRECTORIO'!O148</f>
        <v>0</v>
      </c>
      <c r="P148" s="5">
        <f>+'MBI DIRECTORIO'!P148</f>
        <v>0</v>
      </c>
      <c r="Q148" s="5">
        <f>+'MBI DIRECTORIO'!Q148</f>
        <v>0</v>
      </c>
      <c r="R148" s="5">
        <f>+'MBI DIRECTORIO'!R148</f>
        <v>22.970308586166478</v>
      </c>
      <c r="S148" s="5">
        <f>+'MBI DIRECTORIO'!S148</f>
        <v>0</v>
      </c>
      <c r="T148" s="5">
        <f>+'MBI DIRECTORIO'!T148</f>
        <v>0</v>
      </c>
      <c r="U148" s="5">
        <f>+'MBI DIRECTORIO'!U148</f>
        <v>113.04999999999998</v>
      </c>
      <c r="V148" s="5">
        <f>+'MBI DIRECTORIO'!V148</f>
        <v>0</v>
      </c>
      <c r="W148" s="5">
        <f>+'MBI DIRECTORIO'!W148</f>
        <v>0</v>
      </c>
      <c r="X148" s="5">
        <f>+'MBI DIRECTORIO'!X148</f>
        <v>0</v>
      </c>
      <c r="Y148" s="5">
        <f>+'MBI DIRECTORIO'!Y148</f>
        <v>136.02030858616646</v>
      </c>
      <c r="Z148" s="5">
        <f>+'MBI DIRECTORIO'!Z148</f>
        <v>0</v>
      </c>
      <c r="AA148" s="5">
        <f>+'MBI DIRECTORIO'!AA148</f>
        <v>0</v>
      </c>
      <c r="AB148" s="5" t="str">
        <f>+'MBI DIRECTORIO'!AG148</f>
        <v>Distribución y Excelencia S.A.</v>
      </c>
      <c r="AD148" t="str">
        <f t="shared" si="4"/>
        <v>INSERT INTO TABLA_PRESUPUESTO_COMERCIAL VALUES ('VSR','96568970-C','14005054-20',2022,'Febrero',285.6,'CLP',6670.346667,3817.542566,0,357,248.300678,0,0,0,0,0,22.970309,0,0,113.05,0,0,0,136.020309,0,0);</v>
      </c>
    </row>
    <row r="149" spans="1:30" x14ac:dyDescent="0.2">
      <c r="A149" t="str">
        <f>+'MBI DIRECTORIO'!A149</f>
        <v>VSR</v>
      </c>
      <c r="B149" t="str">
        <f>+'MBI DIRECTORIO'!B149</f>
        <v>96568970-C</v>
      </c>
      <c r="C149" t="str">
        <f>+'MBI DIRECTORIO'!C149</f>
        <v>14004702-19</v>
      </c>
      <c r="D149">
        <f>+'MBI DIRECTORIO'!D149</f>
        <v>2022</v>
      </c>
      <c r="E149" t="str">
        <f>+'MBI DIRECTORIO'!E149</f>
        <v>Febrero</v>
      </c>
      <c r="F149" s="5">
        <f>+'MBI DIRECTORIO'!F149</f>
        <v>90</v>
      </c>
      <c r="G149" t="str">
        <f>+'MBI DIRECTORIO'!G149</f>
        <v>CLP</v>
      </c>
      <c r="H149" s="5">
        <f>+'MBI DIRECTORIO'!H149</f>
        <v>2102</v>
      </c>
      <c r="I149" s="5">
        <f>+'MBI DIRECTORIO'!I149</f>
        <v>1100.9613516424297</v>
      </c>
      <c r="J149" s="5">
        <f>+'MBI DIRECTORIO'!J149</f>
        <v>0</v>
      </c>
      <c r="K149" s="5">
        <f>+'MBI DIRECTORIO'!K149</f>
        <v>112.5</v>
      </c>
      <c r="L149" s="5">
        <f>+'MBI DIRECTORIO'!L149</f>
        <v>78.246012033575127</v>
      </c>
      <c r="M149" s="5">
        <f>+'MBI DIRECTORIO'!M149</f>
        <v>0</v>
      </c>
      <c r="N149" s="5">
        <f>+'MBI DIRECTORIO'!N149</f>
        <v>0</v>
      </c>
      <c r="O149" s="5">
        <f>+'MBI DIRECTORIO'!O149</f>
        <v>0</v>
      </c>
      <c r="P149" s="5">
        <f>+'MBI DIRECTORIO'!P149</f>
        <v>0</v>
      </c>
      <c r="Q149" s="5">
        <f>+'MBI DIRECTORIO'!Q149</f>
        <v>0</v>
      </c>
      <c r="R149" s="5">
        <f>+'MBI DIRECTORIO'!R149</f>
        <v>7.2385426216911171</v>
      </c>
      <c r="S149" s="5">
        <f>+'MBI DIRECTORIO'!S149</f>
        <v>0</v>
      </c>
      <c r="T149" s="5">
        <f>+'MBI DIRECTORIO'!T149</f>
        <v>0</v>
      </c>
      <c r="U149" s="5">
        <f>+'MBI DIRECTORIO'!U149</f>
        <v>35.625</v>
      </c>
      <c r="V149" s="5">
        <f>+'MBI DIRECTORIO'!V149</f>
        <v>0</v>
      </c>
      <c r="W149" s="5">
        <f>+'MBI DIRECTORIO'!W149</f>
        <v>0</v>
      </c>
      <c r="X149" s="5">
        <f>+'MBI DIRECTORIO'!X149</f>
        <v>0</v>
      </c>
      <c r="Y149" s="5">
        <f>+'MBI DIRECTORIO'!Y149</f>
        <v>42.863542621691117</v>
      </c>
      <c r="Z149" s="5">
        <f>+'MBI DIRECTORIO'!Z149</f>
        <v>0</v>
      </c>
      <c r="AA149" s="5">
        <f>+'MBI DIRECTORIO'!AA149</f>
        <v>0</v>
      </c>
      <c r="AB149" s="5" t="str">
        <f>+'MBI DIRECTORIO'!AG149</f>
        <v>Distribución y Excelencia S.A.</v>
      </c>
      <c r="AD149" t="str">
        <f t="shared" si="4"/>
        <v>INSERT INTO TABLA_PRESUPUESTO_COMERCIAL VALUES ('VSR','96568970-C','14004702-19',2022,'Febrero',90,'CLP',2102,1100.961352,0,112.5,78.246012,0,0,0,0,0,7.238543,0,0,35.625,0,0,0,42.863543,0,0);</v>
      </c>
    </row>
    <row r="150" spans="1:30" x14ac:dyDescent="0.2">
      <c r="A150" t="str">
        <f>+'MBI DIRECTORIO'!A150</f>
        <v>VSR</v>
      </c>
      <c r="B150" t="str">
        <f>+'MBI DIRECTORIO'!B150</f>
        <v>96568970-C</v>
      </c>
      <c r="C150" t="str">
        <f>+'MBI DIRECTORIO'!C150</f>
        <v>14005055-20</v>
      </c>
      <c r="D150">
        <f>+'MBI DIRECTORIO'!D150</f>
        <v>2022</v>
      </c>
      <c r="E150" t="str">
        <f>+'MBI DIRECTORIO'!E150</f>
        <v>Febrero</v>
      </c>
      <c r="F150" s="5">
        <f>+'MBI DIRECTORIO'!F150</f>
        <v>270</v>
      </c>
      <c r="G150" t="str">
        <f>+'MBI DIRECTORIO'!G150</f>
        <v>CLP</v>
      </c>
      <c r="H150" s="5">
        <f>+'MBI DIRECTORIO'!H150</f>
        <v>6306</v>
      </c>
      <c r="I150" s="5">
        <f>+'MBI DIRECTORIO'!I150</f>
        <v>3775.0850589162083</v>
      </c>
      <c r="J150" s="5">
        <f>+'MBI DIRECTORIO'!J150</f>
        <v>0</v>
      </c>
      <c r="K150" s="5">
        <f>+'MBI DIRECTORIO'!K150</f>
        <v>337.5</v>
      </c>
      <c r="L150" s="5">
        <f>+'MBI DIRECTORIO'!L150</f>
        <v>234.73803610072537</v>
      </c>
      <c r="M150" s="5">
        <f>+'MBI DIRECTORIO'!M150</f>
        <v>0</v>
      </c>
      <c r="N150" s="5">
        <f>+'MBI DIRECTORIO'!N150</f>
        <v>0</v>
      </c>
      <c r="O150" s="5">
        <f>+'MBI DIRECTORIO'!O150</f>
        <v>0</v>
      </c>
      <c r="P150" s="5">
        <f>+'MBI DIRECTORIO'!P150</f>
        <v>0</v>
      </c>
      <c r="Q150" s="5">
        <f>+'MBI DIRECTORIO'!Q150</f>
        <v>0</v>
      </c>
      <c r="R150" s="5">
        <f>+'MBI DIRECTORIO'!R150</f>
        <v>21.715627865073351</v>
      </c>
      <c r="S150" s="5">
        <f>+'MBI DIRECTORIO'!S150</f>
        <v>0</v>
      </c>
      <c r="T150" s="5">
        <f>+'MBI DIRECTORIO'!T150</f>
        <v>0</v>
      </c>
      <c r="U150" s="5">
        <f>+'MBI DIRECTORIO'!U150</f>
        <v>106.875</v>
      </c>
      <c r="V150" s="5">
        <f>+'MBI DIRECTORIO'!V150</f>
        <v>0</v>
      </c>
      <c r="W150" s="5">
        <f>+'MBI DIRECTORIO'!W150</f>
        <v>0</v>
      </c>
      <c r="X150" s="5">
        <f>+'MBI DIRECTORIO'!X150</f>
        <v>0</v>
      </c>
      <c r="Y150" s="5">
        <f>+'MBI DIRECTORIO'!Y150</f>
        <v>128.59062786507334</v>
      </c>
      <c r="Z150" s="5">
        <f>+'MBI DIRECTORIO'!Z150</f>
        <v>0</v>
      </c>
      <c r="AA150" s="5">
        <f>+'MBI DIRECTORIO'!AA150</f>
        <v>0</v>
      </c>
      <c r="AB150" s="5" t="str">
        <f>+'MBI DIRECTORIO'!AG150</f>
        <v>Distribución y Excelencia S.A.</v>
      </c>
      <c r="AD150" t="str">
        <f t="shared" si="4"/>
        <v>INSERT INTO TABLA_PRESUPUESTO_COMERCIAL VALUES ('VSR','96568970-C','14005055-20',2022,'Febrero',270,'CLP',6306,3775.085059,0,337.5,234.738036,0,0,0,0,0,21.715628,0,0,106.875,0,0,0,128.590628,0,0);</v>
      </c>
    </row>
    <row r="151" spans="1:30" x14ac:dyDescent="0.2">
      <c r="A151" t="str">
        <f>+'MBI DIRECTORIO'!A151</f>
        <v>VSR</v>
      </c>
      <c r="B151" t="str">
        <f>+'MBI DIRECTORIO'!B151</f>
        <v>96568970-C</v>
      </c>
      <c r="C151" t="str">
        <f>+'MBI DIRECTORIO'!C151</f>
        <v>14005123-21</v>
      </c>
      <c r="D151">
        <f>+'MBI DIRECTORIO'!D151</f>
        <v>2022</v>
      </c>
      <c r="E151" t="str">
        <f>+'MBI DIRECTORIO'!E151</f>
        <v>Febrero</v>
      </c>
      <c r="F151" s="5">
        <f>+'MBI DIRECTORIO'!F151</f>
        <v>60</v>
      </c>
      <c r="G151" t="str">
        <f>+'MBI DIRECTORIO'!G151</f>
        <v>CLP</v>
      </c>
      <c r="H151" s="5">
        <f>+'MBI DIRECTORIO'!H151</f>
        <v>1401.3333333333333</v>
      </c>
      <c r="I151" s="5">
        <f>+'MBI DIRECTORIO'!I151</f>
        <v>998.66482360472708</v>
      </c>
      <c r="J151" s="5">
        <f>+'MBI DIRECTORIO'!J151</f>
        <v>0</v>
      </c>
      <c r="K151" s="5">
        <f>+'MBI DIRECTORIO'!K151</f>
        <v>75</v>
      </c>
      <c r="L151" s="5">
        <f>+'MBI DIRECTORIO'!L151</f>
        <v>52.164008022383413</v>
      </c>
      <c r="M151" s="5">
        <f>+'MBI DIRECTORIO'!M151</f>
        <v>0</v>
      </c>
      <c r="N151" s="5">
        <f>+'MBI DIRECTORIO'!N151</f>
        <v>0</v>
      </c>
      <c r="O151" s="5">
        <f>+'MBI DIRECTORIO'!O151</f>
        <v>0</v>
      </c>
      <c r="P151" s="5">
        <f>+'MBI DIRECTORIO'!P151</f>
        <v>0</v>
      </c>
      <c r="Q151" s="5">
        <f>+'MBI DIRECTORIO'!Q151</f>
        <v>0</v>
      </c>
      <c r="R151" s="5">
        <f>+'MBI DIRECTORIO'!R151</f>
        <v>4.8256950811274111</v>
      </c>
      <c r="S151" s="5">
        <f>+'MBI DIRECTORIO'!S151</f>
        <v>0</v>
      </c>
      <c r="T151" s="5">
        <f>+'MBI DIRECTORIO'!T151</f>
        <v>0</v>
      </c>
      <c r="U151" s="5">
        <f>+'MBI DIRECTORIO'!U151</f>
        <v>23.75</v>
      </c>
      <c r="V151" s="5">
        <f>+'MBI DIRECTORIO'!V151</f>
        <v>0</v>
      </c>
      <c r="W151" s="5">
        <f>+'MBI DIRECTORIO'!W151</f>
        <v>0</v>
      </c>
      <c r="X151" s="5">
        <f>+'MBI DIRECTORIO'!X151</f>
        <v>0</v>
      </c>
      <c r="Y151" s="5">
        <f>+'MBI DIRECTORIO'!Y151</f>
        <v>28.57569508112741</v>
      </c>
      <c r="Z151" s="5">
        <f>+'MBI DIRECTORIO'!Z151</f>
        <v>0</v>
      </c>
      <c r="AA151" s="5">
        <f>+'MBI DIRECTORIO'!AA151</f>
        <v>0</v>
      </c>
      <c r="AB151" s="5" t="str">
        <f>+'MBI DIRECTORIO'!AG151</f>
        <v>Distribución y Excelencia S.A.</v>
      </c>
      <c r="AD151" t="str">
        <f t="shared" si="4"/>
        <v>INSERT INTO TABLA_PRESUPUESTO_COMERCIAL VALUES ('VSR','96568970-C','14005123-21',2022,'Febrero',60,'CLP',1401.333333,998.664824,0,75,52.164008,0,0,0,0,0,4.825695,0,0,23.75,0,0,0,28.575695,0,0);</v>
      </c>
    </row>
    <row r="152" spans="1:30" x14ac:dyDescent="0.2">
      <c r="A152" t="str">
        <f>+'MBI DIRECTORIO'!A152</f>
        <v>VSR</v>
      </c>
      <c r="B152" t="str">
        <f>+'MBI DIRECTORIO'!B152</f>
        <v>96568970-C</v>
      </c>
      <c r="C152" t="str">
        <f>+'MBI DIRECTORIO'!C152</f>
        <v>14005078-18</v>
      </c>
      <c r="D152">
        <f>+'MBI DIRECTORIO'!D152</f>
        <v>2022</v>
      </c>
      <c r="E152" t="str">
        <f>+'MBI DIRECTORIO'!E152</f>
        <v>Febrero</v>
      </c>
      <c r="F152" s="5">
        <f>+'MBI DIRECTORIO'!F152</f>
        <v>30</v>
      </c>
      <c r="G152" t="str">
        <f>+'MBI DIRECTORIO'!G152</f>
        <v>CLP</v>
      </c>
      <c r="H152" s="5">
        <f>+'MBI DIRECTORIO'!H152</f>
        <v>1668.0416666666667</v>
      </c>
      <c r="I152" s="5">
        <f>+'MBI DIRECTORIO'!I152</f>
        <v>836.58074820842467</v>
      </c>
      <c r="J152" s="5">
        <f>+'MBI DIRECTORIO'!J152</f>
        <v>0</v>
      </c>
      <c r="K152" s="5">
        <f>+'MBI DIRECTORIO'!K152</f>
        <v>166.66666666666666</v>
      </c>
      <c r="L152" s="5">
        <f>+'MBI DIRECTORIO'!L152</f>
        <v>26.082004011191707</v>
      </c>
      <c r="M152" s="5">
        <f>+'MBI DIRECTORIO'!M152</f>
        <v>0</v>
      </c>
      <c r="N152" s="5">
        <f>+'MBI DIRECTORIO'!N152</f>
        <v>0</v>
      </c>
      <c r="O152" s="5">
        <f>+'MBI DIRECTORIO'!O152</f>
        <v>0</v>
      </c>
      <c r="P152" s="5">
        <f>+'MBI DIRECTORIO'!P152</f>
        <v>0</v>
      </c>
      <c r="Q152" s="5">
        <f>+'MBI DIRECTORIO'!Q152</f>
        <v>0</v>
      </c>
      <c r="R152" s="5">
        <f>+'MBI DIRECTORIO'!R152</f>
        <v>5.7441440051966479</v>
      </c>
      <c r="S152" s="5">
        <f>+'MBI DIRECTORIO'!S152</f>
        <v>0</v>
      </c>
      <c r="T152" s="5">
        <f>+'MBI DIRECTORIO'!T152</f>
        <v>0</v>
      </c>
      <c r="U152" s="5">
        <f>+'MBI DIRECTORIO'!U152</f>
        <v>11.875</v>
      </c>
      <c r="V152" s="5">
        <f>+'MBI DIRECTORIO'!V152</f>
        <v>0</v>
      </c>
      <c r="W152" s="5">
        <f>+'MBI DIRECTORIO'!W152</f>
        <v>0</v>
      </c>
      <c r="X152" s="5">
        <f>+'MBI DIRECTORIO'!X152</f>
        <v>0</v>
      </c>
      <c r="Y152" s="5">
        <f>+'MBI DIRECTORIO'!Y152</f>
        <v>17.619144005196649</v>
      </c>
      <c r="Z152" s="5">
        <f>+'MBI DIRECTORIO'!Z152</f>
        <v>0</v>
      </c>
      <c r="AA152" s="5">
        <f>+'MBI DIRECTORIO'!AA152</f>
        <v>0</v>
      </c>
      <c r="AB152" s="5" t="str">
        <f>+'MBI DIRECTORIO'!AG152</f>
        <v>Distribución y Excelencia S.A.</v>
      </c>
      <c r="AD152" t="str">
        <f t="shared" si="4"/>
        <v>INSERT INTO TABLA_PRESUPUESTO_COMERCIAL VALUES ('VSR','96568970-C','14005078-18',2022,'Febrero',30,'CLP',1668.041667,836.580748,0,166.666667,26.082004,0,0,0,0,0,5.744144,0,0,11.875,0,0,0,17.619144,0,0);</v>
      </c>
    </row>
    <row r="153" spans="1:30" x14ac:dyDescent="0.2">
      <c r="A153" t="str">
        <f>+'MBI DIRECTORIO'!A153</f>
        <v>VSR</v>
      </c>
      <c r="B153" t="str">
        <f>+'MBI DIRECTORIO'!B153</f>
        <v>96568970-C</v>
      </c>
      <c r="C153" t="str">
        <f>+'MBI DIRECTORIO'!C153</f>
        <v>14005076-18</v>
      </c>
      <c r="D153">
        <f>+'MBI DIRECTORIO'!D153</f>
        <v>2022</v>
      </c>
      <c r="E153" t="str">
        <f>+'MBI DIRECTORIO'!E153</f>
        <v>Febrero</v>
      </c>
      <c r="F153" s="5">
        <f>+'MBI DIRECTORIO'!F153</f>
        <v>30</v>
      </c>
      <c r="G153" t="str">
        <f>+'MBI DIRECTORIO'!G153</f>
        <v>CLP</v>
      </c>
      <c r="H153" s="5">
        <f>+'MBI DIRECTORIO'!H153</f>
        <v>1668.0416666666667</v>
      </c>
      <c r="I153" s="5">
        <f>+'MBI DIRECTORIO'!I153</f>
        <v>1041.9565056552115</v>
      </c>
      <c r="J153" s="5">
        <f>+'MBI DIRECTORIO'!J153</f>
        <v>0</v>
      </c>
      <c r="K153" s="5">
        <f>+'MBI DIRECTORIO'!K153</f>
        <v>166.66666666666666</v>
      </c>
      <c r="L153" s="5">
        <f>+'MBI DIRECTORIO'!L153</f>
        <v>26.082004011191707</v>
      </c>
      <c r="M153" s="5">
        <f>+'MBI DIRECTORIO'!M153</f>
        <v>0</v>
      </c>
      <c r="N153" s="5">
        <f>+'MBI DIRECTORIO'!N153</f>
        <v>0</v>
      </c>
      <c r="O153" s="5">
        <f>+'MBI DIRECTORIO'!O153</f>
        <v>0</v>
      </c>
      <c r="P153" s="5">
        <f>+'MBI DIRECTORIO'!P153</f>
        <v>0</v>
      </c>
      <c r="Q153" s="5">
        <f>+'MBI DIRECTORIO'!Q153</f>
        <v>0</v>
      </c>
      <c r="R153" s="5">
        <f>+'MBI DIRECTORIO'!R153</f>
        <v>5.7441440051966479</v>
      </c>
      <c r="S153" s="5">
        <f>+'MBI DIRECTORIO'!S153</f>
        <v>0</v>
      </c>
      <c r="T153" s="5">
        <f>+'MBI DIRECTORIO'!T153</f>
        <v>0</v>
      </c>
      <c r="U153" s="5">
        <f>+'MBI DIRECTORIO'!U153</f>
        <v>11.875</v>
      </c>
      <c r="V153" s="5">
        <f>+'MBI DIRECTORIO'!V153</f>
        <v>0</v>
      </c>
      <c r="W153" s="5">
        <f>+'MBI DIRECTORIO'!W153</f>
        <v>0</v>
      </c>
      <c r="X153" s="5">
        <f>+'MBI DIRECTORIO'!X153</f>
        <v>0</v>
      </c>
      <c r="Y153" s="5">
        <f>+'MBI DIRECTORIO'!Y153</f>
        <v>17.619144005196649</v>
      </c>
      <c r="Z153" s="5">
        <f>+'MBI DIRECTORIO'!Z153</f>
        <v>0</v>
      </c>
      <c r="AA153" s="5">
        <f>+'MBI DIRECTORIO'!AA153</f>
        <v>0</v>
      </c>
      <c r="AB153" s="5" t="str">
        <f>+'MBI DIRECTORIO'!AG153</f>
        <v>Distribución y Excelencia S.A.</v>
      </c>
      <c r="AD153" t="str">
        <f t="shared" si="4"/>
        <v>INSERT INTO TABLA_PRESUPUESTO_COMERCIAL VALUES ('VSR','96568970-C','14005076-18',2022,'Febrero',30,'CLP',1668.041667,1041.956506,0,166.666667,26.082004,0,0,0,0,0,5.744144,0,0,11.875,0,0,0,17.619144,0,0);</v>
      </c>
    </row>
    <row r="154" spans="1:30" x14ac:dyDescent="0.2">
      <c r="A154" t="str">
        <f>+'MBI DIRECTORIO'!A154</f>
        <v>VSR</v>
      </c>
      <c r="B154" t="str">
        <f>+'MBI DIRECTORIO'!B154</f>
        <v>96568970-C</v>
      </c>
      <c r="C154" t="str">
        <f>+'MBI DIRECTORIO'!C154</f>
        <v>14005075-18</v>
      </c>
      <c r="D154">
        <f>+'MBI DIRECTORIO'!D154</f>
        <v>2022</v>
      </c>
      <c r="E154" t="str">
        <f>+'MBI DIRECTORIO'!E154</f>
        <v>Febrero</v>
      </c>
      <c r="F154" s="5">
        <f>+'MBI DIRECTORIO'!F154</f>
        <v>30</v>
      </c>
      <c r="G154" t="str">
        <f>+'MBI DIRECTORIO'!G154</f>
        <v>CLP</v>
      </c>
      <c r="H154" s="5">
        <f>+'MBI DIRECTORIO'!H154</f>
        <v>1668.0416666666667</v>
      </c>
      <c r="I154" s="5">
        <f>+'MBI DIRECTORIO'!I154</f>
        <v>935.67638199215708</v>
      </c>
      <c r="J154" s="5">
        <f>+'MBI DIRECTORIO'!J154</f>
        <v>0</v>
      </c>
      <c r="K154" s="5">
        <f>+'MBI DIRECTORIO'!K154</f>
        <v>166.66666666666666</v>
      </c>
      <c r="L154" s="5">
        <f>+'MBI DIRECTORIO'!L154</f>
        <v>26.082004011191707</v>
      </c>
      <c r="M154" s="5">
        <f>+'MBI DIRECTORIO'!M154</f>
        <v>0</v>
      </c>
      <c r="N154" s="5">
        <f>+'MBI DIRECTORIO'!N154</f>
        <v>0</v>
      </c>
      <c r="O154" s="5">
        <f>+'MBI DIRECTORIO'!O154</f>
        <v>0</v>
      </c>
      <c r="P154" s="5">
        <f>+'MBI DIRECTORIO'!P154</f>
        <v>0</v>
      </c>
      <c r="Q154" s="5">
        <f>+'MBI DIRECTORIO'!Q154</f>
        <v>0</v>
      </c>
      <c r="R154" s="5">
        <f>+'MBI DIRECTORIO'!R154</f>
        <v>5.7441440051966479</v>
      </c>
      <c r="S154" s="5">
        <f>+'MBI DIRECTORIO'!S154</f>
        <v>0</v>
      </c>
      <c r="T154" s="5">
        <f>+'MBI DIRECTORIO'!T154</f>
        <v>0</v>
      </c>
      <c r="U154" s="5">
        <f>+'MBI DIRECTORIO'!U154</f>
        <v>11.875</v>
      </c>
      <c r="V154" s="5">
        <f>+'MBI DIRECTORIO'!V154</f>
        <v>0</v>
      </c>
      <c r="W154" s="5">
        <f>+'MBI DIRECTORIO'!W154</f>
        <v>0</v>
      </c>
      <c r="X154" s="5">
        <f>+'MBI DIRECTORIO'!X154</f>
        <v>0</v>
      </c>
      <c r="Y154" s="5">
        <f>+'MBI DIRECTORIO'!Y154</f>
        <v>17.619144005196649</v>
      </c>
      <c r="Z154" s="5">
        <f>+'MBI DIRECTORIO'!Z154</f>
        <v>0</v>
      </c>
      <c r="AA154" s="5">
        <f>+'MBI DIRECTORIO'!AA154</f>
        <v>0</v>
      </c>
      <c r="AB154" s="5" t="str">
        <f>+'MBI DIRECTORIO'!AG154</f>
        <v>Distribución y Excelencia S.A.</v>
      </c>
      <c r="AD154" t="str">
        <f t="shared" si="4"/>
        <v>INSERT INTO TABLA_PRESUPUESTO_COMERCIAL VALUES ('VSR','96568970-C','14005075-18',2022,'Febrero',30,'CLP',1668.041667,935.676382,0,166.666667,26.082004,0,0,0,0,0,5.744144,0,0,11.875,0,0,0,17.619144,0,0);</v>
      </c>
    </row>
    <row r="155" spans="1:30" x14ac:dyDescent="0.2">
      <c r="A155" t="str">
        <f>+'MBI DIRECTORIO'!A155</f>
        <v>VSR</v>
      </c>
      <c r="B155" t="str">
        <f>+'MBI DIRECTORIO'!B155</f>
        <v>Cripton_China</v>
      </c>
      <c r="C155" t="str">
        <f>+'MBI DIRECTORIO'!C155</f>
        <v>14004807-18</v>
      </c>
      <c r="D155">
        <f>+'MBI DIRECTORIO'!D155</f>
        <v>2022</v>
      </c>
      <c r="E155" t="str">
        <f>+'MBI DIRECTORIO'!E155</f>
        <v>Febrero</v>
      </c>
      <c r="F155" s="5">
        <f>+'MBI DIRECTORIO'!F155</f>
        <v>5.6159999999999997</v>
      </c>
      <c r="G155" t="str">
        <f>+'MBI DIRECTORIO'!G155</f>
        <v>USD</v>
      </c>
      <c r="H155" s="5">
        <f>+'MBI DIRECTORIO'!H155</f>
        <v>1347.84</v>
      </c>
      <c r="I155" s="5">
        <f>+'MBI DIRECTORIO'!I155</f>
        <v>356.05790575133199</v>
      </c>
      <c r="J155" s="5">
        <f>+'MBI DIRECTORIO'!J155</f>
        <v>0</v>
      </c>
      <c r="K155" s="5">
        <f>+'MBI DIRECTORIO'!K155</f>
        <v>134.78399999999999</v>
      </c>
      <c r="L155" s="5">
        <f>+'MBI DIRECTORIO'!L155</f>
        <v>4.882551150895087</v>
      </c>
      <c r="M155" s="5">
        <f>+'MBI DIRECTORIO'!M155</f>
        <v>43.393012436974786</v>
      </c>
      <c r="N155" s="5">
        <f>+'MBI DIRECTORIO'!N155</f>
        <v>1.7509655172413792</v>
      </c>
      <c r="O155" s="5">
        <f>+'MBI DIRECTORIO'!O155</f>
        <v>2.34</v>
      </c>
      <c r="P155" s="5">
        <f>+'MBI DIRECTORIO'!P155</f>
        <v>0.22404827586206896</v>
      </c>
      <c r="Q155" s="5">
        <f>+'MBI DIRECTORIO'!Q155</f>
        <v>4.6414830100952207</v>
      </c>
      <c r="R155" s="5">
        <f>+'MBI DIRECTORIO'!R155</f>
        <v>0</v>
      </c>
      <c r="S155" s="5">
        <f>+'MBI DIRECTORIO'!S155</f>
        <v>0</v>
      </c>
      <c r="T155" s="5">
        <f>+'MBI DIRECTORIO'!T155</f>
        <v>0</v>
      </c>
      <c r="U155" s="5">
        <f>+'MBI DIRECTORIO'!U155</f>
        <v>0</v>
      </c>
      <c r="V155" s="5">
        <f>+'MBI DIRECTORIO'!V155</f>
        <v>0</v>
      </c>
      <c r="W155" s="5">
        <f>+'MBI DIRECTORIO'!W155</f>
        <v>0</v>
      </c>
      <c r="X155" s="5">
        <f>+'MBI DIRECTORIO'!X155</f>
        <v>0</v>
      </c>
      <c r="Y155" s="5">
        <f>+'MBI DIRECTORIO'!Y155</f>
        <v>92.940968200886999</v>
      </c>
      <c r="Z155" s="5">
        <f>+'MBI DIRECTORIO'!Z155</f>
        <v>40.591458960713553</v>
      </c>
      <c r="AA155" s="5">
        <f>+'MBI DIRECTORIO'!AA155</f>
        <v>0</v>
      </c>
      <c r="AB155" s="5" t="str">
        <f>+'MBI DIRECTORIO'!AG155</f>
        <v>Cripton China</v>
      </c>
      <c r="AD155" t="str">
        <f t="shared" si="4"/>
        <v>INSERT INTO TABLA_PRESUPUESTO_COMERCIAL VALUES ('VSR','Cripton_China','14004807-18',2022,'Febrero',5.616,'USD',1347.84,356.057906,0,134.784,4.882551,43.393012,1.750966,2.34,0.224048,4.641483,0,0,0,0,0,0,0,92.940968,40.591459,0);</v>
      </c>
    </row>
    <row r="156" spans="1:30" x14ac:dyDescent="0.2">
      <c r="A156" t="str">
        <f>+'MBI DIRECTORIO'!A156</f>
        <v>VSR</v>
      </c>
      <c r="B156" t="str">
        <f>+'MBI DIRECTORIO'!B156</f>
        <v>Cripton_China</v>
      </c>
      <c r="C156" t="str">
        <f>+'MBI DIRECTORIO'!C156</f>
        <v>14004807-18</v>
      </c>
      <c r="D156">
        <f>+'MBI DIRECTORIO'!D156</f>
        <v>2022</v>
      </c>
      <c r="E156" t="str">
        <f>+'MBI DIRECTORIO'!E156</f>
        <v>Febrero</v>
      </c>
      <c r="F156" s="5">
        <f>+'MBI DIRECTORIO'!F156</f>
        <v>4.32</v>
      </c>
      <c r="G156" t="str">
        <f>+'MBI DIRECTORIO'!G156</f>
        <v>USD</v>
      </c>
      <c r="H156" s="5">
        <f>+'MBI DIRECTORIO'!H156</f>
        <v>1404</v>
      </c>
      <c r="I156" s="5">
        <f>+'MBI DIRECTORIO'!I156</f>
        <v>354.37626594779385</v>
      </c>
      <c r="J156" s="5">
        <f>+'MBI DIRECTORIO'!J156</f>
        <v>0</v>
      </c>
      <c r="K156" s="5">
        <f>+'MBI DIRECTORIO'!K156</f>
        <v>140.4</v>
      </c>
      <c r="L156" s="5">
        <f>+'MBI DIRECTORIO'!L156</f>
        <v>3.7558085776116061</v>
      </c>
      <c r="M156" s="5">
        <f>+'MBI DIRECTORIO'!M156</f>
        <v>44.395240336134457</v>
      </c>
      <c r="N156" s="5">
        <f>+'MBI DIRECTORIO'!N156</f>
        <v>1.3468965517241382</v>
      </c>
      <c r="O156" s="5">
        <f>+'MBI DIRECTORIO'!O156</f>
        <v>1.8</v>
      </c>
      <c r="P156" s="5">
        <f>+'MBI DIRECTORIO'!P156</f>
        <v>0.17234482758620692</v>
      </c>
      <c r="Q156" s="5">
        <f>+'MBI DIRECTORIO'!Q156</f>
        <v>4.8348781355158552</v>
      </c>
      <c r="R156" s="5">
        <f>+'MBI DIRECTORIO'!R156</f>
        <v>0</v>
      </c>
      <c r="S156" s="5">
        <f>+'MBI DIRECTORIO'!S156</f>
        <v>0</v>
      </c>
      <c r="T156" s="5">
        <f>+'MBI DIRECTORIO'!T156</f>
        <v>0</v>
      </c>
      <c r="U156" s="5">
        <f>+'MBI DIRECTORIO'!U156</f>
        <v>0</v>
      </c>
      <c r="V156" s="5">
        <f>+'MBI DIRECTORIO'!V156</f>
        <v>0</v>
      </c>
      <c r="W156" s="5">
        <f>+'MBI DIRECTORIO'!W156</f>
        <v>0</v>
      </c>
      <c r="X156" s="5">
        <f>+'MBI DIRECTORIO'!X156</f>
        <v>0</v>
      </c>
      <c r="Y156" s="5">
        <f>+'MBI DIRECTORIO'!Y156</f>
        <v>83.773559051509551</v>
      </c>
      <c r="Z156" s="5">
        <f>+'MBI DIRECTORIO'!Z156</f>
        <v>31.224199200548895</v>
      </c>
      <c r="AA156" s="5">
        <f>+'MBI DIRECTORIO'!AA156</f>
        <v>0</v>
      </c>
      <c r="AB156" s="5" t="str">
        <f>+'MBI DIRECTORIO'!AG156</f>
        <v>Cripton China</v>
      </c>
      <c r="AD156" t="str">
        <f t="shared" si="4"/>
        <v>INSERT INTO TABLA_PRESUPUESTO_COMERCIAL VALUES ('VSR','Cripton_China','14004807-18',2022,'Febrero',4.32,'USD',1404,354.376266,0,140.4,3.755809,44.39524,1.346897,1.8,0.172345,4.834878,0,0,0,0,0,0,0,83.773559,31.224199,0);</v>
      </c>
    </row>
    <row r="157" spans="1:30" x14ac:dyDescent="0.2">
      <c r="A157" t="str">
        <f>+'MBI DIRECTORIO'!A157</f>
        <v>VSR</v>
      </c>
      <c r="B157" t="str">
        <f>+'MBI DIRECTORIO'!B157</f>
        <v>Cripton_China</v>
      </c>
      <c r="C157" t="str">
        <f>+'MBI DIRECTORIO'!C157</f>
        <v>14005073-18</v>
      </c>
      <c r="D157">
        <f>+'MBI DIRECTORIO'!D157</f>
        <v>2022</v>
      </c>
      <c r="E157" t="str">
        <f>+'MBI DIRECTORIO'!E157</f>
        <v>Febrero</v>
      </c>
      <c r="F157" s="5">
        <f>+'MBI DIRECTORIO'!F157</f>
        <v>12.96</v>
      </c>
      <c r="G157" t="str">
        <f>+'MBI DIRECTORIO'!G157</f>
        <v>USD</v>
      </c>
      <c r="H157" s="5">
        <f>+'MBI DIRECTORIO'!H157</f>
        <v>2332.8000000000002</v>
      </c>
      <c r="I157" s="5">
        <f>+'MBI DIRECTORIO'!I157</f>
        <v>1002.7122203556356</v>
      </c>
      <c r="J157" s="5">
        <f>+'MBI DIRECTORIO'!J157</f>
        <v>0</v>
      </c>
      <c r="K157" s="5">
        <f>+'MBI DIRECTORIO'!K157</f>
        <v>233.28000000000003</v>
      </c>
      <c r="L157" s="5">
        <f>+'MBI DIRECTORIO'!L157</f>
        <v>11.267425732834818</v>
      </c>
      <c r="M157" s="5">
        <f>+'MBI DIRECTORIO'!M157</f>
        <v>76.809721008403358</v>
      </c>
      <c r="N157" s="5">
        <f>+'MBI DIRECTORIO'!N157</f>
        <v>4.0406896551724145</v>
      </c>
      <c r="O157" s="5">
        <f>+'MBI DIRECTORIO'!O157</f>
        <v>5.4</v>
      </c>
      <c r="P157" s="5">
        <f>+'MBI DIRECTORIO'!P157</f>
        <v>0.51703448275862074</v>
      </c>
      <c r="Q157" s="5">
        <f>+'MBI DIRECTORIO'!Q157</f>
        <v>8.0333359790109604</v>
      </c>
      <c r="R157" s="5">
        <f>+'MBI DIRECTORIO'!R157</f>
        <v>0</v>
      </c>
      <c r="S157" s="5">
        <f>+'MBI DIRECTORIO'!S157</f>
        <v>0</v>
      </c>
      <c r="T157" s="5">
        <f>+'MBI DIRECTORIO'!T157</f>
        <v>0</v>
      </c>
      <c r="U157" s="5">
        <f>+'MBI DIRECTORIO'!U157</f>
        <v>0</v>
      </c>
      <c r="V157" s="5">
        <f>+'MBI DIRECTORIO'!V157</f>
        <v>0</v>
      </c>
      <c r="W157" s="5">
        <f>+'MBI DIRECTORIO'!W157</f>
        <v>0</v>
      </c>
      <c r="X157" s="5">
        <f>+'MBI DIRECTORIO'!X157</f>
        <v>0</v>
      </c>
      <c r="Y157" s="5">
        <f>+'MBI DIRECTORIO'!Y157</f>
        <v>188.47337872699202</v>
      </c>
      <c r="Z157" s="5">
        <f>+'MBI DIRECTORIO'!Z157</f>
        <v>93.672597601646686</v>
      </c>
      <c r="AA157" s="5">
        <f>+'MBI DIRECTORIO'!AA157</f>
        <v>0</v>
      </c>
      <c r="AB157" s="5" t="str">
        <f>+'MBI DIRECTORIO'!AG157</f>
        <v>Cripton China</v>
      </c>
      <c r="AD157" t="str">
        <f t="shared" si="4"/>
        <v>INSERT INTO TABLA_PRESUPUESTO_COMERCIAL VALUES ('VSR','Cripton_China','14005073-18',2022,'Febrero',12.96,'USD',2332.8,1002.71222,0,233.28,11.267426,76.809721,4.04069,5.4,0.517034,8.033336,0,0,0,0,0,0,0,188.473379,93.672598,0);</v>
      </c>
    </row>
    <row r="158" spans="1:30" x14ac:dyDescent="0.2">
      <c r="A158" t="str">
        <f>+'MBI DIRECTORIO'!A158</f>
        <v>VSR</v>
      </c>
      <c r="B158" t="str">
        <f>+'MBI DIRECTORIO'!B158</f>
        <v>Cripton_China</v>
      </c>
      <c r="C158" t="str">
        <f>+'MBI DIRECTORIO'!C158</f>
        <v>14004339-19</v>
      </c>
      <c r="D158">
        <f>+'MBI DIRECTORIO'!D158</f>
        <v>2022</v>
      </c>
      <c r="E158" t="str">
        <f>+'MBI DIRECTORIO'!E158</f>
        <v>Febrero</v>
      </c>
      <c r="F158" s="5">
        <f>+'MBI DIRECTORIO'!F158</f>
        <v>129.6</v>
      </c>
      <c r="G158" t="str">
        <f>+'MBI DIRECTORIO'!G158</f>
        <v>USD</v>
      </c>
      <c r="H158" s="5">
        <f>+'MBI DIRECTORIO'!H158</f>
        <v>5832</v>
      </c>
      <c r="I158" s="5">
        <f>+'MBI DIRECTORIO'!I158</f>
        <v>2512.7241861413859</v>
      </c>
      <c r="J158" s="5">
        <f>+'MBI DIRECTORIO'!J158</f>
        <v>0</v>
      </c>
      <c r="K158" s="5">
        <f>+'MBI DIRECTORIO'!K158</f>
        <v>583.19999999999993</v>
      </c>
      <c r="L158" s="5">
        <f>+'MBI DIRECTORIO'!L158</f>
        <v>112.67425732834818</v>
      </c>
      <c r="M158" s="5">
        <f>+'MBI DIRECTORIO'!M158</f>
        <v>243.21721008403358</v>
      </c>
      <c r="N158" s="5">
        <f>+'MBI DIRECTORIO'!N158</f>
        <v>40.406896551724138</v>
      </c>
      <c r="O158" s="5">
        <f>+'MBI DIRECTORIO'!O158</f>
        <v>54</v>
      </c>
      <c r="P158" s="5">
        <f>+'MBI DIRECTORIO'!P158</f>
        <v>5.1703448275862067</v>
      </c>
      <c r="Q158" s="5">
        <f>+'MBI DIRECTORIO'!Q158</f>
        <v>20.083339947527399</v>
      </c>
      <c r="R158" s="5">
        <f>+'MBI DIRECTORIO'!R158</f>
        <v>0</v>
      </c>
      <c r="S158" s="5">
        <f>+'MBI DIRECTORIO'!S158</f>
        <v>0</v>
      </c>
      <c r="T158" s="5">
        <f>+'MBI DIRECTORIO'!T158</f>
        <v>0</v>
      </c>
      <c r="U158" s="5">
        <f>+'MBI DIRECTORIO'!U158</f>
        <v>0</v>
      </c>
      <c r="V158" s="5">
        <f>+'MBI DIRECTORIO'!V158</f>
        <v>0</v>
      </c>
      <c r="W158" s="5">
        <f>+'MBI DIRECTORIO'!W158</f>
        <v>0</v>
      </c>
      <c r="X158" s="5">
        <f>+'MBI DIRECTORIO'!X158</f>
        <v>0</v>
      </c>
      <c r="Y158" s="5">
        <f>+'MBI DIRECTORIO'!Y158</f>
        <v>1299.603767427338</v>
      </c>
      <c r="Z158" s="5">
        <f>+'MBI DIRECTORIO'!Z158</f>
        <v>936.72597601646669</v>
      </c>
      <c r="AA158" s="5">
        <f>+'MBI DIRECTORIO'!AA158</f>
        <v>0</v>
      </c>
      <c r="AB158" s="5" t="str">
        <f>+'MBI DIRECTORIO'!AG158</f>
        <v>Cripton China</v>
      </c>
      <c r="AD158" t="str">
        <f t="shared" si="4"/>
        <v>INSERT INTO TABLA_PRESUPUESTO_COMERCIAL VALUES ('VSR','Cripton_China','14004339-19',2022,'Febrero',129.6,'USD',5832,2512.724186,0,583.2,112.674257,243.21721,40.406897,54,5.170345,20.08334,0,0,0,0,0,0,0,1299.603767,936.725976,0);</v>
      </c>
    </row>
    <row r="159" spans="1:30" x14ac:dyDescent="0.2">
      <c r="A159" t="str">
        <f>+'MBI DIRECTORIO'!A159</f>
        <v>VSR</v>
      </c>
      <c r="B159" t="str">
        <f>+'MBI DIRECTORIO'!B159</f>
        <v>Cripton_China</v>
      </c>
      <c r="C159" t="str">
        <f>+'MBI DIRECTORIO'!C159</f>
        <v>14004806-17</v>
      </c>
      <c r="D159">
        <f>+'MBI DIRECTORIO'!D159</f>
        <v>2022</v>
      </c>
      <c r="E159" t="str">
        <f>+'MBI DIRECTORIO'!E159</f>
        <v>Febrero</v>
      </c>
      <c r="F159" s="5">
        <f>+'MBI DIRECTORIO'!F159</f>
        <v>43.199999999999996</v>
      </c>
      <c r="G159" t="str">
        <f>+'MBI DIRECTORIO'!G159</f>
        <v>USD</v>
      </c>
      <c r="H159" s="5">
        <f>+'MBI DIRECTORIO'!H159</f>
        <v>3455.9999999999995</v>
      </c>
      <c r="I159" s="5">
        <f>+'MBI DIRECTORIO'!I159</f>
        <v>1263.5173755149767</v>
      </c>
      <c r="J159" s="5">
        <f>+'MBI DIRECTORIO'!J159</f>
        <v>0</v>
      </c>
      <c r="K159" s="5">
        <f>+'MBI DIRECTORIO'!K159</f>
        <v>345.59999999999997</v>
      </c>
      <c r="L159" s="5">
        <f>+'MBI DIRECTORIO'!L159</f>
        <v>37.558085776116052</v>
      </c>
      <c r="M159" s="5">
        <f>+'MBI DIRECTORIO'!M159</f>
        <v>126.43240336134453</v>
      </c>
      <c r="N159" s="5">
        <f>+'MBI DIRECTORIO'!N159</f>
        <v>13.468965517241379</v>
      </c>
      <c r="O159" s="5">
        <f>+'MBI DIRECTORIO'!O159</f>
        <v>17.999999999999996</v>
      </c>
      <c r="P159" s="5">
        <f>+'MBI DIRECTORIO'!P159</f>
        <v>1.7234482758620688</v>
      </c>
      <c r="Q159" s="5">
        <f>+'MBI DIRECTORIO'!Q159</f>
        <v>11.901238487423642</v>
      </c>
      <c r="R159" s="5">
        <f>+'MBI DIRECTORIO'!R159</f>
        <v>0</v>
      </c>
      <c r="S159" s="5">
        <f>+'MBI DIRECTORIO'!S159</f>
        <v>0</v>
      </c>
      <c r="T159" s="5">
        <f>+'MBI DIRECTORIO'!T159</f>
        <v>0</v>
      </c>
      <c r="U159" s="5">
        <f>+'MBI DIRECTORIO'!U159</f>
        <v>0</v>
      </c>
      <c r="V159" s="5">
        <f>+'MBI DIRECTORIO'!V159</f>
        <v>0</v>
      </c>
      <c r="W159" s="5">
        <f>+'MBI DIRECTORIO'!W159</f>
        <v>0</v>
      </c>
      <c r="X159" s="5">
        <f>+'MBI DIRECTORIO'!X159</f>
        <v>0</v>
      </c>
      <c r="Y159" s="5">
        <f>+'MBI DIRECTORIO'!Y159</f>
        <v>483.76804764736056</v>
      </c>
      <c r="Z159" s="5">
        <f>+'MBI DIRECTORIO'!Z159</f>
        <v>312.2419920054889</v>
      </c>
      <c r="AA159" s="5">
        <f>+'MBI DIRECTORIO'!AA159</f>
        <v>0</v>
      </c>
      <c r="AB159" s="5" t="str">
        <f>+'MBI DIRECTORIO'!AG159</f>
        <v>Cripton China</v>
      </c>
      <c r="AD159" t="str">
        <f t="shared" si="4"/>
        <v>INSERT INTO TABLA_PRESUPUESTO_COMERCIAL VALUES ('VSR','Cripton_China','14004806-17',2022,'Febrero',43.2,'USD',3456,1263.517376,0,345.6,37.558086,126.432403,13.468966,18,1.723448,11.901238,0,0,0,0,0,0,0,483.768048,312.241992,0);</v>
      </c>
    </row>
    <row r="160" spans="1:30" x14ac:dyDescent="0.2">
      <c r="A160" t="str">
        <f>+'MBI DIRECTORIO'!A160</f>
        <v>VSR</v>
      </c>
      <c r="B160" t="str">
        <f>+'MBI DIRECTORIO'!B160</f>
        <v>Cripton_China</v>
      </c>
      <c r="C160" t="str">
        <f>+'MBI DIRECTORIO'!C160</f>
        <v>14004965-17</v>
      </c>
      <c r="D160">
        <f>+'MBI DIRECTORIO'!D160</f>
        <v>2022</v>
      </c>
      <c r="E160" t="str">
        <f>+'MBI DIRECTORIO'!E160</f>
        <v>Febrero</v>
      </c>
      <c r="F160" s="5">
        <f>+'MBI DIRECTORIO'!F160</f>
        <v>4.32</v>
      </c>
      <c r="G160" t="str">
        <f>+'MBI DIRECTORIO'!G160</f>
        <v>USD</v>
      </c>
      <c r="H160" s="5">
        <f>+'MBI DIRECTORIO'!H160</f>
        <v>432</v>
      </c>
      <c r="I160" s="5">
        <f>+'MBI DIRECTORIO'!I160</f>
        <v>279.73480438875009</v>
      </c>
      <c r="J160" s="5">
        <f>+'MBI DIRECTORIO'!J160</f>
        <v>0</v>
      </c>
      <c r="K160" s="5">
        <f>+'MBI DIRECTORIO'!K160</f>
        <v>43.2</v>
      </c>
      <c r="L160" s="5">
        <f>+'MBI DIRECTORIO'!L160</f>
        <v>3.7558085776116061</v>
      </c>
      <c r="M160" s="5">
        <f>+'MBI DIRECTORIO'!M160</f>
        <v>15.235240336134455</v>
      </c>
      <c r="N160" s="5">
        <f>+'MBI DIRECTORIO'!N160</f>
        <v>1.3468965517241382</v>
      </c>
      <c r="O160" s="5">
        <f>+'MBI DIRECTORIO'!O160</f>
        <v>1.8</v>
      </c>
      <c r="P160" s="5">
        <f>+'MBI DIRECTORIO'!P160</f>
        <v>0.17234482758620692</v>
      </c>
      <c r="Q160" s="5">
        <f>+'MBI DIRECTORIO'!Q160</f>
        <v>1.4876548109279555</v>
      </c>
      <c r="R160" s="5">
        <f>+'MBI DIRECTORIO'!R160</f>
        <v>0</v>
      </c>
      <c r="S160" s="5">
        <f>+'MBI DIRECTORIO'!S160</f>
        <v>0</v>
      </c>
      <c r="T160" s="5">
        <f>+'MBI DIRECTORIO'!T160</f>
        <v>0</v>
      </c>
      <c r="U160" s="5">
        <f>+'MBI DIRECTORIO'!U160</f>
        <v>0</v>
      </c>
      <c r="V160" s="5">
        <f>+'MBI DIRECTORIO'!V160</f>
        <v>0</v>
      </c>
      <c r="W160" s="5">
        <f>+'MBI DIRECTORIO'!W160</f>
        <v>0</v>
      </c>
      <c r="X160" s="5">
        <f>+'MBI DIRECTORIO'!X160</f>
        <v>0</v>
      </c>
      <c r="Y160" s="5">
        <f>+'MBI DIRECTORIO'!Y160</f>
        <v>51.266335726921653</v>
      </c>
      <c r="Z160" s="5">
        <f>+'MBI DIRECTORIO'!Z160</f>
        <v>31.224199200548895</v>
      </c>
      <c r="AA160" s="5">
        <f>+'MBI DIRECTORIO'!AA160</f>
        <v>0</v>
      </c>
      <c r="AB160" s="5" t="str">
        <f>+'MBI DIRECTORIO'!AG160</f>
        <v>Cripton China</v>
      </c>
      <c r="AD160" t="str">
        <f t="shared" si="4"/>
        <v>INSERT INTO TABLA_PRESUPUESTO_COMERCIAL VALUES ('VSR','Cripton_China','14004965-17',2022,'Febrero',4.32,'USD',432,279.734804,0,43.2,3.755809,15.23524,1.346897,1.8,0.172345,1.487655,0,0,0,0,0,0,0,51.266336,31.224199,0);</v>
      </c>
    </row>
    <row r="161" spans="1:30" x14ac:dyDescent="0.2">
      <c r="A161" t="str">
        <f>+'MBI DIRECTORIO'!A161</f>
        <v>VSR</v>
      </c>
      <c r="B161" t="str">
        <f>+'MBI DIRECTORIO'!B161</f>
        <v>Cripton_China</v>
      </c>
      <c r="C161" t="str">
        <f>+'MBI DIRECTORIO'!C161</f>
        <v>14004992-19</v>
      </c>
      <c r="D161">
        <f>+'MBI DIRECTORIO'!D161</f>
        <v>2022</v>
      </c>
      <c r="E161" t="str">
        <f>+'MBI DIRECTORIO'!E161</f>
        <v>Febrero</v>
      </c>
      <c r="F161" s="5">
        <f>+'MBI DIRECTORIO'!F161</f>
        <v>86.399999999999991</v>
      </c>
      <c r="G161" t="str">
        <f>+'MBI DIRECTORIO'!G161</f>
        <v>USD</v>
      </c>
      <c r="H161" s="5">
        <f>+'MBI DIRECTORIO'!H161</f>
        <v>3455.9999999999995</v>
      </c>
      <c r="I161" s="5">
        <f>+'MBI DIRECTORIO'!I161</f>
        <v>1745.3414427709404</v>
      </c>
      <c r="J161" s="5">
        <f>+'MBI DIRECTORIO'!J161</f>
        <v>0</v>
      </c>
      <c r="K161" s="5">
        <f>+'MBI DIRECTORIO'!K161</f>
        <v>345.59999999999997</v>
      </c>
      <c r="L161" s="5">
        <f>+'MBI DIRECTORIO'!L161</f>
        <v>75.116171552232103</v>
      </c>
      <c r="M161" s="5">
        <f>+'MBI DIRECTORIO'!M161</f>
        <v>149.18480672268905</v>
      </c>
      <c r="N161" s="5">
        <f>+'MBI DIRECTORIO'!N161</f>
        <v>26.937931034482759</v>
      </c>
      <c r="O161" s="5">
        <f>+'MBI DIRECTORIO'!O161</f>
        <v>35.999999999999993</v>
      </c>
      <c r="P161" s="5">
        <f>+'MBI DIRECTORIO'!P161</f>
        <v>3.4468965517241377</v>
      </c>
      <c r="Q161" s="5">
        <f>+'MBI DIRECTORIO'!Q161</f>
        <v>11.901238487423642</v>
      </c>
      <c r="R161" s="5">
        <f>+'MBI DIRECTORIO'!R161</f>
        <v>0</v>
      </c>
      <c r="S161" s="5">
        <f>+'MBI DIRECTORIO'!S161</f>
        <v>0</v>
      </c>
      <c r="T161" s="5">
        <f>+'MBI DIRECTORIO'!T161</f>
        <v>0</v>
      </c>
      <c r="U161" s="5">
        <f>+'MBI DIRECTORIO'!U161</f>
        <v>0</v>
      </c>
      <c r="V161" s="5">
        <f>+'MBI DIRECTORIO'!V161</f>
        <v>0</v>
      </c>
      <c r="W161" s="5">
        <f>+'MBI DIRECTORIO'!W161</f>
        <v>0</v>
      </c>
      <c r="X161" s="5">
        <f>+'MBI DIRECTORIO'!X161</f>
        <v>0</v>
      </c>
      <c r="Y161" s="5">
        <f>+'MBI DIRECTORIO'!Y161</f>
        <v>851.95485680729735</v>
      </c>
      <c r="Z161" s="5">
        <f>+'MBI DIRECTORIO'!Z161</f>
        <v>624.48398401097779</v>
      </c>
      <c r="AA161" s="5">
        <f>+'MBI DIRECTORIO'!AA161</f>
        <v>0</v>
      </c>
      <c r="AB161" s="5" t="str">
        <f>+'MBI DIRECTORIO'!AG161</f>
        <v>Cripton China</v>
      </c>
      <c r="AD161" t="str">
        <f t="shared" si="4"/>
        <v>INSERT INTO TABLA_PRESUPUESTO_COMERCIAL VALUES ('VSR','Cripton_China','14004992-19',2022,'Febrero',86.4,'USD',3456,1745.341443,0,345.6,75.116172,149.184807,26.937931,36,3.446897,11.901238,0,0,0,0,0,0,0,851.954857,624.483984,0);</v>
      </c>
    </row>
    <row r="162" spans="1:30" x14ac:dyDescent="0.2">
      <c r="A162" t="str">
        <f>+'MBI DIRECTORIO'!A162</f>
        <v>VSR</v>
      </c>
      <c r="B162" t="str">
        <f>+'MBI DIRECTORIO'!B162</f>
        <v>Cripton_China</v>
      </c>
      <c r="C162" t="str">
        <f>+'MBI DIRECTORIO'!C162</f>
        <v>14004971-20</v>
      </c>
      <c r="D162">
        <f>+'MBI DIRECTORIO'!D162</f>
        <v>2022</v>
      </c>
      <c r="E162" t="str">
        <f>+'MBI DIRECTORIO'!E162</f>
        <v>Febrero</v>
      </c>
      <c r="F162" s="5">
        <f>+'MBI DIRECTORIO'!F162</f>
        <v>518.4</v>
      </c>
      <c r="G162" t="str">
        <f>+'MBI DIRECTORIO'!G162</f>
        <v>USD</v>
      </c>
      <c r="H162" s="5">
        <f>+'MBI DIRECTORIO'!H162</f>
        <v>12960</v>
      </c>
      <c r="I162" s="5">
        <f>+'MBI DIRECTORIO'!I162</f>
        <v>8913.5151478016414</v>
      </c>
      <c r="J162" s="5">
        <f>+'MBI DIRECTORIO'!J162</f>
        <v>0</v>
      </c>
      <c r="K162" s="5">
        <f>+'MBI DIRECTORIO'!K162</f>
        <v>1296</v>
      </c>
      <c r="L162" s="5">
        <f>+'MBI DIRECTORIO'!L162</f>
        <v>450.6970293133927</v>
      </c>
      <c r="M162" s="5">
        <f>+'MBI DIRECTORIO'!M162</f>
        <v>661.82884033613448</v>
      </c>
      <c r="N162" s="5">
        <f>+'MBI DIRECTORIO'!N162</f>
        <v>161.62758620689655</v>
      </c>
      <c r="O162" s="5">
        <f>+'MBI DIRECTORIO'!O162</f>
        <v>216</v>
      </c>
      <c r="P162" s="5">
        <f>+'MBI DIRECTORIO'!P162</f>
        <v>20.681379310344827</v>
      </c>
      <c r="Q162" s="5">
        <f>+'MBI DIRECTORIO'!Q162</f>
        <v>44.629644327838669</v>
      </c>
      <c r="R162" s="5">
        <f>+'MBI DIRECTORIO'!R162</f>
        <v>0</v>
      </c>
      <c r="S162" s="5">
        <f>+'MBI DIRECTORIO'!S162</f>
        <v>0</v>
      </c>
      <c r="T162" s="5">
        <f>+'MBI DIRECTORIO'!T162</f>
        <v>0</v>
      </c>
      <c r="U162" s="5">
        <f>+'MBI DIRECTORIO'!U162</f>
        <v>0</v>
      </c>
      <c r="V162" s="5">
        <f>+'MBI DIRECTORIO'!V162</f>
        <v>0</v>
      </c>
      <c r="W162" s="5">
        <f>+'MBI DIRECTORIO'!W162</f>
        <v>0</v>
      </c>
      <c r="X162" s="5">
        <f>+'MBI DIRECTORIO'!X162</f>
        <v>0</v>
      </c>
      <c r="Y162" s="5">
        <f>+'MBI DIRECTORIO'!Y162</f>
        <v>4851.6713542470816</v>
      </c>
      <c r="Z162" s="5">
        <f>+'MBI DIRECTORIO'!Z162</f>
        <v>3746.9039040658668</v>
      </c>
      <c r="AA162" s="5">
        <f>+'MBI DIRECTORIO'!AA162</f>
        <v>0</v>
      </c>
      <c r="AB162" s="5" t="str">
        <f>+'MBI DIRECTORIO'!AG162</f>
        <v>Cripton China</v>
      </c>
      <c r="AD162" t="str">
        <f t="shared" si="4"/>
        <v>INSERT INTO TABLA_PRESUPUESTO_COMERCIAL VALUES ('VSR','Cripton_China','14004971-20',2022,'Febrero',518.4,'USD',12960,8913.515148,0,1296,450.697029,661.82884,161.627586,216,20.681379,44.629644,0,0,0,0,0,0,0,4851.671354,3746.903904,0);</v>
      </c>
    </row>
    <row r="163" spans="1:30" x14ac:dyDescent="0.2">
      <c r="A163" t="str">
        <f>+'MBI DIRECTORIO'!A163</f>
        <v>VSR</v>
      </c>
      <c r="B163" t="str">
        <f>+'MBI DIRECTORIO'!B163</f>
        <v>Cripton_China</v>
      </c>
      <c r="C163" t="str">
        <f>+'MBI DIRECTORIO'!C163</f>
        <v>14004990-20</v>
      </c>
      <c r="D163">
        <f>+'MBI DIRECTORIO'!D163</f>
        <v>2022</v>
      </c>
      <c r="E163" t="str">
        <f>+'MBI DIRECTORIO'!E163</f>
        <v>Febrero</v>
      </c>
      <c r="F163" s="5">
        <f>+'MBI DIRECTORIO'!F163</f>
        <v>224.64000000000001</v>
      </c>
      <c r="G163" t="str">
        <f>+'MBI DIRECTORIO'!G163</f>
        <v>USD</v>
      </c>
      <c r="H163" s="5">
        <f>+'MBI DIRECTORIO'!H163</f>
        <v>6739.2000000000007</v>
      </c>
      <c r="I163" s="5">
        <f>+'MBI DIRECTORIO'!I163</f>
        <v>3530.7130999248002</v>
      </c>
      <c r="J163" s="5">
        <f>+'MBI DIRECTORIO'!J163</f>
        <v>0</v>
      </c>
      <c r="K163" s="5">
        <f>+'MBI DIRECTORIO'!K163</f>
        <v>673.92000000000007</v>
      </c>
      <c r="L163" s="5">
        <f>+'MBI DIRECTORIO'!L163</f>
        <v>195.30204603580353</v>
      </c>
      <c r="M163" s="5">
        <f>+'MBI DIRECTORIO'!M163</f>
        <v>320.48849747899158</v>
      </c>
      <c r="N163" s="5">
        <f>+'MBI DIRECTORIO'!N163</f>
        <v>70.038620689655176</v>
      </c>
      <c r="O163" s="5">
        <f>+'MBI DIRECTORIO'!O163</f>
        <v>93.6</v>
      </c>
      <c r="P163" s="5">
        <f>+'MBI DIRECTORIO'!P163</f>
        <v>8.9619310344827596</v>
      </c>
      <c r="Q163" s="5">
        <f>+'MBI DIRECTORIO'!Q163</f>
        <v>23.207415050476108</v>
      </c>
      <c r="R163" s="5">
        <f>+'MBI DIRECTORIO'!R163</f>
        <v>0</v>
      </c>
      <c r="S163" s="5">
        <f>+'MBI DIRECTORIO'!S163</f>
        <v>0</v>
      </c>
      <c r="T163" s="5">
        <f>+'MBI DIRECTORIO'!T163</f>
        <v>0</v>
      </c>
      <c r="U163" s="5">
        <f>+'MBI DIRECTORIO'!U163</f>
        <v>0</v>
      </c>
      <c r="V163" s="5">
        <f>+'MBI DIRECTORIO'!V163</f>
        <v>0</v>
      </c>
      <c r="W163" s="5">
        <f>+'MBI DIRECTORIO'!W163</f>
        <v>0</v>
      </c>
      <c r="X163" s="5">
        <f>+'MBI DIRECTORIO'!X163</f>
        <v>0</v>
      </c>
      <c r="Y163" s="5">
        <f>+'MBI DIRECTORIO'!Y163</f>
        <v>2139.9548226821476</v>
      </c>
      <c r="Z163" s="5">
        <f>+'MBI DIRECTORIO'!Z163</f>
        <v>1623.6583584285422</v>
      </c>
      <c r="AA163" s="5">
        <f>+'MBI DIRECTORIO'!AA163</f>
        <v>0</v>
      </c>
      <c r="AB163" s="5" t="str">
        <f>+'MBI DIRECTORIO'!AG163</f>
        <v>Cripton China</v>
      </c>
      <c r="AD163" t="str">
        <f t="shared" si="4"/>
        <v>INSERT INTO TABLA_PRESUPUESTO_COMERCIAL VALUES ('VSR','Cripton_China','14004990-20',2022,'Febrero',224.64,'USD',6739.2,3530.7131,0,673.92,195.302046,320.488497,70.038621,93.6,8.961931,23.207415,0,0,0,0,0,0,0,2139.954823,1623.658358,0);</v>
      </c>
    </row>
    <row r="164" spans="1:30" x14ac:dyDescent="0.2">
      <c r="A164" t="str">
        <f>+'MBI DIRECTORIO'!A164</f>
        <v>VSR</v>
      </c>
      <c r="B164" t="str">
        <f>+'MBI DIRECTORIO'!B164</f>
        <v>Cripton_China</v>
      </c>
      <c r="C164" t="str">
        <f>+'MBI DIRECTORIO'!C164</f>
        <v>14005163-18</v>
      </c>
      <c r="D164">
        <f>+'MBI DIRECTORIO'!D164</f>
        <v>2022</v>
      </c>
      <c r="E164" t="str">
        <f>+'MBI DIRECTORIO'!E164</f>
        <v>Febrero</v>
      </c>
      <c r="F164" s="5">
        <f>+'MBI DIRECTORIO'!F164</f>
        <v>21.599999999999998</v>
      </c>
      <c r="G164" t="str">
        <f>+'MBI DIRECTORIO'!G164</f>
        <v>USD</v>
      </c>
      <c r="H164" s="5">
        <f>+'MBI DIRECTORIO'!H164</f>
        <v>1727.9999999999998</v>
      </c>
      <c r="I164" s="5">
        <f>+'MBI DIRECTORIO'!I164</f>
        <v>1171.6309523017503</v>
      </c>
      <c r="J164" s="5">
        <f>+'MBI DIRECTORIO'!J164</f>
        <v>0</v>
      </c>
      <c r="K164" s="5">
        <f>+'MBI DIRECTORIO'!K164</f>
        <v>172.79999999999998</v>
      </c>
      <c r="L164" s="5">
        <f>+'MBI DIRECTORIO'!L164</f>
        <v>18.779042888058026</v>
      </c>
      <c r="M164" s="5">
        <f>+'MBI DIRECTORIO'!M164</f>
        <v>63.216201680672263</v>
      </c>
      <c r="N164" s="5">
        <f>+'MBI DIRECTORIO'!N164</f>
        <v>6.7344827586206897</v>
      </c>
      <c r="O164" s="5">
        <f>+'MBI DIRECTORIO'!O164</f>
        <v>8.9999999999999982</v>
      </c>
      <c r="P164" s="5">
        <f>+'MBI DIRECTORIO'!P164</f>
        <v>0.86172413793103442</v>
      </c>
      <c r="Q164" s="5">
        <f>+'MBI DIRECTORIO'!Q164</f>
        <v>5.950619243711821</v>
      </c>
      <c r="R164" s="5">
        <f>+'MBI DIRECTORIO'!R164</f>
        <v>0</v>
      </c>
      <c r="S164" s="5">
        <f>+'MBI DIRECTORIO'!S164</f>
        <v>0</v>
      </c>
      <c r="T164" s="5">
        <f>+'MBI DIRECTORIO'!T164</f>
        <v>0</v>
      </c>
      <c r="U164" s="5">
        <f>+'MBI DIRECTORIO'!U164</f>
        <v>0</v>
      </c>
      <c r="V164" s="5">
        <f>+'MBI DIRECTORIO'!V164</f>
        <v>0</v>
      </c>
      <c r="W164" s="5">
        <f>+'MBI DIRECTORIO'!W164</f>
        <v>0</v>
      </c>
      <c r="X164" s="5">
        <f>+'MBI DIRECTORIO'!X164</f>
        <v>0</v>
      </c>
      <c r="Y164" s="5">
        <f>+'MBI DIRECTORIO'!Y164</f>
        <v>241.88402382368028</v>
      </c>
      <c r="Z164" s="5">
        <f>+'MBI DIRECTORIO'!Z164</f>
        <v>156.12099600274445</v>
      </c>
      <c r="AA164" s="5">
        <f>+'MBI DIRECTORIO'!AA164</f>
        <v>0</v>
      </c>
      <c r="AB164" s="5" t="str">
        <f>+'MBI DIRECTORIO'!AG164</f>
        <v>Cripton China</v>
      </c>
      <c r="AD164" t="str">
        <f t="shared" si="4"/>
        <v>INSERT INTO TABLA_PRESUPUESTO_COMERCIAL VALUES ('VSR','Cripton_China','14005163-18',2022,'Febrero',21.6,'USD',1728,1171.630952,0,172.8,18.779043,63.216202,6.734483,9,0.861724,5.950619,0,0,0,0,0,0,0,241.884024,156.120996,0);</v>
      </c>
    </row>
    <row r="165" spans="1:30" x14ac:dyDescent="0.2">
      <c r="A165" t="str">
        <f>+'MBI DIRECTORIO'!A165</f>
        <v>VSR</v>
      </c>
      <c r="B165" t="str">
        <f>+'MBI DIRECTORIO'!B165</f>
        <v>Cripton_China</v>
      </c>
      <c r="C165" t="str">
        <f>+'MBI DIRECTORIO'!C165</f>
        <v>14005143-17</v>
      </c>
      <c r="D165">
        <f>+'MBI DIRECTORIO'!D165</f>
        <v>2022</v>
      </c>
      <c r="E165" t="str">
        <f>+'MBI DIRECTORIO'!E165</f>
        <v>Febrero</v>
      </c>
      <c r="F165" s="5">
        <f>+'MBI DIRECTORIO'!F165</f>
        <v>34.56</v>
      </c>
      <c r="G165" t="str">
        <f>+'MBI DIRECTORIO'!G165</f>
        <v>USD</v>
      </c>
      <c r="H165" s="5">
        <f>+'MBI DIRECTORIO'!H165</f>
        <v>2073.6000000000004</v>
      </c>
      <c r="I165" s="5">
        <f>+'MBI DIRECTORIO'!I165</f>
        <v>1310.0383455587898</v>
      </c>
      <c r="J165" s="5">
        <f>+'MBI DIRECTORIO'!J165</f>
        <v>0</v>
      </c>
      <c r="K165" s="5">
        <f>+'MBI DIRECTORIO'!K165</f>
        <v>207.36</v>
      </c>
      <c r="L165" s="5">
        <f>+'MBI DIRECTORIO'!L165</f>
        <v>30.046468620892849</v>
      </c>
      <c r="M165" s="5">
        <f>+'MBI DIRECTORIO'!M165</f>
        <v>80.409922689075628</v>
      </c>
      <c r="N165" s="5">
        <f>+'MBI DIRECTORIO'!N165</f>
        <v>10.775172413793106</v>
      </c>
      <c r="O165" s="5">
        <f>+'MBI DIRECTORIO'!O165</f>
        <v>14.4</v>
      </c>
      <c r="P165" s="5">
        <f>+'MBI DIRECTORIO'!P165</f>
        <v>1.3787586206896554</v>
      </c>
      <c r="Q165" s="5">
        <f>+'MBI DIRECTORIO'!Q165</f>
        <v>7.1407430924541879</v>
      </c>
      <c r="R165" s="5">
        <f>+'MBI DIRECTORIO'!R165</f>
        <v>0</v>
      </c>
      <c r="S165" s="5">
        <f>+'MBI DIRECTORIO'!S165</f>
        <v>0</v>
      </c>
      <c r="T165" s="5">
        <f>+'MBI DIRECTORIO'!T165</f>
        <v>0</v>
      </c>
      <c r="U165" s="5">
        <f>+'MBI DIRECTORIO'!U165</f>
        <v>0</v>
      </c>
      <c r="V165" s="5">
        <f>+'MBI DIRECTORIO'!V165</f>
        <v>0</v>
      </c>
      <c r="W165" s="5">
        <f>+'MBI DIRECTORIO'!W165</f>
        <v>0</v>
      </c>
      <c r="X165" s="5">
        <f>+'MBI DIRECTORIO'!X165</f>
        <v>0</v>
      </c>
      <c r="Y165" s="5">
        <f>+'MBI DIRECTORIO'!Y165</f>
        <v>363.89819042040375</v>
      </c>
      <c r="Z165" s="5">
        <f>+'MBI DIRECTORIO'!Z165</f>
        <v>249.79359360439116</v>
      </c>
      <c r="AA165" s="5">
        <f>+'MBI DIRECTORIO'!AA165</f>
        <v>0</v>
      </c>
      <c r="AB165" s="5" t="str">
        <f>+'MBI DIRECTORIO'!AG165</f>
        <v>Cripton China</v>
      </c>
      <c r="AD165" t="str">
        <f t="shared" si="4"/>
        <v>INSERT INTO TABLA_PRESUPUESTO_COMERCIAL VALUES ('VSR','Cripton_China','14005143-17',2022,'Febrero',34.56,'USD',2073.6,1310.038346,0,207.36,30.046469,80.409923,10.775172,14.4,1.378759,7.140743,0,0,0,0,0,0,0,363.89819,249.793594,0);</v>
      </c>
    </row>
    <row r="166" spans="1:30" x14ac:dyDescent="0.2">
      <c r="A166" t="str">
        <f>+'MBI DIRECTORIO'!A166</f>
        <v>VSR</v>
      </c>
      <c r="B166" t="str">
        <f>+'MBI DIRECTORIO'!B166</f>
        <v>Cripton_China</v>
      </c>
      <c r="C166" t="str">
        <f>+'MBI DIRECTORIO'!C166</f>
        <v>14005087-20</v>
      </c>
      <c r="D166">
        <f>+'MBI DIRECTORIO'!D166</f>
        <v>2022</v>
      </c>
      <c r="E166" t="str">
        <f>+'MBI DIRECTORIO'!E166</f>
        <v>Febrero</v>
      </c>
      <c r="F166" s="5">
        <f>+'MBI DIRECTORIO'!F166</f>
        <v>43.199999999999996</v>
      </c>
      <c r="G166" t="str">
        <f>+'MBI DIRECTORIO'!G166</f>
        <v>USD</v>
      </c>
      <c r="H166" s="5">
        <f>+'MBI DIRECTORIO'!H166</f>
        <v>2375.9999999999995</v>
      </c>
      <c r="I166" s="5">
        <f>+'MBI DIRECTORIO'!I166</f>
        <v>892.93644749139492</v>
      </c>
      <c r="J166" s="5">
        <f>+'MBI DIRECTORIO'!J166</f>
        <v>0</v>
      </c>
      <c r="K166" s="5">
        <f>+'MBI DIRECTORIO'!K166</f>
        <v>237.59999999999997</v>
      </c>
      <c r="L166" s="5">
        <f>+'MBI DIRECTORIO'!L166</f>
        <v>37.558085776116052</v>
      </c>
      <c r="M166" s="5">
        <f>+'MBI DIRECTORIO'!M166</f>
        <v>94.032403361344521</v>
      </c>
      <c r="N166" s="5">
        <f>+'MBI DIRECTORIO'!N166</f>
        <v>13.468965517241379</v>
      </c>
      <c r="O166" s="5">
        <f>+'MBI DIRECTORIO'!O166</f>
        <v>17.999999999999996</v>
      </c>
      <c r="P166" s="5">
        <f>+'MBI DIRECTORIO'!P166</f>
        <v>1.7234482758620688</v>
      </c>
      <c r="Q166" s="5">
        <f>+'MBI DIRECTORIO'!Q166</f>
        <v>8.1821014601037536</v>
      </c>
      <c r="R166" s="5">
        <f>+'MBI DIRECTORIO'!R166</f>
        <v>0</v>
      </c>
      <c r="S166" s="5">
        <f>+'MBI DIRECTORIO'!S166</f>
        <v>0</v>
      </c>
      <c r="T166" s="5">
        <f>+'MBI DIRECTORIO'!T166</f>
        <v>0</v>
      </c>
      <c r="U166" s="5">
        <f>+'MBI DIRECTORIO'!U166</f>
        <v>0</v>
      </c>
      <c r="V166" s="5">
        <f>+'MBI DIRECTORIO'!V166</f>
        <v>0</v>
      </c>
      <c r="W166" s="5">
        <f>+'MBI DIRECTORIO'!W166</f>
        <v>0</v>
      </c>
      <c r="X166" s="5">
        <f>+'MBI DIRECTORIO'!X166</f>
        <v>0</v>
      </c>
      <c r="Y166" s="5">
        <f>+'MBI DIRECTORIO'!Y166</f>
        <v>447.64891062004062</v>
      </c>
      <c r="Z166" s="5">
        <f>+'MBI DIRECTORIO'!Z166</f>
        <v>312.2419920054889</v>
      </c>
      <c r="AA166" s="5">
        <f>+'MBI DIRECTORIO'!AA166</f>
        <v>0</v>
      </c>
      <c r="AB166" s="5" t="str">
        <f>+'MBI DIRECTORIO'!AG166</f>
        <v>Cripton China</v>
      </c>
      <c r="AD166" t="str">
        <f t="shared" si="4"/>
        <v>INSERT INTO TABLA_PRESUPUESTO_COMERCIAL VALUES ('VSR','Cripton_China','14005087-20',2022,'Febrero',43.2,'USD',2376,892.936447,0,237.6,37.558086,94.032403,13.468966,18,1.723448,8.182101,0,0,0,0,0,0,0,447.648911,312.241992,0);</v>
      </c>
    </row>
    <row r="167" spans="1:30" x14ac:dyDescent="0.2">
      <c r="A167" t="str">
        <f>+'MBI DIRECTORIO'!A167</f>
        <v>VSR</v>
      </c>
      <c r="B167" t="str">
        <f>+'MBI DIRECTORIO'!B167</f>
        <v>Cripton_China</v>
      </c>
      <c r="C167" t="str">
        <f>+'MBI DIRECTORIO'!C167</f>
        <v>14005080-18</v>
      </c>
      <c r="D167">
        <f>+'MBI DIRECTORIO'!D167</f>
        <v>2022</v>
      </c>
      <c r="E167" t="str">
        <f>+'MBI DIRECTORIO'!E167</f>
        <v>Febrero</v>
      </c>
      <c r="F167" s="5">
        <f>+'MBI DIRECTORIO'!F167</f>
        <v>4.32</v>
      </c>
      <c r="G167" t="str">
        <f>+'MBI DIRECTORIO'!G167</f>
        <v>USD</v>
      </c>
      <c r="H167" s="5">
        <f>+'MBI DIRECTORIO'!H167</f>
        <v>518.40000000000009</v>
      </c>
      <c r="I167" s="5">
        <f>+'MBI DIRECTORIO'!I167</f>
        <v>212.95352013086142</v>
      </c>
      <c r="J167" s="5">
        <f>+'MBI DIRECTORIO'!J167</f>
        <v>0</v>
      </c>
      <c r="K167" s="5">
        <f>+'MBI DIRECTORIO'!K167</f>
        <v>51.84</v>
      </c>
      <c r="L167" s="5">
        <f>+'MBI DIRECTORIO'!L167</f>
        <v>3.7558085776116061</v>
      </c>
      <c r="M167" s="5">
        <f>+'MBI DIRECTORIO'!M167</f>
        <v>17.827240336134455</v>
      </c>
      <c r="N167" s="5">
        <f>+'MBI DIRECTORIO'!N167</f>
        <v>1.3468965517241382</v>
      </c>
      <c r="O167" s="5">
        <f>+'MBI DIRECTORIO'!O167</f>
        <v>1.8</v>
      </c>
      <c r="P167" s="5">
        <f>+'MBI DIRECTORIO'!P167</f>
        <v>0.17234482758620692</v>
      </c>
      <c r="Q167" s="5">
        <f>+'MBI DIRECTORIO'!Q167</f>
        <v>1.785185773113547</v>
      </c>
      <c r="R167" s="5">
        <f>+'MBI DIRECTORIO'!R167</f>
        <v>0</v>
      </c>
      <c r="S167" s="5">
        <f>+'MBI DIRECTORIO'!S167</f>
        <v>0</v>
      </c>
      <c r="T167" s="5">
        <f>+'MBI DIRECTORIO'!T167</f>
        <v>0</v>
      </c>
      <c r="U167" s="5">
        <f>+'MBI DIRECTORIO'!U167</f>
        <v>0</v>
      </c>
      <c r="V167" s="5">
        <f>+'MBI DIRECTORIO'!V167</f>
        <v>0</v>
      </c>
      <c r="W167" s="5">
        <f>+'MBI DIRECTORIO'!W167</f>
        <v>0</v>
      </c>
      <c r="X167" s="5">
        <f>+'MBI DIRECTORIO'!X167</f>
        <v>0</v>
      </c>
      <c r="Y167" s="5">
        <f>+'MBI DIRECTORIO'!Y167</f>
        <v>54.155866689107249</v>
      </c>
      <c r="Z167" s="5">
        <f>+'MBI DIRECTORIO'!Z167</f>
        <v>31.224199200548895</v>
      </c>
      <c r="AA167" s="5">
        <f>+'MBI DIRECTORIO'!AA167</f>
        <v>0</v>
      </c>
      <c r="AB167" s="5" t="str">
        <f>+'MBI DIRECTORIO'!AG167</f>
        <v>Cripton China</v>
      </c>
      <c r="AD167" t="str">
        <f t="shared" si="4"/>
        <v>INSERT INTO TABLA_PRESUPUESTO_COMERCIAL VALUES ('VSR','Cripton_China','14005080-18',2022,'Febrero',4.32,'USD',518.4,212.95352,0,51.84,3.755809,17.82724,1.346897,1.8,0.172345,1.785186,0,0,0,0,0,0,0,54.155867,31.224199,0);</v>
      </c>
    </row>
    <row r="168" spans="1:30" x14ac:dyDescent="0.2">
      <c r="A168" t="str">
        <f>+'MBI DIRECTORIO'!A168</f>
        <v>VSR</v>
      </c>
      <c r="B168" t="str">
        <f>+'MBI DIRECTORIO'!B168</f>
        <v>Cripton_China</v>
      </c>
      <c r="C168" t="str">
        <f>+'MBI DIRECTORIO'!C168</f>
        <v>14004879-18</v>
      </c>
      <c r="D168">
        <f>+'MBI DIRECTORIO'!D168</f>
        <v>2022</v>
      </c>
      <c r="E168" t="str">
        <f>+'MBI DIRECTORIO'!E168</f>
        <v>Febrero</v>
      </c>
      <c r="F168" s="5">
        <f>+'MBI DIRECTORIO'!F168</f>
        <v>4.32</v>
      </c>
      <c r="G168" t="str">
        <f>+'MBI DIRECTORIO'!G168</f>
        <v>USD</v>
      </c>
      <c r="H168" s="5">
        <f>+'MBI DIRECTORIO'!H168</f>
        <v>518.40000000000009</v>
      </c>
      <c r="I168" s="5">
        <f>+'MBI DIRECTORIO'!I168</f>
        <v>382.0419095210907</v>
      </c>
      <c r="J168" s="5">
        <f>+'MBI DIRECTORIO'!J168</f>
        <v>0</v>
      </c>
      <c r="K168" s="5">
        <f>+'MBI DIRECTORIO'!K168</f>
        <v>51.84</v>
      </c>
      <c r="L168" s="5">
        <f>+'MBI DIRECTORIO'!L168</f>
        <v>3.7558085776116061</v>
      </c>
      <c r="M168" s="5">
        <f>+'MBI DIRECTORIO'!M168</f>
        <v>17.827240336134455</v>
      </c>
      <c r="N168" s="5">
        <f>+'MBI DIRECTORIO'!N168</f>
        <v>1.3468965517241382</v>
      </c>
      <c r="O168" s="5">
        <f>+'MBI DIRECTORIO'!O168</f>
        <v>1.8</v>
      </c>
      <c r="P168" s="5">
        <f>+'MBI DIRECTORIO'!P168</f>
        <v>0.17234482758620692</v>
      </c>
      <c r="Q168" s="5">
        <f>+'MBI DIRECTORIO'!Q168</f>
        <v>1.785185773113547</v>
      </c>
      <c r="R168" s="5">
        <f>+'MBI DIRECTORIO'!R168</f>
        <v>0</v>
      </c>
      <c r="S168" s="5">
        <f>+'MBI DIRECTORIO'!S168</f>
        <v>0</v>
      </c>
      <c r="T168" s="5">
        <f>+'MBI DIRECTORIO'!T168</f>
        <v>0</v>
      </c>
      <c r="U168" s="5">
        <f>+'MBI DIRECTORIO'!U168</f>
        <v>0</v>
      </c>
      <c r="V168" s="5">
        <f>+'MBI DIRECTORIO'!V168</f>
        <v>0</v>
      </c>
      <c r="W168" s="5">
        <f>+'MBI DIRECTORIO'!W168</f>
        <v>0</v>
      </c>
      <c r="X168" s="5">
        <f>+'MBI DIRECTORIO'!X168</f>
        <v>0</v>
      </c>
      <c r="Y168" s="5">
        <f>+'MBI DIRECTORIO'!Y168</f>
        <v>54.155866689107249</v>
      </c>
      <c r="Z168" s="5">
        <f>+'MBI DIRECTORIO'!Z168</f>
        <v>31.224199200548895</v>
      </c>
      <c r="AA168" s="5">
        <f>+'MBI DIRECTORIO'!AA168</f>
        <v>0</v>
      </c>
      <c r="AB168" s="5" t="str">
        <f>+'MBI DIRECTORIO'!AG168</f>
        <v>Cripton China</v>
      </c>
      <c r="AD168" t="str">
        <f t="shared" si="4"/>
        <v>INSERT INTO TABLA_PRESUPUESTO_COMERCIAL VALUES ('VSR','Cripton_China','14004879-18',2022,'Febrero',4.32,'USD',518.4,382.04191,0,51.84,3.755809,17.82724,1.346897,1.8,0.172345,1.785186,0,0,0,0,0,0,0,54.155867,31.224199,0);</v>
      </c>
    </row>
    <row r="169" spans="1:30" x14ac:dyDescent="0.2">
      <c r="A169" t="str">
        <f>+'MBI DIRECTORIO'!A169</f>
        <v>VSR</v>
      </c>
      <c r="B169" t="str">
        <f>+'MBI DIRECTORIO'!B169</f>
        <v>Cripton_China</v>
      </c>
      <c r="C169" t="str">
        <f>+'MBI DIRECTORIO'!C169</f>
        <v>14005089-20</v>
      </c>
      <c r="D169">
        <f>+'MBI DIRECTORIO'!D169</f>
        <v>2022</v>
      </c>
      <c r="E169" t="str">
        <f>+'MBI DIRECTORIO'!E169</f>
        <v>Febrero</v>
      </c>
      <c r="F169" s="5">
        <f>+'MBI DIRECTORIO'!F169</f>
        <v>216</v>
      </c>
      <c r="G169" t="str">
        <f>+'MBI DIRECTORIO'!G169</f>
        <v>USD</v>
      </c>
      <c r="H169" s="5">
        <f>+'MBI DIRECTORIO'!H169</f>
        <v>8640</v>
      </c>
      <c r="I169" s="5">
        <f>+'MBI DIRECTORIO'!I169</f>
        <v>3695.5928005029327</v>
      </c>
      <c r="J169" s="5">
        <f>+'MBI DIRECTORIO'!J169</f>
        <v>0</v>
      </c>
      <c r="K169" s="5">
        <f>+'MBI DIRECTORIO'!K169</f>
        <v>864</v>
      </c>
      <c r="L169" s="5">
        <f>+'MBI DIRECTORIO'!L169</f>
        <v>187.79042888058029</v>
      </c>
      <c r="M169" s="5">
        <f>+'MBI DIRECTORIO'!M169</f>
        <v>372.96201680672266</v>
      </c>
      <c r="N169" s="5">
        <f>+'MBI DIRECTORIO'!N169</f>
        <v>67.34482758620689</v>
      </c>
      <c r="O169" s="5">
        <f>+'MBI DIRECTORIO'!O169</f>
        <v>90</v>
      </c>
      <c r="P169" s="5">
        <f>+'MBI DIRECTORIO'!P169</f>
        <v>8.6172413793103448</v>
      </c>
      <c r="Q169" s="5">
        <f>+'MBI DIRECTORIO'!Q169</f>
        <v>29.753096218559111</v>
      </c>
      <c r="R169" s="5">
        <f>+'MBI DIRECTORIO'!R169</f>
        <v>0</v>
      </c>
      <c r="S169" s="5">
        <f>+'MBI DIRECTORIO'!S169</f>
        <v>0</v>
      </c>
      <c r="T169" s="5">
        <f>+'MBI DIRECTORIO'!T169</f>
        <v>0</v>
      </c>
      <c r="U169" s="5">
        <f>+'MBI DIRECTORIO'!U169</f>
        <v>0</v>
      </c>
      <c r="V169" s="5">
        <f>+'MBI DIRECTORIO'!V169</f>
        <v>0</v>
      </c>
      <c r="W169" s="5">
        <f>+'MBI DIRECTORIO'!W169</f>
        <v>0</v>
      </c>
      <c r="X169" s="5">
        <f>+'MBI DIRECTORIO'!X169</f>
        <v>0</v>
      </c>
      <c r="Y169" s="5">
        <f>+'MBI DIRECTORIO'!Y169</f>
        <v>2129.8871420182436</v>
      </c>
      <c r="Z169" s="5">
        <f>+'MBI DIRECTORIO'!Z169</f>
        <v>1561.2099600274446</v>
      </c>
      <c r="AA169" s="5">
        <f>+'MBI DIRECTORIO'!AA169</f>
        <v>0</v>
      </c>
      <c r="AB169" s="5" t="str">
        <f>+'MBI DIRECTORIO'!AG169</f>
        <v>Cripton China</v>
      </c>
      <c r="AD169" t="str">
        <f t="shared" si="4"/>
        <v>INSERT INTO TABLA_PRESUPUESTO_COMERCIAL VALUES ('VSR','Cripton_China','14005089-20',2022,'Febrero',216,'USD',8640,3695.592801,0,864,187.790429,372.962017,67.344828,90,8.617241,29.753096,0,0,0,0,0,0,0,2129.887142,1561.20996,0);</v>
      </c>
    </row>
    <row r="170" spans="1:30" x14ac:dyDescent="0.2">
      <c r="A170" t="str">
        <f>+'MBI DIRECTORIO'!A170</f>
        <v>VSR</v>
      </c>
      <c r="B170" t="str">
        <f>+'MBI DIRECTORIO'!B170</f>
        <v>Cripton_China</v>
      </c>
      <c r="C170" t="str">
        <f>+'MBI DIRECTORIO'!C170</f>
        <v>14005043-17</v>
      </c>
      <c r="D170">
        <f>+'MBI DIRECTORIO'!D170</f>
        <v>2022</v>
      </c>
      <c r="E170" t="str">
        <f>+'MBI DIRECTORIO'!E170</f>
        <v>Febrero</v>
      </c>
      <c r="F170" s="5">
        <f>+'MBI DIRECTORIO'!F170</f>
        <v>34.56</v>
      </c>
      <c r="G170" t="str">
        <f>+'MBI DIRECTORIO'!G170</f>
        <v>USD</v>
      </c>
      <c r="H170" s="5">
        <f>+'MBI DIRECTORIO'!H170</f>
        <v>2419.2000000000003</v>
      </c>
      <c r="I170" s="5">
        <f>+'MBI DIRECTORIO'!I170</f>
        <v>1064.4714866727006</v>
      </c>
      <c r="J170" s="5">
        <f>+'MBI DIRECTORIO'!J170</f>
        <v>0</v>
      </c>
      <c r="K170" s="5">
        <f>+'MBI DIRECTORIO'!K170</f>
        <v>241.92000000000002</v>
      </c>
      <c r="L170" s="5">
        <f>+'MBI DIRECTORIO'!L170</f>
        <v>30.046468620892849</v>
      </c>
      <c r="M170" s="5">
        <f>+'MBI DIRECTORIO'!M170</f>
        <v>90.777922689075638</v>
      </c>
      <c r="N170" s="5">
        <f>+'MBI DIRECTORIO'!N170</f>
        <v>10.775172413793106</v>
      </c>
      <c r="O170" s="5">
        <f>+'MBI DIRECTORIO'!O170</f>
        <v>14.4</v>
      </c>
      <c r="P170" s="5">
        <f>+'MBI DIRECTORIO'!P170</f>
        <v>1.3787586206896554</v>
      </c>
      <c r="Q170" s="5">
        <f>+'MBI DIRECTORIO'!Q170</f>
        <v>8.3308669411965521</v>
      </c>
      <c r="R170" s="5">
        <f>+'MBI DIRECTORIO'!R170</f>
        <v>0</v>
      </c>
      <c r="S170" s="5">
        <f>+'MBI DIRECTORIO'!S170</f>
        <v>0</v>
      </c>
      <c r="T170" s="5">
        <f>+'MBI DIRECTORIO'!T170</f>
        <v>0</v>
      </c>
      <c r="U170" s="5">
        <f>+'MBI DIRECTORIO'!U170</f>
        <v>0</v>
      </c>
      <c r="V170" s="5">
        <f>+'MBI DIRECTORIO'!V170</f>
        <v>0</v>
      </c>
      <c r="W170" s="5">
        <f>+'MBI DIRECTORIO'!W170</f>
        <v>0</v>
      </c>
      <c r="X170" s="5">
        <f>+'MBI DIRECTORIO'!X170</f>
        <v>0</v>
      </c>
      <c r="Y170" s="5">
        <f>+'MBI DIRECTORIO'!Y170</f>
        <v>375.45631426914616</v>
      </c>
      <c r="Z170" s="5">
        <f>+'MBI DIRECTORIO'!Z170</f>
        <v>249.79359360439116</v>
      </c>
      <c r="AA170" s="5">
        <f>+'MBI DIRECTORIO'!AA170</f>
        <v>0</v>
      </c>
      <c r="AB170" s="5" t="str">
        <f>+'MBI DIRECTORIO'!AG170</f>
        <v>Cripton China</v>
      </c>
      <c r="AD170" t="str">
        <f t="shared" si="4"/>
        <v>INSERT INTO TABLA_PRESUPUESTO_COMERCIAL VALUES ('VSR','Cripton_China','14005043-17',2022,'Febrero',34.56,'USD',2419.2,1064.471487,0,241.92,30.046469,90.777923,10.775172,14.4,1.378759,8.330867,0,0,0,0,0,0,0,375.456314,249.793594,0);</v>
      </c>
    </row>
    <row r="171" spans="1:30" x14ac:dyDescent="0.2">
      <c r="A171" t="str">
        <f>+'MBI DIRECTORIO'!A171</f>
        <v>VSR</v>
      </c>
      <c r="B171" t="str">
        <f>+'MBI DIRECTORIO'!B171</f>
        <v>80225-C</v>
      </c>
      <c r="C171" t="str">
        <f>+'MBI DIRECTORIO'!C171</f>
        <v>14004807-18</v>
      </c>
      <c r="D171">
        <f>+'MBI DIRECTORIO'!D171</f>
        <v>2022</v>
      </c>
      <c r="E171" t="str">
        <f>+'MBI DIRECTORIO'!E171</f>
        <v>Febrero</v>
      </c>
      <c r="F171" s="5">
        <f>+'MBI DIRECTORIO'!F171</f>
        <v>7.5</v>
      </c>
      <c r="G171" t="str">
        <f>+'MBI DIRECTORIO'!G171</f>
        <v>USD</v>
      </c>
      <c r="H171" s="5">
        <f>+'MBI DIRECTORIO'!H171</f>
        <v>1800</v>
      </c>
      <c r="I171" s="5">
        <f>+'MBI DIRECTORIO'!I171</f>
        <v>475.50468182603095</v>
      </c>
      <c r="J171" s="5">
        <f>+'MBI DIRECTORIO'!J171</f>
        <v>0</v>
      </c>
      <c r="K171" s="5">
        <f>+'MBI DIRECTORIO'!K171</f>
        <v>135</v>
      </c>
      <c r="L171" s="5">
        <f>+'MBI DIRECTORIO'!L171</f>
        <v>6.5205010027979267</v>
      </c>
      <c r="M171" s="5">
        <f>+'MBI DIRECTORIO'!M171</f>
        <v>3.2393442622950821</v>
      </c>
      <c r="N171" s="5">
        <f>+'MBI DIRECTORIO'!N171</f>
        <v>2.9483695652173916</v>
      </c>
      <c r="O171" s="5">
        <f>+'MBI DIRECTORIO'!O171</f>
        <v>3.9402173913043481</v>
      </c>
      <c r="P171" s="5">
        <f>+'MBI DIRECTORIO'!P171</f>
        <v>0.37726449275362317</v>
      </c>
      <c r="Q171" s="5">
        <f>+'MBI DIRECTORIO'!Q171</f>
        <v>6.1985617121998144</v>
      </c>
      <c r="R171" s="5">
        <f>+'MBI DIRECTORIO'!R171</f>
        <v>0</v>
      </c>
      <c r="S171" s="5">
        <f>+'MBI DIRECTORIO'!S171</f>
        <v>0</v>
      </c>
      <c r="T171" s="5">
        <f>+'MBI DIRECTORIO'!T171</f>
        <v>0</v>
      </c>
      <c r="U171" s="5">
        <f>+'MBI DIRECTORIO'!U171</f>
        <v>0</v>
      </c>
      <c r="V171" s="5">
        <f>+'MBI DIRECTORIO'!V171</f>
        <v>0</v>
      </c>
      <c r="W171" s="5">
        <f>+'MBI DIRECTORIO'!W171</f>
        <v>0</v>
      </c>
      <c r="X171" s="5">
        <f>+'MBI DIRECTORIO'!X171</f>
        <v>0</v>
      </c>
      <c r="Y171" s="5">
        <f>+'MBI DIRECTORIO'!Y171</f>
        <v>70.912436591389863</v>
      </c>
      <c r="Z171" s="5">
        <f>+'MBI DIRECTORIO'!Z171</f>
        <v>54.2086791676196</v>
      </c>
      <c r="AA171" s="5">
        <f>+'MBI DIRECTORIO'!AA171</f>
        <v>0</v>
      </c>
      <c r="AB171" s="5" t="str">
        <f>+'MBI DIRECTORIO'!AG171</f>
        <v>GUANGZHOU CHAOSHENG TRADING CO., LTD.</v>
      </c>
      <c r="AD171" t="str">
        <f t="shared" si="4"/>
        <v>INSERT INTO TABLA_PRESUPUESTO_COMERCIAL VALUES ('VSR','80225-C','14004807-18',2022,'Febrero',7.5,'USD',1800,475.504682,0,135,6.520501,3.239344,2.94837,3.940217,0.377264,6.198562,0,0,0,0,0,0,0,70.912437,54.208679,0);</v>
      </c>
    </row>
    <row r="172" spans="1:30" x14ac:dyDescent="0.2">
      <c r="A172" t="str">
        <f>+'MBI DIRECTORIO'!A172</f>
        <v>VSR</v>
      </c>
      <c r="B172" t="str">
        <f>+'MBI DIRECTORIO'!B172</f>
        <v>80225-C</v>
      </c>
      <c r="C172" t="str">
        <f>+'MBI DIRECTORIO'!C172</f>
        <v>14004965-17</v>
      </c>
      <c r="D172">
        <f>+'MBI DIRECTORIO'!D172</f>
        <v>2022</v>
      </c>
      <c r="E172" t="str">
        <f>+'MBI DIRECTORIO'!E172</f>
        <v>Febrero</v>
      </c>
      <c r="F172" s="5">
        <f>+'MBI DIRECTORIO'!F172</f>
        <v>15</v>
      </c>
      <c r="G172" t="str">
        <f>+'MBI DIRECTORIO'!G172</f>
        <v>USD</v>
      </c>
      <c r="H172" s="5">
        <f>+'MBI DIRECTORIO'!H172</f>
        <v>1500</v>
      </c>
      <c r="I172" s="5">
        <f>+'MBI DIRECTORIO'!I172</f>
        <v>971.30140412760431</v>
      </c>
      <c r="J172" s="5">
        <f>+'MBI DIRECTORIO'!J172</f>
        <v>0</v>
      </c>
      <c r="K172" s="5">
        <f>+'MBI DIRECTORIO'!K172</f>
        <v>112.5</v>
      </c>
      <c r="L172" s="5">
        <f>+'MBI DIRECTORIO'!L172</f>
        <v>13.041002005595853</v>
      </c>
      <c r="M172" s="5">
        <f>+'MBI DIRECTORIO'!M172</f>
        <v>6.4786885245901642</v>
      </c>
      <c r="N172" s="5">
        <f>+'MBI DIRECTORIO'!N172</f>
        <v>5.8967391304347831</v>
      </c>
      <c r="O172" s="5">
        <f>+'MBI DIRECTORIO'!O172</f>
        <v>7.8804347826086962</v>
      </c>
      <c r="P172" s="5">
        <f>+'MBI DIRECTORIO'!P172</f>
        <v>0.75452898550724634</v>
      </c>
      <c r="Q172" s="5">
        <f>+'MBI DIRECTORIO'!Q172</f>
        <v>5.1654680934998458</v>
      </c>
      <c r="R172" s="5">
        <f>+'MBI DIRECTORIO'!R172</f>
        <v>0</v>
      </c>
      <c r="S172" s="5">
        <f>+'MBI DIRECTORIO'!S172</f>
        <v>0</v>
      </c>
      <c r="T172" s="5">
        <f>+'MBI DIRECTORIO'!T172</f>
        <v>0</v>
      </c>
      <c r="U172" s="5">
        <f>+'MBI DIRECTORIO'!U172</f>
        <v>0</v>
      </c>
      <c r="V172" s="5">
        <f>+'MBI DIRECTORIO'!V172</f>
        <v>0</v>
      </c>
      <c r="W172" s="5">
        <f>+'MBI DIRECTORIO'!W172</f>
        <v>0</v>
      </c>
      <c r="X172" s="5">
        <f>+'MBI DIRECTORIO'!X172</f>
        <v>0</v>
      </c>
      <c r="Y172" s="5">
        <f>+'MBI DIRECTORIO'!Y172</f>
        <v>134.59321785187993</v>
      </c>
      <c r="Z172" s="5">
        <f>+'MBI DIRECTORIO'!Z172</f>
        <v>108.4173583352392</v>
      </c>
      <c r="AA172" s="5">
        <f>+'MBI DIRECTORIO'!AA172</f>
        <v>0</v>
      </c>
      <c r="AB172" s="5" t="str">
        <f>+'MBI DIRECTORIO'!AG172</f>
        <v>GUANGZHOU CHAOSHENG TRADING CO., LTD.</v>
      </c>
      <c r="AD172" t="str">
        <f t="shared" si="4"/>
        <v>INSERT INTO TABLA_PRESUPUESTO_COMERCIAL VALUES ('VSR','80225-C','14004965-17',2022,'Febrero',15,'USD',1500,971.301404,0,112.5,13.041002,6.478689,5.896739,7.880435,0.754529,5.165468,0,0,0,0,0,0,0,134.593218,108.417358,0);</v>
      </c>
    </row>
    <row r="173" spans="1:30" x14ac:dyDescent="0.2">
      <c r="A173" t="str">
        <f>+'MBI DIRECTORIO'!A173</f>
        <v>VSR</v>
      </c>
      <c r="B173" t="str">
        <f>+'MBI DIRECTORIO'!B173</f>
        <v>80225-C</v>
      </c>
      <c r="C173" t="str">
        <f>+'MBI DIRECTORIO'!C173</f>
        <v>14004882-20</v>
      </c>
      <c r="D173">
        <f>+'MBI DIRECTORIO'!D173</f>
        <v>2022</v>
      </c>
      <c r="E173" t="str">
        <f>+'MBI DIRECTORIO'!E173</f>
        <v>Febrero</v>
      </c>
      <c r="F173" s="5">
        <f>+'MBI DIRECTORIO'!F173</f>
        <v>90</v>
      </c>
      <c r="G173" t="str">
        <f>+'MBI DIRECTORIO'!G173</f>
        <v>USD</v>
      </c>
      <c r="H173" s="5">
        <f>+'MBI DIRECTORIO'!H173</f>
        <v>3780</v>
      </c>
      <c r="I173" s="5">
        <f>+'MBI DIRECTORIO'!I173</f>
        <v>2002.5138799565912</v>
      </c>
      <c r="J173" s="5">
        <f>+'MBI DIRECTORIO'!J173</f>
        <v>0</v>
      </c>
      <c r="K173" s="5">
        <f>+'MBI DIRECTORIO'!K173</f>
        <v>0</v>
      </c>
      <c r="L173" s="5">
        <f>+'MBI DIRECTORIO'!L173</f>
        <v>0</v>
      </c>
      <c r="M173" s="5">
        <f>+'MBI DIRECTORIO'!M173</f>
        <v>38.872131147540983</v>
      </c>
      <c r="N173" s="5">
        <f>+'MBI DIRECTORIO'!N173</f>
        <v>35.380434782608695</v>
      </c>
      <c r="O173" s="5">
        <f>+'MBI DIRECTORIO'!O173</f>
        <v>47.282608695652165</v>
      </c>
      <c r="P173" s="5">
        <f>+'MBI DIRECTORIO'!P173</f>
        <v>4.5271739130434785</v>
      </c>
      <c r="Q173" s="5">
        <f>+'MBI DIRECTORIO'!Q173</f>
        <v>13.016979595619611</v>
      </c>
      <c r="R173" s="5">
        <f>+'MBI DIRECTORIO'!R173</f>
        <v>0</v>
      </c>
      <c r="S173" s="5">
        <f>+'MBI DIRECTORIO'!S173</f>
        <v>0</v>
      </c>
      <c r="T173" s="5">
        <f>+'MBI DIRECTORIO'!T173</f>
        <v>0</v>
      </c>
      <c r="U173" s="5">
        <f>+'MBI DIRECTORIO'!U173</f>
        <v>0</v>
      </c>
      <c r="V173" s="5">
        <f>+'MBI DIRECTORIO'!V173</f>
        <v>0</v>
      </c>
      <c r="W173" s="5">
        <f>+'MBI DIRECTORIO'!W173</f>
        <v>0</v>
      </c>
      <c r="X173" s="5">
        <f>+'MBI DIRECTORIO'!X173</f>
        <v>0</v>
      </c>
      <c r="Y173" s="5">
        <f>+'MBI DIRECTORIO'!Y173</f>
        <v>789.58347814590013</v>
      </c>
      <c r="Z173" s="5">
        <f>+'MBI DIRECTORIO'!Z173</f>
        <v>650.50415001143517</v>
      </c>
      <c r="AA173" s="5">
        <f>+'MBI DIRECTORIO'!AA173</f>
        <v>0</v>
      </c>
      <c r="AB173" s="5" t="str">
        <f>+'MBI DIRECTORIO'!AG173</f>
        <v>GUANGZHOU CHAOSHENG TRADING CO., LTD.</v>
      </c>
      <c r="AD173" t="str">
        <f t="shared" si="4"/>
        <v>INSERT INTO TABLA_PRESUPUESTO_COMERCIAL VALUES ('VSR','80225-C','14004882-20',2022,'Febrero',90,'USD',3780,2002.51388,0,0,0,38.872131,35.380435,47.282609,4.527174,13.01698,0,0,0,0,0,0,0,789.583478,650.50415,0);</v>
      </c>
    </row>
    <row r="174" spans="1:30" x14ac:dyDescent="0.2">
      <c r="A174" t="str">
        <f>+'MBI DIRECTORIO'!A174</f>
        <v>VSR</v>
      </c>
      <c r="B174" t="str">
        <f>+'MBI DIRECTORIO'!B174</f>
        <v>80225-C</v>
      </c>
      <c r="C174" t="str">
        <f>+'MBI DIRECTORIO'!C174</f>
        <v>14004880-20</v>
      </c>
      <c r="D174">
        <f>+'MBI DIRECTORIO'!D174</f>
        <v>2022</v>
      </c>
      <c r="E174" t="str">
        <f>+'MBI DIRECTORIO'!E174</f>
        <v>Febrero</v>
      </c>
      <c r="F174" s="5">
        <f>+'MBI DIRECTORIO'!F174</f>
        <v>480</v>
      </c>
      <c r="G174" t="str">
        <f>+'MBI DIRECTORIO'!G174</f>
        <v>USD</v>
      </c>
      <c r="H174" s="5">
        <f>+'MBI DIRECTORIO'!H174</f>
        <v>12480</v>
      </c>
      <c r="I174" s="5">
        <f>+'MBI DIRECTORIO'!I174</f>
        <v>8843.7967625195015</v>
      </c>
      <c r="J174" s="5">
        <f>+'MBI DIRECTORIO'!J174</f>
        <v>0</v>
      </c>
      <c r="K174" s="5">
        <f>+'MBI DIRECTORIO'!K174</f>
        <v>0</v>
      </c>
      <c r="L174" s="5">
        <f>+'MBI DIRECTORIO'!L174</f>
        <v>0</v>
      </c>
      <c r="M174" s="5">
        <f>+'MBI DIRECTORIO'!M174</f>
        <v>207.31803278688525</v>
      </c>
      <c r="N174" s="5">
        <f>+'MBI DIRECTORIO'!N174</f>
        <v>188.69565217391306</v>
      </c>
      <c r="O174" s="5">
        <f>+'MBI DIRECTORIO'!O174</f>
        <v>252.17391304347828</v>
      </c>
      <c r="P174" s="5">
        <f>+'MBI DIRECTORIO'!P174</f>
        <v>24.144927536231883</v>
      </c>
      <c r="Q174" s="5">
        <f>+'MBI DIRECTORIO'!Q174</f>
        <v>42.976694537918718</v>
      </c>
      <c r="R174" s="5">
        <f>+'MBI DIRECTORIO'!R174</f>
        <v>0</v>
      </c>
      <c r="S174" s="5">
        <f>+'MBI DIRECTORIO'!S174</f>
        <v>0</v>
      </c>
      <c r="T174" s="5">
        <f>+'MBI DIRECTORIO'!T174</f>
        <v>0</v>
      </c>
      <c r="U174" s="5">
        <f>+'MBI DIRECTORIO'!U174</f>
        <v>0</v>
      </c>
      <c r="V174" s="5">
        <f>+'MBI DIRECTORIO'!V174</f>
        <v>0</v>
      </c>
      <c r="W174" s="5">
        <f>+'MBI DIRECTORIO'!W174</f>
        <v>0</v>
      </c>
      <c r="X174" s="5">
        <f>+'MBI DIRECTORIO'!X174</f>
        <v>0</v>
      </c>
      <c r="Y174" s="5">
        <f>+'MBI DIRECTORIO'!Y174</f>
        <v>4184.6646868060816</v>
      </c>
      <c r="Z174" s="5">
        <f>+'MBI DIRECTORIO'!Z174</f>
        <v>3469.3554667276544</v>
      </c>
      <c r="AA174" s="5">
        <f>+'MBI DIRECTORIO'!AA174</f>
        <v>0</v>
      </c>
      <c r="AB174" s="5" t="str">
        <f>+'MBI DIRECTORIO'!AG174</f>
        <v>GUANGZHOU CHAOSHENG TRADING CO., LTD.</v>
      </c>
      <c r="AD174" t="str">
        <f t="shared" si="4"/>
        <v>INSERT INTO TABLA_PRESUPUESTO_COMERCIAL VALUES ('VSR','80225-C','14004880-20',2022,'Febrero',480,'USD',12480,8843.796763,0,0,0,207.318033,188.695652,252.173913,24.144928,42.976695,0,0,0,0,0,0,0,4184.664687,3469.355467,0);</v>
      </c>
    </row>
    <row r="175" spans="1:30" x14ac:dyDescent="0.2">
      <c r="A175" t="str">
        <f>+'MBI DIRECTORIO'!A175</f>
        <v>VSR</v>
      </c>
      <c r="B175" t="str">
        <f>+'MBI DIRECTORIO'!B175</f>
        <v>80225-C</v>
      </c>
      <c r="C175" t="str">
        <f>+'MBI DIRECTORIO'!C175</f>
        <v>14004881-20</v>
      </c>
      <c r="D175">
        <f>+'MBI DIRECTORIO'!D175</f>
        <v>2022</v>
      </c>
      <c r="E175" t="str">
        <f>+'MBI DIRECTORIO'!E175</f>
        <v>Febrero</v>
      </c>
      <c r="F175" s="5">
        <f>+'MBI DIRECTORIO'!F175</f>
        <v>90</v>
      </c>
      <c r="G175" t="str">
        <f>+'MBI DIRECTORIO'!G175</f>
        <v>USD</v>
      </c>
      <c r="H175" s="5">
        <f>+'MBI DIRECTORIO'!H175</f>
        <v>2340</v>
      </c>
      <c r="I175" s="5">
        <f>+'MBI DIRECTORIO'!I175</f>
        <v>1722.7058603994569</v>
      </c>
      <c r="J175" s="5">
        <f>+'MBI DIRECTORIO'!J175</f>
        <v>0</v>
      </c>
      <c r="K175" s="5">
        <f>+'MBI DIRECTORIO'!K175</f>
        <v>0</v>
      </c>
      <c r="L175" s="5">
        <f>+'MBI DIRECTORIO'!L175</f>
        <v>0</v>
      </c>
      <c r="M175" s="5">
        <f>+'MBI DIRECTORIO'!M175</f>
        <v>38.872131147540983</v>
      </c>
      <c r="N175" s="5">
        <f>+'MBI DIRECTORIO'!N175</f>
        <v>35.380434782608695</v>
      </c>
      <c r="O175" s="5">
        <f>+'MBI DIRECTORIO'!O175</f>
        <v>47.282608695652165</v>
      </c>
      <c r="P175" s="5">
        <f>+'MBI DIRECTORIO'!P175</f>
        <v>4.5271739130434785</v>
      </c>
      <c r="Q175" s="5">
        <f>+'MBI DIRECTORIO'!Q175</f>
        <v>8.0581302258597596</v>
      </c>
      <c r="R175" s="5">
        <f>+'MBI DIRECTORIO'!R175</f>
        <v>0</v>
      </c>
      <c r="S175" s="5">
        <f>+'MBI DIRECTORIO'!S175</f>
        <v>0</v>
      </c>
      <c r="T175" s="5">
        <f>+'MBI DIRECTORIO'!T175</f>
        <v>0</v>
      </c>
      <c r="U175" s="5">
        <f>+'MBI DIRECTORIO'!U175</f>
        <v>0</v>
      </c>
      <c r="V175" s="5">
        <f>+'MBI DIRECTORIO'!V175</f>
        <v>0</v>
      </c>
      <c r="W175" s="5">
        <f>+'MBI DIRECTORIO'!W175</f>
        <v>0</v>
      </c>
      <c r="X175" s="5">
        <f>+'MBI DIRECTORIO'!X175</f>
        <v>0</v>
      </c>
      <c r="Y175" s="5">
        <f>+'MBI DIRECTORIO'!Y175</f>
        <v>784.62462877614018</v>
      </c>
      <c r="Z175" s="5">
        <f>+'MBI DIRECTORIO'!Z175</f>
        <v>650.50415001143517</v>
      </c>
      <c r="AA175" s="5">
        <f>+'MBI DIRECTORIO'!AA175</f>
        <v>0</v>
      </c>
      <c r="AB175" s="5" t="str">
        <f>+'MBI DIRECTORIO'!AG175</f>
        <v>GUANGZHOU CHAOSHENG TRADING CO., LTD.</v>
      </c>
      <c r="AD175" t="str">
        <f t="shared" si="4"/>
        <v>INSERT INTO TABLA_PRESUPUESTO_COMERCIAL VALUES ('VSR','80225-C','14004881-20',2022,'Febrero',90,'USD',2340,1722.70586,0,0,0,38.872131,35.380435,47.282609,4.527174,8.05813,0,0,0,0,0,0,0,784.624629,650.50415,0);</v>
      </c>
    </row>
    <row r="176" spans="1:30" x14ac:dyDescent="0.2">
      <c r="A176" t="str">
        <f>+'MBI DIRECTORIO'!A176</f>
        <v>VIA</v>
      </c>
      <c r="B176" t="str">
        <f>+'MBI DIRECTORIO'!B176</f>
        <v>80046-C</v>
      </c>
      <c r="C176" t="str">
        <f>+'MBI DIRECTORIO'!C176</f>
        <v>14003963-19</v>
      </c>
      <c r="D176">
        <f>+'MBI DIRECTORIO'!D176</f>
        <v>2022</v>
      </c>
      <c r="E176" t="str">
        <f>+'MBI DIRECTORIO'!E176</f>
        <v>Febrero</v>
      </c>
      <c r="F176" s="5">
        <f>+'MBI DIRECTORIO'!F176</f>
        <v>60</v>
      </c>
      <c r="G176" t="str">
        <f>+'MBI DIRECTORIO'!G176</f>
        <v>CAD</v>
      </c>
      <c r="H176" s="5">
        <f>+'MBI DIRECTORIO'!H176</f>
        <v>2208</v>
      </c>
      <c r="I176" s="5">
        <f>+'MBI DIRECTORIO'!I176</f>
        <v>1392.8560299368914</v>
      </c>
      <c r="J176" s="5">
        <f>+'MBI DIRECTORIO'!J176</f>
        <v>28.800000000000004</v>
      </c>
      <c r="K176" s="5">
        <f>+'MBI DIRECTORIO'!K176</f>
        <v>163.20000000000007</v>
      </c>
      <c r="L176" s="5">
        <f>+'MBI DIRECTORIO'!L176</f>
        <v>52.164008022383413</v>
      </c>
      <c r="M176" s="5">
        <f>+'MBI DIRECTORIO'!M176</f>
        <v>0</v>
      </c>
      <c r="N176" s="5">
        <f>+'MBI DIRECTORIO'!N176</f>
        <v>99.583333333333343</v>
      </c>
      <c r="O176" s="5">
        <f>+'MBI DIRECTORIO'!O176</f>
        <v>99.431818181818173</v>
      </c>
      <c r="P176" s="5">
        <f>+'MBI DIRECTORIO'!P176</f>
        <v>4.6401515151515156</v>
      </c>
      <c r="Q176" s="5">
        <f>+'MBI DIRECTORIO'!Q176</f>
        <v>7.6035690336317723</v>
      </c>
      <c r="R176" s="5">
        <f>+'MBI DIRECTORIO'!R176</f>
        <v>0</v>
      </c>
      <c r="S176" s="5">
        <f>+'MBI DIRECTORIO'!S176</f>
        <v>0</v>
      </c>
      <c r="T176" s="5">
        <f>+'MBI DIRECTORIO'!T176</f>
        <v>0</v>
      </c>
      <c r="U176" s="5">
        <f>+'MBI DIRECTORIO'!U176</f>
        <v>0</v>
      </c>
      <c r="V176" s="5">
        <f>+'MBI DIRECTORIO'!V176</f>
        <v>0</v>
      </c>
      <c r="W176" s="5">
        <f>+'MBI DIRECTORIO'!W176</f>
        <v>0</v>
      </c>
      <c r="X176" s="5">
        <f>+'MBI DIRECTORIO'!X176</f>
        <v>0</v>
      </c>
      <c r="Y176" s="5">
        <f>+'MBI DIRECTORIO'!Y176</f>
        <v>211.25887206393477</v>
      </c>
      <c r="Z176" s="5">
        <f>+'MBI DIRECTORIO'!Z176</f>
        <v>0</v>
      </c>
      <c r="AA176" s="5">
        <f>+'MBI DIRECTORIO'!AA176</f>
        <v>0</v>
      </c>
      <c r="AB176" s="5" t="str">
        <f>+'MBI DIRECTORIO'!AG176</f>
        <v>Liquor Control Board</v>
      </c>
      <c r="AD176" t="str">
        <f t="shared" si="4"/>
        <v>INSERT INTO TABLA_PRESUPUESTO_COMERCIAL VALUES ('VIA','80046-C','14003963-19',2022,'Febrero',60,'CAD',2208,1392.85603,28.8,163.2,52.164008,0,99.583333,99.431818,4.640152,7.603569,0,0,0,0,0,0,0,211.258872,0,0);</v>
      </c>
    </row>
    <row r="177" spans="1:30" x14ac:dyDescent="0.2">
      <c r="A177" t="str">
        <f>+'MBI DIRECTORIO'!A177</f>
        <v>VIA</v>
      </c>
      <c r="B177" t="str">
        <f>+'MBI DIRECTORIO'!B177</f>
        <v>80046-C</v>
      </c>
      <c r="C177" t="str">
        <f>+'MBI DIRECTORIO'!C177</f>
        <v>14004785-20</v>
      </c>
      <c r="D177">
        <f>+'MBI DIRECTORIO'!D177</f>
        <v>2022</v>
      </c>
      <c r="E177" t="str">
        <f>+'MBI DIRECTORIO'!E177</f>
        <v>Febrero</v>
      </c>
      <c r="F177" s="5">
        <f>+'MBI DIRECTORIO'!F177</f>
        <v>30</v>
      </c>
      <c r="G177" t="str">
        <f>+'MBI DIRECTORIO'!G177</f>
        <v>CAD</v>
      </c>
      <c r="H177" s="5">
        <f>+'MBI DIRECTORIO'!H177</f>
        <v>1020</v>
      </c>
      <c r="I177" s="5">
        <f>+'MBI DIRECTORIO'!I177</f>
        <v>447.77480743513422</v>
      </c>
      <c r="J177" s="5">
        <f>+'MBI DIRECTORIO'!J177</f>
        <v>14.399999999999997</v>
      </c>
      <c r="K177" s="5">
        <f>+'MBI DIRECTORIO'!K177</f>
        <v>81.59999999999998</v>
      </c>
      <c r="L177" s="5">
        <f>+'MBI DIRECTORIO'!L177</f>
        <v>26.082004011191707</v>
      </c>
      <c r="M177" s="5">
        <f>+'MBI DIRECTORIO'!M177</f>
        <v>0</v>
      </c>
      <c r="N177" s="5">
        <f>+'MBI DIRECTORIO'!N177</f>
        <v>49.791666666666671</v>
      </c>
      <c r="O177" s="5">
        <f>+'MBI DIRECTORIO'!O177</f>
        <v>49.715909090909086</v>
      </c>
      <c r="P177" s="5">
        <f>+'MBI DIRECTORIO'!P177</f>
        <v>2.3200757575757578</v>
      </c>
      <c r="Q177" s="5">
        <f>+'MBI DIRECTORIO'!Q177</f>
        <v>3.512518303579895</v>
      </c>
      <c r="R177" s="5">
        <f>+'MBI DIRECTORIO'!R177</f>
        <v>0</v>
      </c>
      <c r="S177" s="5">
        <f>+'MBI DIRECTORIO'!S177</f>
        <v>0</v>
      </c>
      <c r="T177" s="5">
        <f>+'MBI DIRECTORIO'!T177</f>
        <v>0</v>
      </c>
      <c r="U177" s="5">
        <f>+'MBI DIRECTORIO'!U177</f>
        <v>0</v>
      </c>
      <c r="V177" s="5">
        <f>+'MBI DIRECTORIO'!V177</f>
        <v>0</v>
      </c>
      <c r="W177" s="5">
        <f>+'MBI DIRECTORIO'!W177</f>
        <v>0</v>
      </c>
      <c r="X177" s="5">
        <f>+'MBI DIRECTORIO'!X177</f>
        <v>0</v>
      </c>
      <c r="Y177" s="5">
        <f>+'MBI DIRECTORIO'!Y177</f>
        <v>105.3401698187314</v>
      </c>
      <c r="Z177" s="5">
        <f>+'MBI DIRECTORIO'!Z177</f>
        <v>0</v>
      </c>
      <c r="AA177" s="5">
        <f>+'MBI DIRECTORIO'!AA177</f>
        <v>0</v>
      </c>
      <c r="AB177" s="5" t="str">
        <f>+'MBI DIRECTORIO'!AG177</f>
        <v>Liquor Control Board</v>
      </c>
      <c r="AD177" t="str">
        <f t="shared" si="4"/>
        <v>INSERT INTO TABLA_PRESUPUESTO_COMERCIAL VALUES ('VIA','80046-C','14004785-20',2022,'Febrero',30,'CAD',1020,447.774807,14.4,81.6,26.082004,0,49.791667,49.715909,2.320076,3.512518,0,0,0,0,0,0,0,105.34017,0,0);</v>
      </c>
    </row>
    <row r="178" spans="1:30" x14ac:dyDescent="0.2">
      <c r="A178" t="str">
        <f>+'MBI DIRECTORIO'!A178</f>
        <v>VIA</v>
      </c>
      <c r="B178" t="str">
        <f>+'MBI DIRECTORIO'!B178</f>
        <v>80128-C</v>
      </c>
      <c r="C178" t="str">
        <f>+'MBI DIRECTORIO'!C178</f>
        <v>14005133-20</v>
      </c>
      <c r="D178">
        <f>+'MBI DIRECTORIO'!D178</f>
        <v>2022</v>
      </c>
      <c r="E178" t="str">
        <f>+'MBI DIRECTORIO'!E178</f>
        <v>Febrero</v>
      </c>
      <c r="F178" s="5">
        <f>+'MBI DIRECTORIO'!F178</f>
        <v>16.8</v>
      </c>
      <c r="G178" t="str">
        <f>+'MBI DIRECTORIO'!G178</f>
        <v>CAD</v>
      </c>
      <c r="H178" s="5">
        <f>+'MBI DIRECTORIO'!H178</f>
        <v>497.28000000000003</v>
      </c>
      <c r="I178" s="5">
        <f>+'MBI DIRECTORIO'!I178</f>
        <v>274.68638522906679</v>
      </c>
      <c r="J178" s="5">
        <f>+'MBI DIRECTORIO'!J178</f>
        <v>0</v>
      </c>
      <c r="K178" s="5">
        <f>+'MBI DIRECTORIO'!K178</f>
        <v>40.320000000000007</v>
      </c>
      <c r="L178" s="5">
        <f>+'MBI DIRECTORIO'!L178</f>
        <v>14.605922246267356</v>
      </c>
      <c r="M178" s="5">
        <f>+'MBI DIRECTORIO'!M178</f>
        <v>0</v>
      </c>
      <c r="N178" s="5">
        <f>+'MBI DIRECTORIO'!N178</f>
        <v>27.883333333333333</v>
      </c>
      <c r="O178" s="5">
        <f>+'MBI DIRECTORIO'!O178</f>
        <v>27.840909090909093</v>
      </c>
      <c r="P178" s="5">
        <f>+'MBI DIRECTORIO'!P178</f>
        <v>1.2992424242424243</v>
      </c>
      <c r="Q178" s="5">
        <f>+'MBI DIRECTORIO'!Q178</f>
        <v>1.7124559823570689</v>
      </c>
      <c r="R178" s="5">
        <f>+'MBI DIRECTORIO'!R178</f>
        <v>0</v>
      </c>
      <c r="S178" s="5">
        <f>+'MBI DIRECTORIO'!S178</f>
        <v>0</v>
      </c>
      <c r="T178" s="5">
        <f>+'MBI DIRECTORIO'!T178</f>
        <v>0</v>
      </c>
      <c r="U178" s="5">
        <f>+'MBI DIRECTORIO'!U178</f>
        <v>0</v>
      </c>
      <c r="V178" s="5">
        <f>+'MBI DIRECTORIO'!V178</f>
        <v>0</v>
      </c>
      <c r="W178" s="5">
        <f>+'MBI DIRECTORIO'!W178</f>
        <v>0</v>
      </c>
      <c r="X178" s="5">
        <f>+'MBI DIRECTORIO'!X178</f>
        <v>0</v>
      </c>
      <c r="Y178" s="5">
        <f>+'MBI DIRECTORIO'!Y178</f>
        <v>58.735940830841919</v>
      </c>
      <c r="Z178" s="5">
        <f>+'MBI DIRECTORIO'!Z178</f>
        <v>0</v>
      </c>
      <c r="AA178" s="5">
        <f>+'MBI DIRECTORIO'!AA178</f>
        <v>0</v>
      </c>
      <c r="AB178" s="5" t="str">
        <f>+'MBI DIRECTORIO'!AG178</f>
        <v>BRITISH COLUMBIA LIQUOR DIST. BRANCH C/O THE DELF GROUP</v>
      </c>
      <c r="AD178" t="str">
        <f t="shared" si="4"/>
        <v>INSERT INTO TABLA_PRESUPUESTO_COMERCIAL VALUES ('VIA','80128-C','14005133-20',2022,'Febrero',16.8,'CAD',497.28,274.686385,0,40.32,14.605922,0,27.883333,27.840909,1.299242,1.712456,0,0,0,0,0,0,0,58.735941,0,0);</v>
      </c>
    </row>
    <row r="179" spans="1:30" x14ac:dyDescent="0.2">
      <c r="A179" t="str">
        <f>+'MBI DIRECTORIO'!A179</f>
        <v>VIA</v>
      </c>
      <c r="B179" t="str">
        <f>+'MBI DIRECTORIO'!B179</f>
        <v>80128-C</v>
      </c>
      <c r="C179" t="str">
        <f>+'MBI DIRECTORIO'!C179</f>
        <v>14005134-20</v>
      </c>
      <c r="D179">
        <f>+'MBI DIRECTORIO'!D179</f>
        <v>2022</v>
      </c>
      <c r="E179" t="str">
        <f>+'MBI DIRECTORIO'!E179</f>
        <v>Febrero</v>
      </c>
      <c r="F179" s="5">
        <f>+'MBI DIRECTORIO'!F179</f>
        <v>16.8</v>
      </c>
      <c r="G179" t="str">
        <f>+'MBI DIRECTORIO'!G179</f>
        <v>CAD</v>
      </c>
      <c r="H179" s="5">
        <f>+'MBI DIRECTORIO'!H179</f>
        <v>497.28000000000003</v>
      </c>
      <c r="I179" s="5">
        <f>+'MBI DIRECTORIO'!I179</f>
        <v>274.77773313073806</v>
      </c>
      <c r="J179" s="5">
        <f>+'MBI DIRECTORIO'!J179</f>
        <v>0</v>
      </c>
      <c r="K179" s="5">
        <f>+'MBI DIRECTORIO'!K179</f>
        <v>40.320000000000007</v>
      </c>
      <c r="L179" s="5">
        <f>+'MBI DIRECTORIO'!L179</f>
        <v>14.605922246267356</v>
      </c>
      <c r="M179" s="5">
        <f>+'MBI DIRECTORIO'!M179</f>
        <v>0</v>
      </c>
      <c r="N179" s="5">
        <f>+'MBI DIRECTORIO'!N179</f>
        <v>27.883333333333333</v>
      </c>
      <c r="O179" s="5">
        <f>+'MBI DIRECTORIO'!O179</f>
        <v>27.840909090909093</v>
      </c>
      <c r="P179" s="5">
        <f>+'MBI DIRECTORIO'!P179</f>
        <v>1.2992424242424243</v>
      </c>
      <c r="Q179" s="5">
        <f>+'MBI DIRECTORIO'!Q179</f>
        <v>1.7124559823570689</v>
      </c>
      <c r="R179" s="5">
        <f>+'MBI DIRECTORIO'!R179</f>
        <v>0</v>
      </c>
      <c r="S179" s="5">
        <f>+'MBI DIRECTORIO'!S179</f>
        <v>0</v>
      </c>
      <c r="T179" s="5">
        <f>+'MBI DIRECTORIO'!T179</f>
        <v>0</v>
      </c>
      <c r="U179" s="5">
        <f>+'MBI DIRECTORIO'!U179</f>
        <v>0</v>
      </c>
      <c r="V179" s="5">
        <f>+'MBI DIRECTORIO'!V179</f>
        <v>0</v>
      </c>
      <c r="W179" s="5">
        <f>+'MBI DIRECTORIO'!W179</f>
        <v>0</v>
      </c>
      <c r="X179" s="5">
        <f>+'MBI DIRECTORIO'!X179</f>
        <v>0</v>
      </c>
      <c r="Y179" s="5">
        <f>+'MBI DIRECTORIO'!Y179</f>
        <v>58.735940830841919</v>
      </c>
      <c r="Z179" s="5">
        <f>+'MBI DIRECTORIO'!Z179</f>
        <v>0</v>
      </c>
      <c r="AA179" s="5">
        <f>+'MBI DIRECTORIO'!AA179</f>
        <v>0</v>
      </c>
      <c r="AB179" s="5" t="str">
        <f>+'MBI DIRECTORIO'!AG179</f>
        <v>BRITISH COLUMBIA LIQUOR DIST. BRANCH C/O THE DELF GROUP</v>
      </c>
      <c r="AD179" t="str">
        <f t="shared" si="4"/>
        <v>INSERT INTO TABLA_PRESUPUESTO_COMERCIAL VALUES ('VIA','80128-C','14005134-20',2022,'Febrero',16.8,'CAD',497.28,274.777733,0,40.32,14.605922,0,27.883333,27.840909,1.299242,1.712456,0,0,0,0,0,0,0,58.735941,0,0);</v>
      </c>
    </row>
    <row r="180" spans="1:30" x14ac:dyDescent="0.2">
      <c r="A180" t="str">
        <f>+'MBI DIRECTORIO'!A180</f>
        <v>VSR</v>
      </c>
      <c r="B180" t="str">
        <f>+'MBI DIRECTORIO'!B180</f>
        <v>80209-C</v>
      </c>
      <c r="C180" t="str">
        <f>+'MBI DIRECTORIO'!C180</f>
        <v>14004814-20</v>
      </c>
      <c r="D180">
        <f>+'MBI DIRECTORIO'!D180</f>
        <v>2022</v>
      </c>
      <c r="E180" t="str">
        <f>+'MBI DIRECTORIO'!E180</f>
        <v>Febrero</v>
      </c>
      <c r="F180" s="5">
        <f>+'MBI DIRECTORIO'!F180</f>
        <v>84</v>
      </c>
      <c r="G180" t="str">
        <f>+'MBI DIRECTORIO'!G180</f>
        <v>USD</v>
      </c>
      <c r="H180" s="5">
        <f>+'MBI DIRECTORIO'!H180</f>
        <v>3192</v>
      </c>
      <c r="I180" s="5">
        <f>+'MBI DIRECTORIO'!I180</f>
        <v>1476.4763574466019</v>
      </c>
      <c r="J180" s="5">
        <f>+'MBI DIRECTORIO'!J180</f>
        <v>340.2</v>
      </c>
      <c r="K180" s="5">
        <f>+'MBI DIRECTORIO'!K180</f>
        <v>415.8</v>
      </c>
      <c r="L180" s="5">
        <f>+'MBI DIRECTORIO'!L180</f>
        <v>73.029611231336787</v>
      </c>
      <c r="M180" s="5">
        <f>+'MBI DIRECTORIO'!M180</f>
        <v>0</v>
      </c>
      <c r="N180" s="5">
        <f>+'MBI DIRECTORIO'!N180</f>
        <v>31.435185185185183</v>
      </c>
      <c r="O180" s="5">
        <f>+'MBI DIRECTORIO'!O180</f>
        <v>46.990740740740748</v>
      </c>
      <c r="P180" s="5">
        <f>+'MBI DIRECTORIO'!P180</f>
        <v>1.3233024691358026</v>
      </c>
      <c r="Q180" s="5">
        <f>+'MBI DIRECTORIO'!Q180</f>
        <v>10.992116102967671</v>
      </c>
      <c r="R180" s="5">
        <f>+'MBI DIRECTORIO'!R180</f>
        <v>0</v>
      </c>
      <c r="S180" s="5">
        <f>+'MBI DIRECTORIO'!S180</f>
        <v>0</v>
      </c>
      <c r="T180" s="5">
        <f>+'MBI DIRECTORIO'!T180</f>
        <v>0</v>
      </c>
      <c r="U180" s="5">
        <f>+'MBI DIRECTORIO'!U180</f>
        <v>0</v>
      </c>
      <c r="V180" s="5">
        <f>+'MBI DIRECTORIO'!V180</f>
        <v>0</v>
      </c>
      <c r="W180" s="5">
        <f>+'MBI DIRECTORIO'!W180</f>
        <v>0</v>
      </c>
      <c r="X180" s="5">
        <f>+'MBI DIRECTORIO'!X180</f>
        <v>0</v>
      </c>
      <c r="Y180" s="5">
        <f>+'MBI DIRECTORIO'!Y180</f>
        <v>90.741344498029392</v>
      </c>
      <c r="Z180" s="5">
        <f>+'MBI DIRECTORIO'!Z180</f>
        <v>0</v>
      </c>
      <c r="AA180" s="5">
        <f>+'MBI DIRECTORIO'!AA180</f>
        <v>0</v>
      </c>
      <c r="AB180" s="5" t="str">
        <f>+'MBI DIRECTORIO'!AG180</f>
        <v>Total Beverage Solution</v>
      </c>
      <c r="AD180" t="str">
        <f t="shared" si="4"/>
        <v>INSERT INTO TABLA_PRESUPUESTO_COMERCIAL VALUES ('VSR','80209-C','14004814-20',2022,'Febrero',84,'USD',3192,1476.476357,340.2,415.8,73.029611,0,31.435185,46.990741,1.323302,10.992116,0,0,0,0,0,0,0,90.741344,0,0);</v>
      </c>
    </row>
    <row r="181" spans="1:30" x14ac:dyDescent="0.2">
      <c r="A181" t="str">
        <f>+'MBI DIRECTORIO'!A181</f>
        <v>VSR</v>
      </c>
      <c r="B181" t="str">
        <f>+'MBI DIRECTORIO'!B181</f>
        <v>80209-C</v>
      </c>
      <c r="C181" t="str">
        <f>+'MBI DIRECTORIO'!C181</f>
        <v>14004947-19</v>
      </c>
      <c r="D181">
        <f>+'MBI DIRECTORIO'!D181</f>
        <v>2022</v>
      </c>
      <c r="E181" t="str">
        <f>+'MBI DIRECTORIO'!E181</f>
        <v>Febrero</v>
      </c>
      <c r="F181" s="5">
        <f>+'MBI DIRECTORIO'!F181</f>
        <v>42</v>
      </c>
      <c r="G181" t="str">
        <f>+'MBI DIRECTORIO'!G181</f>
        <v>USD</v>
      </c>
      <c r="H181" s="5">
        <f>+'MBI DIRECTORIO'!H181</f>
        <v>1596</v>
      </c>
      <c r="I181" s="5">
        <f>+'MBI DIRECTORIO'!I181</f>
        <v>780.63397300723466</v>
      </c>
      <c r="J181" s="5">
        <f>+'MBI DIRECTORIO'!J181</f>
        <v>151.20000000000002</v>
      </c>
      <c r="K181" s="5">
        <f>+'MBI DIRECTORIO'!K181</f>
        <v>184.8</v>
      </c>
      <c r="L181" s="5">
        <f>+'MBI DIRECTORIO'!L181</f>
        <v>36.514805615668394</v>
      </c>
      <c r="M181" s="5">
        <f>+'MBI DIRECTORIO'!M181</f>
        <v>0</v>
      </c>
      <c r="N181" s="5">
        <f>+'MBI DIRECTORIO'!N181</f>
        <v>15.717592592592592</v>
      </c>
      <c r="O181" s="5">
        <f>+'MBI DIRECTORIO'!O181</f>
        <v>23.495370370370374</v>
      </c>
      <c r="P181" s="5">
        <f>+'MBI DIRECTORIO'!P181</f>
        <v>0.66165123456790131</v>
      </c>
      <c r="Q181" s="5">
        <f>+'MBI DIRECTORIO'!Q181</f>
        <v>5.4960580514838355</v>
      </c>
      <c r="R181" s="5">
        <f>+'MBI DIRECTORIO'!R181</f>
        <v>0</v>
      </c>
      <c r="S181" s="5">
        <f>+'MBI DIRECTORIO'!S181</f>
        <v>0</v>
      </c>
      <c r="T181" s="5">
        <f>+'MBI DIRECTORIO'!T181</f>
        <v>0</v>
      </c>
      <c r="U181" s="5">
        <f>+'MBI DIRECTORIO'!U181</f>
        <v>0</v>
      </c>
      <c r="V181" s="5">
        <f>+'MBI DIRECTORIO'!V181</f>
        <v>0</v>
      </c>
      <c r="W181" s="5">
        <f>+'MBI DIRECTORIO'!W181</f>
        <v>0</v>
      </c>
      <c r="X181" s="5">
        <f>+'MBI DIRECTORIO'!X181</f>
        <v>0</v>
      </c>
      <c r="Y181" s="5">
        <f>+'MBI DIRECTORIO'!Y181</f>
        <v>45.370672249014696</v>
      </c>
      <c r="Z181" s="5">
        <f>+'MBI DIRECTORIO'!Z181</f>
        <v>0</v>
      </c>
      <c r="AA181" s="5">
        <f>+'MBI DIRECTORIO'!AA181</f>
        <v>0</v>
      </c>
      <c r="AB181" s="5" t="str">
        <f>+'MBI DIRECTORIO'!AG181</f>
        <v>Total Beverage Solution</v>
      </c>
      <c r="AD181" t="str">
        <f t="shared" si="4"/>
        <v>INSERT INTO TABLA_PRESUPUESTO_COMERCIAL VALUES ('VSR','80209-C','14004947-19',2022,'Febrero',42,'USD',1596,780.633973,151.2,184.8,36.514806,0,15.717593,23.49537,0.661651,5.496058,0,0,0,0,0,0,0,45.370672,0,0);</v>
      </c>
    </row>
    <row r="182" spans="1:30" x14ac:dyDescent="0.2">
      <c r="A182" t="str">
        <f>+'MBI DIRECTORIO'!A182</f>
        <v>VSR</v>
      </c>
      <c r="B182" t="str">
        <f>+'MBI DIRECTORIO'!B182</f>
        <v>80209-C</v>
      </c>
      <c r="C182" t="str">
        <f>+'MBI DIRECTORIO'!C182</f>
        <v>14004841-20</v>
      </c>
      <c r="D182">
        <f>+'MBI DIRECTORIO'!D182</f>
        <v>2022</v>
      </c>
      <c r="E182" t="str">
        <f>+'MBI DIRECTORIO'!E182</f>
        <v>Febrero</v>
      </c>
      <c r="F182" s="5">
        <f>+'MBI DIRECTORIO'!F182</f>
        <v>42</v>
      </c>
      <c r="G182" t="str">
        <f>+'MBI DIRECTORIO'!G182</f>
        <v>USD</v>
      </c>
      <c r="H182" s="5">
        <f>+'MBI DIRECTORIO'!H182</f>
        <v>1596</v>
      </c>
      <c r="I182" s="5">
        <f>+'MBI DIRECTORIO'!I182</f>
        <v>711.11458942684521</v>
      </c>
      <c r="J182" s="5">
        <f>+'MBI DIRECTORIO'!J182</f>
        <v>170.1</v>
      </c>
      <c r="K182" s="5">
        <f>+'MBI DIRECTORIO'!K182</f>
        <v>207.9</v>
      </c>
      <c r="L182" s="5">
        <f>+'MBI DIRECTORIO'!L182</f>
        <v>36.514805615668394</v>
      </c>
      <c r="M182" s="5">
        <f>+'MBI DIRECTORIO'!M182</f>
        <v>0</v>
      </c>
      <c r="N182" s="5">
        <f>+'MBI DIRECTORIO'!N182</f>
        <v>15.717592592592592</v>
      </c>
      <c r="O182" s="5">
        <f>+'MBI DIRECTORIO'!O182</f>
        <v>23.495370370370374</v>
      </c>
      <c r="P182" s="5">
        <f>+'MBI DIRECTORIO'!P182</f>
        <v>0.66165123456790131</v>
      </c>
      <c r="Q182" s="5">
        <f>+'MBI DIRECTORIO'!Q182</f>
        <v>5.4960580514838355</v>
      </c>
      <c r="R182" s="5">
        <f>+'MBI DIRECTORIO'!R182</f>
        <v>0</v>
      </c>
      <c r="S182" s="5">
        <f>+'MBI DIRECTORIO'!S182</f>
        <v>0</v>
      </c>
      <c r="T182" s="5">
        <f>+'MBI DIRECTORIO'!T182</f>
        <v>0</v>
      </c>
      <c r="U182" s="5">
        <f>+'MBI DIRECTORIO'!U182</f>
        <v>0</v>
      </c>
      <c r="V182" s="5">
        <f>+'MBI DIRECTORIO'!V182</f>
        <v>0</v>
      </c>
      <c r="W182" s="5">
        <f>+'MBI DIRECTORIO'!W182</f>
        <v>0</v>
      </c>
      <c r="X182" s="5">
        <f>+'MBI DIRECTORIO'!X182</f>
        <v>0</v>
      </c>
      <c r="Y182" s="5">
        <f>+'MBI DIRECTORIO'!Y182</f>
        <v>45.370672249014696</v>
      </c>
      <c r="Z182" s="5">
        <f>+'MBI DIRECTORIO'!Z182</f>
        <v>0</v>
      </c>
      <c r="AA182" s="5">
        <f>+'MBI DIRECTORIO'!AA182</f>
        <v>0</v>
      </c>
      <c r="AB182" s="5" t="str">
        <f>+'MBI DIRECTORIO'!AG182</f>
        <v>Total Beverage Solution</v>
      </c>
      <c r="AD182" t="str">
        <f t="shared" si="4"/>
        <v>INSERT INTO TABLA_PRESUPUESTO_COMERCIAL VALUES ('VSR','80209-C','14004841-20',2022,'Febrero',42,'USD',1596,711.114589,170.1,207.9,36.514806,0,15.717593,23.49537,0.661651,5.496058,0,0,0,0,0,0,0,45.370672,0,0);</v>
      </c>
    </row>
    <row r="183" spans="1:30" x14ac:dyDescent="0.2">
      <c r="A183" t="str">
        <f>+'MBI DIRECTORIO'!A183</f>
        <v>VSR</v>
      </c>
      <c r="B183" t="str">
        <f>+'MBI DIRECTORIO'!B183</f>
        <v>80209-C</v>
      </c>
      <c r="C183" t="str">
        <f>+'MBI DIRECTORIO'!C183</f>
        <v>14005103-20</v>
      </c>
      <c r="D183">
        <f>+'MBI DIRECTORIO'!D183</f>
        <v>2022</v>
      </c>
      <c r="E183" t="str">
        <f>+'MBI DIRECTORIO'!E183</f>
        <v>Febrero</v>
      </c>
      <c r="F183" s="5">
        <f>+'MBI DIRECTORIO'!F183</f>
        <v>63</v>
      </c>
      <c r="G183" t="str">
        <f>+'MBI DIRECTORIO'!G183</f>
        <v>USD</v>
      </c>
      <c r="H183" s="5">
        <f>+'MBI DIRECTORIO'!H183</f>
        <v>2646</v>
      </c>
      <c r="I183" s="5">
        <f>+'MBI DIRECTORIO'!I183</f>
        <v>1030.0739446090006</v>
      </c>
      <c r="J183" s="5">
        <f>+'MBI DIRECTORIO'!J183</f>
        <v>255.15</v>
      </c>
      <c r="K183" s="5">
        <f>+'MBI DIRECTORIO'!K183</f>
        <v>311.85000000000002</v>
      </c>
      <c r="L183" s="5">
        <f>+'MBI DIRECTORIO'!L183</f>
        <v>54.772208423502583</v>
      </c>
      <c r="M183" s="5">
        <f>+'MBI DIRECTORIO'!M183</f>
        <v>0</v>
      </c>
      <c r="N183" s="5">
        <f>+'MBI DIRECTORIO'!N183</f>
        <v>23.576388888888889</v>
      </c>
      <c r="O183" s="5">
        <f>+'MBI DIRECTORIO'!O183</f>
        <v>35.243055555555557</v>
      </c>
      <c r="P183" s="5">
        <f>+'MBI DIRECTORIO'!P183</f>
        <v>0.99247685185185186</v>
      </c>
      <c r="Q183" s="5">
        <f>+'MBI DIRECTORIO'!Q183</f>
        <v>9.1118857169337275</v>
      </c>
      <c r="R183" s="5">
        <f>+'MBI DIRECTORIO'!R183</f>
        <v>0</v>
      </c>
      <c r="S183" s="5">
        <f>+'MBI DIRECTORIO'!S183</f>
        <v>0</v>
      </c>
      <c r="T183" s="5">
        <f>+'MBI DIRECTORIO'!T183</f>
        <v>0</v>
      </c>
      <c r="U183" s="5">
        <f>+'MBI DIRECTORIO'!U183</f>
        <v>0</v>
      </c>
      <c r="V183" s="5">
        <f>+'MBI DIRECTORIO'!V183</f>
        <v>0</v>
      </c>
      <c r="W183" s="5">
        <f>+'MBI DIRECTORIO'!W183</f>
        <v>0</v>
      </c>
      <c r="X183" s="5">
        <f>+'MBI DIRECTORIO'!X183</f>
        <v>0</v>
      </c>
      <c r="Y183" s="5">
        <f>+'MBI DIRECTORIO'!Y183</f>
        <v>68.923807013230032</v>
      </c>
      <c r="Z183" s="5">
        <f>+'MBI DIRECTORIO'!Z183</f>
        <v>0</v>
      </c>
      <c r="AA183" s="5">
        <f>+'MBI DIRECTORIO'!AA183</f>
        <v>0</v>
      </c>
      <c r="AB183" s="5" t="str">
        <f>+'MBI DIRECTORIO'!AG183</f>
        <v>Total Beverage Solution</v>
      </c>
      <c r="AD183" t="str">
        <f t="shared" si="4"/>
        <v>INSERT INTO TABLA_PRESUPUESTO_COMERCIAL VALUES ('VSR','80209-C','14005103-20',2022,'Febrero',63,'USD',2646,1030.073945,255.15,311.85,54.772208,0,23.576389,35.243056,0.992477,9.111886,0,0,0,0,0,0,0,68.923807,0,0);</v>
      </c>
    </row>
    <row r="184" spans="1:30" x14ac:dyDescent="0.2">
      <c r="A184" t="str">
        <f>+'MBI DIRECTORIO'!A184</f>
        <v>VSR</v>
      </c>
      <c r="B184" t="str">
        <f>+'MBI DIRECTORIO'!B184</f>
        <v>80209-C</v>
      </c>
      <c r="C184" t="str">
        <f>+'MBI DIRECTORIO'!C184</f>
        <v>14005049-20</v>
      </c>
      <c r="D184">
        <f>+'MBI DIRECTORIO'!D184</f>
        <v>2022</v>
      </c>
      <c r="E184" t="str">
        <f>+'MBI DIRECTORIO'!E184</f>
        <v>Febrero</v>
      </c>
      <c r="F184" s="5">
        <f>+'MBI DIRECTORIO'!F184</f>
        <v>42</v>
      </c>
      <c r="G184" t="str">
        <f>+'MBI DIRECTORIO'!G184</f>
        <v>USD</v>
      </c>
      <c r="H184" s="5">
        <f>+'MBI DIRECTORIO'!H184</f>
        <v>1764</v>
      </c>
      <c r="I184" s="5">
        <f>+'MBI DIRECTORIO'!I184</f>
        <v>627.95441386668131</v>
      </c>
      <c r="J184" s="5">
        <f>+'MBI DIRECTORIO'!J184</f>
        <v>151.20000000000002</v>
      </c>
      <c r="K184" s="5">
        <f>+'MBI DIRECTORIO'!K184</f>
        <v>184.8</v>
      </c>
      <c r="L184" s="5">
        <f>+'MBI DIRECTORIO'!L184</f>
        <v>36.514805615668394</v>
      </c>
      <c r="M184" s="5">
        <f>+'MBI DIRECTORIO'!M184</f>
        <v>0</v>
      </c>
      <c r="N184" s="5">
        <f>+'MBI DIRECTORIO'!N184</f>
        <v>15.717592592592592</v>
      </c>
      <c r="O184" s="5">
        <f>+'MBI DIRECTORIO'!O184</f>
        <v>23.495370370370374</v>
      </c>
      <c r="P184" s="5">
        <f>+'MBI DIRECTORIO'!P184</f>
        <v>0.66165123456790131</v>
      </c>
      <c r="Q184" s="5">
        <f>+'MBI DIRECTORIO'!Q184</f>
        <v>6.0745904779558186</v>
      </c>
      <c r="R184" s="5">
        <f>+'MBI DIRECTORIO'!R184</f>
        <v>0</v>
      </c>
      <c r="S184" s="5">
        <f>+'MBI DIRECTORIO'!S184</f>
        <v>0</v>
      </c>
      <c r="T184" s="5">
        <f>+'MBI DIRECTORIO'!T184</f>
        <v>0</v>
      </c>
      <c r="U184" s="5">
        <f>+'MBI DIRECTORIO'!U184</f>
        <v>0</v>
      </c>
      <c r="V184" s="5">
        <f>+'MBI DIRECTORIO'!V184</f>
        <v>0</v>
      </c>
      <c r="W184" s="5">
        <f>+'MBI DIRECTORIO'!W184</f>
        <v>0</v>
      </c>
      <c r="X184" s="5">
        <f>+'MBI DIRECTORIO'!X184</f>
        <v>0</v>
      </c>
      <c r="Y184" s="5">
        <f>+'MBI DIRECTORIO'!Y184</f>
        <v>45.949204675486676</v>
      </c>
      <c r="Z184" s="5">
        <f>+'MBI DIRECTORIO'!Z184</f>
        <v>0</v>
      </c>
      <c r="AA184" s="5">
        <f>+'MBI DIRECTORIO'!AA184</f>
        <v>0</v>
      </c>
      <c r="AB184" s="5" t="str">
        <f>+'MBI DIRECTORIO'!AG184</f>
        <v>Total Beverage Solution</v>
      </c>
      <c r="AD184" t="str">
        <f t="shared" si="4"/>
        <v>INSERT INTO TABLA_PRESUPUESTO_COMERCIAL VALUES ('VSR','80209-C','14005049-20',2022,'Febrero',42,'USD',1764,627.954414,151.2,184.8,36.514806,0,15.717593,23.49537,0.661651,6.07459,0,0,0,0,0,0,0,45.949205,0,0);</v>
      </c>
    </row>
    <row r="185" spans="1:30" x14ac:dyDescent="0.2">
      <c r="A185" t="str">
        <f>+'MBI DIRECTORIO'!A185</f>
        <v>VSR</v>
      </c>
      <c r="B185" t="str">
        <f>+'MBI DIRECTORIO'!B185</f>
        <v>80209-C</v>
      </c>
      <c r="C185" t="str">
        <f>+'MBI DIRECTORIO'!C185</f>
        <v>14005104-20</v>
      </c>
      <c r="D185">
        <f>+'MBI DIRECTORIO'!D185</f>
        <v>2022</v>
      </c>
      <c r="E185" t="str">
        <f>+'MBI DIRECTORIO'!E185</f>
        <v>Febrero</v>
      </c>
      <c r="F185" s="5">
        <f>+'MBI DIRECTORIO'!F185</f>
        <v>39.6</v>
      </c>
      <c r="G185" t="str">
        <f>+'MBI DIRECTORIO'!G185</f>
        <v>USD</v>
      </c>
      <c r="H185" s="5">
        <f>+'MBI DIRECTORIO'!H185</f>
        <v>1663.2</v>
      </c>
      <c r="I185" s="5">
        <f>+'MBI DIRECTORIO'!I185</f>
        <v>529.32312887038393</v>
      </c>
      <c r="J185" s="5">
        <f>+'MBI DIRECTORIO'!J185</f>
        <v>160.38000000000002</v>
      </c>
      <c r="K185" s="5">
        <f>+'MBI DIRECTORIO'!K185</f>
        <v>196.02000000000004</v>
      </c>
      <c r="L185" s="5">
        <f>+'MBI DIRECTORIO'!L185</f>
        <v>34.428245294773056</v>
      </c>
      <c r="M185" s="5">
        <f>+'MBI DIRECTORIO'!M185</f>
        <v>0</v>
      </c>
      <c r="N185" s="5">
        <f>+'MBI DIRECTORIO'!N185</f>
        <v>14.819444444444446</v>
      </c>
      <c r="O185" s="5">
        <f>+'MBI DIRECTORIO'!O185</f>
        <v>22.152777777777779</v>
      </c>
      <c r="P185" s="5">
        <f>+'MBI DIRECTORIO'!P185</f>
        <v>0.62384259259259267</v>
      </c>
      <c r="Q185" s="5">
        <f>+'MBI DIRECTORIO'!Q185</f>
        <v>5.7274710220726286</v>
      </c>
      <c r="R185" s="5">
        <f>+'MBI DIRECTORIO'!R185</f>
        <v>0</v>
      </c>
      <c r="S185" s="5">
        <f>+'MBI DIRECTORIO'!S185</f>
        <v>0</v>
      </c>
      <c r="T185" s="5">
        <f>+'MBI DIRECTORIO'!T185</f>
        <v>0</v>
      </c>
      <c r="U185" s="5">
        <f>+'MBI DIRECTORIO'!U185</f>
        <v>0</v>
      </c>
      <c r="V185" s="5">
        <f>+'MBI DIRECTORIO'!V185</f>
        <v>0</v>
      </c>
      <c r="W185" s="5">
        <f>+'MBI DIRECTORIO'!W185</f>
        <v>0</v>
      </c>
      <c r="X185" s="5">
        <f>+'MBI DIRECTORIO'!X185</f>
        <v>0</v>
      </c>
      <c r="Y185" s="5">
        <f>+'MBI DIRECTORIO'!Y185</f>
        <v>43.323535836887451</v>
      </c>
      <c r="Z185" s="5">
        <f>+'MBI DIRECTORIO'!Z185</f>
        <v>0</v>
      </c>
      <c r="AA185" s="5">
        <f>+'MBI DIRECTORIO'!AA185</f>
        <v>0</v>
      </c>
      <c r="AB185" s="5" t="str">
        <f>+'MBI DIRECTORIO'!AG185</f>
        <v>Total Beverage Solution</v>
      </c>
      <c r="AD185" t="str">
        <f t="shared" si="4"/>
        <v>INSERT INTO TABLA_PRESUPUESTO_COMERCIAL VALUES ('VSR','80209-C','14005104-20',2022,'Febrero',39.6,'USD',1663.2,529.323129,160.38,196.02,34.428245,0,14.819444,22.152778,0.623843,5.727471,0,0,0,0,0,0,0,43.323536,0,0);</v>
      </c>
    </row>
    <row r="186" spans="1:30" x14ac:dyDescent="0.2">
      <c r="A186" t="str">
        <f>+'MBI DIRECTORIO'!A186</f>
        <v>VSR</v>
      </c>
      <c r="B186" t="str">
        <f>+'MBI DIRECTORIO'!B186</f>
        <v>80209-C</v>
      </c>
      <c r="C186" t="str">
        <f>+'MBI DIRECTORIO'!C186</f>
        <v>14005105-20</v>
      </c>
      <c r="D186">
        <f>+'MBI DIRECTORIO'!D186</f>
        <v>2022</v>
      </c>
      <c r="E186" t="str">
        <f>+'MBI DIRECTORIO'!E186</f>
        <v>Febrero</v>
      </c>
      <c r="F186" s="5">
        <f>+'MBI DIRECTORIO'!F186</f>
        <v>42</v>
      </c>
      <c r="G186" t="str">
        <f>+'MBI DIRECTORIO'!G186</f>
        <v>USD</v>
      </c>
      <c r="H186" s="5">
        <f>+'MBI DIRECTORIO'!H186</f>
        <v>1764</v>
      </c>
      <c r="I186" s="5">
        <f>+'MBI DIRECTORIO'!I186</f>
        <v>686.94433282684497</v>
      </c>
      <c r="J186" s="5">
        <f>+'MBI DIRECTORIO'!J186</f>
        <v>170.1</v>
      </c>
      <c r="K186" s="5">
        <f>+'MBI DIRECTORIO'!K186</f>
        <v>207.9</v>
      </c>
      <c r="L186" s="5">
        <f>+'MBI DIRECTORIO'!L186</f>
        <v>36.514805615668394</v>
      </c>
      <c r="M186" s="5">
        <f>+'MBI DIRECTORIO'!M186</f>
        <v>0</v>
      </c>
      <c r="N186" s="5">
        <f>+'MBI DIRECTORIO'!N186</f>
        <v>15.717592592592592</v>
      </c>
      <c r="O186" s="5">
        <f>+'MBI DIRECTORIO'!O186</f>
        <v>23.495370370370374</v>
      </c>
      <c r="P186" s="5">
        <f>+'MBI DIRECTORIO'!P186</f>
        <v>0.66165123456790131</v>
      </c>
      <c r="Q186" s="5">
        <f>+'MBI DIRECTORIO'!Q186</f>
        <v>6.0745904779558186</v>
      </c>
      <c r="R186" s="5">
        <f>+'MBI DIRECTORIO'!R186</f>
        <v>0</v>
      </c>
      <c r="S186" s="5">
        <f>+'MBI DIRECTORIO'!S186</f>
        <v>0</v>
      </c>
      <c r="T186" s="5">
        <f>+'MBI DIRECTORIO'!T186</f>
        <v>0</v>
      </c>
      <c r="U186" s="5">
        <f>+'MBI DIRECTORIO'!U186</f>
        <v>0</v>
      </c>
      <c r="V186" s="5">
        <f>+'MBI DIRECTORIO'!V186</f>
        <v>0</v>
      </c>
      <c r="W186" s="5">
        <f>+'MBI DIRECTORIO'!W186</f>
        <v>0</v>
      </c>
      <c r="X186" s="5">
        <f>+'MBI DIRECTORIO'!X186</f>
        <v>0</v>
      </c>
      <c r="Y186" s="5">
        <f>+'MBI DIRECTORIO'!Y186</f>
        <v>45.949204675486676</v>
      </c>
      <c r="Z186" s="5">
        <f>+'MBI DIRECTORIO'!Z186</f>
        <v>0</v>
      </c>
      <c r="AA186" s="5">
        <f>+'MBI DIRECTORIO'!AA186</f>
        <v>0</v>
      </c>
      <c r="AB186" s="5" t="str">
        <f>+'MBI DIRECTORIO'!AG186</f>
        <v>Total Beverage Solution</v>
      </c>
      <c r="AD186" t="str">
        <f t="shared" si="4"/>
        <v>INSERT INTO TABLA_PRESUPUESTO_COMERCIAL VALUES ('VSR','80209-C','14005105-20',2022,'Febrero',42,'USD',1764,686.944333,170.1,207.9,36.514806,0,15.717593,23.49537,0.661651,6.07459,0,0,0,0,0,0,0,45.949205,0,0);</v>
      </c>
    </row>
    <row r="187" spans="1:30" x14ac:dyDescent="0.2">
      <c r="A187" t="str">
        <f>+'MBI DIRECTORIO'!A187</f>
        <v>VSR</v>
      </c>
      <c r="B187" t="str">
        <f>+'MBI DIRECTORIO'!B187</f>
        <v>80145-C</v>
      </c>
      <c r="C187" t="str">
        <f>+'MBI DIRECTORIO'!C187</f>
        <v>14004889-20</v>
      </c>
      <c r="D187">
        <f>+'MBI DIRECTORIO'!D187</f>
        <v>2022</v>
      </c>
      <c r="E187" t="str">
        <f>+'MBI DIRECTORIO'!E187</f>
        <v>Febrero</v>
      </c>
      <c r="F187" s="5">
        <f>+'MBI DIRECTORIO'!F187</f>
        <v>5.5</v>
      </c>
      <c r="G187" t="str">
        <f>+'MBI DIRECTORIO'!G187</f>
        <v>USD</v>
      </c>
      <c r="H187" s="5">
        <f>+'MBI DIRECTORIO'!H187</f>
        <v>183.7</v>
      </c>
      <c r="I187" s="5">
        <f>+'MBI DIRECTORIO'!I187</f>
        <v>81.525046734535948</v>
      </c>
      <c r="J187" s="5">
        <f>+'MBI DIRECTORIO'!J187</f>
        <v>0</v>
      </c>
      <c r="K187" s="5">
        <f>+'MBI DIRECTORIO'!K187</f>
        <v>11</v>
      </c>
      <c r="L187" s="5">
        <f>+'MBI DIRECTORIO'!L187</f>
        <v>4.7817007353851464</v>
      </c>
      <c r="M187" s="5">
        <f>+'MBI DIRECTORIO'!M187</f>
        <v>0</v>
      </c>
      <c r="N187" s="5">
        <f>+'MBI DIRECTORIO'!N187</f>
        <v>1.4818609593199756</v>
      </c>
      <c r="O187" s="5">
        <f>+'MBI DIRECTORIO'!O187</f>
        <v>1.8158014571948997</v>
      </c>
      <c r="P187" s="5">
        <f>+'MBI DIRECTORIO'!P187</f>
        <v>6.1361566484517301E-2</v>
      </c>
      <c r="Q187" s="5">
        <f>+'MBI DIRECTORIO'!Q187</f>
        <v>0.63259765918394772</v>
      </c>
      <c r="R187" s="5">
        <f>+'MBI DIRECTORIO'!R187</f>
        <v>0</v>
      </c>
      <c r="S187" s="5">
        <f>+'MBI DIRECTORIO'!S187</f>
        <v>0</v>
      </c>
      <c r="T187" s="5">
        <f>+'MBI DIRECTORIO'!T187</f>
        <v>0</v>
      </c>
      <c r="U187" s="5">
        <f>+'MBI DIRECTORIO'!U187</f>
        <v>0</v>
      </c>
      <c r="V187" s="5">
        <f>+'MBI DIRECTORIO'!V187</f>
        <v>0</v>
      </c>
      <c r="W187" s="5">
        <f>+'MBI DIRECTORIO'!W187</f>
        <v>0</v>
      </c>
      <c r="X187" s="5">
        <f>+'MBI DIRECTORIO'!X187</f>
        <v>0</v>
      </c>
      <c r="Y187" s="5">
        <f>+'MBI DIRECTORIO'!Y187</f>
        <v>4.0323301132328568</v>
      </c>
      <c r="Z187" s="5">
        <f>+'MBI DIRECTORIO'!Z187</f>
        <v>4.0708471049516345E-2</v>
      </c>
      <c r="AA187" s="5">
        <f>+'MBI DIRECTORIO'!AA187</f>
        <v>0</v>
      </c>
      <c r="AB187" s="5" t="str">
        <f>+'MBI DIRECTORIO'!AG187</f>
        <v>Domaine Boyar International EAD</v>
      </c>
      <c r="AD187" t="str">
        <f t="shared" si="4"/>
        <v>INSERT INTO TABLA_PRESUPUESTO_COMERCIAL VALUES ('VSR','80145-C','14004889-20',2022,'Febrero',5.5,'USD',183.7,81.525047,0,11,4.781701,0,1.481861,1.815801,0.061362,0.632598,0,0,0,0,0,0,0,4.03233,0.040708,0);</v>
      </c>
    </row>
    <row r="188" spans="1:30" x14ac:dyDescent="0.2">
      <c r="A188" t="str">
        <f>+'MBI DIRECTORIO'!A188</f>
        <v>VSR</v>
      </c>
      <c r="B188" t="str">
        <f>+'MBI DIRECTORIO'!B188</f>
        <v>80145-C</v>
      </c>
      <c r="C188" t="str">
        <f>+'MBI DIRECTORIO'!C188</f>
        <v>14004893-20</v>
      </c>
      <c r="D188">
        <f>+'MBI DIRECTORIO'!D188</f>
        <v>2022</v>
      </c>
      <c r="E188" t="str">
        <f>+'MBI DIRECTORIO'!E188</f>
        <v>Febrero</v>
      </c>
      <c r="F188" s="5">
        <f>+'MBI DIRECTORIO'!F188</f>
        <v>4.5</v>
      </c>
      <c r="G188" t="str">
        <f>+'MBI DIRECTORIO'!G188</f>
        <v>USD</v>
      </c>
      <c r="H188" s="5">
        <f>+'MBI DIRECTORIO'!H188</f>
        <v>150.29999999999998</v>
      </c>
      <c r="I188" s="5">
        <f>+'MBI DIRECTORIO'!I188</f>
        <v>70.65811983597284</v>
      </c>
      <c r="J188" s="5">
        <f>+'MBI DIRECTORIO'!J188</f>
        <v>0</v>
      </c>
      <c r="K188" s="5">
        <f>+'MBI DIRECTORIO'!K188</f>
        <v>9</v>
      </c>
      <c r="L188" s="5">
        <f>+'MBI DIRECTORIO'!L188</f>
        <v>3.9123006016787563</v>
      </c>
      <c r="M188" s="5">
        <f>+'MBI DIRECTORIO'!M188</f>
        <v>0</v>
      </c>
      <c r="N188" s="5">
        <f>+'MBI DIRECTORIO'!N188</f>
        <v>1.2124316939890711</v>
      </c>
      <c r="O188" s="5">
        <f>+'MBI DIRECTORIO'!O188</f>
        <v>1.485655737704918</v>
      </c>
      <c r="P188" s="5">
        <f>+'MBI DIRECTORIO'!P188</f>
        <v>5.0204918032786879E-2</v>
      </c>
      <c r="Q188" s="5">
        <f>+'MBI DIRECTORIO'!Q188</f>
        <v>0.5175799029686845</v>
      </c>
      <c r="R188" s="5">
        <f>+'MBI DIRECTORIO'!R188</f>
        <v>0</v>
      </c>
      <c r="S188" s="5">
        <f>+'MBI DIRECTORIO'!S188</f>
        <v>0</v>
      </c>
      <c r="T188" s="5">
        <f>+'MBI DIRECTORIO'!T188</f>
        <v>0</v>
      </c>
      <c r="U188" s="5">
        <f>+'MBI DIRECTORIO'!U188</f>
        <v>0</v>
      </c>
      <c r="V188" s="5">
        <f>+'MBI DIRECTORIO'!V188</f>
        <v>0</v>
      </c>
      <c r="W188" s="5">
        <f>+'MBI DIRECTORIO'!W188</f>
        <v>0</v>
      </c>
      <c r="X188" s="5">
        <f>+'MBI DIRECTORIO'!X188</f>
        <v>0</v>
      </c>
      <c r="Y188" s="5">
        <f>+'MBI DIRECTORIO'!Y188</f>
        <v>3.2991791835541555</v>
      </c>
      <c r="Z188" s="5">
        <f>+'MBI DIRECTORIO'!Z188</f>
        <v>3.3306930858695197E-2</v>
      </c>
      <c r="AA188" s="5">
        <f>+'MBI DIRECTORIO'!AA188</f>
        <v>0</v>
      </c>
      <c r="AB188" s="5" t="str">
        <f>+'MBI DIRECTORIO'!AG188</f>
        <v>Domaine Boyar International EAD</v>
      </c>
      <c r="AD188" t="str">
        <f t="shared" si="4"/>
        <v>INSERT INTO TABLA_PRESUPUESTO_COMERCIAL VALUES ('VSR','80145-C','14004893-20',2022,'Febrero',4.5,'USD',150.3,70.65812,0,9,3.912301,0,1.212432,1.485656,0.050205,0.51758,0,0,0,0,0,0,0,3.299179,0.033307,0);</v>
      </c>
    </row>
    <row r="189" spans="1:30" x14ac:dyDescent="0.2">
      <c r="A189" t="str">
        <f>+'MBI DIRECTORIO'!A189</f>
        <v>VSR</v>
      </c>
      <c r="B189" t="str">
        <f>+'MBI DIRECTORIO'!B189</f>
        <v>80007-C</v>
      </c>
      <c r="C189" t="str">
        <f>+'MBI DIRECTORIO'!C189</f>
        <v>14004705-21</v>
      </c>
      <c r="D189">
        <f>+'MBI DIRECTORIO'!D189</f>
        <v>2022</v>
      </c>
      <c r="E189" t="str">
        <f>+'MBI DIRECTORIO'!E189</f>
        <v>Febrero</v>
      </c>
      <c r="F189" s="5">
        <f>+'MBI DIRECTORIO'!F189</f>
        <v>21.5</v>
      </c>
      <c r="G189" t="str">
        <f>+'MBI DIRECTORIO'!G189</f>
        <v>USD</v>
      </c>
      <c r="H189" s="5">
        <f>+'MBI DIRECTORIO'!H189</f>
        <v>521.375</v>
      </c>
      <c r="I189" s="5">
        <f>+'MBI DIRECTORIO'!I189</f>
        <v>315.55392090940575</v>
      </c>
      <c r="J189" s="5">
        <f>+'MBI DIRECTORIO'!J189</f>
        <v>0</v>
      </c>
      <c r="K189" s="5">
        <f>+'MBI DIRECTORIO'!K189</f>
        <v>24.939999999999998</v>
      </c>
      <c r="L189" s="5">
        <f>+'MBI DIRECTORIO'!L189</f>
        <v>18.692102874687389</v>
      </c>
      <c r="M189" s="5">
        <f>+'MBI DIRECTORIO'!M189</f>
        <v>0</v>
      </c>
      <c r="N189" s="5">
        <f>+'MBI DIRECTORIO'!N189</f>
        <v>7.5363756613756614</v>
      </c>
      <c r="O189" s="5">
        <f>+'MBI DIRECTORIO'!O189</f>
        <v>8.2473544973544985</v>
      </c>
      <c r="P189" s="5">
        <f>+'MBI DIRECTORIO'!P189</f>
        <v>0.27870370370370373</v>
      </c>
      <c r="Q189" s="5">
        <f>+'MBI DIRECTORIO'!Q189</f>
        <v>1.7954306181656547</v>
      </c>
      <c r="R189" s="5">
        <f>+'MBI DIRECTORIO'!R189</f>
        <v>0</v>
      </c>
      <c r="S189" s="5">
        <f>+'MBI DIRECTORIO'!S189</f>
        <v>0</v>
      </c>
      <c r="T189" s="5">
        <f>+'MBI DIRECTORIO'!T189</f>
        <v>0</v>
      </c>
      <c r="U189" s="5">
        <f>+'MBI DIRECTORIO'!U189</f>
        <v>0</v>
      </c>
      <c r="V189" s="5">
        <f>+'MBI DIRECTORIO'!V189</f>
        <v>0</v>
      </c>
      <c r="W189" s="5">
        <f>+'MBI DIRECTORIO'!W189</f>
        <v>0</v>
      </c>
      <c r="X189" s="5">
        <f>+'MBI DIRECTORIO'!X189</f>
        <v>0</v>
      </c>
      <c r="Y189" s="5">
        <f>+'MBI DIRECTORIO'!Y189</f>
        <v>18.016997594702172</v>
      </c>
      <c r="Z189" s="5">
        <f>+'MBI DIRECTORIO'!Z189</f>
        <v>0.15913311410265482</v>
      </c>
      <c r="AA189" s="5">
        <f>+'MBI DIRECTORIO'!AA189</f>
        <v>0</v>
      </c>
      <c r="AB189" s="5" t="str">
        <f>+'MBI DIRECTORIO'!AG189</f>
        <v>Ghs Classic Drinks Ltd</v>
      </c>
      <c r="AD189" t="str">
        <f t="shared" si="4"/>
        <v>INSERT INTO TABLA_PRESUPUESTO_COMERCIAL VALUES ('VSR','80007-C','14004705-21',2022,'Febrero',21.5,'USD',521.375,315.553921,0,24.94,18.692103,0,7.536376,8.247354,0.278704,1.795431,0,0,0,0,0,0,0,18.016998,0.159133,0);</v>
      </c>
    </row>
    <row r="190" spans="1:30" x14ac:dyDescent="0.2">
      <c r="A190" t="str">
        <f>+'MBI DIRECTORIO'!A190</f>
        <v>VSR</v>
      </c>
      <c r="B190" t="str">
        <f>+'MBI DIRECTORIO'!B190</f>
        <v>80006-C</v>
      </c>
      <c r="C190" t="str">
        <f>+'MBI DIRECTORIO'!C190</f>
        <v>14004739-20</v>
      </c>
      <c r="D190">
        <f>+'MBI DIRECTORIO'!D190</f>
        <v>2022</v>
      </c>
      <c r="E190" t="str">
        <f>+'MBI DIRECTORIO'!E190</f>
        <v>Febrero</v>
      </c>
      <c r="F190" s="5">
        <f>+'MBI DIRECTORIO'!F190</f>
        <v>11.5</v>
      </c>
      <c r="G190" t="str">
        <f>+'MBI DIRECTORIO'!G190</f>
        <v>EUR</v>
      </c>
      <c r="H190" s="5">
        <f>+'MBI DIRECTORIO'!H190</f>
        <v>255.29999999999998</v>
      </c>
      <c r="I190" s="5">
        <f>+'MBI DIRECTORIO'!I190</f>
        <v>156.32317047117311</v>
      </c>
      <c r="J190" s="5">
        <f>+'MBI DIRECTORIO'!J190</f>
        <v>0</v>
      </c>
      <c r="K190" s="5">
        <f>+'MBI DIRECTORIO'!K190</f>
        <v>16.283999999999999</v>
      </c>
      <c r="L190" s="5">
        <f>+'MBI DIRECTORIO'!L190</f>
        <v>9.9981015376234872</v>
      </c>
      <c r="M190" s="5">
        <f>+'MBI DIRECTORIO'!M190</f>
        <v>0</v>
      </c>
      <c r="N190" s="5">
        <f>+'MBI DIRECTORIO'!N190</f>
        <v>5.0183138083913219</v>
      </c>
      <c r="O190" s="5">
        <f>+'MBI DIRECTORIO'!O190</f>
        <v>5.3918384274347462</v>
      </c>
      <c r="P190" s="5">
        <f>+'MBI DIRECTORIO'!P190</f>
        <v>0.20681024105229159</v>
      </c>
      <c r="Q190" s="5">
        <f>+'MBI DIRECTORIO'!Q190</f>
        <v>0.87916266951367361</v>
      </c>
      <c r="R190" s="5">
        <f>+'MBI DIRECTORIO'!R190</f>
        <v>0</v>
      </c>
      <c r="S190" s="5">
        <f>+'MBI DIRECTORIO'!S190</f>
        <v>0</v>
      </c>
      <c r="T190" s="5">
        <f>+'MBI DIRECTORIO'!T190</f>
        <v>0</v>
      </c>
      <c r="U190" s="5">
        <f>+'MBI DIRECTORIO'!U190</f>
        <v>0</v>
      </c>
      <c r="V190" s="5">
        <f>+'MBI DIRECTORIO'!V190</f>
        <v>0</v>
      </c>
      <c r="W190" s="5">
        <f>+'MBI DIRECTORIO'!W190</f>
        <v>0</v>
      </c>
      <c r="X190" s="5">
        <f>+'MBI DIRECTORIO'!X190</f>
        <v>0</v>
      </c>
      <c r="Y190" s="5">
        <f>+'MBI DIRECTORIO'!Y190</f>
        <v>11.581242858586476</v>
      </c>
      <c r="Z190" s="5">
        <f>+'MBI DIRECTORIO'!Z190</f>
        <v>8.5117712194443279E-2</v>
      </c>
      <c r="AA190" s="5">
        <f>+'MBI DIRECTORIO'!AA190</f>
        <v>0</v>
      </c>
      <c r="AB190" s="5" t="str">
        <f>+'MBI DIRECTORIO'!AG190</f>
        <v>Gall &amp; Gall</v>
      </c>
      <c r="AD190" t="str">
        <f t="shared" si="4"/>
        <v>INSERT INTO TABLA_PRESUPUESTO_COMERCIAL VALUES ('VSR','80006-C','14004739-20',2022,'Febrero',11.5,'EUR',255.3,156.32317,0,16.284,9.998102,0,5.018314,5.391838,0.20681,0.879163,0,0,0,0,0,0,0,11.581243,0.085118,0);</v>
      </c>
    </row>
    <row r="191" spans="1:30" x14ac:dyDescent="0.2">
      <c r="A191" t="str">
        <f>+'MBI DIRECTORIO'!A191</f>
        <v>VSR</v>
      </c>
      <c r="B191" t="str">
        <f>+'MBI DIRECTORIO'!B191</f>
        <v>80006-C</v>
      </c>
      <c r="C191" t="str">
        <f>+'MBI DIRECTORIO'!C191</f>
        <v>14003720-21</v>
      </c>
      <c r="D191">
        <f>+'MBI DIRECTORIO'!D191</f>
        <v>2022</v>
      </c>
      <c r="E191" t="str">
        <f>+'MBI DIRECTORIO'!E191</f>
        <v>Febrero</v>
      </c>
      <c r="F191" s="5">
        <f>+'MBI DIRECTORIO'!F191</f>
        <v>917</v>
      </c>
      <c r="G191" t="str">
        <f>+'MBI DIRECTORIO'!G191</f>
        <v>EUR</v>
      </c>
      <c r="H191" s="5">
        <f>+'MBI DIRECTORIO'!H191</f>
        <v>19565.112000000001</v>
      </c>
      <c r="I191" s="5">
        <f>+'MBI DIRECTORIO'!I191</f>
        <v>13694.446401635876</v>
      </c>
      <c r="J191" s="5">
        <f>+'MBI DIRECTORIO'!J191</f>
        <v>0</v>
      </c>
      <c r="K191" s="5">
        <f>+'MBI DIRECTORIO'!K191</f>
        <v>1298.472</v>
      </c>
      <c r="L191" s="5">
        <f>+'MBI DIRECTORIO'!L191</f>
        <v>797.2399226087598</v>
      </c>
      <c r="M191" s="5">
        <f>+'MBI DIRECTORIO'!M191</f>
        <v>0</v>
      </c>
      <c r="N191" s="5">
        <f>+'MBI DIRECTORIO'!N191</f>
        <v>400.15597932998622</v>
      </c>
      <c r="O191" s="5">
        <f>+'MBI DIRECTORIO'!O191</f>
        <v>429.94050764849237</v>
      </c>
      <c r="P191" s="5">
        <f>+'MBI DIRECTORIO'!P191</f>
        <v>16.490868786517517</v>
      </c>
      <c r="Q191" s="5">
        <f>+'MBI DIRECTORIO'!Q191</f>
        <v>67.375307854500633</v>
      </c>
      <c r="R191" s="5">
        <f>+'MBI DIRECTORIO'!R191</f>
        <v>0</v>
      </c>
      <c r="S191" s="5">
        <f>+'MBI DIRECTORIO'!S191</f>
        <v>0</v>
      </c>
      <c r="T191" s="5">
        <f>+'MBI DIRECTORIO'!T191</f>
        <v>0</v>
      </c>
      <c r="U191" s="5">
        <f>+'MBI DIRECTORIO'!U191</f>
        <v>0</v>
      </c>
      <c r="V191" s="5">
        <f>+'MBI DIRECTORIO'!V191</f>
        <v>0</v>
      </c>
      <c r="W191" s="5">
        <f>+'MBI DIRECTORIO'!W191</f>
        <v>0</v>
      </c>
      <c r="X191" s="5">
        <f>+'MBI DIRECTORIO'!X191</f>
        <v>0</v>
      </c>
      <c r="Y191" s="5">
        <f>+'MBI DIRECTORIO'!Y191</f>
        <v>920.74987597447978</v>
      </c>
      <c r="Z191" s="5">
        <f>+'MBI DIRECTORIO'!Z191</f>
        <v>6.7872123549829979</v>
      </c>
      <c r="AA191" s="5">
        <f>+'MBI DIRECTORIO'!AA191</f>
        <v>0</v>
      </c>
      <c r="AB191" s="5" t="str">
        <f>+'MBI DIRECTORIO'!AG191</f>
        <v>Gall &amp; Gall</v>
      </c>
      <c r="AD191" t="str">
        <f t="shared" si="4"/>
        <v>INSERT INTO TABLA_PRESUPUESTO_COMERCIAL VALUES ('VSR','80006-C','14003720-21',2022,'Febrero',917,'EUR',19565.112,13694.446402,0,1298.472,797.239923,0,400.155979,429.940508,16.490869,67.375308,0,0,0,0,0,0,0,920.749876,6.787212,0);</v>
      </c>
    </row>
    <row r="192" spans="1:30" x14ac:dyDescent="0.2">
      <c r="A192" t="str">
        <f>+'MBI DIRECTORIO'!A192</f>
        <v>VSR</v>
      </c>
      <c r="B192" t="str">
        <f>+'MBI DIRECTORIO'!B192</f>
        <v>80006-C</v>
      </c>
      <c r="C192" t="str">
        <f>+'MBI DIRECTORIO'!C192</f>
        <v>14003719-21</v>
      </c>
      <c r="D192">
        <f>+'MBI DIRECTORIO'!D192</f>
        <v>2022</v>
      </c>
      <c r="E192" t="str">
        <f>+'MBI DIRECTORIO'!E192</f>
        <v>Febrero</v>
      </c>
      <c r="F192" s="5">
        <f>+'MBI DIRECTORIO'!F192</f>
        <v>845.2</v>
      </c>
      <c r="G192" t="str">
        <f>+'MBI DIRECTORIO'!G192</f>
        <v>EUR</v>
      </c>
      <c r="H192" s="5">
        <f>+'MBI DIRECTORIO'!H192</f>
        <v>18033.187200000004</v>
      </c>
      <c r="I192" s="5">
        <f>+'MBI DIRECTORIO'!I192</f>
        <v>11243.175930367612</v>
      </c>
      <c r="J192" s="5">
        <f>+'MBI DIRECTORIO'!J192</f>
        <v>0</v>
      </c>
      <c r="K192" s="5">
        <f>+'MBI DIRECTORIO'!K192</f>
        <v>1196.8032000000001</v>
      </c>
      <c r="L192" s="5">
        <f>+'MBI DIRECTORIO'!L192</f>
        <v>734.81699300864102</v>
      </c>
      <c r="M192" s="5">
        <f>+'MBI DIRECTORIO'!M192</f>
        <v>0</v>
      </c>
      <c r="N192" s="5">
        <f>+'MBI DIRECTORIO'!N192</f>
        <v>368.8242461610734</v>
      </c>
      <c r="O192" s="5">
        <f>+'MBI DIRECTORIO'!O192</f>
        <v>396.27668164068234</v>
      </c>
      <c r="P192" s="5">
        <f>+'MBI DIRECTORIO'!P192</f>
        <v>15.19965354238234</v>
      </c>
      <c r="Q192" s="5">
        <f>+'MBI DIRECTORIO'!Q192</f>
        <v>62.099902070473227</v>
      </c>
      <c r="R192" s="5">
        <f>+'MBI DIRECTORIO'!R192</f>
        <v>0</v>
      </c>
      <c r="S192" s="5">
        <f>+'MBI DIRECTORIO'!S192</f>
        <v>0</v>
      </c>
      <c r="T192" s="5">
        <f>+'MBI DIRECTORIO'!T192</f>
        <v>0</v>
      </c>
      <c r="U192" s="5">
        <f>+'MBI DIRECTORIO'!U192</f>
        <v>0</v>
      </c>
      <c r="V192" s="5">
        <f>+'MBI DIRECTORIO'!V192</f>
        <v>0</v>
      </c>
      <c r="W192" s="5">
        <f>+'MBI DIRECTORIO'!W192</f>
        <v>0</v>
      </c>
      <c r="X192" s="5">
        <f>+'MBI DIRECTORIO'!X192</f>
        <v>0</v>
      </c>
      <c r="Y192" s="5">
        <f>+'MBI DIRECTORIO'!Y192</f>
        <v>848.65626518389331</v>
      </c>
      <c r="Z192" s="5">
        <f>+'MBI DIRECTORIO'!Z192</f>
        <v>6.2557817692820397</v>
      </c>
      <c r="AA192" s="5">
        <f>+'MBI DIRECTORIO'!AA192</f>
        <v>0</v>
      </c>
      <c r="AB192" s="5" t="str">
        <f>+'MBI DIRECTORIO'!AG192</f>
        <v>Gall &amp; Gall</v>
      </c>
      <c r="AD192" t="str">
        <f t="shared" si="4"/>
        <v>INSERT INTO TABLA_PRESUPUESTO_COMERCIAL VALUES ('VSR','80006-C','14003719-21',2022,'Febrero',845.2,'EUR',18033.1872,11243.17593,0,1196.8032,734.816993,0,368.824246,396.276682,15.199654,62.099902,0,0,0,0,0,0,0,848.656265,6.255782,0);</v>
      </c>
    </row>
    <row r="193" spans="1:30" x14ac:dyDescent="0.2">
      <c r="A193" t="str">
        <f>+'MBI DIRECTORIO'!A193</f>
        <v>VSR</v>
      </c>
      <c r="B193" t="str">
        <f>+'MBI DIRECTORIO'!B193</f>
        <v>80006-C</v>
      </c>
      <c r="C193" t="str">
        <f>+'MBI DIRECTORIO'!C193</f>
        <v>14004090-21</v>
      </c>
      <c r="D193">
        <f>+'MBI DIRECTORIO'!D193</f>
        <v>2022</v>
      </c>
      <c r="E193" t="str">
        <f>+'MBI DIRECTORIO'!E193</f>
        <v>Febrero</v>
      </c>
      <c r="F193" s="5">
        <f>+'MBI DIRECTORIO'!F193</f>
        <v>119</v>
      </c>
      <c r="G193" t="str">
        <f>+'MBI DIRECTORIO'!G193</f>
        <v>EUR</v>
      </c>
      <c r="H193" s="5">
        <f>+'MBI DIRECTORIO'!H193</f>
        <v>3174.4439999999995</v>
      </c>
      <c r="I193" s="5">
        <f>+'MBI DIRECTORIO'!I193</f>
        <v>2069.9701260493948</v>
      </c>
      <c r="J193" s="5">
        <f>+'MBI DIRECTORIO'!J193</f>
        <v>0</v>
      </c>
      <c r="K193" s="5">
        <f>+'MBI DIRECTORIO'!K193</f>
        <v>168.50399999999999</v>
      </c>
      <c r="L193" s="5">
        <f>+'MBI DIRECTORIO'!L193</f>
        <v>103.45861591106043</v>
      </c>
      <c r="M193" s="5">
        <f>+'MBI DIRECTORIO'!M193</f>
        <v>0</v>
      </c>
      <c r="N193" s="5">
        <f>+'MBI DIRECTORIO'!N193</f>
        <v>51.928638539005846</v>
      </c>
      <c r="O193" s="5">
        <f>+'MBI DIRECTORIO'!O193</f>
        <v>55.793806336063888</v>
      </c>
      <c r="P193" s="5">
        <f>+'MBI DIRECTORIO'!P193</f>
        <v>2.1400364074106699</v>
      </c>
      <c r="Q193" s="5">
        <f>+'MBI DIRECTORIO'!Q193</f>
        <v>10.931659464401347</v>
      </c>
      <c r="R193" s="5">
        <f>+'MBI DIRECTORIO'!R193</f>
        <v>0</v>
      </c>
      <c r="S193" s="5">
        <f>+'MBI DIRECTORIO'!S193</f>
        <v>0</v>
      </c>
      <c r="T193" s="5">
        <f>+'MBI DIRECTORIO'!T193</f>
        <v>0</v>
      </c>
      <c r="U193" s="5">
        <f>+'MBI DIRECTORIO'!U193</f>
        <v>0</v>
      </c>
      <c r="V193" s="5">
        <f>+'MBI DIRECTORIO'!V193</f>
        <v>0</v>
      </c>
      <c r="W193" s="5">
        <f>+'MBI DIRECTORIO'!W193</f>
        <v>0</v>
      </c>
      <c r="X193" s="5">
        <f>+'MBI DIRECTORIO'!X193</f>
        <v>0</v>
      </c>
      <c r="Y193" s="5">
        <f>+'MBI DIRECTORIO'!Y193</f>
        <v>121.67492402958946</v>
      </c>
      <c r="Z193" s="5">
        <f>+'MBI DIRECTORIO'!Z193</f>
        <v>0.88078328270771733</v>
      </c>
      <c r="AA193" s="5">
        <f>+'MBI DIRECTORIO'!AA193</f>
        <v>0</v>
      </c>
      <c r="AB193" s="5" t="str">
        <f>+'MBI DIRECTORIO'!AG193</f>
        <v>Gall &amp; Gall</v>
      </c>
      <c r="AD193" t="str">
        <f t="shared" si="4"/>
        <v>INSERT INTO TABLA_PRESUPUESTO_COMERCIAL VALUES ('VSR','80006-C','14004090-21',2022,'Febrero',119,'EUR',3174.444,2069.970126,0,168.504,103.458616,0,51.928639,55.793806,2.140036,10.931659,0,0,0,0,0,0,0,121.674924,0.880783,0);</v>
      </c>
    </row>
    <row r="194" spans="1:30" x14ac:dyDescent="0.2">
      <c r="A194" t="str">
        <f>+'MBI DIRECTORIO'!A194</f>
        <v>VSR</v>
      </c>
      <c r="B194" t="str">
        <f>+'MBI DIRECTORIO'!B194</f>
        <v>80130-C</v>
      </c>
      <c r="C194" t="str">
        <f>+'MBI DIRECTORIO'!C194</f>
        <v>14004732-17</v>
      </c>
      <c r="D194">
        <f>+'MBI DIRECTORIO'!D194</f>
        <v>2022</v>
      </c>
      <c r="E194" t="str">
        <f>+'MBI DIRECTORIO'!E194</f>
        <v>Febrero</v>
      </c>
      <c r="F194" s="5">
        <f>+'MBI DIRECTORIO'!F194</f>
        <v>12.299587973990857</v>
      </c>
      <c r="G194" t="str">
        <f>+'MBI DIRECTORIO'!G194</f>
        <v>USD</v>
      </c>
      <c r="H194" s="5">
        <f>+'MBI DIRECTORIO'!H194</f>
        <v>1328.3555011910125</v>
      </c>
      <c r="I194" s="5">
        <f>+'MBI DIRECTORIO'!I194</f>
        <v>752.11940036931833</v>
      </c>
      <c r="J194" s="5">
        <f>+'MBI DIRECTORIO'!J194</f>
        <v>0</v>
      </c>
      <c r="K194" s="5">
        <f>+'MBI DIRECTORIO'!K194</f>
        <v>66.417775059550635</v>
      </c>
      <c r="L194" s="5">
        <f>+'MBI DIRECTORIO'!L194</f>
        <v>10.69326342912116</v>
      </c>
      <c r="M194" s="5">
        <f>+'MBI DIRECTORIO'!M194</f>
        <v>199.25332517865186</v>
      </c>
      <c r="N194" s="5">
        <f>+'MBI DIRECTORIO'!N194</f>
        <v>2.5724628442333812</v>
      </c>
      <c r="O194" s="5">
        <f>+'MBI DIRECTORIO'!O194</f>
        <v>0</v>
      </c>
      <c r="P194" s="5">
        <f>+'MBI DIRECTORIO'!P194</f>
        <v>0.19695418651161828</v>
      </c>
      <c r="Q194" s="5">
        <f>+'MBI DIRECTORIO'!Q194</f>
        <v>4.574385305484781</v>
      </c>
      <c r="R194" s="5">
        <f>+'MBI DIRECTORIO'!R194</f>
        <v>0</v>
      </c>
      <c r="S194" s="5">
        <f>+'MBI DIRECTORIO'!S194</f>
        <v>0</v>
      </c>
      <c r="T194" s="5">
        <f>+'MBI DIRECTORIO'!T194</f>
        <v>0</v>
      </c>
      <c r="U194" s="5">
        <f>+'MBI DIRECTORIO'!U194</f>
        <v>0</v>
      </c>
      <c r="V194" s="5">
        <f>+'MBI DIRECTORIO'!V194</f>
        <v>0</v>
      </c>
      <c r="W194" s="5">
        <f>+'MBI DIRECTORIO'!W194</f>
        <v>0</v>
      </c>
      <c r="X194" s="5">
        <f>+'MBI DIRECTORIO'!X194</f>
        <v>0</v>
      </c>
      <c r="Y194" s="5">
        <f>+'MBI DIRECTORIO'!Y194</f>
        <v>206.68816340960166</v>
      </c>
      <c r="Z194" s="5">
        <f>+'MBI DIRECTORIO'!Z194</f>
        <v>9.1035894720033872E-2</v>
      </c>
      <c r="AA194" s="5">
        <f>+'MBI DIRECTORIO'!AA194</f>
        <v>0</v>
      </c>
      <c r="AB194" s="5" t="str">
        <f>+'MBI DIRECTORIO'!AG194</f>
        <v>COMPANHIA BRASILEIRA DE DISTRIBUIÇÃO</v>
      </c>
      <c r="AD194" t="str">
        <f t="shared" si="4"/>
        <v>INSERT INTO TABLA_PRESUPUESTO_COMERCIAL VALUES ('VSR','80130-C','14004732-17',2022,'Febrero',12.299588,'USD',1328.355501,752.1194,0,66.417775,10.693263,199.253325,2.572463,0,0.196954,4.574385,0,0,0,0,0,0,0,206.688163,0.091036,0);</v>
      </c>
    </row>
    <row r="195" spans="1:30" x14ac:dyDescent="0.2">
      <c r="A195" t="str">
        <f>+'MBI DIRECTORIO'!A195</f>
        <v>VSR</v>
      </c>
      <c r="B195" t="str">
        <f>+'MBI DIRECTORIO'!B195</f>
        <v>80130-C</v>
      </c>
      <c r="C195" t="str">
        <f>+'MBI DIRECTORIO'!C195</f>
        <v>14004774-20</v>
      </c>
      <c r="D195">
        <f>+'MBI DIRECTORIO'!D195</f>
        <v>2022</v>
      </c>
      <c r="E195" t="str">
        <f>+'MBI DIRECTORIO'!E195</f>
        <v>Febrero</v>
      </c>
      <c r="F195" s="5">
        <f>+'MBI DIRECTORIO'!F195</f>
        <v>98.588456833837625</v>
      </c>
      <c r="G195" t="str">
        <f>+'MBI DIRECTORIO'!G195</f>
        <v>USD</v>
      </c>
      <c r="H195" s="5">
        <f>+'MBI DIRECTORIO'!H195</f>
        <v>3647.7729028519921</v>
      </c>
      <c r="I195" s="5">
        <f>+'MBI DIRECTORIO'!I195</f>
        <v>1842.0040436017657</v>
      </c>
      <c r="J195" s="5">
        <f>+'MBI DIRECTORIO'!J195</f>
        <v>0</v>
      </c>
      <c r="K195" s="5">
        <f>+'MBI DIRECTORIO'!K195</f>
        <v>182.38864514259961</v>
      </c>
      <c r="L195" s="5">
        <f>+'MBI DIRECTORIO'!L195</f>
        <v>85.712817553245117</v>
      </c>
      <c r="M195" s="5">
        <f>+'MBI DIRECTORIO'!M195</f>
        <v>547.16593542779879</v>
      </c>
      <c r="N195" s="5">
        <f>+'MBI DIRECTORIO'!N195</f>
        <v>20.619807965247084</v>
      </c>
      <c r="O195" s="5">
        <f>+'MBI DIRECTORIO'!O195</f>
        <v>0</v>
      </c>
      <c r="P195" s="5">
        <f>+'MBI DIRECTORIO'!P195</f>
        <v>1.5787040473392298</v>
      </c>
      <c r="Q195" s="5">
        <f>+'MBI DIRECTORIO'!Q195</f>
        <v>12.561636361343519</v>
      </c>
      <c r="R195" s="5">
        <f>+'MBI DIRECTORIO'!R195</f>
        <v>0</v>
      </c>
      <c r="S195" s="5">
        <f>+'MBI DIRECTORIO'!S195</f>
        <v>0</v>
      </c>
      <c r="T195" s="5">
        <f>+'MBI DIRECTORIO'!T195</f>
        <v>0</v>
      </c>
      <c r="U195" s="5">
        <f>+'MBI DIRECTORIO'!U195</f>
        <v>0</v>
      </c>
      <c r="V195" s="5">
        <f>+'MBI DIRECTORIO'!V195</f>
        <v>0</v>
      </c>
      <c r="W195" s="5">
        <f>+'MBI DIRECTORIO'!W195</f>
        <v>0</v>
      </c>
      <c r="X195" s="5">
        <f>+'MBI DIRECTORIO'!X195</f>
        <v>0</v>
      </c>
      <c r="Y195" s="5">
        <f>+'MBI DIRECTORIO'!Y195</f>
        <v>582.65579022733527</v>
      </c>
      <c r="Z195" s="5">
        <f>+'MBI DIRECTORIO'!Z195</f>
        <v>0.72970642560668575</v>
      </c>
      <c r="AA195" s="5">
        <f>+'MBI DIRECTORIO'!AA195</f>
        <v>0</v>
      </c>
      <c r="AB195" s="5" t="str">
        <f>+'MBI DIRECTORIO'!AG195</f>
        <v>COMPANHIA BRASILEIRA DE DISTRIBUIÇÃO</v>
      </c>
      <c r="AD195" t="str">
        <f t="shared" si="4"/>
        <v>INSERT INTO TABLA_PRESUPUESTO_COMERCIAL VALUES ('VSR','80130-C','14004774-20',2022,'Febrero',98.588457,'USD',3647.772903,1842.004044,0,182.388645,85.712818,547.165935,20.619808,0,1.578704,12.561636,0,0,0,0,0,0,0,582.65579,0.729706,0);</v>
      </c>
    </row>
    <row r="196" spans="1:30" x14ac:dyDescent="0.2">
      <c r="A196" t="str">
        <f>+'MBI DIRECTORIO'!A196</f>
        <v>VSR</v>
      </c>
      <c r="B196" t="str">
        <f>+'MBI DIRECTORIO'!B196</f>
        <v>80130-C</v>
      </c>
      <c r="C196" t="str">
        <f>+'MBI DIRECTORIO'!C196</f>
        <v>14004773-20</v>
      </c>
      <c r="D196">
        <f>+'MBI DIRECTORIO'!D196</f>
        <v>2022</v>
      </c>
      <c r="E196" t="str">
        <f>+'MBI DIRECTORIO'!E196</f>
        <v>Febrero</v>
      </c>
      <c r="F196" s="5">
        <f>+'MBI DIRECTORIO'!F196</f>
        <v>97.739264791089923</v>
      </c>
      <c r="G196" t="str">
        <f>+'MBI DIRECTORIO'!G196</f>
        <v>USD</v>
      </c>
      <c r="H196" s="5">
        <f>+'MBI DIRECTORIO'!H196</f>
        <v>3616.3527972703273</v>
      </c>
      <c r="I196" s="5">
        <f>+'MBI DIRECTORIO'!I196</f>
        <v>1924.7982625662428</v>
      </c>
      <c r="J196" s="5">
        <f>+'MBI DIRECTORIO'!J196</f>
        <v>0</v>
      </c>
      <c r="K196" s="5">
        <f>+'MBI DIRECTORIO'!K196</f>
        <v>180.81763986351638</v>
      </c>
      <c r="L196" s="5">
        <f>+'MBI DIRECTORIO'!L196</f>
        <v>84.974529877737865</v>
      </c>
      <c r="M196" s="5">
        <f>+'MBI DIRECTORIO'!M196</f>
        <v>542.45291959054907</v>
      </c>
      <c r="N196" s="5">
        <f>+'MBI DIRECTORIO'!N196</f>
        <v>20.442199171992662</v>
      </c>
      <c r="O196" s="5">
        <f>+'MBI DIRECTORIO'!O196</f>
        <v>0</v>
      </c>
      <c r="P196" s="5">
        <f>+'MBI DIRECTORIO'!P196</f>
        <v>1.5651058741056882</v>
      </c>
      <c r="Q196" s="5">
        <f>+'MBI DIRECTORIO'!Q196</f>
        <v>12.453436659425861</v>
      </c>
      <c r="R196" s="5">
        <f>+'MBI DIRECTORIO'!R196</f>
        <v>0</v>
      </c>
      <c r="S196" s="5">
        <f>+'MBI DIRECTORIO'!S196</f>
        <v>0</v>
      </c>
      <c r="T196" s="5">
        <f>+'MBI DIRECTORIO'!T196</f>
        <v>0</v>
      </c>
      <c r="U196" s="5">
        <f>+'MBI DIRECTORIO'!U196</f>
        <v>0</v>
      </c>
      <c r="V196" s="5">
        <f>+'MBI DIRECTORIO'!V196</f>
        <v>0</v>
      </c>
      <c r="W196" s="5">
        <f>+'MBI DIRECTORIO'!W196</f>
        <v>0</v>
      </c>
      <c r="X196" s="5">
        <f>+'MBI DIRECTORIO'!X196</f>
        <v>0</v>
      </c>
      <c r="Y196" s="5">
        <f>+'MBI DIRECTORIO'!Y196</f>
        <v>577.63708239264588</v>
      </c>
      <c r="Z196" s="5">
        <f>+'MBI DIRECTORIO'!Z196</f>
        <v>0.72342109657256315</v>
      </c>
      <c r="AA196" s="5">
        <f>+'MBI DIRECTORIO'!AA196</f>
        <v>0</v>
      </c>
      <c r="AB196" s="5" t="str">
        <f>+'MBI DIRECTORIO'!AG196</f>
        <v>COMPANHIA BRASILEIRA DE DISTRIBUIÇÃO</v>
      </c>
      <c r="AD196" t="str">
        <f t="shared" si="4"/>
        <v>INSERT INTO TABLA_PRESUPUESTO_COMERCIAL VALUES ('VSR','80130-C','14004773-20',2022,'Febrero',97.739265,'USD',3616.352797,1924.798263,0,180.81764,84.97453,542.45292,20.442199,0,1.565106,12.453437,0,0,0,0,0,0,0,577.637082,0.723421,0);</v>
      </c>
    </row>
    <row r="197" spans="1:30" x14ac:dyDescent="0.2">
      <c r="A197" t="str">
        <f>+'MBI DIRECTORIO'!A197</f>
        <v>VSR</v>
      </c>
      <c r="B197" t="str">
        <f>+'MBI DIRECTORIO'!B197</f>
        <v>80130-C</v>
      </c>
      <c r="C197" t="str">
        <f>+'MBI DIRECTORIO'!C197</f>
        <v>14005136-20</v>
      </c>
      <c r="D197">
        <f>+'MBI DIRECTORIO'!D197</f>
        <v>2022</v>
      </c>
      <c r="E197" t="str">
        <f>+'MBI DIRECTORIO'!E197</f>
        <v>Febrero</v>
      </c>
      <c r="F197" s="5">
        <f>+'MBI DIRECTORIO'!F197</f>
        <v>44.229208781304315</v>
      </c>
      <c r="G197" t="str">
        <f>+'MBI DIRECTORIO'!G197</f>
        <v>USD</v>
      </c>
      <c r="H197" s="5">
        <f>+'MBI DIRECTORIO'!H197</f>
        <v>1503.7930985643468</v>
      </c>
      <c r="I197" s="5">
        <f>+'MBI DIRECTORIO'!I197</f>
        <v>818.50046948872205</v>
      </c>
      <c r="J197" s="5">
        <f>+'MBI DIRECTORIO'!J197</f>
        <v>0</v>
      </c>
      <c r="K197" s="5">
        <f>+'MBI DIRECTORIO'!K197</f>
        <v>75.189654928217351</v>
      </c>
      <c r="L197" s="5">
        <f>+'MBI DIRECTORIO'!L197</f>
        <v>38.452880028193825</v>
      </c>
      <c r="M197" s="5">
        <f>+'MBI DIRECTORIO'!M197</f>
        <v>225.568964784652</v>
      </c>
      <c r="N197" s="5">
        <f>+'MBI DIRECTORIO'!N197</f>
        <v>9.2505534705995949</v>
      </c>
      <c r="O197" s="5">
        <f>+'MBI DIRECTORIO'!O197</f>
        <v>0</v>
      </c>
      <c r="P197" s="5">
        <f>+'MBI DIRECTORIO'!P197</f>
        <v>0.70824550009278142</v>
      </c>
      <c r="Q197" s="5">
        <f>+'MBI DIRECTORIO'!Q197</f>
        <v>5.178530179906268</v>
      </c>
      <c r="R197" s="5">
        <f>+'MBI DIRECTORIO'!R197</f>
        <v>0</v>
      </c>
      <c r="S197" s="5">
        <f>+'MBI DIRECTORIO'!S197</f>
        <v>0</v>
      </c>
      <c r="T197" s="5">
        <f>+'MBI DIRECTORIO'!T197</f>
        <v>0</v>
      </c>
      <c r="U197" s="5">
        <f>+'MBI DIRECTORIO'!U197</f>
        <v>0</v>
      </c>
      <c r="V197" s="5">
        <f>+'MBI DIRECTORIO'!V197</f>
        <v>0</v>
      </c>
      <c r="W197" s="5">
        <f>+'MBI DIRECTORIO'!W197</f>
        <v>0</v>
      </c>
      <c r="X197" s="5">
        <f>+'MBI DIRECTORIO'!X197</f>
        <v>0</v>
      </c>
      <c r="Y197" s="5">
        <f>+'MBI DIRECTORIO'!Y197</f>
        <v>241.03365820165365</v>
      </c>
      <c r="Z197" s="5">
        <f>+'MBI DIRECTORIO'!Z197</f>
        <v>0.32736426640304384</v>
      </c>
      <c r="AA197" s="5">
        <f>+'MBI DIRECTORIO'!AA197</f>
        <v>0</v>
      </c>
      <c r="AB197" s="5" t="str">
        <f>+'MBI DIRECTORIO'!AG197</f>
        <v>COMPANHIA BRASILEIRA DE DISTRIBUIÇÃO</v>
      </c>
      <c r="AD197" t="str">
        <f t="shared" si="4"/>
        <v>INSERT INTO TABLA_PRESUPUESTO_COMERCIAL VALUES ('VSR','80130-C','14005136-20',2022,'Febrero',44.229209,'USD',1503.793099,818.500469,0,75.189655,38.45288,225.568965,9.250553,0,0.708246,5.17853,0,0,0,0,0,0,0,241.033658,0.327364,0);</v>
      </c>
    </row>
    <row r="198" spans="1:30" x14ac:dyDescent="0.2">
      <c r="A198" t="str">
        <f>+'MBI DIRECTORIO'!A198</f>
        <v>VSR</v>
      </c>
      <c r="B198" t="str">
        <f>+'MBI DIRECTORIO'!B198</f>
        <v>80130-C</v>
      </c>
      <c r="C198" t="str">
        <f>+'MBI DIRECTORIO'!C198</f>
        <v>14004731-19</v>
      </c>
      <c r="D198">
        <f>+'MBI DIRECTORIO'!D198</f>
        <v>2022</v>
      </c>
      <c r="E198" t="str">
        <f>+'MBI DIRECTORIO'!E198</f>
        <v>Febrero</v>
      </c>
      <c r="F198" s="5">
        <f>+'MBI DIRECTORIO'!F198</f>
        <v>107.79260284555461</v>
      </c>
      <c r="G198" t="str">
        <f>+'MBI DIRECTORIO'!G198</f>
        <v>USD</v>
      </c>
      <c r="H198" s="5">
        <f>+'MBI DIRECTORIO'!H198</f>
        <v>3988.3263052855204</v>
      </c>
      <c r="I198" s="5">
        <f>+'MBI DIRECTORIO'!I198</f>
        <v>2604.2516871334992</v>
      </c>
      <c r="J198" s="5">
        <f>+'MBI DIRECTORIO'!J198</f>
        <v>0</v>
      </c>
      <c r="K198" s="5">
        <f>+'MBI DIRECTORIO'!K198</f>
        <v>199.41631526427605</v>
      </c>
      <c r="L198" s="5">
        <f>+'MBI DIRECTORIO'!L198</f>
        <v>93.714903326485</v>
      </c>
      <c r="M198" s="5">
        <f>+'MBI DIRECTORIO'!M198</f>
        <v>598.24894579282807</v>
      </c>
      <c r="N198" s="5">
        <f>+'MBI DIRECTORIO'!N198</f>
        <v>22.544858111488544</v>
      </c>
      <c r="O198" s="5">
        <f>+'MBI DIRECTORIO'!O198</f>
        <v>0</v>
      </c>
      <c r="P198" s="5">
        <f>+'MBI DIRECTORIO'!P198</f>
        <v>1.7260906991608418</v>
      </c>
      <c r="Q198" s="5">
        <f>+'MBI DIRECTORIO'!Q198</f>
        <v>13.73438151761232</v>
      </c>
      <c r="R198" s="5">
        <f>+'MBI DIRECTORIO'!R198</f>
        <v>0</v>
      </c>
      <c r="S198" s="5">
        <f>+'MBI DIRECTORIO'!S198</f>
        <v>0</v>
      </c>
      <c r="T198" s="5">
        <f>+'MBI DIRECTORIO'!T198</f>
        <v>0</v>
      </c>
      <c r="U198" s="5">
        <f>+'MBI DIRECTORIO'!U198</f>
        <v>0</v>
      </c>
      <c r="V198" s="5">
        <f>+'MBI DIRECTORIO'!V198</f>
        <v>0</v>
      </c>
      <c r="W198" s="5">
        <f>+'MBI DIRECTORIO'!W198</f>
        <v>0</v>
      </c>
      <c r="X198" s="5">
        <f>+'MBI DIRECTORIO'!X198</f>
        <v>0</v>
      </c>
      <c r="Y198" s="5">
        <f>+'MBI DIRECTORIO'!Y198</f>
        <v>637.05210740332438</v>
      </c>
      <c r="Z198" s="5">
        <f>+'MBI DIRECTORIO'!Z198</f>
        <v>0.79783128223459521</v>
      </c>
      <c r="AA198" s="5">
        <f>+'MBI DIRECTORIO'!AA198</f>
        <v>0</v>
      </c>
      <c r="AB198" s="5" t="str">
        <f>+'MBI DIRECTORIO'!AG198</f>
        <v>COMPANHIA BRASILEIRA DE DISTRIBUIÇÃO</v>
      </c>
      <c r="AD198" t="str">
        <f t="shared" si="4"/>
        <v>INSERT INTO TABLA_PRESUPUESTO_COMERCIAL VALUES ('VSR','80130-C','14004731-19',2022,'Febrero',107.792603,'USD',3988.326305,2604.251687,0,199.416315,93.714903,598.248946,22.544858,0,1.726091,13.734382,0,0,0,0,0,0,0,637.052107,0.797831,0);</v>
      </c>
    </row>
    <row r="199" spans="1:30" x14ac:dyDescent="0.2">
      <c r="A199" t="str">
        <f>+'MBI DIRECTORIO'!A199</f>
        <v>VSR</v>
      </c>
      <c r="B199" t="str">
        <f>+'MBI DIRECTORIO'!B199</f>
        <v>80130-C</v>
      </c>
      <c r="C199" t="str">
        <f>+'MBI DIRECTORIO'!C199</f>
        <v>14005137-20</v>
      </c>
      <c r="D199">
        <f>+'MBI DIRECTORIO'!D199</f>
        <v>2022</v>
      </c>
      <c r="E199" t="str">
        <f>+'MBI DIRECTORIO'!E199</f>
        <v>Febrero</v>
      </c>
      <c r="F199" s="5">
        <f>+'MBI DIRECTORIO'!F199</f>
        <v>29.414916629112209</v>
      </c>
      <c r="G199" t="str">
        <f>+'MBI DIRECTORIO'!G199</f>
        <v>USD</v>
      </c>
      <c r="H199" s="5">
        <f>+'MBI DIRECTORIO'!H199</f>
        <v>1000.1071653898151</v>
      </c>
      <c r="I199" s="5">
        <f>+'MBI DIRECTORIO'!I199</f>
        <v>582.17872933644298</v>
      </c>
      <c r="J199" s="5">
        <f>+'MBI DIRECTORIO'!J199</f>
        <v>0</v>
      </c>
      <c r="K199" s="5">
        <f>+'MBI DIRECTORIO'!K199</f>
        <v>50.005358269490763</v>
      </c>
      <c r="L199" s="5">
        <f>+'MBI DIRECTORIO'!L199</f>
        <v>25.573332450312478</v>
      </c>
      <c r="M199" s="5">
        <f>+'MBI DIRECTORIO'!M199</f>
        <v>150.01607480847227</v>
      </c>
      <c r="N199" s="5">
        <f>+'MBI DIRECTORIO'!N199</f>
        <v>6.1521394256966699</v>
      </c>
      <c r="O199" s="5">
        <f>+'MBI DIRECTORIO'!O199</f>
        <v>0</v>
      </c>
      <c r="P199" s="5">
        <f>+'MBI DIRECTORIO'!P199</f>
        <v>0.47102317477990141</v>
      </c>
      <c r="Q199" s="5">
        <f>+'MBI DIRECTORIO'!Q199</f>
        <v>3.4440144352677753</v>
      </c>
      <c r="R199" s="5">
        <f>+'MBI DIRECTORIO'!R199</f>
        <v>0</v>
      </c>
      <c r="S199" s="5">
        <f>+'MBI DIRECTORIO'!S199</f>
        <v>0</v>
      </c>
      <c r="T199" s="5">
        <f>+'MBI DIRECTORIO'!T199</f>
        <v>0</v>
      </c>
      <c r="U199" s="5">
        <f>+'MBI DIRECTORIO'!U199</f>
        <v>0</v>
      </c>
      <c r="V199" s="5">
        <f>+'MBI DIRECTORIO'!V199</f>
        <v>0</v>
      </c>
      <c r="W199" s="5">
        <f>+'MBI DIRECTORIO'!W199</f>
        <v>0</v>
      </c>
      <c r="X199" s="5">
        <f>+'MBI DIRECTORIO'!X199</f>
        <v>0</v>
      </c>
      <c r="Y199" s="5">
        <f>+'MBI DIRECTORIO'!Y199</f>
        <v>160.30096753185666</v>
      </c>
      <c r="Z199" s="5">
        <f>+'MBI DIRECTORIO'!Z199</f>
        <v>0.21771568764002755</v>
      </c>
      <c r="AA199" s="5">
        <f>+'MBI DIRECTORIO'!AA199</f>
        <v>0</v>
      </c>
      <c r="AB199" s="5" t="str">
        <f>+'MBI DIRECTORIO'!AG199</f>
        <v>COMPANHIA BRASILEIRA DE DISTRIBUIÇÃO</v>
      </c>
      <c r="AD199" t="str">
        <f t="shared" ref="AD199:AD262" si="5">_xlfn.CONCAT("INSERT INTO TABLA_PRESUPUESTO_COMERCIAL VALUES ('",A199,"','",B199,"','",C199,"',",D199,",'",E199,"',",SUBSTITUTE(ROUND(F199,6),",","."),",'",G199,"',",SUBSTITUTE(ROUND(H199,6),",","."),",",SUBSTITUTE(ROUND(I199,6),",","."),",",SUBSTITUTE(ROUND(J199,6),",","."),",",SUBSTITUTE(ROUND(K199,6),",","."),",",SUBSTITUTE(ROUND(L199,6),",","."),",",SUBSTITUTE(ROUND(M199,6),",","."),",",SUBSTITUTE(ROUND(N199,6),",","."),",",SUBSTITUTE(ROUND(O199,6),",","."),",",SUBSTITUTE(ROUND(P199,6),",","."),",",SUBSTITUTE(ROUND(Q199,6),",","."),",",SUBSTITUTE(ROUND(R199,6),",","."),",",SUBSTITUTE(ROUND(S199,6),",","."),",",SUBSTITUTE(ROUND(T199,6),",","."),",",SUBSTITUTE(ROUND(U199,6),",","."),",",SUBSTITUTE(ROUND(V199,6),",","."),",",SUBSTITUTE(ROUND(W199,6),",","."),",",SUBSTITUTE(ROUND(X199,6),",","."),",",SUBSTITUTE(ROUND(Y199,6),",","."),",",SUBSTITUTE(ROUND(Z199,6),",","."),",",SUBSTITUTE(ROUND(AA199,6),",","."),");")</f>
        <v>INSERT INTO TABLA_PRESUPUESTO_COMERCIAL VALUES ('VSR','80130-C','14005137-20',2022,'Febrero',29.414917,'USD',1000.107165,582.178729,0,50.005358,25.573332,150.016075,6.152139,0,0.471023,3.444014,0,0,0,0,0,0,0,160.300968,0.217716,0);</v>
      </c>
    </row>
    <row r="200" spans="1:30" x14ac:dyDescent="0.2">
      <c r="A200" t="str">
        <f>+'MBI DIRECTORIO'!A200</f>
        <v>VSR</v>
      </c>
      <c r="B200" t="str">
        <f>+'MBI DIRECTORIO'!B200</f>
        <v>80130-C</v>
      </c>
      <c r="C200" t="str">
        <f>+'MBI DIRECTORIO'!C200</f>
        <v>14005138-20</v>
      </c>
      <c r="D200">
        <f>+'MBI DIRECTORIO'!D200</f>
        <v>2022</v>
      </c>
      <c r="E200" t="str">
        <f>+'MBI DIRECTORIO'!E200</f>
        <v>Febrero</v>
      </c>
      <c r="F200" s="5">
        <f>+'MBI DIRECTORIO'!F200</f>
        <v>42.804757612824311</v>
      </c>
      <c r="G200" t="str">
        <f>+'MBI DIRECTORIO'!G200</f>
        <v>USD</v>
      </c>
      <c r="H200" s="5">
        <f>+'MBI DIRECTORIO'!H200</f>
        <v>1455.3617588360266</v>
      </c>
      <c r="I200" s="5">
        <f>+'MBI DIRECTORIO'!I200</f>
        <v>744.67160059158266</v>
      </c>
      <c r="J200" s="5">
        <f>+'MBI DIRECTORIO'!J200</f>
        <v>0</v>
      </c>
      <c r="K200" s="5">
        <f>+'MBI DIRECTORIO'!K200</f>
        <v>72.76808794180134</v>
      </c>
      <c r="L200" s="5">
        <f>+'MBI DIRECTORIO'!L200</f>
        <v>37.214461991859082</v>
      </c>
      <c r="M200" s="5">
        <f>+'MBI DIRECTORIO'!M200</f>
        <v>218.30426382540398</v>
      </c>
      <c r="N200" s="5">
        <f>+'MBI DIRECTORIO'!N200</f>
        <v>8.9526290432050839</v>
      </c>
      <c r="O200" s="5">
        <f>+'MBI DIRECTORIO'!O200</f>
        <v>0</v>
      </c>
      <c r="P200" s="5">
        <f>+'MBI DIRECTORIO'!P200</f>
        <v>0.68543566112038923</v>
      </c>
      <c r="Q200" s="5">
        <f>+'MBI DIRECTORIO'!Q200</f>
        <v>5.0117498198448747</v>
      </c>
      <c r="R200" s="5">
        <f>+'MBI DIRECTORIO'!R200</f>
        <v>0</v>
      </c>
      <c r="S200" s="5">
        <f>+'MBI DIRECTORIO'!S200</f>
        <v>0</v>
      </c>
      <c r="T200" s="5">
        <f>+'MBI DIRECTORIO'!T200</f>
        <v>0</v>
      </c>
      <c r="U200" s="5">
        <f>+'MBI DIRECTORIO'!U200</f>
        <v>0</v>
      </c>
      <c r="V200" s="5">
        <f>+'MBI DIRECTORIO'!V200</f>
        <v>0</v>
      </c>
      <c r="W200" s="5">
        <f>+'MBI DIRECTORIO'!W200</f>
        <v>0</v>
      </c>
      <c r="X200" s="5">
        <f>+'MBI DIRECTORIO'!X200</f>
        <v>0</v>
      </c>
      <c r="Y200" s="5">
        <f>+'MBI DIRECTORIO'!Y200</f>
        <v>233.27089948340401</v>
      </c>
      <c r="Z200" s="5">
        <f>+'MBI DIRECTORIO'!Z200</f>
        <v>0.31682113382967692</v>
      </c>
      <c r="AA200" s="5">
        <f>+'MBI DIRECTORIO'!AA200</f>
        <v>0</v>
      </c>
      <c r="AB200" s="5" t="str">
        <f>+'MBI DIRECTORIO'!AG200</f>
        <v>COMPANHIA BRASILEIRA DE DISTRIBUIÇÃO</v>
      </c>
      <c r="AD200" t="str">
        <f t="shared" si="5"/>
        <v>INSERT INTO TABLA_PRESUPUESTO_COMERCIAL VALUES ('VSR','80130-C','14005138-20',2022,'Febrero',42.804758,'USD',1455.361759,744.671601,0,72.768088,37.214462,218.304264,8.952629,0,0.685436,5.01175,0,0,0,0,0,0,0,233.270899,0.316821,0);</v>
      </c>
    </row>
    <row r="201" spans="1:30" x14ac:dyDescent="0.2">
      <c r="A201" t="str">
        <f>+'MBI DIRECTORIO'!A201</f>
        <v>VSR</v>
      </c>
      <c r="B201" t="str">
        <f>+'MBI DIRECTORIO'!B201</f>
        <v>80130-C</v>
      </c>
      <c r="C201" t="str">
        <f>+'MBI DIRECTORIO'!C201</f>
        <v>14005139-20</v>
      </c>
      <c r="D201">
        <f>+'MBI DIRECTORIO'!D201</f>
        <v>2022</v>
      </c>
      <c r="E201" t="str">
        <f>+'MBI DIRECTORIO'!E201</f>
        <v>Febrero</v>
      </c>
      <c r="F201" s="5">
        <f>+'MBI DIRECTORIO'!F201</f>
        <v>35.646890491212254</v>
      </c>
      <c r="G201" t="str">
        <f>+'MBI DIRECTORIO'!G201</f>
        <v>USD</v>
      </c>
      <c r="H201" s="5">
        <f>+'MBI DIRECTORIO'!H201</f>
        <v>1211.9942767012167</v>
      </c>
      <c r="I201" s="5">
        <f>+'MBI DIRECTORIO'!I201</f>
        <v>653.87454776138577</v>
      </c>
      <c r="J201" s="5">
        <f>+'MBI DIRECTORIO'!J201</f>
        <v>0</v>
      </c>
      <c r="K201" s="5">
        <f>+'MBI DIRECTORIO'!K201</f>
        <v>60.59971383506084</v>
      </c>
      <c r="L201" s="5">
        <f>+'MBI DIRECTORIO'!L201</f>
        <v>30.991411359276984</v>
      </c>
      <c r="M201" s="5">
        <f>+'MBI DIRECTORIO'!M201</f>
        <v>181.79914150518249</v>
      </c>
      <c r="N201" s="5">
        <f>+'MBI DIRECTORIO'!N201</f>
        <v>7.4555587955476605</v>
      </c>
      <c r="O201" s="5">
        <f>+'MBI DIRECTORIO'!O201</f>
        <v>0</v>
      </c>
      <c r="P201" s="5">
        <f>+'MBI DIRECTORIO'!P201</f>
        <v>0.57081622028411771</v>
      </c>
      <c r="Q201" s="5">
        <f>+'MBI DIRECTORIO'!Q201</f>
        <v>4.1736785105363721</v>
      </c>
      <c r="R201" s="5">
        <f>+'MBI DIRECTORIO'!R201</f>
        <v>0</v>
      </c>
      <c r="S201" s="5">
        <f>+'MBI DIRECTORIO'!S201</f>
        <v>0</v>
      </c>
      <c r="T201" s="5">
        <f>+'MBI DIRECTORIO'!T201</f>
        <v>0</v>
      </c>
      <c r="U201" s="5">
        <f>+'MBI DIRECTORIO'!U201</f>
        <v>0</v>
      </c>
      <c r="V201" s="5">
        <f>+'MBI DIRECTORIO'!V201</f>
        <v>0</v>
      </c>
      <c r="W201" s="5">
        <f>+'MBI DIRECTORIO'!W201</f>
        <v>0</v>
      </c>
      <c r="X201" s="5">
        <f>+'MBI DIRECTORIO'!X201</f>
        <v>0</v>
      </c>
      <c r="Y201" s="5">
        <f>+'MBI DIRECTORIO'!Y201</f>
        <v>194.26303692419916</v>
      </c>
      <c r="Z201" s="5">
        <f>+'MBI DIRECTORIO'!Z201</f>
        <v>0.26384189264850799</v>
      </c>
      <c r="AA201" s="5">
        <f>+'MBI DIRECTORIO'!AA201</f>
        <v>0</v>
      </c>
      <c r="AB201" s="5" t="str">
        <f>+'MBI DIRECTORIO'!AG201</f>
        <v>COMPANHIA BRASILEIRA DE DISTRIBUIÇÃO</v>
      </c>
      <c r="AD201" t="str">
        <f t="shared" si="5"/>
        <v>INSERT INTO TABLA_PRESUPUESTO_COMERCIAL VALUES ('VSR','80130-C','14005139-20',2022,'Febrero',35.64689,'USD',1211.994277,653.874548,0,60.599714,30.991411,181.799142,7.455559,0,0.570816,4.173679,0,0,0,0,0,0,0,194.263037,0.263842,0);</v>
      </c>
    </row>
    <row r="202" spans="1:30" x14ac:dyDescent="0.2">
      <c r="A202" t="str">
        <f>+'MBI DIRECTORIO'!A202</f>
        <v>VSR</v>
      </c>
      <c r="B202" t="str">
        <f>+'MBI DIRECTORIO'!B202</f>
        <v>80130-C</v>
      </c>
      <c r="C202" t="str">
        <f>+'MBI DIRECTORIO'!C202</f>
        <v>14005140-21</v>
      </c>
      <c r="D202">
        <f>+'MBI DIRECTORIO'!D202</f>
        <v>2022</v>
      </c>
      <c r="E202" t="str">
        <f>+'MBI DIRECTORIO'!E202</f>
        <v>Febrero</v>
      </c>
      <c r="F202" s="5">
        <f>+'MBI DIRECTORIO'!F202</f>
        <v>13.995232730316102</v>
      </c>
      <c r="G202" t="str">
        <f>+'MBI DIRECTORIO'!G202</f>
        <v>USD</v>
      </c>
      <c r="H202" s="5">
        <f>+'MBI DIRECTORIO'!H202</f>
        <v>475.83791283074748</v>
      </c>
      <c r="I202" s="5">
        <f>+'MBI DIRECTORIO'!I202</f>
        <v>245.73823807568488</v>
      </c>
      <c r="J202" s="5">
        <f>+'MBI DIRECTORIO'!J202</f>
        <v>0</v>
      </c>
      <c r="K202" s="5">
        <f>+'MBI DIRECTORIO'!K202</f>
        <v>23.791895641537376</v>
      </c>
      <c r="L202" s="5">
        <f>+'MBI DIRECTORIO'!L202</f>
        <v>12.167457206988868</v>
      </c>
      <c r="M202" s="5">
        <f>+'MBI DIRECTORIO'!M202</f>
        <v>71.375686924612111</v>
      </c>
      <c r="N202" s="5">
        <f>+'MBI DIRECTORIO'!N202</f>
        <v>2.9271074991510804</v>
      </c>
      <c r="O202" s="5">
        <f>+'MBI DIRECTORIO'!O202</f>
        <v>0</v>
      </c>
      <c r="P202" s="5">
        <f>+'MBI DIRECTORIO'!P202</f>
        <v>0.22410666790375455</v>
      </c>
      <c r="Q202" s="5">
        <f>+'MBI DIRECTORIO'!Q202</f>
        <v>1.6386170376031912</v>
      </c>
      <c r="R202" s="5">
        <f>+'MBI DIRECTORIO'!R202</f>
        <v>0</v>
      </c>
      <c r="S202" s="5">
        <f>+'MBI DIRECTORIO'!S202</f>
        <v>0</v>
      </c>
      <c r="T202" s="5">
        <f>+'MBI DIRECTORIO'!T202</f>
        <v>0</v>
      </c>
      <c r="U202" s="5">
        <f>+'MBI DIRECTORIO'!U202</f>
        <v>0</v>
      </c>
      <c r="V202" s="5">
        <f>+'MBI DIRECTORIO'!V202</f>
        <v>0</v>
      </c>
      <c r="W202" s="5">
        <f>+'MBI DIRECTORIO'!W202</f>
        <v>0</v>
      </c>
      <c r="X202" s="5">
        <f>+'MBI DIRECTORIO'!X202</f>
        <v>0</v>
      </c>
      <c r="Y202" s="5">
        <f>+'MBI DIRECTORIO'!Y202</f>
        <v>76.269104406803464</v>
      </c>
      <c r="Z202" s="5">
        <f>+'MBI DIRECTORIO'!Z202</f>
        <v>0.10358627753333031</v>
      </c>
      <c r="AA202" s="5">
        <f>+'MBI DIRECTORIO'!AA202</f>
        <v>0</v>
      </c>
      <c r="AB202" s="5" t="str">
        <f>+'MBI DIRECTORIO'!AG202</f>
        <v>COMPANHIA BRASILEIRA DE DISTRIBUIÇÃO</v>
      </c>
      <c r="AD202" t="str">
        <f t="shared" si="5"/>
        <v>INSERT INTO TABLA_PRESUPUESTO_COMERCIAL VALUES ('VSR','80130-C','14005140-21',2022,'Febrero',13.995233,'USD',475.837913,245.738238,0,23.791896,12.167457,71.375687,2.927107,0,0.224107,1.638617,0,0,0,0,0,0,0,76.269104,0.103586,0);</v>
      </c>
    </row>
    <row r="203" spans="1:30" x14ac:dyDescent="0.2">
      <c r="A203" t="str">
        <f>+'MBI DIRECTORIO'!A203</f>
        <v>VSR</v>
      </c>
      <c r="B203" t="str">
        <f>+'MBI DIRECTORIO'!B203</f>
        <v>80130-C</v>
      </c>
      <c r="C203" t="str">
        <f>+'MBI DIRECTORIO'!C203</f>
        <v>14005128-20</v>
      </c>
      <c r="D203">
        <f>+'MBI DIRECTORIO'!D203</f>
        <v>2022</v>
      </c>
      <c r="E203" t="str">
        <f>+'MBI DIRECTORIO'!E203</f>
        <v>Febrero</v>
      </c>
      <c r="F203" s="5">
        <f>+'MBI DIRECTORIO'!F203</f>
        <v>124.80383699221012</v>
      </c>
      <c r="G203" t="str">
        <f>+'MBI DIRECTORIO'!G203</f>
        <v>USD</v>
      </c>
      <c r="H203" s="5">
        <f>+'MBI DIRECTORIO'!H203</f>
        <v>3482.0270520826621</v>
      </c>
      <c r="I203" s="5">
        <f>+'MBI DIRECTORIO'!I203</f>
        <v>1847.8212475391138</v>
      </c>
      <c r="J203" s="5">
        <f>+'MBI DIRECTORIO'!J203</f>
        <v>0</v>
      </c>
      <c r="K203" s="5">
        <f>+'MBI DIRECTORIO'!K203</f>
        <v>174.10135260413313</v>
      </c>
      <c r="L203" s="5">
        <f>+'MBI DIRECTORIO'!L203</f>
        <v>108.50447256809801</v>
      </c>
      <c r="M203" s="5">
        <f>+'MBI DIRECTORIO'!M203</f>
        <v>522.30405781239926</v>
      </c>
      <c r="N203" s="5">
        <f>+'MBI DIRECTORIO'!N203</f>
        <v>26.102763292488394</v>
      </c>
      <c r="O203" s="5">
        <f>+'MBI DIRECTORIO'!O203</f>
        <v>0</v>
      </c>
      <c r="P203" s="5">
        <f>+'MBI DIRECTORIO'!P203</f>
        <v>1.9984928145811425</v>
      </c>
      <c r="Q203" s="5">
        <f>+'MBI DIRECTORIO'!Q203</f>
        <v>11.990866425490877</v>
      </c>
      <c r="R203" s="5">
        <f>+'MBI DIRECTORIO'!R203</f>
        <v>0</v>
      </c>
      <c r="S203" s="5">
        <f>+'MBI DIRECTORIO'!S203</f>
        <v>0</v>
      </c>
      <c r="T203" s="5">
        <f>+'MBI DIRECTORIO'!T203</f>
        <v>0</v>
      </c>
      <c r="U203" s="5">
        <f>+'MBI DIRECTORIO'!U203</f>
        <v>0</v>
      </c>
      <c r="V203" s="5">
        <f>+'MBI DIRECTORIO'!V203</f>
        <v>0</v>
      </c>
      <c r="W203" s="5">
        <f>+'MBI DIRECTORIO'!W203</f>
        <v>0</v>
      </c>
      <c r="X203" s="5">
        <f>+'MBI DIRECTORIO'!X203</f>
        <v>0</v>
      </c>
      <c r="Y203" s="5">
        <f>+'MBI DIRECTORIO'!Y203</f>
        <v>563.31992096042609</v>
      </c>
      <c r="Z203" s="5">
        <f>+'MBI DIRECTORIO'!Z203</f>
        <v>0.92374061546653519</v>
      </c>
      <c r="AA203" s="5">
        <f>+'MBI DIRECTORIO'!AA203</f>
        <v>0</v>
      </c>
      <c r="AB203" s="5" t="str">
        <f>+'MBI DIRECTORIO'!AG203</f>
        <v>COMPANHIA BRASILEIRA DE DISTRIBUIÇÃO</v>
      </c>
      <c r="AD203" t="str">
        <f t="shared" si="5"/>
        <v>INSERT INTO TABLA_PRESUPUESTO_COMERCIAL VALUES ('VSR','80130-C','14005128-20',2022,'Febrero',124.803837,'USD',3482.027052,1847.821248,0,174.101353,108.504473,522.304058,26.102763,0,1.998493,11.990866,0,0,0,0,0,0,0,563.319921,0.923741,0);</v>
      </c>
    </row>
    <row r="204" spans="1:30" x14ac:dyDescent="0.2">
      <c r="A204" t="str">
        <f>+'MBI DIRECTORIO'!A204</f>
        <v>VSR</v>
      </c>
      <c r="B204" t="str">
        <f>+'MBI DIRECTORIO'!B204</f>
        <v>80130-C</v>
      </c>
      <c r="C204" t="str">
        <f>+'MBI DIRECTORIO'!C204</f>
        <v>14005129-20</v>
      </c>
      <c r="D204">
        <f>+'MBI DIRECTORIO'!D204</f>
        <v>2022</v>
      </c>
      <c r="E204" t="str">
        <f>+'MBI DIRECTORIO'!E204</f>
        <v>Febrero</v>
      </c>
      <c r="F204" s="5">
        <f>+'MBI DIRECTORIO'!F204</f>
        <v>141.56853151355179</v>
      </c>
      <c r="G204" t="str">
        <f>+'MBI DIRECTORIO'!G204</f>
        <v>USD</v>
      </c>
      <c r="H204" s="5">
        <f>+'MBI DIRECTORIO'!H204</f>
        <v>3949.7620292280949</v>
      </c>
      <c r="I204" s="5">
        <f>+'MBI DIRECTORIO'!I204</f>
        <v>2220.4844981770348</v>
      </c>
      <c r="J204" s="5">
        <f>+'MBI DIRECTORIO'!J204</f>
        <v>0</v>
      </c>
      <c r="K204" s="5">
        <f>+'MBI DIRECTORIO'!K204</f>
        <v>197.48810146140474</v>
      </c>
      <c r="L204" s="5">
        <f>+'MBI DIRECTORIO'!L204</f>
        <v>123.07970022649924</v>
      </c>
      <c r="M204" s="5">
        <f>+'MBI DIRECTORIO'!M204</f>
        <v>592.46430438421419</v>
      </c>
      <c r="N204" s="5">
        <f>+'MBI DIRECTORIO'!N204</f>
        <v>29.609104630285341</v>
      </c>
      <c r="O204" s="5">
        <f>+'MBI DIRECTORIO'!O204</f>
        <v>0</v>
      </c>
      <c r="P204" s="5">
        <f>+'MBI DIRECTORIO'!P204</f>
        <v>2.2669470732562216</v>
      </c>
      <c r="Q204" s="5">
        <f>+'MBI DIRECTORIO'!Q204</f>
        <v>13.601579825929953</v>
      </c>
      <c r="R204" s="5">
        <f>+'MBI DIRECTORIO'!R204</f>
        <v>0</v>
      </c>
      <c r="S204" s="5">
        <f>+'MBI DIRECTORIO'!S204</f>
        <v>0</v>
      </c>
      <c r="T204" s="5">
        <f>+'MBI DIRECTORIO'!T204</f>
        <v>0</v>
      </c>
      <c r="U204" s="5">
        <f>+'MBI DIRECTORIO'!U204</f>
        <v>0</v>
      </c>
      <c r="V204" s="5">
        <f>+'MBI DIRECTORIO'!V204</f>
        <v>0</v>
      </c>
      <c r="W204" s="5">
        <f>+'MBI DIRECTORIO'!W204</f>
        <v>0</v>
      </c>
      <c r="X204" s="5">
        <f>+'MBI DIRECTORIO'!X204</f>
        <v>0</v>
      </c>
      <c r="Y204" s="5">
        <f>+'MBI DIRECTORIO'!Y204</f>
        <v>638.98976108943884</v>
      </c>
      <c r="Z204" s="5">
        <f>+'MBI DIRECTORIO'!Z204</f>
        <v>1.0478251757530848</v>
      </c>
      <c r="AA204" s="5">
        <f>+'MBI DIRECTORIO'!AA204</f>
        <v>0</v>
      </c>
      <c r="AB204" s="5" t="str">
        <f>+'MBI DIRECTORIO'!AG204</f>
        <v>COMPANHIA BRASILEIRA DE DISTRIBUIÇÃO</v>
      </c>
      <c r="AD204" t="str">
        <f t="shared" si="5"/>
        <v>INSERT INTO TABLA_PRESUPUESTO_COMERCIAL VALUES ('VSR','80130-C','14005129-20',2022,'Febrero',141.568532,'USD',3949.762029,2220.484498,0,197.488101,123.0797,592.464304,29.609105,0,2.266947,13.60158,0,0,0,0,0,0,0,638.989761,1.047825,0);</v>
      </c>
    </row>
    <row r="205" spans="1:30" x14ac:dyDescent="0.2">
      <c r="A205" t="str">
        <f>+'MBI DIRECTORIO'!A205</f>
        <v>VSR</v>
      </c>
      <c r="B205" t="str">
        <f>+'MBI DIRECTORIO'!B205</f>
        <v>80130-C</v>
      </c>
      <c r="C205" t="str">
        <f>+'MBI DIRECTORIO'!C205</f>
        <v>14005132-20</v>
      </c>
      <c r="D205">
        <f>+'MBI DIRECTORIO'!D205</f>
        <v>2022</v>
      </c>
      <c r="E205" t="str">
        <f>+'MBI DIRECTORIO'!E205</f>
        <v>Febrero</v>
      </c>
      <c r="F205" s="5">
        <f>+'MBI DIRECTORIO'!F205</f>
        <v>72.427863258868214</v>
      </c>
      <c r="G205" t="str">
        <f>+'MBI DIRECTORIO'!G205</f>
        <v>USD</v>
      </c>
      <c r="H205" s="5">
        <f>+'MBI DIRECTORIO'!H205</f>
        <v>2020.7373849224232</v>
      </c>
      <c r="I205" s="5">
        <f>+'MBI DIRECTORIO'!I205</f>
        <v>967.9287427847828</v>
      </c>
      <c r="J205" s="5">
        <f>+'MBI DIRECTORIO'!J205</f>
        <v>0</v>
      </c>
      <c r="K205" s="5">
        <f>+'MBI DIRECTORIO'!K205</f>
        <v>101.03686924612116</v>
      </c>
      <c r="L205" s="5">
        <f>+'MBI DIRECTORIO'!L205</f>
        <v>62.968794001328178</v>
      </c>
      <c r="M205" s="5">
        <f>+'MBI DIRECTORIO'!M205</f>
        <v>303.11060773836346</v>
      </c>
      <c r="N205" s="5">
        <f>+'MBI DIRECTORIO'!N205</f>
        <v>15.148311269828644</v>
      </c>
      <c r="O205" s="5">
        <f>+'MBI DIRECTORIO'!O205</f>
        <v>0</v>
      </c>
      <c r="P205" s="5">
        <f>+'MBI DIRECTORIO'!P205</f>
        <v>1.1597925815962558</v>
      </c>
      <c r="Q205" s="5">
        <f>+'MBI DIRECTORIO'!Q205</f>
        <v>6.9587029914393952</v>
      </c>
      <c r="R205" s="5">
        <f>+'MBI DIRECTORIO'!R205</f>
        <v>0</v>
      </c>
      <c r="S205" s="5">
        <f>+'MBI DIRECTORIO'!S205</f>
        <v>0</v>
      </c>
      <c r="T205" s="5">
        <f>+'MBI DIRECTORIO'!T205</f>
        <v>0</v>
      </c>
      <c r="U205" s="5">
        <f>+'MBI DIRECTORIO'!U205</f>
        <v>0</v>
      </c>
      <c r="V205" s="5">
        <f>+'MBI DIRECTORIO'!V205</f>
        <v>0</v>
      </c>
      <c r="W205" s="5">
        <f>+'MBI DIRECTORIO'!W205</f>
        <v>0</v>
      </c>
      <c r="X205" s="5">
        <f>+'MBI DIRECTORIO'!X205</f>
        <v>0</v>
      </c>
      <c r="Y205" s="5">
        <f>+'MBI DIRECTORIO'!Y205</f>
        <v>326.91349232207358</v>
      </c>
      <c r="Z205" s="5">
        <f>+'MBI DIRECTORIO'!Z205</f>
        <v>0.53607774084581206</v>
      </c>
      <c r="AA205" s="5">
        <f>+'MBI DIRECTORIO'!AA205</f>
        <v>0</v>
      </c>
      <c r="AB205" s="5" t="str">
        <f>+'MBI DIRECTORIO'!AG205</f>
        <v>COMPANHIA BRASILEIRA DE DISTRIBUIÇÃO</v>
      </c>
      <c r="AD205" t="str">
        <f t="shared" si="5"/>
        <v>INSERT INTO TABLA_PRESUPUESTO_COMERCIAL VALUES ('VSR','80130-C','14005132-20',2022,'Febrero',72.427863,'USD',2020.737385,967.928743,0,101.036869,62.968794,303.110608,15.148311,0,1.159793,6.958703,0,0,0,0,0,0,0,326.913492,0.536078,0);</v>
      </c>
    </row>
    <row r="206" spans="1:30" x14ac:dyDescent="0.2">
      <c r="A206" t="str">
        <f>+'MBI DIRECTORIO'!A206</f>
        <v>VSR</v>
      </c>
      <c r="B206" t="str">
        <f>+'MBI DIRECTORIO'!B206</f>
        <v>80130-C</v>
      </c>
      <c r="C206" t="str">
        <f>+'MBI DIRECTORIO'!C206</f>
        <v>14005130-20</v>
      </c>
      <c r="D206">
        <f>+'MBI DIRECTORIO'!D206</f>
        <v>2022</v>
      </c>
      <c r="E206" t="str">
        <f>+'MBI DIRECTORIO'!E206</f>
        <v>Febrero</v>
      </c>
      <c r="F206" s="5">
        <f>+'MBI DIRECTORIO'!F206</f>
        <v>130.36467520762247</v>
      </c>
      <c r="G206" t="str">
        <f>+'MBI DIRECTORIO'!G206</f>
        <v>USD</v>
      </c>
      <c r="H206" s="5">
        <f>+'MBI DIRECTORIO'!H206</f>
        <v>3637.1744382926668</v>
      </c>
      <c r="I206" s="5">
        <f>+'MBI DIRECTORIO'!I206</f>
        <v>1911.1455615400262</v>
      </c>
      <c r="J206" s="5">
        <f>+'MBI DIRECTORIO'!J206</f>
        <v>0</v>
      </c>
      <c r="K206" s="5">
        <f>+'MBI DIRECTORIO'!K206</f>
        <v>181.85872191463335</v>
      </c>
      <c r="L206" s="5">
        <f>+'MBI DIRECTORIO'!L206</f>
        <v>113.33906605609711</v>
      </c>
      <c r="M206" s="5">
        <f>+'MBI DIRECTORIO'!M206</f>
        <v>545.57616574389999</v>
      </c>
      <c r="N206" s="5">
        <f>+'MBI DIRECTORIO'!N206</f>
        <v>27.265814422509276</v>
      </c>
      <c r="O206" s="5">
        <f>+'MBI DIRECTORIO'!O206</f>
        <v>0</v>
      </c>
      <c r="P206" s="5">
        <f>+'MBI DIRECTORIO'!P206</f>
        <v>2.0875389167233664</v>
      </c>
      <c r="Q206" s="5">
        <f>+'MBI DIRECTORIO'!Q206</f>
        <v>12.525139007662663</v>
      </c>
      <c r="R206" s="5">
        <f>+'MBI DIRECTORIO'!R206</f>
        <v>0</v>
      </c>
      <c r="S206" s="5">
        <f>+'MBI DIRECTORIO'!S206</f>
        <v>0</v>
      </c>
      <c r="T206" s="5">
        <f>+'MBI DIRECTORIO'!T206</f>
        <v>0</v>
      </c>
      <c r="U206" s="5">
        <f>+'MBI DIRECTORIO'!U206</f>
        <v>0</v>
      </c>
      <c r="V206" s="5">
        <f>+'MBI DIRECTORIO'!V206</f>
        <v>0</v>
      </c>
      <c r="W206" s="5">
        <f>+'MBI DIRECTORIO'!W206</f>
        <v>0</v>
      </c>
      <c r="X206" s="5">
        <f>+'MBI DIRECTORIO'!X206</f>
        <v>0</v>
      </c>
      <c r="Y206" s="5">
        <f>+'MBI DIRECTORIO'!Y206</f>
        <v>588.41955747380791</v>
      </c>
      <c r="Z206" s="5">
        <f>+'MBI DIRECTORIO'!Z206</f>
        <v>0.96489938301256395</v>
      </c>
      <c r="AA206" s="5">
        <f>+'MBI DIRECTORIO'!AA206</f>
        <v>0</v>
      </c>
      <c r="AB206" s="5" t="str">
        <f>+'MBI DIRECTORIO'!AG206</f>
        <v>COMPANHIA BRASILEIRA DE DISTRIBUIÇÃO</v>
      </c>
      <c r="AD206" t="str">
        <f t="shared" si="5"/>
        <v>INSERT INTO TABLA_PRESUPUESTO_COMERCIAL VALUES ('VSR','80130-C','14005130-20',2022,'Febrero',130.364675,'USD',3637.174438,1911.145562,0,181.858722,113.339066,545.576166,27.265814,0,2.087539,12.525139,0,0,0,0,0,0,0,588.419557,0.964899,0);</v>
      </c>
    </row>
    <row r="207" spans="1:30" x14ac:dyDescent="0.2">
      <c r="A207" t="str">
        <f>+'MBI DIRECTORIO'!A207</f>
        <v>VSR</v>
      </c>
      <c r="B207" t="str">
        <f>+'MBI DIRECTORIO'!B207</f>
        <v>80130-C</v>
      </c>
      <c r="C207" t="str">
        <f>+'MBI DIRECTORIO'!C207</f>
        <v>14004728-20</v>
      </c>
      <c r="D207">
        <f>+'MBI DIRECTORIO'!D207</f>
        <v>2022</v>
      </c>
      <c r="E207" t="str">
        <f>+'MBI DIRECTORIO'!E207</f>
        <v>Febrero</v>
      </c>
      <c r="F207" s="5">
        <f>+'MBI DIRECTORIO'!F207</f>
        <v>71.277345007403582</v>
      </c>
      <c r="G207" t="str">
        <f>+'MBI DIRECTORIO'!G207</f>
        <v>USD</v>
      </c>
      <c r="H207" s="5">
        <f>+'MBI DIRECTORIO'!H207</f>
        <v>1988.6379257065598</v>
      </c>
      <c r="I207" s="5">
        <f>+'MBI DIRECTORIO'!I207</f>
        <v>971.02658256182065</v>
      </c>
      <c r="J207" s="5">
        <f>+'MBI DIRECTORIO'!J207</f>
        <v>0</v>
      </c>
      <c r="K207" s="5">
        <f>+'MBI DIRECTORIO'!K207</f>
        <v>99.431896285327994</v>
      </c>
      <c r="L207" s="5">
        <f>+'MBI DIRECTORIO'!L207</f>
        <v>61.968533279673181</v>
      </c>
      <c r="M207" s="5">
        <f>+'MBI DIRECTORIO'!M207</f>
        <v>298.29568885598394</v>
      </c>
      <c r="N207" s="5">
        <f>+'MBI DIRECTORIO'!N207</f>
        <v>14.907680001548462</v>
      </c>
      <c r="O207" s="5">
        <f>+'MBI DIRECTORIO'!O207</f>
        <v>0</v>
      </c>
      <c r="P207" s="5">
        <f>+'MBI DIRECTORIO'!P207</f>
        <v>1.1413692501185542</v>
      </c>
      <c r="Q207" s="5">
        <f>+'MBI DIRECTORIO'!Q207</f>
        <v>6.8481638365073003</v>
      </c>
      <c r="R207" s="5">
        <f>+'MBI DIRECTORIO'!R207</f>
        <v>0</v>
      </c>
      <c r="S207" s="5">
        <f>+'MBI DIRECTORIO'!S207</f>
        <v>0</v>
      </c>
      <c r="T207" s="5">
        <f>+'MBI DIRECTORIO'!T207</f>
        <v>0</v>
      </c>
      <c r="U207" s="5">
        <f>+'MBI DIRECTORIO'!U207</f>
        <v>0</v>
      </c>
      <c r="V207" s="5">
        <f>+'MBI DIRECTORIO'!V207</f>
        <v>0</v>
      </c>
      <c r="W207" s="5">
        <f>+'MBI DIRECTORIO'!W207</f>
        <v>0</v>
      </c>
      <c r="X207" s="5">
        <f>+'MBI DIRECTORIO'!X207</f>
        <v>0</v>
      </c>
      <c r="Y207" s="5">
        <f>+'MBI DIRECTORIO'!Y207</f>
        <v>321.72046407792556</v>
      </c>
      <c r="Z207" s="5">
        <f>+'MBI DIRECTORIO'!Z207</f>
        <v>0.52756213376732319</v>
      </c>
      <c r="AA207" s="5">
        <f>+'MBI DIRECTORIO'!AA207</f>
        <v>0</v>
      </c>
      <c r="AB207" s="5" t="str">
        <f>+'MBI DIRECTORIO'!AG207</f>
        <v>COMPANHIA BRASILEIRA DE DISTRIBUIÇÃO</v>
      </c>
      <c r="AD207" t="str">
        <f t="shared" si="5"/>
        <v>INSERT INTO TABLA_PRESUPUESTO_COMERCIAL VALUES ('VSR','80130-C','14004728-20',2022,'Febrero',71.277345,'USD',1988.637926,971.026583,0,99.431896,61.968533,298.295689,14.90768,0,1.141369,6.848164,0,0,0,0,0,0,0,321.720464,0.527562,0);</v>
      </c>
    </row>
    <row r="208" spans="1:30" x14ac:dyDescent="0.2">
      <c r="A208" t="str">
        <f>+'MBI DIRECTORIO'!A208</f>
        <v>VSR</v>
      </c>
      <c r="B208" t="str">
        <f>+'MBI DIRECTORIO'!B208</f>
        <v>80130-C</v>
      </c>
      <c r="C208" t="str">
        <f>+'MBI DIRECTORIO'!C208</f>
        <v>14004914-20</v>
      </c>
      <c r="D208">
        <f>+'MBI DIRECTORIO'!D208</f>
        <v>2022</v>
      </c>
      <c r="E208" t="str">
        <f>+'MBI DIRECTORIO'!E208</f>
        <v>Febrero</v>
      </c>
      <c r="F208" s="5">
        <f>+'MBI DIRECTORIO'!F208</f>
        <v>85.193137191785212</v>
      </c>
      <c r="G208" t="str">
        <f>+'MBI DIRECTORIO'!G208</f>
        <v>USD</v>
      </c>
      <c r="H208" s="5">
        <f>+'MBI DIRECTORIO'!H208</f>
        <v>2376.8885276508072</v>
      </c>
      <c r="I208" s="5">
        <f>+'MBI DIRECTORIO'!I208</f>
        <v>1314.961009108908</v>
      </c>
      <c r="J208" s="5">
        <f>+'MBI DIRECTORIO'!J208</f>
        <v>0</v>
      </c>
      <c r="K208" s="5">
        <f>+'MBI DIRECTORIO'!K208</f>
        <v>118.84442638254038</v>
      </c>
      <c r="L208" s="5">
        <f>+'MBI DIRECTORIO'!L208</f>
        <v>74.066924865404914</v>
      </c>
      <c r="M208" s="5">
        <f>+'MBI DIRECTORIO'!M208</f>
        <v>356.5332791476211</v>
      </c>
      <c r="N208" s="5">
        <f>+'MBI DIRECTORIO'!N208</f>
        <v>17.818172484556381</v>
      </c>
      <c r="O208" s="5">
        <f>+'MBI DIRECTORIO'!O208</f>
        <v>0</v>
      </c>
      <c r="P208" s="5">
        <f>+'MBI DIRECTORIO'!P208</f>
        <v>1.3642038308488482</v>
      </c>
      <c r="Q208" s="5">
        <f>+'MBI DIRECTORIO'!Q208</f>
        <v>8.1851612342573805</v>
      </c>
      <c r="R208" s="5">
        <f>+'MBI DIRECTORIO'!R208</f>
        <v>0</v>
      </c>
      <c r="S208" s="5">
        <f>+'MBI DIRECTORIO'!S208</f>
        <v>0</v>
      </c>
      <c r="T208" s="5">
        <f>+'MBI DIRECTORIO'!T208</f>
        <v>0</v>
      </c>
      <c r="U208" s="5">
        <f>+'MBI DIRECTORIO'!U208</f>
        <v>0</v>
      </c>
      <c r="V208" s="5">
        <f>+'MBI DIRECTORIO'!V208</f>
        <v>0</v>
      </c>
      <c r="W208" s="5">
        <f>+'MBI DIRECTORIO'!W208</f>
        <v>0</v>
      </c>
      <c r="X208" s="5">
        <f>+'MBI DIRECTORIO'!X208</f>
        <v>0</v>
      </c>
      <c r="Y208" s="5">
        <f>+'MBI DIRECTORIO'!Y208</f>
        <v>384.53137712619088</v>
      </c>
      <c r="Z208" s="5">
        <f>+'MBI DIRECTORIO'!Z208</f>
        <v>0.63056042890713881</v>
      </c>
      <c r="AA208" s="5">
        <f>+'MBI DIRECTORIO'!AA208</f>
        <v>0</v>
      </c>
      <c r="AB208" s="5" t="str">
        <f>+'MBI DIRECTORIO'!AG208</f>
        <v>COMPANHIA BRASILEIRA DE DISTRIBUIÇÃO</v>
      </c>
      <c r="AD208" t="str">
        <f t="shared" si="5"/>
        <v>INSERT INTO TABLA_PRESUPUESTO_COMERCIAL VALUES ('VSR','80130-C','14004914-20',2022,'Febrero',85.193137,'USD',2376.888528,1314.961009,0,118.844426,74.066925,356.533279,17.818172,0,1.364204,8.185161,0,0,0,0,0,0,0,384.531377,0.63056,0);</v>
      </c>
    </row>
    <row r="209" spans="1:30" x14ac:dyDescent="0.2">
      <c r="A209" t="str">
        <f>+'MBI DIRECTORIO'!A209</f>
        <v>VSR</v>
      </c>
      <c r="B209" t="str">
        <f>+'MBI DIRECTORIO'!B209</f>
        <v>80130-C</v>
      </c>
      <c r="C209" t="str">
        <f>+'MBI DIRECTORIO'!C209</f>
        <v>14005146-18</v>
      </c>
      <c r="D209">
        <f>+'MBI DIRECTORIO'!D209</f>
        <v>2022</v>
      </c>
      <c r="E209" t="str">
        <f>+'MBI DIRECTORIO'!E209</f>
        <v>Febrero</v>
      </c>
      <c r="F209" s="5">
        <f>+'MBI DIRECTORIO'!F209</f>
        <v>7.5167192429022069</v>
      </c>
      <c r="G209" t="str">
        <f>+'MBI DIRECTORIO'!G209</f>
        <v>USD</v>
      </c>
      <c r="H209" s="5">
        <f>+'MBI DIRECTORIO'!H209</f>
        <v>601.33753943217653</v>
      </c>
      <c r="I209" s="5">
        <f>+'MBI DIRECTORIO'!I209</f>
        <v>183.20765629101828</v>
      </c>
      <c r="J209" s="5">
        <f>+'MBI DIRECTORIO'!J209</f>
        <v>0</v>
      </c>
      <c r="K209" s="5">
        <f>+'MBI DIRECTORIO'!K209</f>
        <v>30.066876971608828</v>
      </c>
      <c r="L209" s="5">
        <f>+'MBI DIRECTORIO'!L209</f>
        <v>6.5350367148125752</v>
      </c>
      <c r="M209" s="5">
        <f>+'MBI DIRECTORIO'!M209</f>
        <v>90.20063091482649</v>
      </c>
      <c r="N209" s="5">
        <f>+'MBI DIRECTORIO'!N209</f>
        <v>1.5721242860971936</v>
      </c>
      <c r="O209" s="5">
        <f>+'MBI DIRECTORIO'!O209</f>
        <v>0</v>
      </c>
      <c r="P209" s="5">
        <f>+'MBI DIRECTORIO'!P209</f>
        <v>0.12036576565431639</v>
      </c>
      <c r="Q209" s="5">
        <f>+'MBI DIRECTORIO'!Q209</f>
        <v>2.0707932489070755</v>
      </c>
      <c r="R209" s="5">
        <f>+'MBI DIRECTORIO'!R209</f>
        <v>0</v>
      </c>
      <c r="S209" s="5">
        <f>+'MBI DIRECTORIO'!S209</f>
        <v>0</v>
      </c>
      <c r="T209" s="5">
        <f>+'MBI DIRECTORIO'!T209</f>
        <v>0</v>
      </c>
      <c r="U209" s="5">
        <f>+'MBI DIRECTORIO'!U209</f>
        <v>0</v>
      </c>
      <c r="V209" s="5">
        <f>+'MBI DIRECTORIO'!V209</f>
        <v>0</v>
      </c>
      <c r="W209" s="5">
        <f>+'MBI DIRECTORIO'!W209</f>
        <v>0</v>
      </c>
      <c r="X209" s="5">
        <f>+'MBI DIRECTORIO'!X209</f>
        <v>0</v>
      </c>
      <c r="Y209" s="5">
        <f>+'MBI DIRECTORIO'!Y209</f>
        <v>94.01954951506454</v>
      </c>
      <c r="Z209" s="5">
        <f>+'MBI DIRECTORIO'!Z209</f>
        <v>5.5635299579459452E-2</v>
      </c>
      <c r="AA209" s="5">
        <f>+'MBI DIRECTORIO'!AA209</f>
        <v>0</v>
      </c>
      <c r="AB209" s="5" t="str">
        <f>+'MBI DIRECTORIO'!AG209</f>
        <v>COMPANHIA BRASILEIRA DE DISTRIBUIÇÃO</v>
      </c>
      <c r="AD209" t="str">
        <f t="shared" si="5"/>
        <v>INSERT INTO TABLA_PRESUPUESTO_COMERCIAL VALUES ('VSR','80130-C','14005146-18',2022,'Febrero',7.516719,'USD',601.337539,183.207656,0,30.066877,6.535037,90.200631,1.572124,0,0.120366,2.070793,0,0,0,0,0,0,0,94.01955,0.055635,0);</v>
      </c>
    </row>
    <row r="210" spans="1:30" x14ac:dyDescent="0.2">
      <c r="A210" t="str">
        <f>+'MBI DIRECTORIO'!A210</f>
        <v>VSR</v>
      </c>
      <c r="B210" t="str">
        <f>+'MBI DIRECTORIO'!B210</f>
        <v>80130-C</v>
      </c>
      <c r="C210" t="str">
        <f>+'MBI DIRECTORIO'!C210</f>
        <v>14005147-18</v>
      </c>
      <c r="D210">
        <f>+'MBI DIRECTORIO'!D210</f>
        <v>2022</v>
      </c>
      <c r="E210" t="str">
        <f>+'MBI DIRECTORIO'!E210</f>
        <v>Febrero</v>
      </c>
      <c r="F210" s="5">
        <f>+'MBI DIRECTORIO'!F210</f>
        <v>7.5167192429022069</v>
      </c>
      <c r="G210" t="str">
        <f>+'MBI DIRECTORIO'!G210</f>
        <v>USD</v>
      </c>
      <c r="H210" s="5">
        <f>+'MBI DIRECTORIO'!H210</f>
        <v>601.33753943217653</v>
      </c>
      <c r="I210" s="5">
        <f>+'MBI DIRECTORIO'!I210</f>
        <v>319.82306284413272</v>
      </c>
      <c r="J210" s="5">
        <f>+'MBI DIRECTORIO'!J210</f>
        <v>0</v>
      </c>
      <c r="K210" s="5">
        <f>+'MBI DIRECTORIO'!K210</f>
        <v>30.066876971608828</v>
      </c>
      <c r="L210" s="5">
        <f>+'MBI DIRECTORIO'!L210</f>
        <v>6.5350367148125752</v>
      </c>
      <c r="M210" s="5">
        <f>+'MBI DIRECTORIO'!M210</f>
        <v>90.20063091482649</v>
      </c>
      <c r="N210" s="5">
        <f>+'MBI DIRECTORIO'!N210</f>
        <v>1.5721242860971936</v>
      </c>
      <c r="O210" s="5">
        <f>+'MBI DIRECTORIO'!O210</f>
        <v>0</v>
      </c>
      <c r="P210" s="5">
        <f>+'MBI DIRECTORIO'!P210</f>
        <v>0.12036576565431639</v>
      </c>
      <c r="Q210" s="5">
        <f>+'MBI DIRECTORIO'!Q210</f>
        <v>2.0707932489070755</v>
      </c>
      <c r="R210" s="5">
        <f>+'MBI DIRECTORIO'!R210</f>
        <v>0</v>
      </c>
      <c r="S210" s="5">
        <f>+'MBI DIRECTORIO'!S210</f>
        <v>0</v>
      </c>
      <c r="T210" s="5">
        <f>+'MBI DIRECTORIO'!T210</f>
        <v>0</v>
      </c>
      <c r="U210" s="5">
        <f>+'MBI DIRECTORIO'!U210</f>
        <v>0</v>
      </c>
      <c r="V210" s="5">
        <f>+'MBI DIRECTORIO'!V210</f>
        <v>0</v>
      </c>
      <c r="W210" s="5">
        <f>+'MBI DIRECTORIO'!W210</f>
        <v>0</v>
      </c>
      <c r="X210" s="5">
        <f>+'MBI DIRECTORIO'!X210</f>
        <v>0</v>
      </c>
      <c r="Y210" s="5">
        <f>+'MBI DIRECTORIO'!Y210</f>
        <v>94.01954951506454</v>
      </c>
      <c r="Z210" s="5">
        <f>+'MBI DIRECTORIO'!Z210</f>
        <v>5.5635299579459452E-2</v>
      </c>
      <c r="AA210" s="5">
        <f>+'MBI DIRECTORIO'!AA210</f>
        <v>0</v>
      </c>
      <c r="AB210" s="5" t="str">
        <f>+'MBI DIRECTORIO'!AG210</f>
        <v>COMPANHIA BRASILEIRA DE DISTRIBUIÇÃO</v>
      </c>
      <c r="AD210" t="str">
        <f t="shared" si="5"/>
        <v>INSERT INTO TABLA_PRESUPUESTO_COMERCIAL VALUES ('VSR','80130-C','14005147-18',2022,'Febrero',7.516719,'USD',601.337539,319.823063,0,30.066877,6.535037,90.200631,1.572124,0,0.120366,2.070793,0,0,0,0,0,0,0,94.01955,0.055635,0);</v>
      </c>
    </row>
    <row r="211" spans="1:30" x14ac:dyDescent="0.2">
      <c r="A211" t="str">
        <f>+'MBI DIRECTORIO'!A211</f>
        <v>VSR</v>
      </c>
      <c r="B211" t="str">
        <f>+'MBI DIRECTORIO'!B211</f>
        <v>80130-C</v>
      </c>
      <c r="C211" t="str">
        <f>+'MBI DIRECTORIO'!C211</f>
        <v>14005148-16</v>
      </c>
      <c r="D211">
        <f>+'MBI DIRECTORIO'!D211</f>
        <v>2022</v>
      </c>
      <c r="E211" t="str">
        <f>+'MBI DIRECTORIO'!E211</f>
        <v>Febrero</v>
      </c>
      <c r="F211" s="5">
        <f>+'MBI DIRECTORIO'!F211</f>
        <v>7.5167192429022069</v>
      </c>
      <c r="G211" t="str">
        <f>+'MBI DIRECTORIO'!G211</f>
        <v>USD</v>
      </c>
      <c r="H211" s="5">
        <f>+'MBI DIRECTORIO'!H211</f>
        <v>601.33753943217653</v>
      </c>
      <c r="I211" s="5">
        <f>+'MBI DIRECTORIO'!I211</f>
        <v>95.489796584822614</v>
      </c>
      <c r="J211" s="5">
        <f>+'MBI DIRECTORIO'!J211</f>
        <v>0</v>
      </c>
      <c r="K211" s="5">
        <f>+'MBI DIRECTORIO'!K211</f>
        <v>30.066876971608828</v>
      </c>
      <c r="L211" s="5">
        <f>+'MBI DIRECTORIO'!L211</f>
        <v>6.5350367148125752</v>
      </c>
      <c r="M211" s="5">
        <f>+'MBI DIRECTORIO'!M211</f>
        <v>90.20063091482649</v>
      </c>
      <c r="N211" s="5">
        <f>+'MBI DIRECTORIO'!N211</f>
        <v>1.5721242860971936</v>
      </c>
      <c r="O211" s="5">
        <f>+'MBI DIRECTORIO'!O211</f>
        <v>0</v>
      </c>
      <c r="P211" s="5">
        <f>+'MBI DIRECTORIO'!P211</f>
        <v>0.12036576565431639</v>
      </c>
      <c r="Q211" s="5">
        <f>+'MBI DIRECTORIO'!Q211</f>
        <v>2.0707932489070755</v>
      </c>
      <c r="R211" s="5">
        <f>+'MBI DIRECTORIO'!R211</f>
        <v>0</v>
      </c>
      <c r="S211" s="5">
        <f>+'MBI DIRECTORIO'!S211</f>
        <v>0</v>
      </c>
      <c r="T211" s="5">
        <f>+'MBI DIRECTORIO'!T211</f>
        <v>0</v>
      </c>
      <c r="U211" s="5">
        <f>+'MBI DIRECTORIO'!U211</f>
        <v>0</v>
      </c>
      <c r="V211" s="5">
        <f>+'MBI DIRECTORIO'!V211</f>
        <v>0</v>
      </c>
      <c r="W211" s="5">
        <f>+'MBI DIRECTORIO'!W211</f>
        <v>0</v>
      </c>
      <c r="X211" s="5">
        <f>+'MBI DIRECTORIO'!X211</f>
        <v>0</v>
      </c>
      <c r="Y211" s="5">
        <f>+'MBI DIRECTORIO'!Y211</f>
        <v>94.01954951506454</v>
      </c>
      <c r="Z211" s="5">
        <f>+'MBI DIRECTORIO'!Z211</f>
        <v>5.5635299579459452E-2</v>
      </c>
      <c r="AA211" s="5">
        <f>+'MBI DIRECTORIO'!AA211</f>
        <v>0</v>
      </c>
      <c r="AB211" s="5" t="str">
        <f>+'MBI DIRECTORIO'!AG211</f>
        <v>COMPANHIA BRASILEIRA DE DISTRIBUIÇÃO</v>
      </c>
      <c r="AD211" t="str">
        <f t="shared" si="5"/>
        <v>INSERT INTO TABLA_PRESUPUESTO_COMERCIAL VALUES ('VSR','80130-C','14005148-16',2022,'Febrero',7.516719,'USD',601.337539,95.489797,0,30.066877,6.535037,90.200631,1.572124,0,0.120366,2.070793,0,0,0,0,0,0,0,94.01955,0.055635,0);</v>
      </c>
    </row>
    <row r="212" spans="1:30" x14ac:dyDescent="0.2">
      <c r="A212" t="str">
        <f>+'MBI DIRECTORIO'!A212</f>
        <v>VSR</v>
      </c>
      <c r="B212" t="str">
        <f>+'MBI DIRECTORIO'!B212</f>
        <v>80130-C</v>
      </c>
      <c r="C212" t="str">
        <f>+'MBI DIRECTORIO'!C212</f>
        <v>14005141-20</v>
      </c>
      <c r="D212">
        <f>+'MBI DIRECTORIO'!D212</f>
        <v>2022</v>
      </c>
      <c r="E212" t="str">
        <f>+'MBI DIRECTORIO'!E212</f>
        <v>Febrero</v>
      </c>
      <c r="F212" s="5">
        <f>+'MBI DIRECTORIO'!F212</f>
        <v>45.253717890941864</v>
      </c>
      <c r="G212" t="str">
        <f>+'MBI DIRECTORIO'!G212</f>
        <v>USD</v>
      </c>
      <c r="H212" s="5">
        <f>+'MBI DIRECTORIO'!H212</f>
        <v>2715.2230734565119</v>
      </c>
      <c r="I212" s="5">
        <f>+'MBI DIRECTORIO'!I212</f>
        <v>1124.4926335991422</v>
      </c>
      <c r="J212" s="5">
        <f>+'MBI DIRECTORIO'!J212</f>
        <v>0</v>
      </c>
      <c r="K212" s="5">
        <f>+'MBI DIRECTORIO'!K212</f>
        <v>135.7611536728256</v>
      </c>
      <c r="L212" s="5">
        <f>+'MBI DIRECTORIO'!L212</f>
        <v>39.343588385096119</v>
      </c>
      <c r="M212" s="5">
        <f>+'MBI DIRECTORIO'!M212</f>
        <v>407.28346101847677</v>
      </c>
      <c r="N212" s="5">
        <f>+'MBI DIRECTORIO'!N212</f>
        <v>9.4648298856871875</v>
      </c>
      <c r="O212" s="5">
        <f>+'MBI DIRECTORIO'!O212</f>
        <v>0</v>
      </c>
      <c r="P212" s="5">
        <f>+'MBI DIRECTORIO'!P212</f>
        <v>0.7246510381229252</v>
      </c>
      <c r="Q212" s="5">
        <f>+'MBI DIRECTORIO'!Q212</f>
        <v>9.3502654351161336</v>
      </c>
      <c r="R212" s="5">
        <f>+'MBI DIRECTORIO'!R212</f>
        <v>0</v>
      </c>
      <c r="S212" s="5">
        <f>+'MBI DIRECTORIO'!S212</f>
        <v>0</v>
      </c>
      <c r="T212" s="5">
        <f>+'MBI DIRECTORIO'!T212</f>
        <v>0</v>
      </c>
      <c r="U212" s="5">
        <f>+'MBI DIRECTORIO'!U212</f>
        <v>0</v>
      </c>
      <c r="V212" s="5">
        <f>+'MBI DIRECTORIO'!V212</f>
        <v>0</v>
      </c>
      <c r="W212" s="5">
        <f>+'MBI DIRECTORIO'!W212</f>
        <v>0</v>
      </c>
      <c r="X212" s="5">
        <f>+'MBI DIRECTORIO'!X212</f>
        <v>0</v>
      </c>
      <c r="Y212" s="5">
        <f>+'MBI DIRECTORIO'!Y212</f>
        <v>427.15815458915694</v>
      </c>
      <c r="Z212" s="5">
        <f>+'MBI DIRECTORIO'!Z212</f>
        <v>0.33494721175388859</v>
      </c>
      <c r="AA212" s="5">
        <f>+'MBI DIRECTORIO'!AA212</f>
        <v>0</v>
      </c>
      <c r="AB212" s="5" t="str">
        <f>+'MBI DIRECTORIO'!AG212</f>
        <v>COMPANHIA BRASILEIRA DE DISTRIBUIÇÃO</v>
      </c>
      <c r="AD212" t="str">
        <f t="shared" si="5"/>
        <v>INSERT INTO TABLA_PRESUPUESTO_COMERCIAL VALUES ('VSR','80130-C','14005141-20',2022,'Febrero',45.253718,'USD',2715.223073,1124.492634,0,135.761154,39.343588,407.283461,9.46483,0,0.724651,9.350265,0,0,0,0,0,0,0,427.158155,0.334947,0);</v>
      </c>
    </row>
    <row r="213" spans="1:30" x14ac:dyDescent="0.2">
      <c r="A213" t="str">
        <f>+'MBI DIRECTORIO'!A213</f>
        <v>VSR</v>
      </c>
      <c r="B213" t="str">
        <f>+'MBI DIRECTORIO'!B213</f>
        <v>80130-C</v>
      </c>
      <c r="C213" t="str">
        <f>+'MBI DIRECTORIO'!C213</f>
        <v>14005142-20</v>
      </c>
      <c r="D213">
        <f>+'MBI DIRECTORIO'!D213</f>
        <v>2022</v>
      </c>
      <c r="E213" t="str">
        <f>+'MBI DIRECTORIO'!E213</f>
        <v>Febrero</v>
      </c>
      <c r="F213" s="5">
        <f>+'MBI DIRECTORIO'!F213</f>
        <v>15.685398828301032</v>
      </c>
      <c r="G213" t="str">
        <f>+'MBI DIRECTORIO'!G213</f>
        <v>USD</v>
      </c>
      <c r="H213" s="5">
        <f>+'MBI DIRECTORIO'!H213</f>
        <v>941.12392969806194</v>
      </c>
      <c r="I213" s="5">
        <f>+'MBI DIRECTORIO'!I213</f>
        <v>394.57301097483571</v>
      </c>
      <c r="J213" s="5">
        <f>+'MBI DIRECTORIO'!J213</f>
        <v>0</v>
      </c>
      <c r="K213" s="5">
        <f>+'MBI DIRECTORIO'!K213</f>
        <v>47.056196484903097</v>
      </c>
      <c r="L213" s="5">
        <f>+'MBI DIRECTORIO'!L213</f>
        <v>13.636887838562975</v>
      </c>
      <c r="M213" s="5">
        <f>+'MBI DIRECTORIO'!M213</f>
        <v>141.16858945470929</v>
      </c>
      <c r="N213" s="5">
        <f>+'MBI DIRECTORIO'!N213</f>
        <v>3.2806062908864897</v>
      </c>
      <c r="O213" s="5">
        <f>+'MBI DIRECTORIO'!O213</f>
        <v>0</v>
      </c>
      <c r="P213" s="5">
        <f>+'MBI DIRECTORIO'!P213</f>
        <v>0.25117141914599694</v>
      </c>
      <c r="Q213" s="5">
        <f>+'MBI DIRECTORIO'!Q213</f>
        <v>3.2408970872563536</v>
      </c>
      <c r="R213" s="5">
        <f>+'MBI DIRECTORIO'!R213</f>
        <v>0</v>
      </c>
      <c r="S213" s="5">
        <f>+'MBI DIRECTORIO'!S213</f>
        <v>0</v>
      </c>
      <c r="T213" s="5">
        <f>+'MBI DIRECTORIO'!T213</f>
        <v>0</v>
      </c>
      <c r="U213" s="5">
        <f>+'MBI DIRECTORIO'!U213</f>
        <v>0</v>
      </c>
      <c r="V213" s="5">
        <f>+'MBI DIRECTORIO'!V213</f>
        <v>0</v>
      </c>
      <c r="W213" s="5">
        <f>+'MBI DIRECTORIO'!W213</f>
        <v>0</v>
      </c>
      <c r="X213" s="5">
        <f>+'MBI DIRECTORIO'!X213</f>
        <v>0</v>
      </c>
      <c r="Y213" s="5">
        <f>+'MBI DIRECTORIO'!Y213</f>
        <v>148.05736036183484</v>
      </c>
      <c r="Z213" s="5">
        <f>+'MBI DIRECTORIO'!Z213</f>
        <v>0.11609610983672916</v>
      </c>
      <c r="AA213" s="5">
        <f>+'MBI DIRECTORIO'!AA213</f>
        <v>0</v>
      </c>
      <c r="AB213" s="5" t="str">
        <f>+'MBI DIRECTORIO'!AG213</f>
        <v>COMPANHIA BRASILEIRA DE DISTRIBUIÇÃO</v>
      </c>
      <c r="AD213" t="str">
        <f t="shared" si="5"/>
        <v>INSERT INTO TABLA_PRESUPUESTO_COMERCIAL VALUES ('VSR','80130-C','14005142-20',2022,'Febrero',15.685399,'USD',941.12393,394.573011,0,47.056196,13.636888,141.168589,3.280606,0,0.251171,3.240897,0,0,0,0,0,0,0,148.05736,0.116096,0);</v>
      </c>
    </row>
    <row r="214" spans="1:30" x14ac:dyDescent="0.2">
      <c r="A214" t="str">
        <f>+'MBI DIRECTORIO'!A214</f>
        <v>VSR</v>
      </c>
      <c r="B214" t="str">
        <f>+'MBI DIRECTORIO'!B214</f>
        <v>80130-C</v>
      </c>
      <c r="C214" t="str">
        <f>+'MBI DIRECTORIO'!C214</f>
        <v>14005143-17</v>
      </c>
      <c r="D214">
        <f>+'MBI DIRECTORIO'!D214</f>
        <v>2022</v>
      </c>
      <c r="E214" t="str">
        <f>+'MBI DIRECTORIO'!E214</f>
        <v>Febrero</v>
      </c>
      <c r="F214" s="5">
        <f>+'MBI DIRECTORIO'!F214</f>
        <v>7.5934204596665156</v>
      </c>
      <c r="G214" t="str">
        <f>+'MBI DIRECTORIO'!G214</f>
        <v>USD</v>
      </c>
      <c r="H214" s="5">
        <f>+'MBI DIRECTORIO'!H214</f>
        <v>455.60522757999092</v>
      </c>
      <c r="I214" s="5">
        <f>+'MBI DIRECTORIO'!I214</f>
        <v>287.83773079032949</v>
      </c>
      <c r="J214" s="5">
        <f>+'MBI DIRECTORIO'!J214</f>
        <v>0</v>
      </c>
      <c r="K214" s="5">
        <f>+'MBI DIRECTORIO'!K214</f>
        <v>22.780261378999548</v>
      </c>
      <c r="L214" s="5">
        <f>+'MBI DIRECTORIO'!L214</f>
        <v>6.6017207629229082</v>
      </c>
      <c r="M214" s="5">
        <f>+'MBI DIRECTORIO'!M214</f>
        <v>68.340784136998636</v>
      </c>
      <c r="N214" s="5">
        <f>+'MBI DIRECTORIO'!N214</f>
        <v>1.588166370649206</v>
      </c>
      <c r="O214" s="5">
        <f>+'MBI DIRECTORIO'!O214</f>
        <v>0</v>
      </c>
      <c r="P214" s="5">
        <f>+'MBI DIRECTORIO'!P214</f>
        <v>0.12159398775282983</v>
      </c>
      <c r="Q214" s="5">
        <f>+'MBI DIRECTORIO'!Q214</f>
        <v>1.5689428441974527</v>
      </c>
      <c r="R214" s="5">
        <f>+'MBI DIRECTORIO'!R214</f>
        <v>0</v>
      </c>
      <c r="S214" s="5">
        <f>+'MBI DIRECTORIO'!S214</f>
        <v>0</v>
      </c>
      <c r="T214" s="5">
        <f>+'MBI DIRECTORIO'!T214</f>
        <v>0</v>
      </c>
      <c r="U214" s="5">
        <f>+'MBI DIRECTORIO'!U214</f>
        <v>0</v>
      </c>
      <c r="V214" s="5">
        <f>+'MBI DIRECTORIO'!V214</f>
        <v>0</v>
      </c>
      <c r="W214" s="5">
        <f>+'MBI DIRECTORIO'!W214</f>
        <v>0</v>
      </c>
      <c r="X214" s="5">
        <f>+'MBI DIRECTORIO'!X214</f>
        <v>0</v>
      </c>
      <c r="Y214" s="5">
        <f>+'MBI DIRECTORIO'!Y214</f>
        <v>71.675690346316145</v>
      </c>
      <c r="Z214" s="5">
        <f>+'MBI DIRECTORIO'!Z214</f>
        <v>5.6203006718025368E-2</v>
      </c>
      <c r="AA214" s="5">
        <f>+'MBI DIRECTORIO'!AA214</f>
        <v>0</v>
      </c>
      <c r="AB214" s="5" t="str">
        <f>+'MBI DIRECTORIO'!AG214</f>
        <v>COMPANHIA BRASILEIRA DE DISTRIBUIÇÃO</v>
      </c>
      <c r="AD214" t="str">
        <f t="shared" si="5"/>
        <v>INSERT INTO TABLA_PRESUPUESTO_COMERCIAL VALUES ('VSR','80130-C','14005143-17',2022,'Febrero',7.59342,'USD',455.605228,287.837731,0,22.780261,6.601721,68.340784,1.588166,0,0.121594,1.568943,0,0,0,0,0,0,0,71.67569,0.056203,0);</v>
      </c>
    </row>
    <row r="215" spans="1:30" x14ac:dyDescent="0.2">
      <c r="A215" t="str">
        <f>+'MBI DIRECTORIO'!A215</f>
        <v>VSR</v>
      </c>
      <c r="B215" t="str">
        <f>+'MBI DIRECTORIO'!B215</f>
        <v>80130-C</v>
      </c>
      <c r="C215" t="str">
        <f>+'MBI DIRECTORIO'!C215</f>
        <v>14005114-20</v>
      </c>
      <c r="D215">
        <f>+'MBI DIRECTORIO'!D215</f>
        <v>2022</v>
      </c>
      <c r="E215" t="str">
        <f>+'MBI DIRECTORIO'!E215</f>
        <v>Febrero</v>
      </c>
      <c r="F215" s="5">
        <f>+'MBI DIRECTORIO'!F215</f>
        <v>22.511807120324466</v>
      </c>
      <c r="G215" t="str">
        <f>+'MBI DIRECTORIO'!G215</f>
        <v>USD</v>
      </c>
      <c r="H215" s="5">
        <f>+'MBI DIRECTORIO'!H215</f>
        <v>1125.5903560162233</v>
      </c>
      <c r="I215" s="5">
        <f>+'MBI DIRECTORIO'!I215</f>
        <v>467.63423150884955</v>
      </c>
      <c r="J215" s="5">
        <f>+'MBI DIRECTORIO'!J215</f>
        <v>0</v>
      </c>
      <c r="K215" s="5">
        <f>+'MBI DIRECTORIO'!K215</f>
        <v>56.279517800811163</v>
      </c>
      <c r="L215" s="5">
        <f>+'MBI DIRECTORIO'!L215</f>
        <v>19.571768120382558</v>
      </c>
      <c r="M215" s="5">
        <f>+'MBI DIRECTORIO'!M215</f>
        <v>168.83855340243349</v>
      </c>
      <c r="N215" s="5">
        <f>+'MBI DIRECTORIO'!N215</f>
        <v>4.7083518160155746</v>
      </c>
      <c r="O215" s="5">
        <f>+'MBI DIRECTORIO'!O215</f>
        <v>0</v>
      </c>
      <c r="P215" s="5">
        <f>+'MBI DIRECTORIO'!P215</f>
        <v>0.36048318591369238</v>
      </c>
      <c r="Q215" s="5">
        <f>+'MBI DIRECTORIO'!Q215</f>
        <v>3.8761340469019556</v>
      </c>
      <c r="R215" s="5">
        <f>+'MBI DIRECTORIO'!R215</f>
        <v>0</v>
      </c>
      <c r="S215" s="5">
        <f>+'MBI DIRECTORIO'!S215</f>
        <v>0</v>
      </c>
      <c r="T215" s="5">
        <f>+'MBI DIRECTORIO'!T215</f>
        <v>0</v>
      </c>
      <c r="U215" s="5">
        <f>+'MBI DIRECTORIO'!U215</f>
        <v>0</v>
      </c>
      <c r="V215" s="5">
        <f>+'MBI DIRECTORIO'!V215</f>
        <v>0</v>
      </c>
      <c r="W215" s="5">
        <f>+'MBI DIRECTORIO'!W215</f>
        <v>0</v>
      </c>
      <c r="X215" s="5">
        <f>+'MBI DIRECTORIO'!X215</f>
        <v>0</v>
      </c>
      <c r="Y215" s="5">
        <f>+'MBI DIRECTORIO'!Y215</f>
        <v>177.95014449643384</v>
      </c>
      <c r="Z215" s="5">
        <f>+'MBI DIRECTORIO'!Z215</f>
        <v>0.1666220451690954</v>
      </c>
      <c r="AA215" s="5">
        <f>+'MBI DIRECTORIO'!AA215</f>
        <v>0</v>
      </c>
      <c r="AB215" s="5" t="str">
        <f>+'MBI DIRECTORIO'!AG215</f>
        <v>COMPANHIA BRASILEIRA DE DISTRIBUIÇÃO</v>
      </c>
      <c r="AD215" t="str">
        <f t="shared" si="5"/>
        <v>INSERT INTO TABLA_PRESUPUESTO_COMERCIAL VALUES ('VSR','80130-C','14005114-20',2022,'Febrero',22.511807,'USD',1125.590356,467.634232,0,56.279518,19.571768,168.838553,4.708352,0,0.360483,3.876134,0,0,0,0,0,0,0,177.950144,0.166622,0);</v>
      </c>
    </row>
    <row r="216" spans="1:30" x14ac:dyDescent="0.2">
      <c r="A216" t="str">
        <f>+'MBI DIRECTORIO'!A216</f>
        <v>VSR</v>
      </c>
      <c r="B216" t="str">
        <f>+'MBI DIRECTORIO'!B216</f>
        <v>80130-C</v>
      </c>
      <c r="C216" t="str">
        <f>+'MBI DIRECTORIO'!C216</f>
        <v>14005116-20</v>
      </c>
      <c r="D216">
        <f>+'MBI DIRECTORIO'!D216</f>
        <v>2022</v>
      </c>
      <c r="E216" t="str">
        <f>+'MBI DIRECTORIO'!E216</f>
        <v>Febrero</v>
      </c>
      <c r="F216" s="5">
        <f>+'MBI DIRECTORIO'!F216</f>
        <v>15.992203695358267</v>
      </c>
      <c r="G216" t="str">
        <f>+'MBI DIRECTORIO'!G216</f>
        <v>USD</v>
      </c>
      <c r="H216" s="5">
        <f>+'MBI DIRECTORIO'!H216</f>
        <v>799.61018476791332</v>
      </c>
      <c r="I216" s="5">
        <f>+'MBI DIRECTORIO'!I216</f>
        <v>327.82106784466737</v>
      </c>
      <c r="J216" s="5">
        <f>+'MBI DIRECTORIO'!J216</f>
        <v>0</v>
      </c>
      <c r="K216" s="5">
        <f>+'MBI DIRECTORIO'!K216</f>
        <v>39.980509238395669</v>
      </c>
      <c r="L216" s="5">
        <f>+'MBI DIRECTORIO'!L216</f>
        <v>13.903624031004306</v>
      </c>
      <c r="M216" s="5">
        <f>+'MBI DIRECTORIO'!M216</f>
        <v>119.94152771518701</v>
      </c>
      <c r="N216" s="5">
        <f>+'MBI DIRECTORIO'!N216</f>
        <v>3.3447746290945393</v>
      </c>
      <c r="O216" s="5">
        <f>+'MBI DIRECTORIO'!O216</f>
        <v>0</v>
      </c>
      <c r="P216" s="5">
        <f>+'MBI DIRECTORIO'!P216</f>
        <v>0.25608430754005068</v>
      </c>
      <c r="Q216" s="5">
        <f>+'MBI DIRECTORIO'!Q216</f>
        <v>2.753573931104115</v>
      </c>
      <c r="R216" s="5">
        <f>+'MBI DIRECTORIO'!R216</f>
        <v>0</v>
      </c>
      <c r="S216" s="5">
        <f>+'MBI DIRECTORIO'!S216</f>
        <v>0</v>
      </c>
      <c r="T216" s="5">
        <f>+'MBI DIRECTORIO'!T216</f>
        <v>0</v>
      </c>
      <c r="U216" s="5">
        <f>+'MBI DIRECTORIO'!U216</f>
        <v>0</v>
      </c>
      <c r="V216" s="5">
        <f>+'MBI DIRECTORIO'!V216</f>
        <v>0</v>
      </c>
      <c r="W216" s="5">
        <f>+'MBI DIRECTORIO'!W216</f>
        <v>0</v>
      </c>
      <c r="X216" s="5">
        <f>+'MBI DIRECTORIO'!X216</f>
        <v>0</v>
      </c>
      <c r="Y216" s="5">
        <f>+'MBI DIRECTORIO'!Y216</f>
        <v>126.41432752131671</v>
      </c>
      <c r="Z216" s="5">
        <f>+'MBI DIRECTORIO'!Z216</f>
        <v>0.11836693839099281</v>
      </c>
      <c r="AA216" s="5">
        <f>+'MBI DIRECTORIO'!AA216</f>
        <v>0</v>
      </c>
      <c r="AB216" s="5" t="str">
        <f>+'MBI DIRECTORIO'!AG216</f>
        <v>COMPANHIA BRASILEIRA DE DISTRIBUIÇÃO</v>
      </c>
      <c r="AD216" t="str">
        <f t="shared" si="5"/>
        <v>INSERT INTO TABLA_PRESUPUESTO_COMERCIAL VALUES ('VSR','80130-C','14005116-20',2022,'Febrero',15.992204,'USD',799.610185,327.821068,0,39.980509,13.903624,119.941528,3.344775,0,0.256084,2.753574,0,0,0,0,0,0,0,126.414328,0.118367,0);</v>
      </c>
    </row>
    <row r="217" spans="1:30" x14ac:dyDescent="0.2">
      <c r="A217" t="str">
        <f>+'MBI DIRECTORIO'!A217</f>
        <v>VSR</v>
      </c>
      <c r="B217" t="str">
        <f>+'MBI DIRECTORIO'!B217</f>
        <v>80130-C</v>
      </c>
      <c r="C217" t="str">
        <f>+'MBI DIRECTORIO'!C217</f>
        <v>14005115-20</v>
      </c>
      <c r="D217">
        <f>+'MBI DIRECTORIO'!D217</f>
        <v>2022</v>
      </c>
      <c r="E217" t="str">
        <f>+'MBI DIRECTORIO'!E217</f>
        <v>Febrero</v>
      </c>
      <c r="F217" s="5">
        <f>+'MBI DIRECTORIO'!F217</f>
        <v>24.390986931050019</v>
      </c>
      <c r="G217" t="str">
        <f>+'MBI DIRECTORIO'!G217</f>
        <v>USD</v>
      </c>
      <c r="H217" s="5">
        <f>+'MBI DIRECTORIO'!H217</f>
        <v>1219.549346552501</v>
      </c>
      <c r="I217" s="5">
        <f>+'MBI DIRECTORIO'!I217</f>
        <v>480.7646957297622</v>
      </c>
      <c r="J217" s="5">
        <f>+'MBI DIRECTORIO'!J217</f>
        <v>0</v>
      </c>
      <c r="K217" s="5">
        <f>+'MBI DIRECTORIO'!K217</f>
        <v>60.97746732762505</v>
      </c>
      <c r="L217" s="5">
        <f>+'MBI DIRECTORIO'!L217</f>
        <v>21.205527299085702</v>
      </c>
      <c r="M217" s="5">
        <f>+'MBI DIRECTORIO'!M217</f>
        <v>182.93240198287515</v>
      </c>
      <c r="N217" s="5">
        <f>+'MBI DIRECTORIO'!N217</f>
        <v>5.1013828875398728</v>
      </c>
      <c r="O217" s="5">
        <f>+'MBI DIRECTORIO'!O217</f>
        <v>0</v>
      </c>
      <c r="P217" s="5">
        <f>+'MBI DIRECTORIO'!P217</f>
        <v>0.39057462732727155</v>
      </c>
      <c r="Q217" s="5">
        <f>+'MBI DIRECTORIO'!Q217</f>
        <v>4.1996954920436869</v>
      </c>
      <c r="R217" s="5">
        <f>+'MBI DIRECTORIO'!R217</f>
        <v>0</v>
      </c>
      <c r="S217" s="5">
        <f>+'MBI DIRECTORIO'!S217</f>
        <v>0</v>
      </c>
      <c r="T217" s="5">
        <f>+'MBI DIRECTORIO'!T217</f>
        <v>0</v>
      </c>
      <c r="U217" s="5">
        <f>+'MBI DIRECTORIO'!U217</f>
        <v>0</v>
      </c>
      <c r="V217" s="5">
        <f>+'MBI DIRECTORIO'!V217</f>
        <v>0</v>
      </c>
      <c r="W217" s="5">
        <f>+'MBI DIRECTORIO'!W217</f>
        <v>0</v>
      </c>
      <c r="X217" s="5">
        <f>+'MBI DIRECTORIO'!X217</f>
        <v>0</v>
      </c>
      <c r="Y217" s="5">
        <f>+'MBI DIRECTORIO'!Y217</f>
        <v>192.80458585984994</v>
      </c>
      <c r="Z217" s="5">
        <f>+'MBI DIRECTORIO'!Z217</f>
        <v>0.18053087006396026</v>
      </c>
      <c r="AA217" s="5">
        <f>+'MBI DIRECTORIO'!AA217</f>
        <v>0</v>
      </c>
      <c r="AB217" s="5" t="str">
        <f>+'MBI DIRECTORIO'!AG217</f>
        <v>COMPANHIA BRASILEIRA DE DISTRIBUIÇÃO</v>
      </c>
      <c r="AD217" t="str">
        <f t="shared" si="5"/>
        <v>INSERT INTO TABLA_PRESUPUESTO_COMERCIAL VALUES ('VSR','80130-C','14005115-20',2022,'Febrero',24.390987,'USD',1219.549347,480.764696,0,60.977467,21.205527,182.932402,5.101383,0,0.390575,4.199695,0,0,0,0,0,0,0,192.804586,0.180531,0);</v>
      </c>
    </row>
    <row r="218" spans="1:30" x14ac:dyDescent="0.2">
      <c r="A218" t="str">
        <f>+'MBI DIRECTORIO'!A218</f>
        <v>VSR</v>
      </c>
      <c r="B218" t="str">
        <f>+'MBI DIRECTORIO'!B218</f>
        <v>80130-C</v>
      </c>
      <c r="C218" t="str">
        <f>+'MBI DIRECTORIO'!C218</f>
        <v>14005122-18</v>
      </c>
      <c r="D218">
        <f>+'MBI DIRECTORIO'!D218</f>
        <v>2022</v>
      </c>
      <c r="E218" t="str">
        <f>+'MBI DIRECTORIO'!E218</f>
        <v>Febrero</v>
      </c>
      <c r="F218" s="5">
        <f>+'MBI DIRECTORIO'!F218</f>
        <v>3.1502285456769457</v>
      </c>
      <c r="G218" t="str">
        <f>+'MBI DIRECTORIO'!G218</f>
        <v>USD</v>
      </c>
      <c r="H218" s="5">
        <f>+'MBI DIRECTORIO'!H218</f>
        <v>330.7739972960793</v>
      </c>
      <c r="I218" s="5">
        <f>+'MBI DIRECTORIO'!I218</f>
        <v>149.92713627848332</v>
      </c>
      <c r="J218" s="5">
        <f>+'MBI DIRECTORIO'!J218</f>
        <v>0</v>
      </c>
      <c r="K218" s="5">
        <f>+'MBI DIRECTORIO'!K218</f>
        <v>16.538699864803966</v>
      </c>
      <c r="L218" s="5">
        <f>+'MBI DIRECTORIO'!L218</f>
        <v>2.7388091188172239</v>
      </c>
      <c r="M218" s="5">
        <f>+'MBI DIRECTORIO'!M218</f>
        <v>49.616099594411892</v>
      </c>
      <c r="N218" s="5">
        <f>+'MBI DIRECTORIO'!N218</f>
        <v>0.65887132981478602</v>
      </c>
      <c r="O218" s="5">
        <f>+'MBI DIRECTORIO'!O218</f>
        <v>0</v>
      </c>
      <c r="P218" s="5">
        <f>+'MBI DIRECTORIO'!P218</f>
        <v>5.0444836188944554E-2</v>
      </c>
      <c r="Q218" s="5">
        <f>+'MBI DIRECTORIO'!Q218</f>
        <v>1.139068352794868</v>
      </c>
      <c r="R218" s="5">
        <f>+'MBI DIRECTORIO'!R218</f>
        <v>0</v>
      </c>
      <c r="S218" s="5">
        <f>+'MBI DIRECTORIO'!S218</f>
        <v>0</v>
      </c>
      <c r="T218" s="5">
        <f>+'MBI DIRECTORIO'!T218</f>
        <v>0</v>
      </c>
      <c r="U218" s="5">
        <f>+'MBI DIRECTORIO'!U218</f>
        <v>0</v>
      </c>
      <c r="V218" s="5">
        <f>+'MBI DIRECTORIO'!V218</f>
        <v>0</v>
      </c>
      <c r="W218" s="5">
        <f>+'MBI DIRECTORIO'!W218</f>
        <v>0</v>
      </c>
      <c r="X218" s="5">
        <f>+'MBI DIRECTORIO'!X218</f>
        <v>0</v>
      </c>
      <c r="Y218" s="5">
        <f>+'MBI DIRECTORIO'!Y218</f>
        <v>51.487800656401589</v>
      </c>
      <c r="Z218" s="5">
        <f>+'MBI DIRECTORIO'!Z218</f>
        <v>2.3316543191099992E-2</v>
      </c>
      <c r="AA218" s="5">
        <f>+'MBI DIRECTORIO'!AA218</f>
        <v>0</v>
      </c>
      <c r="AB218" s="5" t="str">
        <f>+'MBI DIRECTORIO'!AG218</f>
        <v>COMPANHIA BRASILEIRA DE DISTRIBUIÇÃO</v>
      </c>
      <c r="AD218" t="str">
        <f t="shared" si="5"/>
        <v>INSERT INTO TABLA_PRESUPUESTO_COMERCIAL VALUES ('VSR','80130-C','14005122-18',2022,'Febrero',3.150229,'USD',330.773997,149.927136,0,16.5387,2.738809,49.6161,0.658871,0,0.050445,1.139068,0,0,0,0,0,0,0,51.487801,0.023317,0);</v>
      </c>
    </row>
    <row r="219" spans="1:30" x14ac:dyDescent="0.2">
      <c r="A219" t="str">
        <f>+'MBI DIRECTORIO'!A219</f>
        <v>VSR</v>
      </c>
      <c r="B219" t="str">
        <f>+'MBI DIRECTORIO'!B219</f>
        <v>80130-C</v>
      </c>
      <c r="C219" t="str">
        <f>+'MBI DIRECTORIO'!C219</f>
        <v>14005113-20</v>
      </c>
      <c r="D219">
        <f>+'MBI DIRECTORIO'!D219</f>
        <v>2022</v>
      </c>
      <c r="E219" t="str">
        <f>+'MBI DIRECTORIO'!E219</f>
        <v>Febrero</v>
      </c>
      <c r="F219" s="5">
        <f>+'MBI DIRECTORIO'!F219</f>
        <v>40.80504731861199</v>
      </c>
      <c r="G219" t="str">
        <f>+'MBI DIRECTORIO'!G219</f>
        <v>USD</v>
      </c>
      <c r="H219" s="5">
        <f>+'MBI DIRECTORIO'!H219</f>
        <v>1509.7867507886435</v>
      </c>
      <c r="I219" s="5">
        <f>+'MBI DIRECTORIO'!I219</f>
        <v>705.82485033020475</v>
      </c>
      <c r="J219" s="5">
        <f>+'MBI DIRECTORIO'!J219</f>
        <v>0</v>
      </c>
      <c r="K219" s="5">
        <f>+'MBI DIRECTORIO'!K219</f>
        <v>75.489337539432185</v>
      </c>
      <c r="L219" s="5">
        <f>+'MBI DIRECTORIO'!L219</f>
        <v>35.475913594696848</v>
      </c>
      <c r="M219" s="5">
        <f>+'MBI DIRECTORIO'!M219</f>
        <v>226.46801261829654</v>
      </c>
      <c r="N219" s="5">
        <f>+'MBI DIRECTORIO'!N219</f>
        <v>8.5343889816704817</v>
      </c>
      <c r="O219" s="5">
        <f>+'MBI DIRECTORIO'!O219</f>
        <v>0</v>
      </c>
      <c r="P219" s="5">
        <f>+'MBI DIRECTORIO'!P219</f>
        <v>0.65341415640914624</v>
      </c>
      <c r="Q219" s="5">
        <f>+'MBI DIRECTORIO'!Q219</f>
        <v>5.1991701927916942</v>
      </c>
      <c r="R219" s="5">
        <f>+'MBI DIRECTORIO'!R219</f>
        <v>0</v>
      </c>
      <c r="S219" s="5">
        <f>+'MBI DIRECTORIO'!S219</f>
        <v>0</v>
      </c>
      <c r="T219" s="5">
        <f>+'MBI DIRECTORIO'!T219</f>
        <v>0</v>
      </c>
      <c r="U219" s="5">
        <f>+'MBI DIRECTORIO'!U219</f>
        <v>0</v>
      </c>
      <c r="V219" s="5">
        <f>+'MBI DIRECTORIO'!V219</f>
        <v>0</v>
      </c>
      <c r="W219" s="5">
        <f>+'MBI DIRECTORIO'!W219</f>
        <v>0</v>
      </c>
      <c r="X219" s="5">
        <f>+'MBI DIRECTORIO'!X219</f>
        <v>0</v>
      </c>
      <c r="Y219" s="5">
        <f>+'MBI DIRECTORIO'!Y219</f>
        <v>241.15700614688492</v>
      </c>
      <c r="Z219" s="5">
        <f>+'MBI DIRECTORIO'!Z219</f>
        <v>0.30202019771706567</v>
      </c>
      <c r="AA219" s="5">
        <f>+'MBI DIRECTORIO'!AA219</f>
        <v>0</v>
      </c>
      <c r="AB219" s="5" t="str">
        <f>+'MBI DIRECTORIO'!AG219</f>
        <v>COMPANHIA BRASILEIRA DE DISTRIBUIÇÃO</v>
      </c>
      <c r="AD219" t="str">
        <f t="shared" si="5"/>
        <v>INSERT INTO TABLA_PRESUPUESTO_COMERCIAL VALUES ('VSR','80130-C','14005113-20',2022,'Febrero',40.805047,'USD',1509.786751,705.82485,0,75.489338,35.475914,226.468013,8.534389,0,0.653414,5.19917,0,0,0,0,0,0,0,241.157006,0.30202,0);</v>
      </c>
    </row>
    <row r="220" spans="1:30" x14ac:dyDescent="0.2">
      <c r="A220" t="str">
        <f>+'MBI DIRECTORIO'!A220</f>
        <v>VSR</v>
      </c>
      <c r="B220" t="str">
        <f>+'MBI DIRECTORIO'!B220</f>
        <v>80130-C</v>
      </c>
      <c r="C220" t="str">
        <f>+'MBI DIRECTORIO'!C220</f>
        <v>14005107-20</v>
      </c>
      <c r="D220">
        <f>+'MBI DIRECTORIO'!D220</f>
        <v>2022</v>
      </c>
      <c r="E220" t="str">
        <f>+'MBI DIRECTORIO'!E220</f>
        <v>Febrero</v>
      </c>
      <c r="F220" s="5">
        <f>+'MBI DIRECTORIO'!F220</f>
        <v>77.139509431532858</v>
      </c>
      <c r="G220" t="str">
        <f>+'MBI DIRECTORIO'!G220</f>
        <v>USD</v>
      </c>
      <c r="H220" s="5">
        <f>+'MBI DIRECTORIO'!H220</f>
        <v>2854.1618489667158</v>
      </c>
      <c r="I220" s="5">
        <f>+'MBI DIRECTORIO'!I220</f>
        <v>1226.3951106256968</v>
      </c>
      <c r="J220" s="5">
        <f>+'MBI DIRECTORIO'!J220</f>
        <v>0</v>
      </c>
      <c r="K220" s="5">
        <f>+'MBI DIRECTORIO'!K220</f>
        <v>142.7080924483358</v>
      </c>
      <c r="L220" s="5">
        <f>+'MBI DIRECTORIO'!L220</f>
        <v>67.065099813820012</v>
      </c>
      <c r="M220" s="5">
        <f>+'MBI DIRECTORIO'!M220</f>
        <v>428.12427734500733</v>
      </c>
      <c r="N220" s="5">
        <f>+'MBI DIRECTORIO'!N220</f>
        <v>16.133753606595107</v>
      </c>
      <c r="O220" s="5">
        <f>+'MBI DIRECTORIO'!O220</f>
        <v>0</v>
      </c>
      <c r="P220" s="5">
        <f>+'MBI DIRECTORIO'!P220</f>
        <v>1.235240510504938</v>
      </c>
      <c r="Q220" s="5">
        <f>+'MBI DIRECTORIO'!Q220</f>
        <v>9.8287213096813968</v>
      </c>
      <c r="R220" s="5">
        <f>+'MBI DIRECTORIO'!R220</f>
        <v>0</v>
      </c>
      <c r="S220" s="5">
        <f>+'MBI DIRECTORIO'!S220</f>
        <v>0</v>
      </c>
      <c r="T220" s="5">
        <f>+'MBI DIRECTORIO'!T220</f>
        <v>0</v>
      </c>
      <c r="U220" s="5">
        <f>+'MBI DIRECTORIO'!U220</f>
        <v>0</v>
      </c>
      <c r="V220" s="5">
        <f>+'MBI DIRECTORIO'!V220</f>
        <v>0</v>
      </c>
      <c r="W220" s="5">
        <f>+'MBI DIRECTORIO'!W220</f>
        <v>0</v>
      </c>
      <c r="X220" s="5">
        <f>+'MBI DIRECTORIO'!X220</f>
        <v>0</v>
      </c>
      <c r="Y220" s="5">
        <f>+'MBI DIRECTORIO'!Y220</f>
        <v>455.89294395114649</v>
      </c>
      <c r="Z220" s="5">
        <f>+'MBI DIRECTORIO'!Z220</f>
        <v>0.57095117935771811</v>
      </c>
      <c r="AA220" s="5">
        <f>+'MBI DIRECTORIO'!AA220</f>
        <v>0</v>
      </c>
      <c r="AB220" s="5" t="str">
        <f>+'MBI DIRECTORIO'!AG220</f>
        <v>COMPANHIA BRASILEIRA DE DISTRIBUIÇÃO</v>
      </c>
      <c r="AD220" t="str">
        <f t="shared" si="5"/>
        <v>INSERT INTO TABLA_PRESUPUESTO_COMERCIAL VALUES ('VSR','80130-C','14005107-20',2022,'Febrero',77.139509,'USD',2854.161849,1226.395111,0,142.708092,67.0651,428.124277,16.133754,0,1.235241,9.828721,0,0,0,0,0,0,0,455.892944,0.570951,0);</v>
      </c>
    </row>
    <row r="221" spans="1:30" x14ac:dyDescent="0.2">
      <c r="A221" t="str">
        <f>+'MBI DIRECTORIO'!A221</f>
        <v>VSR</v>
      </c>
      <c r="B221" t="str">
        <f>+'MBI DIRECTORIO'!B221</f>
        <v>80130-C</v>
      </c>
      <c r="C221" t="str">
        <f>+'MBI DIRECTORIO'!C221</f>
        <v>14005111-20</v>
      </c>
      <c r="D221">
        <f>+'MBI DIRECTORIO'!D221</f>
        <v>2022</v>
      </c>
      <c r="E221" t="str">
        <f>+'MBI DIRECTORIO'!E221</f>
        <v>Febrero</v>
      </c>
      <c r="F221" s="5">
        <f>+'MBI DIRECTORIO'!F221</f>
        <v>42.777364321122775</v>
      </c>
      <c r="G221" t="str">
        <f>+'MBI DIRECTORIO'!G221</f>
        <v>USD</v>
      </c>
      <c r="H221" s="5">
        <f>+'MBI DIRECTORIO'!H221</f>
        <v>1582.7624798815427</v>
      </c>
      <c r="I221" s="5">
        <f>+'MBI DIRECTORIO'!I221</f>
        <v>717.6960734686005</v>
      </c>
      <c r="J221" s="5">
        <f>+'MBI DIRECTORIO'!J221</f>
        <v>0</v>
      </c>
      <c r="K221" s="5">
        <f>+'MBI DIRECTORIO'!K221</f>
        <v>79.138123994077134</v>
      </c>
      <c r="L221" s="5">
        <f>+'MBI DIRECTORIO'!L221</f>
        <v>37.190646260391105</v>
      </c>
      <c r="M221" s="5">
        <f>+'MBI DIRECTORIO'!M221</f>
        <v>237.41437198223139</v>
      </c>
      <c r="N221" s="5">
        <f>+'MBI DIRECTORIO'!N221</f>
        <v>8.9468997272936512</v>
      </c>
      <c r="O221" s="5">
        <f>+'MBI DIRECTORIO'!O221</f>
        <v>0</v>
      </c>
      <c r="P221" s="5">
        <f>+'MBI DIRECTORIO'!P221</f>
        <v>0.6849970103709202</v>
      </c>
      <c r="Q221" s="5">
        <f>+'MBI DIRECTORIO'!Q221</f>
        <v>5.4504727262778667</v>
      </c>
      <c r="R221" s="5">
        <f>+'MBI DIRECTORIO'!R221</f>
        <v>0</v>
      </c>
      <c r="S221" s="5">
        <f>+'MBI DIRECTORIO'!S221</f>
        <v>0</v>
      </c>
      <c r="T221" s="5">
        <f>+'MBI DIRECTORIO'!T221</f>
        <v>0</v>
      </c>
      <c r="U221" s="5">
        <f>+'MBI DIRECTORIO'!U221</f>
        <v>0</v>
      </c>
      <c r="V221" s="5">
        <f>+'MBI DIRECTORIO'!V221</f>
        <v>0</v>
      </c>
      <c r="W221" s="5">
        <f>+'MBI DIRECTORIO'!W221</f>
        <v>0</v>
      </c>
      <c r="X221" s="5">
        <f>+'MBI DIRECTORIO'!X221</f>
        <v>0</v>
      </c>
      <c r="Y221" s="5">
        <f>+'MBI DIRECTORIO'!Y221</f>
        <v>252.81335982745401</v>
      </c>
      <c r="Z221" s="5">
        <f>+'MBI DIRECTORIO'!Z221</f>
        <v>0.31661838128018915</v>
      </c>
      <c r="AA221" s="5">
        <f>+'MBI DIRECTORIO'!AA221</f>
        <v>0</v>
      </c>
      <c r="AB221" s="5" t="str">
        <f>+'MBI DIRECTORIO'!AG221</f>
        <v>COMPANHIA BRASILEIRA DE DISTRIBUIÇÃO</v>
      </c>
      <c r="AD221" t="str">
        <f t="shared" si="5"/>
        <v>INSERT INTO TABLA_PRESUPUESTO_COMERCIAL VALUES ('VSR','80130-C','14005111-20',2022,'Febrero',42.777364,'USD',1582.76248,717.696073,0,79.138124,37.190646,237.414372,8.9469,0,0.684997,5.450473,0,0,0,0,0,0,0,252.81336,0.316618,0);</v>
      </c>
    </row>
    <row r="222" spans="1:30" x14ac:dyDescent="0.2">
      <c r="A222" t="str">
        <f>+'MBI DIRECTORIO'!A222</f>
        <v>VSR</v>
      </c>
      <c r="B222" t="str">
        <f>+'MBI DIRECTORIO'!B222</f>
        <v>80130-C</v>
      </c>
      <c r="C222" t="str">
        <f>+'MBI DIRECTORIO'!C222</f>
        <v>14005109-20</v>
      </c>
      <c r="D222">
        <f>+'MBI DIRECTORIO'!D222</f>
        <v>2022</v>
      </c>
      <c r="E222" t="str">
        <f>+'MBI DIRECTORIO'!E222</f>
        <v>Febrero</v>
      </c>
      <c r="F222" s="5">
        <f>+'MBI DIRECTORIO'!F222</f>
        <v>30.023047704886366</v>
      </c>
      <c r="G222" t="str">
        <f>+'MBI DIRECTORIO'!G222</f>
        <v>USD</v>
      </c>
      <c r="H222" s="5">
        <f>+'MBI DIRECTORIO'!H222</f>
        <v>1110.8527650807955</v>
      </c>
      <c r="I222" s="5">
        <f>+'MBI DIRECTORIO'!I222</f>
        <v>401.31044316604169</v>
      </c>
      <c r="J222" s="5">
        <f>+'MBI DIRECTORIO'!J222</f>
        <v>0</v>
      </c>
      <c r="K222" s="5">
        <f>+'MBI DIRECTORIO'!K222</f>
        <v>55.54263825403978</v>
      </c>
      <c r="L222" s="5">
        <f>+'MBI DIRECTORIO'!L222</f>
        <v>26.10204168890154</v>
      </c>
      <c r="M222" s="5">
        <f>+'MBI DIRECTORIO'!M222</f>
        <v>166.62791476211933</v>
      </c>
      <c r="N222" s="5">
        <f>+'MBI DIRECTORIO'!N222</f>
        <v>6.2793302389304824</v>
      </c>
      <c r="O222" s="5">
        <f>+'MBI DIRECTORIO'!O222</f>
        <v>0</v>
      </c>
      <c r="P222" s="5">
        <f>+'MBI DIRECTORIO'!P222</f>
        <v>0.48076122141811495</v>
      </c>
      <c r="Q222" s="5">
        <f>+'MBI DIRECTORIO'!Q222</f>
        <v>3.8253830097339523</v>
      </c>
      <c r="R222" s="5">
        <f>+'MBI DIRECTORIO'!R222</f>
        <v>0</v>
      </c>
      <c r="S222" s="5">
        <f>+'MBI DIRECTORIO'!S222</f>
        <v>0</v>
      </c>
      <c r="T222" s="5">
        <f>+'MBI DIRECTORIO'!T222</f>
        <v>0</v>
      </c>
      <c r="U222" s="5">
        <f>+'MBI DIRECTORIO'!U222</f>
        <v>0</v>
      </c>
      <c r="V222" s="5">
        <f>+'MBI DIRECTORIO'!V222</f>
        <v>0</v>
      </c>
      <c r="W222" s="5">
        <f>+'MBI DIRECTORIO'!W222</f>
        <v>0</v>
      </c>
      <c r="X222" s="5">
        <f>+'MBI DIRECTORIO'!X222</f>
        <v>0</v>
      </c>
      <c r="Y222" s="5">
        <f>+'MBI DIRECTORIO'!Y222</f>
        <v>177.4356060264405</v>
      </c>
      <c r="Z222" s="5">
        <f>+'MBI DIRECTORIO'!Z222</f>
        <v>0.22221679423865731</v>
      </c>
      <c r="AA222" s="5">
        <f>+'MBI DIRECTORIO'!AA222</f>
        <v>0</v>
      </c>
      <c r="AB222" s="5" t="str">
        <f>+'MBI DIRECTORIO'!AG222</f>
        <v>COMPANHIA BRASILEIRA DE DISTRIBUIÇÃO</v>
      </c>
      <c r="AD222" t="str">
        <f t="shared" si="5"/>
        <v>INSERT INTO TABLA_PRESUPUESTO_COMERCIAL VALUES ('VSR','80130-C','14005109-20',2022,'Febrero',30.023048,'USD',1110.852765,401.310443,0,55.542638,26.102042,166.627915,6.27933,0,0.480761,3.825383,0,0,0,0,0,0,0,177.435606,0.222217,0);</v>
      </c>
    </row>
    <row r="223" spans="1:30" x14ac:dyDescent="0.2">
      <c r="A223" t="str">
        <f>+'MBI DIRECTORIO'!A223</f>
        <v>VSR</v>
      </c>
      <c r="B223" t="str">
        <f>+'MBI DIRECTORIO'!B223</f>
        <v>80130-C</v>
      </c>
      <c r="C223" t="str">
        <f>+'MBI DIRECTORIO'!C223</f>
        <v>14005112-20</v>
      </c>
      <c r="D223">
        <f>+'MBI DIRECTORIO'!D223</f>
        <v>2022</v>
      </c>
      <c r="E223" t="str">
        <f>+'MBI DIRECTORIO'!E223</f>
        <v>Febrero</v>
      </c>
      <c r="F223" s="5">
        <f>+'MBI DIRECTORIO'!F223</f>
        <v>47.554754393871107</v>
      </c>
      <c r="G223" t="str">
        <f>+'MBI DIRECTORIO'!G223</f>
        <v>USD</v>
      </c>
      <c r="H223" s="5">
        <f>+'MBI DIRECTORIO'!H223</f>
        <v>1759.5259125732309</v>
      </c>
      <c r="I223" s="5">
        <f>+'MBI DIRECTORIO'!I223</f>
        <v>831.45718907122125</v>
      </c>
      <c r="J223" s="5">
        <f>+'MBI DIRECTORIO'!J223</f>
        <v>0</v>
      </c>
      <c r="K223" s="5">
        <f>+'MBI DIRECTORIO'!K223</f>
        <v>87.976295628661546</v>
      </c>
      <c r="L223" s="5">
        <f>+'MBI DIRECTORIO'!L223</f>
        <v>41.34410982840609</v>
      </c>
      <c r="M223" s="5">
        <f>+'MBI DIRECTORIO'!M223</f>
        <v>263.92888688598464</v>
      </c>
      <c r="N223" s="5">
        <f>+'MBI DIRECTORIO'!N223</f>
        <v>9.9460924222475509</v>
      </c>
      <c r="O223" s="5">
        <f>+'MBI DIRECTORIO'!O223</f>
        <v>0</v>
      </c>
      <c r="P223" s="5">
        <f>+'MBI DIRECTORIO'!P223</f>
        <v>0.76149770107832815</v>
      </c>
      <c r="Q223" s="5">
        <f>+'MBI DIRECTORIO'!Q223</f>
        <v>6.0591833073888157</v>
      </c>
      <c r="R223" s="5">
        <f>+'MBI DIRECTORIO'!R223</f>
        <v>0</v>
      </c>
      <c r="S223" s="5">
        <f>+'MBI DIRECTORIO'!S223</f>
        <v>0</v>
      </c>
      <c r="T223" s="5">
        <f>+'MBI DIRECTORIO'!T223</f>
        <v>0</v>
      </c>
      <c r="U223" s="5">
        <f>+'MBI DIRECTORIO'!U223</f>
        <v>0</v>
      </c>
      <c r="V223" s="5">
        <f>+'MBI DIRECTORIO'!V223</f>
        <v>0</v>
      </c>
      <c r="W223" s="5">
        <f>+'MBI DIRECTORIO'!W223</f>
        <v>0</v>
      </c>
      <c r="X223" s="5">
        <f>+'MBI DIRECTORIO'!X223</f>
        <v>0</v>
      </c>
      <c r="Y223" s="5">
        <f>+'MBI DIRECTORIO'!Y223</f>
        <v>281.04763874261022</v>
      </c>
      <c r="Z223" s="5">
        <f>+'MBI DIRECTORIO'!Z223</f>
        <v>0.35197842591086592</v>
      </c>
      <c r="AA223" s="5">
        <f>+'MBI DIRECTORIO'!AA223</f>
        <v>0</v>
      </c>
      <c r="AB223" s="5" t="str">
        <f>+'MBI DIRECTORIO'!AG223</f>
        <v>COMPANHIA BRASILEIRA DE DISTRIBUIÇÃO</v>
      </c>
      <c r="AD223" t="str">
        <f t="shared" si="5"/>
        <v>INSERT INTO TABLA_PRESUPUESTO_COMERCIAL VALUES ('VSR','80130-C','14005112-20',2022,'Febrero',47.554754,'USD',1759.525913,831.457189,0,87.976296,41.34411,263.928887,9.946092,0,0.761498,6.059183,0,0,0,0,0,0,0,281.047639,0.351978,0);</v>
      </c>
    </row>
    <row r="224" spans="1:30" x14ac:dyDescent="0.2">
      <c r="A224" t="str">
        <f>+'MBI DIRECTORIO'!A224</f>
        <v>VSR</v>
      </c>
      <c r="B224" t="str">
        <f>+'MBI DIRECTORIO'!B224</f>
        <v>80130-C</v>
      </c>
      <c r="C224" t="str">
        <f>+'MBI DIRECTORIO'!C224</f>
        <v>14005108-20</v>
      </c>
      <c r="D224">
        <f>+'MBI DIRECTORIO'!D224</f>
        <v>2022</v>
      </c>
      <c r="E224" t="str">
        <f>+'MBI DIRECTORIO'!E224</f>
        <v>Febrero</v>
      </c>
      <c r="F224" s="5">
        <f>+'MBI DIRECTORIO'!F224</f>
        <v>74.378265628017772</v>
      </c>
      <c r="G224" t="str">
        <f>+'MBI DIRECTORIO'!G224</f>
        <v>USD</v>
      </c>
      <c r="H224" s="5">
        <f>+'MBI DIRECTORIO'!H224</f>
        <v>2751.9958282366574</v>
      </c>
      <c r="I224" s="5">
        <f>+'MBI DIRECTORIO'!I224</f>
        <v>1026.4583938657411</v>
      </c>
      <c r="J224" s="5">
        <f>+'MBI DIRECTORIO'!J224</f>
        <v>0</v>
      </c>
      <c r="K224" s="5">
        <f>+'MBI DIRECTORIO'!K224</f>
        <v>137.59979141183288</v>
      </c>
      <c r="L224" s="5">
        <f>+'MBI DIRECTORIO'!L224</f>
        <v>64.664474081848056</v>
      </c>
      <c r="M224" s="5">
        <f>+'MBI DIRECTORIO'!M224</f>
        <v>412.79937423549865</v>
      </c>
      <c r="N224" s="5">
        <f>+'MBI DIRECTORIO'!N224</f>
        <v>15.556238562722672</v>
      </c>
      <c r="O224" s="5">
        <f>+'MBI DIRECTORIO'!O224</f>
        <v>0</v>
      </c>
      <c r="P224" s="5">
        <f>+'MBI DIRECTORIO'!P224</f>
        <v>1.1910245149584544</v>
      </c>
      <c r="Q224" s="5">
        <f>+'MBI DIRECTORIO'!Q224</f>
        <v>9.4768977628007569</v>
      </c>
      <c r="R224" s="5">
        <f>+'MBI DIRECTORIO'!R224</f>
        <v>0</v>
      </c>
      <c r="S224" s="5">
        <f>+'MBI DIRECTORIO'!S224</f>
        <v>0</v>
      </c>
      <c r="T224" s="5">
        <f>+'MBI DIRECTORIO'!T224</f>
        <v>0</v>
      </c>
      <c r="U224" s="5">
        <f>+'MBI DIRECTORIO'!U224</f>
        <v>0</v>
      </c>
      <c r="V224" s="5">
        <f>+'MBI DIRECTORIO'!V224</f>
        <v>0</v>
      </c>
      <c r="W224" s="5">
        <f>+'MBI DIRECTORIO'!W224</f>
        <v>0</v>
      </c>
      <c r="X224" s="5">
        <f>+'MBI DIRECTORIO'!X224</f>
        <v>0</v>
      </c>
      <c r="Y224" s="5">
        <f>+'MBI DIRECTORIO'!Y224</f>
        <v>439.57404879834991</v>
      </c>
      <c r="Z224" s="5">
        <f>+'MBI DIRECTORIO'!Z224</f>
        <v>0.55051372236934526</v>
      </c>
      <c r="AA224" s="5">
        <f>+'MBI DIRECTORIO'!AA224</f>
        <v>0</v>
      </c>
      <c r="AB224" s="5" t="str">
        <f>+'MBI DIRECTORIO'!AG224</f>
        <v>COMPANHIA BRASILEIRA DE DISTRIBUIÇÃO</v>
      </c>
      <c r="AD224" t="str">
        <f t="shared" si="5"/>
        <v>INSERT INTO TABLA_PRESUPUESTO_COMERCIAL VALUES ('VSR','80130-C','14005108-20',2022,'Febrero',74.378266,'USD',2751.995828,1026.458394,0,137.599791,64.664474,412.799374,15.556239,0,1.191025,9.476898,0,0,0,0,0,0,0,439.574049,0.550514,0);</v>
      </c>
    </row>
    <row r="225" spans="1:30" x14ac:dyDescent="0.2">
      <c r="A225" t="str">
        <f>+'MBI DIRECTORIO'!A225</f>
        <v>VSR</v>
      </c>
      <c r="B225" t="str">
        <f>+'MBI DIRECTORIO'!B225</f>
        <v>80130-C</v>
      </c>
      <c r="C225" t="str">
        <f>+'MBI DIRECTORIO'!C225</f>
        <v>14005110-20</v>
      </c>
      <c r="D225">
        <f>+'MBI DIRECTORIO'!D225</f>
        <v>2022</v>
      </c>
      <c r="E225" t="str">
        <f>+'MBI DIRECTORIO'!E225</f>
        <v>Febrero</v>
      </c>
      <c r="F225" s="5">
        <f>+'MBI DIRECTORIO'!F225</f>
        <v>61.229485611279209</v>
      </c>
      <c r="G225" t="str">
        <f>+'MBI DIRECTORIO'!G225</f>
        <v>USD</v>
      </c>
      <c r="H225" s="5">
        <f>+'MBI DIRECTORIO'!H225</f>
        <v>2265.4909676173306</v>
      </c>
      <c r="I225" s="5">
        <f>+'MBI DIRECTORIO'!I225</f>
        <v>985.8296269089526</v>
      </c>
      <c r="J225" s="5">
        <f>+'MBI DIRECTORIO'!J225</f>
        <v>0</v>
      </c>
      <c r="K225" s="5">
        <f>+'MBI DIRECTORIO'!K225</f>
        <v>113.27454838086655</v>
      </c>
      <c r="L225" s="5">
        <f>+'MBI DIRECTORIO'!L225</f>
        <v>53.232922977219644</v>
      </c>
      <c r="M225" s="5">
        <f>+'MBI DIRECTORIO'!M225</f>
        <v>339.82364514259962</v>
      </c>
      <c r="N225" s="5">
        <f>+'MBI DIRECTORIO'!N225</f>
        <v>12.806166925234866</v>
      </c>
      <c r="O225" s="5">
        <f>+'MBI DIRECTORIO'!O225</f>
        <v>0</v>
      </c>
      <c r="P225" s="5">
        <f>+'MBI DIRECTORIO'!P225</f>
        <v>0.98047215521329445</v>
      </c>
      <c r="Q225" s="5">
        <f>+'MBI DIRECTORIO'!Q225</f>
        <v>7.8015475395596088</v>
      </c>
      <c r="R225" s="5">
        <f>+'MBI DIRECTORIO'!R225</f>
        <v>0</v>
      </c>
      <c r="S225" s="5">
        <f>+'MBI DIRECTORIO'!S225</f>
        <v>0</v>
      </c>
      <c r="T225" s="5">
        <f>+'MBI DIRECTORIO'!T225</f>
        <v>0</v>
      </c>
      <c r="U225" s="5">
        <f>+'MBI DIRECTORIO'!U225</f>
        <v>0</v>
      </c>
      <c r="V225" s="5">
        <f>+'MBI DIRECTORIO'!V225</f>
        <v>0</v>
      </c>
      <c r="W225" s="5">
        <f>+'MBI DIRECTORIO'!W225</f>
        <v>0</v>
      </c>
      <c r="X225" s="5">
        <f>+'MBI DIRECTORIO'!X225</f>
        <v>0</v>
      </c>
      <c r="Y225" s="5">
        <f>+'MBI DIRECTORIO'!Y225</f>
        <v>361.86502426122263</v>
      </c>
      <c r="Z225" s="5">
        <f>+'MBI DIRECTORIO'!Z225</f>
        <v>0.45319249861518873</v>
      </c>
      <c r="AA225" s="5">
        <f>+'MBI DIRECTORIO'!AA225</f>
        <v>0</v>
      </c>
      <c r="AB225" s="5" t="str">
        <f>+'MBI DIRECTORIO'!AG225</f>
        <v>COMPANHIA BRASILEIRA DE DISTRIBUIÇÃO</v>
      </c>
      <c r="AD225" t="str">
        <f t="shared" si="5"/>
        <v>INSERT INTO TABLA_PRESUPUESTO_COMERCIAL VALUES ('VSR','80130-C','14005110-20',2022,'Febrero',61.229486,'USD',2265.490968,985.829627,0,113.274548,53.232923,339.823645,12.806167,0,0.980472,7.801548,0,0,0,0,0,0,0,361.865024,0.453192,0);</v>
      </c>
    </row>
    <row r="226" spans="1:30" x14ac:dyDescent="0.2">
      <c r="A226" t="str">
        <f>+'MBI DIRECTORIO'!A226</f>
        <v>VSR</v>
      </c>
      <c r="B226" t="str">
        <f>+'MBI DIRECTORIO'!B226</f>
        <v>80130-C</v>
      </c>
      <c r="C226" t="str">
        <f>+'MBI DIRECTORIO'!C226</f>
        <v>14005121-17</v>
      </c>
      <c r="D226">
        <f>+'MBI DIRECTORIO'!D226</f>
        <v>2022</v>
      </c>
      <c r="E226" t="str">
        <f>+'MBI DIRECTORIO'!E226</f>
        <v>Febrero</v>
      </c>
      <c r="F226" s="5">
        <f>+'MBI DIRECTORIO'!F226</f>
        <v>13.767868409193328</v>
      </c>
      <c r="G226" t="str">
        <f>+'MBI DIRECTORIO'!G226</f>
        <v>USD</v>
      </c>
      <c r="H226" s="5">
        <f>+'MBI DIRECTORIO'!H226</f>
        <v>963.75078864353293</v>
      </c>
      <c r="I226" s="5">
        <f>+'MBI DIRECTORIO'!I226</f>
        <v>345.08053772015563</v>
      </c>
      <c r="J226" s="5">
        <f>+'MBI DIRECTORIO'!J226</f>
        <v>0</v>
      </c>
      <c r="K226" s="5">
        <f>+'MBI DIRECTORIO'!K226</f>
        <v>48.187539432176649</v>
      </c>
      <c r="L226" s="5">
        <f>+'MBI DIRECTORIO'!L226</f>
        <v>11.969786635804665</v>
      </c>
      <c r="M226" s="5">
        <f>+'MBI DIRECTORIO'!M226</f>
        <v>144.56261829652993</v>
      </c>
      <c r="N226" s="5">
        <f>+'MBI DIRECTORIO'!N226</f>
        <v>2.8795541770861863</v>
      </c>
      <c r="O226" s="5">
        <f>+'MBI DIRECTORIO'!O226</f>
        <v>0</v>
      </c>
      <c r="P226" s="5">
        <f>+'MBI DIRECTORIO'!P226</f>
        <v>0.22046586668316112</v>
      </c>
      <c r="Q226" s="5">
        <f>+'MBI DIRECTORIO'!Q226</f>
        <v>3.318815965882322</v>
      </c>
      <c r="R226" s="5">
        <f>+'MBI DIRECTORIO'!R226</f>
        <v>0</v>
      </c>
      <c r="S226" s="5">
        <f>+'MBI DIRECTORIO'!S226</f>
        <v>0</v>
      </c>
      <c r="T226" s="5">
        <f>+'MBI DIRECTORIO'!T226</f>
        <v>0</v>
      </c>
      <c r="U226" s="5">
        <f>+'MBI DIRECTORIO'!U226</f>
        <v>0</v>
      </c>
      <c r="V226" s="5">
        <f>+'MBI DIRECTORIO'!V226</f>
        <v>0</v>
      </c>
      <c r="W226" s="5">
        <f>+'MBI DIRECTORIO'!W226</f>
        <v>0</v>
      </c>
      <c r="X226" s="5">
        <f>+'MBI DIRECTORIO'!X226</f>
        <v>0</v>
      </c>
      <c r="Y226" s="5">
        <f>+'MBI DIRECTORIO'!Y226</f>
        <v>151.08335773755419</v>
      </c>
      <c r="Z226" s="5">
        <f>+'MBI DIRECTORIO'!Z226</f>
        <v>0.10190343137258134</v>
      </c>
      <c r="AA226" s="5">
        <f>+'MBI DIRECTORIO'!AA226</f>
        <v>0</v>
      </c>
      <c r="AB226" s="5" t="str">
        <f>+'MBI DIRECTORIO'!AG226</f>
        <v>COMPANHIA BRASILEIRA DE DISTRIBUIÇÃO</v>
      </c>
      <c r="AD226" t="str">
        <f t="shared" si="5"/>
        <v>INSERT INTO TABLA_PRESUPUESTO_COMERCIAL VALUES ('VSR','80130-C','14005121-17',2022,'Febrero',13.767868,'USD',963.750789,345.080538,0,48.187539,11.969787,144.562618,2.879554,0,0.220466,3.318816,0,0,0,0,0,0,0,151.083358,0.101903,0);</v>
      </c>
    </row>
    <row r="227" spans="1:30" x14ac:dyDescent="0.2">
      <c r="A227" t="str">
        <f>+'MBI DIRECTORIO'!A227</f>
        <v>VSR</v>
      </c>
      <c r="B227" t="str">
        <f>+'MBI DIRECTORIO'!B227</f>
        <v>80130-C</v>
      </c>
      <c r="C227" t="str">
        <f>+'MBI DIRECTORIO'!C227</f>
        <v>14005119-18</v>
      </c>
      <c r="D227">
        <f>+'MBI DIRECTORIO'!D227</f>
        <v>2022</v>
      </c>
      <c r="E227" t="str">
        <f>+'MBI DIRECTORIO'!E227</f>
        <v>Febrero</v>
      </c>
      <c r="F227" s="5">
        <f>+'MBI DIRECTORIO'!F227</f>
        <v>11.236728255971157</v>
      </c>
      <c r="G227" t="str">
        <f>+'MBI DIRECTORIO'!G227</f>
        <v>USD</v>
      </c>
      <c r="H227" s="5">
        <f>+'MBI DIRECTORIO'!H227</f>
        <v>786.57097791798094</v>
      </c>
      <c r="I227" s="5">
        <f>+'MBI DIRECTORIO'!I227</f>
        <v>390.27273695296287</v>
      </c>
      <c r="J227" s="5">
        <f>+'MBI DIRECTORIO'!J227</f>
        <v>0</v>
      </c>
      <c r="K227" s="5">
        <f>+'MBI DIRECTORIO'!K227</f>
        <v>39.328548895899047</v>
      </c>
      <c r="L227" s="5">
        <f>+'MBI DIRECTORIO'!L227</f>
        <v>9.7692130481636976</v>
      </c>
      <c r="M227" s="5">
        <f>+'MBI DIRECTORIO'!M227</f>
        <v>117.98564668769714</v>
      </c>
      <c r="N227" s="5">
        <f>+'MBI DIRECTORIO'!N227</f>
        <v>2.3501653868697843</v>
      </c>
      <c r="O227" s="5">
        <f>+'MBI DIRECTORIO'!O227</f>
        <v>0</v>
      </c>
      <c r="P227" s="5">
        <f>+'MBI DIRECTORIO'!P227</f>
        <v>0.17993453743221788</v>
      </c>
      <c r="Q227" s="5">
        <f>+'MBI DIRECTORIO'!Q227</f>
        <v>2.7086715264722012</v>
      </c>
      <c r="R227" s="5">
        <f>+'MBI DIRECTORIO'!R227</f>
        <v>0</v>
      </c>
      <c r="S227" s="5">
        <f>+'MBI DIRECTORIO'!S227</f>
        <v>0</v>
      </c>
      <c r="T227" s="5">
        <f>+'MBI DIRECTORIO'!T227</f>
        <v>0</v>
      </c>
      <c r="U227" s="5">
        <f>+'MBI DIRECTORIO'!U227</f>
        <v>0</v>
      </c>
      <c r="V227" s="5">
        <f>+'MBI DIRECTORIO'!V227</f>
        <v>0</v>
      </c>
      <c r="W227" s="5">
        <f>+'MBI DIRECTORIO'!W227</f>
        <v>0</v>
      </c>
      <c r="X227" s="5">
        <f>+'MBI DIRECTORIO'!X227</f>
        <v>0</v>
      </c>
      <c r="Y227" s="5">
        <f>+'MBI DIRECTORIO'!Y227</f>
        <v>123.30758723427125</v>
      </c>
      <c r="Z227" s="5">
        <f>+'MBI DIRECTORIO'!Z227</f>
        <v>8.3169095799906223E-2</v>
      </c>
      <c r="AA227" s="5">
        <f>+'MBI DIRECTORIO'!AA227</f>
        <v>0</v>
      </c>
      <c r="AB227" s="5" t="str">
        <f>+'MBI DIRECTORIO'!AG227</f>
        <v>COMPANHIA BRASILEIRA DE DISTRIBUIÇÃO</v>
      </c>
      <c r="AD227" t="str">
        <f t="shared" si="5"/>
        <v>INSERT INTO TABLA_PRESUPUESTO_COMERCIAL VALUES ('VSR','80130-C','14005119-18',2022,'Febrero',11.236728,'USD',786.570978,390.272737,0,39.328549,9.769213,117.985647,2.350165,0,0.179935,2.708672,0,0,0,0,0,0,0,123.307587,0.083169,0);</v>
      </c>
    </row>
    <row r="228" spans="1:30" x14ac:dyDescent="0.2">
      <c r="A228" t="str">
        <f>+'MBI DIRECTORIO'!A228</f>
        <v>VSR</v>
      </c>
      <c r="B228" t="str">
        <f>+'MBI DIRECTORIO'!B228</f>
        <v>80130-C</v>
      </c>
      <c r="C228" t="str">
        <f>+'MBI DIRECTORIO'!C228</f>
        <v>14005117-18</v>
      </c>
      <c r="D228">
        <f>+'MBI DIRECTORIO'!D228</f>
        <v>2022</v>
      </c>
      <c r="E228" t="str">
        <f>+'MBI DIRECTORIO'!E228</f>
        <v>Febrero</v>
      </c>
      <c r="F228" s="5">
        <f>+'MBI DIRECTORIO'!F228</f>
        <v>15.033438485804414</v>
      </c>
      <c r="G228" t="str">
        <f>+'MBI DIRECTORIO'!G228</f>
        <v>USD</v>
      </c>
      <c r="H228" s="5">
        <f>+'MBI DIRECTORIO'!H228</f>
        <v>1052.3406940063089</v>
      </c>
      <c r="I228" s="5">
        <f>+'MBI DIRECTORIO'!I228</f>
        <v>455.25471219914016</v>
      </c>
      <c r="J228" s="5">
        <f>+'MBI DIRECTORIO'!J228</f>
        <v>0</v>
      </c>
      <c r="K228" s="5">
        <f>+'MBI DIRECTORIO'!K228</f>
        <v>52.61703470031545</v>
      </c>
      <c r="L228" s="5">
        <f>+'MBI DIRECTORIO'!L228</f>
        <v>13.07007342962515</v>
      </c>
      <c r="M228" s="5">
        <f>+'MBI DIRECTORIO'!M228</f>
        <v>157.85110410094634</v>
      </c>
      <c r="N228" s="5">
        <f>+'MBI DIRECTORIO'!N228</f>
        <v>3.1442485721943871</v>
      </c>
      <c r="O228" s="5">
        <f>+'MBI DIRECTORIO'!O228</f>
        <v>0</v>
      </c>
      <c r="P228" s="5">
        <f>+'MBI DIRECTORIO'!P228</f>
        <v>0.24073153130863278</v>
      </c>
      <c r="Q228" s="5">
        <f>+'MBI DIRECTORIO'!Q228</f>
        <v>3.6238881855873819</v>
      </c>
      <c r="R228" s="5">
        <f>+'MBI DIRECTORIO'!R228</f>
        <v>0</v>
      </c>
      <c r="S228" s="5">
        <f>+'MBI DIRECTORIO'!S228</f>
        <v>0</v>
      </c>
      <c r="T228" s="5">
        <f>+'MBI DIRECTORIO'!T228</f>
        <v>0</v>
      </c>
      <c r="U228" s="5">
        <f>+'MBI DIRECTORIO'!U228</f>
        <v>0</v>
      </c>
      <c r="V228" s="5">
        <f>+'MBI DIRECTORIO'!V228</f>
        <v>0</v>
      </c>
      <c r="W228" s="5">
        <f>+'MBI DIRECTORIO'!W228</f>
        <v>0</v>
      </c>
      <c r="X228" s="5">
        <f>+'MBI DIRECTORIO'!X228</f>
        <v>0</v>
      </c>
      <c r="Y228" s="5">
        <f>+'MBI DIRECTORIO'!Y228</f>
        <v>164.97124298919567</v>
      </c>
      <c r="Z228" s="5">
        <f>+'MBI DIRECTORIO'!Z228</f>
        <v>0.1112705991589189</v>
      </c>
      <c r="AA228" s="5">
        <f>+'MBI DIRECTORIO'!AA228</f>
        <v>0</v>
      </c>
      <c r="AB228" s="5" t="str">
        <f>+'MBI DIRECTORIO'!AG228</f>
        <v>COMPANHIA BRASILEIRA DE DISTRIBUIÇÃO</v>
      </c>
      <c r="AD228" t="str">
        <f t="shared" si="5"/>
        <v>INSERT INTO TABLA_PRESUPUESTO_COMERCIAL VALUES ('VSR','80130-C','14005117-18',2022,'Febrero',15.033438,'USD',1052.340694,455.254712,0,52.617035,13.070073,157.851104,3.144249,0,0.240732,3.623888,0,0,0,0,0,0,0,164.971243,0.111271,0);</v>
      </c>
    </row>
    <row r="229" spans="1:30" x14ac:dyDescent="0.2">
      <c r="A229" t="str">
        <f>+'MBI DIRECTORIO'!A229</f>
        <v>VSR</v>
      </c>
      <c r="B229" t="str">
        <f>+'MBI DIRECTORIO'!B229</f>
        <v>80130-C</v>
      </c>
      <c r="C229" t="str">
        <f>+'MBI DIRECTORIO'!C229</f>
        <v>14005118-18</v>
      </c>
      <c r="D229">
        <f>+'MBI DIRECTORIO'!D229</f>
        <v>2022</v>
      </c>
      <c r="E229" t="str">
        <f>+'MBI DIRECTORIO'!E229</f>
        <v>Febrero</v>
      </c>
      <c r="F229" s="5">
        <f>+'MBI DIRECTORIO'!F229</f>
        <v>4.4870211807120315</v>
      </c>
      <c r="G229" t="str">
        <f>+'MBI DIRECTORIO'!G229</f>
        <v>USD</v>
      </c>
      <c r="H229" s="5">
        <f>+'MBI DIRECTORIO'!H229</f>
        <v>314.09148264984219</v>
      </c>
      <c r="I229" s="5">
        <f>+'MBI DIRECTORIO'!I229</f>
        <v>104.63611717560852</v>
      </c>
      <c r="J229" s="5">
        <f>+'MBI DIRECTORIO'!J229</f>
        <v>0</v>
      </c>
      <c r="K229" s="5">
        <f>+'MBI DIRECTORIO'!K229</f>
        <v>15.704574132492111</v>
      </c>
      <c r="L229" s="5">
        <f>+'MBI DIRECTORIO'!L229</f>
        <v>3.901016814454445</v>
      </c>
      <c r="M229" s="5">
        <f>+'MBI DIRECTORIO'!M229</f>
        <v>47.11372239747633</v>
      </c>
      <c r="N229" s="5">
        <f>+'MBI DIRECTORIO'!N229</f>
        <v>0.93846194629271251</v>
      </c>
      <c r="O229" s="5">
        <f>+'MBI DIRECTORIO'!O229</f>
        <v>0</v>
      </c>
      <c r="P229" s="5">
        <f>+'MBI DIRECTORIO'!P229</f>
        <v>7.1850992763035804E-2</v>
      </c>
      <c r="Q229" s="5">
        <f>+'MBI DIRECTORIO'!Q229</f>
        <v>1.0816196880452134</v>
      </c>
      <c r="R229" s="5">
        <f>+'MBI DIRECTORIO'!R229</f>
        <v>0</v>
      </c>
      <c r="S229" s="5">
        <f>+'MBI DIRECTORIO'!S229</f>
        <v>0</v>
      </c>
      <c r="T229" s="5">
        <f>+'MBI DIRECTORIO'!T229</f>
        <v>0</v>
      </c>
      <c r="U229" s="5">
        <f>+'MBI DIRECTORIO'!U229</f>
        <v>0</v>
      </c>
      <c r="V229" s="5">
        <f>+'MBI DIRECTORIO'!V229</f>
        <v>0</v>
      </c>
      <c r="W229" s="5">
        <f>+'MBI DIRECTORIO'!W229</f>
        <v>0</v>
      </c>
      <c r="X229" s="5">
        <f>+'MBI DIRECTORIO'!X229</f>
        <v>0</v>
      </c>
      <c r="Y229" s="5">
        <f>+'MBI DIRECTORIO'!Y229</f>
        <v>49.238865892183405</v>
      </c>
      <c r="Z229" s="5">
        <f>+'MBI DIRECTORIO'!Z229</f>
        <v>3.3210867606105893E-2</v>
      </c>
      <c r="AA229" s="5">
        <f>+'MBI DIRECTORIO'!AA229</f>
        <v>0</v>
      </c>
      <c r="AB229" s="5" t="str">
        <f>+'MBI DIRECTORIO'!AG229</f>
        <v>COMPANHIA BRASILEIRA DE DISTRIBUIÇÃO</v>
      </c>
      <c r="AD229" t="str">
        <f t="shared" si="5"/>
        <v>INSERT INTO TABLA_PRESUPUESTO_COMERCIAL VALUES ('VSR','80130-C','14005118-18',2022,'Febrero',4.487021,'USD',314.091483,104.636117,0,15.704574,3.901017,47.113722,0.938462,0,0.071851,1.08162,0,0,0,0,0,0,0,49.238866,0.033211,0);</v>
      </c>
    </row>
    <row r="230" spans="1:30" x14ac:dyDescent="0.2">
      <c r="A230" t="str">
        <f>+'MBI DIRECTORIO'!A230</f>
        <v>VSR</v>
      </c>
      <c r="B230" t="str">
        <f>+'MBI DIRECTORIO'!B230</f>
        <v>80130-C</v>
      </c>
      <c r="C230" t="str">
        <f>+'MBI DIRECTORIO'!C230</f>
        <v>14005120-17</v>
      </c>
      <c r="D230">
        <f>+'MBI DIRECTORIO'!D230</f>
        <v>2022</v>
      </c>
      <c r="E230" t="str">
        <f>+'MBI DIRECTORIO'!E230</f>
        <v>Febrero</v>
      </c>
      <c r="F230" s="5">
        <f>+'MBI DIRECTORIO'!F230</f>
        <v>5.3115592609283455</v>
      </c>
      <c r="G230" t="str">
        <f>+'MBI DIRECTORIO'!G230</f>
        <v>USD</v>
      </c>
      <c r="H230" s="5">
        <f>+'MBI DIRECTORIO'!H230</f>
        <v>371.80914826498417</v>
      </c>
      <c r="I230" s="5">
        <f>+'MBI DIRECTORIO'!I230</f>
        <v>228.74925916307717</v>
      </c>
      <c r="J230" s="5">
        <f>+'MBI DIRECTORIO'!J230</f>
        <v>0</v>
      </c>
      <c r="K230" s="5">
        <f>+'MBI DIRECTORIO'!K230</f>
        <v>18.590457413249208</v>
      </c>
      <c r="L230" s="5">
        <f>+'MBI DIRECTORIO'!L230</f>
        <v>4.6178703316405185</v>
      </c>
      <c r="M230" s="5">
        <f>+'MBI DIRECTORIO'!M230</f>
        <v>55.771372239747627</v>
      </c>
      <c r="N230" s="5">
        <f>+'MBI DIRECTORIO'!N230</f>
        <v>1.1109143552268435</v>
      </c>
      <c r="O230" s="5">
        <f>+'MBI DIRECTORIO'!O230</f>
        <v>0</v>
      </c>
      <c r="P230" s="5">
        <f>+'MBI DIRECTORIO'!P230</f>
        <v>8.5054380322055201E-2</v>
      </c>
      <c r="Q230" s="5">
        <f>+'MBI DIRECTORIO'!Q230</f>
        <v>1.2803788614894194</v>
      </c>
      <c r="R230" s="5">
        <f>+'MBI DIRECTORIO'!R230</f>
        <v>0</v>
      </c>
      <c r="S230" s="5">
        <f>+'MBI DIRECTORIO'!S230</f>
        <v>0</v>
      </c>
      <c r="T230" s="5">
        <f>+'MBI DIRECTORIO'!T230</f>
        <v>0</v>
      </c>
      <c r="U230" s="5">
        <f>+'MBI DIRECTORIO'!U230</f>
        <v>0</v>
      </c>
      <c r="V230" s="5">
        <f>+'MBI DIRECTORIO'!V230</f>
        <v>0</v>
      </c>
      <c r="W230" s="5">
        <f>+'MBI DIRECTORIO'!W230</f>
        <v>0</v>
      </c>
      <c r="X230" s="5">
        <f>+'MBI DIRECTORIO'!X230</f>
        <v>0</v>
      </c>
      <c r="Y230" s="5">
        <f>+'MBI DIRECTORIO'!Y230</f>
        <v>58.28703355613164</v>
      </c>
      <c r="Z230" s="5">
        <f>+'MBI DIRECTORIO'!Z230</f>
        <v>3.931371934568946E-2</v>
      </c>
      <c r="AA230" s="5">
        <f>+'MBI DIRECTORIO'!AA230</f>
        <v>0</v>
      </c>
      <c r="AB230" s="5" t="str">
        <f>+'MBI DIRECTORIO'!AG230</f>
        <v>COMPANHIA BRASILEIRA DE DISTRIBUIÇÃO</v>
      </c>
      <c r="AD230" t="str">
        <f t="shared" si="5"/>
        <v>INSERT INTO TABLA_PRESUPUESTO_COMERCIAL VALUES ('VSR','80130-C','14005120-17',2022,'Febrero',5.311559,'USD',371.809148,228.749259,0,18.590457,4.61787,55.771372,1.110914,0,0.085054,1.280379,0,0,0,0,0,0,0,58.287034,0.039314,0);</v>
      </c>
    </row>
    <row r="231" spans="1:30" x14ac:dyDescent="0.2">
      <c r="A231" t="str">
        <f>+'MBI DIRECTORIO'!A231</f>
        <v>VSR</v>
      </c>
      <c r="B231" t="str">
        <f>+'MBI DIRECTORIO'!B231</f>
        <v>80154-C</v>
      </c>
      <c r="C231" t="str">
        <f>+'MBI DIRECTORIO'!C231</f>
        <v>14003146-17</v>
      </c>
      <c r="D231">
        <f>+'MBI DIRECTORIO'!D231</f>
        <v>2022</v>
      </c>
      <c r="E231" t="str">
        <f>+'MBI DIRECTORIO'!E231</f>
        <v>Febrero</v>
      </c>
      <c r="F231" s="5">
        <f>+'MBI DIRECTORIO'!F231</f>
        <v>15</v>
      </c>
      <c r="G231" t="str">
        <f>+'MBI DIRECTORIO'!G231</f>
        <v>USD</v>
      </c>
      <c r="H231" s="5">
        <f>+'MBI DIRECTORIO'!H231</f>
        <v>555</v>
      </c>
      <c r="I231" s="5">
        <f>+'MBI DIRECTORIO'!I231</f>
        <v>302.48963473859806</v>
      </c>
      <c r="J231" s="5">
        <f>+'MBI DIRECTORIO'!J231</f>
        <v>0</v>
      </c>
      <c r="K231" s="5">
        <f>+'MBI DIRECTORIO'!K231</f>
        <v>30</v>
      </c>
      <c r="L231" s="5">
        <f>+'MBI DIRECTORIO'!L231</f>
        <v>13.041002005595853</v>
      </c>
      <c r="M231" s="5">
        <f>+'MBI DIRECTORIO'!M231</f>
        <v>0</v>
      </c>
      <c r="N231" s="5">
        <f>+'MBI DIRECTORIO'!N231</f>
        <v>27.958333333333336</v>
      </c>
      <c r="O231" s="5">
        <f>+'MBI DIRECTORIO'!O231</f>
        <v>21.875</v>
      </c>
      <c r="P231" s="5">
        <f>+'MBI DIRECTORIO'!P231</f>
        <v>1.6333333333333333</v>
      </c>
      <c r="Q231" s="5">
        <f>+'MBI DIRECTORIO'!Q231</f>
        <v>1.9112231945949429</v>
      </c>
      <c r="R231" s="5">
        <f>+'MBI DIRECTORIO'!R231</f>
        <v>0</v>
      </c>
      <c r="S231" s="5">
        <f>+'MBI DIRECTORIO'!S231</f>
        <v>0</v>
      </c>
      <c r="T231" s="5">
        <f>+'MBI DIRECTORIO'!T231</f>
        <v>0</v>
      </c>
      <c r="U231" s="5">
        <f>+'MBI DIRECTORIO'!U231</f>
        <v>0</v>
      </c>
      <c r="V231" s="5">
        <f>+'MBI DIRECTORIO'!V231</f>
        <v>0</v>
      </c>
      <c r="W231" s="5">
        <f>+'MBI DIRECTORIO'!W231</f>
        <v>0</v>
      </c>
      <c r="X231" s="5">
        <f>+'MBI DIRECTORIO'!X231</f>
        <v>0</v>
      </c>
      <c r="Y231" s="5">
        <f>+'MBI DIRECTORIO'!Y231</f>
        <v>53.488912964123934</v>
      </c>
      <c r="Z231" s="5">
        <f>+'MBI DIRECTORIO'!Z231</f>
        <v>0.11102310286231734</v>
      </c>
      <c r="AA231" s="5">
        <f>+'MBI DIRECTORIO'!AA231</f>
        <v>0</v>
      </c>
      <c r="AB231" s="5" t="str">
        <f>+'MBI DIRECTORIO'!AG231</f>
        <v>MISOL, S.A.</v>
      </c>
      <c r="AD231" t="str">
        <f t="shared" si="5"/>
        <v>INSERT INTO TABLA_PRESUPUESTO_COMERCIAL VALUES ('VSR','80154-C','14003146-17',2022,'Febrero',15,'USD',555,302.489635,0,30,13.041002,0,27.958333,21.875,1.633333,1.911223,0,0,0,0,0,0,0,53.488913,0.111023,0);</v>
      </c>
    </row>
    <row r="232" spans="1:30" x14ac:dyDescent="0.2">
      <c r="A232" t="str">
        <f>+'MBI DIRECTORIO'!A232</f>
        <v>VSR</v>
      </c>
      <c r="B232" t="str">
        <f>+'MBI DIRECTORIO'!B232</f>
        <v>80154-C</v>
      </c>
      <c r="C232" t="str">
        <f>+'MBI DIRECTORIO'!C232</f>
        <v>14005013-19</v>
      </c>
      <c r="D232">
        <f>+'MBI DIRECTORIO'!D232</f>
        <v>2022</v>
      </c>
      <c r="E232" t="str">
        <f>+'MBI DIRECTORIO'!E232</f>
        <v>Febrero</v>
      </c>
      <c r="F232" s="5">
        <f>+'MBI DIRECTORIO'!F232</f>
        <v>15</v>
      </c>
      <c r="G232" t="str">
        <f>+'MBI DIRECTORIO'!G232</f>
        <v>USD</v>
      </c>
      <c r="H232" s="5">
        <f>+'MBI DIRECTORIO'!H232</f>
        <v>555</v>
      </c>
      <c r="I232" s="5">
        <f>+'MBI DIRECTORIO'!I232</f>
        <v>303.40061368258381</v>
      </c>
      <c r="J232" s="5">
        <f>+'MBI DIRECTORIO'!J232</f>
        <v>0</v>
      </c>
      <c r="K232" s="5">
        <f>+'MBI DIRECTORIO'!K232</f>
        <v>30</v>
      </c>
      <c r="L232" s="5">
        <f>+'MBI DIRECTORIO'!L232</f>
        <v>13.041002005595853</v>
      </c>
      <c r="M232" s="5">
        <f>+'MBI DIRECTORIO'!M232</f>
        <v>0</v>
      </c>
      <c r="N232" s="5">
        <f>+'MBI DIRECTORIO'!N232</f>
        <v>27.958333333333336</v>
      </c>
      <c r="O232" s="5">
        <f>+'MBI DIRECTORIO'!O232</f>
        <v>21.875</v>
      </c>
      <c r="P232" s="5">
        <f>+'MBI DIRECTORIO'!P232</f>
        <v>1.6333333333333333</v>
      </c>
      <c r="Q232" s="5">
        <f>+'MBI DIRECTORIO'!Q232</f>
        <v>1.9112231945949429</v>
      </c>
      <c r="R232" s="5">
        <f>+'MBI DIRECTORIO'!R232</f>
        <v>0</v>
      </c>
      <c r="S232" s="5">
        <f>+'MBI DIRECTORIO'!S232</f>
        <v>0</v>
      </c>
      <c r="T232" s="5">
        <f>+'MBI DIRECTORIO'!T232</f>
        <v>0</v>
      </c>
      <c r="U232" s="5">
        <f>+'MBI DIRECTORIO'!U232</f>
        <v>0</v>
      </c>
      <c r="V232" s="5">
        <f>+'MBI DIRECTORIO'!V232</f>
        <v>0</v>
      </c>
      <c r="W232" s="5">
        <f>+'MBI DIRECTORIO'!W232</f>
        <v>0</v>
      </c>
      <c r="X232" s="5">
        <f>+'MBI DIRECTORIO'!X232</f>
        <v>0</v>
      </c>
      <c r="Y232" s="5">
        <f>+'MBI DIRECTORIO'!Y232</f>
        <v>53.488912964123934</v>
      </c>
      <c r="Z232" s="5">
        <f>+'MBI DIRECTORIO'!Z232</f>
        <v>0.11102310286231734</v>
      </c>
      <c r="AA232" s="5">
        <f>+'MBI DIRECTORIO'!AA232</f>
        <v>0</v>
      </c>
      <c r="AB232" s="5" t="str">
        <f>+'MBI DIRECTORIO'!AG232</f>
        <v>MISOL, S.A.</v>
      </c>
      <c r="AD232" t="str">
        <f t="shared" si="5"/>
        <v>INSERT INTO TABLA_PRESUPUESTO_COMERCIAL VALUES ('VSR','80154-C','14005013-19',2022,'Febrero',15,'USD',555,303.400614,0,30,13.041002,0,27.958333,21.875,1.633333,1.911223,0,0,0,0,0,0,0,53.488913,0.111023,0);</v>
      </c>
    </row>
    <row r="233" spans="1:30" x14ac:dyDescent="0.2">
      <c r="A233" t="str">
        <f>+'MBI DIRECTORIO'!A233</f>
        <v>VSR</v>
      </c>
      <c r="B233" t="str">
        <f>+'MBI DIRECTORIO'!B233</f>
        <v>80154-C</v>
      </c>
      <c r="C233" t="str">
        <f>+'MBI DIRECTORIO'!C233</f>
        <v>14003814-16</v>
      </c>
      <c r="D233">
        <f>+'MBI DIRECTORIO'!D233</f>
        <v>2022</v>
      </c>
      <c r="E233" t="str">
        <f>+'MBI DIRECTORIO'!E233</f>
        <v>Febrero</v>
      </c>
      <c r="F233" s="5">
        <f>+'MBI DIRECTORIO'!F233</f>
        <v>15</v>
      </c>
      <c r="G233" t="str">
        <f>+'MBI DIRECTORIO'!G233</f>
        <v>USD</v>
      </c>
      <c r="H233" s="5">
        <f>+'MBI DIRECTORIO'!H233</f>
        <v>375</v>
      </c>
      <c r="I233" s="5">
        <f>+'MBI DIRECTORIO'!I233</f>
        <v>234.25428974873441</v>
      </c>
      <c r="J233" s="5">
        <f>+'MBI DIRECTORIO'!J233</f>
        <v>0</v>
      </c>
      <c r="K233" s="5">
        <f>+'MBI DIRECTORIO'!K233</f>
        <v>15</v>
      </c>
      <c r="L233" s="5">
        <f>+'MBI DIRECTORIO'!L233</f>
        <v>13.041002005595853</v>
      </c>
      <c r="M233" s="5">
        <f>+'MBI DIRECTORIO'!M233</f>
        <v>0</v>
      </c>
      <c r="N233" s="5">
        <f>+'MBI DIRECTORIO'!N233</f>
        <v>27.958333333333336</v>
      </c>
      <c r="O233" s="5">
        <f>+'MBI DIRECTORIO'!O233</f>
        <v>21.875</v>
      </c>
      <c r="P233" s="5">
        <f>+'MBI DIRECTORIO'!P233</f>
        <v>1.6333333333333333</v>
      </c>
      <c r="Q233" s="5">
        <f>+'MBI DIRECTORIO'!Q233</f>
        <v>1.2913670233749615</v>
      </c>
      <c r="R233" s="5">
        <f>+'MBI DIRECTORIO'!R233</f>
        <v>0</v>
      </c>
      <c r="S233" s="5">
        <f>+'MBI DIRECTORIO'!S233</f>
        <v>0</v>
      </c>
      <c r="T233" s="5">
        <f>+'MBI DIRECTORIO'!T233</f>
        <v>0</v>
      </c>
      <c r="U233" s="5">
        <f>+'MBI DIRECTORIO'!U233</f>
        <v>0</v>
      </c>
      <c r="V233" s="5">
        <f>+'MBI DIRECTORIO'!V233</f>
        <v>0</v>
      </c>
      <c r="W233" s="5">
        <f>+'MBI DIRECTORIO'!W233</f>
        <v>0</v>
      </c>
      <c r="X233" s="5">
        <f>+'MBI DIRECTORIO'!X233</f>
        <v>0</v>
      </c>
      <c r="Y233" s="5">
        <f>+'MBI DIRECTORIO'!Y233</f>
        <v>52.869056792903947</v>
      </c>
      <c r="Z233" s="5">
        <f>+'MBI DIRECTORIO'!Z233</f>
        <v>0.11102310286231734</v>
      </c>
      <c r="AA233" s="5">
        <f>+'MBI DIRECTORIO'!AA233</f>
        <v>0</v>
      </c>
      <c r="AB233" s="5" t="str">
        <f>+'MBI DIRECTORIO'!AG233</f>
        <v>MISOL, S.A.</v>
      </c>
      <c r="AD233" t="str">
        <f t="shared" si="5"/>
        <v>INSERT INTO TABLA_PRESUPUESTO_COMERCIAL VALUES ('VSR','80154-C','14003814-16',2022,'Febrero',15,'USD',375,234.25429,0,15,13.041002,0,27.958333,21.875,1.633333,1.291367,0,0,0,0,0,0,0,52.869057,0.111023,0);</v>
      </c>
    </row>
    <row r="234" spans="1:30" x14ac:dyDescent="0.2">
      <c r="A234" t="str">
        <f>+'MBI DIRECTORIO'!A234</f>
        <v>VSR</v>
      </c>
      <c r="B234" t="str">
        <f>+'MBI DIRECTORIO'!B234</f>
        <v>80154-C</v>
      </c>
      <c r="C234" t="str">
        <f>+'MBI DIRECTORIO'!C234</f>
        <v>14003813-18</v>
      </c>
      <c r="D234">
        <f>+'MBI DIRECTORIO'!D234</f>
        <v>2022</v>
      </c>
      <c r="E234" t="str">
        <f>+'MBI DIRECTORIO'!E234</f>
        <v>Febrero</v>
      </c>
      <c r="F234" s="5">
        <f>+'MBI DIRECTORIO'!F234</f>
        <v>15</v>
      </c>
      <c r="G234" t="str">
        <f>+'MBI DIRECTORIO'!G234</f>
        <v>USD</v>
      </c>
      <c r="H234" s="5">
        <f>+'MBI DIRECTORIO'!H234</f>
        <v>375</v>
      </c>
      <c r="I234" s="5">
        <f>+'MBI DIRECTORIO'!I234</f>
        <v>247.44031931990949</v>
      </c>
      <c r="J234" s="5">
        <f>+'MBI DIRECTORIO'!J234</f>
        <v>0</v>
      </c>
      <c r="K234" s="5">
        <f>+'MBI DIRECTORIO'!K234</f>
        <v>15</v>
      </c>
      <c r="L234" s="5">
        <f>+'MBI DIRECTORIO'!L234</f>
        <v>13.041002005595853</v>
      </c>
      <c r="M234" s="5">
        <f>+'MBI DIRECTORIO'!M234</f>
        <v>0</v>
      </c>
      <c r="N234" s="5">
        <f>+'MBI DIRECTORIO'!N234</f>
        <v>27.958333333333336</v>
      </c>
      <c r="O234" s="5">
        <f>+'MBI DIRECTORIO'!O234</f>
        <v>21.875</v>
      </c>
      <c r="P234" s="5">
        <f>+'MBI DIRECTORIO'!P234</f>
        <v>1.6333333333333333</v>
      </c>
      <c r="Q234" s="5">
        <f>+'MBI DIRECTORIO'!Q234</f>
        <v>1.2913670233749615</v>
      </c>
      <c r="R234" s="5">
        <f>+'MBI DIRECTORIO'!R234</f>
        <v>0</v>
      </c>
      <c r="S234" s="5">
        <f>+'MBI DIRECTORIO'!S234</f>
        <v>0</v>
      </c>
      <c r="T234" s="5">
        <f>+'MBI DIRECTORIO'!T234</f>
        <v>0</v>
      </c>
      <c r="U234" s="5">
        <f>+'MBI DIRECTORIO'!U234</f>
        <v>0</v>
      </c>
      <c r="V234" s="5">
        <f>+'MBI DIRECTORIO'!V234</f>
        <v>0</v>
      </c>
      <c r="W234" s="5">
        <f>+'MBI DIRECTORIO'!W234</f>
        <v>0</v>
      </c>
      <c r="X234" s="5">
        <f>+'MBI DIRECTORIO'!X234</f>
        <v>0</v>
      </c>
      <c r="Y234" s="5">
        <f>+'MBI DIRECTORIO'!Y234</f>
        <v>52.869056792903947</v>
      </c>
      <c r="Z234" s="5">
        <f>+'MBI DIRECTORIO'!Z234</f>
        <v>0.11102310286231734</v>
      </c>
      <c r="AA234" s="5">
        <f>+'MBI DIRECTORIO'!AA234</f>
        <v>0</v>
      </c>
      <c r="AB234" s="5" t="str">
        <f>+'MBI DIRECTORIO'!AG234</f>
        <v>MISOL, S.A.</v>
      </c>
      <c r="AD234" t="str">
        <f t="shared" si="5"/>
        <v>INSERT INTO TABLA_PRESUPUESTO_COMERCIAL VALUES ('VSR','80154-C','14003813-18',2022,'Febrero',15,'USD',375,247.440319,0,15,13.041002,0,27.958333,21.875,1.633333,1.291367,0,0,0,0,0,0,0,52.869057,0.111023,0);</v>
      </c>
    </row>
    <row r="235" spans="1:30" x14ac:dyDescent="0.2">
      <c r="A235" t="str">
        <f>+'MBI DIRECTORIO'!A235</f>
        <v>VSR</v>
      </c>
      <c r="B235" t="str">
        <f>+'MBI DIRECTORIO'!B235</f>
        <v>80179-C</v>
      </c>
      <c r="C235" t="str">
        <f>+'MBI DIRECTORIO'!C235</f>
        <v>14005051-21</v>
      </c>
      <c r="D235">
        <f>+'MBI DIRECTORIO'!D235</f>
        <v>2022</v>
      </c>
      <c r="E235" t="str">
        <f>+'MBI DIRECTORIO'!E235</f>
        <v>Febrero</v>
      </c>
      <c r="F235" s="5">
        <f>+'MBI DIRECTORIO'!F235</f>
        <v>120</v>
      </c>
      <c r="G235" t="str">
        <f>+'MBI DIRECTORIO'!G235</f>
        <v>USD</v>
      </c>
      <c r="H235" s="5">
        <f>+'MBI DIRECTORIO'!H235</f>
        <v>4320</v>
      </c>
      <c r="I235" s="5">
        <f>+'MBI DIRECTORIO'!I235</f>
        <v>2097.452403979049</v>
      </c>
      <c r="J235" s="5">
        <f>+'MBI DIRECTORIO'!J235</f>
        <v>480</v>
      </c>
      <c r="K235" s="5">
        <f>+'MBI DIRECTORIO'!K235</f>
        <v>0</v>
      </c>
      <c r="L235" s="5">
        <f>+'MBI DIRECTORIO'!L235</f>
        <v>104.32801604476683</v>
      </c>
      <c r="M235" s="5">
        <f>+'MBI DIRECTORIO'!M235</f>
        <v>0</v>
      </c>
      <c r="N235" s="5">
        <f>+'MBI DIRECTORIO'!N235</f>
        <v>69.794587757114087</v>
      </c>
      <c r="O235" s="5">
        <f>+'MBI DIRECTORIO'!O235</f>
        <v>71.065334765684952</v>
      </c>
      <c r="P235" s="5">
        <f>+'MBI DIRECTORIO'!P235</f>
        <v>4.5574824095130468</v>
      </c>
      <c r="Q235" s="5">
        <f>+'MBI DIRECTORIO'!Q235</f>
        <v>14.876548109279556</v>
      </c>
      <c r="R235" s="5">
        <f>+'MBI DIRECTORIO'!R235</f>
        <v>0</v>
      </c>
      <c r="S235" s="5">
        <f>+'MBI DIRECTORIO'!S235</f>
        <v>0</v>
      </c>
      <c r="T235" s="5">
        <f>+'MBI DIRECTORIO'!T235</f>
        <v>0</v>
      </c>
      <c r="U235" s="5">
        <f>+'MBI DIRECTORIO'!U235</f>
        <v>0</v>
      </c>
      <c r="V235" s="5">
        <f>+'MBI DIRECTORIO'!V235</f>
        <v>0</v>
      </c>
      <c r="W235" s="5">
        <f>+'MBI DIRECTORIO'!W235</f>
        <v>0</v>
      </c>
      <c r="X235" s="5">
        <f>+'MBI DIRECTORIO'!X235</f>
        <v>0</v>
      </c>
      <c r="Y235" s="5">
        <f>+'MBI DIRECTORIO'!Y235</f>
        <v>161.18213786449019</v>
      </c>
      <c r="Z235" s="5">
        <f>+'MBI DIRECTORIO'!Z235</f>
        <v>0.88818482289853873</v>
      </c>
      <c r="AA235" s="5">
        <f>+'MBI DIRECTORIO'!AA235</f>
        <v>0</v>
      </c>
      <c r="AB235" s="5" t="str">
        <f>+'MBI DIRECTORIO'!AG235</f>
        <v>CORCHOS, S.A.</v>
      </c>
      <c r="AD235" t="str">
        <f t="shared" si="5"/>
        <v>INSERT INTO TABLA_PRESUPUESTO_COMERCIAL VALUES ('VSR','80179-C','14005051-21',2022,'Febrero',120,'USD',4320,2097.452404,480,0,104.328016,0,69.794588,71.065335,4.557482,14.876548,0,0,0,0,0,0,0,161.182138,0.888185,0);</v>
      </c>
    </row>
    <row r="236" spans="1:30" x14ac:dyDescent="0.2">
      <c r="A236" t="str">
        <f>+'MBI DIRECTORIO'!A236</f>
        <v>VSR</v>
      </c>
      <c r="B236" t="str">
        <f>+'MBI DIRECTORIO'!B236</f>
        <v>80179-C</v>
      </c>
      <c r="C236" t="str">
        <f>+'MBI DIRECTORIO'!C236</f>
        <v>14005062-21</v>
      </c>
      <c r="D236">
        <f>+'MBI DIRECTORIO'!D236</f>
        <v>2022</v>
      </c>
      <c r="E236" t="str">
        <f>+'MBI DIRECTORIO'!E236</f>
        <v>Febrero</v>
      </c>
      <c r="F236" s="5">
        <f>+'MBI DIRECTORIO'!F236</f>
        <v>120</v>
      </c>
      <c r="G236" t="str">
        <f>+'MBI DIRECTORIO'!G236</f>
        <v>USD</v>
      </c>
      <c r="H236" s="5">
        <f>+'MBI DIRECTORIO'!H236</f>
        <v>4320</v>
      </c>
      <c r="I236" s="5">
        <f>+'MBI DIRECTORIO'!I236</f>
        <v>1484.7683355753463</v>
      </c>
      <c r="J236" s="5">
        <f>+'MBI DIRECTORIO'!J236</f>
        <v>480</v>
      </c>
      <c r="K236" s="5">
        <f>+'MBI DIRECTORIO'!K236</f>
        <v>0</v>
      </c>
      <c r="L236" s="5">
        <f>+'MBI DIRECTORIO'!L236</f>
        <v>104.32801604476683</v>
      </c>
      <c r="M236" s="5">
        <f>+'MBI DIRECTORIO'!M236</f>
        <v>0</v>
      </c>
      <c r="N236" s="5">
        <f>+'MBI DIRECTORIO'!N236</f>
        <v>69.794587757114087</v>
      </c>
      <c r="O236" s="5">
        <f>+'MBI DIRECTORIO'!O236</f>
        <v>71.065334765684952</v>
      </c>
      <c r="P236" s="5">
        <f>+'MBI DIRECTORIO'!P236</f>
        <v>4.5574824095130468</v>
      </c>
      <c r="Q236" s="5">
        <f>+'MBI DIRECTORIO'!Q236</f>
        <v>14.876548109279556</v>
      </c>
      <c r="R236" s="5">
        <f>+'MBI DIRECTORIO'!R236</f>
        <v>0</v>
      </c>
      <c r="S236" s="5">
        <f>+'MBI DIRECTORIO'!S236</f>
        <v>0</v>
      </c>
      <c r="T236" s="5">
        <f>+'MBI DIRECTORIO'!T236</f>
        <v>0</v>
      </c>
      <c r="U236" s="5">
        <f>+'MBI DIRECTORIO'!U236</f>
        <v>0</v>
      </c>
      <c r="V236" s="5">
        <f>+'MBI DIRECTORIO'!V236</f>
        <v>0</v>
      </c>
      <c r="W236" s="5">
        <f>+'MBI DIRECTORIO'!W236</f>
        <v>0</v>
      </c>
      <c r="X236" s="5">
        <f>+'MBI DIRECTORIO'!X236</f>
        <v>0</v>
      </c>
      <c r="Y236" s="5">
        <f>+'MBI DIRECTORIO'!Y236</f>
        <v>161.18213786449019</v>
      </c>
      <c r="Z236" s="5">
        <f>+'MBI DIRECTORIO'!Z236</f>
        <v>0.88818482289853873</v>
      </c>
      <c r="AA236" s="5">
        <f>+'MBI DIRECTORIO'!AA236</f>
        <v>0</v>
      </c>
      <c r="AB236" s="5" t="str">
        <f>+'MBI DIRECTORIO'!AG236</f>
        <v>CORCHOS, S.A.</v>
      </c>
      <c r="AD236" t="str">
        <f t="shared" si="5"/>
        <v>INSERT INTO TABLA_PRESUPUESTO_COMERCIAL VALUES ('VSR','80179-C','14005062-21',2022,'Febrero',120,'USD',4320,1484.768336,480,0,104.328016,0,69.794588,71.065335,4.557482,14.876548,0,0,0,0,0,0,0,161.182138,0.888185,0);</v>
      </c>
    </row>
    <row r="237" spans="1:30" x14ac:dyDescent="0.2">
      <c r="A237" t="str">
        <f>+'MBI DIRECTORIO'!A237</f>
        <v>VSR</v>
      </c>
      <c r="B237" t="str">
        <f>+'MBI DIRECTORIO'!B237</f>
        <v>80179-C</v>
      </c>
      <c r="C237" t="str">
        <f>+'MBI DIRECTORIO'!C237</f>
        <v>14005052-21</v>
      </c>
      <c r="D237">
        <f>+'MBI DIRECTORIO'!D237</f>
        <v>2022</v>
      </c>
      <c r="E237" t="str">
        <f>+'MBI DIRECTORIO'!E237</f>
        <v>Febrero</v>
      </c>
      <c r="F237" s="5">
        <f>+'MBI DIRECTORIO'!F237</f>
        <v>90</v>
      </c>
      <c r="G237" t="str">
        <f>+'MBI DIRECTORIO'!G237</f>
        <v>USD</v>
      </c>
      <c r="H237" s="5">
        <f>+'MBI DIRECTORIO'!H237</f>
        <v>3240</v>
      </c>
      <c r="I237" s="5">
        <f>+'MBI DIRECTORIO'!I237</f>
        <v>1526.2878749699389</v>
      </c>
      <c r="J237" s="5">
        <f>+'MBI DIRECTORIO'!J237</f>
        <v>360</v>
      </c>
      <c r="K237" s="5">
        <f>+'MBI DIRECTORIO'!K237</f>
        <v>0</v>
      </c>
      <c r="L237" s="5">
        <f>+'MBI DIRECTORIO'!L237</f>
        <v>78.246012033575127</v>
      </c>
      <c r="M237" s="5">
        <f>+'MBI DIRECTORIO'!M237</f>
        <v>0</v>
      </c>
      <c r="N237" s="5">
        <f>+'MBI DIRECTORIO'!N237</f>
        <v>52.345940817835569</v>
      </c>
      <c r="O237" s="5">
        <f>+'MBI DIRECTORIO'!O237</f>
        <v>53.299001074263714</v>
      </c>
      <c r="P237" s="5">
        <f>+'MBI DIRECTORIO'!P237</f>
        <v>3.4181118071347854</v>
      </c>
      <c r="Q237" s="5">
        <f>+'MBI DIRECTORIO'!Q237</f>
        <v>11.157411081959667</v>
      </c>
      <c r="R237" s="5">
        <f>+'MBI DIRECTORIO'!R237</f>
        <v>0</v>
      </c>
      <c r="S237" s="5">
        <f>+'MBI DIRECTORIO'!S237</f>
        <v>0</v>
      </c>
      <c r="T237" s="5">
        <f>+'MBI DIRECTORIO'!T237</f>
        <v>0</v>
      </c>
      <c r="U237" s="5">
        <f>+'MBI DIRECTORIO'!U237</f>
        <v>0</v>
      </c>
      <c r="V237" s="5">
        <f>+'MBI DIRECTORIO'!V237</f>
        <v>0</v>
      </c>
      <c r="W237" s="5">
        <f>+'MBI DIRECTORIO'!W237</f>
        <v>0</v>
      </c>
      <c r="X237" s="5">
        <f>+'MBI DIRECTORIO'!X237</f>
        <v>0</v>
      </c>
      <c r="Y237" s="5">
        <f>+'MBI DIRECTORIO'!Y237</f>
        <v>120.88660339836764</v>
      </c>
      <c r="Z237" s="5">
        <f>+'MBI DIRECTORIO'!Z237</f>
        <v>0.66613861717390399</v>
      </c>
      <c r="AA237" s="5">
        <f>+'MBI DIRECTORIO'!AA237</f>
        <v>0</v>
      </c>
      <c r="AB237" s="5" t="str">
        <f>+'MBI DIRECTORIO'!AG237</f>
        <v>CORCHOS, S.A.</v>
      </c>
      <c r="AD237" t="str">
        <f t="shared" si="5"/>
        <v>INSERT INTO TABLA_PRESUPUESTO_COMERCIAL VALUES ('VSR','80179-C','14005052-21',2022,'Febrero',90,'USD',3240,1526.287875,360,0,78.246012,0,52.345941,53.299001,3.418112,11.157411,0,0,0,0,0,0,0,120.886603,0.666139,0);</v>
      </c>
    </row>
    <row r="238" spans="1:30" x14ac:dyDescent="0.2">
      <c r="A238" t="str">
        <f>+'MBI DIRECTORIO'!A238</f>
        <v>VSR</v>
      </c>
      <c r="B238" t="str">
        <f>+'MBI DIRECTORIO'!B238</f>
        <v>80179-C</v>
      </c>
      <c r="C238" t="str">
        <f>+'MBI DIRECTORIO'!C238</f>
        <v>14002617-19</v>
      </c>
      <c r="D238">
        <f>+'MBI DIRECTORIO'!D238</f>
        <v>2022</v>
      </c>
      <c r="E238" t="str">
        <f>+'MBI DIRECTORIO'!E238</f>
        <v>Febrero</v>
      </c>
      <c r="F238" s="5">
        <f>+'MBI DIRECTORIO'!F238</f>
        <v>60</v>
      </c>
      <c r="G238" t="str">
        <f>+'MBI DIRECTORIO'!G238</f>
        <v>USD</v>
      </c>
      <c r="H238" s="5">
        <f>+'MBI DIRECTORIO'!H238</f>
        <v>2160</v>
      </c>
      <c r="I238" s="5">
        <f>+'MBI DIRECTORIO'!I238</f>
        <v>787.96741911270306</v>
      </c>
      <c r="J238" s="5">
        <f>+'MBI DIRECTORIO'!J238</f>
        <v>240</v>
      </c>
      <c r="K238" s="5">
        <f>+'MBI DIRECTORIO'!K238</f>
        <v>0</v>
      </c>
      <c r="L238" s="5">
        <f>+'MBI DIRECTORIO'!L238</f>
        <v>52.164008022383413</v>
      </c>
      <c r="M238" s="5">
        <f>+'MBI DIRECTORIO'!M238</f>
        <v>0</v>
      </c>
      <c r="N238" s="5">
        <f>+'MBI DIRECTORIO'!N238</f>
        <v>34.897293878557043</v>
      </c>
      <c r="O238" s="5">
        <f>+'MBI DIRECTORIO'!O238</f>
        <v>35.532667382842476</v>
      </c>
      <c r="P238" s="5">
        <f>+'MBI DIRECTORIO'!P238</f>
        <v>2.2787412047565234</v>
      </c>
      <c r="Q238" s="5">
        <f>+'MBI DIRECTORIO'!Q238</f>
        <v>7.4382740546397779</v>
      </c>
      <c r="R238" s="5">
        <f>+'MBI DIRECTORIO'!R238</f>
        <v>0</v>
      </c>
      <c r="S238" s="5">
        <f>+'MBI DIRECTORIO'!S238</f>
        <v>0</v>
      </c>
      <c r="T238" s="5">
        <f>+'MBI DIRECTORIO'!T238</f>
        <v>0</v>
      </c>
      <c r="U238" s="5">
        <f>+'MBI DIRECTORIO'!U238</f>
        <v>0</v>
      </c>
      <c r="V238" s="5">
        <f>+'MBI DIRECTORIO'!V238</f>
        <v>0</v>
      </c>
      <c r="W238" s="5">
        <f>+'MBI DIRECTORIO'!W238</f>
        <v>0</v>
      </c>
      <c r="X238" s="5">
        <f>+'MBI DIRECTORIO'!X238</f>
        <v>0</v>
      </c>
      <c r="Y238" s="5">
        <f>+'MBI DIRECTORIO'!Y238</f>
        <v>80.591068932245093</v>
      </c>
      <c r="Z238" s="5">
        <f>+'MBI DIRECTORIO'!Z238</f>
        <v>0.44409241144926936</v>
      </c>
      <c r="AA238" s="5">
        <f>+'MBI DIRECTORIO'!AA238</f>
        <v>0</v>
      </c>
      <c r="AB238" s="5" t="str">
        <f>+'MBI DIRECTORIO'!AG238</f>
        <v>CORCHOS, S.A.</v>
      </c>
      <c r="AD238" t="str">
        <f t="shared" si="5"/>
        <v>INSERT INTO TABLA_PRESUPUESTO_COMERCIAL VALUES ('VSR','80179-C','14002617-19',2022,'Febrero',60,'USD',2160,787.967419,240,0,52.164008,0,34.897294,35.532667,2.278741,7.438274,0,0,0,0,0,0,0,80.591069,0.444092,0);</v>
      </c>
    </row>
    <row r="239" spans="1:30" x14ac:dyDescent="0.2">
      <c r="A239" t="str">
        <f>+'MBI DIRECTORIO'!A239</f>
        <v>VSR</v>
      </c>
      <c r="B239" t="str">
        <f>+'MBI DIRECTORIO'!B239</f>
        <v>80095-C</v>
      </c>
      <c r="C239" t="str">
        <f>+'MBI DIRECTORIO'!C239</f>
        <v>14004755-20</v>
      </c>
      <c r="D239">
        <f>+'MBI DIRECTORIO'!D239</f>
        <v>2022</v>
      </c>
      <c r="E239" t="str">
        <f>+'MBI DIRECTORIO'!E239</f>
        <v>Febrero</v>
      </c>
      <c r="F239" s="5">
        <f>+'MBI DIRECTORIO'!F239</f>
        <v>1056</v>
      </c>
      <c r="G239" t="str">
        <f>+'MBI DIRECTORIO'!G239</f>
        <v>USD</v>
      </c>
      <c r="H239" s="5">
        <f>+'MBI DIRECTORIO'!H239</f>
        <v>44352</v>
      </c>
      <c r="I239" s="5">
        <f>+'MBI DIRECTORIO'!I239</f>
        <v>19065.482926601329</v>
      </c>
      <c r="J239" s="5">
        <f>+'MBI DIRECTORIO'!J239</f>
        <v>4224.0000000000009</v>
      </c>
      <c r="K239" s="5">
        <f>+'MBI DIRECTORIO'!K239</f>
        <v>6335.9999999999982</v>
      </c>
      <c r="L239" s="5">
        <f>+'MBI DIRECTORIO'!L239</f>
        <v>918.08654119394805</v>
      </c>
      <c r="M239" s="5">
        <f>+'MBI DIRECTORIO'!M239</f>
        <v>0</v>
      </c>
      <c r="N239" s="5">
        <f>+'MBI DIRECTORIO'!N239</f>
        <v>362.92517006802723</v>
      </c>
      <c r="O239" s="5">
        <f>+'MBI DIRECTORIO'!O239</f>
        <v>542.5170068027212</v>
      </c>
      <c r="P239" s="5">
        <f>+'MBI DIRECTORIO'!P239</f>
        <v>24.444444444444443</v>
      </c>
      <c r="Q239" s="5">
        <f>+'MBI DIRECTORIO'!Q239</f>
        <v>152.73256058860343</v>
      </c>
      <c r="R239" s="5">
        <f>+'MBI DIRECTORIO'!R239</f>
        <v>0</v>
      </c>
      <c r="S239" s="5">
        <f>+'MBI DIRECTORIO'!S239</f>
        <v>0</v>
      </c>
      <c r="T239" s="5">
        <f>+'MBI DIRECTORIO'!T239</f>
        <v>0</v>
      </c>
      <c r="U239" s="5">
        <f>+'MBI DIRECTORIO'!U239</f>
        <v>0</v>
      </c>
      <c r="V239" s="5">
        <f>+'MBI DIRECTORIO'!V239</f>
        <v>0</v>
      </c>
      <c r="W239" s="5">
        <f>+'MBI DIRECTORIO'!W239</f>
        <v>0</v>
      </c>
      <c r="X239" s="5">
        <f>+'MBI DIRECTORIO'!X239</f>
        <v>0</v>
      </c>
      <c r="Y239" s="5">
        <f>+'MBI DIRECTORIO'!Y239</f>
        <v>1090.4352083453034</v>
      </c>
      <c r="Z239" s="5">
        <f>+'MBI DIRECTORIO'!Z239</f>
        <v>7.8160264415071401</v>
      </c>
      <c r="AA239" s="5">
        <f>+'MBI DIRECTORIO'!AA239</f>
        <v>0</v>
      </c>
      <c r="AB239" s="5" t="str">
        <f>+'MBI DIRECTORIO'!AG239</f>
        <v>Importadora Primex S.A. de C.V.</v>
      </c>
      <c r="AD239" t="str">
        <f t="shared" si="5"/>
        <v>INSERT INTO TABLA_PRESUPUESTO_COMERCIAL VALUES ('VSR','80095-C','14004755-20',2022,'Febrero',1056,'USD',44352,19065.482927,4224,6336,918.086541,0,362.92517,542.517007,24.444444,152.732561,0,0,0,0,0,0,0,1090.435208,7.816026,0);</v>
      </c>
    </row>
    <row r="240" spans="1:30" x14ac:dyDescent="0.2">
      <c r="A240" t="str">
        <f>+'MBI DIRECTORIO'!A240</f>
        <v>VSR</v>
      </c>
      <c r="B240" t="str">
        <f>+'MBI DIRECTORIO'!B240</f>
        <v>80027-C</v>
      </c>
      <c r="C240" t="str">
        <f>+'MBI DIRECTORIO'!C240</f>
        <v>14005098-20</v>
      </c>
      <c r="D240">
        <f>+'MBI DIRECTORIO'!D240</f>
        <v>2022</v>
      </c>
      <c r="E240" t="str">
        <f>+'MBI DIRECTORIO'!E240</f>
        <v>Febrero</v>
      </c>
      <c r="F240" s="5">
        <f>+'MBI DIRECTORIO'!F240</f>
        <v>30</v>
      </c>
      <c r="G240" t="str">
        <f>+'MBI DIRECTORIO'!G240</f>
        <v>USD</v>
      </c>
      <c r="H240" s="5">
        <f>+'MBI DIRECTORIO'!H240</f>
        <v>1080</v>
      </c>
      <c r="I240" s="5">
        <f>+'MBI DIRECTORIO'!I240</f>
        <v>482.3905658476296</v>
      </c>
      <c r="J240" s="5">
        <f>+'MBI DIRECTORIO'!J240</f>
        <v>120</v>
      </c>
      <c r="K240" s="5">
        <f>+'MBI DIRECTORIO'!K240</f>
        <v>0</v>
      </c>
      <c r="L240" s="5">
        <f>+'MBI DIRECTORIO'!L240</f>
        <v>26.082004011191707</v>
      </c>
      <c r="M240" s="5">
        <f>+'MBI DIRECTORIO'!M240</f>
        <v>0</v>
      </c>
      <c r="N240" s="5">
        <f>+'MBI DIRECTORIO'!N240</f>
        <v>17.572463768115941</v>
      </c>
      <c r="O240" s="5">
        <f>+'MBI DIRECTORIO'!O240</f>
        <v>26.268115942028984</v>
      </c>
      <c r="P240" s="5">
        <f>+'MBI DIRECTORIO'!P240</f>
        <v>1.1835748792270531</v>
      </c>
      <c r="Q240" s="5">
        <f>+'MBI DIRECTORIO'!Q240</f>
        <v>3.7191370273198889</v>
      </c>
      <c r="R240" s="5">
        <f>+'MBI DIRECTORIO'!R240</f>
        <v>0</v>
      </c>
      <c r="S240" s="5">
        <f>+'MBI DIRECTORIO'!S240</f>
        <v>0</v>
      </c>
      <c r="T240" s="5">
        <f>+'MBI DIRECTORIO'!T240</f>
        <v>0</v>
      </c>
      <c r="U240" s="5">
        <f>+'MBI DIRECTORIO'!U240</f>
        <v>0</v>
      </c>
      <c r="V240" s="5">
        <f>+'MBI DIRECTORIO'!V240</f>
        <v>0</v>
      </c>
      <c r="W240" s="5">
        <f>+'MBI DIRECTORIO'!W240</f>
        <v>0</v>
      </c>
      <c r="X240" s="5">
        <f>+'MBI DIRECTORIO'!X240</f>
        <v>0</v>
      </c>
      <c r="Y240" s="5">
        <f>+'MBI DIRECTORIO'!Y240</f>
        <v>48.965337822416501</v>
      </c>
      <c r="Z240" s="5">
        <f>+'MBI DIRECTORIO'!Z240</f>
        <v>0.22204620572463468</v>
      </c>
      <c r="AA240" s="5">
        <f>+'MBI DIRECTORIO'!AA240</f>
        <v>0</v>
      </c>
      <c r="AB240" s="5" t="str">
        <f>+'MBI DIRECTORIO'!AG240</f>
        <v>Viñas Y Vinos S.A. De C.V.</v>
      </c>
      <c r="AD240" t="str">
        <f t="shared" si="5"/>
        <v>INSERT INTO TABLA_PRESUPUESTO_COMERCIAL VALUES ('VSR','80027-C','14005098-20',2022,'Febrero',30,'USD',1080,482.390566,120,0,26.082004,0,17.572464,26.268116,1.183575,3.719137,0,0,0,0,0,0,0,48.965338,0.222046,0);</v>
      </c>
    </row>
    <row r="241" spans="1:30" x14ac:dyDescent="0.2">
      <c r="A241" t="str">
        <f>+'MBI DIRECTORIO'!A241</f>
        <v>VSR</v>
      </c>
      <c r="B241" t="str">
        <f>+'MBI DIRECTORIO'!B241</f>
        <v>80027-C</v>
      </c>
      <c r="C241" t="str">
        <f>+'MBI DIRECTORIO'!C241</f>
        <v>14005099-20</v>
      </c>
      <c r="D241">
        <f>+'MBI DIRECTORIO'!D241</f>
        <v>2022</v>
      </c>
      <c r="E241" t="str">
        <f>+'MBI DIRECTORIO'!E241</f>
        <v>Febrero</v>
      </c>
      <c r="F241" s="5">
        <f>+'MBI DIRECTORIO'!F241</f>
        <v>30</v>
      </c>
      <c r="G241" t="str">
        <f>+'MBI DIRECTORIO'!G241</f>
        <v>USD</v>
      </c>
      <c r="H241" s="5">
        <f>+'MBI DIRECTORIO'!H241</f>
        <v>1080</v>
      </c>
      <c r="I241" s="5">
        <f>+'MBI DIRECTORIO'!I241</f>
        <v>503.32418898997969</v>
      </c>
      <c r="J241" s="5">
        <f>+'MBI DIRECTORIO'!J241</f>
        <v>120</v>
      </c>
      <c r="K241" s="5">
        <f>+'MBI DIRECTORIO'!K241</f>
        <v>0</v>
      </c>
      <c r="L241" s="5">
        <f>+'MBI DIRECTORIO'!L241</f>
        <v>26.082004011191707</v>
      </c>
      <c r="M241" s="5">
        <f>+'MBI DIRECTORIO'!M241</f>
        <v>0</v>
      </c>
      <c r="N241" s="5">
        <f>+'MBI DIRECTORIO'!N241</f>
        <v>17.572463768115941</v>
      </c>
      <c r="O241" s="5">
        <f>+'MBI DIRECTORIO'!O241</f>
        <v>26.268115942028984</v>
      </c>
      <c r="P241" s="5">
        <f>+'MBI DIRECTORIO'!P241</f>
        <v>1.1835748792270531</v>
      </c>
      <c r="Q241" s="5">
        <f>+'MBI DIRECTORIO'!Q241</f>
        <v>3.7191370273198889</v>
      </c>
      <c r="R241" s="5">
        <f>+'MBI DIRECTORIO'!R241</f>
        <v>0</v>
      </c>
      <c r="S241" s="5">
        <f>+'MBI DIRECTORIO'!S241</f>
        <v>0</v>
      </c>
      <c r="T241" s="5">
        <f>+'MBI DIRECTORIO'!T241</f>
        <v>0</v>
      </c>
      <c r="U241" s="5">
        <f>+'MBI DIRECTORIO'!U241</f>
        <v>0</v>
      </c>
      <c r="V241" s="5">
        <f>+'MBI DIRECTORIO'!V241</f>
        <v>0</v>
      </c>
      <c r="W241" s="5">
        <f>+'MBI DIRECTORIO'!W241</f>
        <v>0</v>
      </c>
      <c r="X241" s="5">
        <f>+'MBI DIRECTORIO'!X241</f>
        <v>0</v>
      </c>
      <c r="Y241" s="5">
        <f>+'MBI DIRECTORIO'!Y241</f>
        <v>48.965337822416501</v>
      </c>
      <c r="Z241" s="5">
        <f>+'MBI DIRECTORIO'!Z241</f>
        <v>0.22204620572463468</v>
      </c>
      <c r="AA241" s="5">
        <f>+'MBI DIRECTORIO'!AA241</f>
        <v>0</v>
      </c>
      <c r="AB241" s="5" t="str">
        <f>+'MBI DIRECTORIO'!AG241</f>
        <v>Viñas Y Vinos S.A. De C.V.</v>
      </c>
      <c r="AD241" t="str">
        <f t="shared" si="5"/>
        <v>INSERT INTO TABLA_PRESUPUESTO_COMERCIAL VALUES ('VSR','80027-C','14005099-20',2022,'Febrero',30,'USD',1080,503.324189,120,0,26.082004,0,17.572464,26.268116,1.183575,3.719137,0,0,0,0,0,0,0,48.965338,0.222046,0);</v>
      </c>
    </row>
    <row r="242" spans="1:30" x14ac:dyDescent="0.2">
      <c r="A242" t="str">
        <f>+'MBI DIRECTORIO'!A242</f>
        <v>VSR</v>
      </c>
      <c r="B242" t="str">
        <f>+'MBI DIRECTORIO'!B242</f>
        <v>80101-C</v>
      </c>
      <c r="C242" t="str">
        <f>+'MBI DIRECTORIO'!C242</f>
        <v>14005144-18</v>
      </c>
      <c r="D242">
        <f>+'MBI DIRECTORIO'!D242</f>
        <v>2022</v>
      </c>
      <c r="E242" t="str">
        <f>+'MBI DIRECTORIO'!E242</f>
        <v>Febrero</v>
      </c>
      <c r="F242" s="5">
        <f>+'MBI DIRECTORIO'!F242</f>
        <v>3</v>
      </c>
      <c r="G242" t="str">
        <f>+'MBI DIRECTORIO'!G242</f>
        <v>USD</v>
      </c>
      <c r="H242" s="5">
        <f>+'MBI DIRECTORIO'!H242</f>
        <v>288</v>
      </c>
      <c r="I242" s="5">
        <f>+'MBI DIRECTORIO'!I242</f>
        <v>145.58825631838289</v>
      </c>
      <c r="J242" s="5">
        <f>+'MBI DIRECTORIO'!J242</f>
        <v>4.7999999999999945</v>
      </c>
      <c r="K242" s="5">
        <f>+'MBI DIRECTORIO'!K242</f>
        <v>19.200000000000003</v>
      </c>
      <c r="L242" s="5">
        <f>+'MBI DIRECTORIO'!L242</f>
        <v>2.6082004011191708</v>
      </c>
      <c r="M242" s="5">
        <f>+'MBI DIRECTORIO'!M242</f>
        <v>0</v>
      </c>
      <c r="N242" s="5">
        <f>+'MBI DIRECTORIO'!N242</f>
        <v>12.048368298368299</v>
      </c>
      <c r="O242" s="5">
        <f>+'MBI DIRECTORIO'!O242</f>
        <v>7.6486013986013983</v>
      </c>
      <c r="P242" s="5">
        <f>+'MBI DIRECTORIO'!P242</f>
        <v>0.57109557109557108</v>
      </c>
      <c r="Q242" s="5">
        <f>+'MBI DIRECTORIO'!Q242</f>
        <v>0.99176987395197036</v>
      </c>
      <c r="R242" s="5">
        <f>+'MBI DIRECTORIO'!R242</f>
        <v>0</v>
      </c>
      <c r="S242" s="5">
        <f>+'MBI DIRECTORIO'!S242</f>
        <v>0</v>
      </c>
      <c r="T242" s="5">
        <f>+'MBI DIRECTORIO'!T242</f>
        <v>0</v>
      </c>
      <c r="U242" s="5">
        <f>+'MBI DIRECTORIO'!U242</f>
        <v>0</v>
      </c>
      <c r="V242" s="5">
        <f>+'MBI DIRECTORIO'!V242</f>
        <v>0</v>
      </c>
      <c r="W242" s="5">
        <f>+'MBI DIRECTORIO'!W242</f>
        <v>0</v>
      </c>
      <c r="X242" s="5">
        <f>+'MBI DIRECTORIO'!X242</f>
        <v>0</v>
      </c>
      <c r="Y242" s="5">
        <f>+'MBI DIRECTORIO'!Y242</f>
        <v>21.282039762589701</v>
      </c>
      <c r="Z242" s="5">
        <f>+'MBI DIRECTORIO'!Z242</f>
        <v>2.2204620572463467E-2</v>
      </c>
      <c r="AA242" s="5">
        <f>+'MBI DIRECTORIO'!AA242</f>
        <v>0</v>
      </c>
      <c r="AB242" s="5" t="str">
        <f>+'MBI DIRECTORIO'!AG242</f>
        <v>MENDEZ &amp; CO</v>
      </c>
      <c r="AD242" t="str">
        <f t="shared" si="5"/>
        <v>INSERT INTO TABLA_PRESUPUESTO_COMERCIAL VALUES ('VSR','80101-C','14005144-18',2022,'Febrero',3,'USD',288,145.588256,4.8,19.2,2.6082,0,12.048368,7.648601,0.571096,0.99177,0,0,0,0,0,0,0,21.28204,0.022205,0);</v>
      </c>
    </row>
    <row r="243" spans="1:30" x14ac:dyDescent="0.2">
      <c r="A243" t="str">
        <f>+'MBI DIRECTORIO'!A243</f>
        <v>VSR</v>
      </c>
      <c r="B243" t="str">
        <f>+'MBI DIRECTORIO'!B243</f>
        <v>80101-C</v>
      </c>
      <c r="C243" t="str">
        <f>+'MBI DIRECTORIO'!C243</f>
        <v>14005083-20</v>
      </c>
      <c r="D243">
        <f>+'MBI DIRECTORIO'!D243</f>
        <v>2022</v>
      </c>
      <c r="E243" t="str">
        <f>+'MBI DIRECTORIO'!E243</f>
        <v>Febrero</v>
      </c>
      <c r="F243" s="5">
        <f>+'MBI DIRECTORIO'!F243</f>
        <v>16.8</v>
      </c>
      <c r="G243" t="str">
        <f>+'MBI DIRECTORIO'!G243</f>
        <v>USD</v>
      </c>
      <c r="H243" s="5">
        <f>+'MBI DIRECTORIO'!H243</f>
        <v>621.6</v>
      </c>
      <c r="I243" s="5">
        <f>+'MBI DIRECTORIO'!I243</f>
        <v>271.64086106906683</v>
      </c>
      <c r="J243" s="5">
        <f>+'MBI DIRECTORIO'!J243</f>
        <v>13.439999999999985</v>
      </c>
      <c r="K243" s="5">
        <f>+'MBI DIRECTORIO'!K243</f>
        <v>53.760000000000005</v>
      </c>
      <c r="L243" s="5">
        <f>+'MBI DIRECTORIO'!L243</f>
        <v>14.605922246267356</v>
      </c>
      <c r="M243" s="5">
        <f>+'MBI DIRECTORIO'!M243</f>
        <v>0</v>
      </c>
      <c r="N243" s="5">
        <f>+'MBI DIRECTORIO'!N243</f>
        <v>67.470862470862471</v>
      </c>
      <c r="O243" s="5">
        <f>+'MBI DIRECTORIO'!O243</f>
        <v>42.832167832167833</v>
      </c>
      <c r="P243" s="5">
        <f>+'MBI DIRECTORIO'!P243</f>
        <v>3.1981351981351982</v>
      </c>
      <c r="Q243" s="5">
        <f>+'MBI DIRECTORIO'!Q243</f>
        <v>2.1405699779463361</v>
      </c>
      <c r="R243" s="5">
        <f>+'MBI DIRECTORIO'!R243</f>
        <v>0</v>
      </c>
      <c r="S243" s="5">
        <f>+'MBI DIRECTORIO'!S243</f>
        <v>0</v>
      </c>
      <c r="T243" s="5">
        <f>+'MBI DIRECTORIO'!T243</f>
        <v>0</v>
      </c>
      <c r="U243" s="5">
        <f>+'MBI DIRECTORIO'!U243</f>
        <v>0</v>
      </c>
      <c r="V243" s="5">
        <f>+'MBI DIRECTORIO'!V243</f>
        <v>0</v>
      </c>
      <c r="W243" s="5">
        <f>+'MBI DIRECTORIO'!W243</f>
        <v>0</v>
      </c>
      <c r="X243" s="5">
        <f>+'MBI DIRECTORIO'!X243</f>
        <v>0</v>
      </c>
      <c r="Y243" s="5">
        <f>+'MBI DIRECTORIO'!Y243</f>
        <v>115.76608135431765</v>
      </c>
      <c r="Z243" s="5">
        <f>+'MBI DIRECTORIO'!Z243</f>
        <v>0.1243458752057954</v>
      </c>
      <c r="AA243" s="5">
        <f>+'MBI DIRECTORIO'!AA243</f>
        <v>0</v>
      </c>
      <c r="AB243" s="5" t="str">
        <f>+'MBI DIRECTORIO'!AG243</f>
        <v>MENDEZ &amp; CO</v>
      </c>
      <c r="AD243" t="str">
        <f t="shared" si="5"/>
        <v>INSERT INTO TABLA_PRESUPUESTO_COMERCIAL VALUES ('VSR','80101-C','14005083-20',2022,'Febrero',16.8,'USD',621.6,271.640861,13.44,53.76,14.605922,0,67.470862,42.832168,3.198135,2.14057,0,0,0,0,0,0,0,115.766081,0.124346,0);</v>
      </c>
    </row>
    <row r="244" spans="1:30" x14ac:dyDescent="0.2">
      <c r="A244" t="str">
        <f>+'MBI DIRECTORIO'!A244</f>
        <v>VSR</v>
      </c>
      <c r="B244" t="str">
        <f>+'MBI DIRECTORIO'!B244</f>
        <v>80101-C</v>
      </c>
      <c r="C244" t="str">
        <f>+'MBI DIRECTORIO'!C244</f>
        <v>14005084-20</v>
      </c>
      <c r="D244">
        <f>+'MBI DIRECTORIO'!D244</f>
        <v>2022</v>
      </c>
      <c r="E244" t="str">
        <f>+'MBI DIRECTORIO'!E244</f>
        <v>Febrero</v>
      </c>
      <c r="F244" s="5">
        <f>+'MBI DIRECTORIO'!F244</f>
        <v>16.8</v>
      </c>
      <c r="G244" t="str">
        <f>+'MBI DIRECTORIO'!G244</f>
        <v>USD</v>
      </c>
      <c r="H244" s="5">
        <f>+'MBI DIRECTORIO'!H244</f>
        <v>621.6</v>
      </c>
      <c r="I244" s="5">
        <f>+'MBI DIRECTORIO'!I244</f>
        <v>248.13624138667257</v>
      </c>
      <c r="J244" s="5">
        <f>+'MBI DIRECTORIO'!J244</f>
        <v>13.439999999999985</v>
      </c>
      <c r="K244" s="5">
        <f>+'MBI DIRECTORIO'!K244</f>
        <v>53.760000000000005</v>
      </c>
      <c r="L244" s="5">
        <f>+'MBI DIRECTORIO'!L244</f>
        <v>14.605922246267356</v>
      </c>
      <c r="M244" s="5">
        <f>+'MBI DIRECTORIO'!M244</f>
        <v>0</v>
      </c>
      <c r="N244" s="5">
        <f>+'MBI DIRECTORIO'!N244</f>
        <v>67.470862470862471</v>
      </c>
      <c r="O244" s="5">
        <f>+'MBI DIRECTORIO'!O244</f>
        <v>42.832167832167833</v>
      </c>
      <c r="P244" s="5">
        <f>+'MBI DIRECTORIO'!P244</f>
        <v>3.1981351981351982</v>
      </c>
      <c r="Q244" s="5">
        <f>+'MBI DIRECTORIO'!Q244</f>
        <v>2.1405699779463361</v>
      </c>
      <c r="R244" s="5">
        <f>+'MBI DIRECTORIO'!R244</f>
        <v>0</v>
      </c>
      <c r="S244" s="5">
        <f>+'MBI DIRECTORIO'!S244</f>
        <v>0</v>
      </c>
      <c r="T244" s="5">
        <f>+'MBI DIRECTORIO'!T244</f>
        <v>0</v>
      </c>
      <c r="U244" s="5">
        <f>+'MBI DIRECTORIO'!U244</f>
        <v>0</v>
      </c>
      <c r="V244" s="5">
        <f>+'MBI DIRECTORIO'!V244</f>
        <v>0</v>
      </c>
      <c r="W244" s="5">
        <f>+'MBI DIRECTORIO'!W244</f>
        <v>0</v>
      </c>
      <c r="X244" s="5">
        <f>+'MBI DIRECTORIO'!X244</f>
        <v>0</v>
      </c>
      <c r="Y244" s="5">
        <f>+'MBI DIRECTORIO'!Y244</f>
        <v>115.76608135431765</v>
      </c>
      <c r="Z244" s="5">
        <f>+'MBI DIRECTORIO'!Z244</f>
        <v>0.1243458752057954</v>
      </c>
      <c r="AA244" s="5">
        <f>+'MBI DIRECTORIO'!AA244</f>
        <v>0</v>
      </c>
      <c r="AB244" s="5" t="str">
        <f>+'MBI DIRECTORIO'!AG244</f>
        <v>MENDEZ &amp; CO</v>
      </c>
      <c r="AD244" t="str">
        <f t="shared" si="5"/>
        <v>INSERT INTO TABLA_PRESUPUESTO_COMERCIAL VALUES ('VSR','80101-C','14005084-20',2022,'Febrero',16.8,'USD',621.6,248.136241,13.44,53.76,14.605922,0,67.470862,42.832168,3.198135,2.14057,0,0,0,0,0,0,0,115.766081,0.124346,0);</v>
      </c>
    </row>
    <row r="245" spans="1:30" x14ac:dyDescent="0.2">
      <c r="A245" t="str">
        <f>+'MBI DIRECTORIO'!A245</f>
        <v>VSR</v>
      </c>
      <c r="B245" t="str">
        <f>+'MBI DIRECTORIO'!B245</f>
        <v>80101-C</v>
      </c>
      <c r="C245" t="str">
        <f>+'MBI DIRECTORIO'!C245</f>
        <v>14005085-20</v>
      </c>
      <c r="D245">
        <f>+'MBI DIRECTORIO'!D245</f>
        <v>2022</v>
      </c>
      <c r="E245" t="str">
        <f>+'MBI DIRECTORIO'!E245</f>
        <v>Febrero</v>
      </c>
      <c r="F245" s="5">
        <f>+'MBI DIRECTORIO'!F245</f>
        <v>16.8</v>
      </c>
      <c r="G245" t="str">
        <f>+'MBI DIRECTORIO'!G245</f>
        <v>USD</v>
      </c>
      <c r="H245" s="5">
        <f>+'MBI DIRECTORIO'!H245</f>
        <v>621.6</v>
      </c>
      <c r="I245" s="5">
        <f>+'MBI DIRECTORIO'!I245</f>
        <v>258.1744984192278</v>
      </c>
      <c r="J245" s="5">
        <f>+'MBI DIRECTORIO'!J245</f>
        <v>13.439999999999985</v>
      </c>
      <c r="K245" s="5">
        <f>+'MBI DIRECTORIO'!K245</f>
        <v>53.760000000000005</v>
      </c>
      <c r="L245" s="5">
        <f>+'MBI DIRECTORIO'!L245</f>
        <v>14.605922246267356</v>
      </c>
      <c r="M245" s="5">
        <f>+'MBI DIRECTORIO'!M245</f>
        <v>0</v>
      </c>
      <c r="N245" s="5">
        <f>+'MBI DIRECTORIO'!N245</f>
        <v>67.470862470862471</v>
      </c>
      <c r="O245" s="5">
        <f>+'MBI DIRECTORIO'!O245</f>
        <v>42.832167832167833</v>
      </c>
      <c r="P245" s="5">
        <f>+'MBI DIRECTORIO'!P245</f>
        <v>3.1981351981351982</v>
      </c>
      <c r="Q245" s="5">
        <f>+'MBI DIRECTORIO'!Q245</f>
        <v>2.1405699779463361</v>
      </c>
      <c r="R245" s="5">
        <f>+'MBI DIRECTORIO'!R245</f>
        <v>0</v>
      </c>
      <c r="S245" s="5">
        <f>+'MBI DIRECTORIO'!S245</f>
        <v>0</v>
      </c>
      <c r="T245" s="5">
        <f>+'MBI DIRECTORIO'!T245</f>
        <v>0</v>
      </c>
      <c r="U245" s="5">
        <f>+'MBI DIRECTORIO'!U245</f>
        <v>0</v>
      </c>
      <c r="V245" s="5">
        <f>+'MBI DIRECTORIO'!V245</f>
        <v>0</v>
      </c>
      <c r="W245" s="5">
        <f>+'MBI DIRECTORIO'!W245</f>
        <v>0</v>
      </c>
      <c r="X245" s="5">
        <f>+'MBI DIRECTORIO'!X245</f>
        <v>0</v>
      </c>
      <c r="Y245" s="5">
        <f>+'MBI DIRECTORIO'!Y245</f>
        <v>115.76608135431765</v>
      </c>
      <c r="Z245" s="5">
        <f>+'MBI DIRECTORIO'!Z245</f>
        <v>0.1243458752057954</v>
      </c>
      <c r="AA245" s="5">
        <f>+'MBI DIRECTORIO'!AA245</f>
        <v>0</v>
      </c>
      <c r="AB245" s="5" t="str">
        <f>+'MBI DIRECTORIO'!AG245</f>
        <v>MENDEZ &amp; CO</v>
      </c>
      <c r="AD245" t="str">
        <f t="shared" si="5"/>
        <v>INSERT INTO TABLA_PRESUPUESTO_COMERCIAL VALUES ('VSR','80101-C','14005085-20',2022,'Febrero',16.8,'USD',621.6,258.174498,13.44,53.76,14.605922,0,67.470862,42.832168,3.198135,2.14057,0,0,0,0,0,0,0,115.766081,0.124346,0);</v>
      </c>
    </row>
    <row r="246" spans="1:30" x14ac:dyDescent="0.2">
      <c r="A246" t="str">
        <f>+'MBI DIRECTORIO'!A246</f>
        <v>VSR</v>
      </c>
      <c r="B246" t="str">
        <f>+'MBI DIRECTORIO'!B246</f>
        <v>80144-C</v>
      </c>
      <c r="C246" t="str">
        <f>+'MBI DIRECTORIO'!C246</f>
        <v>14004838-16</v>
      </c>
      <c r="D246">
        <f>+'MBI DIRECTORIO'!D246</f>
        <v>2022</v>
      </c>
      <c r="E246" t="str">
        <f>+'MBI DIRECTORIO'!E246</f>
        <v>Febrero</v>
      </c>
      <c r="F246" s="5">
        <f>+'MBI DIRECTORIO'!F246</f>
        <v>9</v>
      </c>
      <c r="G246" t="str">
        <f>+'MBI DIRECTORIO'!G246</f>
        <v>USD</v>
      </c>
      <c r="H246" s="5">
        <f>+'MBI DIRECTORIO'!H246</f>
        <v>630</v>
      </c>
      <c r="I246" s="5">
        <f>+'MBI DIRECTORIO'!I246</f>
        <v>256.64547237852724</v>
      </c>
      <c r="J246" s="5">
        <f>+'MBI DIRECTORIO'!J246</f>
        <v>0</v>
      </c>
      <c r="K246" s="5">
        <f>+'MBI DIRECTORIO'!K246</f>
        <v>63</v>
      </c>
      <c r="L246" s="5">
        <f>+'MBI DIRECTORIO'!L246</f>
        <v>7.8246012033575125</v>
      </c>
      <c r="M246" s="5">
        <f>+'MBI DIRECTORIO'!M246</f>
        <v>0</v>
      </c>
      <c r="N246" s="5">
        <f>+'MBI DIRECTORIO'!N246</f>
        <v>2.854166666666667</v>
      </c>
      <c r="O246" s="5">
        <f>+'MBI DIRECTORIO'!O246</f>
        <v>0</v>
      </c>
      <c r="P246" s="5">
        <f>+'MBI DIRECTORIO'!P246</f>
        <v>0.40833333333333333</v>
      </c>
      <c r="Q246" s="5">
        <f>+'MBI DIRECTORIO'!Q246</f>
        <v>2.1694965992699351</v>
      </c>
      <c r="R246" s="5">
        <f>+'MBI DIRECTORIO'!R246</f>
        <v>0</v>
      </c>
      <c r="S246" s="5">
        <f>+'MBI DIRECTORIO'!S246</f>
        <v>0</v>
      </c>
      <c r="T246" s="5">
        <f>+'MBI DIRECTORIO'!T246</f>
        <v>0</v>
      </c>
      <c r="U246" s="5">
        <f>+'MBI DIRECTORIO'!U246</f>
        <v>0</v>
      </c>
      <c r="V246" s="5">
        <f>+'MBI DIRECTORIO'!V246</f>
        <v>0</v>
      </c>
      <c r="W246" s="5">
        <f>+'MBI DIRECTORIO'!W246</f>
        <v>0</v>
      </c>
      <c r="X246" s="5">
        <f>+'MBI DIRECTORIO'!X246</f>
        <v>0</v>
      </c>
      <c r="Y246" s="5">
        <f>+'MBI DIRECTORIO'!Y246</f>
        <v>5.4986104609873259</v>
      </c>
      <c r="Z246" s="5">
        <f>+'MBI DIRECTORIO'!Z246</f>
        <v>6.6613861717390394E-2</v>
      </c>
      <c r="AA246" s="5">
        <f>+'MBI DIRECTORIO'!AA246</f>
        <v>0</v>
      </c>
      <c r="AB246" s="5" t="str">
        <f>+'MBI DIRECTORIO'!AG246</f>
        <v>MICRUS SA</v>
      </c>
      <c r="AD246" t="str">
        <f t="shared" si="5"/>
        <v>INSERT INTO TABLA_PRESUPUESTO_COMERCIAL VALUES ('VSR','80144-C','14004838-16',2022,'Febrero',9,'USD',630,256.645472,0,63,7.824601,0,2.854167,0,0.408333,2.169497,0,0,0,0,0,0,0,5.49861,0.066614,0);</v>
      </c>
    </row>
    <row r="247" spans="1:30" x14ac:dyDescent="0.2">
      <c r="A247" t="str">
        <f>+'MBI DIRECTORIO'!A247</f>
        <v>VSR</v>
      </c>
      <c r="B247" t="str">
        <f>+'MBI DIRECTORIO'!B247</f>
        <v>80144-C</v>
      </c>
      <c r="C247" t="str">
        <f>+'MBI DIRECTORIO'!C247</f>
        <v>14004839-16</v>
      </c>
      <c r="D247">
        <f>+'MBI DIRECTORIO'!D247</f>
        <v>2022</v>
      </c>
      <c r="E247" t="str">
        <f>+'MBI DIRECTORIO'!E247</f>
        <v>Febrero</v>
      </c>
      <c r="F247" s="5">
        <f>+'MBI DIRECTORIO'!F247</f>
        <v>9</v>
      </c>
      <c r="G247" t="str">
        <f>+'MBI DIRECTORIO'!G247</f>
        <v>USD</v>
      </c>
      <c r="H247" s="5">
        <f>+'MBI DIRECTORIO'!H247</f>
        <v>630</v>
      </c>
      <c r="I247" s="5">
        <f>+'MBI DIRECTORIO'!I247</f>
        <v>363.3513282160369</v>
      </c>
      <c r="J247" s="5">
        <f>+'MBI DIRECTORIO'!J247</f>
        <v>0</v>
      </c>
      <c r="K247" s="5">
        <f>+'MBI DIRECTORIO'!K247</f>
        <v>63</v>
      </c>
      <c r="L247" s="5">
        <f>+'MBI DIRECTORIO'!L247</f>
        <v>7.8246012033575125</v>
      </c>
      <c r="M247" s="5">
        <f>+'MBI DIRECTORIO'!M247</f>
        <v>0</v>
      </c>
      <c r="N247" s="5">
        <f>+'MBI DIRECTORIO'!N247</f>
        <v>2.854166666666667</v>
      </c>
      <c r="O247" s="5">
        <f>+'MBI DIRECTORIO'!O247</f>
        <v>0</v>
      </c>
      <c r="P247" s="5">
        <f>+'MBI DIRECTORIO'!P247</f>
        <v>0.40833333333333333</v>
      </c>
      <c r="Q247" s="5">
        <f>+'MBI DIRECTORIO'!Q247</f>
        <v>2.1694965992699351</v>
      </c>
      <c r="R247" s="5">
        <f>+'MBI DIRECTORIO'!R247</f>
        <v>0</v>
      </c>
      <c r="S247" s="5">
        <f>+'MBI DIRECTORIO'!S247</f>
        <v>0</v>
      </c>
      <c r="T247" s="5">
        <f>+'MBI DIRECTORIO'!T247</f>
        <v>0</v>
      </c>
      <c r="U247" s="5">
        <f>+'MBI DIRECTORIO'!U247</f>
        <v>0</v>
      </c>
      <c r="V247" s="5">
        <f>+'MBI DIRECTORIO'!V247</f>
        <v>0</v>
      </c>
      <c r="W247" s="5">
        <f>+'MBI DIRECTORIO'!W247</f>
        <v>0</v>
      </c>
      <c r="X247" s="5">
        <f>+'MBI DIRECTORIO'!X247</f>
        <v>0</v>
      </c>
      <c r="Y247" s="5">
        <f>+'MBI DIRECTORIO'!Y247</f>
        <v>5.4986104609873259</v>
      </c>
      <c r="Z247" s="5">
        <f>+'MBI DIRECTORIO'!Z247</f>
        <v>6.6613861717390394E-2</v>
      </c>
      <c r="AA247" s="5">
        <f>+'MBI DIRECTORIO'!AA247</f>
        <v>0</v>
      </c>
      <c r="AB247" s="5" t="str">
        <f>+'MBI DIRECTORIO'!AG247</f>
        <v>MICRUS SA</v>
      </c>
      <c r="AD247" t="str">
        <f t="shared" si="5"/>
        <v>INSERT INTO TABLA_PRESUPUESTO_COMERCIAL VALUES ('VSR','80144-C','14004839-16',2022,'Febrero',9,'USD',630,363.351328,0,63,7.824601,0,2.854167,0,0.408333,2.169497,0,0,0,0,0,0,0,5.49861,0.066614,0);</v>
      </c>
    </row>
    <row r="248" spans="1:30" x14ac:dyDescent="0.2">
      <c r="A248" t="str">
        <f>+'MBI DIRECTORIO'!A248</f>
        <v>VSR</v>
      </c>
      <c r="B248" t="str">
        <f>+'MBI DIRECTORIO'!B248</f>
        <v>80144-C</v>
      </c>
      <c r="C248" t="str">
        <f>+'MBI DIRECTORIO'!C248</f>
        <v>14003979-19</v>
      </c>
      <c r="D248">
        <f>+'MBI DIRECTORIO'!D248</f>
        <v>2022</v>
      </c>
      <c r="E248" t="str">
        <f>+'MBI DIRECTORIO'!E248</f>
        <v>Febrero</v>
      </c>
      <c r="F248" s="5">
        <f>+'MBI DIRECTORIO'!F248</f>
        <v>22.5</v>
      </c>
      <c r="G248" t="str">
        <f>+'MBI DIRECTORIO'!G248</f>
        <v>USD</v>
      </c>
      <c r="H248" s="5">
        <f>+'MBI DIRECTORIO'!H248</f>
        <v>607.5</v>
      </c>
      <c r="I248" s="5">
        <f>+'MBI DIRECTORIO'!I248</f>
        <v>355.68216007310161</v>
      </c>
      <c r="J248" s="5">
        <f>+'MBI DIRECTORIO'!J248</f>
        <v>0</v>
      </c>
      <c r="K248" s="5">
        <f>+'MBI DIRECTORIO'!K248</f>
        <v>0</v>
      </c>
      <c r="L248" s="5">
        <f>+'MBI DIRECTORIO'!L248</f>
        <v>19.561503008393782</v>
      </c>
      <c r="M248" s="5">
        <f>+'MBI DIRECTORIO'!M248</f>
        <v>0</v>
      </c>
      <c r="N248" s="5">
        <f>+'MBI DIRECTORIO'!N248</f>
        <v>7.1354166666666661</v>
      </c>
      <c r="O248" s="5">
        <f>+'MBI DIRECTORIO'!O248</f>
        <v>0</v>
      </c>
      <c r="P248" s="5">
        <f>+'MBI DIRECTORIO'!P248</f>
        <v>1.0208333333333333</v>
      </c>
      <c r="Q248" s="5">
        <f>+'MBI DIRECTORIO'!Q248</f>
        <v>2.0920145778674373</v>
      </c>
      <c r="R248" s="5">
        <f>+'MBI DIRECTORIO'!R248</f>
        <v>0</v>
      </c>
      <c r="S248" s="5">
        <f>+'MBI DIRECTORIO'!S248</f>
        <v>0</v>
      </c>
      <c r="T248" s="5">
        <f>+'MBI DIRECTORIO'!T248</f>
        <v>0</v>
      </c>
      <c r="U248" s="5">
        <f>+'MBI DIRECTORIO'!U248</f>
        <v>0</v>
      </c>
      <c r="V248" s="5">
        <f>+'MBI DIRECTORIO'!V248</f>
        <v>0</v>
      </c>
      <c r="W248" s="5">
        <f>+'MBI DIRECTORIO'!W248</f>
        <v>0</v>
      </c>
      <c r="X248" s="5">
        <f>+'MBI DIRECTORIO'!X248</f>
        <v>0</v>
      </c>
      <c r="Y248" s="5">
        <f>+'MBI DIRECTORIO'!Y248</f>
        <v>10.414799232160913</v>
      </c>
      <c r="Z248" s="5">
        <f>+'MBI DIRECTORIO'!Z248</f>
        <v>0.166534654293476</v>
      </c>
      <c r="AA248" s="5">
        <f>+'MBI DIRECTORIO'!AA248</f>
        <v>0</v>
      </c>
      <c r="AB248" s="5" t="str">
        <f>+'MBI DIRECTORIO'!AG248</f>
        <v>MICRUS SA</v>
      </c>
      <c r="AD248" t="str">
        <f t="shared" si="5"/>
        <v>INSERT INTO TABLA_PRESUPUESTO_COMERCIAL VALUES ('VSR','80144-C','14003979-19',2022,'Febrero',22.5,'USD',607.5,355.68216,0,0,19.561503,0,7.135417,0,1.020833,2.092015,0,0,0,0,0,0,0,10.414799,0.166535,0);</v>
      </c>
    </row>
    <row r="249" spans="1:30" x14ac:dyDescent="0.2">
      <c r="A249" t="str">
        <f>+'MBI DIRECTORIO'!A249</f>
        <v>VSR</v>
      </c>
      <c r="B249" t="str">
        <f>+'MBI DIRECTORIO'!B249</f>
        <v>80144-C</v>
      </c>
      <c r="C249" t="str">
        <f>+'MBI DIRECTORIO'!C249</f>
        <v>14003980-19</v>
      </c>
      <c r="D249">
        <f>+'MBI DIRECTORIO'!D249</f>
        <v>2022</v>
      </c>
      <c r="E249" t="str">
        <f>+'MBI DIRECTORIO'!E249</f>
        <v>Febrero</v>
      </c>
      <c r="F249" s="5">
        <f>+'MBI DIRECTORIO'!F249</f>
        <v>22.5</v>
      </c>
      <c r="G249" t="str">
        <f>+'MBI DIRECTORIO'!G249</f>
        <v>USD</v>
      </c>
      <c r="H249" s="5">
        <f>+'MBI DIRECTORIO'!H249</f>
        <v>607.5</v>
      </c>
      <c r="I249" s="5">
        <f>+'MBI DIRECTORIO'!I249</f>
        <v>375.46120442986427</v>
      </c>
      <c r="J249" s="5">
        <f>+'MBI DIRECTORIO'!J249</f>
        <v>0</v>
      </c>
      <c r="K249" s="5">
        <f>+'MBI DIRECTORIO'!K249</f>
        <v>0</v>
      </c>
      <c r="L249" s="5">
        <f>+'MBI DIRECTORIO'!L249</f>
        <v>19.561503008393782</v>
      </c>
      <c r="M249" s="5">
        <f>+'MBI DIRECTORIO'!M249</f>
        <v>0</v>
      </c>
      <c r="N249" s="5">
        <f>+'MBI DIRECTORIO'!N249</f>
        <v>7.1354166666666661</v>
      </c>
      <c r="O249" s="5">
        <f>+'MBI DIRECTORIO'!O249</f>
        <v>0</v>
      </c>
      <c r="P249" s="5">
        <f>+'MBI DIRECTORIO'!P249</f>
        <v>1.0208333333333333</v>
      </c>
      <c r="Q249" s="5">
        <f>+'MBI DIRECTORIO'!Q249</f>
        <v>2.0920145778674373</v>
      </c>
      <c r="R249" s="5">
        <f>+'MBI DIRECTORIO'!R249</f>
        <v>0</v>
      </c>
      <c r="S249" s="5">
        <f>+'MBI DIRECTORIO'!S249</f>
        <v>0</v>
      </c>
      <c r="T249" s="5">
        <f>+'MBI DIRECTORIO'!T249</f>
        <v>0</v>
      </c>
      <c r="U249" s="5">
        <f>+'MBI DIRECTORIO'!U249</f>
        <v>0</v>
      </c>
      <c r="V249" s="5">
        <f>+'MBI DIRECTORIO'!V249</f>
        <v>0</v>
      </c>
      <c r="W249" s="5">
        <f>+'MBI DIRECTORIO'!W249</f>
        <v>0</v>
      </c>
      <c r="X249" s="5">
        <f>+'MBI DIRECTORIO'!X249</f>
        <v>0</v>
      </c>
      <c r="Y249" s="5">
        <f>+'MBI DIRECTORIO'!Y249</f>
        <v>10.414799232160913</v>
      </c>
      <c r="Z249" s="5">
        <f>+'MBI DIRECTORIO'!Z249</f>
        <v>0.166534654293476</v>
      </c>
      <c r="AA249" s="5">
        <f>+'MBI DIRECTORIO'!AA249</f>
        <v>0</v>
      </c>
      <c r="AB249" s="5" t="str">
        <f>+'MBI DIRECTORIO'!AG249</f>
        <v>MICRUS SA</v>
      </c>
      <c r="AD249" t="str">
        <f t="shared" si="5"/>
        <v>INSERT INTO TABLA_PRESUPUESTO_COMERCIAL VALUES ('VSR','80144-C','14003980-19',2022,'Febrero',22.5,'USD',607.5,375.461204,0,0,19.561503,0,7.135417,0,1.020833,2.092015,0,0,0,0,0,0,0,10.414799,0.166535,0);</v>
      </c>
    </row>
    <row r="250" spans="1:30" x14ac:dyDescent="0.2">
      <c r="A250" t="str">
        <f>+'MBI DIRECTORIO'!A250</f>
        <v>VSR</v>
      </c>
      <c r="B250" t="str">
        <f>+'MBI DIRECTORIO'!B250</f>
        <v>80144-C</v>
      </c>
      <c r="C250" t="str">
        <f>+'MBI DIRECTORIO'!C250</f>
        <v>14003901-17</v>
      </c>
      <c r="D250">
        <f>+'MBI DIRECTORIO'!D250</f>
        <v>2022</v>
      </c>
      <c r="E250" t="str">
        <f>+'MBI DIRECTORIO'!E250</f>
        <v>Febrero</v>
      </c>
      <c r="F250" s="5">
        <f>+'MBI DIRECTORIO'!F250</f>
        <v>22.5</v>
      </c>
      <c r="G250" t="str">
        <f>+'MBI DIRECTORIO'!G250</f>
        <v>USD</v>
      </c>
      <c r="H250" s="5">
        <f>+'MBI DIRECTORIO'!H250</f>
        <v>607.5</v>
      </c>
      <c r="I250" s="5">
        <f>+'MBI DIRECTORIO'!I250</f>
        <v>329.07388566373015</v>
      </c>
      <c r="J250" s="5">
        <f>+'MBI DIRECTORIO'!J250</f>
        <v>0</v>
      </c>
      <c r="K250" s="5">
        <f>+'MBI DIRECTORIO'!K250</f>
        <v>0</v>
      </c>
      <c r="L250" s="5">
        <f>+'MBI DIRECTORIO'!L250</f>
        <v>19.561503008393782</v>
      </c>
      <c r="M250" s="5">
        <f>+'MBI DIRECTORIO'!M250</f>
        <v>0</v>
      </c>
      <c r="N250" s="5">
        <f>+'MBI DIRECTORIO'!N250</f>
        <v>7.1354166666666661</v>
      </c>
      <c r="O250" s="5">
        <f>+'MBI DIRECTORIO'!O250</f>
        <v>0</v>
      </c>
      <c r="P250" s="5">
        <f>+'MBI DIRECTORIO'!P250</f>
        <v>1.0208333333333333</v>
      </c>
      <c r="Q250" s="5">
        <f>+'MBI DIRECTORIO'!Q250</f>
        <v>2.0920145778674373</v>
      </c>
      <c r="R250" s="5">
        <f>+'MBI DIRECTORIO'!R250</f>
        <v>0</v>
      </c>
      <c r="S250" s="5">
        <f>+'MBI DIRECTORIO'!S250</f>
        <v>0</v>
      </c>
      <c r="T250" s="5">
        <f>+'MBI DIRECTORIO'!T250</f>
        <v>0</v>
      </c>
      <c r="U250" s="5">
        <f>+'MBI DIRECTORIO'!U250</f>
        <v>0</v>
      </c>
      <c r="V250" s="5">
        <f>+'MBI DIRECTORIO'!V250</f>
        <v>0</v>
      </c>
      <c r="W250" s="5">
        <f>+'MBI DIRECTORIO'!W250</f>
        <v>0</v>
      </c>
      <c r="X250" s="5">
        <f>+'MBI DIRECTORIO'!X250</f>
        <v>0</v>
      </c>
      <c r="Y250" s="5">
        <f>+'MBI DIRECTORIO'!Y250</f>
        <v>10.414799232160913</v>
      </c>
      <c r="Z250" s="5">
        <f>+'MBI DIRECTORIO'!Z250</f>
        <v>0.166534654293476</v>
      </c>
      <c r="AA250" s="5">
        <f>+'MBI DIRECTORIO'!AA250</f>
        <v>0</v>
      </c>
      <c r="AB250" s="5" t="str">
        <f>+'MBI DIRECTORIO'!AG250</f>
        <v>MICRUS SA</v>
      </c>
      <c r="AD250" t="str">
        <f t="shared" si="5"/>
        <v>INSERT INTO TABLA_PRESUPUESTO_COMERCIAL VALUES ('VSR','80144-C','14003901-17',2022,'Febrero',22.5,'USD',607.5,329.073886,0,0,19.561503,0,7.135417,0,1.020833,2.092015,0,0,0,0,0,0,0,10.414799,0.166535,0);</v>
      </c>
    </row>
    <row r="251" spans="1:30" x14ac:dyDescent="0.2">
      <c r="A251" t="str">
        <f>+'MBI DIRECTORIO'!A251</f>
        <v>VSR</v>
      </c>
      <c r="B251" t="str">
        <f>+'MBI DIRECTORIO'!B251</f>
        <v>80144-C</v>
      </c>
      <c r="C251" t="str">
        <f>+'MBI DIRECTORIO'!C251</f>
        <v>14004335-16</v>
      </c>
      <c r="D251">
        <f>+'MBI DIRECTORIO'!D251</f>
        <v>2022</v>
      </c>
      <c r="E251" t="str">
        <f>+'MBI DIRECTORIO'!E251</f>
        <v>Febrero</v>
      </c>
      <c r="F251" s="5">
        <f>+'MBI DIRECTORIO'!F251</f>
        <v>22.5</v>
      </c>
      <c r="G251" t="str">
        <f>+'MBI DIRECTORIO'!G251</f>
        <v>USD</v>
      </c>
      <c r="H251" s="5">
        <f>+'MBI DIRECTORIO'!H251</f>
        <v>607.5</v>
      </c>
      <c r="I251" s="5">
        <f>+'MBI DIRECTORIO'!I251</f>
        <v>408.5668197392269</v>
      </c>
      <c r="J251" s="5">
        <f>+'MBI DIRECTORIO'!J251</f>
        <v>0</v>
      </c>
      <c r="K251" s="5">
        <f>+'MBI DIRECTORIO'!K251</f>
        <v>0</v>
      </c>
      <c r="L251" s="5">
        <f>+'MBI DIRECTORIO'!L251</f>
        <v>19.561503008393782</v>
      </c>
      <c r="M251" s="5">
        <f>+'MBI DIRECTORIO'!M251</f>
        <v>0</v>
      </c>
      <c r="N251" s="5">
        <f>+'MBI DIRECTORIO'!N251</f>
        <v>7.1354166666666661</v>
      </c>
      <c r="O251" s="5">
        <f>+'MBI DIRECTORIO'!O251</f>
        <v>0</v>
      </c>
      <c r="P251" s="5">
        <f>+'MBI DIRECTORIO'!P251</f>
        <v>1.0208333333333333</v>
      </c>
      <c r="Q251" s="5">
        <f>+'MBI DIRECTORIO'!Q251</f>
        <v>2.0920145778674373</v>
      </c>
      <c r="R251" s="5">
        <f>+'MBI DIRECTORIO'!R251</f>
        <v>0</v>
      </c>
      <c r="S251" s="5">
        <f>+'MBI DIRECTORIO'!S251</f>
        <v>0</v>
      </c>
      <c r="T251" s="5">
        <f>+'MBI DIRECTORIO'!T251</f>
        <v>0</v>
      </c>
      <c r="U251" s="5">
        <f>+'MBI DIRECTORIO'!U251</f>
        <v>0</v>
      </c>
      <c r="V251" s="5">
        <f>+'MBI DIRECTORIO'!V251</f>
        <v>0</v>
      </c>
      <c r="W251" s="5">
        <f>+'MBI DIRECTORIO'!W251</f>
        <v>0</v>
      </c>
      <c r="X251" s="5">
        <f>+'MBI DIRECTORIO'!X251</f>
        <v>0</v>
      </c>
      <c r="Y251" s="5">
        <f>+'MBI DIRECTORIO'!Y251</f>
        <v>10.414799232160913</v>
      </c>
      <c r="Z251" s="5">
        <f>+'MBI DIRECTORIO'!Z251</f>
        <v>0.166534654293476</v>
      </c>
      <c r="AA251" s="5">
        <f>+'MBI DIRECTORIO'!AA251</f>
        <v>0</v>
      </c>
      <c r="AB251" s="5" t="str">
        <f>+'MBI DIRECTORIO'!AG251</f>
        <v>MICRUS SA</v>
      </c>
      <c r="AD251" t="str">
        <f t="shared" si="5"/>
        <v>INSERT INTO TABLA_PRESUPUESTO_COMERCIAL VALUES ('VSR','80144-C','14004335-16',2022,'Febrero',22.5,'USD',607.5,408.56682,0,0,19.561503,0,7.135417,0,1.020833,2.092015,0,0,0,0,0,0,0,10.414799,0.166535,0);</v>
      </c>
    </row>
    <row r="252" spans="1:30" x14ac:dyDescent="0.2">
      <c r="A252" t="str">
        <f>+'MBI DIRECTORIO'!A252</f>
        <v>VSR</v>
      </c>
      <c r="B252" t="str">
        <f>+'MBI DIRECTORIO'!B252</f>
        <v>80228-C</v>
      </c>
      <c r="C252" t="str">
        <f>+'MBI DIRECTORIO'!C252</f>
        <v>14005149-20</v>
      </c>
      <c r="D252">
        <f>+'MBI DIRECTORIO'!D252</f>
        <v>2022</v>
      </c>
      <c r="E252" t="str">
        <f>+'MBI DIRECTORIO'!E252</f>
        <v>Febrero</v>
      </c>
      <c r="F252" s="5">
        <f>+'MBI DIRECTORIO'!F252</f>
        <v>45</v>
      </c>
      <c r="G252" t="str">
        <f>+'MBI DIRECTORIO'!G252</f>
        <v>USD</v>
      </c>
      <c r="H252" s="5">
        <f>+'MBI DIRECTORIO'!H252</f>
        <v>1215</v>
      </c>
      <c r="I252" s="5">
        <f>+'MBI DIRECTORIO'!I252</f>
        <v>838.64430757161983</v>
      </c>
      <c r="J252" s="5">
        <f>+'MBI DIRECTORIO'!J252</f>
        <v>0</v>
      </c>
      <c r="K252" s="5">
        <f>+'MBI DIRECTORIO'!K252</f>
        <v>0</v>
      </c>
      <c r="L252" s="5">
        <f>+'MBI DIRECTORIO'!L252</f>
        <v>39.123006016787564</v>
      </c>
      <c r="M252" s="5">
        <f>+'MBI DIRECTORIO'!M252</f>
        <v>0</v>
      </c>
      <c r="N252" s="5">
        <f>+'MBI DIRECTORIO'!N252</f>
        <v>99.851190476190482</v>
      </c>
      <c r="O252" s="5">
        <f>+'MBI DIRECTORIO'!O252</f>
        <v>129.46428571428572</v>
      </c>
      <c r="P252" s="5">
        <f>+'MBI DIRECTORIO'!P252</f>
        <v>5.833333333333333</v>
      </c>
      <c r="Q252" s="5">
        <f>+'MBI DIRECTORIO'!Q252</f>
        <v>4.1840291557348745</v>
      </c>
      <c r="R252" s="5">
        <f>+'MBI DIRECTORIO'!R252</f>
        <v>0</v>
      </c>
      <c r="S252" s="5">
        <f>+'MBI DIRECTORIO'!S252</f>
        <v>0</v>
      </c>
      <c r="T252" s="5">
        <f>+'MBI DIRECTORIO'!T252</f>
        <v>0</v>
      </c>
      <c r="U252" s="5">
        <f>+'MBI DIRECTORIO'!U252</f>
        <v>0</v>
      </c>
      <c r="V252" s="5">
        <f>+'MBI DIRECTORIO'!V252</f>
        <v>0</v>
      </c>
      <c r="W252" s="5">
        <f>+'MBI DIRECTORIO'!W252</f>
        <v>0</v>
      </c>
      <c r="X252" s="5">
        <f>+'MBI DIRECTORIO'!X252</f>
        <v>0</v>
      </c>
      <c r="Y252" s="5">
        <f>+'MBI DIRECTORIO'!Y252</f>
        <v>239.66590798813135</v>
      </c>
      <c r="Z252" s="5">
        <f>+'MBI DIRECTORIO'!Z252</f>
        <v>0.333069308586952</v>
      </c>
      <c r="AA252" s="5">
        <f>+'MBI DIRECTORIO'!AA252</f>
        <v>0</v>
      </c>
      <c r="AB252" s="5" t="str">
        <f>+'MBI DIRECTORIO'!AG252</f>
        <v>SOCIEDAD CIVIL LICORES WEIMAN</v>
      </c>
      <c r="AD252" t="str">
        <f t="shared" si="5"/>
        <v>INSERT INTO TABLA_PRESUPUESTO_COMERCIAL VALUES ('VSR','80228-C','14005149-20',2022,'Febrero',45,'USD',1215,838.644308,0,0,39.123006,0,99.85119,129.464286,5.833333,4.184029,0,0,0,0,0,0,0,239.665908,0.333069,0);</v>
      </c>
    </row>
    <row r="253" spans="1:30" x14ac:dyDescent="0.2">
      <c r="A253" t="str">
        <f>+'MBI DIRECTORIO'!A253</f>
        <v>VSR</v>
      </c>
      <c r="B253" t="str">
        <f>+'MBI DIRECTORIO'!B253</f>
        <v>80223-C</v>
      </c>
      <c r="C253" t="str">
        <f>+'MBI DIRECTORIO'!C253</f>
        <v>14005056-20</v>
      </c>
      <c r="D253">
        <f>+'MBI DIRECTORIO'!D253</f>
        <v>2022</v>
      </c>
      <c r="E253" t="str">
        <f>+'MBI DIRECTORIO'!E253</f>
        <v>Febrero</v>
      </c>
      <c r="F253" s="5">
        <f>+'MBI DIRECTORIO'!F253</f>
        <v>22.5</v>
      </c>
      <c r="G253" t="str">
        <f>+'MBI DIRECTORIO'!G253</f>
        <v>USD</v>
      </c>
      <c r="H253" s="5">
        <f>+'MBI DIRECTORIO'!H253</f>
        <v>675</v>
      </c>
      <c r="I253" s="5">
        <f>+'MBI DIRECTORIO'!I253</f>
        <v>347.23771748498996</v>
      </c>
      <c r="J253" s="5">
        <f>+'MBI DIRECTORIO'!J253</f>
        <v>0</v>
      </c>
      <c r="K253" s="5">
        <f>+'MBI DIRECTORIO'!K253</f>
        <v>0</v>
      </c>
      <c r="L253" s="5">
        <f>+'MBI DIRECTORIO'!L253</f>
        <v>19.561503008393782</v>
      </c>
      <c r="M253" s="5">
        <f>+'MBI DIRECTORIO'!M253</f>
        <v>0</v>
      </c>
      <c r="N253" s="5">
        <f>+'MBI DIRECTORIO'!N253</f>
        <v>22.252732675368776</v>
      </c>
      <c r="O253" s="5">
        <f>+'MBI DIRECTORIO'!O253</f>
        <v>28.852276345113019</v>
      </c>
      <c r="P253" s="5">
        <f>+'MBI DIRECTORIO'!P253</f>
        <v>1.3000106123315291</v>
      </c>
      <c r="Q253" s="5">
        <f>+'MBI DIRECTORIO'!Q253</f>
        <v>2.3244606420749303</v>
      </c>
      <c r="R253" s="5">
        <f>+'MBI DIRECTORIO'!R253</f>
        <v>0</v>
      </c>
      <c r="S253" s="5">
        <f>+'MBI DIRECTORIO'!S253</f>
        <v>0</v>
      </c>
      <c r="T253" s="5">
        <f>+'MBI DIRECTORIO'!T253</f>
        <v>0</v>
      </c>
      <c r="U253" s="5">
        <f>+'MBI DIRECTORIO'!U253</f>
        <v>0</v>
      </c>
      <c r="V253" s="5">
        <f>+'MBI DIRECTORIO'!V253</f>
        <v>0</v>
      </c>
      <c r="W253" s="5">
        <f>+'MBI DIRECTORIO'!W253</f>
        <v>0</v>
      </c>
      <c r="X253" s="5">
        <f>+'MBI DIRECTORIO'!X253</f>
        <v>0</v>
      </c>
      <c r="Y253" s="5">
        <f>+'MBI DIRECTORIO'!Y253</f>
        <v>54.896014929181732</v>
      </c>
      <c r="Z253" s="5">
        <f>+'MBI DIRECTORIO'!Z253</f>
        <v>0.166534654293476</v>
      </c>
      <c r="AA253" s="5">
        <f>+'MBI DIRECTORIO'!AA253</f>
        <v>0</v>
      </c>
      <c r="AB253" s="5" t="str">
        <f>+'MBI DIRECTORIO'!AG253</f>
        <v>Inversiones Electrónicas de Honduras</v>
      </c>
      <c r="AD253" t="str">
        <f t="shared" si="5"/>
        <v>INSERT INTO TABLA_PRESUPUESTO_COMERCIAL VALUES ('VSR','80223-C','14005056-20',2022,'Febrero',22.5,'USD',675,347.237717,0,0,19.561503,0,22.252733,28.852276,1.300011,2.324461,0,0,0,0,0,0,0,54.896015,0.166535,0);</v>
      </c>
    </row>
    <row r="254" spans="1:30" x14ac:dyDescent="0.2">
      <c r="A254" t="str">
        <f>+'MBI DIRECTORIO'!A254</f>
        <v>VSR</v>
      </c>
      <c r="B254" t="str">
        <f>+'MBI DIRECTORIO'!B254</f>
        <v>80223-C</v>
      </c>
      <c r="C254" t="str">
        <f>+'MBI DIRECTORIO'!C254</f>
        <v>14005019-19</v>
      </c>
      <c r="D254">
        <f>+'MBI DIRECTORIO'!D254</f>
        <v>2022</v>
      </c>
      <c r="E254" t="str">
        <f>+'MBI DIRECTORIO'!E254</f>
        <v>Febrero</v>
      </c>
      <c r="F254" s="5">
        <f>+'MBI DIRECTORIO'!F254</f>
        <v>22.5</v>
      </c>
      <c r="G254" t="str">
        <f>+'MBI DIRECTORIO'!G254</f>
        <v>USD</v>
      </c>
      <c r="H254" s="5">
        <f>+'MBI DIRECTORIO'!H254</f>
        <v>675</v>
      </c>
      <c r="I254" s="5">
        <f>+'MBI DIRECTORIO'!I254</f>
        <v>361.79292438572213</v>
      </c>
      <c r="J254" s="5">
        <f>+'MBI DIRECTORIO'!J254</f>
        <v>0</v>
      </c>
      <c r="K254" s="5">
        <f>+'MBI DIRECTORIO'!K254</f>
        <v>0</v>
      </c>
      <c r="L254" s="5">
        <f>+'MBI DIRECTORIO'!L254</f>
        <v>19.561503008393782</v>
      </c>
      <c r="M254" s="5">
        <f>+'MBI DIRECTORIO'!M254</f>
        <v>0</v>
      </c>
      <c r="N254" s="5">
        <f>+'MBI DIRECTORIO'!N254</f>
        <v>22.252732675368776</v>
      </c>
      <c r="O254" s="5">
        <f>+'MBI DIRECTORIO'!O254</f>
        <v>28.852276345113019</v>
      </c>
      <c r="P254" s="5">
        <f>+'MBI DIRECTORIO'!P254</f>
        <v>1.3000106123315291</v>
      </c>
      <c r="Q254" s="5">
        <f>+'MBI DIRECTORIO'!Q254</f>
        <v>2.3244606420749303</v>
      </c>
      <c r="R254" s="5">
        <f>+'MBI DIRECTORIO'!R254</f>
        <v>0</v>
      </c>
      <c r="S254" s="5">
        <f>+'MBI DIRECTORIO'!S254</f>
        <v>0</v>
      </c>
      <c r="T254" s="5">
        <f>+'MBI DIRECTORIO'!T254</f>
        <v>0</v>
      </c>
      <c r="U254" s="5">
        <f>+'MBI DIRECTORIO'!U254</f>
        <v>0</v>
      </c>
      <c r="V254" s="5">
        <f>+'MBI DIRECTORIO'!V254</f>
        <v>0</v>
      </c>
      <c r="W254" s="5">
        <f>+'MBI DIRECTORIO'!W254</f>
        <v>0</v>
      </c>
      <c r="X254" s="5">
        <f>+'MBI DIRECTORIO'!X254</f>
        <v>0</v>
      </c>
      <c r="Y254" s="5">
        <f>+'MBI DIRECTORIO'!Y254</f>
        <v>54.896014929181732</v>
      </c>
      <c r="Z254" s="5">
        <f>+'MBI DIRECTORIO'!Z254</f>
        <v>0.166534654293476</v>
      </c>
      <c r="AA254" s="5">
        <f>+'MBI DIRECTORIO'!AA254</f>
        <v>0</v>
      </c>
      <c r="AB254" s="5" t="str">
        <f>+'MBI DIRECTORIO'!AG254</f>
        <v>Inversiones Electrónicas de Honduras</v>
      </c>
      <c r="AD254" t="str">
        <f t="shared" si="5"/>
        <v>INSERT INTO TABLA_PRESUPUESTO_COMERCIAL VALUES ('VSR','80223-C','14005019-19',2022,'Febrero',22.5,'USD',675,361.792924,0,0,19.561503,0,22.252733,28.852276,1.300011,2.324461,0,0,0,0,0,0,0,54.896015,0.166535,0);</v>
      </c>
    </row>
    <row r="255" spans="1:30" x14ac:dyDescent="0.2">
      <c r="A255" t="str">
        <f>+'MBI DIRECTORIO'!A255</f>
        <v>VSR</v>
      </c>
      <c r="B255" t="str">
        <f>+'MBI DIRECTORIO'!B255</f>
        <v>80223-C</v>
      </c>
      <c r="C255" t="str">
        <f>+'MBI DIRECTORIO'!C255</f>
        <v>14005050-20</v>
      </c>
      <c r="D255">
        <f>+'MBI DIRECTORIO'!D255</f>
        <v>2022</v>
      </c>
      <c r="E255" t="str">
        <f>+'MBI DIRECTORIO'!E255</f>
        <v>Febrero</v>
      </c>
      <c r="F255" s="5">
        <f>+'MBI DIRECTORIO'!F255</f>
        <v>22.5</v>
      </c>
      <c r="G255" t="str">
        <f>+'MBI DIRECTORIO'!G255</f>
        <v>USD</v>
      </c>
      <c r="H255" s="5">
        <f>+'MBI DIRECTORIO'!H255</f>
        <v>675</v>
      </c>
      <c r="I255" s="5">
        <f>+'MBI DIRECTORIO'!I255</f>
        <v>361.79292438572213</v>
      </c>
      <c r="J255" s="5">
        <f>+'MBI DIRECTORIO'!J255</f>
        <v>0</v>
      </c>
      <c r="K255" s="5">
        <f>+'MBI DIRECTORIO'!K255</f>
        <v>0</v>
      </c>
      <c r="L255" s="5">
        <f>+'MBI DIRECTORIO'!L255</f>
        <v>19.561503008393782</v>
      </c>
      <c r="M255" s="5">
        <f>+'MBI DIRECTORIO'!M255</f>
        <v>0</v>
      </c>
      <c r="N255" s="5">
        <f>+'MBI DIRECTORIO'!N255</f>
        <v>22.252732675368776</v>
      </c>
      <c r="O255" s="5">
        <f>+'MBI DIRECTORIO'!O255</f>
        <v>28.852276345113019</v>
      </c>
      <c r="P255" s="5">
        <f>+'MBI DIRECTORIO'!P255</f>
        <v>1.3000106123315291</v>
      </c>
      <c r="Q255" s="5">
        <f>+'MBI DIRECTORIO'!Q255</f>
        <v>2.3244606420749303</v>
      </c>
      <c r="R255" s="5">
        <f>+'MBI DIRECTORIO'!R255</f>
        <v>0</v>
      </c>
      <c r="S255" s="5">
        <f>+'MBI DIRECTORIO'!S255</f>
        <v>0</v>
      </c>
      <c r="T255" s="5">
        <f>+'MBI DIRECTORIO'!T255</f>
        <v>0</v>
      </c>
      <c r="U255" s="5">
        <f>+'MBI DIRECTORIO'!U255</f>
        <v>0</v>
      </c>
      <c r="V255" s="5">
        <f>+'MBI DIRECTORIO'!V255</f>
        <v>0</v>
      </c>
      <c r="W255" s="5">
        <f>+'MBI DIRECTORIO'!W255</f>
        <v>0</v>
      </c>
      <c r="X255" s="5">
        <f>+'MBI DIRECTORIO'!X255</f>
        <v>0</v>
      </c>
      <c r="Y255" s="5">
        <f>+'MBI DIRECTORIO'!Y255</f>
        <v>54.896014929181732</v>
      </c>
      <c r="Z255" s="5">
        <f>+'MBI DIRECTORIO'!Z255</f>
        <v>0.166534654293476</v>
      </c>
      <c r="AA255" s="5">
        <f>+'MBI DIRECTORIO'!AA255</f>
        <v>0</v>
      </c>
      <c r="AB255" s="5" t="str">
        <f>+'MBI DIRECTORIO'!AG255</f>
        <v>Inversiones Electrónicas de Honduras</v>
      </c>
      <c r="AD255" t="str">
        <f t="shared" si="5"/>
        <v>INSERT INTO TABLA_PRESUPUESTO_COMERCIAL VALUES ('VSR','80223-C','14005050-20',2022,'Febrero',22.5,'USD',675,361.792924,0,0,19.561503,0,22.252733,28.852276,1.300011,2.324461,0,0,0,0,0,0,0,54.896015,0.166535,0);</v>
      </c>
    </row>
    <row r="256" spans="1:30" x14ac:dyDescent="0.2">
      <c r="A256" t="str">
        <f>+'MBI DIRECTORIO'!A256</f>
        <v>VSR</v>
      </c>
      <c r="B256" t="str">
        <f>+'MBI DIRECTORIO'!B256</f>
        <v>80223-C</v>
      </c>
      <c r="C256" t="str">
        <f>+'MBI DIRECTORIO'!C256</f>
        <v>14005052-20</v>
      </c>
      <c r="D256">
        <f>+'MBI DIRECTORIO'!D256</f>
        <v>2022</v>
      </c>
      <c r="E256" t="str">
        <f>+'MBI DIRECTORIO'!E256</f>
        <v>Febrero</v>
      </c>
      <c r="F256" s="5">
        <f>+'MBI DIRECTORIO'!F256</f>
        <v>22.5</v>
      </c>
      <c r="G256" t="str">
        <f>+'MBI DIRECTORIO'!G256</f>
        <v>USD</v>
      </c>
      <c r="H256" s="5">
        <f>+'MBI DIRECTORIO'!H256</f>
        <v>675</v>
      </c>
      <c r="I256" s="5">
        <f>+'MBI DIRECTORIO'!I256</f>
        <v>395.03979374248473</v>
      </c>
      <c r="J256" s="5">
        <f>+'MBI DIRECTORIO'!J256</f>
        <v>0</v>
      </c>
      <c r="K256" s="5">
        <f>+'MBI DIRECTORIO'!K256</f>
        <v>0</v>
      </c>
      <c r="L256" s="5">
        <f>+'MBI DIRECTORIO'!L256</f>
        <v>19.561503008393782</v>
      </c>
      <c r="M256" s="5">
        <f>+'MBI DIRECTORIO'!M256</f>
        <v>0</v>
      </c>
      <c r="N256" s="5">
        <f>+'MBI DIRECTORIO'!N256</f>
        <v>22.252732675368776</v>
      </c>
      <c r="O256" s="5">
        <f>+'MBI DIRECTORIO'!O256</f>
        <v>28.852276345113019</v>
      </c>
      <c r="P256" s="5">
        <f>+'MBI DIRECTORIO'!P256</f>
        <v>1.3000106123315291</v>
      </c>
      <c r="Q256" s="5">
        <f>+'MBI DIRECTORIO'!Q256</f>
        <v>2.3244606420749303</v>
      </c>
      <c r="R256" s="5">
        <f>+'MBI DIRECTORIO'!R256</f>
        <v>0</v>
      </c>
      <c r="S256" s="5">
        <f>+'MBI DIRECTORIO'!S256</f>
        <v>0</v>
      </c>
      <c r="T256" s="5">
        <f>+'MBI DIRECTORIO'!T256</f>
        <v>0</v>
      </c>
      <c r="U256" s="5">
        <f>+'MBI DIRECTORIO'!U256</f>
        <v>0</v>
      </c>
      <c r="V256" s="5">
        <f>+'MBI DIRECTORIO'!V256</f>
        <v>0</v>
      </c>
      <c r="W256" s="5">
        <f>+'MBI DIRECTORIO'!W256</f>
        <v>0</v>
      </c>
      <c r="X256" s="5">
        <f>+'MBI DIRECTORIO'!X256</f>
        <v>0</v>
      </c>
      <c r="Y256" s="5">
        <f>+'MBI DIRECTORIO'!Y256</f>
        <v>54.896014929181732</v>
      </c>
      <c r="Z256" s="5">
        <f>+'MBI DIRECTORIO'!Z256</f>
        <v>0.166534654293476</v>
      </c>
      <c r="AA256" s="5">
        <f>+'MBI DIRECTORIO'!AA256</f>
        <v>0</v>
      </c>
      <c r="AB256" s="5" t="str">
        <f>+'MBI DIRECTORIO'!AG256</f>
        <v>Inversiones Electrónicas de Honduras</v>
      </c>
      <c r="AD256" t="str">
        <f t="shared" si="5"/>
        <v>INSERT INTO TABLA_PRESUPUESTO_COMERCIAL VALUES ('VSR','80223-C','14005052-20',2022,'Febrero',22.5,'USD',675,395.039794,0,0,19.561503,0,22.252733,28.852276,1.300011,2.324461,0,0,0,0,0,0,0,54.896015,0.166535,0);</v>
      </c>
    </row>
    <row r="257" spans="1:30" x14ac:dyDescent="0.2">
      <c r="A257" t="str">
        <f>+'MBI DIRECTORIO'!A257</f>
        <v>VSR</v>
      </c>
      <c r="B257" t="str">
        <f>+'MBI DIRECTORIO'!B257</f>
        <v>80223-C</v>
      </c>
      <c r="C257" t="str">
        <f>+'MBI DIRECTORIO'!C257</f>
        <v>14002617-19</v>
      </c>
      <c r="D257">
        <f>+'MBI DIRECTORIO'!D257</f>
        <v>2022</v>
      </c>
      <c r="E257" t="str">
        <f>+'MBI DIRECTORIO'!E257</f>
        <v>Febrero</v>
      </c>
      <c r="F257" s="5">
        <f>+'MBI DIRECTORIO'!F257</f>
        <v>22.5</v>
      </c>
      <c r="G257" t="str">
        <f>+'MBI DIRECTORIO'!G257</f>
        <v>USD</v>
      </c>
      <c r="H257" s="5">
        <f>+'MBI DIRECTORIO'!H257</f>
        <v>675</v>
      </c>
      <c r="I257" s="5">
        <f>+'MBI DIRECTORIO'!I257</f>
        <v>295.48778216726362</v>
      </c>
      <c r="J257" s="5">
        <f>+'MBI DIRECTORIO'!J257</f>
        <v>0</v>
      </c>
      <c r="K257" s="5">
        <f>+'MBI DIRECTORIO'!K257</f>
        <v>0</v>
      </c>
      <c r="L257" s="5">
        <f>+'MBI DIRECTORIO'!L257</f>
        <v>19.561503008393782</v>
      </c>
      <c r="M257" s="5">
        <f>+'MBI DIRECTORIO'!M257</f>
        <v>0</v>
      </c>
      <c r="N257" s="5">
        <f>+'MBI DIRECTORIO'!N257</f>
        <v>22.252732675368776</v>
      </c>
      <c r="O257" s="5">
        <f>+'MBI DIRECTORIO'!O257</f>
        <v>28.852276345113019</v>
      </c>
      <c r="P257" s="5">
        <f>+'MBI DIRECTORIO'!P257</f>
        <v>1.3000106123315291</v>
      </c>
      <c r="Q257" s="5">
        <f>+'MBI DIRECTORIO'!Q257</f>
        <v>2.3244606420749303</v>
      </c>
      <c r="R257" s="5">
        <f>+'MBI DIRECTORIO'!R257</f>
        <v>0</v>
      </c>
      <c r="S257" s="5">
        <f>+'MBI DIRECTORIO'!S257</f>
        <v>0</v>
      </c>
      <c r="T257" s="5">
        <f>+'MBI DIRECTORIO'!T257</f>
        <v>0</v>
      </c>
      <c r="U257" s="5">
        <f>+'MBI DIRECTORIO'!U257</f>
        <v>0</v>
      </c>
      <c r="V257" s="5">
        <f>+'MBI DIRECTORIO'!V257</f>
        <v>0</v>
      </c>
      <c r="W257" s="5">
        <f>+'MBI DIRECTORIO'!W257</f>
        <v>0</v>
      </c>
      <c r="X257" s="5">
        <f>+'MBI DIRECTORIO'!X257</f>
        <v>0</v>
      </c>
      <c r="Y257" s="5">
        <f>+'MBI DIRECTORIO'!Y257</f>
        <v>54.896014929181732</v>
      </c>
      <c r="Z257" s="5">
        <f>+'MBI DIRECTORIO'!Z257</f>
        <v>0.166534654293476</v>
      </c>
      <c r="AA257" s="5">
        <f>+'MBI DIRECTORIO'!AA257</f>
        <v>0</v>
      </c>
      <c r="AB257" s="5" t="str">
        <f>+'MBI DIRECTORIO'!AG257</f>
        <v>Inversiones Electrónicas de Honduras</v>
      </c>
      <c r="AD257" t="str">
        <f t="shared" si="5"/>
        <v>INSERT INTO TABLA_PRESUPUESTO_COMERCIAL VALUES ('VSR','80223-C','14002617-19',2022,'Febrero',22.5,'USD',675,295.487782,0,0,19.561503,0,22.252733,28.852276,1.300011,2.324461,0,0,0,0,0,0,0,54.896015,0.166535,0);</v>
      </c>
    </row>
    <row r="258" spans="1:30" x14ac:dyDescent="0.2">
      <c r="A258" t="str">
        <f>+'MBI DIRECTORIO'!A258</f>
        <v>VSR</v>
      </c>
      <c r="B258" t="str">
        <f>+'MBI DIRECTORIO'!B258</f>
        <v>80223-C</v>
      </c>
      <c r="C258" t="str">
        <f>+'MBI DIRECTORIO'!C258</f>
        <v>14004612-18</v>
      </c>
      <c r="D258">
        <f>+'MBI DIRECTORIO'!D258</f>
        <v>2022</v>
      </c>
      <c r="E258" t="str">
        <f>+'MBI DIRECTORIO'!E258</f>
        <v>Febrero</v>
      </c>
      <c r="F258" s="5">
        <f>+'MBI DIRECTORIO'!F258</f>
        <v>22.5</v>
      </c>
      <c r="G258" t="str">
        <f>+'MBI DIRECTORIO'!G258</f>
        <v>USD</v>
      </c>
      <c r="H258" s="5">
        <f>+'MBI DIRECTORIO'!H258</f>
        <v>675</v>
      </c>
      <c r="I258" s="5">
        <f>+'MBI DIRECTORIO'!I258</f>
        <v>451.23912719607171</v>
      </c>
      <c r="J258" s="5">
        <f>+'MBI DIRECTORIO'!J258</f>
        <v>0</v>
      </c>
      <c r="K258" s="5">
        <f>+'MBI DIRECTORIO'!K258</f>
        <v>0</v>
      </c>
      <c r="L258" s="5">
        <f>+'MBI DIRECTORIO'!L258</f>
        <v>19.561503008393782</v>
      </c>
      <c r="M258" s="5">
        <f>+'MBI DIRECTORIO'!M258</f>
        <v>0</v>
      </c>
      <c r="N258" s="5">
        <f>+'MBI DIRECTORIO'!N258</f>
        <v>22.252732675368776</v>
      </c>
      <c r="O258" s="5">
        <f>+'MBI DIRECTORIO'!O258</f>
        <v>28.852276345113019</v>
      </c>
      <c r="P258" s="5">
        <f>+'MBI DIRECTORIO'!P258</f>
        <v>1.3000106123315291</v>
      </c>
      <c r="Q258" s="5">
        <f>+'MBI DIRECTORIO'!Q258</f>
        <v>2.3244606420749303</v>
      </c>
      <c r="R258" s="5">
        <f>+'MBI DIRECTORIO'!R258</f>
        <v>0</v>
      </c>
      <c r="S258" s="5">
        <f>+'MBI DIRECTORIO'!S258</f>
        <v>0</v>
      </c>
      <c r="T258" s="5">
        <f>+'MBI DIRECTORIO'!T258</f>
        <v>0</v>
      </c>
      <c r="U258" s="5">
        <f>+'MBI DIRECTORIO'!U258</f>
        <v>0</v>
      </c>
      <c r="V258" s="5">
        <f>+'MBI DIRECTORIO'!V258</f>
        <v>0</v>
      </c>
      <c r="W258" s="5">
        <f>+'MBI DIRECTORIO'!W258</f>
        <v>0</v>
      </c>
      <c r="X258" s="5">
        <f>+'MBI DIRECTORIO'!X258</f>
        <v>0</v>
      </c>
      <c r="Y258" s="5">
        <f>+'MBI DIRECTORIO'!Y258</f>
        <v>54.896014929181732</v>
      </c>
      <c r="Z258" s="5">
        <f>+'MBI DIRECTORIO'!Z258</f>
        <v>0.166534654293476</v>
      </c>
      <c r="AA258" s="5">
        <f>+'MBI DIRECTORIO'!AA258</f>
        <v>0</v>
      </c>
      <c r="AB258" s="5" t="str">
        <f>+'MBI DIRECTORIO'!AG258</f>
        <v>Inversiones Electrónicas de Honduras</v>
      </c>
      <c r="AD258" t="str">
        <f t="shared" si="5"/>
        <v>INSERT INTO TABLA_PRESUPUESTO_COMERCIAL VALUES ('VSR','80223-C','14004612-18',2022,'Febrero',22.5,'USD',675,451.239127,0,0,19.561503,0,22.252733,28.852276,1.300011,2.324461,0,0,0,0,0,0,0,54.896015,0.166535,0);</v>
      </c>
    </row>
    <row r="259" spans="1:30" x14ac:dyDescent="0.2">
      <c r="A259" t="str">
        <f>+'MBI DIRECTORIO'!A259</f>
        <v>VSR</v>
      </c>
      <c r="B259" t="str">
        <f>+'MBI DIRECTORIO'!B259</f>
        <v>80223-C</v>
      </c>
      <c r="C259" t="str">
        <f>+'MBI DIRECTORIO'!C259</f>
        <v>14002505-20</v>
      </c>
      <c r="D259">
        <f>+'MBI DIRECTORIO'!D259</f>
        <v>2022</v>
      </c>
      <c r="E259" t="str">
        <f>+'MBI DIRECTORIO'!E259</f>
        <v>Febrero</v>
      </c>
      <c r="F259" s="5">
        <f>+'MBI DIRECTORIO'!F259</f>
        <v>22.5</v>
      </c>
      <c r="G259" t="str">
        <f>+'MBI DIRECTORIO'!G259</f>
        <v>USD</v>
      </c>
      <c r="H259" s="5">
        <f>+'MBI DIRECTORIO'!H259</f>
        <v>675</v>
      </c>
      <c r="I259" s="5">
        <f>+'MBI DIRECTORIO'!I259</f>
        <v>309.32642597635072</v>
      </c>
      <c r="J259" s="5">
        <f>+'MBI DIRECTORIO'!J259</f>
        <v>0</v>
      </c>
      <c r="K259" s="5">
        <f>+'MBI DIRECTORIO'!K259</f>
        <v>0</v>
      </c>
      <c r="L259" s="5">
        <f>+'MBI DIRECTORIO'!L259</f>
        <v>19.561503008393782</v>
      </c>
      <c r="M259" s="5">
        <f>+'MBI DIRECTORIO'!M259</f>
        <v>0</v>
      </c>
      <c r="N259" s="5">
        <f>+'MBI DIRECTORIO'!N259</f>
        <v>22.252732675368776</v>
      </c>
      <c r="O259" s="5">
        <f>+'MBI DIRECTORIO'!O259</f>
        <v>28.852276345113019</v>
      </c>
      <c r="P259" s="5">
        <f>+'MBI DIRECTORIO'!P259</f>
        <v>1.3000106123315291</v>
      </c>
      <c r="Q259" s="5">
        <f>+'MBI DIRECTORIO'!Q259</f>
        <v>2.3244606420749303</v>
      </c>
      <c r="R259" s="5">
        <f>+'MBI DIRECTORIO'!R259</f>
        <v>0</v>
      </c>
      <c r="S259" s="5">
        <f>+'MBI DIRECTORIO'!S259</f>
        <v>0</v>
      </c>
      <c r="T259" s="5">
        <f>+'MBI DIRECTORIO'!T259</f>
        <v>0</v>
      </c>
      <c r="U259" s="5">
        <f>+'MBI DIRECTORIO'!U259</f>
        <v>0</v>
      </c>
      <c r="V259" s="5">
        <f>+'MBI DIRECTORIO'!V259</f>
        <v>0</v>
      </c>
      <c r="W259" s="5">
        <f>+'MBI DIRECTORIO'!W259</f>
        <v>0</v>
      </c>
      <c r="X259" s="5">
        <f>+'MBI DIRECTORIO'!X259</f>
        <v>0</v>
      </c>
      <c r="Y259" s="5">
        <f>+'MBI DIRECTORIO'!Y259</f>
        <v>54.896014929181732</v>
      </c>
      <c r="Z259" s="5">
        <f>+'MBI DIRECTORIO'!Z259</f>
        <v>0.166534654293476</v>
      </c>
      <c r="AA259" s="5">
        <f>+'MBI DIRECTORIO'!AA259</f>
        <v>0</v>
      </c>
      <c r="AB259" s="5" t="str">
        <f>+'MBI DIRECTORIO'!AG259</f>
        <v>Inversiones Electrónicas de Honduras</v>
      </c>
      <c r="AD259" t="str">
        <f t="shared" si="5"/>
        <v>INSERT INTO TABLA_PRESUPUESTO_COMERCIAL VALUES ('VSR','80223-C','14002505-20',2022,'Febrero',22.5,'USD',675,309.326426,0,0,19.561503,0,22.252733,28.852276,1.300011,2.324461,0,0,0,0,0,0,0,54.896015,0.166535,0);</v>
      </c>
    </row>
    <row r="260" spans="1:30" x14ac:dyDescent="0.2">
      <c r="A260" t="str">
        <f>+'MBI DIRECTORIO'!A260</f>
        <v>VSR</v>
      </c>
      <c r="B260" t="str">
        <f>+'MBI DIRECTORIO'!B260</f>
        <v>80099-C</v>
      </c>
      <c r="C260" t="str">
        <f>+'MBI DIRECTORIO'!C260</f>
        <v>14005038-20</v>
      </c>
      <c r="D260">
        <f>+'MBI DIRECTORIO'!D260</f>
        <v>2022</v>
      </c>
      <c r="E260" t="str">
        <f>+'MBI DIRECTORIO'!E260</f>
        <v>Febrero</v>
      </c>
      <c r="F260" s="5">
        <f>+'MBI DIRECTORIO'!F260</f>
        <v>60</v>
      </c>
      <c r="G260" t="str">
        <f>+'MBI DIRECTORIO'!G260</f>
        <v>USD</v>
      </c>
      <c r="H260" s="5">
        <f>+'MBI DIRECTORIO'!H260</f>
        <v>2160</v>
      </c>
      <c r="I260" s="5">
        <f>+'MBI DIRECTORIO'!I260</f>
        <v>1131.1899300954931</v>
      </c>
      <c r="J260" s="5">
        <f>+'MBI DIRECTORIO'!J260</f>
        <v>0</v>
      </c>
      <c r="K260" s="5">
        <f>+'MBI DIRECTORIO'!K260</f>
        <v>216</v>
      </c>
      <c r="L260" s="5">
        <f>+'MBI DIRECTORIO'!L260</f>
        <v>52.164008022383413</v>
      </c>
      <c r="M260" s="5">
        <f>+'MBI DIRECTORIO'!M260</f>
        <v>0</v>
      </c>
      <c r="N260" s="5">
        <f>+'MBI DIRECTORIO'!N260</f>
        <v>93.194444444444443</v>
      </c>
      <c r="O260" s="5">
        <f>+'MBI DIRECTORIO'!O260</f>
        <v>72.916666666666671</v>
      </c>
      <c r="P260" s="5">
        <f>+'MBI DIRECTORIO'!P260</f>
        <v>7.4861111111111125</v>
      </c>
      <c r="Q260" s="5">
        <f>+'MBI DIRECTORIO'!Q260</f>
        <v>7.4382740546397779</v>
      </c>
      <c r="R260" s="5">
        <f>+'MBI DIRECTORIO'!R260</f>
        <v>0</v>
      </c>
      <c r="S260" s="5">
        <f>+'MBI DIRECTORIO'!S260</f>
        <v>0</v>
      </c>
      <c r="T260" s="5">
        <f>+'MBI DIRECTORIO'!T260</f>
        <v>0</v>
      </c>
      <c r="U260" s="5">
        <f>+'MBI DIRECTORIO'!U260</f>
        <v>0</v>
      </c>
      <c r="V260" s="5">
        <f>+'MBI DIRECTORIO'!V260</f>
        <v>0</v>
      </c>
      <c r="W260" s="5">
        <f>+'MBI DIRECTORIO'!W260</f>
        <v>0</v>
      </c>
      <c r="X260" s="5">
        <f>+'MBI DIRECTORIO'!X260</f>
        <v>0</v>
      </c>
      <c r="Y260" s="5">
        <f>+'MBI DIRECTORIO'!Y260</f>
        <v>237.897078110032</v>
      </c>
      <c r="Z260" s="5">
        <f>+'MBI DIRECTORIO'!Z260</f>
        <v>56.861581833169993</v>
      </c>
      <c r="AA260" s="5">
        <f>+'MBI DIRECTORIO'!AA260</f>
        <v>0</v>
      </c>
      <c r="AB260" s="5" t="str">
        <f>+'MBI DIRECTORIO'!AG260</f>
        <v>Pieroth Japan K.K.</v>
      </c>
      <c r="AD260" t="str">
        <f t="shared" si="5"/>
        <v>INSERT INTO TABLA_PRESUPUESTO_COMERCIAL VALUES ('VSR','80099-C','14005038-20',2022,'Febrero',60,'USD',2160,1131.18993,0,216,52.164008,0,93.194444,72.916667,7.486111,7.438274,0,0,0,0,0,0,0,237.897078,56.861582,0);</v>
      </c>
    </row>
    <row r="261" spans="1:30" x14ac:dyDescent="0.2">
      <c r="A261" t="str">
        <f>+'MBI DIRECTORIO'!A261</f>
        <v>VSR</v>
      </c>
      <c r="B261" t="str">
        <f>+'MBI DIRECTORIO'!B261</f>
        <v>80099-C</v>
      </c>
      <c r="C261" t="str">
        <f>+'MBI DIRECTORIO'!C261</f>
        <v>14005037-19</v>
      </c>
      <c r="D261">
        <f>+'MBI DIRECTORIO'!D261</f>
        <v>2022</v>
      </c>
      <c r="E261" t="str">
        <f>+'MBI DIRECTORIO'!E261</f>
        <v>Febrero</v>
      </c>
      <c r="F261" s="5">
        <f>+'MBI DIRECTORIO'!F261</f>
        <v>52.5</v>
      </c>
      <c r="G261" t="str">
        <f>+'MBI DIRECTORIO'!G261</f>
        <v>USD</v>
      </c>
      <c r="H261" s="5">
        <f>+'MBI DIRECTORIO'!H261</f>
        <v>1890</v>
      </c>
      <c r="I261" s="5">
        <f>+'MBI DIRECTORIO'!I261</f>
        <v>1288.7529455782878</v>
      </c>
      <c r="J261" s="5">
        <f>+'MBI DIRECTORIO'!J261</f>
        <v>0</v>
      </c>
      <c r="K261" s="5">
        <f>+'MBI DIRECTORIO'!K261</f>
        <v>189</v>
      </c>
      <c r="L261" s="5">
        <f>+'MBI DIRECTORIO'!L261</f>
        <v>45.643507019585485</v>
      </c>
      <c r="M261" s="5">
        <f>+'MBI DIRECTORIO'!M261</f>
        <v>0</v>
      </c>
      <c r="N261" s="5">
        <f>+'MBI DIRECTORIO'!N261</f>
        <v>81.545138888888886</v>
      </c>
      <c r="O261" s="5">
        <f>+'MBI DIRECTORIO'!O261</f>
        <v>63.802083333333336</v>
      </c>
      <c r="P261" s="5">
        <f>+'MBI DIRECTORIO'!P261</f>
        <v>6.5503472222222232</v>
      </c>
      <c r="Q261" s="5">
        <f>+'MBI DIRECTORIO'!Q261</f>
        <v>6.5084897978098057</v>
      </c>
      <c r="R261" s="5">
        <f>+'MBI DIRECTORIO'!R261</f>
        <v>0</v>
      </c>
      <c r="S261" s="5">
        <f>+'MBI DIRECTORIO'!S261</f>
        <v>0</v>
      </c>
      <c r="T261" s="5">
        <f>+'MBI DIRECTORIO'!T261</f>
        <v>0</v>
      </c>
      <c r="U261" s="5">
        <f>+'MBI DIRECTORIO'!U261</f>
        <v>0</v>
      </c>
      <c r="V261" s="5">
        <f>+'MBI DIRECTORIO'!V261</f>
        <v>0</v>
      </c>
      <c r="W261" s="5">
        <f>+'MBI DIRECTORIO'!W261</f>
        <v>0</v>
      </c>
      <c r="X261" s="5">
        <f>+'MBI DIRECTORIO'!X261</f>
        <v>0</v>
      </c>
      <c r="Y261" s="5">
        <f>+'MBI DIRECTORIO'!Y261</f>
        <v>208.159943346278</v>
      </c>
      <c r="Z261" s="5">
        <f>+'MBI DIRECTORIO'!Z261</f>
        <v>49.753884104023747</v>
      </c>
      <c r="AA261" s="5">
        <f>+'MBI DIRECTORIO'!AA261</f>
        <v>0</v>
      </c>
      <c r="AB261" s="5" t="str">
        <f>+'MBI DIRECTORIO'!AG261</f>
        <v>Pieroth Japan K.K.</v>
      </c>
      <c r="AD261" t="str">
        <f t="shared" si="5"/>
        <v>INSERT INTO TABLA_PRESUPUESTO_COMERCIAL VALUES ('VSR','80099-C','14005037-19',2022,'Febrero',52.5,'USD',1890,1288.752946,0,189,45.643507,0,81.545139,63.802083,6.550347,6.50849,0,0,0,0,0,0,0,208.159943,49.753884,0);</v>
      </c>
    </row>
    <row r="262" spans="1:30" x14ac:dyDescent="0.2">
      <c r="A262" t="str">
        <f>+'MBI DIRECTORIO'!A262</f>
        <v>VSR</v>
      </c>
      <c r="B262" t="str">
        <f>+'MBI DIRECTORIO'!B262</f>
        <v>80099-C</v>
      </c>
      <c r="C262" t="str">
        <f>+'MBI DIRECTORIO'!C262</f>
        <v>14005066-17</v>
      </c>
      <c r="D262">
        <f>+'MBI DIRECTORIO'!D262</f>
        <v>2022</v>
      </c>
      <c r="E262" t="str">
        <f>+'MBI DIRECTORIO'!E262</f>
        <v>Febrero</v>
      </c>
      <c r="F262" s="5">
        <f>+'MBI DIRECTORIO'!F262</f>
        <v>9</v>
      </c>
      <c r="G262" t="str">
        <f>+'MBI DIRECTORIO'!G262</f>
        <v>USD</v>
      </c>
      <c r="H262" s="5">
        <f>+'MBI DIRECTORIO'!H262</f>
        <v>899.64</v>
      </c>
      <c r="I262" s="5">
        <f>+'MBI DIRECTORIO'!I262</f>
        <v>391.96237193929466</v>
      </c>
      <c r="J262" s="5">
        <f>+'MBI DIRECTORIO'!J262</f>
        <v>0</v>
      </c>
      <c r="K262" s="5">
        <f>+'MBI DIRECTORIO'!K262</f>
        <v>18</v>
      </c>
      <c r="L262" s="5">
        <f>+'MBI DIRECTORIO'!L262</f>
        <v>7.8246012033575125</v>
      </c>
      <c r="M262" s="5">
        <f>+'MBI DIRECTORIO'!M262</f>
        <v>0</v>
      </c>
      <c r="N262" s="5">
        <f>+'MBI DIRECTORIO'!N262</f>
        <v>13.979166666666668</v>
      </c>
      <c r="O262" s="5">
        <f>+'MBI DIRECTORIO'!O262</f>
        <v>10.9375</v>
      </c>
      <c r="P262" s="5">
        <f>+'MBI DIRECTORIO'!P262</f>
        <v>1.1229166666666668</v>
      </c>
      <c r="Q262" s="5">
        <f>+'MBI DIRECTORIO'!Q262</f>
        <v>3.0980411437574675</v>
      </c>
      <c r="R262" s="5">
        <f>+'MBI DIRECTORIO'!R262</f>
        <v>0</v>
      </c>
      <c r="S262" s="5">
        <f>+'MBI DIRECTORIO'!S262</f>
        <v>0</v>
      </c>
      <c r="T262" s="5">
        <f>+'MBI DIRECTORIO'!T262</f>
        <v>0</v>
      </c>
      <c r="U262" s="5">
        <f>+'MBI DIRECTORIO'!U262</f>
        <v>0</v>
      </c>
      <c r="V262" s="5">
        <f>+'MBI DIRECTORIO'!V262</f>
        <v>0</v>
      </c>
      <c r="W262" s="5">
        <f>+'MBI DIRECTORIO'!W262</f>
        <v>0</v>
      </c>
      <c r="X262" s="5">
        <f>+'MBI DIRECTORIO'!X262</f>
        <v>0</v>
      </c>
      <c r="Y262" s="5">
        <f>+'MBI DIRECTORIO'!Y262</f>
        <v>37.666861752066303</v>
      </c>
      <c r="Z262" s="5">
        <f>+'MBI DIRECTORIO'!Z262</f>
        <v>8.5292372749754986</v>
      </c>
      <c r="AA262" s="5">
        <f>+'MBI DIRECTORIO'!AA262</f>
        <v>0</v>
      </c>
      <c r="AB262" s="5" t="str">
        <f>+'MBI DIRECTORIO'!AG262</f>
        <v>Pieroth Japan K.K.</v>
      </c>
      <c r="AD262" t="str">
        <f t="shared" si="5"/>
        <v>INSERT INTO TABLA_PRESUPUESTO_COMERCIAL VALUES ('VSR','80099-C','14005066-17',2022,'Febrero',9,'USD',899.64,391.962372,0,18,7.824601,0,13.979167,10.9375,1.122917,3.098041,0,0,0,0,0,0,0,37.666862,8.529237,0);</v>
      </c>
    </row>
    <row r="263" spans="1:30" x14ac:dyDescent="0.2">
      <c r="A263" t="str">
        <f>+'MBI DIRECTORIO'!A263</f>
        <v>VSR</v>
      </c>
      <c r="B263" t="str">
        <f>+'MBI DIRECTORIO'!B263</f>
        <v>80099-C</v>
      </c>
      <c r="C263" t="str">
        <f>+'MBI DIRECTORIO'!C263</f>
        <v>14005051-21</v>
      </c>
      <c r="D263">
        <f>+'MBI DIRECTORIO'!D263</f>
        <v>2022</v>
      </c>
      <c r="E263" t="str">
        <f>+'MBI DIRECTORIO'!E263</f>
        <v>Febrero</v>
      </c>
      <c r="F263" s="5">
        <f>+'MBI DIRECTORIO'!F263</f>
        <v>75</v>
      </c>
      <c r="G263" t="str">
        <f>+'MBI DIRECTORIO'!G263</f>
        <v>USD</v>
      </c>
      <c r="H263" s="5">
        <f>+'MBI DIRECTORIO'!H263</f>
        <v>2925</v>
      </c>
      <c r="I263" s="5">
        <f>+'MBI DIRECTORIO'!I263</f>
        <v>1310.9077524869053</v>
      </c>
      <c r="J263" s="5">
        <f>+'MBI DIRECTORIO'!J263</f>
        <v>0</v>
      </c>
      <c r="K263" s="5">
        <f>+'MBI DIRECTORIO'!K263</f>
        <v>150</v>
      </c>
      <c r="L263" s="5">
        <f>+'MBI DIRECTORIO'!L263</f>
        <v>65.20501002797927</v>
      </c>
      <c r="M263" s="5">
        <f>+'MBI DIRECTORIO'!M263</f>
        <v>0</v>
      </c>
      <c r="N263" s="5">
        <f>+'MBI DIRECTORIO'!N263</f>
        <v>116.49305555555556</v>
      </c>
      <c r="O263" s="5">
        <f>+'MBI DIRECTORIO'!O263</f>
        <v>91.145833333333329</v>
      </c>
      <c r="P263" s="5">
        <f>+'MBI DIRECTORIO'!P263</f>
        <v>9.3576388888888893</v>
      </c>
      <c r="Q263" s="5">
        <f>+'MBI DIRECTORIO'!Q263</f>
        <v>10.072662782324699</v>
      </c>
      <c r="R263" s="5">
        <f>+'MBI DIRECTORIO'!R263</f>
        <v>0</v>
      </c>
      <c r="S263" s="5">
        <f>+'MBI DIRECTORIO'!S263</f>
        <v>0</v>
      </c>
      <c r="T263" s="5">
        <f>+'MBI DIRECTORIO'!T263</f>
        <v>0</v>
      </c>
      <c r="U263" s="5">
        <f>+'MBI DIRECTORIO'!U263</f>
        <v>0</v>
      </c>
      <c r="V263" s="5">
        <f>+'MBI DIRECTORIO'!V263</f>
        <v>0</v>
      </c>
      <c r="W263" s="5">
        <f>+'MBI DIRECTORIO'!W263</f>
        <v>0</v>
      </c>
      <c r="X263" s="5">
        <f>+'MBI DIRECTORIO'!X263</f>
        <v>0</v>
      </c>
      <c r="Y263" s="5">
        <f>+'MBI DIRECTORIO'!Y263</f>
        <v>298.14616785156494</v>
      </c>
      <c r="Z263" s="5">
        <f>+'MBI DIRECTORIO'!Z263</f>
        <v>71.076977291462498</v>
      </c>
      <c r="AA263" s="5">
        <f>+'MBI DIRECTORIO'!AA263</f>
        <v>0</v>
      </c>
      <c r="AB263" s="5" t="str">
        <f>+'MBI DIRECTORIO'!AG263</f>
        <v>Pieroth Japan K.K.</v>
      </c>
      <c r="AD263" t="str">
        <f t="shared" ref="AD263:AD326" si="6">_xlfn.CONCAT("INSERT INTO TABLA_PRESUPUESTO_COMERCIAL VALUES ('",A263,"','",B263,"','",C263,"',",D263,",'",E263,"',",SUBSTITUTE(ROUND(F263,6),",","."),",'",G263,"',",SUBSTITUTE(ROUND(H263,6),",","."),",",SUBSTITUTE(ROUND(I263,6),",","."),",",SUBSTITUTE(ROUND(J263,6),",","."),",",SUBSTITUTE(ROUND(K263,6),",","."),",",SUBSTITUTE(ROUND(L263,6),",","."),",",SUBSTITUTE(ROUND(M263,6),",","."),",",SUBSTITUTE(ROUND(N263,6),",","."),",",SUBSTITUTE(ROUND(O263,6),",","."),",",SUBSTITUTE(ROUND(P263,6),",","."),",",SUBSTITUTE(ROUND(Q263,6),",","."),",",SUBSTITUTE(ROUND(R263,6),",","."),",",SUBSTITUTE(ROUND(S263,6),",","."),",",SUBSTITUTE(ROUND(T263,6),",","."),",",SUBSTITUTE(ROUND(U263,6),",","."),",",SUBSTITUTE(ROUND(V263,6),",","."),",",SUBSTITUTE(ROUND(W263,6),",","."),",",SUBSTITUTE(ROUND(X263,6),",","."),",",SUBSTITUTE(ROUND(Y263,6),",","."),",",SUBSTITUTE(ROUND(Z263,6),",","."),",",SUBSTITUTE(ROUND(AA263,6),",","."),");")</f>
        <v>INSERT INTO TABLA_PRESUPUESTO_COMERCIAL VALUES ('VSR','80099-C','14005051-21',2022,'Febrero',75,'USD',2925,1310.907752,0,150,65.20501,0,116.493056,91.145833,9.357639,10.072663,0,0,0,0,0,0,0,298.146168,71.076977,0);</v>
      </c>
    </row>
    <row r="264" spans="1:30" x14ac:dyDescent="0.2">
      <c r="A264" t="str">
        <f>+'MBI DIRECTORIO'!A264</f>
        <v>VSR</v>
      </c>
      <c r="B264" t="str">
        <f>+'MBI DIRECTORIO'!B264</f>
        <v>80099-C</v>
      </c>
      <c r="C264" t="str">
        <f>+'MBI DIRECTORIO'!C264</f>
        <v>14005055-21</v>
      </c>
      <c r="D264">
        <f>+'MBI DIRECTORIO'!D264</f>
        <v>2022</v>
      </c>
      <c r="E264" t="str">
        <f>+'MBI DIRECTORIO'!E264</f>
        <v>Febrero</v>
      </c>
      <c r="F264" s="5">
        <f>+'MBI DIRECTORIO'!F264</f>
        <v>15</v>
      </c>
      <c r="G264" t="str">
        <f>+'MBI DIRECTORIO'!G264</f>
        <v>USD</v>
      </c>
      <c r="H264" s="5">
        <f>+'MBI DIRECTORIO'!H264</f>
        <v>585</v>
      </c>
      <c r="I264" s="5">
        <f>+'MBI DIRECTORIO'!I264</f>
        <v>209.72694771756713</v>
      </c>
      <c r="J264" s="5">
        <f>+'MBI DIRECTORIO'!J264</f>
        <v>0</v>
      </c>
      <c r="K264" s="5">
        <f>+'MBI DIRECTORIO'!K264</f>
        <v>30</v>
      </c>
      <c r="L264" s="5">
        <f>+'MBI DIRECTORIO'!L264</f>
        <v>13.041002005595853</v>
      </c>
      <c r="M264" s="5">
        <f>+'MBI DIRECTORIO'!M264</f>
        <v>0</v>
      </c>
      <c r="N264" s="5">
        <f>+'MBI DIRECTORIO'!N264</f>
        <v>23.298611111111111</v>
      </c>
      <c r="O264" s="5">
        <f>+'MBI DIRECTORIO'!O264</f>
        <v>18.229166666666668</v>
      </c>
      <c r="P264" s="5">
        <f>+'MBI DIRECTORIO'!P264</f>
        <v>1.8715277777777781</v>
      </c>
      <c r="Q264" s="5">
        <f>+'MBI DIRECTORIO'!Q264</f>
        <v>2.0145325564649399</v>
      </c>
      <c r="R264" s="5">
        <f>+'MBI DIRECTORIO'!R264</f>
        <v>0</v>
      </c>
      <c r="S264" s="5">
        <f>+'MBI DIRECTORIO'!S264</f>
        <v>0</v>
      </c>
      <c r="T264" s="5">
        <f>+'MBI DIRECTORIO'!T264</f>
        <v>0</v>
      </c>
      <c r="U264" s="5">
        <f>+'MBI DIRECTORIO'!U264</f>
        <v>0</v>
      </c>
      <c r="V264" s="5">
        <f>+'MBI DIRECTORIO'!V264</f>
        <v>0</v>
      </c>
      <c r="W264" s="5">
        <f>+'MBI DIRECTORIO'!W264</f>
        <v>0</v>
      </c>
      <c r="X264" s="5">
        <f>+'MBI DIRECTORIO'!X264</f>
        <v>0</v>
      </c>
      <c r="Y264" s="5">
        <f>+'MBI DIRECTORIO'!Y264</f>
        <v>59.629233570312998</v>
      </c>
      <c r="Z264" s="5">
        <f>+'MBI DIRECTORIO'!Z264</f>
        <v>14.215395458292498</v>
      </c>
      <c r="AA264" s="5">
        <f>+'MBI DIRECTORIO'!AA264</f>
        <v>0</v>
      </c>
      <c r="AB264" s="5" t="str">
        <f>+'MBI DIRECTORIO'!AG264</f>
        <v>Pieroth Japan K.K.</v>
      </c>
      <c r="AD264" t="str">
        <f t="shared" si="6"/>
        <v>INSERT INTO TABLA_PRESUPUESTO_COMERCIAL VALUES ('VSR','80099-C','14005055-21',2022,'Febrero',15,'USD',585,209.726948,0,30,13.041002,0,23.298611,18.229167,1.871528,2.014533,0,0,0,0,0,0,0,59.629234,14.215395,0);</v>
      </c>
    </row>
    <row r="265" spans="1:30" x14ac:dyDescent="0.2">
      <c r="A265" t="str">
        <f>+'MBI DIRECTORIO'!A265</f>
        <v>VSR</v>
      </c>
      <c r="B265" t="str">
        <f>+'MBI DIRECTORIO'!B265</f>
        <v>80099-C</v>
      </c>
      <c r="C265" t="str">
        <f>+'MBI DIRECTORIO'!C265</f>
        <v>14005075-18</v>
      </c>
      <c r="D265">
        <f>+'MBI DIRECTORIO'!D265</f>
        <v>2022</v>
      </c>
      <c r="E265" t="str">
        <f>+'MBI DIRECTORIO'!E265</f>
        <v>Febrero</v>
      </c>
      <c r="F265" s="5">
        <f>+'MBI DIRECTORIO'!F265</f>
        <v>60</v>
      </c>
      <c r="G265" t="str">
        <f>+'MBI DIRECTORIO'!G265</f>
        <v>USD</v>
      </c>
      <c r="H265" s="5">
        <f>+'MBI DIRECTORIO'!H265</f>
        <v>3600</v>
      </c>
      <c r="I265" s="5">
        <f>+'MBI DIRECTORIO'!I265</f>
        <v>1871.3527639843142</v>
      </c>
      <c r="J265" s="5">
        <f>+'MBI DIRECTORIO'!J265</f>
        <v>0</v>
      </c>
      <c r="K265" s="5">
        <f>+'MBI DIRECTORIO'!K265</f>
        <v>120</v>
      </c>
      <c r="L265" s="5">
        <f>+'MBI DIRECTORIO'!L265</f>
        <v>52.164008022383413</v>
      </c>
      <c r="M265" s="5">
        <f>+'MBI DIRECTORIO'!M265</f>
        <v>0</v>
      </c>
      <c r="N265" s="5">
        <f>+'MBI DIRECTORIO'!N265</f>
        <v>93.194444444444443</v>
      </c>
      <c r="O265" s="5">
        <f>+'MBI DIRECTORIO'!O265</f>
        <v>72.916666666666671</v>
      </c>
      <c r="P265" s="5">
        <f>+'MBI DIRECTORIO'!P265</f>
        <v>7.4861111111111125</v>
      </c>
      <c r="Q265" s="5">
        <f>+'MBI DIRECTORIO'!Q265</f>
        <v>12.397123424399629</v>
      </c>
      <c r="R265" s="5">
        <f>+'MBI DIRECTORIO'!R265</f>
        <v>0</v>
      </c>
      <c r="S265" s="5">
        <f>+'MBI DIRECTORIO'!S265</f>
        <v>0</v>
      </c>
      <c r="T265" s="5">
        <f>+'MBI DIRECTORIO'!T265</f>
        <v>0</v>
      </c>
      <c r="U265" s="5">
        <f>+'MBI DIRECTORIO'!U265</f>
        <v>0</v>
      </c>
      <c r="V265" s="5">
        <f>+'MBI DIRECTORIO'!V265</f>
        <v>0</v>
      </c>
      <c r="W265" s="5">
        <f>+'MBI DIRECTORIO'!W265</f>
        <v>0</v>
      </c>
      <c r="X265" s="5">
        <f>+'MBI DIRECTORIO'!X265</f>
        <v>0</v>
      </c>
      <c r="Y265" s="5">
        <f>+'MBI DIRECTORIO'!Y265</f>
        <v>242.85592747979186</v>
      </c>
      <c r="Z265" s="5">
        <f>+'MBI DIRECTORIO'!Z265</f>
        <v>56.861581833169993</v>
      </c>
      <c r="AA265" s="5">
        <f>+'MBI DIRECTORIO'!AA265</f>
        <v>0</v>
      </c>
      <c r="AB265" s="5" t="str">
        <f>+'MBI DIRECTORIO'!AG265</f>
        <v>Pieroth Japan K.K.</v>
      </c>
      <c r="AD265" t="str">
        <f t="shared" si="6"/>
        <v>INSERT INTO TABLA_PRESUPUESTO_COMERCIAL VALUES ('VSR','80099-C','14005075-18',2022,'Febrero',60,'USD',3600,1871.352764,0,120,52.164008,0,93.194444,72.916667,7.486111,12.397123,0,0,0,0,0,0,0,242.855927,56.861582,0);</v>
      </c>
    </row>
    <row r="266" spans="1:30" x14ac:dyDescent="0.2">
      <c r="A266" t="str">
        <f>+'MBI DIRECTORIO'!A266</f>
        <v>VSR</v>
      </c>
      <c r="B266" t="str">
        <f>+'MBI DIRECTORIO'!B266</f>
        <v>80138-C</v>
      </c>
      <c r="C266" t="str">
        <f>+'MBI DIRECTORIO'!C266</f>
        <v>14005035-18</v>
      </c>
      <c r="D266">
        <f>+'MBI DIRECTORIO'!D266</f>
        <v>2022</v>
      </c>
      <c r="E266" t="str">
        <f>+'MBI DIRECTORIO'!E266</f>
        <v>Febrero</v>
      </c>
      <c r="F266" s="5">
        <f>+'MBI DIRECTORIO'!F266</f>
        <v>30</v>
      </c>
      <c r="G266" t="str">
        <f>+'MBI DIRECTORIO'!G266</f>
        <v>USD</v>
      </c>
      <c r="H266" s="5">
        <f>+'MBI DIRECTORIO'!H266</f>
        <v>6480</v>
      </c>
      <c r="I266" s="5">
        <f>+'MBI DIRECTORIO'!I266</f>
        <v>1894.3228273041236</v>
      </c>
      <c r="J266" s="5">
        <f>+'MBI DIRECTORIO'!J266</f>
        <v>0</v>
      </c>
      <c r="K266" s="5">
        <f>+'MBI DIRECTORIO'!K266</f>
        <v>330</v>
      </c>
      <c r="L266" s="5">
        <f>+'MBI DIRECTORIO'!L266</f>
        <v>26.082004011191707</v>
      </c>
      <c r="M266" s="5">
        <f>+'MBI DIRECTORIO'!M266</f>
        <v>0</v>
      </c>
      <c r="N266" s="5">
        <f>+'MBI DIRECTORIO'!N266</f>
        <v>18.597141875250589</v>
      </c>
      <c r="O266" s="5">
        <f>+'MBI DIRECTORIO'!O266</f>
        <v>25.953662867289079</v>
      </c>
      <c r="P266" s="5">
        <f>+'MBI DIRECTORIO'!P266</f>
        <v>1.6079338259159557</v>
      </c>
      <c r="Q266" s="5">
        <f>+'MBI DIRECTORIO'!Q266</f>
        <v>22.314822163919334</v>
      </c>
      <c r="R266" s="5">
        <f>+'MBI DIRECTORIO'!R266</f>
        <v>0</v>
      </c>
      <c r="S266" s="5">
        <f>+'MBI DIRECTORIO'!S266</f>
        <v>0</v>
      </c>
      <c r="T266" s="5">
        <f>+'MBI DIRECTORIO'!T266</f>
        <v>0</v>
      </c>
      <c r="U266" s="5">
        <f>+'MBI DIRECTORIO'!U266</f>
        <v>0</v>
      </c>
      <c r="V266" s="5">
        <f>+'MBI DIRECTORIO'!V266</f>
        <v>0</v>
      </c>
      <c r="W266" s="5">
        <f>+'MBI DIRECTORIO'!W266</f>
        <v>0</v>
      </c>
      <c r="X266" s="5">
        <f>+'MBI DIRECTORIO'!X266</f>
        <v>0</v>
      </c>
      <c r="Y266" s="5">
        <f>+'MBI DIRECTORIO'!Y266</f>
        <v>96.90435164895996</v>
      </c>
      <c r="Z266" s="5">
        <f>+'MBI DIRECTORIO'!Z266</f>
        <v>28.430790916584996</v>
      </c>
      <c r="AA266" s="5">
        <f>+'MBI DIRECTORIO'!AA266</f>
        <v>0</v>
      </c>
      <c r="AB266" s="5" t="str">
        <f>+'MBI DIRECTORIO'!AG266</f>
        <v>ALLIED YOUNG FORTUNE BRANDS CO., LTD.</v>
      </c>
      <c r="AD266" t="str">
        <f t="shared" si="6"/>
        <v>INSERT INTO TABLA_PRESUPUESTO_COMERCIAL VALUES ('VSR','80138-C','14005035-18',2022,'Febrero',30,'USD',6480,1894.322827,0,330,26.082004,0,18.597142,25.953663,1.607934,22.314822,0,0,0,0,0,0,0,96.904352,28.430791,0);</v>
      </c>
    </row>
    <row r="267" spans="1:30" x14ac:dyDescent="0.2">
      <c r="A267" t="str">
        <f>+'MBI DIRECTORIO'!A267</f>
        <v>VSR</v>
      </c>
      <c r="B267" t="str">
        <f>+'MBI DIRECTORIO'!B267</f>
        <v>80138-C</v>
      </c>
      <c r="C267" t="str">
        <f>+'MBI DIRECTORIO'!C267</f>
        <v>14005036-18</v>
      </c>
      <c r="D267">
        <f>+'MBI DIRECTORIO'!D267</f>
        <v>2022</v>
      </c>
      <c r="E267" t="str">
        <f>+'MBI DIRECTORIO'!E267</f>
        <v>Febrero</v>
      </c>
      <c r="F267" s="5">
        <f>+'MBI DIRECTORIO'!F267</f>
        <v>60</v>
      </c>
      <c r="G267" t="str">
        <f>+'MBI DIRECTORIO'!G267</f>
        <v>USD</v>
      </c>
      <c r="H267" s="5">
        <f>+'MBI DIRECTORIO'!H267</f>
        <v>9720</v>
      </c>
      <c r="I267" s="5">
        <f>+'MBI DIRECTORIO'!I267</f>
        <v>4642.1862053501636</v>
      </c>
      <c r="J267" s="5">
        <f>+'MBI DIRECTORIO'!J267</f>
        <v>0</v>
      </c>
      <c r="K267" s="5">
        <f>+'MBI DIRECTORIO'!K267</f>
        <v>480</v>
      </c>
      <c r="L267" s="5">
        <f>+'MBI DIRECTORIO'!L267</f>
        <v>52.164008022383413</v>
      </c>
      <c r="M267" s="5">
        <f>+'MBI DIRECTORIO'!M267</f>
        <v>0</v>
      </c>
      <c r="N267" s="5">
        <f>+'MBI DIRECTORIO'!N267</f>
        <v>37.194283750501178</v>
      </c>
      <c r="O267" s="5">
        <f>+'MBI DIRECTORIO'!O267</f>
        <v>51.907325734578158</v>
      </c>
      <c r="P267" s="5">
        <f>+'MBI DIRECTORIO'!P267</f>
        <v>3.2158676518319114</v>
      </c>
      <c r="Q267" s="5">
        <f>+'MBI DIRECTORIO'!Q267</f>
        <v>33.472233245878996</v>
      </c>
      <c r="R267" s="5">
        <f>+'MBI DIRECTORIO'!R267</f>
        <v>0</v>
      </c>
      <c r="S267" s="5">
        <f>+'MBI DIRECTORIO'!S267</f>
        <v>0</v>
      </c>
      <c r="T267" s="5">
        <f>+'MBI DIRECTORIO'!T267</f>
        <v>0</v>
      </c>
      <c r="U267" s="5">
        <f>+'MBI DIRECTORIO'!U267</f>
        <v>0</v>
      </c>
      <c r="V267" s="5">
        <f>+'MBI DIRECTORIO'!V267</f>
        <v>0</v>
      </c>
      <c r="W267" s="5">
        <f>+'MBI DIRECTORIO'!W267</f>
        <v>0</v>
      </c>
      <c r="X267" s="5">
        <f>+'MBI DIRECTORIO'!X267</f>
        <v>0</v>
      </c>
      <c r="Y267" s="5">
        <f>+'MBI DIRECTORIO'!Y267</f>
        <v>182.65129221596027</v>
      </c>
      <c r="Z267" s="5">
        <f>+'MBI DIRECTORIO'!Z267</f>
        <v>56.861581833169993</v>
      </c>
      <c r="AA267" s="5">
        <f>+'MBI DIRECTORIO'!AA267</f>
        <v>0</v>
      </c>
      <c r="AB267" s="5" t="str">
        <f>+'MBI DIRECTORIO'!AG267</f>
        <v>ALLIED YOUNG FORTUNE BRANDS CO., LTD.</v>
      </c>
      <c r="AD267" t="str">
        <f t="shared" si="6"/>
        <v>INSERT INTO TABLA_PRESUPUESTO_COMERCIAL VALUES ('VSR','80138-C','14005036-18',2022,'Febrero',60,'USD',9720,4642.186205,0,480,52.164008,0,37.194284,51.907326,3.215868,33.472233,0,0,0,0,0,0,0,182.651292,56.861582,0);</v>
      </c>
    </row>
    <row r="268" spans="1:30" x14ac:dyDescent="0.2">
      <c r="A268" t="str">
        <f>+'MBI DIRECTORIO'!A268</f>
        <v>VSR</v>
      </c>
      <c r="B268" t="str">
        <f>+'MBI DIRECTORIO'!B268</f>
        <v>80138-C</v>
      </c>
      <c r="C268" t="str">
        <f>+'MBI DIRECTORIO'!C268</f>
        <v>14004232-17</v>
      </c>
      <c r="D268">
        <f>+'MBI DIRECTORIO'!D268</f>
        <v>2022</v>
      </c>
      <c r="E268" t="str">
        <f>+'MBI DIRECTORIO'!E268</f>
        <v>Febrero</v>
      </c>
      <c r="F268" s="5">
        <f>+'MBI DIRECTORIO'!F268</f>
        <v>60</v>
      </c>
      <c r="G268" t="str">
        <f>+'MBI DIRECTORIO'!G268</f>
        <v>USD</v>
      </c>
      <c r="H268" s="5">
        <f>+'MBI DIRECTORIO'!H268</f>
        <v>2520</v>
      </c>
      <c r="I268" s="5">
        <f>+'MBI DIRECTORIO'!I268</f>
        <v>1214.0398421230918</v>
      </c>
      <c r="J268" s="5">
        <f>+'MBI DIRECTORIO'!J268</f>
        <v>0</v>
      </c>
      <c r="K268" s="5">
        <f>+'MBI DIRECTORIO'!K268</f>
        <v>480</v>
      </c>
      <c r="L268" s="5">
        <f>+'MBI DIRECTORIO'!L268</f>
        <v>52.164008022383413</v>
      </c>
      <c r="M268" s="5">
        <f>+'MBI DIRECTORIO'!M268</f>
        <v>0</v>
      </c>
      <c r="N268" s="5">
        <f>+'MBI DIRECTORIO'!N268</f>
        <v>37.194283750501178</v>
      </c>
      <c r="O268" s="5">
        <f>+'MBI DIRECTORIO'!O268</f>
        <v>51.907325734578158</v>
      </c>
      <c r="P268" s="5">
        <f>+'MBI DIRECTORIO'!P268</f>
        <v>3.2158676518319114</v>
      </c>
      <c r="Q268" s="5">
        <f>+'MBI DIRECTORIO'!Q268</f>
        <v>8.6779863970797404</v>
      </c>
      <c r="R268" s="5">
        <f>+'MBI DIRECTORIO'!R268</f>
        <v>0</v>
      </c>
      <c r="S268" s="5">
        <f>+'MBI DIRECTORIO'!S268</f>
        <v>0</v>
      </c>
      <c r="T268" s="5">
        <f>+'MBI DIRECTORIO'!T268</f>
        <v>0</v>
      </c>
      <c r="U268" s="5">
        <f>+'MBI DIRECTORIO'!U268</f>
        <v>0</v>
      </c>
      <c r="V268" s="5">
        <f>+'MBI DIRECTORIO'!V268</f>
        <v>0</v>
      </c>
      <c r="W268" s="5">
        <f>+'MBI DIRECTORIO'!W268</f>
        <v>0</v>
      </c>
      <c r="X268" s="5">
        <f>+'MBI DIRECTORIO'!X268</f>
        <v>0</v>
      </c>
      <c r="Y268" s="5">
        <f>+'MBI DIRECTORIO'!Y268</f>
        <v>157.85704536716099</v>
      </c>
      <c r="Z268" s="5">
        <f>+'MBI DIRECTORIO'!Z268</f>
        <v>56.861581833169993</v>
      </c>
      <c r="AA268" s="5">
        <f>+'MBI DIRECTORIO'!AA268</f>
        <v>0</v>
      </c>
      <c r="AB268" s="5" t="str">
        <f>+'MBI DIRECTORIO'!AG268</f>
        <v>ALLIED YOUNG FORTUNE BRANDS CO., LTD.</v>
      </c>
      <c r="AD268" t="str">
        <f t="shared" si="6"/>
        <v>INSERT INTO TABLA_PRESUPUESTO_COMERCIAL VALUES ('VSR','80138-C','14004232-17',2022,'Febrero',60,'USD',2520,1214.039842,0,480,52.164008,0,37.194284,51.907326,3.215868,8.677986,0,0,0,0,0,0,0,157.857045,56.861582,0);</v>
      </c>
    </row>
    <row r="269" spans="1:30" x14ac:dyDescent="0.2">
      <c r="A269" t="str">
        <f>+'MBI DIRECTORIO'!A269</f>
        <v>VSR</v>
      </c>
      <c r="B269" t="str">
        <f>+'MBI DIRECTORIO'!B269</f>
        <v>80138-C</v>
      </c>
      <c r="C269" t="str">
        <f>+'MBI DIRECTORIO'!C269</f>
        <v>14004233-21</v>
      </c>
      <c r="D269">
        <f>+'MBI DIRECTORIO'!D269</f>
        <v>2022</v>
      </c>
      <c r="E269" t="str">
        <f>+'MBI DIRECTORIO'!E269</f>
        <v>Febrero</v>
      </c>
      <c r="F269" s="5">
        <f>+'MBI DIRECTORIO'!F269</f>
        <v>360</v>
      </c>
      <c r="G269" t="str">
        <f>+'MBI DIRECTORIO'!G269</f>
        <v>USD</v>
      </c>
      <c r="H269" s="5">
        <f>+'MBI DIRECTORIO'!H269</f>
        <v>10800</v>
      </c>
      <c r="I269" s="5">
        <f>+'MBI DIRECTORIO'!I269</f>
        <v>5616.007801169626</v>
      </c>
      <c r="J269" s="5">
        <f>+'MBI DIRECTORIO'!J269</f>
        <v>0</v>
      </c>
      <c r="K269" s="5">
        <f>+'MBI DIRECTORIO'!K269</f>
        <v>720</v>
      </c>
      <c r="L269" s="5">
        <f>+'MBI DIRECTORIO'!L269</f>
        <v>312.98404813430051</v>
      </c>
      <c r="M269" s="5">
        <f>+'MBI DIRECTORIO'!M269</f>
        <v>0</v>
      </c>
      <c r="N269" s="5">
        <f>+'MBI DIRECTORIO'!N269</f>
        <v>223.16570250300705</v>
      </c>
      <c r="O269" s="5">
        <f>+'MBI DIRECTORIO'!O269</f>
        <v>311.44395440746894</v>
      </c>
      <c r="P269" s="5">
        <f>+'MBI DIRECTORIO'!P269</f>
        <v>19.295205910991466</v>
      </c>
      <c r="Q269" s="5">
        <f>+'MBI DIRECTORIO'!Q269</f>
        <v>37.191370273198885</v>
      </c>
      <c r="R269" s="5">
        <f>+'MBI DIRECTORIO'!R269</f>
        <v>0</v>
      </c>
      <c r="S269" s="5">
        <f>+'MBI DIRECTORIO'!S269</f>
        <v>0</v>
      </c>
      <c r="T269" s="5">
        <f>+'MBI DIRECTORIO'!T269</f>
        <v>0</v>
      </c>
      <c r="U269" s="5">
        <f>+'MBI DIRECTORIO'!U269</f>
        <v>0</v>
      </c>
      <c r="V269" s="5">
        <f>+'MBI DIRECTORIO'!V269</f>
        <v>0</v>
      </c>
      <c r="W269" s="5">
        <f>+'MBI DIRECTORIO'!W269</f>
        <v>0</v>
      </c>
      <c r="X269" s="5">
        <f>+'MBI DIRECTORIO'!X269</f>
        <v>0</v>
      </c>
      <c r="Y269" s="5">
        <f>+'MBI DIRECTORIO'!Y269</f>
        <v>932.26572409368634</v>
      </c>
      <c r="Z269" s="5">
        <f>+'MBI DIRECTORIO'!Z269</f>
        <v>341.16949099901996</v>
      </c>
      <c r="AA269" s="5">
        <f>+'MBI DIRECTORIO'!AA269</f>
        <v>0</v>
      </c>
      <c r="AB269" s="5" t="str">
        <f>+'MBI DIRECTORIO'!AG269</f>
        <v>ALLIED YOUNG FORTUNE BRANDS CO., LTD.</v>
      </c>
      <c r="AD269" t="str">
        <f t="shared" si="6"/>
        <v>INSERT INTO TABLA_PRESUPUESTO_COMERCIAL VALUES ('VSR','80138-C','14004233-21',2022,'Febrero',360,'USD',10800,5616.007801,0,720,312.984048,0,223.165703,311.443954,19.295206,37.19137,0,0,0,0,0,0,0,932.265724,341.169491,0);</v>
      </c>
    </row>
    <row r="270" spans="1:30" x14ac:dyDescent="0.2">
      <c r="A270" t="str">
        <f>+'MBI DIRECTORIO'!A270</f>
        <v>VSR</v>
      </c>
      <c r="B270" t="str">
        <f>+'MBI DIRECTORIO'!B270</f>
        <v>80138-C</v>
      </c>
      <c r="C270" t="str">
        <f>+'MBI DIRECTORIO'!C270</f>
        <v>14004230-21</v>
      </c>
      <c r="D270">
        <f>+'MBI DIRECTORIO'!D270</f>
        <v>2022</v>
      </c>
      <c r="E270" t="str">
        <f>+'MBI DIRECTORIO'!E270</f>
        <v>Febrero</v>
      </c>
      <c r="F270" s="5">
        <f>+'MBI DIRECTORIO'!F270</f>
        <v>180</v>
      </c>
      <c r="G270" t="str">
        <f>+'MBI DIRECTORIO'!G270</f>
        <v>USD</v>
      </c>
      <c r="H270" s="5">
        <f>+'MBI DIRECTORIO'!H270</f>
        <v>5400</v>
      </c>
      <c r="I270" s="5">
        <f>+'MBI DIRECTORIO'!I270</f>
        <v>2551.5335192531443</v>
      </c>
      <c r="J270" s="5">
        <f>+'MBI DIRECTORIO'!J270</f>
        <v>0</v>
      </c>
      <c r="K270" s="5">
        <f>+'MBI DIRECTORIO'!K270</f>
        <v>0</v>
      </c>
      <c r="L270" s="5">
        <f>+'MBI DIRECTORIO'!L270</f>
        <v>156.49202406715025</v>
      </c>
      <c r="M270" s="5">
        <f>+'MBI DIRECTORIO'!M270</f>
        <v>0</v>
      </c>
      <c r="N270" s="5">
        <f>+'MBI DIRECTORIO'!N270</f>
        <v>111.58285125150353</v>
      </c>
      <c r="O270" s="5">
        <f>+'MBI DIRECTORIO'!O270</f>
        <v>155.72197720373447</v>
      </c>
      <c r="P270" s="5">
        <f>+'MBI DIRECTORIO'!P270</f>
        <v>9.6476029554957332</v>
      </c>
      <c r="Q270" s="5">
        <f>+'MBI DIRECTORIO'!Q270</f>
        <v>18.595685136599442</v>
      </c>
      <c r="R270" s="5">
        <f>+'MBI DIRECTORIO'!R270</f>
        <v>0</v>
      </c>
      <c r="S270" s="5">
        <f>+'MBI DIRECTORIO'!S270</f>
        <v>0</v>
      </c>
      <c r="T270" s="5">
        <f>+'MBI DIRECTORIO'!T270</f>
        <v>0</v>
      </c>
      <c r="U270" s="5">
        <f>+'MBI DIRECTORIO'!U270</f>
        <v>0</v>
      </c>
      <c r="V270" s="5">
        <f>+'MBI DIRECTORIO'!V270</f>
        <v>0</v>
      </c>
      <c r="W270" s="5">
        <f>+'MBI DIRECTORIO'!W270</f>
        <v>0</v>
      </c>
      <c r="X270" s="5">
        <f>+'MBI DIRECTORIO'!X270</f>
        <v>0</v>
      </c>
      <c r="Y270" s="5">
        <f>+'MBI DIRECTORIO'!Y270</f>
        <v>466.13286204684317</v>
      </c>
      <c r="Z270" s="5">
        <f>+'MBI DIRECTORIO'!Z270</f>
        <v>170.58474549950998</v>
      </c>
      <c r="AA270" s="5">
        <f>+'MBI DIRECTORIO'!AA270</f>
        <v>0</v>
      </c>
      <c r="AB270" s="5" t="str">
        <f>+'MBI DIRECTORIO'!AG270</f>
        <v>ALLIED YOUNG FORTUNE BRANDS CO., LTD.</v>
      </c>
      <c r="AD270" t="str">
        <f t="shared" si="6"/>
        <v>INSERT INTO TABLA_PRESUPUESTO_COMERCIAL VALUES ('VSR','80138-C','14004230-21',2022,'Febrero',180,'USD',5400,2551.533519,0,0,156.492024,0,111.582851,155.721977,9.647603,18.595685,0,0,0,0,0,0,0,466.132862,170.584745,0);</v>
      </c>
    </row>
    <row r="271" spans="1:30" x14ac:dyDescent="0.2">
      <c r="A271" t="str">
        <f>+'MBI DIRECTORIO'!A271</f>
        <v>VSR</v>
      </c>
      <c r="B271" t="str">
        <f>+'MBI DIRECTORIO'!B271</f>
        <v>80140-C</v>
      </c>
      <c r="C271" t="str">
        <f>+'MBI DIRECTORIO'!C271</f>
        <v>14005080-18</v>
      </c>
      <c r="D271">
        <f>+'MBI DIRECTORIO'!D271</f>
        <v>2022</v>
      </c>
      <c r="E271" t="str">
        <f>+'MBI DIRECTORIO'!E271</f>
        <v>Febrero</v>
      </c>
      <c r="F271" s="5">
        <f>+'MBI DIRECTORIO'!F271</f>
        <v>6</v>
      </c>
      <c r="G271" t="str">
        <f>+'MBI DIRECTORIO'!G271</f>
        <v>USD</v>
      </c>
      <c r="H271" s="5">
        <f>+'MBI DIRECTORIO'!H271</f>
        <v>648</v>
      </c>
      <c r="I271" s="5">
        <f>+'MBI DIRECTORIO'!I271</f>
        <v>295.76877795952976</v>
      </c>
      <c r="J271" s="5">
        <f>+'MBI DIRECTORIO'!J271</f>
        <v>0</v>
      </c>
      <c r="K271" s="5">
        <f>+'MBI DIRECTORIO'!K271</f>
        <v>0</v>
      </c>
      <c r="L271" s="5">
        <f>+'MBI DIRECTORIO'!L271</f>
        <v>5.2164008022383417</v>
      </c>
      <c r="M271" s="5">
        <f>+'MBI DIRECTORIO'!M271</f>
        <v>0</v>
      </c>
      <c r="N271" s="5">
        <f>+'MBI DIRECTORIO'!N271</f>
        <v>1.297979797979798</v>
      </c>
      <c r="O271" s="5">
        <f>+'MBI DIRECTORIO'!O271</f>
        <v>2.6515151515151514</v>
      </c>
      <c r="P271" s="5">
        <f>+'MBI DIRECTORIO'!P271</f>
        <v>0.27222222222222225</v>
      </c>
      <c r="Q271" s="5">
        <f>+'MBI DIRECTORIO'!Q271</f>
        <v>2.2314822163919334</v>
      </c>
      <c r="R271" s="5">
        <f>+'MBI DIRECTORIO'!R271</f>
        <v>0</v>
      </c>
      <c r="S271" s="5">
        <f>+'MBI DIRECTORIO'!S271</f>
        <v>0</v>
      </c>
      <c r="T271" s="5">
        <f>+'MBI DIRECTORIO'!T271</f>
        <v>0</v>
      </c>
      <c r="U271" s="5">
        <f>+'MBI DIRECTORIO'!U271</f>
        <v>0</v>
      </c>
      <c r="V271" s="5">
        <f>+'MBI DIRECTORIO'!V271</f>
        <v>0</v>
      </c>
      <c r="W271" s="5">
        <f>+'MBI DIRECTORIO'!W271</f>
        <v>0</v>
      </c>
      <c r="X271" s="5">
        <f>+'MBI DIRECTORIO'!X271</f>
        <v>0</v>
      </c>
      <c r="Y271" s="5">
        <f>+'MBI DIRECTORIO'!Y271</f>
        <v>12.139357571426105</v>
      </c>
      <c r="Z271" s="5">
        <f>+'MBI DIRECTORIO'!Z271</f>
        <v>5.6861581833169996</v>
      </c>
      <c r="AA271" s="5">
        <f>+'MBI DIRECTORIO'!AA271</f>
        <v>0</v>
      </c>
      <c r="AB271" s="5" t="str">
        <f>+'MBI DIRECTORIO'!AG271</f>
        <v>Cripton_Korea</v>
      </c>
      <c r="AD271" t="str">
        <f t="shared" si="6"/>
        <v>INSERT INTO TABLA_PRESUPUESTO_COMERCIAL VALUES ('VSR','80140-C','14005080-18',2022,'Febrero',6,'USD',648,295.768778,0,0,5.216401,0,1.29798,2.651515,0.272222,2.231482,0,0,0,0,0,0,0,12.139358,5.686158,0);</v>
      </c>
    </row>
    <row r="272" spans="1:30" x14ac:dyDescent="0.2">
      <c r="A272" t="str">
        <f>+'MBI DIRECTORIO'!A272</f>
        <v>VSR</v>
      </c>
      <c r="B272" t="str">
        <f>+'MBI DIRECTORIO'!B272</f>
        <v>80140-C</v>
      </c>
      <c r="C272" t="str">
        <f>+'MBI DIRECTORIO'!C272</f>
        <v>14005050-21</v>
      </c>
      <c r="D272">
        <f>+'MBI DIRECTORIO'!D272</f>
        <v>2022</v>
      </c>
      <c r="E272" t="str">
        <f>+'MBI DIRECTORIO'!E272</f>
        <v>Febrero</v>
      </c>
      <c r="F272" s="5">
        <f>+'MBI DIRECTORIO'!F272</f>
        <v>30</v>
      </c>
      <c r="G272" t="str">
        <f>+'MBI DIRECTORIO'!G272</f>
        <v>USD</v>
      </c>
      <c r="H272" s="5">
        <f>+'MBI DIRECTORIO'!H272</f>
        <v>1230</v>
      </c>
      <c r="I272" s="5">
        <f>+'MBI DIRECTORIO'!I272</f>
        <v>482.3905658476296</v>
      </c>
      <c r="J272" s="5">
        <f>+'MBI DIRECTORIO'!J272</f>
        <v>0</v>
      </c>
      <c r="K272" s="5">
        <f>+'MBI DIRECTORIO'!K272</f>
        <v>0</v>
      </c>
      <c r="L272" s="5">
        <f>+'MBI DIRECTORIO'!L272</f>
        <v>26.082004011191707</v>
      </c>
      <c r="M272" s="5">
        <f>+'MBI DIRECTORIO'!M272</f>
        <v>0</v>
      </c>
      <c r="N272" s="5">
        <f>+'MBI DIRECTORIO'!N272</f>
        <v>6.4898989898989896</v>
      </c>
      <c r="O272" s="5">
        <f>+'MBI DIRECTORIO'!O272</f>
        <v>13.257575757575758</v>
      </c>
      <c r="P272" s="5">
        <f>+'MBI DIRECTORIO'!P272</f>
        <v>1.3611111111111112</v>
      </c>
      <c r="Q272" s="5">
        <f>+'MBI DIRECTORIO'!Q272</f>
        <v>4.2356838366698737</v>
      </c>
      <c r="R272" s="5">
        <f>+'MBI DIRECTORIO'!R272</f>
        <v>0</v>
      </c>
      <c r="S272" s="5">
        <f>+'MBI DIRECTORIO'!S272</f>
        <v>0</v>
      </c>
      <c r="T272" s="5">
        <f>+'MBI DIRECTORIO'!T272</f>
        <v>0</v>
      </c>
      <c r="U272" s="5">
        <f>+'MBI DIRECTORIO'!U272</f>
        <v>0</v>
      </c>
      <c r="V272" s="5">
        <f>+'MBI DIRECTORIO'!V272</f>
        <v>0</v>
      </c>
      <c r="W272" s="5">
        <f>+'MBI DIRECTORIO'!W272</f>
        <v>0</v>
      </c>
      <c r="X272" s="5">
        <f>+'MBI DIRECTORIO'!X272</f>
        <v>0</v>
      </c>
      <c r="Y272" s="5">
        <f>+'MBI DIRECTORIO'!Y272</f>
        <v>53.775060611840722</v>
      </c>
      <c r="Z272" s="5">
        <f>+'MBI DIRECTORIO'!Z272</f>
        <v>28.430790916584996</v>
      </c>
      <c r="AA272" s="5">
        <f>+'MBI DIRECTORIO'!AA272</f>
        <v>0</v>
      </c>
      <c r="AB272" s="5" t="str">
        <f>+'MBI DIRECTORIO'!AG272</f>
        <v>Cripton_Korea</v>
      </c>
      <c r="AD272" t="str">
        <f t="shared" si="6"/>
        <v>INSERT INTO TABLA_PRESUPUESTO_COMERCIAL VALUES ('VSR','80140-C','14005050-21',2022,'Febrero',30,'USD',1230,482.390566,0,0,26.082004,0,6.489899,13.257576,1.361111,4.235684,0,0,0,0,0,0,0,53.775061,28.430791,0);</v>
      </c>
    </row>
    <row r="273" spans="1:30" x14ac:dyDescent="0.2">
      <c r="A273" t="str">
        <f>+'MBI DIRECTORIO'!A273</f>
        <v>VSR</v>
      </c>
      <c r="B273" t="str">
        <f>+'MBI DIRECTORIO'!B273</f>
        <v>80140-C</v>
      </c>
      <c r="C273" t="str">
        <f>+'MBI DIRECTORIO'!C273</f>
        <v>14005054-21</v>
      </c>
      <c r="D273">
        <f>+'MBI DIRECTORIO'!D273</f>
        <v>2022</v>
      </c>
      <c r="E273" t="str">
        <f>+'MBI DIRECTORIO'!E273</f>
        <v>Febrero</v>
      </c>
      <c r="F273" s="5">
        <f>+'MBI DIRECTORIO'!F273</f>
        <v>30</v>
      </c>
      <c r="G273" t="str">
        <f>+'MBI DIRECTORIO'!G273</f>
        <v>USD</v>
      </c>
      <c r="H273" s="5">
        <f>+'MBI DIRECTORIO'!H273</f>
        <v>1230</v>
      </c>
      <c r="I273" s="5">
        <f>+'MBI DIRECTORIO'!I273</f>
        <v>401.00237035635149</v>
      </c>
      <c r="J273" s="5">
        <f>+'MBI DIRECTORIO'!J273</f>
        <v>0</v>
      </c>
      <c r="K273" s="5">
        <f>+'MBI DIRECTORIO'!K273</f>
        <v>0</v>
      </c>
      <c r="L273" s="5">
        <f>+'MBI DIRECTORIO'!L273</f>
        <v>26.082004011191707</v>
      </c>
      <c r="M273" s="5">
        <f>+'MBI DIRECTORIO'!M273</f>
        <v>0</v>
      </c>
      <c r="N273" s="5">
        <f>+'MBI DIRECTORIO'!N273</f>
        <v>6.4898989898989896</v>
      </c>
      <c r="O273" s="5">
        <f>+'MBI DIRECTORIO'!O273</f>
        <v>13.257575757575758</v>
      </c>
      <c r="P273" s="5">
        <f>+'MBI DIRECTORIO'!P273</f>
        <v>1.3611111111111112</v>
      </c>
      <c r="Q273" s="5">
        <f>+'MBI DIRECTORIO'!Q273</f>
        <v>4.2356838366698737</v>
      </c>
      <c r="R273" s="5">
        <f>+'MBI DIRECTORIO'!R273</f>
        <v>0</v>
      </c>
      <c r="S273" s="5">
        <f>+'MBI DIRECTORIO'!S273</f>
        <v>0</v>
      </c>
      <c r="T273" s="5">
        <f>+'MBI DIRECTORIO'!T273</f>
        <v>0</v>
      </c>
      <c r="U273" s="5">
        <f>+'MBI DIRECTORIO'!U273</f>
        <v>0</v>
      </c>
      <c r="V273" s="5">
        <f>+'MBI DIRECTORIO'!V273</f>
        <v>0</v>
      </c>
      <c r="W273" s="5">
        <f>+'MBI DIRECTORIO'!W273</f>
        <v>0</v>
      </c>
      <c r="X273" s="5">
        <f>+'MBI DIRECTORIO'!X273</f>
        <v>0</v>
      </c>
      <c r="Y273" s="5">
        <f>+'MBI DIRECTORIO'!Y273</f>
        <v>53.775060611840722</v>
      </c>
      <c r="Z273" s="5">
        <f>+'MBI DIRECTORIO'!Z273</f>
        <v>28.430790916584996</v>
      </c>
      <c r="AA273" s="5">
        <f>+'MBI DIRECTORIO'!AA273</f>
        <v>0</v>
      </c>
      <c r="AB273" s="5" t="str">
        <f>+'MBI DIRECTORIO'!AG273</f>
        <v>Cripton_Korea</v>
      </c>
      <c r="AD273" t="str">
        <f t="shared" si="6"/>
        <v>INSERT INTO TABLA_PRESUPUESTO_COMERCIAL VALUES ('VSR','80140-C','14005054-21',2022,'Febrero',30,'USD',1230,401.00237,0,0,26.082004,0,6.489899,13.257576,1.361111,4.235684,0,0,0,0,0,0,0,53.775061,28.430791,0);</v>
      </c>
    </row>
    <row r="274" spans="1:30" x14ac:dyDescent="0.2">
      <c r="A274" t="str">
        <f>+'MBI DIRECTORIO'!A274</f>
        <v>VSR</v>
      </c>
      <c r="B274" t="str">
        <f>+'MBI DIRECTORIO'!B274</f>
        <v>80140-C</v>
      </c>
      <c r="C274" t="str">
        <f>+'MBI DIRECTORIO'!C274</f>
        <v>14005075-18</v>
      </c>
      <c r="D274">
        <f>+'MBI DIRECTORIO'!D274</f>
        <v>2022</v>
      </c>
      <c r="E274" t="str">
        <f>+'MBI DIRECTORIO'!E274</f>
        <v>Febrero</v>
      </c>
      <c r="F274" s="5">
        <f>+'MBI DIRECTORIO'!F274</f>
        <v>30</v>
      </c>
      <c r="G274" t="str">
        <f>+'MBI DIRECTORIO'!G274</f>
        <v>USD</v>
      </c>
      <c r="H274" s="5">
        <f>+'MBI DIRECTORIO'!H274</f>
        <v>1830</v>
      </c>
      <c r="I274" s="5">
        <f>+'MBI DIRECTORIO'!I274</f>
        <v>935.67638199215708</v>
      </c>
      <c r="J274" s="5">
        <f>+'MBI DIRECTORIO'!J274</f>
        <v>0</v>
      </c>
      <c r="K274" s="5">
        <f>+'MBI DIRECTORIO'!K274</f>
        <v>0</v>
      </c>
      <c r="L274" s="5">
        <f>+'MBI DIRECTORIO'!L274</f>
        <v>26.082004011191707</v>
      </c>
      <c r="M274" s="5">
        <f>+'MBI DIRECTORIO'!M274</f>
        <v>0</v>
      </c>
      <c r="N274" s="5">
        <f>+'MBI DIRECTORIO'!N274</f>
        <v>6.4898989898989896</v>
      </c>
      <c r="O274" s="5">
        <f>+'MBI DIRECTORIO'!O274</f>
        <v>13.257575757575758</v>
      </c>
      <c r="P274" s="5">
        <f>+'MBI DIRECTORIO'!P274</f>
        <v>1.3611111111111112</v>
      </c>
      <c r="Q274" s="5">
        <f>+'MBI DIRECTORIO'!Q274</f>
        <v>6.3018710740698118</v>
      </c>
      <c r="R274" s="5">
        <f>+'MBI DIRECTORIO'!R274</f>
        <v>0</v>
      </c>
      <c r="S274" s="5">
        <f>+'MBI DIRECTORIO'!S274</f>
        <v>0</v>
      </c>
      <c r="T274" s="5">
        <f>+'MBI DIRECTORIO'!T274</f>
        <v>0</v>
      </c>
      <c r="U274" s="5">
        <f>+'MBI DIRECTORIO'!U274</f>
        <v>0</v>
      </c>
      <c r="V274" s="5">
        <f>+'MBI DIRECTORIO'!V274</f>
        <v>0</v>
      </c>
      <c r="W274" s="5">
        <f>+'MBI DIRECTORIO'!W274</f>
        <v>0</v>
      </c>
      <c r="X274" s="5">
        <f>+'MBI DIRECTORIO'!X274</f>
        <v>0</v>
      </c>
      <c r="Y274" s="5">
        <f>+'MBI DIRECTORIO'!Y274</f>
        <v>55.841247849240659</v>
      </c>
      <c r="Z274" s="5">
        <f>+'MBI DIRECTORIO'!Z274</f>
        <v>28.430790916584996</v>
      </c>
      <c r="AA274" s="5">
        <f>+'MBI DIRECTORIO'!AA274</f>
        <v>0</v>
      </c>
      <c r="AB274" s="5" t="str">
        <f>+'MBI DIRECTORIO'!AG274</f>
        <v>Cripton_Korea</v>
      </c>
      <c r="AD274" t="str">
        <f t="shared" si="6"/>
        <v>INSERT INTO TABLA_PRESUPUESTO_COMERCIAL VALUES ('VSR','80140-C','14005075-18',2022,'Febrero',30,'USD',1830,935.676382,0,0,26.082004,0,6.489899,13.257576,1.361111,6.301871,0,0,0,0,0,0,0,55.841248,28.430791,0);</v>
      </c>
    </row>
    <row r="275" spans="1:30" x14ac:dyDescent="0.2">
      <c r="A275" t="str">
        <f>+'MBI DIRECTORIO'!A275</f>
        <v>VSR</v>
      </c>
      <c r="B275" t="str">
        <f>+'MBI DIRECTORIO'!B275</f>
        <v>80140-C</v>
      </c>
      <c r="C275" t="str">
        <f>+'MBI DIRECTORIO'!C275</f>
        <v>14005077-18</v>
      </c>
      <c r="D275">
        <f>+'MBI DIRECTORIO'!D275</f>
        <v>2022</v>
      </c>
      <c r="E275" t="str">
        <f>+'MBI DIRECTORIO'!E275</f>
        <v>Febrero</v>
      </c>
      <c r="F275" s="5">
        <f>+'MBI DIRECTORIO'!F275</f>
        <v>6</v>
      </c>
      <c r="G275" t="str">
        <f>+'MBI DIRECTORIO'!G275</f>
        <v>USD</v>
      </c>
      <c r="H275" s="5">
        <f>+'MBI DIRECTORIO'!H275</f>
        <v>366</v>
      </c>
      <c r="I275" s="5">
        <f>+'MBI DIRECTORIO'!I275</f>
        <v>139.91837296253297</v>
      </c>
      <c r="J275" s="5">
        <f>+'MBI DIRECTORIO'!J275</f>
        <v>0</v>
      </c>
      <c r="K275" s="5">
        <f>+'MBI DIRECTORIO'!K275</f>
        <v>0</v>
      </c>
      <c r="L275" s="5">
        <f>+'MBI DIRECTORIO'!L275</f>
        <v>5.2164008022383417</v>
      </c>
      <c r="M275" s="5">
        <f>+'MBI DIRECTORIO'!M275</f>
        <v>0</v>
      </c>
      <c r="N275" s="5">
        <f>+'MBI DIRECTORIO'!N275</f>
        <v>1.297979797979798</v>
      </c>
      <c r="O275" s="5">
        <f>+'MBI DIRECTORIO'!O275</f>
        <v>2.6515151515151514</v>
      </c>
      <c r="P275" s="5">
        <f>+'MBI DIRECTORIO'!P275</f>
        <v>0.27222222222222225</v>
      </c>
      <c r="Q275" s="5">
        <f>+'MBI DIRECTORIO'!Q275</f>
        <v>1.2603742148139623</v>
      </c>
      <c r="R275" s="5">
        <f>+'MBI DIRECTORIO'!R275</f>
        <v>0</v>
      </c>
      <c r="S275" s="5">
        <f>+'MBI DIRECTORIO'!S275</f>
        <v>0</v>
      </c>
      <c r="T275" s="5">
        <f>+'MBI DIRECTORIO'!T275</f>
        <v>0</v>
      </c>
      <c r="U275" s="5">
        <f>+'MBI DIRECTORIO'!U275</f>
        <v>0</v>
      </c>
      <c r="V275" s="5">
        <f>+'MBI DIRECTORIO'!V275</f>
        <v>0</v>
      </c>
      <c r="W275" s="5">
        <f>+'MBI DIRECTORIO'!W275</f>
        <v>0</v>
      </c>
      <c r="X275" s="5">
        <f>+'MBI DIRECTORIO'!X275</f>
        <v>0</v>
      </c>
      <c r="Y275" s="5">
        <f>+'MBI DIRECTORIO'!Y275</f>
        <v>11.168249569848134</v>
      </c>
      <c r="Z275" s="5">
        <f>+'MBI DIRECTORIO'!Z275</f>
        <v>5.6861581833169996</v>
      </c>
      <c r="AA275" s="5">
        <f>+'MBI DIRECTORIO'!AA275</f>
        <v>0</v>
      </c>
      <c r="AB275" s="5" t="str">
        <f>+'MBI DIRECTORIO'!AG275</f>
        <v>Cripton_Korea</v>
      </c>
      <c r="AD275" t="str">
        <f t="shared" si="6"/>
        <v>INSERT INTO TABLA_PRESUPUESTO_COMERCIAL VALUES ('VSR','80140-C','14005077-18',2022,'Febrero',6,'USD',366,139.918373,0,0,5.216401,0,1.29798,2.651515,0.272222,1.260374,0,0,0,0,0,0,0,11.16825,5.686158,0);</v>
      </c>
    </row>
    <row r="276" spans="1:30" x14ac:dyDescent="0.2">
      <c r="A276" t="str">
        <f>+'MBI DIRECTORIO'!A276</f>
        <v>VSR</v>
      </c>
      <c r="B276" t="str">
        <f>+'MBI DIRECTORIO'!B276</f>
        <v>96568970-C</v>
      </c>
      <c r="C276" t="str">
        <f>+'MBI DIRECTORIO'!C276</f>
        <v>14005058-20</v>
      </c>
      <c r="D276">
        <f>+'MBI DIRECTORIO'!D276</f>
        <v>2022</v>
      </c>
      <c r="E276" t="str">
        <f>+'MBI DIRECTORIO'!E276</f>
        <v>Marzo</v>
      </c>
      <c r="F276" s="5">
        <f>+'MBI DIRECTORIO'!F276</f>
        <v>500</v>
      </c>
      <c r="G276" t="str">
        <f>+'MBI DIRECTORIO'!G276</f>
        <v>CLP</v>
      </c>
      <c r="H276" s="5">
        <f>+'MBI DIRECTORIO'!H276</f>
        <v>16054.861111111111</v>
      </c>
      <c r="I276" s="5">
        <f>+'MBI DIRECTORIO'!I276</f>
        <v>10830.449149510188</v>
      </c>
      <c r="J276" s="5">
        <f>+'MBI DIRECTORIO'!J276</f>
        <v>0</v>
      </c>
      <c r="K276" s="5">
        <f>+'MBI DIRECTORIO'!K276</f>
        <v>1875</v>
      </c>
      <c r="L276" s="5">
        <f>+'MBI DIRECTORIO'!L276</f>
        <v>266.31500205307765</v>
      </c>
      <c r="M276" s="5">
        <f>+'MBI DIRECTORIO'!M276</f>
        <v>0</v>
      </c>
      <c r="N276" s="5">
        <f>+'MBI DIRECTORIO'!N276</f>
        <v>0</v>
      </c>
      <c r="O276" s="5">
        <f>+'MBI DIRECTORIO'!O276</f>
        <v>0</v>
      </c>
      <c r="P276" s="5">
        <f>+'MBI DIRECTORIO'!P276</f>
        <v>0</v>
      </c>
      <c r="Q276" s="5">
        <f>+'MBI DIRECTORIO'!Q276</f>
        <v>0</v>
      </c>
      <c r="R276" s="5">
        <f>+'MBI DIRECTORIO'!R276</f>
        <v>55.287248543343949</v>
      </c>
      <c r="S276" s="5">
        <f>+'MBI DIRECTORIO'!S276</f>
        <v>0</v>
      </c>
      <c r="T276" s="5">
        <f>+'MBI DIRECTORIO'!T276</f>
        <v>0</v>
      </c>
      <c r="U276" s="5">
        <f>+'MBI DIRECTORIO'!U276</f>
        <v>197.91666666666666</v>
      </c>
      <c r="V276" s="5">
        <f>+'MBI DIRECTORIO'!V276</f>
        <v>0</v>
      </c>
      <c r="W276" s="5">
        <f>+'MBI DIRECTORIO'!W276</f>
        <v>0</v>
      </c>
      <c r="X276" s="5">
        <f>+'MBI DIRECTORIO'!X276</f>
        <v>0</v>
      </c>
      <c r="Y276" s="5">
        <f>+'MBI DIRECTORIO'!Y276</f>
        <v>310.17812868099361</v>
      </c>
      <c r="Z276" s="5">
        <f>+'MBI DIRECTORIO'!Z276</f>
        <v>0</v>
      </c>
      <c r="AA276" s="5">
        <f>+'MBI DIRECTORIO'!AA276</f>
        <v>56.974213470983031</v>
      </c>
      <c r="AB276" s="5" t="str">
        <f>+'MBI DIRECTORIO'!AG276</f>
        <v>Distribución y Excelencia S.A.</v>
      </c>
      <c r="AD276" t="str">
        <f t="shared" si="6"/>
        <v>INSERT INTO TABLA_PRESUPUESTO_COMERCIAL VALUES ('VSR','96568970-C','14005058-20',2022,'Marzo',500,'CLP',16054.861111,10830.44915,0,1875,266.315002,0,0,0,0,0,55.287249,0,0,197.916667,0,0,0,310.178129,0,56.974213);</v>
      </c>
    </row>
    <row r="277" spans="1:30" x14ac:dyDescent="0.2">
      <c r="A277" t="str">
        <f>+'MBI DIRECTORIO'!A277</f>
        <v>VSR</v>
      </c>
      <c r="B277" t="str">
        <f>+'MBI DIRECTORIO'!B277</f>
        <v>96568970-C</v>
      </c>
      <c r="C277" t="str">
        <f>+'MBI DIRECTORIO'!C277</f>
        <v>14005057-20</v>
      </c>
      <c r="D277">
        <f>+'MBI DIRECTORIO'!D277</f>
        <v>2022</v>
      </c>
      <c r="E277" t="str">
        <f>+'MBI DIRECTORIO'!E277</f>
        <v>Marzo</v>
      </c>
      <c r="F277" s="5">
        <f>+'MBI DIRECTORIO'!F277</f>
        <v>150</v>
      </c>
      <c r="G277" t="str">
        <f>+'MBI DIRECTORIO'!G277</f>
        <v>CLP</v>
      </c>
      <c r="H277" s="5">
        <f>+'MBI DIRECTORIO'!H277</f>
        <v>4816.458333333333</v>
      </c>
      <c r="I277" s="5">
        <f>+'MBI DIRECTORIO'!I277</f>
        <v>3050.263143839009</v>
      </c>
      <c r="J277" s="5">
        <f>+'MBI DIRECTORIO'!J277</f>
        <v>0</v>
      </c>
      <c r="K277" s="5">
        <f>+'MBI DIRECTORIO'!K277</f>
        <v>562.5</v>
      </c>
      <c r="L277" s="5">
        <f>+'MBI DIRECTORIO'!L277</f>
        <v>79.894500615923292</v>
      </c>
      <c r="M277" s="5">
        <f>+'MBI DIRECTORIO'!M277</f>
        <v>0</v>
      </c>
      <c r="N277" s="5">
        <f>+'MBI DIRECTORIO'!N277</f>
        <v>0</v>
      </c>
      <c r="O277" s="5">
        <f>+'MBI DIRECTORIO'!O277</f>
        <v>0</v>
      </c>
      <c r="P277" s="5">
        <f>+'MBI DIRECTORIO'!P277</f>
        <v>0</v>
      </c>
      <c r="Q277" s="5">
        <f>+'MBI DIRECTORIO'!Q277</f>
        <v>0</v>
      </c>
      <c r="R277" s="5">
        <f>+'MBI DIRECTORIO'!R277</f>
        <v>16.586174563003183</v>
      </c>
      <c r="S277" s="5">
        <f>+'MBI DIRECTORIO'!S277</f>
        <v>0</v>
      </c>
      <c r="T277" s="5">
        <f>+'MBI DIRECTORIO'!T277</f>
        <v>0</v>
      </c>
      <c r="U277" s="5">
        <f>+'MBI DIRECTORIO'!U277</f>
        <v>59.375</v>
      </c>
      <c r="V277" s="5">
        <f>+'MBI DIRECTORIO'!V277</f>
        <v>0</v>
      </c>
      <c r="W277" s="5">
        <f>+'MBI DIRECTORIO'!W277</f>
        <v>0</v>
      </c>
      <c r="X277" s="5">
        <f>+'MBI DIRECTORIO'!X277</f>
        <v>0</v>
      </c>
      <c r="Y277" s="5">
        <f>+'MBI DIRECTORIO'!Y277</f>
        <v>93.053438604298094</v>
      </c>
      <c r="Z277" s="5">
        <f>+'MBI DIRECTORIO'!Z277</f>
        <v>0</v>
      </c>
      <c r="AA277" s="5">
        <f>+'MBI DIRECTORIO'!AA277</f>
        <v>17.092264041294911</v>
      </c>
      <c r="AB277" s="5" t="str">
        <f>+'MBI DIRECTORIO'!AG277</f>
        <v>Distribución y Excelencia S.A.</v>
      </c>
      <c r="AD277" t="str">
        <f t="shared" si="6"/>
        <v>INSERT INTO TABLA_PRESUPUESTO_COMERCIAL VALUES ('VSR','96568970-C','14005057-20',2022,'Marzo',150,'CLP',4816.458333,3050.263144,0,562.5,79.894501,0,0,0,0,0,16.586175,0,0,59.375,0,0,0,93.053439,0,17.092264);</v>
      </c>
    </row>
    <row r="278" spans="1:30" x14ac:dyDescent="0.2">
      <c r="A278" t="str">
        <f>+'MBI DIRECTORIO'!A278</f>
        <v>VSR</v>
      </c>
      <c r="B278" t="str">
        <f>+'MBI DIRECTORIO'!B278</f>
        <v>96568970-C</v>
      </c>
      <c r="C278" t="str">
        <f>+'MBI DIRECTORIO'!C278</f>
        <v>14005059-20</v>
      </c>
      <c r="D278">
        <f>+'MBI DIRECTORIO'!D278</f>
        <v>2022</v>
      </c>
      <c r="E278" t="str">
        <f>+'MBI DIRECTORIO'!E278</f>
        <v>Marzo</v>
      </c>
      <c r="F278" s="5">
        <f>+'MBI DIRECTORIO'!F278</f>
        <v>250</v>
      </c>
      <c r="G278" t="str">
        <f>+'MBI DIRECTORIO'!G278</f>
        <v>CLP</v>
      </c>
      <c r="H278" s="5">
        <f>+'MBI DIRECTORIO'!H278</f>
        <v>8027.4305555555557</v>
      </c>
      <c r="I278" s="5">
        <f>+'MBI DIRECTORIO'!I278</f>
        <v>5149.7018763350497</v>
      </c>
      <c r="J278" s="5">
        <f>+'MBI DIRECTORIO'!J278</f>
        <v>0</v>
      </c>
      <c r="K278" s="5">
        <f>+'MBI DIRECTORIO'!K278</f>
        <v>937.5</v>
      </c>
      <c r="L278" s="5">
        <f>+'MBI DIRECTORIO'!L278</f>
        <v>133.15750102653882</v>
      </c>
      <c r="M278" s="5">
        <f>+'MBI DIRECTORIO'!M278</f>
        <v>0</v>
      </c>
      <c r="N278" s="5">
        <f>+'MBI DIRECTORIO'!N278</f>
        <v>0</v>
      </c>
      <c r="O278" s="5">
        <f>+'MBI DIRECTORIO'!O278</f>
        <v>0</v>
      </c>
      <c r="P278" s="5">
        <f>+'MBI DIRECTORIO'!P278</f>
        <v>0</v>
      </c>
      <c r="Q278" s="5">
        <f>+'MBI DIRECTORIO'!Q278</f>
        <v>0</v>
      </c>
      <c r="R278" s="5">
        <f>+'MBI DIRECTORIO'!R278</f>
        <v>27.643624271671975</v>
      </c>
      <c r="S278" s="5">
        <f>+'MBI DIRECTORIO'!S278</f>
        <v>0</v>
      </c>
      <c r="T278" s="5">
        <f>+'MBI DIRECTORIO'!T278</f>
        <v>0</v>
      </c>
      <c r="U278" s="5">
        <f>+'MBI DIRECTORIO'!U278</f>
        <v>98.958333333333329</v>
      </c>
      <c r="V278" s="5">
        <f>+'MBI DIRECTORIO'!V278</f>
        <v>0</v>
      </c>
      <c r="W278" s="5">
        <f>+'MBI DIRECTORIO'!W278</f>
        <v>0</v>
      </c>
      <c r="X278" s="5">
        <f>+'MBI DIRECTORIO'!X278</f>
        <v>0</v>
      </c>
      <c r="Y278" s="5">
        <f>+'MBI DIRECTORIO'!Y278</f>
        <v>155.0890643404968</v>
      </c>
      <c r="Z278" s="5">
        <f>+'MBI DIRECTORIO'!Z278</f>
        <v>0</v>
      </c>
      <c r="AA278" s="5">
        <f>+'MBI DIRECTORIO'!AA278</f>
        <v>28.487106735491516</v>
      </c>
      <c r="AB278" s="5" t="str">
        <f>+'MBI DIRECTORIO'!AG278</f>
        <v>Distribución y Excelencia S.A.</v>
      </c>
      <c r="AD278" t="str">
        <f t="shared" si="6"/>
        <v>INSERT INTO TABLA_PRESUPUESTO_COMERCIAL VALUES ('VSR','96568970-C','14005059-20',2022,'Marzo',250,'CLP',8027.430556,5149.701876,0,937.5,133.157501,0,0,0,0,0,27.643624,0,0,98.958333,0,0,0,155.089064,0,28.487107);</v>
      </c>
    </row>
    <row r="279" spans="1:30" x14ac:dyDescent="0.2">
      <c r="A279" t="str">
        <f>+'MBI DIRECTORIO'!A279</f>
        <v>VSR</v>
      </c>
      <c r="B279" t="str">
        <f>+'MBI DIRECTORIO'!B279</f>
        <v>96568970-C</v>
      </c>
      <c r="C279" t="str">
        <f>+'MBI DIRECTORIO'!C279</f>
        <v>14005080-18</v>
      </c>
      <c r="D279">
        <f>+'MBI DIRECTORIO'!D279</f>
        <v>2022</v>
      </c>
      <c r="E279" t="str">
        <f>+'MBI DIRECTORIO'!E279</f>
        <v>Marzo</v>
      </c>
      <c r="F279" s="5">
        <f>+'MBI DIRECTORIO'!F279</f>
        <v>25</v>
      </c>
      <c r="G279" t="str">
        <f>+'MBI DIRECTORIO'!G279</f>
        <v>CLP</v>
      </c>
      <c r="H279" s="5">
        <f>+'MBI DIRECTORIO'!H279</f>
        <v>2218.75</v>
      </c>
      <c r="I279" s="5">
        <f>+'MBI DIRECTORIO'!I279</f>
        <v>1258.8714178034379</v>
      </c>
      <c r="J279" s="5">
        <f>+'MBI DIRECTORIO'!J279</f>
        <v>0</v>
      </c>
      <c r="K279" s="5">
        <f>+'MBI DIRECTORIO'!K279</f>
        <v>221.875</v>
      </c>
      <c r="L279" s="5">
        <f>+'MBI DIRECTORIO'!L279</f>
        <v>13.315750102653881</v>
      </c>
      <c r="M279" s="5">
        <f>+'MBI DIRECTORIO'!M279</f>
        <v>0</v>
      </c>
      <c r="N279" s="5">
        <f>+'MBI DIRECTORIO'!N279</f>
        <v>0</v>
      </c>
      <c r="O279" s="5">
        <f>+'MBI DIRECTORIO'!O279</f>
        <v>0</v>
      </c>
      <c r="P279" s="5">
        <f>+'MBI DIRECTORIO'!P279</f>
        <v>0</v>
      </c>
      <c r="Q279" s="5">
        <f>+'MBI DIRECTORIO'!Q279</f>
        <v>0</v>
      </c>
      <c r="R279" s="5">
        <f>+'MBI DIRECTORIO'!R279</f>
        <v>7.6405882216351886</v>
      </c>
      <c r="S279" s="5">
        <f>+'MBI DIRECTORIO'!S279</f>
        <v>0</v>
      </c>
      <c r="T279" s="5">
        <f>+'MBI DIRECTORIO'!T279</f>
        <v>0</v>
      </c>
      <c r="U279" s="5">
        <f>+'MBI DIRECTORIO'!U279</f>
        <v>9.8958333333333321</v>
      </c>
      <c r="V279" s="5">
        <f>+'MBI DIRECTORIO'!V279</f>
        <v>0</v>
      </c>
      <c r="W279" s="5">
        <f>+'MBI DIRECTORIO'!W279</f>
        <v>0</v>
      </c>
      <c r="X279" s="5">
        <f>+'MBI DIRECTORIO'!X279</f>
        <v>0</v>
      </c>
      <c r="Y279" s="5">
        <f>+'MBI DIRECTORIO'!Y279</f>
        <v>20.385132228517673</v>
      </c>
      <c r="Z279" s="5">
        <f>+'MBI DIRECTORIO'!Z279</f>
        <v>0</v>
      </c>
      <c r="AA279" s="5">
        <f>+'MBI DIRECTORIO'!AA279</f>
        <v>2.8487106735491516</v>
      </c>
      <c r="AB279" s="5" t="str">
        <f>+'MBI DIRECTORIO'!AG279</f>
        <v>Distribución y Excelencia S.A.</v>
      </c>
      <c r="AD279" t="str">
        <f t="shared" si="6"/>
        <v>INSERT INTO TABLA_PRESUPUESTO_COMERCIAL VALUES ('VSR','96568970-C','14005080-18',2022,'Marzo',25,'CLP',2218.75,1258.871418,0,221.875,13.31575,0,0,0,0,0,7.640588,0,0,9.895833,0,0,0,20.385132,0,2.848711);</v>
      </c>
    </row>
    <row r="280" spans="1:30" x14ac:dyDescent="0.2">
      <c r="A280" t="str">
        <f>+'MBI DIRECTORIO'!A280</f>
        <v>VSR</v>
      </c>
      <c r="B280" t="str">
        <f>+'MBI DIRECTORIO'!B280</f>
        <v>96568970-C</v>
      </c>
      <c r="C280" t="str">
        <f>+'MBI DIRECTORIO'!C280</f>
        <v>14005051-20</v>
      </c>
      <c r="D280">
        <f>+'MBI DIRECTORIO'!D280</f>
        <v>2022</v>
      </c>
      <c r="E280" t="str">
        <f>+'MBI DIRECTORIO'!E280</f>
        <v>Marzo</v>
      </c>
      <c r="F280" s="5">
        <f>+'MBI DIRECTORIO'!F280</f>
        <v>2500</v>
      </c>
      <c r="G280" t="str">
        <f>+'MBI DIRECTORIO'!G280</f>
        <v>CLP</v>
      </c>
      <c r="H280" s="5">
        <f>+'MBI DIRECTORIO'!H280</f>
        <v>58388.888888888891</v>
      </c>
      <c r="I280" s="5">
        <f>+'MBI DIRECTORIO'!I280</f>
        <v>44078.598713350511</v>
      </c>
      <c r="J280" s="5">
        <f>+'MBI DIRECTORIO'!J280</f>
        <v>0</v>
      </c>
      <c r="K280" s="5">
        <f>+'MBI DIRECTORIO'!K280</f>
        <v>3125</v>
      </c>
      <c r="L280" s="5">
        <f>+'MBI DIRECTORIO'!L280</f>
        <v>1331.5750102653881</v>
      </c>
      <c r="M280" s="5">
        <f>+'MBI DIRECTORIO'!M280</f>
        <v>0</v>
      </c>
      <c r="N280" s="5">
        <f>+'MBI DIRECTORIO'!N280</f>
        <v>0</v>
      </c>
      <c r="O280" s="5">
        <f>+'MBI DIRECTORIO'!O280</f>
        <v>0</v>
      </c>
      <c r="P280" s="5">
        <f>+'MBI DIRECTORIO'!P280</f>
        <v>0</v>
      </c>
      <c r="Q280" s="5">
        <f>+'MBI DIRECTORIO'!Q280</f>
        <v>0</v>
      </c>
      <c r="R280" s="5">
        <f>+'MBI DIRECTORIO'!R280</f>
        <v>201.07062838030882</v>
      </c>
      <c r="S280" s="5">
        <f>+'MBI DIRECTORIO'!S280</f>
        <v>0</v>
      </c>
      <c r="T280" s="5">
        <f>+'MBI DIRECTORIO'!T280</f>
        <v>0</v>
      </c>
      <c r="U280" s="5">
        <f>+'MBI DIRECTORIO'!U280</f>
        <v>989.58333333333326</v>
      </c>
      <c r="V280" s="5">
        <f>+'MBI DIRECTORIO'!V280</f>
        <v>0</v>
      </c>
      <c r="W280" s="5">
        <f>+'MBI DIRECTORIO'!W280</f>
        <v>0</v>
      </c>
      <c r="X280" s="5">
        <f>+'MBI DIRECTORIO'!X280</f>
        <v>0</v>
      </c>
      <c r="Y280" s="5">
        <f>+'MBI DIRECTORIO'!Y280</f>
        <v>1475.5250290685572</v>
      </c>
      <c r="Z280" s="5">
        <f>+'MBI DIRECTORIO'!Z280</f>
        <v>0</v>
      </c>
      <c r="AA280" s="5">
        <f>+'MBI DIRECTORIO'!AA280</f>
        <v>284.87106735491517</v>
      </c>
      <c r="AB280" s="5" t="str">
        <f>+'MBI DIRECTORIO'!AG280</f>
        <v>Distribución y Excelencia S.A.</v>
      </c>
      <c r="AD280" t="str">
        <f t="shared" si="6"/>
        <v>INSERT INTO TABLA_PRESUPUESTO_COMERCIAL VALUES ('VSR','96568970-C','14005051-20',2022,'Marzo',2500,'CLP',58388.888889,44078.598713,0,3125,1331.57501,0,0,0,0,0,201.070628,0,0,989.583333,0,0,0,1475.525029,0,284.871067);</v>
      </c>
    </row>
    <row r="281" spans="1:30" x14ac:dyDescent="0.2">
      <c r="A281" t="str">
        <f>+'MBI DIRECTORIO'!A281</f>
        <v>VSR</v>
      </c>
      <c r="B281" t="str">
        <f>+'MBI DIRECTORIO'!B281</f>
        <v>96568970-C</v>
      </c>
      <c r="C281" t="str">
        <f>+'MBI DIRECTORIO'!C281</f>
        <v>14005050-21</v>
      </c>
      <c r="D281">
        <f>+'MBI DIRECTORIO'!D281</f>
        <v>2022</v>
      </c>
      <c r="E281" t="str">
        <f>+'MBI DIRECTORIO'!E281</f>
        <v>Marzo</v>
      </c>
      <c r="F281" s="5">
        <f>+'MBI DIRECTORIO'!F281</f>
        <v>2500</v>
      </c>
      <c r="G281" t="str">
        <f>+'MBI DIRECTORIO'!G281</f>
        <v>CLP</v>
      </c>
      <c r="H281" s="5">
        <f>+'MBI DIRECTORIO'!H281</f>
        <v>58388.888888888891</v>
      </c>
      <c r="I281" s="5">
        <f>+'MBI DIRECTORIO'!I281</f>
        <v>40580.887451089446</v>
      </c>
      <c r="J281" s="5">
        <f>+'MBI DIRECTORIO'!J281</f>
        <v>0</v>
      </c>
      <c r="K281" s="5">
        <f>+'MBI DIRECTORIO'!K281</f>
        <v>3125</v>
      </c>
      <c r="L281" s="5">
        <f>+'MBI DIRECTORIO'!L281</f>
        <v>1331.5750102653881</v>
      </c>
      <c r="M281" s="5">
        <f>+'MBI DIRECTORIO'!M281</f>
        <v>0</v>
      </c>
      <c r="N281" s="5">
        <f>+'MBI DIRECTORIO'!N281</f>
        <v>0</v>
      </c>
      <c r="O281" s="5">
        <f>+'MBI DIRECTORIO'!O281</f>
        <v>0</v>
      </c>
      <c r="P281" s="5">
        <f>+'MBI DIRECTORIO'!P281</f>
        <v>0</v>
      </c>
      <c r="Q281" s="5">
        <f>+'MBI DIRECTORIO'!Q281</f>
        <v>0</v>
      </c>
      <c r="R281" s="5">
        <f>+'MBI DIRECTORIO'!R281</f>
        <v>201.07062838030882</v>
      </c>
      <c r="S281" s="5">
        <f>+'MBI DIRECTORIO'!S281</f>
        <v>0</v>
      </c>
      <c r="T281" s="5">
        <f>+'MBI DIRECTORIO'!T281</f>
        <v>0</v>
      </c>
      <c r="U281" s="5">
        <f>+'MBI DIRECTORIO'!U281</f>
        <v>989.58333333333326</v>
      </c>
      <c r="V281" s="5">
        <f>+'MBI DIRECTORIO'!V281</f>
        <v>0</v>
      </c>
      <c r="W281" s="5">
        <f>+'MBI DIRECTORIO'!W281</f>
        <v>0</v>
      </c>
      <c r="X281" s="5">
        <f>+'MBI DIRECTORIO'!X281</f>
        <v>0</v>
      </c>
      <c r="Y281" s="5">
        <f>+'MBI DIRECTORIO'!Y281</f>
        <v>1475.5250290685572</v>
      </c>
      <c r="Z281" s="5">
        <f>+'MBI DIRECTORIO'!Z281</f>
        <v>0</v>
      </c>
      <c r="AA281" s="5">
        <f>+'MBI DIRECTORIO'!AA281</f>
        <v>284.87106735491517</v>
      </c>
      <c r="AB281" s="5" t="str">
        <f>+'MBI DIRECTORIO'!AG281</f>
        <v>Distribución y Excelencia S.A.</v>
      </c>
      <c r="AD281" t="str">
        <f t="shared" si="6"/>
        <v>INSERT INTO TABLA_PRESUPUESTO_COMERCIAL VALUES ('VSR','96568970-C','14005050-21',2022,'Marzo',2500,'CLP',58388.888889,40580.887451,0,3125,1331.57501,0,0,0,0,0,201.070628,0,0,989.583333,0,0,0,1475.525029,0,284.871067);</v>
      </c>
    </row>
    <row r="282" spans="1:30" x14ac:dyDescent="0.2">
      <c r="A282" t="str">
        <f>+'MBI DIRECTORIO'!A282</f>
        <v>VSR</v>
      </c>
      <c r="B282" t="str">
        <f>+'MBI DIRECTORIO'!B282</f>
        <v>96568970-C</v>
      </c>
      <c r="C282" t="str">
        <f>+'MBI DIRECTORIO'!C282</f>
        <v>14005052-21</v>
      </c>
      <c r="D282">
        <f>+'MBI DIRECTORIO'!D282</f>
        <v>2022</v>
      </c>
      <c r="E282" t="str">
        <f>+'MBI DIRECTORIO'!E282</f>
        <v>Marzo</v>
      </c>
      <c r="F282" s="5">
        <f>+'MBI DIRECTORIO'!F282</f>
        <v>2500</v>
      </c>
      <c r="G282" t="str">
        <f>+'MBI DIRECTORIO'!G282</f>
        <v>CLP</v>
      </c>
      <c r="H282" s="5">
        <f>+'MBI DIRECTORIO'!H282</f>
        <v>58388.888888888891</v>
      </c>
      <c r="I282" s="5">
        <f>+'MBI DIRECTORIO'!I282</f>
        <v>42778.5590462853</v>
      </c>
      <c r="J282" s="5">
        <f>+'MBI DIRECTORIO'!J282</f>
        <v>0</v>
      </c>
      <c r="K282" s="5">
        <f>+'MBI DIRECTORIO'!K282</f>
        <v>3125</v>
      </c>
      <c r="L282" s="5">
        <f>+'MBI DIRECTORIO'!L282</f>
        <v>1331.5750102653881</v>
      </c>
      <c r="M282" s="5">
        <f>+'MBI DIRECTORIO'!M282</f>
        <v>0</v>
      </c>
      <c r="N282" s="5">
        <f>+'MBI DIRECTORIO'!N282</f>
        <v>0</v>
      </c>
      <c r="O282" s="5">
        <f>+'MBI DIRECTORIO'!O282</f>
        <v>0</v>
      </c>
      <c r="P282" s="5">
        <f>+'MBI DIRECTORIO'!P282</f>
        <v>0</v>
      </c>
      <c r="Q282" s="5">
        <f>+'MBI DIRECTORIO'!Q282</f>
        <v>0</v>
      </c>
      <c r="R282" s="5">
        <f>+'MBI DIRECTORIO'!R282</f>
        <v>201.07062838030882</v>
      </c>
      <c r="S282" s="5">
        <f>+'MBI DIRECTORIO'!S282</f>
        <v>0</v>
      </c>
      <c r="T282" s="5">
        <f>+'MBI DIRECTORIO'!T282</f>
        <v>0</v>
      </c>
      <c r="U282" s="5">
        <f>+'MBI DIRECTORIO'!U282</f>
        <v>989.58333333333326</v>
      </c>
      <c r="V282" s="5">
        <f>+'MBI DIRECTORIO'!V282</f>
        <v>0</v>
      </c>
      <c r="W282" s="5">
        <f>+'MBI DIRECTORIO'!W282</f>
        <v>0</v>
      </c>
      <c r="X282" s="5">
        <f>+'MBI DIRECTORIO'!X282</f>
        <v>0</v>
      </c>
      <c r="Y282" s="5">
        <f>+'MBI DIRECTORIO'!Y282</f>
        <v>1475.5250290685572</v>
      </c>
      <c r="Z282" s="5">
        <f>+'MBI DIRECTORIO'!Z282</f>
        <v>0</v>
      </c>
      <c r="AA282" s="5">
        <f>+'MBI DIRECTORIO'!AA282</f>
        <v>284.87106735491517</v>
      </c>
      <c r="AB282" s="5" t="str">
        <f>+'MBI DIRECTORIO'!AG282</f>
        <v>Distribución y Excelencia S.A.</v>
      </c>
      <c r="AD282" t="str">
        <f t="shared" si="6"/>
        <v>INSERT INTO TABLA_PRESUPUESTO_COMERCIAL VALUES ('VSR','96568970-C','14005052-21',2022,'Marzo',2500,'CLP',58388.888889,42778.559046,0,3125,1331.57501,0,0,0,0,0,201.070628,0,0,989.583333,0,0,0,1475.525029,0,284.871067);</v>
      </c>
    </row>
    <row r="283" spans="1:30" x14ac:dyDescent="0.2">
      <c r="A283" t="str">
        <f>+'MBI DIRECTORIO'!A283</f>
        <v>VSR</v>
      </c>
      <c r="B283" t="str">
        <f>+'MBI DIRECTORIO'!B283</f>
        <v>96568970-C</v>
      </c>
      <c r="C283" t="str">
        <f>+'MBI DIRECTORIO'!C283</f>
        <v>14005054-20</v>
      </c>
      <c r="D283">
        <f>+'MBI DIRECTORIO'!D283</f>
        <v>2022</v>
      </c>
      <c r="E283" t="str">
        <f>+'MBI DIRECTORIO'!E283</f>
        <v>Marzo</v>
      </c>
      <c r="F283" s="5">
        <f>+'MBI DIRECTORIO'!F283</f>
        <v>476</v>
      </c>
      <c r="G283" t="str">
        <f>+'MBI DIRECTORIO'!G283</f>
        <v>CLP</v>
      </c>
      <c r="H283" s="5">
        <f>+'MBI DIRECTORIO'!H283</f>
        <v>11117.244444444445</v>
      </c>
      <c r="I283" s="5">
        <f>+'MBI DIRECTORIO'!I283</f>
        <v>6435.2416022258203</v>
      </c>
      <c r="J283" s="5">
        <f>+'MBI DIRECTORIO'!J283</f>
        <v>0</v>
      </c>
      <c r="K283" s="5">
        <f>+'MBI DIRECTORIO'!K283</f>
        <v>595</v>
      </c>
      <c r="L283" s="5">
        <f>+'MBI DIRECTORIO'!L283</f>
        <v>253.53188195452989</v>
      </c>
      <c r="M283" s="5">
        <f>+'MBI DIRECTORIO'!M283</f>
        <v>0</v>
      </c>
      <c r="N283" s="5">
        <f>+'MBI DIRECTORIO'!N283</f>
        <v>0</v>
      </c>
      <c r="O283" s="5">
        <f>+'MBI DIRECTORIO'!O283</f>
        <v>0</v>
      </c>
      <c r="P283" s="5">
        <f>+'MBI DIRECTORIO'!P283</f>
        <v>0</v>
      </c>
      <c r="Q283" s="5">
        <f>+'MBI DIRECTORIO'!Q283</f>
        <v>0</v>
      </c>
      <c r="R283" s="5">
        <f>+'MBI DIRECTORIO'!R283</f>
        <v>38.283847643610798</v>
      </c>
      <c r="S283" s="5">
        <f>+'MBI DIRECTORIO'!S283</f>
        <v>0</v>
      </c>
      <c r="T283" s="5">
        <f>+'MBI DIRECTORIO'!T283</f>
        <v>0</v>
      </c>
      <c r="U283" s="5">
        <f>+'MBI DIRECTORIO'!U283</f>
        <v>188.41666666666666</v>
      </c>
      <c r="V283" s="5">
        <f>+'MBI DIRECTORIO'!V283</f>
        <v>0</v>
      </c>
      <c r="W283" s="5">
        <f>+'MBI DIRECTORIO'!W283</f>
        <v>0</v>
      </c>
      <c r="X283" s="5">
        <f>+'MBI DIRECTORIO'!X283</f>
        <v>0</v>
      </c>
      <c r="Y283" s="5">
        <f>+'MBI DIRECTORIO'!Y283</f>
        <v>280.93996553465331</v>
      </c>
      <c r="Z283" s="5">
        <f>+'MBI DIRECTORIO'!Z283</f>
        <v>0</v>
      </c>
      <c r="AA283" s="5">
        <f>+'MBI DIRECTORIO'!AA283</f>
        <v>54.239451224375848</v>
      </c>
      <c r="AB283" s="5" t="str">
        <f>+'MBI DIRECTORIO'!AG283</f>
        <v>Distribución y Excelencia S.A.</v>
      </c>
      <c r="AD283" t="str">
        <f t="shared" si="6"/>
        <v>INSERT INTO TABLA_PRESUPUESTO_COMERCIAL VALUES ('VSR','96568970-C','14005054-20',2022,'Marzo',476,'CLP',11117.244444,6435.241602,0,595,253.531882,0,0,0,0,0,38.283848,0,0,188.416667,0,0,0,280.939966,0,54.239451);</v>
      </c>
    </row>
    <row r="284" spans="1:30" x14ac:dyDescent="0.2">
      <c r="A284" t="str">
        <f>+'MBI DIRECTORIO'!A284</f>
        <v>VSR</v>
      </c>
      <c r="B284" t="str">
        <f>+'MBI DIRECTORIO'!B284</f>
        <v>96568970-C</v>
      </c>
      <c r="C284" t="str">
        <f>+'MBI DIRECTORIO'!C284</f>
        <v>14004702-19</v>
      </c>
      <c r="D284">
        <f>+'MBI DIRECTORIO'!D284</f>
        <v>2022</v>
      </c>
      <c r="E284" t="str">
        <f>+'MBI DIRECTORIO'!E284</f>
        <v>Marzo</v>
      </c>
      <c r="F284" s="5">
        <f>+'MBI DIRECTORIO'!F284</f>
        <v>150</v>
      </c>
      <c r="G284" t="str">
        <f>+'MBI DIRECTORIO'!G284</f>
        <v>CLP</v>
      </c>
      <c r="H284" s="5">
        <f>+'MBI DIRECTORIO'!H284</f>
        <v>3503.3333333333335</v>
      </c>
      <c r="I284" s="5">
        <f>+'MBI DIRECTORIO'!I284</f>
        <v>1857.8360038979358</v>
      </c>
      <c r="J284" s="5">
        <f>+'MBI DIRECTORIO'!J284</f>
        <v>0</v>
      </c>
      <c r="K284" s="5">
        <f>+'MBI DIRECTORIO'!K284</f>
        <v>187.5</v>
      </c>
      <c r="L284" s="5">
        <f>+'MBI DIRECTORIO'!L284</f>
        <v>79.894500615923292</v>
      </c>
      <c r="M284" s="5">
        <f>+'MBI DIRECTORIO'!M284</f>
        <v>0</v>
      </c>
      <c r="N284" s="5">
        <f>+'MBI DIRECTORIO'!N284</f>
        <v>0</v>
      </c>
      <c r="O284" s="5">
        <f>+'MBI DIRECTORIO'!O284</f>
        <v>0</v>
      </c>
      <c r="P284" s="5">
        <f>+'MBI DIRECTORIO'!P284</f>
        <v>0</v>
      </c>
      <c r="Q284" s="5">
        <f>+'MBI DIRECTORIO'!Q284</f>
        <v>0</v>
      </c>
      <c r="R284" s="5">
        <f>+'MBI DIRECTORIO'!R284</f>
        <v>12.064237702818529</v>
      </c>
      <c r="S284" s="5">
        <f>+'MBI DIRECTORIO'!S284</f>
        <v>0</v>
      </c>
      <c r="T284" s="5">
        <f>+'MBI DIRECTORIO'!T284</f>
        <v>0</v>
      </c>
      <c r="U284" s="5">
        <f>+'MBI DIRECTORIO'!U284</f>
        <v>59.375</v>
      </c>
      <c r="V284" s="5">
        <f>+'MBI DIRECTORIO'!V284</f>
        <v>0</v>
      </c>
      <c r="W284" s="5">
        <f>+'MBI DIRECTORIO'!W284</f>
        <v>0</v>
      </c>
      <c r="X284" s="5">
        <f>+'MBI DIRECTORIO'!X284</f>
        <v>0</v>
      </c>
      <c r="Y284" s="5">
        <f>+'MBI DIRECTORIO'!Y284</f>
        <v>88.531501744113442</v>
      </c>
      <c r="Z284" s="5">
        <f>+'MBI DIRECTORIO'!Z284</f>
        <v>0</v>
      </c>
      <c r="AA284" s="5">
        <f>+'MBI DIRECTORIO'!AA284</f>
        <v>17.092264041294911</v>
      </c>
      <c r="AB284" s="5" t="str">
        <f>+'MBI DIRECTORIO'!AG284</f>
        <v>Distribución y Excelencia S.A.</v>
      </c>
      <c r="AD284" t="str">
        <f t="shared" si="6"/>
        <v>INSERT INTO TABLA_PRESUPUESTO_COMERCIAL VALUES ('VSR','96568970-C','14004702-19',2022,'Marzo',150,'CLP',3503.333333,1857.836004,0,187.5,79.894501,0,0,0,0,0,12.064238,0,0,59.375,0,0,0,88.531502,0,17.092264);</v>
      </c>
    </row>
    <row r="285" spans="1:30" x14ac:dyDescent="0.2">
      <c r="A285" t="str">
        <f>+'MBI DIRECTORIO'!A285</f>
        <v>VSR</v>
      </c>
      <c r="B285" t="str">
        <f>+'MBI DIRECTORIO'!B285</f>
        <v>96568970-C</v>
      </c>
      <c r="C285" t="str">
        <f>+'MBI DIRECTORIO'!C285</f>
        <v>14005055-20</v>
      </c>
      <c r="D285">
        <f>+'MBI DIRECTORIO'!D285</f>
        <v>2022</v>
      </c>
      <c r="E285" t="str">
        <f>+'MBI DIRECTORIO'!E285</f>
        <v>Marzo</v>
      </c>
      <c r="F285" s="5">
        <f>+'MBI DIRECTORIO'!F285</f>
        <v>450</v>
      </c>
      <c r="G285" t="str">
        <f>+'MBI DIRECTORIO'!G285</f>
        <v>CLP</v>
      </c>
      <c r="H285" s="5">
        <f>+'MBI DIRECTORIO'!H285</f>
        <v>10510</v>
      </c>
      <c r="I285" s="5">
        <f>+'MBI DIRECTORIO'!I285</f>
        <v>6360.509685008672</v>
      </c>
      <c r="J285" s="5">
        <f>+'MBI DIRECTORIO'!J285</f>
        <v>0</v>
      </c>
      <c r="K285" s="5">
        <f>+'MBI DIRECTORIO'!K285</f>
        <v>562.5</v>
      </c>
      <c r="L285" s="5">
        <f>+'MBI DIRECTORIO'!L285</f>
        <v>239.68350184776986</v>
      </c>
      <c r="M285" s="5">
        <f>+'MBI DIRECTORIO'!M285</f>
        <v>0</v>
      </c>
      <c r="N285" s="5">
        <f>+'MBI DIRECTORIO'!N285</f>
        <v>0</v>
      </c>
      <c r="O285" s="5">
        <f>+'MBI DIRECTORIO'!O285</f>
        <v>0</v>
      </c>
      <c r="P285" s="5">
        <f>+'MBI DIRECTORIO'!P285</f>
        <v>0</v>
      </c>
      <c r="Q285" s="5">
        <f>+'MBI DIRECTORIO'!Q285</f>
        <v>0</v>
      </c>
      <c r="R285" s="5">
        <f>+'MBI DIRECTORIO'!R285</f>
        <v>36.192713108455585</v>
      </c>
      <c r="S285" s="5">
        <f>+'MBI DIRECTORIO'!S285</f>
        <v>0</v>
      </c>
      <c r="T285" s="5">
        <f>+'MBI DIRECTORIO'!T285</f>
        <v>0</v>
      </c>
      <c r="U285" s="5">
        <f>+'MBI DIRECTORIO'!U285</f>
        <v>178.125</v>
      </c>
      <c r="V285" s="5">
        <f>+'MBI DIRECTORIO'!V285</f>
        <v>0</v>
      </c>
      <c r="W285" s="5">
        <f>+'MBI DIRECTORIO'!W285</f>
        <v>0</v>
      </c>
      <c r="X285" s="5">
        <f>+'MBI DIRECTORIO'!X285</f>
        <v>0</v>
      </c>
      <c r="Y285" s="5">
        <f>+'MBI DIRECTORIO'!Y285</f>
        <v>265.59450523234028</v>
      </c>
      <c r="Z285" s="5">
        <f>+'MBI DIRECTORIO'!Z285</f>
        <v>0</v>
      </c>
      <c r="AA285" s="5">
        <f>+'MBI DIRECTORIO'!AA285</f>
        <v>51.276792123884732</v>
      </c>
      <c r="AB285" s="5" t="str">
        <f>+'MBI DIRECTORIO'!AG285</f>
        <v>Distribución y Excelencia S.A.</v>
      </c>
      <c r="AD285" t="str">
        <f t="shared" si="6"/>
        <v>INSERT INTO TABLA_PRESUPUESTO_COMERCIAL VALUES ('VSR','96568970-C','14005055-20',2022,'Marzo',450,'CLP',10510,6360.509685,0,562.5,239.683502,0,0,0,0,0,36.192713,0,0,178.125,0,0,0,265.594505,0,51.276792);</v>
      </c>
    </row>
    <row r="286" spans="1:30" x14ac:dyDescent="0.2">
      <c r="A286" t="str">
        <f>+'MBI DIRECTORIO'!A286</f>
        <v>VSR</v>
      </c>
      <c r="B286" t="str">
        <f>+'MBI DIRECTORIO'!B286</f>
        <v>96568970-C</v>
      </c>
      <c r="C286" t="str">
        <f>+'MBI DIRECTORIO'!C286</f>
        <v>14005123-21</v>
      </c>
      <c r="D286">
        <f>+'MBI DIRECTORIO'!D286</f>
        <v>2022</v>
      </c>
      <c r="E286" t="str">
        <f>+'MBI DIRECTORIO'!E286</f>
        <v>Marzo</v>
      </c>
      <c r="F286" s="5">
        <f>+'MBI DIRECTORIO'!F286</f>
        <v>100</v>
      </c>
      <c r="G286" t="str">
        <f>+'MBI DIRECTORIO'!G286</f>
        <v>CLP</v>
      </c>
      <c r="H286" s="5">
        <f>+'MBI DIRECTORIO'!H286</f>
        <v>2335.5555555555557</v>
      </c>
      <c r="I286" s="5">
        <f>+'MBI DIRECTORIO'!I286</f>
        <v>1679.7083178926919</v>
      </c>
      <c r="J286" s="5">
        <f>+'MBI DIRECTORIO'!J286</f>
        <v>0</v>
      </c>
      <c r="K286" s="5">
        <f>+'MBI DIRECTORIO'!K286</f>
        <v>125</v>
      </c>
      <c r="L286" s="5">
        <f>+'MBI DIRECTORIO'!L286</f>
        <v>53.263000410615525</v>
      </c>
      <c r="M286" s="5">
        <f>+'MBI DIRECTORIO'!M286</f>
        <v>0</v>
      </c>
      <c r="N286" s="5">
        <f>+'MBI DIRECTORIO'!N286</f>
        <v>0</v>
      </c>
      <c r="O286" s="5">
        <f>+'MBI DIRECTORIO'!O286</f>
        <v>0</v>
      </c>
      <c r="P286" s="5">
        <f>+'MBI DIRECTORIO'!P286</f>
        <v>0</v>
      </c>
      <c r="Q286" s="5">
        <f>+'MBI DIRECTORIO'!Q286</f>
        <v>0</v>
      </c>
      <c r="R286" s="5">
        <f>+'MBI DIRECTORIO'!R286</f>
        <v>8.0428251352123521</v>
      </c>
      <c r="S286" s="5">
        <f>+'MBI DIRECTORIO'!S286</f>
        <v>0</v>
      </c>
      <c r="T286" s="5">
        <f>+'MBI DIRECTORIO'!T286</f>
        <v>0</v>
      </c>
      <c r="U286" s="5">
        <f>+'MBI DIRECTORIO'!U286</f>
        <v>39.583333333333329</v>
      </c>
      <c r="V286" s="5">
        <f>+'MBI DIRECTORIO'!V286</f>
        <v>0</v>
      </c>
      <c r="W286" s="5">
        <f>+'MBI DIRECTORIO'!W286</f>
        <v>0</v>
      </c>
      <c r="X286" s="5">
        <f>+'MBI DIRECTORIO'!X286</f>
        <v>0</v>
      </c>
      <c r="Y286" s="5">
        <f>+'MBI DIRECTORIO'!Y286</f>
        <v>59.021001162742287</v>
      </c>
      <c r="Z286" s="5">
        <f>+'MBI DIRECTORIO'!Z286</f>
        <v>0</v>
      </c>
      <c r="AA286" s="5">
        <f>+'MBI DIRECTORIO'!AA286</f>
        <v>11.394842694196607</v>
      </c>
      <c r="AB286" s="5" t="str">
        <f>+'MBI DIRECTORIO'!AG286</f>
        <v>Distribución y Excelencia S.A.</v>
      </c>
      <c r="AD286" t="str">
        <f t="shared" si="6"/>
        <v>INSERT INTO TABLA_PRESUPUESTO_COMERCIAL VALUES ('VSR','96568970-C','14005123-21',2022,'Marzo',100,'CLP',2335.555556,1679.708318,0,125,53.263,0,0,0,0,0,8.042825,0,0,39.583333,0,0,0,59.021001,0,11.394843);</v>
      </c>
    </row>
    <row r="287" spans="1:30" x14ac:dyDescent="0.2">
      <c r="A287" t="str">
        <f>+'MBI DIRECTORIO'!A287</f>
        <v>VSR</v>
      </c>
      <c r="B287" t="str">
        <f>+'MBI DIRECTORIO'!B287</f>
        <v>96568970-C</v>
      </c>
      <c r="C287" t="str">
        <f>+'MBI DIRECTORIO'!C287</f>
        <v>14005078-18</v>
      </c>
      <c r="D287">
        <f>+'MBI DIRECTORIO'!D287</f>
        <v>2022</v>
      </c>
      <c r="E287" t="str">
        <f>+'MBI DIRECTORIO'!E287</f>
        <v>Marzo</v>
      </c>
      <c r="F287" s="5">
        <f>+'MBI DIRECTORIO'!F287</f>
        <v>50</v>
      </c>
      <c r="G287" t="str">
        <f>+'MBI DIRECTORIO'!G287</f>
        <v>CLP</v>
      </c>
      <c r="H287" s="5">
        <f>+'MBI DIRECTORIO'!H287</f>
        <v>2780.0694444444443</v>
      </c>
      <c r="I287" s="5">
        <f>+'MBI DIRECTORIO'!I287</f>
        <v>1401.9347196231142</v>
      </c>
      <c r="J287" s="5">
        <f>+'MBI DIRECTORIO'!J287</f>
        <v>0</v>
      </c>
      <c r="K287" s="5">
        <f>+'MBI DIRECTORIO'!K287</f>
        <v>277.77777777777777</v>
      </c>
      <c r="L287" s="5">
        <f>+'MBI DIRECTORIO'!L287</f>
        <v>26.631500205307763</v>
      </c>
      <c r="M287" s="5">
        <f>+'MBI DIRECTORIO'!M287</f>
        <v>0</v>
      </c>
      <c r="N287" s="5">
        <f>+'MBI DIRECTORIO'!N287</f>
        <v>0</v>
      </c>
      <c r="O287" s="5">
        <f>+'MBI DIRECTORIO'!O287</f>
        <v>0</v>
      </c>
      <c r="P287" s="5">
        <f>+'MBI DIRECTORIO'!P287</f>
        <v>0</v>
      </c>
      <c r="Q287" s="5">
        <f>+'MBI DIRECTORIO'!Q287</f>
        <v>0</v>
      </c>
      <c r="R287" s="5">
        <f>+'MBI DIRECTORIO'!R287</f>
        <v>9.5735733419944129</v>
      </c>
      <c r="S287" s="5">
        <f>+'MBI DIRECTORIO'!S287</f>
        <v>0</v>
      </c>
      <c r="T287" s="5">
        <f>+'MBI DIRECTORIO'!T287</f>
        <v>0</v>
      </c>
      <c r="U287" s="5">
        <f>+'MBI DIRECTORIO'!U287</f>
        <v>19.791666666666664</v>
      </c>
      <c r="V287" s="5">
        <f>+'MBI DIRECTORIO'!V287</f>
        <v>0</v>
      </c>
      <c r="W287" s="5">
        <f>+'MBI DIRECTORIO'!W287</f>
        <v>0</v>
      </c>
      <c r="X287" s="5">
        <f>+'MBI DIRECTORIO'!X287</f>
        <v>0</v>
      </c>
      <c r="Y287" s="5">
        <f>+'MBI DIRECTORIO'!Y287</f>
        <v>35.062661355759381</v>
      </c>
      <c r="Z287" s="5">
        <f>+'MBI DIRECTORIO'!Z287</f>
        <v>0</v>
      </c>
      <c r="AA287" s="5">
        <f>+'MBI DIRECTORIO'!AA287</f>
        <v>5.6974213470983033</v>
      </c>
      <c r="AB287" s="5" t="str">
        <f>+'MBI DIRECTORIO'!AG287</f>
        <v>Distribución y Excelencia S.A.</v>
      </c>
      <c r="AD287" t="str">
        <f t="shared" si="6"/>
        <v>INSERT INTO TABLA_PRESUPUESTO_COMERCIAL VALUES ('VSR','96568970-C','14005078-18',2022,'Marzo',50,'CLP',2780.069444,1401.93472,0,277.777778,26.6315,0,0,0,0,0,9.573573,0,0,19.791667,0,0,0,35.062661,0,5.697421);</v>
      </c>
    </row>
    <row r="288" spans="1:30" x14ac:dyDescent="0.2">
      <c r="A288" t="str">
        <f>+'MBI DIRECTORIO'!A288</f>
        <v>VSR</v>
      </c>
      <c r="B288" t="str">
        <f>+'MBI DIRECTORIO'!B288</f>
        <v>96568970-C</v>
      </c>
      <c r="C288" t="str">
        <f>+'MBI DIRECTORIO'!C288</f>
        <v>14005076-18</v>
      </c>
      <c r="D288">
        <f>+'MBI DIRECTORIO'!D288</f>
        <v>2022</v>
      </c>
      <c r="E288" t="str">
        <f>+'MBI DIRECTORIO'!E288</f>
        <v>Marzo</v>
      </c>
      <c r="F288" s="5">
        <f>+'MBI DIRECTORIO'!F288</f>
        <v>50</v>
      </c>
      <c r="G288" t="str">
        <f>+'MBI DIRECTORIO'!G288</f>
        <v>CLP</v>
      </c>
      <c r="H288" s="5">
        <f>+'MBI DIRECTORIO'!H288</f>
        <v>2780.0694444444443</v>
      </c>
      <c r="I288" s="5">
        <f>+'MBI DIRECTORIO'!I288</f>
        <v>1744.2276487010922</v>
      </c>
      <c r="J288" s="5">
        <f>+'MBI DIRECTORIO'!J288</f>
        <v>0</v>
      </c>
      <c r="K288" s="5">
        <f>+'MBI DIRECTORIO'!K288</f>
        <v>277.77777777777777</v>
      </c>
      <c r="L288" s="5">
        <f>+'MBI DIRECTORIO'!L288</f>
        <v>26.631500205307763</v>
      </c>
      <c r="M288" s="5">
        <f>+'MBI DIRECTORIO'!M288</f>
        <v>0</v>
      </c>
      <c r="N288" s="5">
        <f>+'MBI DIRECTORIO'!N288</f>
        <v>0</v>
      </c>
      <c r="O288" s="5">
        <f>+'MBI DIRECTORIO'!O288</f>
        <v>0</v>
      </c>
      <c r="P288" s="5">
        <f>+'MBI DIRECTORIO'!P288</f>
        <v>0</v>
      </c>
      <c r="Q288" s="5">
        <f>+'MBI DIRECTORIO'!Q288</f>
        <v>0</v>
      </c>
      <c r="R288" s="5">
        <f>+'MBI DIRECTORIO'!R288</f>
        <v>9.5735733419944129</v>
      </c>
      <c r="S288" s="5">
        <f>+'MBI DIRECTORIO'!S288</f>
        <v>0</v>
      </c>
      <c r="T288" s="5">
        <f>+'MBI DIRECTORIO'!T288</f>
        <v>0</v>
      </c>
      <c r="U288" s="5">
        <f>+'MBI DIRECTORIO'!U288</f>
        <v>19.791666666666664</v>
      </c>
      <c r="V288" s="5">
        <f>+'MBI DIRECTORIO'!V288</f>
        <v>0</v>
      </c>
      <c r="W288" s="5">
        <f>+'MBI DIRECTORIO'!W288</f>
        <v>0</v>
      </c>
      <c r="X288" s="5">
        <f>+'MBI DIRECTORIO'!X288</f>
        <v>0</v>
      </c>
      <c r="Y288" s="5">
        <f>+'MBI DIRECTORIO'!Y288</f>
        <v>35.062661355759381</v>
      </c>
      <c r="Z288" s="5">
        <f>+'MBI DIRECTORIO'!Z288</f>
        <v>0</v>
      </c>
      <c r="AA288" s="5">
        <f>+'MBI DIRECTORIO'!AA288</f>
        <v>5.6974213470983033</v>
      </c>
      <c r="AB288" s="5" t="str">
        <f>+'MBI DIRECTORIO'!AG288</f>
        <v>Distribución y Excelencia S.A.</v>
      </c>
      <c r="AD288" t="str">
        <f t="shared" si="6"/>
        <v>INSERT INTO TABLA_PRESUPUESTO_COMERCIAL VALUES ('VSR','96568970-C','14005076-18',2022,'Marzo',50,'CLP',2780.069444,1744.227649,0,277.777778,26.6315,0,0,0,0,0,9.573573,0,0,19.791667,0,0,0,35.062661,0,5.697421);</v>
      </c>
    </row>
    <row r="289" spans="1:30" x14ac:dyDescent="0.2">
      <c r="A289" t="str">
        <f>+'MBI DIRECTORIO'!A289</f>
        <v>VSR</v>
      </c>
      <c r="B289" t="str">
        <f>+'MBI DIRECTORIO'!B289</f>
        <v>96568970-C</v>
      </c>
      <c r="C289" t="str">
        <f>+'MBI DIRECTORIO'!C289</f>
        <v>14005075-18</v>
      </c>
      <c r="D289">
        <f>+'MBI DIRECTORIO'!D289</f>
        <v>2022</v>
      </c>
      <c r="E289" t="str">
        <f>+'MBI DIRECTORIO'!E289</f>
        <v>Marzo</v>
      </c>
      <c r="F289" s="5">
        <f>+'MBI DIRECTORIO'!F289</f>
        <v>50</v>
      </c>
      <c r="G289" t="str">
        <f>+'MBI DIRECTORIO'!G289</f>
        <v>CLP</v>
      </c>
      <c r="H289" s="5">
        <f>+'MBI DIRECTORIO'!H289</f>
        <v>2780.0694444444443</v>
      </c>
      <c r="I289" s="5">
        <f>+'MBI DIRECTORIO'!I289</f>
        <v>1567.0941092626681</v>
      </c>
      <c r="J289" s="5">
        <f>+'MBI DIRECTORIO'!J289</f>
        <v>0</v>
      </c>
      <c r="K289" s="5">
        <f>+'MBI DIRECTORIO'!K289</f>
        <v>277.77777777777777</v>
      </c>
      <c r="L289" s="5">
        <f>+'MBI DIRECTORIO'!L289</f>
        <v>26.631500205307763</v>
      </c>
      <c r="M289" s="5">
        <f>+'MBI DIRECTORIO'!M289</f>
        <v>0</v>
      </c>
      <c r="N289" s="5">
        <f>+'MBI DIRECTORIO'!N289</f>
        <v>0</v>
      </c>
      <c r="O289" s="5">
        <f>+'MBI DIRECTORIO'!O289</f>
        <v>0</v>
      </c>
      <c r="P289" s="5">
        <f>+'MBI DIRECTORIO'!P289</f>
        <v>0</v>
      </c>
      <c r="Q289" s="5">
        <f>+'MBI DIRECTORIO'!Q289</f>
        <v>0</v>
      </c>
      <c r="R289" s="5">
        <f>+'MBI DIRECTORIO'!R289</f>
        <v>9.5735733419944129</v>
      </c>
      <c r="S289" s="5">
        <f>+'MBI DIRECTORIO'!S289</f>
        <v>0</v>
      </c>
      <c r="T289" s="5">
        <f>+'MBI DIRECTORIO'!T289</f>
        <v>0</v>
      </c>
      <c r="U289" s="5">
        <f>+'MBI DIRECTORIO'!U289</f>
        <v>19.791666666666664</v>
      </c>
      <c r="V289" s="5">
        <f>+'MBI DIRECTORIO'!V289</f>
        <v>0</v>
      </c>
      <c r="W289" s="5">
        <f>+'MBI DIRECTORIO'!W289</f>
        <v>0</v>
      </c>
      <c r="X289" s="5">
        <f>+'MBI DIRECTORIO'!X289</f>
        <v>0</v>
      </c>
      <c r="Y289" s="5">
        <f>+'MBI DIRECTORIO'!Y289</f>
        <v>35.062661355759381</v>
      </c>
      <c r="Z289" s="5">
        <f>+'MBI DIRECTORIO'!Z289</f>
        <v>0</v>
      </c>
      <c r="AA289" s="5">
        <f>+'MBI DIRECTORIO'!AA289</f>
        <v>5.6974213470983033</v>
      </c>
      <c r="AB289" s="5" t="str">
        <f>+'MBI DIRECTORIO'!AG289</f>
        <v>Distribución y Excelencia S.A.</v>
      </c>
      <c r="AD289" t="str">
        <f t="shared" si="6"/>
        <v>INSERT INTO TABLA_PRESUPUESTO_COMERCIAL VALUES ('VSR','96568970-C','14005075-18',2022,'Marzo',50,'CLP',2780.069444,1567.094109,0,277.777778,26.6315,0,0,0,0,0,9.573573,0,0,19.791667,0,0,0,35.062661,0,5.697421);</v>
      </c>
    </row>
    <row r="290" spans="1:30" x14ac:dyDescent="0.2">
      <c r="A290" t="str">
        <f>+'MBI DIRECTORIO'!A290</f>
        <v>VSR</v>
      </c>
      <c r="B290" t="str">
        <f>+'MBI DIRECTORIO'!B290</f>
        <v>Cripton_China</v>
      </c>
      <c r="C290" t="str">
        <f>+'MBI DIRECTORIO'!C290</f>
        <v>14004807-18</v>
      </c>
      <c r="D290">
        <f>+'MBI DIRECTORIO'!D290</f>
        <v>2022</v>
      </c>
      <c r="E290" t="str">
        <f>+'MBI DIRECTORIO'!E290</f>
        <v>Marzo</v>
      </c>
      <c r="F290" s="5">
        <f>+'MBI DIRECTORIO'!F290</f>
        <v>10.295999999999999</v>
      </c>
      <c r="G290" t="str">
        <f>+'MBI DIRECTORIO'!G290</f>
        <v>USD</v>
      </c>
      <c r="H290" s="5">
        <f>+'MBI DIRECTORIO'!H290</f>
        <v>2471.04</v>
      </c>
      <c r="I290" s="5">
        <f>+'MBI DIRECTORIO'!I290</f>
        <v>663.68720894039006</v>
      </c>
      <c r="J290" s="5">
        <f>+'MBI DIRECTORIO'!J290</f>
        <v>0</v>
      </c>
      <c r="K290" s="5">
        <f>+'MBI DIRECTORIO'!K290</f>
        <v>247.10399999999998</v>
      </c>
      <c r="L290" s="5">
        <f>+'MBI DIRECTORIO'!L290</f>
        <v>5.483958522276974</v>
      </c>
      <c r="M290" s="5">
        <f>+'MBI DIRECTORIO'!M290</f>
        <v>79.553856134453767</v>
      </c>
      <c r="N290" s="5">
        <f>+'MBI DIRECTORIO'!N290</f>
        <v>3.2101034482758619</v>
      </c>
      <c r="O290" s="5">
        <f>+'MBI DIRECTORIO'!O290</f>
        <v>4.29</v>
      </c>
      <c r="P290" s="5">
        <f>+'MBI DIRECTORIO'!P290</f>
        <v>0.41075517241379311</v>
      </c>
      <c r="Q290" s="5">
        <f>+'MBI DIRECTORIO'!Q290</f>
        <v>8.509385518507905</v>
      </c>
      <c r="R290" s="5">
        <f>+'MBI DIRECTORIO'!R290</f>
        <v>0</v>
      </c>
      <c r="S290" s="5">
        <f>+'MBI DIRECTORIO'!S290</f>
        <v>0</v>
      </c>
      <c r="T290" s="5">
        <f>+'MBI DIRECTORIO'!T290</f>
        <v>0</v>
      </c>
      <c r="U290" s="5">
        <f>+'MBI DIRECTORIO'!U290</f>
        <v>0</v>
      </c>
      <c r="V290" s="5">
        <f>+'MBI DIRECTORIO'!V290</f>
        <v>0</v>
      </c>
      <c r="W290" s="5">
        <f>+'MBI DIRECTORIO'!W290</f>
        <v>0</v>
      </c>
      <c r="X290" s="5">
        <f>+'MBI DIRECTORIO'!X290</f>
        <v>0</v>
      </c>
      <c r="Y290" s="5">
        <f>+'MBI DIRECTORIO'!Y290</f>
        <v>112.67716303276998</v>
      </c>
      <c r="Z290" s="5">
        <f>+'MBI DIRECTORIO'!Z290</f>
        <v>16.703062759118662</v>
      </c>
      <c r="AA290" s="5">
        <f>+'MBI DIRECTORIO'!AA290</f>
        <v>0</v>
      </c>
      <c r="AB290" s="5" t="str">
        <f>+'MBI DIRECTORIO'!AG290</f>
        <v>Cripton China</v>
      </c>
      <c r="AD290" t="str">
        <f t="shared" si="6"/>
        <v>INSERT INTO TABLA_PRESUPUESTO_COMERCIAL VALUES ('VSR','Cripton_China','14004807-18',2022,'Marzo',10.296,'USD',2471.04,663.687209,0,247.104,5.483959,79.553856,3.210103,4.29,0.410755,8.509386,0,0,0,0,0,0,0,112.677163,16.703063,0);</v>
      </c>
    </row>
    <row r="291" spans="1:30" x14ac:dyDescent="0.2">
      <c r="A291" t="str">
        <f>+'MBI DIRECTORIO'!A291</f>
        <v>VSR</v>
      </c>
      <c r="B291" t="str">
        <f>+'MBI DIRECTORIO'!B291</f>
        <v>Cripton_China</v>
      </c>
      <c r="C291" t="str">
        <f>+'MBI DIRECTORIO'!C291</f>
        <v>14004807-18</v>
      </c>
      <c r="D291">
        <f>+'MBI DIRECTORIO'!D291</f>
        <v>2022</v>
      </c>
      <c r="E291" t="str">
        <f>+'MBI DIRECTORIO'!E291</f>
        <v>Marzo</v>
      </c>
      <c r="F291" s="5">
        <f>+'MBI DIRECTORIO'!F291</f>
        <v>7.9200000000000008</v>
      </c>
      <c r="G291" t="str">
        <f>+'MBI DIRECTORIO'!G291</f>
        <v>USD</v>
      </c>
      <c r="H291" s="5">
        <f>+'MBI DIRECTORIO'!H291</f>
        <v>2574.0000000000005</v>
      </c>
      <c r="I291" s="5">
        <f>+'MBI DIRECTORIO'!I291</f>
        <v>658.08549915783874</v>
      </c>
      <c r="J291" s="5">
        <f>+'MBI DIRECTORIO'!J291</f>
        <v>0</v>
      </c>
      <c r="K291" s="5">
        <f>+'MBI DIRECTORIO'!K291</f>
        <v>257.40000000000003</v>
      </c>
      <c r="L291" s="5">
        <f>+'MBI DIRECTORIO'!L291</f>
        <v>4.21842963252075</v>
      </c>
      <c r="M291" s="5">
        <f>+'MBI DIRECTORIO'!M291</f>
        <v>81.391273949579841</v>
      </c>
      <c r="N291" s="5">
        <f>+'MBI DIRECTORIO'!N291</f>
        <v>2.4693103448275866</v>
      </c>
      <c r="O291" s="5">
        <f>+'MBI DIRECTORIO'!O291</f>
        <v>3.3000000000000007</v>
      </c>
      <c r="P291" s="5">
        <f>+'MBI DIRECTORIO'!P291</f>
        <v>0.31596551724137939</v>
      </c>
      <c r="Q291" s="5">
        <f>+'MBI DIRECTORIO'!Q291</f>
        <v>8.8639432484457359</v>
      </c>
      <c r="R291" s="5">
        <f>+'MBI DIRECTORIO'!R291</f>
        <v>0</v>
      </c>
      <c r="S291" s="5">
        <f>+'MBI DIRECTORIO'!S291</f>
        <v>0</v>
      </c>
      <c r="T291" s="5">
        <f>+'MBI DIRECTORIO'!T291</f>
        <v>0</v>
      </c>
      <c r="U291" s="5">
        <f>+'MBI DIRECTORIO'!U291</f>
        <v>0</v>
      </c>
      <c r="V291" s="5">
        <f>+'MBI DIRECTORIO'!V291</f>
        <v>0</v>
      </c>
      <c r="W291" s="5">
        <f>+'MBI DIRECTORIO'!W291</f>
        <v>0</v>
      </c>
      <c r="X291" s="5">
        <f>+'MBI DIRECTORIO'!X291</f>
        <v>0</v>
      </c>
      <c r="Y291" s="5">
        <f>+'MBI DIRECTORIO'!Y291</f>
        <v>109.1890028748012</v>
      </c>
      <c r="Z291" s="5">
        <f>+'MBI DIRECTORIO'!Z291</f>
        <v>12.848509814706665</v>
      </c>
      <c r="AA291" s="5">
        <f>+'MBI DIRECTORIO'!AA291</f>
        <v>0</v>
      </c>
      <c r="AB291" s="5" t="str">
        <f>+'MBI DIRECTORIO'!AG291</f>
        <v>Cripton China</v>
      </c>
      <c r="AD291" t="str">
        <f t="shared" si="6"/>
        <v>INSERT INTO TABLA_PRESUPUESTO_COMERCIAL VALUES ('VSR','Cripton_China','14004807-18',2022,'Marzo',7.92,'USD',2574,658.085499,0,257.4,4.21843,81.391274,2.46931,3.3,0.315966,8.863943,0,0,0,0,0,0,0,109.189003,12.84851,0);</v>
      </c>
    </row>
    <row r="292" spans="1:30" x14ac:dyDescent="0.2">
      <c r="A292" t="str">
        <f>+'MBI DIRECTORIO'!A292</f>
        <v>VSR</v>
      </c>
      <c r="B292" t="str">
        <f>+'MBI DIRECTORIO'!B292</f>
        <v>Cripton_China</v>
      </c>
      <c r="C292" t="str">
        <f>+'MBI DIRECTORIO'!C292</f>
        <v>14005073-18</v>
      </c>
      <c r="D292">
        <f>+'MBI DIRECTORIO'!D292</f>
        <v>2022</v>
      </c>
      <c r="E292" t="str">
        <f>+'MBI DIRECTORIO'!E292</f>
        <v>Marzo</v>
      </c>
      <c r="F292" s="5">
        <f>+'MBI DIRECTORIO'!F292</f>
        <v>23.760000000000005</v>
      </c>
      <c r="G292" t="str">
        <f>+'MBI DIRECTORIO'!G292</f>
        <v>USD</v>
      </c>
      <c r="H292" s="5">
        <f>+'MBI DIRECTORIO'!H292</f>
        <v>4276.8000000000011</v>
      </c>
      <c r="I292" s="5">
        <f>+'MBI DIRECTORIO'!I292</f>
        <v>1863.4927720793146</v>
      </c>
      <c r="J292" s="5">
        <f>+'MBI DIRECTORIO'!J292</f>
        <v>0</v>
      </c>
      <c r="K292" s="5">
        <f>+'MBI DIRECTORIO'!K292</f>
        <v>427.68000000000006</v>
      </c>
      <c r="L292" s="5">
        <f>+'MBI DIRECTORIO'!L292</f>
        <v>12.655288897562251</v>
      </c>
      <c r="M292" s="5">
        <f>+'MBI DIRECTORIO'!M292</f>
        <v>140.8178218487395</v>
      </c>
      <c r="N292" s="5">
        <f>+'MBI DIRECTORIO'!N292</f>
        <v>7.4079310344827611</v>
      </c>
      <c r="O292" s="5">
        <f>+'MBI DIRECTORIO'!O292</f>
        <v>9.9000000000000021</v>
      </c>
      <c r="P292" s="5">
        <f>+'MBI DIRECTORIO'!P292</f>
        <v>0.94789655172413823</v>
      </c>
      <c r="Q292" s="5">
        <f>+'MBI DIRECTORIO'!Q292</f>
        <v>14.727782628186763</v>
      </c>
      <c r="R292" s="5">
        <f>+'MBI DIRECTORIO'!R292</f>
        <v>0</v>
      </c>
      <c r="S292" s="5">
        <f>+'MBI DIRECTORIO'!S292</f>
        <v>0</v>
      </c>
      <c r="T292" s="5">
        <f>+'MBI DIRECTORIO'!T292</f>
        <v>0</v>
      </c>
      <c r="U292" s="5">
        <f>+'MBI DIRECTORIO'!U292</f>
        <v>0</v>
      </c>
      <c r="V292" s="5">
        <f>+'MBI DIRECTORIO'!V292</f>
        <v>0</v>
      </c>
      <c r="W292" s="5">
        <f>+'MBI DIRECTORIO'!W292</f>
        <v>0</v>
      </c>
      <c r="X292" s="5">
        <f>+'MBI DIRECTORIO'!X292</f>
        <v>0</v>
      </c>
      <c r="Y292" s="5">
        <f>+'MBI DIRECTORIO'!Y292</f>
        <v>212.34696150725318</v>
      </c>
      <c r="Z292" s="5">
        <f>+'MBI DIRECTORIO'!Z292</f>
        <v>38.54552944412</v>
      </c>
      <c r="AA292" s="5">
        <f>+'MBI DIRECTORIO'!AA292</f>
        <v>0</v>
      </c>
      <c r="AB292" s="5" t="str">
        <f>+'MBI DIRECTORIO'!AG292</f>
        <v>Cripton China</v>
      </c>
      <c r="AD292" t="str">
        <f t="shared" si="6"/>
        <v>INSERT INTO TABLA_PRESUPUESTO_COMERCIAL VALUES ('VSR','Cripton_China','14005073-18',2022,'Marzo',23.76,'USD',4276.8,1863.492772,0,427.68,12.655289,140.817822,7.407931,9.9,0.947897,14.727783,0,0,0,0,0,0,0,212.346962,38.545529,0);</v>
      </c>
    </row>
    <row r="293" spans="1:30" x14ac:dyDescent="0.2">
      <c r="A293" t="str">
        <f>+'MBI DIRECTORIO'!A293</f>
        <v>VSR</v>
      </c>
      <c r="B293" t="str">
        <f>+'MBI DIRECTORIO'!B293</f>
        <v>Cripton_China</v>
      </c>
      <c r="C293" t="str">
        <f>+'MBI DIRECTORIO'!C293</f>
        <v>14004339-19</v>
      </c>
      <c r="D293">
        <f>+'MBI DIRECTORIO'!D293</f>
        <v>2022</v>
      </c>
      <c r="E293" t="str">
        <f>+'MBI DIRECTORIO'!E293</f>
        <v>Marzo</v>
      </c>
      <c r="F293" s="5">
        <f>+'MBI DIRECTORIO'!F293</f>
        <v>237.60000000000002</v>
      </c>
      <c r="G293" t="str">
        <f>+'MBI DIRECTORIO'!G293</f>
        <v>USD</v>
      </c>
      <c r="H293" s="5">
        <f>+'MBI DIRECTORIO'!H293</f>
        <v>10692.000000000002</v>
      </c>
      <c r="I293" s="5">
        <f>+'MBI DIRECTORIO'!I293</f>
        <v>4642.9352697641898</v>
      </c>
      <c r="J293" s="5">
        <f>+'MBI DIRECTORIO'!J293</f>
        <v>0</v>
      </c>
      <c r="K293" s="5">
        <f>+'MBI DIRECTORIO'!K293</f>
        <v>1069.2</v>
      </c>
      <c r="L293" s="5">
        <f>+'MBI DIRECTORIO'!L293</f>
        <v>126.55288897562249</v>
      </c>
      <c r="M293" s="5">
        <f>+'MBI DIRECTORIO'!M293</f>
        <v>445.89821848739496</v>
      </c>
      <c r="N293" s="5">
        <f>+'MBI DIRECTORIO'!N293</f>
        <v>74.079310344827604</v>
      </c>
      <c r="O293" s="5">
        <f>+'MBI DIRECTORIO'!O293</f>
        <v>99</v>
      </c>
      <c r="P293" s="5">
        <f>+'MBI DIRECTORIO'!P293</f>
        <v>9.4789655172413809</v>
      </c>
      <c r="Q293" s="5">
        <f>+'MBI DIRECTORIO'!Q293</f>
        <v>36.819456570466905</v>
      </c>
      <c r="R293" s="5">
        <f>+'MBI DIRECTORIO'!R293</f>
        <v>0</v>
      </c>
      <c r="S293" s="5">
        <f>+'MBI DIRECTORIO'!S293</f>
        <v>0</v>
      </c>
      <c r="T293" s="5">
        <f>+'MBI DIRECTORIO'!T293</f>
        <v>0</v>
      </c>
      <c r="U293" s="5">
        <f>+'MBI DIRECTORIO'!U293</f>
        <v>0</v>
      </c>
      <c r="V293" s="5">
        <f>+'MBI DIRECTORIO'!V293</f>
        <v>0</v>
      </c>
      <c r="W293" s="5">
        <f>+'MBI DIRECTORIO'!W293</f>
        <v>0</v>
      </c>
      <c r="X293" s="5">
        <f>+'MBI DIRECTORIO'!X293</f>
        <v>0</v>
      </c>
      <c r="Y293" s="5">
        <f>+'MBI DIRECTORIO'!Y293</f>
        <v>1050.7312453611307</v>
      </c>
      <c r="Z293" s="5">
        <f>+'MBI DIRECTORIO'!Z293</f>
        <v>385.45529444119995</v>
      </c>
      <c r="AA293" s="5">
        <f>+'MBI DIRECTORIO'!AA293</f>
        <v>0</v>
      </c>
      <c r="AB293" s="5" t="str">
        <f>+'MBI DIRECTORIO'!AG293</f>
        <v>Cripton China</v>
      </c>
      <c r="AD293" t="str">
        <f t="shared" si="6"/>
        <v>INSERT INTO TABLA_PRESUPUESTO_COMERCIAL VALUES ('VSR','Cripton_China','14004339-19',2022,'Marzo',237.6,'USD',10692,4642.93527,0,1069.2,126.552889,445.898218,74.07931,99,9.478966,36.819457,0,0,0,0,0,0,0,1050.731245,385.455294,0);</v>
      </c>
    </row>
    <row r="294" spans="1:30" x14ac:dyDescent="0.2">
      <c r="A294" t="str">
        <f>+'MBI DIRECTORIO'!A294</f>
        <v>VSR</v>
      </c>
      <c r="B294" t="str">
        <f>+'MBI DIRECTORIO'!B294</f>
        <v>Cripton_China</v>
      </c>
      <c r="C294" t="str">
        <f>+'MBI DIRECTORIO'!C294</f>
        <v>14004806-17</v>
      </c>
      <c r="D294">
        <f>+'MBI DIRECTORIO'!D294</f>
        <v>2022</v>
      </c>
      <c r="E294" t="str">
        <f>+'MBI DIRECTORIO'!E294</f>
        <v>Marzo</v>
      </c>
      <c r="F294" s="5">
        <f>+'MBI DIRECTORIO'!F294</f>
        <v>79.2</v>
      </c>
      <c r="G294" t="str">
        <f>+'MBI DIRECTORIO'!G294</f>
        <v>USD</v>
      </c>
      <c r="H294" s="5">
        <f>+'MBI DIRECTORIO'!H294</f>
        <v>6336</v>
      </c>
      <c r="I294" s="5">
        <f>+'MBI DIRECTORIO'!I294</f>
        <v>2400.405304312957</v>
      </c>
      <c r="J294" s="5">
        <f>+'MBI DIRECTORIO'!J294</f>
        <v>0</v>
      </c>
      <c r="K294" s="5">
        <f>+'MBI DIRECTORIO'!K294</f>
        <v>633.6</v>
      </c>
      <c r="L294" s="5">
        <f>+'MBI DIRECTORIO'!L294</f>
        <v>42.184296325207498</v>
      </c>
      <c r="M294" s="5">
        <f>+'MBI DIRECTORIO'!M294</f>
        <v>231.79273949579832</v>
      </c>
      <c r="N294" s="5">
        <f>+'MBI DIRECTORIO'!N294</f>
        <v>24.693103448275863</v>
      </c>
      <c r="O294" s="5">
        <f>+'MBI DIRECTORIO'!O294</f>
        <v>33</v>
      </c>
      <c r="P294" s="5">
        <f>+'MBI DIRECTORIO'!P294</f>
        <v>3.1596551724137933</v>
      </c>
      <c r="Q294" s="5">
        <f>+'MBI DIRECTORIO'!Q294</f>
        <v>21.818937226943348</v>
      </c>
      <c r="R294" s="5">
        <f>+'MBI DIRECTORIO'!R294</f>
        <v>0</v>
      </c>
      <c r="S294" s="5">
        <f>+'MBI DIRECTORIO'!S294</f>
        <v>0</v>
      </c>
      <c r="T294" s="5">
        <f>+'MBI DIRECTORIO'!T294</f>
        <v>0</v>
      </c>
      <c r="U294" s="5">
        <f>+'MBI DIRECTORIO'!U294</f>
        <v>0</v>
      </c>
      <c r="V294" s="5">
        <f>+'MBI DIRECTORIO'!V294</f>
        <v>0</v>
      </c>
      <c r="W294" s="5">
        <f>+'MBI DIRECTORIO'!W294</f>
        <v>0</v>
      </c>
      <c r="X294" s="5">
        <f>+'MBI DIRECTORIO'!X294</f>
        <v>0</v>
      </c>
      <c r="Y294" s="5">
        <f>+'MBI DIRECTORIO'!Y294</f>
        <v>442.94953349049797</v>
      </c>
      <c r="Z294" s="5">
        <f>+'MBI DIRECTORIO'!Z294</f>
        <v>128.48509814706662</v>
      </c>
      <c r="AA294" s="5">
        <f>+'MBI DIRECTORIO'!AA294</f>
        <v>0</v>
      </c>
      <c r="AB294" s="5" t="str">
        <f>+'MBI DIRECTORIO'!AG294</f>
        <v>Cripton China</v>
      </c>
      <c r="AD294" t="str">
        <f t="shared" si="6"/>
        <v>INSERT INTO TABLA_PRESUPUESTO_COMERCIAL VALUES ('VSR','Cripton_China','14004806-17',2022,'Marzo',79.2,'USD',6336,2400.405304,0,633.6,42.184296,231.792739,24.693103,33,3.159655,21.818937,0,0,0,0,0,0,0,442.949533,128.485098,0);</v>
      </c>
    </row>
    <row r="295" spans="1:30" x14ac:dyDescent="0.2">
      <c r="A295" t="str">
        <f>+'MBI DIRECTORIO'!A295</f>
        <v>VSR</v>
      </c>
      <c r="B295" t="str">
        <f>+'MBI DIRECTORIO'!B295</f>
        <v>Cripton_China</v>
      </c>
      <c r="C295" t="str">
        <f>+'MBI DIRECTORIO'!C295</f>
        <v>14004965-17</v>
      </c>
      <c r="D295">
        <f>+'MBI DIRECTORIO'!D295</f>
        <v>2022</v>
      </c>
      <c r="E295" t="str">
        <f>+'MBI DIRECTORIO'!E295</f>
        <v>Marzo</v>
      </c>
      <c r="F295" s="5">
        <f>+'MBI DIRECTORIO'!F295</f>
        <v>7.9200000000000008</v>
      </c>
      <c r="G295" t="str">
        <f>+'MBI DIRECTORIO'!G295</f>
        <v>USD</v>
      </c>
      <c r="H295" s="5">
        <f>+'MBI DIRECTORIO'!H295</f>
        <v>792.00000000000011</v>
      </c>
      <c r="I295" s="5">
        <f>+'MBI DIRECTORIO'!I295</f>
        <v>521.24281963292515</v>
      </c>
      <c r="J295" s="5">
        <f>+'MBI DIRECTORIO'!J295</f>
        <v>0</v>
      </c>
      <c r="K295" s="5">
        <f>+'MBI DIRECTORIO'!K295</f>
        <v>79.2</v>
      </c>
      <c r="L295" s="5">
        <f>+'MBI DIRECTORIO'!L295</f>
        <v>4.21842963252075</v>
      </c>
      <c r="M295" s="5">
        <f>+'MBI DIRECTORIO'!M295</f>
        <v>27.931273949579836</v>
      </c>
      <c r="N295" s="5">
        <f>+'MBI DIRECTORIO'!N295</f>
        <v>2.4693103448275866</v>
      </c>
      <c r="O295" s="5">
        <f>+'MBI DIRECTORIO'!O295</f>
        <v>3.3000000000000007</v>
      </c>
      <c r="P295" s="5">
        <f>+'MBI DIRECTORIO'!P295</f>
        <v>0.31596551724137939</v>
      </c>
      <c r="Q295" s="5">
        <f>+'MBI DIRECTORIO'!Q295</f>
        <v>2.7273671533679189</v>
      </c>
      <c r="R295" s="5">
        <f>+'MBI DIRECTORIO'!R295</f>
        <v>0</v>
      </c>
      <c r="S295" s="5">
        <f>+'MBI DIRECTORIO'!S295</f>
        <v>0</v>
      </c>
      <c r="T295" s="5">
        <f>+'MBI DIRECTORIO'!T295</f>
        <v>0</v>
      </c>
      <c r="U295" s="5">
        <f>+'MBI DIRECTORIO'!U295</f>
        <v>0</v>
      </c>
      <c r="V295" s="5">
        <f>+'MBI DIRECTORIO'!V295</f>
        <v>0</v>
      </c>
      <c r="W295" s="5">
        <f>+'MBI DIRECTORIO'!W295</f>
        <v>0</v>
      </c>
      <c r="X295" s="5">
        <f>+'MBI DIRECTORIO'!X295</f>
        <v>0</v>
      </c>
      <c r="Y295" s="5">
        <f>+'MBI DIRECTORIO'!Y295</f>
        <v>49.59242677972339</v>
      </c>
      <c r="Z295" s="5">
        <f>+'MBI DIRECTORIO'!Z295</f>
        <v>12.848509814706665</v>
      </c>
      <c r="AA295" s="5">
        <f>+'MBI DIRECTORIO'!AA295</f>
        <v>0</v>
      </c>
      <c r="AB295" s="5" t="str">
        <f>+'MBI DIRECTORIO'!AG295</f>
        <v>Cripton China</v>
      </c>
      <c r="AD295" t="str">
        <f t="shared" si="6"/>
        <v>INSERT INTO TABLA_PRESUPUESTO_COMERCIAL VALUES ('VSR','Cripton_China','14004965-17',2022,'Marzo',7.92,'USD',792,521.24282,0,79.2,4.21843,27.931274,2.46931,3.3,0.315966,2.727367,0,0,0,0,0,0,0,49.592427,12.84851,0);</v>
      </c>
    </row>
    <row r="296" spans="1:30" x14ac:dyDescent="0.2">
      <c r="A296" t="str">
        <f>+'MBI DIRECTORIO'!A296</f>
        <v>VSR</v>
      </c>
      <c r="B296" t="str">
        <f>+'MBI DIRECTORIO'!B296</f>
        <v>Cripton_China</v>
      </c>
      <c r="C296" t="str">
        <f>+'MBI DIRECTORIO'!C296</f>
        <v>14004992-19</v>
      </c>
      <c r="D296">
        <f>+'MBI DIRECTORIO'!D296</f>
        <v>2022</v>
      </c>
      <c r="E296" t="str">
        <f>+'MBI DIRECTORIO'!E296</f>
        <v>Marzo</v>
      </c>
      <c r="F296" s="5">
        <f>+'MBI DIRECTORIO'!F296</f>
        <v>158.4</v>
      </c>
      <c r="G296" t="str">
        <f>+'MBI DIRECTORIO'!G296</f>
        <v>USD</v>
      </c>
      <c r="H296" s="5">
        <f>+'MBI DIRECTORIO'!H296</f>
        <v>6336</v>
      </c>
      <c r="I296" s="5">
        <f>+'MBI DIRECTORIO'!I296</f>
        <v>3223.9754863056019</v>
      </c>
      <c r="J296" s="5">
        <f>+'MBI DIRECTORIO'!J296</f>
        <v>0</v>
      </c>
      <c r="K296" s="5">
        <f>+'MBI DIRECTORIO'!K296</f>
        <v>633.6</v>
      </c>
      <c r="L296" s="5">
        <f>+'MBI DIRECTORIO'!L296</f>
        <v>84.368592650414996</v>
      </c>
      <c r="M296" s="5">
        <f>+'MBI DIRECTORIO'!M296</f>
        <v>273.50547899159665</v>
      </c>
      <c r="N296" s="5">
        <f>+'MBI DIRECTORIO'!N296</f>
        <v>49.386206896551727</v>
      </c>
      <c r="O296" s="5">
        <f>+'MBI DIRECTORIO'!O296</f>
        <v>66</v>
      </c>
      <c r="P296" s="5">
        <f>+'MBI DIRECTORIO'!P296</f>
        <v>6.3193103448275867</v>
      </c>
      <c r="Q296" s="5">
        <f>+'MBI DIRECTORIO'!Q296</f>
        <v>21.818937226943348</v>
      </c>
      <c r="R296" s="5">
        <f>+'MBI DIRECTORIO'!R296</f>
        <v>0</v>
      </c>
      <c r="S296" s="5">
        <f>+'MBI DIRECTORIO'!S296</f>
        <v>0</v>
      </c>
      <c r="T296" s="5">
        <f>+'MBI DIRECTORIO'!T296</f>
        <v>0</v>
      </c>
      <c r="U296" s="5">
        <f>+'MBI DIRECTORIO'!U296</f>
        <v>0</v>
      </c>
      <c r="V296" s="5">
        <f>+'MBI DIRECTORIO'!V296</f>
        <v>0</v>
      </c>
      <c r="W296" s="5">
        <f>+'MBI DIRECTORIO'!W296</f>
        <v>0</v>
      </c>
      <c r="X296" s="5">
        <f>+'MBI DIRECTORIO'!X296</f>
        <v>0</v>
      </c>
      <c r="Y296" s="5">
        <f>+'MBI DIRECTORIO'!Y296</f>
        <v>674.00012975405264</v>
      </c>
      <c r="Z296" s="5">
        <f>+'MBI DIRECTORIO'!Z296</f>
        <v>256.97019629413325</v>
      </c>
      <c r="AA296" s="5">
        <f>+'MBI DIRECTORIO'!AA296</f>
        <v>0</v>
      </c>
      <c r="AB296" s="5" t="str">
        <f>+'MBI DIRECTORIO'!AG296</f>
        <v>Cripton China</v>
      </c>
      <c r="AD296" t="str">
        <f t="shared" si="6"/>
        <v>INSERT INTO TABLA_PRESUPUESTO_COMERCIAL VALUES ('VSR','Cripton_China','14004992-19',2022,'Marzo',158.4,'USD',6336,3223.975486,0,633.6,84.368593,273.505479,49.386207,66,6.31931,21.818937,0,0,0,0,0,0,0,674.00013,256.970196,0);</v>
      </c>
    </row>
    <row r="297" spans="1:30" x14ac:dyDescent="0.2">
      <c r="A297" t="str">
        <f>+'MBI DIRECTORIO'!A297</f>
        <v>VSR</v>
      </c>
      <c r="B297" t="str">
        <f>+'MBI DIRECTORIO'!B297</f>
        <v>Cripton_China</v>
      </c>
      <c r="C297" t="str">
        <f>+'MBI DIRECTORIO'!C297</f>
        <v>14004971-20</v>
      </c>
      <c r="D297">
        <f>+'MBI DIRECTORIO'!D297</f>
        <v>2022</v>
      </c>
      <c r="E297" t="str">
        <f>+'MBI DIRECTORIO'!E297</f>
        <v>Marzo</v>
      </c>
      <c r="F297" s="5">
        <f>+'MBI DIRECTORIO'!F297</f>
        <v>950.40000000000009</v>
      </c>
      <c r="G297" t="str">
        <f>+'MBI DIRECTORIO'!G297</f>
        <v>USD</v>
      </c>
      <c r="H297" s="5">
        <f>+'MBI DIRECTORIO'!H297</f>
        <v>23760.000000000004</v>
      </c>
      <c r="I297" s="5">
        <f>+'MBI DIRECTORIO'!I297</f>
        <v>16486.541484989611</v>
      </c>
      <c r="J297" s="5">
        <f>+'MBI DIRECTORIO'!J297</f>
        <v>0</v>
      </c>
      <c r="K297" s="5">
        <f>+'MBI DIRECTORIO'!K297</f>
        <v>2376</v>
      </c>
      <c r="L297" s="5">
        <f>+'MBI DIRECTORIO'!L297</f>
        <v>506.21155590248998</v>
      </c>
      <c r="M297" s="5">
        <f>+'MBI DIRECTORIO'!M297</f>
        <v>1213.35287394958</v>
      </c>
      <c r="N297" s="5">
        <f>+'MBI DIRECTORIO'!N297</f>
        <v>296.31724137931042</v>
      </c>
      <c r="O297" s="5">
        <f>+'MBI DIRECTORIO'!O297</f>
        <v>396</v>
      </c>
      <c r="P297" s="5">
        <f>+'MBI DIRECTORIO'!P297</f>
        <v>37.915862068965524</v>
      </c>
      <c r="Q297" s="5">
        <f>+'MBI DIRECTORIO'!Q297</f>
        <v>81.821014601037561</v>
      </c>
      <c r="R297" s="5">
        <f>+'MBI DIRECTORIO'!R297</f>
        <v>0</v>
      </c>
      <c r="S297" s="5">
        <f>+'MBI DIRECTORIO'!S297</f>
        <v>0</v>
      </c>
      <c r="T297" s="5">
        <f>+'MBI DIRECTORIO'!T297</f>
        <v>0</v>
      </c>
      <c r="U297" s="5">
        <f>+'MBI DIRECTORIO'!U297</f>
        <v>0</v>
      </c>
      <c r="V297" s="5">
        <f>+'MBI DIRECTORIO'!V297</f>
        <v>0</v>
      </c>
      <c r="W297" s="5">
        <f>+'MBI DIRECTORIO'!W297</f>
        <v>0</v>
      </c>
      <c r="X297" s="5">
        <f>+'MBI DIRECTORIO'!X297</f>
        <v>0</v>
      </c>
      <c r="Y297" s="5">
        <f>+'MBI DIRECTORIO'!Y297</f>
        <v>3567.2281697636931</v>
      </c>
      <c r="Z297" s="5">
        <f>+'MBI DIRECTORIO'!Z297</f>
        <v>1541.8211777647998</v>
      </c>
      <c r="AA297" s="5">
        <f>+'MBI DIRECTORIO'!AA297</f>
        <v>0</v>
      </c>
      <c r="AB297" s="5" t="str">
        <f>+'MBI DIRECTORIO'!AG297</f>
        <v>Cripton China</v>
      </c>
      <c r="AD297" t="str">
        <f t="shared" si="6"/>
        <v>INSERT INTO TABLA_PRESUPUESTO_COMERCIAL VALUES ('VSR','Cripton_China','14004971-20',2022,'Marzo',950.4,'USD',23760,16486.541485,0,2376,506.211556,1213.352874,296.317241,396,37.915862,81.821015,0,0,0,0,0,0,0,3567.22817,1541.821178,0);</v>
      </c>
    </row>
    <row r="298" spans="1:30" x14ac:dyDescent="0.2">
      <c r="A298" t="str">
        <f>+'MBI DIRECTORIO'!A298</f>
        <v>VSR</v>
      </c>
      <c r="B298" t="str">
        <f>+'MBI DIRECTORIO'!B298</f>
        <v>Cripton_China</v>
      </c>
      <c r="C298" t="str">
        <f>+'MBI DIRECTORIO'!C298</f>
        <v>14004990-20</v>
      </c>
      <c r="D298">
        <f>+'MBI DIRECTORIO'!D298</f>
        <v>2022</v>
      </c>
      <c r="E298" t="str">
        <f>+'MBI DIRECTORIO'!E298</f>
        <v>Marzo</v>
      </c>
      <c r="F298" s="5">
        <f>+'MBI DIRECTORIO'!F298</f>
        <v>411.84000000000009</v>
      </c>
      <c r="G298" t="str">
        <f>+'MBI DIRECTORIO'!G298</f>
        <v>USD</v>
      </c>
      <c r="H298" s="5">
        <f>+'MBI DIRECTORIO'!H298</f>
        <v>12355.200000000003</v>
      </c>
      <c r="I298" s="5">
        <f>+'MBI DIRECTORIO'!I298</f>
        <v>6535.8494037152159</v>
      </c>
      <c r="J298" s="5">
        <f>+'MBI DIRECTORIO'!J298</f>
        <v>0</v>
      </c>
      <c r="K298" s="5">
        <f>+'MBI DIRECTORIO'!K298</f>
        <v>1235.5200000000002</v>
      </c>
      <c r="L298" s="5">
        <f>+'MBI DIRECTORIO'!L298</f>
        <v>219.35834089107902</v>
      </c>
      <c r="M298" s="5">
        <f>+'MBI DIRECTORIO'!M298</f>
        <v>587.56224537815137</v>
      </c>
      <c r="N298" s="5">
        <f>+'MBI DIRECTORIO'!N298</f>
        <v>128.40413793103451</v>
      </c>
      <c r="O298" s="5">
        <f>+'MBI DIRECTORIO'!O298</f>
        <v>171.60000000000005</v>
      </c>
      <c r="P298" s="5">
        <f>+'MBI DIRECTORIO'!P298</f>
        <v>16.430206896551731</v>
      </c>
      <c r="Q298" s="5">
        <f>+'MBI DIRECTORIO'!Q298</f>
        <v>42.546927592539539</v>
      </c>
      <c r="R298" s="5">
        <f>+'MBI DIRECTORIO'!R298</f>
        <v>0</v>
      </c>
      <c r="S298" s="5">
        <f>+'MBI DIRECTORIO'!S298</f>
        <v>0</v>
      </c>
      <c r="T298" s="5">
        <f>+'MBI DIRECTORIO'!T298</f>
        <v>0</v>
      </c>
      <c r="U298" s="5">
        <f>+'MBI DIRECTORIO'!U298</f>
        <v>0</v>
      </c>
      <c r="V298" s="5">
        <f>+'MBI DIRECTORIO'!V298</f>
        <v>0</v>
      </c>
      <c r="W298" s="5">
        <f>+'MBI DIRECTORIO'!W298</f>
        <v>0</v>
      </c>
      <c r="X298" s="5">
        <f>+'MBI DIRECTORIO'!X298</f>
        <v>0</v>
      </c>
      <c r="Y298" s="5">
        <f>+'MBI DIRECTORIO'!Y298</f>
        <v>1614.6660281630236</v>
      </c>
      <c r="Z298" s="5">
        <f>+'MBI DIRECTORIO'!Z298</f>
        <v>668.12251036474663</v>
      </c>
      <c r="AA298" s="5">
        <f>+'MBI DIRECTORIO'!AA298</f>
        <v>0</v>
      </c>
      <c r="AB298" s="5" t="str">
        <f>+'MBI DIRECTORIO'!AG298</f>
        <v>Cripton China</v>
      </c>
      <c r="AD298" t="str">
        <f t="shared" si="6"/>
        <v>INSERT INTO TABLA_PRESUPUESTO_COMERCIAL VALUES ('VSR','Cripton_China','14004990-20',2022,'Marzo',411.84,'USD',12355.2,6535.849404,0,1235.52,219.358341,587.562245,128.404138,171.6,16.430207,42.546928,0,0,0,0,0,0,0,1614.666028,668.12251,0);</v>
      </c>
    </row>
    <row r="299" spans="1:30" x14ac:dyDescent="0.2">
      <c r="A299" t="str">
        <f>+'MBI DIRECTORIO'!A299</f>
        <v>VSR</v>
      </c>
      <c r="B299" t="str">
        <f>+'MBI DIRECTORIO'!B299</f>
        <v>Cripton_China</v>
      </c>
      <c r="C299" t="str">
        <f>+'MBI DIRECTORIO'!C299</f>
        <v>14005163-18</v>
      </c>
      <c r="D299">
        <f>+'MBI DIRECTORIO'!D299</f>
        <v>2022</v>
      </c>
      <c r="E299" t="str">
        <f>+'MBI DIRECTORIO'!E299</f>
        <v>Marzo</v>
      </c>
      <c r="F299" s="5">
        <f>+'MBI DIRECTORIO'!F299</f>
        <v>39.6</v>
      </c>
      <c r="G299" t="str">
        <f>+'MBI DIRECTORIO'!G299</f>
        <v>USD</v>
      </c>
      <c r="H299" s="5">
        <f>+'MBI DIRECTORIO'!H299</f>
        <v>3168</v>
      </c>
      <c r="I299" s="5">
        <f>+'MBI DIRECTORIO'!I299</f>
        <v>2154.0357895262619</v>
      </c>
      <c r="J299" s="5">
        <f>+'MBI DIRECTORIO'!J299</f>
        <v>0</v>
      </c>
      <c r="K299" s="5">
        <f>+'MBI DIRECTORIO'!K299</f>
        <v>316.8</v>
      </c>
      <c r="L299" s="5">
        <f>+'MBI DIRECTORIO'!L299</f>
        <v>21.092148162603749</v>
      </c>
      <c r="M299" s="5">
        <f>+'MBI DIRECTORIO'!M299</f>
        <v>115.89636974789916</v>
      </c>
      <c r="N299" s="5">
        <f>+'MBI DIRECTORIO'!N299</f>
        <v>12.346551724137932</v>
      </c>
      <c r="O299" s="5">
        <f>+'MBI DIRECTORIO'!O299</f>
        <v>16.5</v>
      </c>
      <c r="P299" s="5">
        <f>+'MBI DIRECTORIO'!P299</f>
        <v>1.5798275862068967</v>
      </c>
      <c r="Q299" s="5">
        <f>+'MBI DIRECTORIO'!Q299</f>
        <v>10.909468613471674</v>
      </c>
      <c r="R299" s="5">
        <f>+'MBI DIRECTORIO'!R299</f>
        <v>0</v>
      </c>
      <c r="S299" s="5">
        <f>+'MBI DIRECTORIO'!S299</f>
        <v>0</v>
      </c>
      <c r="T299" s="5">
        <f>+'MBI DIRECTORIO'!T299</f>
        <v>0</v>
      </c>
      <c r="U299" s="5">
        <f>+'MBI DIRECTORIO'!U299</f>
        <v>0</v>
      </c>
      <c r="V299" s="5">
        <f>+'MBI DIRECTORIO'!V299</f>
        <v>0</v>
      </c>
      <c r="W299" s="5">
        <f>+'MBI DIRECTORIO'!W299</f>
        <v>0</v>
      </c>
      <c r="X299" s="5">
        <f>+'MBI DIRECTORIO'!X299</f>
        <v>0</v>
      </c>
      <c r="Y299" s="5">
        <f>+'MBI DIRECTORIO'!Y299</f>
        <v>221.47476674524898</v>
      </c>
      <c r="Z299" s="5">
        <f>+'MBI DIRECTORIO'!Z299</f>
        <v>64.242549073533311</v>
      </c>
      <c r="AA299" s="5">
        <f>+'MBI DIRECTORIO'!AA299</f>
        <v>0</v>
      </c>
      <c r="AB299" s="5" t="str">
        <f>+'MBI DIRECTORIO'!AG299</f>
        <v>Cripton China</v>
      </c>
      <c r="AD299" t="str">
        <f t="shared" si="6"/>
        <v>INSERT INTO TABLA_PRESUPUESTO_COMERCIAL VALUES ('VSR','Cripton_China','14005163-18',2022,'Marzo',39.6,'USD',3168,2154.03579,0,316.8,21.092148,115.89637,12.346552,16.5,1.579828,10.909469,0,0,0,0,0,0,0,221.474767,64.242549,0);</v>
      </c>
    </row>
    <row r="300" spans="1:30" x14ac:dyDescent="0.2">
      <c r="A300" t="str">
        <f>+'MBI DIRECTORIO'!A300</f>
        <v>VSR</v>
      </c>
      <c r="B300" t="str">
        <f>+'MBI DIRECTORIO'!B300</f>
        <v>Cripton_China</v>
      </c>
      <c r="C300" t="str">
        <f>+'MBI DIRECTORIO'!C300</f>
        <v>14005143-17</v>
      </c>
      <c r="D300">
        <f>+'MBI DIRECTORIO'!D300</f>
        <v>2022</v>
      </c>
      <c r="E300" t="str">
        <f>+'MBI DIRECTORIO'!E300</f>
        <v>Marzo</v>
      </c>
      <c r="F300" s="5">
        <f>+'MBI DIRECTORIO'!F300</f>
        <v>63.360000000000007</v>
      </c>
      <c r="G300" t="str">
        <f>+'MBI DIRECTORIO'!G300</f>
        <v>USD</v>
      </c>
      <c r="H300" s="5">
        <f>+'MBI DIRECTORIO'!H300</f>
        <v>3801.6000000000004</v>
      </c>
      <c r="I300" s="5">
        <f>+'MBI DIRECTORIO'!I300</f>
        <v>2411.4101033479992</v>
      </c>
      <c r="J300" s="5">
        <f>+'MBI DIRECTORIO'!J300</f>
        <v>0</v>
      </c>
      <c r="K300" s="5">
        <f>+'MBI DIRECTORIO'!K300</f>
        <v>380.16</v>
      </c>
      <c r="L300" s="5">
        <f>+'MBI DIRECTORIO'!L300</f>
        <v>33.747437060166</v>
      </c>
      <c r="M300" s="5">
        <f>+'MBI DIRECTORIO'!M300</f>
        <v>147.41819159663865</v>
      </c>
      <c r="N300" s="5">
        <f>+'MBI DIRECTORIO'!N300</f>
        <v>19.754482758620693</v>
      </c>
      <c r="O300" s="5">
        <f>+'MBI DIRECTORIO'!O300</f>
        <v>26.400000000000006</v>
      </c>
      <c r="P300" s="5">
        <f>+'MBI DIRECTORIO'!P300</f>
        <v>2.5277241379310351</v>
      </c>
      <c r="Q300" s="5">
        <f>+'MBI DIRECTORIO'!Q300</f>
        <v>13.091362336166009</v>
      </c>
      <c r="R300" s="5">
        <f>+'MBI DIRECTORIO'!R300</f>
        <v>0</v>
      </c>
      <c r="S300" s="5">
        <f>+'MBI DIRECTORIO'!S300</f>
        <v>0</v>
      </c>
      <c r="T300" s="5">
        <f>+'MBI DIRECTORIO'!T300</f>
        <v>0</v>
      </c>
      <c r="U300" s="5">
        <f>+'MBI DIRECTORIO'!U300</f>
        <v>0</v>
      </c>
      <c r="V300" s="5">
        <f>+'MBI DIRECTORIO'!V300</f>
        <v>0</v>
      </c>
      <c r="W300" s="5">
        <f>+'MBI DIRECTORIO'!W300</f>
        <v>0</v>
      </c>
      <c r="X300" s="5">
        <f>+'MBI DIRECTORIO'!X300</f>
        <v>0</v>
      </c>
      <c r="Y300" s="5">
        <f>+'MBI DIRECTORIO'!Y300</f>
        <v>311.97983934700972</v>
      </c>
      <c r="Z300" s="5">
        <f>+'MBI DIRECTORIO'!Z300</f>
        <v>102.78807851765332</v>
      </c>
      <c r="AA300" s="5">
        <f>+'MBI DIRECTORIO'!AA300</f>
        <v>0</v>
      </c>
      <c r="AB300" s="5" t="str">
        <f>+'MBI DIRECTORIO'!AG300</f>
        <v>Cripton China</v>
      </c>
      <c r="AD300" t="str">
        <f t="shared" si="6"/>
        <v>INSERT INTO TABLA_PRESUPUESTO_COMERCIAL VALUES ('VSR','Cripton_China','14005143-17',2022,'Marzo',63.36,'USD',3801.6,2411.410103,0,380.16,33.747437,147.418192,19.754483,26.4,2.527724,13.091362,0,0,0,0,0,0,0,311.979839,102.788079,0);</v>
      </c>
    </row>
    <row r="301" spans="1:30" x14ac:dyDescent="0.2">
      <c r="A301" t="str">
        <f>+'MBI DIRECTORIO'!A301</f>
        <v>VSR</v>
      </c>
      <c r="B301" t="str">
        <f>+'MBI DIRECTORIO'!B301</f>
        <v>Cripton_China</v>
      </c>
      <c r="C301" t="str">
        <f>+'MBI DIRECTORIO'!C301</f>
        <v>14005087-20</v>
      </c>
      <c r="D301">
        <f>+'MBI DIRECTORIO'!D301</f>
        <v>2022</v>
      </c>
      <c r="E301" t="str">
        <f>+'MBI DIRECTORIO'!E301</f>
        <v>Marzo</v>
      </c>
      <c r="F301" s="5">
        <f>+'MBI DIRECTORIO'!F301</f>
        <v>79.2</v>
      </c>
      <c r="G301" t="str">
        <f>+'MBI DIRECTORIO'!G301</f>
        <v>USD</v>
      </c>
      <c r="H301" s="5">
        <f>+'MBI DIRECTORIO'!H301</f>
        <v>4356</v>
      </c>
      <c r="I301" s="5">
        <f>+'MBI DIRECTORIO'!I301</f>
        <v>1649.1415743469965</v>
      </c>
      <c r="J301" s="5">
        <f>+'MBI DIRECTORIO'!J301</f>
        <v>0</v>
      </c>
      <c r="K301" s="5">
        <f>+'MBI DIRECTORIO'!K301</f>
        <v>435.6</v>
      </c>
      <c r="L301" s="5">
        <f>+'MBI DIRECTORIO'!L301</f>
        <v>42.184296325207498</v>
      </c>
      <c r="M301" s="5">
        <f>+'MBI DIRECTORIO'!M301</f>
        <v>172.39273949579831</v>
      </c>
      <c r="N301" s="5">
        <f>+'MBI DIRECTORIO'!N301</f>
        <v>24.693103448275863</v>
      </c>
      <c r="O301" s="5">
        <f>+'MBI DIRECTORIO'!O301</f>
        <v>33</v>
      </c>
      <c r="P301" s="5">
        <f>+'MBI DIRECTORIO'!P301</f>
        <v>3.1596551724137933</v>
      </c>
      <c r="Q301" s="5">
        <f>+'MBI DIRECTORIO'!Q301</f>
        <v>15.000519343523552</v>
      </c>
      <c r="R301" s="5">
        <f>+'MBI DIRECTORIO'!R301</f>
        <v>0</v>
      </c>
      <c r="S301" s="5">
        <f>+'MBI DIRECTORIO'!S301</f>
        <v>0</v>
      </c>
      <c r="T301" s="5">
        <f>+'MBI DIRECTORIO'!T301</f>
        <v>0</v>
      </c>
      <c r="U301" s="5">
        <f>+'MBI DIRECTORIO'!U301</f>
        <v>0</v>
      </c>
      <c r="V301" s="5">
        <f>+'MBI DIRECTORIO'!V301</f>
        <v>0</v>
      </c>
      <c r="W301" s="5">
        <f>+'MBI DIRECTORIO'!W301</f>
        <v>0</v>
      </c>
      <c r="X301" s="5">
        <f>+'MBI DIRECTORIO'!X301</f>
        <v>0</v>
      </c>
      <c r="Y301" s="5">
        <f>+'MBI DIRECTORIO'!Y301</f>
        <v>376.73111560707815</v>
      </c>
      <c r="Z301" s="5">
        <f>+'MBI DIRECTORIO'!Z301</f>
        <v>128.48509814706662</v>
      </c>
      <c r="AA301" s="5">
        <f>+'MBI DIRECTORIO'!AA301</f>
        <v>0</v>
      </c>
      <c r="AB301" s="5" t="str">
        <f>+'MBI DIRECTORIO'!AG301</f>
        <v>Cripton China</v>
      </c>
      <c r="AD301" t="str">
        <f t="shared" si="6"/>
        <v>INSERT INTO TABLA_PRESUPUESTO_COMERCIAL VALUES ('VSR','Cripton_China','14005087-20',2022,'Marzo',79.2,'USD',4356,1649.141574,0,435.6,42.184296,172.392739,24.693103,33,3.159655,15.000519,0,0,0,0,0,0,0,376.731116,128.485098,0);</v>
      </c>
    </row>
    <row r="302" spans="1:30" x14ac:dyDescent="0.2">
      <c r="A302" t="str">
        <f>+'MBI DIRECTORIO'!A302</f>
        <v>VSR</v>
      </c>
      <c r="B302" t="str">
        <f>+'MBI DIRECTORIO'!B302</f>
        <v>Cripton_China</v>
      </c>
      <c r="C302" t="str">
        <f>+'MBI DIRECTORIO'!C302</f>
        <v>14005080-18</v>
      </c>
      <c r="D302">
        <f>+'MBI DIRECTORIO'!D302</f>
        <v>2022</v>
      </c>
      <c r="E302" t="str">
        <f>+'MBI DIRECTORIO'!E302</f>
        <v>Marzo</v>
      </c>
      <c r="F302" s="5">
        <f>+'MBI DIRECTORIO'!F302</f>
        <v>7.9200000000000008</v>
      </c>
      <c r="G302" t="str">
        <f>+'MBI DIRECTORIO'!G302</f>
        <v>USD</v>
      </c>
      <c r="H302" s="5">
        <f>+'MBI DIRECTORIO'!H302</f>
        <v>950.40000000000009</v>
      </c>
      <c r="I302" s="5">
        <f>+'MBI DIRECTORIO'!I302</f>
        <v>398.81046516012918</v>
      </c>
      <c r="J302" s="5">
        <f>+'MBI DIRECTORIO'!J302</f>
        <v>0</v>
      </c>
      <c r="K302" s="5">
        <f>+'MBI DIRECTORIO'!K302</f>
        <v>95.04</v>
      </c>
      <c r="L302" s="5">
        <f>+'MBI DIRECTORIO'!L302</f>
        <v>4.21842963252075</v>
      </c>
      <c r="M302" s="5">
        <f>+'MBI DIRECTORIO'!M302</f>
        <v>32.683273949579835</v>
      </c>
      <c r="N302" s="5">
        <f>+'MBI DIRECTORIO'!N302</f>
        <v>2.4693103448275866</v>
      </c>
      <c r="O302" s="5">
        <f>+'MBI DIRECTORIO'!O302</f>
        <v>3.3000000000000007</v>
      </c>
      <c r="P302" s="5">
        <f>+'MBI DIRECTORIO'!P302</f>
        <v>0.31596551724137939</v>
      </c>
      <c r="Q302" s="5">
        <f>+'MBI DIRECTORIO'!Q302</f>
        <v>3.2728405840415022</v>
      </c>
      <c r="R302" s="5">
        <f>+'MBI DIRECTORIO'!R302</f>
        <v>0</v>
      </c>
      <c r="S302" s="5">
        <f>+'MBI DIRECTORIO'!S302</f>
        <v>0</v>
      </c>
      <c r="T302" s="5">
        <f>+'MBI DIRECTORIO'!T302</f>
        <v>0</v>
      </c>
      <c r="U302" s="5">
        <f>+'MBI DIRECTORIO'!U302</f>
        <v>0</v>
      </c>
      <c r="V302" s="5">
        <f>+'MBI DIRECTORIO'!V302</f>
        <v>0</v>
      </c>
      <c r="W302" s="5">
        <f>+'MBI DIRECTORIO'!W302</f>
        <v>0</v>
      </c>
      <c r="X302" s="5">
        <f>+'MBI DIRECTORIO'!X302</f>
        <v>0</v>
      </c>
      <c r="Y302" s="5">
        <f>+'MBI DIRECTORIO'!Y302</f>
        <v>54.889900210396966</v>
      </c>
      <c r="Z302" s="5">
        <f>+'MBI DIRECTORIO'!Z302</f>
        <v>12.848509814706665</v>
      </c>
      <c r="AA302" s="5">
        <f>+'MBI DIRECTORIO'!AA302</f>
        <v>0</v>
      </c>
      <c r="AB302" s="5" t="str">
        <f>+'MBI DIRECTORIO'!AG302</f>
        <v>Cripton China</v>
      </c>
      <c r="AD302" t="str">
        <f t="shared" si="6"/>
        <v>INSERT INTO TABLA_PRESUPUESTO_COMERCIAL VALUES ('VSR','Cripton_China','14005080-18',2022,'Marzo',7.92,'USD',950.4,398.810465,0,95.04,4.21843,32.683274,2.46931,3.3,0.315966,3.272841,0,0,0,0,0,0,0,54.8899,12.84851,0);</v>
      </c>
    </row>
    <row r="303" spans="1:30" x14ac:dyDescent="0.2">
      <c r="A303" t="str">
        <f>+'MBI DIRECTORIO'!A303</f>
        <v>VSR</v>
      </c>
      <c r="B303" t="str">
        <f>+'MBI DIRECTORIO'!B303</f>
        <v>Cripton_China</v>
      </c>
      <c r="C303" t="str">
        <f>+'MBI DIRECTORIO'!C303</f>
        <v>14004879-18</v>
      </c>
      <c r="D303">
        <f>+'MBI DIRECTORIO'!D303</f>
        <v>2022</v>
      </c>
      <c r="E303" t="str">
        <f>+'MBI DIRECTORIO'!E303</f>
        <v>Marzo</v>
      </c>
      <c r="F303" s="5">
        <f>+'MBI DIRECTORIO'!F303</f>
        <v>7.9200000000000008</v>
      </c>
      <c r="G303" t="str">
        <f>+'MBI DIRECTORIO'!G303</f>
        <v>USD</v>
      </c>
      <c r="H303" s="5">
        <f>+'MBI DIRECTORIO'!H303</f>
        <v>950.40000000000009</v>
      </c>
      <c r="I303" s="5">
        <f>+'MBI DIRECTORIO'!I303</f>
        <v>708.80584570888288</v>
      </c>
      <c r="J303" s="5">
        <f>+'MBI DIRECTORIO'!J303</f>
        <v>0</v>
      </c>
      <c r="K303" s="5">
        <f>+'MBI DIRECTORIO'!K303</f>
        <v>95.04</v>
      </c>
      <c r="L303" s="5">
        <f>+'MBI DIRECTORIO'!L303</f>
        <v>4.21842963252075</v>
      </c>
      <c r="M303" s="5">
        <f>+'MBI DIRECTORIO'!M303</f>
        <v>32.683273949579835</v>
      </c>
      <c r="N303" s="5">
        <f>+'MBI DIRECTORIO'!N303</f>
        <v>2.4693103448275866</v>
      </c>
      <c r="O303" s="5">
        <f>+'MBI DIRECTORIO'!O303</f>
        <v>3.3000000000000007</v>
      </c>
      <c r="P303" s="5">
        <f>+'MBI DIRECTORIO'!P303</f>
        <v>0.31596551724137939</v>
      </c>
      <c r="Q303" s="5">
        <f>+'MBI DIRECTORIO'!Q303</f>
        <v>3.2728405840415022</v>
      </c>
      <c r="R303" s="5">
        <f>+'MBI DIRECTORIO'!R303</f>
        <v>0</v>
      </c>
      <c r="S303" s="5">
        <f>+'MBI DIRECTORIO'!S303</f>
        <v>0</v>
      </c>
      <c r="T303" s="5">
        <f>+'MBI DIRECTORIO'!T303</f>
        <v>0</v>
      </c>
      <c r="U303" s="5">
        <f>+'MBI DIRECTORIO'!U303</f>
        <v>0</v>
      </c>
      <c r="V303" s="5">
        <f>+'MBI DIRECTORIO'!V303</f>
        <v>0</v>
      </c>
      <c r="W303" s="5">
        <f>+'MBI DIRECTORIO'!W303</f>
        <v>0</v>
      </c>
      <c r="X303" s="5">
        <f>+'MBI DIRECTORIO'!X303</f>
        <v>0</v>
      </c>
      <c r="Y303" s="5">
        <f>+'MBI DIRECTORIO'!Y303</f>
        <v>54.889900210396966</v>
      </c>
      <c r="Z303" s="5">
        <f>+'MBI DIRECTORIO'!Z303</f>
        <v>12.848509814706665</v>
      </c>
      <c r="AA303" s="5">
        <f>+'MBI DIRECTORIO'!AA303</f>
        <v>0</v>
      </c>
      <c r="AB303" s="5" t="str">
        <f>+'MBI DIRECTORIO'!AG303</f>
        <v>Cripton China</v>
      </c>
      <c r="AD303" t="str">
        <f t="shared" si="6"/>
        <v>INSERT INTO TABLA_PRESUPUESTO_COMERCIAL VALUES ('VSR','Cripton_China','14004879-18',2022,'Marzo',7.92,'USD',950.4,708.805846,0,95.04,4.21843,32.683274,2.46931,3.3,0.315966,3.272841,0,0,0,0,0,0,0,54.8899,12.84851,0);</v>
      </c>
    </row>
    <row r="304" spans="1:30" x14ac:dyDescent="0.2">
      <c r="A304" t="str">
        <f>+'MBI DIRECTORIO'!A304</f>
        <v>VSR</v>
      </c>
      <c r="B304" t="str">
        <f>+'MBI DIRECTORIO'!B304</f>
        <v>Cripton_China</v>
      </c>
      <c r="C304" t="str">
        <f>+'MBI DIRECTORIO'!C304</f>
        <v>14005089-20</v>
      </c>
      <c r="D304">
        <f>+'MBI DIRECTORIO'!D304</f>
        <v>2022</v>
      </c>
      <c r="E304" t="str">
        <f>+'MBI DIRECTORIO'!E304</f>
        <v>Marzo</v>
      </c>
      <c r="F304" s="5">
        <f>+'MBI DIRECTORIO'!F304</f>
        <v>396.00000000000006</v>
      </c>
      <c r="G304" t="str">
        <f>+'MBI DIRECTORIO'!G304</f>
        <v>USD</v>
      </c>
      <c r="H304" s="5">
        <f>+'MBI DIRECTORIO'!H304</f>
        <v>15840.000000000002</v>
      </c>
      <c r="I304" s="5">
        <f>+'MBI DIRECTORIO'!I304</f>
        <v>6835.7105706525708</v>
      </c>
      <c r="J304" s="5">
        <f>+'MBI DIRECTORIO'!J304</f>
        <v>0</v>
      </c>
      <c r="K304" s="5">
        <f>+'MBI DIRECTORIO'!K304</f>
        <v>1584.0000000000002</v>
      </c>
      <c r="L304" s="5">
        <f>+'MBI DIRECTORIO'!L304</f>
        <v>210.92148162603752</v>
      </c>
      <c r="M304" s="5">
        <f>+'MBI DIRECTORIO'!M304</f>
        <v>683.76369747899173</v>
      </c>
      <c r="N304" s="5">
        <f>+'MBI DIRECTORIO'!N304</f>
        <v>123.46551724137933</v>
      </c>
      <c r="O304" s="5">
        <f>+'MBI DIRECTORIO'!O304</f>
        <v>165.00000000000003</v>
      </c>
      <c r="P304" s="5">
        <f>+'MBI DIRECTORIO'!P304</f>
        <v>15.798275862068969</v>
      </c>
      <c r="Q304" s="5">
        <f>+'MBI DIRECTORIO'!Q304</f>
        <v>54.547343067358376</v>
      </c>
      <c r="R304" s="5">
        <f>+'MBI DIRECTORIO'!R304</f>
        <v>0</v>
      </c>
      <c r="S304" s="5">
        <f>+'MBI DIRECTORIO'!S304</f>
        <v>0</v>
      </c>
      <c r="T304" s="5">
        <f>+'MBI DIRECTORIO'!T304</f>
        <v>0</v>
      </c>
      <c r="U304" s="5">
        <f>+'MBI DIRECTORIO'!U304</f>
        <v>0</v>
      </c>
      <c r="V304" s="5">
        <f>+'MBI DIRECTORIO'!V304</f>
        <v>0</v>
      </c>
      <c r="W304" s="5">
        <f>+'MBI DIRECTORIO'!W304</f>
        <v>0</v>
      </c>
      <c r="X304" s="5">
        <f>+'MBI DIRECTORIO'!X304</f>
        <v>0</v>
      </c>
      <c r="Y304" s="5">
        <f>+'MBI DIRECTORIO'!Y304</f>
        <v>1685.0003243851315</v>
      </c>
      <c r="Z304" s="5">
        <f>+'MBI DIRECTORIO'!Z304</f>
        <v>642.42549073533337</v>
      </c>
      <c r="AA304" s="5">
        <f>+'MBI DIRECTORIO'!AA304</f>
        <v>0</v>
      </c>
      <c r="AB304" s="5" t="str">
        <f>+'MBI DIRECTORIO'!AG304</f>
        <v>Cripton China</v>
      </c>
      <c r="AD304" t="str">
        <f t="shared" si="6"/>
        <v>INSERT INTO TABLA_PRESUPUESTO_COMERCIAL VALUES ('VSR','Cripton_China','14005089-20',2022,'Marzo',396,'USD',15840,6835.710571,0,1584,210.921482,683.763697,123.465517,165,15.798276,54.547343,0,0,0,0,0,0,0,1685.000324,642.425491,0);</v>
      </c>
    </row>
    <row r="305" spans="1:30" x14ac:dyDescent="0.2">
      <c r="A305" t="str">
        <f>+'MBI DIRECTORIO'!A305</f>
        <v>VSR</v>
      </c>
      <c r="B305" t="str">
        <f>+'MBI DIRECTORIO'!B305</f>
        <v>Cripton_China</v>
      </c>
      <c r="C305" t="str">
        <f>+'MBI DIRECTORIO'!C305</f>
        <v>14005043-17</v>
      </c>
      <c r="D305">
        <f>+'MBI DIRECTORIO'!D305</f>
        <v>2022</v>
      </c>
      <c r="E305" t="str">
        <f>+'MBI DIRECTORIO'!E305</f>
        <v>Marzo</v>
      </c>
      <c r="F305" s="5">
        <f>+'MBI DIRECTORIO'!F305</f>
        <v>63.360000000000007</v>
      </c>
      <c r="G305" t="str">
        <f>+'MBI DIRECTORIO'!G305</f>
        <v>USD</v>
      </c>
      <c r="H305" s="5">
        <f>+'MBI DIRECTORIO'!H305</f>
        <v>4435.2000000000007</v>
      </c>
      <c r="I305" s="5">
        <f>+'MBI DIRECTORIO'!I305</f>
        <v>1961.2041953901689</v>
      </c>
      <c r="J305" s="5">
        <f>+'MBI DIRECTORIO'!J305</f>
        <v>0</v>
      </c>
      <c r="K305" s="5">
        <f>+'MBI DIRECTORIO'!K305</f>
        <v>443.52000000000004</v>
      </c>
      <c r="L305" s="5">
        <f>+'MBI DIRECTORIO'!L305</f>
        <v>33.747437060166</v>
      </c>
      <c r="M305" s="5">
        <f>+'MBI DIRECTORIO'!M305</f>
        <v>166.42619159663869</v>
      </c>
      <c r="N305" s="5">
        <f>+'MBI DIRECTORIO'!N305</f>
        <v>19.754482758620693</v>
      </c>
      <c r="O305" s="5">
        <f>+'MBI DIRECTORIO'!O305</f>
        <v>26.400000000000006</v>
      </c>
      <c r="P305" s="5">
        <f>+'MBI DIRECTORIO'!P305</f>
        <v>2.5277241379310351</v>
      </c>
      <c r="Q305" s="5">
        <f>+'MBI DIRECTORIO'!Q305</f>
        <v>15.273256058860346</v>
      </c>
      <c r="R305" s="5">
        <f>+'MBI DIRECTORIO'!R305</f>
        <v>0</v>
      </c>
      <c r="S305" s="5">
        <f>+'MBI DIRECTORIO'!S305</f>
        <v>0</v>
      </c>
      <c r="T305" s="5">
        <f>+'MBI DIRECTORIO'!T305</f>
        <v>0</v>
      </c>
      <c r="U305" s="5">
        <f>+'MBI DIRECTORIO'!U305</f>
        <v>0</v>
      </c>
      <c r="V305" s="5">
        <f>+'MBI DIRECTORIO'!V305</f>
        <v>0</v>
      </c>
      <c r="W305" s="5">
        <f>+'MBI DIRECTORIO'!W305</f>
        <v>0</v>
      </c>
      <c r="X305" s="5">
        <f>+'MBI DIRECTORIO'!X305</f>
        <v>0</v>
      </c>
      <c r="Y305" s="5">
        <f>+'MBI DIRECTORIO'!Y305</f>
        <v>333.16973306970408</v>
      </c>
      <c r="Z305" s="5">
        <f>+'MBI DIRECTORIO'!Z305</f>
        <v>102.78807851765332</v>
      </c>
      <c r="AA305" s="5">
        <f>+'MBI DIRECTORIO'!AA305</f>
        <v>0</v>
      </c>
      <c r="AB305" s="5" t="str">
        <f>+'MBI DIRECTORIO'!AG305</f>
        <v>Cripton China</v>
      </c>
      <c r="AD305" t="str">
        <f t="shared" si="6"/>
        <v>INSERT INTO TABLA_PRESUPUESTO_COMERCIAL VALUES ('VSR','Cripton_China','14005043-17',2022,'Marzo',63.36,'USD',4435.2,1961.204195,0,443.52,33.747437,166.426192,19.754483,26.4,2.527724,15.273256,0,0,0,0,0,0,0,333.169733,102.788079,0);</v>
      </c>
    </row>
    <row r="306" spans="1:30" x14ac:dyDescent="0.2">
      <c r="A306" t="str">
        <f>+'MBI DIRECTORIO'!A306</f>
        <v>VSR</v>
      </c>
      <c r="B306" t="str">
        <f>+'MBI DIRECTORIO'!B306</f>
        <v>80225-C</v>
      </c>
      <c r="C306" t="str">
        <f>+'MBI DIRECTORIO'!C306</f>
        <v>14004807-18</v>
      </c>
      <c r="D306">
        <f>+'MBI DIRECTORIO'!D306</f>
        <v>2022</v>
      </c>
      <c r="E306" t="str">
        <f>+'MBI DIRECTORIO'!E306</f>
        <v>Marzo</v>
      </c>
      <c r="F306" s="5">
        <f>+'MBI DIRECTORIO'!F306</f>
        <v>13.750000000000002</v>
      </c>
      <c r="G306" t="str">
        <f>+'MBI DIRECTORIO'!G306</f>
        <v>USD</v>
      </c>
      <c r="H306" s="5">
        <f>+'MBI DIRECTORIO'!H306</f>
        <v>3300.0000000000005</v>
      </c>
      <c r="I306" s="5">
        <f>+'MBI DIRECTORIO'!I306</f>
        <v>886.33441364902546</v>
      </c>
      <c r="J306" s="5">
        <f>+'MBI DIRECTORIO'!J306</f>
        <v>0</v>
      </c>
      <c r="K306" s="5">
        <f>+'MBI DIRECTORIO'!K306</f>
        <v>247.50000000000003</v>
      </c>
      <c r="L306" s="5">
        <f>+'MBI DIRECTORIO'!L306</f>
        <v>7.3236625564596354</v>
      </c>
      <c r="M306" s="5">
        <f>+'MBI DIRECTORIO'!M306</f>
        <v>5.9387978142076507</v>
      </c>
      <c r="N306" s="5">
        <f>+'MBI DIRECTORIO'!N306</f>
        <v>5.4053442028985517</v>
      </c>
      <c r="O306" s="5">
        <f>+'MBI DIRECTORIO'!O306</f>
        <v>7.2237318840579725</v>
      </c>
      <c r="P306" s="5">
        <f>+'MBI DIRECTORIO'!P306</f>
        <v>0.69165157004830924</v>
      </c>
      <c r="Q306" s="5">
        <f>+'MBI DIRECTORIO'!Q306</f>
        <v>11.364029805699662</v>
      </c>
      <c r="R306" s="5">
        <f>+'MBI DIRECTORIO'!R306</f>
        <v>0</v>
      </c>
      <c r="S306" s="5">
        <f>+'MBI DIRECTORIO'!S306</f>
        <v>0</v>
      </c>
      <c r="T306" s="5">
        <f>+'MBI DIRECTORIO'!T306</f>
        <v>0</v>
      </c>
      <c r="U306" s="5">
        <f>+'MBI DIRECTORIO'!U306</f>
        <v>0</v>
      </c>
      <c r="V306" s="5">
        <f>+'MBI DIRECTORIO'!V306</f>
        <v>0</v>
      </c>
      <c r="W306" s="5">
        <f>+'MBI DIRECTORIO'!W306</f>
        <v>0</v>
      </c>
      <c r="X306" s="5">
        <f>+'MBI DIRECTORIO'!X306</f>
        <v>0</v>
      </c>
      <c r="Y306" s="5">
        <f>+'MBI DIRECTORIO'!Y306</f>
        <v>52.929995927444551</v>
      </c>
      <c r="Z306" s="5">
        <f>+'MBI DIRECTORIO'!Z306</f>
        <v>22.306440650532405</v>
      </c>
      <c r="AA306" s="5">
        <f>+'MBI DIRECTORIO'!AA306</f>
        <v>0</v>
      </c>
      <c r="AB306" s="5" t="str">
        <f>+'MBI DIRECTORIO'!AG306</f>
        <v>GUANGZHOU CHAOSHENG TRADING CO., LTD.</v>
      </c>
      <c r="AD306" t="str">
        <f t="shared" si="6"/>
        <v>INSERT INTO TABLA_PRESUPUESTO_COMERCIAL VALUES ('VSR','80225-C','14004807-18',2022,'Marzo',13.75,'USD',3300,886.334414,0,247.5,7.323663,5.938798,5.405344,7.223732,0.691652,11.36403,0,0,0,0,0,0,0,52.929996,22.306441,0);</v>
      </c>
    </row>
    <row r="307" spans="1:30" x14ac:dyDescent="0.2">
      <c r="A307" t="str">
        <f>+'MBI DIRECTORIO'!A307</f>
        <v>VSR</v>
      </c>
      <c r="B307" t="str">
        <f>+'MBI DIRECTORIO'!B307</f>
        <v>80225-C</v>
      </c>
      <c r="C307" t="str">
        <f>+'MBI DIRECTORIO'!C307</f>
        <v>14004965-17</v>
      </c>
      <c r="D307">
        <f>+'MBI DIRECTORIO'!D307</f>
        <v>2022</v>
      </c>
      <c r="E307" t="str">
        <f>+'MBI DIRECTORIO'!E307</f>
        <v>Marzo</v>
      </c>
      <c r="F307" s="5">
        <f>+'MBI DIRECTORIO'!F307</f>
        <v>27.500000000000004</v>
      </c>
      <c r="G307" t="str">
        <f>+'MBI DIRECTORIO'!G307</f>
        <v>USD</v>
      </c>
      <c r="H307" s="5">
        <f>+'MBI DIRECTORIO'!H307</f>
        <v>2750.0000000000005</v>
      </c>
      <c r="I307" s="5">
        <f>+'MBI DIRECTORIO'!I307</f>
        <v>1809.8709015032121</v>
      </c>
      <c r="J307" s="5">
        <f>+'MBI DIRECTORIO'!J307</f>
        <v>0</v>
      </c>
      <c r="K307" s="5">
        <f>+'MBI DIRECTORIO'!K307</f>
        <v>206.25000000000003</v>
      </c>
      <c r="L307" s="5">
        <f>+'MBI DIRECTORIO'!L307</f>
        <v>14.647325112919271</v>
      </c>
      <c r="M307" s="5">
        <f>+'MBI DIRECTORIO'!M307</f>
        <v>11.877595628415301</v>
      </c>
      <c r="N307" s="5">
        <f>+'MBI DIRECTORIO'!N307</f>
        <v>10.810688405797103</v>
      </c>
      <c r="O307" s="5">
        <f>+'MBI DIRECTORIO'!O307</f>
        <v>14.447463768115945</v>
      </c>
      <c r="P307" s="5">
        <f>+'MBI DIRECTORIO'!P307</f>
        <v>1.3833031400966185</v>
      </c>
      <c r="Q307" s="5">
        <f>+'MBI DIRECTORIO'!Q307</f>
        <v>9.4700248380830523</v>
      </c>
      <c r="R307" s="5">
        <f>+'MBI DIRECTORIO'!R307</f>
        <v>0</v>
      </c>
      <c r="S307" s="5">
        <f>+'MBI DIRECTORIO'!S307</f>
        <v>0</v>
      </c>
      <c r="T307" s="5">
        <f>+'MBI DIRECTORIO'!T307</f>
        <v>0</v>
      </c>
      <c r="U307" s="5">
        <f>+'MBI DIRECTORIO'!U307</f>
        <v>0</v>
      </c>
      <c r="V307" s="5">
        <f>+'MBI DIRECTORIO'!V307</f>
        <v>0</v>
      </c>
      <c r="W307" s="5">
        <f>+'MBI DIRECTORIO'!W307</f>
        <v>0</v>
      </c>
      <c r="X307" s="5">
        <f>+'MBI DIRECTORIO'!X307</f>
        <v>0</v>
      </c>
      <c r="Y307" s="5">
        <f>+'MBI DIRECTORIO'!Y307</f>
        <v>92.601957081572834</v>
      </c>
      <c r="Z307" s="5">
        <f>+'MBI DIRECTORIO'!Z307</f>
        <v>44.61288130106481</v>
      </c>
      <c r="AA307" s="5">
        <f>+'MBI DIRECTORIO'!AA307</f>
        <v>0</v>
      </c>
      <c r="AB307" s="5" t="str">
        <f>+'MBI DIRECTORIO'!AG307</f>
        <v>GUANGZHOU CHAOSHENG TRADING CO., LTD.</v>
      </c>
      <c r="AD307" t="str">
        <f t="shared" si="6"/>
        <v>INSERT INTO TABLA_PRESUPUESTO_COMERCIAL VALUES ('VSR','80225-C','14004965-17',2022,'Marzo',27.5,'USD',2750,1809.870902,0,206.25,14.647325,11.877596,10.810688,14.447464,1.383303,9.470025,0,0,0,0,0,0,0,92.601957,44.612881,0);</v>
      </c>
    </row>
    <row r="308" spans="1:30" x14ac:dyDescent="0.2">
      <c r="A308" t="str">
        <f>+'MBI DIRECTORIO'!A308</f>
        <v>VSR</v>
      </c>
      <c r="B308" t="str">
        <f>+'MBI DIRECTORIO'!B308</f>
        <v>80225-C</v>
      </c>
      <c r="C308" t="str">
        <f>+'MBI DIRECTORIO'!C308</f>
        <v>14004882-20</v>
      </c>
      <c r="D308">
        <f>+'MBI DIRECTORIO'!D308</f>
        <v>2022</v>
      </c>
      <c r="E308" t="str">
        <f>+'MBI DIRECTORIO'!E308</f>
        <v>Marzo</v>
      </c>
      <c r="F308" s="5">
        <f>+'MBI DIRECTORIO'!F308</f>
        <v>165</v>
      </c>
      <c r="G308" t="str">
        <f>+'MBI DIRECTORIO'!G308</f>
        <v>USD</v>
      </c>
      <c r="H308" s="5">
        <f>+'MBI DIRECTORIO'!H308</f>
        <v>6930</v>
      </c>
      <c r="I308" s="5">
        <f>+'MBI DIRECTORIO'!I308</f>
        <v>3696.4659061970251</v>
      </c>
      <c r="J308" s="5">
        <f>+'MBI DIRECTORIO'!J308</f>
        <v>0</v>
      </c>
      <c r="K308" s="5">
        <f>+'MBI DIRECTORIO'!K308</f>
        <v>0</v>
      </c>
      <c r="L308" s="5">
        <f>+'MBI DIRECTORIO'!L308</f>
        <v>0</v>
      </c>
      <c r="M308" s="5">
        <f>+'MBI DIRECTORIO'!M308</f>
        <v>71.265573770491798</v>
      </c>
      <c r="N308" s="5">
        <f>+'MBI DIRECTORIO'!N308</f>
        <v>64.864130434782595</v>
      </c>
      <c r="O308" s="5">
        <f>+'MBI DIRECTORIO'!O308</f>
        <v>86.684782608695642</v>
      </c>
      <c r="P308" s="5">
        <f>+'MBI DIRECTORIO'!P308</f>
        <v>8.2998188405797109</v>
      </c>
      <c r="Q308" s="5">
        <f>+'MBI DIRECTORIO'!Q308</f>
        <v>23.864462591969286</v>
      </c>
      <c r="R308" s="5">
        <f>+'MBI DIRECTORIO'!R308</f>
        <v>0</v>
      </c>
      <c r="S308" s="5">
        <f>+'MBI DIRECTORIO'!S308</f>
        <v>0</v>
      </c>
      <c r="T308" s="5">
        <f>+'MBI DIRECTORIO'!T308</f>
        <v>0</v>
      </c>
      <c r="U308" s="5">
        <f>+'MBI DIRECTORIO'!U308</f>
        <v>0</v>
      </c>
      <c r="V308" s="5">
        <f>+'MBI DIRECTORIO'!V308</f>
        <v>0</v>
      </c>
      <c r="W308" s="5">
        <f>+'MBI DIRECTORIO'!W308</f>
        <v>0</v>
      </c>
      <c r="X308" s="5">
        <f>+'MBI DIRECTORIO'!X308</f>
        <v>0</v>
      </c>
      <c r="Y308" s="5">
        <f>+'MBI DIRECTORIO'!Y308</f>
        <v>522.65605605290784</v>
      </c>
      <c r="Z308" s="5">
        <f>+'MBI DIRECTORIO'!Z308</f>
        <v>267.67728780638885</v>
      </c>
      <c r="AA308" s="5">
        <f>+'MBI DIRECTORIO'!AA308</f>
        <v>0</v>
      </c>
      <c r="AB308" s="5" t="str">
        <f>+'MBI DIRECTORIO'!AG308</f>
        <v>GUANGZHOU CHAOSHENG TRADING CO., LTD.</v>
      </c>
      <c r="AD308" t="str">
        <f t="shared" si="6"/>
        <v>INSERT INTO TABLA_PRESUPUESTO_COMERCIAL VALUES ('VSR','80225-C','14004882-20',2022,'Marzo',165,'USD',6930,3696.465906,0,0,0,71.265574,64.86413,86.684783,8.299819,23.864463,0,0,0,0,0,0,0,522.656056,267.677288,0);</v>
      </c>
    </row>
    <row r="309" spans="1:30" x14ac:dyDescent="0.2">
      <c r="A309" t="str">
        <f>+'MBI DIRECTORIO'!A309</f>
        <v>VSR</v>
      </c>
      <c r="B309" t="str">
        <f>+'MBI DIRECTORIO'!B309</f>
        <v>80225-C</v>
      </c>
      <c r="C309" t="str">
        <f>+'MBI DIRECTORIO'!C309</f>
        <v>14004880-20</v>
      </c>
      <c r="D309">
        <f>+'MBI DIRECTORIO'!D309</f>
        <v>2022</v>
      </c>
      <c r="E309" t="str">
        <f>+'MBI DIRECTORIO'!E309</f>
        <v>Marzo</v>
      </c>
      <c r="F309" s="5">
        <f>+'MBI DIRECTORIO'!F309</f>
        <v>880.00000000000011</v>
      </c>
      <c r="G309" t="str">
        <f>+'MBI DIRECTORIO'!G309</f>
        <v>USD</v>
      </c>
      <c r="H309" s="5">
        <f>+'MBI DIRECTORIO'!H309</f>
        <v>22880.000000000004</v>
      </c>
      <c r="I309" s="5">
        <f>+'MBI DIRECTORIO'!I309</f>
        <v>16347.976515872109</v>
      </c>
      <c r="J309" s="5">
        <f>+'MBI DIRECTORIO'!J309</f>
        <v>0</v>
      </c>
      <c r="K309" s="5">
        <f>+'MBI DIRECTORIO'!K309</f>
        <v>0</v>
      </c>
      <c r="L309" s="5">
        <f>+'MBI DIRECTORIO'!L309</f>
        <v>0</v>
      </c>
      <c r="M309" s="5">
        <f>+'MBI DIRECTORIO'!M309</f>
        <v>380.08306010928965</v>
      </c>
      <c r="N309" s="5">
        <f>+'MBI DIRECTORIO'!N309</f>
        <v>345.94202898550731</v>
      </c>
      <c r="O309" s="5">
        <f>+'MBI DIRECTORIO'!O309</f>
        <v>462.31884057971024</v>
      </c>
      <c r="P309" s="5">
        <f>+'MBI DIRECTORIO'!P309</f>
        <v>44.265700483091791</v>
      </c>
      <c r="Q309" s="5">
        <f>+'MBI DIRECTORIO'!Q309</f>
        <v>78.790606652850997</v>
      </c>
      <c r="R309" s="5">
        <f>+'MBI DIRECTORIO'!R309</f>
        <v>0</v>
      </c>
      <c r="S309" s="5">
        <f>+'MBI DIRECTORIO'!S309</f>
        <v>0</v>
      </c>
      <c r="T309" s="5">
        <f>+'MBI DIRECTORIO'!T309</f>
        <v>0</v>
      </c>
      <c r="U309" s="5">
        <f>+'MBI DIRECTORIO'!U309</f>
        <v>0</v>
      </c>
      <c r="V309" s="5">
        <f>+'MBI DIRECTORIO'!V309</f>
        <v>0</v>
      </c>
      <c r="W309" s="5">
        <f>+'MBI DIRECTORIO'!W309</f>
        <v>0</v>
      </c>
      <c r="X309" s="5">
        <f>+'MBI DIRECTORIO'!X309</f>
        <v>0</v>
      </c>
      <c r="Y309" s="5">
        <f>+'MBI DIRECTORIO'!Y309</f>
        <v>2739.0124384445239</v>
      </c>
      <c r="Z309" s="5">
        <f>+'MBI DIRECTORIO'!Z309</f>
        <v>1427.6122016340739</v>
      </c>
      <c r="AA309" s="5">
        <f>+'MBI DIRECTORIO'!AA309</f>
        <v>0</v>
      </c>
      <c r="AB309" s="5" t="str">
        <f>+'MBI DIRECTORIO'!AG309</f>
        <v>GUANGZHOU CHAOSHENG TRADING CO., LTD.</v>
      </c>
      <c r="AD309" t="str">
        <f t="shared" si="6"/>
        <v>INSERT INTO TABLA_PRESUPUESTO_COMERCIAL VALUES ('VSR','80225-C','14004880-20',2022,'Marzo',880,'USD',22880,16347.976516,0,0,0,380.08306,345.942029,462.318841,44.2657,78.790607,0,0,0,0,0,0,0,2739.012438,1427.612202,0);</v>
      </c>
    </row>
    <row r="310" spans="1:30" x14ac:dyDescent="0.2">
      <c r="A310" t="str">
        <f>+'MBI DIRECTORIO'!A310</f>
        <v>VSR</v>
      </c>
      <c r="B310" t="str">
        <f>+'MBI DIRECTORIO'!B310</f>
        <v>80225-C</v>
      </c>
      <c r="C310" t="str">
        <f>+'MBI DIRECTORIO'!C310</f>
        <v>14004881-20</v>
      </c>
      <c r="D310">
        <f>+'MBI DIRECTORIO'!D310</f>
        <v>2022</v>
      </c>
      <c r="E310" t="str">
        <f>+'MBI DIRECTORIO'!E310</f>
        <v>Marzo</v>
      </c>
      <c r="F310" s="5">
        <f>+'MBI DIRECTORIO'!F310</f>
        <v>165</v>
      </c>
      <c r="G310" t="str">
        <f>+'MBI DIRECTORIO'!G310</f>
        <v>USD</v>
      </c>
      <c r="H310" s="5">
        <f>+'MBI DIRECTORIO'!H310</f>
        <v>4290</v>
      </c>
      <c r="I310" s="5">
        <f>+'MBI DIRECTORIO'!I310</f>
        <v>3183.4845370089461</v>
      </c>
      <c r="J310" s="5">
        <f>+'MBI DIRECTORIO'!J310</f>
        <v>0</v>
      </c>
      <c r="K310" s="5">
        <f>+'MBI DIRECTORIO'!K310</f>
        <v>0</v>
      </c>
      <c r="L310" s="5">
        <f>+'MBI DIRECTORIO'!L310</f>
        <v>0</v>
      </c>
      <c r="M310" s="5">
        <f>+'MBI DIRECTORIO'!M310</f>
        <v>71.265573770491798</v>
      </c>
      <c r="N310" s="5">
        <f>+'MBI DIRECTORIO'!N310</f>
        <v>64.864130434782595</v>
      </c>
      <c r="O310" s="5">
        <f>+'MBI DIRECTORIO'!O310</f>
        <v>86.684782608695642</v>
      </c>
      <c r="P310" s="5">
        <f>+'MBI DIRECTORIO'!P310</f>
        <v>8.2998188405797109</v>
      </c>
      <c r="Q310" s="5">
        <f>+'MBI DIRECTORIO'!Q310</f>
        <v>14.773238747409557</v>
      </c>
      <c r="R310" s="5">
        <f>+'MBI DIRECTORIO'!R310</f>
        <v>0</v>
      </c>
      <c r="S310" s="5">
        <f>+'MBI DIRECTORIO'!S310</f>
        <v>0</v>
      </c>
      <c r="T310" s="5">
        <f>+'MBI DIRECTORIO'!T310</f>
        <v>0</v>
      </c>
      <c r="U310" s="5">
        <f>+'MBI DIRECTORIO'!U310</f>
        <v>0</v>
      </c>
      <c r="V310" s="5">
        <f>+'MBI DIRECTORIO'!V310</f>
        <v>0</v>
      </c>
      <c r="W310" s="5">
        <f>+'MBI DIRECTORIO'!W310</f>
        <v>0</v>
      </c>
      <c r="X310" s="5">
        <f>+'MBI DIRECTORIO'!X310</f>
        <v>0</v>
      </c>
      <c r="Y310" s="5">
        <f>+'MBI DIRECTORIO'!Y310</f>
        <v>513.56483220834809</v>
      </c>
      <c r="Z310" s="5">
        <f>+'MBI DIRECTORIO'!Z310</f>
        <v>267.67728780638885</v>
      </c>
      <c r="AA310" s="5">
        <f>+'MBI DIRECTORIO'!AA310</f>
        <v>0</v>
      </c>
      <c r="AB310" s="5" t="str">
        <f>+'MBI DIRECTORIO'!AG310</f>
        <v>GUANGZHOU CHAOSHENG TRADING CO., LTD.</v>
      </c>
      <c r="AD310" t="str">
        <f t="shared" si="6"/>
        <v>INSERT INTO TABLA_PRESUPUESTO_COMERCIAL VALUES ('VSR','80225-C','14004881-20',2022,'Marzo',165,'USD',4290,3183.484537,0,0,0,71.265574,64.86413,86.684783,8.299819,14.773239,0,0,0,0,0,0,0,513.564832,267.677288,0);</v>
      </c>
    </row>
    <row r="311" spans="1:30" x14ac:dyDescent="0.2">
      <c r="A311" t="str">
        <f>+'MBI DIRECTORIO'!A311</f>
        <v>VIA</v>
      </c>
      <c r="B311" t="str">
        <f>+'MBI DIRECTORIO'!B311</f>
        <v>80046-C</v>
      </c>
      <c r="C311" t="str">
        <f>+'MBI DIRECTORIO'!C311</f>
        <v>14003963-19</v>
      </c>
      <c r="D311">
        <f>+'MBI DIRECTORIO'!D311</f>
        <v>2022</v>
      </c>
      <c r="E311" t="str">
        <f>+'MBI DIRECTORIO'!E311</f>
        <v>Marzo</v>
      </c>
      <c r="F311" s="5">
        <f>+'MBI DIRECTORIO'!F311</f>
        <v>90</v>
      </c>
      <c r="G311" t="str">
        <f>+'MBI DIRECTORIO'!G311</f>
        <v>CAD</v>
      </c>
      <c r="H311" s="5">
        <f>+'MBI DIRECTORIO'!H311</f>
        <v>3312</v>
      </c>
      <c r="I311" s="5">
        <f>+'MBI DIRECTORIO'!I311</f>
        <v>2103.0242956016687</v>
      </c>
      <c r="J311" s="5">
        <f>+'MBI DIRECTORIO'!J311</f>
        <v>43.2</v>
      </c>
      <c r="K311" s="5">
        <f>+'MBI DIRECTORIO'!K311</f>
        <v>244.80000000000013</v>
      </c>
      <c r="L311" s="5">
        <f>+'MBI DIRECTORIO'!L311</f>
        <v>47.936700369553975</v>
      </c>
      <c r="M311" s="5">
        <f>+'MBI DIRECTORIO'!M311</f>
        <v>0</v>
      </c>
      <c r="N311" s="5">
        <f>+'MBI DIRECTORIO'!N311</f>
        <v>149.375</v>
      </c>
      <c r="O311" s="5">
        <f>+'MBI DIRECTORIO'!O311</f>
        <v>149.14772727272728</v>
      </c>
      <c r="P311" s="5">
        <f>+'MBI DIRECTORIO'!P311</f>
        <v>6.9602272727272725</v>
      </c>
      <c r="Q311" s="5">
        <f>+'MBI DIRECTORIO'!Q311</f>
        <v>11.405353550447659</v>
      </c>
      <c r="R311" s="5">
        <f>+'MBI DIRECTORIO'!R311</f>
        <v>0</v>
      </c>
      <c r="S311" s="5">
        <f>+'MBI DIRECTORIO'!S311</f>
        <v>0</v>
      </c>
      <c r="T311" s="5">
        <f>+'MBI DIRECTORIO'!T311</f>
        <v>0</v>
      </c>
      <c r="U311" s="5">
        <f>+'MBI DIRECTORIO'!U311</f>
        <v>0</v>
      </c>
      <c r="V311" s="5">
        <f>+'MBI DIRECTORIO'!V311</f>
        <v>0</v>
      </c>
      <c r="W311" s="5">
        <f>+'MBI DIRECTORIO'!W311</f>
        <v>0</v>
      </c>
      <c r="X311" s="5">
        <f>+'MBI DIRECTORIO'!X311</f>
        <v>0</v>
      </c>
      <c r="Y311" s="5">
        <f>+'MBI DIRECTORIO'!Y311</f>
        <v>318.571589899446</v>
      </c>
      <c r="Z311" s="5">
        <f>+'MBI DIRECTORIO'!Z311</f>
        <v>1.6832818035438193</v>
      </c>
      <c r="AA311" s="5">
        <f>+'MBI DIRECTORIO'!AA311</f>
        <v>0</v>
      </c>
      <c r="AB311" s="5" t="str">
        <f>+'MBI DIRECTORIO'!AG311</f>
        <v>Liquor Control Board</v>
      </c>
      <c r="AD311" t="str">
        <f t="shared" si="6"/>
        <v>INSERT INTO TABLA_PRESUPUESTO_COMERCIAL VALUES ('VIA','80046-C','14003963-19',2022,'Marzo',90,'CAD',3312,2103.024296,43.2,244.8,47.9367,0,149.375,149.147727,6.960227,11.405354,0,0,0,0,0,0,0,318.57159,1.683282,0);</v>
      </c>
    </row>
    <row r="312" spans="1:30" x14ac:dyDescent="0.2">
      <c r="A312" t="str">
        <f>+'MBI DIRECTORIO'!A312</f>
        <v>VIA</v>
      </c>
      <c r="B312" t="str">
        <f>+'MBI DIRECTORIO'!B312</f>
        <v>80046-C</v>
      </c>
      <c r="C312" t="str">
        <f>+'MBI DIRECTORIO'!C312</f>
        <v>14004785-20</v>
      </c>
      <c r="D312">
        <f>+'MBI DIRECTORIO'!D312</f>
        <v>2022</v>
      </c>
      <c r="E312" t="str">
        <f>+'MBI DIRECTORIO'!E312</f>
        <v>Marzo</v>
      </c>
      <c r="F312" s="5">
        <f>+'MBI DIRECTORIO'!F312</f>
        <v>45</v>
      </c>
      <c r="G312" t="str">
        <f>+'MBI DIRECTORIO'!G312</f>
        <v>CAD</v>
      </c>
      <c r="H312" s="5">
        <f>+'MBI DIRECTORIO'!H312</f>
        <v>1530</v>
      </c>
      <c r="I312" s="5">
        <f>+'MBI DIRECTORIO'!I312</f>
        <v>678.53233650086713</v>
      </c>
      <c r="J312" s="5">
        <f>+'MBI DIRECTORIO'!J312</f>
        <v>21.599999999999994</v>
      </c>
      <c r="K312" s="5">
        <f>+'MBI DIRECTORIO'!K312</f>
        <v>122.39999999999996</v>
      </c>
      <c r="L312" s="5">
        <f>+'MBI DIRECTORIO'!L312</f>
        <v>23.968350184776988</v>
      </c>
      <c r="M312" s="5">
        <f>+'MBI DIRECTORIO'!M312</f>
        <v>0</v>
      </c>
      <c r="N312" s="5">
        <f>+'MBI DIRECTORIO'!N312</f>
        <v>74.6875</v>
      </c>
      <c r="O312" s="5">
        <f>+'MBI DIRECTORIO'!O312</f>
        <v>74.57386363636364</v>
      </c>
      <c r="P312" s="5">
        <f>+'MBI DIRECTORIO'!P312</f>
        <v>3.4801136363636362</v>
      </c>
      <c r="Q312" s="5">
        <f>+'MBI DIRECTORIO'!Q312</f>
        <v>5.2687774553698423</v>
      </c>
      <c r="R312" s="5">
        <f>+'MBI DIRECTORIO'!R312</f>
        <v>0</v>
      </c>
      <c r="S312" s="5">
        <f>+'MBI DIRECTORIO'!S312</f>
        <v>0</v>
      </c>
      <c r="T312" s="5">
        <f>+'MBI DIRECTORIO'!T312</f>
        <v>0</v>
      </c>
      <c r="U312" s="5">
        <f>+'MBI DIRECTORIO'!U312</f>
        <v>0</v>
      </c>
      <c r="V312" s="5">
        <f>+'MBI DIRECTORIO'!V312</f>
        <v>0</v>
      </c>
      <c r="W312" s="5">
        <f>+'MBI DIRECTORIO'!W312</f>
        <v>0</v>
      </c>
      <c r="X312" s="5">
        <f>+'MBI DIRECTORIO'!X312</f>
        <v>0</v>
      </c>
      <c r="Y312" s="5">
        <f>+'MBI DIRECTORIO'!Y312</f>
        <v>158.85189562986901</v>
      </c>
      <c r="Z312" s="5">
        <f>+'MBI DIRECTORIO'!Z312</f>
        <v>0.84164090177190964</v>
      </c>
      <c r="AA312" s="5">
        <f>+'MBI DIRECTORIO'!AA312</f>
        <v>0</v>
      </c>
      <c r="AB312" s="5" t="str">
        <f>+'MBI DIRECTORIO'!AG312</f>
        <v>Liquor Control Board</v>
      </c>
      <c r="AD312" t="str">
        <f t="shared" si="6"/>
        <v>INSERT INTO TABLA_PRESUPUESTO_COMERCIAL VALUES ('VIA','80046-C','14004785-20',2022,'Marzo',45,'CAD',1530,678.532337,21.6,122.4,23.96835,0,74.6875,74.573864,3.480114,5.268777,0,0,0,0,0,0,0,158.851896,0.841641,0);</v>
      </c>
    </row>
    <row r="313" spans="1:30" x14ac:dyDescent="0.2">
      <c r="A313" t="str">
        <f>+'MBI DIRECTORIO'!A313</f>
        <v>VIA</v>
      </c>
      <c r="B313" t="str">
        <f>+'MBI DIRECTORIO'!B313</f>
        <v>80128-C</v>
      </c>
      <c r="C313" t="str">
        <f>+'MBI DIRECTORIO'!C313</f>
        <v>14005133-20</v>
      </c>
      <c r="D313">
        <f>+'MBI DIRECTORIO'!D313</f>
        <v>2022</v>
      </c>
      <c r="E313" t="str">
        <f>+'MBI DIRECTORIO'!E313</f>
        <v>Marzo</v>
      </c>
      <c r="F313" s="5">
        <f>+'MBI DIRECTORIO'!F313</f>
        <v>25.2</v>
      </c>
      <c r="G313" t="str">
        <f>+'MBI DIRECTORIO'!G313</f>
        <v>CAD</v>
      </c>
      <c r="H313" s="5">
        <f>+'MBI DIRECTORIO'!H313</f>
        <v>745.92</v>
      </c>
      <c r="I313" s="5">
        <f>+'MBI DIRECTORIO'!I313</f>
        <v>415.8768480385732</v>
      </c>
      <c r="J313" s="5">
        <f>+'MBI DIRECTORIO'!J313</f>
        <v>0</v>
      </c>
      <c r="K313" s="5">
        <f>+'MBI DIRECTORIO'!K313</f>
        <v>60.48</v>
      </c>
      <c r="L313" s="5">
        <f>+'MBI DIRECTORIO'!L313</f>
        <v>13.422276103475111</v>
      </c>
      <c r="M313" s="5">
        <f>+'MBI DIRECTORIO'!M313</f>
        <v>0</v>
      </c>
      <c r="N313" s="5">
        <f>+'MBI DIRECTORIO'!N313</f>
        <v>41.825000000000003</v>
      </c>
      <c r="O313" s="5">
        <f>+'MBI DIRECTORIO'!O313</f>
        <v>41.76136363636364</v>
      </c>
      <c r="P313" s="5">
        <f>+'MBI DIRECTORIO'!P313</f>
        <v>1.9488636363636362</v>
      </c>
      <c r="Q313" s="5">
        <f>+'MBI DIRECTORIO'!Q313</f>
        <v>2.5686839735356028</v>
      </c>
      <c r="R313" s="5">
        <f>+'MBI DIRECTORIO'!R313</f>
        <v>0</v>
      </c>
      <c r="S313" s="5">
        <f>+'MBI DIRECTORIO'!S313</f>
        <v>0</v>
      </c>
      <c r="T313" s="5">
        <f>+'MBI DIRECTORIO'!T313</f>
        <v>0</v>
      </c>
      <c r="U313" s="5">
        <f>+'MBI DIRECTORIO'!U313</f>
        <v>0</v>
      </c>
      <c r="V313" s="5">
        <f>+'MBI DIRECTORIO'!V313</f>
        <v>0</v>
      </c>
      <c r="W313" s="5">
        <f>+'MBI DIRECTORIO'!W313</f>
        <v>0</v>
      </c>
      <c r="X313" s="5">
        <f>+'MBI DIRECTORIO'!X313</f>
        <v>0</v>
      </c>
      <c r="Y313" s="5">
        <f>+'MBI DIRECTORIO'!Y313</f>
        <v>88.575230151255155</v>
      </c>
      <c r="Z313" s="5">
        <f>+'MBI DIRECTORIO'!Z313</f>
        <v>0.47131890499226936</v>
      </c>
      <c r="AA313" s="5">
        <f>+'MBI DIRECTORIO'!AA313</f>
        <v>0</v>
      </c>
      <c r="AB313" s="5" t="str">
        <f>+'MBI DIRECTORIO'!AG313</f>
        <v>BRITISH COLUMBIA LIQUOR DIST. BRANCH C/O THE DELF GROUP</v>
      </c>
      <c r="AD313" t="str">
        <f t="shared" si="6"/>
        <v>INSERT INTO TABLA_PRESUPUESTO_COMERCIAL VALUES ('VIA','80128-C','14005133-20',2022,'Marzo',25.2,'CAD',745.92,415.876848,0,60.48,13.422276,0,41.825,41.761364,1.948864,2.568684,0,0,0,0,0,0,0,88.57523,0.471319,0);</v>
      </c>
    </row>
    <row r="314" spans="1:30" x14ac:dyDescent="0.2">
      <c r="A314" t="str">
        <f>+'MBI DIRECTORIO'!A314</f>
        <v>VIA</v>
      </c>
      <c r="B314" t="str">
        <f>+'MBI DIRECTORIO'!B314</f>
        <v>80128-C</v>
      </c>
      <c r="C314" t="str">
        <f>+'MBI DIRECTORIO'!C314</f>
        <v>14005134-20</v>
      </c>
      <c r="D314">
        <f>+'MBI DIRECTORIO'!D314</f>
        <v>2022</v>
      </c>
      <c r="E314" t="str">
        <f>+'MBI DIRECTORIO'!E314</f>
        <v>Marzo</v>
      </c>
      <c r="F314" s="5">
        <f>+'MBI DIRECTORIO'!F314</f>
        <v>25.2</v>
      </c>
      <c r="G314" t="str">
        <f>+'MBI DIRECTORIO'!G314</f>
        <v>CAD</v>
      </c>
      <c r="H314" s="5">
        <f>+'MBI DIRECTORIO'!H314</f>
        <v>745.92</v>
      </c>
      <c r="I314" s="5">
        <f>+'MBI DIRECTORIO'!I314</f>
        <v>416.01386989107993</v>
      </c>
      <c r="J314" s="5">
        <f>+'MBI DIRECTORIO'!J314</f>
        <v>0</v>
      </c>
      <c r="K314" s="5">
        <f>+'MBI DIRECTORIO'!K314</f>
        <v>60.48</v>
      </c>
      <c r="L314" s="5">
        <f>+'MBI DIRECTORIO'!L314</f>
        <v>13.422276103475111</v>
      </c>
      <c r="M314" s="5">
        <f>+'MBI DIRECTORIO'!M314</f>
        <v>0</v>
      </c>
      <c r="N314" s="5">
        <f>+'MBI DIRECTORIO'!N314</f>
        <v>41.825000000000003</v>
      </c>
      <c r="O314" s="5">
        <f>+'MBI DIRECTORIO'!O314</f>
        <v>41.76136363636364</v>
      </c>
      <c r="P314" s="5">
        <f>+'MBI DIRECTORIO'!P314</f>
        <v>1.9488636363636362</v>
      </c>
      <c r="Q314" s="5">
        <f>+'MBI DIRECTORIO'!Q314</f>
        <v>2.5686839735356028</v>
      </c>
      <c r="R314" s="5">
        <f>+'MBI DIRECTORIO'!R314</f>
        <v>0</v>
      </c>
      <c r="S314" s="5">
        <f>+'MBI DIRECTORIO'!S314</f>
        <v>0</v>
      </c>
      <c r="T314" s="5">
        <f>+'MBI DIRECTORIO'!T314</f>
        <v>0</v>
      </c>
      <c r="U314" s="5">
        <f>+'MBI DIRECTORIO'!U314</f>
        <v>0</v>
      </c>
      <c r="V314" s="5">
        <f>+'MBI DIRECTORIO'!V314</f>
        <v>0</v>
      </c>
      <c r="W314" s="5">
        <f>+'MBI DIRECTORIO'!W314</f>
        <v>0</v>
      </c>
      <c r="X314" s="5">
        <f>+'MBI DIRECTORIO'!X314</f>
        <v>0</v>
      </c>
      <c r="Y314" s="5">
        <f>+'MBI DIRECTORIO'!Y314</f>
        <v>88.575230151255155</v>
      </c>
      <c r="Z314" s="5">
        <f>+'MBI DIRECTORIO'!Z314</f>
        <v>0.47131890499226936</v>
      </c>
      <c r="AA314" s="5">
        <f>+'MBI DIRECTORIO'!AA314</f>
        <v>0</v>
      </c>
      <c r="AB314" s="5" t="str">
        <f>+'MBI DIRECTORIO'!AG314</f>
        <v>BRITISH COLUMBIA LIQUOR DIST. BRANCH C/O THE DELF GROUP</v>
      </c>
      <c r="AD314" t="str">
        <f t="shared" si="6"/>
        <v>INSERT INTO TABLA_PRESUPUESTO_COMERCIAL VALUES ('VIA','80128-C','14005134-20',2022,'Marzo',25.2,'CAD',745.92,416.01387,0,60.48,13.422276,0,41.825,41.761364,1.948864,2.568684,0,0,0,0,0,0,0,88.57523,0.471319,0);</v>
      </c>
    </row>
    <row r="315" spans="1:30" x14ac:dyDescent="0.2">
      <c r="A315" t="str">
        <f>+'MBI DIRECTORIO'!A315</f>
        <v>VSR</v>
      </c>
      <c r="B315" t="str">
        <f>+'MBI DIRECTORIO'!B315</f>
        <v>80209-C</v>
      </c>
      <c r="C315" t="str">
        <f>+'MBI DIRECTORIO'!C315</f>
        <v>14004814-20</v>
      </c>
      <c r="D315">
        <f>+'MBI DIRECTORIO'!D315</f>
        <v>2022</v>
      </c>
      <c r="E315" t="str">
        <f>+'MBI DIRECTORIO'!E315</f>
        <v>Marzo</v>
      </c>
      <c r="F315" s="5">
        <f>+'MBI DIRECTORIO'!F315</f>
        <v>126</v>
      </c>
      <c r="G315" t="str">
        <f>+'MBI DIRECTORIO'!G315</f>
        <v>USD</v>
      </c>
      <c r="H315" s="5">
        <f>+'MBI DIRECTORIO'!H315</f>
        <v>4788</v>
      </c>
      <c r="I315" s="5">
        <f>+'MBI DIRECTORIO'!I315</f>
        <v>2233.950887144767</v>
      </c>
      <c r="J315" s="5">
        <f>+'MBI DIRECTORIO'!J315</f>
        <v>510.3</v>
      </c>
      <c r="K315" s="5">
        <f>+'MBI DIRECTORIO'!K315</f>
        <v>623.70000000000005</v>
      </c>
      <c r="L315" s="5">
        <f>+'MBI DIRECTORIO'!L315</f>
        <v>67.111380517375565</v>
      </c>
      <c r="M315" s="5">
        <f>+'MBI DIRECTORIO'!M315</f>
        <v>0</v>
      </c>
      <c r="N315" s="5">
        <f>+'MBI DIRECTORIO'!N315</f>
        <v>47.152777777777779</v>
      </c>
      <c r="O315" s="5">
        <f>+'MBI DIRECTORIO'!O315</f>
        <v>70.486111111111114</v>
      </c>
      <c r="P315" s="5">
        <f>+'MBI DIRECTORIO'!P315</f>
        <v>1.9849537037037037</v>
      </c>
      <c r="Q315" s="5">
        <f>+'MBI DIRECTORIO'!Q315</f>
        <v>16.488174154451507</v>
      </c>
      <c r="R315" s="5">
        <f>+'MBI DIRECTORIO'!R315</f>
        <v>0</v>
      </c>
      <c r="S315" s="5">
        <f>+'MBI DIRECTORIO'!S315</f>
        <v>0</v>
      </c>
      <c r="T315" s="5">
        <f>+'MBI DIRECTORIO'!T315</f>
        <v>0</v>
      </c>
      <c r="U315" s="5">
        <f>+'MBI DIRECTORIO'!U315</f>
        <v>0</v>
      </c>
      <c r="V315" s="5">
        <f>+'MBI DIRECTORIO'!V315</f>
        <v>0</v>
      </c>
      <c r="W315" s="5">
        <f>+'MBI DIRECTORIO'!W315</f>
        <v>0</v>
      </c>
      <c r="X315" s="5">
        <f>+'MBI DIRECTORIO'!X315</f>
        <v>0</v>
      </c>
      <c r="Y315" s="5">
        <f>+'MBI DIRECTORIO'!Y315</f>
        <v>138.46861127200546</v>
      </c>
      <c r="Z315" s="5">
        <f>+'MBI DIRECTORIO'!Z315</f>
        <v>2.3565945249613471</v>
      </c>
      <c r="AA315" s="5">
        <f>+'MBI DIRECTORIO'!AA315</f>
        <v>0</v>
      </c>
      <c r="AB315" s="5" t="str">
        <f>+'MBI DIRECTORIO'!AG315</f>
        <v>Total Beverage Solution</v>
      </c>
      <c r="AD315" t="str">
        <f t="shared" si="6"/>
        <v>INSERT INTO TABLA_PRESUPUESTO_COMERCIAL VALUES ('VSR','80209-C','14004814-20',2022,'Marzo',126,'USD',4788,2233.950887,510.3,623.7,67.111381,0,47.152778,70.486111,1.984954,16.488174,0,0,0,0,0,0,0,138.468611,2.356595,0);</v>
      </c>
    </row>
    <row r="316" spans="1:30" x14ac:dyDescent="0.2">
      <c r="A316" t="str">
        <f>+'MBI DIRECTORIO'!A316</f>
        <v>VSR</v>
      </c>
      <c r="B316" t="str">
        <f>+'MBI DIRECTORIO'!B316</f>
        <v>80209-C</v>
      </c>
      <c r="C316" t="str">
        <f>+'MBI DIRECTORIO'!C316</f>
        <v>14004947-19</v>
      </c>
      <c r="D316">
        <f>+'MBI DIRECTORIO'!D316</f>
        <v>2022</v>
      </c>
      <c r="E316" t="str">
        <f>+'MBI DIRECTORIO'!E316</f>
        <v>Marzo</v>
      </c>
      <c r="F316" s="5">
        <f>+'MBI DIRECTORIO'!F316</f>
        <v>63</v>
      </c>
      <c r="G316" t="str">
        <f>+'MBI DIRECTORIO'!G316</f>
        <v>USD</v>
      </c>
      <c r="H316" s="5">
        <f>+'MBI DIRECTORIO'!H316</f>
        <v>2394</v>
      </c>
      <c r="I316" s="5">
        <f>+'MBI DIRECTORIO'!I316</f>
        <v>1180.569134998284</v>
      </c>
      <c r="J316" s="5">
        <f>+'MBI DIRECTORIO'!J316</f>
        <v>226.8</v>
      </c>
      <c r="K316" s="5">
        <f>+'MBI DIRECTORIO'!K316</f>
        <v>277.20000000000005</v>
      </c>
      <c r="L316" s="5">
        <f>+'MBI DIRECTORIO'!L316</f>
        <v>33.555690258687783</v>
      </c>
      <c r="M316" s="5">
        <f>+'MBI DIRECTORIO'!M316</f>
        <v>0</v>
      </c>
      <c r="N316" s="5">
        <f>+'MBI DIRECTORIO'!N316</f>
        <v>23.576388888888889</v>
      </c>
      <c r="O316" s="5">
        <f>+'MBI DIRECTORIO'!O316</f>
        <v>35.243055555555557</v>
      </c>
      <c r="P316" s="5">
        <f>+'MBI DIRECTORIO'!P316</f>
        <v>0.99247685185185186</v>
      </c>
      <c r="Q316" s="5">
        <f>+'MBI DIRECTORIO'!Q316</f>
        <v>8.2440870772257533</v>
      </c>
      <c r="R316" s="5">
        <f>+'MBI DIRECTORIO'!R316</f>
        <v>0</v>
      </c>
      <c r="S316" s="5">
        <f>+'MBI DIRECTORIO'!S316</f>
        <v>0</v>
      </c>
      <c r="T316" s="5">
        <f>+'MBI DIRECTORIO'!T316</f>
        <v>0</v>
      </c>
      <c r="U316" s="5">
        <f>+'MBI DIRECTORIO'!U316</f>
        <v>0</v>
      </c>
      <c r="V316" s="5">
        <f>+'MBI DIRECTORIO'!V316</f>
        <v>0</v>
      </c>
      <c r="W316" s="5">
        <f>+'MBI DIRECTORIO'!W316</f>
        <v>0</v>
      </c>
      <c r="X316" s="5">
        <f>+'MBI DIRECTORIO'!X316</f>
        <v>0</v>
      </c>
      <c r="Y316" s="5">
        <f>+'MBI DIRECTORIO'!Y316</f>
        <v>69.23430563600273</v>
      </c>
      <c r="Z316" s="5">
        <f>+'MBI DIRECTORIO'!Z316</f>
        <v>1.1782972624806736</v>
      </c>
      <c r="AA316" s="5">
        <f>+'MBI DIRECTORIO'!AA316</f>
        <v>0</v>
      </c>
      <c r="AB316" s="5" t="str">
        <f>+'MBI DIRECTORIO'!AG316</f>
        <v>Total Beverage Solution</v>
      </c>
      <c r="AD316" t="str">
        <f t="shared" si="6"/>
        <v>INSERT INTO TABLA_PRESUPUESTO_COMERCIAL VALUES ('VSR','80209-C','14004947-19',2022,'Marzo',63,'USD',2394,1180.569135,226.8,277.2,33.55569,0,23.576389,35.243056,0.992477,8.244087,0,0,0,0,0,0,0,69.234306,1.178297,0);</v>
      </c>
    </row>
    <row r="317" spans="1:30" x14ac:dyDescent="0.2">
      <c r="A317" t="str">
        <f>+'MBI DIRECTORIO'!A317</f>
        <v>VSR</v>
      </c>
      <c r="B317" t="str">
        <f>+'MBI DIRECTORIO'!B317</f>
        <v>80209-C</v>
      </c>
      <c r="C317" t="str">
        <f>+'MBI DIRECTORIO'!C317</f>
        <v>14004841-20</v>
      </c>
      <c r="D317">
        <f>+'MBI DIRECTORIO'!D317</f>
        <v>2022</v>
      </c>
      <c r="E317" t="str">
        <f>+'MBI DIRECTORIO'!E317</f>
        <v>Marzo</v>
      </c>
      <c r="F317" s="5">
        <f>+'MBI DIRECTORIO'!F317</f>
        <v>63</v>
      </c>
      <c r="G317" t="str">
        <f>+'MBI DIRECTORIO'!G317</f>
        <v>USD</v>
      </c>
      <c r="H317" s="5">
        <f>+'MBI DIRECTORIO'!H317</f>
        <v>2394</v>
      </c>
      <c r="I317" s="5">
        <f>+'MBI DIRECTORIO'!I317</f>
        <v>1076.2900596277</v>
      </c>
      <c r="J317" s="5">
        <f>+'MBI DIRECTORIO'!J317</f>
        <v>255.15</v>
      </c>
      <c r="K317" s="5">
        <f>+'MBI DIRECTORIO'!K317</f>
        <v>311.85000000000002</v>
      </c>
      <c r="L317" s="5">
        <f>+'MBI DIRECTORIO'!L317</f>
        <v>33.555690258687783</v>
      </c>
      <c r="M317" s="5">
        <f>+'MBI DIRECTORIO'!M317</f>
        <v>0</v>
      </c>
      <c r="N317" s="5">
        <f>+'MBI DIRECTORIO'!N317</f>
        <v>23.576388888888889</v>
      </c>
      <c r="O317" s="5">
        <f>+'MBI DIRECTORIO'!O317</f>
        <v>35.243055555555557</v>
      </c>
      <c r="P317" s="5">
        <f>+'MBI DIRECTORIO'!P317</f>
        <v>0.99247685185185186</v>
      </c>
      <c r="Q317" s="5">
        <f>+'MBI DIRECTORIO'!Q317</f>
        <v>8.2440870772257533</v>
      </c>
      <c r="R317" s="5">
        <f>+'MBI DIRECTORIO'!R317</f>
        <v>0</v>
      </c>
      <c r="S317" s="5">
        <f>+'MBI DIRECTORIO'!S317</f>
        <v>0</v>
      </c>
      <c r="T317" s="5">
        <f>+'MBI DIRECTORIO'!T317</f>
        <v>0</v>
      </c>
      <c r="U317" s="5">
        <f>+'MBI DIRECTORIO'!U317</f>
        <v>0</v>
      </c>
      <c r="V317" s="5">
        <f>+'MBI DIRECTORIO'!V317</f>
        <v>0</v>
      </c>
      <c r="W317" s="5">
        <f>+'MBI DIRECTORIO'!W317</f>
        <v>0</v>
      </c>
      <c r="X317" s="5">
        <f>+'MBI DIRECTORIO'!X317</f>
        <v>0</v>
      </c>
      <c r="Y317" s="5">
        <f>+'MBI DIRECTORIO'!Y317</f>
        <v>69.23430563600273</v>
      </c>
      <c r="Z317" s="5">
        <f>+'MBI DIRECTORIO'!Z317</f>
        <v>1.1782972624806736</v>
      </c>
      <c r="AA317" s="5">
        <f>+'MBI DIRECTORIO'!AA317</f>
        <v>0</v>
      </c>
      <c r="AB317" s="5" t="str">
        <f>+'MBI DIRECTORIO'!AG317</f>
        <v>Total Beverage Solution</v>
      </c>
      <c r="AD317" t="str">
        <f t="shared" si="6"/>
        <v>INSERT INTO TABLA_PRESUPUESTO_COMERCIAL VALUES ('VSR','80209-C','14004841-20',2022,'Marzo',63,'USD',2394,1076.29006,255.15,311.85,33.55569,0,23.576389,35.243056,0.992477,8.244087,0,0,0,0,0,0,0,69.234306,1.178297,0);</v>
      </c>
    </row>
    <row r="318" spans="1:30" x14ac:dyDescent="0.2">
      <c r="A318" t="str">
        <f>+'MBI DIRECTORIO'!A318</f>
        <v>VSR</v>
      </c>
      <c r="B318" t="str">
        <f>+'MBI DIRECTORIO'!B318</f>
        <v>80209-C</v>
      </c>
      <c r="C318" t="str">
        <f>+'MBI DIRECTORIO'!C318</f>
        <v>14005103-20</v>
      </c>
      <c r="D318">
        <f>+'MBI DIRECTORIO'!D318</f>
        <v>2022</v>
      </c>
      <c r="E318" t="str">
        <f>+'MBI DIRECTORIO'!E318</f>
        <v>Marzo</v>
      </c>
      <c r="F318" s="5">
        <f>+'MBI DIRECTORIO'!F318</f>
        <v>94.5</v>
      </c>
      <c r="G318" t="str">
        <f>+'MBI DIRECTORIO'!G318</f>
        <v>USD</v>
      </c>
      <c r="H318" s="5">
        <f>+'MBI DIRECTORIO'!H318</f>
        <v>3969</v>
      </c>
      <c r="I318" s="5">
        <f>+'MBI DIRECTORIO'!I318</f>
        <v>1559.5381801446492</v>
      </c>
      <c r="J318" s="5">
        <f>+'MBI DIRECTORIO'!J318</f>
        <v>382.72500000000002</v>
      </c>
      <c r="K318" s="5">
        <f>+'MBI DIRECTORIO'!K318</f>
        <v>467.77500000000003</v>
      </c>
      <c r="L318" s="5">
        <f>+'MBI DIRECTORIO'!L318</f>
        <v>50.33353538803167</v>
      </c>
      <c r="M318" s="5">
        <f>+'MBI DIRECTORIO'!M318</f>
        <v>0</v>
      </c>
      <c r="N318" s="5">
        <f>+'MBI DIRECTORIO'!N318</f>
        <v>35.364583333333336</v>
      </c>
      <c r="O318" s="5">
        <f>+'MBI DIRECTORIO'!O318</f>
        <v>52.864583333333336</v>
      </c>
      <c r="P318" s="5">
        <f>+'MBI DIRECTORIO'!P318</f>
        <v>1.4887152777777777</v>
      </c>
      <c r="Q318" s="5">
        <f>+'MBI DIRECTORIO'!Q318</f>
        <v>13.667828575400591</v>
      </c>
      <c r="R318" s="5">
        <f>+'MBI DIRECTORIO'!R318</f>
        <v>0</v>
      </c>
      <c r="S318" s="5">
        <f>+'MBI DIRECTORIO'!S318</f>
        <v>0</v>
      </c>
      <c r="T318" s="5">
        <f>+'MBI DIRECTORIO'!T318</f>
        <v>0</v>
      </c>
      <c r="U318" s="5">
        <f>+'MBI DIRECTORIO'!U318</f>
        <v>0</v>
      </c>
      <c r="V318" s="5">
        <f>+'MBI DIRECTORIO'!V318</f>
        <v>0</v>
      </c>
      <c r="W318" s="5">
        <f>+'MBI DIRECTORIO'!W318</f>
        <v>0</v>
      </c>
      <c r="X318" s="5">
        <f>+'MBI DIRECTORIO'!X318</f>
        <v>0</v>
      </c>
      <c r="Y318" s="5">
        <f>+'MBI DIRECTORIO'!Y318</f>
        <v>105.15315641356604</v>
      </c>
      <c r="Z318" s="5">
        <f>+'MBI DIRECTORIO'!Z318</f>
        <v>1.7674458937210102</v>
      </c>
      <c r="AA318" s="5">
        <f>+'MBI DIRECTORIO'!AA318</f>
        <v>0</v>
      </c>
      <c r="AB318" s="5" t="str">
        <f>+'MBI DIRECTORIO'!AG318</f>
        <v>Total Beverage Solution</v>
      </c>
      <c r="AD318" t="str">
        <f t="shared" si="6"/>
        <v>INSERT INTO TABLA_PRESUPUESTO_COMERCIAL VALUES ('VSR','80209-C','14005103-20',2022,'Marzo',94.5,'USD',3969,1559.53818,382.725,467.775,50.333535,0,35.364583,52.864583,1.488715,13.667829,0,0,0,0,0,0,0,105.153156,1.767446,0);</v>
      </c>
    </row>
    <row r="319" spans="1:30" x14ac:dyDescent="0.2">
      <c r="A319" t="str">
        <f>+'MBI DIRECTORIO'!A319</f>
        <v>VSR</v>
      </c>
      <c r="B319" t="str">
        <f>+'MBI DIRECTORIO'!B319</f>
        <v>80209-C</v>
      </c>
      <c r="C319" t="str">
        <f>+'MBI DIRECTORIO'!C319</f>
        <v>14005049-20</v>
      </c>
      <c r="D319">
        <f>+'MBI DIRECTORIO'!D319</f>
        <v>2022</v>
      </c>
      <c r="E319" t="str">
        <f>+'MBI DIRECTORIO'!E319</f>
        <v>Marzo</v>
      </c>
      <c r="F319" s="5">
        <f>+'MBI DIRECTORIO'!F319</f>
        <v>63</v>
      </c>
      <c r="G319" t="str">
        <f>+'MBI DIRECTORIO'!G319</f>
        <v>USD</v>
      </c>
      <c r="H319" s="5">
        <f>+'MBI DIRECTORIO'!H319</f>
        <v>2646</v>
      </c>
      <c r="I319" s="5">
        <f>+'MBI DIRECTORIO'!I319</f>
        <v>951.54979628745423</v>
      </c>
      <c r="J319" s="5">
        <f>+'MBI DIRECTORIO'!J319</f>
        <v>226.8</v>
      </c>
      <c r="K319" s="5">
        <f>+'MBI DIRECTORIO'!K319</f>
        <v>277.20000000000005</v>
      </c>
      <c r="L319" s="5">
        <f>+'MBI DIRECTORIO'!L319</f>
        <v>33.555690258687783</v>
      </c>
      <c r="M319" s="5">
        <f>+'MBI DIRECTORIO'!M319</f>
        <v>0</v>
      </c>
      <c r="N319" s="5">
        <f>+'MBI DIRECTORIO'!N319</f>
        <v>23.576388888888889</v>
      </c>
      <c r="O319" s="5">
        <f>+'MBI DIRECTORIO'!O319</f>
        <v>35.243055555555557</v>
      </c>
      <c r="P319" s="5">
        <f>+'MBI DIRECTORIO'!P319</f>
        <v>0.99247685185185186</v>
      </c>
      <c r="Q319" s="5">
        <f>+'MBI DIRECTORIO'!Q319</f>
        <v>9.1118857169337275</v>
      </c>
      <c r="R319" s="5">
        <f>+'MBI DIRECTORIO'!R319</f>
        <v>0</v>
      </c>
      <c r="S319" s="5">
        <f>+'MBI DIRECTORIO'!S319</f>
        <v>0</v>
      </c>
      <c r="T319" s="5">
        <f>+'MBI DIRECTORIO'!T319</f>
        <v>0</v>
      </c>
      <c r="U319" s="5">
        <f>+'MBI DIRECTORIO'!U319</f>
        <v>0</v>
      </c>
      <c r="V319" s="5">
        <f>+'MBI DIRECTORIO'!V319</f>
        <v>0</v>
      </c>
      <c r="W319" s="5">
        <f>+'MBI DIRECTORIO'!W319</f>
        <v>0</v>
      </c>
      <c r="X319" s="5">
        <f>+'MBI DIRECTORIO'!X319</f>
        <v>0</v>
      </c>
      <c r="Y319" s="5">
        <f>+'MBI DIRECTORIO'!Y319</f>
        <v>70.102104275710701</v>
      </c>
      <c r="Z319" s="5">
        <f>+'MBI DIRECTORIO'!Z319</f>
        <v>1.1782972624806736</v>
      </c>
      <c r="AA319" s="5">
        <f>+'MBI DIRECTORIO'!AA319</f>
        <v>0</v>
      </c>
      <c r="AB319" s="5" t="str">
        <f>+'MBI DIRECTORIO'!AG319</f>
        <v>Total Beverage Solution</v>
      </c>
      <c r="AD319" t="str">
        <f t="shared" si="6"/>
        <v>INSERT INTO TABLA_PRESUPUESTO_COMERCIAL VALUES ('VSR','80209-C','14005049-20',2022,'Marzo',63,'USD',2646,951.549796,226.8,277.2,33.55569,0,23.576389,35.243056,0.992477,9.111886,0,0,0,0,0,0,0,70.102104,1.178297,0);</v>
      </c>
    </row>
    <row r="320" spans="1:30" x14ac:dyDescent="0.2">
      <c r="A320" t="str">
        <f>+'MBI DIRECTORIO'!A320</f>
        <v>VSR</v>
      </c>
      <c r="B320" t="str">
        <f>+'MBI DIRECTORIO'!B320</f>
        <v>80209-C</v>
      </c>
      <c r="C320" t="str">
        <f>+'MBI DIRECTORIO'!C320</f>
        <v>14005104-20</v>
      </c>
      <c r="D320">
        <f>+'MBI DIRECTORIO'!D320</f>
        <v>2022</v>
      </c>
      <c r="E320" t="str">
        <f>+'MBI DIRECTORIO'!E320</f>
        <v>Marzo</v>
      </c>
      <c r="F320" s="5">
        <f>+'MBI DIRECTORIO'!F320</f>
        <v>59.4</v>
      </c>
      <c r="G320" t="str">
        <f>+'MBI DIRECTORIO'!G320</f>
        <v>USD</v>
      </c>
      <c r="H320" s="5">
        <f>+'MBI DIRECTORIO'!H320</f>
        <v>2494.7999999999997</v>
      </c>
      <c r="I320" s="5">
        <f>+'MBI DIRECTORIO'!I320</f>
        <v>803.05325876515485</v>
      </c>
      <c r="J320" s="5">
        <f>+'MBI DIRECTORIO'!J320</f>
        <v>240.57000000000002</v>
      </c>
      <c r="K320" s="5">
        <f>+'MBI DIRECTORIO'!K320</f>
        <v>294.03000000000003</v>
      </c>
      <c r="L320" s="5">
        <f>+'MBI DIRECTORIO'!L320</f>
        <v>31.63822224390562</v>
      </c>
      <c r="M320" s="5">
        <f>+'MBI DIRECTORIO'!M320</f>
        <v>0</v>
      </c>
      <c r="N320" s="5">
        <f>+'MBI DIRECTORIO'!N320</f>
        <v>22.229166666666668</v>
      </c>
      <c r="O320" s="5">
        <f>+'MBI DIRECTORIO'!O320</f>
        <v>33.229166666666664</v>
      </c>
      <c r="P320" s="5">
        <f>+'MBI DIRECTORIO'!P320</f>
        <v>0.93576388888888884</v>
      </c>
      <c r="Q320" s="5">
        <f>+'MBI DIRECTORIO'!Q320</f>
        <v>8.5912065331089416</v>
      </c>
      <c r="R320" s="5">
        <f>+'MBI DIRECTORIO'!R320</f>
        <v>0</v>
      </c>
      <c r="S320" s="5">
        <f>+'MBI DIRECTORIO'!S320</f>
        <v>0</v>
      </c>
      <c r="T320" s="5">
        <f>+'MBI DIRECTORIO'!T320</f>
        <v>0</v>
      </c>
      <c r="U320" s="5">
        <f>+'MBI DIRECTORIO'!U320</f>
        <v>0</v>
      </c>
      <c r="V320" s="5">
        <f>+'MBI DIRECTORIO'!V320</f>
        <v>0</v>
      </c>
      <c r="W320" s="5">
        <f>+'MBI DIRECTORIO'!W320</f>
        <v>0</v>
      </c>
      <c r="X320" s="5">
        <f>+'MBI DIRECTORIO'!X320</f>
        <v>0</v>
      </c>
      <c r="Y320" s="5">
        <f>+'MBI DIRECTORIO'!Y320</f>
        <v>66.096269745670071</v>
      </c>
      <c r="Z320" s="5">
        <f>+'MBI DIRECTORIO'!Z320</f>
        <v>1.1109659903389206</v>
      </c>
      <c r="AA320" s="5">
        <f>+'MBI DIRECTORIO'!AA320</f>
        <v>0</v>
      </c>
      <c r="AB320" s="5" t="str">
        <f>+'MBI DIRECTORIO'!AG320</f>
        <v>Total Beverage Solution</v>
      </c>
      <c r="AD320" t="str">
        <f t="shared" si="6"/>
        <v>INSERT INTO TABLA_PRESUPUESTO_COMERCIAL VALUES ('VSR','80209-C','14005104-20',2022,'Marzo',59.4,'USD',2494.8,803.053259,240.57,294.03,31.638222,0,22.229167,33.229167,0.935764,8.591207,0,0,0,0,0,0,0,66.09627,1.110966,0);</v>
      </c>
    </row>
    <row r="321" spans="1:30" x14ac:dyDescent="0.2">
      <c r="A321" t="str">
        <f>+'MBI DIRECTORIO'!A321</f>
        <v>VSR</v>
      </c>
      <c r="B321" t="str">
        <f>+'MBI DIRECTORIO'!B321</f>
        <v>80209-C</v>
      </c>
      <c r="C321" t="str">
        <f>+'MBI DIRECTORIO'!C321</f>
        <v>14005105-20</v>
      </c>
      <c r="D321">
        <f>+'MBI DIRECTORIO'!D321</f>
        <v>2022</v>
      </c>
      <c r="E321" t="str">
        <f>+'MBI DIRECTORIO'!E321</f>
        <v>Marzo</v>
      </c>
      <c r="F321" s="5">
        <f>+'MBI DIRECTORIO'!F321</f>
        <v>63</v>
      </c>
      <c r="G321" t="str">
        <f>+'MBI DIRECTORIO'!G321</f>
        <v>USD</v>
      </c>
      <c r="H321" s="5">
        <f>+'MBI DIRECTORIO'!H321</f>
        <v>2646</v>
      </c>
      <c r="I321" s="5">
        <f>+'MBI DIRECTORIO'!I321</f>
        <v>1040.0346747276999</v>
      </c>
      <c r="J321" s="5">
        <f>+'MBI DIRECTORIO'!J321</f>
        <v>255.15</v>
      </c>
      <c r="K321" s="5">
        <f>+'MBI DIRECTORIO'!K321</f>
        <v>311.85000000000002</v>
      </c>
      <c r="L321" s="5">
        <f>+'MBI DIRECTORIO'!L321</f>
        <v>33.555690258687783</v>
      </c>
      <c r="M321" s="5">
        <f>+'MBI DIRECTORIO'!M321</f>
        <v>0</v>
      </c>
      <c r="N321" s="5">
        <f>+'MBI DIRECTORIO'!N321</f>
        <v>23.576388888888889</v>
      </c>
      <c r="O321" s="5">
        <f>+'MBI DIRECTORIO'!O321</f>
        <v>35.243055555555557</v>
      </c>
      <c r="P321" s="5">
        <f>+'MBI DIRECTORIO'!P321</f>
        <v>0.99247685185185186</v>
      </c>
      <c r="Q321" s="5">
        <f>+'MBI DIRECTORIO'!Q321</f>
        <v>9.1118857169337275</v>
      </c>
      <c r="R321" s="5">
        <f>+'MBI DIRECTORIO'!R321</f>
        <v>0</v>
      </c>
      <c r="S321" s="5">
        <f>+'MBI DIRECTORIO'!S321</f>
        <v>0</v>
      </c>
      <c r="T321" s="5">
        <f>+'MBI DIRECTORIO'!T321</f>
        <v>0</v>
      </c>
      <c r="U321" s="5">
        <f>+'MBI DIRECTORIO'!U321</f>
        <v>0</v>
      </c>
      <c r="V321" s="5">
        <f>+'MBI DIRECTORIO'!V321</f>
        <v>0</v>
      </c>
      <c r="W321" s="5">
        <f>+'MBI DIRECTORIO'!W321</f>
        <v>0</v>
      </c>
      <c r="X321" s="5">
        <f>+'MBI DIRECTORIO'!X321</f>
        <v>0</v>
      </c>
      <c r="Y321" s="5">
        <f>+'MBI DIRECTORIO'!Y321</f>
        <v>70.102104275710701</v>
      </c>
      <c r="Z321" s="5">
        <f>+'MBI DIRECTORIO'!Z321</f>
        <v>1.1782972624806736</v>
      </c>
      <c r="AA321" s="5">
        <f>+'MBI DIRECTORIO'!AA321</f>
        <v>0</v>
      </c>
      <c r="AB321" s="5" t="str">
        <f>+'MBI DIRECTORIO'!AG321</f>
        <v>Total Beverage Solution</v>
      </c>
      <c r="AD321" t="str">
        <f t="shared" si="6"/>
        <v>INSERT INTO TABLA_PRESUPUESTO_COMERCIAL VALUES ('VSR','80209-C','14005105-20',2022,'Marzo',63,'USD',2646,1040.034675,255.15,311.85,33.55569,0,23.576389,35.243056,0.992477,9.111886,0,0,0,0,0,0,0,70.102104,1.178297,0);</v>
      </c>
    </row>
    <row r="322" spans="1:30" x14ac:dyDescent="0.2">
      <c r="A322" t="str">
        <f>+'MBI DIRECTORIO'!A322</f>
        <v>VSR</v>
      </c>
      <c r="B322" t="str">
        <f>+'MBI DIRECTORIO'!B322</f>
        <v>80145-C</v>
      </c>
      <c r="C322" t="str">
        <f>+'MBI DIRECTORIO'!C322</f>
        <v>14004889-20</v>
      </c>
      <c r="D322">
        <f>+'MBI DIRECTORIO'!D322</f>
        <v>2022</v>
      </c>
      <c r="E322" t="str">
        <f>+'MBI DIRECTORIO'!E322</f>
        <v>Marzo</v>
      </c>
      <c r="F322" s="5">
        <f>+'MBI DIRECTORIO'!F322</f>
        <v>46.75</v>
      </c>
      <c r="G322" t="str">
        <f>+'MBI DIRECTORIO'!G322</f>
        <v>USD</v>
      </c>
      <c r="H322" s="5">
        <f>+'MBI DIRECTORIO'!H322</f>
        <v>1561.45</v>
      </c>
      <c r="I322" s="5">
        <f>+'MBI DIRECTORIO'!I322</f>
        <v>700.10019413303894</v>
      </c>
      <c r="J322" s="5">
        <f>+'MBI DIRECTORIO'!J322</f>
        <v>0</v>
      </c>
      <c r="K322" s="5">
        <f>+'MBI DIRECTORIO'!K322</f>
        <v>93.5</v>
      </c>
      <c r="L322" s="5">
        <f>+'MBI DIRECTORIO'!L322</f>
        <v>24.900452691962759</v>
      </c>
      <c r="M322" s="5">
        <f>+'MBI DIRECTORIO'!M322</f>
        <v>0</v>
      </c>
      <c r="N322" s="5">
        <f>+'MBI DIRECTORIO'!N322</f>
        <v>12.595818154219796</v>
      </c>
      <c r="O322" s="5">
        <f>+'MBI DIRECTORIO'!O322</f>
        <v>15.434312386156648</v>
      </c>
      <c r="P322" s="5">
        <f>+'MBI DIRECTORIO'!P322</f>
        <v>0.521573315118397</v>
      </c>
      <c r="Q322" s="5">
        <f>+'MBI DIRECTORIO'!Q322</f>
        <v>5.3770801030635562</v>
      </c>
      <c r="R322" s="5">
        <f>+'MBI DIRECTORIO'!R322</f>
        <v>0</v>
      </c>
      <c r="S322" s="5">
        <f>+'MBI DIRECTORIO'!S322</f>
        <v>0</v>
      </c>
      <c r="T322" s="5">
        <f>+'MBI DIRECTORIO'!T322</f>
        <v>0</v>
      </c>
      <c r="U322" s="5">
        <f>+'MBI DIRECTORIO'!U322</f>
        <v>0</v>
      </c>
      <c r="V322" s="5">
        <f>+'MBI DIRECTORIO'!V322</f>
        <v>0</v>
      </c>
      <c r="W322" s="5">
        <f>+'MBI DIRECTORIO'!W322</f>
        <v>0</v>
      </c>
      <c r="X322" s="5">
        <f>+'MBI DIRECTORIO'!X322</f>
        <v>0</v>
      </c>
      <c r="Y322" s="5">
        <f>+'MBI DIRECTORIO'!Y322</f>
        <v>57.021863303733177</v>
      </c>
      <c r="Z322" s="5">
        <f>+'MBI DIRECTORIO'!Z322</f>
        <v>23.093079345174779</v>
      </c>
      <c r="AA322" s="5">
        <f>+'MBI DIRECTORIO'!AA322</f>
        <v>0</v>
      </c>
      <c r="AB322" s="5" t="str">
        <f>+'MBI DIRECTORIO'!AG322</f>
        <v>Domaine Boyar International EAD</v>
      </c>
      <c r="AD322" t="str">
        <f t="shared" si="6"/>
        <v>INSERT INTO TABLA_PRESUPUESTO_COMERCIAL VALUES ('VSR','80145-C','14004889-20',2022,'Marzo',46.75,'USD',1561.45,700.100194,0,93.5,24.900453,0,12.595818,15.434312,0.521573,5.37708,0,0,0,0,0,0,0,57.021863,23.093079,0);</v>
      </c>
    </row>
    <row r="323" spans="1:30" x14ac:dyDescent="0.2">
      <c r="A323" t="str">
        <f>+'MBI DIRECTORIO'!A323</f>
        <v>VSR</v>
      </c>
      <c r="B323" t="str">
        <f>+'MBI DIRECTORIO'!B323</f>
        <v>80145-C</v>
      </c>
      <c r="C323" t="str">
        <f>+'MBI DIRECTORIO'!C323</f>
        <v>14004893-20</v>
      </c>
      <c r="D323">
        <f>+'MBI DIRECTORIO'!D323</f>
        <v>2022</v>
      </c>
      <c r="E323" t="str">
        <f>+'MBI DIRECTORIO'!E323</f>
        <v>Marzo</v>
      </c>
      <c r="F323" s="5">
        <f>+'MBI DIRECTORIO'!F323</f>
        <v>38.25</v>
      </c>
      <c r="G323" t="str">
        <f>+'MBI DIRECTORIO'!G323</f>
        <v>USD</v>
      </c>
      <c r="H323" s="5">
        <f>+'MBI DIRECTORIO'!H323</f>
        <v>1277.55</v>
      </c>
      <c r="I323" s="5">
        <f>+'MBI DIRECTORIO'!I323</f>
        <v>606.43362515171009</v>
      </c>
      <c r="J323" s="5">
        <f>+'MBI DIRECTORIO'!J323</f>
        <v>0</v>
      </c>
      <c r="K323" s="5">
        <f>+'MBI DIRECTORIO'!K323</f>
        <v>76.5</v>
      </c>
      <c r="L323" s="5">
        <f>+'MBI DIRECTORIO'!L323</f>
        <v>20.373097657060438</v>
      </c>
      <c r="M323" s="5">
        <f>+'MBI DIRECTORIO'!M323</f>
        <v>0</v>
      </c>
      <c r="N323" s="5">
        <f>+'MBI DIRECTORIO'!N323</f>
        <v>10.305669398907103</v>
      </c>
      <c r="O323" s="5">
        <f>+'MBI DIRECTORIO'!O323</f>
        <v>12.628073770491804</v>
      </c>
      <c r="P323" s="5">
        <f>+'MBI DIRECTORIO'!P323</f>
        <v>0.42674180327868855</v>
      </c>
      <c r="Q323" s="5">
        <f>+'MBI DIRECTORIO'!Q323</f>
        <v>4.3994291752338182</v>
      </c>
      <c r="R323" s="5">
        <f>+'MBI DIRECTORIO'!R323</f>
        <v>0</v>
      </c>
      <c r="S323" s="5">
        <f>+'MBI DIRECTORIO'!S323</f>
        <v>0</v>
      </c>
      <c r="T323" s="5">
        <f>+'MBI DIRECTORIO'!T323</f>
        <v>0</v>
      </c>
      <c r="U323" s="5">
        <f>+'MBI DIRECTORIO'!U323</f>
        <v>0</v>
      </c>
      <c r="V323" s="5">
        <f>+'MBI DIRECTORIO'!V323</f>
        <v>0</v>
      </c>
      <c r="W323" s="5">
        <f>+'MBI DIRECTORIO'!W323</f>
        <v>0</v>
      </c>
      <c r="X323" s="5">
        <f>+'MBI DIRECTORIO'!X323</f>
        <v>0</v>
      </c>
      <c r="Y323" s="5">
        <f>+'MBI DIRECTORIO'!Y323</f>
        <v>46.65425179396351</v>
      </c>
      <c r="Z323" s="5">
        <f>+'MBI DIRECTORIO'!Z323</f>
        <v>18.894337646052094</v>
      </c>
      <c r="AA323" s="5">
        <f>+'MBI DIRECTORIO'!AA323</f>
        <v>0</v>
      </c>
      <c r="AB323" s="5" t="str">
        <f>+'MBI DIRECTORIO'!AG323</f>
        <v>Domaine Boyar International EAD</v>
      </c>
      <c r="AD323" t="str">
        <f t="shared" si="6"/>
        <v>INSERT INTO TABLA_PRESUPUESTO_COMERCIAL VALUES ('VSR','80145-C','14004893-20',2022,'Marzo',38.25,'USD',1277.55,606.433625,0,76.5,20.373098,0,10.305669,12.628074,0.426742,4.399429,0,0,0,0,0,0,0,46.654252,18.894338,0);</v>
      </c>
    </row>
    <row r="324" spans="1:30" x14ac:dyDescent="0.2">
      <c r="A324" t="str">
        <f>+'MBI DIRECTORIO'!A324</f>
        <v>VSR</v>
      </c>
      <c r="B324" t="str">
        <f>+'MBI DIRECTORIO'!B324</f>
        <v>80007-C</v>
      </c>
      <c r="C324" t="str">
        <f>+'MBI DIRECTORIO'!C324</f>
        <v>14004705-21</v>
      </c>
      <c r="D324">
        <f>+'MBI DIRECTORIO'!D324</f>
        <v>2022</v>
      </c>
      <c r="E324" t="str">
        <f>+'MBI DIRECTORIO'!E324</f>
        <v>Marzo</v>
      </c>
      <c r="F324" s="5">
        <f>+'MBI DIRECTORIO'!F324</f>
        <v>182.75</v>
      </c>
      <c r="G324" t="str">
        <f>+'MBI DIRECTORIO'!G324</f>
        <v>USD</v>
      </c>
      <c r="H324" s="5">
        <f>+'MBI DIRECTORIO'!H324</f>
        <v>4431.6875</v>
      </c>
      <c r="I324" s="5">
        <f>+'MBI DIRECTORIO'!I324</f>
        <v>2710.1086701161112</v>
      </c>
      <c r="J324" s="5">
        <f>+'MBI DIRECTORIO'!J324</f>
        <v>0</v>
      </c>
      <c r="K324" s="5">
        <f>+'MBI DIRECTORIO'!K324</f>
        <v>211.98999999999998</v>
      </c>
      <c r="L324" s="5">
        <f>+'MBI DIRECTORIO'!L324</f>
        <v>97.338133250399864</v>
      </c>
      <c r="M324" s="5">
        <f>+'MBI DIRECTORIO'!M324</f>
        <v>0</v>
      </c>
      <c r="N324" s="5">
        <f>+'MBI DIRECTORIO'!N324</f>
        <v>64.059193121693113</v>
      </c>
      <c r="O324" s="5">
        <f>+'MBI DIRECTORIO'!O324</f>
        <v>70.102513227513228</v>
      </c>
      <c r="P324" s="5">
        <f>+'MBI DIRECTORIO'!P324</f>
        <v>2.3689814814814816</v>
      </c>
      <c r="Q324" s="5">
        <f>+'MBI DIRECTORIO'!Q324</f>
        <v>15.261160254408065</v>
      </c>
      <c r="R324" s="5">
        <f>+'MBI DIRECTORIO'!R324</f>
        <v>0</v>
      </c>
      <c r="S324" s="5">
        <f>+'MBI DIRECTORIO'!S324</f>
        <v>0</v>
      </c>
      <c r="T324" s="5">
        <f>+'MBI DIRECTORIO'!T324</f>
        <v>0</v>
      </c>
      <c r="U324" s="5">
        <f>+'MBI DIRECTORIO'!U324</f>
        <v>0</v>
      </c>
      <c r="V324" s="5">
        <f>+'MBI DIRECTORIO'!V324</f>
        <v>0</v>
      </c>
      <c r="W324" s="5">
        <f>+'MBI DIRECTORIO'!W324</f>
        <v>0</v>
      </c>
      <c r="X324" s="5">
        <f>+'MBI DIRECTORIO'!X324</f>
        <v>0</v>
      </c>
      <c r="Y324" s="5">
        <f>+'MBI DIRECTORIO'!Y324</f>
        <v>242.06479461623363</v>
      </c>
      <c r="Z324" s="5">
        <f>+'MBI DIRECTORIO'!Z324</f>
        <v>90.272946531137762</v>
      </c>
      <c r="AA324" s="5">
        <f>+'MBI DIRECTORIO'!AA324</f>
        <v>0</v>
      </c>
      <c r="AB324" s="5" t="str">
        <f>+'MBI DIRECTORIO'!AG324</f>
        <v>Ghs Classic Drinks Ltd</v>
      </c>
      <c r="AD324" t="str">
        <f t="shared" si="6"/>
        <v>INSERT INTO TABLA_PRESUPUESTO_COMERCIAL VALUES ('VSR','80007-C','14004705-21',2022,'Marzo',182.75,'USD',4431.6875,2710.10867,0,211.99,97.338133,0,64.059193,70.102513,2.368981,15.26116,0,0,0,0,0,0,0,242.064795,90.272947,0);</v>
      </c>
    </row>
    <row r="325" spans="1:30" x14ac:dyDescent="0.2">
      <c r="A325" t="str">
        <f>+'MBI DIRECTORIO'!A325</f>
        <v>VSR</v>
      </c>
      <c r="B325" t="str">
        <f>+'MBI DIRECTORIO'!B325</f>
        <v>80006-C</v>
      </c>
      <c r="C325" t="str">
        <f>+'MBI DIRECTORIO'!C325</f>
        <v>14004739-20</v>
      </c>
      <c r="D325">
        <f>+'MBI DIRECTORIO'!D325</f>
        <v>2022</v>
      </c>
      <c r="E325" t="str">
        <f>+'MBI DIRECTORIO'!E325</f>
        <v>Marzo</v>
      </c>
      <c r="F325" s="5">
        <f>+'MBI DIRECTORIO'!F325</f>
        <v>97.75</v>
      </c>
      <c r="G325" t="str">
        <f>+'MBI DIRECTORIO'!G325</f>
        <v>EUR</v>
      </c>
      <c r="H325" s="5">
        <f>+'MBI DIRECTORIO'!H325</f>
        <v>2170.0499999999997</v>
      </c>
      <c r="I325" s="5">
        <f>+'MBI DIRECTORIO'!I325</f>
        <v>1343.6703879557094</v>
      </c>
      <c r="J325" s="5">
        <f>+'MBI DIRECTORIO'!J325</f>
        <v>0</v>
      </c>
      <c r="K325" s="5">
        <f>+'MBI DIRECTORIO'!K325</f>
        <v>138.41399999999999</v>
      </c>
      <c r="L325" s="5">
        <f>+'MBI DIRECTORIO'!L325</f>
        <v>52.064582901376674</v>
      </c>
      <c r="M325" s="5">
        <f>+'MBI DIRECTORIO'!M325</f>
        <v>0</v>
      </c>
      <c r="N325" s="5">
        <f>+'MBI DIRECTORIO'!N325</f>
        <v>42.655667371326231</v>
      </c>
      <c r="O325" s="5">
        <f>+'MBI DIRECTORIO'!O325</f>
        <v>45.830626633195344</v>
      </c>
      <c r="P325" s="5">
        <f>+'MBI DIRECTORIO'!P325</f>
        <v>1.7578870489444787</v>
      </c>
      <c r="Q325" s="5">
        <f>+'MBI DIRECTORIO'!Q325</f>
        <v>7.4728826908662258</v>
      </c>
      <c r="R325" s="5">
        <f>+'MBI DIRECTORIO'!R325</f>
        <v>0</v>
      </c>
      <c r="S325" s="5">
        <f>+'MBI DIRECTORIO'!S325</f>
        <v>0</v>
      </c>
      <c r="T325" s="5">
        <f>+'MBI DIRECTORIO'!T325</f>
        <v>0</v>
      </c>
      <c r="U325" s="5">
        <f>+'MBI DIRECTORIO'!U325</f>
        <v>0</v>
      </c>
      <c r="V325" s="5">
        <f>+'MBI DIRECTORIO'!V325</f>
        <v>0</v>
      </c>
      <c r="W325" s="5">
        <f>+'MBI DIRECTORIO'!W325</f>
        <v>0</v>
      </c>
      <c r="X325" s="5">
        <f>+'MBI DIRECTORIO'!X325</f>
        <v>0</v>
      </c>
      <c r="Y325" s="5">
        <f>+'MBI DIRECTORIO'!Y325</f>
        <v>146.00259328424315</v>
      </c>
      <c r="Z325" s="5">
        <f>+'MBI DIRECTORIO'!Z325</f>
        <v>48.285529539910897</v>
      </c>
      <c r="AA325" s="5">
        <f>+'MBI DIRECTORIO'!AA325</f>
        <v>0</v>
      </c>
      <c r="AB325" s="5" t="str">
        <f>+'MBI DIRECTORIO'!AG325</f>
        <v>Gall &amp; Gall</v>
      </c>
      <c r="AD325" t="str">
        <f t="shared" si="6"/>
        <v>INSERT INTO TABLA_PRESUPUESTO_COMERCIAL VALUES ('VSR','80006-C','14004739-20',2022,'Marzo',97.75,'EUR',2170.05,1343.670388,0,138.414,52.064583,0,42.655667,45.830627,1.757887,7.472883,0,0,0,0,0,0,0,146.002593,48.28553,0);</v>
      </c>
    </row>
    <row r="326" spans="1:30" x14ac:dyDescent="0.2">
      <c r="A326" t="str">
        <f>+'MBI DIRECTORIO'!A326</f>
        <v>VSR</v>
      </c>
      <c r="B326" t="str">
        <f>+'MBI DIRECTORIO'!B326</f>
        <v>80006-C</v>
      </c>
      <c r="C326" t="str">
        <f>+'MBI DIRECTORIO'!C326</f>
        <v>14003720-21</v>
      </c>
      <c r="D326">
        <f>+'MBI DIRECTORIO'!D326</f>
        <v>2022</v>
      </c>
      <c r="E326" t="str">
        <f>+'MBI DIRECTORIO'!E326</f>
        <v>Marzo</v>
      </c>
      <c r="F326" s="5">
        <f>+'MBI DIRECTORIO'!F326</f>
        <v>7794.5</v>
      </c>
      <c r="G326" t="str">
        <f>+'MBI DIRECTORIO'!G326</f>
        <v>EUR</v>
      </c>
      <c r="H326" s="5">
        <f>+'MBI DIRECTORIO'!H326</f>
        <v>166303.45200000002</v>
      </c>
      <c r="I326" s="5">
        <f>+'MBI DIRECTORIO'!I326</f>
        <v>117592.77645893337</v>
      </c>
      <c r="J326" s="5">
        <f>+'MBI DIRECTORIO'!J326</f>
        <v>0</v>
      </c>
      <c r="K326" s="5">
        <f>+'MBI DIRECTORIO'!K326</f>
        <v>11037.012000000001</v>
      </c>
      <c r="L326" s="5">
        <f>+'MBI DIRECTORIO'!L326</f>
        <v>4151.5845670054268</v>
      </c>
      <c r="M326" s="5">
        <f>+'MBI DIRECTORIO'!M326</f>
        <v>0</v>
      </c>
      <c r="N326" s="5">
        <f>+'MBI DIRECTORIO'!N326</f>
        <v>3401.3258243048826</v>
      </c>
      <c r="O326" s="5">
        <f>+'MBI DIRECTORIO'!O326</f>
        <v>3654.4943150121849</v>
      </c>
      <c r="P326" s="5">
        <f>+'MBI DIRECTORIO'!P326</f>
        <v>140.17238468539887</v>
      </c>
      <c r="Q326" s="5">
        <f>+'MBI DIRECTORIO'!Q326</f>
        <v>572.69011676325545</v>
      </c>
      <c r="R326" s="5">
        <f>+'MBI DIRECTORIO'!R326</f>
        <v>0</v>
      </c>
      <c r="S326" s="5">
        <f>+'MBI DIRECTORIO'!S326</f>
        <v>0</v>
      </c>
      <c r="T326" s="5">
        <f>+'MBI DIRECTORIO'!T326</f>
        <v>0</v>
      </c>
      <c r="U326" s="5">
        <f>+'MBI DIRECTORIO'!U326</f>
        <v>0</v>
      </c>
      <c r="V326" s="5">
        <f>+'MBI DIRECTORIO'!V326</f>
        <v>0</v>
      </c>
      <c r="W326" s="5">
        <f>+'MBI DIRECTORIO'!W326</f>
        <v>0</v>
      </c>
      <c r="X326" s="5">
        <f>+'MBI DIRECTORIO'!X326</f>
        <v>0</v>
      </c>
      <c r="Y326" s="5">
        <f>+'MBI DIRECTORIO'!Y326</f>
        <v>11618.928778861226</v>
      </c>
      <c r="Z326" s="5">
        <f>+'MBI DIRECTORIO'!Z326</f>
        <v>3850.2461380955042</v>
      </c>
      <c r="AA326" s="5">
        <f>+'MBI DIRECTORIO'!AA326</f>
        <v>0</v>
      </c>
      <c r="AB326" s="5" t="str">
        <f>+'MBI DIRECTORIO'!AG326</f>
        <v>Gall &amp; Gall</v>
      </c>
      <c r="AD326" t="str">
        <f t="shared" si="6"/>
        <v>INSERT INTO TABLA_PRESUPUESTO_COMERCIAL VALUES ('VSR','80006-C','14003720-21',2022,'Marzo',7794.5,'EUR',166303.452,117592.776459,0,11037.012,4151.584567,0,3401.325824,3654.494315,140.172385,572.690117,0,0,0,0,0,0,0,11618.928779,3850.246138,0);</v>
      </c>
    </row>
    <row r="327" spans="1:30" x14ac:dyDescent="0.2">
      <c r="A327" t="str">
        <f>+'MBI DIRECTORIO'!A327</f>
        <v>VSR</v>
      </c>
      <c r="B327" t="str">
        <f>+'MBI DIRECTORIO'!B327</f>
        <v>80006-C</v>
      </c>
      <c r="C327" t="str">
        <f>+'MBI DIRECTORIO'!C327</f>
        <v>14003719-21</v>
      </c>
      <c r="D327">
        <f>+'MBI DIRECTORIO'!D327</f>
        <v>2022</v>
      </c>
      <c r="E327" t="str">
        <f>+'MBI DIRECTORIO'!E327</f>
        <v>Marzo</v>
      </c>
      <c r="F327" s="5">
        <f>+'MBI DIRECTORIO'!F327</f>
        <v>7184.2</v>
      </c>
      <c r="G327" t="str">
        <f>+'MBI DIRECTORIO'!G327</f>
        <v>EUR</v>
      </c>
      <c r="H327" s="5">
        <f>+'MBI DIRECTORIO'!H327</f>
        <v>153282.0912</v>
      </c>
      <c r="I327" s="5">
        <f>+'MBI DIRECTORIO'!I327</f>
        <v>96663.803286486742</v>
      </c>
      <c r="J327" s="5">
        <f>+'MBI DIRECTORIO'!J327</f>
        <v>0</v>
      </c>
      <c r="K327" s="5">
        <f>+'MBI DIRECTORIO'!K327</f>
        <v>10172.8272</v>
      </c>
      <c r="L327" s="5">
        <f>+'MBI DIRECTORIO'!L327</f>
        <v>3826.5204754994402</v>
      </c>
      <c r="M327" s="5">
        <f>+'MBI DIRECTORIO'!M327</f>
        <v>0</v>
      </c>
      <c r="N327" s="5">
        <f>+'MBI DIRECTORIO'!N327</f>
        <v>3135.0060923691244</v>
      </c>
      <c r="O327" s="5">
        <f>+'MBI DIRECTORIO'!O327</f>
        <v>3368.3517939458002</v>
      </c>
      <c r="P327" s="5">
        <f>+'MBI DIRECTORIO'!P327</f>
        <v>129.19705511024986</v>
      </c>
      <c r="Q327" s="5">
        <f>+'MBI DIRECTORIO'!Q327</f>
        <v>527.84916759902228</v>
      </c>
      <c r="R327" s="5">
        <f>+'MBI DIRECTORIO'!R327</f>
        <v>0</v>
      </c>
      <c r="S327" s="5">
        <f>+'MBI DIRECTORIO'!S327</f>
        <v>0</v>
      </c>
      <c r="T327" s="5">
        <f>+'MBI DIRECTORIO'!T327</f>
        <v>0</v>
      </c>
      <c r="U327" s="5">
        <f>+'MBI DIRECTORIO'!U327</f>
        <v>0</v>
      </c>
      <c r="V327" s="5">
        <f>+'MBI DIRECTORIO'!V327</f>
        <v>0</v>
      </c>
      <c r="W327" s="5">
        <f>+'MBI DIRECTORIO'!W327</f>
        <v>0</v>
      </c>
      <c r="X327" s="5">
        <f>+'MBI DIRECTORIO'!X327</f>
        <v>0</v>
      </c>
      <c r="Y327" s="5">
        <f>+'MBI DIRECTORIO'!Y327</f>
        <v>10709.180593122692</v>
      </c>
      <c r="Z327" s="5">
        <f>+'MBI DIRECTORIO'!Z327</f>
        <v>3548.7764840984946</v>
      </c>
      <c r="AA327" s="5">
        <f>+'MBI DIRECTORIO'!AA327</f>
        <v>0</v>
      </c>
      <c r="AB327" s="5" t="str">
        <f>+'MBI DIRECTORIO'!AG327</f>
        <v>Gall &amp; Gall</v>
      </c>
      <c r="AD327" t="str">
        <f t="shared" ref="AD327:AD390" si="7">_xlfn.CONCAT("INSERT INTO TABLA_PRESUPUESTO_COMERCIAL VALUES ('",A327,"','",B327,"','",C327,"',",D327,",'",E327,"',",SUBSTITUTE(ROUND(F327,6),",","."),",'",G327,"',",SUBSTITUTE(ROUND(H327,6),",","."),",",SUBSTITUTE(ROUND(I327,6),",","."),",",SUBSTITUTE(ROUND(J327,6),",","."),",",SUBSTITUTE(ROUND(K327,6),",","."),",",SUBSTITUTE(ROUND(L327,6),",","."),",",SUBSTITUTE(ROUND(M327,6),",","."),",",SUBSTITUTE(ROUND(N327,6),",","."),",",SUBSTITUTE(ROUND(O327,6),",","."),",",SUBSTITUTE(ROUND(P327,6),",","."),",",SUBSTITUTE(ROUND(Q327,6),",","."),",",SUBSTITUTE(ROUND(R327,6),",","."),",",SUBSTITUTE(ROUND(S327,6),",","."),",",SUBSTITUTE(ROUND(T327,6),",","."),",",SUBSTITUTE(ROUND(U327,6),",","."),",",SUBSTITUTE(ROUND(V327,6),",","."),",",SUBSTITUTE(ROUND(W327,6),",","."),",",SUBSTITUTE(ROUND(X327,6),",","."),",",SUBSTITUTE(ROUND(Y327,6),",","."),",",SUBSTITUTE(ROUND(Z327,6),",","."),",",SUBSTITUTE(ROUND(AA327,6),",","."),");")</f>
        <v>INSERT INTO TABLA_PRESUPUESTO_COMERCIAL VALUES ('VSR','80006-C','14003719-21',2022,'Marzo',7184.2,'EUR',153282.0912,96663.803286,0,10172.8272,3826.520475,0,3135.006092,3368.351794,129.197055,527.849168,0,0,0,0,0,0,0,10709.180593,3548.776484,0);</v>
      </c>
    </row>
    <row r="328" spans="1:30" x14ac:dyDescent="0.2">
      <c r="A328" t="str">
        <f>+'MBI DIRECTORIO'!A328</f>
        <v>VSR</v>
      </c>
      <c r="B328" t="str">
        <f>+'MBI DIRECTORIO'!B328</f>
        <v>80006-C</v>
      </c>
      <c r="C328" t="str">
        <f>+'MBI DIRECTORIO'!C328</f>
        <v>14004090-21</v>
      </c>
      <c r="D328">
        <f>+'MBI DIRECTORIO'!D328</f>
        <v>2022</v>
      </c>
      <c r="E328" t="str">
        <f>+'MBI DIRECTORIO'!E328</f>
        <v>Marzo</v>
      </c>
      <c r="F328" s="5">
        <f>+'MBI DIRECTORIO'!F328</f>
        <v>1011.5</v>
      </c>
      <c r="G328" t="str">
        <f>+'MBI DIRECTORIO'!G328</f>
        <v>EUR</v>
      </c>
      <c r="H328" s="5">
        <f>+'MBI DIRECTORIO'!H328</f>
        <v>26982.773999999998</v>
      </c>
      <c r="I328" s="5">
        <f>+'MBI DIRECTORIO'!I328</f>
        <v>17749.171222301404</v>
      </c>
      <c r="J328" s="5">
        <f>+'MBI DIRECTORIO'!J328</f>
        <v>0</v>
      </c>
      <c r="K328" s="5">
        <f>+'MBI DIRECTORIO'!K328</f>
        <v>1432.2839999999999</v>
      </c>
      <c r="L328" s="5">
        <f>+'MBI DIRECTORIO'!L328</f>
        <v>538.75524915337598</v>
      </c>
      <c r="M328" s="5">
        <f>+'MBI DIRECTORIO'!M328</f>
        <v>0</v>
      </c>
      <c r="N328" s="5">
        <f>+'MBI DIRECTORIO'!N328</f>
        <v>441.39342758154964</v>
      </c>
      <c r="O328" s="5">
        <f>+'MBI DIRECTORIO'!O328</f>
        <v>474.2473538565431</v>
      </c>
      <c r="P328" s="5">
        <f>+'MBI DIRECTORIO'!P328</f>
        <v>18.19030946299069</v>
      </c>
      <c r="Q328" s="5">
        <f>+'MBI DIRECTORIO'!Q328</f>
        <v>92.919105447411454</v>
      </c>
      <c r="R328" s="5">
        <f>+'MBI DIRECTORIO'!R328</f>
        <v>0</v>
      </c>
      <c r="S328" s="5">
        <f>+'MBI DIRECTORIO'!S328</f>
        <v>0</v>
      </c>
      <c r="T328" s="5">
        <f>+'MBI DIRECTORIO'!T328</f>
        <v>0</v>
      </c>
      <c r="U328" s="5">
        <f>+'MBI DIRECTORIO'!U328</f>
        <v>0</v>
      </c>
      <c r="V328" s="5">
        <f>+'MBI DIRECTORIO'!V328</f>
        <v>0</v>
      </c>
      <c r="W328" s="5">
        <f>+'MBI DIRECTORIO'!W328</f>
        <v>0</v>
      </c>
      <c r="X328" s="5">
        <f>+'MBI DIRECTORIO'!X328</f>
        <v>0</v>
      </c>
      <c r="Y328" s="5">
        <f>+'MBI DIRECTORIO'!Y328</f>
        <v>1526.4004585440948</v>
      </c>
      <c r="Z328" s="5">
        <f>+'MBI DIRECTORIO'!Z328</f>
        <v>499.65026219559979</v>
      </c>
      <c r="AA328" s="5">
        <f>+'MBI DIRECTORIO'!AA328</f>
        <v>0</v>
      </c>
      <c r="AB328" s="5" t="str">
        <f>+'MBI DIRECTORIO'!AG328</f>
        <v>Gall &amp; Gall</v>
      </c>
      <c r="AD328" t="str">
        <f t="shared" si="7"/>
        <v>INSERT INTO TABLA_PRESUPUESTO_COMERCIAL VALUES ('VSR','80006-C','14004090-21',2022,'Marzo',1011.5,'EUR',26982.774,17749.171222,0,1432.284,538.755249,0,441.393428,474.247354,18.190309,92.919105,0,0,0,0,0,0,0,1526.400459,499.650262,0);</v>
      </c>
    </row>
    <row r="329" spans="1:30" x14ac:dyDescent="0.2">
      <c r="A329" t="str">
        <f>+'MBI DIRECTORIO'!A329</f>
        <v>VSR</v>
      </c>
      <c r="B329" t="str">
        <f>+'MBI DIRECTORIO'!B329</f>
        <v>80130-C</v>
      </c>
      <c r="C329" t="str">
        <f>+'MBI DIRECTORIO'!C329</f>
        <v>14004732-17</v>
      </c>
      <c r="D329">
        <f>+'MBI DIRECTORIO'!D329</f>
        <v>2022</v>
      </c>
      <c r="E329" t="str">
        <f>+'MBI DIRECTORIO'!E329</f>
        <v>Marzo</v>
      </c>
      <c r="F329" s="5">
        <f>+'MBI DIRECTORIO'!F329</f>
        <v>22.549244618983241</v>
      </c>
      <c r="G329" t="str">
        <f>+'MBI DIRECTORIO'!G329</f>
        <v>USD</v>
      </c>
      <c r="H329" s="5">
        <f>+'MBI DIRECTORIO'!H329</f>
        <v>2435.31841885019</v>
      </c>
      <c r="I329" s="5">
        <f>+'MBI DIRECTORIO'!I329</f>
        <v>1402.7891282883934</v>
      </c>
      <c r="J329" s="5">
        <f>+'MBI DIRECTORIO'!J329</f>
        <v>0</v>
      </c>
      <c r="K329" s="5">
        <f>+'MBI DIRECTORIO'!K329</f>
        <v>121.76592094250951</v>
      </c>
      <c r="L329" s="5">
        <f>+'MBI DIRECTORIO'!L329</f>
        <v>12.010404253999743</v>
      </c>
      <c r="M329" s="5">
        <f>+'MBI DIRECTORIO'!M329</f>
        <v>365.29776282752852</v>
      </c>
      <c r="N329" s="5">
        <f>+'MBI DIRECTORIO'!N329</f>
        <v>4.716181881094534</v>
      </c>
      <c r="O329" s="5">
        <f>+'MBI DIRECTORIO'!O329</f>
        <v>0</v>
      </c>
      <c r="P329" s="5">
        <f>+'MBI DIRECTORIO'!P329</f>
        <v>0.36108267527130022</v>
      </c>
      <c r="Q329" s="5">
        <f>+'MBI DIRECTORIO'!Q329</f>
        <v>8.3863730600554334</v>
      </c>
      <c r="R329" s="5">
        <f>+'MBI DIRECTORIO'!R329</f>
        <v>0</v>
      </c>
      <c r="S329" s="5">
        <f>+'MBI DIRECTORIO'!S329</f>
        <v>0</v>
      </c>
      <c r="T329" s="5">
        <f>+'MBI DIRECTORIO'!T329</f>
        <v>0</v>
      </c>
      <c r="U329" s="5">
        <f>+'MBI DIRECTORIO'!U329</f>
        <v>0</v>
      </c>
      <c r="V329" s="5">
        <f>+'MBI DIRECTORIO'!V329</f>
        <v>0</v>
      </c>
      <c r="W329" s="5">
        <f>+'MBI DIRECTORIO'!W329</f>
        <v>0</v>
      </c>
      <c r="X329" s="5">
        <f>+'MBI DIRECTORIO'!X329</f>
        <v>0</v>
      </c>
      <c r="Y329" s="5">
        <f>+'MBI DIRECTORIO'!Y329</f>
        <v>408.19382948266889</v>
      </c>
      <c r="Z329" s="5">
        <f>+'MBI DIRECTORIO'!Z329</f>
        <v>29.432429038719143</v>
      </c>
      <c r="AA329" s="5">
        <f>+'MBI DIRECTORIO'!AA329</f>
        <v>0</v>
      </c>
      <c r="AB329" s="5" t="str">
        <f>+'MBI DIRECTORIO'!AG329</f>
        <v>COMPANHIA BRASILEIRA DE DISTRIBUIÇÃO</v>
      </c>
      <c r="AD329" t="str">
        <f t="shared" si="7"/>
        <v>INSERT INTO TABLA_PRESUPUESTO_COMERCIAL VALUES ('VSR','80130-C','14004732-17',2022,'Marzo',22.549245,'USD',2435.318419,1402.789128,0,121.765921,12.010404,365.297763,4.716182,0,0.361083,8.386373,0,0,0,0,0,0,0,408.193829,29.432429,0);</v>
      </c>
    </row>
    <row r="330" spans="1:30" x14ac:dyDescent="0.2">
      <c r="A330" t="str">
        <f>+'MBI DIRECTORIO'!A330</f>
        <v>VSR</v>
      </c>
      <c r="B330" t="str">
        <f>+'MBI DIRECTORIO'!B330</f>
        <v>80130-C</v>
      </c>
      <c r="C330" t="str">
        <f>+'MBI DIRECTORIO'!C330</f>
        <v>14004774-20</v>
      </c>
      <c r="D330">
        <f>+'MBI DIRECTORIO'!D330</f>
        <v>2022</v>
      </c>
      <c r="E330" t="str">
        <f>+'MBI DIRECTORIO'!E330</f>
        <v>Marzo</v>
      </c>
      <c r="F330" s="5">
        <f>+'MBI DIRECTORIO'!F330</f>
        <v>180.74550419536899</v>
      </c>
      <c r="G330" t="str">
        <f>+'MBI DIRECTORIO'!G330</f>
        <v>USD</v>
      </c>
      <c r="H330" s="5">
        <f>+'MBI DIRECTORIO'!H330</f>
        <v>6687.5836552286528</v>
      </c>
      <c r="I330" s="5">
        <f>+'MBI DIRECTORIO'!I330</f>
        <v>3404.6017303796734</v>
      </c>
      <c r="J330" s="5">
        <f>+'MBI DIRECTORIO'!J330</f>
        <v>0</v>
      </c>
      <c r="K330" s="5">
        <f>+'MBI DIRECTORIO'!K330</f>
        <v>334.37918276143267</v>
      </c>
      <c r="L330" s="5">
        <f>+'MBI DIRECTORIO'!L330</f>
        <v>96.270478641748483</v>
      </c>
      <c r="M330" s="5">
        <f>+'MBI DIRECTORIO'!M330</f>
        <v>1003.1375482842978</v>
      </c>
      <c r="N330" s="5">
        <f>+'MBI DIRECTORIO'!N330</f>
        <v>37.802981269619664</v>
      </c>
      <c r="O330" s="5">
        <f>+'MBI DIRECTORIO'!O330</f>
        <v>0</v>
      </c>
      <c r="P330" s="5">
        <f>+'MBI DIRECTORIO'!P330</f>
        <v>2.8942907534552553</v>
      </c>
      <c r="Q330" s="5">
        <f>+'MBI DIRECTORIO'!Q330</f>
        <v>23.029666662463118</v>
      </c>
      <c r="R330" s="5">
        <f>+'MBI DIRECTORIO'!R330</f>
        <v>0</v>
      </c>
      <c r="S330" s="5">
        <f>+'MBI DIRECTORIO'!S330</f>
        <v>0</v>
      </c>
      <c r="T330" s="5">
        <f>+'MBI DIRECTORIO'!T330</f>
        <v>0</v>
      </c>
      <c r="U330" s="5">
        <f>+'MBI DIRECTORIO'!U330</f>
        <v>0</v>
      </c>
      <c r="V330" s="5">
        <f>+'MBI DIRECTORIO'!V330</f>
        <v>0</v>
      </c>
      <c r="W330" s="5">
        <f>+'MBI DIRECTORIO'!W330</f>
        <v>0</v>
      </c>
      <c r="X330" s="5">
        <f>+'MBI DIRECTORIO'!X330</f>
        <v>0</v>
      </c>
      <c r="Y330" s="5">
        <f>+'MBI DIRECTORIO'!Y330</f>
        <v>1302.7827767478984</v>
      </c>
      <c r="Z330" s="5">
        <f>+'MBI DIRECTORIO'!Z330</f>
        <v>235.91828977806276</v>
      </c>
      <c r="AA330" s="5">
        <f>+'MBI DIRECTORIO'!AA330</f>
        <v>0</v>
      </c>
      <c r="AB330" s="5" t="str">
        <f>+'MBI DIRECTORIO'!AG330</f>
        <v>COMPANHIA BRASILEIRA DE DISTRIBUIÇÃO</v>
      </c>
      <c r="AD330" t="str">
        <f t="shared" si="7"/>
        <v>INSERT INTO TABLA_PRESUPUESTO_COMERCIAL VALUES ('VSR','80130-C','14004774-20',2022,'Marzo',180.745504,'USD',6687.583655,3404.60173,0,334.379183,96.270479,1003.137548,37.802981,0,2.894291,23.029667,0,0,0,0,0,0,0,1302.782777,235.91829,0);</v>
      </c>
    </row>
    <row r="331" spans="1:30" x14ac:dyDescent="0.2">
      <c r="A331" t="str">
        <f>+'MBI DIRECTORIO'!A331</f>
        <v>VSR</v>
      </c>
      <c r="B331" t="str">
        <f>+'MBI DIRECTORIO'!B331</f>
        <v>80130-C</v>
      </c>
      <c r="C331" t="str">
        <f>+'MBI DIRECTORIO'!C331</f>
        <v>14004773-20</v>
      </c>
      <c r="D331">
        <f>+'MBI DIRECTORIO'!D331</f>
        <v>2022</v>
      </c>
      <c r="E331" t="str">
        <f>+'MBI DIRECTORIO'!E331</f>
        <v>Marzo</v>
      </c>
      <c r="F331" s="5">
        <f>+'MBI DIRECTORIO'!F331</f>
        <v>179.18865211699821</v>
      </c>
      <c r="G331" t="str">
        <f>+'MBI DIRECTORIO'!G331</f>
        <v>USD</v>
      </c>
      <c r="H331" s="5">
        <f>+'MBI DIRECTORIO'!H331</f>
        <v>6629.9801283289335</v>
      </c>
      <c r="I331" s="5">
        <f>+'MBI DIRECTORIO'!I331</f>
        <v>3556.1534480606151</v>
      </c>
      <c r="J331" s="5">
        <f>+'MBI DIRECTORIO'!J331</f>
        <v>0</v>
      </c>
      <c r="K331" s="5">
        <f>+'MBI DIRECTORIO'!K331</f>
        <v>331.49900641644672</v>
      </c>
      <c r="L331" s="5">
        <f>+'MBI DIRECTORIO'!L331</f>
        <v>95.441252512853183</v>
      </c>
      <c r="M331" s="5">
        <f>+'MBI DIRECTORIO'!M331</f>
        <v>994.49701924934004</v>
      </c>
      <c r="N331" s="5">
        <f>+'MBI DIRECTORIO'!N331</f>
        <v>37.47736514865322</v>
      </c>
      <c r="O331" s="5">
        <f>+'MBI DIRECTORIO'!O331</f>
        <v>0</v>
      </c>
      <c r="P331" s="5">
        <f>+'MBI DIRECTORIO'!P331</f>
        <v>2.8693607691937624</v>
      </c>
      <c r="Q331" s="5">
        <f>+'MBI DIRECTORIO'!Q331</f>
        <v>22.831300542280744</v>
      </c>
      <c r="R331" s="5">
        <f>+'MBI DIRECTORIO'!R331</f>
        <v>0</v>
      </c>
      <c r="S331" s="5">
        <f>+'MBI DIRECTORIO'!S331</f>
        <v>0</v>
      </c>
      <c r="T331" s="5">
        <f>+'MBI DIRECTORIO'!T331</f>
        <v>0</v>
      </c>
      <c r="U331" s="5">
        <f>+'MBI DIRECTORIO'!U331</f>
        <v>0</v>
      </c>
      <c r="V331" s="5">
        <f>+'MBI DIRECTORIO'!V331</f>
        <v>0</v>
      </c>
      <c r="W331" s="5">
        <f>+'MBI DIRECTORIO'!W331</f>
        <v>0</v>
      </c>
      <c r="X331" s="5">
        <f>+'MBI DIRECTORIO'!X331</f>
        <v>0</v>
      </c>
      <c r="Y331" s="5">
        <f>+'MBI DIRECTORIO'!Y331</f>
        <v>1291.5612524135877</v>
      </c>
      <c r="Z331" s="5">
        <f>+'MBI DIRECTORIO'!Z331</f>
        <v>233.88620670412001</v>
      </c>
      <c r="AA331" s="5">
        <f>+'MBI DIRECTORIO'!AA331</f>
        <v>0</v>
      </c>
      <c r="AB331" s="5" t="str">
        <f>+'MBI DIRECTORIO'!AG331</f>
        <v>COMPANHIA BRASILEIRA DE DISTRIBUIÇÃO</v>
      </c>
      <c r="AD331" t="str">
        <f t="shared" si="7"/>
        <v>INSERT INTO TABLA_PRESUPUESTO_COMERCIAL VALUES ('VSR','80130-C','14004773-20',2022,'Marzo',179.188652,'USD',6629.980128,3556.153448,0,331.499006,95.441253,994.497019,37.477365,0,2.869361,22.831301,0,0,0,0,0,0,0,1291.561252,233.886207,0);</v>
      </c>
    </row>
    <row r="332" spans="1:30" x14ac:dyDescent="0.2">
      <c r="A332" t="str">
        <f>+'MBI DIRECTORIO'!A332</f>
        <v>VSR</v>
      </c>
      <c r="B332" t="str">
        <f>+'MBI DIRECTORIO'!B332</f>
        <v>80130-C</v>
      </c>
      <c r="C332" t="str">
        <f>+'MBI DIRECTORIO'!C332</f>
        <v>14005136-20</v>
      </c>
      <c r="D332">
        <f>+'MBI DIRECTORIO'!D332</f>
        <v>2022</v>
      </c>
      <c r="E332" t="str">
        <f>+'MBI DIRECTORIO'!E332</f>
        <v>Marzo</v>
      </c>
      <c r="F332" s="5">
        <f>+'MBI DIRECTORIO'!F332</f>
        <v>81.086882765724596</v>
      </c>
      <c r="G332" t="str">
        <f>+'MBI DIRECTORIO'!G332</f>
        <v>USD</v>
      </c>
      <c r="H332" s="5">
        <f>+'MBI DIRECTORIO'!H332</f>
        <v>2756.9540140346362</v>
      </c>
      <c r="I332" s="5">
        <f>+'MBI DIRECTORIO'!I332</f>
        <v>1512.9636840336029</v>
      </c>
      <c r="J332" s="5">
        <f>+'MBI DIRECTORIO'!J332</f>
        <v>0</v>
      </c>
      <c r="K332" s="5">
        <f>+'MBI DIRECTORIO'!K332</f>
        <v>137.84770070173184</v>
      </c>
      <c r="L332" s="5">
        <f>+'MBI DIRECTORIO'!L332</f>
        <v>43.18930670046322</v>
      </c>
      <c r="M332" s="5">
        <f>+'MBI DIRECTORIO'!M332</f>
        <v>413.54310210519543</v>
      </c>
      <c r="N332" s="5">
        <f>+'MBI DIRECTORIO'!N332</f>
        <v>16.959348029432597</v>
      </c>
      <c r="O332" s="5">
        <f>+'MBI DIRECTORIO'!O332</f>
        <v>0</v>
      </c>
      <c r="P332" s="5">
        <f>+'MBI DIRECTORIO'!P332</f>
        <v>1.2984500835034332</v>
      </c>
      <c r="Q332" s="5">
        <f>+'MBI DIRECTORIO'!Q332</f>
        <v>9.4939719964948264</v>
      </c>
      <c r="R332" s="5">
        <f>+'MBI DIRECTORIO'!R332</f>
        <v>0</v>
      </c>
      <c r="S332" s="5">
        <f>+'MBI DIRECTORIO'!S332</f>
        <v>0</v>
      </c>
      <c r="T332" s="5">
        <f>+'MBI DIRECTORIO'!T332</f>
        <v>0</v>
      </c>
      <c r="U332" s="5">
        <f>+'MBI DIRECTORIO'!U332</f>
        <v>0</v>
      </c>
      <c r="V332" s="5">
        <f>+'MBI DIRECTORIO'!V332</f>
        <v>0</v>
      </c>
      <c r="W332" s="5">
        <f>+'MBI DIRECTORIO'!W332</f>
        <v>0</v>
      </c>
      <c r="X332" s="5">
        <f>+'MBI DIRECTORIO'!X332</f>
        <v>0</v>
      </c>
      <c r="Y332" s="5">
        <f>+'MBI DIRECTORIO'!Y332</f>
        <v>547.13362483359265</v>
      </c>
      <c r="Z332" s="5">
        <f>+'MBI DIRECTORIO'!Z332</f>
        <v>105.83875261896644</v>
      </c>
      <c r="AA332" s="5">
        <f>+'MBI DIRECTORIO'!AA332</f>
        <v>0</v>
      </c>
      <c r="AB332" s="5" t="str">
        <f>+'MBI DIRECTORIO'!AG332</f>
        <v>COMPANHIA BRASILEIRA DE DISTRIBUIÇÃO</v>
      </c>
      <c r="AD332" t="str">
        <f t="shared" si="7"/>
        <v>INSERT INTO TABLA_PRESUPUESTO_COMERCIAL VALUES ('VSR','80130-C','14005136-20',2022,'Marzo',81.086883,'USD',2756.954014,1512.963684,0,137.847701,43.189307,413.543102,16.959348,0,1.29845,9.493972,0,0,0,0,0,0,0,547.133625,105.838753,0);</v>
      </c>
    </row>
    <row r="333" spans="1:30" x14ac:dyDescent="0.2">
      <c r="A333" t="str">
        <f>+'MBI DIRECTORIO'!A333</f>
        <v>VSR</v>
      </c>
      <c r="B333" t="str">
        <f>+'MBI DIRECTORIO'!B333</f>
        <v>80130-C</v>
      </c>
      <c r="C333" t="str">
        <f>+'MBI DIRECTORIO'!C333</f>
        <v>14004731-19</v>
      </c>
      <c r="D333">
        <f>+'MBI DIRECTORIO'!D333</f>
        <v>2022</v>
      </c>
      <c r="E333" t="str">
        <f>+'MBI DIRECTORIO'!E333</f>
        <v>Marzo</v>
      </c>
      <c r="F333" s="5">
        <f>+'MBI DIRECTORIO'!F333</f>
        <v>197.61977188351682</v>
      </c>
      <c r="G333" t="str">
        <f>+'MBI DIRECTORIO'!G333</f>
        <v>USD</v>
      </c>
      <c r="H333" s="5">
        <f>+'MBI DIRECTORIO'!H333</f>
        <v>7311.9315596901224</v>
      </c>
      <c r="I333" s="5">
        <f>+'MBI DIRECTORIO'!I333</f>
        <v>4804.6319287250972</v>
      </c>
      <c r="J333" s="5">
        <f>+'MBI DIRECTORIO'!J333</f>
        <v>0</v>
      </c>
      <c r="K333" s="5">
        <f>+'MBI DIRECTORIO'!K333</f>
        <v>365.59657798450615</v>
      </c>
      <c r="L333" s="5">
        <f>+'MBI DIRECTORIO'!L333</f>
        <v>105.25821990977502</v>
      </c>
      <c r="M333" s="5">
        <f>+'MBI DIRECTORIO'!M333</f>
        <v>1096.7897339535184</v>
      </c>
      <c r="N333" s="5">
        <f>+'MBI DIRECTORIO'!N333</f>
        <v>41.332239871062342</v>
      </c>
      <c r="O333" s="5">
        <f>+'MBI DIRECTORIO'!O333</f>
        <v>0</v>
      </c>
      <c r="P333" s="5">
        <f>+'MBI DIRECTORIO'!P333</f>
        <v>3.1644996151282108</v>
      </c>
      <c r="Q333" s="5">
        <f>+'MBI DIRECTORIO'!Q333</f>
        <v>25.179699448955926</v>
      </c>
      <c r="R333" s="5">
        <f>+'MBI DIRECTORIO'!R333</f>
        <v>0</v>
      </c>
      <c r="S333" s="5">
        <f>+'MBI DIRECTORIO'!S333</f>
        <v>0</v>
      </c>
      <c r="T333" s="5">
        <f>+'MBI DIRECTORIO'!T333</f>
        <v>0</v>
      </c>
      <c r="U333" s="5">
        <f>+'MBI DIRECTORIO'!U333</f>
        <v>0</v>
      </c>
      <c r="V333" s="5">
        <f>+'MBI DIRECTORIO'!V333</f>
        <v>0</v>
      </c>
      <c r="W333" s="5">
        <f>+'MBI DIRECTORIO'!W333</f>
        <v>0</v>
      </c>
      <c r="X333" s="5">
        <f>+'MBI DIRECTORIO'!X333</f>
        <v>0</v>
      </c>
      <c r="Y333" s="5">
        <f>+'MBI DIRECTORIO'!Y333</f>
        <v>1424.409621145591</v>
      </c>
      <c r="Z333" s="5">
        <f>+'MBI DIRECTORIO'!Z333</f>
        <v>257.9434482569261</v>
      </c>
      <c r="AA333" s="5">
        <f>+'MBI DIRECTORIO'!AA333</f>
        <v>0</v>
      </c>
      <c r="AB333" s="5" t="str">
        <f>+'MBI DIRECTORIO'!AG333</f>
        <v>COMPANHIA BRASILEIRA DE DISTRIBUIÇÃO</v>
      </c>
      <c r="AD333" t="str">
        <f t="shared" si="7"/>
        <v>INSERT INTO TABLA_PRESUPUESTO_COMERCIAL VALUES ('VSR','80130-C','14004731-19',2022,'Marzo',197.619772,'USD',7311.93156,4804.631929,0,365.596578,105.25822,1096.789734,41.33224,0,3.1645,25.179699,0,0,0,0,0,0,0,1424.409621,257.943448,0);</v>
      </c>
    </row>
    <row r="334" spans="1:30" x14ac:dyDescent="0.2">
      <c r="A334" t="str">
        <f>+'MBI DIRECTORIO'!A334</f>
        <v>VSR</v>
      </c>
      <c r="B334" t="str">
        <f>+'MBI DIRECTORIO'!B334</f>
        <v>80130-C</v>
      </c>
      <c r="C334" t="str">
        <f>+'MBI DIRECTORIO'!C334</f>
        <v>14005137-20</v>
      </c>
      <c r="D334">
        <f>+'MBI DIRECTORIO'!D334</f>
        <v>2022</v>
      </c>
      <c r="E334" t="str">
        <f>+'MBI DIRECTORIO'!E334</f>
        <v>Marzo</v>
      </c>
      <c r="F334" s="5">
        <f>+'MBI DIRECTORIO'!F334</f>
        <v>53.927347153372388</v>
      </c>
      <c r="G334" t="str">
        <f>+'MBI DIRECTORIO'!G334</f>
        <v>USD</v>
      </c>
      <c r="H334" s="5">
        <f>+'MBI DIRECTORIO'!H334</f>
        <v>1833.5298032146611</v>
      </c>
      <c r="I334" s="5">
        <f>+'MBI DIRECTORIO'!I334</f>
        <v>1075.5607289976508</v>
      </c>
      <c r="J334" s="5">
        <f>+'MBI DIRECTORIO'!J334</f>
        <v>0</v>
      </c>
      <c r="K334" s="5">
        <f>+'MBI DIRECTORIO'!K334</f>
        <v>91.676490160733067</v>
      </c>
      <c r="L334" s="5">
        <f>+'MBI DIRECTORIO'!L334</f>
        <v>28.723323135734795</v>
      </c>
      <c r="M334" s="5">
        <f>+'MBI DIRECTORIO'!M334</f>
        <v>275.02947048219914</v>
      </c>
      <c r="N334" s="5">
        <f>+'MBI DIRECTORIO'!N334</f>
        <v>11.278922280443899</v>
      </c>
      <c r="O334" s="5">
        <f>+'MBI DIRECTORIO'!O334</f>
        <v>0</v>
      </c>
      <c r="P334" s="5">
        <f>+'MBI DIRECTORIO'!P334</f>
        <v>0.86354248709648596</v>
      </c>
      <c r="Q334" s="5">
        <f>+'MBI DIRECTORIO'!Q334</f>
        <v>6.3140264646575881</v>
      </c>
      <c r="R334" s="5">
        <f>+'MBI DIRECTORIO'!R334</f>
        <v>0</v>
      </c>
      <c r="S334" s="5">
        <f>+'MBI DIRECTORIO'!S334</f>
        <v>0</v>
      </c>
      <c r="T334" s="5">
        <f>+'MBI DIRECTORIO'!T334</f>
        <v>0</v>
      </c>
      <c r="U334" s="5">
        <f>+'MBI DIRECTORIO'!U334</f>
        <v>0</v>
      </c>
      <c r="V334" s="5">
        <f>+'MBI DIRECTORIO'!V334</f>
        <v>0</v>
      </c>
      <c r="W334" s="5">
        <f>+'MBI DIRECTORIO'!W334</f>
        <v>0</v>
      </c>
      <c r="X334" s="5">
        <f>+'MBI DIRECTORIO'!X334</f>
        <v>0</v>
      </c>
      <c r="Y334" s="5">
        <f>+'MBI DIRECTORIO'!Y334</f>
        <v>363.87469735309782</v>
      </c>
      <c r="Z334" s="5">
        <f>+'MBI DIRECTORIO'!Z334</f>
        <v>70.388735638700695</v>
      </c>
      <c r="AA334" s="5">
        <f>+'MBI DIRECTORIO'!AA334</f>
        <v>0</v>
      </c>
      <c r="AB334" s="5" t="str">
        <f>+'MBI DIRECTORIO'!AG334</f>
        <v>COMPANHIA BRASILEIRA DE DISTRIBUIÇÃO</v>
      </c>
      <c r="AD334" t="str">
        <f t="shared" si="7"/>
        <v>INSERT INTO TABLA_PRESUPUESTO_COMERCIAL VALUES ('VSR','80130-C','14005137-20',2022,'Marzo',53.927347,'USD',1833.529803,1075.560729,0,91.67649,28.723323,275.02947,11.278922,0,0.863542,6.314026,0,0,0,0,0,0,0,363.874697,70.388736,0);</v>
      </c>
    </row>
    <row r="335" spans="1:30" x14ac:dyDescent="0.2">
      <c r="A335" t="str">
        <f>+'MBI DIRECTORIO'!A335</f>
        <v>VSR</v>
      </c>
      <c r="B335" t="str">
        <f>+'MBI DIRECTORIO'!B335</f>
        <v>80130-C</v>
      </c>
      <c r="C335" t="str">
        <f>+'MBI DIRECTORIO'!C335</f>
        <v>14005138-20</v>
      </c>
      <c r="D335">
        <f>+'MBI DIRECTORIO'!D335</f>
        <v>2022</v>
      </c>
      <c r="E335" t="str">
        <f>+'MBI DIRECTORIO'!E335</f>
        <v>Marzo</v>
      </c>
      <c r="F335" s="5">
        <f>+'MBI DIRECTORIO'!F335</f>
        <v>78.475388956844569</v>
      </c>
      <c r="G335" t="str">
        <f>+'MBI DIRECTORIO'!G335</f>
        <v>USD</v>
      </c>
      <c r="H335" s="5">
        <f>+'MBI DIRECTORIO'!H335</f>
        <v>2668.1632245327155</v>
      </c>
      <c r="I335" s="5">
        <f>+'MBI DIRECTORIO'!I335</f>
        <v>1377.2120623930036</v>
      </c>
      <c r="J335" s="5">
        <f>+'MBI DIRECTORIO'!J335</f>
        <v>0</v>
      </c>
      <c r="K335" s="5">
        <f>+'MBI DIRECTORIO'!K335</f>
        <v>133.40816122663577</v>
      </c>
      <c r="L335" s="5">
        <f>+'MBI DIRECTORIO'!L335</f>
        <v>41.798346742316255</v>
      </c>
      <c r="M335" s="5">
        <f>+'MBI DIRECTORIO'!M335</f>
        <v>400.22448367990728</v>
      </c>
      <c r="N335" s="5">
        <f>+'MBI DIRECTORIO'!N335</f>
        <v>16.413153245875989</v>
      </c>
      <c r="O335" s="5">
        <f>+'MBI DIRECTORIO'!O335</f>
        <v>0</v>
      </c>
      <c r="P335" s="5">
        <f>+'MBI DIRECTORIO'!P335</f>
        <v>1.2566320453873803</v>
      </c>
      <c r="Q335" s="5">
        <f>+'MBI DIRECTORIO'!Q335</f>
        <v>9.1882080030489384</v>
      </c>
      <c r="R335" s="5">
        <f>+'MBI DIRECTORIO'!R335</f>
        <v>0</v>
      </c>
      <c r="S335" s="5">
        <f>+'MBI DIRECTORIO'!S335</f>
        <v>0</v>
      </c>
      <c r="T335" s="5">
        <f>+'MBI DIRECTORIO'!T335</f>
        <v>0</v>
      </c>
      <c r="U335" s="5">
        <f>+'MBI DIRECTORIO'!U335</f>
        <v>0</v>
      </c>
      <c r="V335" s="5">
        <f>+'MBI DIRECTORIO'!V335</f>
        <v>0</v>
      </c>
      <c r="W335" s="5">
        <f>+'MBI DIRECTORIO'!W335</f>
        <v>0</v>
      </c>
      <c r="X335" s="5">
        <f>+'MBI DIRECTORIO'!X335</f>
        <v>0</v>
      </c>
      <c r="Y335" s="5">
        <f>+'MBI DIRECTORIO'!Y335</f>
        <v>529.51257411431425</v>
      </c>
      <c r="Z335" s="5">
        <f>+'MBI DIRECTORIO'!Z335</f>
        <v>102.43009714009472</v>
      </c>
      <c r="AA335" s="5">
        <f>+'MBI DIRECTORIO'!AA335</f>
        <v>0</v>
      </c>
      <c r="AB335" s="5" t="str">
        <f>+'MBI DIRECTORIO'!AG335</f>
        <v>COMPANHIA BRASILEIRA DE DISTRIBUIÇÃO</v>
      </c>
      <c r="AD335" t="str">
        <f t="shared" si="7"/>
        <v>INSERT INTO TABLA_PRESUPUESTO_COMERCIAL VALUES ('VSR','80130-C','14005138-20',2022,'Marzo',78.475389,'USD',2668.163225,1377.212062,0,133.408161,41.798347,400.224484,16.413153,0,1.256632,9.188208,0,0,0,0,0,0,0,529.512574,102.430097,0);</v>
      </c>
    </row>
    <row r="336" spans="1:30" x14ac:dyDescent="0.2">
      <c r="A336" t="str">
        <f>+'MBI DIRECTORIO'!A336</f>
        <v>VSR</v>
      </c>
      <c r="B336" t="str">
        <f>+'MBI DIRECTORIO'!B336</f>
        <v>80130-C</v>
      </c>
      <c r="C336" t="str">
        <f>+'MBI DIRECTORIO'!C336</f>
        <v>14005139-20</v>
      </c>
      <c r="D336">
        <f>+'MBI DIRECTORIO'!D336</f>
        <v>2022</v>
      </c>
      <c r="E336" t="str">
        <f>+'MBI DIRECTORIO'!E336</f>
        <v>Marzo</v>
      </c>
      <c r="F336" s="5">
        <f>+'MBI DIRECTORIO'!F336</f>
        <v>65.352632567222471</v>
      </c>
      <c r="G336" t="str">
        <f>+'MBI DIRECTORIO'!G336</f>
        <v>USD</v>
      </c>
      <c r="H336" s="5">
        <f>+'MBI DIRECTORIO'!H336</f>
        <v>2221.9895072855638</v>
      </c>
      <c r="I336" s="5">
        <f>+'MBI DIRECTORIO'!I336</f>
        <v>1208.7473548418618</v>
      </c>
      <c r="J336" s="5">
        <f>+'MBI DIRECTORIO'!J336</f>
        <v>0</v>
      </c>
      <c r="K336" s="5">
        <f>+'MBI DIRECTORIO'!K336</f>
        <v>111.09947536427822</v>
      </c>
      <c r="L336" s="5">
        <f>+'MBI DIRECTORIO'!L336</f>
        <v>34.808772952627763</v>
      </c>
      <c r="M336" s="5">
        <f>+'MBI DIRECTORIO'!M336</f>
        <v>333.29842609283457</v>
      </c>
      <c r="N336" s="5">
        <f>+'MBI DIRECTORIO'!N336</f>
        <v>13.668524458504047</v>
      </c>
      <c r="O336" s="5">
        <f>+'MBI DIRECTORIO'!O336</f>
        <v>0</v>
      </c>
      <c r="P336" s="5">
        <f>+'MBI DIRECTORIO'!P336</f>
        <v>1.0464964038542159</v>
      </c>
      <c r="Q336" s="5">
        <f>+'MBI DIRECTORIO'!Q336</f>
        <v>7.6517439359833483</v>
      </c>
      <c r="R336" s="5">
        <f>+'MBI DIRECTORIO'!R336</f>
        <v>0</v>
      </c>
      <c r="S336" s="5">
        <f>+'MBI DIRECTORIO'!S336</f>
        <v>0</v>
      </c>
      <c r="T336" s="5">
        <f>+'MBI DIRECTORIO'!T336</f>
        <v>0</v>
      </c>
      <c r="U336" s="5">
        <f>+'MBI DIRECTORIO'!U336</f>
        <v>0</v>
      </c>
      <c r="V336" s="5">
        <f>+'MBI DIRECTORIO'!V336</f>
        <v>0</v>
      </c>
      <c r="W336" s="5">
        <f>+'MBI DIRECTORIO'!W336</f>
        <v>0</v>
      </c>
      <c r="X336" s="5">
        <f>+'MBI DIRECTORIO'!X336</f>
        <v>0</v>
      </c>
      <c r="Y336" s="5">
        <f>+'MBI DIRECTORIO'!Y336</f>
        <v>440.96679424994062</v>
      </c>
      <c r="Z336" s="5">
        <f>+'MBI DIRECTORIO'!Z336</f>
        <v>85.301603358764396</v>
      </c>
      <c r="AA336" s="5">
        <f>+'MBI DIRECTORIO'!AA336</f>
        <v>0</v>
      </c>
      <c r="AB336" s="5" t="str">
        <f>+'MBI DIRECTORIO'!AG336</f>
        <v>COMPANHIA BRASILEIRA DE DISTRIBUIÇÃO</v>
      </c>
      <c r="AD336" t="str">
        <f t="shared" si="7"/>
        <v>INSERT INTO TABLA_PRESUPUESTO_COMERCIAL VALUES ('VSR','80130-C','14005139-20',2022,'Marzo',65.352633,'USD',2221.989507,1208.747355,0,111.099475,34.808773,333.298426,13.668524,0,1.046496,7.651744,0,0,0,0,0,0,0,440.966794,85.301603,0);</v>
      </c>
    </row>
    <row r="337" spans="1:30" x14ac:dyDescent="0.2">
      <c r="A337" t="str">
        <f>+'MBI DIRECTORIO'!A337</f>
        <v>VSR</v>
      </c>
      <c r="B337" t="str">
        <f>+'MBI DIRECTORIO'!B337</f>
        <v>80130-C</v>
      </c>
      <c r="C337" t="str">
        <f>+'MBI DIRECTORIO'!C337</f>
        <v>14005140-21</v>
      </c>
      <c r="D337">
        <f>+'MBI DIRECTORIO'!D337</f>
        <v>2022</v>
      </c>
      <c r="E337" t="str">
        <f>+'MBI DIRECTORIO'!E337</f>
        <v>Marzo</v>
      </c>
      <c r="F337" s="5">
        <f>+'MBI DIRECTORIO'!F337</f>
        <v>25.657926672246187</v>
      </c>
      <c r="G337" t="str">
        <f>+'MBI DIRECTORIO'!G337</f>
        <v>USD</v>
      </c>
      <c r="H337" s="5">
        <f>+'MBI DIRECTORIO'!H337</f>
        <v>872.36950685637032</v>
      </c>
      <c r="I337" s="5">
        <f>+'MBI DIRECTORIO'!I337</f>
        <v>454.43728474791959</v>
      </c>
      <c r="J337" s="5">
        <f>+'MBI DIRECTORIO'!J337</f>
        <v>0</v>
      </c>
      <c r="K337" s="5">
        <f>+'MBI DIRECTORIO'!K337</f>
        <v>43.61847534281852</v>
      </c>
      <c r="L337" s="5">
        <f>+'MBI DIRECTORIO'!L337</f>
        <v>13.666181588793917</v>
      </c>
      <c r="M337" s="5">
        <f>+'MBI DIRECTORIO'!M337</f>
        <v>130.85542602845555</v>
      </c>
      <c r="N337" s="5">
        <f>+'MBI DIRECTORIO'!N337</f>
        <v>5.3663637484436464</v>
      </c>
      <c r="O337" s="5">
        <f>+'MBI DIRECTORIO'!O337</f>
        <v>0</v>
      </c>
      <c r="P337" s="5">
        <f>+'MBI DIRECTORIO'!P337</f>
        <v>0.4108622244902167</v>
      </c>
      <c r="Q337" s="5">
        <f>+'MBI DIRECTORIO'!Q337</f>
        <v>3.0041312356058505</v>
      </c>
      <c r="R337" s="5">
        <f>+'MBI DIRECTORIO'!R337</f>
        <v>0</v>
      </c>
      <c r="S337" s="5">
        <f>+'MBI DIRECTORIO'!S337</f>
        <v>0</v>
      </c>
      <c r="T337" s="5">
        <f>+'MBI DIRECTORIO'!T337</f>
        <v>0</v>
      </c>
      <c r="U337" s="5">
        <f>+'MBI DIRECTORIO'!U337</f>
        <v>0</v>
      </c>
      <c r="V337" s="5">
        <f>+'MBI DIRECTORIO'!V337</f>
        <v>0</v>
      </c>
      <c r="W337" s="5">
        <f>+'MBI DIRECTORIO'!W337</f>
        <v>0</v>
      </c>
      <c r="X337" s="5">
        <f>+'MBI DIRECTORIO'!X337</f>
        <v>0</v>
      </c>
      <c r="Y337" s="5">
        <f>+'MBI DIRECTORIO'!Y337</f>
        <v>173.12682331690976</v>
      </c>
      <c r="Z337" s="5">
        <f>+'MBI DIRECTORIO'!Z337</f>
        <v>33.4900400799145</v>
      </c>
      <c r="AA337" s="5">
        <f>+'MBI DIRECTORIO'!AA337</f>
        <v>0</v>
      </c>
      <c r="AB337" s="5" t="str">
        <f>+'MBI DIRECTORIO'!AG337</f>
        <v>COMPANHIA BRASILEIRA DE DISTRIBUIÇÃO</v>
      </c>
      <c r="AD337" t="str">
        <f t="shared" si="7"/>
        <v>INSERT INTO TABLA_PRESUPUESTO_COMERCIAL VALUES ('VSR','80130-C','14005140-21',2022,'Marzo',25.657927,'USD',872.369507,454.437285,0,43.618475,13.666182,130.855426,5.366364,0,0.410862,3.004131,0,0,0,0,0,0,0,173.126823,33.49004,0);</v>
      </c>
    </row>
    <row r="338" spans="1:30" x14ac:dyDescent="0.2">
      <c r="A338" t="str">
        <f>+'MBI DIRECTORIO'!A338</f>
        <v>VSR</v>
      </c>
      <c r="B338" t="str">
        <f>+'MBI DIRECTORIO'!B338</f>
        <v>80130-C</v>
      </c>
      <c r="C338" t="str">
        <f>+'MBI DIRECTORIO'!C338</f>
        <v>14005128-20</v>
      </c>
      <c r="D338">
        <f>+'MBI DIRECTORIO'!D338</f>
        <v>2022</v>
      </c>
      <c r="E338" t="str">
        <f>+'MBI DIRECTORIO'!E338</f>
        <v>Marzo</v>
      </c>
      <c r="F338" s="5">
        <f>+'MBI DIRECTORIO'!F338</f>
        <v>228.80703448571859</v>
      </c>
      <c r="G338" t="str">
        <f>+'MBI DIRECTORIO'!G338</f>
        <v>USD</v>
      </c>
      <c r="H338" s="5">
        <f>+'MBI DIRECTORIO'!H338</f>
        <v>6383.7162621515481</v>
      </c>
      <c r="I338" s="5">
        <f>+'MBI DIRECTORIO'!I338</f>
        <v>3422.6041317652421</v>
      </c>
      <c r="J338" s="5">
        <f>+'MBI DIRECTORIO'!J338</f>
        <v>0</v>
      </c>
      <c r="K338" s="5">
        <f>+'MBI DIRECTORIO'!K338</f>
        <v>319.18581310757742</v>
      </c>
      <c r="L338" s="5">
        <f>+'MBI DIRECTORIO'!L338</f>
        <v>121.8694917176455</v>
      </c>
      <c r="M338" s="5">
        <f>+'MBI DIRECTORIO'!M338</f>
        <v>957.55743932273219</v>
      </c>
      <c r="N338" s="5">
        <f>+'MBI DIRECTORIO'!N338</f>
        <v>47.855066036228727</v>
      </c>
      <c r="O338" s="5">
        <f>+'MBI DIRECTORIO'!O338</f>
        <v>0</v>
      </c>
      <c r="P338" s="5">
        <f>+'MBI DIRECTORIO'!P338</f>
        <v>3.6639034933987613</v>
      </c>
      <c r="Q338" s="5">
        <f>+'MBI DIRECTORIO'!Q338</f>
        <v>21.983255113399945</v>
      </c>
      <c r="R338" s="5">
        <f>+'MBI DIRECTORIO'!R338</f>
        <v>0</v>
      </c>
      <c r="S338" s="5">
        <f>+'MBI DIRECTORIO'!S338</f>
        <v>0</v>
      </c>
      <c r="T338" s="5">
        <f>+'MBI DIRECTORIO'!T338</f>
        <v>0</v>
      </c>
      <c r="U338" s="5">
        <f>+'MBI DIRECTORIO'!U338</f>
        <v>0</v>
      </c>
      <c r="V338" s="5">
        <f>+'MBI DIRECTORIO'!V338</f>
        <v>0</v>
      </c>
      <c r="W338" s="5">
        <f>+'MBI DIRECTORIO'!W338</f>
        <v>0</v>
      </c>
      <c r="X338" s="5">
        <f>+'MBI DIRECTORIO'!X338</f>
        <v>0</v>
      </c>
      <c r="Y338" s="5">
        <f>+'MBI DIRECTORIO'!Y338</f>
        <v>1329.7103247684422</v>
      </c>
      <c r="Z338" s="5">
        <f>+'MBI DIRECTORIO'!Z338</f>
        <v>298.65066080268241</v>
      </c>
      <c r="AA338" s="5">
        <f>+'MBI DIRECTORIO'!AA338</f>
        <v>0</v>
      </c>
      <c r="AB338" s="5" t="str">
        <f>+'MBI DIRECTORIO'!AG338</f>
        <v>COMPANHIA BRASILEIRA DE DISTRIBUIÇÃO</v>
      </c>
      <c r="AD338" t="str">
        <f t="shared" si="7"/>
        <v>INSERT INTO TABLA_PRESUPUESTO_COMERCIAL VALUES ('VSR','80130-C','14005128-20',2022,'Marzo',228.807034,'USD',6383.716262,3422.604132,0,319.185813,121.869492,957.557439,47.855066,0,3.663903,21.983255,0,0,0,0,0,0,0,1329.710325,298.650661,0);</v>
      </c>
    </row>
    <row r="339" spans="1:30" x14ac:dyDescent="0.2">
      <c r="A339" t="str">
        <f>+'MBI DIRECTORIO'!A339</f>
        <v>VSR</v>
      </c>
      <c r="B339" t="str">
        <f>+'MBI DIRECTORIO'!B339</f>
        <v>80130-C</v>
      </c>
      <c r="C339" t="str">
        <f>+'MBI DIRECTORIO'!C339</f>
        <v>14005129-20</v>
      </c>
      <c r="D339">
        <f>+'MBI DIRECTORIO'!D339</f>
        <v>2022</v>
      </c>
      <c r="E339" t="str">
        <f>+'MBI DIRECTORIO'!E339</f>
        <v>Marzo</v>
      </c>
      <c r="F339" s="5">
        <f>+'MBI DIRECTORIO'!F339</f>
        <v>259.54230777484497</v>
      </c>
      <c r="G339" t="str">
        <f>+'MBI DIRECTORIO'!G339</f>
        <v>USD</v>
      </c>
      <c r="H339" s="5">
        <f>+'MBI DIRECTORIO'!H339</f>
        <v>7241.2303869181742</v>
      </c>
      <c r="I339" s="5">
        <f>+'MBI DIRECTORIO'!I339</f>
        <v>4110.5124286037953</v>
      </c>
      <c r="J339" s="5">
        <f>+'MBI DIRECTORIO'!J339</f>
        <v>0</v>
      </c>
      <c r="K339" s="5">
        <f>+'MBI DIRECTORIO'!K339</f>
        <v>362.06151934590872</v>
      </c>
      <c r="L339" s="5">
        <f>+'MBI DIRECTORIO'!L339</f>
        <v>138.24002045583669</v>
      </c>
      <c r="M339" s="5">
        <f>+'MBI DIRECTORIO'!M339</f>
        <v>1086.184558037726</v>
      </c>
      <c r="N339" s="5">
        <f>+'MBI DIRECTORIO'!N339</f>
        <v>54.283358488856457</v>
      </c>
      <c r="O339" s="5">
        <f>+'MBI DIRECTORIO'!O339</f>
        <v>0</v>
      </c>
      <c r="P339" s="5">
        <f>+'MBI DIRECTORIO'!P339</f>
        <v>4.1560696343030736</v>
      </c>
      <c r="Q339" s="5">
        <f>+'MBI DIRECTORIO'!Q339</f>
        <v>24.93622968087158</v>
      </c>
      <c r="R339" s="5">
        <f>+'MBI DIRECTORIO'!R339</f>
        <v>0</v>
      </c>
      <c r="S339" s="5">
        <f>+'MBI DIRECTORIO'!S339</f>
        <v>0</v>
      </c>
      <c r="T339" s="5">
        <f>+'MBI DIRECTORIO'!T339</f>
        <v>0</v>
      </c>
      <c r="U339" s="5">
        <f>+'MBI DIRECTORIO'!U339</f>
        <v>0</v>
      </c>
      <c r="V339" s="5">
        <f>+'MBI DIRECTORIO'!V339</f>
        <v>0</v>
      </c>
      <c r="W339" s="5">
        <f>+'MBI DIRECTORIO'!W339</f>
        <v>0</v>
      </c>
      <c r="X339" s="5">
        <f>+'MBI DIRECTORIO'!X339</f>
        <v>0</v>
      </c>
      <c r="Y339" s="5">
        <f>+'MBI DIRECTORIO'!Y339</f>
        <v>1508.3281295880836</v>
      </c>
      <c r="Z339" s="5">
        <f>+'MBI DIRECTORIO'!Z339</f>
        <v>338.76791374632637</v>
      </c>
      <c r="AA339" s="5">
        <f>+'MBI DIRECTORIO'!AA339</f>
        <v>0</v>
      </c>
      <c r="AB339" s="5" t="str">
        <f>+'MBI DIRECTORIO'!AG339</f>
        <v>COMPANHIA BRASILEIRA DE DISTRIBUIÇÃO</v>
      </c>
      <c r="AD339" t="str">
        <f t="shared" si="7"/>
        <v>INSERT INTO TABLA_PRESUPUESTO_COMERCIAL VALUES ('VSR','80130-C','14005129-20',2022,'Marzo',259.542308,'USD',7241.230387,4110.512429,0,362.061519,138.24002,1086.184558,54.283358,0,4.15607,24.93623,0,0,0,0,0,0,0,1508.32813,338.767914,0);</v>
      </c>
    </row>
    <row r="340" spans="1:30" x14ac:dyDescent="0.2">
      <c r="A340" t="str">
        <f>+'MBI DIRECTORIO'!A340</f>
        <v>VSR</v>
      </c>
      <c r="B340" t="str">
        <f>+'MBI DIRECTORIO'!B340</f>
        <v>80130-C</v>
      </c>
      <c r="C340" t="str">
        <f>+'MBI DIRECTORIO'!C340</f>
        <v>14005132-20</v>
      </c>
      <c r="D340">
        <f>+'MBI DIRECTORIO'!D340</f>
        <v>2022</v>
      </c>
      <c r="E340" t="str">
        <f>+'MBI DIRECTORIO'!E340</f>
        <v>Marzo</v>
      </c>
      <c r="F340" s="5">
        <f>+'MBI DIRECTORIO'!F340</f>
        <v>132.78441597459172</v>
      </c>
      <c r="G340" t="str">
        <f>+'MBI DIRECTORIO'!G340</f>
        <v>USD</v>
      </c>
      <c r="H340" s="5">
        <f>+'MBI DIRECTORIO'!H340</f>
        <v>3704.6852056911089</v>
      </c>
      <c r="I340" s="5">
        <f>+'MBI DIRECTORIO'!I340</f>
        <v>1794.8081524838447</v>
      </c>
      <c r="J340" s="5">
        <f>+'MBI DIRECTORIO'!J340</f>
        <v>0</v>
      </c>
      <c r="K340" s="5">
        <f>+'MBI DIRECTORIO'!K340</f>
        <v>185.23426028455546</v>
      </c>
      <c r="L340" s="5">
        <f>+'MBI DIRECTORIO'!L340</f>
        <v>70.72496402578021</v>
      </c>
      <c r="M340" s="5">
        <f>+'MBI DIRECTORIO'!M340</f>
        <v>555.70278085366635</v>
      </c>
      <c r="N340" s="5">
        <f>+'MBI DIRECTORIO'!N340</f>
        <v>27.77190399468585</v>
      </c>
      <c r="O340" s="5">
        <f>+'MBI DIRECTORIO'!O340</f>
        <v>0</v>
      </c>
      <c r="P340" s="5">
        <f>+'MBI DIRECTORIO'!P340</f>
        <v>2.1262863995931354</v>
      </c>
      <c r="Q340" s="5">
        <f>+'MBI DIRECTORIO'!Q340</f>
        <v>12.757622150972223</v>
      </c>
      <c r="R340" s="5">
        <f>+'MBI DIRECTORIO'!R340</f>
        <v>0</v>
      </c>
      <c r="S340" s="5">
        <f>+'MBI DIRECTORIO'!S340</f>
        <v>0</v>
      </c>
      <c r="T340" s="5">
        <f>+'MBI DIRECTORIO'!T340</f>
        <v>0</v>
      </c>
      <c r="U340" s="5">
        <f>+'MBI DIRECTORIO'!U340</f>
        <v>0</v>
      </c>
      <c r="V340" s="5">
        <f>+'MBI DIRECTORIO'!V340</f>
        <v>0</v>
      </c>
      <c r="W340" s="5">
        <f>+'MBI DIRECTORIO'!W340</f>
        <v>0</v>
      </c>
      <c r="X340" s="5">
        <f>+'MBI DIRECTORIO'!X340</f>
        <v>0</v>
      </c>
      <c r="Y340" s="5">
        <f>+'MBI DIRECTORIO'!Y340</f>
        <v>771.67561428616352</v>
      </c>
      <c r="Z340" s="5">
        <f>+'MBI DIRECTORIO'!Z340</f>
        <v>173.31702088724592</v>
      </c>
      <c r="AA340" s="5">
        <f>+'MBI DIRECTORIO'!AA340</f>
        <v>0</v>
      </c>
      <c r="AB340" s="5" t="str">
        <f>+'MBI DIRECTORIO'!AG340</f>
        <v>COMPANHIA BRASILEIRA DE DISTRIBUIÇÃO</v>
      </c>
      <c r="AD340" t="str">
        <f t="shared" si="7"/>
        <v>INSERT INTO TABLA_PRESUPUESTO_COMERCIAL VALUES ('VSR','80130-C','14005132-20',2022,'Marzo',132.784416,'USD',3704.685206,1794.808152,0,185.23426,70.724964,555.702781,27.771904,0,2.126286,12.757622,0,0,0,0,0,0,0,771.675614,173.317021,0);</v>
      </c>
    </row>
    <row r="341" spans="1:30" x14ac:dyDescent="0.2">
      <c r="A341" t="str">
        <f>+'MBI DIRECTORIO'!A341</f>
        <v>VSR</v>
      </c>
      <c r="B341" t="str">
        <f>+'MBI DIRECTORIO'!B341</f>
        <v>80130-C</v>
      </c>
      <c r="C341" t="str">
        <f>+'MBI DIRECTORIO'!C341</f>
        <v>14005130-20</v>
      </c>
      <c r="D341">
        <f>+'MBI DIRECTORIO'!D341</f>
        <v>2022</v>
      </c>
      <c r="E341" t="str">
        <f>+'MBI DIRECTORIO'!E341</f>
        <v>Marzo</v>
      </c>
      <c r="F341" s="5">
        <f>+'MBI DIRECTORIO'!F341</f>
        <v>239.00190454730787</v>
      </c>
      <c r="G341" t="str">
        <f>+'MBI DIRECTORIO'!G341</f>
        <v>USD</v>
      </c>
      <c r="H341" s="5">
        <f>+'MBI DIRECTORIO'!H341</f>
        <v>6668.1531368698897</v>
      </c>
      <c r="I341" s="5">
        <f>+'MBI DIRECTORIO'!I341</f>
        <v>3540.2551526609459</v>
      </c>
      <c r="J341" s="5">
        <f>+'MBI DIRECTORIO'!J341</f>
        <v>0</v>
      </c>
      <c r="K341" s="5">
        <f>+'MBI DIRECTORIO'!K341</f>
        <v>333.40765684349446</v>
      </c>
      <c r="L341" s="5">
        <f>+'MBI DIRECTORIO'!L341</f>
        <v>127.29958540041152</v>
      </c>
      <c r="M341" s="5">
        <f>+'MBI DIRECTORIO'!M341</f>
        <v>1000.2229705304834</v>
      </c>
      <c r="N341" s="5">
        <f>+'MBI DIRECTORIO'!N341</f>
        <v>49.987326441267008</v>
      </c>
      <c r="O341" s="5">
        <f>+'MBI DIRECTORIO'!O341</f>
        <v>0</v>
      </c>
      <c r="P341" s="5">
        <f>+'MBI DIRECTORIO'!P341</f>
        <v>3.8271546806595054</v>
      </c>
      <c r="Q341" s="5">
        <f>+'MBI DIRECTORIO'!Q341</f>
        <v>22.96275484738155</v>
      </c>
      <c r="R341" s="5">
        <f>+'MBI DIRECTORIO'!R341</f>
        <v>0</v>
      </c>
      <c r="S341" s="5">
        <f>+'MBI DIRECTORIO'!S341</f>
        <v>0</v>
      </c>
      <c r="T341" s="5">
        <f>+'MBI DIRECTORIO'!T341</f>
        <v>0</v>
      </c>
      <c r="U341" s="5">
        <f>+'MBI DIRECTORIO'!U341</f>
        <v>0</v>
      </c>
      <c r="V341" s="5">
        <f>+'MBI DIRECTORIO'!V341</f>
        <v>0</v>
      </c>
      <c r="W341" s="5">
        <f>+'MBI DIRECTORIO'!W341</f>
        <v>0</v>
      </c>
      <c r="X341" s="5">
        <f>+'MBI DIRECTORIO'!X341</f>
        <v>0</v>
      </c>
      <c r="Y341" s="5">
        <f>+'MBI DIRECTORIO'!Y341</f>
        <v>1388.957733883454</v>
      </c>
      <c r="Z341" s="5">
        <f>+'MBI DIRECTORIO'!Z341</f>
        <v>311.95752738366235</v>
      </c>
      <c r="AA341" s="5">
        <f>+'MBI DIRECTORIO'!AA341</f>
        <v>0</v>
      </c>
      <c r="AB341" s="5" t="str">
        <f>+'MBI DIRECTORIO'!AG341</f>
        <v>COMPANHIA BRASILEIRA DE DISTRIBUIÇÃO</v>
      </c>
      <c r="AD341" t="str">
        <f t="shared" si="7"/>
        <v>INSERT INTO TABLA_PRESUPUESTO_COMERCIAL VALUES ('VSR','80130-C','14005130-20',2022,'Marzo',239.001905,'USD',6668.153137,3540.255153,0,333.407657,127.299585,1000.222971,49.987326,0,3.827155,22.962755,0,0,0,0,0,0,0,1388.957734,311.957527,0);</v>
      </c>
    </row>
    <row r="342" spans="1:30" x14ac:dyDescent="0.2">
      <c r="A342" t="str">
        <f>+'MBI DIRECTORIO'!A342</f>
        <v>VSR</v>
      </c>
      <c r="B342" t="str">
        <f>+'MBI DIRECTORIO'!B342</f>
        <v>80130-C</v>
      </c>
      <c r="C342" t="str">
        <f>+'MBI DIRECTORIO'!C342</f>
        <v>14004728-20</v>
      </c>
      <c r="D342">
        <f>+'MBI DIRECTORIO'!D342</f>
        <v>2022</v>
      </c>
      <c r="E342" t="str">
        <f>+'MBI DIRECTORIO'!E342</f>
        <v>Marzo</v>
      </c>
      <c r="F342" s="5">
        <f>+'MBI DIRECTORIO'!F342</f>
        <v>130.67513251357326</v>
      </c>
      <c r="G342" t="str">
        <f>+'MBI DIRECTORIO'!G342</f>
        <v>USD</v>
      </c>
      <c r="H342" s="5">
        <f>+'MBI DIRECTORIO'!H342</f>
        <v>3645.8361971286936</v>
      </c>
      <c r="I342" s="5">
        <f>+'MBI DIRECTORIO'!I342</f>
        <v>1800.1655022579257</v>
      </c>
      <c r="J342" s="5">
        <f>+'MBI DIRECTORIO'!J342</f>
        <v>0</v>
      </c>
      <c r="K342" s="5">
        <f>+'MBI DIRECTORIO'!K342</f>
        <v>182.2918098564347</v>
      </c>
      <c r="L342" s="5">
        <f>+'MBI DIRECTORIO'!L342</f>
        <v>69.601496367276908</v>
      </c>
      <c r="M342" s="5">
        <f>+'MBI DIRECTORIO'!M342</f>
        <v>546.87542956930406</v>
      </c>
      <c r="N342" s="5">
        <f>+'MBI DIRECTORIO'!N342</f>
        <v>27.330746669505515</v>
      </c>
      <c r="O342" s="5">
        <f>+'MBI DIRECTORIO'!O342</f>
        <v>0</v>
      </c>
      <c r="P342" s="5">
        <f>+'MBI DIRECTORIO'!P342</f>
        <v>2.0925102918840159</v>
      </c>
      <c r="Q342" s="5">
        <f>+'MBI DIRECTORIO'!Q342</f>
        <v>12.55496703359672</v>
      </c>
      <c r="R342" s="5">
        <f>+'MBI DIRECTORIO'!R342</f>
        <v>0</v>
      </c>
      <c r="S342" s="5">
        <f>+'MBI DIRECTORIO'!S342</f>
        <v>0</v>
      </c>
      <c r="T342" s="5">
        <f>+'MBI DIRECTORIO'!T342</f>
        <v>0</v>
      </c>
      <c r="U342" s="5">
        <f>+'MBI DIRECTORIO'!U342</f>
        <v>0</v>
      </c>
      <c r="V342" s="5">
        <f>+'MBI DIRECTORIO'!V342</f>
        <v>0</v>
      </c>
      <c r="W342" s="5">
        <f>+'MBI DIRECTORIO'!W342</f>
        <v>0</v>
      </c>
      <c r="X342" s="5">
        <f>+'MBI DIRECTORIO'!X342</f>
        <v>0</v>
      </c>
      <c r="Y342" s="5">
        <f>+'MBI DIRECTORIO'!Y342</f>
        <v>759.41752964167836</v>
      </c>
      <c r="Z342" s="5">
        <f>+'MBI DIRECTORIO'!Z342</f>
        <v>170.56387607738799</v>
      </c>
      <c r="AA342" s="5">
        <f>+'MBI DIRECTORIO'!AA342</f>
        <v>0</v>
      </c>
      <c r="AB342" s="5" t="str">
        <f>+'MBI DIRECTORIO'!AG342</f>
        <v>COMPANHIA BRASILEIRA DE DISTRIBUIÇÃO</v>
      </c>
      <c r="AD342" t="str">
        <f t="shared" si="7"/>
        <v>INSERT INTO TABLA_PRESUPUESTO_COMERCIAL VALUES ('VSR','80130-C','14004728-20',2022,'Marzo',130.675133,'USD',3645.836197,1800.165502,0,182.29181,69.601496,546.87543,27.330747,0,2.09251,12.554967,0,0,0,0,0,0,0,759.41753,170.563876,0);</v>
      </c>
    </row>
    <row r="343" spans="1:30" x14ac:dyDescent="0.2">
      <c r="A343" t="str">
        <f>+'MBI DIRECTORIO'!A343</f>
        <v>VSR</v>
      </c>
      <c r="B343" t="str">
        <f>+'MBI DIRECTORIO'!B343</f>
        <v>80130-C</v>
      </c>
      <c r="C343" t="str">
        <f>+'MBI DIRECTORIO'!C343</f>
        <v>14004914-20</v>
      </c>
      <c r="D343">
        <f>+'MBI DIRECTORIO'!D343</f>
        <v>2022</v>
      </c>
      <c r="E343" t="str">
        <f>+'MBI DIRECTORIO'!E343</f>
        <v>Marzo</v>
      </c>
      <c r="F343" s="5">
        <f>+'MBI DIRECTORIO'!F343</f>
        <v>156.18741818493959</v>
      </c>
      <c r="G343" t="str">
        <f>+'MBI DIRECTORIO'!G343</f>
        <v>USD</v>
      </c>
      <c r="H343" s="5">
        <f>+'MBI DIRECTORIO'!H343</f>
        <v>4357.6289673598139</v>
      </c>
      <c r="I343" s="5">
        <f>+'MBI DIRECTORIO'!I343</f>
        <v>2434.6068976049305</v>
      </c>
      <c r="J343" s="5">
        <f>+'MBI DIRECTORIO'!J343</f>
        <v>0</v>
      </c>
      <c r="K343" s="5">
        <f>+'MBI DIRECTORIO'!K343</f>
        <v>217.88144836799071</v>
      </c>
      <c r="L343" s="5">
        <f>+'MBI DIRECTORIO'!L343</f>
        <v>83.190105189174162</v>
      </c>
      <c r="M343" s="5">
        <f>+'MBI DIRECTORIO'!M343</f>
        <v>653.64434510397211</v>
      </c>
      <c r="N343" s="5">
        <f>+'MBI DIRECTORIO'!N343</f>
        <v>32.666649555020044</v>
      </c>
      <c r="O343" s="5">
        <f>+'MBI DIRECTORIO'!O343</f>
        <v>0</v>
      </c>
      <c r="P343" s="5">
        <f>+'MBI DIRECTORIO'!P343</f>
        <v>2.501040356556222</v>
      </c>
      <c r="Q343" s="5">
        <f>+'MBI DIRECTORIO'!Q343</f>
        <v>15.006128929471865</v>
      </c>
      <c r="R343" s="5">
        <f>+'MBI DIRECTORIO'!R343</f>
        <v>0</v>
      </c>
      <c r="S343" s="5">
        <f>+'MBI DIRECTORIO'!S343</f>
        <v>0</v>
      </c>
      <c r="T343" s="5">
        <f>+'MBI DIRECTORIO'!T343</f>
        <v>0</v>
      </c>
      <c r="U343" s="5">
        <f>+'MBI DIRECTORIO'!U343</f>
        <v>0</v>
      </c>
      <c r="V343" s="5">
        <f>+'MBI DIRECTORIO'!V343</f>
        <v>0</v>
      </c>
      <c r="W343" s="5">
        <f>+'MBI DIRECTORIO'!W343</f>
        <v>0</v>
      </c>
      <c r="X343" s="5">
        <f>+'MBI DIRECTORIO'!X343</f>
        <v>0</v>
      </c>
      <c r="Y343" s="5">
        <f>+'MBI DIRECTORIO'!Y343</f>
        <v>907.68198200830875</v>
      </c>
      <c r="Z343" s="5">
        <f>+'MBI DIRECTORIO'!Z343</f>
        <v>203.86381806328848</v>
      </c>
      <c r="AA343" s="5">
        <f>+'MBI DIRECTORIO'!AA343</f>
        <v>0</v>
      </c>
      <c r="AB343" s="5" t="str">
        <f>+'MBI DIRECTORIO'!AG343</f>
        <v>COMPANHIA BRASILEIRA DE DISTRIBUIÇÃO</v>
      </c>
      <c r="AD343" t="str">
        <f t="shared" si="7"/>
        <v>INSERT INTO TABLA_PRESUPUESTO_COMERCIAL VALUES ('VSR','80130-C','14004914-20',2022,'Marzo',156.187418,'USD',4357.628967,2434.606898,0,217.881448,83.190105,653.644345,32.66665,0,2.50104,15.006129,0,0,0,0,0,0,0,907.681982,203.863818,0);</v>
      </c>
    </row>
    <row r="344" spans="1:30" x14ac:dyDescent="0.2">
      <c r="A344" t="str">
        <f>+'MBI DIRECTORIO'!A344</f>
        <v>VSR</v>
      </c>
      <c r="B344" t="str">
        <f>+'MBI DIRECTORIO'!B344</f>
        <v>80130-C</v>
      </c>
      <c r="C344" t="str">
        <f>+'MBI DIRECTORIO'!C344</f>
        <v>14005146-18</v>
      </c>
      <c r="D344">
        <f>+'MBI DIRECTORIO'!D344</f>
        <v>2022</v>
      </c>
      <c r="E344" t="str">
        <f>+'MBI DIRECTORIO'!E344</f>
        <v>Marzo</v>
      </c>
      <c r="F344" s="5">
        <f>+'MBI DIRECTORIO'!F344</f>
        <v>13.780651945320715</v>
      </c>
      <c r="G344" t="str">
        <f>+'MBI DIRECTORIO'!G344</f>
        <v>USD</v>
      </c>
      <c r="H344" s="5">
        <f>+'MBI DIRECTORIO'!H344</f>
        <v>1102.4521556256573</v>
      </c>
      <c r="I344" s="5">
        <f>+'MBI DIRECTORIO'!I344</f>
        <v>337.9845877833958</v>
      </c>
      <c r="J344" s="5">
        <f>+'MBI DIRECTORIO'!J344</f>
        <v>0</v>
      </c>
      <c r="K344" s="5">
        <f>+'MBI DIRECTORIO'!K344</f>
        <v>55.122607781282859</v>
      </c>
      <c r="L344" s="5">
        <f>+'MBI DIRECTORIO'!L344</f>
        <v>7.3399887022216683</v>
      </c>
      <c r="M344" s="5">
        <f>+'MBI DIRECTORIO'!M344</f>
        <v>165.36782334384858</v>
      </c>
      <c r="N344" s="5">
        <f>+'MBI DIRECTORIO'!N344</f>
        <v>2.882227857844855</v>
      </c>
      <c r="O344" s="5">
        <f>+'MBI DIRECTORIO'!O344</f>
        <v>0</v>
      </c>
      <c r="P344" s="5">
        <f>+'MBI DIRECTORIO'!P344</f>
        <v>0.22067057036624674</v>
      </c>
      <c r="Q344" s="5">
        <f>+'MBI DIRECTORIO'!Q344</f>
        <v>3.7964542896629725</v>
      </c>
      <c r="R344" s="5">
        <f>+'MBI DIRECTORIO'!R344</f>
        <v>0</v>
      </c>
      <c r="S344" s="5">
        <f>+'MBI DIRECTORIO'!S344</f>
        <v>0</v>
      </c>
      <c r="T344" s="5">
        <f>+'MBI DIRECTORIO'!T344</f>
        <v>0</v>
      </c>
      <c r="U344" s="5">
        <f>+'MBI DIRECTORIO'!U344</f>
        <v>0</v>
      </c>
      <c r="V344" s="5">
        <f>+'MBI DIRECTORIO'!V344</f>
        <v>0</v>
      </c>
      <c r="W344" s="5">
        <f>+'MBI DIRECTORIO'!W344</f>
        <v>0</v>
      </c>
      <c r="X344" s="5">
        <f>+'MBI DIRECTORIO'!X344</f>
        <v>0</v>
      </c>
      <c r="Y344" s="5">
        <f>+'MBI DIRECTORIO'!Y344</f>
        <v>190.25438881946104</v>
      </c>
      <c r="Z344" s="5">
        <f>+'MBI DIRECTORIO'!Z344</f>
        <v>17.98721275773838</v>
      </c>
      <c r="AA344" s="5">
        <f>+'MBI DIRECTORIO'!AA344</f>
        <v>0</v>
      </c>
      <c r="AB344" s="5" t="str">
        <f>+'MBI DIRECTORIO'!AG344</f>
        <v>COMPANHIA BRASILEIRA DE DISTRIBUIÇÃO</v>
      </c>
      <c r="AD344" t="str">
        <f t="shared" si="7"/>
        <v>INSERT INTO TABLA_PRESUPUESTO_COMERCIAL VALUES ('VSR','80130-C','14005146-18',2022,'Marzo',13.780652,'USD',1102.452156,337.984588,0,55.122608,7.339989,165.367823,2.882228,0,0.220671,3.796454,0,0,0,0,0,0,0,190.254389,17.987213,0);</v>
      </c>
    </row>
    <row r="345" spans="1:30" x14ac:dyDescent="0.2">
      <c r="A345" t="str">
        <f>+'MBI DIRECTORIO'!A345</f>
        <v>VSR</v>
      </c>
      <c r="B345" t="str">
        <f>+'MBI DIRECTORIO'!B345</f>
        <v>80130-C</v>
      </c>
      <c r="C345" t="str">
        <f>+'MBI DIRECTORIO'!C345</f>
        <v>14005147-18</v>
      </c>
      <c r="D345">
        <f>+'MBI DIRECTORIO'!D345</f>
        <v>2022</v>
      </c>
      <c r="E345" t="str">
        <f>+'MBI DIRECTORIO'!E345</f>
        <v>Marzo</v>
      </c>
      <c r="F345" s="5">
        <f>+'MBI DIRECTORIO'!F345</f>
        <v>13.780651945320715</v>
      </c>
      <c r="G345" t="str">
        <f>+'MBI DIRECTORIO'!G345</f>
        <v>USD</v>
      </c>
      <c r="H345" s="5">
        <f>+'MBI DIRECTORIO'!H345</f>
        <v>1102.4521556256573</v>
      </c>
      <c r="I345" s="5">
        <f>+'MBI DIRECTORIO'!I345</f>
        <v>588.44616646410566</v>
      </c>
      <c r="J345" s="5">
        <f>+'MBI DIRECTORIO'!J345</f>
        <v>0</v>
      </c>
      <c r="K345" s="5">
        <f>+'MBI DIRECTORIO'!K345</f>
        <v>55.122607781282859</v>
      </c>
      <c r="L345" s="5">
        <f>+'MBI DIRECTORIO'!L345</f>
        <v>7.3399887022216683</v>
      </c>
      <c r="M345" s="5">
        <f>+'MBI DIRECTORIO'!M345</f>
        <v>165.36782334384858</v>
      </c>
      <c r="N345" s="5">
        <f>+'MBI DIRECTORIO'!N345</f>
        <v>2.882227857844855</v>
      </c>
      <c r="O345" s="5">
        <f>+'MBI DIRECTORIO'!O345</f>
        <v>0</v>
      </c>
      <c r="P345" s="5">
        <f>+'MBI DIRECTORIO'!P345</f>
        <v>0.22067057036624674</v>
      </c>
      <c r="Q345" s="5">
        <f>+'MBI DIRECTORIO'!Q345</f>
        <v>3.7964542896629725</v>
      </c>
      <c r="R345" s="5">
        <f>+'MBI DIRECTORIO'!R345</f>
        <v>0</v>
      </c>
      <c r="S345" s="5">
        <f>+'MBI DIRECTORIO'!S345</f>
        <v>0</v>
      </c>
      <c r="T345" s="5">
        <f>+'MBI DIRECTORIO'!T345</f>
        <v>0</v>
      </c>
      <c r="U345" s="5">
        <f>+'MBI DIRECTORIO'!U345</f>
        <v>0</v>
      </c>
      <c r="V345" s="5">
        <f>+'MBI DIRECTORIO'!V345</f>
        <v>0</v>
      </c>
      <c r="W345" s="5">
        <f>+'MBI DIRECTORIO'!W345</f>
        <v>0</v>
      </c>
      <c r="X345" s="5">
        <f>+'MBI DIRECTORIO'!X345</f>
        <v>0</v>
      </c>
      <c r="Y345" s="5">
        <f>+'MBI DIRECTORIO'!Y345</f>
        <v>190.25438881946104</v>
      </c>
      <c r="Z345" s="5">
        <f>+'MBI DIRECTORIO'!Z345</f>
        <v>17.98721275773838</v>
      </c>
      <c r="AA345" s="5">
        <f>+'MBI DIRECTORIO'!AA345</f>
        <v>0</v>
      </c>
      <c r="AB345" s="5" t="str">
        <f>+'MBI DIRECTORIO'!AG345</f>
        <v>COMPANHIA BRASILEIRA DE DISTRIBUIÇÃO</v>
      </c>
      <c r="AD345" t="str">
        <f t="shared" si="7"/>
        <v>INSERT INTO TABLA_PRESUPUESTO_COMERCIAL VALUES ('VSR','80130-C','14005147-18',2022,'Marzo',13.780652,'USD',1102.452156,588.446166,0,55.122608,7.339989,165.367823,2.882228,0,0.220671,3.796454,0,0,0,0,0,0,0,190.254389,17.987213,0);</v>
      </c>
    </row>
    <row r="346" spans="1:30" x14ac:dyDescent="0.2">
      <c r="A346" t="str">
        <f>+'MBI DIRECTORIO'!A346</f>
        <v>VSR</v>
      </c>
      <c r="B346" t="str">
        <f>+'MBI DIRECTORIO'!B346</f>
        <v>80130-C</v>
      </c>
      <c r="C346" t="str">
        <f>+'MBI DIRECTORIO'!C346</f>
        <v>14005148-16</v>
      </c>
      <c r="D346">
        <f>+'MBI DIRECTORIO'!D346</f>
        <v>2022</v>
      </c>
      <c r="E346" t="str">
        <f>+'MBI DIRECTORIO'!E346</f>
        <v>Marzo</v>
      </c>
      <c r="F346" s="5">
        <f>+'MBI DIRECTORIO'!F346</f>
        <v>13.780651945320715</v>
      </c>
      <c r="G346" t="str">
        <f>+'MBI DIRECTORIO'!G346</f>
        <v>USD</v>
      </c>
      <c r="H346" s="5">
        <f>+'MBI DIRECTORIO'!H346</f>
        <v>1102.4521556256573</v>
      </c>
      <c r="I346" s="5">
        <f>+'MBI DIRECTORIO'!I346</f>
        <v>177.16851165537034</v>
      </c>
      <c r="J346" s="5">
        <f>+'MBI DIRECTORIO'!J346</f>
        <v>0</v>
      </c>
      <c r="K346" s="5">
        <f>+'MBI DIRECTORIO'!K346</f>
        <v>55.122607781282859</v>
      </c>
      <c r="L346" s="5">
        <f>+'MBI DIRECTORIO'!L346</f>
        <v>7.3399887022216683</v>
      </c>
      <c r="M346" s="5">
        <f>+'MBI DIRECTORIO'!M346</f>
        <v>165.36782334384858</v>
      </c>
      <c r="N346" s="5">
        <f>+'MBI DIRECTORIO'!N346</f>
        <v>2.882227857844855</v>
      </c>
      <c r="O346" s="5">
        <f>+'MBI DIRECTORIO'!O346</f>
        <v>0</v>
      </c>
      <c r="P346" s="5">
        <f>+'MBI DIRECTORIO'!P346</f>
        <v>0.22067057036624674</v>
      </c>
      <c r="Q346" s="5">
        <f>+'MBI DIRECTORIO'!Q346</f>
        <v>3.7964542896629725</v>
      </c>
      <c r="R346" s="5">
        <f>+'MBI DIRECTORIO'!R346</f>
        <v>0</v>
      </c>
      <c r="S346" s="5">
        <f>+'MBI DIRECTORIO'!S346</f>
        <v>0</v>
      </c>
      <c r="T346" s="5">
        <f>+'MBI DIRECTORIO'!T346</f>
        <v>0</v>
      </c>
      <c r="U346" s="5">
        <f>+'MBI DIRECTORIO'!U346</f>
        <v>0</v>
      </c>
      <c r="V346" s="5">
        <f>+'MBI DIRECTORIO'!V346</f>
        <v>0</v>
      </c>
      <c r="W346" s="5">
        <f>+'MBI DIRECTORIO'!W346</f>
        <v>0</v>
      </c>
      <c r="X346" s="5">
        <f>+'MBI DIRECTORIO'!X346</f>
        <v>0</v>
      </c>
      <c r="Y346" s="5">
        <f>+'MBI DIRECTORIO'!Y346</f>
        <v>190.25438881946104</v>
      </c>
      <c r="Z346" s="5">
        <f>+'MBI DIRECTORIO'!Z346</f>
        <v>17.98721275773838</v>
      </c>
      <c r="AA346" s="5">
        <f>+'MBI DIRECTORIO'!AA346</f>
        <v>0</v>
      </c>
      <c r="AB346" s="5" t="str">
        <f>+'MBI DIRECTORIO'!AG346</f>
        <v>COMPANHIA BRASILEIRA DE DISTRIBUIÇÃO</v>
      </c>
      <c r="AD346" t="str">
        <f t="shared" si="7"/>
        <v>INSERT INTO TABLA_PRESUPUESTO_COMERCIAL VALUES ('VSR','80130-C','14005148-16',2022,'Marzo',13.780652,'USD',1102.452156,177.168512,0,55.122608,7.339989,165.367823,2.882228,0,0.220671,3.796454,0,0,0,0,0,0,0,190.254389,17.987213,0);</v>
      </c>
    </row>
    <row r="347" spans="1:30" x14ac:dyDescent="0.2">
      <c r="A347" t="str">
        <f>+'MBI DIRECTORIO'!A347</f>
        <v>VSR</v>
      </c>
      <c r="B347" t="str">
        <f>+'MBI DIRECTORIO'!B347</f>
        <v>80130-C</v>
      </c>
      <c r="C347" t="str">
        <f>+'MBI DIRECTORIO'!C347</f>
        <v>14005141-20</v>
      </c>
      <c r="D347">
        <f>+'MBI DIRECTORIO'!D347</f>
        <v>2022</v>
      </c>
      <c r="E347" t="str">
        <f>+'MBI DIRECTORIO'!E347</f>
        <v>Marzo</v>
      </c>
      <c r="F347" s="5">
        <f>+'MBI DIRECTORIO'!F347</f>
        <v>82.965149466726757</v>
      </c>
      <c r="G347" t="str">
        <f>+'MBI DIRECTORIO'!G347</f>
        <v>USD</v>
      </c>
      <c r="H347" s="5">
        <f>+'MBI DIRECTORIO'!H347</f>
        <v>4977.908968003605</v>
      </c>
      <c r="I347" s="5">
        <f>+'MBI DIRECTORIO'!I347</f>
        <v>2074.2360721843329</v>
      </c>
      <c r="J347" s="5">
        <f>+'MBI DIRECTORIO'!J347</f>
        <v>0</v>
      </c>
      <c r="K347" s="5">
        <f>+'MBI DIRECTORIO'!K347</f>
        <v>248.89544840018027</v>
      </c>
      <c r="L347" s="5">
        <f>+'MBI DIRECTORIO'!L347</f>
        <v>44.189727901130453</v>
      </c>
      <c r="M347" s="5">
        <f>+'MBI DIRECTORIO'!M347</f>
        <v>746.68634520054081</v>
      </c>
      <c r="N347" s="5">
        <f>+'MBI DIRECTORIO'!N347</f>
        <v>17.352188123759845</v>
      </c>
      <c r="O347" s="5">
        <f>+'MBI DIRECTORIO'!O347</f>
        <v>0</v>
      </c>
      <c r="P347" s="5">
        <f>+'MBI DIRECTORIO'!P347</f>
        <v>1.328526903225363</v>
      </c>
      <c r="Q347" s="5">
        <f>+'MBI DIRECTORIO'!Q347</f>
        <v>17.142153297712909</v>
      </c>
      <c r="R347" s="5">
        <f>+'MBI DIRECTORIO'!R347</f>
        <v>0</v>
      </c>
      <c r="S347" s="5">
        <f>+'MBI DIRECTORIO'!S347</f>
        <v>0</v>
      </c>
      <c r="T347" s="5">
        <f>+'MBI DIRECTORIO'!T347</f>
        <v>0</v>
      </c>
      <c r="U347" s="5">
        <f>+'MBI DIRECTORIO'!U347</f>
        <v>0</v>
      </c>
      <c r="V347" s="5">
        <f>+'MBI DIRECTORIO'!V347</f>
        <v>0</v>
      </c>
      <c r="W347" s="5">
        <f>+'MBI DIRECTORIO'!W347</f>
        <v>0</v>
      </c>
      <c r="X347" s="5">
        <f>+'MBI DIRECTORIO'!X347</f>
        <v>0</v>
      </c>
      <c r="Y347" s="5">
        <f>+'MBI DIRECTORIO'!Y347</f>
        <v>890.79957604631693</v>
      </c>
      <c r="Z347" s="5">
        <f>+'MBI DIRECTORIO'!Z347</f>
        <v>108.29036252107801</v>
      </c>
      <c r="AA347" s="5">
        <f>+'MBI DIRECTORIO'!AA347</f>
        <v>0</v>
      </c>
      <c r="AB347" s="5" t="str">
        <f>+'MBI DIRECTORIO'!AG347</f>
        <v>COMPANHIA BRASILEIRA DE DISTRIBUIÇÃO</v>
      </c>
      <c r="AD347" t="str">
        <f t="shared" si="7"/>
        <v>INSERT INTO TABLA_PRESUPUESTO_COMERCIAL VALUES ('VSR','80130-C','14005141-20',2022,'Marzo',82.965149,'USD',4977.908968,2074.236072,0,248.895448,44.189728,746.686345,17.352188,0,1.328527,17.142153,0,0,0,0,0,0,0,890.799576,108.290363,0);</v>
      </c>
    </row>
    <row r="348" spans="1:30" x14ac:dyDescent="0.2">
      <c r="A348" t="str">
        <f>+'MBI DIRECTORIO'!A348</f>
        <v>VSR</v>
      </c>
      <c r="B348" t="str">
        <f>+'MBI DIRECTORIO'!B348</f>
        <v>80130-C</v>
      </c>
      <c r="C348" t="str">
        <f>+'MBI DIRECTORIO'!C348</f>
        <v>14005142-20</v>
      </c>
      <c r="D348">
        <f>+'MBI DIRECTORIO'!D348</f>
        <v>2022</v>
      </c>
      <c r="E348" t="str">
        <f>+'MBI DIRECTORIO'!E348</f>
        <v>Marzo</v>
      </c>
      <c r="F348" s="5">
        <f>+'MBI DIRECTORIO'!F348</f>
        <v>28.756564518551897</v>
      </c>
      <c r="G348" t="str">
        <f>+'MBI DIRECTORIO'!G348</f>
        <v>USD</v>
      </c>
      <c r="H348" s="5">
        <f>+'MBI DIRECTORIO'!H348</f>
        <v>1725.3938711131138</v>
      </c>
      <c r="I348" s="5">
        <f>+'MBI DIRECTORIO'!I348</f>
        <v>727.77410240553377</v>
      </c>
      <c r="J348" s="5">
        <f>+'MBI DIRECTORIO'!J348</f>
        <v>0</v>
      </c>
      <c r="K348" s="5">
        <f>+'MBI DIRECTORIO'!K348</f>
        <v>86.269693555655692</v>
      </c>
      <c r="L348" s="5">
        <f>+'MBI DIRECTORIO'!L348</f>
        <v>15.316609077595215</v>
      </c>
      <c r="M348" s="5">
        <f>+'MBI DIRECTORIO'!M348</f>
        <v>258.80908066696708</v>
      </c>
      <c r="N348" s="5">
        <f>+'MBI DIRECTORIO'!N348</f>
        <v>6.0144448666252321</v>
      </c>
      <c r="O348" s="5">
        <f>+'MBI DIRECTORIO'!O348</f>
        <v>0</v>
      </c>
      <c r="P348" s="5">
        <f>+'MBI DIRECTORIO'!P348</f>
        <v>0.46048093510099447</v>
      </c>
      <c r="Q348" s="5">
        <f>+'MBI DIRECTORIO'!Q348</f>
        <v>5.9416446599699828</v>
      </c>
      <c r="R348" s="5">
        <f>+'MBI DIRECTORIO'!R348</f>
        <v>0</v>
      </c>
      <c r="S348" s="5">
        <f>+'MBI DIRECTORIO'!S348</f>
        <v>0</v>
      </c>
      <c r="T348" s="5">
        <f>+'MBI DIRECTORIO'!T348</f>
        <v>0</v>
      </c>
      <c r="U348" s="5">
        <f>+'MBI DIRECTORIO'!U348</f>
        <v>0</v>
      </c>
      <c r="V348" s="5">
        <f>+'MBI DIRECTORIO'!V348</f>
        <v>0</v>
      </c>
      <c r="W348" s="5">
        <f>+'MBI DIRECTORIO'!W348</f>
        <v>0</v>
      </c>
      <c r="X348" s="5">
        <f>+'MBI DIRECTORIO'!X348</f>
        <v>0</v>
      </c>
      <c r="Y348" s="5">
        <f>+'MBI DIRECTORIO'!Y348</f>
        <v>308.76019203639288</v>
      </c>
      <c r="Z348" s="5">
        <f>+'MBI DIRECTORIO'!Z348</f>
        <v>37.534540907729571</v>
      </c>
      <c r="AA348" s="5">
        <f>+'MBI DIRECTORIO'!AA348</f>
        <v>0</v>
      </c>
      <c r="AB348" s="5" t="str">
        <f>+'MBI DIRECTORIO'!AG348</f>
        <v>COMPANHIA BRASILEIRA DE DISTRIBUIÇÃO</v>
      </c>
      <c r="AD348" t="str">
        <f t="shared" si="7"/>
        <v>INSERT INTO TABLA_PRESUPUESTO_COMERCIAL VALUES ('VSR','80130-C','14005142-20',2022,'Marzo',28.756565,'USD',1725.393871,727.774102,0,86.269694,15.316609,258.809081,6.014445,0,0.460481,5.941645,0,0,0,0,0,0,0,308.760192,37.534541,0);</v>
      </c>
    </row>
    <row r="349" spans="1:30" x14ac:dyDescent="0.2">
      <c r="A349" t="str">
        <f>+'MBI DIRECTORIO'!A349</f>
        <v>VSR</v>
      </c>
      <c r="B349" t="str">
        <f>+'MBI DIRECTORIO'!B349</f>
        <v>80130-C</v>
      </c>
      <c r="C349" t="str">
        <f>+'MBI DIRECTORIO'!C349</f>
        <v>14005143-17</v>
      </c>
      <c r="D349">
        <f>+'MBI DIRECTORIO'!D349</f>
        <v>2022</v>
      </c>
      <c r="E349" t="str">
        <f>+'MBI DIRECTORIO'!E349</f>
        <v>Marzo</v>
      </c>
      <c r="F349" s="5">
        <f>+'MBI DIRECTORIO'!F349</f>
        <v>13.921270842721947</v>
      </c>
      <c r="G349" t="str">
        <f>+'MBI DIRECTORIO'!G349</f>
        <v>USD</v>
      </c>
      <c r="H349" s="5">
        <f>+'MBI DIRECTORIO'!H349</f>
        <v>835.27625056331681</v>
      </c>
      <c r="I349" s="5">
        <f>+'MBI DIRECTORIO'!I349</f>
        <v>529.82785924216569</v>
      </c>
      <c r="J349" s="5">
        <f>+'MBI DIRECTORIO'!J349</f>
        <v>0</v>
      </c>
      <c r="K349" s="5">
        <f>+'MBI DIRECTORIO'!K349</f>
        <v>41.763812528165843</v>
      </c>
      <c r="L349" s="5">
        <f>+'MBI DIRECTORIO'!L349</f>
        <v>7.41488654612189</v>
      </c>
      <c r="M349" s="5">
        <f>+'MBI DIRECTORIO'!M349</f>
        <v>125.29143758449753</v>
      </c>
      <c r="N349" s="5">
        <f>+'MBI DIRECTORIO'!N349</f>
        <v>2.9116383461902116</v>
      </c>
      <c r="O349" s="5">
        <f>+'MBI DIRECTORIO'!O349</f>
        <v>0</v>
      </c>
      <c r="P349" s="5">
        <f>+'MBI DIRECTORIO'!P349</f>
        <v>0.22292231088018805</v>
      </c>
      <c r="Q349" s="5">
        <f>+'MBI DIRECTORIO'!Q349</f>
        <v>2.8763952143619971</v>
      </c>
      <c r="R349" s="5">
        <f>+'MBI DIRECTORIO'!R349</f>
        <v>0</v>
      </c>
      <c r="S349" s="5">
        <f>+'MBI DIRECTORIO'!S349</f>
        <v>0</v>
      </c>
      <c r="T349" s="5">
        <f>+'MBI DIRECTORIO'!T349</f>
        <v>0</v>
      </c>
      <c r="U349" s="5">
        <f>+'MBI DIRECTORIO'!U349</f>
        <v>0</v>
      </c>
      <c r="V349" s="5">
        <f>+'MBI DIRECTORIO'!V349</f>
        <v>0</v>
      </c>
      <c r="W349" s="5">
        <f>+'MBI DIRECTORIO'!W349</f>
        <v>0</v>
      </c>
      <c r="X349" s="5">
        <f>+'MBI DIRECTORIO'!X349</f>
        <v>0</v>
      </c>
      <c r="Y349" s="5">
        <f>+'MBI DIRECTORIO'!Y349</f>
        <v>149.47314920099217</v>
      </c>
      <c r="Z349" s="5">
        <f>+'MBI DIRECTORIO'!Z349</f>
        <v>18.170755745062241</v>
      </c>
      <c r="AA349" s="5">
        <f>+'MBI DIRECTORIO'!AA349</f>
        <v>0</v>
      </c>
      <c r="AB349" s="5" t="str">
        <f>+'MBI DIRECTORIO'!AG349</f>
        <v>COMPANHIA BRASILEIRA DE DISTRIBUIÇÃO</v>
      </c>
      <c r="AD349" t="str">
        <f t="shared" si="7"/>
        <v>INSERT INTO TABLA_PRESUPUESTO_COMERCIAL VALUES ('VSR','80130-C','14005143-17',2022,'Marzo',13.921271,'USD',835.276251,529.827859,0,41.763813,7.414887,125.291438,2.911638,0,0.222922,2.876395,0,0,0,0,0,0,0,149.473149,18.170756,0);</v>
      </c>
    </row>
    <row r="350" spans="1:30" x14ac:dyDescent="0.2">
      <c r="A350" t="str">
        <f>+'MBI DIRECTORIO'!A350</f>
        <v>VSR</v>
      </c>
      <c r="B350" t="str">
        <f>+'MBI DIRECTORIO'!B350</f>
        <v>80130-C</v>
      </c>
      <c r="C350" t="str">
        <f>+'MBI DIRECTORIO'!C350</f>
        <v>14005114-20</v>
      </c>
      <c r="D350">
        <f>+'MBI DIRECTORIO'!D350</f>
        <v>2022</v>
      </c>
      <c r="E350" t="str">
        <f>+'MBI DIRECTORIO'!E350</f>
        <v>Marzo</v>
      </c>
      <c r="F350" s="5">
        <f>+'MBI DIRECTORIO'!F350</f>
        <v>41.271646387261526</v>
      </c>
      <c r="G350" t="str">
        <f>+'MBI DIRECTORIO'!G350</f>
        <v>USD</v>
      </c>
      <c r="H350" s="5">
        <f>+'MBI DIRECTORIO'!H350</f>
        <v>2063.5823193630763</v>
      </c>
      <c r="I350" s="5">
        <f>+'MBI DIRECTORIO'!I350</f>
        <v>863.63034407746113</v>
      </c>
      <c r="J350" s="5">
        <f>+'MBI DIRECTORIO'!J350</f>
        <v>0</v>
      </c>
      <c r="K350" s="5">
        <f>+'MBI DIRECTORIO'!K350</f>
        <v>103.17911596815381</v>
      </c>
      <c r="L350" s="5">
        <f>+'MBI DIRECTORIO'!L350</f>
        <v>21.982517184714894</v>
      </c>
      <c r="M350" s="5">
        <f>+'MBI DIRECTORIO'!M350</f>
        <v>309.53734790446146</v>
      </c>
      <c r="N350" s="5">
        <f>+'MBI DIRECTORIO'!N350</f>
        <v>8.631978329361889</v>
      </c>
      <c r="O350" s="5">
        <f>+'MBI DIRECTORIO'!O350</f>
        <v>0</v>
      </c>
      <c r="P350" s="5">
        <f>+'MBI DIRECTORIO'!P350</f>
        <v>0.66088584084176949</v>
      </c>
      <c r="Q350" s="5">
        <f>+'MBI DIRECTORIO'!Q350</f>
        <v>7.106245752653586</v>
      </c>
      <c r="R350" s="5">
        <f>+'MBI DIRECTORIO'!R350</f>
        <v>0</v>
      </c>
      <c r="S350" s="5">
        <f>+'MBI DIRECTORIO'!S350</f>
        <v>0</v>
      </c>
      <c r="T350" s="5">
        <f>+'MBI DIRECTORIO'!T350</f>
        <v>0</v>
      </c>
      <c r="U350" s="5">
        <f>+'MBI DIRECTORIO'!U350</f>
        <v>0</v>
      </c>
      <c r="V350" s="5">
        <f>+'MBI DIRECTORIO'!V350</f>
        <v>0</v>
      </c>
      <c r="W350" s="5">
        <f>+'MBI DIRECTORIO'!W350</f>
        <v>0</v>
      </c>
      <c r="X350" s="5">
        <f>+'MBI DIRECTORIO'!X350</f>
        <v>0</v>
      </c>
      <c r="Y350" s="5">
        <f>+'MBI DIRECTORIO'!Y350</f>
        <v>379.80632460687195</v>
      </c>
      <c r="Z350" s="5">
        <f>+'MBI DIRECTORIO'!Z350</f>
        <v>53.869866779553206</v>
      </c>
      <c r="AA350" s="5">
        <f>+'MBI DIRECTORIO'!AA350</f>
        <v>0</v>
      </c>
      <c r="AB350" s="5" t="str">
        <f>+'MBI DIRECTORIO'!AG350</f>
        <v>COMPANHIA BRASILEIRA DE DISTRIBUIÇÃO</v>
      </c>
      <c r="AD350" t="str">
        <f t="shared" si="7"/>
        <v>INSERT INTO TABLA_PRESUPUESTO_COMERCIAL VALUES ('VSR','80130-C','14005114-20',2022,'Marzo',41.271646,'USD',2063.582319,863.630344,0,103.179116,21.982517,309.537348,8.631978,0,0.660886,7.106246,0,0,0,0,0,0,0,379.806325,53.869867,0);</v>
      </c>
    </row>
    <row r="351" spans="1:30" x14ac:dyDescent="0.2">
      <c r="A351" t="str">
        <f>+'MBI DIRECTORIO'!A351</f>
        <v>VSR</v>
      </c>
      <c r="B351" t="str">
        <f>+'MBI DIRECTORIO'!B351</f>
        <v>80130-C</v>
      </c>
      <c r="C351" t="str">
        <f>+'MBI DIRECTORIO'!C351</f>
        <v>14005116-20</v>
      </c>
      <c r="D351">
        <f>+'MBI DIRECTORIO'!D351</f>
        <v>2022</v>
      </c>
      <c r="E351" t="str">
        <f>+'MBI DIRECTORIO'!E351</f>
        <v>Marzo</v>
      </c>
      <c r="F351" s="5">
        <f>+'MBI DIRECTORIO'!F351</f>
        <v>29.319040108156827</v>
      </c>
      <c r="G351" t="str">
        <f>+'MBI DIRECTORIO'!G351</f>
        <v>USD</v>
      </c>
      <c r="H351" s="5">
        <f>+'MBI DIRECTORIO'!H351</f>
        <v>1465.9520054078414</v>
      </c>
      <c r="I351" s="5">
        <f>+'MBI DIRECTORIO'!I351</f>
        <v>605.48141284035546</v>
      </c>
      <c r="J351" s="5">
        <f>+'MBI DIRECTORIO'!J351</f>
        <v>0</v>
      </c>
      <c r="K351" s="5">
        <f>+'MBI DIRECTORIO'!K351</f>
        <v>73.297600270392067</v>
      </c>
      <c r="L351" s="5">
        <f>+'MBI DIRECTORIO'!L351</f>
        <v>15.6162004531961</v>
      </c>
      <c r="M351" s="5">
        <f>+'MBI DIRECTORIO'!M351</f>
        <v>219.89280081117619</v>
      </c>
      <c r="N351" s="5">
        <f>+'MBI DIRECTORIO'!N351</f>
        <v>6.1320868200066574</v>
      </c>
      <c r="O351" s="5">
        <f>+'MBI DIRECTORIO'!O351</f>
        <v>0</v>
      </c>
      <c r="P351" s="5">
        <f>+'MBI DIRECTORIO'!P351</f>
        <v>0.46948789715675965</v>
      </c>
      <c r="Q351" s="5">
        <f>+'MBI DIRECTORIO'!Q351</f>
        <v>5.0482188736908782</v>
      </c>
      <c r="R351" s="5">
        <f>+'MBI DIRECTORIO'!R351</f>
        <v>0</v>
      </c>
      <c r="S351" s="5">
        <f>+'MBI DIRECTORIO'!S351</f>
        <v>0</v>
      </c>
      <c r="T351" s="5">
        <f>+'MBI DIRECTORIO'!T351</f>
        <v>0</v>
      </c>
      <c r="U351" s="5">
        <f>+'MBI DIRECTORIO'!U351</f>
        <v>0</v>
      </c>
      <c r="V351" s="5">
        <f>+'MBI DIRECTORIO'!V351</f>
        <v>0</v>
      </c>
      <c r="W351" s="5">
        <f>+'MBI DIRECTORIO'!W351</f>
        <v>0</v>
      </c>
      <c r="X351" s="5">
        <f>+'MBI DIRECTORIO'!X351</f>
        <v>0</v>
      </c>
      <c r="Y351" s="5">
        <f>+'MBI DIRECTORIO'!Y351</f>
        <v>269.81130725905552</v>
      </c>
      <c r="Z351" s="5">
        <f>+'MBI DIRECTORIO'!Z351</f>
        <v>38.268712857025022</v>
      </c>
      <c r="AA351" s="5">
        <f>+'MBI DIRECTORIO'!AA351</f>
        <v>0</v>
      </c>
      <c r="AB351" s="5" t="str">
        <f>+'MBI DIRECTORIO'!AG351</f>
        <v>COMPANHIA BRASILEIRA DE DISTRIBUIÇÃO</v>
      </c>
      <c r="AD351" t="str">
        <f t="shared" si="7"/>
        <v>INSERT INTO TABLA_PRESUPUESTO_COMERCIAL VALUES ('VSR','80130-C','14005116-20',2022,'Marzo',29.31904,'USD',1465.952005,605.481413,0,73.2976,15.6162,219.892801,6.132087,0,0.469488,5.048219,0,0,0,0,0,0,0,269.811307,38.268713,0);</v>
      </c>
    </row>
    <row r="352" spans="1:30" x14ac:dyDescent="0.2">
      <c r="A352" t="str">
        <f>+'MBI DIRECTORIO'!A352</f>
        <v>VSR</v>
      </c>
      <c r="B352" t="str">
        <f>+'MBI DIRECTORIO'!B352</f>
        <v>80130-C</v>
      </c>
      <c r="C352" t="str">
        <f>+'MBI DIRECTORIO'!C352</f>
        <v>14005115-20</v>
      </c>
      <c r="D352">
        <f>+'MBI DIRECTORIO'!D352</f>
        <v>2022</v>
      </c>
      <c r="E352" t="str">
        <f>+'MBI DIRECTORIO'!E352</f>
        <v>Marzo</v>
      </c>
      <c r="F352" s="5">
        <f>+'MBI DIRECTORIO'!F352</f>
        <v>44.716809373591701</v>
      </c>
      <c r="G352" t="str">
        <f>+'MBI DIRECTORIO'!G352</f>
        <v>USD</v>
      </c>
      <c r="H352" s="5">
        <f>+'MBI DIRECTORIO'!H352</f>
        <v>2235.8404686795852</v>
      </c>
      <c r="I352" s="5">
        <f>+'MBI DIRECTORIO'!I352</f>
        <v>888.22883296159978</v>
      </c>
      <c r="J352" s="5">
        <f>+'MBI DIRECTORIO'!J352</f>
        <v>0</v>
      </c>
      <c r="K352" s="5">
        <f>+'MBI DIRECTORIO'!K352</f>
        <v>111.79202343397925</v>
      </c>
      <c r="L352" s="5">
        <f>+'MBI DIRECTORIO'!L352</f>
        <v>23.817514360270309</v>
      </c>
      <c r="M352" s="5">
        <f>+'MBI DIRECTORIO'!M352</f>
        <v>335.37607030193777</v>
      </c>
      <c r="N352" s="5">
        <f>+'MBI DIRECTORIO'!N352</f>
        <v>9.3525352938230988</v>
      </c>
      <c r="O352" s="5">
        <f>+'MBI DIRECTORIO'!O352</f>
        <v>0</v>
      </c>
      <c r="P352" s="5">
        <f>+'MBI DIRECTORIO'!P352</f>
        <v>0.71605348343333108</v>
      </c>
      <c r="Q352" s="5">
        <f>+'MBI DIRECTORIO'!Q352</f>
        <v>7.6994417354134255</v>
      </c>
      <c r="R352" s="5">
        <f>+'MBI DIRECTORIO'!R352</f>
        <v>0</v>
      </c>
      <c r="S352" s="5">
        <f>+'MBI DIRECTORIO'!S352</f>
        <v>0</v>
      </c>
      <c r="T352" s="5">
        <f>+'MBI DIRECTORIO'!T352</f>
        <v>0</v>
      </c>
      <c r="U352" s="5">
        <f>+'MBI DIRECTORIO'!U352</f>
        <v>0</v>
      </c>
      <c r="V352" s="5">
        <f>+'MBI DIRECTORIO'!V352</f>
        <v>0</v>
      </c>
      <c r="W352" s="5">
        <f>+'MBI DIRECTORIO'!W352</f>
        <v>0</v>
      </c>
      <c r="X352" s="5">
        <f>+'MBI DIRECTORIO'!X352</f>
        <v>0</v>
      </c>
      <c r="Y352" s="5">
        <f>+'MBI DIRECTORIO'!Y352</f>
        <v>411.51077078359538</v>
      </c>
      <c r="Z352" s="5">
        <f>+'MBI DIRECTORIO'!Z352</f>
        <v>58.366669968987793</v>
      </c>
      <c r="AA352" s="5">
        <f>+'MBI DIRECTORIO'!AA352</f>
        <v>0</v>
      </c>
      <c r="AB352" s="5" t="str">
        <f>+'MBI DIRECTORIO'!AG352</f>
        <v>COMPANHIA BRASILEIRA DE DISTRIBUIÇÃO</v>
      </c>
      <c r="AD352" t="str">
        <f t="shared" si="7"/>
        <v>INSERT INTO TABLA_PRESUPUESTO_COMERCIAL VALUES ('VSR','80130-C','14005115-20',2022,'Marzo',44.716809,'USD',2235.840469,888.228833,0,111.792023,23.817514,335.37607,9.352535,0,0.716053,7.699442,0,0,0,0,0,0,0,411.510771,58.36667,0);</v>
      </c>
    </row>
    <row r="353" spans="1:30" x14ac:dyDescent="0.2">
      <c r="A353" t="str">
        <f>+'MBI DIRECTORIO'!A353</f>
        <v>VSR</v>
      </c>
      <c r="B353" t="str">
        <f>+'MBI DIRECTORIO'!B353</f>
        <v>80130-C</v>
      </c>
      <c r="C353" t="str">
        <f>+'MBI DIRECTORIO'!C353</f>
        <v>14005122-18</v>
      </c>
      <c r="D353">
        <f>+'MBI DIRECTORIO'!D353</f>
        <v>2022</v>
      </c>
      <c r="E353" t="str">
        <f>+'MBI DIRECTORIO'!E353</f>
        <v>Marzo</v>
      </c>
      <c r="F353" s="5">
        <f>+'MBI DIRECTORIO'!F353</f>
        <v>5.7754190004077346</v>
      </c>
      <c r="G353" t="str">
        <f>+'MBI DIRECTORIO'!G353</f>
        <v>USD</v>
      </c>
      <c r="H353" s="5">
        <f>+'MBI DIRECTORIO'!H353</f>
        <v>606.41899504281218</v>
      </c>
      <c r="I353" s="5">
        <f>+'MBI DIRECTORIO'!I353</f>
        <v>280.98870940283336</v>
      </c>
      <c r="J353" s="5">
        <f>+'MBI DIRECTORIO'!J353</f>
        <v>0</v>
      </c>
      <c r="K353" s="5">
        <f>+'MBI DIRECTORIO'!K353</f>
        <v>30.320949752140606</v>
      </c>
      <c r="L353" s="5">
        <f>+'MBI DIRECTORIO'!L353</f>
        <v>3.0761614459019389</v>
      </c>
      <c r="M353" s="5">
        <f>+'MBI DIRECTORIO'!M353</f>
        <v>90.962849256421819</v>
      </c>
      <c r="N353" s="5">
        <f>+'MBI DIRECTORIO'!N353</f>
        <v>1.2079307713271079</v>
      </c>
      <c r="O353" s="5">
        <f>+'MBI DIRECTORIO'!O353</f>
        <v>0</v>
      </c>
      <c r="P353" s="5">
        <f>+'MBI DIRECTORIO'!P353</f>
        <v>9.2482199679731689E-2</v>
      </c>
      <c r="Q353" s="5">
        <f>+'MBI DIRECTORIO'!Q353</f>
        <v>2.088291980123925</v>
      </c>
      <c r="R353" s="5">
        <f>+'MBI DIRECTORIO'!R353</f>
        <v>0</v>
      </c>
      <c r="S353" s="5">
        <f>+'MBI DIRECTORIO'!S353</f>
        <v>0</v>
      </c>
      <c r="T353" s="5">
        <f>+'MBI DIRECTORIO'!T353</f>
        <v>0</v>
      </c>
      <c r="U353" s="5">
        <f>+'MBI DIRECTORIO'!U353</f>
        <v>0</v>
      </c>
      <c r="V353" s="5">
        <f>+'MBI DIRECTORIO'!V353</f>
        <v>0</v>
      </c>
      <c r="W353" s="5">
        <f>+'MBI DIRECTORIO'!W353</f>
        <v>0</v>
      </c>
      <c r="X353" s="5">
        <f>+'MBI DIRECTORIO'!X353</f>
        <v>0</v>
      </c>
      <c r="Y353" s="5">
        <f>+'MBI DIRECTORIO'!Y353</f>
        <v>101.88992690121117</v>
      </c>
      <c r="Z353" s="5">
        <f>+'MBI DIRECTORIO'!Z353</f>
        <v>7.5383726936585784</v>
      </c>
      <c r="AA353" s="5">
        <f>+'MBI DIRECTORIO'!AA353</f>
        <v>0</v>
      </c>
      <c r="AB353" s="5" t="str">
        <f>+'MBI DIRECTORIO'!AG353</f>
        <v>COMPANHIA BRASILEIRA DE DISTRIBUIÇÃO</v>
      </c>
      <c r="AD353" t="str">
        <f t="shared" si="7"/>
        <v>INSERT INTO TABLA_PRESUPUESTO_COMERCIAL VALUES ('VSR','80130-C','14005122-18',2022,'Marzo',5.775419,'USD',606.418995,280.988709,0,30.32095,3.076161,90.962849,1.207931,0,0.092482,2.088292,0,0,0,0,0,0,0,101.889927,7.538373,0);</v>
      </c>
    </row>
    <row r="354" spans="1:30" x14ac:dyDescent="0.2">
      <c r="A354" t="str">
        <f>+'MBI DIRECTORIO'!A354</f>
        <v>VSR</v>
      </c>
      <c r="B354" t="str">
        <f>+'MBI DIRECTORIO'!B354</f>
        <v>80130-C</v>
      </c>
      <c r="C354" t="str">
        <f>+'MBI DIRECTORIO'!C354</f>
        <v>14005113-20</v>
      </c>
      <c r="D354">
        <f>+'MBI DIRECTORIO'!D354</f>
        <v>2022</v>
      </c>
      <c r="E354" t="str">
        <f>+'MBI DIRECTORIO'!E354</f>
        <v>Marzo</v>
      </c>
      <c r="F354" s="5">
        <f>+'MBI DIRECTORIO'!F354</f>
        <v>74.809253417455324</v>
      </c>
      <c r="G354" t="str">
        <f>+'MBI DIRECTORIO'!G354</f>
        <v>USD</v>
      </c>
      <c r="H354" s="5">
        <f>+'MBI DIRECTORIO'!H354</f>
        <v>2767.942376445847</v>
      </c>
      <c r="I354" s="5">
        <f>+'MBI DIRECTORIO'!I354</f>
        <v>1305.4333133427231</v>
      </c>
      <c r="J354" s="5">
        <f>+'MBI DIRECTORIO'!J354</f>
        <v>0</v>
      </c>
      <c r="K354" s="5">
        <f>+'MBI DIRECTORIO'!K354</f>
        <v>138.39711882229236</v>
      </c>
      <c r="L354" s="5">
        <f>+'MBI DIRECTORIO'!L354</f>
        <v>39.845652954917639</v>
      </c>
      <c r="M354" s="5">
        <f>+'MBI DIRECTORIO'!M354</f>
        <v>415.19135646687704</v>
      </c>
      <c r="N354" s="5">
        <f>+'MBI DIRECTORIO'!N354</f>
        <v>15.646379799729218</v>
      </c>
      <c r="O354" s="5">
        <f>+'MBI DIRECTORIO'!O354</f>
        <v>0</v>
      </c>
      <c r="P354" s="5">
        <f>+'MBI DIRECTORIO'!P354</f>
        <v>1.1979259534167683</v>
      </c>
      <c r="Q354" s="5">
        <f>+'MBI DIRECTORIO'!Q354</f>
        <v>9.5318120201181067</v>
      </c>
      <c r="R354" s="5">
        <f>+'MBI DIRECTORIO'!R354</f>
        <v>0</v>
      </c>
      <c r="S354" s="5">
        <f>+'MBI DIRECTORIO'!S354</f>
        <v>0</v>
      </c>
      <c r="T354" s="5">
        <f>+'MBI DIRECTORIO'!T354</f>
        <v>0</v>
      </c>
      <c r="U354" s="5">
        <f>+'MBI DIRECTORIO'!U354</f>
        <v>0</v>
      </c>
      <c r="V354" s="5">
        <f>+'MBI DIRECTORIO'!V354</f>
        <v>0</v>
      </c>
      <c r="W354" s="5">
        <f>+'MBI DIRECTORIO'!W354</f>
        <v>0</v>
      </c>
      <c r="X354" s="5">
        <f>+'MBI DIRECTORIO'!X354</f>
        <v>0</v>
      </c>
      <c r="Y354" s="5">
        <f>+'MBI DIRECTORIO'!Y354</f>
        <v>539.21234349643521</v>
      </c>
      <c r="Z354" s="5">
        <f>+'MBI DIRECTORIO'!Z354</f>
        <v>97.644869256294072</v>
      </c>
      <c r="AA354" s="5">
        <f>+'MBI DIRECTORIO'!AA354</f>
        <v>0</v>
      </c>
      <c r="AB354" s="5" t="str">
        <f>+'MBI DIRECTORIO'!AG354</f>
        <v>COMPANHIA BRASILEIRA DE DISTRIBUIÇÃO</v>
      </c>
      <c r="AD354" t="str">
        <f t="shared" si="7"/>
        <v>INSERT INTO TABLA_PRESUPUESTO_COMERCIAL VALUES ('VSR','80130-C','14005113-20',2022,'Marzo',74.809253,'USD',2767.942376,1305.433313,0,138.397119,39.845653,415.191356,15.64638,0,1.197926,9.531812,0,0,0,0,0,0,0,539.212343,97.644869,0);</v>
      </c>
    </row>
    <row r="355" spans="1:30" x14ac:dyDescent="0.2">
      <c r="A355" t="str">
        <f>+'MBI DIRECTORIO'!A355</f>
        <v>VSR</v>
      </c>
      <c r="B355" t="str">
        <f>+'MBI DIRECTORIO'!B355</f>
        <v>80130-C</v>
      </c>
      <c r="C355" t="str">
        <f>+'MBI DIRECTORIO'!C355</f>
        <v>14005107-20</v>
      </c>
      <c r="D355">
        <f>+'MBI DIRECTORIO'!D355</f>
        <v>2022</v>
      </c>
      <c r="E355" t="str">
        <f>+'MBI DIRECTORIO'!E355</f>
        <v>Marzo</v>
      </c>
      <c r="F355" s="5">
        <f>+'MBI DIRECTORIO'!F355</f>
        <v>141.42243395781026</v>
      </c>
      <c r="G355" t="str">
        <f>+'MBI DIRECTORIO'!G355</f>
        <v>USD</v>
      </c>
      <c r="H355" s="5">
        <f>+'MBI DIRECTORIO'!H355</f>
        <v>5232.6300564389794</v>
      </c>
      <c r="I355" s="5">
        <f>+'MBI DIRECTORIO'!I355</f>
        <v>2269.9819216656192</v>
      </c>
      <c r="J355" s="5">
        <f>+'MBI DIRECTORIO'!J355</f>
        <v>0</v>
      </c>
      <c r="K355" s="5">
        <f>+'MBI DIRECTORIO'!K355</f>
        <v>261.63150282194897</v>
      </c>
      <c r="L355" s="5">
        <f>+'MBI DIRECTORIO'!L355</f>
        <v>75.325831579650952</v>
      </c>
      <c r="M355" s="5">
        <f>+'MBI DIRECTORIO'!M355</f>
        <v>784.89450846584691</v>
      </c>
      <c r="N355" s="5">
        <f>+'MBI DIRECTORIO'!N355</f>
        <v>29.578548278757701</v>
      </c>
      <c r="O355" s="5">
        <f>+'MBI DIRECTORIO'!O355</f>
        <v>0</v>
      </c>
      <c r="P355" s="5">
        <f>+'MBI DIRECTORIO'!P355</f>
        <v>2.2646076025923865</v>
      </c>
      <c r="Q355" s="5">
        <f>+'MBI DIRECTORIO'!Q355</f>
        <v>18.019322401082562</v>
      </c>
      <c r="R355" s="5">
        <f>+'MBI DIRECTORIO'!R355</f>
        <v>0</v>
      </c>
      <c r="S355" s="5">
        <f>+'MBI DIRECTORIO'!S355</f>
        <v>0</v>
      </c>
      <c r="T355" s="5">
        <f>+'MBI DIRECTORIO'!T355</f>
        <v>0</v>
      </c>
      <c r="U355" s="5">
        <f>+'MBI DIRECTORIO'!U355</f>
        <v>0</v>
      </c>
      <c r="V355" s="5">
        <f>+'MBI DIRECTORIO'!V355</f>
        <v>0</v>
      </c>
      <c r="W355" s="5">
        <f>+'MBI DIRECTORIO'!W355</f>
        <v>0</v>
      </c>
      <c r="X355" s="5">
        <f>+'MBI DIRECTORIO'!X355</f>
        <v>0</v>
      </c>
      <c r="Y355" s="5">
        <f>+'MBI DIRECTORIO'!Y355</f>
        <v>1019.3487911425626</v>
      </c>
      <c r="Z355" s="5">
        <f>+'MBI DIRECTORIO'!Z355</f>
        <v>184.59180439428306</v>
      </c>
      <c r="AA355" s="5">
        <f>+'MBI DIRECTORIO'!AA355</f>
        <v>0</v>
      </c>
      <c r="AB355" s="5" t="str">
        <f>+'MBI DIRECTORIO'!AG355</f>
        <v>COMPANHIA BRASILEIRA DE DISTRIBUIÇÃO</v>
      </c>
      <c r="AD355" t="str">
        <f t="shared" si="7"/>
        <v>INSERT INTO TABLA_PRESUPUESTO_COMERCIAL VALUES ('VSR','80130-C','14005107-20',2022,'Marzo',141.422434,'USD',5232.630056,2269.981922,0,261.631503,75.325832,784.894508,29.578548,0,2.264608,18.019322,0,0,0,0,0,0,0,1019.348791,184.591804,0);</v>
      </c>
    </row>
    <row r="356" spans="1:30" x14ac:dyDescent="0.2">
      <c r="A356" t="str">
        <f>+'MBI DIRECTORIO'!A356</f>
        <v>VSR</v>
      </c>
      <c r="B356" t="str">
        <f>+'MBI DIRECTORIO'!B356</f>
        <v>80130-C</v>
      </c>
      <c r="C356" t="str">
        <f>+'MBI DIRECTORIO'!C356</f>
        <v>14005111-20</v>
      </c>
      <c r="D356">
        <f>+'MBI DIRECTORIO'!D356</f>
        <v>2022</v>
      </c>
      <c r="E356" t="str">
        <f>+'MBI DIRECTORIO'!E356</f>
        <v>Marzo</v>
      </c>
      <c r="F356" s="5">
        <f>+'MBI DIRECTORIO'!F356</f>
        <v>78.425167922058421</v>
      </c>
      <c r="G356" t="str">
        <f>+'MBI DIRECTORIO'!G356</f>
        <v>USD</v>
      </c>
      <c r="H356" s="5">
        <f>+'MBI DIRECTORIO'!H356</f>
        <v>2901.7312131161616</v>
      </c>
      <c r="I356" s="5">
        <f>+'MBI DIRECTORIO'!I356</f>
        <v>1327.7492621163342</v>
      </c>
      <c r="J356" s="5">
        <f>+'MBI DIRECTORIO'!J356</f>
        <v>0</v>
      </c>
      <c r="K356" s="5">
        <f>+'MBI DIRECTORIO'!K356</f>
        <v>145.08656065580809</v>
      </c>
      <c r="L356" s="5">
        <f>+'MBI DIRECTORIO'!L356</f>
        <v>41.771597512351889</v>
      </c>
      <c r="M356" s="5">
        <f>+'MBI DIRECTORIO'!M356</f>
        <v>435.25968196742423</v>
      </c>
      <c r="N356" s="5">
        <f>+'MBI DIRECTORIO'!N356</f>
        <v>16.402649500038361</v>
      </c>
      <c r="O356" s="5">
        <f>+'MBI DIRECTORIO'!O356</f>
        <v>0</v>
      </c>
      <c r="P356" s="5">
        <f>+'MBI DIRECTORIO'!P356</f>
        <v>1.255827852346687</v>
      </c>
      <c r="Q356" s="5">
        <f>+'MBI DIRECTORIO'!Q356</f>
        <v>9.9925333315094225</v>
      </c>
      <c r="R356" s="5">
        <f>+'MBI DIRECTORIO'!R356</f>
        <v>0</v>
      </c>
      <c r="S356" s="5">
        <f>+'MBI DIRECTORIO'!S356</f>
        <v>0</v>
      </c>
      <c r="T356" s="5">
        <f>+'MBI DIRECTORIO'!T356</f>
        <v>0</v>
      </c>
      <c r="U356" s="5">
        <f>+'MBI DIRECTORIO'!U356</f>
        <v>0</v>
      </c>
      <c r="V356" s="5">
        <f>+'MBI DIRECTORIO'!V356</f>
        <v>0</v>
      </c>
      <c r="W356" s="5">
        <f>+'MBI DIRECTORIO'!W356</f>
        <v>0</v>
      </c>
      <c r="X356" s="5">
        <f>+'MBI DIRECTORIO'!X356</f>
        <v>0</v>
      </c>
      <c r="Y356" s="5">
        <f>+'MBI DIRECTORIO'!Y356</f>
        <v>565.27523872451206</v>
      </c>
      <c r="Z356" s="5">
        <f>+'MBI DIRECTORIO'!Z356</f>
        <v>102.36454607319334</v>
      </c>
      <c r="AA356" s="5">
        <f>+'MBI DIRECTORIO'!AA356</f>
        <v>0</v>
      </c>
      <c r="AB356" s="5" t="str">
        <f>+'MBI DIRECTORIO'!AG356</f>
        <v>COMPANHIA BRASILEIRA DE DISTRIBUIÇÃO</v>
      </c>
      <c r="AD356" t="str">
        <f t="shared" si="7"/>
        <v>INSERT INTO TABLA_PRESUPUESTO_COMERCIAL VALUES ('VSR','80130-C','14005111-20',2022,'Marzo',78.425168,'USD',2901.731213,1327.749262,0,145.086561,41.771598,435.259682,16.40265,0,1.255828,9.992533,0,0,0,0,0,0,0,565.275239,102.364546,0);</v>
      </c>
    </row>
    <row r="357" spans="1:30" x14ac:dyDescent="0.2">
      <c r="A357" t="str">
        <f>+'MBI DIRECTORIO'!A357</f>
        <v>VSR</v>
      </c>
      <c r="B357" t="str">
        <f>+'MBI DIRECTORIO'!B357</f>
        <v>80130-C</v>
      </c>
      <c r="C357" t="str">
        <f>+'MBI DIRECTORIO'!C357</f>
        <v>14005109-20</v>
      </c>
      <c r="D357">
        <f>+'MBI DIRECTORIO'!D357</f>
        <v>2022</v>
      </c>
      <c r="E357" t="str">
        <f>+'MBI DIRECTORIO'!E357</f>
        <v>Marzo</v>
      </c>
      <c r="F357" s="5">
        <f>+'MBI DIRECTORIO'!F357</f>
        <v>55.042254125625014</v>
      </c>
      <c r="G357" t="str">
        <f>+'MBI DIRECTORIO'!G357</f>
        <v>USD</v>
      </c>
      <c r="H357" s="5">
        <f>+'MBI DIRECTORIO'!H357</f>
        <v>2036.5634026481255</v>
      </c>
      <c r="I357" s="5">
        <f>+'MBI DIRECTORIO'!I357</f>
        <v>744.1390832552687</v>
      </c>
      <c r="J357" s="5">
        <f>+'MBI DIRECTORIO'!J357</f>
        <v>0</v>
      </c>
      <c r="K357" s="5">
        <f>+'MBI DIRECTORIO'!K357</f>
        <v>101.82817013240629</v>
      </c>
      <c r="L357" s="5">
        <f>+'MBI DIRECTORIO'!L357</f>
        <v>29.31715604094369</v>
      </c>
      <c r="M357" s="5">
        <f>+'MBI DIRECTORIO'!M357</f>
        <v>305.4845103972188</v>
      </c>
      <c r="N357" s="5">
        <f>+'MBI DIRECTORIO'!N357</f>
        <v>11.512105438039217</v>
      </c>
      <c r="O357" s="5">
        <f>+'MBI DIRECTORIO'!O357</f>
        <v>0</v>
      </c>
      <c r="P357" s="5">
        <f>+'MBI DIRECTORIO'!P357</f>
        <v>0.88139557259987766</v>
      </c>
      <c r="Q357" s="5">
        <f>+'MBI DIRECTORIO'!Q357</f>
        <v>7.013202184512247</v>
      </c>
      <c r="R357" s="5">
        <f>+'MBI DIRECTORIO'!R357</f>
        <v>0</v>
      </c>
      <c r="S357" s="5">
        <f>+'MBI DIRECTORIO'!S357</f>
        <v>0</v>
      </c>
      <c r="T357" s="5">
        <f>+'MBI DIRECTORIO'!T357</f>
        <v>0</v>
      </c>
      <c r="U357" s="5">
        <f>+'MBI DIRECTORIO'!U357</f>
        <v>0</v>
      </c>
      <c r="V357" s="5">
        <f>+'MBI DIRECTORIO'!V357</f>
        <v>0</v>
      </c>
      <c r="W357" s="5">
        <f>+'MBI DIRECTORIO'!W357</f>
        <v>0</v>
      </c>
      <c r="X357" s="5">
        <f>+'MBI DIRECTORIO'!X357</f>
        <v>0</v>
      </c>
      <c r="Y357" s="5">
        <f>+'MBI DIRECTORIO'!Y357</f>
        <v>396.73518291628147</v>
      </c>
      <c r="Z357" s="5">
        <f>+'MBI DIRECTORIO'!Z357</f>
        <v>71.84396932391131</v>
      </c>
      <c r="AA357" s="5">
        <f>+'MBI DIRECTORIO'!AA357</f>
        <v>0</v>
      </c>
      <c r="AB357" s="5" t="str">
        <f>+'MBI DIRECTORIO'!AG357</f>
        <v>COMPANHIA BRASILEIRA DE DISTRIBUIÇÃO</v>
      </c>
      <c r="AD357" t="str">
        <f t="shared" si="7"/>
        <v>INSERT INTO TABLA_PRESUPUESTO_COMERCIAL VALUES ('VSR','80130-C','14005109-20',2022,'Marzo',55.042254,'USD',2036.563403,744.139083,0,101.82817,29.317156,305.48451,11.512105,0,0.881396,7.013202,0,0,0,0,0,0,0,396.735183,71.843969,0);</v>
      </c>
    </row>
    <row r="358" spans="1:30" x14ac:dyDescent="0.2">
      <c r="A358" t="str">
        <f>+'MBI DIRECTORIO'!A358</f>
        <v>VSR</v>
      </c>
      <c r="B358" t="str">
        <f>+'MBI DIRECTORIO'!B358</f>
        <v>80130-C</v>
      </c>
      <c r="C358" t="str">
        <f>+'MBI DIRECTORIO'!C358</f>
        <v>14005112-20</v>
      </c>
      <c r="D358">
        <f>+'MBI DIRECTORIO'!D358</f>
        <v>2022</v>
      </c>
      <c r="E358" t="str">
        <f>+'MBI DIRECTORIO'!E358</f>
        <v>Marzo</v>
      </c>
      <c r="F358" s="5">
        <f>+'MBI DIRECTORIO'!F358</f>
        <v>87.183716388763713</v>
      </c>
      <c r="G358" t="str">
        <f>+'MBI DIRECTORIO'!G358</f>
        <v>USD</v>
      </c>
      <c r="H358" s="5">
        <f>+'MBI DIRECTORIO'!H358</f>
        <v>3225.7975063842573</v>
      </c>
      <c r="I358" s="5">
        <f>+'MBI DIRECTORIO'!I358</f>
        <v>1537.6484701841225</v>
      </c>
      <c r="J358" s="5">
        <f>+'MBI DIRECTORIO'!J358</f>
        <v>0</v>
      </c>
      <c r="K358" s="5">
        <f>+'MBI DIRECTORIO'!K358</f>
        <v>161.28987531921288</v>
      </c>
      <c r="L358" s="5">
        <f>+'MBI DIRECTORIO'!L358</f>
        <v>46.436663218137092</v>
      </c>
      <c r="M358" s="5">
        <f>+'MBI DIRECTORIO'!M358</f>
        <v>483.86962595763862</v>
      </c>
      <c r="N358" s="5">
        <f>+'MBI DIRECTORIO'!N358</f>
        <v>18.234502774120514</v>
      </c>
      <c r="O358" s="5">
        <f>+'MBI DIRECTORIO'!O358</f>
        <v>0</v>
      </c>
      <c r="P358" s="5">
        <f>+'MBI DIRECTORIO'!P358</f>
        <v>1.3960791186436019</v>
      </c>
      <c r="Q358" s="5">
        <f>+'MBI DIRECTORIO'!Q358</f>
        <v>11.10850273021283</v>
      </c>
      <c r="R358" s="5">
        <f>+'MBI DIRECTORIO'!R358</f>
        <v>0</v>
      </c>
      <c r="S358" s="5">
        <f>+'MBI DIRECTORIO'!S358</f>
        <v>0</v>
      </c>
      <c r="T358" s="5">
        <f>+'MBI DIRECTORIO'!T358</f>
        <v>0</v>
      </c>
      <c r="U358" s="5">
        <f>+'MBI DIRECTORIO'!U358</f>
        <v>0</v>
      </c>
      <c r="V358" s="5">
        <f>+'MBI DIRECTORIO'!V358</f>
        <v>0</v>
      </c>
      <c r="W358" s="5">
        <f>+'MBI DIRECTORIO'!W358</f>
        <v>0</v>
      </c>
      <c r="X358" s="5">
        <f>+'MBI DIRECTORIO'!X358</f>
        <v>0</v>
      </c>
      <c r="Y358" s="5">
        <f>+'MBI DIRECTORIO'!Y358</f>
        <v>628.40536272140946</v>
      </c>
      <c r="Z358" s="5">
        <f>+'MBI DIRECTORIO'!Z358</f>
        <v>113.79665214079384</v>
      </c>
      <c r="AA358" s="5">
        <f>+'MBI DIRECTORIO'!AA358</f>
        <v>0</v>
      </c>
      <c r="AB358" s="5" t="str">
        <f>+'MBI DIRECTORIO'!AG358</f>
        <v>COMPANHIA BRASILEIRA DE DISTRIBUIÇÃO</v>
      </c>
      <c r="AD358" t="str">
        <f t="shared" si="7"/>
        <v>INSERT INTO TABLA_PRESUPUESTO_COMERCIAL VALUES ('VSR','80130-C','14005112-20',2022,'Marzo',87.183716,'USD',3225.797506,1537.64847,0,161.289875,46.436663,483.869626,18.234503,0,1.396079,11.108503,0,0,0,0,0,0,0,628.405363,113.796652,0);</v>
      </c>
    </row>
    <row r="359" spans="1:30" x14ac:dyDescent="0.2">
      <c r="A359" t="str">
        <f>+'MBI DIRECTORIO'!A359</f>
        <v>VSR</v>
      </c>
      <c r="B359" t="str">
        <f>+'MBI DIRECTORIO'!B359</f>
        <v>80130-C</v>
      </c>
      <c r="C359" t="str">
        <f>+'MBI DIRECTORIO'!C359</f>
        <v>14005108-20</v>
      </c>
      <c r="D359">
        <f>+'MBI DIRECTORIO'!D359</f>
        <v>2022</v>
      </c>
      <c r="E359" t="str">
        <f>+'MBI DIRECTORIO'!E359</f>
        <v>Marzo</v>
      </c>
      <c r="F359" s="5">
        <f>+'MBI DIRECTORIO'!F359</f>
        <v>136.36015365136592</v>
      </c>
      <c r="G359" t="str">
        <f>+'MBI DIRECTORIO'!G359</f>
        <v>USD</v>
      </c>
      <c r="H359" s="5">
        <f>+'MBI DIRECTORIO'!H359</f>
        <v>5045.325685100539</v>
      </c>
      <c r="I359" s="5">
        <f>+'MBI DIRECTORIO'!I359</f>
        <v>1902.6584187111928</v>
      </c>
      <c r="J359" s="5">
        <f>+'MBI DIRECTORIO'!J359</f>
        <v>0</v>
      </c>
      <c r="K359" s="5">
        <f>+'MBI DIRECTORIO'!K359</f>
        <v>252.26628425502696</v>
      </c>
      <c r="L359" s="5">
        <f>+'MBI DIRECTORIO'!L359</f>
        <v>72.629509199242989</v>
      </c>
      <c r="M359" s="5">
        <f>+'MBI DIRECTORIO'!M359</f>
        <v>756.79885276508082</v>
      </c>
      <c r="N359" s="5">
        <f>+'MBI DIRECTORIO'!N359</f>
        <v>28.519770698324898</v>
      </c>
      <c r="O359" s="5">
        <f>+'MBI DIRECTORIO'!O359</f>
        <v>0</v>
      </c>
      <c r="P359" s="5">
        <f>+'MBI DIRECTORIO'!P359</f>
        <v>2.1835449440904999</v>
      </c>
      <c r="Q359" s="5">
        <f>+'MBI DIRECTORIO'!Q359</f>
        <v>17.374312565134723</v>
      </c>
      <c r="R359" s="5">
        <f>+'MBI DIRECTORIO'!R359</f>
        <v>0</v>
      </c>
      <c r="S359" s="5">
        <f>+'MBI DIRECTORIO'!S359</f>
        <v>0</v>
      </c>
      <c r="T359" s="5">
        <f>+'MBI DIRECTORIO'!T359</f>
        <v>0</v>
      </c>
      <c r="U359" s="5">
        <f>+'MBI DIRECTORIO'!U359</f>
        <v>0</v>
      </c>
      <c r="V359" s="5">
        <f>+'MBI DIRECTORIO'!V359</f>
        <v>0</v>
      </c>
      <c r="W359" s="5">
        <f>+'MBI DIRECTORIO'!W359</f>
        <v>0</v>
      </c>
      <c r="X359" s="5">
        <f>+'MBI DIRECTORIO'!X359</f>
        <v>0</v>
      </c>
      <c r="Y359" s="5">
        <f>+'MBI DIRECTORIO'!Y359</f>
        <v>982.86073782325502</v>
      </c>
      <c r="Z359" s="5">
        <f>+'MBI DIRECTORIO'!Z359</f>
        <v>177.98425685062409</v>
      </c>
      <c r="AA359" s="5">
        <f>+'MBI DIRECTORIO'!AA359</f>
        <v>0</v>
      </c>
      <c r="AB359" s="5" t="str">
        <f>+'MBI DIRECTORIO'!AG359</f>
        <v>COMPANHIA BRASILEIRA DE DISTRIBUIÇÃO</v>
      </c>
      <c r="AD359" t="str">
        <f t="shared" si="7"/>
        <v>INSERT INTO TABLA_PRESUPUESTO_COMERCIAL VALUES ('VSR','80130-C','14005108-20',2022,'Marzo',136.360154,'USD',5045.325685,1902.658419,0,252.266284,72.629509,756.798853,28.519771,0,2.183545,17.374313,0,0,0,0,0,0,0,982.860738,177.984257,0);</v>
      </c>
    </row>
    <row r="360" spans="1:30" x14ac:dyDescent="0.2">
      <c r="A360" t="str">
        <f>+'MBI DIRECTORIO'!A360</f>
        <v>VSR</v>
      </c>
      <c r="B360" t="str">
        <f>+'MBI DIRECTORIO'!B360</f>
        <v>80130-C</v>
      </c>
      <c r="C360" t="str">
        <f>+'MBI DIRECTORIO'!C360</f>
        <v>14005110-20</v>
      </c>
      <c r="D360">
        <f>+'MBI DIRECTORIO'!D360</f>
        <v>2022</v>
      </c>
      <c r="E360" t="str">
        <f>+'MBI DIRECTORIO'!E360</f>
        <v>Marzo</v>
      </c>
      <c r="F360" s="5">
        <f>+'MBI DIRECTORIO'!F360</f>
        <v>112.2540569540119</v>
      </c>
      <c r="G360" t="str">
        <f>+'MBI DIRECTORIO'!G360</f>
        <v>USD</v>
      </c>
      <c r="H360" s="5">
        <f>+'MBI DIRECTORIO'!H360</f>
        <v>4153.4001072984402</v>
      </c>
      <c r="I360" s="5">
        <f>+'MBI DIRECTORIO'!I360</f>
        <v>1824.4920813800629</v>
      </c>
      <c r="J360" s="5">
        <f>+'MBI DIRECTORIO'!J360</f>
        <v>0</v>
      </c>
      <c r="K360" s="5">
        <f>+'MBI DIRECTORIO'!K360</f>
        <v>207.67000536492202</v>
      </c>
      <c r="L360" s="5">
        <f>+'MBI DIRECTORIO'!L360</f>
        <v>59.789878816347944</v>
      </c>
      <c r="M360" s="5">
        <f>+'MBI DIRECTORIO'!M360</f>
        <v>623.010016094766</v>
      </c>
      <c r="N360" s="5">
        <f>+'MBI DIRECTORIO'!N360</f>
        <v>23.477972696263929</v>
      </c>
      <c r="O360" s="5">
        <f>+'MBI DIRECTORIO'!O360</f>
        <v>0</v>
      </c>
      <c r="P360" s="5">
        <f>+'MBI DIRECTORIO'!P360</f>
        <v>1.7975322845577069</v>
      </c>
      <c r="Q360" s="5">
        <f>+'MBI DIRECTORIO'!Q360</f>
        <v>14.302837155859285</v>
      </c>
      <c r="R360" s="5">
        <f>+'MBI DIRECTORIO'!R360</f>
        <v>0</v>
      </c>
      <c r="S360" s="5">
        <f>+'MBI DIRECTORIO'!S360</f>
        <v>0</v>
      </c>
      <c r="T360" s="5">
        <f>+'MBI DIRECTORIO'!T360</f>
        <v>0</v>
      </c>
      <c r="U360" s="5">
        <f>+'MBI DIRECTORIO'!U360</f>
        <v>0</v>
      </c>
      <c r="V360" s="5">
        <f>+'MBI DIRECTORIO'!V360</f>
        <v>0</v>
      </c>
      <c r="W360" s="5">
        <f>+'MBI DIRECTORIO'!W360</f>
        <v>0</v>
      </c>
      <c r="X360" s="5">
        <f>+'MBI DIRECTORIO'!X360</f>
        <v>0</v>
      </c>
      <c r="Y360" s="5">
        <f>+'MBI DIRECTORIO'!Y360</f>
        <v>809.10810296940906</v>
      </c>
      <c r="Z360" s="5">
        <f>+'MBI DIRECTORIO'!Z360</f>
        <v>146.51974473796218</v>
      </c>
      <c r="AA360" s="5">
        <f>+'MBI DIRECTORIO'!AA360</f>
        <v>0</v>
      </c>
      <c r="AB360" s="5" t="str">
        <f>+'MBI DIRECTORIO'!AG360</f>
        <v>COMPANHIA BRASILEIRA DE DISTRIBUIÇÃO</v>
      </c>
      <c r="AD360" t="str">
        <f t="shared" si="7"/>
        <v>INSERT INTO TABLA_PRESUPUESTO_COMERCIAL VALUES ('VSR','80130-C','14005110-20',2022,'Marzo',112.254057,'USD',4153.400107,1824.492081,0,207.670005,59.789879,623.010016,23.477973,0,1.797532,14.302837,0,0,0,0,0,0,0,809.108103,146.519745,0);</v>
      </c>
    </row>
    <row r="361" spans="1:30" x14ac:dyDescent="0.2">
      <c r="A361" t="str">
        <f>+'MBI DIRECTORIO'!A361</f>
        <v>VSR</v>
      </c>
      <c r="B361" t="str">
        <f>+'MBI DIRECTORIO'!B361</f>
        <v>80130-C</v>
      </c>
      <c r="C361" t="str">
        <f>+'MBI DIRECTORIO'!C361</f>
        <v>14005121-17</v>
      </c>
      <c r="D361">
        <f>+'MBI DIRECTORIO'!D361</f>
        <v>2022</v>
      </c>
      <c r="E361" t="str">
        <f>+'MBI DIRECTORIO'!E361</f>
        <v>Marzo</v>
      </c>
      <c r="F361" s="5">
        <f>+'MBI DIRECTORIO'!F361</f>
        <v>25.241092083521103</v>
      </c>
      <c r="G361" t="str">
        <f>+'MBI DIRECTORIO'!G361</f>
        <v>USD</v>
      </c>
      <c r="H361" s="5">
        <f>+'MBI DIRECTORIO'!H361</f>
        <v>1766.8764458464773</v>
      </c>
      <c r="I361" s="5">
        <f>+'MBI DIRECTORIO'!I361</f>
        <v>636.50119618780502</v>
      </c>
      <c r="J361" s="5">
        <f>+'MBI DIRECTORIO'!J361</f>
        <v>0</v>
      </c>
      <c r="K361" s="5">
        <f>+'MBI DIRECTORIO'!K361</f>
        <v>88.343822292323864</v>
      </c>
      <c r="L361" s="5">
        <f>+'MBI DIRECTORIO'!L361</f>
        <v>13.444162980089688</v>
      </c>
      <c r="M361" s="5">
        <f>+'MBI DIRECTORIO'!M361</f>
        <v>265.03146687697159</v>
      </c>
      <c r="N361" s="5">
        <f>+'MBI DIRECTORIO'!N361</f>
        <v>5.279182657991341</v>
      </c>
      <c r="O361" s="5">
        <f>+'MBI DIRECTORIO'!O361</f>
        <v>0</v>
      </c>
      <c r="P361" s="5">
        <f>+'MBI DIRECTORIO'!P361</f>
        <v>0.40418742225246207</v>
      </c>
      <c r="Q361" s="5">
        <f>+'MBI DIRECTORIO'!Q361</f>
        <v>6.0844959374509244</v>
      </c>
      <c r="R361" s="5">
        <f>+'MBI DIRECTORIO'!R361</f>
        <v>0</v>
      </c>
      <c r="S361" s="5">
        <f>+'MBI DIRECTORIO'!S361</f>
        <v>0</v>
      </c>
      <c r="T361" s="5">
        <f>+'MBI DIRECTORIO'!T361</f>
        <v>0</v>
      </c>
      <c r="U361" s="5">
        <f>+'MBI DIRECTORIO'!U361</f>
        <v>0</v>
      </c>
      <c r="V361" s="5">
        <f>+'MBI DIRECTORIO'!V361</f>
        <v>0</v>
      </c>
      <c r="W361" s="5">
        <f>+'MBI DIRECTORIO'!W361</f>
        <v>0</v>
      </c>
      <c r="X361" s="5">
        <f>+'MBI DIRECTORIO'!X361</f>
        <v>0</v>
      </c>
      <c r="Y361" s="5">
        <f>+'MBI DIRECTORIO'!Y361</f>
        <v>309.74529911929932</v>
      </c>
      <c r="Z361" s="5">
        <f>+'MBI DIRECTORIO'!Z361</f>
        <v>32.945966224633047</v>
      </c>
      <c r="AA361" s="5">
        <f>+'MBI DIRECTORIO'!AA361</f>
        <v>0</v>
      </c>
      <c r="AB361" s="5" t="str">
        <f>+'MBI DIRECTORIO'!AG361</f>
        <v>COMPANHIA BRASILEIRA DE DISTRIBUIÇÃO</v>
      </c>
      <c r="AD361" t="str">
        <f t="shared" si="7"/>
        <v>INSERT INTO TABLA_PRESUPUESTO_COMERCIAL VALUES ('VSR','80130-C','14005121-17',2022,'Marzo',25.241092,'USD',1766.876446,636.501196,0,88.343822,13.444163,265.031467,5.279183,0,0.404187,6.084496,0,0,0,0,0,0,0,309.745299,32.945966,0);</v>
      </c>
    </row>
    <row r="362" spans="1:30" x14ac:dyDescent="0.2">
      <c r="A362" t="str">
        <f>+'MBI DIRECTORIO'!A362</f>
        <v>VSR</v>
      </c>
      <c r="B362" t="str">
        <f>+'MBI DIRECTORIO'!B362</f>
        <v>80130-C</v>
      </c>
      <c r="C362" t="str">
        <f>+'MBI DIRECTORIO'!C362</f>
        <v>14005119-18</v>
      </c>
      <c r="D362">
        <f>+'MBI DIRECTORIO'!D362</f>
        <v>2022</v>
      </c>
      <c r="E362" t="str">
        <f>+'MBI DIRECTORIO'!E362</f>
        <v>Marzo</v>
      </c>
      <c r="F362" s="5">
        <f>+'MBI DIRECTORIO'!F362</f>
        <v>20.600668469280453</v>
      </c>
      <c r="G362" t="str">
        <f>+'MBI DIRECTORIO'!G362</f>
        <v>USD</v>
      </c>
      <c r="H362" s="5">
        <f>+'MBI DIRECTORIO'!H362</f>
        <v>1442.0467928496316</v>
      </c>
      <c r="I362" s="5">
        <f>+'MBI DIRECTORIO'!I362</f>
        <v>718.64511051687566</v>
      </c>
      <c r="J362" s="5">
        <f>+'MBI DIRECTORIO'!J362</f>
        <v>0</v>
      </c>
      <c r="K362" s="5">
        <f>+'MBI DIRECTORIO'!K362</f>
        <v>72.102339642481581</v>
      </c>
      <c r="L362" s="5">
        <f>+'MBI DIRECTORIO'!L362</f>
        <v>10.972534131382391</v>
      </c>
      <c r="M362" s="5">
        <f>+'MBI DIRECTORIO'!M362</f>
        <v>216.30701892744477</v>
      </c>
      <c r="N362" s="5">
        <f>+'MBI DIRECTORIO'!N362</f>
        <v>4.3086365425946047</v>
      </c>
      <c r="O362" s="5">
        <f>+'MBI DIRECTORIO'!O362</f>
        <v>0</v>
      </c>
      <c r="P362" s="5">
        <f>+'MBI DIRECTORIO'!P362</f>
        <v>0.32987998529239942</v>
      </c>
      <c r="Q362" s="5">
        <f>+'MBI DIRECTORIO'!Q362</f>
        <v>4.9658977985323691</v>
      </c>
      <c r="R362" s="5">
        <f>+'MBI DIRECTORIO'!R362</f>
        <v>0</v>
      </c>
      <c r="S362" s="5">
        <f>+'MBI DIRECTORIO'!S362</f>
        <v>0</v>
      </c>
      <c r="T362" s="5">
        <f>+'MBI DIRECTORIO'!T362</f>
        <v>0</v>
      </c>
      <c r="U362" s="5">
        <f>+'MBI DIRECTORIO'!U362</f>
        <v>0</v>
      </c>
      <c r="V362" s="5">
        <f>+'MBI DIRECTORIO'!V362</f>
        <v>0</v>
      </c>
      <c r="W362" s="5">
        <f>+'MBI DIRECTORIO'!W362</f>
        <v>0</v>
      </c>
      <c r="X362" s="5">
        <f>+'MBI DIRECTORIO'!X362</f>
        <v>0</v>
      </c>
      <c r="Y362" s="5">
        <f>+'MBI DIRECTORIO'!Y362</f>
        <v>252.80048089680977</v>
      </c>
      <c r="Z362" s="5">
        <f>+'MBI DIRECTORIO'!Z362</f>
        <v>26.889047642945634</v>
      </c>
      <c r="AA362" s="5">
        <f>+'MBI DIRECTORIO'!AA362</f>
        <v>0</v>
      </c>
      <c r="AB362" s="5" t="str">
        <f>+'MBI DIRECTORIO'!AG362</f>
        <v>COMPANHIA BRASILEIRA DE DISTRIBUIÇÃO</v>
      </c>
      <c r="AD362" t="str">
        <f t="shared" si="7"/>
        <v>INSERT INTO TABLA_PRESUPUESTO_COMERCIAL VALUES ('VSR','80130-C','14005119-18',2022,'Marzo',20.600668,'USD',1442.046793,718.645111,0,72.10234,10.972534,216.307019,4.308637,0,0.32988,4.965898,0,0,0,0,0,0,0,252.800481,26.889048,0);</v>
      </c>
    </row>
    <row r="363" spans="1:30" x14ac:dyDescent="0.2">
      <c r="A363" t="str">
        <f>+'MBI DIRECTORIO'!A363</f>
        <v>VSR</v>
      </c>
      <c r="B363" t="str">
        <f>+'MBI DIRECTORIO'!B363</f>
        <v>80130-C</v>
      </c>
      <c r="C363" t="str">
        <f>+'MBI DIRECTORIO'!C363</f>
        <v>14005117-18</v>
      </c>
      <c r="D363">
        <f>+'MBI DIRECTORIO'!D363</f>
        <v>2022</v>
      </c>
      <c r="E363" t="str">
        <f>+'MBI DIRECTORIO'!E363</f>
        <v>Marzo</v>
      </c>
      <c r="F363" s="5">
        <f>+'MBI DIRECTORIO'!F363</f>
        <v>27.56130389064143</v>
      </c>
      <c r="G363" t="str">
        <f>+'MBI DIRECTORIO'!G363</f>
        <v>USD</v>
      </c>
      <c r="H363" s="5">
        <f>+'MBI DIRECTORIO'!H363</f>
        <v>1929.2912723449001</v>
      </c>
      <c r="I363" s="5">
        <f>+'MBI DIRECTORIO'!I363</f>
        <v>838.84140819814797</v>
      </c>
      <c r="J363" s="5">
        <f>+'MBI DIRECTORIO'!J363</f>
        <v>0</v>
      </c>
      <c r="K363" s="5">
        <f>+'MBI DIRECTORIO'!K363</f>
        <v>96.464563617245005</v>
      </c>
      <c r="L363" s="5">
        <f>+'MBI DIRECTORIO'!L363</f>
        <v>14.679977404443337</v>
      </c>
      <c r="M363" s="5">
        <f>+'MBI DIRECTORIO'!M363</f>
        <v>289.39369085173502</v>
      </c>
      <c r="N363" s="5">
        <f>+'MBI DIRECTORIO'!N363</f>
        <v>5.76445571568971</v>
      </c>
      <c r="O363" s="5">
        <f>+'MBI DIRECTORIO'!O363</f>
        <v>0</v>
      </c>
      <c r="P363" s="5">
        <f>+'MBI DIRECTORIO'!P363</f>
        <v>0.44134114073249348</v>
      </c>
      <c r="Q363" s="5">
        <f>+'MBI DIRECTORIO'!Q363</f>
        <v>6.6437950069102021</v>
      </c>
      <c r="R363" s="5">
        <f>+'MBI DIRECTORIO'!R363</f>
        <v>0</v>
      </c>
      <c r="S363" s="5">
        <f>+'MBI DIRECTORIO'!S363</f>
        <v>0</v>
      </c>
      <c r="T363" s="5">
        <f>+'MBI DIRECTORIO'!T363</f>
        <v>0</v>
      </c>
      <c r="U363" s="5">
        <f>+'MBI DIRECTORIO'!U363</f>
        <v>0</v>
      </c>
      <c r="V363" s="5">
        <f>+'MBI DIRECTORIO'!V363</f>
        <v>0</v>
      </c>
      <c r="W363" s="5">
        <f>+'MBI DIRECTORIO'!W363</f>
        <v>0</v>
      </c>
      <c r="X363" s="5">
        <f>+'MBI DIRECTORIO'!X363</f>
        <v>0</v>
      </c>
      <c r="Y363" s="5">
        <f>+'MBI DIRECTORIO'!Y363</f>
        <v>338.21770823054419</v>
      </c>
      <c r="Z363" s="5">
        <f>+'MBI DIRECTORIO'!Z363</f>
        <v>35.97442551547676</v>
      </c>
      <c r="AA363" s="5">
        <f>+'MBI DIRECTORIO'!AA363</f>
        <v>0</v>
      </c>
      <c r="AB363" s="5" t="str">
        <f>+'MBI DIRECTORIO'!AG363</f>
        <v>COMPANHIA BRASILEIRA DE DISTRIBUIÇÃO</v>
      </c>
      <c r="AD363" t="str">
        <f t="shared" si="7"/>
        <v>INSERT INTO TABLA_PRESUPUESTO_COMERCIAL VALUES ('VSR','80130-C','14005117-18',2022,'Marzo',27.561304,'USD',1929.291272,838.841408,0,96.464564,14.679977,289.393691,5.764456,0,0.441341,6.643795,0,0,0,0,0,0,0,338.217708,35.974426,0);</v>
      </c>
    </row>
    <row r="364" spans="1:30" x14ac:dyDescent="0.2">
      <c r="A364" t="str">
        <f>+'MBI DIRECTORIO'!A364</f>
        <v>VSR</v>
      </c>
      <c r="B364" t="str">
        <f>+'MBI DIRECTORIO'!B364</f>
        <v>80130-C</v>
      </c>
      <c r="C364" t="str">
        <f>+'MBI DIRECTORIO'!C364</f>
        <v>14005118-18</v>
      </c>
      <c r="D364">
        <f>+'MBI DIRECTORIO'!D364</f>
        <v>2022</v>
      </c>
      <c r="E364" t="str">
        <f>+'MBI DIRECTORIO'!E364</f>
        <v>Marzo</v>
      </c>
      <c r="F364" s="5">
        <f>+'MBI DIRECTORIO'!F364</f>
        <v>8.2262054979720585</v>
      </c>
      <c r="G364" t="str">
        <f>+'MBI DIRECTORIO'!G364</f>
        <v>USD</v>
      </c>
      <c r="H364" s="5">
        <f>+'MBI DIRECTORIO'!H364</f>
        <v>575.83438485804413</v>
      </c>
      <c r="I364" s="5">
        <f>+'MBI DIRECTORIO'!I364</f>
        <v>193.08877177552318</v>
      </c>
      <c r="J364" s="5">
        <f>+'MBI DIRECTORIO'!J364</f>
        <v>0</v>
      </c>
      <c r="K364" s="5">
        <f>+'MBI DIRECTORIO'!K364</f>
        <v>28.791719242902204</v>
      </c>
      <c r="L364" s="5">
        <f>+'MBI DIRECTORIO'!L364</f>
        <v>4.381523868162934</v>
      </c>
      <c r="M364" s="5">
        <f>+'MBI DIRECTORIO'!M364</f>
        <v>86.375157728706611</v>
      </c>
      <c r="N364" s="5">
        <f>+'MBI DIRECTORIO'!N364</f>
        <v>1.7205135682033061</v>
      </c>
      <c r="O364" s="5">
        <f>+'MBI DIRECTORIO'!O364</f>
        <v>0</v>
      </c>
      <c r="P364" s="5">
        <f>+'MBI DIRECTORIO'!P364</f>
        <v>0.13172682006556563</v>
      </c>
      <c r="Q364" s="5">
        <f>+'MBI DIRECTORIO'!Q364</f>
        <v>1.9829694280828918</v>
      </c>
      <c r="R364" s="5">
        <f>+'MBI DIRECTORIO'!R364</f>
        <v>0</v>
      </c>
      <c r="S364" s="5">
        <f>+'MBI DIRECTORIO'!S364</f>
        <v>0</v>
      </c>
      <c r="T364" s="5">
        <f>+'MBI DIRECTORIO'!T364</f>
        <v>0</v>
      </c>
      <c r="U364" s="5">
        <f>+'MBI DIRECTORIO'!U364</f>
        <v>0</v>
      </c>
      <c r="V364" s="5">
        <f>+'MBI DIRECTORIO'!V364</f>
        <v>0</v>
      </c>
      <c r="W364" s="5">
        <f>+'MBI DIRECTORIO'!W364</f>
        <v>0</v>
      </c>
      <c r="X364" s="5">
        <f>+'MBI DIRECTORIO'!X364</f>
        <v>0</v>
      </c>
      <c r="Y364" s="5">
        <f>+'MBI DIRECTORIO'!Y364</f>
        <v>100.94763230350424</v>
      </c>
      <c r="Z364" s="5">
        <f>+'MBI DIRECTORIO'!Z364</f>
        <v>10.737264758445868</v>
      </c>
      <c r="AA364" s="5">
        <f>+'MBI DIRECTORIO'!AA364</f>
        <v>0</v>
      </c>
      <c r="AB364" s="5" t="str">
        <f>+'MBI DIRECTORIO'!AG364</f>
        <v>COMPANHIA BRASILEIRA DE DISTRIBUIÇÃO</v>
      </c>
      <c r="AD364" t="str">
        <f t="shared" si="7"/>
        <v>INSERT INTO TABLA_PRESUPUESTO_COMERCIAL VALUES ('VSR','80130-C','14005118-18',2022,'Marzo',8.226205,'USD',575.834385,193.088772,0,28.791719,4.381524,86.375158,1.720514,0,0.131727,1.982969,0,0,0,0,0,0,0,100.947632,10.737265,0);</v>
      </c>
    </row>
    <row r="365" spans="1:30" x14ac:dyDescent="0.2">
      <c r="A365" t="str">
        <f>+'MBI DIRECTORIO'!A365</f>
        <v>VSR</v>
      </c>
      <c r="B365" t="str">
        <f>+'MBI DIRECTORIO'!B365</f>
        <v>80130-C</v>
      </c>
      <c r="C365" t="str">
        <f>+'MBI DIRECTORIO'!C365</f>
        <v>14005120-17</v>
      </c>
      <c r="D365">
        <f>+'MBI DIRECTORIO'!D365</f>
        <v>2022</v>
      </c>
      <c r="E365" t="str">
        <f>+'MBI DIRECTORIO'!E365</f>
        <v>Marzo</v>
      </c>
      <c r="F365" s="5">
        <f>+'MBI DIRECTORIO'!F365</f>
        <v>9.7378586450353009</v>
      </c>
      <c r="G365" t="str">
        <f>+'MBI DIRECTORIO'!G365</f>
        <v>USD</v>
      </c>
      <c r="H365" s="5">
        <f>+'MBI DIRECTORIO'!H365</f>
        <v>681.65010515247104</v>
      </c>
      <c r="I365" s="5">
        <f>+'MBI DIRECTORIO'!I365</f>
        <v>420.86031534373291</v>
      </c>
      <c r="J365" s="5">
        <f>+'MBI DIRECTORIO'!J365</f>
        <v>0</v>
      </c>
      <c r="K365" s="5">
        <f>+'MBI DIRECTORIO'!K365</f>
        <v>34.082505257623552</v>
      </c>
      <c r="L365" s="5">
        <f>+'MBI DIRECTORIO'!L365</f>
        <v>5.1866756900903113</v>
      </c>
      <c r="M365" s="5">
        <f>+'MBI DIRECTORIO'!M365</f>
        <v>102.24751577287066</v>
      </c>
      <c r="N365" s="5">
        <f>+'MBI DIRECTORIO'!N365</f>
        <v>2.0366763179158798</v>
      </c>
      <c r="O365" s="5">
        <f>+'MBI DIRECTORIO'!O365</f>
        <v>0</v>
      </c>
      <c r="P365" s="5">
        <f>+'MBI DIRECTORIO'!P365</f>
        <v>0.15593303059043456</v>
      </c>
      <c r="Q365" s="5">
        <f>+'MBI DIRECTORIO'!Q365</f>
        <v>2.3473612460639357</v>
      </c>
      <c r="R365" s="5">
        <f>+'MBI DIRECTORIO'!R365</f>
        <v>0</v>
      </c>
      <c r="S365" s="5">
        <f>+'MBI DIRECTORIO'!S365</f>
        <v>0</v>
      </c>
      <c r="T365" s="5">
        <f>+'MBI DIRECTORIO'!T365</f>
        <v>0</v>
      </c>
      <c r="U365" s="5">
        <f>+'MBI DIRECTORIO'!U365</f>
        <v>0</v>
      </c>
      <c r="V365" s="5">
        <f>+'MBI DIRECTORIO'!V365</f>
        <v>0</v>
      </c>
      <c r="W365" s="5">
        <f>+'MBI DIRECTORIO'!W365</f>
        <v>0</v>
      </c>
      <c r="X365" s="5">
        <f>+'MBI DIRECTORIO'!X365</f>
        <v>0</v>
      </c>
      <c r="Y365" s="5">
        <f>+'MBI DIRECTORIO'!Y365</f>
        <v>119.49783823961828</v>
      </c>
      <c r="Z365" s="5">
        <f>+'MBI DIRECTORIO'!Z365</f>
        <v>12.710351872177373</v>
      </c>
      <c r="AA365" s="5">
        <f>+'MBI DIRECTORIO'!AA365</f>
        <v>0</v>
      </c>
      <c r="AB365" s="5" t="str">
        <f>+'MBI DIRECTORIO'!AG365</f>
        <v>COMPANHIA BRASILEIRA DE DISTRIBUIÇÃO</v>
      </c>
      <c r="AD365" t="str">
        <f t="shared" si="7"/>
        <v>INSERT INTO TABLA_PRESUPUESTO_COMERCIAL VALUES ('VSR','80130-C','14005120-17',2022,'Marzo',9.737859,'USD',681.650105,420.860315,0,34.082505,5.186676,102.247516,2.036676,0,0.155933,2.347361,0,0,0,0,0,0,0,119.497838,12.710352,0);</v>
      </c>
    </row>
    <row r="366" spans="1:30" x14ac:dyDescent="0.2">
      <c r="A366" t="str">
        <f>+'MBI DIRECTORIO'!A366</f>
        <v>VSR</v>
      </c>
      <c r="B366" t="str">
        <f>+'MBI DIRECTORIO'!B366</f>
        <v>80154-C</v>
      </c>
      <c r="C366" t="str">
        <f>+'MBI DIRECTORIO'!C366</f>
        <v>14003146-17</v>
      </c>
      <c r="D366">
        <f>+'MBI DIRECTORIO'!D366</f>
        <v>2022</v>
      </c>
      <c r="E366" t="str">
        <f>+'MBI DIRECTORIO'!E366</f>
        <v>Marzo</v>
      </c>
      <c r="F366" s="5">
        <f>+'MBI DIRECTORIO'!F366</f>
        <v>27.500000000000004</v>
      </c>
      <c r="G366" t="str">
        <f>+'MBI DIRECTORIO'!G366</f>
        <v>USD</v>
      </c>
      <c r="H366" s="5">
        <f>+'MBI DIRECTORIO'!H366</f>
        <v>1017.5000000000001</v>
      </c>
      <c r="I366" s="5">
        <f>+'MBI DIRECTORIO'!I366</f>
        <v>558.76274028908676</v>
      </c>
      <c r="J366" s="5">
        <f>+'MBI DIRECTORIO'!J366</f>
        <v>0</v>
      </c>
      <c r="K366" s="5">
        <f>+'MBI DIRECTORIO'!K366</f>
        <v>55.000000000000007</v>
      </c>
      <c r="L366" s="5">
        <f>+'MBI DIRECTORIO'!L366</f>
        <v>14.647325112919271</v>
      </c>
      <c r="M366" s="5">
        <f>+'MBI DIRECTORIO'!M366</f>
        <v>0</v>
      </c>
      <c r="N366" s="5">
        <f>+'MBI DIRECTORIO'!N366</f>
        <v>51.25694444444445</v>
      </c>
      <c r="O366" s="5">
        <f>+'MBI DIRECTORIO'!O366</f>
        <v>40.104166666666671</v>
      </c>
      <c r="P366" s="5">
        <f>+'MBI DIRECTORIO'!P366</f>
        <v>2.9944444444444449</v>
      </c>
      <c r="Q366" s="5">
        <f>+'MBI DIRECTORIO'!Q366</f>
        <v>3.5039091900907291</v>
      </c>
      <c r="R366" s="5">
        <f>+'MBI DIRECTORIO'!R366</f>
        <v>0</v>
      </c>
      <c r="S366" s="5">
        <f>+'MBI DIRECTORIO'!S366</f>
        <v>0</v>
      </c>
      <c r="T366" s="5">
        <f>+'MBI DIRECTORIO'!T366</f>
        <v>0</v>
      </c>
      <c r="U366" s="5">
        <f>+'MBI DIRECTORIO'!U366</f>
        <v>0</v>
      </c>
      <c r="V366" s="5">
        <f>+'MBI DIRECTORIO'!V366</f>
        <v>0</v>
      </c>
      <c r="W366" s="5">
        <f>+'MBI DIRECTORIO'!W366</f>
        <v>0</v>
      </c>
      <c r="X366" s="5">
        <f>+'MBI DIRECTORIO'!X366</f>
        <v>0</v>
      </c>
      <c r="Y366" s="5">
        <f>+'MBI DIRECTORIO'!Y366</f>
        <v>133.75387328310052</v>
      </c>
      <c r="Z366" s="5">
        <f>+'MBI DIRECTORIO'!Z366</f>
        <v>35.894408537454254</v>
      </c>
      <c r="AA366" s="5">
        <f>+'MBI DIRECTORIO'!AA366</f>
        <v>0</v>
      </c>
      <c r="AB366" s="5" t="str">
        <f>+'MBI DIRECTORIO'!AG366</f>
        <v>MISOL, S.A.</v>
      </c>
      <c r="AD366" t="str">
        <f t="shared" si="7"/>
        <v>INSERT INTO TABLA_PRESUPUESTO_COMERCIAL VALUES ('VSR','80154-C','14003146-17',2022,'Marzo',27.5,'USD',1017.5,558.76274,0,55,14.647325,0,51.256944,40.104167,2.994444,3.503909,0,0,0,0,0,0,0,133.753873,35.894409,0);</v>
      </c>
    </row>
    <row r="367" spans="1:30" x14ac:dyDescent="0.2">
      <c r="A367" t="str">
        <f>+'MBI DIRECTORIO'!A367</f>
        <v>VSR</v>
      </c>
      <c r="B367" t="str">
        <f>+'MBI DIRECTORIO'!B367</f>
        <v>80154-C</v>
      </c>
      <c r="C367" t="str">
        <f>+'MBI DIRECTORIO'!C367</f>
        <v>14005013-19</v>
      </c>
      <c r="D367">
        <f>+'MBI DIRECTORIO'!D367</f>
        <v>2022</v>
      </c>
      <c r="E367" t="str">
        <f>+'MBI DIRECTORIO'!E367</f>
        <v>Marzo</v>
      </c>
      <c r="F367" s="5">
        <f>+'MBI DIRECTORIO'!F367</f>
        <v>27.500000000000004</v>
      </c>
      <c r="G367" t="str">
        <f>+'MBI DIRECTORIO'!G367</f>
        <v>USD</v>
      </c>
      <c r="H367" s="5">
        <f>+'MBI DIRECTORIO'!H367</f>
        <v>1017.5000000000001</v>
      </c>
      <c r="I367" s="5">
        <f>+'MBI DIRECTORIO'!I367</f>
        <v>560.43286835306048</v>
      </c>
      <c r="J367" s="5">
        <f>+'MBI DIRECTORIO'!J367</f>
        <v>0</v>
      </c>
      <c r="K367" s="5">
        <f>+'MBI DIRECTORIO'!K367</f>
        <v>55.000000000000007</v>
      </c>
      <c r="L367" s="5">
        <f>+'MBI DIRECTORIO'!L367</f>
        <v>14.647325112919271</v>
      </c>
      <c r="M367" s="5">
        <f>+'MBI DIRECTORIO'!M367</f>
        <v>0</v>
      </c>
      <c r="N367" s="5">
        <f>+'MBI DIRECTORIO'!N367</f>
        <v>51.25694444444445</v>
      </c>
      <c r="O367" s="5">
        <f>+'MBI DIRECTORIO'!O367</f>
        <v>40.104166666666671</v>
      </c>
      <c r="P367" s="5">
        <f>+'MBI DIRECTORIO'!P367</f>
        <v>2.9944444444444449</v>
      </c>
      <c r="Q367" s="5">
        <f>+'MBI DIRECTORIO'!Q367</f>
        <v>3.5039091900907291</v>
      </c>
      <c r="R367" s="5">
        <f>+'MBI DIRECTORIO'!R367</f>
        <v>0</v>
      </c>
      <c r="S367" s="5">
        <f>+'MBI DIRECTORIO'!S367</f>
        <v>0</v>
      </c>
      <c r="T367" s="5">
        <f>+'MBI DIRECTORIO'!T367</f>
        <v>0</v>
      </c>
      <c r="U367" s="5">
        <f>+'MBI DIRECTORIO'!U367</f>
        <v>0</v>
      </c>
      <c r="V367" s="5">
        <f>+'MBI DIRECTORIO'!V367</f>
        <v>0</v>
      </c>
      <c r="W367" s="5">
        <f>+'MBI DIRECTORIO'!W367</f>
        <v>0</v>
      </c>
      <c r="X367" s="5">
        <f>+'MBI DIRECTORIO'!X367</f>
        <v>0</v>
      </c>
      <c r="Y367" s="5">
        <f>+'MBI DIRECTORIO'!Y367</f>
        <v>133.75387328310052</v>
      </c>
      <c r="Z367" s="5">
        <f>+'MBI DIRECTORIO'!Z367</f>
        <v>35.894408537454254</v>
      </c>
      <c r="AA367" s="5">
        <f>+'MBI DIRECTORIO'!AA367</f>
        <v>0</v>
      </c>
      <c r="AB367" s="5" t="str">
        <f>+'MBI DIRECTORIO'!AG367</f>
        <v>MISOL, S.A.</v>
      </c>
      <c r="AD367" t="str">
        <f t="shared" si="7"/>
        <v>INSERT INTO TABLA_PRESUPUESTO_COMERCIAL VALUES ('VSR','80154-C','14005013-19',2022,'Marzo',27.5,'USD',1017.5,560.432868,0,55,14.647325,0,51.256944,40.104167,2.994444,3.503909,0,0,0,0,0,0,0,133.753873,35.894409,0);</v>
      </c>
    </row>
    <row r="368" spans="1:30" x14ac:dyDescent="0.2">
      <c r="A368" t="str">
        <f>+'MBI DIRECTORIO'!A368</f>
        <v>VSR</v>
      </c>
      <c r="B368" t="str">
        <f>+'MBI DIRECTORIO'!B368</f>
        <v>80154-C</v>
      </c>
      <c r="C368" t="str">
        <f>+'MBI DIRECTORIO'!C368</f>
        <v>14003814-16</v>
      </c>
      <c r="D368">
        <f>+'MBI DIRECTORIO'!D368</f>
        <v>2022</v>
      </c>
      <c r="E368" t="str">
        <f>+'MBI DIRECTORIO'!E368</f>
        <v>Marzo</v>
      </c>
      <c r="F368" s="5">
        <f>+'MBI DIRECTORIO'!F368</f>
        <v>27.500000000000004</v>
      </c>
      <c r="G368" t="str">
        <f>+'MBI DIRECTORIO'!G368</f>
        <v>USD</v>
      </c>
      <c r="H368" s="5">
        <f>+'MBI DIRECTORIO'!H368</f>
        <v>687.50000000000011</v>
      </c>
      <c r="I368" s="5">
        <f>+'MBI DIRECTORIO'!I368</f>
        <v>433.66460780767011</v>
      </c>
      <c r="J368" s="5">
        <f>+'MBI DIRECTORIO'!J368</f>
        <v>0</v>
      </c>
      <c r="K368" s="5">
        <f>+'MBI DIRECTORIO'!K368</f>
        <v>27.500000000000004</v>
      </c>
      <c r="L368" s="5">
        <f>+'MBI DIRECTORIO'!L368</f>
        <v>14.647325112919271</v>
      </c>
      <c r="M368" s="5">
        <f>+'MBI DIRECTORIO'!M368</f>
        <v>0</v>
      </c>
      <c r="N368" s="5">
        <f>+'MBI DIRECTORIO'!N368</f>
        <v>51.25694444444445</v>
      </c>
      <c r="O368" s="5">
        <f>+'MBI DIRECTORIO'!O368</f>
        <v>40.104166666666671</v>
      </c>
      <c r="P368" s="5">
        <f>+'MBI DIRECTORIO'!P368</f>
        <v>2.9944444444444449</v>
      </c>
      <c r="Q368" s="5">
        <f>+'MBI DIRECTORIO'!Q368</f>
        <v>2.3675062095207631</v>
      </c>
      <c r="R368" s="5">
        <f>+'MBI DIRECTORIO'!R368</f>
        <v>0</v>
      </c>
      <c r="S368" s="5">
        <f>+'MBI DIRECTORIO'!S368</f>
        <v>0</v>
      </c>
      <c r="T368" s="5">
        <f>+'MBI DIRECTORIO'!T368</f>
        <v>0</v>
      </c>
      <c r="U368" s="5">
        <f>+'MBI DIRECTORIO'!U368</f>
        <v>0</v>
      </c>
      <c r="V368" s="5">
        <f>+'MBI DIRECTORIO'!V368</f>
        <v>0</v>
      </c>
      <c r="W368" s="5">
        <f>+'MBI DIRECTORIO'!W368</f>
        <v>0</v>
      </c>
      <c r="X368" s="5">
        <f>+'MBI DIRECTORIO'!X368</f>
        <v>0</v>
      </c>
      <c r="Y368" s="5">
        <f>+'MBI DIRECTORIO'!Y368</f>
        <v>132.61747030253056</v>
      </c>
      <c r="Z368" s="5">
        <f>+'MBI DIRECTORIO'!Z368</f>
        <v>35.894408537454254</v>
      </c>
      <c r="AA368" s="5">
        <f>+'MBI DIRECTORIO'!AA368</f>
        <v>0</v>
      </c>
      <c r="AB368" s="5" t="str">
        <f>+'MBI DIRECTORIO'!AG368</f>
        <v>MISOL, S.A.</v>
      </c>
      <c r="AD368" t="str">
        <f t="shared" si="7"/>
        <v>INSERT INTO TABLA_PRESUPUESTO_COMERCIAL VALUES ('VSR','80154-C','14003814-16',2022,'Marzo',27.5,'USD',687.5,433.664608,0,27.5,14.647325,0,51.256944,40.104167,2.994444,2.367506,0,0,0,0,0,0,0,132.61747,35.894409,0);</v>
      </c>
    </row>
    <row r="369" spans="1:30" x14ac:dyDescent="0.2">
      <c r="A369" t="str">
        <f>+'MBI DIRECTORIO'!A369</f>
        <v>VSR</v>
      </c>
      <c r="B369" t="str">
        <f>+'MBI DIRECTORIO'!B369</f>
        <v>80154-C</v>
      </c>
      <c r="C369" t="str">
        <f>+'MBI DIRECTORIO'!C369</f>
        <v>14003813-18</v>
      </c>
      <c r="D369">
        <f>+'MBI DIRECTORIO'!D369</f>
        <v>2022</v>
      </c>
      <c r="E369" t="str">
        <f>+'MBI DIRECTORIO'!E369</f>
        <v>Marzo</v>
      </c>
      <c r="F369" s="5">
        <f>+'MBI DIRECTORIO'!F369</f>
        <v>27.500000000000004</v>
      </c>
      <c r="G369" t="str">
        <f>+'MBI DIRECTORIO'!G369</f>
        <v>USD</v>
      </c>
      <c r="H369" s="5">
        <f>+'MBI DIRECTORIO'!H369</f>
        <v>687.50000000000011</v>
      </c>
      <c r="I369" s="5">
        <f>+'MBI DIRECTORIO'!I369</f>
        <v>457.83899535482436</v>
      </c>
      <c r="J369" s="5">
        <f>+'MBI DIRECTORIO'!J369</f>
        <v>0</v>
      </c>
      <c r="K369" s="5">
        <f>+'MBI DIRECTORIO'!K369</f>
        <v>27.500000000000004</v>
      </c>
      <c r="L369" s="5">
        <f>+'MBI DIRECTORIO'!L369</f>
        <v>14.647325112919271</v>
      </c>
      <c r="M369" s="5">
        <f>+'MBI DIRECTORIO'!M369</f>
        <v>0</v>
      </c>
      <c r="N369" s="5">
        <f>+'MBI DIRECTORIO'!N369</f>
        <v>51.25694444444445</v>
      </c>
      <c r="O369" s="5">
        <f>+'MBI DIRECTORIO'!O369</f>
        <v>40.104166666666671</v>
      </c>
      <c r="P369" s="5">
        <f>+'MBI DIRECTORIO'!P369</f>
        <v>2.9944444444444449</v>
      </c>
      <c r="Q369" s="5">
        <f>+'MBI DIRECTORIO'!Q369</f>
        <v>2.3675062095207631</v>
      </c>
      <c r="R369" s="5">
        <f>+'MBI DIRECTORIO'!R369</f>
        <v>0</v>
      </c>
      <c r="S369" s="5">
        <f>+'MBI DIRECTORIO'!S369</f>
        <v>0</v>
      </c>
      <c r="T369" s="5">
        <f>+'MBI DIRECTORIO'!T369</f>
        <v>0</v>
      </c>
      <c r="U369" s="5">
        <f>+'MBI DIRECTORIO'!U369</f>
        <v>0</v>
      </c>
      <c r="V369" s="5">
        <f>+'MBI DIRECTORIO'!V369</f>
        <v>0</v>
      </c>
      <c r="W369" s="5">
        <f>+'MBI DIRECTORIO'!W369</f>
        <v>0</v>
      </c>
      <c r="X369" s="5">
        <f>+'MBI DIRECTORIO'!X369</f>
        <v>0</v>
      </c>
      <c r="Y369" s="5">
        <f>+'MBI DIRECTORIO'!Y369</f>
        <v>132.61747030253056</v>
      </c>
      <c r="Z369" s="5">
        <f>+'MBI DIRECTORIO'!Z369</f>
        <v>35.894408537454254</v>
      </c>
      <c r="AA369" s="5">
        <f>+'MBI DIRECTORIO'!AA369</f>
        <v>0</v>
      </c>
      <c r="AB369" s="5" t="str">
        <f>+'MBI DIRECTORIO'!AG369</f>
        <v>MISOL, S.A.</v>
      </c>
      <c r="AD369" t="str">
        <f t="shared" si="7"/>
        <v>INSERT INTO TABLA_PRESUPUESTO_COMERCIAL VALUES ('VSR','80154-C','14003813-18',2022,'Marzo',27.5,'USD',687.5,457.838995,0,27.5,14.647325,0,51.256944,40.104167,2.994444,2.367506,0,0,0,0,0,0,0,132.61747,35.894409,0);</v>
      </c>
    </row>
    <row r="370" spans="1:30" x14ac:dyDescent="0.2">
      <c r="A370" t="str">
        <f>+'MBI DIRECTORIO'!A370</f>
        <v>VSR</v>
      </c>
      <c r="B370" t="str">
        <f>+'MBI DIRECTORIO'!B370</f>
        <v>80179-C</v>
      </c>
      <c r="C370" t="str">
        <f>+'MBI DIRECTORIO'!C370</f>
        <v>14005051-21</v>
      </c>
      <c r="D370">
        <f>+'MBI DIRECTORIO'!D370</f>
        <v>2022</v>
      </c>
      <c r="E370" t="str">
        <f>+'MBI DIRECTORIO'!E370</f>
        <v>Marzo</v>
      </c>
      <c r="F370" s="5">
        <f>+'MBI DIRECTORIO'!F370</f>
        <v>220.00000000000003</v>
      </c>
      <c r="G370" t="str">
        <f>+'MBI DIRECTORIO'!G370</f>
        <v>USD</v>
      </c>
      <c r="H370" s="5">
        <f>+'MBI DIRECTORIO'!H370</f>
        <v>7920.0000000000009</v>
      </c>
      <c r="I370" s="5">
        <f>+'MBI DIRECTORIO'!I370</f>
        <v>3878.916686774844</v>
      </c>
      <c r="J370" s="5">
        <f>+'MBI DIRECTORIO'!J370</f>
        <v>880.00000000000011</v>
      </c>
      <c r="K370" s="5">
        <f>+'MBI DIRECTORIO'!K370</f>
        <v>0</v>
      </c>
      <c r="L370" s="5">
        <f>+'MBI DIRECTORIO'!L370</f>
        <v>117.17860090335417</v>
      </c>
      <c r="M370" s="5">
        <f>+'MBI DIRECTORIO'!M370</f>
        <v>0</v>
      </c>
      <c r="N370" s="5">
        <f>+'MBI DIRECTORIO'!N370</f>
        <v>127.95674422137586</v>
      </c>
      <c r="O370" s="5">
        <f>+'MBI DIRECTORIO'!O370</f>
        <v>130.28644707042241</v>
      </c>
      <c r="P370" s="5">
        <f>+'MBI DIRECTORIO'!P370</f>
        <v>8.3553844174405878</v>
      </c>
      <c r="Q370" s="5">
        <f>+'MBI DIRECTORIO'!Q370</f>
        <v>27.273671533679188</v>
      </c>
      <c r="R370" s="5">
        <f>+'MBI DIRECTORIO'!R370</f>
        <v>0</v>
      </c>
      <c r="S370" s="5">
        <f>+'MBI DIRECTORIO'!S370</f>
        <v>0</v>
      </c>
      <c r="T370" s="5">
        <f>+'MBI DIRECTORIO'!T370</f>
        <v>0</v>
      </c>
      <c r="U370" s="5">
        <f>+'MBI DIRECTORIO'!U370</f>
        <v>0</v>
      </c>
      <c r="V370" s="5">
        <f>+'MBI DIRECTORIO'!V370</f>
        <v>0</v>
      </c>
      <c r="W370" s="5">
        <f>+'MBI DIRECTORIO'!W370</f>
        <v>0</v>
      </c>
      <c r="X370" s="5">
        <f>+'MBI DIRECTORIO'!X370</f>
        <v>0</v>
      </c>
      <c r="Y370" s="5">
        <f>+'MBI DIRECTORIO'!Y370</f>
        <v>581.02751554255201</v>
      </c>
      <c r="Z370" s="5">
        <f>+'MBI DIRECTORIO'!Z370</f>
        <v>287.15526829963403</v>
      </c>
      <c r="AA370" s="5">
        <f>+'MBI DIRECTORIO'!AA370</f>
        <v>0</v>
      </c>
      <c r="AB370" s="5" t="str">
        <f>+'MBI DIRECTORIO'!AG370</f>
        <v>CORCHOS, S.A.</v>
      </c>
      <c r="AD370" t="str">
        <f t="shared" si="7"/>
        <v>INSERT INTO TABLA_PRESUPUESTO_COMERCIAL VALUES ('VSR','80179-C','14005051-21',2022,'Marzo',220,'USD',7920,3878.916687,880,0,117.178601,0,127.956744,130.286447,8.355384,27.273672,0,0,0,0,0,0,0,581.027516,287.155268,0);</v>
      </c>
    </row>
    <row r="371" spans="1:30" x14ac:dyDescent="0.2">
      <c r="A371" t="str">
        <f>+'MBI DIRECTORIO'!A371</f>
        <v>VSR</v>
      </c>
      <c r="B371" t="str">
        <f>+'MBI DIRECTORIO'!B371</f>
        <v>80179-C</v>
      </c>
      <c r="C371" t="str">
        <f>+'MBI DIRECTORIO'!C371</f>
        <v>14005062-21</v>
      </c>
      <c r="D371">
        <f>+'MBI DIRECTORIO'!D371</f>
        <v>2022</v>
      </c>
      <c r="E371" t="str">
        <f>+'MBI DIRECTORIO'!E371</f>
        <v>Marzo</v>
      </c>
      <c r="F371" s="5">
        <f>+'MBI DIRECTORIO'!F371</f>
        <v>220.00000000000003</v>
      </c>
      <c r="G371" t="str">
        <f>+'MBI DIRECTORIO'!G371</f>
        <v>USD</v>
      </c>
      <c r="H371" s="5">
        <f>+'MBI DIRECTORIO'!H371</f>
        <v>7920.0000000000009</v>
      </c>
      <c r="I371" s="5">
        <f>+'MBI DIRECTORIO'!I371</f>
        <v>2755.6625613680571</v>
      </c>
      <c r="J371" s="5">
        <f>+'MBI DIRECTORIO'!J371</f>
        <v>880.00000000000011</v>
      </c>
      <c r="K371" s="5">
        <f>+'MBI DIRECTORIO'!K371</f>
        <v>0</v>
      </c>
      <c r="L371" s="5">
        <f>+'MBI DIRECTORIO'!L371</f>
        <v>117.17860090335417</v>
      </c>
      <c r="M371" s="5">
        <f>+'MBI DIRECTORIO'!M371</f>
        <v>0</v>
      </c>
      <c r="N371" s="5">
        <f>+'MBI DIRECTORIO'!N371</f>
        <v>127.95674422137586</v>
      </c>
      <c r="O371" s="5">
        <f>+'MBI DIRECTORIO'!O371</f>
        <v>130.28644707042241</v>
      </c>
      <c r="P371" s="5">
        <f>+'MBI DIRECTORIO'!P371</f>
        <v>8.3553844174405878</v>
      </c>
      <c r="Q371" s="5">
        <f>+'MBI DIRECTORIO'!Q371</f>
        <v>27.273671533679188</v>
      </c>
      <c r="R371" s="5">
        <f>+'MBI DIRECTORIO'!R371</f>
        <v>0</v>
      </c>
      <c r="S371" s="5">
        <f>+'MBI DIRECTORIO'!S371</f>
        <v>0</v>
      </c>
      <c r="T371" s="5">
        <f>+'MBI DIRECTORIO'!T371</f>
        <v>0</v>
      </c>
      <c r="U371" s="5">
        <f>+'MBI DIRECTORIO'!U371</f>
        <v>0</v>
      </c>
      <c r="V371" s="5">
        <f>+'MBI DIRECTORIO'!V371</f>
        <v>0</v>
      </c>
      <c r="W371" s="5">
        <f>+'MBI DIRECTORIO'!W371</f>
        <v>0</v>
      </c>
      <c r="X371" s="5">
        <f>+'MBI DIRECTORIO'!X371</f>
        <v>0</v>
      </c>
      <c r="Y371" s="5">
        <f>+'MBI DIRECTORIO'!Y371</f>
        <v>581.02751554255201</v>
      </c>
      <c r="Z371" s="5">
        <f>+'MBI DIRECTORIO'!Z371</f>
        <v>287.15526829963403</v>
      </c>
      <c r="AA371" s="5">
        <f>+'MBI DIRECTORIO'!AA371</f>
        <v>0</v>
      </c>
      <c r="AB371" s="5" t="str">
        <f>+'MBI DIRECTORIO'!AG371</f>
        <v>CORCHOS, S.A.</v>
      </c>
      <c r="AD371" t="str">
        <f t="shared" si="7"/>
        <v>INSERT INTO TABLA_PRESUPUESTO_COMERCIAL VALUES ('VSR','80179-C','14005062-21',2022,'Marzo',220,'USD',7920,2755.662561,880,0,117.178601,0,127.956744,130.286447,8.355384,27.273672,0,0,0,0,0,0,0,581.027516,287.155268,0);</v>
      </c>
    </row>
    <row r="372" spans="1:30" x14ac:dyDescent="0.2">
      <c r="A372" t="str">
        <f>+'MBI DIRECTORIO'!A372</f>
        <v>VSR</v>
      </c>
      <c r="B372" t="str">
        <f>+'MBI DIRECTORIO'!B372</f>
        <v>80179-C</v>
      </c>
      <c r="C372" t="str">
        <f>+'MBI DIRECTORIO'!C372</f>
        <v>14005052-21</v>
      </c>
      <c r="D372">
        <f>+'MBI DIRECTORIO'!D372</f>
        <v>2022</v>
      </c>
      <c r="E372" t="str">
        <f>+'MBI DIRECTORIO'!E372</f>
        <v>Marzo</v>
      </c>
      <c r="F372" s="5">
        <f>+'MBI DIRECTORIO'!F372</f>
        <v>165</v>
      </c>
      <c r="G372" t="str">
        <f>+'MBI DIRECTORIO'!G372</f>
        <v>USD</v>
      </c>
      <c r="H372" s="5">
        <f>+'MBI DIRECTORIO'!H372</f>
        <v>5940</v>
      </c>
      <c r="I372" s="5">
        <f>+'MBI DIRECTORIO'!I372</f>
        <v>2823.3848970548306</v>
      </c>
      <c r="J372" s="5">
        <f>+'MBI DIRECTORIO'!J372</f>
        <v>660</v>
      </c>
      <c r="K372" s="5">
        <f>+'MBI DIRECTORIO'!K372</f>
        <v>0</v>
      </c>
      <c r="L372" s="5">
        <f>+'MBI DIRECTORIO'!L372</f>
        <v>87.883950677515614</v>
      </c>
      <c r="M372" s="5">
        <f>+'MBI DIRECTORIO'!M372</f>
        <v>0</v>
      </c>
      <c r="N372" s="5">
        <f>+'MBI DIRECTORIO'!N372</f>
        <v>95.967558166031878</v>
      </c>
      <c r="O372" s="5">
        <f>+'MBI DIRECTORIO'!O372</f>
        <v>97.714835302816809</v>
      </c>
      <c r="P372" s="5">
        <f>+'MBI DIRECTORIO'!P372</f>
        <v>6.2665383130804395</v>
      </c>
      <c r="Q372" s="5">
        <f>+'MBI DIRECTORIO'!Q372</f>
        <v>20.455253650259387</v>
      </c>
      <c r="R372" s="5">
        <f>+'MBI DIRECTORIO'!R372</f>
        <v>0</v>
      </c>
      <c r="S372" s="5">
        <f>+'MBI DIRECTORIO'!S372</f>
        <v>0</v>
      </c>
      <c r="T372" s="5">
        <f>+'MBI DIRECTORIO'!T372</f>
        <v>0</v>
      </c>
      <c r="U372" s="5">
        <f>+'MBI DIRECTORIO'!U372</f>
        <v>0</v>
      </c>
      <c r="V372" s="5">
        <f>+'MBI DIRECTORIO'!V372</f>
        <v>0</v>
      </c>
      <c r="W372" s="5">
        <f>+'MBI DIRECTORIO'!W372</f>
        <v>0</v>
      </c>
      <c r="X372" s="5">
        <f>+'MBI DIRECTORIO'!X372</f>
        <v>0</v>
      </c>
      <c r="Y372" s="5">
        <f>+'MBI DIRECTORIO'!Y372</f>
        <v>435.77063665691406</v>
      </c>
      <c r="Z372" s="5">
        <f>+'MBI DIRECTORIO'!Z372</f>
        <v>215.36645122472549</v>
      </c>
      <c r="AA372" s="5">
        <f>+'MBI DIRECTORIO'!AA372</f>
        <v>0</v>
      </c>
      <c r="AB372" s="5" t="str">
        <f>+'MBI DIRECTORIO'!AG372</f>
        <v>CORCHOS, S.A.</v>
      </c>
      <c r="AD372" t="str">
        <f t="shared" si="7"/>
        <v>INSERT INTO TABLA_PRESUPUESTO_COMERCIAL VALUES ('VSR','80179-C','14005052-21',2022,'Marzo',165,'USD',5940,2823.384897,660,0,87.883951,0,95.967558,97.714835,6.266538,20.455254,0,0,0,0,0,0,0,435.770637,215.366451,0);</v>
      </c>
    </row>
    <row r="373" spans="1:30" x14ac:dyDescent="0.2">
      <c r="A373" t="str">
        <f>+'MBI DIRECTORIO'!A373</f>
        <v>VSR</v>
      </c>
      <c r="B373" t="str">
        <f>+'MBI DIRECTORIO'!B373</f>
        <v>80179-C</v>
      </c>
      <c r="C373" t="str">
        <f>+'MBI DIRECTORIO'!C373</f>
        <v>14002617-19</v>
      </c>
      <c r="D373">
        <f>+'MBI DIRECTORIO'!D373</f>
        <v>2022</v>
      </c>
      <c r="E373" t="str">
        <f>+'MBI DIRECTORIO'!E373</f>
        <v>Marzo</v>
      </c>
      <c r="F373" s="5">
        <f>+'MBI DIRECTORIO'!F373</f>
        <v>110.00000000000001</v>
      </c>
      <c r="G373" t="str">
        <f>+'MBI DIRECTORIO'!G373</f>
        <v>USD</v>
      </c>
      <c r="H373" s="5">
        <f>+'MBI DIRECTORIO'!H373</f>
        <v>3960.0000000000005</v>
      </c>
      <c r="I373" s="5">
        <f>+'MBI DIRECTORIO'!I373</f>
        <v>1461.4005747799165</v>
      </c>
      <c r="J373" s="5">
        <f>+'MBI DIRECTORIO'!J373</f>
        <v>440.00000000000006</v>
      </c>
      <c r="K373" s="5">
        <f>+'MBI DIRECTORIO'!K373</f>
        <v>0</v>
      </c>
      <c r="L373" s="5">
        <f>+'MBI DIRECTORIO'!L373</f>
        <v>58.589300451677083</v>
      </c>
      <c r="M373" s="5">
        <f>+'MBI DIRECTORIO'!M373</f>
        <v>0</v>
      </c>
      <c r="N373" s="5">
        <f>+'MBI DIRECTORIO'!N373</f>
        <v>63.978372110687928</v>
      </c>
      <c r="O373" s="5">
        <f>+'MBI DIRECTORIO'!O373</f>
        <v>65.143223535211206</v>
      </c>
      <c r="P373" s="5">
        <f>+'MBI DIRECTORIO'!P373</f>
        <v>4.1776922087202939</v>
      </c>
      <c r="Q373" s="5">
        <f>+'MBI DIRECTORIO'!Q373</f>
        <v>13.636835766839594</v>
      </c>
      <c r="R373" s="5">
        <f>+'MBI DIRECTORIO'!R373</f>
        <v>0</v>
      </c>
      <c r="S373" s="5">
        <f>+'MBI DIRECTORIO'!S373</f>
        <v>0</v>
      </c>
      <c r="T373" s="5">
        <f>+'MBI DIRECTORIO'!T373</f>
        <v>0</v>
      </c>
      <c r="U373" s="5">
        <f>+'MBI DIRECTORIO'!U373</f>
        <v>0</v>
      </c>
      <c r="V373" s="5">
        <f>+'MBI DIRECTORIO'!V373</f>
        <v>0</v>
      </c>
      <c r="W373" s="5">
        <f>+'MBI DIRECTORIO'!W373</f>
        <v>0</v>
      </c>
      <c r="X373" s="5">
        <f>+'MBI DIRECTORIO'!X373</f>
        <v>0</v>
      </c>
      <c r="Y373" s="5">
        <f>+'MBI DIRECTORIO'!Y373</f>
        <v>290.513757771276</v>
      </c>
      <c r="Z373" s="5">
        <f>+'MBI DIRECTORIO'!Z373</f>
        <v>143.57763414981702</v>
      </c>
      <c r="AA373" s="5">
        <f>+'MBI DIRECTORIO'!AA373</f>
        <v>0</v>
      </c>
      <c r="AB373" s="5" t="str">
        <f>+'MBI DIRECTORIO'!AG373</f>
        <v>CORCHOS, S.A.</v>
      </c>
      <c r="AD373" t="str">
        <f t="shared" si="7"/>
        <v>INSERT INTO TABLA_PRESUPUESTO_COMERCIAL VALUES ('VSR','80179-C','14002617-19',2022,'Marzo',110,'USD',3960,1461.400575,440,0,58.5893,0,63.978372,65.143224,4.177692,13.636836,0,0,0,0,0,0,0,290.513758,143.577634,0);</v>
      </c>
    </row>
    <row r="374" spans="1:30" x14ac:dyDescent="0.2">
      <c r="A374" t="str">
        <f>+'MBI DIRECTORIO'!A374</f>
        <v>VSR</v>
      </c>
      <c r="B374" t="str">
        <f>+'MBI DIRECTORIO'!B374</f>
        <v>80095-C</v>
      </c>
      <c r="C374" t="str">
        <f>+'MBI DIRECTORIO'!C374</f>
        <v>14004755-20</v>
      </c>
      <c r="D374">
        <f>+'MBI DIRECTORIO'!D374</f>
        <v>2022</v>
      </c>
      <c r="E374" t="str">
        <f>+'MBI DIRECTORIO'!E374</f>
        <v>Marzo</v>
      </c>
      <c r="F374" s="5">
        <f>+'MBI DIRECTORIO'!F374</f>
        <v>1936.0000000000002</v>
      </c>
      <c r="G374" t="str">
        <f>+'MBI DIRECTORIO'!G374</f>
        <v>USD</v>
      </c>
      <c r="H374" s="5">
        <f>+'MBI DIRECTORIO'!H374</f>
        <v>81312.000000000015</v>
      </c>
      <c r="I374" s="5">
        <f>+'MBI DIRECTORIO'!I374</f>
        <v>35248.953424859094</v>
      </c>
      <c r="J374" s="5">
        <f>+'MBI DIRECTORIO'!J374</f>
        <v>7744.0000000000027</v>
      </c>
      <c r="K374" s="5">
        <f>+'MBI DIRECTORIO'!K374</f>
        <v>11616</v>
      </c>
      <c r="L374" s="5">
        <f>+'MBI DIRECTORIO'!L374</f>
        <v>1031.1716879495166</v>
      </c>
      <c r="M374" s="5">
        <f>+'MBI DIRECTORIO'!M374</f>
        <v>0</v>
      </c>
      <c r="N374" s="5">
        <f>+'MBI DIRECTORIO'!N374</f>
        <v>665.36281179138336</v>
      </c>
      <c r="O374" s="5">
        <f>+'MBI DIRECTORIO'!O374</f>
        <v>994.61451247165553</v>
      </c>
      <c r="P374" s="5">
        <f>+'MBI DIRECTORIO'!P374</f>
        <v>44.814814814814824</v>
      </c>
      <c r="Q374" s="5">
        <f>+'MBI DIRECTORIO'!Q374</f>
        <v>280.00969441243967</v>
      </c>
      <c r="R374" s="5">
        <f>+'MBI DIRECTORIO'!R374</f>
        <v>0</v>
      </c>
      <c r="S374" s="5">
        <f>+'MBI DIRECTORIO'!S374</f>
        <v>0</v>
      </c>
      <c r="T374" s="5">
        <f>+'MBI DIRECTORIO'!T374</f>
        <v>0</v>
      </c>
      <c r="U374" s="5">
        <f>+'MBI DIRECTORIO'!U374</f>
        <v>0</v>
      </c>
      <c r="V374" s="5">
        <f>+'MBI DIRECTORIO'!V374</f>
        <v>0</v>
      </c>
      <c r="W374" s="5">
        <f>+'MBI DIRECTORIO'!W374</f>
        <v>0</v>
      </c>
      <c r="X374" s="5">
        <f>+'MBI DIRECTORIO'!X374</f>
        <v>0</v>
      </c>
      <c r="Y374" s="5">
        <f>+'MBI DIRECTORIO'!Y374</f>
        <v>4511.7681945270733</v>
      </c>
      <c r="Z374" s="5">
        <f>+'MBI DIRECTORIO'!Z374</f>
        <v>2526.9663610367797</v>
      </c>
      <c r="AA374" s="5">
        <f>+'MBI DIRECTORIO'!AA374</f>
        <v>0</v>
      </c>
      <c r="AB374" s="5" t="str">
        <f>+'MBI DIRECTORIO'!AG374</f>
        <v>Importadora Primex S.A. de C.V.</v>
      </c>
      <c r="AD374" t="str">
        <f t="shared" si="7"/>
        <v>INSERT INTO TABLA_PRESUPUESTO_COMERCIAL VALUES ('VSR','80095-C','14004755-20',2022,'Marzo',1936,'USD',81312,35248.953425,7744,11616,1031.171688,0,665.362812,994.614512,44.814815,280.009694,0,0,0,0,0,0,0,4511.768195,2526.966361,0);</v>
      </c>
    </row>
    <row r="375" spans="1:30" x14ac:dyDescent="0.2">
      <c r="A375" t="str">
        <f>+'MBI DIRECTORIO'!A375</f>
        <v>VSR</v>
      </c>
      <c r="B375" t="str">
        <f>+'MBI DIRECTORIO'!B375</f>
        <v>80027-C</v>
      </c>
      <c r="C375" t="str">
        <f>+'MBI DIRECTORIO'!C375</f>
        <v>14005098-20</v>
      </c>
      <c r="D375">
        <f>+'MBI DIRECTORIO'!D375</f>
        <v>2022</v>
      </c>
      <c r="E375" t="str">
        <f>+'MBI DIRECTORIO'!E375</f>
        <v>Marzo</v>
      </c>
      <c r="F375" s="5">
        <f>+'MBI DIRECTORIO'!F375</f>
        <v>55.000000000000007</v>
      </c>
      <c r="G375" t="str">
        <f>+'MBI DIRECTORIO'!G375</f>
        <v>USD</v>
      </c>
      <c r="H375" s="5">
        <f>+'MBI DIRECTORIO'!H375</f>
        <v>1980.0000000000002</v>
      </c>
      <c r="I375" s="5">
        <f>+'MBI DIRECTORIO'!I375</f>
        <v>892.77952392396821</v>
      </c>
      <c r="J375" s="5">
        <f>+'MBI DIRECTORIO'!J375</f>
        <v>220.00000000000003</v>
      </c>
      <c r="K375" s="5">
        <f>+'MBI DIRECTORIO'!K375</f>
        <v>0</v>
      </c>
      <c r="L375" s="5">
        <f>+'MBI DIRECTORIO'!L375</f>
        <v>29.294650225838542</v>
      </c>
      <c r="M375" s="5">
        <f>+'MBI DIRECTORIO'!M375</f>
        <v>0</v>
      </c>
      <c r="N375" s="5">
        <f>+'MBI DIRECTORIO'!N375</f>
        <v>32.216183574879238</v>
      </c>
      <c r="O375" s="5">
        <f>+'MBI DIRECTORIO'!O375</f>
        <v>48.158212560386474</v>
      </c>
      <c r="P375" s="5">
        <f>+'MBI DIRECTORIO'!P375</f>
        <v>2.1698872785829311</v>
      </c>
      <c r="Q375" s="5">
        <f>+'MBI DIRECTORIO'!Q375</f>
        <v>6.818417883419797</v>
      </c>
      <c r="R375" s="5">
        <f>+'MBI DIRECTORIO'!R375</f>
        <v>0</v>
      </c>
      <c r="S375" s="5">
        <f>+'MBI DIRECTORIO'!S375</f>
        <v>0</v>
      </c>
      <c r="T375" s="5">
        <f>+'MBI DIRECTORIO'!T375</f>
        <v>0</v>
      </c>
      <c r="U375" s="5">
        <f>+'MBI DIRECTORIO'!U375</f>
        <v>0</v>
      </c>
      <c r="V375" s="5">
        <f>+'MBI DIRECTORIO'!V375</f>
        <v>0</v>
      </c>
      <c r="W375" s="5">
        <f>+'MBI DIRECTORIO'!W375</f>
        <v>0</v>
      </c>
      <c r="X375" s="5">
        <f>+'MBI DIRECTORIO'!X375</f>
        <v>0</v>
      </c>
      <c r="Y375" s="5">
        <f>+'MBI DIRECTORIO'!Y375</f>
        <v>161.15151837217695</v>
      </c>
      <c r="Z375" s="5">
        <f>+'MBI DIRECTORIO'!Z375</f>
        <v>71.788817074908508</v>
      </c>
      <c r="AA375" s="5">
        <f>+'MBI DIRECTORIO'!AA375</f>
        <v>0</v>
      </c>
      <c r="AB375" s="5" t="str">
        <f>+'MBI DIRECTORIO'!AG375</f>
        <v>Viñas Y Vinos S.A. De C.V.</v>
      </c>
      <c r="AD375" t="str">
        <f t="shared" si="7"/>
        <v>INSERT INTO TABLA_PRESUPUESTO_COMERCIAL VALUES ('VSR','80027-C','14005098-20',2022,'Marzo',55,'USD',1980,892.779524,220,0,29.29465,0,32.216184,48.158213,2.169887,6.818418,0,0,0,0,0,0,0,161.151518,71.788817,0);</v>
      </c>
    </row>
    <row r="376" spans="1:30" x14ac:dyDescent="0.2">
      <c r="A376" t="str">
        <f>+'MBI DIRECTORIO'!A376</f>
        <v>VSR</v>
      </c>
      <c r="B376" t="str">
        <f>+'MBI DIRECTORIO'!B376</f>
        <v>80027-C</v>
      </c>
      <c r="C376" t="str">
        <f>+'MBI DIRECTORIO'!C376</f>
        <v>14005099-20</v>
      </c>
      <c r="D376">
        <f>+'MBI DIRECTORIO'!D376</f>
        <v>2022</v>
      </c>
      <c r="E376" t="str">
        <f>+'MBI DIRECTORIO'!E376</f>
        <v>Marzo</v>
      </c>
      <c r="F376" s="5">
        <f>+'MBI DIRECTORIO'!F376</f>
        <v>55.000000000000007</v>
      </c>
      <c r="G376" t="str">
        <f>+'MBI DIRECTORIO'!G376</f>
        <v>USD</v>
      </c>
      <c r="H376" s="5">
        <f>+'MBI DIRECTORIO'!H376</f>
        <v>1980.0000000000002</v>
      </c>
      <c r="I376" s="5">
        <f>+'MBI DIRECTORIO'!I376</f>
        <v>931.15783301827673</v>
      </c>
      <c r="J376" s="5">
        <f>+'MBI DIRECTORIO'!J376</f>
        <v>220.00000000000003</v>
      </c>
      <c r="K376" s="5">
        <f>+'MBI DIRECTORIO'!K376</f>
        <v>0</v>
      </c>
      <c r="L376" s="5">
        <f>+'MBI DIRECTORIO'!L376</f>
        <v>29.294650225838542</v>
      </c>
      <c r="M376" s="5">
        <f>+'MBI DIRECTORIO'!M376</f>
        <v>0</v>
      </c>
      <c r="N376" s="5">
        <f>+'MBI DIRECTORIO'!N376</f>
        <v>32.216183574879238</v>
      </c>
      <c r="O376" s="5">
        <f>+'MBI DIRECTORIO'!O376</f>
        <v>48.158212560386474</v>
      </c>
      <c r="P376" s="5">
        <f>+'MBI DIRECTORIO'!P376</f>
        <v>2.1698872785829311</v>
      </c>
      <c r="Q376" s="5">
        <f>+'MBI DIRECTORIO'!Q376</f>
        <v>6.818417883419797</v>
      </c>
      <c r="R376" s="5">
        <f>+'MBI DIRECTORIO'!R376</f>
        <v>0</v>
      </c>
      <c r="S376" s="5">
        <f>+'MBI DIRECTORIO'!S376</f>
        <v>0</v>
      </c>
      <c r="T376" s="5">
        <f>+'MBI DIRECTORIO'!T376</f>
        <v>0</v>
      </c>
      <c r="U376" s="5">
        <f>+'MBI DIRECTORIO'!U376</f>
        <v>0</v>
      </c>
      <c r="V376" s="5">
        <f>+'MBI DIRECTORIO'!V376</f>
        <v>0</v>
      </c>
      <c r="W376" s="5">
        <f>+'MBI DIRECTORIO'!W376</f>
        <v>0</v>
      </c>
      <c r="X376" s="5">
        <f>+'MBI DIRECTORIO'!X376</f>
        <v>0</v>
      </c>
      <c r="Y376" s="5">
        <f>+'MBI DIRECTORIO'!Y376</f>
        <v>161.15151837217695</v>
      </c>
      <c r="Z376" s="5">
        <f>+'MBI DIRECTORIO'!Z376</f>
        <v>71.788817074908508</v>
      </c>
      <c r="AA376" s="5">
        <f>+'MBI DIRECTORIO'!AA376</f>
        <v>0</v>
      </c>
      <c r="AB376" s="5" t="str">
        <f>+'MBI DIRECTORIO'!AG376</f>
        <v>Viñas Y Vinos S.A. De C.V.</v>
      </c>
      <c r="AD376" t="str">
        <f t="shared" si="7"/>
        <v>INSERT INTO TABLA_PRESUPUESTO_COMERCIAL VALUES ('VSR','80027-C','14005099-20',2022,'Marzo',55,'USD',1980,931.157833,220,0,29.29465,0,32.216184,48.158213,2.169887,6.818418,0,0,0,0,0,0,0,161.151518,71.788817,0);</v>
      </c>
    </row>
    <row r="377" spans="1:30" x14ac:dyDescent="0.2">
      <c r="A377" t="str">
        <f>+'MBI DIRECTORIO'!A377</f>
        <v>VSR</v>
      </c>
      <c r="B377" t="str">
        <f>+'MBI DIRECTORIO'!B377</f>
        <v>80101-C</v>
      </c>
      <c r="C377" t="str">
        <f>+'MBI DIRECTORIO'!C377</f>
        <v>14005144-18</v>
      </c>
      <c r="D377">
        <f>+'MBI DIRECTORIO'!D377</f>
        <v>2022</v>
      </c>
      <c r="E377" t="str">
        <f>+'MBI DIRECTORIO'!E377</f>
        <v>Marzo</v>
      </c>
      <c r="F377" s="5">
        <f>+'MBI DIRECTORIO'!F377</f>
        <v>5.5</v>
      </c>
      <c r="G377" t="str">
        <f>+'MBI DIRECTORIO'!G377</f>
        <v>USD</v>
      </c>
      <c r="H377" s="5">
        <f>+'MBI DIRECTORIO'!H377</f>
        <v>528</v>
      </c>
      <c r="I377" s="5">
        <f>+'MBI DIRECTORIO'!I377</f>
        <v>272.7421353708894</v>
      </c>
      <c r="J377" s="5">
        <f>+'MBI DIRECTORIO'!J377</f>
        <v>8.7999999999999901</v>
      </c>
      <c r="K377" s="5">
        <f>+'MBI DIRECTORIO'!K377</f>
        <v>35.200000000000003</v>
      </c>
      <c r="L377" s="5">
        <f>+'MBI DIRECTORIO'!L377</f>
        <v>2.9294650225838539</v>
      </c>
      <c r="M377" s="5">
        <f>+'MBI DIRECTORIO'!M377</f>
        <v>0</v>
      </c>
      <c r="N377" s="5">
        <f>+'MBI DIRECTORIO'!N377</f>
        <v>22.088675213675216</v>
      </c>
      <c r="O377" s="5">
        <f>+'MBI DIRECTORIO'!O377</f>
        <v>14.022435897435896</v>
      </c>
      <c r="P377" s="5">
        <f>+'MBI DIRECTORIO'!P377</f>
        <v>1.0470085470085471</v>
      </c>
      <c r="Q377" s="5">
        <f>+'MBI DIRECTORIO'!Q377</f>
        <v>1.8182447689119456</v>
      </c>
      <c r="R377" s="5">
        <f>+'MBI DIRECTORIO'!R377</f>
        <v>0</v>
      </c>
      <c r="S377" s="5">
        <f>+'MBI DIRECTORIO'!S377</f>
        <v>0</v>
      </c>
      <c r="T377" s="5">
        <f>+'MBI DIRECTORIO'!T377</f>
        <v>0</v>
      </c>
      <c r="U377" s="5">
        <f>+'MBI DIRECTORIO'!U377</f>
        <v>0</v>
      </c>
      <c r="V377" s="5">
        <f>+'MBI DIRECTORIO'!V377</f>
        <v>0</v>
      </c>
      <c r="W377" s="5">
        <f>+'MBI DIRECTORIO'!W377</f>
        <v>0</v>
      </c>
      <c r="X377" s="5">
        <f>+'MBI DIRECTORIO'!X377</f>
        <v>0</v>
      </c>
      <c r="Y377" s="5">
        <f>+'MBI DIRECTORIO'!Y377</f>
        <v>46.155246134522457</v>
      </c>
      <c r="Z377" s="5">
        <f>+'MBI DIRECTORIO'!Z377</f>
        <v>7.1788817074908504</v>
      </c>
      <c r="AA377" s="5">
        <f>+'MBI DIRECTORIO'!AA377</f>
        <v>0</v>
      </c>
      <c r="AB377" s="5" t="str">
        <f>+'MBI DIRECTORIO'!AG377</f>
        <v>MENDEZ &amp; CO</v>
      </c>
      <c r="AD377" t="str">
        <f t="shared" si="7"/>
        <v>INSERT INTO TABLA_PRESUPUESTO_COMERCIAL VALUES ('VSR','80101-C','14005144-18',2022,'Marzo',5.5,'USD',528,272.742135,8.8,35.2,2.929465,0,22.088675,14.022436,1.047009,1.818245,0,0,0,0,0,0,0,46.155246,7.178882,0);</v>
      </c>
    </row>
    <row r="378" spans="1:30" x14ac:dyDescent="0.2">
      <c r="A378" t="str">
        <f>+'MBI DIRECTORIO'!A378</f>
        <v>VSR</v>
      </c>
      <c r="B378" t="str">
        <f>+'MBI DIRECTORIO'!B378</f>
        <v>80101-C</v>
      </c>
      <c r="C378" t="str">
        <f>+'MBI DIRECTORIO'!C378</f>
        <v>14005083-20</v>
      </c>
      <c r="D378">
        <f>+'MBI DIRECTORIO'!D378</f>
        <v>2022</v>
      </c>
      <c r="E378" t="str">
        <f>+'MBI DIRECTORIO'!E378</f>
        <v>Marzo</v>
      </c>
      <c r="F378" s="5">
        <f>+'MBI DIRECTORIO'!F378</f>
        <v>30.800000000000004</v>
      </c>
      <c r="G378" t="str">
        <f>+'MBI DIRECTORIO'!G378</f>
        <v>USD</v>
      </c>
      <c r="H378" s="5">
        <f>+'MBI DIRECTORIO'!H378</f>
        <v>1139.6000000000001</v>
      </c>
      <c r="I378" s="5">
        <f>+'MBI DIRECTORIO'!I378</f>
        <v>502.71046442047839</v>
      </c>
      <c r="J378" s="5">
        <f>+'MBI DIRECTORIO'!J378</f>
        <v>24.639999999999976</v>
      </c>
      <c r="K378" s="5">
        <f>+'MBI DIRECTORIO'!K378</f>
        <v>98.560000000000016</v>
      </c>
      <c r="L378" s="5">
        <f>+'MBI DIRECTORIO'!L378</f>
        <v>16.405004126469585</v>
      </c>
      <c r="M378" s="5">
        <f>+'MBI DIRECTORIO'!M378</f>
        <v>0</v>
      </c>
      <c r="N378" s="5">
        <f>+'MBI DIRECTORIO'!N378</f>
        <v>123.69658119658122</v>
      </c>
      <c r="O378" s="5">
        <f>+'MBI DIRECTORIO'!O378</f>
        <v>78.525641025641036</v>
      </c>
      <c r="P378" s="5">
        <f>+'MBI DIRECTORIO'!P378</f>
        <v>5.8632478632478637</v>
      </c>
      <c r="Q378" s="5">
        <f>+'MBI DIRECTORIO'!Q378</f>
        <v>3.9243782929016167</v>
      </c>
      <c r="R378" s="5">
        <f>+'MBI DIRECTORIO'!R378</f>
        <v>0</v>
      </c>
      <c r="S378" s="5">
        <f>+'MBI DIRECTORIO'!S378</f>
        <v>0</v>
      </c>
      <c r="T378" s="5">
        <f>+'MBI DIRECTORIO'!T378</f>
        <v>0</v>
      </c>
      <c r="U378" s="5">
        <f>+'MBI DIRECTORIO'!U378</f>
        <v>0</v>
      </c>
      <c r="V378" s="5">
        <f>+'MBI DIRECTORIO'!V378</f>
        <v>0</v>
      </c>
      <c r="W378" s="5">
        <f>+'MBI DIRECTORIO'!W378</f>
        <v>0</v>
      </c>
      <c r="X378" s="5">
        <f>+'MBI DIRECTORIO'!X378</f>
        <v>0</v>
      </c>
      <c r="Y378" s="5">
        <f>+'MBI DIRECTORIO'!Y378</f>
        <v>252.2115859403205</v>
      </c>
      <c r="Z378" s="5">
        <f>+'MBI DIRECTORIO'!Z378</f>
        <v>40.201737561948768</v>
      </c>
      <c r="AA378" s="5">
        <f>+'MBI DIRECTORIO'!AA378</f>
        <v>0</v>
      </c>
      <c r="AB378" s="5" t="str">
        <f>+'MBI DIRECTORIO'!AG378</f>
        <v>MENDEZ &amp; CO</v>
      </c>
      <c r="AD378" t="str">
        <f t="shared" si="7"/>
        <v>INSERT INTO TABLA_PRESUPUESTO_COMERCIAL VALUES ('VSR','80101-C','14005083-20',2022,'Marzo',30.8,'USD',1139.6,502.710464,24.64,98.56,16.405004,0,123.696581,78.525641,5.863248,3.924378,0,0,0,0,0,0,0,252.211586,40.201738,0);</v>
      </c>
    </row>
    <row r="379" spans="1:30" x14ac:dyDescent="0.2">
      <c r="A379" t="str">
        <f>+'MBI DIRECTORIO'!A379</f>
        <v>VSR</v>
      </c>
      <c r="B379" t="str">
        <f>+'MBI DIRECTORIO'!B379</f>
        <v>80101-C</v>
      </c>
      <c r="C379" t="str">
        <f>+'MBI DIRECTORIO'!C379</f>
        <v>14005084-20</v>
      </c>
      <c r="D379">
        <f>+'MBI DIRECTORIO'!D379</f>
        <v>2022</v>
      </c>
      <c r="E379" t="str">
        <f>+'MBI DIRECTORIO'!E379</f>
        <v>Marzo</v>
      </c>
      <c r="F379" s="5">
        <f>+'MBI DIRECTORIO'!F379</f>
        <v>30.800000000000004</v>
      </c>
      <c r="G379" t="str">
        <f>+'MBI DIRECTORIO'!G379</f>
        <v>USD</v>
      </c>
      <c r="H379" s="5">
        <f>+'MBI DIRECTORIO'!H379</f>
        <v>1139.6000000000001</v>
      </c>
      <c r="I379" s="5">
        <f>+'MBI DIRECTORIO'!I379</f>
        <v>459.61866166942218</v>
      </c>
      <c r="J379" s="5">
        <f>+'MBI DIRECTORIO'!J379</f>
        <v>24.639999999999976</v>
      </c>
      <c r="K379" s="5">
        <f>+'MBI DIRECTORIO'!K379</f>
        <v>98.560000000000016</v>
      </c>
      <c r="L379" s="5">
        <f>+'MBI DIRECTORIO'!L379</f>
        <v>16.405004126469585</v>
      </c>
      <c r="M379" s="5">
        <f>+'MBI DIRECTORIO'!M379</f>
        <v>0</v>
      </c>
      <c r="N379" s="5">
        <f>+'MBI DIRECTORIO'!N379</f>
        <v>123.69658119658122</v>
      </c>
      <c r="O379" s="5">
        <f>+'MBI DIRECTORIO'!O379</f>
        <v>78.525641025641036</v>
      </c>
      <c r="P379" s="5">
        <f>+'MBI DIRECTORIO'!P379</f>
        <v>5.8632478632478637</v>
      </c>
      <c r="Q379" s="5">
        <f>+'MBI DIRECTORIO'!Q379</f>
        <v>3.9243782929016167</v>
      </c>
      <c r="R379" s="5">
        <f>+'MBI DIRECTORIO'!R379</f>
        <v>0</v>
      </c>
      <c r="S379" s="5">
        <f>+'MBI DIRECTORIO'!S379</f>
        <v>0</v>
      </c>
      <c r="T379" s="5">
        <f>+'MBI DIRECTORIO'!T379</f>
        <v>0</v>
      </c>
      <c r="U379" s="5">
        <f>+'MBI DIRECTORIO'!U379</f>
        <v>0</v>
      </c>
      <c r="V379" s="5">
        <f>+'MBI DIRECTORIO'!V379</f>
        <v>0</v>
      </c>
      <c r="W379" s="5">
        <f>+'MBI DIRECTORIO'!W379</f>
        <v>0</v>
      </c>
      <c r="X379" s="5">
        <f>+'MBI DIRECTORIO'!X379</f>
        <v>0</v>
      </c>
      <c r="Y379" s="5">
        <f>+'MBI DIRECTORIO'!Y379</f>
        <v>252.2115859403205</v>
      </c>
      <c r="Z379" s="5">
        <f>+'MBI DIRECTORIO'!Z379</f>
        <v>40.201737561948768</v>
      </c>
      <c r="AA379" s="5">
        <f>+'MBI DIRECTORIO'!AA379</f>
        <v>0</v>
      </c>
      <c r="AB379" s="5" t="str">
        <f>+'MBI DIRECTORIO'!AG379</f>
        <v>MENDEZ &amp; CO</v>
      </c>
      <c r="AD379" t="str">
        <f t="shared" si="7"/>
        <v>INSERT INTO TABLA_PRESUPUESTO_COMERCIAL VALUES ('VSR','80101-C','14005084-20',2022,'Marzo',30.8,'USD',1139.6,459.618662,24.64,98.56,16.405004,0,123.696581,78.525641,5.863248,3.924378,0,0,0,0,0,0,0,252.211586,40.201738,0);</v>
      </c>
    </row>
    <row r="380" spans="1:30" x14ac:dyDescent="0.2">
      <c r="A380" t="str">
        <f>+'MBI DIRECTORIO'!A380</f>
        <v>VSR</v>
      </c>
      <c r="B380" t="str">
        <f>+'MBI DIRECTORIO'!B380</f>
        <v>80101-C</v>
      </c>
      <c r="C380" t="str">
        <f>+'MBI DIRECTORIO'!C380</f>
        <v>14005085-20</v>
      </c>
      <c r="D380">
        <f>+'MBI DIRECTORIO'!D380</f>
        <v>2022</v>
      </c>
      <c r="E380" t="str">
        <f>+'MBI DIRECTORIO'!E380</f>
        <v>Marzo</v>
      </c>
      <c r="F380" s="5">
        <f>+'MBI DIRECTORIO'!F380</f>
        <v>30.800000000000004</v>
      </c>
      <c r="G380" t="str">
        <f>+'MBI DIRECTORIO'!G380</f>
        <v>USD</v>
      </c>
      <c r="H380" s="5">
        <f>+'MBI DIRECTORIO'!H380</f>
        <v>1139.6000000000001</v>
      </c>
      <c r="I380" s="5">
        <f>+'MBI DIRECTORIO'!I380</f>
        <v>478.02213289577355</v>
      </c>
      <c r="J380" s="5">
        <f>+'MBI DIRECTORIO'!J380</f>
        <v>24.639999999999976</v>
      </c>
      <c r="K380" s="5">
        <f>+'MBI DIRECTORIO'!K380</f>
        <v>98.560000000000016</v>
      </c>
      <c r="L380" s="5">
        <f>+'MBI DIRECTORIO'!L380</f>
        <v>16.405004126469585</v>
      </c>
      <c r="M380" s="5">
        <f>+'MBI DIRECTORIO'!M380</f>
        <v>0</v>
      </c>
      <c r="N380" s="5">
        <f>+'MBI DIRECTORIO'!N380</f>
        <v>123.69658119658122</v>
      </c>
      <c r="O380" s="5">
        <f>+'MBI DIRECTORIO'!O380</f>
        <v>78.525641025641036</v>
      </c>
      <c r="P380" s="5">
        <f>+'MBI DIRECTORIO'!P380</f>
        <v>5.8632478632478637</v>
      </c>
      <c r="Q380" s="5">
        <f>+'MBI DIRECTORIO'!Q380</f>
        <v>3.9243782929016167</v>
      </c>
      <c r="R380" s="5">
        <f>+'MBI DIRECTORIO'!R380</f>
        <v>0</v>
      </c>
      <c r="S380" s="5">
        <f>+'MBI DIRECTORIO'!S380</f>
        <v>0</v>
      </c>
      <c r="T380" s="5">
        <f>+'MBI DIRECTORIO'!T380</f>
        <v>0</v>
      </c>
      <c r="U380" s="5">
        <f>+'MBI DIRECTORIO'!U380</f>
        <v>0</v>
      </c>
      <c r="V380" s="5">
        <f>+'MBI DIRECTORIO'!V380</f>
        <v>0</v>
      </c>
      <c r="W380" s="5">
        <f>+'MBI DIRECTORIO'!W380</f>
        <v>0</v>
      </c>
      <c r="X380" s="5">
        <f>+'MBI DIRECTORIO'!X380</f>
        <v>0</v>
      </c>
      <c r="Y380" s="5">
        <f>+'MBI DIRECTORIO'!Y380</f>
        <v>252.2115859403205</v>
      </c>
      <c r="Z380" s="5">
        <f>+'MBI DIRECTORIO'!Z380</f>
        <v>40.201737561948768</v>
      </c>
      <c r="AA380" s="5">
        <f>+'MBI DIRECTORIO'!AA380</f>
        <v>0</v>
      </c>
      <c r="AB380" s="5" t="str">
        <f>+'MBI DIRECTORIO'!AG380</f>
        <v>MENDEZ &amp; CO</v>
      </c>
      <c r="AD380" t="str">
        <f t="shared" si="7"/>
        <v>INSERT INTO TABLA_PRESUPUESTO_COMERCIAL VALUES ('VSR','80101-C','14005085-20',2022,'Marzo',30.8,'USD',1139.6,478.022133,24.64,98.56,16.405004,0,123.696581,78.525641,5.863248,3.924378,0,0,0,0,0,0,0,252.211586,40.201738,0);</v>
      </c>
    </row>
    <row r="381" spans="1:30" x14ac:dyDescent="0.2">
      <c r="A381" t="str">
        <f>+'MBI DIRECTORIO'!A381</f>
        <v>VSR</v>
      </c>
      <c r="B381" t="str">
        <f>+'MBI DIRECTORIO'!B381</f>
        <v>80144-C</v>
      </c>
      <c r="C381" t="str">
        <f>+'MBI DIRECTORIO'!C381</f>
        <v>14004838-16</v>
      </c>
      <c r="D381">
        <f>+'MBI DIRECTORIO'!D381</f>
        <v>2022</v>
      </c>
      <c r="E381" t="str">
        <f>+'MBI DIRECTORIO'!E381</f>
        <v>Marzo</v>
      </c>
      <c r="F381" s="5">
        <f>+'MBI DIRECTORIO'!F381</f>
        <v>16.5</v>
      </c>
      <c r="G381" t="str">
        <f>+'MBI DIRECTORIO'!G381</f>
        <v>USD</v>
      </c>
      <c r="H381" s="5">
        <f>+'MBI DIRECTORIO'!H381</f>
        <v>1155</v>
      </c>
      <c r="I381" s="5">
        <f>+'MBI DIRECTORIO'!I381</f>
        <v>488.00769572219554</v>
      </c>
      <c r="J381" s="5">
        <f>+'MBI DIRECTORIO'!J381</f>
        <v>0</v>
      </c>
      <c r="K381" s="5">
        <f>+'MBI DIRECTORIO'!K381</f>
        <v>115.5</v>
      </c>
      <c r="L381" s="5">
        <f>+'MBI DIRECTORIO'!L381</f>
        <v>8.7883950677515621</v>
      </c>
      <c r="M381" s="5">
        <f>+'MBI DIRECTORIO'!M381</f>
        <v>0</v>
      </c>
      <c r="N381" s="5">
        <f>+'MBI DIRECTORIO'!N381</f>
        <v>5.2326388888888893</v>
      </c>
      <c r="O381" s="5">
        <f>+'MBI DIRECTORIO'!O381</f>
        <v>0</v>
      </c>
      <c r="P381" s="5">
        <f>+'MBI DIRECTORIO'!P381</f>
        <v>0.74861111111111112</v>
      </c>
      <c r="Q381" s="5">
        <f>+'MBI DIRECTORIO'!Q381</f>
        <v>3.9774104319948811</v>
      </c>
      <c r="R381" s="5">
        <f>+'MBI DIRECTORIO'!R381</f>
        <v>0</v>
      </c>
      <c r="S381" s="5">
        <f>+'MBI DIRECTORIO'!S381</f>
        <v>0</v>
      </c>
      <c r="T381" s="5">
        <f>+'MBI DIRECTORIO'!T381</f>
        <v>0</v>
      </c>
      <c r="U381" s="5">
        <f>+'MBI DIRECTORIO'!U381</f>
        <v>0</v>
      </c>
      <c r="V381" s="5">
        <f>+'MBI DIRECTORIO'!V381</f>
        <v>0</v>
      </c>
      <c r="W381" s="5">
        <f>+'MBI DIRECTORIO'!W381</f>
        <v>0</v>
      </c>
      <c r="X381" s="5">
        <f>+'MBI DIRECTORIO'!X381</f>
        <v>0</v>
      </c>
      <c r="Y381" s="5">
        <f>+'MBI DIRECTORIO'!Y381</f>
        <v>31.495305554467429</v>
      </c>
      <c r="Z381" s="5">
        <f>+'MBI DIRECTORIO'!Z381</f>
        <v>21.536645122472549</v>
      </c>
      <c r="AA381" s="5">
        <f>+'MBI DIRECTORIO'!AA381</f>
        <v>0</v>
      </c>
      <c r="AB381" s="5" t="str">
        <f>+'MBI DIRECTORIO'!AG381</f>
        <v>MICRUS SA</v>
      </c>
      <c r="AD381" t="str">
        <f t="shared" si="7"/>
        <v>INSERT INTO TABLA_PRESUPUESTO_COMERCIAL VALUES ('VSR','80144-C','14004838-16',2022,'Marzo',16.5,'USD',1155,488.007696,0,115.5,8.788395,0,5.232639,0,0.748611,3.97741,0,0,0,0,0,0,0,31.495306,21.536645,0);</v>
      </c>
    </row>
    <row r="382" spans="1:30" x14ac:dyDescent="0.2">
      <c r="A382" t="str">
        <f>+'MBI DIRECTORIO'!A382</f>
        <v>VSR</v>
      </c>
      <c r="B382" t="str">
        <f>+'MBI DIRECTORIO'!B382</f>
        <v>80144-C</v>
      </c>
      <c r="C382" t="str">
        <f>+'MBI DIRECTORIO'!C382</f>
        <v>14004839-16</v>
      </c>
      <c r="D382">
        <f>+'MBI DIRECTORIO'!D382</f>
        <v>2022</v>
      </c>
      <c r="E382" t="str">
        <f>+'MBI DIRECTORIO'!E382</f>
        <v>Marzo</v>
      </c>
      <c r="F382" s="5">
        <f>+'MBI DIRECTORIO'!F382</f>
        <v>16.5</v>
      </c>
      <c r="G382" t="str">
        <f>+'MBI DIRECTORIO'!G382</f>
        <v>USD</v>
      </c>
      <c r="H382" s="5">
        <f>+'MBI DIRECTORIO'!H382</f>
        <v>1155</v>
      </c>
      <c r="I382" s="5">
        <f>+'MBI DIRECTORIO'!I382</f>
        <v>668.66314769039514</v>
      </c>
      <c r="J382" s="5">
        <f>+'MBI DIRECTORIO'!J382</f>
        <v>0</v>
      </c>
      <c r="K382" s="5">
        <f>+'MBI DIRECTORIO'!K382</f>
        <v>115.5</v>
      </c>
      <c r="L382" s="5">
        <f>+'MBI DIRECTORIO'!L382</f>
        <v>8.7883950677515621</v>
      </c>
      <c r="M382" s="5">
        <f>+'MBI DIRECTORIO'!M382</f>
        <v>0</v>
      </c>
      <c r="N382" s="5">
        <f>+'MBI DIRECTORIO'!N382</f>
        <v>5.2326388888888893</v>
      </c>
      <c r="O382" s="5">
        <f>+'MBI DIRECTORIO'!O382</f>
        <v>0</v>
      </c>
      <c r="P382" s="5">
        <f>+'MBI DIRECTORIO'!P382</f>
        <v>0.74861111111111112</v>
      </c>
      <c r="Q382" s="5">
        <f>+'MBI DIRECTORIO'!Q382</f>
        <v>3.9774104319948811</v>
      </c>
      <c r="R382" s="5">
        <f>+'MBI DIRECTORIO'!R382</f>
        <v>0</v>
      </c>
      <c r="S382" s="5">
        <f>+'MBI DIRECTORIO'!S382</f>
        <v>0</v>
      </c>
      <c r="T382" s="5">
        <f>+'MBI DIRECTORIO'!T382</f>
        <v>0</v>
      </c>
      <c r="U382" s="5">
        <f>+'MBI DIRECTORIO'!U382</f>
        <v>0</v>
      </c>
      <c r="V382" s="5">
        <f>+'MBI DIRECTORIO'!V382</f>
        <v>0</v>
      </c>
      <c r="W382" s="5">
        <f>+'MBI DIRECTORIO'!W382</f>
        <v>0</v>
      </c>
      <c r="X382" s="5">
        <f>+'MBI DIRECTORIO'!X382</f>
        <v>0</v>
      </c>
      <c r="Y382" s="5">
        <f>+'MBI DIRECTORIO'!Y382</f>
        <v>31.495305554467429</v>
      </c>
      <c r="Z382" s="5">
        <f>+'MBI DIRECTORIO'!Z382</f>
        <v>21.536645122472549</v>
      </c>
      <c r="AA382" s="5">
        <f>+'MBI DIRECTORIO'!AA382</f>
        <v>0</v>
      </c>
      <c r="AB382" s="5" t="str">
        <f>+'MBI DIRECTORIO'!AG382</f>
        <v>MICRUS SA</v>
      </c>
      <c r="AD382" t="str">
        <f t="shared" si="7"/>
        <v>INSERT INTO TABLA_PRESUPUESTO_COMERCIAL VALUES ('VSR','80144-C','14004839-16',2022,'Marzo',16.5,'USD',1155,668.663148,0,115.5,8.788395,0,5.232639,0,0.748611,3.97741,0,0,0,0,0,0,0,31.495306,21.536645,0);</v>
      </c>
    </row>
    <row r="383" spans="1:30" x14ac:dyDescent="0.2">
      <c r="A383" t="str">
        <f>+'MBI DIRECTORIO'!A383</f>
        <v>VSR</v>
      </c>
      <c r="B383" t="str">
        <f>+'MBI DIRECTORIO'!B383</f>
        <v>80144-C</v>
      </c>
      <c r="C383" t="str">
        <f>+'MBI DIRECTORIO'!C383</f>
        <v>14003979-19</v>
      </c>
      <c r="D383">
        <f>+'MBI DIRECTORIO'!D383</f>
        <v>2022</v>
      </c>
      <c r="E383" t="str">
        <f>+'MBI DIRECTORIO'!E383</f>
        <v>Marzo</v>
      </c>
      <c r="F383" s="5">
        <f>+'MBI DIRECTORIO'!F383</f>
        <v>41.25</v>
      </c>
      <c r="G383" t="str">
        <f>+'MBI DIRECTORIO'!G383</f>
        <v>USD</v>
      </c>
      <c r="H383" s="5">
        <f>+'MBI DIRECTORIO'!H383</f>
        <v>1113.75</v>
      </c>
      <c r="I383" s="5">
        <f>+'MBI DIRECTORIO'!I383</f>
        <v>658.38157503650496</v>
      </c>
      <c r="J383" s="5">
        <f>+'MBI DIRECTORIO'!J383</f>
        <v>0</v>
      </c>
      <c r="K383" s="5">
        <f>+'MBI DIRECTORIO'!K383</f>
        <v>0</v>
      </c>
      <c r="L383" s="5">
        <f>+'MBI DIRECTORIO'!L383</f>
        <v>21.970987669378903</v>
      </c>
      <c r="M383" s="5">
        <f>+'MBI DIRECTORIO'!M383</f>
        <v>0</v>
      </c>
      <c r="N383" s="5">
        <f>+'MBI DIRECTORIO'!N383</f>
        <v>13.081597222222221</v>
      </c>
      <c r="O383" s="5">
        <f>+'MBI DIRECTORIO'!O383</f>
        <v>0</v>
      </c>
      <c r="P383" s="5">
        <f>+'MBI DIRECTORIO'!P383</f>
        <v>1.8715277777777777</v>
      </c>
      <c r="Q383" s="5">
        <f>+'MBI DIRECTORIO'!Q383</f>
        <v>3.8353600594236354</v>
      </c>
      <c r="R383" s="5">
        <f>+'MBI DIRECTORIO'!R383</f>
        <v>0</v>
      </c>
      <c r="S383" s="5">
        <f>+'MBI DIRECTORIO'!S383</f>
        <v>0</v>
      </c>
      <c r="T383" s="5">
        <f>+'MBI DIRECTORIO'!T383</f>
        <v>0</v>
      </c>
      <c r="U383" s="5">
        <f>+'MBI DIRECTORIO'!U383</f>
        <v>0</v>
      </c>
      <c r="V383" s="5">
        <f>+'MBI DIRECTORIO'!V383</f>
        <v>0</v>
      </c>
      <c r="W383" s="5">
        <f>+'MBI DIRECTORIO'!W383</f>
        <v>0</v>
      </c>
      <c r="X383" s="5">
        <f>+'MBI DIRECTORIO'!X383</f>
        <v>0</v>
      </c>
      <c r="Y383" s="5">
        <f>+'MBI DIRECTORIO'!Y383</f>
        <v>72.630097865605009</v>
      </c>
      <c r="Z383" s="5">
        <f>+'MBI DIRECTORIO'!Z383</f>
        <v>53.841612806181374</v>
      </c>
      <c r="AA383" s="5">
        <f>+'MBI DIRECTORIO'!AA383</f>
        <v>0</v>
      </c>
      <c r="AB383" s="5" t="str">
        <f>+'MBI DIRECTORIO'!AG383</f>
        <v>MICRUS SA</v>
      </c>
      <c r="AD383" t="str">
        <f t="shared" si="7"/>
        <v>INSERT INTO TABLA_PRESUPUESTO_COMERCIAL VALUES ('VSR','80144-C','14003979-19',2022,'Marzo',41.25,'USD',1113.75,658.381575,0,0,21.970988,0,13.081597,0,1.871528,3.83536,0,0,0,0,0,0,0,72.630098,53.841613,0);</v>
      </c>
    </row>
    <row r="384" spans="1:30" x14ac:dyDescent="0.2">
      <c r="A384" t="str">
        <f>+'MBI DIRECTORIO'!A384</f>
        <v>VSR</v>
      </c>
      <c r="B384" t="str">
        <f>+'MBI DIRECTORIO'!B384</f>
        <v>80144-C</v>
      </c>
      <c r="C384" t="str">
        <f>+'MBI DIRECTORIO'!C384</f>
        <v>14003980-19</v>
      </c>
      <c r="D384">
        <f>+'MBI DIRECTORIO'!D384</f>
        <v>2022</v>
      </c>
      <c r="E384" t="str">
        <f>+'MBI DIRECTORIO'!E384</f>
        <v>Marzo</v>
      </c>
      <c r="F384" s="5">
        <f>+'MBI DIRECTORIO'!F384</f>
        <v>41.25</v>
      </c>
      <c r="G384" t="str">
        <f>+'MBI DIRECTORIO'!G384</f>
        <v>USD</v>
      </c>
      <c r="H384" s="5">
        <f>+'MBI DIRECTORIO'!H384</f>
        <v>1113.75</v>
      </c>
      <c r="I384" s="5">
        <f>+'MBI DIRECTORIO'!I384</f>
        <v>694.64315635723653</v>
      </c>
      <c r="J384" s="5">
        <f>+'MBI DIRECTORIO'!J384</f>
        <v>0</v>
      </c>
      <c r="K384" s="5">
        <f>+'MBI DIRECTORIO'!K384</f>
        <v>0</v>
      </c>
      <c r="L384" s="5">
        <f>+'MBI DIRECTORIO'!L384</f>
        <v>21.970987669378903</v>
      </c>
      <c r="M384" s="5">
        <f>+'MBI DIRECTORIO'!M384</f>
        <v>0</v>
      </c>
      <c r="N384" s="5">
        <f>+'MBI DIRECTORIO'!N384</f>
        <v>13.081597222222221</v>
      </c>
      <c r="O384" s="5">
        <f>+'MBI DIRECTORIO'!O384</f>
        <v>0</v>
      </c>
      <c r="P384" s="5">
        <f>+'MBI DIRECTORIO'!P384</f>
        <v>1.8715277777777777</v>
      </c>
      <c r="Q384" s="5">
        <f>+'MBI DIRECTORIO'!Q384</f>
        <v>3.8353600594236354</v>
      </c>
      <c r="R384" s="5">
        <f>+'MBI DIRECTORIO'!R384</f>
        <v>0</v>
      </c>
      <c r="S384" s="5">
        <f>+'MBI DIRECTORIO'!S384</f>
        <v>0</v>
      </c>
      <c r="T384" s="5">
        <f>+'MBI DIRECTORIO'!T384</f>
        <v>0</v>
      </c>
      <c r="U384" s="5">
        <f>+'MBI DIRECTORIO'!U384</f>
        <v>0</v>
      </c>
      <c r="V384" s="5">
        <f>+'MBI DIRECTORIO'!V384</f>
        <v>0</v>
      </c>
      <c r="W384" s="5">
        <f>+'MBI DIRECTORIO'!W384</f>
        <v>0</v>
      </c>
      <c r="X384" s="5">
        <f>+'MBI DIRECTORIO'!X384</f>
        <v>0</v>
      </c>
      <c r="Y384" s="5">
        <f>+'MBI DIRECTORIO'!Y384</f>
        <v>72.630097865605009</v>
      </c>
      <c r="Z384" s="5">
        <f>+'MBI DIRECTORIO'!Z384</f>
        <v>53.841612806181374</v>
      </c>
      <c r="AA384" s="5">
        <f>+'MBI DIRECTORIO'!AA384</f>
        <v>0</v>
      </c>
      <c r="AB384" s="5" t="str">
        <f>+'MBI DIRECTORIO'!AG384</f>
        <v>MICRUS SA</v>
      </c>
      <c r="AD384" t="str">
        <f t="shared" si="7"/>
        <v>INSERT INTO TABLA_PRESUPUESTO_COMERCIAL VALUES ('VSR','80144-C','14003980-19',2022,'Marzo',41.25,'USD',1113.75,694.643156,0,0,21.970988,0,13.081597,0,1.871528,3.83536,0,0,0,0,0,0,0,72.630098,53.841613,0);</v>
      </c>
    </row>
    <row r="385" spans="1:30" x14ac:dyDescent="0.2">
      <c r="A385" t="str">
        <f>+'MBI DIRECTORIO'!A385</f>
        <v>VSR</v>
      </c>
      <c r="B385" t="str">
        <f>+'MBI DIRECTORIO'!B385</f>
        <v>80144-C</v>
      </c>
      <c r="C385" t="str">
        <f>+'MBI DIRECTORIO'!C385</f>
        <v>14003901-17</v>
      </c>
      <c r="D385">
        <f>+'MBI DIRECTORIO'!D385</f>
        <v>2022</v>
      </c>
      <c r="E385" t="str">
        <f>+'MBI DIRECTORIO'!E385</f>
        <v>Marzo</v>
      </c>
      <c r="F385" s="5">
        <f>+'MBI DIRECTORIO'!F385</f>
        <v>41.25</v>
      </c>
      <c r="G385" t="str">
        <f>+'MBI DIRECTORIO'!G385</f>
        <v>USD</v>
      </c>
      <c r="H385" s="5">
        <f>+'MBI DIRECTORIO'!H385</f>
        <v>1113.75</v>
      </c>
      <c r="I385" s="5">
        <f>+'MBI DIRECTORIO'!I385</f>
        <v>609.59973861932394</v>
      </c>
      <c r="J385" s="5">
        <f>+'MBI DIRECTORIO'!J385</f>
        <v>0</v>
      </c>
      <c r="K385" s="5">
        <f>+'MBI DIRECTORIO'!K385</f>
        <v>0</v>
      </c>
      <c r="L385" s="5">
        <f>+'MBI DIRECTORIO'!L385</f>
        <v>21.970987669378903</v>
      </c>
      <c r="M385" s="5">
        <f>+'MBI DIRECTORIO'!M385</f>
        <v>0</v>
      </c>
      <c r="N385" s="5">
        <f>+'MBI DIRECTORIO'!N385</f>
        <v>13.081597222222221</v>
      </c>
      <c r="O385" s="5">
        <f>+'MBI DIRECTORIO'!O385</f>
        <v>0</v>
      </c>
      <c r="P385" s="5">
        <f>+'MBI DIRECTORIO'!P385</f>
        <v>1.8715277777777777</v>
      </c>
      <c r="Q385" s="5">
        <f>+'MBI DIRECTORIO'!Q385</f>
        <v>3.8353600594236354</v>
      </c>
      <c r="R385" s="5">
        <f>+'MBI DIRECTORIO'!R385</f>
        <v>0</v>
      </c>
      <c r="S385" s="5">
        <f>+'MBI DIRECTORIO'!S385</f>
        <v>0</v>
      </c>
      <c r="T385" s="5">
        <f>+'MBI DIRECTORIO'!T385</f>
        <v>0</v>
      </c>
      <c r="U385" s="5">
        <f>+'MBI DIRECTORIO'!U385</f>
        <v>0</v>
      </c>
      <c r="V385" s="5">
        <f>+'MBI DIRECTORIO'!V385</f>
        <v>0</v>
      </c>
      <c r="W385" s="5">
        <f>+'MBI DIRECTORIO'!W385</f>
        <v>0</v>
      </c>
      <c r="X385" s="5">
        <f>+'MBI DIRECTORIO'!X385</f>
        <v>0</v>
      </c>
      <c r="Y385" s="5">
        <f>+'MBI DIRECTORIO'!Y385</f>
        <v>72.630097865605009</v>
      </c>
      <c r="Z385" s="5">
        <f>+'MBI DIRECTORIO'!Z385</f>
        <v>53.841612806181374</v>
      </c>
      <c r="AA385" s="5">
        <f>+'MBI DIRECTORIO'!AA385</f>
        <v>0</v>
      </c>
      <c r="AB385" s="5" t="str">
        <f>+'MBI DIRECTORIO'!AG385</f>
        <v>MICRUS SA</v>
      </c>
      <c r="AD385" t="str">
        <f t="shared" si="7"/>
        <v>INSERT INTO TABLA_PRESUPUESTO_COMERCIAL VALUES ('VSR','80144-C','14003901-17',2022,'Marzo',41.25,'USD',1113.75,609.599739,0,0,21.970988,0,13.081597,0,1.871528,3.83536,0,0,0,0,0,0,0,72.630098,53.841613,0);</v>
      </c>
    </row>
    <row r="386" spans="1:30" x14ac:dyDescent="0.2">
      <c r="A386" t="str">
        <f>+'MBI DIRECTORIO'!A386</f>
        <v>VSR</v>
      </c>
      <c r="B386" t="str">
        <f>+'MBI DIRECTORIO'!B386</f>
        <v>80144-C</v>
      </c>
      <c r="C386" t="str">
        <f>+'MBI DIRECTORIO'!C386</f>
        <v>14004335-16</v>
      </c>
      <c r="D386">
        <f>+'MBI DIRECTORIO'!D386</f>
        <v>2022</v>
      </c>
      <c r="E386" t="str">
        <f>+'MBI DIRECTORIO'!E386</f>
        <v>Marzo</v>
      </c>
      <c r="F386" s="5">
        <f>+'MBI DIRECTORIO'!F386</f>
        <v>41.25</v>
      </c>
      <c r="G386" t="str">
        <f>+'MBI DIRECTORIO'!G386</f>
        <v>USD</v>
      </c>
      <c r="H386" s="5">
        <f>+'MBI DIRECTORIO'!H386</f>
        <v>1113.75</v>
      </c>
      <c r="I386" s="5">
        <f>+'MBI DIRECTORIO'!I386</f>
        <v>755.33678442440157</v>
      </c>
      <c r="J386" s="5">
        <f>+'MBI DIRECTORIO'!J386</f>
        <v>0</v>
      </c>
      <c r="K386" s="5">
        <f>+'MBI DIRECTORIO'!K386</f>
        <v>0</v>
      </c>
      <c r="L386" s="5">
        <f>+'MBI DIRECTORIO'!L386</f>
        <v>21.970987669378903</v>
      </c>
      <c r="M386" s="5">
        <f>+'MBI DIRECTORIO'!M386</f>
        <v>0</v>
      </c>
      <c r="N386" s="5">
        <f>+'MBI DIRECTORIO'!N386</f>
        <v>13.081597222222221</v>
      </c>
      <c r="O386" s="5">
        <f>+'MBI DIRECTORIO'!O386</f>
        <v>0</v>
      </c>
      <c r="P386" s="5">
        <f>+'MBI DIRECTORIO'!P386</f>
        <v>1.8715277777777777</v>
      </c>
      <c r="Q386" s="5">
        <f>+'MBI DIRECTORIO'!Q386</f>
        <v>3.8353600594236354</v>
      </c>
      <c r="R386" s="5">
        <f>+'MBI DIRECTORIO'!R386</f>
        <v>0</v>
      </c>
      <c r="S386" s="5">
        <f>+'MBI DIRECTORIO'!S386</f>
        <v>0</v>
      </c>
      <c r="T386" s="5">
        <f>+'MBI DIRECTORIO'!T386</f>
        <v>0</v>
      </c>
      <c r="U386" s="5">
        <f>+'MBI DIRECTORIO'!U386</f>
        <v>0</v>
      </c>
      <c r="V386" s="5">
        <f>+'MBI DIRECTORIO'!V386</f>
        <v>0</v>
      </c>
      <c r="W386" s="5">
        <f>+'MBI DIRECTORIO'!W386</f>
        <v>0</v>
      </c>
      <c r="X386" s="5">
        <f>+'MBI DIRECTORIO'!X386</f>
        <v>0</v>
      </c>
      <c r="Y386" s="5">
        <f>+'MBI DIRECTORIO'!Y386</f>
        <v>72.630097865605009</v>
      </c>
      <c r="Z386" s="5">
        <f>+'MBI DIRECTORIO'!Z386</f>
        <v>53.841612806181374</v>
      </c>
      <c r="AA386" s="5">
        <f>+'MBI DIRECTORIO'!AA386</f>
        <v>0</v>
      </c>
      <c r="AB386" s="5" t="str">
        <f>+'MBI DIRECTORIO'!AG386</f>
        <v>MICRUS SA</v>
      </c>
      <c r="AD386" t="str">
        <f t="shared" si="7"/>
        <v>INSERT INTO TABLA_PRESUPUESTO_COMERCIAL VALUES ('VSR','80144-C','14004335-16',2022,'Marzo',41.25,'USD',1113.75,755.336784,0,0,21.970988,0,13.081597,0,1.871528,3.83536,0,0,0,0,0,0,0,72.630098,53.841613,0);</v>
      </c>
    </row>
    <row r="387" spans="1:30" x14ac:dyDescent="0.2">
      <c r="A387" t="str">
        <f>+'MBI DIRECTORIO'!A387</f>
        <v>VSR</v>
      </c>
      <c r="B387" t="str">
        <f>+'MBI DIRECTORIO'!B387</f>
        <v>80228-C</v>
      </c>
      <c r="C387" t="str">
        <f>+'MBI DIRECTORIO'!C387</f>
        <v>14005149-20</v>
      </c>
      <c r="D387">
        <f>+'MBI DIRECTORIO'!D387</f>
        <v>2022</v>
      </c>
      <c r="E387" t="str">
        <f>+'MBI DIRECTORIO'!E387</f>
        <v>Marzo</v>
      </c>
      <c r="F387" s="5">
        <f>+'MBI DIRECTORIO'!F387</f>
        <v>82.5</v>
      </c>
      <c r="G387" t="str">
        <f>+'MBI DIRECTORIO'!G387</f>
        <v>USD</v>
      </c>
      <c r="H387" s="5">
        <f>+'MBI DIRECTORIO'!H387</f>
        <v>2227.5</v>
      </c>
      <c r="I387" s="5">
        <f>+'MBI DIRECTORIO'!I387</f>
        <v>1550.1097936862736</v>
      </c>
      <c r="J387" s="5">
        <f>+'MBI DIRECTORIO'!J387</f>
        <v>0</v>
      </c>
      <c r="K387" s="5">
        <f>+'MBI DIRECTORIO'!K387</f>
        <v>0</v>
      </c>
      <c r="L387" s="5">
        <f>+'MBI DIRECTORIO'!L387</f>
        <v>43.941975338757807</v>
      </c>
      <c r="M387" s="5">
        <f>+'MBI DIRECTORIO'!M387</f>
        <v>0</v>
      </c>
      <c r="N387" s="5">
        <f>+'MBI DIRECTORIO'!N387</f>
        <v>183.06051587301587</v>
      </c>
      <c r="O387" s="5">
        <f>+'MBI DIRECTORIO'!O387</f>
        <v>237.35119047619051</v>
      </c>
      <c r="P387" s="5">
        <f>+'MBI DIRECTORIO'!P387</f>
        <v>10.694444444444445</v>
      </c>
      <c r="Q387" s="5">
        <f>+'MBI DIRECTORIO'!Q387</f>
        <v>7.6707201188472709</v>
      </c>
      <c r="R387" s="5">
        <f>+'MBI DIRECTORIO'!R387</f>
        <v>0</v>
      </c>
      <c r="S387" s="5">
        <f>+'MBI DIRECTORIO'!S387</f>
        <v>0</v>
      </c>
      <c r="T387" s="5">
        <f>+'MBI DIRECTORIO'!T387</f>
        <v>0</v>
      </c>
      <c r="U387" s="5">
        <f>+'MBI DIRECTORIO'!U387</f>
        <v>0</v>
      </c>
      <c r="V387" s="5">
        <f>+'MBI DIRECTORIO'!V387</f>
        <v>0</v>
      </c>
      <c r="W387" s="5">
        <f>+'MBI DIRECTORIO'!W387</f>
        <v>0</v>
      </c>
      <c r="X387" s="5">
        <f>+'MBI DIRECTORIO'!X387</f>
        <v>0</v>
      </c>
      <c r="Y387" s="5">
        <f>+'MBI DIRECTORIO'!Y387</f>
        <v>546.46009652486089</v>
      </c>
      <c r="Z387" s="5">
        <f>+'MBI DIRECTORIO'!Z387</f>
        <v>107.68322561236275</v>
      </c>
      <c r="AA387" s="5">
        <f>+'MBI DIRECTORIO'!AA387</f>
        <v>0</v>
      </c>
      <c r="AB387" s="5" t="str">
        <f>+'MBI DIRECTORIO'!AG387</f>
        <v>SOCIEDAD CIVIL LICORES WEIMAN</v>
      </c>
      <c r="AD387" t="str">
        <f t="shared" si="7"/>
        <v>INSERT INTO TABLA_PRESUPUESTO_COMERCIAL VALUES ('VSR','80228-C','14005149-20',2022,'Marzo',82.5,'USD',2227.5,1550.109794,0,0,43.941975,0,183.060516,237.35119,10.694444,7.67072,0,0,0,0,0,0,0,546.460097,107.683226,0);</v>
      </c>
    </row>
    <row r="388" spans="1:30" x14ac:dyDescent="0.2">
      <c r="A388" t="str">
        <f>+'MBI DIRECTORIO'!A388</f>
        <v>VSR</v>
      </c>
      <c r="B388" t="str">
        <f>+'MBI DIRECTORIO'!B388</f>
        <v>80223-C</v>
      </c>
      <c r="C388" t="str">
        <f>+'MBI DIRECTORIO'!C388</f>
        <v>14005056-20</v>
      </c>
      <c r="D388">
        <f>+'MBI DIRECTORIO'!D388</f>
        <v>2022</v>
      </c>
      <c r="E388" t="str">
        <f>+'MBI DIRECTORIO'!E388</f>
        <v>Marzo</v>
      </c>
      <c r="F388" s="5">
        <f>+'MBI DIRECTORIO'!F388</f>
        <v>41.25</v>
      </c>
      <c r="G388" t="str">
        <f>+'MBI DIRECTORIO'!G388</f>
        <v>USD</v>
      </c>
      <c r="H388" s="5">
        <f>+'MBI DIRECTORIO'!H388</f>
        <v>1237.5</v>
      </c>
      <c r="I388" s="5">
        <f>+'MBI DIRECTORIO'!I388</f>
        <v>642.9000969583002</v>
      </c>
      <c r="J388" s="5">
        <f>+'MBI DIRECTORIO'!J388</f>
        <v>0</v>
      </c>
      <c r="K388" s="5">
        <f>+'MBI DIRECTORIO'!K388</f>
        <v>0</v>
      </c>
      <c r="L388" s="5">
        <f>+'MBI DIRECTORIO'!L388</f>
        <v>21.970987669378903</v>
      </c>
      <c r="M388" s="5">
        <f>+'MBI DIRECTORIO'!M388</f>
        <v>0</v>
      </c>
      <c r="N388" s="5">
        <f>+'MBI DIRECTORIO'!N388</f>
        <v>40.796676571509423</v>
      </c>
      <c r="O388" s="5">
        <f>+'MBI DIRECTORIO'!O388</f>
        <v>52.895839966040533</v>
      </c>
      <c r="P388" s="5">
        <f>+'MBI DIRECTORIO'!P388</f>
        <v>2.3833527892744701</v>
      </c>
      <c r="Q388" s="5">
        <f>+'MBI DIRECTORIO'!Q388</f>
        <v>4.2615111771373728</v>
      </c>
      <c r="R388" s="5">
        <f>+'MBI DIRECTORIO'!R388</f>
        <v>0</v>
      </c>
      <c r="S388" s="5">
        <f>+'MBI DIRECTORIO'!S388</f>
        <v>0</v>
      </c>
      <c r="T388" s="5">
        <f>+'MBI DIRECTORIO'!T388</f>
        <v>0</v>
      </c>
      <c r="U388" s="5">
        <f>+'MBI DIRECTORIO'!U388</f>
        <v>0</v>
      </c>
      <c r="V388" s="5">
        <f>+'MBI DIRECTORIO'!V388</f>
        <v>0</v>
      </c>
      <c r="W388" s="5">
        <f>+'MBI DIRECTORIO'!W388</f>
        <v>0</v>
      </c>
      <c r="X388" s="5">
        <f>+'MBI DIRECTORIO'!X388</f>
        <v>0</v>
      </c>
      <c r="Y388" s="5">
        <f>+'MBI DIRECTORIO'!Y388</f>
        <v>154.17899331014317</v>
      </c>
      <c r="Z388" s="5">
        <f>+'MBI DIRECTORIO'!Z388</f>
        <v>53.841612806181374</v>
      </c>
      <c r="AA388" s="5">
        <f>+'MBI DIRECTORIO'!AA388</f>
        <v>0</v>
      </c>
      <c r="AB388" s="5" t="str">
        <f>+'MBI DIRECTORIO'!AG388</f>
        <v>Inversiones Electrónicas de Honduras</v>
      </c>
      <c r="AD388" t="str">
        <f t="shared" si="7"/>
        <v>INSERT INTO TABLA_PRESUPUESTO_COMERCIAL VALUES ('VSR','80223-C','14005056-20',2022,'Marzo',41.25,'USD',1237.5,642.900097,0,0,21.970988,0,40.796677,52.89584,2.383353,4.261511,0,0,0,0,0,0,0,154.178993,53.841613,0);</v>
      </c>
    </row>
    <row r="389" spans="1:30" x14ac:dyDescent="0.2">
      <c r="A389" t="str">
        <f>+'MBI DIRECTORIO'!A389</f>
        <v>VSR</v>
      </c>
      <c r="B389" t="str">
        <f>+'MBI DIRECTORIO'!B389</f>
        <v>80223-C</v>
      </c>
      <c r="C389" t="str">
        <f>+'MBI DIRECTORIO'!C389</f>
        <v>14005019-19</v>
      </c>
      <c r="D389">
        <f>+'MBI DIRECTORIO'!D389</f>
        <v>2022</v>
      </c>
      <c r="E389" t="str">
        <f>+'MBI DIRECTORIO'!E389</f>
        <v>Marzo</v>
      </c>
      <c r="F389" s="5">
        <f>+'MBI DIRECTORIO'!F389</f>
        <v>41.25</v>
      </c>
      <c r="G389" t="str">
        <f>+'MBI DIRECTORIO'!G389</f>
        <v>USD</v>
      </c>
      <c r="H389" s="5">
        <f>+'MBI DIRECTORIO'!H389</f>
        <v>1237.5</v>
      </c>
      <c r="I389" s="5">
        <f>+'MBI DIRECTORIO'!I389</f>
        <v>669.58464294297607</v>
      </c>
      <c r="J389" s="5">
        <f>+'MBI DIRECTORIO'!J389</f>
        <v>0</v>
      </c>
      <c r="K389" s="5">
        <f>+'MBI DIRECTORIO'!K389</f>
        <v>0</v>
      </c>
      <c r="L389" s="5">
        <f>+'MBI DIRECTORIO'!L389</f>
        <v>21.970987669378903</v>
      </c>
      <c r="M389" s="5">
        <f>+'MBI DIRECTORIO'!M389</f>
        <v>0</v>
      </c>
      <c r="N389" s="5">
        <f>+'MBI DIRECTORIO'!N389</f>
        <v>40.796676571509423</v>
      </c>
      <c r="O389" s="5">
        <f>+'MBI DIRECTORIO'!O389</f>
        <v>52.895839966040533</v>
      </c>
      <c r="P389" s="5">
        <f>+'MBI DIRECTORIO'!P389</f>
        <v>2.3833527892744701</v>
      </c>
      <c r="Q389" s="5">
        <f>+'MBI DIRECTORIO'!Q389</f>
        <v>4.2615111771373728</v>
      </c>
      <c r="R389" s="5">
        <f>+'MBI DIRECTORIO'!R389</f>
        <v>0</v>
      </c>
      <c r="S389" s="5">
        <f>+'MBI DIRECTORIO'!S389</f>
        <v>0</v>
      </c>
      <c r="T389" s="5">
        <f>+'MBI DIRECTORIO'!T389</f>
        <v>0</v>
      </c>
      <c r="U389" s="5">
        <f>+'MBI DIRECTORIO'!U389</f>
        <v>0</v>
      </c>
      <c r="V389" s="5">
        <f>+'MBI DIRECTORIO'!V389</f>
        <v>0</v>
      </c>
      <c r="W389" s="5">
        <f>+'MBI DIRECTORIO'!W389</f>
        <v>0</v>
      </c>
      <c r="X389" s="5">
        <f>+'MBI DIRECTORIO'!X389</f>
        <v>0</v>
      </c>
      <c r="Y389" s="5">
        <f>+'MBI DIRECTORIO'!Y389</f>
        <v>154.17899331014317</v>
      </c>
      <c r="Z389" s="5">
        <f>+'MBI DIRECTORIO'!Z389</f>
        <v>53.841612806181374</v>
      </c>
      <c r="AA389" s="5">
        <f>+'MBI DIRECTORIO'!AA389</f>
        <v>0</v>
      </c>
      <c r="AB389" s="5" t="str">
        <f>+'MBI DIRECTORIO'!AG389</f>
        <v>Inversiones Electrónicas de Honduras</v>
      </c>
      <c r="AD389" t="str">
        <f t="shared" si="7"/>
        <v>INSERT INTO TABLA_PRESUPUESTO_COMERCIAL VALUES ('VSR','80223-C','14005019-19',2022,'Marzo',41.25,'USD',1237.5,669.584643,0,0,21.970988,0,40.796677,52.89584,2.383353,4.261511,0,0,0,0,0,0,0,154.178993,53.841613,0);</v>
      </c>
    </row>
    <row r="390" spans="1:30" x14ac:dyDescent="0.2">
      <c r="A390" t="str">
        <f>+'MBI DIRECTORIO'!A390</f>
        <v>VSR</v>
      </c>
      <c r="B390" t="str">
        <f>+'MBI DIRECTORIO'!B390</f>
        <v>80223-C</v>
      </c>
      <c r="C390" t="str">
        <f>+'MBI DIRECTORIO'!C390</f>
        <v>14005050-20</v>
      </c>
      <c r="D390">
        <f>+'MBI DIRECTORIO'!D390</f>
        <v>2022</v>
      </c>
      <c r="E390" t="str">
        <f>+'MBI DIRECTORIO'!E390</f>
        <v>Marzo</v>
      </c>
      <c r="F390" s="5">
        <f>+'MBI DIRECTORIO'!F390</f>
        <v>41.25</v>
      </c>
      <c r="G390" t="str">
        <f>+'MBI DIRECTORIO'!G390</f>
        <v>USD</v>
      </c>
      <c r="H390" s="5">
        <f>+'MBI DIRECTORIO'!H390</f>
        <v>1237.5</v>
      </c>
      <c r="I390" s="5">
        <f>+'MBI DIRECTORIO'!I390</f>
        <v>669.58464294297607</v>
      </c>
      <c r="J390" s="5">
        <f>+'MBI DIRECTORIO'!J390</f>
        <v>0</v>
      </c>
      <c r="K390" s="5">
        <f>+'MBI DIRECTORIO'!K390</f>
        <v>0</v>
      </c>
      <c r="L390" s="5">
        <f>+'MBI DIRECTORIO'!L390</f>
        <v>21.970987669378903</v>
      </c>
      <c r="M390" s="5">
        <f>+'MBI DIRECTORIO'!M390</f>
        <v>0</v>
      </c>
      <c r="N390" s="5">
        <f>+'MBI DIRECTORIO'!N390</f>
        <v>40.796676571509423</v>
      </c>
      <c r="O390" s="5">
        <f>+'MBI DIRECTORIO'!O390</f>
        <v>52.895839966040533</v>
      </c>
      <c r="P390" s="5">
        <f>+'MBI DIRECTORIO'!P390</f>
        <v>2.3833527892744701</v>
      </c>
      <c r="Q390" s="5">
        <f>+'MBI DIRECTORIO'!Q390</f>
        <v>4.2615111771373728</v>
      </c>
      <c r="R390" s="5">
        <f>+'MBI DIRECTORIO'!R390</f>
        <v>0</v>
      </c>
      <c r="S390" s="5">
        <f>+'MBI DIRECTORIO'!S390</f>
        <v>0</v>
      </c>
      <c r="T390" s="5">
        <f>+'MBI DIRECTORIO'!T390</f>
        <v>0</v>
      </c>
      <c r="U390" s="5">
        <f>+'MBI DIRECTORIO'!U390</f>
        <v>0</v>
      </c>
      <c r="V390" s="5">
        <f>+'MBI DIRECTORIO'!V390</f>
        <v>0</v>
      </c>
      <c r="W390" s="5">
        <f>+'MBI DIRECTORIO'!W390</f>
        <v>0</v>
      </c>
      <c r="X390" s="5">
        <f>+'MBI DIRECTORIO'!X390</f>
        <v>0</v>
      </c>
      <c r="Y390" s="5">
        <f>+'MBI DIRECTORIO'!Y390</f>
        <v>154.17899331014317</v>
      </c>
      <c r="Z390" s="5">
        <f>+'MBI DIRECTORIO'!Z390</f>
        <v>53.841612806181374</v>
      </c>
      <c r="AA390" s="5">
        <f>+'MBI DIRECTORIO'!AA390</f>
        <v>0</v>
      </c>
      <c r="AB390" s="5" t="str">
        <f>+'MBI DIRECTORIO'!AG390</f>
        <v>Inversiones Electrónicas de Honduras</v>
      </c>
      <c r="AD390" t="str">
        <f t="shared" si="7"/>
        <v>INSERT INTO TABLA_PRESUPUESTO_COMERCIAL VALUES ('VSR','80223-C','14005050-20',2022,'Marzo',41.25,'USD',1237.5,669.584643,0,0,21.970988,0,40.796677,52.89584,2.383353,4.261511,0,0,0,0,0,0,0,154.178993,53.841613,0);</v>
      </c>
    </row>
    <row r="391" spans="1:30" x14ac:dyDescent="0.2">
      <c r="A391" t="str">
        <f>+'MBI DIRECTORIO'!A391</f>
        <v>VSR</v>
      </c>
      <c r="B391" t="str">
        <f>+'MBI DIRECTORIO'!B391</f>
        <v>80223-C</v>
      </c>
      <c r="C391" t="str">
        <f>+'MBI DIRECTORIO'!C391</f>
        <v>14005052-20</v>
      </c>
      <c r="D391">
        <f>+'MBI DIRECTORIO'!D391</f>
        <v>2022</v>
      </c>
      <c r="E391" t="str">
        <f>+'MBI DIRECTORIO'!E391</f>
        <v>Marzo</v>
      </c>
      <c r="F391" s="5">
        <f>+'MBI DIRECTORIO'!F391</f>
        <v>41.25</v>
      </c>
      <c r="G391" t="str">
        <f>+'MBI DIRECTORIO'!G391</f>
        <v>USD</v>
      </c>
      <c r="H391" s="5">
        <f>+'MBI DIRECTORIO'!H391</f>
        <v>1237.5</v>
      </c>
      <c r="I391" s="5">
        <f>+'MBI DIRECTORIO'!I391</f>
        <v>730.5372367637076</v>
      </c>
      <c r="J391" s="5">
        <f>+'MBI DIRECTORIO'!J391</f>
        <v>0</v>
      </c>
      <c r="K391" s="5">
        <f>+'MBI DIRECTORIO'!K391</f>
        <v>0</v>
      </c>
      <c r="L391" s="5">
        <f>+'MBI DIRECTORIO'!L391</f>
        <v>21.970987669378903</v>
      </c>
      <c r="M391" s="5">
        <f>+'MBI DIRECTORIO'!M391</f>
        <v>0</v>
      </c>
      <c r="N391" s="5">
        <f>+'MBI DIRECTORIO'!N391</f>
        <v>40.796676571509423</v>
      </c>
      <c r="O391" s="5">
        <f>+'MBI DIRECTORIO'!O391</f>
        <v>52.895839966040533</v>
      </c>
      <c r="P391" s="5">
        <f>+'MBI DIRECTORIO'!P391</f>
        <v>2.3833527892744701</v>
      </c>
      <c r="Q391" s="5">
        <f>+'MBI DIRECTORIO'!Q391</f>
        <v>4.2615111771373728</v>
      </c>
      <c r="R391" s="5">
        <f>+'MBI DIRECTORIO'!R391</f>
        <v>0</v>
      </c>
      <c r="S391" s="5">
        <f>+'MBI DIRECTORIO'!S391</f>
        <v>0</v>
      </c>
      <c r="T391" s="5">
        <f>+'MBI DIRECTORIO'!T391</f>
        <v>0</v>
      </c>
      <c r="U391" s="5">
        <f>+'MBI DIRECTORIO'!U391</f>
        <v>0</v>
      </c>
      <c r="V391" s="5">
        <f>+'MBI DIRECTORIO'!V391</f>
        <v>0</v>
      </c>
      <c r="W391" s="5">
        <f>+'MBI DIRECTORIO'!W391</f>
        <v>0</v>
      </c>
      <c r="X391" s="5">
        <f>+'MBI DIRECTORIO'!X391</f>
        <v>0</v>
      </c>
      <c r="Y391" s="5">
        <f>+'MBI DIRECTORIO'!Y391</f>
        <v>154.17899331014317</v>
      </c>
      <c r="Z391" s="5">
        <f>+'MBI DIRECTORIO'!Z391</f>
        <v>53.841612806181374</v>
      </c>
      <c r="AA391" s="5">
        <f>+'MBI DIRECTORIO'!AA391</f>
        <v>0</v>
      </c>
      <c r="AB391" s="5" t="str">
        <f>+'MBI DIRECTORIO'!AG391</f>
        <v>Inversiones Electrónicas de Honduras</v>
      </c>
      <c r="AD391" t="str">
        <f t="shared" ref="AD391:AD454" si="8">_xlfn.CONCAT("INSERT INTO TABLA_PRESUPUESTO_COMERCIAL VALUES ('",A391,"','",B391,"','",C391,"',",D391,",'",E391,"',",SUBSTITUTE(ROUND(F391,6),",","."),",'",G391,"',",SUBSTITUTE(ROUND(H391,6),",","."),",",SUBSTITUTE(ROUND(I391,6),",","."),",",SUBSTITUTE(ROUND(J391,6),",","."),",",SUBSTITUTE(ROUND(K391,6),",","."),",",SUBSTITUTE(ROUND(L391,6),",","."),",",SUBSTITUTE(ROUND(M391,6),",","."),",",SUBSTITUTE(ROUND(N391,6),",","."),",",SUBSTITUTE(ROUND(O391,6),",","."),",",SUBSTITUTE(ROUND(P391,6),",","."),",",SUBSTITUTE(ROUND(Q391,6),",","."),",",SUBSTITUTE(ROUND(R391,6),",","."),",",SUBSTITUTE(ROUND(S391,6),",","."),",",SUBSTITUTE(ROUND(T391,6),",","."),",",SUBSTITUTE(ROUND(U391,6),",","."),",",SUBSTITUTE(ROUND(V391,6),",","."),",",SUBSTITUTE(ROUND(W391,6),",","."),",",SUBSTITUTE(ROUND(X391,6),",","."),",",SUBSTITUTE(ROUND(Y391,6),",","."),",",SUBSTITUTE(ROUND(Z391,6),",","."),",",SUBSTITUTE(ROUND(AA391,6),",","."),");")</f>
        <v>INSERT INTO TABLA_PRESUPUESTO_COMERCIAL VALUES ('VSR','80223-C','14005052-20',2022,'Marzo',41.25,'USD',1237.5,730.537237,0,0,21.970988,0,40.796677,52.89584,2.383353,4.261511,0,0,0,0,0,0,0,154.178993,53.841613,0);</v>
      </c>
    </row>
    <row r="392" spans="1:30" x14ac:dyDescent="0.2">
      <c r="A392" t="str">
        <f>+'MBI DIRECTORIO'!A392</f>
        <v>VSR</v>
      </c>
      <c r="B392" t="str">
        <f>+'MBI DIRECTORIO'!B392</f>
        <v>80223-C</v>
      </c>
      <c r="C392" t="str">
        <f>+'MBI DIRECTORIO'!C392</f>
        <v>14002617-19</v>
      </c>
      <c r="D392">
        <f>+'MBI DIRECTORIO'!D392</f>
        <v>2022</v>
      </c>
      <c r="E392" t="str">
        <f>+'MBI DIRECTORIO'!E392</f>
        <v>Marzo</v>
      </c>
      <c r="F392" s="5">
        <f>+'MBI DIRECTORIO'!F392</f>
        <v>41.25</v>
      </c>
      <c r="G392" t="str">
        <f>+'MBI DIRECTORIO'!G392</f>
        <v>USD</v>
      </c>
      <c r="H392" s="5">
        <f>+'MBI DIRECTORIO'!H392</f>
        <v>1237.5</v>
      </c>
      <c r="I392" s="5">
        <f>+'MBI DIRECTORIO'!I392</f>
        <v>548.02521554246857</v>
      </c>
      <c r="J392" s="5">
        <f>+'MBI DIRECTORIO'!J392</f>
        <v>0</v>
      </c>
      <c r="K392" s="5">
        <f>+'MBI DIRECTORIO'!K392</f>
        <v>0</v>
      </c>
      <c r="L392" s="5">
        <f>+'MBI DIRECTORIO'!L392</f>
        <v>21.970987669378903</v>
      </c>
      <c r="M392" s="5">
        <f>+'MBI DIRECTORIO'!M392</f>
        <v>0</v>
      </c>
      <c r="N392" s="5">
        <f>+'MBI DIRECTORIO'!N392</f>
        <v>40.796676571509423</v>
      </c>
      <c r="O392" s="5">
        <f>+'MBI DIRECTORIO'!O392</f>
        <v>52.895839966040533</v>
      </c>
      <c r="P392" s="5">
        <f>+'MBI DIRECTORIO'!P392</f>
        <v>2.3833527892744701</v>
      </c>
      <c r="Q392" s="5">
        <f>+'MBI DIRECTORIO'!Q392</f>
        <v>4.2615111771373728</v>
      </c>
      <c r="R392" s="5">
        <f>+'MBI DIRECTORIO'!R392</f>
        <v>0</v>
      </c>
      <c r="S392" s="5">
        <f>+'MBI DIRECTORIO'!S392</f>
        <v>0</v>
      </c>
      <c r="T392" s="5">
        <f>+'MBI DIRECTORIO'!T392</f>
        <v>0</v>
      </c>
      <c r="U392" s="5">
        <f>+'MBI DIRECTORIO'!U392</f>
        <v>0</v>
      </c>
      <c r="V392" s="5">
        <f>+'MBI DIRECTORIO'!V392</f>
        <v>0</v>
      </c>
      <c r="W392" s="5">
        <f>+'MBI DIRECTORIO'!W392</f>
        <v>0</v>
      </c>
      <c r="X392" s="5">
        <f>+'MBI DIRECTORIO'!X392</f>
        <v>0</v>
      </c>
      <c r="Y392" s="5">
        <f>+'MBI DIRECTORIO'!Y392</f>
        <v>154.17899331014317</v>
      </c>
      <c r="Z392" s="5">
        <f>+'MBI DIRECTORIO'!Z392</f>
        <v>53.841612806181374</v>
      </c>
      <c r="AA392" s="5">
        <f>+'MBI DIRECTORIO'!AA392</f>
        <v>0</v>
      </c>
      <c r="AB392" s="5" t="str">
        <f>+'MBI DIRECTORIO'!AG392</f>
        <v>Inversiones Electrónicas de Honduras</v>
      </c>
      <c r="AD392" t="str">
        <f t="shared" si="8"/>
        <v>INSERT INTO TABLA_PRESUPUESTO_COMERCIAL VALUES ('VSR','80223-C','14002617-19',2022,'Marzo',41.25,'USD',1237.5,548.025216,0,0,21.970988,0,40.796677,52.89584,2.383353,4.261511,0,0,0,0,0,0,0,154.178993,53.841613,0);</v>
      </c>
    </row>
    <row r="393" spans="1:30" x14ac:dyDescent="0.2">
      <c r="A393" t="str">
        <f>+'MBI DIRECTORIO'!A393</f>
        <v>VSR</v>
      </c>
      <c r="B393" t="str">
        <f>+'MBI DIRECTORIO'!B393</f>
        <v>80223-C</v>
      </c>
      <c r="C393" t="str">
        <f>+'MBI DIRECTORIO'!C393</f>
        <v>14004612-18</v>
      </c>
      <c r="D393">
        <f>+'MBI DIRECTORIO'!D393</f>
        <v>2022</v>
      </c>
      <c r="E393" t="str">
        <f>+'MBI DIRECTORIO'!E393</f>
        <v>Marzo</v>
      </c>
      <c r="F393" s="5">
        <f>+'MBI DIRECTORIO'!F393</f>
        <v>41.25</v>
      </c>
      <c r="G393" t="str">
        <f>+'MBI DIRECTORIO'!G393</f>
        <v>USD</v>
      </c>
      <c r="H393" s="5">
        <f>+'MBI DIRECTORIO'!H393</f>
        <v>1237.5</v>
      </c>
      <c r="I393" s="5">
        <f>+'MBI DIRECTORIO'!I393</f>
        <v>833.56934809528332</v>
      </c>
      <c r="J393" s="5">
        <f>+'MBI DIRECTORIO'!J393</f>
        <v>0</v>
      </c>
      <c r="K393" s="5">
        <f>+'MBI DIRECTORIO'!K393</f>
        <v>0</v>
      </c>
      <c r="L393" s="5">
        <f>+'MBI DIRECTORIO'!L393</f>
        <v>21.970987669378903</v>
      </c>
      <c r="M393" s="5">
        <f>+'MBI DIRECTORIO'!M393</f>
        <v>0</v>
      </c>
      <c r="N393" s="5">
        <f>+'MBI DIRECTORIO'!N393</f>
        <v>40.796676571509423</v>
      </c>
      <c r="O393" s="5">
        <f>+'MBI DIRECTORIO'!O393</f>
        <v>52.895839966040533</v>
      </c>
      <c r="P393" s="5">
        <f>+'MBI DIRECTORIO'!P393</f>
        <v>2.3833527892744701</v>
      </c>
      <c r="Q393" s="5">
        <f>+'MBI DIRECTORIO'!Q393</f>
        <v>4.2615111771373728</v>
      </c>
      <c r="R393" s="5">
        <f>+'MBI DIRECTORIO'!R393</f>
        <v>0</v>
      </c>
      <c r="S393" s="5">
        <f>+'MBI DIRECTORIO'!S393</f>
        <v>0</v>
      </c>
      <c r="T393" s="5">
        <f>+'MBI DIRECTORIO'!T393</f>
        <v>0</v>
      </c>
      <c r="U393" s="5">
        <f>+'MBI DIRECTORIO'!U393</f>
        <v>0</v>
      </c>
      <c r="V393" s="5">
        <f>+'MBI DIRECTORIO'!V393</f>
        <v>0</v>
      </c>
      <c r="W393" s="5">
        <f>+'MBI DIRECTORIO'!W393</f>
        <v>0</v>
      </c>
      <c r="X393" s="5">
        <f>+'MBI DIRECTORIO'!X393</f>
        <v>0</v>
      </c>
      <c r="Y393" s="5">
        <f>+'MBI DIRECTORIO'!Y393</f>
        <v>154.17899331014317</v>
      </c>
      <c r="Z393" s="5">
        <f>+'MBI DIRECTORIO'!Z393</f>
        <v>53.841612806181374</v>
      </c>
      <c r="AA393" s="5">
        <f>+'MBI DIRECTORIO'!AA393</f>
        <v>0</v>
      </c>
      <c r="AB393" s="5" t="str">
        <f>+'MBI DIRECTORIO'!AG393</f>
        <v>Inversiones Electrónicas de Honduras</v>
      </c>
      <c r="AD393" t="str">
        <f t="shared" si="8"/>
        <v>INSERT INTO TABLA_PRESUPUESTO_COMERCIAL VALUES ('VSR','80223-C','14004612-18',2022,'Marzo',41.25,'USD',1237.5,833.569348,0,0,21.970988,0,40.796677,52.89584,2.383353,4.261511,0,0,0,0,0,0,0,154.178993,53.841613,0);</v>
      </c>
    </row>
    <row r="394" spans="1:30" x14ac:dyDescent="0.2">
      <c r="A394" t="str">
        <f>+'MBI DIRECTORIO'!A394</f>
        <v>VSR</v>
      </c>
      <c r="B394" t="str">
        <f>+'MBI DIRECTORIO'!B394</f>
        <v>80223-C</v>
      </c>
      <c r="C394" t="str">
        <f>+'MBI DIRECTORIO'!C394</f>
        <v>14002505-20</v>
      </c>
      <c r="D394">
        <f>+'MBI DIRECTORIO'!D394</f>
        <v>2022</v>
      </c>
      <c r="E394" t="str">
        <f>+'MBI DIRECTORIO'!E394</f>
        <v>Marzo</v>
      </c>
      <c r="F394" s="5">
        <f>+'MBI DIRECTORIO'!F394</f>
        <v>41.25</v>
      </c>
      <c r="G394" t="str">
        <f>+'MBI DIRECTORIO'!G394</f>
        <v>USD</v>
      </c>
      <c r="H394" s="5">
        <f>+'MBI DIRECTORIO'!H394</f>
        <v>1237.5</v>
      </c>
      <c r="I394" s="5">
        <f>+'MBI DIRECTORIO'!I394</f>
        <v>573.39606252579495</v>
      </c>
      <c r="J394" s="5">
        <f>+'MBI DIRECTORIO'!J394</f>
        <v>0</v>
      </c>
      <c r="K394" s="5">
        <f>+'MBI DIRECTORIO'!K394</f>
        <v>0</v>
      </c>
      <c r="L394" s="5">
        <f>+'MBI DIRECTORIO'!L394</f>
        <v>21.970987669378903</v>
      </c>
      <c r="M394" s="5">
        <f>+'MBI DIRECTORIO'!M394</f>
        <v>0</v>
      </c>
      <c r="N394" s="5">
        <f>+'MBI DIRECTORIO'!N394</f>
        <v>40.796676571509423</v>
      </c>
      <c r="O394" s="5">
        <f>+'MBI DIRECTORIO'!O394</f>
        <v>52.895839966040533</v>
      </c>
      <c r="P394" s="5">
        <f>+'MBI DIRECTORIO'!P394</f>
        <v>2.3833527892744701</v>
      </c>
      <c r="Q394" s="5">
        <f>+'MBI DIRECTORIO'!Q394</f>
        <v>4.2615111771373728</v>
      </c>
      <c r="R394" s="5">
        <f>+'MBI DIRECTORIO'!R394</f>
        <v>0</v>
      </c>
      <c r="S394" s="5">
        <f>+'MBI DIRECTORIO'!S394</f>
        <v>0</v>
      </c>
      <c r="T394" s="5">
        <f>+'MBI DIRECTORIO'!T394</f>
        <v>0</v>
      </c>
      <c r="U394" s="5">
        <f>+'MBI DIRECTORIO'!U394</f>
        <v>0</v>
      </c>
      <c r="V394" s="5">
        <f>+'MBI DIRECTORIO'!V394</f>
        <v>0</v>
      </c>
      <c r="W394" s="5">
        <f>+'MBI DIRECTORIO'!W394</f>
        <v>0</v>
      </c>
      <c r="X394" s="5">
        <f>+'MBI DIRECTORIO'!X394</f>
        <v>0</v>
      </c>
      <c r="Y394" s="5">
        <f>+'MBI DIRECTORIO'!Y394</f>
        <v>154.17899331014317</v>
      </c>
      <c r="Z394" s="5">
        <f>+'MBI DIRECTORIO'!Z394</f>
        <v>53.841612806181374</v>
      </c>
      <c r="AA394" s="5">
        <f>+'MBI DIRECTORIO'!AA394</f>
        <v>0</v>
      </c>
      <c r="AB394" s="5" t="str">
        <f>+'MBI DIRECTORIO'!AG394</f>
        <v>Inversiones Electrónicas de Honduras</v>
      </c>
      <c r="AD394" t="str">
        <f t="shared" si="8"/>
        <v>INSERT INTO TABLA_PRESUPUESTO_COMERCIAL VALUES ('VSR','80223-C','14002505-20',2022,'Marzo',41.25,'USD',1237.5,573.396063,0,0,21.970988,0,40.796677,52.89584,2.383353,4.261511,0,0,0,0,0,0,0,154.178993,53.841613,0);</v>
      </c>
    </row>
    <row r="395" spans="1:30" x14ac:dyDescent="0.2">
      <c r="A395" t="str">
        <f>+'MBI DIRECTORIO'!A395</f>
        <v>VSR</v>
      </c>
      <c r="B395" t="str">
        <f>+'MBI DIRECTORIO'!B395</f>
        <v>80099-C</v>
      </c>
      <c r="C395" t="str">
        <f>+'MBI DIRECTORIO'!C395</f>
        <v>14005038-20</v>
      </c>
      <c r="D395">
        <f>+'MBI DIRECTORIO'!D395</f>
        <v>2022</v>
      </c>
      <c r="E395" t="str">
        <f>+'MBI DIRECTORIO'!E395</f>
        <v>Marzo</v>
      </c>
      <c r="F395" s="5">
        <f>+'MBI DIRECTORIO'!F395</f>
        <v>90</v>
      </c>
      <c r="G395" t="str">
        <f>+'MBI DIRECTORIO'!G395</f>
        <v>USD</v>
      </c>
      <c r="H395" s="5">
        <f>+'MBI DIRECTORIO'!H395</f>
        <v>3240</v>
      </c>
      <c r="I395" s="5">
        <f>+'MBI DIRECTORIO'!I395</f>
        <v>1710.5251458395712</v>
      </c>
      <c r="J395" s="5">
        <f>+'MBI DIRECTORIO'!J395</f>
        <v>0</v>
      </c>
      <c r="K395" s="5">
        <f>+'MBI DIRECTORIO'!K395</f>
        <v>324</v>
      </c>
      <c r="L395" s="5">
        <f>+'MBI DIRECTORIO'!L395</f>
        <v>47.936700369553975</v>
      </c>
      <c r="M395" s="5">
        <f>+'MBI DIRECTORIO'!M395</f>
        <v>0</v>
      </c>
      <c r="N395" s="5">
        <f>+'MBI DIRECTORIO'!N395</f>
        <v>139.79166666666666</v>
      </c>
      <c r="O395" s="5">
        <f>+'MBI DIRECTORIO'!O395</f>
        <v>109.375</v>
      </c>
      <c r="P395" s="5">
        <f>+'MBI DIRECTORIO'!P395</f>
        <v>11.229166666666668</v>
      </c>
      <c r="Q395" s="5">
        <f>+'MBI DIRECTORIO'!Q395</f>
        <v>11.157411081959667</v>
      </c>
      <c r="R395" s="5">
        <f>+'MBI DIRECTORIO'!R395</f>
        <v>0</v>
      </c>
      <c r="S395" s="5">
        <f>+'MBI DIRECTORIO'!S395</f>
        <v>0</v>
      </c>
      <c r="T395" s="5">
        <f>+'MBI DIRECTORIO'!T395</f>
        <v>0</v>
      </c>
      <c r="U395" s="5">
        <f>+'MBI DIRECTORIO'!U395</f>
        <v>0</v>
      </c>
      <c r="V395" s="5">
        <f>+'MBI DIRECTORIO'!V395</f>
        <v>0</v>
      </c>
      <c r="W395" s="5">
        <f>+'MBI DIRECTORIO'!W395</f>
        <v>0</v>
      </c>
      <c r="X395" s="5">
        <f>+'MBI DIRECTORIO'!X395</f>
        <v>0</v>
      </c>
      <c r="Y395" s="5">
        <f>+'MBI DIRECTORIO'!Y395</f>
        <v>287.15676123026685</v>
      </c>
      <c r="Z395" s="5">
        <f>+'MBI DIRECTORIO'!Z395</f>
        <v>15.603516814973901</v>
      </c>
      <c r="AA395" s="5">
        <f>+'MBI DIRECTORIO'!AA395</f>
        <v>0</v>
      </c>
      <c r="AB395" s="5" t="str">
        <f>+'MBI DIRECTORIO'!AG395</f>
        <v>Pieroth Japan K.K.</v>
      </c>
      <c r="AD395" t="str">
        <f t="shared" si="8"/>
        <v>INSERT INTO TABLA_PRESUPUESTO_COMERCIAL VALUES ('VSR','80099-C','14005038-20',2022,'Marzo',90,'USD',3240,1710.525146,0,324,47.9367,0,139.791667,109.375,11.229167,11.157411,0,0,0,0,0,0,0,287.156761,15.603517,0);</v>
      </c>
    </row>
    <row r="396" spans="1:30" x14ac:dyDescent="0.2">
      <c r="A396" t="str">
        <f>+'MBI DIRECTORIO'!A396</f>
        <v>VSR</v>
      </c>
      <c r="B396" t="str">
        <f>+'MBI DIRECTORIO'!B396</f>
        <v>80099-C</v>
      </c>
      <c r="C396" t="str">
        <f>+'MBI DIRECTORIO'!C396</f>
        <v>14005037-19</v>
      </c>
      <c r="D396">
        <f>+'MBI DIRECTORIO'!D396</f>
        <v>2022</v>
      </c>
      <c r="E396" t="str">
        <f>+'MBI DIRECTORIO'!E396</f>
        <v>Marzo</v>
      </c>
      <c r="F396" s="5">
        <f>+'MBI DIRECTORIO'!F396</f>
        <v>78.75</v>
      </c>
      <c r="G396" t="str">
        <f>+'MBI DIRECTORIO'!G396</f>
        <v>USD</v>
      </c>
      <c r="H396" s="5">
        <f>+'MBI DIRECTORIO'!H396</f>
        <v>2835</v>
      </c>
      <c r="I396" s="5">
        <f>+'MBI DIRECTORIO'!I396</f>
        <v>1945.1521377267222</v>
      </c>
      <c r="J396" s="5">
        <f>+'MBI DIRECTORIO'!J396</f>
        <v>0</v>
      </c>
      <c r="K396" s="5">
        <f>+'MBI DIRECTORIO'!K396</f>
        <v>283.5</v>
      </c>
      <c r="L396" s="5">
        <f>+'MBI DIRECTORIO'!L396</f>
        <v>41.944612823359726</v>
      </c>
      <c r="M396" s="5">
        <f>+'MBI DIRECTORIO'!M396</f>
        <v>0</v>
      </c>
      <c r="N396" s="5">
        <f>+'MBI DIRECTORIO'!N396</f>
        <v>122.31770833333334</v>
      </c>
      <c r="O396" s="5">
        <f>+'MBI DIRECTORIO'!O396</f>
        <v>95.703125</v>
      </c>
      <c r="P396" s="5">
        <f>+'MBI DIRECTORIO'!P396</f>
        <v>9.8255208333333339</v>
      </c>
      <c r="Q396" s="5">
        <f>+'MBI DIRECTORIO'!Q396</f>
        <v>9.7627346967147073</v>
      </c>
      <c r="R396" s="5">
        <f>+'MBI DIRECTORIO'!R396</f>
        <v>0</v>
      </c>
      <c r="S396" s="5">
        <f>+'MBI DIRECTORIO'!S396</f>
        <v>0</v>
      </c>
      <c r="T396" s="5">
        <f>+'MBI DIRECTORIO'!T396</f>
        <v>0</v>
      </c>
      <c r="U396" s="5">
        <f>+'MBI DIRECTORIO'!U396</f>
        <v>0</v>
      </c>
      <c r="V396" s="5">
        <f>+'MBI DIRECTORIO'!V396</f>
        <v>0</v>
      </c>
      <c r="W396" s="5">
        <f>+'MBI DIRECTORIO'!W396</f>
        <v>0</v>
      </c>
      <c r="X396" s="5">
        <f>+'MBI DIRECTORIO'!X396</f>
        <v>0</v>
      </c>
      <c r="Y396" s="5">
        <f>+'MBI DIRECTORIO'!Y396</f>
        <v>251.26216607648357</v>
      </c>
      <c r="Z396" s="5">
        <f>+'MBI DIRECTORIO'!Z396</f>
        <v>13.653077213102163</v>
      </c>
      <c r="AA396" s="5">
        <f>+'MBI DIRECTORIO'!AA396</f>
        <v>0</v>
      </c>
      <c r="AB396" s="5" t="str">
        <f>+'MBI DIRECTORIO'!AG396</f>
        <v>Pieroth Japan K.K.</v>
      </c>
      <c r="AD396" t="str">
        <f t="shared" si="8"/>
        <v>INSERT INTO TABLA_PRESUPUESTO_COMERCIAL VALUES ('VSR','80099-C','14005037-19',2022,'Marzo',78.75,'USD',2835,1945.152138,0,283.5,41.944613,0,122.317708,95.703125,9.825521,9.762735,0,0,0,0,0,0,0,251.262166,13.653077,0);</v>
      </c>
    </row>
    <row r="397" spans="1:30" x14ac:dyDescent="0.2">
      <c r="A397" t="str">
        <f>+'MBI DIRECTORIO'!A397</f>
        <v>VSR</v>
      </c>
      <c r="B397" t="str">
        <f>+'MBI DIRECTORIO'!B397</f>
        <v>80099-C</v>
      </c>
      <c r="C397" t="str">
        <f>+'MBI DIRECTORIO'!C397</f>
        <v>14005066-17</v>
      </c>
      <c r="D397">
        <f>+'MBI DIRECTORIO'!D397</f>
        <v>2022</v>
      </c>
      <c r="E397" t="str">
        <f>+'MBI DIRECTORIO'!E397</f>
        <v>Marzo</v>
      </c>
      <c r="F397" s="5">
        <f>+'MBI DIRECTORIO'!F397</f>
        <v>13.5</v>
      </c>
      <c r="G397" t="str">
        <f>+'MBI DIRECTORIO'!G397</f>
        <v>USD</v>
      </c>
      <c r="H397" s="5">
        <f>+'MBI DIRECTORIO'!H397</f>
        <v>1349.4599999999998</v>
      </c>
      <c r="I397" s="5">
        <f>+'MBI DIRECTORIO'!I397</f>
        <v>602.25437311385656</v>
      </c>
      <c r="J397" s="5">
        <f>+'MBI DIRECTORIO'!J397</f>
        <v>0</v>
      </c>
      <c r="K397" s="5">
        <f>+'MBI DIRECTORIO'!K397</f>
        <v>27</v>
      </c>
      <c r="L397" s="5">
        <f>+'MBI DIRECTORIO'!L397</f>
        <v>7.1905050554330954</v>
      </c>
      <c r="M397" s="5">
        <f>+'MBI DIRECTORIO'!M397</f>
        <v>0</v>
      </c>
      <c r="N397" s="5">
        <f>+'MBI DIRECTORIO'!N397</f>
        <v>20.96875</v>
      </c>
      <c r="O397" s="5">
        <f>+'MBI DIRECTORIO'!O397</f>
        <v>16.40625</v>
      </c>
      <c r="P397" s="5">
        <f>+'MBI DIRECTORIO'!P397</f>
        <v>1.6843750000000004</v>
      </c>
      <c r="Q397" s="5">
        <f>+'MBI DIRECTORIO'!Q397</f>
        <v>4.6470617156362</v>
      </c>
      <c r="R397" s="5">
        <f>+'MBI DIRECTORIO'!R397</f>
        <v>0</v>
      </c>
      <c r="S397" s="5">
        <f>+'MBI DIRECTORIO'!S397</f>
        <v>0</v>
      </c>
      <c r="T397" s="5">
        <f>+'MBI DIRECTORIO'!T397</f>
        <v>0</v>
      </c>
      <c r="U397" s="5">
        <f>+'MBI DIRECTORIO'!U397</f>
        <v>0</v>
      </c>
      <c r="V397" s="5">
        <f>+'MBI DIRECTORIO'!V397</f>
        <v>0</v>
      </c>
      <c r="W397" s="5">
        <f>+'MBI DIRECTORIO'!W397</f>
        <v>0</v>
      </c>
      <c r="X397" s="5">
        <f>+'MBI DIRECTORIO'!X397</f>
        <v>0</v>
      </c>
      <c r="Y397" s="5">
        <f>+'MBI DIRECTORIO'!Y397</f>
        <v>46.046964237882285</v>
      </c>
      <c r="Z397" s="5">
        <f>+'MBI DIRECTORIO'!Z397</f>
        <v>2.3405275222460853</v>
      </c>
      <c r="AA397" s="5">
        <f>+'MBI DIRECTORIO'!AA397</f>
        <v>0</v>
      </c>
      <c r="AB397" s="5" t="str">
        <f>+'MBI DIRECTORIO'!AG397</f>
        <v>Pieroth Japan K.K.</v>
      </c>
      <c r="AD397" t="str">
        <f t="shared" si="8"/>
        <v>INSERT INTO TABLA_PRESUPUESTO_COMERCIAL VALUES ('VSR','80099-C','14005066-17',2022,'Marzo',13.5,'USD',1349.46,602.254373,0,27,7.190505,0,20.96875,16.40625,1.684375,4.647062,0,0,0,0,0,0,0,46.046964,2.340528,0);</v>
      </c>
    </row>
    <row r="398" spans="1:30" x14ac:dyDescent="0.2">
      <c r="A398" t="str">
        <f>+'MBI DIRECTORIO'!A398</f>
        <v>VSR</v>
      </c>
      <c r="B398" t="str">
        <f>+'MBI DIRECTORIO'!B398</f>
        <v>80099-C</v>
      </c>
      <c r="C398" t="str">
        <f>+'MBI DIRECTORIO'!C398</f>
        <v>14005051-21</v>
      </c>
      <c r="D398">
        <f>+'MBI DIRECTORIO'!D398</f>
        <v>2022</v>
      </c>
      <c r="E398" t="str">
        <f>+'MBI DIRECTORIO'!E398</f>
        <v>Marzo</v>
      </c>
      <c r="F398" s="5">
        <f>+'MBI DIRECTORIO'!F398</f>
        <v>112.5</v>
      </c>
      <c r="G398" t="str">
        <f>+'MBI DIRECTORIO'!G398</f>
        <v>USD</v>
      </c>
      <c r="H398" s="5">
        <f>+'MBI DIRECTORIO'!H398</f>
        <v>4387.5</v>
      </c>
      <c r="I398" s="5">
        <f>+'MBI DIRECTORIO'!I398</f>
        <v>1983.5369421007731</v>
      </c>
      <c r="J398" s="5">
        <f>+'MBI DIRECTORIO'!J398</f>
        <v>0</v>
      </c>
      <c r="K398" s="5">
        <f>+'MBI DIRECTORIO'!K398</f>
        <v>225</v>
      </c>
      <c r="L398" s="5">
        <f>+'MBI DIRECTORIO'!L398</f>
        <v>59.920875461942465</v>
      </c>
      <c r="M398" s="5">
        <f>+'MBI DIRECTORIO'!M398</f>
        <v>0</v>
      </c>
      <c r="N398" s="5">
        <f>+'MBI DIRECTORIO'!N398</f>
        <v>174.73958333333334</v>
      </c>
      <c r="O398" s="5">
        <f>+'MBI DIRECTORIO'!O398</f>
        <v>136.71875</v>
      </c>
      <c r="P398" s="5">
        <f>+'MBI DIRECTORIO'!P398</f>
        <v>14.036458333333336</v>
      </c>
      <c r="Q398" s="5">
        <f>+'MBI DIRECTORIO'!Q398</f>
        <v>15.108994173487048</v>
      </c>
      <c r="R398" s="5">
        <f>+'MBI DIRECTORIO'!R398</f>
        <v>0</v>
      </c>
      <c r="S398" s="5">
        <f>+'MBI DIRECTORIO'!S398</f>
        <v>0</v>
      </c>
      <c r="T398" s="5">
        <f>+'MBI DIRECTORIO'!T398</f>
        <v>0</v>
      </c>
      <c r="U398" s="5">
        <f>+'MBI DIRECTORIO'!U398</f>
        <v>0</v>
      </c>
      <c r="V398" s="5">
        <f>+'MBI DIRECTORIO'!V398</f>
        <v>0</v>
      </c>
      <c r="W398" s="5">
        <f>+'MBI DIRECTORIO'!W398</f>
        <v>0</v>
      </c>
      <c r="X398" s="5">
        <f>+'MBI DIRECTORIO'!X398</f>
        <v>0</v>
      </c>
      <c r="Y398" s="5">
        <f>+'MBI DIRECTORIO'!Y398</f>
        <v>360.10818185887115</v>
      </c>
      <c r="Z398" s="5">
        <f>+'MBI DIRECTORIO'!Z398</f>
        <v>19.504396018717379</v>
      </c>
      <c r="AA398" s="5">
        <f>+'MBI DIRECTORIO'!AA398</f>
        <v>0</v>
      </c>
      <c r="AB398" s="5" t="str">
        <f>+'MBI DIRECTORIO'!AG398</f>
        <v>Pieroth Japan K.K.</v>
      </c>
      <c r="AD398" t="str">
        <f t="shared" si="8"/>
        <v>INSERT INTO TABLA_PRESUPUESTO_COMERCIAL VALUES ('VSR','80099-C','14005051-21',2022,'Marzo',112.5,'USD',4387.5,1983.536942,0,225,59.920875,0,174.739583,136.71875,14.036458,15.108994,0,0,0,0,0,0,0,360.108182,19.504396,0);</v>
      </c>
    </row>
    <row r="399" spans="1:30" x14ac:dyDescent="0.2">
      <c r="A399" t="str">
        <f>+'MBI DIRECTORIO'!A399</f>
        <v>VSR</v>
      </c>
      <c r="B399" t="str">
        <f>+'MBI DIRECTORIO'!B399</f>
        <v>80099-C</v>
      </c>
      <c r="C399" t="str">
        <f>+'MBI DIRECTORIO'!C399</f>
        <v>14005055-21</v>
      </c>
      <c r="D399">
        <f>+'MBI DIRECTORIO'!D399</f>
        <v>2022</v>
      </c>
      <c r="E399" t="str">
        <f>+'MBI DIRECTORIO'!E399</f>
        <v>Marzo</v>
      </c>
      <c r="F399" s="5">
        <f>+'MBI DIRECTORIO'!F399</f>
        <v>22.5</v>
      </c>
      <c r="G399" t="str">
        <f>+'MBI DIRECTORIO'!G399</f>
        <v>USD</v>
      </c>
      <c r="H399" s="5">
        <f>+'MBI DIRECTORIO'!H399</f>
        <v>877.5</v>
      </c>
      <c r="I399" s="5">
        <f>+'MBI DIRECTORIO'!I399</f>
        <v>375.98063817426026</v>
      </c>
      <c r="J399" s="5">
        <f>+'MBI DIRECTORIO'!J399</f>
        <v>0</v>
      </c>
      <c r="K399" s="5">
        <f>+'MBI DIRECTORIO'!K399</f>
        <v>45</v>
      </c>
      <c r="L399" s="5">
        <f>+'MBI DIRECTORIO'!L399</f>
        <v>11.984175092388494</v>
      </c>
      <c r="M399" s="5">
        <f>+'MBI DIRECTORIO'!M399</f>
        <v>0</v>
      </c>
      <c r="N399" s="5">
        <f>+'MBI DIRECTORIO'!N399</f>
        <v>34.947916666666664</v>
      </c>
      <c r="O399" s="5">
        <f>+'MBI DIRECTORIO'!O399</f>
        <v>27.34375</v>
      </c>
      <c r="P399" s="5">
        <f>+'MBI DIRECTORIO'!P399</f>
        <v>2.807291666666667</v>
      </c>
      <c r="Q399" s="5">
        <f>+'MBI DIRECTORIO'!Q399</f>
        <v>3.0217988346974098</v>
      </c>
      <c r="R399" s="5">
        <f>+'MBI DIRECTORIO'!R399</f>
        <v>0</v>
      </c>
      <c r="S399" s="5">
        <f>+'MBI DIRECTORIO'!S399</f>
        <v>0</v>
      </c>
      <c r="T399" s="5">
        <f>+'MBI DIRECTORIO'!T399</f>
        <v>0</v>
      </c>
      <c r="U399" s="5">
        <f>+'MBI DIRECTORIO'!U399</f>
        <v>0</v>
      </c>
      <c r="V399" s="5">
        <f>+'MBI DIRECTORIO'!V399</f>
        <v>0</v>
      </c>
      <c r="W399" s="5">
        <f>+'MBI DIRECTORIO'!W399</f>
        <v>0</v>
      </c>
      <c r="X399" s="5">
        <f>+'MBI DIRECTORIO'!X399</f>
        <v>0</v>
      </c>
      <c r="Y399" s="5">
        <f>+'MBI DIRECTORIO'!Y399</f>
        <v>72.021636371774207</v>
      </c>
      <c r="Z399" s="5">
        <f>+'MBI DIRECTORIO'!Z399</f>
        <v>3.9008792037434752</v>
      </c>
      <c r="AA399" s="5">
        <f>+'MBI DIRECTORIO'!AA399</f>
        <v>0</v>
      </c>
      <c r="AB399" s="5" t="str">
        <f>+'MBI DIRECTORIO'!AG399</f>
        <v>Pieroth Japan K.K.</v>
      </c>
      <c r="AD399" t="str">
        <f t="shared" si="8"/>
        <v>INSERT INTO TABLA_PRESUPUESTO_COMERCIAL VALUES ('VSR','80099-C','14005055-21',2022,'Marzo',22.5,'USD',877.5,375.980638,0,45,11.984175,0,34.947917,27.34375,2.807292,3.021799,0,0,0,0,0,0,0,72.021636,3.900879,0);</v>
      </c>
    </row>
    <row r="400" spans="1:30" x14ac:dyDescent="0.2">
      <c r="A400" t="str">
        <f>+'MBI DIRECTORIO'!A400</f>
        <v>VSR</v>
      </c>
      <c r="B400" t="str">
        <f>+'MBI DIRECTORIO'!B400</f>
        <v>80099-C</v>
      </c>
      <c r="C400" t="str">
        <f>+'MBI DIRECTORIO'!C400</f>
        <v>14005075-18</v>
      </c>
      <c r="D400">
        <f>+'MBI DIRECTORIO'!D400</f>
        <v>2022</v>
      </c>
      <c r="E400" t="str">
        <f>+'MBI DIRECTORIO'!E400</f>
        <v>Marzo</v>
      </c>
      <c r="F400" s="5">
        <f>+'MBI DIRECTORIO'!F400</f>
        <v>90</v>
      </c>
      <c r="G400" t="str">
        <f>+'MBI DIRECTORIO'!G400</f>
        <v>USD</v>
      </c>
      <c r="H400" s="5">
        <f>+'MBI DIRECTORIO'!H400</f>
        <v>5400</v>
      </c>
      <c r="I400" s="5">
        <f>+'MBI DIRECTORIO'!I400</f>
        <v>2820.7693966728025</v>
      </c>
      <c r="J400" s="5">
        <f>+'MBI DIRECTORIO'!J400</f>
        <v>0</v>
      </c>
      <c r="K400" s="5">
        <f>+'MBI DIRECTORIO'!K400</f>
        <v>180</v>
      </c>
      <c r="L400" s="5">
        <f>+'MBI DIRECTORIO'!L400</f>
        <v>47.936700369553975</v>
      </c>
      <c r="M400" s="5">
        <f>+'MBI DIRECTORIO'!M400</f>
        <v>0</v>
      </c>
      <c r="N400" s="5">
        <f>+'MBI DIRECTORIO'!N400</f>
        <v>139.79166666666666</v>
      </c>
      <c r="O400" s="5">
        <f>+'MBI DIRECTORIO'!O400</f>
        <v>109.375</v>
      </c>
      <c r="P400" s="5">
        <f>+'MBI DIRECTORIO'!P400</f>
        <v>11.229166666666668</v>
      </c>
      <c r="Q400" s="5">
        <f>+'MBI DIRECTORIO'!Q400</f>
        <v>18.595685136599442</v>
      </c>
      <c r="R400" s="5">
        <f>+'MBI DIRECTORIO'!R400</f>
        <v>0</v>
      </c>
      <c r="S400" s="5">
        <f>+'MBI DIRECTORIO'!S400</f>
        <v>0</v>
      </c>
      <c r="T400" s="5">
        <f>+'MBI DIRECTORIO'!T400</f>
        <v>0</v>
      </c>
      <c r="U400" s="5">
        <f>+'MBI DIRECTORIO'!U400</f>
        <v>0</v>
      </c>
      <c r="V400" s="5">
        <f>+'MBI DIRECTORIO'!V400</f>
        <v>0</v>
      </c>
      <c r="W400" s="5">
        <f>+'MBI DIRECTORIO'!W400</f>
        <v>0</v>
      </c>
      <c r="X400" s="5">
        <f>+'MBI DIRECTORIO'!X400</f>
        <v>0</v>
      </c>
      <c r="Y400" s="5">
        <f>+'MBI DIRECTORIO'!Y400</f>
        <v>294.59503528490666</v>
      </c>
      <c r="Z400" s="5">
        <f>+'MBI DIRECTORIO'!Z400</f>
        <v>15.603516814973901</v>
      </c>
      <c r="AA400" s="5">
        <f>+'MBI DIRECTORIO'!AA400</f>
        <v>0</v>
      </c>
      <c r="AB400" s="5" t="str">
        <f>+'MBI DIRECTORIO'!AG400</f>
        <v>Pieroth Japan K.K.</v>
      </c>
      <c r="AD400" t="str">
        <f t="shared" si="8"/>
        <v>INSERT INTO TABLA_PRESUPUESTO_COMERCIAL VALUES ('VSR','80099-C','14005075-18',2022,'Marzo',90,'USD',5400,2820.769397,0,180,47.9367,0,139.791667,109.375,11.229167,18.595685,0,0,0,0,0,0,0,294.595035,15.603517,0);</v>
      </c>
    </row>
    <row r="401" spans="1:30" x14ac:dyDescent="0.2">
      <c r="A401" t="str">
        <f>+'MBI DIRECTORIO'!A401</f>
        <v>VSR</v>
      </c>
      <c r="B401" t="str">
        <f>+'MBI DIRECTORIO'!B401</f>
        <v>80138-C</v>
      </c>
      <c r="C401" t="str">
        <f>+'MBI DIRECTORIO'!C401</f>
        <v>14005035-18</v>
      </c>
      <c r="D401">
        <f>+'MBI DIRECTORIO'!D401</f>
        <v>2022</v>
      </c>
      <c r="E401" t="str">
        <f>+'MBI DIRECTORIO'!E401</f>
        <v>Marzo</v>
      </c>
      <c r="F401" s="5">
        <f>+'MBI DIRECTORIO'!F401</f>
        <v>45</v>
      </c>
      <c r="G401" t="str">
        <f>+'MBI DIRECTORIO'!G401</f>
        <v>USD</v>
      </c>
      <c r="H401" s="5">
        <f>+'MBI DIRECTORIO'!H401</f>
        <v>9720</v>
      </c>
      <c r="I401" s="5">
        <f>+'MBI DIRECTORIO'!I401</f>
        <v>2889.1869583059006</v>
      </c>
      <c r="J401" s="5">
        <f>+'MBI DIRECTORIO'!J401</f>
        <v>0</v>
      </c>
      <c r="K401" s="5">
        <f>+'MBI DIRECTORIO'!K401</f>
        <v>495</v>
      </c>
      <c r="L401" s="5">
        <f>+'MBI DIRECTORIO'!L401</f>
        <v>23.968350184776988</v>
      </c>
      <c r="M401" s="5">
        <f>+'MBI DIRECTORIO'!M401</f>
        <v>0</v>
      </c>
      <c r="N401" s="5">
        <f>+'MBI DIRECTORIO'!N401</f>
        <v>27.895712812875882</v>
      </c>
      <c r="O401" s="5">
        <f>+'MBI DIRECTORIO'!O401</f>
        <v>38.930494300933617</v>
      </c>
      <c r="P401" s="5">
        <f>+'MBI DIRECTORIO'!P401</f>
        <v>2.4119007388739333</v>
      </c>
      <c r="Q401" s="5">
        <f>+'MBI DIRECTORIO'!Q401</f>
        <v>33.472233245878996</v>
      </c>
      <c r="R401" s="5">
        <f>+'MBI DIRECTORIO'!R401</f>
        <v>0</v>
      </c>
      <c r="S401" s="5">
        <f>+'MBI DIRECTORIO'!S401</f>
        <v>0</v>
      </c>
      <c r="T401" s="5">
        <f>+'MBI DIRECTORIO'!T401</f>
        <v>0</v>
      </c>
      <c r="U401" s="5">
        <f>+'MBI DIRECTORIO'!U401</f>
        <v>0</v>
      </c>
      <c r="V401" s="5">
        <f>+'MBI DIRECTORIO'!V401</f>
        <v>0</v>
      </c>
      <c r="W401" s="5">
        <f>+'MBI DIRECTORIO'!W401</f>
        <v>0</v>
      </c>
      <c r="X401" s="5">
        <f>+'MBI DIRECTORIO'!X401</f>
        <v>0</v>
      </c>
      <c r="Y401" s="5">
        <f>+'MBI DIRECTORIO'!Y401</f>
        <v>110.51209950604938</v>
      </c>
      <c r="Z401" s="5">
        <f>+'MBI DIRECTORIO'!Z401</f>
        <v>7.8017584074869504</v>
      </c>
      <c r="AA401" s="5">
        <f>+'MBI DIRECTORIO'!AA401</f>
        <v>0</v>
      </c>
      <c r="AB401" s="5" t="str">
        <f>+'MBI DIRECTORIO'!AG401</f>
        <v>ALLIED YOUNG FORTUNE BRANDS CO., LTD.</v>
      </c>
      <c r="AD401" t="str">
        <f t="shared" si="8"/>
        <v>INSERT INTO TABLA_PRESUPUESTO_COMERCIAL VALUES ('VSR','80138-C','14005035-18',2022,'Marzo',45,'USD',9720,2889.186958,0,495,23.96835,0,27.895713,38.930494,2.411901,33.472233,0,0,0,0,0,0,0,110.5121,7.801758,0);</v>
      </c>
    </row>
    <row r="402" spans="1:30" x14ac:dyDescent="0.2">
      <c r="A402" t="str">
        <f>+'MBI DIRECTORIO'!A402</f>
        <v>VSR</v>
      </c>
      <c r="B402" t="str">
        <f>+'MBI DIRECTORIO'!B402</f>
        <v>80138-C</v>
      </c>
      <c r="C402" t="str">
        <f>+'MBI DIRECTORIO'!C402</f>
        <v>14005036-18</v>
      </c>
      <c r="D402">
        <f>+'MBI DIRECTORIO'!D402</f>
        <v>2022</v>
      </c>
      <c r="E402" t="str">
        <f>+'MBI DIRECTORIO'!E402</f>
        <v>Marzo</v>
      </c>
      <c r="F402" s="5">
        <f>+'MBI DIRECTORIO'!F402</f>
        <v>90</v>
      </c>
      <c r="G402" t="str">
        <f>+'MBI DIRECTORIO'!G402</f>
        <v>USD</v>
      </c>
      <c r="H402" s="5">
        <f>+'MBI DIRECTORIO'!H402</f>
        <v>14580</v>
      </c>
      <c r="I402" s="5">
        <f>+'MBI DIRECTORIO'!I402</f>
        <v>7058.6847427246748</v>
      </c>
      <c r="J402" s="5">
        <f>+'MBI DIRECTORIO'!J402</f>
        <v>0</v>
      </c>
      <c r="K402" s="5">
        <f>+'MBI DIRECTORIO'!K402</f>
        <v>720</v>
      </c>
      <c r="L402" s="5">
        <f>+'MBI DIRECTORIO'!L402</f>
        <v>47.936700369553975</v>
      </c>
      <c r="M402" s="5">
        <f>+'MBI DIRECTORIO'!M402</f>
        <v>0</v>
      </c>
      <c r="N402" s="5">
        <f>+'MBI DIRECTORIO'!N402</f>
        <v>55.791425625751764</v>
      </c>
      <c r="O402" s="5">
        <f>+'MBI DIRECTORIO'!O402</f>
        <v>77.860988601867234</v>
      </c>
      <c r="P402" s="5">
        <f>+'MBI DIRECTORIO'!P402</f>
        <v>4.8238014777478666</v>
      </c>
      <c r="Q402" s="5">
        <f>+'MBI DIRECTORIO'!Q402</f>
        <v>50.208349868818502</v>
      </c>
      <c r="R402" s="5">
        <f>+'MBI DIRECTORIO'!R402</f>
        <v>0</v>
      </c>
      <c r="S402" s="5">
        <f>+'MBI DIRECTORIO'!S402</f>
        <v>0</v>
      </c>
      <c r="T402" s="5">
        <f>+'MBI DIRECTORIO'!T402</f>
        <v>0</v>
      </c>
      <c r="U402" s="5">
        <f>+'MBI DIRECTORIO'!U402</f>
        <v>0</v>
      </c>
      <c r="V402" s="5">
        <f>+'MBI DIRECTORIO'!V402</f>
        <v>0</v>
      </c>
      <c r="W402" s="5">
        <f>+'MBI DIRECTORIO'!W402</f>
        <v>0</v>
      </c>
      <c r="X402" s="5">
        <f>+'MBI DIRECTORIO'!X402</f>
        <v>0</v>
      </c>
      <c r="Y402" s="5">
        <f>+'MBI DIRECTORIO'!Y402</f>
        <v>204.28808238915929</v>
      </c>
      <c r="Z402" s="5">
        <f>+'MBI DIRECTORIO'!Z402</f>
        <v>15.603516814973901</v>
      </c>
      <c r="AA402" s="5">
        <f>+'MBI DIRECTORIO'!AA402</f>
        <v>0</v>
      </c>
      <c r="AB402" s="5" t="str">
        <f>+'MBI DIRECTORIO'!AG402</f>
        <v>ALLIED YOUNG FORTUNE BRANDS CO., LTD.</v>
      </c>
      <c r="AD402" t="str">
        <f t="shared" si="8"/>
        <v>INSERT INTO TABLA_PRESUPUESTO_COMERCIAL VALUES ('VSR','80138-C','14005036-18',2022,'Marzo',90,'USD',14580,7058.684743,0,720,47.9367,0,55.791426,77.860989,4.823801,50.20835,0,0,0,0,0,0,0,204.288082,15.603517,0);</v>
      </c>
    </row>
    <row r="403" spans="1:30" x14ac:dyDescent="0.2">
      <c r="A403" t="str">
        <f>+'MBI DIRECTORIO'!A403</f>
        <v>VSR</v>
      </c>
      <c r="B403" t="str">
        <f>+'MBI DIRECTORIO'!B403</f>
        <v>80138-C</v>
      </c>
      <c r="C403" t="str">
        <f>+'MBI DIRECTORIO'!C403</f>
        <v>14004232-17</v>
      </c>
      <c r="D403">
        <f>+'MBI DIRECTORIO'!D403</f>
        <v>2022</v>
      </c>
      <c r="E403" t="str">
        <f>+'MBI DIRECTORIO'!E403</f>
        <v>Marzo</v>
      </c>
      <c r="F403" s="5">
        <f>+'MBI DIRECTORIO'!F403</f>
        <v>90</v>
      </c>
      <c r="G403" t="str">
        <f>+'MBI DIRECTORIO'!G403</f>
        <v>USD</v>
      </c>
      <c r="H403" s="5">
        <f>+'MBI DIRECTORIO'!H403</f>
        <v>3780</v>
      </c>
      <c r="I403" s="5">
        <f>+'MBI DIRECTORIO'!I403</f>
        <v>1834.8000138809693</v>
      </c>
      <c r="J403" s="5">
        <f>+'MBI DIRECTORIO'!J403</f>
        <v>0</v>
      </c>
      <c r="K403" s="5">
        <f>+'MBI DIRECTORIO'!K403</f>
        <v>720</v>
      </c>
      <c r="L403" s="5">
        <f>+'MBI DIRECTORIO'!L403</f>
        <v>47.936700369553975</v>
      </c>
      <c r="M403" s="5">
        <f>+'MBI DIRECTORIO'!M403</f>
        <v>0</v>
      </c>
      <c r="N403" s="5">
        <f>+'MBI DIRECTORIO'!N403</f>
        <v>55.791425625751764</v>
      </c>
      <c r="O403" s="5">
        <f>+'MBI DIRECTORIO'!O403</f>
        <v>77.860988601867234</v>
      </c>
      <c r="P403" s="5">
        <f>+'MBI DIRECTORIO'!P403</f>
        <v>4.8238014777478666</v>
      </c>
      <c r="Q403" s="5">
        <f>+'MBI DIRECTORIO'!Q403</f>
        <v>13.016979595619611</v>
      </c>
      <c r="R403" s="5">
        <f>+'MBI DIRECTORIO'!R403</f>
        <v>0</v>
      </c>
      <c r="S403" s="5">
        <f>+'MBI DIRECTORIO'!S403</f>
        <v>0</v>
      </c>
      <c r="T403" s="5">
        <f>+'MBI DIRECTORIO'!T403</f>
        <v>0</v>
      </c>
      <c r="U403" s="5">
        <f>+'MBI DIRECTORIO'!U403</f>
        <v>0</v>
      </c>
      <c r="V403" s="5">
        <f>+'MBI DIRECTORIO'!V403</f>
        <v>0</v>
      </c>
      <c r="W403" s="5">
        <f>+'MBI DIRECTORIO'!W403</f>
        <v>0</v>
      </c>
      <c r="X403" s="5">
        <f>+'MBI DIRECTORIO'!X403</f>
        <v>0</v>
      </c>
      <c r="Y403" s="5">
        <f>+'MBI DIRECTORIO'!Y403</f>
        <v>167.09671211596037</v>
      </c>
      <c r="Z403" s="5">
        <f>+'MBI DIRECTORIO'!Z403</f>
        <v>15.603516814973901</v>
      </c>
      <c r="AA403" s="5">
        <f>+'MBI DIRECTORIO'!AA403</f>
        <v>0</v>
      </c>
      <c r="AB403" s="5" t="str">
        <f>+'MBI DIRECTORIO'!AG403</f>
        <v>ALLIED YOUNG FORTUNE BRANDS CO., LTD.</v>
      </c>
      <c r="AD403" t="str">
        <f t="shared" si="8"/>
        <v>INSERT INTO TABLA_PRESUPUESTO_COMERCIAL VALUES ('VSR','80138-C','14004232-17',2022,'Marzo',90,'USD',3780,1834.800014,0,720,47.9367,0,55.791426,77.860989,4.823801,13.01698,0,0,0,0,0,0,0,167.096712,15.603517,0);</v>
      </c>
    </row>
    <row r="404" spans="1:30" x14ac:dyDescent="0.2">
      <c r="A404" t="str">
        <f>+'MBI DIRECTORIO'!A404</f>
        <v>VSR</v>
      </c>
      <c r="B404" t="str">
        <f>+'MBI DIRECTORIO'!B404</f>
        <v>80138-C</v>
      </c>
      <c r="C404" t="str">
        <f>+'MBI DIRECTORIO'!C404</f>
        <v>14004233-21</v>
      </c>
      <c r="D404">
        <f>+'MBI DIRECTORIO'!D404</f>
        <v>2022</v>
      </c>
      <c r="E404" t="str">
        <f>+'MBI DIRECTORIO'!E404</f>
        <v>Marzo</v>
      </c>
      <c r="F404" s="5">
        <f>+'MBI DIRECTORIO'!F404</f>
        <v>540</v>
      </c>
      <c r="G404" t="str">
        <f>+'MBI DIRECTORIO'!G404</f>
        <v>USD</v>
      </c>
      <c r="H404" s="5">
        <f>+'MBI DIRECTORIO'!H404</f>
        <v>16200</v>
      </c>
      <c r="I404" s="5">
        <f>+'MBI DIRECTORIO'!I404</f>
        <v>8506.4532059324283</v>
      </c>
      <c r="J404" s="5">
        <f>+'MBI DIRECTORIO'!J404</f>
        <v>0</v>
      </c>
      <c r="K404" s="5">
        <f>+'MBI DIRECTORIO'!K404</f>
        <v>1080</v>
      </c>
      <c r="L404" s="5">
        <f>+'MBI DIRECTORIO'!L404</f>
        <v>287.62020221732382</v>
      </c>
      <c r="M404" s="5">
        <f>+'MBI DIRECTORIO'!M404</f>
        <v>0</v>
      </c>
      <c r="N404" s="5">
        <f>+'MBI DIRECTORIO'!N404</f>
        <v>334.74855375451057</v>
      </c>
      <c r="O404" s="5">
        <f>+'MBI DIRECTORIO'!O404</f>
        <v>467.1659316112034</v>
      </c>
      <c r="P404" s="5">
        <f>+'MBI DIRECTORIO'!P404</f>
        <v>28.942808866487201</v>
      </c>
      <c r="Q404" s="5">
        <f>+'MBI DIRECTORIO'!Q404</f>
        <v>55.787055409798334</v>
      </c>
      <c r="R404" s="5">
        <f>+'MBI DIRECTORIO'!R404</f>
        <v>0</v>
      </c>
      <c r="S404" s="5">
        <f>+'MBI DIRECTORIO'!S404</f>
        <v>0</v>
      </c>
      <c r="T404" s="5">
        <f>+'MBI DIRECTORIO'!T404</f>
        <v>0</v>
      </c>
      <c r="U404" s="5">
        <f>+'MBI DIRECTORIO'!U404</f>
        <v>0</v>
      </c>
      <c r="V404" s="5">
        <f>+'MBI DIRECTORIO'!V404</f>
        <v>0</v>
      </c>
      <c r="W404" s="5">
        <f>+'MBI DIRECTORIO'!W404</f>
        <v>0</v>
      </c>
      <c r="X404" s="5">
        <f>+'MBI DIRECTORIO'!X404</f>
        <v>0</v>
      </c>
      <c r="Y404" s="5">
        <f>+'MBI DIRECTORIO'!Y404</f>
        <v>980.26545053184293</v>
      </c>
      <c r="Z404" s="5">
        <f>+'MBI DIRECTORIO'!Z404</f>
        <v>93.621100889843405</v>
      </c>
      <c r="AA404" s="5">
        <f>+'MBI DIRECTORIO'!AA404</f>
        <v>0</v>
      </c>
      <c r="AB404" s="5" t="str">
        <f>+'MBI DIRECTORIO'!AG404</f>
        <v>ALLIED YOUNG FORTUNE BRANDS CO., LTD.</v>
      </c>
      <c r="AD404" t="str">
        <f t="shared" si="8"/>
        <v>INSERT INTO TABLA_PRESUPUESTO_COMERCIAL VALUES ('VSR','80138-C','14004233-21',2022,'Marzo',540,'USD',16200,8506.453206,0,1080,287.620202,0,334.748554,467.165932,28.942809,55.787055,0,0,0,0,0,0,0,980.265451,93.621101,0);</v>
      </c>
    </row>
    <row r="405" spans="1:30" x14ac:dyDescent="0.2">
      <c r="A405" t="str">
        <f>+'MBI DIRECTORIO'!A405</f>
        <v>VSR</v>
      </c>
      <c r="B405" t="str">
        <f>+'MBI DIRECTORIO'!B405</f>
        <v>80138-C</v>
      </c>
      <c r="C405" t="str">
        <f>+'MBI DIRECTORIO'!C405</f>
        <v>14004230-21</v>
      </c>
      <c r="D405">
        <f>+'MBI DIRECTORIO'!D405</f>
        <v>2022</v>
      </c>
      <c r="E405" t="str">
        <f>+'MBI DIRECTORIO'!E405</f>
        <v>Marzo</v>
      </c>
      <c r="F405" s="5">
        <f>+'MBI DIRECTORIO'!F405</f>
        <v>270</v>
      </c>
      <c r="G405" t="str">
        <f>+'MBI DIRECTORIO'!G405</f>
        <v>USD</v>
      </c>
      <c r="H405" s="5">
        <f>+'MBI DIRECTORIO'!H405</f>
        <v>8100</v>
      </c>
      <c r="I405" s="5">
        <f>+'MBI DIRECTORIO'!I405</f>
        <v>3868.5210309687113</v>
      </c>
      <c r="J405" s="5">
        <f>+'MBI DIRECTORIO'!J405</f>
        <v>0</v>
      </c>
      <c r="K405" s="5">
        <f>+'MBI DIRECTORIO'!K405</f>
        <v>0</v>
      </c>
      <c r="L405" s="5">
        <f>+'MBI DIRECTORIO'!L405</f>
        <v>143.81010110866191</v>
      </c>
      <c r="M405" s="5">
        <f>+'MBI DIRECTORIO'!M405</f>
        <v>0</v>
      </c>
      <c r="N405" s="5">
        <f>+'MBI DIRECTORIO'!N405</f>
        <v>167.37427687725528</v>
      </c>
      <c r="O405" s="5">
        <f>+'MBI DIRECTORIO'!O405</f>
        <v>233.5829658056017</v>
      </c>
      <c r="P405" s="5">
        <f>+'MBI DIRECTORIO'!P405</f>
        <v>14.471404433243601</v>
      </c>
      <c r="Q405" s="5">
        <f>+'MBI DIRECTORIO'!Q405</f>
        <v>27.893527704899167</v>
      </c>
      <c r="R405" s="5">
        <f>+'MBI DIRECTORIO'!R405</f>
        <v>0</v>
      </c>
      <c r="S405" s="5">
        <f>+'MBI DIRECTORIO'!S405</f>
        <v>0</v>
      </c>
      <c r="T405" s="5">
        <f>+'MBI DIRECTORIO'!T405</f>
        <v>0</v>
      </c>
      <c r="U405" s="5">
        <f>+'MBI DIRECTORIO'!U405</f>
        <v>0</v>
      </c>
      <c r="V405" s="5">
        <f>+'MBI DIRECTORIO'!V405</f>
        <v>0</v>
      </c>
      <c r="W405" s="5">
        <f>+'MBI DIRECTORIO'!W405</f>
        <v>0</v>
      </c>
      <c r="X405" s="5">
        <f>+'MBI DIRECTORIO'!X405</f>
        <v>0</v>
      </c>
      <c r="Y405" s="5">
        <f>+'MBI DIRECTORIO'!Y405</f>
        <v>490.13272526592147</v>
      </c>
      <c r="Z405" s="5">
        <f>+'MBI DIRECTORIO'!Z405</f>
        <v>46.810550444921702</v>
      </c>
      <c r="AA405" s="5">
        <f>+'MBI DIRECTORIO'!AA405</f>
        <v>0</v>
      </c>
      <c r="AB405" s="5" t="str">
        <f>+'MBI DIRECTORIO'!AG405</f>
        <v>ALLIED YOUNG FORTUNE BRANDS CO., LTD.</v>
      </c>
      <c r="AD405" t="str">
        <f t="shared" si="8"/>
        <v>INSERT INTO TABLA_PRESUPUESTO_COMERCIAL VALUES ('VSR','80138-C','14004230-21',2022,'Marzo',270,'USD',8100,3868.521031,0,0,143.810101,0,167.374277,233.582966,14.471404,27.893528,0,0,0,0,0,0,0,490.132725,46.81055,0);</v>
      </c>
    </row>
    <row r="406" spans="1:30" x14ac:dyDescent="0.2">
      <c r="A406" t="str">
        <f>+'MBI DIRECTORIO'!A406</f>
        <v>VSR</v>
      </c>
      <c r="B406" t="str">
        <f>+'MBI DIRECTORIO'!B406</f>
        <v>80140-C</v>
      </c>
      <c r="C406" t="str">
        <f>+'MBI DIRECTORIO'!C406</f>
        <v>14005080-18</v>
      </c>
      <c r="D406">
        <f>+'MBI DIRECTORIO'!D406</f>
        <v>2022</v>
      </c>
      <c r="E406" t="str">
        <f>+'MBI DIRECTORIO'!E406</f>
        <v>Marzo</v>
      </c>
      <c r="F406" s="5">
        <f>+'MBI DIRECTORIO'!F406</f>
        <v>9</v>
      </c>
      <c r="G406" t="str">
        <f>+'MBI DIRECTORIO'!G406</f>
        <v>USD</v>
      </c>
      <c r="H406" s="5">
        <f>+'MBI DIRECTORIO'!H406</f>
        <v>972</v>
      </c>
      <c r="I406" s="5">
        <f>+'MBI DIRECTORIO'!I406</f>
        <v>453.19371040923772</v>
      </c>
      <c r="J406" s="5">
        <f>+'MBI DIRECTORIO'!J406</f>
        <v>0</v>
      </c>
      <c r="K406" s="5">
        <f>+'MBI DIRECTORIO'!K406</f>
        <v>0</v>
      </c>
      <c r="L406" s="5">
        <f>+'MBI DIRECTORIO'!L406</f>
        <v>4.7936700369553975</v>
      </c>
      <c r="M406" s="5">
        <f>+'MBI DIRECTORIO'!M406</f>
        <v>0</v>
      </c>
      <c r="N406" s="5">
        <f>+'MBI DIRECTORIO'!N406</f>
        <v>1.9469696969696972</v>
      </c>
      <c r="O406" s="5">
        <f>+'MBI DIRECTORIO'!O406</f>
        <v>3.9772727272727271</v>
      </c>
      <c r="P406" s="5">
        <f>+'MBI DIRECTORIO'!P406</f>
        <v>0.40833333333333344</v>
      </c>
      <c r="Q406" s="5">
        <f>+'MBI DIRECTORIO'!Q406</f>
        <v>3.3472233245878997</v>
      </c>
      <c r="R406" s="5">
        <f>+'MBI DIRECTORIO'!R406</f>
        <v>0</v>
      </c>
      <c r="S406" s="5">
        <f>+'MBI DIRECTORIO'!S406</f>
        <v>0</v>
      </c>
      <c r="T406" s="5">
        <f>+'MBI DIRECTORIO'!T406</f>
        <v>0</v>
      </c>
      <c r="U406" s="5">
        <f>+'MBI DIRECTORIO'!U406</f>
        <v>0</v>
      </c>
      <c r="V406" s="5">
        <f>+'MBI DIRECTORIO'!V406</f>
        <v>0</v>
      </c>
      <c r="W406" s="5">
        <f>+'MBI DIRECTORIO'!W406</f>
        <v>0</v>
      </c>
      <c r="X406" s="5">
        <f>+'MBI DIRECTORIO'!X406</f>
        <v>0</v>
      </c>
      <c r="Y406" s="5">
        <f>+'MBI DIRECTORIO'!Y406</f>
        <v>11.240150763661047</v>
      </c>
      <c r="Z406" s="5">
        <f>+'MBI DIRECTORIO'!Z406</f>
        <v>1.5603516814973901</v>
      </c>
      <c r="AA406" s="5">
        <f>+'MBI DIRECTORIO'!AA406</f>
        <v>0</v>
      </c>
      <c r="AB406" s="5" t="str">
        <f>+'MBI DIRECTORIO'!AG406</f>
        <v>Cripton_Korea</v>
      </c>
      <c r="AD406" t="str">
        <f t="shared" si="8"/>
        <v>INSERT INTO TABLA_PRESUPUESTO_COMERCIAL VALUES ('VSR','80140-C','14005080-18',2022,'Marzo',9,'USD',972,453.19371,0,0,4.79367,0,1.94697,3.977273,0.408333,3.347223,0,0,0,0,0,0,0,11.240151,1.560352,0);</v>
      </c>
    </row>
    <row r="407" spans="1:30" x14ac:dyDescent="0.2">
      <c r="A407" t="str">
        <f>+'MBI DIRECTORIO'!A407</f>
        <v>VSR</v>
      </c>
      <c r="B407" t="str">
        <f>+'MBI DIRECTORIO'!B407</f>
        <v>80140-C</v>
      </c>
      <c r="C407" t="str">
        <f>+'MBI DIRECTORIO'!C407</f>
        <v>14005050-21</v>
      </c>
      <c r="D407">
        <f>+'MBI DIRECTORIO'!D407</f>
        <v>2022</v>
      </c>
      <c r="E407" t="str">
        <f>+'MBI DIRECTORIO'!E407</f>
        <v>Marzo</v>
      </c>
      <c r="F407" s="5">
        <f>+'MBI DIRECTORIO'!F407</f>
        <v>45</v>
      </c>
      <c r="G407" t="str">
        <f>+'MBI DIRECTORIO'!G407</f>
        <v>USD</v>
      </c>
      <c r="H407" s="5">
        <f>+'MBI DIRECTORIO'!H407</f>
        <v>1845</v>
      </c>
      <c r="I407" s="5">
        <f>+'MBI DIRECTORIO'!I407</f>
        <v>730.45597411961012</v>
      </c>
      <c r="J407" s="5">
        <f>+'MBI DIRECTORIO'!J407</f>
        <v>0</v>
      </c>
      <c r="K407" s="5">
        <f>+'MBI DIRECTORIO'!K407</f>
        <v>0</v>
      </c>
      <c r="L407" s="5">
        <f>+'MBI DIRECTORIO'!L407</f>
        <v>23.968350184776988</v>
      </c>
      <c r="M407" s="5">
        <f>+'MBI DIRECTORIO'!M407</f>
        <v>0</v>
      </c>
      <c r="N407" s="5">
        <f>+'MBI DIRECTORIO'!N407</f>
        <v>9.7348484848484844</v>
      </c>
      <c r="O407" s="5">
        <f>+'MBI DIRECTORIO'!O407</f>
        <v>19.886363636363637</v>
      </c>
      <c r="P407" s="5">
        <f>+'MBI DIRECTORIO'!P407</f>
        <v>2.041666666666667</v>
      </c>
      <c r="Q407" s="5">
        <f>+'MBI DIRECTORIO'!Q407</f>
        <v>6.3535257550048101</v>
      </c>
      <c r="R407" s="5">
        <f>+'MBI DIRECTORIO'!R407</f>
        <v>0</v>
      </c>
      <c r="S407" s="5">
        <f>+'MBI DIRECTORIO'!S407</f>
        <v>0</v>
      </c>
      <c r="T407" s="5">
        <f>+'MBI DIRECTORIO'!T407</f>
        <v>0</v>
      </c>
      <c r="U407" s="5">
        <f>+'MBI DIRECTORIO'!U407</f>
        <v>0</v>
      </c>
      <c r="V407" s="5">
        <f>+'MBI DIRECTORIO'!V407</f>
        <v>0</v>
      </c>
      <c r="W407" s="5">
        <f>+'MBI DIRECTORIO'!W407</f>
        <v>0</v>
      </c>
      <c r="X407" s="5">
        <f>+'MBI DIRECTORIO'!X407</f>
        <v>0</v>
      </c>
      <c r="Y407" s="5">
        <f>+'MBI DIRECTORIO'!Y407</f>
        <v>45.818162950370549</v>
      </c>
      <c r="Z407" s="5">
        <f>+'MBI DIRECTORIO'!Z407</f>
        <v>7.8017584074869504</v>
      </c>
      <c r="AA407" s="5">
        <f>+'MBI DIRECTORIO'!AA407</f>
        <v>0</v>
      </c>
      <c r="AB407" s="5" t="str">
        <f>+'MBI DIRECTORIO'!AG407</f>
        <v>Cripton_Korea</v>
      </c>
      <c r="AD407" t="str">
        <f t="shared" si="8"/>
        <v>INSERT INTO TABLA_PRESUPUESTO_COMERCIAL VALUES ('VSR','80140-C','14005050-21',2022,'Marzo',45,'USD',1845,730.455974,0,0,23.96835,0,9.734848,19.886364,2.041667,6.353526,0,0,0,0,0,0,0,45.818163,7.801758,0);</v>
      </c>
    </row>
    <row r="408" spans="1:30" x14ac:dyDescent="0.2">
      <c r="A408" t="str">
        <f>+'MBI DIRECTORIO'!A408</f>
        <v>VSR</v>
      </c>
      <c r="B408" t="str">
        <f>+'MBI DIRECTORIO'!B408</f>
        <v>80140-C</v>
      </c>
      <c r="C408" t="str">
        <f>+'MBI DIRECTORIO'!C408</f>
        <v>14005054-21</v>
      </c>
      <c r="D408">
        <f>+'MBI DIRECTORIO'!D408</f>
        <v>2022</v>
      </c>
      <c r="E408" t="str">
        <f>+'MBI DIRECTORIO'!E408</f>
        <v>Marzo</v>
      </c>
      <c r="F408" s="5">
        <f>+'MBI DIRECTORIO'!F408</f>
        <v>45</v>
      </c>
      <c r="G408" t="str">
        <f>+'MBI DIRECTORIO'!G408</f>
        <v>USD</v>
      </c>
      <c r="H408" s="5">
        <f>+'MBI DIRECTORIO'!H408</f>
        <v>1845</v>
      </c>
      <c r="I408" s="5">
        <f>+'MBI DIRECTORIO'!I408</f>
        <v>608.37368088269307</v>
      </c>
      <c r="J408" s="5">
        <f>+'MBI DIRECTORIO'!J408</f>
        <v>0</v>
      </c>
      <c r="K408" s="5">
        <f>+'MBI DIRECTORIO'!K408</f>
        <v>0</v>
      </c>
      <c r="L408" s="5">
        <f>+'MBI DIRECTORIO'!L408</f>
        <v>23.968350184776988</v>
      </c>
      <c r="M408" s="5">
        <f>+'MBI DIRECTORIO'!M408</f>
        <v>0</v>
      </c>
      <c r="N408" s="5">
        <f>+'MBI DIRECTORIO'!N408</f>
        <v>9.7348484848484844</v>
      </c>
      <c r="O408" s="5">
        <f>+'MBI DIRECTORIO'!O408</f>
        <v>19.886363636363637</v>
      </c>
      <c r="P408" s="5">
        <f>+'MBI DIRECTORIO'!P408</f>
        <v>2.041666666666667</v>
      </c>
      <c r="Q408" s="5">
        <f>+'MBI DIRECTORIO'!Q408</f>
        <v>6.3535257550048101</v>
      </c>
      <c r="R408" s="5">
        <f>+'MBI DIRECTORIO'!R408</f>
        <v>0</v>
      </c>
      <c r="S408" s="5">
        <f>+'MBI DIRECTORIO'!S408</f>
        <v>0</v>
      </c>
      <c r="T408" s="5">
        <f>+'MBI DIRECTORIO'!T408</f>
        <v>0</v>
      </c>
      <c r="U408" s="5">
        <f>+'MBI DIRECTORIO'!U408</f>
        <v>0</v>
      </c>
      <c r="V408" s="5">
        <f>+'MBI DIRECTORIO'!V408</f>
        <v>0</v>
      </c>
      <c r="W408" s="5">
        <f>+'MBI DIRECTORIO'!W408</f>
        <v>0</v>
      </c>
      <c r="X408" s="5">
        <f>+'MBI DIRECTORIO'!X408</f>
        <v>0</v>
      </c>
      <c r="Y408" s="5">
        <f>+'MBI DIRECTORIO'!Y408</f>
        <v>45.818162950370549</v>
      </c>
      <c r="Z408" s="5">
        <f>+'MBI DIRECTORIO'!Z408</f>
        <v>7.8017584074869504</v>
      </c>
      <c r="AA408" s="5">
        <f>+'MBI DIRECTORIO'!AA408</f>
        <v>0</v>
      </c>
      <c r="AB408" s="5" t="str">
        <f>+'MBI DIRECTORIO'!AG408</f>
        <v>Cripton_Korea</v>
      </c>
      <c r="AD408" t="str">
        <f t="shared" si="8"/>
        <v>INSERT INTO TABLA_PRESUPUESTO_COMERCIAL VALUES ('VSR','80140-C','14005054-21',2022,'Marzo',45,'USD',1845,608.373681,0,0,23.96835,0,9.734848,19.886364,2.041667,6.353526,0,0,0,0,0,0,0,45.818163,7.801758,0);</v>
      </c>
    </row>
    <row r="409" spans="1:30" x14ac:dyDescent="0.2">
      <c r="A409" t="str">
        <f>+'MBI DIRECTORIO'!A409</f>
        <v>VSR</v>
      </c>
      <c r="B409" t="str">
        <f>+'MBI DIRECTORIO'!B409</f>
        <v>80140-C</v>
      </c>
      <c r="C409" t="str">
        <f>+'MBI DIRECTORIO'!C409</f>
        <v>14005075-18</v>
      </c>
      <c r="D409">
        <f>+'MBI DIRECTORIO'!D409</f>
        <v>2022</v>
      </c>
      <c r="E409" t="str">
        <f>+'MBI DIRECTORIO'!E409</f>
        <v>Marzo</v>
      </c>
      <c r="F409" s="5">
        <f>+'MBI DIRECTORIO'!F409</f>
        <v>45</v>
      </c>
      <c r="G409" t="str">
        <f>+'MBI DIRECTORIO'!G409</f>
        <v>USD</v>
      </c>
      <c r="H409" s="5">
        <f>+'MBI DIRECTORIO'!H409</f>
        <v>2745</v>
      </c>
      <c r="I409" s="5">
        <f>+'MBI DIRECTORIO'!I409</f>
        <v>1410.3846983364012</v>
      </c>
      <c r="J409" s="5">
        <f>+'MBI DIRECTORIO'!J409</f>
        <v>0</v>
      </c>
      <c r="K409" s="5">
        <f>+'MBI DIRECTORIO'!K409</f>
        <v>0</v>
      </c>
      <c r="L409" s="5">
        <f>+'MBI DIRECTORIO'!L409</f>
        <v>23.968350184776988</v>
      </c>
      <c r="M409" s="5">
        <f>+'MBI DIRECTORIO'!M409</f>
        <v>0</v>
      </c>
      <c r="N409" s="5">
        <f>+'MBI DIRECTORIO'!N409</f>
        <v>9.7348484848484844</v>
      </c>
      <c r="O409" s="5">
        <f>+'MBI DIRECTORIO'!O409</f>
        <v>19.886363636363637</v>
      </c>
      <c r="P409" s="5">
        <f>+'MBI DIRECTORIO'!P409</f>
        <v>2.041666666666667</v>
      </c>
      <c r="Q409" s="5">
        <f>+'MBI DIRECTORIO'!Q409</f>
        <v>9.4528066111047178</v>
      </c>
      <c r="R409" s="5">
        <f>+'MBI DIRECTORIO'!R409</f>
        <v>0</v>
      </c>
      <c r="S409" s="5">
        <f>+'MBI DIRECTORIO'!S409</f>
        <v>0</v>
      </c>
      <c r="T409" s="5">
        <f>+'MBI DIRECTORIO'!T409</f>
        <v>0</v>
      </c>
      <c r="U409" s="5">
        <f>+'MBI DIRECTORIO'!U409</f>
        <v>0</v>
      </c>
      <c r="V409" s="5">
        <f>+'MBI DIRECTORIO'!V409</f>
        <v>0</v>
      </c>
      <c r="W409" s="5">
        <f>+'MBI DIRECTORIO'!W409</f>
        <v>0</v>
      </c>
      <c r="X409" s="5">
        <f>+'MBI DIRECTORIO'!X409</f>
        <v>0</v>
      </c>
      <c r="Y409" s="5">
        <f>+'MBI DIRECTORIO'!Y409</f>
        <v>48.917443806470459</v>
      </c>
      <c r="Z409" s="5">
        <f>+'MBI DIRECTORIO'!Z409</f>
        <v>7.8017584074869504</v>
      </c>
      <c r="AA409" s="5">
        <f>+'MBI DIRECTORIO'!AA409</f>
        <v>0</v>
      </c>
      <c r="AB409" s="5" t="str">
        <f>+'MBI DIRECTORIO'!AG409</f>
        <v>Cripton_Korea</v>
      </c>
      <c r="AD409" t="str">
        <f t="shared" si="8"/>
        <v>INSERT INTO TABLA_PRESUPUESTO_COMERCIAL VALUES ('VSR','80140-C','14005075-18',2022,'Marzo',45,'USD',2745,1410.384698,0,0,23.96835,0,9.734848,19.886364,2.041667,9.452807,0,0,0,0,0,0,0,48.917444,7.801758,0);</v>
      </c>
    </row>
    <row r="410" spans="1:30" x14ac:dyDescent="0.2">
      <c r="A410" t="str">
        <f>+'MBI DIRECTORIO'!A410</f>
        <v>VSR</v>
      </c>
      <c r="B410" t="str">
        <f>+'MBI DIRECTORIO'!B410</f>
        <v>80140-C</v>
      </c>
      <c r="C410" t="str">
        <f>+'MBI DIRECTORIO'!C410</f>
        <v>14005077-18</v>
      </c>
      <c r="D410">
        <f>+'MBI DIRECTORIO'!D410</f>
        <v>2022</v>
      </c>
      <c r="E410" t="str">
        <f>+'MBI DIRECTORIO'!E410</f>
        <v>Marzo</v>
      </c>
      <c r="F410" s="5">
        <f>+'MBI DIRECTORIO'!F410</f>
        <v>9</v>
      </c>
      <c r="G410" t="str">
        <f>+'MBI DIRECTORIO'!G410</f>
        <v>USD</v>
      </c>
      <c r="H410" s="5">
        <f>+'MBI DIRECTORIO'!H410</f>
        <v>549</v>
      </c>
      <c r="I410" s="5">
        <f>+'MBI DIRECTORIO'!I410</f>
        <v>211.25158451343262</v>
      </c>
      <c r="J410" s="5">
        <f>+'MBI DIRECTORIO'!J410</f>
        <v>0</v>
      </c>
      <c r="K410" s="5">
        <f>+'MBI DIRECTORIO'!K410</f>
        <v>0</v>
      </c>
      <c r="L410" s="5">
        <f>+'MBI DIRECTORIO'!L410</f>
        <v>4.7936700369553975</v>
      </c>
      <c r="M410" s="5">
        <f>+'MBI DIRECTORIO'!M410</f>
        <v>0</v>
      </c>
      <c r="N410" s="5">
        <f>+'MBI DIRECTORIO'!N410</f>
        <v>1.9469696969696972</v>
      </c>
      <c r="O410" s="5">
        <f>+'MBI DIRECTORIO'!O410</f>
        <v>3.9772727272727271</v>
      </c>
      <c r="P410" s="5">
        <f>+'MBI DIRECTORIO'!P410</f>
        <v>0.40833333333333344</v>
      </c>
      <c r="Q410" s="5">
        <f>+'MBI DIRECTORIO'!Q410</f>
        <v>1.8905613222209434</v>
      </c>
      <c r="R410" s="5">
        <f>+'MBI DIRECTORIO'!R410</f>
        <v>0</v>
      </c>
      <c r="S410" s="5">
        <f>+'MBI DIRECTORIO'!S410</f>
        <v>0</v>
      </c>
      <c r="T410" s="5">
        <f>+'MBI DIRECTORIO'!T410</f>
        <v>0</v>
      </c>
      <c r="U410" s="5">
        <f>+'MBI DIRECTORIO'!U410</f>
        <v>0</v>
      </c>
      <c r="V410" s="5">
        <f>+'MBI DIRECTORIO'!V410</f>
        <v>0</v>
      </c>
      <c r="W410" s="5">
        <f>+'MBI DIRECTORIO'!W410</f>
        <v>0</v>
      </c>
      <c r="X410" s="5">
        <f>+'MBI DIRECTORIO'!X410</f>
        <v>0</v>
      </c>
      <c r="Y410" s="5">
        <f>+'MBI DIRECTORIO'!Y410</f>
        <v>9.7834887612940911</v>
      </c>
      <c r="Z410" s="5">
        <f>+'MBI DIRECTORIO'!Z410</f>
        <v>1.5603516814973901</v>
      </c>
      <c r="AA410" s="5">
        <f>+'MBI DIRECTORIO'!AA410</f>
        <v>0</v>
      </c>
      <c r="AB410" s="5" t="str">
        <f>+'MBI DIRECTORIO'!AG410</f>
        <v>Cripton_Korea</v>
      </c>
      <c r="AD410" t="str">
        <f t="shared" si="8"/>
        <v>INSERT INTO TABLA_PRESUPUESTO_COMERCIAL VALUES ('VSR','80140-C','14005077-18',2022,'Marzo',9,'USD',549,211.251585,0,0,4.79367,0,1.94697,3.977273,0.408333,1.890561,0,0,0,0,0,0,0,9.783489,1.560352,0);</v>
      </c>
    </row>
    <row r="411" spans="1:30" x14ac:dyDescent="0.2">
      <c r="A411" t="str">
        <f>+'MBI DIRECTORIO'!A411</f>
        <v>VSR</v>
      </c>
      <c r="B411" t="str">
        <f>+'MBI DIRECTORIO'!B411</f>
        <v>96568970-C</v>
      </c>
      <c r="C411" t="str">
        <f>+'MBI DIRECTORIO'!C411</f>
        <v>14005058-20</v>
      </c>
      <c r="D411">
        <f>+'MBI DIRECTORIO'!D411</f>
        <v>2022</v>
      </c>
      <c r="E411" t="str">
        <f>+'MBI DIRECTORIO'!E411</f>
        <v>Abril</v>
      </c>
      <c r="F411" s="5">
        <f>+'MBI DIRECTORIO'!F411</f>
        <v>330</v>
      </c>
      <c r="G411" t="str">
        <f>+'MBI DIRECTORIO'!G411</f>
        <v>CLP</v>
      </c>
      <c r="H411" s="5">
        <f>+'MBI DIRECTORIO'!H411</f>
        <v>10596.208333333334</v>
      </c>
      <c r="I411" s="5">
        <f>+'MBI DIRECTORIO'!I411</f>
        <v>7198.4773578966087</v>
      </c>
      <c r="J411" s="5">
        <f>+'MBI DIRECTORIO'!J411</f>
        <v>0</v>
      </c>
      <c r="K411" s="5">
        <f>+'MBI DIRECTORIO'!K411</f>
        <v>1237.5</v>
      </c>
      <c r="L411" s="5">
        <f>+'MBI DIRECTORIO'!L411</f>
        <v>297.98374909466673</v>
      </c>
      <c r="M411" s="5">
        <f>+'MBI DIRECTORIO'!M411</f>
        <v>0</v>
      </c>
      <c r="N411" s="5">
        <f>+'MBI DIRECTORIO'!N411</f>
        <v>0</v>
      </c>
      <c r="O411" s="5">
        <f>+'MBI DIRECTORIO'!O411</f>
        <v>0</v>
      </c>
      <c r="P411" s="5">
        <f>+'MBI DIRECTORIO'!P411</f>
        <v>0</v>
      </c>
      <c r="Q411" s="5">
        <f>+'MBI DIRECTORIO'!Q411</f>
        <v>0</v>
      </c>
      <c r="R411" s="5">
        <f>+'MBI DIRECTORIO'!R411</f>
        <v>36.489584038607006</v>
      </c>
      <c r="S411" s="5">
        <f>+'MBI DIRECTORIO'!S411</f>
        <v>0</v>
      </c>
      <c r="T411" s="5">
        <f>+'MBI DIRECTORIO'!T411</f>
        <v>0</v>
      </c>
      <c r="U411" s="5">
        <f>+'MBI DIRECTORIO'!U411</f>
        <v>130.625</v>
      </c>
      <c r="V411" s="5">
        <f>+'MBI DIRECTORIO'!V411</f>
        <v>0</v>
      </c>
      <c r="W411" s="5">
        <f>+'MBI DIRECTORIO'!W411</f>
        <v>0</v>
      </c>
      <c r="X411" s="5">
        <f>+'MBI DIRECTORIO'!X411</f>
        <v>0</v>
      </c>
      <c r="Y411" s="5">
        <f>+'MBI DIRECTORIO'!Y411</f>
        <v>226.03714296116593</v>
      </c>
      <c r="Z411" s="5">
        <f>+'MBI DIRECTORIO'!Z411</f>
        <v>0</v>
      </c>
      <c r="AA411" s="5">
        <f>+'MBI DIRECTORIO'!AA411</f>
        <v>58.92255892255892</v>
      </c>
      <c r="AB411" s="5" t="str">
        <f>+'MBI DIRECTORIO'!AG411</f>
        <v>Distribución y Excelencia S.A.</v>
      </c>
      <c r="AD411" t="str">
        <f t="shared" si="8"/>
        <v>INSERT INTO TABLA_PRESUPUESTO_COMERCIAL VALUES ('VSR','96568970-C','14005058-20',2022,'Abril',330,'CLP',10596.208333,7198.477358,0,1237.5,297.983749,0,0,0,0,0,36.489584,0,0,130.625,0,0,0,226.037143,0,58.922559);</v>
      </c>
    </row>
    <row r="412" spans="1:30" x14ac:dyDescent="0.2">
      <c r="A412" t="str">
        <f>+'MBI DIRECTORIO'!A412</f>
        <v>VSR</v>
      </c>
      <c r="B412" t="str">
        <f>+'MBI DIRECTORIO'!B412</f>
        <v>96568970-C</v>
      </c>
      <c r="C412" t="str">
        <f>+'MBI DIRECTORIO'!C412</f>
        <v>14005057-20</v>
      </c>
      <c r="D412">
        <f>+'MBI DIRECTORIO'!D412</f>
        <v>2022</v>
      </c>
      <c r="E412" t="str">
        <f>+'MBI DIRECTORIO'!E412</f>
        <v>Abril</v>
      </c>
      <c r="F412" s="5">
        <f>+'MBI DIRECTORIO'!F412</f>
        <v>150</v>
      </c>
      <c r="G412" t="str">
        <f>+'MBI DIRECTORIO'!G412</f>
        <v>CLP</v>
      </c>
      <c r="H412" s="5">
        <f>+'MBI DIRECTORIO'!H412</f>
        <v>4816.458333333333</v>
      </c>
      <c r="I412" s="5">
        <f>+'MBI DIRECTORIO'!I412</f>
        <v>3073.1635616662279</v>
      </c>
      <c r="J412" s="5">
        <f>+'MBI DIRECTORIO'!J412</f>
        <v>0</v>
      </c>
      <c r="K412" s="5">
        <f>+'MBI DIRECTORIO'!K412</f>
        <v>562.5</v>
      </c>
      <c r="L412" s="5">
        <f>+'MBI DIRECTORIO'!L412</f>
        <v>135.44715867939397</v>
      </c>
      <c r="M412" s="5">
        <f>+'MBI DIRECTORIO'!M412</f>
        <v>0</v>
      </c>
      <c r="N412" s="5">
        <f>+'MBI DIRECTORIO'!N412</f>
        <v>0</v>
      </c>
      <c r="O412" s="5">
        <f>+'MBI DIRECTORIO'!O412</f>
        <v>0</v>
      </c>
      <c r="P412" s="5">
        <f>+'MBI DIRECTORIO'!P412</f>
        <v>0</v>
      </c>
      <c r="Q412" s="5">
        <f>+'MBI DIRECTORIO'!Q412</f>
        <v>0</v>
      </c>
      <c r="R412" s="5">
        <f>+'MBI DIRECTORIO'!R412</f>
        <v>16.586174563003183</v>
      </c>
      <c r="S412" s="5">
        <f>+'MBI DIRECTORIO'!S412</f>
        <v>0</v>
      </c>
      <c r="T412" s="5">
        <f>+'MBI DIRECTORIO'!T412</f>
        <v>0</v>
      </c>
      <c r="U412" s="5">
        <f>+'MBI DIRECTORIO'!U412</f>
        <v>59.375</v>
      </c>
      <c r="V412" s="5">
        <f>+'MBI DIRECTORIO'!V412</f>
        <v>0</v>
      </c>
      <c r="W412" s="5">
        <f>+'MBI DIRECTORIO'!W412</f>
        <v>0</v>
      </c>
      <c r="X412" s="5">
        <f>+'MBI DIRECTORIO'!X412</f>
        <v>0</v>
      </c>
      <c r="Y412" s="5">
        <f>+'MBI DIRECTORIO'!Y412</f>
        <v>102.74415589143905</v>
      </c>
      <c r="Z412" s="5">
        <f>+'MBI DIRECTORIO'!Z412</f>
        <v>0</v>
      </c>
      <c r="AA412" s="5">
        <f>+'MBI DIRECTORIO'!AA412</f>
        <v>26.78298132843587</v>
      </c>
      <c r="AB412" s="5" t="str">
        <f>+'MBI DIRECTORIO'!AG412</f>
        <v>Distribución y Excelencia S.A.</v>
      </c>
      <c r="AD412" t="str">
        <f t="shared" si="8"/>
        <v>INSERT INTO TABLA_PRESUPUESTO_COMERCIAL VALUES ('VSR','96568970-C','14005057-20',2022,'Abril',150,'CLP',4816.458333,3073.163562,0,562.5,135.447159,0,0,0,0,0,16.586175,0,0,59.375,0,0,0,102.744156,0,26.782981);</v>
      </c>
    </row>
    <row r="413" spans="1:30" x14ac:dyDescent="0.2">
      <c r="A413" t="str">
        <f>+'MBI DIRECTORIO'!A413</f>
        <v>VSR</v>
      </c>
      <c r="B413" t="str">
        <f>+'MBI DIRECTORIO'!B413</f>
        <v>96568970-C</v>
      </c>
      <c r="C413" t="str">
        <f>+'MBI DIRECTORIO'!C413</f>
        <v>14005059-20</v>
      </c>
      <c r="D413">
        <f>+'MBI DIRECTORIO'!D413</f>
        <v>2022</v>
      </c>
      <c r="E413" t="str">
        <f>+'MBI DIRECTORIO'!E413</f>
        <v>Abril</v>
      </c>
      <c r="F413" s="5">
        <f>+'MBI DIRECTORIO'!F413</f>
        <v>225</v>
      </c>
      <c r="G413" t="str">
        <f>+'MBI DIRECTORIO'!G413</f>
        <v>CLP</v>
      </c>
      <c r="H413" s="5">
        <f>+'MBI DIRECTORIO'!H413</f>
        <v>7224.6875</v>
      </c>
      <c r="I413" s="5">
        <f>+'MBI DIRECTORIO'!I413</f>
        <v>4669.0823154423742</v>
      </c>
      <c r="J413" s="5">
        <f>+'MBI DIRECTORIO'!J413</f>
        <v>0</v>
      </c>
      <c r="K413" s="5">
        <f>+'MBI DIRECTORIO'!K413</f>
        <v>843.75</v>
      </c>
      <c r="L413" s="5">
        <f>+'MBI DIRECTORIO'!L413</f>
        <v>203.17073801909098</v>
      </c>
      <c r="M413" s="5">
        <f>+'MBI DIRECTORIO'!M413</f>
        <v>0</v>
      </c>
      <c r="N413" s="5">
        <f>+'MBI DIRECTORIO'!N413</f>
        <v>0</v>
      </c>
      <c r="O413" s="5">
        <f>+'MBI DIRECTORIO'!O413</f>
        <v>0</v>
      </c>
      <c r="P413" s="5">
        <f>+'MBI DIRECTORIO'!P413</f>
        <v>0</v>
      </c>
      <c r="Q413" s="5">
        <f>+'MBI DIRECTORIO'!Q413</f>
        <v>0</v>
      </c>
      <c r="R413" s="5">
        <f>+'MBI DIRECTORIO'!R413</f>
        <v>24.879261844504779</v>
      </c>
      <c r="S413" s="5">
        <f>+'MBI DIRECTORIO'!S413</f>
        <v>0</v>
      </c>
      <c r="T413" s="5">
        <f>+'MBI DIRECTORIO'!T413</f>
        <v>0</v>
      </c>
      <c r="U413" s="5">
        <f>+'MBI DIRECTORIO'!U413</f>
        <v>89.0625</v>
      </c>
      <c r="V413" s="5">
        <f>+'MBI DIRECTORIO'!V413</f>
        <v>0</v>
      </c>
      <c r="W413" s="5">
        <f>+'MBI DIRECTORIO'!W413</f>
        <v>0</v>
      </c>
      <c r="X413" s="5">
        <f>+'MBI DIRECTORIO'!X413</f>
        <v>0</v>
      </c>
      <c r="Y413" s="5">
        <f>+'MBI DIRECTORIO'!Y413</f>
        <v>154.1162338371586</v>
      </c>
      <c r="Z413" s="5">
        <f>+'MBI DIRECTORIO'!Z413</f>
        <v>0</v>
      </c>
      <c r="AA413" s="5">
        <f>+'MBI DIRECTORIO'!AA413</f>
        <v>40.174471992653807</v>
      </c>
      <c r="AB413" s="5" t="str">
        <f>+'MBI DIRECTORIO'!AG413</f>
        <v>Distribución y Excelencia S.A.</v>
      </c>
      <c r="AD413" t="str">
        <f t="shared" si="8"/>
        <v>INSERT INTO TABLA_PRESUPUESTO_COMERCIAL VALUES ('VSR','96568970-C','14005059-20',2022,'Abril',225,'CLP',7224.6875,4669.082315,0,843.75,203.170738,0,0,0,0,0,24.879262,0,0,89.0625,0,0,0,154.116234,0,40.174472);</v>
      </c>
    </row>
    <row r="414" spans="1:30" x14ac:dyDescent="0.2">
      <c r="A414" t="str">
        <f>+'MBI DIRECTORIO'!A414</f>
        <v>VSR</v>
      </c>
      <c r="B414" t="str">
        <f>+'MBI DIRECTORIO'!B414</f>
        <v>96568970-C</v>
      </c>
      <c r="C414" t="str">
        <f>+'MBI DIRECTORIO'!C414</f>
        <v>14005080-18</v>
      </c>
      <c r="D414">
        <f>+'MBI DIRECTORIO'!D414</f>
        <v>2022</v>
      </c>
      <c r="E414" t="str">
        <f>+'MBI DIRECTORIO'!E414</f>
        <v>Abril</v>
      </c>
      <c r="F414" s="5">
        <f>+'MBI DIRECTORIO'!F414</f>
        <v>7.5</v>
      </c>
      <c r="G414" t="str">
        <f>+'MBI DIRECTORIO'!G414</f>
        <v>CLP</v>
      </c>
      <c r="H414" s="5">
        <f>+'MBI DIRECTORIO'!H414</f>
        <v>665.625</v>
      </c>
      <c r="I414" s="5">
        <f>+'MBI DIRECTORIO'!I414</f>
        <v>385.61187823265067</v>
      </c>
      <c r="J414" s="5">
        <f>+'MBI DIRECTORIO'!J414</f>
        <v>0</v>
      </c>
      <c r="K414" s="5">
        <f>+'MBI DIRECTORIO'!K414</f>
        <v>66.5625</v>
      </c>
      <c r="L414" s="5">
        <f>+'MBI DIRECTORIO'!L414</f>
        <v>6.7723579339696984</v>
      </c>
      <c r="M414" s="5">
        <f>+'MBI DIRECTORIO'!M414</f>
        <v>0</v>
      </c>
      <c r="N414" s="5">
        <f>+'MBI DIRECTORIO'!N414</f>
        <v>0</v>
      </c>
      <c r="O414" s="5">
        <f>+'MBI DIRECTORIO'!O414</f>
        <v>0</v>
      </c>
      <c r="P414" s="5">
        <f>+'MBI DIRECTORIO'!P414</f>
        <v>0</v>
      </c>
      <c r="Q414" s="5">
        <f>+'MBI DIRECTORIO'!Q414</f>
        <v>0</v>
      </c>
      <c r="R414" s="5">
        <f>+'MBI DIRECTORIO'!R414</f>
        <v>2.2921764664905564</v>
      </c>
      <c r="S414" s="5">
        <f>+'MBI DIRECTORIO'!S414</f>
        <v>0</v>
      </c>
      <c r="T414" s="5">
        <f>+'MBI DIRECTORIO'!T414</f>
        <v>0</v>
      </c>
      <c r="U414" s="5">
        <f>+'MBI DIRECTORIO'!U414</f>
        <v>2.96875</v>
      </c>
      <c r="V414" s="5">
        <f>+'MBI DIRECTORIO'!V414</f>
        <v>0</v>
      </c>
      <c r="W414" s="5">
        <f>+'MBI DIRECTORIO'!W414</f>
        <v>0</v>
      </c>
      <c r="X414" s="5">
        <f>+'MBI DIRECTORIO'!X414</f>
        <v>0</v>
      </c>
      <c r="Y414" s="5">
        <f>+'MBI DIRECTORIO'!Y414</f>
        <v>6.6000755329123493</v>
      </c>
      <c r="Z414" s="5">
        <f>+'MBI DIRECTORIO'!Z414</f>
        <v>0</v>
      </c>
      <c r="AA414" s="5">
        <f>+'MBI DIRECTORIO'!AA414</f>
        <v>1.3391490664217935</v>
      </c>
      <c r="AB414" s="5" t="str">
        <f>+'MBI DIRECTORIO'!AG414</f>
        <v>Distribución y Excelencia S.A.</v>
      </c>
      <c r="AD414" t="str">
        <f t="shared" si="8"/>
        <v>INSERT INTO TABLA_PRESUPUESTO_COMERCIAL VALUES ('VSR','96568970-C','14005080-18',2022,'Abril',7.5,'CLP',665.625,385.611878,0,66.5625,6.772358,0,0,0,0,0,2.292176,0,0,2.96875,0,0,0,6.600076,0,1.339149);</v>
      </c>
    </row>
    <row r="415" spans="1:30" x14ac:dyDescent="0.2">
      <c r="A415" t="str">
        <f>+'MBI DIRECTORIO'!A415</f>
        <v>VSR</v>
      </c>
      <c r="B415" t="str">
        <f>+'MBI DIRECTORIO'!B415</f>
        <v>96568970-C</v>
      </c>
      <c r="C415" t="str">
        <f>+'MBI DIRECTORIO'!C415</f>
        <v>14005051-20</v>
      </c>
      <c r="D415">
        <f>+'MBI DIRECTORIO'!D415</f>
        <v>2022</v>
      </c>
      <c r="E415" t="str">
        <f>+'MBI DIRECTORIO'!E415</f>
        <v>Abril</v>
      </c>
      <c r="F415" s="5">
        <f>+'MBI DIRECTORIO'!F415</f>
        <v>2250</v>
      </c>
      <c r="G415" t="str">
        <f>+'MBI DIRECTORIO'!G415</f>
        <v>CLP</v>
      </c>
      <c r="H415" s="5">
        <f>+'MBI DIRECTORIO'!H415</f>
        <v>52550</v>
      </c>
      <c r="I415" s="5">
        <f>+'MBI DIRECTORIO'!I415</f>
        <v>40014.245109423748</v>
      </c>
      <c r="J415" s="5">
        <f>+'MBI DIRECTORIO'!J415</f>
        <v>0</v>
      </c>
      <c r="K415" s="5">
        <f>+'MBI DIRECTORIO'!K415</f>
        <v>2812.5</v>
      </c>
      <c r="L415" s="5">
        <f>+'MBI DIRECTORIO'!L415</f>
        <v>2031.7073801909096</v>
      </c>
      <c r="M415" s="5">
        <f>+'MBI DIRECTORIO'!M415</f>
        <v>0</v>
      </c>
      <c r="N415" s="5">
        <f>+'MBI DIRECTORIO'!N415</f>
        <v>0</v>
      </c>
      <c r="O415" s="5">
        <f>+'MBI DIRECTORIO'!O415</f>
        <v>0</v>
      </c>
      <c r="P415" s="5">
        <f>+'MBI DIRECTORIO'!P415</f>
        <v>0</v>
      </c>
      <c r="Q415" s="5">
        <f>+'MBI DIRECTORIO'!Q415</f>
        <v>0</v>
      </c>
      <c r="R415" s="5">
        <f>+'MBI DIRECTORIO'!R415</f>
        <v>180.96356554227793</v>
      </c>
      <c r="S415" s="5">
        <f>+'MBI DIRECTORIO'!S415</f>
        <v>0</v>
      </c>
      <c r="T415" s="5">
        <f>+'MBI DIRECTORIO'!T415</f>
        <v>0</v>
      </c>
      <c r="U415" s="5">
        <f>+'MBI DIRECTORIO'!U415</f>
        <v>890.625</v>
      </c>
      <c r="V415" s="5">
        <f>+'MBI DIRECTORIO'!V415</f>
        <v>0</v>
      </c>
      <c r="W415" s="5">
        <f>+'MBI DIRECTORIO'!W415</f>
        <v>0</v>
      </c>
      <c r="X415" s="5">
        <f>+'MBI DIRECTORIO'!X415</f>
        <v>0</v>
      </c>
      <c r="Y415" s="5">
        <f>+'MBI DIRECTORIO'!Y415</f>
        <v>1473.333285468816</v>
      </c>
      <c r="Z415" s="5">
        <f>+'MBI DIRECTORIO'!Z415</f>
        <v>0</v>
      </c>
      <c r="AA415" s="5">
        <f>+'MBI DIRECTORIO'!AA415</f>
        <v>401.7447199265381</v>
      </c>
      <c r="AB415" s="5" t="str">
        <f>+'MBI DIRECTORIO'!AG415</f>
        <v>Distribución y Excelencia S.A.</v>
      </c>
      <c r="AD415" t="str">
        <f t="shared" si="8"/>
        <v>INSERT INTO TABLA_PRESUPUESTO_COMERCIAL VALUES ('VSR','96568970-C','14005051-20',2022,'Abril',2250,'CLP',52550,40014.245109,0,2812.5,2031.70738,0,0,0,0,0,180.963566,0,0,890.625,0,0,0,1473.333285,0,401.74472);</v>
      </c>
    </row>
    <row r="416" spans="1:30" x14ac:dyDescent="0.2">
      <c r="A416" t="str">
        <f>+'MBI DIRECTORIO'!A416</f>
        <v>VSR</v>
      </c>
      <c r="B416" t="str">
        <f>+'MBI DIRECTORIO'!B416</f>
        <v>96568970-C</v>
      </c>
      <c r="C416" t="str">
        <f>+'MBI DIRECTORIO'!C416</f>
        <v>14005050-21</v>
      </c>
      <c r="D416">
        <f>+'MBI DIRECTORIO'!D416</f>
        <v>2022</v>
      </c>
      <c r="E416" t="str">
        <f>+'MBI DIRECTORIO'!E416</f>
        <v>Abril</v>
      </c>
      <c r="F416" s="5">
        <f>+'MBI DIRECTORIO'!F416</f>
        <v>2100</v>
      </c>
      <c r="G416" t="str">
        <f>+'MBI DIRECTORIO'!G416</f>
        <v>CLP</v>
      </c>
      <c r="H416" s="5">
        <f>+'MBI DIRECTORIO'!H416</f>
        <v>49046.666666666664</v>
      </c>
      <c r="I416" s="5">
        <f>+'MBI DIRECTORIO'!I416</f>
        <v>34408.551308496215</v>
      </c>
      <c r="J416" s="5">
        <f>+'MBI DIRECTORIO'!J416</f>
        <v>0</v>
      </c>
      <c r="K416" s="5">
        <f>+'MBI DIRECTORIO'!K416</f>
        <v>2625</v>
      </c>
      <c r="L416" s="5">
        <f>+'MBI DIRECTORIO'!L416</f>
        <v>1896.2602215115157</v>
      </c>
      <c r="M416" s="5">
        <f>+'MBI DIRECTORIO'!M416</f>
        <v>0</v>
      </c>
      <c r="N416" s="5">
        <f>+'MBI DIRECTORIO'!N416</f>
        <v>0</v>
      </c>
      <c r="O416" s="5">
        <f>+'MBI DIRECTORIO'!O416</f>
        <v>0</v>
      </c>
      <c r="P416" s="5">
        <f>+'MBI DIRECTORIO'!P416</f>
        <v>0</v>
      </c>
      <c r="Q416" s="5">
        <f>+'MBI DIRECTORIO'!Q416</f>
        <v>0</v>
      </c>
      <c r="R416" s="5">
        <f>+'MBI DIRECTORIO'!R416</f>
        <v>168.89932783945937</v>
      </c>
      <c r="S416" s="5">
        <f>+'MBI DIRECTORIO'!S416</f>
        <v>0</v>
      </c>
      <c r="T416" s="5">
        <f>+'MBI DIRECTORIO'!T416</f>
        <v>0</v>
      </c>
      <c r="U416" s="5">
        <f>+'MBI DIRECTORIO'!U416</f>
        <v>831.25</v>
      </c>
      <c r="V416" s="5">
        <f>+'MBI DIRECTORIO'!V416</f>
        <v>0</v>
      </c>
      <c r="W416" s="5">
        <f>+'MBI DIRECTORIO'!W416</f>
        <v>0</v>
      </c>
      <c r="X416" s="5">
        <f>+'MBI DIRECTORIO'!X416</f>
        <v>0</v>
      </c>
      <c r="Y416" s="5">
        <f>+'MBI DIRECTORIO'!Y416</f>
        <v>1375.1110664375617</v>
      </c>
      <c r="Z416" s="5">
        <f>+'MBI DIRECTORIO'!Z416</f>
        <v>0</v>
      </c>
      <c r="AA416" s="5">
        <f>+'MBI DIRECTORIO'!AA416</f>
        <v>374.96173859810222</v>
      </c>
      <c r="AB416" s="5" t="str">
        <f>+'MBI DIRECTORIO'!AG416</f>
        <v>Distribución y Excelencia S.A.</v>
      </c>
      <c r="AD416" t="str">
        <f t="shared" si="8"/>
        <v>INSERT INTO TABLA_PRESUPUESTO_COMERCIAL VALUES ('VSR','96568970-C','14005050-21',2022,'Abril',2100,'CLP',49046.666667,34408.551308,0,2625,1896.260222,0,0,0,0,0,168.899328,0,0,831.25,0,0,0,1375.111066,0,374.961739);</v>
      </c>
    </row>
    <row r="417" spans="1:30" x14ac:dyDescent="0.2">
      <c r="A417" t="str">
        <f>+'MBI DIRECTORIO'!A417</f>
        <v>VSR</v>
      </c>
      <c r="B417" t="str">
        <f>+'MBI DIRECTORIO'!B417</f>
        <v>96568970-C</v>
      </c>
      <c r="C417" t="str">
        <f>+'MBI DIRECTORIO'!C417</f>
        <v>14005052-21</v>
      </c>
      <c r="D417">
        <f>+'MBI DIRECTORIO'!D417</f>
        <v>2022</v>
      </c>
      <c r="E417" t="str">
        <f>+'MBI DIRECTORIO'!E417</f>
        <v>Abril</v>
      </c>
      <c r="F417" s="5">
        <f>+'MBI DIRECTORIO'!F417</f>
        <v>2250</v>
      </c>
      <c r="G417" t="str">
        <f>+'MBI DIRECTORIO'!G417</f>
        <v>CLP</v>
      </c>
      <c r="H417" s="5">
        <f>+'MBI DIRECTORIO'!H417</f>
        <v>52550</v>
      </c>
      <c r="I417" s="5">
        <f>+'MBI DIRECTORIO'!I417</f>
        <v>38844.209409065064</v>
      </c>
      <c r="J417" s="5">
        <f>+'MBI DIRECTORIO'!J417</f>
        <v>0</v>
      </c>
      <c r="K417" s="5">
        <f>+'MBI DIRECTORIO'!K417</f>
        <v>2812.5</v>
      </c>
      <c r="L417" s="5">
        <f>+'MBI DIRECTORIO'!L417</f>
        <v>2031.7073801909096</v>
      </c>
      <c r="M417" s="5">
        <f>+'MBI DIRECTORIO'!M417</f>
        <v>0</v>
      </c>
      <c r="N417" s="5">
        <f>+'MBI DIRECTORIO'!N417</f>
        <v>0</v>
      </c>
      <c r="O417" s="5">
        <f>+'MBI DIRECTORIO'!O417</f>
        <v>0</v>
      </c>
      <c r="P417" s="5">
        <f>+'MBI DIRECTORIO'!P417</f>
        <v>0</v>
      </c>
      <c r="Q417" s="5">
        <f>+'MBI DIRECTORIO'!Q417</f>
        <v>0</v>
      </c>
      <c r="R417" s="5">
        <f>+'MBI DIRECTORIO'!R417</f>
        <v>180.96356554227793</v>
      </c>
      <c r="S417" s="5">
        <f>+'MBI DIRECTORIO'!S417</f>
        <v>0</v>
      </c>
      <c r="T417" s="5">
        <f>+'MBI DIRECTORIO'!T417</f>
        <v>0</v>
      </c>
      <c r="U417" s="5">
        <f>+'MBI DIRECTORIO'!U417</f>
        <v>890.625</v>
      </c>
      <c r="V417" s="5">
        <f>+'MBI DIRECTORIO'!V417</f>
        <v>0</v>
      </c>
      <c r="W417" s="5">
        <f>+'MBI DIRECTORIO'!W417</f>
        <v>0</v>
      </c>
      <c r="X417" s="5">
        <f>+'MBI DIRECTORIO'!X417</f>
        <v>0</v>
      </c>
      <c r="Y417" s="5">
        <f>+'MBI DIRECTORIO'!Y417</f>
        <v>1473.333285468816</v>
      </c>
      <c r="Z417" s="5">
        <f>+'MBI DIRECTORIO'!Z417</f>
        <v>0</v>
      </c>
      <c r="AA417" s="5">
        <f>+'MBI DIRECTORIO'!AA417</f>
        <v>401.7447199265381</v>
      </c>
      <c r="AB417" s="5" t="str">
        <f>+'MBI DIRECTORIO'!AG417</f>
        <v>Distribución y Excelencia S.A.</v>
      </c>
      <c r="AD417" t="str">
        <f t="shared" si="8"/>
        <v>INSERT INTO TABLA_PRESUPUESTO_COMERCIAL VALUES ('VSR','96568970-C','14005052-21',2022,'Abril',2250,'CLP',52550,38844.209409,0,2812.5,2031.70738,0,0,0,0,0,180.963566,0,0,890.625,0,0,0,1473.333285,0,401.74472);</v>
      </c>
    </row>
    <row r="418" spans="1:30" x14ac:dyDescent="0.2">
      <c r="A418" t="str">
        <f>+'MBI DIRECTORIO'!A418</f>
        <v>VSR</v>
      </c>
      <c r="B418" t="str">
        <f>+'MBI DIRECTORIO'!B418</f>
        <v>96568970-C</v>
      </c>
      <c r="C418" t="str">
        <f>+'MBI DIRECTORIO'!C418</f>
        <v>14005054-20</v>
      </c>
      <c r="D418">
        <f>+'MBI DIRECTORIO'!D418</f>
        <v>2022</v>
      </c>
      <c r="E418" t="str">
        <f>+'MBI DIRECTORIO'!E418</f>
        <v>Abril</v>
      </c>
      <c r="F418" s="5">
        <f>+'MBI DIRECTORIO'!F418</f>
        <v>300</v>
      </c>
      <c r="G418" t="str">
        <f>+'MBI DIRECTORIO'!G418</f>
        <v>CLP</v>
      </c>
      <c r="H418" s="5">
        <f>+'MBI DIRECTORIO'!H418</f>
        <v>7006.666666666667</v>
      </c>
      <c r="I418" s="5">
        <f>+'MBI DIRECTORIO'!I418</f>
        <v>4101.6253748723921</v>
      </c>
      <c r="J418" s="5">
        <f>+'MBI DIRECTORIO'!J418</f>
        <v>0</v>
      </c>
      <c r="K418" s="5">
        <f>+'MBI DIRECTORIO'!K418</f>
        <v>375</v>
      </c>
      <c r="L418" s="5">
        <f>+'MBI DIRECTORIO'!L418</f>
        <v>270.89431735878793</v>
      </c>
      <c r="M418" s="5">
        <f>+'MBI DIRECTORIO'!M418</f>
        <v>0</v>
      </c>
      <c r="N418" s="5">
        <f>+'MBI DIRECTORIO'!N418</f>
        <v>0</v>
      </c>
      <c r="O418" s="5">
        <f>+'MBI DIRECTORIO'!O418</f>
        <v>0</v>
      </c>
      <c r="P418" s="5">
        <f>+'MBI DIRECTORIO'!P418</f>
        <v>0</v>
      </c>
      <c r="Q418" s="5">
        <f>+'MBI DIRECTORIO'!Q418</f>
        <v>0</v>
      </c>
      <c r="R418" s="5">
        <f>+'MBI DIRECTORIO'!R418</f>
        <v>24.128475405637058</v>
      </c>
      <c r="S418" s="5">
        <f>+'MBI DIRECTORIO'!S418</f>
        <v>0</v>
      </c>
      <c r="T418" s="5">
        <f>+'MBI DIRECTORIO'!T418</f>
        <v>0</v>
      </c>
      <c r="U418" s="5">
        <f>+'MBI DIRECTORIO'!U418</f>
        <v>118.75</v>
      </c>
      <c r="V418" s="5">
        <f>+'MBI DIRECTORIO'!V418</f>
        <v>0</v>
      </c>
      <c r="W418" s="5">
        <f>+'MBI DIRECTORIO'!W418</f>
        <v>0</v>
      </c>
      <c r="X418" s="5">
        <f>+'MBI DIRECTORIO'!X418</f>
        <v>0</v>
      </c>
      <c r="Y418" s="5">
        <f>+'MBI DIRECTORIO'!Y418</f>
        <v>196.44443806250879</v>
      </c>
      <c r="Z418" s="5">
        <f>+'MBI DIRECTORIO'!Z418</f>
        <v>0</v>
      </c>
      <c r="AA418" s="5">
        <f>+'MBI DIRECTORIO'!AA418</f>
        <v>53.56596265687174</v>
      </c>
      <c r="AB418" s="5" t="str">
        <f>+'MBI DIRECTORIO'!AG418</f>
        <v>Distribución y Excelencia S.A.</v>
      </c>
      <c r="AD418" t="str">
        <f t="shared" si="8"/>
        <v>INSERT INTO TABLA_PRESUPUESTO_COMERCIAL VALUES ('VSR','96568970-C','14005054-20',2022,'Abril',300,'CLP',7006.666667,4101.625375,0,375,270.894317,0,0,0,0,0,24.128475,0,0,118.75,0,0,0,196.444438,0,53.565963);</v>
      </c>
    </row>
    <row r="419" spans="1:30" x14ac:dyDescent="0.2">
      <c r="A419" t="str">
        <f>+'MBI DIRECTORIO'!A419</f>
        <v>VSR</v>
      </c>
      <c r="B419" t="str">
        <f>+'MBI DIRECTORIO'!B419</f>
        <v>96568970-C</v>
      </c>
      <c r="C419" t="str">
        <f>+'MBI DIRECTORIO'!C419</f>
        <v>14004702-19</v>
      </c>
      <c r="D419">
        <f>+'MBI DIRECTORIO'!D419</f>
        <v>2022</v>
      </c>
      <c r="E419" t="str">
        <f>+'MBI DIRECTORIO'!E419</f>
        <v>Abril</v>
      </c>
      <c r="F419" s="5">
        <f>+'MBI DIRECTORIO'!F419</f>
        <v>90</v>
      </c>
      <c r="G419" t="str">
        <f>+'MBI DIRECTORIO'!G419</f>
        <v>CLP</v>
      </c>
      <c r="H419" s="5">
        <f>+'MBI DIRECTORIO'!H419</f>
        <v>2102</v>
      </c>
      <c r="I419" s="5">
        <f>+'MBI DIRECTORIO'!I419</f>
        <v>1128.4418530350929</v>
      </c>
      <c r="J419" s="5">
        <f>+'MBI DIRECTORIO'!J419</f>
        <v>0</v>
      </c>
      <c r="K419" s="5">
        <f>+'MBI DIRECTORIO'!K419</f>
        <v>112.5</v>
      </c>
      <c r="L419" s="5">
        <f>+'MBI DIRECTORIO'!L419</f>
        <v>81.268295207636385</v>
      </c>
      <c r="M419" s="5">
        <f>+'MBI DIRECTORIO'!M419</f>
        <v>0</v>
      </c>
      <c r="N419" s="5">
        <f>+'MBI DIRECTORIO'!N419</f>
        <v>0</v>
      </c>
      <c r="O419" s="5">
        <f>+'MBI DIRECTORIO'!O419</f>
        <v>0</v>
      </c>
      <c r="P419" s="5">
        <f>+'MBI DIRECTORIO'!P419</f>
        <v>0</v>
      </c>
      <c r="Q419" s="5">
        <f>+'MBI DIRECTORIO'!Q419</f>
        <v>0</v>
      </c>
      <c r="R419" s="5">
        <f>+'MBI DIRECTORIO'!R419</f>
        <v>7.2385426216911171</v>
      </c>
      <c r="S419" s="5">
        <f>+'MBI DIRECTORIO'!S419</f>
        <v>0</v>
      </c>
      <c r="T419" s="5">
        <f>+'MBI DIRECTORIO'!T419</f>
        <v>0</v>
      </c>
      <c r="U419" s="5">
        <f>+'MBI DIRECTORIO'!U419</f>
        <v>35.625</v>
      </c>
      <c r="V419" s="5">
        <f>+'MBI DIRECTORIO'!V419</f>
        <v>0</v>
      </c>
      <c r="W419" s="5">
        <f>+'MBI DIRECTORIO'!W419</f>
        <v>0</v>
      </c>
      <c r="X419" s="5">
        <f>+'MBI DIRECTORIO'!X419</f>
        <v>0</v>
      </c>
      <c r="Y419" s="5">
        <f>+'MBI DIRECTORIO'!Y419</f>
        <v>58.933331418752637</v>
      </c>
      <c r="Z419" s="5">
        <f>+'MBI DIRECTORIO'!Z419</f>
        <v>0</v>
      </c>
      <c r="AA419" s="5">
        <f>+'MBI DIRECTORIO'!AA419</f>
        <v>16.069788797061523</v>
      </c>
      <c r="AB419" s="5" t="str">
        <f>+'MBI DIRECTORIO'!AG419</f>
        <v>Distribución y Excelencia S.A.</v>
      </c>
      <c r="AD419" t="str">
        <f t="shared" si="8"/>
        <v>INSERT INTO TABLA_PRESUPUESTO_COMERCIAL VALUES ('VSR','96568970-C','14004702-19',2022,'Abril',90,'CLP',2102,1128.441853,0,112.5,81.268295,0,0,0,0,0,7.238543,0,0,35.625,0,0,0,58.933331,0,16.069789);</v>
      </c>
    </row>
    <row r="420" spans="1:30" x14ac:dyDescent="0.2">
      <c r="A420" t="str">
        <f>+'MBI DIRECTORIO'!A420</f>
        <v>VSR</v>
      </c>
      <c r="B420" t="str">
        <f>+'MBI DIRECTORIO'!B420</f>
        <v>96568970-C</v>
      </c>
      <c r="C420" t="str">
        <f>+'MBI DIRECTORIO'!C420</f>
        <v>14005055-20</v>
      </c>
      <c r="D420">
        <f>+'MBI DIRECTORIO'!D420</f>
        <v>2022</v>
      </c>
      <c r="E420" t="str">
        <f>+'MBI DIRECTORIO'!E420</f>
        <v>Abril</v>
      </c>
      <c r="F420" s="5">
        <f>+'MBI DIRECTORIO'!F420</f>
        <v>240</v>
      </c>
      <c r="G420" t="str">
        <f>+'MBI DIRECTORIO'!G420</f>
        <v>CLP</v>
      </c>
      <c r="H420" s="5">
        <f>+'MBI DIRECTORIO'!H420</f>
        <v>5605.333333333333</v>
      </c>
      <c r="I420" s="5">
        <f>+'MBI DIRECTORIO'!I420</f>
        <v>3428.9125005281758</v>
      </c>
      <c r="J420" s="5">
        <f>+'MBI DIRECTORIO'!J420</f>
        <v>0</v>
      </c>
      <c r="K420" s="5">
        <f>+'MBI DIRECTORIO'!K420</f>
        <v>300</v>
      </c>
      <c r="L420" s="5">
        <f>+'MBI DIRECTORIO'!L420</f>
        <v>216.71545388703035</v>
      </c>
      <c r="M420" s="5">
        <f>+'MBI DIRECTORIO'!M420</f>
        <v>0</v>
      </c>
      <c r="N420" s="5">
        <f>+'MBI DIRECTORIO'!N420</f>
        <v>0</v>
      </c>
      <c r="O420" s="5">
        <f>+'MBI DIRECTORIO'!O420</f>
        <v>0</v>
      </c>
      <c r="P420" s="5">
        <f>+'MBI DIRECTORIO'!P420</f>
        <v>0</v>
      </c>
      <c r="Q420" s="5">
        <f>+'MBI DIRECTORIO'!Q420</f>
        <v>0</v>
      </c>
      <c r="R420" s="5">
        <f>+'MBI DIRECTORIO'!R420</f>
        <v>19.302780324509644</v>
      </c>
      <c r="S420" s="5">
        <f>+'MBI DIRECTORIO'!S420</f>
        <v>0</v>
      </c>
      <c r="T420" s="5">
        <f>+'MBI DIRECTORIO'!T420</f>
        <v>0</v>
      </c>
      <c r="U420" s="5">
        <f>+'MBI DIRECTORIO'!U420</f>
        <v>95</v>
      </c>
      <c r="V420" s="5">
        <f>+'MBI DIRECTORIO'!V420</f>
        <v>0</v>
      </c>
      <c r="W420" s="5">
        <f>+'MBI DIRECTORIO'!W420</f>
        <v>0</v>
      </c>
      <c r="X420" s="5">
        <f>+'MBI DIRECTORIO'!X420</f>
        <v>0</v>
      </c>
      <c r="Y420" s="5">
        <f>+'MBI DIRECTORIO'!Y420</f>
        <v>157.15555045000704</v>
      </c>
      <c r="Z420" s="5">
        <f>+'MBI DIRECTORIO'!Z420</f>
        <v>0</v>
      </c>
      <c r="AA420" s="5">
        <f>+'MBI DIRECTORIO'!AA420</f>
        <v>42.852770125497393</v>
      </c>
      <c r="AB420" s="5" t="str">
        <f>+'MBI DIRECTORIO'!AG420</f>
        <v>Distribución y Excelencia S.A.</v>
      </c>
      <c r="AD420" t="str">
        <f t="shared" si="8"/>
        <v>INSERT INTO TABLA_PRESUPUESTO_COMERCIAL VALUES ('VSR','96568970-C','14005055-20',2022,'Abril',240,'CLP',5605.333333,3428.912501,0,300,216.715454,0,0,0,0,0,19.30278,0,0,95,0,0,0,157.15555,0,42.85277);</v>
      </c>
    </row>
    <row r="421" spans="1:30" x14ac:dyDescent="0.2">
      <c r="A421" t="str">
        <f>+'MBI DIRECTORIO'!A421</f>
        <v>VSR</v>
      </c>
      <c r="B421" t="str">
        <f>+'MBI DIRECTORIO'!B421</f>
        <v>96568970-C</v>
      </c>
      <c r="C421" t="str">
        <f>+'MBI DIRECTORIO'!C421</f>
        <v>14005123-21</v>
      </c>
      <c r="D421">
        <f>+'MBI DIRECTORIO'!D421</f>
        <v>2022</v>
      </c>
      <c r="E421" t="str">
        <f>+'MBI DIRECTORIO'!E421</f>
        <v>Abril</v>
      </c>
      <c r="F421" s="5">
        <f>+'MBI DIRECTORIO'!F421</f>
        <v>60</v>
      </c>
      <c r="G421" t="str">
        <f>+'MBI DIRECTORIO'!G421</f>
        <v>CLP</v>
      </c>
      <c r="H421" s="5">
        <f>+'MBI DIRECTORIO'!H421</f>
        <v>1401.3333333333333</v>
      </c>
      <c r="I421" s="5">
        <f>+'MBI DIRECTORIO'!I421</f>
        <v>1016.9851578665027</v>
      </c>
      <c r="J421" s="5">
        <f>+'MBI DIRECTORIO'!J421</f>
        <v>0</v>
      </c>
      <c r="K421" s="5">
        <f>+'MBI DIRECTORIO'!K421</f>
        <v>75</v>
      </c>
      <c r="L421" s="5">
        <f>+'MBI DIRECTORIO'!L421</f>
        <v>54.178863471757587</v>
      </c>
      <c r="M421" s="5">
        <f>+'MBI DIRECTORIO'!M421</f>
        <v>0</v>
      </c>
      <c r="N421" s="5">
        <f>+'MBI DIRECTORIO'!N421</f>
        <v>0</v>
      </c>
      <c r="O421" s="5">
        <f>+'MBI DIRECTORIO'!O421</f>
        <v>0</v>
      </c>
      <c r="P421" s="5">
        <f>+'MBI DIRECTORIO'!P421</f>
        <v>0</v>
      </c>
      <c r="Q421" s="5">
        <f>+'MBI DIRECTORIO'!Q421</f>
        <v>0</v>
      </c>
      <c r="R421" s="5">
        <f>+'MBI DIRECTORIO'!R421</f>
        <v>4.8256950811274111</v>
      </c>
      <c r="S421" s="5">
        <f>+'MBI DIRECTORIO'!S421</f>
        <v>0</v>
      </c>
      <c r="T421" s="5">
        <f>+'MBI DIRECTORIO'!T421</f>
        <v>0</v>
      </c>
      <c r="U421" s="5">
        <f>+'MBI DIRECTORIO'!U421</f>
        <v>23.75</v>
      </c>
      <c r="V421" s="5">
        <f>+'MBI DIRECTORIO'!V421</f>
        <v>0</v>
      </c>
      <c r="W421" s="5">
        <f>+'MBI DIRECTORIO'!W421</f>
        <v>0</v>
      </c>
      <c r="X421" s="5">
        <f>+'MBI DIRECTORIO'!X421</f>
        <v>0</v>
      </c>
      <c r="Y421" s="5">
        <f>+'MBI DIRECTORIO'!Y421</f>
        <v>39.28888761250176</v>
      </c>
      <c r="Z421" s="5">
        <f>+'MBI DIRECTORIO'!Z421</f>
        <v>0</v>
      </c>
      <c r="AA421" s="5">
        <f>+'MBI DIRECTORIO'!AA421</f>
        <v>10.713192531374348</v>
      </c>
      <c r="AB421" s="5" t="str">
        <f>+'MBI DIRECTORIO'!AG421</f>
        <v>Distribución y Excelencia S.A.</v>
      </c>
      <c r="AD421" t="str">
        <f t="shared" si="8"/>
        <v>INSERT INTO TABLA_PRESUPUESTO_COMERCIAL VALUES ('VSR','96568970-C','14005123-21',2022,'Abril',60,'CLP',1401.333333,1016.985158,0,75,54.178863,0,0,0,0,0,4.825695,0,0,23.75,0,0,0,39.288888,0,10.713193);</v>
      </c>
    </row>
    <row r="422" spans="1:30" x14ac:dyDescent="0.2">
      <c r="A422" t="str">
        <f>+'MBI DIRECTORIO'!A422</f>
        <v>VSR</v>
      </c>
      <c r="B422" t="str">
        <f>+'MBI DIRECTORIO'!B422</f>
        <v>96568970-C</v>
      </c>
      <c r="C422" t="str">
        <f>+'MBI DIRECTORIO'!C422</f>
        <v>14005078-18</v>
      </c>
      <c r="D422">
        <f>+'MBI DIRECTORIO'!D422</f>
        <v>2022</v>
      </c>
      <c r="E422" t="str">
        <f>+'MBI DIRECTORIO'!E422</f>
        <v>Abril</v>
      </c>
      <c r="F422" s="5">
        <f>+'MBI DIRECTORIO'!F422</f>
        <v>60</v>
      </c>
      <c r="G422" t="str">
        <f>+'MBI DIRECTORIO'!G422</f>
        <v>CLP</v>
      </c>
      <c r="H422" s="5">
        <f>+'MBI DIRECTORIO'!H422</f>
        <v>3336.0833333333335</v>
      </c>
      <c r="I422" s="5">
        <f>+'MBI DIRECTORIO'!I422</f>
        <v>1691.4818306786251</v>
      </c>
      <c r="J422" s="5">
        <f>+'MBI DIRECTORIO'!J422</f>
        <v>0</v>
      </c>
      <c r="K422" s="5">
        <f>+'MBI DIRECTORIO'!K422</f>
        <v>333.33333333333331</v>
      </c>
      <c r="L422" s="5">
        <f>+'MBI DIRECTORIO'!L422</f>
        <v>54.178863471757587</v>
      </c>
      <c r="M422" s="5">
        <f>+'MBI DIRECTORIO'!M422</f>
        <v>0</v>
      </c>
      <c r="N422" s="5">
        <f>+'MBI DIRECTORIO'!N422</f>
        <v>0</v>
      </c>
      <c r="O422" s="5">
        <f>+'MBI DIRECTORIO'!O422</f>
        <v>0</v>
      </c>
      <c r="P422" s="5">
        <f>+'MBI DIRECTORIO'!P422</f>
        <v>0</v>
      </c>
      <c r="Q422" s="5">
        <f>+'MBI DIRECTORIO'!Q422</f>
        <v>0</v>
      </c>
      <c r="R422" s="5">
        <f>+'MBI DIRECTORIO'!R422</f>
        <v>11.488288010393296</v>
      </c>
      <c r="S422" s="5">
        <f>+'MBI DIRECTORIO'!S422</f>
        <v>0</v>
      </c>
      <c r="T422" s="5">
        <f>+'MBI DIRECTORIO'!T422</f>
        <v>0</v>
      </c>
      <c r="U422" s="5">
        <f>+'MBI DIRECTORIO'!U422</f>
        <v>23.75</v>
      </c>
      <c r="V422" s="5">
        <f>+'MBI DIRECTORIO'!V422</f>
        <v>0</v>
      </c>
      <c r="W422" s="5">
        <f>+'MBI DIRECTORIO'!W422</f>
        <v>0</v>
      </c>
      <c r="X422" s="5">
        <f>+'MBI DIRECTORIO'!X422</f>
        <v>0</v>
      </c>
      <c r="Y422" s="5">
        <f>+'MBI DIRECTORIO'!Y422</f>
        <v>45.951480541767644</v>
      </c>
      <c r="Z422" s="5">
        <f>+'MBI DIRECTORIO'!Z422</f>
        <v>0</v>
      </c>
      <c r="AA422" s="5">
        <f>+'MBI DIRECTORIO'!AA422</f>
        <v>10.713192531374348</v>
      </c>
      <c r="AB422" s="5" t="str">
        <f>+'MBI DIRECTORIO'!AG422</f>
        <v>Distribución y Excelencia S.A.</v>
      </c>
      <c r="AD422" t="str">
        <f t="shared" si="8"/>
        <v>INSERT INTO TABLA_PRESUPUESTO_COMERCIAL VALUES ('VSR','96568970-C','14005078-18',2022,'Abril',60,'CLP',3336.083333,1691.481831,0,333.333333,54.178863,0,0,0,0,0,11.488288,0,0,23.75,0,0,0,45.951481,0,10.713193);</v>
      </c>
    </row>
    <row r="423" spans="1:30" x14ac:dyDescent="0.2">
      <c r="A423" t="str">
        <f>+'MBI DIRECTORIO'!A423</f>
        <v>VSR</v>
      </c>
      <c r="B423" t="str">
        <f>+'MBI DIRECTORIO'!B423</f>
        <v>96568970-C</v>
      </c>
      <c r="C423" t="str">
        <f>+'MBI DIRECTORIO'!C423</f>
        <v>14005076-18</v>
      </c>
      <c r="D423">
        <f>+'MBI DIRECTORIO'!D423</f>
        <v>2022</v>
      </c>
      <c r="E423" t="str">
        <f>+'MBI DIRECTORIO'!E423</f>
        <v>Abril</v>
      </c>
      <c r="F423" s="5">
        <f>+'MBI DIRECTORIO'!F423</f>
        <v>45</v>
      </c>
      <c r="G423" t="str">
        <f>+'MBI DIRECTORIO'!G423</f>
        <v>CLP</v>
      </c>
      <c r="H423" s="5">
        <f>+'MBI DIRECTORIO'!H423</f>
        <v>2502.0625</v>
      </c>
      <c r="I423" s="5">
        <f>+'MBI DIRECTORIO'!I423</f>
        <v>1576.6750091791489</v>
      </c>
      <c r="J423" s="5">
        <f>+'MBI DIRECTORIO'!J423</f>
        <v>0</v>
      </c>
      <c r="K423" s="5">
        <f>+'MBI DIRECTORIO'!K423</f>
        <v>250</v>
      </c>
      <c r="L423" s="5">
        <f>+'MBI DIRECTORIO'!L423</f>
        <v>40.634147603818192</v>
      </c>
      <c r="M423" s="5">
        <f>+'MBI DIRECTORIO'!M423</f>
        <v>0</v>
      </c>
      <c r="N423" s="5">
        <f>+'MBI DIRECTORIO'!N423</f>
        <v>0</v>
      </c>
      <c r="O423" s="5">
        <f>+'MBI DIRECTORIO'!O423</f>
        <v>0</v>
      </c>
      <c r="P423" s="5">
        <f>+'MBI DIRECTORIO'!P423</f>
        <v>0</v>
      </c>
      <c r="Q423" s="5">
        <f>+'MBI DIRECTORIO'!Q423</f>
        <v>0</v>
      </c>
      <c r="R423" s="5">
        <f>+'MBI DIRECTORIO'!R423</f>
        <v>8.6162160077949714</v>
      </c>
      <c r="S423" s="5">
        <f>+'MBI DIRECTORIO'!S423</f>
        <v>0</v>
      </c>
      <c r="T423" s="5">
        <f>+'MBI DIRECTORIO'!T423</f>
        <v>0</v>
      </c>
      <c r="U423" s="5">
        <f>+'MBI DIRECTORIO'!U423</f>
        <v>17.8125</v>
      </c>
      <c r="V423" s="5">
        <f>+'MBI DIRECTORIO'!V423</f>
        <v>0</v>
      </c>
      <c r="W423" s="5">
        <f>+'MBI DIRECTORIO'!W423</f>
        <v>0</v>
      </c>
      <c r="X423" s="5">
        <f>+'MBI DIRECTORIO'!X423</f>
        <v>0</v>
      </c>
      <c r="Y423" s="5">
        <f>+'MBI DIRECTORIO'!Y423</f>
        <v>34.463610406325728</v>
      </c>
      <c r="Z423" s="5">
        <f>+'MBI DIRECTORIO'!Z423</f>
        <v>0</v>
      </c>
      <c r="AA423" s="5">
        <f>+'MBI DIRECTORIO'!AA423</f>
        <v>8.0348943985307617</v>
      </c>
      <c r="AB423" s="5" t="str">
        <f>+'MBI DIRECTORIO'!AG423</f>
        <v>Distribución y Excelencia S.A.</v>
      </c>
      <c r="AD423" t="str">
        <f t="shared" si="8"/>
        <v>INSERT INTO TABLA_PRESUPUESTO_COMERCIAL VALUES ('VSR','96568970-C','14005076-18',2022,'Abril',45,'CLP',2502.0625,1576.675009,0,250,40.634148,0,0,0,0,0,8.616216,0,0,17.8125,0,0,0,34.46361,0,8.034894);</v>
      </c>
    </row>
    <row r="424" spans="1:30" x14ac:dyDescent="0.2">
      <c r="A424" t="str">
        <f>+'MBI DIRECTORIO'!A424</f>
        <v>VSR</v>
      </c>
      <c r="B424" t="str">
        <f>+'MBI DIRECTORIO'!B424</f>
        <v>96568970-C</v>
      </c>
      <c r="C424" t="str">
        <f>+'MBI DIRECTORIO'!C424</f>
        <v>14005075-18</v>
      </c>
      <c r="D424">
        <f>+'MBI DIRECTORIO'!D424</f>
        <v>2022</v>
      </c>
      <c r="E424" t="str">
        <f>+'MBI DIRECTORIO'!E424</f>
        <v>Abril</v>
      </c>
      <c r="F424" s="5">
        <f>+'MBI DIRECTORIO'!F424</f>
        <v>60</v>
      </c>
      <c r="G424" t="str">
        <f>+'MBI DIRECTORIO'!G424</f>
        <v>CLP</v>
      </c>
      <c r="H424" s="5">
        <f>+'MBI DIRECTORIO'!H424</f>
        <v>3336.0833333333335</v>
      </c>
      <c r="I424" s="5">
        <f>+'MBI DIRECTORIO'!I424</f>
        <v>1889.6730982460895</v>
      </c>
      <c r="J424" s="5">
        <f>+'MBI DIRECTORIO'!J424</f>
        <v>0</v>
      </c>
      <c r="K424" s="5">
        <f>+'MBI DIRECTORIO'!K424</f>
        <v>333.33333333333331</v>
      </c>
      <c r="L424" s="5">
        <f>+'MBI DIRECTORIO'!L424</f>
        <v>54.178863471757587</v>
      </c>
      <c r="M424" s="5">
        <f>+'MBI DIRECTORIO'!M424</f>
        <v>0</v>
      </c>
      <c r="N424" s="5">
        <f>+'MBI DIRECTORIO'!N424</f>
        <v>0</v>
      </c>
      <c r="O424" s="5">
        <f>+'MBI DIRECTORIO'!O424</f>
        <v>0</v>
      </c>
      <c r="P424" s="5">
        <f>+'MBI DIRECTORIO'!P424</f>
        <v>0</v>
      </c>
      <c r="Q424" s="5">
        <f>+'MBI DIRECTORIO'!Q424</f>
        <v>0</v>
      </c>
      <c r="R424" s="5">
        <f>+'MBI DIRECTORIO'!R424</f>
        <v>11.488288010393296</v>
      </c>
      <c r="S424" s="5">
        <f>+'MBI DIRECTORIO'!S424</f>
        <v>0</v>
      </c>
      <c r="T424" s="5">
        <f>+'MBI DIRECTORIO'!T424</f>
        <v>0</v>
      </c>
      <c r="U424" s="5">
        <f>+'MBI DIRECTORIO'!U424</f>
        <v>23.75</v>
      </c>
      <c r="V424" s="5">
        <f>+'MBI DIRECTORIO'!V424</f>
        <v>0</v>
      </c>
      <c r="W424" s="5">
        <f>+'MBI DIRECTORIO'!W424</f>
        <v>0</v>
      </c>
      <c r="X424" s="5">
        <f>+'MBI DIRECTORIO'!X424</f>
        <v>0</v>
      </c>
      <c r="Y424" s="5">
        <f>+'MBI DIRECTORIO'!Y424</f>
        <v>45.951480541767644</v>
      </c>
      <c r="Z424" s="5">
        <f>+'MBI DIRECTORIO'!Z424</f>
        <v>0</v>
      </c>
      <c r="AA424" s="5">
        <f>+'MBI DIRECTORIO'!AA424</f>
        <v>10.713192531374348</v>
      </c>
      <c r="AB424" s="5" t="str">
        <f>+'MBI DIRECTORIO'!AG424</f>
        <v>Distribución y Excelencia S.A.</v>
      </c>
      <c r="AD424" t="str">
        <f t="shared" si="8"/>
        <v>INSERT INTO TABLA_PRESUPUESTO_COMERCIAL VALUES ('VSR','96568970-C','14005075-18',2022,'Abril',60,'CLP',3336.083333,1889.673098,0,333.333333,54.178863,0,0,0,0,0,11.488288,0,0,23.75,0,0,0,45.951481,0,10.713193);</v>
      </c>
    </row>
    <row r="425" spans="1:30" x14ac:dyDescent="0.2">
      <c r="A425" t="str">
        <f>+'MBI DIRECTORIO'!A425</f>
        <v>VSR</v>
      </c>
      <c r="B425" t="str">
        <f>+'MBI DIRECTORIO'!B425</f>
        <v>80152-C</v>
      </c>
      <c r="C425" t="str">
        <f>+'MBI DIRECTORIO'!C425</f>
        <v>14004807-18</v>
      </c>
      <c r="D425">
        <f>+'MBI DIRECTORIO'!D425</f>
        <v>2022</v>
      </c>
      <c r="E425" t="str">
        <f>+'MBI DIRECTORIO'!E425</f>
        <v>Abril</v>
      </c>
      <c r="F425" s="5">
        <f>+'MBI DIRECTORIO'!F425</f>
        <v>15</v>
      </c>
      <c r="G425" t="str">
        <f>+'MBI DIRECTORIO'!G425</f>
        <v>USD</v>
      </c>
      <c r="H425" s="5">
        <f>+'MBI DIRECTORIO'!H425</f>
        <v>2400</v>
      </c>
      <c r="I425" s="5">
        <f>+'MBI DIRECTORIO'!I425</f>
        <v>982.81117521853866</v>
      </c>
      <c r="J425" s="5">
        <f>+'MBI DIRECTORIO'!J425</f>
        <v>0</v>
      </c>
      <c r="K425" s="5">
        <f>+'MBI DIRECTORIO'!K425</f>
        <v>0</v>
      </c>
      <c r="L425" s="5">
        <f>+'MBI DIRECTORIO'!L425</f>
        <v>13.544715867939397</v>
      </c>
      <c r="M425" s="5">
        <f>+'MBI DIRECTORIO'!M425</f>
        <v>14.130999999999998</v>
      </c>
      <c r="N425" s="5">
        <f>+'MBI DIRECTORIO'!N425</f>
        <v>8.0633174791914382</v>
      </c>
      <c r="O425" s="5">
        <f>+'MBI DIRECTORIO'!O425</f>
        <v>10.775862068965518</v>
      </c>
      <c r="P425" s="5">
        <f>+'MBI DIRECTORIO'!P425</f>
        <v>1.0317578279825605</v>
      </c>
      <c r="Q425" s="5">
        <f>+'MBI DIRECTORIO'!Q425</f>
        <v>8.2647489495997526</v>
      </c>
      <c r="R425" s="5">
        <f>+'MBI DIRECTORIO'!R425</f>
        <v>0</v>
      </c>
      <c r="S425" s="5">
        <f>+'MBI DIRECTORIO'!S425</f>
        <v>0</v>
      </c>
      <c r="T425" s="5">
        <f>+'MBI DIRECTORIO'!T425</f>
        <v>0</v>
      </c>
      <c r="U425" s="5">
        <f>+'MBI DIRECTORIO'!U425</f>
        <v>0</v>
      </c>
      <c r="V425" s="5">
        <f>+'MBI DIRECTORIO'!V425</f>
        <v>0</v>
      </c>
      <c r="W425" s="5">
        <f>+'MBI DIRECTORIO'!W425</f>
        <v>0</v>
      </c>
      <c r="X425" s="5">
        <f>+'MBI DIRECTORIO'!X425</f>
        <v>0</v>
      </c>
      <c r="Y425" s="5">
        <f>+'MBI DIRECTORIO'!Y425</f>
        <v>49.875506257045942</v>
      </c>
      <c r="Z425" s="5">
        <f>+'MBI DIRECTORIO'!Z425</f>
        <v>7.6088199313066704</v>
      </c>
      <c r="AA425" s="5">
        <f>+'MBI DIRECTORIO'!AA425</f>
        <v>0</v>
      </c>
      <c r="AB425" s="5" t="str">
        <f>+'MBI DIRECTORIO'!AG425</f>
        <v>Heting Trading CO., Ltd</v>
      </c>
      <c r="AD425" t="str">
        <f t="shared" si="8"/>
        <v>INSERT INTO TABLA_PRESUPUESTO_COMERCIAL VALUES ('VSR','80152-C','14004807-18',2022,'Abril',15,'USD',2400,982.811175,0,0,13.544716,14.131,8.063317,10.775862,1.031758,8.264749,0,0,0,0,0,0,0,49.875506,7.60882,0);</v>
      </c>
    </row>
    <row r="426" spans="1:30" x14ac:dyDescent="0.2">
      <c r="A426" t="str">
        <f>+'MBI DIRECTORIO'!A426</f>
        <v>VSR</v>
      </c>
      <c r="B426" t="str">
        <f>+'MBI DIRECTORIO'!B426</f>
        <v>80152-C</v>
      </c>
      <c r="C426" t="str">
        <f>+'MBI DIRECTORIO'!C426</f>
        <v>14004877-18</v>
      </c>
      <c r="D426">
        <f>+'MBI DIRECTORIO'!D426</f>
        <v>2022</v>
      </c>
      <c r="E426" t="str">
        <f>+'MBI DIRECTORIO'!E426</f>
        <v>Abril</v>
      </c>
      <c r="F426" s="5">
        <f>+'MBI DIRECTORIO'!F426</f>
        <v>15</v>
      </c>
      <c r="G426" t="str">
        <f>+'MBI DIRECTORIO'!G426</f>
        <v>USD</v>
      </c>
      <c r="H426" s="5">
        <f>+'MBI DIRECTORIO'!H426</f>
        <v>1800</v>
      </c>
      <c r="I426" s="5">
        <f>+'MBI DIRECTORIO'!I426</f>
        <v>1192.3483629040179</v>
      </c>
      <c r="J426" s="5">
        <f>+'MBI DIRECTORIO'!J426</f>
        <v>0</v>
      </c>
      <c r="K426" s="5">
        <f>+'MBI DIRECTORIO'!K426</f>
        <v>0</v>
      </c>
      <c r="L426" s="5">
        <f>+'MBI DIRECTORIO'!L426</f>
        <v>13.544715867939397</v>
      </c>
      <c r="M426" s="5">
        <f>+'MBI DIRECTORIO'!M426</f>
        <v>14.130999999999998</v>
      </c>
      <c r="N426" s="5">
        <f>+'MBI DIRECTORIO'!N426</f>
        <v>8.0633174791914382</v>
      </c>
      <c r="O426" s="5">
        <f>+'MBI DIRECTORIO'!O426</f>
        <v>10.775862068965518</v>
      </c>
      <c r="P426" s="5">
        <f>+'MBI DIRECTORIO'!P426</f>
        <v>1.0317578279825605</v>
      </c>
      <c r="Q426" s="5">
        <f>+'MBI DIRECTORIO'!Q426</f>
        <v>6.1985617121998144</v>
      </c>
      <c r="R426" s="5">
        <f>+'MBI DIRECTORIO'!R426</f>
        <v>0</v>
      </c>
      <c r="S426" s="5">
        <f>+'MBI DIRECTORIO'!S426</f>
        <v>0</v>
      </c>
      <c r="T426" s="5">
        <f>+'MBI DIRECTORIO'!T426</f>
        <v>0</v>
      </c>
      <c r="U426" s="5">
        <f>+'MBI DIRECTORIO'!U426</f>
        <v>0</v>
      </c>
      <c r="V426" s="5">
        <f>+'MBI DIRECTORIO'!V426</f>
        <v>0</v>
      </c>
      <c r="W426" s="5">
        <f>+'MBI DIRECTORIO'!W426</f>
        <v>0</v>
      </c>
      <c r="X426" s="5">
        <f>+'MBI DIRECTORIO'!X426</f>
        <v>0</v>
      </c>
      <c r="Y426" s="5">
        <f>+'MBI DIRECTORIO'!Y426</f>
        <v>47.809319019645997</v>
      </c>
      <c r="Z426" s="5">
        <f>+'MBI DIRECTORIO'!Z426</f>
        <v>7.6088199313066704</v>
      </c>
      <c r="AA426" s="5">
        <f>+'MBI DIRECTORIO'!AA426</f>
        <v>0</v>
      </c>
      <c r="AB426" s="5" t="str">
        <f>+'MBI DIRECTORIO'!AG426</f>
        <v>Heting Trading CO., Ltd</v>
      </c>
      <c r="AD426" t="str">
        <f t="shared" si="8"/>
        <v>INSERT INTO TABLA_PRESUPUESTO_COMERCIAL VALUES ('VSR','80152-C','14004877-18',2022,'Abril',15,'USD',1800,1192.348363,0,0,13.544716,14.131,8.063317,10.775862,1.031758,6.198562,0,0,0,0,0,0,0,47.809319,7.60882,0);</v>
      </c>
    </row>
    <row r="427" spans="1:30" x14ac:dyDescent="0.2">
      <c r="A427" t="str">
        <f>+'MBI DIRECTORIO'!A427</f>
        <v>VSR</v>
      </c>
      <c r="B427" t="str">
        <f>+'MBI DIRECTORIO'!B427</f>
        <v>80152-C</v>
      </c>
      <c r="C427" t="str">
        <f>+'MBI DIRECTORIO'!C427</f>
        <v>14004966-20</v>
      </c>
      <c r="D427">
        <f>+'MBI DIRECTORIO'!D427</f>
        <v>2022</v>
      </c>
      <c r="E427" t="str">
        <f>+'MBI DIRECTORIO'!E427</f>
        <v>Abril</v>
      </c>
      <c r="F427" s="5">
        <f>+'MBI DIRECTORIO'!F427</f>
        <v>30</v>
      </c>
      <c r="G427" t="str">
        <f>+'MBI DIRECTORIO'!G427</f>
        <v>USD</v>
      </c>
      <c r="H427" s="5">
        <f>+'MBI DIRECTORIO'!H427</f>
        <v>1020</v>
      </c>
      <c r="I427" s="5">
        <f>+'MBI DIRECTORIO'!I427</f>
        <v>616.59839378096444</v>
      </c>
      <c r="J427" s="5">
        <f>+'MBI DIRECTORIO'!J427</f>
        <v>0</v>
      </c>
      <c r="K427" s="5">
        <f>+'MBI DIRECTORIO'!K427</f>
        <v>0</v>
      </c>
      <c r="L427" s="5">
        <f>+'MBI DIRECTORIO'!L427</f>
        <v>27.089431735878794</v>
      </c>
      <c r="M427" s="5">
        <f>+'MBI DIRECTORIO'!M427</f>
        <v>28.261999999999997</v>
      </c>
      <c r="N427" s="5">
        <f>+'MBI DIRECTORIO'!N427</f>
        <v>16.126634958382876</v>
      </c>
      <c r="O427" s="5">
        <f>+'MBI DIRECTORIO'!O427</f>
        <v>21.551724137931036</v>
      </c>
      <c r="P427" s="5">
        <f>+'MBI DIRECTORIO'!P427</f>
        <v>2.0635156559651211</v>
      </c>
      <c r="Q427" s="5">
        <f>+'MBI DIRECTORIO'!Q427</f>
        <v>3.512518303579895</v>
      </c>
      <c r="R427" s="5">
        <f>+'MBI DIRECTORIO'!R427</f>
        <v>0</v>
      </c>
      <c r="S427" s="5">
        <f>+'MBI DIRECTORIO'!S427</f>
        <v>0</v>
      </c>
      <c r="T427" s="5">
        <f>+'MBI DIRECTORIO'!T427</f>
        <v>0</v>
      </c>
      <c r="U427" s="5">
        <f>+'MBI DIRECTORIO'!U427</f>
        <v>0</v>
      </c>
      <c r="V427" s="5">
        <f>+'MBI DIRECTORIO'!V427</f>
        <v>0</v>
      </c>
      <c r="W427" s="5">
        <f>+'MBI DIRECTORIO'!W427</f>
        <v>0</v>
      </c>
      <c r="X427" s="5">
        <f>+'MBI DIRECTORIO'!X427</f>
        <v>0</v>
      </c>
      <c r="Y427" s="5">
        <f>+'MBI DIRECTORIO'!Y427</f>
        <v>86.734032918472266</v>
      </c>
      <c r="Z427" s="5">
        <f>+'MBI DIRECTORIO'!Z427</f>
        <v>15.217639862613341</v>
      </c>
      <c r="AA427" s="5">
        <f>+'MBI DIRECTORIO'!AA427</f>
        <v>0</v>
      </c>
      <c r="AB427" s="5" t="str">
        <f>+'MBI DIRECTORIO'!AG427</f>
        <v>Heting Trading CO., Ltd</v>
      </c>
      <c r="AD427" t="str">
        <f t="shared" si="8"/>
        <v>INSERT INTO TABLA_PRESUPUESTO_COMERCIAL VALUES ('VSR','80152-C','14004966-20',2022,'Abril',30,'USD',1020,616.598394,0,0,27.089432,28.262,16.126635,21.551724,2.063516,3.512518,0,0,0,0,0,0,0,86.734033,15.21764,0);</v>
      </c>
    </row>
    <row r="428" spans="1:30" x14ac:dyDescent="0.2">
      <c r="A428" t="str">
        <f>+'MBI DIRECTORIO'!A428</f>
        <v>VSR</v>
      </c>
      <c r="B428" t="str">
        <f>+'MBI DIRECTORIO'!B428</f>
        <v>80152-C</v>
      </c>
      <c r="C428" t="str">
        <f>+'MBI DIRECTORIO'!C428</f>
        <v>14004967-19</v>
      </c>
      <c r="D428">
        <f>+'MBI DIRECTORIO'!D428</f>
        <v>2022</v>
      </c>
      <c r="E428" t="str">
        <f>+'MBI DIRECTORIO'!E428</f>
        <v>Abril</v>
      </c>
      <c r="F428" s="5">
        <f>+'MBI DIRECTORIO'!F428</f>
        <v>30</v>
      </c>
      <c r="G428" t="str">
        <f>+'MBI DIRECTORIO'!G428</f>
        <v>USD</v>
      </c>
      <c r="H428" s="5">
        <f>+'MBI DIRECTORIO'!H428</f>
        <v>1020</v>
      </c>
      <c r="I428" s="5">
        <f>+'MBI DIRECTORIO'!I428</f>
        <v>676.78478588332871</v>
      </c>
      <c r="J428" s="5">
        <f>+'MBI DIRECTORIO'!J428</f>
        <v>0</v>
      </c>
      <c r="K428" s="5">
        <f>+'MBI DIRECTORIO'!K428</f>
        <v>0</v>
      </c>
      <c r="L428" s="5">
        <f>+'MBI DIRECTORIO'!L428</f>
        <v>27.089431735878794</v>
      </c>
      <c r="M428" s="5">
        <f>+'MBI DIRECTORIO'!M428</f>
        <v>28.261999999999997</v>
      </c>
      <c r="N428" s="5">
        <f>+'MBI DIRECTORIO'!N428</f>
        <v>16.126634958382876</v>
      </c>
      <c r="O428" s="5">
        <f>+'MBI DIRECTORIO'!O428</f>
        <v>21.551724137931036</v>
      </c>
      <c r="P428" s="5">
        <f>+'MBI DIRECTORIO'!P428</f>
        <v>2.0635156559651211</v>
      </c>
      <c r="Q428" s="5">
        <f>+'MBI DIRECTORIO'!Q428</f>
        <v>3.512518303579895</v>
      </c>
      <c r="R428" s="5">
        <f>+'MBI DIRECTORIO'!R428</f>
        <v>0</v>
      </c>
      <c r="S428" s="5">
        <f>+'MBI DIRECTORIO'!S428</f>
        <v>0</v>
      </c>
      <c r="T428" s="5">
        <f>+'MBI DIRECTORIO'!T428</f>
        <v>0</v>
      </c>
      <c r="U428" s="5">
        <f>+'MBI DIRECTORIO'!U428</f>
        <v>0</v>
      </c>
      <c r="V428" s="5">
        <f>+'MBI DIRECTORIO'!V428</f>
        <v>0</v>
      </c>
      <c r="W428" s="5">
        <f>+'MBI DIRECTORIO'!W428</f>
        <v>0</v>
      </c>
      <c r="X428" s="5">
        <f>+'MBI DIRECTORIO'!X428</f>
        <v>0</v>
      </c>
      <c r="Y428" s="5">
        <f>+'MBI DIRECTORIO'!Y428</f>
        <v>86.734032918472266</v>
      </c>
      <c r="Z428" s="5">
        <f>+'MBI DIRECTORIO'!Z428</f>
        <v>15.217639862613341</v>
      </c>
      <c r="AA428" s="5">
        <f>+'MBI DIRECTORIO'!AA428</f>
        <v>0</v>
      </c>
      <c r="AB428" s="5" t="str">
        <f>+'MBI DIRECTORIO'!AG428</f>
        <v>Heting Trading CO., Ltd</v>
      </c>
      <c r="AD428" t="str">
        <f t="shared" si="8"/>
        <v>INSERT INTO TABLA_PRESUPUESTO_COMERCIAL VALUES ('VSR','80152-C','14004967-19',2022,'Abril',30,'USD',1020,676.784786,0,0,27.089432,28.262,16.126635,21.551724,2.063516,3.512518,0,0,0,0,0,0,0,86.734033,15.21764,0);</v>
      </c>
    </row>
    <row r="429" spans="1:30" x14ac:dyDescent="0.2">
      <c r="A429" t="str">
        <f>+'MBI DIRECTORIO'!A429</f>
        <v>VSR</v>
      </c>
      <c r="B429" t="str">
        <f>+'MBI DIRECTORIO'!B429</f>
        <v>80152-C</v>
      </c>
      <c r="C429" t="str">
        <f>+'MBI DIRECTORIO'!C429</f>
        <v>14004801-19</v>
      </c>
      <c r="D429">
        <f>+'MBI DIRECTORIO'!D429</f>
        <v>2022</v>
      </c>
      <c r="E429" t="str">
        <f>+'MBI DIRECTORIO'!E429</f>
        <v>Abril</v>
      </c>
      <c r="F429" s="5">
        <f>+'MBI DIRECTORIO'!F429</f>
        <v>15</v>
      </c>
      <c r="G429" t="str">
        <f>+'MBI DIRECTORIO'!G429</f>
        <v>USD</v>
      </c>
      <c r="H429" s="5">
        <f>+'MBI DIRECTORIO'!H429</f>
        <v>510</v>
      </c>
      <c r="I429" s="5">
        <f>+'MBI DIRECTORIO'!I429</f>
        <v>379.72152087352612</v>
      </c>
      <c r="J429" s="5">
        <f>+'MBI DIRECTORIO'!J429</f>
        <v>0</v>
      </c>
      <c r="K429" s="5">
        <f>+'MBI DIRECTORIO'!K429</f>
        <v>0</v>
      </c>
      <c r="L429" s="5">
        <f>+'MBI DIRECTORIO'!L429</f>
        <v>13.544715867939397</v>
      </c>
      <c r="M429" s="5">
        <f>+'MBI DIRECTORIO'!M429</f>
        <v>14.130999999999998</v>
      </c>
      <c r="N429" s="5">
        <f>+'MBI DIRECTORIO'!N429</f>
        <v>8.0633174791914382</v>
      </c>
      <c r="O429" s="5">
        <f>+'MBI DIRECTORIO'!O429</f>
        <v>10.775862068965518</v>
      </c>
      <c r="P429" s="5">
        <f>+'MBI DIRECTORIO'!P429</f>
        <v>1.0317578279825605</v>
      </c>
      <c r="Q429" s="5">
        <f>+'MBI DIRECTORIO'!Q429</f>
        <v>1.7562591517899475</v>
      </c>
      <c r="R429" s="5">
        <f>+'MBI DIRECTORIO'!R429</f>
        <v>0</v>
      </c>
      <c r="S429" s="5">
        <f>+'MBI DIRECTORIO'!S429</f>
        <v>0</v>
      </c>
      <c r="T429" s="5">
        <f>+'MBI DIRECTORIO'!T429</f>
        <v>0</v>
      </c>
      <c r="U429" s="5">
        <f>+'MBI DIRECTORIO'!U429</f>
        <v>0</v>
      </c>
      <c r="V429" s="5">
        <f>+'MBI DIRECTORIO'!V429</f>
        <v>0</v>
      </c>
      <c r="W429" s="5">
        <f>+'MBI DIRECTORIO'!W429</f>
        <v>0</v>
      </c>
      <c r="X429" s="5">
        <f>+'MBI DIRECTORIO'!X429</f>
        <v>0</v>
      </c>
      <c r="Y429" s="5">
        <f>+'MBI DIRECTORIO'!Y429</f>
        <v>43.367016459236133</v>
      </c>
      <c r="Z429" s="5">
        <f>+'MBI DIRECTORIO'!Z429</f>
        <v>7.6088199313066704</v>
      </c>
      <c r="AA429" s="5">
        <f>+'MBI DIRECTORIO'!AA429</f>
        <v>0</v>
      </c>
      <c r="AB429" s="5" t="str">
        <f>+'MBI DIRECTORIO'!AG429</f>
        <v>Heting Trading CO., Ltd</v>
      </c>
      <c r="AD429" t="str">
        <f t="shared" si="8"/>
        <v>INSERT INTO TABLA_PRESUPUESTO_COMERCIAL VALUES ('VSR','80152-C','14004801-19',2022,'Abril',15,'USD',510,379.721521,0,0,13.544716,14.131,8.063317,10.775862,1.031758,1.756259,0,0,0,0,0,0,0,43.367016,7.60882,0);</v>
      </c>
    </row>
    <row r="430" spans="1:30" x14ac:dyDescent="0.2">
      <c r="A430" t="str">
        <f>+'MBI DIRECTORIO'!A430</f>
        <v>VSR</v>
      </c>
      <c r="B430" t="str">
        <f>+'MBI DIRECTORIO'!B430</f>
        <v>80152-C</v>
      </c>
      <c r="C430" t="str">
        <f>+'MBI DIRECTORIO'!C430</f>
        <v>14004971-20</v>
      </c>
      <c r="D430">
        <f>+'MBI DIRECTORIO'!D430</f>
        <v>2022</v>
      </c>
      <c r="E430" t="str">
        <f>+'MBI DIRECTORIO'!E430</f>
        <v>Abril</v>
      </c>
      <c r="F430" s="5">
        <f>+'MBI DIRECTORIO'!F430</f>
        <v>30</v>
      </c>
      <c r="G430" t="str">
        <f>+'MBI DIRECTORIO'!G430</f>
        <v>USD</v>
      </c>
      <c r="H430" s="5">
        <f>+'MBI DIRECTORIO'!H430</f>
        <v>750</v>
      </c>
      <c r="I430" s="5">
        <f>+'MBI DIRECTORIO'!I430</f>
        <v>524.98859003607538</v>
      </c>
      <c r="J430" s="5">
        <f>+'MBI DIRECTORIO'!J430</f>
        <v>0</v>
      </c>
      <c r="K430" s="5">
        <f>+'MBI DIRECTORIO'!K430</f>
        <v>0</v>
      </c>
      <c r="L430" s="5">
        <f>+'MBI DIRECTORIO'!L430</f>
        <v>27.089431735878794</v>
      </c>
      <c r="M430" s="5">
        <f>+'MBI DIRECTORIO'!M430</f>
        <v>28.261999999999997</v>
      </c>
      <c r="N430" s="5">
        <f>+'MBI DIRECTORIO'!N430</f>
        <v>16.126634958382876</v>
      </c>
      <c r="O430" s="5">
        <f>+'MBI DIRECTORIO'!O430</f>
        <v>21.551724137931036</v>
      </c>
      <c r="P430" s="5">
        <f>+'MBI DIRECTORIO'!P430</f>
        <v>2.0635156559651211</v>
      </c>
      <c r="Q430" s="5">
        <f>+'MBI DIRECTORIO'!Q430</f>
        <v>2.5827340467499229</v>
      </c>
      <c r="R430" s="5">
        <f>+'MBI DIRECTORIO'!R430</f>
        <v>0</v>
      </c>
      <c r="S430" s="5">
        <f>+'MBI DIRECTORIO'!S430</f>
        <v>0</v>
      </c>
      <c r="T430" s="5">
        <f>+'MBI DIRECTORIO'!T430</f>
        <v>0</v>
      </c>
      <c r="U430" s="5">
        <f>+'MBI DIRECTORIO'!U430</f>
        <v>0</v>
      </c>
      <c r="V430" s="5">
        <f>+'MBI DIRECTORIO'!V430</f>
        <v>0</v>
      </c>
      <c r="W430" s="5">
        <f>+'MBI DIRECTORIO'!W430</f>
        <v>0</v>
      </c>
      <c r="X430" s="5">
        <f>+'MBI DIRECTORIO'!X430</f>
        <v>0</v>
      </c>
      <c r="Y430" s="5">
        <f>+'MBI DIRECTORIO'!Y430</f>
        <v>85.804248661642291</v>
      </c>
      <c r="Z430" s="5">
        <f>+'MBI DIRECTORIO'!Z430</f>
        <v>15.217639862613341</v>
      </c>
      <c r="AA430" s="5">
        <f>+'MBI DIRECTORIO'!AA430</f>
        <v>0</v>
      </c>
      <c r="AB430" s="5" t="str">
        <f>+'MBI DIRECTORIO'!AG430</f>
        <v>Heting Trading CO., Ltd</v>
      </c>
      <c r="AD430" t="str">
        <f t="shared" si="8"/>
        <v>INSERT INTO TABLA_PRESUPUESTO_COMERCIAL VALUES ('VSR','80152-C','14004971-20',2022,'Abril',30,'USD',750,524.98859,0,0,27.089432,28.262,16.126635,21.551724,2.063516,2.582734,0,0,0,0,0,0,0,85.804249,15.21764,0);</v>
      </c>
    </row>
    <row r="431" spans="1:30" x14ac:dyDescent="0.2">
      <c r="A431" t="str">
        <f>+'MBI DIRECTORIO'!A431</f>
        <v>VSR</v>
      </c>
      <c r="B431" t="str">
        <f>+'MBI DIRECTORIO'!B431</f>
        <v>80152-C</v>
      </c>
      <c r="C431" t="str">
        <f>+'MBI DIRECTORIO'!C431</f>
        <v>14005004-19</v>
      </c>
      <c r="D431">
        <f>+'MBI DIRECTORIO'!D431</f>
        <v>2022</v>
      </c>
      <c r="E431" t="str">
        <f>+'MBI DIRECTORIO'!E431</f>
        <v>Abril</v>
      </c>
      <c r="F431" s="5">
        <f>+'MBI DIRECTORIO'!F431</f>
        <v>30</v>
      </c>
      <c r="G431" t="str">
        <f>+'MBI DIRECTORIO'!G431</f>
        <v>USD</v>
      </c>
      <c r="H431" s="5">
        <f>+'MBI DIRECTORIO'!H431</f>
        <v>1500</v>
      </c>
      <c r="I431" s="5">
        <f>+'MBI DIRECTORIO'!I431</f>
        <v>651.07214253605525</v>
      </c>
      <c r="J431" s="5">
        <f>+'MBI DIRECTORIO'!J431</f>
        <v>0</v>
      </c>
      <c r="K431" s="5">
        <f>+'MBI DIRECTORIO'!K431</f>
        <v>225</v>
      </c>
      <c r="L431" s="5">
        <f>+'MBI DIRECTORIO'!L431</f>
        <v>27.089431735878794</v>
      </c>
      <c r="M431" s="5">
        <f>+'MBI DIRECTORIO'!M431</f>
        <v>28.261999999999997</v>
      </c>
      <c r="N431" s="5">
        <f>+'MBI DIRECTORIO'!N431</f>
        <v>16.126634958382876</v>
      </c>
      <c r="O431" s="5">
        <f>+'MBI DIRECTORIO'!O431</f>
        <v>21.551724137931036</v>
      </c>
      <c r="P431" s="5">
        <f>+'MBI DIRECTORIO'!P431</f>
        <v>2.0635156559651211</v>
      </c>
      <c r="Q431" s="5">
        <f>+'MBI DIRECTORIO'!Q431</f>
        <v>5.1654680934998458</v>
      </c>
      <c r="R431" s="5">
        <f>+'MBI DIRECTORIO'!R431</f>
        <v>0</v>
      </c>
      <c r="S431" s="5">
        <f>+'MBI DIRECTORIO'!S431</f>
        <v>0</v>
      </c>
      <c r="T431" s="5">
        <f>+'MBI DIRECTORIO'!T431</f>
        <v>0</v>
      </c>
      <c r="U431" s="5">
        <f>+'MBI DIRECTORIO'!U431</f>
        <v>0</v>
      </c>
      <c r="V431" s="5">
        <f>+'MBI DIRECTORIO'!V431</f>
        <v>0</v>
      </c>
      <c r="W431" s="5">
        <f>+'MBI DIRECTORIO'!W431</f>
        <v>0</v>
      </c>
      <c r="X431" s="5">
        <f>+'MBI DIRECTORIO'!X431</f>
        <v>0</v>
      </c>
      <c r="Y431" s="5">
        <f>+'MBI DIRECTORIO'!Y431</f>
        <v>88.38698270839221</v>
      </c>
      <c r="Z431" s="5">
        <f>+'MBI DIRECTORIO'!Z431</f>
        <v>15.217639862613341</v>
      </c>
      <c r="AA431" s="5">
        <f>+'MBI DIRECTORIO'!AA431</f>
        <v>0</v>
      </c>
      <c r="AB431" s="5" t="str">
        <f>+'MBI DIRECTORIO'!AG431</f>
        <v>Heting Trading CO., Ltd</v>
      </c>
      <c r="AD431" t="str">
        <f t="shared" si="8"/>
        <v>INSERT INTO TABLA_PRESUPUESTO_COMERCIAL VALUES ('VSR','80152-C','14005004-19',2022,'Abril',30,'USD',1500,651.072143,0,225,27.089432,28.262,16.126635,21.551724,2.063516,5.165468,0,0,0,0,0,0,0,88.386983,15.21764,0);</v>
      </c>
    </row>
    <row r="432" spans="1:30" x14ac:dyDescent="0.2">
      <c r="A432" t="str">
        <f>+'MBI DIRECTORIO'!A432</f>
        <v>VSR</v>
      </c>
      <c r="B432" t="str">
        <f>+'MBI DIRECTORIO'!B432</f>
        <v>80152-C</v>
      </c>
      <c r="C432" t="str">
        <f>+'MBI DIRECTORIO'!C432</f>
        <v>14004879-18</v>
      </c>
      <c r="D432">
        <f>+'MBI DIRECTORIO'!D432</f>
        <v>2022</v>
      </c>
      <c r="E432" t="str">
        <f>+'MBI DIRECTORIO'!E432</f>
        <v>Abril</v>
      </c>
      <c r="F432" s="5">
        <f>+'MBI DIRECTORIO'!F432</f>
        <v>15</v>
      </c>
      <c r="G432" t="str">
        <f>+'MBI DIRECTORIO'!G432</f>
        <v>USD</v>
      </c>
      <c r="H432" s="5">
        <f>+'MBI DIRECTORIO'!H432</f>
        <v>1440</v>
      </c>
      <c r="I432" s="5">
        <f>+'MBI DIRECTORIO'!I432</f>
        <v>1358.3362196258195</v>
      </c>
      <c r="J432" s="5">
        <f>+'MBI DIRECTORIO'!J432</f>
        <v>0</v>
      </c>
      <c r="K432" s="5">
        <f>+'MBI DIRECTORIO'!K432</f>
        <v>0</v>
      </c>
      <c r="L432" s="5">
        <f>+'MBI DIRECTORIO'!L432</f>
        <v>13.544715867939397</v>
      </c>
      <c r="M432" s="5">
        <f>+'MBI DIRECTORIO'!M432</f>
        <v>14.130999999999998</v>
      </c>
      <c r="N432" s="5">
        <f>+'MBI DIRECTORIO'!N432</f>
        <v>8.0633174791914382</v>
      </c>
      <c r="O432" s="5">
        <f>+'MBI DIRECTORIO'!O432</f>
        <v>10.775862068965518</v>
      </c>
      <c r="P432" s="5">
        <f>+'MBI DIRECTORIO'!P432</f>
        <v>1.0317578279825605</v>
      </c>
      <c r="Q432" s="5">
        <f>+'MBI DIRECTORIO'!Q432</f>
        <v>4.9588493697598519</v>
      </c>
      <c r="R432" s="5">
        <f>+'MBI DIRECTORIO'!R432</f>
        <v>0</v>
      </c>
      <c r="S432" s="5">
        <f>+'MBI DIRECTORIO'!S432</f>
        <v>0</v>
      </c>
      <c r="T432" s="5">
        <f>+'MBI DIRECTORIO'!T432</f>
        <v>0</v>
      </c>
      <c r="U432" s="5">
        <f>+'MBI DIRECTORIO'!U432</f>
        <v>0</v>
      </c>
      <c r="V432" s="5">
        <f>+'MBI DIRECTORIO'!V432</f>
        <v>0</v>
      </c>
      <c r="W432" s="5">
        <f>+'MBI DIRECTORIO'!W432</f>
        <v>0</v>
      </c>
      <c r="X432" s="5">
        <f>+'MBI DIRECTORIO'!X432</f>
        <v>0</v>
      </c>
      <c r="Y432" s="5">
        <f>+'MBI DIRECTORIO'!Y432</f>
        <v>46.569606677206039</v>
      </c>
      <c r="Z432" s="5">
        <f>+'MBI DIRECTORIO'!Z432</f>
        <v>7.6088199313066704</v>
      </c>
      <c r="AA432" s="5">
        <f>+'MBI DIRECTORIO'!AA432</f>
        <v>0</v>
      </c>
      <c r="AB432" s="5" t="str">
        <f>+'MBI DIRECTORIO'!AG432</f>
        <v>Heting Trading CO., Ltd</v>
      </c>
      <c r="AD432" t="str">
        <f t="shared" si="8"/>
        <v>INSERT INTO TABLA_PRESUPUESTO_COMERCIAL VALUES ('VSR','80152-C','14004879-18',2022,'Abril',15,'USD',1440,1358.33622,0,0,13.544716,14.131,8.063317,10.775862,1.031758,4.958849,0,0,0,0,0,0,0,46.569607,7.60882,0);</v>
      </c>
    </row>
    <row r="433" spans="1:30" x14ac:dyDescent="0.2">
      <c r="A433" t="str">
        <f>+'MBI DIRECTORIO'!A433</f>
        <v>VSR</v>
      </c>
      <c r="B433" t="str">
        <f>+'MBI DIRECTORIO'!B433</f>
        <v>80152-C</v>
      </c>
      <c r="C433" t="str">
        <f>+'MBI DIRECTORIO'!C433</f>
        <v>14004952-20</v>
      </c>
      <c r="D433">
        <f>+'MBI DIRECTORIO'!D433</f>
        <v>2022</v>
      </c>
      <c r="E433" t="str">
        <f>+'MBI DIRECTORIO'!E433</f>
        <v>Abril</v>
      </c>
      <c r="F433" s="5">
        <f>+'MBI DIRECTORIO'!F433</f>
        <v>33</v>
      </c>
      <c r="G433" t="str">
        <f>+'MBI DIRECTORIO'!G433</f>
        <v>USD</v>
      </c>
      <c r="H433" s="5">
        <f>+'MBI DIRECTORIO'!H433</f>
        <v>2640</v>
      </c>
      <c r="I433" s="5">
        <f>+'MBI DIRECTORIO'!I433</f>
        <v>782.896521281383</v>
      </c>
      <c r="J433" s="5">
        <f>+'MBI DIRECTORIO'!J433</f>
        <v>0</v>
      </c>
      <c r="K433" s="5">
        <f>+'MBI DIRECTORIO'!K433</f>
        <v>660</v>
      </c>
      <c r="L433" s="5">
        <f>+'MBI DIRECTORIO'!L433</f>
        <v>29.798374909466673</v>
      </c>
      <c r="M433" s="5">
        <f>+'MBI DIRECTORIO'!M433</f>
        <v>31.088199999999997</v>
      </c>
      <c r="N433" s="5">
        <f>+'MBI DIRECTORIO'!N433</f>
        <v>17.739298454221167</v>
      </c>
      <c r="O433" s="5">
        <f>+'MBI DIRECTORIO'!O433</f>
        <v>23.706896551724139</v>
      </c>
      <c r="P433" s="5">
        <f>+'MBI DIRECTORIO'!P433</f>
        <v>2.2698672215616327</v>
      </c>
      <c r="Q433" s="5">
        <f>+'MBI DIRECTORIO'!Q433</f>
        <v>9.0912238445597282</v>
      </c>
      <c r="R433" s="5">
        <f>+'MBI DIRECTORIO'!R433</f>
        <v>0</v>
      </c>
      <c r="S433" s="5">
        <f>+'MBI DIRECTORIO'!S433</f>
        <v>0</v>
      </c>
      <c r="T433" s="5">
        <f>+'MBI DIRECTORIO'!T433</f>
        <v>0</v>
      </c>
      <c r="U433" s="5">
        <f>+'MBI DIRECTORIO'!U433</f>
        <v>0</v>
      </c>
      <c r="V433" s="5">
        <f>+'MBI DIRECTORIO'!V433</f>
        <v>0</v>
      </c>
      <c r="W433" s="5">
        <f>+'MBI DIRECTORIO'!W433</f>
        <v>0</v>
      </c>
      <c r="X433" s="5">
        <f>+'MBI DIRECTORIO'!X433</f>
        <v>0</v>
      </c>
      <c r="Y433" s="5">
        <f>+'MBI DIRECTORIO'!Y433</f>
        <v>100.63488992094133</v>
      </c>
      <c r="Z433" s="5">
        <f>+'MBI DIRECTORIO'!Z433</f>
        <v>16.739403848874677</v>
      </c>
      <c r="AA433" s="5">
        <f>+'MBI DIRECTORIO'!AA433</f>
        <v>0</v>
      </c>
      <c r="AB433" s="5" t="str">
        <f>+'MBI DIRECTORIO'!AG433</f>
        <v>Heting Trading CO., Ltd</v>
      </c>
      <c r="AD433" t="str">
        <f t="shared" si="8"/>
        <v>INSERT INTO TABLA_PRESUPUESTO_COMERCIAL VALUES ('VSR','80152-C','14004952-20',2022,'Abril',33,'USD',2640,782.896521,0,660,29.798375,31.0882,17.739298,23.706897,2.269867,9.091224,0,0,0,0,0,0,0,100.63489,16.739404,0);</v>
      </c>
    </row>
    <row r="434" spans="1:30" x14ac:dyDescent="0.2">
      <c r="A434" t="str">
        <f>+'MBI DIRECTORIO'!A434</f>
        <v>VSR</v>
      </c>
      <c r="B434" t="str">
        <f>+'MBI DIRECTORIO'!B434</f>
        <v>80152-C</v>
      </c>
      <c r="C434" t="str">
        <f>+'MBI DIRECTORIO'!C434</f>
        <v>14004810-18</v>
      </c>
      <c r="D434">
        <f>+'MBI DIRECTORIO'!D434</f>
        <v>2022</v>
      </c>
      <c r="E434" t="str">
        <f>+'MBI DIRECTORIO'!E434</f>
        <v>Abril</v>
      </c>
      <c r="F434" s="5">
        <f>+'MBI DIRECTORIO'!F434</f>
        <v>33</v>
      </c>
      <c r="G434" t="str">
        <f>+'MBI DIRECTORIO'!G434</f>
        <v>USD</v>
      </c>
      <c r="H434" s="5">
        <f>+'MBI DIRECTORIO'!H434</f>
        <v>2640</v>
      </c>
      <c r="I434" s="5">
        <f>+'MBI DIRECTORIO'!I434</f>
        <v>628.63690256416771</v>
      </c>
      <c r="J434" s="5">
        <f>+'MBI DIRECTORIO'!J434</f>
        <v>0</v>
      </c>
      <c r="K434" s="5">
        <f>+'MBI DIRECTORIO'!K434</f>
        <v>330</v>
      </c>
      <c r="L434" s="5">
        <f>+'MBI DIRECTORIO'!L434</f>
        <v>29.798374909466673</v>
      </c>
      <c r="M434" s="5">
        <f>+'MBI DIRECTORIO'!M434</f>
        <v>31.088199999999997</v>
      </c>
      <c r="N434" s="5">
        <f>+'MBI DIRECTORIO'!N434</f>
        <v>17.739298454221167</v>
      </c>
      <c r="O434" s="5">
        <f>+'MBI DIRECTORIO'!O434</f>
        <v>23.706896551724139</v>
      </c>
      <c r="P434" s="5">
        <f>+'MBI DIRECTORIO'!P434</f>
        <v>2.2698672215616327</v>
      </c>
      <c r="Q434" s="5">
        <f>+'MBI DIRECTORIO'!Q434</f>
        <v>9.0912238445597282</v>
      </c>
      <c r="R434" s="5">
        <f>+'MBI DIRECTORIO'!R434</f>
        <v>0</v>
      </c>
      <c r="S434" s="5">
        <f>+'MBI DIRECTORIO'!S434</f>
        <v>0</v>
      </c>
      <c r="T434" s="5">
        <f>+'MBI DIRECTORIO'!T434</f>
        <v>0</v>
      </c>
      <c r="U434" s="5">
        <f>+'MBI DIRECTORIO'!U434</f>
        <v>0</v>
      </c>
      <c r="V434" s="5">
        <f>+'MBI DIRECTORIO'!V434</f>
        <v>0</v>
      </c>
      <c r="W434" s="5">
        <f>+'MBI DIRECTORIO'!W434</f>
        <v>0</v>
      </c>
      <c r="X434" s="5">
        <f>+'MBI DIRECTORIO'!X434</f>
        <v>0</v>
      </c>
      <c r="Y434" s="5">
        <f>+'MBI DIRECTORIO'!Y434</f>
        <v>100.63488992094133</v>
      </c>
      <c r="Z434" s="5">
        <f>+'MBI DIRECTORIO'!Z434</f>
        <v>16.739403848874677</v>
      </c>
      <c r="AA434" s="5">
        <f>+'MBI DIRECTORIO'!AA434</f>
        <v>0</v>
      </c>
      <c r="AB434" s="5" t="str">
        <f>+'MBI DIRECTORIO'!AG434</f>
        <v>Heting Trading CO., Ltd</v>
      </c>
      <c r="AD434" t="str">
        <f t="shared" si="8"/>
        <v>INSERT INTO TABLA_PRESUPUESTO_COMERCIAL VALUES ('VSR','80152-C','14004810-18',2022,'Abril',33,'USD',2640,628.636903,0,330,29.798375,31.0882,17.739298,23.706897,2.269867,9.091224,0,0,0,0,0,0,0,100.63489,16.739404,0);</v>
      </c>
    </row>
    <row r="435" spans="1:30" x14ac:dyDescent="0.2">
      <c r="A435" t="str">
        <f>+'MBI DIRECTORIO'!A435</f>
        <v>VSR</v>
      </c>
      <c r="B435" t="str">
        <f>+'MBI DIRECTORIO'!B435</f>
        <v>80152-C</v>
      </c>
      <c r="C435" t="str">
        <f>+'MBI DIRECTORIO'!C435</f>
        <v>14004950-19</v>
      </c>
      <c r="D435">
        <f>+'MBI DIRECTORIO'!D435</f>
        <v>2022</v>
      </c>
      <c r="E435" t="str">
        <f>+'MBI DIRECTORIO'!E435</f>
        <v>Abril</v>
      </c>
      <c r="F435" s="5">
        <f>+'MBI DIRECTORIO'!F435</f>
        <v>33</v>
      </c>
      <c r="G435" t="str">
        <f>+'MBI DIRECTORIO'!G435</f>
        <v>USD</v>
      </c>
      <c r="H435" s="5">
        <f>+'MBI DIRECTORIO'!H435</f>
        <v>1815</v>
      </c>
      <c r="I435" s="5">
        <f>+'MBI DIRECTORIO'!I435</f>
        <v>756.58781640885991</v>
      </c>
      <c r="J435" s="5">
        <f>+'MBI DIRECTORIO'!J435</f>
        <v>0</v>
      </c>
      <c r="K435" s="5">
        <f>+'MBI DIRECTORIO'!K435</f>
        <v>495</v>
      </c>
      <c r="L435" s="5">
        <f>+'MBI DIRECTORIO'!L435</f>
        <v>0</v>
      </c>
      <c r="M435" s="5">
        <f>+'MBI DIRECTORIO'!M435</f>
        <v>31.088199999999997</v>
      </c>
      <c r="N435" s="5">
        <f>+'MBI DIRECTORIO'!N435</f>
        <v>17.739298454221167</v>
      </c>
      <c r="O435" s="5">
        <f>+'MBI DIRECTORIO'!O435</f>
        <v>23.706896551724139</v>
      </c>
      <c r="P435" s="5">
        <f>+'MBI DIRECTORIO'!P435</f>
        <v>2.2698672215616327</v>
      </c>
      <c r="Q435" s="5">
        <f>+'MBI DIRECTORIO'!Q435</f>
        <v>6.2502163931348127</v>
      </c>
      <c r="R435" s="5">
        <f>+'MBI DIRECTORIO'!R435</f>
        <v>0</v>
      </c>
      <c r="S435" s="5">
        <f>+'MBI DIRECTORIO'!S435</f>
        <v>0</v>
      </c>
      <c r="T435" s="5">
        <f>+'MBI DIRECTORIO'!T435</f>
        <v>0</v>
      </c>
      <c r="U435" s="5">
        <f>+'MBI DIRECTORIO'!U435</f>
        <v>0</v>
      </c>
      <c r="V435" s="5">
        <f>+'MBI DIRECTORIO'!V435</f>
        <v>0</v>
      </c>
      <c r="W435" s="5">
        <f>+'MBI DIRECTORIO'!W435</f>
        <v>0</v>
      </c>
      <c r="X435" s="5">
        <f>+'MBI DIRECTORIO'!X435</f>
        <v>0</v>
      </c>
      <c r="Y435" s="5">
        <f>+'MBI DIRECTORIO'!Y435</f>
        <v>97.793882469516419</v>
      </c>
      <c r="Z435" s="5">
        <f>+'MBI DIRECTORIO'!Z435</f>
        <v>16.739403848874677</v>
      </c>
      <c r="AA435" s="5">
        <f>+'MBI DIRECTORIO'!AA435</f>
        <v>0</v>
      </c>
      <c r="AB435" s="5" t="str">
        <f>+'MBI DIRECTORIO'!AG435</f>
        <v>Heting Trading CO., Ltd</v>
      </c>
      <c r="AD435" t="str">
        <f t="shared" si="8"/>
        <v>INSERT INTO TABLA_PRESUPUESTO_COMERCIAL VALUES ('VSR','80152-C','14004950-19',2022,'Abril',33,'USD',1815,756.587816,0,495,0,31.0882,17.739298,23.706897,2.269867,6.250216,0,0,0,0,0,0,0,97.793882,16.739404,0);</v>
      </c>
    </row>
    <row r="436" spans="1:30" x14ac:dyDescent="0.2">
      <c r="A436" t="str">
        <f>+'MBI DIRECTORIO'!A436</f>
        <v>VSR</v>
      </c>
      <c r="B436" t="str">
        <f>+'MBI DIRECTORIO'!B436</f>
        <v>80169-C</v>
      </c>
      <c r="C436" t="str">
        <f>+'MBI DIRECTORIO'!C436</f>
        <v>14002773-15</v>
      </c>
      <c r="D436">
        <f>+'MBI DIRECTORIO'!D436</f>
        <v>2022</v>
      </c>
      <c r="E436" t="str">
        <f>+'MBI DIRECTORIO'!E436</f>
        <v>Abril</v>
      </c>
      <c r="F436" s="5">
        <f>+'MBI DIRECTORIO'!F436</f>
        <v>105</v>
      </c>
      <c r="G436" t="str">
        <f>+'MBI DIRECTORIO'!G436</f>
        <v>USD</v>
      </c>
      <c r="H436" s="5">
        <f>+'MBI DIRECTORIO'!H436</f>
        <v>4672.5</v>
      </c>
      <c r="I436" s="5">
        <f>+'MBI DIRECTORIO'!I436</f>
        <v>2285.7108044246343</v>
      </c>
      <c r="J436" s="5">
        <f>+'MBI DIRECTORIO'!J436</f>
        <v>0</v>
      </c>
      <c r="K436" s="5">
        <f>+'MBI DIRECTORIO'!K436</f>
        <v>472.5</v>
      </c>
      <c r="L436" s="5">
        <f>+'MBI DIRECTORIO'!L436</f>
        <v>0</v>
      </c>
      <c r="M436" s="5">
        <f>+'MBI DIRECTORIO'!M436</f>
        <v>76.362443181818179</v>
      </c>
      <c r="N436" s="5">
        <f>+'MBI DIRECTORIO'!N436</f>
        <v>35.162037037037045</v>
      </c>
      <c r="O436" s="5">
        <f>+'MBI DIRECTORIO'!O436</f>
        <v>46.990740740740748</v>
      </c>
      <c r="P436" s="5">
        <f>+'MBI DIRECTORIO'!P436</f>
        <v>4.4992283950617287</v>
      </c>
      <c r="Q436" s="5">
        <f>+'MBI DIRECTORIO'!Q436</f>
        <v>16.090433111252018</v>
      </c>
      <c r="R436" s="5">
        <f>+'MBI DIRECTORIO'!R436</f>
        <v>0</v>
      </c>
      <c r="S436" s="5">
        <f>+'MBI DIRECTORIO'!S436</f>
        <v>0</v>
      </c>
      <c r="T436" s="5">
        <f>+'MBI DIRECTORIO'!T436</f>
        <v>0</v>
      </c>
      <c r="U436" s="5">
        <f>+'MBI DIRECTORIO'!U436</f>
        <v>0</v>
      </c>
      <c r="V436" s="5">
        <f>+'MBI DIRECTORIO'!V436</f>
        <v>0</v>
      </c>
      <c r="W436" s="5">
        <f>+'MBI DIRECTORIO'!W436</f>
        <v>0</v>
      </c>
      <c r="X436" s="5">
        <f>+'MBI DIRECTORIO'!X436</f>
        <v>0</v>
      </c>
      <c r="Y436" s="5">
        <f>+'MBI DIRECTORIO'!Y436</f>
        <v>232.36662198505641</v>
      </c>
      <c r="Z436" s="5">
        <f>+'MBI DIRECTORIO'!Z436</f>
        <v>53.261739519146694</v>
      </c>
      <c r="AA436" s="5">
        <f>+'MBI DIRECTORIO'!AA436</f>
        <v>0</v>
      </c>
      <c r="AB436" s="5" t="str">
        <f>+'MBI DIRECTORIO'!AG436</f>
        <v>Shenzhen China Resources Vanguard Supermarket Co., Ltd.</v>
      </c>
      <c r="AD436" t="str">
        <f t="shared" si="8"/>
        <v>INSERT INTO TABLA_PRESUPUESTO_COMERCIAL VALUES ('VSR','80169-C','14002773-15',2022,'Abril',105,'USD',4672.5,2285.710804,0,472.5,0,76.362443,35.162037,46.990741,4.499228,16.090433,0,0,0,0,0,0,0,232.366622,53.26174,0);</v>
      </c>
    </row>
    <row r="437" spans="1:30" x14ac:dyDescent="0.2">
      <c r="A437" t="str">
        <f>+'MBI DIRECTORIO'!A437</f>
        <v>VSR</v>
      </c>
      <c r="B437" t="str">
        <f>+'MBI DIRECTORIO'!B437</f>
        <v>80169-C</v>
      </c>
      <c r="C437" t="str">
        <f>+'MBI DIRECTORIO'!C437</f>
        <v>14004790-18</v>
      </c>
      <c r="D437">
        <f>+'MBI DIRECTORIO'!D437</f>
        <v>2022</v>
      </c>
      <c r="E437" t="str">
        <f>+'MBI DIRECTORIO'!E437</f>
        <v>Abril</v>
      </c>
      <c r="F437" s="5">
        <f>+'MBI DIRECTORIO'!F437</f>
        <v>45</v>
      </c>
      <c r="G437" t="str">
        <f>+'MBI DIRECTORIO'!G437</f>
        <v>USD</v>
      </c>
      <c r="H437" s="5">
        <f>+'MBI DIRECTORIO'!H437</f>
        <v>1507.5</v>
      </c>
      <c r="I437" s="5">
        <f>+'MBI DIRECTORIO'!I437</f>
        <v>716.75708464253489</v>
      </c>
      <c r="J437" s="5">
        <f>+'MBI DIRECTORIO'!J437</f>
        <v>0</v>
      </c>
      <c r="K437" s="5">
        <f>+'MBI DIRECTORIO'!K437</f>
        <v>135</v>
      </c>
      <c r="L437" s="5">
        <f>+'MBI DIRECTORIO'!L437</f>
        <v>0</v>
      </c>
      <c r="M437" s="5">
        <f>+'MBI DIRECTORIO'!M437</f>
        <v>138.92676136363636</v>
      </c>
      <c r="N437" s="5">
        <f>+'MBI DIRECTORIO'!N437</f>
        <v>15.069444444444446</v>
      </c>
      <c r="O437" s="5">
        <f>+'MBI DIRECTORIO'!O437</f>
        <v>20.138888888888889</v>
      </c>
      <c r="P437" s="5">
        <f>+'MBI DIRECTORIO'!P437</f>
        <v>1.9282407407407407</v>
      </c>
      <c r="Q437" s="5">
        <f>+'MBI DIRECTORIO'!Q437</f>
        <v>5.1912954339673449</v>
      </c>
      <c r="R437" s="5">
        <f>+'MBI DIRECTORIO'!R437</f>
        <v>0</v>
      </c>
      <c r="S437" s="5">
        <f>+'MBI DIRECTORIO'!S437</f>
        <v>0</v>
      </c>
      <c r="T437" s="5">
        <f>+'MBI DIRECTORIO'!T437</f>
        <v>0</v>
      </c>
      <c r="U437" s="5">
        <f>+'MBI DIRECTORIO'!U437</f>
        <v>0</v>
      </c>
      <c r="V437" s="5">
        <f>+'MBI DIRECTORIO'!V437</f>
        <v>0</v>
      </c>
      <c r="W437" s="5">
        <f>+'MBI DIRECTORIO'!W437</f>
        <v>0</v>
      </c>
      <c r="X437" s="5">
        <f>+'MBI DIRECTORIO'!X437</f>
        <v>0</v>
      </c>
      <c r="Y437" s="5">
        <f>+'MBI DIRECTORIO'!Y437</f>
        <v>204.0810906655978</v>
      </c>
      <c r="Z437" s="5">
        <f>+'MBI DIRECTORIO'!Z437</f>
        <v>22.826459793920012</v>
      </c>
      <c r="AA437" s="5">
        <f>+'MBI DIRECTORIO'!AA437</f>
        <v>0</v>
      </c>
      <c r="AB437" s="5" t="str">
        <f>+'MBI DIRECTORIO'!AG437</f>
        <v>Shenzhen China Resources Vanguard Supermarket Co., Ltd.</v>
      </c>
      <c r="AD437" t="str">
        <f t="shared" si="8"/>
        <v>INSERT INTO TABLA_PRESUPUESTO_COMERCIAL VALUES ('VSR','80169-C','14004790-18',2022,'Abril',45,'USD',1507.5,716.757085,0,135,0,138.926761,15.069444,20.138889,1.928241,5.191295,0,0,0,0,0,0,0,204.081091,22.82646,0);</v>
      </c>
    </row>
    <row r="438" spans="1:30" x14ac:dyDescent="0.2">
      <c r="A438" t="str">
        <f>+'MBI DIRECTORIO'!A438</f>
        <v>VSR</v>
      </c>
      <c r="B438" t="str">
        <f>+'MBI DIRECTORIO'!B438</f>
        <v>80169-C</v>
      </c>
      <c r="C438" t="str">
        <f>+'MBI DIRECTORIO'!C438</f>
        <v>14004789-19</v>
      </c>
      <c r="D438">
        <f>+'MBI DIRECTORIO'!D438</f>
        <v>2022</v>
      </c>
      <c r="E438" t="str">
        <f>+'MBI DIRECTORIO'!E438</f>
        <v>Abril</v>
      </c>
      <c r="F438" s="5">
        <f>+'MBI DIRECTORIO'!F438</f>
        <v>45</v>
      </c>
      <c r="G438" t="str">
        <f>+'MBI DIRECTORIO'!G438</f>
        <v>USD</v>
      </c>
      <c r="H438" s="5">
        <f>+'MBI DIRECTORIO'!H438</f>
        <v>1507.5</v>
      </c>
      <c r="I438" s="5">
        <f>+'MBI DIRECTORIO'!I438</f>
        <v>652.97810890961773</v>
      </c>
      <c r="J438" s="5">
        <f>+'MBI DIRECTORIO'!J438</f>
        <v>0</v>
      </c>
      <c r="K438" s="5">
        <f>+'MBI DIRECTORIO'!K438</f>
        <v>135</v>
      </c>
      <c r="L438" s="5">
        <f>+'MBI DIRECTORIO'!L438</f>
        <v>0</v>
      </c>
      <c r="M438" s="5">
        <f>+'MBI DIRECTORIO'!M438</f>
        <v>138.92676136363636</v>
      </c>
      <c r="N438" s="5">
        <f>+'MBI DIRECTORIO'!N438</f>
        <v>15.069444444444446</v>
      </c>
      <c r="O438" s="5">
        <f>+'MBI DIRECTORIO'!O438</f>
        <v>20.138888888888889</v>
      </c>
      <c r="P438" s="5">
        <f>+'MBI DIRECTORIO'!P438</f>
        <v>1.9282407407407407</v>
      </c>
      <c r="Q438" s="5">
        <f>+'MBI DIRECTORIO'!Q438</f>
        <v>5.1912954339673449</v>
      </c>
      <c r="R438" s="5">
        <f>+'MBI DIRECTORIO'!R438</f>
        <v>0</v>
      </c>
      <c r="S438" s="5">
        <f>+'MBI DIRECTORIO'!S438</f>
        <v>0</v>
      </c>
      <c r="T438" s="5">
        <f>+'MBI DIRECTORIO'!T438</f>
        <v>0</v>
      </c>
      <c r="U438" s="5">
        <f>+'MBI DIRECTORIO'!U438</f>
        <v>0</v>
      </c>
      <c r="V438" s="5">
        <f>+'MBI DIRECTORIO'!V438</f>
        <v>0</v>
      </c>
      <c r="W438" s="5">
        <f>+'MBI DIRECTORIO'!W438</f>
        <v>0</v>
      </c>
      <c r="X438" s="5">
        <f>+'MBI DIRECTORIO'!X438</f>
        <v>0</v>
      </c>
      <c r="Y438" s="5">
        <f>+'MBI DIRECTORIO'!Y438</f>
        <v>204.0810906655978</v>
      </c>
      <c r="Z438" s="5">
        <f>+'MBI DIRECTORIO'!Z438</f>
        <v>22.826459793920012</v>
      </c>
      <c r="AA438" s="5">
        <f>+'MBI DIRECTORIO'!AA438</f>
        <v>0</v>
      </c>
      <c r="AB438" s="5" t="str">
        <f>+'MBI DIRECTORIO'!AG438</f>
        <v>Shenzhen China Resources Vanguard Supermarket Co., Ltd.</v>
      </c>
      <c r="AD438" t="str">
        <f t="shared" si="8"/>
        <v>INSERT INTO TABLA_PRESUPUESTO_COMERCIAL VALUES ('VSR','80169-C','14004789-19',2022,'Abril',45,'USD',1507.5,652.978109,0,135,0,138.926761,15.069444,20.138889,1.928241,5.191295,0,0,0,0,0,0,0,204.081091,22.82646,0);</v>
      </c>
    </row>
    <row r="439" spans="1:30" x14ac:dyDescent="0.2">
      <c r="A439" t="str">
        <f>+'MBI DIRECTORIO'!A439</f>
        <v>VSR</v>
      </c>
      <c r="B439" t="str">
        <f>+'MBI DIRECTORIO'!B439</f>
        <v>80169-C</v>
      </c>
      <c r="C439" t="str">
        <f>+'MBI DIRECTORIO'!C439</f>
        <v>14004788-18</v>
      </c>
      <c r="D439">
        <f>+'MBI DIRECTORIO'!D439</f>
        <v>2022</v>
      </c>
      <c r="E439" t="str">
        <f>+'MBI DIRECTORIO'!E439</f>
        <v>Abril</v>
      </c>
      <c r="F439" s="5">
        <f>+'MBI DIRECTORIO'!F439</f>
        <v>90</v>
      </c>
      <c r="G439" t="str">
        <f>+'MBI DIRECTORIO'!G439</f>
        <v>USD</v>
      </c>
      <c r="H439" s="5">
        <f>+'MBI DIRECTORIO'!H439</f>
        <v>3015</v>
      </c>
      <c r="I439" s="5">
        <f>+'MBI DIRECTORIO'!I439</f>
        <v>1513.0921007121201</v>
      </c>
      <c r="J439" s="5">
        <f>+'MBI DIRECTORIO'!J439</f>
        <v>0</v>
      </c>
      <c r="K439" s="5">
        <f>+'MBI DIRECTORIO'!K439</f>
        <v>270</v>
      </c>
      <c r="L439" s="5">
        <f>+'MBI DIRECTORIO'!L439</f>
        <v>0</v>
      </c>
      <c r="M439" s="5">
        <f>+'MBI DIRECTORIO'!M439</f>
        <v>65.453522727272727</v>
      </c>
      <c r="N439" s="5">
        <f>+'MBI DIRECTORIO'!N439</f>
        <v>30.138888888888893</v>
      </c>
      <c r="O439" s="5">
        <f>+'MBI DIRECTORIO'!O439</f>
        <v>40.277777777777779</v>
      </c>
      <c r="P439" s="5">
        <f>+'MBI DIRECTORIO'!P439</f>
        <v>3.8564814814814814</v>
      </c>
      <c r="Q439" s="5">
        <f>+'MBI DIRECTORIO'!Q439</f>
        <v>10.38259086793469</v>
      </c>
      <c r="R439" s="5">
        <f>+'MBI DIRECTORIO'!R439</f>
        <v>0</v>
      </c>
      <c r="S439" s="5">
        <f>+'MBI DIRECTORIO'!S439</f>
        <v>0</v>
      </c>
      <c r="T439" s="5">
        <f>+'MBI DIRECTORIO'!T439</f>
        <v>0</v>
      </c>
      <c r="U439" s="5">
        <f>+'MBI DIRECTORIO'!U439</f>
        <v>0</v>
      </c>
      <c r="V439" s="5">
        <f>+'MBI DIRECTORIO'!V439</f>
        <v>0</v>
      </c>
      <c r="W439" s="5">
        <f>+'MBI DIRECTORIO'!W439</f>
        <v>0</v>
      </c>
      <c r="X439" s="5">
        <f>+'MBI DIRECTORIO'!X439</f>
        <v>0</v>
      </c>
      <c r="Y439" s="5">
        <f>+'MBI DIRECTORIO'!Y439</f>
        <v>195.76218133119559</v>
      </c>
      <c r="Z439" s="5">
        <f>+'MBI DIRECTORIO'!Z439</f>
        <v>45.652919587840024</v>
      </c>
      <c r="AA439" s="5">
        <f>+'MBI DIRECTORIO'!AA439</f>
        <v>0</v>
      </c>
      <c r="AB439" s="5" t="str">
        <f>+'MBI DIRECTORIO'!AG439</f>
        <v>Shenzhen China Resources Vanguard Supermarket Co., Ltd.</v>
      </c>
      <c r="AD439" t="str">
        <f t="shared" si="8"/>
        <v>INSERT INTO TABLA_PRESUPUESTO_COMERCIAL VALUES ('VSR','80169-C','14004788-18',2022,'Abril',90,'USD',3015,1513.092101,0,270,0,65.453523,30.138889,40.277778,3.856481,10.382591,0,0,0,0,0,0,0,195.762181,45.65292,0);</v>
      </c>
    </row>
    <row r="440" spans="1:30" x14ac:dyDescent="0.2">
      <c r="A440" t="str">
        <f>+'MBI DIRECTORIO'!A440</f>
        <v>VSR</v>
      </c>
      <c r="B440" t="str">
        <f>+'MBI DIRECTORIO'!B440</f>
        <v>80174-C</v>
      </c>
      <c r="C440" t="str">
        <f>+'MBI DIRECTORIO'!C440</f>
        <v>14004913-16</v>
      </c>
      <c r="D440">
        <f>+'MBI DIRECTORIO'!D440</f>
        <v>2022</v>
      </c>
      <c r="E440" t="str">
        <f>+'MBI DIRECTORIO'!E440</f>
        <v>Abril</v>
      </c>
      <c r="F440" s="5">
        <f>+'MBI DIRECTORIO'!F440</f>
        <v>7.5</v>
      </c>
      <c r="G440" t="str">
        <f>+'MBI DIRECTORIO'!G440</f>
        <v>USD</v>
      </c>
      <c r="H440" s="5">
        <f>+'MBI DIRECTORIO'!H440</f>
        <v>1500</v>
      </c>
      <c r="I440" s="5">
        <f>+'MBI DIRECTORIO'!I440</f>
        <v>491.3521402031655</v>
      </c>
      <c r="J440" s="5">
        <f>+'MBI DIRECTORIO'!J440</f>
        <v>0</v>
      </c>
      <c r="K440" s="5">
        <f>+'MBI DIRECTORIO'!K440</f>
        <v>0</v>
      </c>
      <c r="L440" s="5">
        <f>+'MBI DIRECTORIO'!L440</f>
        <v>6.7723579339696984</v>
      </c>
      <c r="M440" s="5">
        <f>+'MBI DIRECTORIO'!M440</f>
        <v>4.2768879310344827</v>
      </c>
      <c r="N440" s="5">
        <f>+'MBI DIRECTORIO'!N440</f>
        <v>4.5208333333333339</v>
      </c>
      <c r="O440" s="5">
        <f>+'MBI DIRECTORIO'!O440</f>
        <v>6.041666666666667</v>
      </c>
      <c r="P440" s="5">
        <f>+'MBI DIRECTORIO'!P440</f>
        <v>0.57847222222222228</v>
      </c>
      <c r="Q440" s="5">
        <f>+'MBI DIRECTORIO'!Q440</f>
        <v>5.1654680934998458</v>
      </c>
      <c r="R440" s="5">
        <f>+'MBI DIRECTORIO'!R440</f>
        <v>0</v>
      </c>
      <c r="S440" s="5">
        <f>+'MBI DIRECTORIO'!S440</f>
        <v>0</v>
      </c>
      <c r="T440" s="5">
        <f>+'MBI DIRECTORIO'!T440</f>
        <v>0</v>
      </c>
      <c r="U440" s="5">
        <f>+'MBI DIRECTORIO'!U440</f>
        <v>0</v>
      </c>
      <c r="V440" s="5">
        <f>+'MBI DIRECTORIO'!V440</f>
        <v>0</v>
      </c>
      <c r="W440" s="5">
        <f>+'MBI DIRECTORIO'!W440</f>
        <v>0</v>
      </c>
      <c r="X440" s="5">
        <f>+'MBI DIRECTORIO'!X440</f>
        <v>0</v>
      </c>
      <c r="Y440" s="5">
        <f>+'MBI DIRECTORIO'!Y440</f>
        <v>24.387738212409889</v>
      </c>
      <c r="Z440" s="5">
        <f>+'MBI DIRECTORIO'!Z440</f>
        <v>3.8044099656533352</v>
      </c>
      <c r="AA440" s="5">
        <f>+'MBI DIRECTORIO'!AA440</f>
        <v>0</v>
      </c>
      <c r="AB440" s="5" t="str">
        <f>+'MBI DIRECTORIO'!AG440</f>
        <v>Merry Land Wine(Shanghai) Co., Ltd</v>
      </c>
      <c r="AD440" t="str">
        <f t="shared" si="8"/>
        <v>INSERT INTO TABLA_PRESUPUESTO_COMERCIAL VALUES ('VSR','80174-C','14004913-16',2022,'Abril',7.5,'USD',1500,491.35214,0,0,6.772358,4.276888,4.520833,6.041667,0.578472,5.165468,0,0,0,0,0,0,0,24.387738,3.80441,0);</v>
      </c>
    </row>
    <row r="441" spans="1:30" x14ac:dyDescent="0.2">
      <c r="A441" t="str">
        <f>+'MBI DIRECTORIO'!A441</f>
        <v>VSR</v>
      </c>
      <c r="B441" t="str">
        <f>+'MBI DIRECTORIO'!B441</f>
        <v>80174-C</v>
      </c>
      <c r="C441" t="str">
        <f>+'MBI DIRECTORIO'!C441</f>
        <v>14004877-15</v>
      </c>
      <c r="D441">
        <f>+'MBI DIRECTORIO'!D441</f>
        <v>2022</v>
      </c>
      <c r="E441" t="str">
        <f>+'MBI DIRECTORIO'!E441</f>
        <v>Abril</v>
      </c>
      <c r="F441" s="5">
        <f>+'MBI DIRECTORIO'!F441</f>
        <v>7.5</v>
      </c>
      <c r="G441" t="str">
        <f>+'MBI DIRECTORIO'!G441</f>
        <v>USD</v>
      </c>
      <c r="H441" s="5">
        <f>+'MBI DIRECTORIO'!H441</f>
        <v>900</v>
      </c>
      <c r="I441" s="5">
        <f>+'MBI DIRECTORIO'!I441</f>
        <v>597.89739463283138</v>
      </c>
      <c r="J441" s="5">
        <f>+'MBI DIRECTORIO'!J441</f>
        <v>0</v>
      </c>
      <c r="K441" s="5">
        <f>+'MBI DIRECTORIO'!K441</f>
        <v>0</v>
      </c>
      <c r="L441" s="5">
        <f>+'MBI DIRECTORIO'!L441</f>
        <v>6.7723579339696984</v>
      </c>
      <c r="M441" s="5">
        <f>+'MBI DIRECTORIO'!M441</f>
        <v>4.2768879310344827</v>
      </c>
      <c r="N441" s="5">
        <f>+'MBI DIRECTORIO'!N441</f>
        <v>4.5208333333333339</v>
      </c>
      <c r="O441" s="5">
        <f>+'MBI DIRECTORIO'!O441</f>
        <v>6.041666666666667</v>
      </c>
      <c r="P441" s="5">
        <f>+'MBI DIRECTORIO'!P441</f>
        <v>0.57847222222222228</v>
      </c>
      <c r="Q441" s="5">
        <f>+'MBI DIRECTORIO'!Q441</f>
        <v>3.0992808560999072</v>
      </c>
      <c r="R441" s="5">
        <f>+'MBI DIRECTORIO'!R441</f>
        <v>0</v>
      </c>
      <c r="S441" s="5">
        <f>+'MBI DIRECTORIO'!S441</f>
        <v>0</v>
      </c>
      <c r="T441" s="5">
        <f>+'MBI DIRECTORIO'!T441</f>
        <v>0</v>
      </c>
      <c r="U441" s="5">
        <f>+'MBI DIRECTORIO'!U441</f>
        <v>0</v>
      </c>
      <c r="V441" s="5">
        <f>+'MBI DIRECTORIO'!V441</f>
        <v>0</v>
      </c>
      <c r="W441" s="5">
        <f>+'MBI DIRECTORIO'!W441</f>
        <v>0</v>
      </c>
      <c r="X441" s="5">
        <f>+'MBI DIRECTORIO'!X441</f>
        <v>0</v>
      </c>
      <c r="Y441" s="5">
        <f>+'MBI DIRECTORIO'!Y441</f>
        <v>22.321550975009949</v>
      </c>
      <c r="Z441" s="5">
        <f>+'MBI DIRECTORIO'!Z441</f>
        <v>3.8044099656533352</v>
      </c>
      <c r="AA441" s="5">
        <f>+'MBI DIRECTORIO'!AA441</f>
        <v>0</v>
      </c>
      <c r="AB441" s="5" t="str">
        <f>+'MBI DIRECTORIO'!AG441</f>
        <v>Merry Land Wine(Shanghai) Co., Ltd</v>
      </c>
      <c r="AD441" t="str">
        <f t="shared" si="8"/>
        <v>INSERT INTO TABLA_PRESUPUESTO_COMERCIAL VALUES ('VSR','80174-C','14004877-15',2022,'Abril',7.5,'USD',900,597.897395,0,0,6.772358,4.276888,4.520833,6.041667,0.578472,3.099281,0,0,0,0,0,0,0,22.321551,3.80441,0);</v>
      </c>
    </row>
    <row r="442" spans="1:30" x14ac:dyDescent="0.2">
      <c r="A442" t="str">
        <f>+'MBI DIRECTORIO'!A442</f>
        <v>VSR</v>
      </c>
      <c r="B442" t="str">
        <f>+'MBI DIRECTORIO'!B442</f>
        <v>80174-C</v>
      </c>
      <c r="C442" t="str">
        <f>+'MBI DIRECTORIO'!C442</f>
        <v>14004339-19</v>
      </c>
      <c r="D442">
        <f>+'MBI DIRECTORIO'!D442</f>
        <v>2022</v>
      </c>
      <c r="E442" t="str">
        <f>+'MBI DIRECTORIO'!E442</f>
        <v>Abril</v>
      </c>
      <c r="F442" s="5">
        <f>+'MBI DIRECTORIO'!F442</f>
        <v>36</v>
      </c>
      <c r="G442" t="str">
        <f>+'MBI DIRECTORIO'!G442</f>
        <v>USD</v>
      </c>
      <c r="H442" s="5">
        <f>+'MBI DIRECTORIO'!H442</f>
        <v>1360.8</v>
      </c>
      <c r="I442" s="5">
        <f>+'MBI DIRECTORIO'!I442</f>
        <v>708.9711411518947</v>
      </c>
      <c r="J442" s="5">
        <f>+'MBI DIRECTORIO'!J442</f>
        <v>0</v>
      </c>
      <c r="K442" s="5">
        <f>+'MBI DIRECTORIO'!K442</f>
        <v>0</v>
      </c>
      <c r="L442" s="5">
        <f>+'MBI DIRECTORIO'!L442</f>
        <v>32.507318083054557</v>
      </c>
      <c r="M442" s="5">
        <f>+'MBI DIRECTORIO'!M442</f>
        <v>20.529062068965516</v>
      </c>
      <c r="N442" s="5">
        <f>+'MBI DIRECTORIO'!N442</f>
        <v>21.7</v>
      </c>
      <c r="O442" s="5">
        <f>+'MBI DIRECTORIO'!O442</f>
        <v>29</v>
      </c>
      <c r="P442" s="5">
        <f>+'MBI DIRECTORIO'!P442</f>
        <v>2.7766666666666664</v>
      </c>
      <c r="Q442" s="5">
        <f>+'MBI DIRECTORIO'!Q442</f>
        <v>4.6861126544230594</v>
      </c>
      <c r="R442" s="5">
        <f>+'MBI DIRECTORIO'!R442</f>
        <v>0</v>
      </c>
      <c r="S442" s="5">
        <f>+'MBI DIRECTORIO'!S442</f>
        <v>0</v>
      </c>
      <c r="T442" s="5">
        <f>+'MBI DIRECTORIO'!T442</f>
        <v>0</v>
      </c>
      <c r="U442" s="5">
        <f>+'MBI DIRECTORIO'!U442</f>
        <v>0</v>
      </c>
      <c r="V442" s="5">
        <f>+'MBI DIRECTORIO'!V442</f>
        <v>0</v>
      </c>
      <c r="W442" s="5">
        <f>+'MBI DIRECTORIO'!W442</f>
        <v>0</v>
      </c>
      <c r="X442" s="5">
        <f>+'MBI DIRECTORIO'!X442</f>
        <v>0</v>
      </c>
      <c r="Y442" s="5">
        <f>+'MBI DIRECTORIO'!Y442</f>
        <v>96.953009225191252</v>
      </c>
      <c r="Z442" s="5">
        <f>+'MBI DIRECTORIO'!Z442</f>
        <v>18.26116783513601</v>
      </c>
      <c r="AA442" s="5">
        <f>+'MBI DIRECTORIO'!AA442</f>
        <v>0</v>
      </c>
      <c r="AB442" s="5" t="str">
        <f>+'MBI DIRECTORIO'!AG442</f>
        <v>Merry Land Wine(Shanghai) Co., Ltd</v>
      </c>
      <c r="AD442" t="str">
        <f t="shared" si="8"/>
        <v>INSERT INTO TABLA_PRESUPUESTO_COMERCIAL VALUES ('VSR','80174-C','14004339-19',2022,'Abril',36,'USD',1360.8,708.971141,0,0,32.507318,20.529062,21.7,29,2.776667,4.686113,0,0,0,0,0,0,0,96.953009,18.261168,0);</v>
      </c>
    </row>
    <row r="443" spans="1:30" x14ac:dyDescent="0.2">
      <c r="A443" t="str">
        <f>+'MBI DIRECTORIO'!A443</f>
        <v>VSR</v>
      </c>
      <c r="B443" t="str">
        <f>+'MBI DIRECTORIO'!B443</f>
        <v>80174-C</v>
      </c>
      <c r="C443" t="str">
        <f>+'MBI DIRECTORIO'!C443</f>
        <v>14004340-19</v>
      </c>
      <c r="D443">
        <f>+'MBI DIRECTORIO'!D443</f>
        <v>2022</v>
      </c>
      <c r="E443" t="str">
        <f>+'MBI DIRECTORIO'!E443</f>
        <v>Abril</v>
      </c>
      <c r="F443" s="5">
        <f>+'MBI DIRECTORIO'!F443</f>
        <v>36</v>
      </c>
      <c r="G443" t="str">
        <f>+'MBI DIRECTORIO'!G443</f>
        <v>USD</v>
      </c>
      <c r="H443" s="5">
        <f>+'MBI DIRECTORIO'!H443</f>
        <v>1360.8</v>
      </c>
      <c r="I443" s="5">
        <f>+'MBI DIRECTORIO'!I443</f>
        <v>781.19481167473168</v>
      </c>
      <c r="J443" s="5">
        <f>+'MBI DIRECTORIO'!J443</f>
        <v>0</v>
      </c>
      <c r="K443" s="5">
        <f>+'MBI DIRECTORIO'!K443</f>
        <v>0</v>
      </c>
      <c r="L443" s="5">
        <f>+'MBI DIRECTORIO'!L443</f>
        <v>32.507318083054557</v>
      </c>
      <c r="M443" s="5">
        <f>+'MBI DIRECTORIO'!M443</f>
        <v>20.529062068965516</v>
      </c>
      <c r="N443" s="5">
        <f>+'MBI DIRECTORIO'!N443</f>
        <v>21.7</v>
      </c>
      <c r="O443" s="5">
        <f>+'MBI DIRECTORIO'!O443</f>
        <v>29</v>
      </c>
      <c r="P443" s="5">
        <f>+'MBI DIRECTORIO'!P443</f>
        <v>2.7766666666666664</v>
      </c>
      <c r="Q443" s="5">
        <f>+'MBI DIRECTORIO'!Q443</f>
        <v>4.6861126544230594</v>
      </c>
      <c r="R443" s="5">
        <f>+'MBI DIRECTORIO'!R443</f>
        <v>0</v>
      </c>
      <c r="S443" s="5">
        <f>+'MBI DIRECTORIO'!S443</f>
        <v>0</v>
      </c>
      <c r="T443" s="5">
        <f>+'MBI DIRECTORIO'!T443</f>
        <v>0</v>
      </c>
      <c r="U443" s="5">
        <f>+'MBI DIRECTORIO'!U443</f>
        <v>0</v>
      </c>
      <c r="V443" s="5">
        <f>+'MBI DIRECTORIO'!V443</f>
        <v>0</v>
      </c>
      <c r="W443" s="5">
        <f>+'MBI DIRECTORIO'!W443</f>
        <v>0</v>
      </c>
      <c r="X443" s="5">
        <f>+'MBI DIRECTORIO'!X443</f>
        <v>0</v>
      </c>
      <c r="Y443" s="5">
        <f>+'MBI DIRECTORIO'!Y443</f>
        <v>96.953009225191252</v>
      </c>
      <c r="Z443" s="5">
        <f>+'MBI DIRECTORIO'!Z443</f>
        <v>18.26116783513601</v>
      </c>
      <c r="AA443" s="5">
        <f>+'MBI DIRECTORIO'!AA443</f>
        <v>0</v>
      </c>
      <c r="AB443" s="5" t="str">
        <f>+'MBI DIRECTORIO'!AG443</f>
        <v>Merry Land Wine(Shanghai) Co., Ltd</v>
      </c>
      <c r="AD443" t="str">
        <f t="shared" si="8"/>
        <v>INSERT INTO TABLA_PRESUPUESTO_COMERCIAL VALUES ('VSR','80174-C','14004340-19',2022,'Abril',36,'USD',1360.8,781.194812,0,0,32.507318,20.529062,21.7,29,2.776667,4.686113,0,0,0,0,0,0,0,96.953009,18.261168,0);</v>
      </c>
    </row>
    <row r="444" spans="1:30" x14ac:dyDescent="0.2">
      <c r="A444" t="str">
        <f>+'MBI DIRECTORIO'!A444</f>
        <v>VSR</v>
      </c>
      <c r="B444" t="str">
        <f>+'MBI DIRECTORIO'!B444</f>
        <v>80174-C</v>
      </c>
      <c r="C444" t="str">
        <f>+'MBI DIRECTORIO'!C444</f>
        <v>14004411-19</v>
      </c>
      <c r="D444">
        <f>+'MBI DIRECTORIO'!D444</f>
        <v>2022</v>
      </c>
      <c r="E444" t="str">
        <f>+'MBI DIRECTORIO'!E444</f>
        <v>Abril</v>
      </c>
      <c r="F444" s="5">
        <f>+'MBI DIRECTORIO'!F444</f>
        <v>15</v>
      </c>
      <c r="G444" t="str">
        <f>+'MBI DIRECTORIO'!G444</f>
        <v>USD</v>
      </c>
      <c r="H444" s="5">
        <f>+'MBI DIRECTORIO'!H444</f>
        <v>567</v>
      </c>
      <c r="I444" s="5">
        <f>+'MBI DIRECTORIO'!I444</f>
        <v>236.87825088301099</v>
      </c>
      <c r="J444" s="5">
        <f>+'MBI DIRECTORIO'!J444</f>
        <v>0</v>
      </c>
      <c r="K444" s="5">
        <f>+'MBI DIRECTORIO'!K444</f>
        <v>0</v>
      </c>
      <c r="L444" s="5">
        <f>+'MBI DIRECTORIO'!L444</f>
        <v>13.544715867939397</v>
      </c>
      <c r="M444" s="5">
        <f>+'MBI DIRECTORIO'!M444</f>
        <v>8.5537758620689655</v>
      </c>
      <c r="N444" s="5">
        <f>+'MBI DIRECTORIO'!N444</f>
        <v>9.0416666666666679</v>
      </c>
      <c r="O444" s="5">
        <f>+'MBI DIRECTORIO'!O444</f>
        <v>12.083333333333334</v>
      </c>
      <c r="P444" s="5">
        <f>+'MBI DIRECTORIO'!P444</f>
        <v>1.1569444444444446</v>
      </c>
      <c r="Q444" s="5">
        <f>+'MBI DIRECTORIO'!Q444</f>
        <v>1.9525469393429415</v>
      </c>
      <c r="R444" s="5">
        <f>+'MBI DIRECTORIO'!R444</f>
        <v>0</v>
      </c>
      <c r="S444" s="5">
        <f>+'MBI DIRECTORIO'!S444</f>
        <v>0</v>
      </c>
      <c r="T444" s="5">
        <f>+'MBI DIRECTORIO'!T444</f>
        <v>0</v>
      </c>
      <c r="U444" s="5">
        <f>+'MBI DIRECTORIO'!U444</f>
        <v>0</v>
      </c>
      <c r="V444" s="5">
        <f>+'MBI DIRECTORIO'!V444</f>
        <v>0</v>
      </c>
      <c r="W444" s="5">
        <f>+'MBI DIRECTORIO'!W444</f>
        <v>0</v>
      </c>
      <c r="X444" s="5">
        <f>+'MBI DIRECTORIO'!X444</f>
        <v>0</v>
      </c>
      <c r="Y444" s="5">
        <f>+'MBI DIRECTORIO'!Y444</f>
        <v>40.39708717716303</v>
      </c>
      <c r="Z444" s="5">
        <f>+'MBI DIRECTORIO'!Z444</f>
        <v>7.6088199313066704</v>
      </c>
      <c r="AA444" s="5">
        <f>+'MBI DIRECTORIO'!AA444</f>
        <v>0</v>
      </c>
      <c r="AB444" s="5" t="str">
        <f>+'MBI DIRECTORIO'!AG444</f>
        <v>Merry Land Wine(Shanghai) Co., Ltd</v>
      </c>
      <c r="AD444" t="str">
        <f t="shared" si="8"/>
        <v>INSERT INTO TABLA_PRESUPUESTO_COMERCIAL VALUES ('VSR','80174-C','14004411-19',2022,'Abril',15,'USD',567,236.878251,0,0,13.544716,8.553776,9.041667,12.083333,1.156944,1.952547,0,0,0,0,0,0,0,40.397087,7.60882,0);</v>
      </c>
    </row>
    <row r="445" spans="1:30" x14ac:dyDescent="0.2">
      <c r="A445" t="str">
        <f>+'MBI DIRECTORIO'!A445</f>
        <v>VSR</v>
      </c>
      <c r="B445" t="str">
        <f>+'MBI DIRECTORIO'!B445</f>
        <v>80174-C</v>
      </c>
      <c r="C445" t="str">
        <f>+'MBI DIRECTORIO'!C445</f>
        <v>14003979-19</v>
      </c>
      <c r="D445">
        <f>+'MBI DIRECTORIO'!D445</f>
        <v>2022</v>
      </c>
      <c r="E445" t="str">
        <f>+'MBI DIRECTORIO'!E445</f>
        <v>Abril</v>
      </c>
      <c r="F445" s="5">
        <f>+'MBI DIRECTORIO'!F445</f>
        <v>36</v>
      </c>
      <c r="G445" t="str">
        <f>+'MBI DIRECTORIO'!G445</f>
        <v>USD</v>
      </c>
      <c r="H445" s="5">
        <f>+'MBI DIRECTORIO'!H445</f>
        <v>972</v>
      </c>
      <c r="I445" s="5">
        <f>+'MBI DIRECTORIO'!I445</f>
        <v>580.08365667402791</v>
      </c>
      <c r="J445" s="5">
        <f>+'MBI DIRECTORIO'!J445</f>
        <v>0</v>
      </c>
      <c r="K445" s="5">
        <f>+'MBI DIRECTORIO'!K445</f>
        <v>0</v>
      </c>
      <c r="L445" s="5">
        <f>+'MBI DIRECTORIO'!L445</f>
        <v>32.507318083054557</v>
      </c>
      <c r="M445" s="5">
        <f>+'MBI DIRECTORIO'!M445</f>
        <v>20.529062068965516</v>
      </c>
      <c r="N445" s="5">
        <f>+'MBI DIRECTORIO'!N445</f>
        <v>21.7</v>
      </c>
      <c r="O445" s="5">
        <f>+'MBI DIRECTORIO'!O445</f>
        <v>29</v>
      </c>
      <c r="P445" s="5">
        <f>+'MBI DIRECTORIO'!P445</f>
        <v>2.7766666666666664</v>
      </c>
      <c r="Q445" s="5">
        <f>+'MBI DIRECTORIO'!Q445</f>
        <v>3.3472233245878997</v>
      </c>
      <c r="R445" s="5">
        <f>+'MBI DIRECTORIO'!R445</f>
        <v>0</v>
      </c>
      <c r="S445" s="5">
        <f>+'MBI DIRECTORIO'!S445</f>
        <v>0</v>
      </c>
      <c r="T445" s="5">
        <f>+'MBI DIRECTORIO'!T445</f>
        <v>0</v>
      </c>
      <c r="U445" s="5">
        <f>+'MBI DIRECTORIO'!U445</f>
        <v>0</v>
      </c>
      <c r="V445" s="5">
        <f>+'MBI DIRECTORIO'!V445</f>
        <v>0</v>
      </c>
      <c r="W445" s="5">
        <f>+'MBI DIRECTORIO'!W445</f>
        <v>0</v>
      </c>
      <c r="X445" s="5">
        <f>+'MBI DIRECTORIO'!X445</f>
        <v>0</v>
      </c>
      <c r="Y445" s="5">
        <f>+'MBI DIRECTORIO'!Y445</f>
        <v>95.614119895356097</v>
      </c>
      <c r="Z445" s="5">
        <f>+'MBI DIRECTORIO'!Z445</f>
        <v>18.26116783513601</v>
      </c>
      <c r="AA445" s="5">
        <f>+'MBI DIRECTORIO'!AA445</f>
        <v>0</v>
      </c>
      <c r="AB445" s="5" t="str">
        <f>+'MBI DIRECTORIO'!AG445</f>
        <v>Merry Land Wine(Shanghai) Co., Ltd</v>
      </c>
      <c r="AD445" t="str">
        <f t="shared" si="8"/>
        <v>INSERT INTO TABLA_PRESUPUESTO_COMERCIAL VALUES ('VSR','80174-C','14003979-19',2022,'Abril',36,'USD',972,580.083657,0,0,32.507318,20.529062,21.7,29,2.776667,3.347223,0,0,0,0,0,0,0,95.61412,18.261168,0);</v>
      </c>
    </row>
    <row r="446" spans="1:30" x14ac:dyDescent="0.2">
      <c r="A446" t="str">
        <f>+'MBI DIRECTORIO'!A446</f>
        <v>VSR</v>
      </c>
      <c r="B446" t="str">
        <f>+'MBI DIRECTORIO'!B446</f>
        <v>80174-C</v>
      </c>
      <c r="C446" t="str">
        <f>+'MBI DIRECTORIO'!C446</f>
        <v>14004346-18</v>
      </c>
      <c r="D446">
        <f>+'MBI DIRECTORIO'!D446</f>
        <v>2022</v>
      </c>
      <c r="E446" t="str">
        <f>+'MBI DIRECTORIO'!E446</f>
        <v>Abril</v>
      </c>
      <c r="F446" s="5">
        <f>+'MBI DIRECTORIO'!F446</f>
        <v>36</v>
      </c>
      <c r="G446" t="str">
        <f>+'MBI DIRECTORIO'!G446</f>
        <v>USD</v>
      </c>
      <c r="H446" s="5">
        <f>+'MBI DIRECTORIO'!H446</f>
        <v>972</v>
      </c>
      <c r="I446" s="5">
        <f>+'MBI DIRECTORIO'!I446</f>
        <v>528.94349840769405</v>
      </c>
      <c r="J446" s="5">
        <f>+'MBI DIRECTORIO'!J446</f>
        <v>0</v>
      </c>
      <c r="K446" s="5">
        <f>+'MBI DIRECTORIO'!K446</f>
        <v>0</v>
      </c>
      <c r="L446" s="5">
        <f>+'MBI DIRECTORIO'!L446</f>
        <v>32.507318083054557</v>
      </c>
      <c r="M446" s="5">
        <f>+'MBI DIRECTORIO'!M446</f>
        <v>20.529062068965516</v>
      </c>
      <c r="N446" s="5">
        <f>+'MBI DIRECTORIO'!N446</f>
        <v>21.7</v>
      </c>
      <c r="O446" s="5">
        <f>+'MBI DIRECTORIO'!O446</f>
        <v>29</v>
      </c>
      <c r="P446" s="5">
        <f>+'MBI DIRECTORIO'!P446</f>
        <v>2.7766666666666664</v>
      </c>
      <c r="Q446" s="5">
        <f>+'MBI DIRECTORIO'!Q446</f>
        <v>3.3472233245878997</v>
      </c>
      <c r="R446" s="5">
        <f>+'MBI DIRECTORIO'!R446</f>
        <v>0</v>
      </c>
      <c r="S446" s="5">
        <f>+'MBI DIRECTORIO'!S446</f>
        <v>0</v>
      </c>
      <c r="T446" s="5">
        <f>+'MBI DIRECTORIO'!T446</f>
        <v>0</v>
      </c>
      <c r="U446" s="5">
        <f>+'MBI DIRECTORIO'!U446</f>
        <v>0</v>
      </c>
      <c r="V446" s="5">
        <f>+'MBI DIRECTORIO'!V446</f>
        <v>0</v>
      </c>
      <c r="W446" s="5">
        <f>+'MBI DIRECTORIO'!W446</f>
        <v>0</v>
      </c>
      <c r="X446" s="5">
        <f>+'MBI DIRECTORIO'!X446</f>
        <v>0</v>
      </c>
      <c r="Y446" s="5">
        <f>+'MBI DIRECTORIO'!Y446</f>
        <v>95.614119895356097</v>
      </c>
      <c r="Z446" s="5">
        <f>+'MBI DIRECTORIO'!Z446</f>
        <v>18.26116783513601</v>
      </c>
      <c r="AA446" s="5">
        <f>+'MBI DIRECTORIO'!AA446</f>
        <v>0</v>
      </c>
      <c r="AB446" s="5" t="str">
        <f>+'MBI DIRECTORIO'!AG446</f>
        <v>Merry Land Wine(Shanghai) Co., Ltd</v>
      </c>
      <c r="AD446" t="str">
        <f t="shared" si="8"/>
        <v>INSERT INTO TABLA_PRESUPUESTO_COMERCIAL VALUES ('VSR','80174-C','14004346-18',2022,'Abril',36,'USD',972,528.943498,0,0,32.507318,20.529062,21.7,29,2.776667,3.347223,0,0,0,0,0,0,0,95.61412,18.261168,0);</v>
      </c>
    </row>
    <row r="447" spans="1:30" x14ac:dyDescent="0.2">
      <c r="A447" t="str">
        <f>+'MBI DIRECTORIO'!A447</f>
        <v>VSR</v>
      </c>
      <c r="B447" t="str">
        <f>+'MBI DIRECTORIO'!B447</f>
        <v>80184-C</v>
      </c>
      <c r="C447" t="str">
        <f>+'MBI DIRECTORIO'!C447</f>
        <v>14004391-19</v>
      </c>
      <c r="D447">
        <f>+'MBI DIRECTORIO'!D447</f>
        <v>2022</v>
      </c>
      <c r="E447" t="str">
        <f>+'MBI DIRECTORIO'!E447</f>
        <v>Abril</v>
      </c>
      <c r="F447" s="5">
        <f>+'MBI DIRECTORIO'!F447</f>
        <v>225</v>
      </c>
      <c r="G447" t="str">
        <f>+'MBI DIRECTORIO'!G447</f>
        <v>USD</v>
      </c>
      <c r="H447" s="5">
        <f>+'MBI DIRECTORIO'!H447</f>
        <v>8100</v>
      </c>
      <c r="I447" s="5">
        <f>+'MBI DIRECTORIO'!I447</f>
        <v>4945.6136983783053</v>
      </c>
      <c r="J447" s="5">
        <f>+'MBI DIRECTORIO'!J447</f>
        <v>0</v>
      </c>
      <c r="K447" s="5">
        <f>+'MBI DIRECTORIO'!K447</f>
        <v>0</v>
      </c>
      <c r="L447" s="5">
        <f>+'MBI DIRECTORIO'!L447</f>
        <v>0</v>
      </c>
      <c r="M447" s="5">
        <f>+'MBI DIRECTORIO'!M447</f>
        <v>107.27635135135135</v>
      </c>
      <c r="N447" s="5">
        <f>+'MBI DIRECTORIO'!N447</f>
        <v>123.29545454545455</v>
      </c>
      <c r="O447" s="5">
        <f>+'MBI DIRECTORIO'!O447</f>
        <v>164.77272727272728</v>
      </c>
      <c r="P447" s="5">
        <f>+'MBI DIRECTORIO'!P447</f>
        <v>15.77651515151515</v>
      </c>
      <c r="Q447" s="5">
        <f>+'MBI DIRECTORIO'!Q447</f>
        <v>27.893527704899167</v>
      </c>
      <c r="R447" s="5">
        <f>+'MBI DIRECTORIO'!R447</f>
        <v>0</v>
      </c>
      <c r="S447" s="5">
        <f>+'MBI DIRECTORIO'!S447</f>
        <v>0</v>
      </c>
      <c r="T447" s="5">
        <f>+'MBI DIRECTORIO'!T447</f>
        <v>0</v>
      </c>
      <c r="U447" s="5">
        <f>+'MBI DIRECTORIO'!U447</f>
        <v>0</v>
      </c>
      <c r="V447" s="5">
        <f>+'MBI DIRECTORIO'!V447</f>
        <v>0</v>
      </c>
      <c r="W447" s="5">
        <f>+'MBI DIRECTORIO'!W447</f>
        <v>0</v>
      </c>
      <c r="X447" s="5">
        <f>+'MBI DIRECTORIO'!X447</f>
        <v>0</v>
      </c>
      <c r="Y447" s="5">
        <f>+'MBI DIRECTORIO'!Y447</f>
        <v>553.14687499554748</v>
      </c>
      <c r="Z447" s="5">
        <f>+'MBI DIRECTORIO'!Z447</f>
        <v>114.13229896960006</v>
      </c>
      <c r="AA447" s="5">
        <f>+'MBI DIRECTORIO'!AA447</f>
        <v>0</v>
      </c>
      <c r="AB447" s="5" t="str">
        <f>+'MBI DIRECTORIO'!AG447</f>
        <v>Guangzhou Shengjia Commercial And Trading Co., Ltd</v>
      </c>
      <c r="AD447" t="str">
        <f t="shared" si="8"/>
        <v>INSERT INTO TABLA_PRESUPUESTO_COMERCIAL VALUES ('VSR','80184-C','14004391-19',2022,'Abril',225,'USD',8100,4945.613698,0,0,0,107.276351,123.295455,164.772727,15.776515,27.893528,0,0,0,0,0,0,0,553.146875,114.132299,0);</v>
      </c>
    </row>
    <row r="448" spans="1:30" x14ac:dyDescent="0.2">
      <c r="A448" t="str">
        <f>+'MBI DIRECTORIO'!A448</f>
        <v>VSR</v>
      </c>
      <c r="B448" t="str">
        <f>+'MBI DIRECTORIO'!B448</f>
        <v>80184-C</v>
      </c>
      <c r="C448" t="str">
        <f>+'MBI DIRECTORIO'!C448</f>
        <v>14004392-19</v>
      </c>
      <c r="D448">
        <f>+'MBI DIRECTORIO'!D448</f>
        <v>2022</v>
      </c>
      <c r="E448" t="str">
        <f>+'MBI DIRECTORIO'!E448</f>
        <v>Abril</v>
      </c>
      <c r="F448" s="5">
        <f>+'MBI DIRECTORIO'!F448</f>
        <v>75</v>
      </c>
      <c r="G448" t="str">
        <f>+'MBI DIRECTORIO'!G448</f>
        <v>USD</v>
      </c>
      <c r="H448" s="5">
        <f>+'MBI DIRECTORIO'!H448</f>
        <v>5625</v>
      </c>
      <c r="I448" s="5">
        <f>+'MBI DIRECTORIO'!I448</f>
        <v>2975.164783441603</v>
      </c>
      <c r="J448" s="5">
        <f>+'MBI DIRECTORIO'!J448</f>
        <v>0</v>
      </c>
      <c r="K448" s="5">
        <f>+'MBI DIRECTORIO'!K448</f>
        <v>0</v>
      </c>
      <c r="L448" s="5">
        <f>+'MBI DIRECTORIO'!L448</f>
        <v>0</v>
      </c>
      <c r="M448" s="5">
        <f>+'MBI DIRECTORIO'!M448</f>
        <v>35.758783783783784</v>
      </c>
      <c r="N448" s="5">
        <f>+'MBI DIRECTORIO'!N448</f>
        <v>41.098484848484851</v>
      </c>
      <c r="O448" s="5">
        <f>+'MBI DIRECTORIO'!O448</f>
        <v>54.924242424242422</v>
      </c>
      <c r="P448" s="5">
        <f>+'MBI DIRECTORIO'!P448</f>
        <v>5.2588383838383841</v>
      </c>
      <c r="Q448" s="5">
        <f>+'MBI DIRECTORIO'!Q448</f>
        <v>19.37050535062442</v>
      </c>
      <c r="R448" s="5">
        <f>+'MBI DIRECTORIO'!R448</f>
        <v>0</v>
      </c>
      <c r="S448" s="5">
        <f>+'MBI DIRECTORIO'!S448</f>
        <v>0</v>
      </c>
      <c r="T448" s="5">
        <f>+'MBI DIRECTORIO'!T448</f>
        <v>0</v>
      </c>
      <c r="U448" s="5">
        <f>+'MBI DIRECTORIO'!U448</f>
        <v>0</v>
      </c>
      <c r="V448" s="5">
        <f>+'MBI DIRECTORIO'!V448</f>
        <v>0</v>
      </c>
      <c r="W448" s="5">
        <f>+'MBI DIRECTORIO'!W448</f>
        <v>0</v>
      </c>
      <c r="X448" s="5">
        <f>+'MBI DIRECTORIO'!X448</f>
        <v>0</v>
      </c>
      <c r="Y448" s="5">
        <f>+'MBI DIRECTORIO'!Y448</f>
        <v>194.45495444750725</v>
      </c>
      <c r="Z448" s="5">
        <f>+'MBI DIRECTORIO'!Z448</f>
        <v>38.044099656533355</v>
      </c>
      <c r="AA448" s="5">
        <f>+'MBI DIRECTORIO'!AA448</f>
        <v>0</v>
      </c>
      <c r="AB448" s="5" t="str">
        <f>+'MBI DIRECTORIO'!AG448</f>
        <v>Guangzhou Shengjia Commercial And Trading Co., Ltd</v>
      </c>
      <c r="AD448" t="str">
        <f t="shared" si="8"/>
        <v>INSERT INTO TABLA_PRESUPUESTO_COMERCIAL VALUES ('VSR','80184-C','14004392-19',2022,'Abril',75,'USD',5625,2975.164783,0,0,0,35.758784,41.098485,54.924242,5.258838,19.370505,0,0,0,0,0,0,0,194.454954,38.0441,0);</v>
      </c>
    </row>
    <row r="449" spans="1:30" x14ac:dyDescent="0.2">
      <c r="A449" t="str">
        <f>+'MBI DIRECTORIO'!A449</f>
        <v>VSR</v>
      </c>
      <c r="B449" t="str">
        <f>+'MBI DIRECTORIO'!B449</f>
        <v>80184-C</v>
      </c>
      <c r="C449" t="str">
        <f>+'MBI DIRECTORIO'!C449</f>
        <v>14004390-20</v>
      </c>
      <c r="D449">
        <f>+'MBI DIRECTORIO'!D449</f>
        <v>2022</v>
      </c>
      <c r="E449" t="str">
        <f>+'MBI DIRECTORIO'!E449</f>
        <v>Abril</v>
      </c>
      <c r="F449" s="5">
        <f>+'MBI DIRECTORIO'!F449</f>
        <v>255</v>
      </c>
      <c r="G449" t="str">
        <f>+'MBI DIRECTORIO'!G449</f>
        <v>USD</v>
      </c>
      <c r="H449" s="5">
        <f>+'MBI DIRECTORIO'!H449</f>
        <v>6630</v>
      </c>
      <c r="I449" s="5">
        <f>+'MBI DIRECTORIO'!I449</f>
        <v>4979.6253900166166</v>
      </c>
      <c r="J449" s="5">
        <f>+'MBI DIRECTORIO'!J449</f>
        <v>0</v>
      </c>
      <c r="K449" s="5">
        <f>+'MBI DIRECTORIO'!K449</f>
        <v>0</v>
      </c>
      <c r="L449" s="5">
        <f>+'MBI DIRECTORIO'!L449</f>
        <v>0</v>
      </c>
      <c r="M449" s="5">
        <f>+'MBI DIRECTORIO'!M449</f>
        <v>121.57986486486486</v>
      </c>
      <c r="N449" s="5">
        <f>+'MBI DIRECTORIO'!N449</f>
        <v>139.73484848484847</v>
      </c>
      <c r="O449" s="5">
        <f>+'MBI DIRECTORIO'!O449</f>
        <v>186.74242424242422</v>
      </c>
      <c r="P449" s="5">
        <f>+'MBI DIRECTORIO'!P449</f>
        <v>17.880050505050505</v>
      </c>
      <c r="Q449" s="5">
        <f>+'MBI DIRECTORIO'!Q449</f>
        <v>22.831368973269317</v>
      </c>
      <c r="R449" s="5">
        <f>+'MBI DIRECTORIO'!R449</f>
        <v>0</v>
      </c>
      <c r="S449" s="5">
        <f>+'MBI DIRECTORIO'!S449</f>
        <v>0</v>
      </c>
      <c r="T449" s="5">
        <f>+'MBI DIRECTORIO'!T449</f>
        <v>0</v>
      </c>
      <c r="U449" s="5">
        <f>+'MBI DIRECTORIO'!U449</f>
        <v>0</v>
      </c>
      <c r="V449" s="5">
        <f>+'MBI DIRECTORIO'!V449</f>
        <v>0</v>
      </c>
      <c r="W449" s="5">
        <f>+'MBI DIRECTORIO'!W449</f>
        <v>0</v>
      </c>
      <c r="X449" s="5">
        <f>+'MBI DIRECTORIO'!X449</f>
        <v>0</v>
      </c>
      <c r="Y449" s="5">
        <f>+'MBI DIRECTORIO'!Y449</f>
        <v>618.1184959026707</v>
      </c>
      <c r="Z449" s="5">
        <f>+'MBI DIRECTORIO'!Z449</f>
        <v>129.34993883221341</v>
      </c>
      <c r="AA449" s="5">
        <f>+'MBI DIRECTORIO'!AA449</f>
        <v>0</v>
      </c>
      <c r="AB449" s="5" t="str">
        <f>+'MBI DIRECTORIO'!AG449</f>
        <v>Guangzhou Shengjia Commercial And Trading Co., Ltd</v>
      </c>
      <c r="AD449" t="str">
        <f t="shared" si="8"/>
        <v>INSERT INTO TABLA_PRESUPUESTO_COMERCIAL VALUES ('VSR','80184-C','14004390-20',2022,'Abril',255,'USD',6630,4979.62539,0,0,0,121.579865,139.734848,186.742424,17.880051,22.831369,0,0,0,0,0,0,0,618.118496,129.349939,0);</v>
      </c>
    </row>
    <row r="450" spans="1:30" x14ac:dyDescent="0.2">
      <c r="A450" t="str">
        <f>+'MBI DIRECTORIO'!A450</f>
        <v>VSR</v>
      </c>
      <c r="B450" t="str">
        <f>+'MBI DIRECTORIO'!B450</f>
        <v>80183-C</v>
      </c>
      <c r="C450" t="str">
        <f>+'MBI DIRECTORIO'!C450</f>
        <v>14004718-20</v>
      </c>
      <c r="D450">
        <f>+'MBI DIRECTORIO'!D450</f>
        <v>2022</v>
      </c>
      <c r="E450" t="str">
        <f>+'MBI DIRECTORIO'!E450</f>
        <v>Abril</v>
      </c>
      <c r="F450" s="5">
        <f>+'MBI DIRECTORIO'!F450</f>
        <v>150</v>
      </c>
      <c r="G450" t="str">
        <f>+'MBI DIRECTORIO'!G450</f>
        <v>USD</v>
      </c>
      <c r="H450" s="5">
        <f>+'MBI DIRECTORIO'!H450</f>
        <v>5700</v>
      </c>
      <c r="I450" s="5">
        <f>+'MBI DIRECTORIO'!I450</f>
        <v>3972.604798918871</v>
      </c>
      <c r="J450" s="5">
        <f>+'MBI DIRECTORIO'!J450</f>
        <v>0</v>
      </c>
      <c r="K450" s="5">
        <f>+'MBI DIRECTORIO'!K450</f>
        <v>0</v>
      </c>
      <c r="L450" s="5">
        <f>+'MBI DIRECTORIO'!L450</f>
        <v>0</v>
      </c>
      <c r="M450" s="5">
        <f>+'MBI DIRECTORIO'!M450</f>
        <v>62.699999999999996</v>
      </c>
      <c r="N450" s="5">
        <f>+'MBI DIRECTORIO'!N450</f>
        <v>46.929065743944641</v>
      </c>
      <c r="O450" s="5">
        <f>+'MBI DIRECTORIO'!O450</f>
        <v>62.716262975778548</v>
      </c>
      <c r="P450" s="5">
        <f>+'MBI DIRECTORIO'!P450</f>
        <v>6.0049019607843146</v>
      </c>
      <c r="Q450" s="5">
        <f>+'MBI DIRECTORIO'!Q450</f>
        <v>19.628778755299415</v>
      </c>
      <c r="R450" s="5">
        <f>+'MBI DIRECTORIO'!R450</f>
        <v>0</v>
      </c>
      <c r="S450" s="5">
        <f>+'MBI DIRECTORIO'!S450</f>
        <v>0</v>
      </c>
      <c r="T450" s="5">
        <f>+'MBI DIRECTORIO'!T450</f>
        <v>0</v>
      </c>
      <c r="U450" s="5">
        <f>+'MBI DIRECTORIO'!U450</f>
        <v>0</v>
      </c>
      <c r="V450" s="5">
        <f>+'MBI DIRECTORIO'!V450</f>
        <v>0</v>
      </c>
      <c r="W450" s="5">
        <f>+'MBI DIRECTORIO'!W450</f>
        <v>0</v>
      </c>
      <c r="X450" s="5">
        <f>+'MBI DIRECTORIO'!X450</f>
        <v>0</v>
      </c>
      <c r="Y450" s="5">
        <f>+'MBI DIRECTORIO'!Y450</f>
        <v>274.06720874887361</v>
      </c>
      <c r="Z450" s="5">
        <f>+'MBI DIRECTORIO'!Z450</f>
        <v>76.08819931306671</v>
      </c>
      <c r="AA450" s="5">
        <f>+'MBI DIRECTORIO'!AA450</f>
        <v>0</v>
      </c>
      <c r="AB450" s="5" t="str">
        <f>+'MBI DIRECTORIO'!AG450</f>
        <v>Beijing Donghaohengxing Business &amp; Trade Co., Ltd</v>
      </c>
      <c r="AD450" t="str">
        <f t="shared" si="8"/>
        <v>INSERT INTO TABLA_PRESUPUESTO_COMERCIAL VALUES ('VSR','80183-C','14004718-20',2022,'Abril',150,'USD',5700,3972.604799,0,0,0,62.7,46.929066,62.716263,6.004902,19.628779,0,0,0,0,0,0,0,274.067209,76.088199,0);</v>
      </c>
    </row>
    <row r="451" spans="1:30" x14ac:dyDescent="0.2">
      <c r="A451" t="str">
        <f>+'MBI DIRECTORIO'!A451</f>
        <v>VSR</v>
      </c>
      <c r="B451" t="str">
        <f>+'MBI DIRECTORIO'!B451</f>
        <v>80183-C</v>
      </c>
      <c r="C451" t="str">
        <f>+'MBI DIRECTORIO'!C451</f>
        <v>14004720-21</v>
      </c>
      <c r="D451">
        <f>+'MBI DIRECTORIO'!D451</f>
        <v>2022</v>
      </c>
      <c r="E451" t="str">
        <f>+'MBI DIRECTORIO'!E451</f>
        <v>Abril</v>
      </c>
      <c r="F451" s="5">
        <f>+'MBI DIRECTORIO'!F451</f>
        <v>600</v>
      </c>
      <c r="G451" t="str">
        <f>+'MBI DIRECTORIO'!G451</f>
        <v>USD</v>
      </c>
      <c r="H451" s="5">
        <f>+'MBI DIRECTORIO'!H451</f>
        <v>12000</v>
      </c>
      <c r="I451" s="5">
        <f>+'MBI DIRECTORIO'!I451</f>
        <v>9797.6731335215063</v>
      </c>
      <c r="J451" s="5">
        <f>+'MBI DIRECTORIO'!J451</f>
        <v>0</v>
      </c>
      <c r="K451" s="5">
        <f>+'MBI DIRECTORIO'!K451</f>
        <v>0</v>
      </c>
      <c r="L451" s="5">
        <f>+'MBI DIRECTORIO'!L451</f>
        <v>0</v>
      </c>
      <c r="M451" s="5">
        <f>+'MBI DIRECTORIO'!M451</f>
        <v>250.79999999999998</v>
      </c>
      <c r="N451" s="5">
        <f>+'MBI DIRECTORIO'!N451</f>
        <v>187.71626297577856</v>
      </c>
      <c r="O451" s="5">
        <f>+'MBI DIRECTORIO'!O451</f>
        <v>250.86505190311419</v>
      </c>
      <c r="P451" s="5">
        <f>+'MBI DIRECTORIO'!P451</f>
        <v>24.019607843137258</v>
      </c>
      <c r="Q451" s="5">
        <f>+'MBI DIRECTORIO'!Q451</f>
        <v>41.323744747998767</v>
      </c>
      <c r="R451" s="5">
        <f>+'MBI DIRECTORIO'!R451</f>
        <v>0</v>
      </c>
      <c r="S451" s="5">
        <f>+'MBI DIRECTORIO'!S451</f>
        <v>0</v>
      </c>
      <c r="T451" s="5">
        <f>+'MBI DIRECTORIO'!T451</f>
        <v>0</v>
      </c>
      <c r="U451" s="5">
        <f>+'MBI DIRECTORIO'!U451</f>
        <v>0</v>
      </c>
      <c r="V451" s="5">
        <f>+'MBI DIRECTORIO'!V451</f>
        <v>0</v>
      </c>
      <c r="W451" s="5">
        <f>+'MBI DIRECTORIO'!W451</f>
        <v>0</v>
      </c>
      <c r="X451" s="5">
        <f>+'MBI DIRECTORIO'!X451</f>
        <v>0</v>
      </c>
      <c r="Y451" s="5">
        <f>+'MBI DIRECTORIO'!Y451</f>
        <v>1059.0774647222954</v>
      </c>
      <c r="Z451" s="5">
        <f>+'MBI DIRECTORIO'!Z451</f>
        <v>304.35279725226684</v>
      </c>
      <c r="AA451" s="5">
        <f>+'MBI DIRECTORIO'!AA451</f>
        <v>0</v>
      </c>
      <c r="AB451" s="5" t="str">
        <f>+'MBI DIRECTORIO'!AG451</f>
        <v>Beijing Donghaohengxing Business &amp; Trade Co., Ltd</v>
      </c>
      <c r="AD451" t="str">
        <f t="shared" si="8"/>
        <v>INSERT INTO TABLA_PRESUPUESTO_COMERCIAL VALUES ('VSR','80183-C','14004720-21',2022,'Abril',600,'USD',12000,9797.673134,0,0,0,250.8,187.716263,250.865052,24.019608,41.323745,0,0,0,0,0,0,0,1059.077465,304.352797,0);</v>
      </c>
    </row>
    <row r="452" spans="1:30" x14ac:dyDescent="0.2">
      <c r="A452" t="str">
        <f>+'MBI DIRECTORIO'!A452</f>
        <v>VSR</v>
      </c>
      <c r="B452" t="str">
        <f>+'MBI DIRECTORIO'!B452</f>
        <v>80183-C</v>
      </c>
      <c r="C452" t="str">
        <f>+'MBI DIRECTORIO'!C452</f>
        <v>14004401-21</v>
      </c>
      <c r="D452">
        <f>+'MBI DIRECTORIO'!D452</f>
        <v>2022</v>
      </c>
      <c r="E452" t="str">
        <f>+'MBI DIRECTORIO'!E452</f>
        <v>Abril</v>
      </c>
      <c r="F452" s="5">
        <f>+'MBI DIRECTORIO'!F452</f>
        <v>30</v>
      </c>
      <c r="G452" t="str">
        <f>+'MBI DIRECTORIO'!G452</f>
        <v>USD</v>
      </c>
      <c r="H452" s="5">
        <f>+'MBI DIRECTORIO'!H452</f>
        <v>600</v>
      </c>
      <c r="I452" s="5">
        <f>+'MBI DIRECTORIO'!I452</f>
        <v>456.25053872079729</v>
      </c>
      <c r="J452" s="5">
        <f>+'MBI DIRECTORIO'!J452</f>
        <v>0</v>
      </c>
      <c r="K452" s="5">
        <f>+'MBI DIRECTORIO'!K452</f>
        <v>0</v>
      </c>
      <c r="L452" s="5">
        <f>+'MBI DIRECTORIO'!L452</f>
        <v>0</v>
      </c>
      <c r="M452" s="5">
        <f>+'MBI DIRECTORIO'!M452</f>
        <v>12.54</v>
      </c>
      <c r="N452" s="5">
        <f>+'MBI DIRECTORIO'!N452</f>
        <v>9.3858131487889285</v>
      </c>
      <c r="O452" s="5">
        <f>+'MBI DIRECTORIO'!O452</f>
        <v>12.543252595155709</v>
      </c>
      <c r="P452" s="5">
        <f>+'MBI DIRECTORIO'!P452</f>
        <v>1.2009803921568627</v>
      </c>
      <c r="Q452" s="5">
        <f>+'MBI DIRECTORIO'!Q452</f>
        <v>2.0661872373999381</v>
      </c>
      <c r="R452" s="5">
        <f>+'MBI DIRECTORIO'!R452</f>
        <v>0</v>
      </c>
      <c r="S452" s="5">
        <f>+'MBI DIRECTORIO'!S452</f>
        <v>0</v>
      </c>
      <c r="T452" s="5">
        <f>+'MBI DIRECTORIO'!T452</f>
        <v>0</v>
      </c>
      <c r="U452" s="5">
        <f>+'MBI DIRECTORIO'!U452</f>
        <v>0</v>
      </c>
      <c r="V452" s="5">
        <f>+'MBI DIRECTORIO'!V452</f>
        <v>0</v>
      </c>
      <c r="W452" s="5">
        <f>+'MBI DIRECTORIO'!W452</f>
        <v>0</v>
      </c>
      <c r="X452" s="5">
        <f>+'MBI DIRECTORIO'!X452</f>
        <v>0</v>
      </c>
      <c r="Y452" s="5">
        <f>+'MBI DIRECTORIO'!Y452</f>
        <v>52.953873236114774</v>
      </c>
      <c r="Z452" s="5">
        <f>+'MBI DIRECTORIO'!Z452</f>
        <v>15.217639862613341</v>
      </c>
      <c r="AA452" s="5">
        <f>+'MBI DIRECTORIO'!AA452</f>
        <v>0</v>
      </c>
      <c r="AB452" s="5" t="str">
        <f>+'MBI DIRECTORIO'!AG452</f>
        <v>Beijing Donghaohengxing Business &amp; Trade Co., Ltd</v>
      </c>
      <c r="AD452" t="str">
        <f t="shared" si="8"/>
        <v>INSERT INTO TABLA_PRESUPUESTO_COMERCIAL VALUES ('VSR','80183-C','14004401-21',2022,'Abril',30,'USD',600,456.250539,0,0,0,12.54,9.385813,12.543253,1.20098,2.066187,0,0,0,0,0,0,0,52.953873,15.21764,0);</v>
      </c>
    </row>
    <row r="453" spans="1:30" x14ac:dyDescent="0.2">
      <c r="A453" t="str">
        <f>+'MBI DIRECTORIO'!A453</f>
        <v>VSR</v>
      </c>
      <c r="B453" t="str">
        <f>+'MBI DIRECTORIO'!B453</f>
        <v>80183-C</v>
      </c>
      <c r="C453" t="str">
        <f>+'MBI DIRECTORIO'!C453</f>
        <v>14004423-18</v>
      </c>
      <c r="D453">
        <f>+'MBI DIRECTORIO'!D453</f>
        <v>2022</v>
      </c>
      <c r="E453" t="str">
        <f>+'MBI DIRECTORIO'!E453</f>
        <v>Abril</v>
      </c>
      <c r="F453" s="5">
        <f>+'MBI DIRECTORIO'!F453</f>
        <v>30</v>
      </c>
      <c r="G453" t="str">
        <f>+'MBI DIRECTORIO'!G453</f>
        <v>USD</v>
      </c>
      <c r="H453" s="5">
        <f>+'MBI DIRECTORIO'!H453</f>
        <v>5700</v>
      </c>
      <c r="I453" s="5">
        <f>+'MBI DIRECTORIO'!I453</f>
        <v>1809.0686304080864</v>
      </c>
      <c r="J453" s="5">
        <f>+'MBI DIRECTORIO'!J453</f>
        <v>0</v>
      </c>
      <c r="K453" s="5">
        <f>+'MBI DIRECTORIO'!K453</f>
        <v>300</v>
      </c>
      <c r="L453" s="5">
        <f>+'MBI DIRECTORIO'!L453</f>
        <v>0</v>
      </c>
      <c r="M453" s="5">
        <f>+'MBI DIRECTORIO'!M453</f>
        <v>12.54</v>
      </c>
      <c r="N453" s="5">
        <f>+'MBI DIRECTORIO'!N453</f>
        <v>9.3858131487889285</v>
      </c>
      <c r="O453" s="5">
        <f>+'MBI DIRECTORIO'!O453</f>
        <v>12.543252595155709</v>
      </c>
      <c r="P453" s="5">
        <f>+'MBI DIRECTORIO'!P453</f>
        <v>1.2009803921568627</v>
      </c>
      <c r="Q453" s="5">
        <f>+'MBI DIRECTORIO'!Q453</f>
        <v>19.628778755299415</v>
      </c>
      <c r="R453" s="5">
        <f>+'MBI DIRECTORIO'!R453</f>
        <v>0</v>
      </c>
      <c r="S453" s="5">
        <f>+'MBI DIRECTORIO'!S453</f>
        <v>0</v>
      </c>
      <c r="T453" s="5">
        <f>+'MBI DIRECTORIO'!T453</f>
        <v>0</v>
      </c>
      <c r="U453" s="5">
        <f>+'MBI DIRECTORIO'!U453</f>
        <v>0</v>
      </c>
      <c r="V453" s="5">
        <f>+'MBI DIRECTORIO'!V453</f>
        <v>0</v>
      </c>
      <c r="W453" s="5">
        <f>+'MBI DIRECTORIO'!W453</f>
        <v>0</v>
      </c>
      <c r="X453" s="5">
        <f>+'MBI DIRECTORIO'!X453</f>
        <v>0</v>
      </c>
      <c r="Y453" s="5">
        <f>+'MBI DIRECTORIO'!Y453</f>
        <v>70.516464754014251</v>
      </c>
      <c r="Z453" s="5">
        <f>+'MBI DIRECTORIO'!Z453</f>
        <v>15.217639862613341</v>
      </c>
      <c r="AA453" s="5">
        <f>+'MBI DIRECTORIO'!AA453</f>
        <v>0</v>
      </c>
      <c r="AB453" s="5" t="str">
        <f>+'MBI DIRECTORIO'!AG453</f>
        <v>Beijing Donghaohengxing Business &amp; Trade Co., Ltd</v>
      </c>
      <c r="AD453" t="str">
        <f t="shared" si="8"/>
        <v>INSERT INTO TABLA_PRESUPUESTO_COMERCIAL VALUES ('VSR','80183-C','14004423-18',2022,'Abril',30,'USD',5700,1809.06863,0,300,0,12.54,9.385813,12.543253,1.20098,19.628779,0,0,0,0,0,0,0,70.516465,15.21764,0);</v>
      </c>
    </row>
    <row r="454" spans="1:30" x14ac:dyDescent="0.2">
      <c r="A454" t="str">
        <f>+'MBI DIRECTORIO'!A454</f>
        <v>VSR</v>
      </c>
      <c r="B454" t="str">
        <f>+'MBI DIRECTORIO'!B454</f>
        <v>80191-C</v>
      </c>
      <c r="C454" t="str">
        <f>+'MBI DIRECTORIO'!C454</f>
        <v>14004747-18</v>
      </c>
      <c r="D454">
        <f>+'MBI DIRECTORIO'!D454</f>
        <v>2022</v>
      </c>
      <c r="E454" t="str">
        <f>+'MBI DIRECTORIO'!E454</f>
        <v>Abril</v>
      </c>
      <c r="F454" s="5">
        <f>+'MBI DIRECTORIO'!F454</f>
        <v>30</v>
      </c>
      <c r="G454" t="str">
        <f>+'MBI DIRECTORIO'!G454</f>
        <v>USD</v>
      </c>
      <c r="H454" s="5">
        <f>+'MBI DIRECTORIO'!H454</f>
        <v>1140</v>
      </c>
      <c r="I454" s="5">
        <f>+'MBI DIRECTORIO'!I454</f>
        <v>619.60863438267688</v>
      </c>
      <c r="J454" s="5">
        <f>+'MBI DIRECTORIO'!J454</f>
        <v>0</v>
      </c>
      <c r="K454" s="5">
        <f>+'MBI DIRECTORIO'!K454</f>
        <v>0</v>
      </c>
      <c r="L454" s="5">
        <f>+'MBI DIRECTORIO'!L454</f>
        <v>0</v>
      </c>
      <c r="M454" s="5">
        <f>+'MBI DIRECTORIO'!M454</f>
        <v>9.7799999999999994</v>
      </c>
      <c r="N454" s="5">
        <f>+'MBI DIRECTORIO'!N454</f>
        <v>16.953125</v>
      </c>
      <c r="O454" s="5">
        <f>+'MBI DIRECTORIO'!O454</f>
        <v>22.65625</v>
      </c>
      <c r="P454" s="5">
        <f>+'MBI DIRECTORIO'!P454</f>
        <v>2.1692708333333335</v>
      </c>
      <c r="Q454" s="5">
        <f>+'MBI DIRECTORIO'!Q454</f>
        <v>3.9257557510598828</v>
      </c>
      <c r="R454" s="5">
        <f>+'MBI DIRECTORIO'!R454</f>
        <v>0</v>
      </c>
      <c r="S454" s="5">
        <f>+'MBI DIRECTORIO'!S454</f>
        <v>0</v>
      </c>
      <c r="T454" s="5">
        <f>+'MBI DIRECTORIO'!T454</f>
        <v>0</v>
      </c>
      <c r="U454" s="5">
        <f>+'MBI DIRECTORIO'!U454</f>
        <v>0</v>
      </c>
      <c r="V454" s="5">
        <f>+'MBI DIRECTORIO'!V454</f>
        <v>0</v>
      </c>
      <c r="W454" s="5">
        <f>+'MBI DIRECTORIO'!W454</f>
        <v>0</v>
      </c>
      <c r="X454" s="5">
        <f>+'MBI DIRECTORIO'!X454</f>
        <v>0</v>
      </c>
      <c r="Y454" s="5">
        <f>+'MBI DIRECTORIO'!Y454</f>
        <v>70.702041447006565</v>
      </c>
      <c r="Z454" s="5">
        <f>+'MBI DIRECTORIO'!Z454</f>
        <v>15.217639862613341</v>
      </c>
      <c r="AA454" s="5">
        <f>+'MBI DIRECTORIO'!AA454</f>
        <v>0</v>
      </c>
      <c r="AB454" s="5" t="str">
        <f>+'MBI DIRECTORIO'!AG454</f>
        <v>Beijing Jiu Yi Jia Trading Co., Ltd</v>
      </c>
      <c r="AD454" t="str">
        <f t="shared" si="8"/>
        <v>INSERT INTO TABLA_PRESUPUESTO_COMERCIAL VALUES ('VSR','80191-C','14004747-18',2022,'Abril',30,'USD',1140,619.608634,0,0,0,9.78,16.953125,22.65625,2.169271,3.925756,0,0,0,0,0,0,0,70.702041,15.21764,0);</v>
      </c>
    </row>
    <row r="455" spans="1:30" x14ac:dyDescent="0.2">
      <c r="A455" t="str">
        <f>+'MBI DIRECTORIO'!A455</f>
        <v>VSR</v>
      </c>
      <c r="B455" t="str">
        <f>+'MBI DIRECTORIO'!B455</f>
        <v>80191-C</v>
      </c>
      <c r="C455" t="str">
        <f>+'MBI DIRECTORIO'!C455</f>
        <v>14004920-18</v>
      </c>
      <c r="D455">
        <f>+'MBI DIRECTORIO'!D455</f>
        <v>2022</v>
      </c>
      <c r="E455" t="str">
        <f>+'MBI DIRECTORIO'!E455</f>
        <v>Abril</v>
      </c>
      <c r="F455" s="5">
        <f>+'MBI DIRECTORIO'!F455</f>
        <v>60</v>
      </c>
      <c r="G455" t="str">
        <f>+'MBI DIRECTORIO'!G455</f>
        <v>USD</v>
      </c>
      <c r="H455" s="5">
        <f>+'MBI DIRECTORIO'!H455</f>
        <v>1920</v>
      </c>
      <c r="I455" s="5">
        <f>+'MBI DIRECTORIO'!I455</f>
        <v>1563.4698702472915</v>
      </c>
      <c r="J455" s="5">
        <f>+'MBI DIRECTORIO'!J455</f>
        <v>0</v>
      </c>
      <c r="K455" s="5">
        <f>+'MBI DIRECTORIO'!K455</f>
        <v>0</v>
      </c>
      <c r="L455" s="5">
        <f>+'MBI DIRECTORIO'!L455</f>
        <v>0</v>
      </c>
      <c r="M455" s="5">
        <f>+'MBI DIRECTORIO'!M455</f>
        <v>19.559999999999999</v>
      </c>
      <c r="N455" s="5">
        <f>+'MBI DIRECTORIO'!N455</f>
        <v>33.90625</v>
      </c>
      <c r="O455" s="5">
        <f>+'MBI DIRECTORIO'!O455</f>
        <v>45.3125</v>
      </c>
      <c r="P455" s="5">
        <f>+'MBI DIRECTORIO'!P455</f>
        <v>4.338541666666667</v>
      </c>
      <c r="Q455" s="5">
        <f>+'MBI DIRECTORIO'!Q455</f>
        <v>6.6117991596798023</v>
      </c>
      <c r="R455" s="5">
        <f>+'MBI DIRECTORIO'!R455</f>
        <v>0</v>
      </c>
      <c r="S455" s="5">
        <f>+'MBI DIRECTORIO'!S455</f>
        <v>0</v>
      </c>
      <c r="T455" s="5">
        <f>+'MBI DIRECTORIO'!T455</f>
        <v>0</v>
      </c>
      <c r="U455" s="5">
        <f>+'MBI DIRECTORIO'!U455</f>
        <v>0</v>
      </c>
      <c r="V455" s="5">
        <f>+'MBI DIRECTORIO'!V455</f>
        <v>0</v>
      </c>
      <c r="W455" s="5">
        <f>+'MBI DIRECTORIO'!W455</f>
        <v>0</v>
      </c>
      <c r="X455" s="5">
        <f>+'MBI DIRECTORIO'!X455</f>
        <v>0</v>
      </c>
      <c r="Y455" s="5">
        <f>+'MBI DIRECTORIO'!Y455</f>
        <v>140.16437055157317</v>
      </c>
      <c r="Z455" s="5">
        <f>+'MBI DIRECTORIO'!Z455</f>
        <v>30.435279725226682</v>
      </c>
      <c r="AA455" s="5">
        <f>+'MBI DIRECTORIO'!AA455</f>
        <v>0</v>
      </c>
      <c r="AB455" s="5" t="str">
        <f>+'MBI DIRECTORIO'!AG455</f>
        <v>Beijing Jiu Yi Jia Trading Co., Ltd</v>
      </c>
      <c r="AD455" t="str">
        <f t="shared" ref="AD455:AD518" si="9">_xlfn.CONCAT("INSERT INTO TABLA_PRESUPUESTO_COMERCIAL VALUES ('",A455,"','",B455,"','",C455,"',",D455,",'",E455,"',",SUBSTITUTE(ROUND(F455,6),",","."),",'",G455,"',",SUBSTITUTE(ROUND(H455,6),",","."),",",SUBSTITUTE(ROUND(I455,6),",","."),",",SUBSTITUTE(ROUND(J455,6),",","."),",",SUBSTITUTE(ROUND(K455,6),",","."),",",SUBSTITUTE(ROUND(L455,6),",","."),",",SUBSTITUTE(ROUND(M455,6),",","."),",",SUBSTITUTE(ROUND(N455,6),",","."),",",SUBSTITUTE(ROUND(O455,6),",","."),",",SUBSTITUTE(ROUND(P455,6),",","."),",",SUBSTITUTE(ROUND(Q455,6),",","."),",",SUBSTITUTE(ROUND(R455,6),",","."),",",SUBSTITUTE(ROUND(S455,6),",","."),",",SUBSTITUTE(ROUND(T455,6),",","."),",",SUBSTITUTE(ROUND(U455,6),",","."),",",SUBSTITUTE(ROUND(V455,6),",","."),",",SUBSTITUTE(ROUND(W455,6),",","."),",",SUBSTITUTE(ROUND(X455,6),",","."),",",SUBSTITUTE(ROUND(Y455,6),",","."),",",SUBSTITUTE(ROUND(Z455,6),",","."),",",SUBSTITUTE(ROUND(AA455,6),",","."),");")</f>
        <v>INSERT INTO TABLA_PRESUPUESTO_COMERCIAL VALUES ('VSR','80191-C','14004920-18',2022,'Abril',60,'USD',1920,1563.46987,0,0,0,19.56,33.90625,45.3125,4.338542,6.611799,0,0,0,0,0,0,0,140.164371,30.43528,0);</v>
      </c>
    </row>
    <row r="456" spans="1:30" x14ac:dyDescent="0.2">
      <c r="A456" t="str">
        <f>+'MBI DIRECTORIO'!A456</f>
        <v>VSR</v>
      </c>
      <c r="B456" t="str">
        <f>+'MBI DIRECTORIO'!B456</f>
        <v>80191-C</v>
      </c>
      <c r="C456" t="str">
        <f>+'MBI DIRECTORIO'!C456</f>
        <v>14004205-18</v>
      </c>
      <c r="D456">
        <f>+'MBI DIRECTORIO'!D456</f>
        <v>2022</v>
      </c>
      <c r="E456" t="str">
        <f>+'MBI DIRECTORIO'!E456</f>
        <v>Abril</v>
      </c>
      <c r="F456" s="5">
        <f>+'MBI DIRECTORIO'!F456</f>
        <v>150</v>
      </c>
      <c r="G456" t="str">
        <f>+'MBI DIRECTORIO'!G456</f>
        <v>USD</v>
      </c>
      <c r="H456" s="5">
        <f>+'MBI DIRECTORIO'!H456</f>
        <v>3000</v>
      </c>
      <c r="I456" s="5">
        <f>+'MBI DIRECTORIO'!I456</f>
        <v>2449.1104473803771</v>
      </c>
      <c r="J456" s="5">
        <f>+'MBI DIRECTORIO'!J456</f>
        <v>0</v>
      </c>
      <c r="K456" s="5">
        <f>+'MBI DIRECTORIO'!K456</f>
        <v>0</v>
      </c>
      <c r="L456" s="5">
        <f>+'MBI DIRECTORIO'!L456</f>
        <v>0</v>
      </c>
      <c r="M456" s="5">
        <f>+'MBI DIRECTORIO'!M456</f>
        <v>48.899999999999991</v>
      </c>
      <c r="N456" s="5">
        <f>+'MBI DIRECTORIO'!N456</f>
        <v>84.765625</v>
      </c>
      <c r="O456" s="5">
        <f>+'MBI DIRECTORIO'!O456</f>
        <v>113.28125</v>
      </c>
      <c r="P456" s="5">
        <f>+'MBI DIRECTORIO'!P456</f>
        <v>10.846354166666666</v>
      </c>
      <c r="Q456" s="5">
        <f>+'MBI DIRECTORIO'!Q456</f>
        <v>10.330936186999692</v>
      </c>
      <c r="R456" s="5">
        <f>+'MBI DIRECTORIO'!R456</f>
        <v>0</v>
      </c>
      <c r="S456" s="5">
        <f>+'MBI DIRECTORIO'!S456</f>
        <v>0</v>
      </c>
      <c r="T456" s="5">
        <f>+'MBI DIRECTORIO'!T456</f>
        <v>0</v>
      </c>
      <c r="U456" s="5">
        <f>+'MBI DIRECTORIO'!U456</f>
        <v>0</v>
      </c>
      <c r="V456" s="5">
        <f>+'MBI DIRECTORIO'!V456</f>
        <v>0</v>
      </c>
      <c r="W456" s="5">
        <f>+'MBI DIRECTORIO'!W456</f>
        <v>0</v>
      </c>
      <c r="X456" s="5">
        <f>+'MBI DIRECTORIO'!X456</f>
        <v>0</v>
      </c>
      <c r="Y456" s="5">
        <f>+'MBI DIRECTORIO'!Y456</f>
        <v>344.21236466673304</v>
      </c>
      <c r="Z456" s="5">
        <f>+'MBI DIRECTORIO'!Z456</f>
        <v>76.08819931306671</v>
      </c>
      <c r="AA456" s="5">
        <f>+'MBI DIRECTORIO'!AA456</f>
        <v>0</v>
      </c>
      <c r="AB456" s="5" t="str">
        <f>+'MBI DIRECTORIO'!AG456</f>
        <v>Beijing Jiu Yi Jia Trading Co., Ltd</v>
      </c>
      <c r="AD456" t="str">
        <f t="shared" si="9"/>
        <v>INSERT INTO TABLA_PRESUPUESTO_COMERCIAL VALUES ('VSR','80191-C','14004205-18',2022,'Abril',150,'USD',3000,2449.110447,0,0,0,48.9,84.765625,113.28125,10.846354,10.330936,0,0,0,0,0,0,0,344.212365,76.088199,0);</v>
      </c>
    </row>
    <row r="457" spans="1:30" x14ac:dyDescent="0.2">
      <c r="A457" t="str">
        <f>+'MBI DIRECTORIO'!A457</f>
        <v>VSR</v>
      </c>
      <c r="B457" t="str">
        <f>+'MBI DIRECTORIO'!B457</f>
        <v>80196-C</v>
      </c>
      <c r="C457" t="str">
        <f>+'MBI DIRECTORIO'!C457</f>
        <v>14004965-17</v>
      </c>
      <c r="D457">
        <f>+'MBI DIRECTORIO'!D457</f>
        <v>2022</v>
      </c>
      <c r="E457" t="str">
        <f>+'MBI DIRECTORIO'!E457</f>
        <v>Abril</v>
      </c>
      <c r="F457" s="5">
        <f>+'MBI DIRECTORIO'!F457</f>
        <v>30</v>
      </c>
      <c r="G457" t="str">
        <f>+'MBI DIRECTORIO'!G457</f>
        <v>USD</v>
      </c>
      <c r="H457" s="5">
        <f>+'MBI DIRECTORIO'!H457</f>
        <v>3000</v>
      </c>
      <c r="I457" s="5">
        <f>+'MBI DIRECTORIO'!I457</f>
        <v>2006.2064313881629</v>
      </c>
      <c r="J457" s="5">
        <f>+'MBI DIRECTORIO'!J457</f>
        <v>0</v>
      </c>
      <c r="K457" s="5">
        <f>+'MBI DIRECTORIO'!K457</f>
        <v>450</v>
      </c>
      <c r="L457" s="5">
        <f>+'MBI DIRECTORIO'!L457</f>
        <v>27.089431735878794</v>
      </c>
      <c r="M457" s="5">
        <f>+'MBI DIRECTORIO'!M457</f>
        <v>15.189473684210524</v>
      </c>
      <c r="N457" s="5">
        <f>+'MBI DIRECTORIO'!N457</f>
        <v>14.458955223880597</v>
      </c>
      <c r="O457" s="5">
        <f>+'MBI DIRECTORIO'!O457</f>
        <v>19.323027718550104</v>
      </c>
      <c r="P457" s="5">
        <f>+'MBI DIRECTORIO'!P457</f>
        <v>1.8501243781094527</v>
      </c>
      <c r="Q457" s="5">
        <f>+'MBI DIRECTORIO'!Q457</f>
        <v>10.330936186999692</v>
      </c>
      <c r="R457" s="5">
        <f>+'MBI DIRECTORIO'!R457</f>
        <v>0</v>
      </c>
      <c r="S457" s="5">
        <f>+'MBI DIRECTORIO'!S457</f>
        <v>0</v>
      </c>
      <c r="T457" s="5">
        <f>+'MBI DIRECTORIO'!T457</f>
        <v>0</v>
      </c>
      <c r="U457" s="5">
        <f>+'MBI DIRECTORIO'!U457</f>
        <v>0</v>
      </c>
      <c r="V457" s="5">
        <f>+'MBI DIRECTORIO'!V457</f>
        <v>0</v>
      </c>
      <c r="W457" s="5">
        <f>+'MBI DIRECTORIO'!W457</f>
        <v>0</v>
      </c>
      <c r="X457" s="5">
        <f>+'MBI DIRECTORIO'!X457</f>
        <v>0</v>
      </c>
      <c r="Y457" s="5">
        <f>+'MBI DIRECTORIO'!Y457</f>
        <v>76.370157054363716</v>
      </c>
      <c r="Z457" s="5">
        <f>+'MBI DIRECTORIO'!Z457</f>
        <v>15.217639862613341</v>
      </c>
      <c r="AA457" s="5">
        <f>+'MBI DIRECTORIO'!AA457</f>
        <v>0</v>
      </c>
      <c r="AB457" s="5" t="str">
        <f>+'MBI DIRECTORIO'!AG457</f>
        <v>Zhejiang Willing Foreign Trading Co., Ltd.</v>
      </c>
      <c r="AD457" t="str">
        <f t="shared" si="9"/>
        <v>INSERT INTO TABLA_PRESUPUESTO_COMERCIAL VALUES ('VSR','80196-C','14004965-17',2022,'Abril',30,'USD',3000,2006.206431,0,450,27.089432,15.189474,14.458955,19.323028,1.850124,10.330936,0,0,0,0,0,0,0,76.370157,15.21764,0);</v>
      </c>
    </row>
    <row r="458" spans="1:30" x14ac:dyDescent="0.2">
      <c r="A458" t="str">
        <f>+'MBI DIRECTORIO'!A458</f>
        <v>VSR</v>
      </c>
      <c r="B458" t="str">
        <f>+'MBI DIRECTORIO'!B458</f>
        <v>80196-C</v>
      </c>
      <c r="C458" t="str">
        <f>+'MBI DIRECTORIO'!C458</f>
        <v>14004992-19</v>
      </c>
      <c r="D458">
        <f>+'MBI DIRECTORIO'!D458</f>
        <v>2022</v>
      </c>
      <c r="E458" t="str">
        <f>+'MBI DIRECTORIO'!E458</f>
        <v>Abril</v>
      </c>
      <c r="F458" s="5">
        <f>+'MBI DIRECTORIO'!F458</f>
        <v>30</v>
      </c>
      <c r="G458" t="str">
        <f>+'MBI DIRECTORIO'!G458</f>
        <v>USD</v>
      </c>
      <c r="H458" s="5">
        <f>+'MBI DIRECTORIO'!H458</f>
        <v>1200</v>
      </c>
      <c r="I458" s="5">
        <f>+'MBI DIRECTORIO'!I458</f>
        <v>615.18150142635318</v>
      </c>
      <c r="J458" s="5">
        <f>+'MBI DIRECTORIO'!J458</f>
        <v>0</v>
      </c>
      <c r="K458" s="5">
        <f>+'MBI DIRECTORIO'!K458</f>
        <v>180</v>
      </c>
      <c r="L458" s="5">
        <f>+'MBI DIRECTORIO'!L458</f>
        <v>27.089431735878794</v>
      </c>
      <c r="M458" s="5">
        <f>+'MBI DIRECTORIO'!M458</f>
        <v>15.189473684210524</v>
      </c>
      <c r="N458" s="5">
        <f>+'MBI DIRECTORIO'!N458</f>
        <v>14.458955223880597</v>
      </c>
      <c r="O458" s="5">
        <f>+'MBI DIRECTORIO'!O458</f>
        <v>19.323027718550104</v>
      </c>
      <c r="P458" s="5">
        <f>+'MBI DIRECTORIO'!P458</f>
        <v>1.8501243781094527</v>
      </c>
      <c r="Q458" s="5">
        <f>+'MBI DIRECTORIO'!Q458</f>
        <v>4.1323744747998763</v>
      </c>
      <c r="R458" s="5">
        <f>+'MBI DIRECTORIO'!R458</f>
        <v>0</v>
      </c>
      <c r="S458" s="5">
        <f>+'MBI DIRECTORIO'!S458</f>
        <v>0</v>
      </c>
      <c r="T458" s="5">
        <f>+'MBI DIRECTORIO'!T458</f>
        <v>0</v>
      </c>
      <c r="U458" s="5">
        <f>+'MBI DIRECTORIO'!U458</f>
        <v>0</v>
      </c>
      <c r="V458" s="5">
        <f>+'MBI DIRECTORIO'!V458</f>
        <v>0</v>
      </c>
      <c r="W458" s="5">
        <f>+'MBI DIRECTORIO'!W458</f>
        <v>0</v>
      </c>
      <c r="X458" s="5">
        <f>+'MBI DIRECTORIO'!X458</f>
        <v>0</v>
      </c>
      <c r="Y458" s="5">
        <f>+'MBI DIRECTORIO'!Y458</f>
        <v>70.171595342163897</v>
      </c>
      <c r="Z458" s="5">
        <f>+'MBI DIRECTORIO'!Z458</f>
        <v>15.217639862613341</v>
      </c>
      <c r="AA458" s="5">
        <f>+'MBI DIRECTORIO'!AA458</f>
        <v>0</v>
      </c>
      <c r="AB458" s="5" t="str">
        <f>+'MBI DIRECTORIO'!AG458</f>
        <v>Zhejiang Willing Foreign Trading Co., Ltd.</v>
      </c>
      <c r="AD458" t="str">
        <f t="shared" si="9"/>
        <v>INSERT INTO TABLA_PRESUPUESTO_COMERCIAL VALUES ('VSR','80196-C','14004992-19',2022,'Abril',30,'USD',1200,615.181501,0,180,27.089432,15.189474,14.458955,19.323028,1.850124,4.132374,0,0,0,0,0,0,0,70.171595,15.21764,0);</v>
      </c>
    </row>
    <row r="459" spans="1:30" x14ac:dyDescent="0.2">
      <c r="A459" t="str">
        <f>+'MBI DIRECTORIO'!A459</f>
        <v>VSR</v>
      </c>
      <c r="B459" t="str">
        <f>+'MBI DIRECTORIO'!B459</f>
        <v>80196-C</v>
      </c>
      <c r="C459" t="str">
        <f>+'MBI DIRECTORIO'!C459</f>
        <v>14004993-18</v>
      </c>
      <c r="D459">
        <f>+'MBI DIRECTORIO'!D459</f>
        <v>2022</v>
      </c>
      <c r="E459" t="str">
        <f>+'MBI DIRECTORIO'!E459</f>
        <v>Abril</v>
      </c>
      <c r="F459" s="5">
        <f>+'MBI DIRECTORIO'!F459</f>
        <v>30</v>
      </c>
      <c r="G459" t="str">
        <f>+'MBI DIRECTORIO'!G459</f>
        <v>USD</v>
      </c>
      <c r="H459" s="5">
        <f>+'MBI DIRECTORIO'!H459</f>
        <v>1200</v>
      </c>
      <c r="I459" s="5">
        <f>+'MBI DIRECTORIO'!I459</f>
        <v>745.59042174705223</v>
      </c>
      <c r="J459" s="5">
        <f>+'MBI DIRECTORIO'!J459</f>
        <v>0</v>
      </c>
      <c r="K459" s="5">
        <f>+'MBI DIRECTORIO'!K459</f>
        <v>180</v>
      </c>
      <c r="L459" s="5">
        <f>+'MBI DIRECTORIO'!L459</f>
        <v>27.089431735878794</v>
      </c>
      <c r="M459" s="5">
        <f>+'MBI DIRECTORIO'!M459</f>
        <v>15.189473684210524</v>
      </c>
      <c r="N459" s="5">
        <f>+'MBI DIRECTORIO'!N459</f>
        <v>14.458955223880597</v>
      </c>
      <c r="O459" s="5">
        <f>+'MBI DIRECTORIO'!O459</f>
        <v>19.323027718550104</v>
      </c>
      <c r="P459" s="5">
        <f>+'MBI DIRECTORIO'!P459</f>
        <v>1.8501243781094527</v>
      </c>
      <c r="Q459" s="5">
        <f>+'MBI DIRECTORIO'!Q459</f>
        <v>4.1323744747998763</v>
      </c>
      <c r="R459" s="5">
        <f>+'MBI DIRECTORIO'!R459</f>
        <v>0</v>
      </c>
      <c r="S459" s="5">
        <f>+'MBI DIRECTORIO'!S459</f>
        <v>0</v>
      </c>
      <c r="T459" s="5">
        <f>+'MBI DIRECTORIO'!T459</f>
        <v>0</v>
      </c>
      <c r="U459" s="5">
        <f>+'MBI DIRECTORIO'!U459</f>
        <v>0</v>
      </c>
      <c r="V459" s="5">
        <f>+'MBI DIRECTORIO'!V459</f>
        <v>0</v>
      </c>
      <c r="W459" s="5">
        <f>+'MBI DIRECTORIO'!W459</f>
        <v>0</v>
      </c>
      <c r="X459" s="5">
        <f>+'MBI DIRECTORIO'!X459</f>
        <v>0</v>
      </c>
      <c r="Y459" s="5">
        <f>+'MBI DIRECTORIO'!Y459</f>
        <v>70.171595342163897</v>
      </c>
      <c r="Z459" s="5">
        <f>+'MBI DIRECTORIO'!Z459</f>
        <v>15.217639862613341</v>
      </c>
      <c r="AA459" s="5">
        <f>+'MBI DIRECTORIO'!AA459</f>
        <v>0</v>
      </c>
      <c r="AB459" s="5" t="str">
        <f>+'MBI DIRECTORIO'!AG459</f>
        <v>Zhejiang Willing Foreign Trading Co., Ltd.</v>
      </c>
      <c r="AD459" t="str">
        <f t="shared" si="9"/>
        <v>INSERT INTO TABLA_PRESUPUESTO_COMERCIAL VALUES ('VSR','80196-C','14004993-18',2022,'Abril',30,'USD',1200,745.590422,0,180,27.089432,15.189474,14.458955,19.323028,1.850124,4.132374,0,0,0,0,0,0,0,70.171595,15.21764,0);</v>
      </c>
    </row>
    <row r="460" spans="1:30" x14ac:dyDescent="0.2">
      <c r="A460" t="str">
        <f>+'MBI DIRECTORIO'!A460</f>
        <v>VSR</v>
      </c>
      <c r="B460" t="str">
        <f>+'MBI DIRECTORIO'!B460</f>
        <v>80196-C</v>
      </c>
      <c r="C460" t="str">
        <f>+'MBI DIRECTORIO'!C460</f>
        <v>14004988-19</v>
      </c>
      <c r="D460">
        <f>+'MBI DIRECTORIO'!D460</f>
        <v>2022</v>
      </c>
      <c r="E460" t="str">
        <f>+'MBI DIRECTORIO'!E460</f>
        <v>Abril</v>
      </c>
      <c r="F460" s="5">
        <f>+'MBI DIRECTORIO'!F460</f>
        <v>45</v>
      </c>
      <c r="G460" t="str">
        <f>+'MBI DIRECTORIO'!G460</f>
        <v>USD</v>
      </c>
      <c r="H460" s="5">
        <f>+'MBI DIRECTORIO'!H460</f>
        <v>1350</v>
      </c>
      <c r="I460" s="5">
        <f>+'MBI DIRECTORIO'!I460</f>
        <v>736.92082205411316</v>
      </c>
      <c r="J460" s="5">
        <f>+'MBI DIRECTORIO'!J460</f>
        <v>0</v>
      </c>
      <c r="K460" s="5">
        <f>+'MBI DIRECTORIO'!K460</f>
        <v>202.5</v>
      </c>
      <c r="L460" s="5">
        <f>+'MBI DIRECTORIO'!L460</f>
        <v>40.634147603818192</v>
      </c>
      <c r="M460" s="5">
        <f>+'MBI DIRECTORIO'!M460</f>
        <v>22.784210526315789</v>
      </c>
      <c r="N460" s="5">
        <f>+'MBI DIRECTORIO'!N460</f>
        <v>21.688432835820894</v>
      </c>
      <c r="O460" s="5">
        <f>+'MBI DIRECTORIO'!O460</f>
        <v>28.984541577825155</v>
      </c>
      <c r="P460" s="5">
        <f>+'MBI DIRECTORIO'!P460</f>
        <v>2.7751865671641789</v>
      </c>
      <c r="Q460" s="5">
        <f>+'MBI DIRECTORIO'!Q460</f>
        <v>4.6489212841498606</v>
      </c>
      <c r="R460" s="5">
        <f>+'MBI DIRECTORIO'!R460</f>
        <v>0</v>
      </c>
      <c r="S460" s="5">
        <f>+'MBI DIRECTORIO'!S460</f>
        <v>0</v>
      </c>
      <c r="T460" s="5">
        <f>+'MBI DIRECTORIO'!T460</f>
        <v>0</v>
      </c>
      <c r="U460" s="5">
        <f>+'MBI DIRECTORIO'!U460</f>
        <v>0</v>
      </c>
      <c r="V460" s="5">
        <f>+'MBI DIRECTORIO'!V460</f>
        <v>0</v>
      </c>
      <c r="W460" s="5">
        <f>+'MBI DIRECTORIO'!W460</f>
        <v>0</v>
      </c>
      <c r="X460" s="5">
        <f>+'MBI DIRECTORIO'!X460</f>
        <v>0</v>
      </c>
      <c r="Y460" s="5">
        <f>+'MBI DIRECTORIO'!Y460</f>
        <v>103.70775258519589</v>
      </c>
      <c r="Z460" s="5">
        <f>+'MBI DIRECTORIO'!Z460</f>
        <v>22.826459793920012</v>
      </c>
      <c r="AA460" s="5">
        <f>+'MBI DIRECTORIO'!AA460</f>
        <v>0</v>
      </c>
      <c r="AB460" s="5" t="str">
        <f>+'MBI DIRECTORIO'!AG460</f>
        <v>Zhejiang Willing Foreign Trading Co., Ltd.</v>
      </c>
      <c r="AD460" t="str">
        <f t="shared" si="9"/>
        <v>INSERT INTO TABLA_PRESUPUESTO_COMERCIAL VALUES ('VSR','80196-C','14004988-19',2022,'Abril',45,'USD',1350,736.920822,0,202.5,40.634148,22.784211,21.688433,28.984542,2.775187,4.648921,0,0,0,0,0,0,0,103.707753,22.82646,0);</v>
      </c>
    </row>
    <row r="461" spans="1:30" x14ac:dyDescent="0.2">
      <c r="A461" t="str">
        <f>+'MBI DIRECTORIO'!A461</f>
        <v>VSR</v>
      </c>
      <c r="B461" t="str">
        <f>+'MBI DIRECTORIO'!B461</f>
        <v>80196-C</v>
      </c>
      <c r="C461" t="str">
        <f>+'MBI DIRECTORIO'!C461</f>
        <v>14004989-19</v>
      </c>
      <c r="D461">
        <f>+'MBI DIRECTORIO'!D461</f>
        <v>2022</v>
      </c>
      <c r="E461" t="str">
        <f>+'MBI DIRECTORIO'!E461</f>
        <v>Abril</v>
      </c>
      <c r="F461" s="5">
        <f>+'MBI DIRECTORIO'!F461</f>
        <v>45</v>
      </c>
      <c r="G461" t="str">
        <f>+'MBI DIRECTORIO'!G461</f>
        <v>USD</v>
      </c>
      <c r="H461" s="5">
        <f>+'MBI DIRECTORIO'!H461</f>
        <v>1350</v>
      </c>
      <c r="I461" s="5">
        <f>+'MBI DIRECTORIO'!I461</f>
        <v>827.04097376763821</v>
      </c>
      <c r="J461" s="5">
        <f>+'MBI DIRECTORIO'!J461</f>
        <v>0</v>
      </c>
      <c r="K461" s="5">
        <f>+'MBI DIRECTORIO'!K461</f>
        <v>202.5</v>
      </c>
      <c r="L461" s="5">
        <f>+'MBI DIRECTORIO'!L461</f>
        <v>40.634147603818192</v>
      </c>
      <c r="M461" s="5">
        <f>+'MBI DIRECTORIO'!M461</f>
        <v>22.784210526315789</v>
      </c>
      <c r="N461" s="5">
        <f>+'MBI DIRECTORIO'!N461</f>
        <v>21.688432835820894</v>
      </c>
      <c r="O461" s="5">
        <f>+'MBI DIRECTORIO'!O461</f>
        <v>28.984541577825155</v>
      </c>
      <c r="P461" s="5">
        <f>+'MBI DIRECTORIO'!P461</f>
        <v>2.7751865671641789</v>
      </c>
      <c r="Q461" s="5">
        <f>+'MBI DIRECTORIO'!Q461</f>
        <v>4.6489212841498606</v>
      </c>
      <c r="R461" s="5">
        <f>+'MBI DIRECTORIO'!R461</f>
        <v>0</v>
      </c>
      <c r="S461" s="5">
        <f>+'MBI DIRECTORIO'!S461</f>
        <v>0</v>
      </c>
      <c r="T461" s="5">
        <f>+'MBI DIRECTORIO'!T461</f>
        <v>0</v>
      </c>
      <c r="U461" s="5">
        <f>+'MBI DIRECTORIO'!U461</f>
        <v>0</v>
      </c>
      <c r="V461" s="5">
        <f>+'MBI DIRECTORIO'!V461</f>
        <v>0</v>
      </c>
      <c r="W461" s="5">
        <f>+'MBI DIRECTORIO'!W461</f>
        <v>0</v>
      </c>
      <c r="X461" s="5">
        <f>+'MBI DIRECTORIO'!X461</f>
        <v>0</v>
      </c>
      <c r="Y461" s="5">
        <f>+'MBI DIRECTORIO'!Y461</f>
        <v>103.70775258519589</v>
      </c>
      <c r="Z461" s="5">
        <f>+'MBI DIRECTORIO'!Z461</f>
        <v>22.826459793920012</v>
      </c>
      <c r="AA461" s="5">
        <f>+'MBI DIRECTORIO'!AA461</f>
        <v>0</v>
      </c>
      <c r="AB461" s="5" t="str">
        <f>+'MBI DIRECTORIO'!AG461</f>
        <v>Zhejiang Willing Foreign Trading Co., Ltd.</v>
      </c>
      <c r="AD461" t="str">
        <f t="shared" si="9"/>
        <v>INSERT INTO TABLA_PRESUPUESTO_COMERCIAL VALUES ('VSR','80196-C','14004989-19',2022,'Abril',45,'USD',1350,827.040974,0,202.5,40.634148,22.784211,21.688433,28.984542,2.775187,4.648921,0,0,0,0,0,0,0,103.707753,22.82646,0);</v>
      </c>
    </row>
    <row r="462" spans="1:30" x14ac:dyDescent="0.2">
      <c r="A462" t="str">
        <f>+'MBI DIRECTORIO'!A462</f>
        <v>VSR</v>
      </c>
      <c r="B462" t="str">
        <f>+'MBI DIRECTORIO'!B462</f>
        <v>80196-C</v>
      </c>
      <c r="C462" t="str">
        <f>+'MBI DIRECTORIO'!C462</f>
        <v>14004987-20</v>
      </c>
      <c r="D462">
        <f>+'MBI DIRECTORIO'!D462</f>
        <v>2022</v>
      </c>
      <c r="E462" t="str">
        <f>+'MBI DIRECTORIO'!E462</f>
        <v>Abril</v>
      </c>
      <c r="F462" s="5">
        <f>+'MBI DIRECTORIO'!F462</f>
        <v>30</v>
      </c>
      <c r="G462" t="str">
        <f>+'MBI DIRECTORIO'!G462</f>
        <v>USD</v>
      </c>
      <c r="H462" s="5">
        <f>+'MBI DIRECTORIO'!H462</f>
        <v>900</v>
      </c>
      <c r="I462" s="5">
        <f>+'MBI DIRECTORIO'!I462</f>
        <v>520.61431355638206</v>
      </c>
      <c r="J462" s="5">
        <f>+'MBI DIRECTORIO'!J462</f>
        <v>0</v>
      </c>
      <c r="K462" s="5">
        <f>+'MBI DIRECTORIO'!K462</f>
        <v>135</v>
      </c>
      <c r="L462" s="5">
        <f>+'MBI DIRECTORIO'!L462</f>
        <v>27.089431735878794</v>
      </c>
      <c r="M462" s="5">
        <f>+'MBI DIRECTORIO'!M462</f>
        <v>15.189473684210524</v>
      </c>
      <c r="N462" s="5">
        <f>+'MBI DIRECTORIO'!N462</f>
        <v>14.458955223880597</v>
      </c>
      <c r="O462" s="5">
        <f>+'MBI DIRECTORIO'!O462</f>
        <v>19.323027718550104</v>
      </c>
      <c r="P462" s="5">
        <f>+'MBI DIRECTORIO'!P462</f>
        <v>1.8501243781094527</v>
      </c>
      <c r="Q462" s="5">
        <f>+'MBI DIRECTORIO'!Q462</f>
        <v>3.0992808560999072</v>
      </c>
      <c r="R462" s="5">
        <f>+'MBI DIRECTORIO'!R462</f>
        <v>0</v>
      </c>
      <c r="S462" s="5">
        <f>+'MBI DIRECTORIO'!S462</f>
        <v>0</v>
      </c>
      <c r="T462" s="5">
        <f>+'MBI DIRECTORIO'!T462</f>
        <v>0</v>
      </c>
      <c r="U462" s="5">
        <f>+'MBI DIRECTORIO'!U462</f>
        <v>0</v>
      </c>
      <c r="V462" s="5">
        <f>+'MBI DIRECTORIO'!V462</f>
        <v>0</v>
      </c>
      <c r="W462" s="5">
        <f>+'MBI DIRECTORIO'!W462</f>
        <v>0</v>
      </c>
      <c r="X462" s="5">
        <f>+'MBI DIRECTORIO'!X462</f>
        <v>0</v>
      </c>
      <c r="Y462" s="5">
        <f>+'MBI DIRECTORIO'!Y462</f>
        <v>69.138501723463932</v>
      </c>
      <c r="Z462" s="5">
        <f>+'MBI DIRECTORIO'!Z462</f>
        <v>15.217639862613341</v>
      </c>
      <c r="AA462" s="5">
        <f>+'MBI DIRECTORIO'!AA462</f>
        <v>0</v>
      </c>
      <c r="AB462" s="5" t="str">
        <f>+'MBI DIRECTORIO'!AG462</f>
        <v>Zhejiang Willing Foreign Trading Co., Ltd.</v>
      </c>
      <c r="AD462" t="str">
        <f t="shared" si="9"/>
        <v>INSERT INTO TABLA_PRESUPUESTO_COMERCIAL VALUES ('VSR','80196-C','14004987-20',2022,'Abril',30,'USD',900,520.614314,0,135,27.089432,15.189474,14.458955,19.323028,1.850124,3.099281,0,0,0,0,0,0,0,69.138502,15.21764,0);</v>
      </c>
    </row>
    <row r="463" spans="1:30" x14ac:dyDescent="0.2">
      <c r="A463" t="str">
        <f>+'MBI DIRECTORIO'!A463</f>
        <v>VSR</v>
      </c>
      <c r="B463" t="str">
        <f>+'MBI DIRECTORIO'!B463</f>
        <v>80196-C</v>
      </c>
      <c r="C463" t="str">
        <f>+'MBI DIRECTORIO'!C463</f>
        <v>14004990-20</v>
      </c>
      <c r="D463">
        <f>+'MBI DIRECTORIO'!D463</f>
        <v>2022</v>
      </c>
      <c r="E463" t="str">
        <f>+'MBI DIRECTORIO'!E463</f>
        <v>Abril</v>
      </c>
      <c r="F463" s="5">
        <f>+'MBI DIRECTORIO'!F463</f>
        <v>15</v>
      </c>
      <c r="G463" t="str">
        <f>+'MBI DIRECTORIO'!G463</f>
        <v>USD</v>
      </c>
      <c r="H463" s="5">
        <f>+'MBI DIRECTORIO'!H463</f>
        <v>450</v>
      </c>
      <c r="I463" s="5">
        <f>+'MBI DIRECTORIO'!I463</f>
        <v>240.33816983179005</v>
      </c>
      <c r="J463" s="5">
        <f>+'MBI DIRECTORIO'!J463</f>
        <v>0</v>
      </c>
      <c r="K463" s="5">
        <f>+'MBI DIRECTORIO'!K463</f>
        <v>67.5</v>
      </c>
      <c r="L463" s="5">
        <f>+'MBI DIRECTORIO'!L463</f>
        <v>13.544715867939397</v>
      </c>
      <c r="M463" s="5">
        <f>+'MBI DIRECTORIO'!M463</f>
        <v>7.5947368421052621</v>
      </c>
      <c r="N463" s="5">
        <f>+'MBI DIRECTORIO'!N463</f>
        <v>7.2294776119402986</v>
      </c>
      <c r="O463" s="5">
        <f>+'MBI DIRECTORIO'!O463</f>
        <v>9.6615138592750522</v>
      </c>
      <c r="P463" s="5">
        <f>+'MBI DIRECTORIO'!P463</f>
        <v>0.92506218905472637</v>
      </c>
      <c r="Q463" s="5">
        <f>+'MBI DIRECTORIO'!Q463</f>
        <v>1.5496404280499536</v>
      </c>
      <c r="R463" s="5">
        <f>+'MBI DIRECTORIO'!R463</f>
        <v>0</v>
      </c>
      <c r="S463" s="5">
        <f>+'MBI DIRECTORIO'!S463</f>
        <v>0</v>
      </c>
      <c r="T463" s="5">
        <f>+'MBI DIRECTORIO'!T463</f>
        <v>0</v>
      </c>
      <c r="U463" s="5">
        <f>+'MBI DIRECTORIO'!U463</f>
        <v>0</v>
      </c>
      <c r="V463" s="5">
        <f>+'MBI DIRECTORIO'!V463</f>
        <v>0</v>
      </c>
      <c r="W463" s="5">
        <f>+'MBI DIRECTORIO'!W463</f>
        <v>0</v>
      </c>
      <c r="X463" s="5">
        <f>+'MBI DIRECTORIO'!X463</f>
        <v>0</v>
      </c>
      <c r="Y463" s="5">
        <f>+'MBI DIRECTORIO'!Y463</f>
        <v>34.569250861731966</v>
      </c>
      <c r="Z463" s="5">
        <f>+'MBI DIRECTORIO'!Z463</f>
        <v>7.6088199313066704</v>
      </c>
      <c r="AA463" s="5">
        <f>+'MBI DIRECTORIO'!AA463</f>
        <v>0</v>
      </c>
      <c r="AB463" s="5" t="str">
        <f>+'MBI DIRECTORIO'!AG463</f>
        <v>Zhejiang Willing Foreign Trading Co., Ltd.</v>
      </c>
      <c r="AD463" t="str">
        <f t="shared" si="9"/>
        <v>INSERT INTO TABLA_PRESUPUESTO_COMERCIAL VALUES ('VSR','80196-C','14004990-20',2022,'Abril',15,'USD',450,240.33817,0,67.5,13.544716,7.594737,7.229478,9.661514,0.925062,1.54964,0,0,0,0,0,0,0,34.569251,7.60882,0);</v>
      </c>
    </row>
    <row r="464" spans="1:30" x14ac:dyDescent="0.2">
      <c r="A464" t="str">
        <f>+'MBI DIRECTORIO'!A464</f>
        <v>VSR</v>
      </c>
      <c r="B464" t="str">
        <f>+'MBI DIRECTORIO'!B464</f>
        <v>80196-C</v>
      </c>
      <c r="C464" t="str">
        <f>+'MBI DIRECTORIO'!C464</f>
        <v>14004539-20</v>
      </c>
      <c r="D464">
        <f>+'MBI DIRECTORIO'!D464</f>
        <v>2022</v>
      </c>
      <c r="E464" t="str">
        <f>+'MBI DIRECTORIO'!E464</f>
        <v>Abril</v>
      </c>
      <c r="F464" s="5">
        <f>+'MBI DIRECTORIO'!F464</f>
        <v>105</v>
      </c>
      <c r="G464" t="str">
        <f>+'MBI DIRECTORIO'!G464</f>
        <v>USD</v>
      </c>
      <c r="H464" s="5">
        <f>+'MBI DIRECTORIO'!H464</f>
        <v>4200</v>
      </c>
      <c r="I464" s="5">
        <f>+'MBI DIRECTORIO'!I464</f>
        <v>2598.9411312586662</v>
      </c>
      <c r="J464" s="5">
        <f>+'MBI DIRECTORIO'!J464</f>
        <v>0</v>
      </c>
      <c r="K464" s="5">
        <f>+'MBI DIRECTORIO'!K464</f>
        <v>420</v>
      </c>
      <c r="L464" s="5">
        <f>+'MBI DIRECTORIO'!L464</f>
        <v>0</v>
      </c>
      <c r="M464" s="5">
        <f>+'MBI DIRECTORIO'!M464</f>
        <v>53.163157894736834</v>
      </c>
      <c r="N464" s="5">
        <f>+'MBI DIRECTORIO'!N464</f>
        <v>50.606343283582092</v>
      </c>
      <c r="O464" s="5">
        <f>+'MBI DIRECTORIO'!O464</f>
        <v>67.630597014925371</v>
      </c>
      <c r="P464" s="5">
        <f>+'MBI DIRECTORIO'!P464</f>
        <v>6.475435323383083</v>
      </c>
      <c r="Q464" s="5">
        <f>+'MBI DIRECTORIO'!Q464</f>
        <v>14.463310661799568</v>
      </c>
      <c r="R464" s="5">
        <f>+'MBI DIRECTORIO'!R464</f>
        <v>0</v>
      </c>
      <c r="S464" s="5">
        <f>+'MBI DIRECTORIO'!S464</f>
        <v>0</v>
      </c>
      <c r="T464" s="5">
        <f>+'MBI DIRECTORIO'!T464</f>
        <v>0</v>
      </c>
      <c r="U464" s="5">
        <f>+'MBI DIRECTORIO'!U464</f>
        <v>0</v>
      </c>
      <c r="V464" s="5">
        <f>+'MBI DIRECTORIO'!V464</f>
        <v>0</v>
      </c>
      <c r="W464" s="5">
        <f>+'MBI DIRECTORIO'!W464</f>
        <v>0</v>
      </c>
      <c r="X464" s="5">
        <f>+'MBI DIRECTORIO'!X464</f>
        <v>0</v>
      </c>
      <c r="Y464" s="5">
        <f>+'MBI DIRECTORIO'!Y464</f>
        <v>245.60058369757365</v>
      </c>
      <c r="Z464" s="5">
        <f>+'MBI DIRECTORIO'!Z464</f>
        <v>53.261739519146694</v>
      </c>
      <c r="AA464" s="5">
        <f>+'MBI DIRECTORIO'!AA464</f>
        <v>0</v>
      </c>
      <c r="AB464" s="5" t="str">
        <f>+'MBI DIRECTORIO'!AG464</f>
        <v>Zhejiang Willing Foreign Trading Co., Ltd.</v>
      </c>
      <c r="AD464" t="str">
        <f t="shared" si="9"/>
        <v>INSERT INTO TABLA_PRESUPUESTO_COMERCIAL VALUES ('VSR','80196-C','14004539-20',2022,'Abril',105,'USD',4200,2598.941131,0,420,0,53.163158,50.606343,67.630597,6.475435,14.463311,0,0,0,0,0,0,0,245.600584,53.26174,0);</v>
      </c>
    </row>
    <row r="465" spans="1:30" x14ac:dyDescent="0.2">
      <c r="A465" t="str">
        <f>+'MBI DIRECTORIO'!A465</f>
        <v>VSR</v>
      </c>
      <c r="B465" t="str">
        <f>+'MBI DIRECTORIO'!B465</f>
        <v>80196-C</v>
      </c>
      <c r="C465" t="str">
        <f>+'MBI DIRECTORIO'!C465</f>
        <v>14004538-21</v>
      </c>
      <c r="D465">
        <f>+'MBI DIRECTORIO'!D465</f>
        <v>2022</v>
      </c>
      <c r="E465" t="str">
        <f>+'MBI DIRECTORIO'!E465</f>
        <v>Abril</v>
      </c>
      <c r="F465" s="5">
        <f>+'MBI DIRECTORIO'!F465</f>
        <v>225</v>
      </c>
      <c r="G465" t="str">
        <f>+'MBI DIRECTORIO'!G465</f>
        <v>USD</v>
      </c>
      <c r="H465" s="5">
        <f>+'MBI DIRECTORIO'!H465</f>
        <v>6750</v>
      </c>
      <c r="I465" s="5">
        <f>+'MBI DIRECTORIO'!I465</f>
        <v>4469.8275631960823</v>
      </c>
      <c r="J465" s="5">
        <f>+'MBI DIRECTORIO'!J465</f>
        <v>0</v>
      </c>
      <c r="K465" s="5">
        <f>+'MBI DIRECTORIO'!K465</f>
        <v>675</v>
      </c>
      <c r="L465" s="5">
        <f>+'MBI DIRECTORIO'!L465</f>
        <v>0</v>
      </c>
      <c r="M465" s="5">
        <f>+'MBI DIRECTORIO'!M465</f>
        <v>113.92105263157893</v>
      </c>
      <c r="N465" s="5">
        <f>+'MBI DIRECTORIO'!N465</f>
        <v>108.44216417910448</v>
      </c>
      <c r="O465" s="5">
        <f>+'MBI DIRECTORIO'!O465</f>
        <v>144.9227078891258</v>
      </c>
      <c r="P465" s="5">
        <f>+'MBI DIRECTORIO'!P465</f>
        <v>13.875932835820896</v>
      </c>
      <c r="Q465" s="5">
        <f>+'MBI DIRECTORIO'!Q465</f>
        <v>23.244606420749307</v>
      </c>
      <c r="R465" s="5">
        <f>+'MBI DIRECTORIO'!R465</f>
        <v>0</v>
      </c>
      <c r="S465" s="5">
        <f>+'MBI DIRECTORIO'!S465</f>
        <v>0</v>
      </c>
      <c r="T465" s="5">
        <f>+'MBI DIRECTORIO'!T465</f>
        <v>0</v>
      </c>
      <c r="U465" s="5">
        <f>+'MBI DIRECTORIO'!U465</f>
        <v>0</v>
      </c>
      <c r="V465" s="5">
        <f>+'MBI DIRECTORIO'!V465</f>
        <v>0</v>
      </c>
      <c r="W465" s="5">
        <f>+'MBI DIRECTORIO'!W465</f>
        <v>0</v>
      </c>
      <c r="X465" s="5">
        <f>+'MBI DIRECTORIO'!X465</f>
        <v>0</v>
      </c>
      <c r="Y465" s="5">
        <f>+'MBI DIRECTORIO'!Y465</f>
        <v>518.53876292597954</v>
      </c>
      <c r="Z465" s="5">
        <f>+'MBI DIRECTORIO'!Z465</f>
        <v>114.13229896960006</v>
      </c>
      <c r="AA465" s="5">
        <f>+'MBI DIRECTORIO'!AA465</f>
        <v>0</v>
      </c>
      <c r="AB465" s="5" t="str">
        <f>+'MBI DIRECTORIO'!AG465</f>
        <v>Zhejiang Willing Foreign Trading Co., Ltd.</v>
      </c>
      <c r="AD465" t="str">
        <f t="shared" si="9"/>
        <v>INSERT INTO TABLA_PRESUPUESTO_COMERCIAL VALUES ('VSR','80196-C','14004538-21',2022,'Abril',225,'USD',6750,4469.827563,0,675,0,113.921053,108.442164,144.922708,13.875933,23.244606,0,0,0,0,0,0,0,518.538763,114.132299,0);</v>
      </c>
    </row>
    <row r="466" spans="1:30" x14ac:dyDescent="0.2">
      <c r="A466" t="str">
        <f>+'MBI DIRECTORIO'!A466</f>
        <v>VSR</v>
      </c>
      <c r="B466" t="str">
        <f>+'MBI DIRECTORIO'!B466</f>
        <v>80196-C</v>
      </c>
      <c r="C466" t="str">
        <f>+'MBI DIRECTORIO'!C466</f>
        <v>14004540-17</v>
      </c>
      <c r="D466">
        <f>+'MBI DIRECTORIO'!D466</f>
        <v>2022</v>
      </c>
      <c r="E466" t="str">
        <f>+'MBI DIRECTORIO'!E466</f>
        <v>Abril</v>
      </c>
      <c r="F466" s="5">
        <f>+'MBI DIRECTORIO'!F466</f>
        <v>15</v>
      </c>
      <c r="G466" t="str">
        <f>+'MBI DIRECTORIO'!G466</f>
        <v>USD</v>
      </c>
      <c r="H466" s="5">
        <f>+'MBI DIRECTORIO'!H466</f>
        <v>1800</v>
      </c>
      <c r="I466" s="5">
        <f>+'MBI DIRECTORIO'!I466</f>
        <v>880.99927993928259</v>
      </c>
      <c r="J466" s="5">
        <f>+'MBI DIRECTORIO'!J466</f>
        <v>0</v>
      </c>
      <c r="K466" s="5">
        <f>+'MBI DIRECTORIO'!K466</f>
        <v>180</v>
      </c>
      <c r="L466" s="5">
        <f>+'MBI DIRECTORIO'!L466</f>
        <v>0</v>
      </c>
      <c r="M466" s="5">
        <f>+'MBI DIRECTORIO'!M466</f>
        <v>7.5947368421052621</v>
      </c>
      <c r="N466" s="5">
        <f>+'MBI DIRECTORIO'!N466</f>
        <v>7.2294776119402986</v>
      </c>
      <c r="O466" s="5">
        <f>+'MBI DIRECTORIO'!O466</f>
        <v>9.6615138592750522</v>
      </c>
      <c r="P466" s="5">
        <f>+'MBI DIRECTORIO'!P466</f>
        <v>0.92506218905472637</v>
      </c>
      <c r="Q466" s="5">
        <f>+'MBI DIRECTORIO'!Q466</f>
        <v>6.1985617121998144</v>
      </c>
      <c r="R466" s="5">
        <f>+'MBI DIRECTORIO'!R466</f>
        <v>0</v>
      </c>
      <c r="S466" s="5">
        <f>+'MBI DIRECTORIO'!S466</f>
        <v>0</v>
      </c>
      <c r="T466" s="5">
        <f>+'MBI DIRECTORIO'!T466</f>
        <v>0</v>
      </c>
      <c r="U466" s="5">
        <f>+'MBI DIRECTORIO'!U466</f>
        <v>0</v>
      </c>
      <c r="V466" s="5">
        <f>+'MBI DIRECTORIO'!V466</f>
        <v>0</v>
      </c>
      <c r="W466" s="5">
        <f>+'MBI DIRECTORIO'!W466</f>
        <v>0</v>
      </c>
      <c r="X466" s="5">
        <f>+'MBI DIRECTORIO'!X466</f>
        <v>0</v>
      </c>
      <c r="Y466" s="5">
        <f>+'MBI DIRECTORIO'!Y466</f>
        <v>39.218172145881823</v>
      </c>
      <c r="Z466" s="5">
        <f>+'MBI DIRECTORIO'!Z466</f>
        <v>7.6088199313066704</v>
      </c>
      <c r="AA466" s="5">
        <f>+'MBI DIRECTORIO'!AA466</f>
        <v>0</v>
      </c>
      <c r="AB466" s="5" t="str">
        <f>+'MBI DIRECTORIO'!AG466</f>
        <v>Zhejiang Willing Foreign Trading Co., Ltd.</v>
      </c>
      <c r="AD466" t="str">
        <f t="shared" si="9"/>
        <v>INSERT INTO TABLA_PRESUPUESTO_COMERCIAL VALUES ('VSR','80196-C','14004540-17',2022,'Abril',15,'USD',1800,880.99928,0,180,0,7.594737,7.229478,9.661514,0.925062,6.198562,0,0,0,0,0,0,0,39.218172,7.60882,0);</v>
      </c>
    </row>
    <row r="467" spans="1:30" x14ac:dyDescent="0.2">
      <c r="A467" t="str">
        <f>+'MBI DIRECTORIO'!A467</f>
        <v>VSR</v>
      </c>
      <c r="B467" t="str">
        <f>+'MBI DIRECTORIO'!B467</f>
        <v>Cripton_China</v>
      </c>
      <c r="C467" t="str">
        <f>+'MBI DIRECTORIO'!C467</f>
        <v>14004807-18</v>
      </c>
      <c r="D467">
        <f>+'MBI DIRECTORIO'!D467</f>
        <v>2022</v>
      </c>
      <c r="E467" t="str">
        <f>+'MBI DIRECTORIO'!E467</f>
        <v>Abril</v>
      </c>
      <c r="F467" s="5">
        <f>+'MBI DIRECTORIO'!F467</f>
        <v>7.7219999999999995</v>
      </c>
      <c r="G467" t="str">
        <f>+'MBI DIRECTORIO'!G467</f>
        <v>USD</v>
      </c>
      <c r="H467" s="5">
        <f>+'MBI DIRECTORIO'!H467</f>
        <v>1853.28</v>
      </c>
      <c r="I467" s="5">
        <f>+'MBI DIRECTORIO'!I467</f>
        <v>505.95119300250366</v>
      </c>
      <c r="J467" s="5">
        <f>+'MBI DIRECTORIO'!J467</f>
        <v>0</v>
      </c>
      <c r="K467" s="5">
        <f>+'MBI DIRECTORIO'!K467</f>
        <v>185.32799999999997</v>
      </c>
      <c r="L467" s="5">
        <f>+'MBI DIRECTORIO'!L467</f>
        <v>6.9728197288152014</v>
      </c>
      <c r="M467" s="5">
        <f>+'MBI DIRECTORIO'!M467</f>
        <v>59.665392100840329</v>
      </c>
      <c r="N467" s="5">
        <f>+'MBI DIRECTORIO'!N467</f>
        <v>2.4075775862068967</v>
      </c>
      <c r="O467" s="5">
        <f>+'MBI DIRECTORIO'!O467</f>
        <v>3.2174999999999998</v>
      </c>
      <c r="P467" s="5">
        <f>+'MBI DIRECTORIO'!P467</f>
        <v>0.30806637931034481</v>
      </c>
      <c r="Q467" s="5">
        <f>+'MBI DIRECTORIO'!Q467</f>
        <v>6.3820391388809288</v>
      </c>
      <c r="R467" s="5">
        <f>+'MBI DIRECTORIO'!R467</f>
        <v>0</v>
      </c>
      <c r="S467" s="5">
        <f>+'MBI DIRECTORIO'!S467</f>
        <v>0</v>
      </c>
      <c r="T467" s="5">
        <f>+'MBI DIRECTORIO'!T467</f>
        <v>0</v>
      </c>
      <c r="U467" s="5">
        <f>+'MBI DIRECTORIO'!U467</f>
        <v>0</v>
      </c>
      <c r="V467" s="5">
        <f>+'MBI DIRECTORIO'!V467</f>
        <v>0</v>
      </c>
      <c r="W467" s="5">
        <f>+'MBI DIRECTORIO'!W467</f>
        <v>0</v>
      </c>
      <c r="X467" s="5">
        <f>+'MBI DIRECTORIO'!X467</f>
        <v>0</v>
      </c>
      <c r="Y467" s="5">
        <f>+'MBI DIRECTORIO'!Y467</f>
        <v>75.897595705875162</v>
      </c>
      <c r="Z467" s="5">
        <f>+'MBI DIRECTORIO'!Z467</f>
        <v>3.9170205006366738</v>
      </c>
      <c r="AA467" s="5">
        <f>+'MBI DIRECTORIO'!AA467</f>
        <v>0</v>
      </c>
      <c r="AB467" s="5" t="str">
        <f>+'MBI DIRECTORIO'!AG467</f>
        <v>Cripton China</v>
      </c>
      <c r="AD467" t="str">
        <f t="shared" si="9"/>
        <v>INSERT INTO TABLA_PRESUPUESTO_COMERCIAL VALUES ('VSR','Cripton_China','14004807-18',2022,'Abril',7.722,'USD',1853.28,505.951193,0,185.328,6.97282,59.665392,2.407578,3.2175,0.308066,6.382039,0,0,0,0,0,0,0,75.897596,3.917021,0);</v>
      </c>
    </row>
    <row r="468" spans="1:30" x14ac:dyDescent="0.2">
      <c r="A468" t="str">
        <f>+'MBI DIRECTORIO'!A468</f>
        <v>VSR</v>
      </c>
      <c r="B468" t="str">
        <f>+'MBI DIRECTORIO'!B468</f>
        <v>Cripton_China</v>
      </c>
      <c r="C468" t="str">
        <f>+'MBI DIRECTORIO'!C468</f>
        <v>14004807-18</v>
      </c>
      <c r="D468">
        <f>+'MBI DIRECTORIO'!D468</f>
        <v>2022</v>
      </c>
      <c r="E468" t="str">
        <f>+'MBI DIRECTORIO'!E468</f>
        <v>Abril</v>
      </c>
      <c r="F468" s="5">
        <f>+'MBI DIRECTORIO'!F468</f>
        <v>5.94</v>
      </c>
      <c r="G468" t="str">
        <f>+'MBI DIRECTORIO'!G468</f>
        <v>USD</v>
      </c>
      <c r="H468" s="5">
        <f>+'MBI DIRECTORIO'!H468</f>
        <v>1930.5000000000002</v>
      </c>
      <c r="I468" s="5">
        <f>+'MBI DIRECTORIO'!I468</f>
        <v>499.86088305854133</v>
      </c>
      <c r="J468" s="5">
        <f>+'MBI DIRECTORIO'!J468</f>
        <v>0</v>
      </c>
      <c r="K468" s="5">
        <f>+'MBI DIRECTORIO'!K468</f>
        <v>193.05</v>
      </c>
      <c r="L468" s="5">
        <f>+'MBI DIRECTORIO'!L468</f>
        <v>5.363707483704002</v>
      </c>
      <c r="M468" s="5">
        <f>+'MBI DIRECTORIO'!M468</f>
        <v>61.04345546218488</v>
      </c>
      <c r="N468" s="5">
        <f>+'MBI DIRECTORIO'!N468</f>
        <v>1.8519827586206898</v>
      </c>
      <c r="O468" s="5">
        <f>+'MBI DIRECTORIO'!O468</f>
        <v>2.4750000000000005</v>
      </c>
      <c r="P468" s="5">
        <f>+'MBI DIRECTORIO'!P468</f>
        <v>0.2369741379310345</v>
      </c>
      <c r="Q468" s="5">
        <f>+'MBI DIRECTORIO'!Q468</f>
        <v>6.6479574363343019</v>
      </c>
      <c r="R468" s="5">
        <f>+'MBI DIRECTORIO'!R468</f>
        <v>0</v>
      </c>
      <c r="S468" s="5">
        <f>+'MBI DIRECTORIO'!S468</f>
        <v>0</v>
      </c>
      <c r="T468" s="5">
        <f>+'MBI DIRECTORIO'!T468</f>
        <v>0</v>
      </c>
      <c r="U468" s="5">
        <f>+'MBI DIRECTORIO'!U468</f>
        <v>0</v>
      </c>
      <c r="V468" s="5">
        <f>+'MBI DIRECTORIO'!V468</f>
        <v>0</v>
      </c>
      <c r="W468" s="5">
        <f>+'MBI DIRECTORIO'!W468</f>
        <v>0</v>
      </c>
      <c r="X468" s="5">
        <f>+'MBI DIRECTORIO'!X468</f>
        <v>0</v>
      </c>
      <c r="Y468" s="5">
        <f>+'MBI DIRECTORIO'!Y468</f>
        <v>75.268462487868334</v>
      </c>
      <c r="Z468" s="5">
        <f>+'MBI DIRECTORIO'!Z468</f>
        <v>3.0130926927974415</v>
      </c>
      <c r="AA468" s="5">
        <f>+'MBI DIRECTORIO'!AA468</f>
        <v>0</v>
      </c>
      <c r="AB468" s="5" t="str">
        <f>+'MBI DIRECTORIO'!AG468</f>
        <v>Cripton China</v>
      </c>
      <c r="AD468" t="str">
        <f t="shared" si="9"/>
        <v>INSERT INTO TABLA_PRESUPUESTO_COMERCIAL VALUES ('VSR','Cripton_China','14004807-18',2022,'Abril',5.94,'USD',1930.5,499.860883,0,193.05,5.363707,61.043455,1.851983,2.475,0.236974,6.647957,0,0,0,0,0,0,0,75.268462,3.013093,0);</v>
      </c>
    </row>
    <row r="469" spans="1:30" x14ac:dyDescent="0.2">
      <c r="A469" t="str">
        <f>+'MBI DIRECTORIO'!A469</f>
        <v>VSR</v>
      </c>
      <c r="B469" t="str">
        <f>+'MBI DIRECTORIO'!B469</f>
        <v>Cripton_China</v>
      </c>
      <c r="C469" t="str">
        <f>+'MBI DIRECTORIO'!C469</f>
        <v>14005073-18</v>
      </c>
      <c r="D469">
        <f>+'MBI DIRECTORIO'!D469</f>
        <v>2022</v>
      </c>
      <c r="E469" t="str">
        <f>+'MBI DIRECTORIO'!E469</f>
        <v>Abril</v>
      </c>
      <c r="F469" s="5">
        <f>+'MBI DIRECTORIO'!F469</f>
        <v>17.82</v>
      </c>
      <c r="G469" t="str">
        <f>+'MBI DIRECTORIO'!G469</f>
        <v>USD</v>
      </c>
      <c r="H469" s="5">
        <f>+'MBI DIRECTORIO'!H469</f>
        <v>3207.6</v>
      </c>
      <c r="I469" s="5">
        <f>+'MBI DIRECTORIO'!I469</f>
        <v>1416.5098551299732</v>
      </c>
      <c r="J469" s="5">
        <f>+'MBI DIRECTORIO'!J469</f>
        <v>0</v>
      </c>
      <c r="K469" s="5">
        <f>+'MBI DIRECTORIO'!K469</f>
        <v>320.76</v>
      </c>
      <c r="L469" s="5">
        <f>+'MBI DIRECTORIO'!L469</f>
        <v>16.091122451112003</v>
      </c>
      <c r="M469" s="5">
        <f>+'MBI DIRECTORIO'!M469</f>
        <v>105.6133663865546</v>
      </c>
      <c r="N469" s="5">
        <f>+'MBI DIRECTORIO'!N469</f>
        <v>5.5559482758620691</v>
      </c>
      <c r="O469" s="5">
        <f>+'MBI DIRECTORIO'!O469</f>
        <v>7.4249999999999998</v>
      </c>
      <c r="P469" s="5">
        <f>+'MBI DIRECTORIO'!P469</f>
        <v>0.7109224137931035</v>
      </c>
      <c r="Q469" s="5">
        <f>+'MBI DIRECTORIO'!Q469</f>
        <v>11.045836971140069</v>
      </c>
      <c r="R469" s="5">
        <f>+'MBI DIRECTORIO'!R469</f>
        <v>0</v>
      </c>
      <c r="S469" s="5">
        <f>+'MBI DIRECTORIO'!S469</f>
        <v>0</v>
      </c>
      <c r="T469" s="5">
        <f>+'MBI DIRECTORIO'!T469</f>
        <v>0</v>
      </c>
      <c r="U469" s="5">
        <f>+'MBI DIRECTORIO'!U469</f>
        <v>0</v>
      </c>
      <c r="V469" s="5">
        <f>+'MBI DIRECTORIO'!V469</f>
        <v>0</v>
      </c>
      <c r="W469" s="5">
        <f>+'MBI DIRECTORIO'!W469</f>
        <v>0</v>
      </c>
      <c r="X469" s="5">
        <f>+'MBI DIRECTORIO'!X469</f>
        <v>0</v>
      </c>
      <c r="Y469" s="5">
        <f>+'MBI DIRECTORIO'!Y469</f>
        <v>139.39035212574214</v>
      </c>
      <c r="Z469" s="5">
        <f>+'MBI DIRECTORIO'!Z469</f>
        <v>9.039278078392325</v>
      </c>
      <c r="AA469" s="5">
        <f>+'MBI DIRECTORIO'!AA469</f>
        <v>0</v>
      </c>
      <c r="AB469" s="5" t="str">
        <f>+'MBI DIRECTORIO'!AG469</f>
        <v>Cripton China</v>
      </c>
      <c r="AD469" t="str">
        <f t="shared" si="9"/>
        <v>INSERT INTO TABLA_PRESUPUESTO_COMERCIAL VALUES ('VSR','Cripton_China','14005073-18',2022,'Abril',17.82,'USD',3207.6,1416.509855,0,320.76,16.091122,105.613366,5.555948,7.425,0.710922,11.045837,0,0,0,0,0,0,0,139.390352,9.039278,0);</v>
      </c>
    </row>
    <row r="470" spans="1:30" x14ac:dyDescent="0.2">
      <c r="A470" t="str">
        <f>+'MBI DIRECTORIO'!A470</f>
        <v>VSR</v>
      </c>
      <c r="B470" t="str">
        <f>+'MBI DIRECTORIO'!B470</f>
        <v>Cripton_China</v>
      </c>
      <c r="C470" t="str">
        <f>+'MBI DIRECTORIO'!C470</f>
        <v>14004339-19</v>
      </c>
      <c r="D470">
        <f>+'MBI DIRECTORIO'!D470</f>
        <v>2022</v>
      </c>
      <c r="E470" t="str">
        <f>+'MBI DIRECTORIO'!E470</f>
        <v>Abril</v>
      </c>
      <c r="F470" s="5">
        <f>+'MBI DIRECTORIO'!F470</f>
        <v>178.2</v>
      </c>
      <c r="G470" t="str">
        <f>+'MBI DIRECTORIO'!G470</f>
        <v>USD</v>
      </c>
      <c r="H470" s="5">
        <f>+'MBI DIRECTORIO'!H470</f>
        <v>8018.9999999999991</v>
      </c>
      <c r="I470" s="5">
        <f>+'MBI DIRECTORIO'!I470</f>
        <v>3509.4071487018787</v>
      </c>
      <c r="J470" s="5">
        <f>+'MBI DIRECTORIO'!J470</f>
        <v>0</v>
      </c>
      <c r="K470" s="5">
        <f>+'MBI DIRECTORIO'!K470</f>
        <v>801.9</v>
      </c>
      <c r="L470" s="5">
        <f>+'MBI DIRECTORIO'!L470</f>
        <v>160.91122451112003</v>
      </c>
      <c r="M470" s="5">
        <f>+'MBI DIRECTORIO'!M470</f>
        <v>334.42366386554619</v>
      </c>
      <c r="N470" s="5">
        <f>+'MBI DIRECTORIO'!N470</f>
        <v>55.559482758620696</v>
      </c>
      <c r="O470" s="5">
        <f>+'MBI DIRECTORIO'!O470</f>
        <v>74.25</v>
      </c>
      <c r="P470" s="5">
        <f>+'MBI DIRECTORIO'!P470</f>
        <v>7.1092241379310348</v>
      </c>
      <c r="Q470" s="5">
        <f>+'MBI DIRECTORIO'!Q470</f>
        <v>27.61459242785017</v>
      </c>
      <c r="R470" s="5">
        <f>+'MBI DIRECTORIO'!R470</f>
        <v>0</v>
      </c>
      <c r="S470" s="5">
        <f>+'MBI DIRECTORIO'!S470</f>
        <v>0</v>
      </c>
      <c r="T470" s="5">
        <f>+'MBI DIRECTORIO'!T470</f>
        <v>0</v>
      </c>
      <c r="U470" s="5">
        <f>+'MBI DIRECTORIO'!U470</f>
        <v>0</v>
      </c>
      <c r="V470" s="5">
        <f>+'MBI DIRECTORIO'!V470</f>
        <v>0</v>
      </c>
      <c r="W470" s="5">
        <f>+'MBI DIRECTORIO'!W470</f>
        <v>0</v>
      </c>
      <c r="X470" s="5">
        <f>+'MBI DIRECTORIO'!X470</f>
        <v>0</v>
      </c>
      <c r="Y470" s="5">
        <f>+'MBI DIRECTORIO'!Y470</f>
        <v>589.34974397387134</v>
      </c>
      <c r="Z470" s="5">
        <f>+'MBI DIRECTORIO'!Z470</f>
        <v>90.392780783923243</v>
      </c>
      <c r="AA470" s="5">
        <f>+'MBI DIRECTORIO'!AA470</f>
        <v>0</v>
      </c>
      <c r="AB470" s="5" t="str">
        <f>+'MBI DIRECTORIO'!AG470</f>
        <v>Cripton China</v>
      </c>
      <c r="AD470" t="str">
        <f t="shared" si="9"/>
        <v>INSERT INTO TABLA_PRESUPUESTO_COMERCIAL VALUES ('VSR','Cripton_China','14004339-19',2022,'Abril',178.2,'USD',8019,3509.407149,0,801.9,160.911225,334.423664,55.559483,74.25,7.109224,27.614592,0,0,0,0,0,0,0,589.349744,90.392781,0);</v>
      </c>
    </row>
    <row r="471" spans="1:30" x14ac:dyDescent="0.2">
      <c r="A471" t="str">
        <f>+'MBI DIRECTORIO'!A471</f>
        <v>VSR</v>
      </c>
      <c r="B471" t="str">
        <f>+'MBI DIRECTORIO'!B471</f>
        <v>Cripton_China</v>
      </c>
      <c r="C471" t="str">
        <f>+'MBI DIRECTORIO'!C471</f>
        <v>14004806-17</v>
      </c>
      <c r="D471">
        <f>+'MBI DIRECTORIO'!D471</f>
        <v>2022</v>
      </c>
      <c r="E471" t="str">
        <f>+'MBI DIRECTORIO'!E471</f>
        <v>Abril</v>
      </c>
      <c r="F471" s="5">
        <f>+'MBI DIRECTORIO'!F471</f>
        <v>59.4</v>
      </c>
      <c r="G471" t="str">
        <f>+'MBI DIRECTORIO'!G471</f>
        <v>USD</v>
      </c>
      <c r="H471" s="5">
        <f>+'MBI DIRECTORIO'!H471</f>
        <v>4752</v>
      </c>
      <c r="I471" s="5">
        <f>+'MBI DIRECTORIO'!I471</f>
        <v>1863.2715651363415</v>
      </c>
      <c r="J471" s="5">
        <f>+'MBI DIRECTORIO'!J471</f>
        <v>0</v>
      </c>
      <c r="K471" s="5">
        <f>+'MBI DIRECTORIO'!K471</f>
        <v>475.2</v>
      </c>
      <c r="L471" s="5">
        <f>+'MBI DIRECTORIO'!L471</f>
        <v>53.637074837040011</v>
      </c>
      <c r="M471" s="5">
        <f>+'MBI DIRECTORIO'!M471</f>
        <v>173.84455462184874</v>
      </c>
      <c r="N471" s="5">
        <f>+'MBI DIRECTORIO'!N471</f>
        <v>18.519827586206901</v>
      </c>
      <c r="O471" s="5">
        <f>+'MBI DIRECTORIO'!O471</f>
        <v>24.75</v>
      </c>
      <c r="P471" s="5">
        <f>+'MBI DIRECTORIO'!P471</f>
        <v>2.3697413793103448</v>
      </c>
      <c r="Q471" s="5">
        <f>+'MBI DIRECTORIO'!Q471</f>
        <v>16.364202920207511</v>
      </c>
      <c r="R471" s="5">
        <f>+'MBI DIRECTORIO'!R471</f>
        <v>0</v>
      </c>
      <c r="S471" s="5">
        <f>+'MBI DIRECTORIO'!S471</f>
        <v>0</v>
      </c>
      <c r="T471" s="5">
        <f>+'MBI DIRECTORIO'!T471</f>
        <v>0</v>
      </c>
      <c r="U471" s="5">
        <f>+'MBI DIRECTORIO'!U471</f>
        <v>0</v>
      </c>
      <c r="V471" s="5">
        <f>+'MBI DIRECTORIO'!V471</f>
        <v>0</v>
      </c>
      <c r="W471" s="5">
        <f>+'MBI DIRECTORIO'!W471</f>
        <v>0</v>
      </c>
      <c r="X471" s="5">
        <f>+'MBI DIRECTORIO'!X471</f>
        <v>0</v>
      </c>
      <c r="Y471" s="5">
        <f>+'MBI DIRECTORIO'!Y471</f>
        <v>265.97925343554789</v>
      </c>
      <c r="Z471" s="5">
        <f>+'MBI DIRECTORIO'!Z471</f>
        <v>30.130926927974414</v>
      </c>
      <c r="AA471" s="5">
        <f>+'MBI DIRECTORIO'!AA471</f>
        <v>0</v>
      </c>
      <c r="AB471" s="5" t="str">
        <f>+'MBI DIRECTORIO'!AG471</f>
        <v>Cripton China</v>
      </c>
      <c r="AD471" t="str">
        <f t="shared" si="9"/>
        <v>INSERT INTO TABLA_PRESUPUESTO_COMERCIAL VALUES ('VSR','Cripton_China','14004806-17',2022,'Abril',59.4,'USD',4752,1863.271565,0,475.2,53.637075,173.844555,18.519828,24.75,2.369741,16.364203,0,0,0,0,0,0,0,265.979253,30.130927,0);</v>
      </c>
    </row>
    <row r="472" spans="1:30" x14ac:dyDescent="0.2">
      <c r="A472" t="str">
        <f>+'MBI DIRECTORIO'!A472</f>
        <v>VSR</v>
      </c>
      <c r="B472" t="str">
        <f>+'MBI DIRECTORIO'!B472</f>
        <v>Cripton_China</v>
      </c>
      <c r="C472" t="str">
        <f>+'MBI DIRECTORIO'!C472</f>
        <v>14004965-17</v>
      </c>
      <c r="D472">
        <f>+'MBI DIRECTORIO'!D472</f>
        <v>2022</v>
      </c>
      <c r="E472" t="str">
        <f>+'MBI DIRECTORIO'!E472</f>
        <v>Abril</v>
      </c>
      <c r="F472" s="5">
        <f>+'MBI DIRECTORIO'!F472</f>
        <v>5.94</v>
      </c>
      <c r="G472" t="str">
        <f>+'MBI DIRECTORIO'!G472</f>
        <v>USD</v>
      </c>
      <c r="H472" s="5">
        <f>+'MBI DIRECTORIO'!H472</f>
        <v>594</v>
      </c>
      <c r="I472" s="5">
        <f>+'MBI DIRECTORIO'!I472</f>
        <v>397.22887341485637</v>
      </c>
      <c r="J472" s="5">
        <f>+'MBI DIRECTORIO'!J472</f>
        <v>0</v>
      </c>
      <c r="K472" s="5">
        <f>+'MBI DIRECTORIO'!K472</f>
        <v>59.400000000000006</v>
      </c>
      <c r="L472" s="5">
        <f>+'MBI DIRECTORIO'!L472</f>
        <v>5.363707483704002</v>
      </c>
      <c r="M472" s="5">
        <f>+'MBI DIRECTORIO'!M472</f>
        <v>20.948455462184874</v>
      </c>
      <c r="N472" s="5">
        <f>+'MBI DIRECTORIO'!N472</f>
        <v>1.8519827586206898</v>
      </c>
      <c r="O472" s="5">
        <f>+'MBI DIRECTORIO'!O472</f>
        <v>2.4750000000000005</v>
      </c>
      <c r="P472" s="5">
        <f>+'MBI DIRECTORIO'!P472</f>
        <v>0.2369741379310345</v>
      </c>
      <c r="Q472" s="5">
        <f>+'MBI DIRECTORIO'!Q472</f>
        <v>2.0455253650259388</v>
      </c>
      <c r="R472" s="5">
        <f>+'MBI DIRECTORIO'!R472</f>
        <v>0</v>
      </c>
      <c r="S472" s="5">
        <f>+'MBI DIRECTORIO'!S472</f>
        <v>0</v>
      </c>
      <c r="T472" s="5">
        <f>+'MBI DIRECTORIO'!T472</f>
        <v>0</v>
      </c>
      <c r="U472" s="5">
        <f>+'MBI DIRECTORIO'!U472</f>
        <v>0</v>
      </c>
      <c r="V472" s="5">
        <f>+'MBI DIRECTORIO'!V472</f>
        <v>0</v>
      </c>
      <c r="W472" s="5">
        <f>+'MBI DIRECTORIO'!W472</f>
        <v>0</v>
      </c>
      <c r="X472" s="5">
        <f>+'MBI DIRECTORIO'!X472</f>
        <v>0</v>
      </c>
      <c r="Y472" s="5">
        <f>+'MBI DIRECTORIO'!Y472</f>
        <v>30.571030416559982</v>
      </c>
      <c r="Z472" s="5">
        <f>+'MBI DIRECTORIO'!Z472</f>
        <v>3.0130926927974415</v>
      </c>
      <c r="AA472" s="5">
        <f>+'MBI DIRECTORIO'!AA472</f>
        <v>0</v>
      </c>
      <c r="AB472" s="5" t="str">
        <f>+'MBI DIRECTORIO'!AG472</f>
        <v>Cripton China</v>
      </c>
      <c r="AD472" t="str">
        <f t="shared" si="9"/>
        <v>INSERT INTO TABLA_PRESUPUESTO_COMERCIAL VALUES ('VSR','Cripton_China','14004965-17',2022,'Abril',5.94,'USD',594,397.228873,0,59.4,5.363707,20.948455,1.851983,2.475,0.236974,2.045525,0,0,0,0,0,0,0,30.57103,3.013093,0);</v>
      </c>
    </row>
    <row r="473" spans="1:30" x14ac:dyDescent="0.2">
      <c r="A473" t="str">
        <f>+'MBI DIRECTORIO'!A473</f>
        <v>VSR</v>
      </c>
      <c r="B473" t="str">
        <f>+'MBI DIRECTORIO'!B473</f>
        <v>Cripton_China</v>
      </c>
      <c r="C473" t="str">
        <f>+'MBI DIRECTORIO'!C473</f>
        <v>14004992-19</v>
      </c>
      <c r="D473">
        <f>+'MBI DIRECTORIO'!D473</f>
        <v>2022</v>
      </c>
      <c r="E473" t="str">
        <f>+'MBI DIRECTORIO'!E473</f>
        <v>Abril</v>
      </c>
      <c r="F473" s="5">
        <f>+'MBI DIRECTORIO'!F473</f>
        <v>118.8</v>
      </c>
      <c r="G473" t="str">
        <f>+'MBI DIRECTORIO'!G473</f>
        <v>USD</v>
      </c>
      <c r="H473" s="5">
        <f>+'MBI DIRECTORIO'!H473</f>
        <v>4752</v>
      </c>
      <c r="I473" s="5">
        <f>+'MBI DIRECTORIO'!I473</f>
        <v>2436.1187456483585</v>
      </c>
      <c r="J473" s="5">
        <f>+'MBI DIRECTORIO'!J473</f>
        <v>0</v>
      </c>
      <c r="K473" s="5">
        <f>+'MBI DIRECTORIO'!K473</f>
        <v>475.2</v>
      </c>
      <c r="L473" s="5">
        <f>+'MBI DIRECTORIO'!L473</f>
        <v>107.27414967408002</v>
      </c>
      <c r="M473" s="5">
        <f>+'MBI DIRECTORIO'!M473</f>
        <v>205.12910924369746</v>
      </c>
      <c r="N473" s="5">
        <f>+'MBI DIRECTORIO'!N473</f>
        <v>37.039655172413802</v>
      </c>
      <c r="O473" s="5">
        <f>+'MBI DIRECTORIO'!O473</f>
        <v>49.5</v>
      </c>
      <c r="P473" s="5">
        <f>+'MBI DIRECTORIO'!P473</f>
        <v>4.7394827586206896</v>
      </c>
      <c r="Q473" s="5">
        <f>+'MBI DIRECTORIO'!Q473</f>
        <v>16.364202920207511</v>
      </c>
      <c r="R473" s="5">
        <f>+'MBI DIRECTORIO'!R473</f>
        <v>0</v>
      </c>
      <c r="S473" s="5">
        <f>+'MBI DIRECTORIO'!S473</f>
        <v>0</v>
      </c>
      <c r="T473" s="5">
        <f>+'MBI DIRECTORIO'!T473</f>
        <v>0</v>
      </c>
      <c r="U473" s="5">
        <f>+'MBI DIRECTORIO'!U473</f>
        <v>0</v>
      </c>
      <c r="V473" s="5">
        <f>+'MBI DIRECTORIO'!V473</f>
        <v>0</v>
      </c>
      <c r="W473" s="5">
        <f>+'MBI DIRECTORIO'!W473</f>
        <v>0</v>
      </c>
      <c r="X473" s="5">
        <f>+'MBI DIRECTORIO'!X473</f>
        <v>0</v>
      </c>
      <c r="Y473" s="5">
        <f>+'MBI DIRECTORIO'!Y473</f>
        <v>373.03430395088822</v>
      </c>
      <c r="Z473" s="5">
        <f>+'MBI DIRECTORIO'!Z473</f>
        <v>60.261853855948829</v>
      </c>
      <c r="AA473" s="5">
        <f>+'MBI DIRECTORIO'!AA473</f>
        <v>0</v>
      </c>
      <c r="AB473" s="5" t="str">
        <f>+'MBI DIRECTORIO'!AG473</f>
        <v>Cripton China</v>
      </c>
      <c r="AD473" t="str">
        <f t="shared" si="9"/>
        <v>INSERT INTO TABLA_PRESUPUESTO_COMERCIAL VALUES ('VSR','Cripton_China','14004992-19',2022,'Abril',118.8,'USD',4752,2436.118746,0,475.2,107.27415,205.129109,37.039655,49.5,4.739483,16.364203,0,0,0,0,0,0,0,373.034304,60.261854,0);</v>
      </c>
    </row>
    <row r="474" spans="1:30" x14ac:dyDescent="0.2">
      <c r="A474" t="str">
        <f>+'MBI DIRECTORIO'!A474</f>
        <v>VSR</v>
      </c>
      <c r="B474" t="str">
        <f>+'MBI DIRECTORIO'!B474</f>
        <v>Cripton_China</v>
      </c>
      <c r="C474" t="str">
        <f>+'MBI DIRECTORIO'!C474</f>
        <v>14004971-20</v>
      </c>
      <c r="D474">
        <f>+'MBI DIRECTORIO'!D474</f>
        <v>2022</v>
      </c>
      <c r="E474" t="str">
        <f>+'MBI DIRECTORIO'!E474</f>
        <v>Abril</v>
      </c>
      <c r="F474" s="5">
        <f>+'MBI DIRECTORIO'!F474</f>
        <v>712.8</v>
      </c>
      <c r="G474" t="str">
        <f>+'MBI DIRECTORIO'!G474</f>
        <v>USD</v>
      </c>
      <c r="H474" s="5">
        <f>+'MBI DIRECTORIO'!H474</f>
        <v>17820</v>
      </c>
      <c r="I474" s="5">
        <f>+'MBI DIRECTORIO'!I474</f>
        <v>12473.728899257152</v>
      </c>
      <c r="J474" s="5">
        <f>+'MBI DIRECTORIO'!J474</f>
        <v>0</v>
      </c>
      <c r="K474" s="5">
        <f>+'MBI DIRECTORIO'!K474</f>
        <v>1782</v>
      </c>
      <c r="L474" s="5">
        <f>+'MBI DIRECTORIO'!L474</f>
        <v>643.6448980444801</v>
      </c>
      <c r="M474" s="5">
        <f>+'MBI DIRECTORIO'!M474</f>
        <v>910.01465546218481</v>
      </c>
      <c r="N474" s="5">
        <f>+'MBI DIRECTORIO'!N474</f>
        <v>222.23793103448278</v>
      </c>
      <c r="O474" s="5">
        <f>+'MBI DIRECTORIO'!O474</f>
        <v>297</v>
      </c>
      <c r="P474" s="5">
        <f>+'MBI DIRECTORIO'!P474</f>
        <v>28.436896551724139</v>
      </c>
      <c r="Q474" s="5">
        <f>+'MBI DIRECTORIO'!Q474</f>
        <v>61.365760950778167</v>
      </c>
      <c r="R474" s="5">
        <f>+'MBI DIRECTORIO'!R474</f>
        <v>0</v>
      </c>
      <c r="S474" s="5">
        <f>+'MBI DIRECTORIO'!S474</f>
        <v>0</v>
      </c>
      <c r="T474" s="5">
        <f>+'MBI DIRECTORIO'!T474</f>
        <v>0</v>
      </c>
      <c r="U474" s="5">
        <f>+'MBI DIRECTORIO'!U474</f>
        <v>0</v>
      </c>
      <c r="V474" s="5">
        <f>+'MBI DIRECTORIO'!V474</f>
        <v>0</v>
      </c>
      <c r="W474" s="5">
        <f>+'MBI DIRECTORIO'!W474</f>
        <v>0</v>
      </c>
      <c r="X474" s="5">
        <f>+'MBI DIRECTORIO'!X474</f>
        <v>0</v>
      </c>
      <c r="Y474" s="5">
        <f>+'MBI DIRECTORIO'!Y474</f>
        <v>1880.6263671348629</v>
      </c>
      <c r="Z474" s="5">
        <f>+'MBI DIRECTORIO'!Z474</f>
        <v>361.57112313569297</v>
      </c>
      <c r="AA474" s="5">
        <f>+'MBI DIRECTORIO'!AA474</f>
        <v>0</v>
      </c>
      <c r="AB474" s="5" t="str">
        <f>+'MBI DIRECTORIO'!AG474</f>
        <v>Cripton China</v>
      </c>
      <c r="AD474" t="str">
        <f t="shared" si="9"/>
        <v>INSERT INTO TABLA_PRESUPUESTO_COMERCIAL VALUES ('VSR','Cripton_China','14004971-20',2022,'Abril',712.8,'USD',17820,12473.728899,0,1782,643.644898,910.014655,222.237931,297,28.436897,61.365761,0,0,0,0,0,0,0,1880.626367,361.571123,0);</v>
      </c>
    </row>
    <row r="475" spans="1:30" x14ac:dyDescent="0.2">
      <c r="A475" t="str">
        <f>+'MBI DIRECTORIO'!A475</f>
        <v>VSR</v>
      </c>
      <c r="B475" t="str">
        <f>+'MBI DIRECTORIO'!B475</f>
        <v>Cripton_China</v>
      </c>
      <c r="C475" t="str">
        <f>+'MBI DIRECTORIO'!C475</f>
        <v>14004990-20</v>
      </c>
      <c r="D475">
        <f>+'MBI DIRECTORIO'!D475</f>
        <v>2022</v>
      </c>
      <c r="E475" t="str">
        <f>+'MBI DIRECTORIO'!E475</f>
        <v>Abril</v>
      </c>
      <c r="F475" s="5">
        <f>+'MBI DIRECTORIO'!F475</f>
        <v>308.87999999999994</v>
      </c>
      <c r="G475" t="str">
        <f>+'MBI DIRECTORIO'!G475</f>
        <v>USD</v>
      </c>
      <c r="H475" s="5">
        <f>+'MBI DIRECTORIO'!H475</f>
        <v>9266.3999999999978</v>
      </c>
      <c r="I475" s="5">
        <f>+'MBI DIRECTORIO'!I475</f>
        <v>4949.0435931762204</v>
      </c>
      <c r="J475" s="5">
        <f>+'MBI DIRECTORIO'!J475</f>
        <v>0</v>
      </c>
      <c r="K475" s="5">
        <f>+'MBI DIRECTORIO'!K475</f>
        <v>926.63999999999987</v>
      </c>
      <c r="L475" s="5">
        <f>+'MBI DIRECTORIO'!L475</f>
        <v>278.91278915260801</v>
      </c>
      <c r="M475" s="5">
        <f>+'MBI DIRECTORIO'!M475</f>
        <v>440.6716840336133</v>
      </c>
      <c r="N475" s="5">
        <f>+'MBI DIRECTORIO'!N475</f>
        <v>96.303103448275863</v>
      </c>
      <c r="O475" s="5">
        <f>+'MBI DIRECTORIO'!O475</f>
        <v>128.69999999999999</v>
      </c>
      <c r="P475" s="5">
        <f>+'MBI DIRECTORIO'!P475</f>
        <v>12.322655172413791</v>
      </c>
      <c r="Q475" s="5">
        <f>+'MBI DIRECTORIO'!Q475</f>
        <v>31.910195694404639</v>
      </c>
      <c r="R475" s="5">
        <f>+'MBI DIRECTORIO'!R475</f>
        <v>0</v>
      </c>
      <c r="S475" s="5">
        <f>+'MBI DIRECTORIO'!S475</f>
        <v>0</v>
      </c>
      <c r="T475" s="5">
        <f>+'MBI DIRECTORIO'!T475</f>
        <v>0</v>
      </c>
      <c r="U475" s="5">
        <f>+'MBI DIRECTORIO'!U475</f>
        <v>0</v>
      </c>
      <c r="V475" s="5">
        <f>+'MBI DIRECTORIO'!V475</f>
        <v>0</v>
      </c>
      <c r="W475" s="5">
        <f>+'MBI DIRECTORIO'!W475</f>
        <v>0</v>
      </c>
      <c r="X475" s="5">
        <f>+'MBI DIRECTORIO'!X475</f>
        <v>0</v>
      </c>
      <c r="Y475" s="5">
        <f>+'MBI DIRECTORIO'!Y475</f>
        <v>866.58845837417437</v>
      </c>
      <c r="Z475" s="5">
        <f>+'MBI DIRECTORIO'!Z475</f>
        <v>156.68082002546694</v>
      </c>
      <c r="AA475" s="5">
        <f>+'MBI DIRECTORIO'!AA475</f>
        <v>0</v>
      </c>
      <c r="AB475" s="5" t="str">
        <f>+'MBI DIRECTORIO'!AG475</f>
        <v>Cripton China</v>
      </c>
      <c r="AD475" t="str">
        <f t="shared" si="9"/>
        <v>INSERT INTO TABLA_PRESUPUESTO_COMERCIAL VALUES ('VSR','Cripton_China','14004990-20',2022,'Abril',308.88,'USD',9266.4,4949.043593,0,926.64,278.912789,440.671684,96.303103,128.7,12.322655,31.910196,0,0,0,0,0,0,0,866.588458,156.68082,0);</v>
      </c>
    </row>
    <row r="476" spans="1:30" x14ac:dyDescent="0.2">
      <c r="A476" t="str">
        <f>+'MBI DIRECTORIO'!A476</f>
        <v>VSR</v>
      </c>
      <c r="B476" t="str">
        <f>+'MBI DIRECTORIO'!B476</f>
        <v>Cripton_China</v>
      </c>
      <c r="C476" t="str">
        <f>+'MBI DIRECTORIO'!C476</f>
        <v>14005163-18</v>
      </c>
      <c r="D476">
        <f>+'MBI DIRECTORIO'!D476</f>
        <v>2022</v>
      </c>
      <c r="E476" t="str">
        <f>+'MBI DIRECTORIO'!E476</f>
        <v>Abril</v>
      </c>
      <c r="F476" s="5">
        <f>+'MBI DIRECTORIO'!F476</f>
        <v>29.7</v>
      </c>
      <c r="G476" t="str">
        <f>+'MBI DIRECTORIO'!G476</f>
        <v>USD</v>
      </c>
      <c r="H476" s="5">
        <f>+'MBI DIRECTORIO'!H476</f>
        <v>2376</v>
      </c>
      <c r="I476" s="5">
        <f>+'MBI DIRECTORIO'!I476</f>
        <v>1620.0611248744863</v>
      </c>
      <c r="J476" s="5">
        <f>+'MBI DIRECTORIO'!J476</f>
        <v>0</v>
      </c>
      <c r="K476" s="5">
        <f>+'MBI DIRECTORIO'!K476</f>
        <v>237.6</v>
      </c>
      <c r="L476" s="5">
        <f>+'MBI DIRECTORIO'!L476</f>
        <v>26.818537418520005</v>
      </c>
      <c r="M476" s="5">
        <f>+'MBI DIRECTORIO'!M476</f>
        <v>86.922277310924372</v>
      </c>
      <c r="N476" s="5">
        <f>+'MBI DIRECTORIO'!N476</f>
        <v>9.2599137931034505</v>
      </c>
      <c r="O476" s="5">
        <f>+'MBI DIRECTORIO'!O476</f>
        <v>12.375</v>
      </c>
      <c r="P476" s="5">
        <f>+'MBI DIRECTORIO'!P476</f>
        <v>1.1848706896551724</v>
      </c>
      <c r="Q476" s="5">
        <f>+'MBI DIRECTORIO'!Q476</f>
        <v>8.1821014601037554</v>
      </c>
      <c r="R476" s="5">
        <f>+'MBI DIRECTORIO'!R476</f>
        <v>0</v>
      </c>
      <c r="S476" s="5">
        <f>+'MBI DIRECTORIO'!S476</f>
        <v>0</v>
      </c>
      <c r="T476" s="5">
        <f>+'MBI DIRECTORIO'!T476</f>
        <v>0</v>
      </c>
      <c r="U476" s="5">
        <f>+'MBI DIRECTORIO'!U476</f>
        <v>0</v>
      </c>
      <c r="V476" s="5">
        <f>+'MBI DIRECTORIO'!V476</f>
        <v>0</v>
      </c>
      <c r="W476" s="5">
        <f>+'MBI DIRECTORIO'!W476</f>
        <v>0</v>
      </c>
      <c r="X476" s="5">
        <f>+'MBI DIRECTORIO'!X476</f>
        <v>0</v>
      </c>
      <c r="Y476" s="5">
        <f>+'MBI DIRECTORIO'!Y476</f>
        <v>132.98962671777394</v>
      </c>
      <c r="Z476" s="5">
        <f>+'MBI DIRECTORIO'!Z476</f>
        <v>15.065463463987207</v>
      </c>
      <c r="AA476" s="5">
        <f>+'MBI DIRECTORIO'!AA476</f>
        <v>0</v>
      </c>
      <c r="AB476" s="5" t="str">
        <f>+'MBI DIRECTORIO'!AG476</f>
        <v>Cripton China</v>
      </c>
      <c r="AD476" t="str">
        <f t="shared" si="9"/>
        <v>INSERT INTO TABLA_PRESUPUESTO_COMERCIAL VALUES ('VSR','Cripton_China','14005163-18',2022,'Abril',29.7,'USD',2376,1620.061125,0,237.6,26.818537,86.922277,9.259914,12.375,1.184871,8.182101,0,0,0,0,0,0,0,132.989627,15.065463,0);</v>
      </c>
    </row>
    <row r="477" spans="1:30" x14ac:dyDescent="0.2">
      <c r="A477" t="str">
        <f>+'MBI DIRECTORIO'!A477</f>
        <v>VSR</v>
      </c>
      <c r="B477" t="str">
        <f>+'MBI DIRECTORIO'!B477</f>
        <v>Cripton_China</v>
      </c>
      <c r="C477" t="str">
        <f>+'MBI DIRECTORIO'!C477</f>
        <v>14005143-17</v>
      </c>
      <c r="D477">
        <f>+'MBI DIRECTORIO'!D477</f>
        <v>2022</v>
      </c>
      <c r="E477" t="str">
        <f>+'MBI DIRECTORIO'!E477</f>
        <v>Abril</v>
      </c>
      <c r="F477" s="5">
        <f>+'MBI DIRECTORIO'!F477</f>
        <v>47.52</v>
      </c>
      <c r="G477" t="str">
        <f>+'MBI DIRECTORIO'!G477</f>
        <v>USD</v>
      </c>
      <c r="H477" s="5">
        <f>+'MBI DIRECTORIO'!H477</f>
        <v>2851.2000000000003</v>
      </c>
      <c r="I477" s="5">
        <f>+'MBI DIRECTORIO'!I477</f>
        <v>1815.8124298786624</v>
      </c>
      <c r="J477" s="5">
        <f>+'MBI DIRECTORIO'!J477</f>
        <v>0</v>
      </c>
      <c r="K477" s="5">
        <f>+'MBI DIRECTORIO'!K477</f>
        <v>285.12</v>
      </c>
      <c r="L477" s="5">
        <f>+'MBI DIRECTORIO'!L477</f>
        <v>42.909659869632016</v>
      </c>
      <c r="M477" s="5">
        <f>+'MBI DIRECTORIO'!M477</f>
        <v>110.56364369747899</v>
      </c>
      <c r="N477" s="5">
        <f>+'MBI DIRECTORIO'!N477</f>
        <v>14.815862068965519</v>
      </c>
      <c r="O477" s="5">
        <f>+'MBI DIRECTORIO'!O477</f>
        <v>19.800000000000004</v>
      </c>
      <c r="P477" s="5">
        <f>+'MBI DIRECTORIO'!P477</f>
        <v>1.895793103448276</v>
      </c>
      <c r="Q477" s="5">
        <f>+'MBI DIRECTORIO'!Q477</f>
        <v>9.8185217521245072</v>
      </c>
      <c r="R477" s="5">
        <f>+'MBI DIRECTORIO'!R477</f>
        <v>0</v>
      </c>
      <c r="S477" s="5">
        <f>+'MBI DIRECTORIO'!S477</f>
        <v>0</v>
      </c>
      <c r="T477" s="5">
        <f>+'MBI DIRECTORIO'!T477</f>
        <v>0</v>
      </c>
      <c r="U477" s="5">
        <f>+'MBI DIRECTORIO'!U477</f>
        <v>0</v>
      </c>
      <c r="V477" s="5">
        <f>+'MBI DIRECTORIO'!V477</f>
        <v>0</v>
      </c>
      <c r="W477" s="5">
        <f>+'MBI DIRECTORIO'!W477</f>
        <v>0</v>
      </c>
      <c r="X477" s="5">
        <f>+'MBI DIRECTORIO'!X477</f>
        <v>0</v>
      </c>
      <c r="Y477" s="5">
        <f>+'MBI DIRECTORIO'!Y477</f>
        <v>180.99856216439684</v>
      </c>
      <c r="Z477" s="5">
        <f>+'MBI DIRECTORIO'!Z477</f>
        <v>24.104741542379532</v>
      </c>
      <c r="AA477" s="5">
        <f>+'MBI DIRECTORIO'!AA477</f>
        <v>0</v>
      </c>
      <c r="AB477" s="5" t="str">
        <f>+'MBI DIRECTORIO'!AG477</f>
        <v>Cripton China</v>
      </c>
      <c r="AD477" t="str">
        <f t="shared" si="9"/>
        <v>INSERT INTO TABLA_PRESUPUESTO_COMERCIAL VALUES ('VSR','Cripton_China','14005143-17',2022,'Abril',47.52,'USD',2851.2,1815.81243,0,285.12,42.90966,110.563644,14.815862,19.8,1.895793,9.818522,0,0,0,0,0,0,0,180.998562,24.104742,0);</v>
      </c>
    </row>
    <row r="478" spans="1:30" x14ac:dyDescent="0.2">
      <c r="A478" t="str">
        <f>+'MBI DIRECTORIO'!A478</f>
        <v>VSR</v>
      </c>
      <c r="B478" t="str">
        <f>+'MBI DIRECTORIO'!B478</f>
        <v>Cripton_China</v>
      </c>
      <c r="C478" t="str">
        <f>+'MBI DIRECTORIO'!C478</f>
        <v>14005087-20</v>
      </c>
      <c r="D478">
        <f>+'MBI DIRECTORIO'!D478</f>
        <v>2022</v>
      </c>
      <c r="E478" t="str">
        <f>+'MBI DIRECTORIO'!E478</f>
        <v>Abril</v>
      </c>
      <c r="F478" s="5">
        <f>+'MBI DIRECTORIO'!F478</f>
        <v>59.4</v>
      </c>
      <c r="G478" t="str">
        <f>+'MBI DIRECTORIO'!G478</f>
        <v>USD</v>
      </c>
      <c r="H478" s="5">
        <f>+'MBI DIRECTORIO'!H478</f>
        <v>3267</v>
      </c>
      <c r="I478" s="5">
        <f>+'MBI DIRECTORIO'!I478</f>
        <v>1245.9247462198261</v>
      </c>
      <c r="J478" s="5">
        <f>+'MBI DIRECTORIO'!J478</f>
        <v>0</v>
      </c>
      <c r="K478" s="5">
        <f>+'MBI DIRECTORIO'!K478</f>
        <v>326.7</v>
      </c>
      <c r="L478" s="5">
        <f>+'MBI DIRECTORIO'!L478</f>
        <v>53.637074837040011</v>
      </c>
      <c r="M478" s="5">
        <f>+'MBI DIRECTORIO'!M478</f>
        <v>129.29455462184873</v>
      </c>
      <c r="N478" s="5">
        <f>+'MBI DIRECTORIO'!N478</f>
        <v>18.519827586206901</v>
      </c>
      <c r="O478" s="5">
        <f>+'MBI DIRECTORIO'!O478</f>
        <v>24.75</v>
      </c>
      <c r="P478" s="5">
        <f>+'MBI DIRECTORIO'!P478</f>
        <v>2.3697413793103448</v>
      </c>
      <c r="Q478" s="5">
        <f>+'MBI DIRECTORIO'!Q478</f>
        <v>11.250389507642664</v>
      </c>
      <c r="R478" s="5">
        <f>+'MBI DIRECTORIO'!R478</f>
        <v>0</v>
      </c>
      <c r="S478" s="5">
        <f>+'MBI DIRECTORIO'!S478</f>
        <v>0</v>
      </c>
      <c r="T478" s="5">
        <f>+'MBI DIRECTORIO'!T478</f>
        <v>0</v>
      </c>
      <c r="U478" s="5">
        <f>+'MBI DIRECTORIO'!U478</f>
        <v>0</v>
      </c>
      <c r="V478" s="5">
        <f>+'MBI DIRECTORIO'!V478</f>
        <v>0</v>
      </c>
      <c r="W478" s="5">
        <f>+'MBI DIRECTORIO'!W478</f>
        <v>0</v>
      </c>
      <c r="X478" s="5">
        <f>+'MBI DIRECTORIO'!X478</f>
        <v>0</v>
      </c>
      <c r="Y478" s="5">
        <f>+'MBI DIRECTORIO'!Y478</f>
        <v>216.31544002298304</v>
      </c>
      <c r="Z478" s="5">
        <f>+'MBI DIRECTORIO'!Z478</f>
        <v>30.130926927974414</v>
      </c>
      <c r="AA478" s="5">
        <f>+'MBI DIRECTORIO'!AA478</f>
        <v>0</v>
      </c>
      <c r="AB478" s="5" t="str">
        <f>+'MBI DIRECTORIO'!AG478</f>
        <v>Cripton China</v>
      </c>
      <c r="AD478" t="str">
        <f t="shared" si="9"/>
        <v>INSERT INTO TABLA_PRESUPUESTO_COMERCIAL VALUES ('VSR','Cripton_China','14005087-20',2022,'Abril',59.4,'USD',3267,1245.924746,0,326.7,53.637075,129.294555,18.519828,24.75,2.369741,11.25039,0,0,0,0,0,0,0,216.31544,30.130927,0);</v>
      </c>
    </row>
    <row r="479" spans="1:30" x14ac:dyDescent="0.2">
      <c r="A479" t="str">
        <f>+'MBI DIRECTORIO'!A479</f>
        <v>VSR</v>
      </c>
      <c r="B479" t="str">
        <f>+'MBI DIRECTORIO'!B479</f>
        <v>Cripton_China</v>
      </c>
      <c r="C479" t="str">
        <f>+'MBI DIRECTORIO'!C479</f>
        <v>14005080-18</v>
      </c>
      <c r="D479">
        <f>+'MBI DIRECTORIO'!D479</f>
        <v>2022</v>
      </c>
      <c r="E479" t="str">
        <f>+'MBI DIRECTORIO'!E479</f>
        <v>Abril</v>
      </c>
      <c r="F479" s="5">
        <f>+'MBI DIRECTORIO'!F479</f>
        <v>5.94</v>
      </c>
      <c r="G479" t="str">
        <f>+'MBI DIRECTORIO'!G479</f>
        <v>USD</v>
      </c>
      <c r="H479" s="5">
        <f>+'MBI DIRECTORIO'!H479</f>
        <v>712.80000000000007</v>
      </c>
      <c r="I479" s="5">
        <f>+'MBI DIRECTORIO'!I479</f>
        <v>305.40460756025936</v>
      </c>
      <c r="J479" s="5">
        <f>+'MBI DIRECTORIO'!J479</f>
        <v>0</v>
      </c>
      <c r="K479" s="5">
        <f>+'MBI DIRECTORIO'!K479</f>
        <v>71.28</v>
      </c>
      <c r="L479" s="5">
        <f>+'MBI DIRECTORIO'!L479</f>
        <v>5.363707483704002</v>
      </c>
      <c r="M479" s="5">
        <f>+'MBI DIRECTORIO'!M479</f>
        <v>24.512455462184874</v>
      </c>
      <c r="N479" s="5">
        <f>+'MBI DIRECTORIO'!N479</f>
        <v>1.8519827586206898</v>
      </c>
      <c r="O479" s="5">
        <f>+'MBI DIRECTORIO'!O479</f>
        <v>2.4750000000000005</v>
      </c>
      <c r="P479" s="5">
        <f>+'MBI DIRECTORIO'!P479</f>
        <v>0.2369741379310345</v>
      </c>
      <c r="Q479" s="5">
        <f>+'MBI DIRECTORIO'!Q479</f>
        <v>2.4546304380311268</v>
      </c>
      <c r="R479" s="5">
        <f>+'MBI DIRECTORIO'!R479</f>
        <v>0</v>
      </c>
      <c r="S479" s="5">
        <f>+'MBI DIRECTORIO'!S479</f>
        <v>0</v>
      </c>
      <c r="T479" s="5">
        <f>+'MBI DIRECTORIO'!T479</f>
        <v>0</v>
      </c>
      <c r="U479" s="5">
        <f>+'MBI DIRECTORIO'!U479</f>
        <v>0</v>
      </c>
      <c r="V479" s="5">
        <f>+'MBI DIRECTORIO'!V479</f>
        <v>0</v>
      </c>
      <c r="W479" s="5">
        <f>+'MBI DIRECTORIO'!W479</f>
        <v>0</v>
      </c>
      <c r="X479" s="5">
        <f>+'MBI DIRECTORIO'!X479</f>
        <v>0</v>
      </c>
      <c r="Y479" s="5">
        <f>+'MBI DIRECTORIO'!Y479</f>
        <v>34.544135489565164</v>
      </c>
      <c r="Z479" s="5">
        <f>+'MBI DIRECTORIO'!Z479</f>
        <v>3.0130926927974415</v>
      </c>
      <c r="AA479" s="5">
        <f>+'MBI DIRECTORIO'!AA479</f>
        <v>0</v>
      </c>
      <c r="AB479" s="5" t="str">
        <f>+'MBI DIRECTORIO'!AG479</f>
        <v>Cripton China</v>
      </c>
      <c r="AD479" t="str">
        <f t="shared" si="9"/>
        <v>INSERT INTO TABLA_PRESUPUESTO_COMERCIAL VALUES ('VSR','Cripton_China','14005080-18',2022,'Abril',5.94,'USD',712.8,305.404608,0,71.28,5.363707,24.512455,1.851983,2.475,0.236974,2.45463,0,0,0,0,0,0,0,34.544135,3.013093,0);</v>
      </c>
    </row>
    <row r="480" spans="1:30" x14ac:dyDescent="0.2">
      <c r="A480" t="str">
        <f>+'MBI DIRECTORIO'!A480</f>
        <v>VSR</v>
      </c>
      <c r="B480" t="str">
        <f>+'MBI DIRECTORIO'!B480</f>
        <v>Cripton_China</v>
      </c>
      <c r="C480" t="str">
        <f>+'MBI DIRECTORIO'!C480</f>
        <v>14004879-18</v>
      </c>
      <c r="D480">
        <f>+'MBI DIRECTORIO'!D480</f>
        <v>2022</v>
      </c>
      <c r="E480" t="str">
        <f>+'MBI DIRECTORIO'!E480</f>
        <v>Abril</v>
      </c>
      <c r="F480" s="5">
        <f>+'MBI DIRECTORIO'!F480</f>
        <v>5.94</v>
      </c>
      <c r="G480" t="str">
        <f>+'MBI DIRECTORIO'!G480</f>
        <v>USD</v>
      </c>
      <c r="H480" s="5">
        <f>+'MBI DIRECTORIO'!H480</f>
        <v>712.80000000000007</v>
      </c>
      <c r="I480" s="5">
        <f>+'MBI DIRECTORIO'!I480</f>
        <v>537.90114297182458</v>
      </c>
      <c r="J480" s="5">
        <f>+'MBI DIRECTORIO'!J480</f>
        <v>0</v>
      </c>
      <c r="K480" s="5">
        <f>+'MBI DIRECTORIO'!K480</f>
        <v>71.28</v>
      </c>
      <c r="L480" s="5">
        <f>+'MBI DIRECTORIO'!L480</f>
        <v>5.363707483704002</v>
      </c>
      <c r="M480" s="5">
        <f>+'MBI DIRECTORIO'!M480</f>
        <v>24.512455462184874</v>
      </c>
      <c r="N480" s="5">
        <f>+'MBI DIRECTORIO'!N480</f>
        <v>1.8519827586206898</v>
      </c>
      <c r="O480" s="5">
        <f>+'MBI DIRECTORIO'!O480</f>
        <v>2.4750000000000005</v>
      </c>
      <c r="P480" s="5">
        <f>+'MBI DIRECTORIO'!P480</f>
        <v>0.2369741379310345</v>
      </c>
      <c r="Q480" s="5">
        <f>+'MBI DIRECTORIO'!Q480</f>
        <v>2.4546304380311268</v>
      </c>
      <c r="R480" s="5">
        <f>+'MBI DIRECTORIO'!R480</f>
        <v>0</v>
      </c>
      <c r="S480" s="5">
        <f>+'MBI DIRECTORIO'!S480</f>
        <v>0</v>
      </c>
      <c r="T480" s="5">
        <f>+'MBI DIRECTORIO'!T480</f>
        <v>0</v>
      </c>
      <c r="U480" s="5">
        <f>+'MBI DIRECTORIO'!U480</f>
        <v>0</v>
      </c>
      <c r="V480" s="5">
        <f>+'MBI DIRECTORIO'!V480</f>
        <v>0</v>
      </c>
      <c r="W480" s="5">
        <f>+'MBI DIRECTORIO'!W480</f>
        <v>0</v>
      </c>
      <c r="X480" s="5">
        <f>+'MBI DIRECTORIO'!X480</f>
        <v>0</v>
      </c>
      <c r="Y480" s="5">
        <f>+'MBI DIRECTORIO'!Y480</f>
        <v>34.544135489565164</v>
      </c>
      <c r="Z480" s="5">
        <f>+'MBI DIRECTORIO'!Z480</f>
        <v>3.0130926927974415</v>
      </c>
      <c r="AA480" s="5">
        <f>+'MBI DIRECTORIO'!AA480</f>
        <v>0</v>
      </c>
      <c r="AB480" s="5" t="str">
        <f>+'MBI DIRECTORIO'!AG480</f>
        <v>Cripton China</v>
      </c>
      <c r="AD480" t="str">
        <f t="shared" si="9"/>
        <v>INSERT INTO TABLA_PRESUPUESTO_COMERCIAL VALUES ('VSR','Cripton_China','14004879-18',2022,'Abril',5.94,'USD',712.8,537.901143,0,71.28,5.363707,24.512455,1.851983,2.475,0.236974,2.45463,0,0,0,0,0,0,0,34.544135,3.013093,0);</v>
      </c>
    </row>
    <row r="481" spans="1:30" x14ac:dyDescent="0.2">
      <c r="A481" t="str">
        <f>+'MBI DIRECTORIO'!A481</f>
        <v>VSR</v>
      </c>
      <c r="B481" t="str">
        <f>+'MBI DIRECTORIO'!B481</f>
        <v>Cripton_China</v>
      </c>
      <c r="C481" t="str">
        <f>+'MBI DIRECTORIO'!C481</f>
        <v>14005089-20</v>
      </c>
      <c r="D481">
        <f>+'MBI DIRECTORIO'!D481</f>
        <v>2022</v>
      </c>
      <c r="E481" t="str">
        <f>+'MBI DIRECTORIO'!E481</f>
        <v>Abril</v>
      </c>
      <c r="F481" s="5">
        <f>+'MBI DIRECTORIO'!F481</f>
        <v>297</v>
      </c>
      <c r="G481" t="str">
        <f>+'MBI DIRECTORIO'!G481</f>
        <v>USD</v>
      </c>
      <c r="H481" s="5">
        <f>+'MBI DIRECTORIO'!H481</f>
        <v>11880</v>
      </c>
      <c r="I481" s="5">
        <f>+'MBI DIRECTORIO'!I481</f>
        <v>5172.1257552873221</v>
      </c>
      <c r="J481" s="5">
        <f>+'MBI DIRECTORIO'!J481</f>
        <v>0</v>
      </c>
      <c r="K481" s="5">
        <f>+'MBI DIRECTORIO'!K481</f>
        <v>1188</v>
      </c>
      <c r="L481" s="5">
        <f>+'MBI DIRECTORIO'!L481</f>
        <v>268.18537418520009</v>
      </c>
      <c r="M481" s="5">
        <f>+'MBI DIRECTORIO'!M481</f>
        <v>512.82277310924371</v>
      </c>
      <c r="N481" s="5">
        <f>+'MBI DIRECTORIO'!N481</f>
        <v>92.599137931034477</v>
      </c>
      <c r="O481" s="5">
        <f>+'MBI DIRECTORIO'!O481</f>
        <v>123.75</v>
      </c>
      <c r="P481" s="5">
        <f>+'MBI DIRECTORIO'!P481</f>
        <v>11.848706896551723</v>
      </c>
      <c r="Q481" s="5">
        <f>+'MBI DIRECTORIO'!Q481</f>
        <v>40.910507300518773</v>
      </c>
      <c r="R481" s="5">
        <f>+'MBI DIRECTORIO'!R481</f>
        <v>0</v>
      </c>
      <c r="S481" s="5">
        <f>+'MBI DIRECTORIO'!S481</f>
        <v>0</v>
      </c>
      <c r="T481" s="5">
        <f>+'MBI DIRECTORIO'!T481</f>
        <v>0</v>
      </c>
      <c r="U481" s="5">
        <f>+'MBI DIRECTORIO'!U481</f>
        <v>0</v>
      </c>
      <c r="V481" s="5">
        <f>+'MBI DIRECTORIO'!V481</f>
        <v>0</v>
      </c>
      <c r="W481" s="5">
        <f>+'MBI DIRECTORIO'!W481</f>
        <v>0</v>
      </c>
      <c r="X481" s="5">
        <f>+'MBI DIRECTORIO'!X481</f>
        <v>0</v>
      </c>
      <c r="Y481" s="5">
        <f>+'MBI DIRECTORIO'!Y481</f>
        <v>932.58575987722077</v>
      </c>
      <c r="Z481" s="5">
        <f>+'MBI DIRECTORIO'!Z481</f>
        <v>150.65463463987209</v>
      </c>
      <c r="AA481" s="5">
        <f>+'MBI DIRECTORIO'!AA481</f>
        <v>0</v>
      </c>
      <c r="AB481" s="5" t="str">
        <f>+'MBI DIRECTORIO'!AG481</f>
        <v>Cripton China</v>
      </c>
      <c r="AD481" t="str">
        <f t="shared" si="9"/>
        <v>INSERT INTO TABLA_PRESUPUESTO_COMERCIAL VALUES ('VSR','Cripton_China','14005089-20',2022,'Abril',297,'USD',11880,5172.125755,0,1188,268.185374,512.822773,92.599138,123.75,11.848707,40.910507,0,0,0,0,0,0,0,932.58576,150.654635,0);</v>
      </c>
    </row>
    <row r="482" spans="1:30" x14ac:dyDescent="0.2">
      <c r="A482" t="str">
        <f>+'MBI DIRECTORIO'!A482</f>
        <v>VSR</v>
      </c>
      <c r="B482" t="str">
        <f>+'MBI DIRECTORIO'!B482</f>
        <v>Cripton_China</v>
      </c>
      <c r="C482" t="str">
        <f>+'MBI DIRECTORIO'!C482</f>
        <v>14005043-17</v>
      </c>
      <c r="D482">
        <f>+'MBI DIRECTORIO'!D482</f>
        <v>2022</v>
      </c>
      <c r="E482" t="str">
        <f>+'MBI DIRECTORIO'!E482</f>
        <v>Abril</v>
      </c>
      <c r="F482" s="5">
        <f>+'MBI DIRECTORIO'!F482</f>
        <v>47.52</v>
      </c>
      <c r="G482" t="str">
        <f>+'MBI DIRECTORIO'!G482</f>
        <v>USD</v>
      </c>
      <c r="H482" s="5">
        <f>+'MBI DIRECTORIO'!H482</f>
        <v>3326.4</v>
      </c>
      <c r="I482" s="5">
        <f>+'MBI DIRECTORIO'!I482</f>
        <v>1478.1579989102897</v>
      </c>
      <c r="J482" s="5">
        <f>+'MBI DIRECTORIO'!J482</f>
        <v>0</v>
      </c>
      <c r="K482" s="5">
        <f>+'MBI DIRECTORIO'!K482</f>
        <v>332.64000000000004</v>
      </c>
      <c r="L482" s="5">
        <f>+'MBI DIRECTORIO'!L482</f>
        <v>42.909659869632016</v>
      </c>
      <c r="M482" s="5">
        <f>+'MBI DIRECTORIO'!M482</f>
        <v>124.81964369747901</v>
      </c>
      <c r="N482" s="5">
        <f>+'MBI DIRECTORIO'!N482</f>
        <v>14.815862068965519</v>
      </c>
      <c r="O482" s="5">
        <f>+'MBI DIRECTORIO'!O482</f>
        <v>19.800000000000004</v>
      </c>
      <c r="P482" s="5">
        <f>+'MBI DIRECTORIO'!P482</f>
        <v>1.895793103448276</v>
      </c>
      <c r="Q482" s="5">
        <f>+'MBI DIRECTORIO'!Q482</f>
        <v>11.454942044145257</v>
      </c>
      <c r="R482" s="5">
        <f>+'MBI DIRECTORIO'!R482</f>
        <v>0</v>
      </c>
      <c r="S482" s="5">
        <f>+'MBI DIRECTORIO'!S482</f>
        <v>0</v>
      </c>
      <c r="T482" s="5">
        <f>+'MBI DIRECTORIO'!T482</f>
        <v>0</v>
      </c>
      <c r="U482" s="5">
        <f>+'MBI DIRECTORIO'!U482</f>
        <v>0</v>
      </c>
      <c r="V482" s="5">
        <f>+'MBI DIRECTORIO'!V482</f>
        <v>0</v>
      </c>
      <c r="W482" s="5">
        <f>+'MBI DIRECTORIO'!W482</f>
        <v>0</v>
      </c>
      <c r="X482" s="5">
        <f>+'MBI DIRECTORIO'!X482</f>
        <v>0</v>
      </c>
      <c r="Y482" s="5">
        <f>+'MBI DIRECTORIO'!Y482</f>
        <v>196.89098245641765</v>
      </c>
      <c r="Z482" s="5">
        <f>+'MBI DIRECTORIO'!Z482</f>
        <v>24.104741542379532</v>
      </c>
      <c r="AA482" s="5">
        <f>+'MBI DIRECTORIO'!AA482</f>
        <v>0</v>
      </c>
      <c r="AB482" s="5" t="str">
        <f>+'MBI DIRECTORIO'!AG482</f>
        <v>Cripton China</v>
      </c>
      <c r="AD482" t="str">
        <f t="shared" si="9"/>
        <v>INSERT INTO TABLA_PRESUPUESTO_COMERCIAL VALUES ('VSR','Cripton_China','14005043-17',2022,'Abril',47.52,'USD',3326.4,1478.157999,0,332.64,42.90966,124.819644,14.815862,19.8,1.895793,11.454942,0,0,0,0,0,0,0,196.890982,24.104742,0);</v>
      </c>
    </row>
    <row r="483" spans="1:30" x14ac:dyDescent="0.2">
      <c r="A483" t="str">
        <f>+'MBI DIRECTORIO'!A483</f>
        <v>VSR</v>
      </c>
      <c r="B483" t="str">
        <f>+'MBI DIRECTORIO'!B483</f>
        <v>80218-C</v>
      </c>
      <c r="C483" t="str">
        <f>+'MBI DIRECTORIO'!C483</f>
        <v>14004965-17</v>
      </c>
      <c r="D483">
        <f>+'MBI DIRECTORIO'!D483</f>
        <v>2022</v>
      </c>
      <c r="E483" t="str">
        <f>+'MBI DIRECTORIO'!E483</f>
        <v>Abril</v>
      </c>
      <c r="F483" s="5">
        <f>+'MBI DIRECTORIO'!F483</f>
        <v>9</v>
      </c>
      <c r="G483" t="str">
        <f>+'MBI DIRECTORIO'!G483</f>
        <v>USD</v>
      </c>
      <c r="H483" s="5">
        <f>+'MBI DIRECTORIO'!H483</f>
        <v>810</v>
      </c>
      <c r="I483" s="5">
        <f>+'MBI DIRECTORIO'!I483</f>
        <v>601.8619294164489</v>
      </c>
      <c r="J483" s="5">
        <f>+'MBI DIRECTORIO'!J483</f>
        <v>0</v>
      </c>
      <c r="K483" s="5">
        <f>+'MBI DIRECTORIO'!K483</f>
        <v>60.75</v>
      </c>
      <c r="L483" s="5">
        <f>+'MBI DIRECTORIO'!L483</f>
        <v>8.1268295207636392</v>
      </c>
      <c r="M483" s="5">
        <f>+'MBI DIRECTORIO'!M483</f>
        <v>5.2991681415929195</v>
      </c>
      <c r="N483" s="5">
        <f>+'MBI DIRECTORIO'!N483</f>
        <v>3.5690789473684212</v>
      </c>
      <c r="O483" s="5">
        <f>+'MBI DIRECTORIO'!O483</f>
        <v>4.7697368421052628</v>
      </c>
      <c r="P483" s="5">
        <f>+'MBI DIRECTORIO'!P483</f>
        <v>0.45668859649122806</v>
      </c>
      <c r="Q483" s="5">
        <f>+'MBI DIRECTORIO'!Q483</f>
        <v>2.7893527704899168</v>
      </c>
      <c r="R483" s="5">
        <f>+'MBI DIRECTORIO'!R483</f>
        <v>0</v>
      </c>
      <c r="S483" s="5">
        <f>+'MBI DIRECTORIO'!S483</f>
        <v>0</v>
      </c>
      <c r="T483" s="5">
        <f>+'MBI DIRECTORIO'!T483</f>
        <v>0</v>
      </c>
      <c r="U483" s="5">
        <f>+'MBI DIRECTORIO'!U483</f>
        <v>0</v>
      </c>
      <c r="V483" s="5">
        <f>+'MBI DIRECTORIO'!V483</f>
        <v>0</v>
      </c>
      <c r="W483" s="5">
        <f>+'MBI DIRECTORIO'!W483</f>
        <v>0</v>
      </c>
      <c r="X483" s="5">
        <f>+'MBI DIRECTORIO'!X483</f>
        <v>0</v>
      </c>
      <c r="Y483" s="5">
        <f>+'MBI DIRECTORIO'!Y483</f>
        <v>21.449317256831751</v>
      </c>
      <c r="Z483" s="5">
        <f>+'MBI DIRECTORIO'!Z483</f>
        <v>4.5652919587840026</v>
      </c>
      <c r="AA483" s="5">
        <f>+'MBI DIRECTORIO'!AA483</f>
        <v>0</v>
      </c>
      <c r="AB483" s="5" t="str">
        <f>+'MBI DIRECTORIO'!AG483</f>
        <v>Qingdao Congmu International Wine Industry Co.,Ltd.</v>
      </c>
      <c r="AD483" t="str">
        <f t="shared" si="9"/>
        <v>INSERT INTO TABLA_PRESUPUESTO_COMERCIAL VALUES ('VSR','80218-C','14004965-17',2022,'Abril',9,'USD',810,601.861929,0,60.75,8.12683,5.299168,3.569079,4.769737,0.456689,2.789353,0,0,0,0,0,0,0,21.449317,4.565292,0);</v>
      </c>
    </row>
    <row r="484" spans="1:30" x14ac:dyDescent="0.2">
      <c r="A484" t="str">
        <f>+'MBI DIRECTORIO'!A484</f>
        <v>VSR</v>
      </c>
      <c r="B484" t="str">
        <f>+'MBI DIRECTORIO'!B484</f>
        <v>80218-C</v>
      </c>
      <c r="C484" t="str">
        <f>+'MBI DIRECTORIO'!C484</f>
        <v>14004975-20</v>
      </c>
      <c r="D484">
        <f>+'MBI DIRECTORIO'!D484</f>
        <v>2022</v>
      </c>
      <c r="E484" t="str">
        <f>+'MBI DIRECTORIO'!E484</f>
        <v>Abril</v>
      </c>
      <c r="F484" s="5">
        <f>+'MBI DIRECTORIO'!F484</f>
        <v>24</v>
      </c>
      <c r="G484" t="str">
        <f>+'MBI DIRECTORIO'!G484</f>
        <v>USD</v>
      </c>
      <c r="H484" s="5">
        <f>+'MBI DIRECTORIO'!H484</f>
        <v>960</v>
      </c>
      <c r="I484" s="5">
        <f>+'MBI DIRECTORIO'!I484</f>
        <v>493.27871502477149</v>
      </c>
      <c r="J484" s="5">
        <f>+'MBI DIRECTORIO'!J484</f>
        <v>0</v>
      </c>
      <c r="K484" s="5">
        <f>+'MBI DIRECTORIO'!K484</f>
        <v>72</v>
      </c>
      <c r="L484" s="5">
        <f>+'MBI DIRECTORIO'!L484</f>
        <v>21.671545388703038</v>
      </c>
      <c r="M484" s="5">
        <f>+'MBI DIRECTORIO'!M484</f>
        <v>14.131115044247785</v>
      </c>
      <c r="N484" s="5">
        <f>+'MBI DIRECTORIO'!N484</f>
        <v>9.5175438596491233</v>
      </c>
      <c r="O484" s="5">
        <f>+'MBI DIRECTORIO'!O484</f>
        <v>12.719298245614034</v>
      </c>
      <c r="P484" s="5">
        <f>+'MBI DIRECTORIO'!P484</f>
        <v>1.2178362573099415</v>
      </c>
      <c r="Q484" s="5">
        <f>+'MBI DIRECTORIO'!Q484</f>
        <v>3.3058995798399011</v>
      </c>
      <c r="R484" s="5">
        <f>+'MBI DIRECTORIO'!R484</f>
        <v>0</v>
      </c>
      <c r="S484" s="5">
        <f>+'MBI DIRECTORIO'!S484</f>
        <v>0</v>
      </c>
      <c r="T484" s="5">
        <f>+'MBI DIRECTORIO'!T484</f>
        <v>0</v>
      </c>
      <c r="U484" s="5">
        <f>+'MBI DIRECTORIO'!U484</f>
        <v>0</v>
      </c>
      <c r="V484" s="5">
        <f>+'MBI DIRECTORIO'!V484</f>
        <v>0</v>
      </c>
      <c r="W484" s="5">
        <f>+'MBI DIRECTORIO'!W484</f>
        <v>0</v>
      </c>
      <c r="X484" s="5">
        <f>+'MBI DIRECTORIO'!X484</f>
        <v>0</v>
      </c>
      <c r="Y484" s="5">
        <f>+'MBI DIRECTORIO'!Y484</f>
        <v>53.065804876751457</v>
      </c>
      <c r="Z484" s="5">
        <f>+'MBI DIRECTORIO'!Z484</f>
        <v>12.174111890090673</v>
      </c>
      <c r="AA484" s="5">
        <f>+'MBI DIRECTORIO'!AA484</f>
        <v>0</v>
      </c>
      <c r="AB484" s="5" t="str">
        <f>+'MBI DIRECTORIO'!AG484</f>
        <v>Qingdao Congmu International Wine Industry Co.,Ltd.</v>
      </c>
      <c r="AD484" t="str">
        <f t="shared" si="9"/>
        <v>INSERT INTO TABLA_PRESUPUESTO_COMERCIAL VALUES ('VSR','80218-C','14004975-20',2022,'Abril',24,'USD',960,493.278715,0,72,21.671545,14.131115,9.517544,12.719298,1.217836,3.3059,0,0,0,0,0,0,0,53.065805,12.174112,0);</v>
      </c>
    </row>
    <row r="485" spans="1:30" x14ac:dyDescent="0.2">
      <c r="A485" t="str">
        <f>+'MBI DIRECTORIO'!A485</f>
        <v>VSR</v>
      </c>
      <c r="B485" t="str">
        <f>+'MBI DIRECTORIO'!B485</f>
        <v>80218-C</v>
      </c>
      <c r="C485" t="str">
        <f>+'MBI DIRECTORIO'!C485</f>
        <v>14004977-19</v>
      </c>
      <c r="D485">
        <f>+'MBI DIRECTORIO'!D485</f>
        <v>2022</v>
      </c>
      <c r="E485" t="str">
        <f>+'MBI DIRECTORIO'!E485</f>
        <v>Abril</v>
      </c>
      <c r="F485" s="5">
        <f>+'MBI DIRECTORIO'!F485</f>
        <v>18</v>
      </c>
      <c r="G485" t="str">
        <f>+'MBI DIRECTORIO'!G485</f>
        <v>USD</v>
      </c>
      <c r="H485" s="5">
        <f>+'MBI DIRECTORIO'!H485</f>
        <v>720</v>
      </c>
      <c r="I485" s="5">
        <f>+'MBI DIRECTORIO'!I485</f>
        <v>388.12866239026448</v>
      </c>
      <c r="J485" s="5">
        <f>+'MBI DIRECTORIO'!J485</f>
        <v>0</v>
      </c>
      <c r="K485" s="5">
        <f>+'MBI DIRECTORIO'!K485</f>
        <v>54</v>
      </c>
      <c r="L485" s="5">
        <f>+'MBI DIRECTORIO'!L485</f>
        <v>16.253659041527278</v>
      </c>
      <c r="M485" s="5">
        <f>+'MBI DIRECTORIO'!M485</f>
        <v>10.598336283185839</v>
      </c>
      <c r="N485" s="5">
        <f>+'MBI DIRECTORIO'!N485</f>
        <v>7.1381578947368425</v>
      </c>
      <c r="O485" s="5">
        <f>+'MBI DIRECTORIO'!O485</f>
        <v>9.5394736842105257</v>
      </c>
      <c r="P485" s="5">
        <f>+'MBI DIRECTORIO'!P485</f>
        <v>0.91337719298245612</v>
      </c>
      <c r="Q485" s="5">
        <f>+'MBI DIRECTORIO'!Q485</f>
        <v>2.479424684879926</v>
      </c>
      <c r="R485" s="5">
        <f>+'MBI DIRECTORIO'!R485</f>
        <v>0</v>
      </c>
      <c r="S485" s="5">
        <f>+'MBI DIRECTORIO'!S485</f>
        <v>0</v>
      </c>
      <c r="T485" s="5">
        <f>+'MBI DIRECTORIO'!T485</f>
        <v>0</v>
      </c>
      <c r="U485" s="5">
        <f>+'MBI DIRECTORIO'!U485</f>
        <v>0</v>
      </c>
      <c r="V485" s="5">
        <f>+'MBI DIRECTORIO'!V485</f>
        <v>0</v>
      </c>
      <c r="W485" s="5">
        <f>+'MBI DIRECTORIO'!W485</f>
        <v>0</v>
      </c>
      <c r="X485" s="5">
        <f>+'MBI DIRECTORIO'!X485</f>
        <v>0</v>
      </c>
      <c r="Y485" s="5">
        <f>+'MBI DIRECTORIO'!Y485</f>
        <v>39.799353657563593</v>
      </c>
      <c r="Z485" s="5">
        <f>+'MBI DIRECTORIO'!Z485</f>
        <v>9.1305839175680052</v>
      </c>
      <c r="AA485" s="5">
        <f>+'MBI DIRECTORIO'!AA485</f>
        <v>0</v>
      </c>
      <c r="AB485" s="5" t="str">
        <f>+'MBI DIRECTORIO'!AG485</f>
        <v>Qingdao Congmu International Wine Industry Co.,Ltd.</v>
      </c>
      <c r="AD485" t="str">
        <f t="shared" si="9"/>
        <v>INSERT INTO TABLA_PRESUPUESTO_COMERCIAL VALUES ('VSR','80218-C','14004977-19',2022,'Abril',18,'USD',720,388.128662,0,54,16.253659,10.598336,7.138158,9.539474,0.913377,2.479425,0,0,0,0,0,0,0,39.799354,9.130584,0);</v>
      </c>
    </row>
    <row r="486" spans="1:30" x14ac:dyDescent="0.2">
      <c r="A486" t="str">
        <f>+'MBI DIRECTORIO'!A486</f>
        <v>VSR</v>
      </c>
      <c r="B486" t="str">
        <f>+'MBI DIRECTORIO'!B486</f>
        <v>80218-C</v>
      </c>
      <c r="C486" t="str">
        <f>+'MBI DIRECTORIO'!C486</f>
        <v>14004800-20</v>
      </c>
      <c r="D486">
        <f>+'MBI DIRECTORIO'!D486</f>
        <v>2022</v>
      </c>
      <c r="E486" t="str">
        <f>+'MBI DIRECTORIO'!E486</f>
        <v>Abril</v>
      </c>
      <c r="F486" s="5">
        <f>+'MBI DIRECTORIO'!F486</f>
        <v>24</v>
      </c>
      <c r="G486" t="str">
        <f>+'MBI DIRECTORIO'!G486</f>
        <v>USD</v>
      </c>
      <c r="H486" s="5">
        <f>+'MBI DIRECTORIO'!H486</f>
        <v>960</v>
      </c>
      <c r="I486" s="5">
        <f>+'MBI DIRECTORIO'!I486</f>
        <v>392.17549706796649</v>
      </c>
      <c r="J486" s="5">
        <f>+'MBI DIRECTORIO'!J486</f>
        <v>0</v>
      </c>
      <c r="K486" s="5">
        <f>+'MBI DIRECTORIO'!K486</f>
        <v>72</v>
      </c>
      <c r="L486" s="5">
        <f>+'MBI DIRECTORIO'!L486</f>
        <v>21.671545388703038</v>
      </c>
      <c r="M486" s="5">
        <f>+'MBI DIRECTORIO'!M486</f>
        <v>14.131115044247785</v>
      </c>
      <c r="N486" s="5">
        <f>+'MBI DIRECTORIO'!N486</f>
        <v>9.5175438596491233</v>
      </c>
      <c r="O486" s="5">
        <f>+'MBI DIRECTORIO'!O486</f>
        <v>12.719298245614034</v>
      </c>
      <c r="P486" s="5">
        <f>+'MBI DIRECTORIO'!P486</f>
        <v>1.2178362573099415</v>
      </c>
      <c r="Q486" s="5">
        <f>+'MBI DIRECTORIO'!Q486</f>
        <v>3.3058995798399011</v>
      </c>
      <c r="R486" s="5">
        <f>+'MBI DIRECTORIO'!R486</f>
        <v>0</v>
      </c>
      <c r="S486" s="5">
        <f>+'MBI DIRECTORIO'!S486</f>
        <v>0</v>
      </c>
      <c r="T486" s="5">
        <f>+'MBI DIRECTORIO'!T486</f>
        <v>0</v>
      </c>
      <c r="U486" s="5">
        <f>+'MBI DIRECTORIO'!U486</f>
        <v>0</v>
      </c>
      <c r="V486" s="5">
        <f>+'MBI DIRECTORIO'!V486</f>
        <v>0</v>
      </c>
      <c r="W486" s="5">
        <f>+'MBI DIRECTORIO'!W486</f>
        <v>0</v>
      </c>
      <c r="X486" s="5">
        <f>+'MBI DIRECTORIO'!X486</f>
        <v>0</v>
      </c>
      <c r="Y486" s="5">
        <f>+'MBI DIRECTORIO'!Y486</f>
        <v>53.065804876751457</v>
      </c>
      <c r="Z486" s="5">
        <f>+'MBI DIRECTORIO'!Z486</f>
        <v>12.174111890090673</v>
      </c>
      <c r="AA486" s="5">
        <f>+'MBI DIRECTORIO'!AA486</f>
        <v>0</v>
      </c>
      <c r="AB486" s="5" t="str">
        <f>+'MBI DIRECTORIO'!AG486</f>
        <v>Qingdao Congmu International Wine Industry Co.,Ltd.</v>
      </c>
      <c r="AD486" t="str">
        <f t="shared" si="9"/>
        <v>INSERT INTO TABLA_PRESUPUESTO_COMERCIAL VALUES ('VSR','80218-C','14004800-20',2022,'Abril',24,'USD',960,392.175497,0,72,21.671545,14.131115,9.517544,12.719298,1.217836,3.3059,0,0,0,0,0,0,0,53.065805,12.174112,0);</v>
      </c>
    </row>
    <row r="487" spans="1:30" x14ac:dyDescent="0.2">
      <c r="A487" t="str">
        <f>+'MBI DIRECTORIO'!A487</f>
        <v>VSR</v>
      </c>
      <c r="B487" t="str">
        <f>+'MBI DIRECTORIO'!B487</f>
        <v>80218-C</v>
      </c>
      <c r="C487" t="str">
        <f>+'MBI DIRECTORIO'!C487</f>
        <v>14004971-20</v>
      </c>
      <c r="D487">
        <f>+'MBI DIRECTORIO'!D487</f>
        <v>2022</v>
      </c>
      <c r="E487" t="str">
        <f>+'MBI DIRECTORIO'!E487</f>
        <v>Abril</v>
      </c>
      <c r="F487" s="5">
        <f>+'MBI DIRECTORIO'!F487</f>
        <v>30</v>
      </c>
      <c r="G487" t="str">
        <f>+'MBI DIRECTORIO'!G487</f>
        <v>USD</v>
      </c>
      <c r="H487" s="5">
        <f>+'MBI DIRECTORIO'!H487</f>
        <v>900</v>
      </c>
      <c r="I487" s="5">
        <f>+'MBI DIRECTORIO'!I487</f>
        <v>524.98859003607538</v>
      </c>
      <c r="J487" s="5">
        <f>+'MBI DIRECTORIO'!J487</f>
        <v>0</v>
      </c>
      <c r="K487" s="5">
        <f>+'MBI DIRECTORIO'!K487</f>
        <v>67.5</v>
      </c>
      <c r="L487" s="5">
        <f>+'MBI DIRECTORIO'!L487</f>
        <v>27.089431735878794</v>
      </c>
      <c r="M487" s="5">
        <f>+'MBI DIRECTORIO'!M487</f>
        <v>17.663893805309733</v>
      </c>
      <c r="N487" s="5">
        <f>+'MBI DIRECTORIO'!N487</f>
        <v>11.896929824561402</v>
      </c>
      <c r="O487" s="5">
        <f>+'MBI DIRECTORIO'!O487</f>
        <v>15.899122807017545</v>
      </c>
      <c r="P487" s="5">
        <f>+'MBI DIRECTORIO'!P487</f>
        <v>1.5222953216374271</v>
      </c>
      <c r="Q487" s="5">
        <f>+'MBI DIRECTORIO'!Q487</f>
        <v>3.0992808560999072</v>
      </c>
      <c r="R487" s="5">
        <f>+'MBI DIRECTORIO'!R487</f>
        <v>0</v>
      </c>
      <c r="S487" s="5">
        <f>+'MBI DIRECTORIO'!S487</f>
        <v>0</v>
      </c>
      <c r="T487" s="5">
        <f>+'MBI DIRECTORIO'!T487</f>
        <v>0</v>
      </c>
      <c r="U487" s="5">
        <f>+'MBI DIRECTORIO'!U487</f>
        <v>0</v>
      </c>
      <c r="V487" s="5">
        <f>+'MBI DIRECTORIO'!V487</f>
        <v>0</v>
      </c>
      <c r="W487" s="5">
        <f>+'MBI DIRECTORIO'!W487</f>
        <v>0</v>
      </c>
      <c r="X487" s="5">
        <f>+'MBI DIRECTORIO'!X487</f>
        <v>0</v>
      </c>
      <c r="Y487" s="5">
        <f>+'MBI DIRECTORIO'!Y487</f>
        <v>65.299162477239364</v>
      </c>
      <c r="Z487" s="5">
        <f>+'MBI DIRECTORIO'!Z487</f>
        <v>15.217639862613341</v>
      </c>
      <c r="AA487" s="5">
        <f>+'MBI DIRECTORIO'!AA487</f>
        <v>0</v>
      </c>
      <c r="AB487" s="5" t="str">
        <f>+'MBI DIRECTORIO'!AG487</f>
        <v>Qingdao Congmu International Wine Industry Co.,Ltd.</v>
      </c>
      <c r="AD487" t="str">
        <f t="shared" si="9"/>
        <v>INSERT INTO TABLA_PRESUPUESTO_COMERCIAL VALUES ('VSR','80218-C','14004971-20',2022,'Abril',30,'USD',900,524.98859,0,67.5,27.089432,17.663894,11.89693,15.899123,1.522295,3.099281,0,0,0,0,0,0,0,65.299162,15.21764,0);</v>
      </c>
    </row>
    <row r="488" spans="1:30" x14ac:dyDescent="0.2">
      <c r="A488" t="str">
        <f>+'MBI DIRECTORIO'!A488</f>
        <v>VSR</v>
      </c>
      <c r="B488" t="str">
        <f>+'MBI DIRECTORIO'!B488</f>
        <v>80218-C</v>
      </c>
      <c r="C488" t="str">
        <f>+'MBI DIRECTORIO'!C488</f>
        <v>14004874-20</v>
      </c>
      <c r="D488">
        <f>+'MBI DIRECTORIO'!D488</f>
        <v>2022</v>
      </c>
      <c r="E488" t="str">
        <f>+'MBI DIRECTORIO'!E488</f>
        <v>Abril</v>
      </c>
      <c r="F488" s="5">
        <f>+'MBI DIRECTORIO'!F488</f>
        <v>9</v>
      </c>
      <c r="G488" t="str">
        <f>+'MBI DIRECTORIO'!G488</f>
        <v>USD</v>
      </c>
      <c r="H488" s="5">
        <f>+'MBI DIRECTORIO'!H488</f>
        <v>270</v>
      </c>
      <c r="I488" s="5">
        <f>+'MBI DIRECTORIO'!I488</f>
        <v>144.20290189907402</v>
      </c>
      <c r="J488" s="5">
        <f>+'MBI DIRECTORIO'!J488</f>
        <v>0</v>
      </c>
      <c r="K488" s="5">
        <f>+'MBI DIRECTORIO'!K488</f>
        <v>20.25</v>
      </c>
      <c r="L488" s="5">
        <f>+'MBI DIRECTORIO'!L488</f>
        <v>8.1268295207636392</v>
      </c>
      <c r="M488" s="5">
        <f>+'MBI DIRECTORIO'!M488</f>
        <v>5.2991681415929195</v>
      </c>
      <c r="N488" s="5">
        <f>+'MBI DIRECTORIO'!N488</f>
        <v>3.5690789473684212</v>
      </c>
      <c r="O488" s="5">
        <f>+'MBI DIRECTORIO'!O488</f>
        <v>4.7697368421052628</v>
      </c>
      <c r="P488" s="5">
        <f>+'MBI DIRECTORIO'!P488</f>
        <v>0.45668859649122806</v>
      </c>
      <c r="Q488" s="5">
        <f>+'MBI DIRECTORIO'!Q488</f>
        <v>0.92978425682997223</v>
      </c>
      <c r="R488" s="5">
        <f>+'MBI DIRECTORIO'!R488</f>
        <v>0</v>
      </c>
      <c r="S488" s="5">
        <f>+'MBI DIRECTORIO'!S488</f>
        <v>0</v>
      </c>
      <c r="T488" s="5">
        <f>+'MBI DIRECTORIO'!T488</f>
        <v>0</v>
      </c>
      <c r="U488" s="5">
        <f>+'MBI DIRECTORIO'!U488</f>
        <v>0</v>
      </c>
      <c r="V488" s="5">
        <f>+'MBI DIRECTORIO'!V488</f>
        <v>0</v>
      </c>
      <c r="W488" s="5">
        <f>+'MBI DIRECTORIO'!W488</f>
        <v>0</v>
      </c>
      <c r="X488" s="5">
        <f>+'MBI DIRECTORIO'!X488</f>
        <v>0</v>
      </c>
      <c r="Y488" s="5">
        <f>+'MBI DIRECTORIO'!Y488</f>
        <v>19.589748743171807</v>
      </c>
      <c r="Z488" s="5">
        <f>+'MBI DIRECTORIO'!Z488</f>
        <v>4.5652919587840026</v>
      </c>
      <c r="AA488" s="5">
        <f>+'MBI DIRECTORIO'!AA488</f>
        <v>0</v>
      </c>
      <c r="AB488" s="5" t="str">
        <f>+'MBI DIRECTORIO'!AG488</f>
        <v>Qingdao Congmu International Wine Industry Co.,Ltd.</v>
      </c>
      <c r="AD488" t="str">
        <f t="shared" si="9"/>
        <v>INSERT INTO TABLA_PRESUPUESTO_COMERCIAL VALUES ('VSR','80218-C','14004874-20',2022,'Abril',9,'USD',270,144.202902,0,20.25,8.12683,5.299168,3.569079,4.769737,0.456689,0.929784,0,0,0,0,0,0,0,19.589749,4.565292,0);</v>
      </c>
    </row>
    <row r="489" spans="1:30" x14ac:dyDescent="0.2">
      <c r="A489" t="str">
        <f>+'MBI DIRECTORIO'!A489</f>
        <v>VSR</v>
      </c>
      <c r="B489" t="str">
        <f>+'MBI DIRECTORIO'!B489</f>
        <v>80218-C</v>
      </c>
      <c r="C489" t="str">
        <f>+'MBI DIRECTORIO'!C489</f>
        <v>14004941-16</v>
      </c>
      <c r="D489">
        <f>+'MBI DIRECTORIO'!D489</f>
        <v>2022</v>
      </c>
      <c r="E489" t="str">
        <f>+'MBI DIRECTORIO'!E489</f>
        <v>Abril</v>
      </c>
      <c r="F489" s="5">
        <f>+'MBI DIRECTORIO'!F489</f>
        <v>9</v>
      </c>
      <c r="G489" t="str">
        <f>+'MBI DIRECTORIO'!G489</f>
        <v>USD</v>
      </c>
      <c r="H489" s="5">
        <f>+'MBI DIRECTORIO'!H489</f>
        <v>1944</v>
      </c>
      <c r="I489" s="5">
        <f>+'MBI DIRECTORIO'!I489</f>
        <v>460.4727189856136</v>
      </c>
      <c r="J489" s="5">
        <f>+'MBI DIRECTORIO'!J489</f>
        <v>0</v>
      </c>
      <c r="K489" s="5">
        <f>+'MBI DIRECTORIO'!K489</f>
        <v>0</v>
      </c>
      <c r="L489" s="5">
        <f>+'MBI DIRECTORIO'!L489</f>
        <v>0</v>
      </c>
      <c r="M489" s="5">
        <f>+'MBI DIRECTORIO'!M489</f>
        <v>5.2991681415929195</v>
      </c>
      <c r="N489" s="5">
        <f>+'MBI DIRECTORIO'!N489</f>
        <v>3.5690789473684212</v>
      </c>
      <c r="O489" s="5">
        <f>+'MBI DIRECTORIO'!O489</f>
        <v>4.7697368421052628</v>
      </c>
      <c r="P489" s="5">
        <f>+'MBI DIRECTORIO'!P489</f>
        <v>0.45668859649122806</v>
      </c>
      <c r="Q489" s="5">
        <f>+'MBI DIRECTORIO'!Q489</f>
        <v>6.6944466491757995</v>
      </c>
      <c r="R489" s="5">
        <f>+'MBI DIRECTORIO'!R489</f>
        <v>0</v>
      </c>
      <c r="S489" s="5">
        <f>+'MBI DIRECTORIO'!S489</f>
        <v>0</v>
      </c>
      <c r="T489" s="5">
        <f>+'MBI DIRECTORIO'!T489</f>
        <v>0</v>
      </c>
      <c r="U489" s="5">
        <f>+'MBI DIRECTORIO'!U489</f>
        <v>0</v>
      </c>
      <c r="V489" s="5">
        <f>+'MBI DIRECTORIO'!V489</f>
        <v>0</v>
      </c>
      <c r="W489" s="5">
        <f>+'MBI DIRECTORIO'!W489</f>
        <v>0</v>
      </c>
      <c r="X489" s="5">
        <f>+'MBI DIRECTORIO'!X489</f>
        <v>0</v>
      </c>
      <c r="Y489" s="5">
        <f>+'MBI DIRECTORIO'!Y489</f>
        <v>25.354411135517633</v>
      </c>
      <c r="Z489" s="5">
        <f>+'MBI DIRECTORIO'!Z489</f>
        <v>4.5652919587840026</v>
      </c>
      <c r="AA489" s="5">
        <f>+'MBI DIRECTORIO'!AA489</f>
        <v>0</v>
      </c>
      <c r="AB489" s="5" t="str">
        <f>+'MBI DIRECTORIO'!AG489</f>
        <v>Qingdao Congmu International Wine Industry Co.,Ltd.</v>
      </c>
      <c r="AD489" t="str">
        <f t="shared" si="9"/>
        <v>INSERT INTO TABLA_PRESUPUESTO_COMERCIAL VALUES ('VSR','80218-C','14004941-16',2022,'Abril',9,'USD',1944,460.472719,0,0,0,5.299168,3.569079,4.769737,0.456689,6.694447,0,0,0,0,0,0,0,25.354411,4.565292,0);</v>
      </c>
    </row>
    <row r="490" spans="1:30" x14ac:dyDescent="0.2">
      <c r="A490" t="str">
        <f>+'MBI DIRECTORIO'!A490</f>
        <v>VSR</v>
      </c>
      <c r="B490" t="str">
        <f>+'MBI DIRECTORIO'!B490</f>
        <v>80122-C</v>
      </c>
      <c r="C490" t="str">
        <f>+'MBI DIRECTORIO'!C490</f>
        <v>14005080-18</v>
      </c>
      <c r="D490">
        <f>+'MBI DIRECTORIO'!D490</f>
        <v>2022</v>
      </c>
      <c r="E490" t="str">
        <f>+'MBI DIRECTORIO'!E490</f>
        <v>Abril</v>
      </c>
      <c r="F490" s="5">
        <f>+'MBI DIRECTORIO'!F490</f>
        <v>45</v>
      </c>
      <c r="G490" t="str">
        <f>+'MBI DIRECTORIO'!G490</f>
        <v>USD</v>
      </c>
      <c r="H490" s="5">
        <f>+'MBI DIRECTORIO'!H490</f>
        <v>4725</v>
      </c>
      <c r="I490" s="5">
        <f>+'MBI DIRECTORIO'!I490</f>
        <v>2313.6712693959039</v>
      </c>
      <c r="J490" s="5">
        <f>+'MBI DIRECTORIO'!J490</f>
        <v>0</v>
      </c>
      <c r="K490" s="5">
        <f>+'MBI DIRECTORIO'!K490</f>
        <v>1125</v>
      </c>
      <c r="L490" s="5">
        <f>+'MBI DIRECTORIO'!L490</f>
        <v>40.634147603818192</v>
      </c>
      <c r="M490" s="5">
        <f>+'MBI DIRECTORIO'!M490</f>
        <v>57.33</v>
      </c>
      <c r="N490" s="5">
        <f>+'MBI DIRECTORIO'!N490</f>
        <v>20.343750000000004</v>
      </c>
      <c r="O490" s="5">
        <f>+'MBI DIRECTORIO'!O490</f>
        <v>27.1875</v>
      </c>
      <c r="P490" s="5">
        <f>+'MBI DIRECTORIO'!P490</f>
        <v>2.6031249999999999</v>
      </c>
      <c r="Q490" s="5">
        <f>+'MBI DIRECTORIO'!Q490</f>
        <v>16.271224494524514</v>
      </c>
      <c r="R490" s="5">
        <f>+'MBI DIRECTORIO'!R490</f>
        <v>0</v>
      </c>
      <c r="S490" s="5">
        <f>+'MBI DIRECTORIO'!S490</f>
        <v>0</v>
      </c>
      <c r="T490" s="5">
        <f>+'MBI DIRECTORIO'!T490</f>
        <v>0</v>
      </c>
      <c r="U490" s="5">
        <f>+'MBI DIRECTORIO'!U490</f>
        <v>0</v>
      </c>
      <c r="V490" s="5">
        <f>+'MBI DIRECTORIO'!V490</f>
        <v>0</v>
      </c>
      <c r="W490" s="5">
        <f>+'MBI DIRECTORIO'!W490</f>
        <v>0</v>
      </c>
      <c r="X490" s="5">
        <f>+'MBI DIRECTORIO'!X490</f>
        <v>0</v>
      </c>
      <c r="Y490" s="5">
        <f>+'MBI DIRECTORIO'!Y490</f>
        <v>146.56205928844454</v>
      </c>
      <c r="Z490" s="5">
        <f>+'MBI DIRECTORIO'!Z490</f>
        <v>22.826459793920012</v>
      </c>
      <c r="AA490" s="5">
        <f>+'MBI DIRECTORIO'!AA490</f>
        <v>0</v>
      </c>
      <c r="AB490" s="5" t="str">
        <f>+'MBI DIRECTORIO'!AG490</f>
        <v>COSTCO PRESIDENT TAIWAN, INC</v>
      </c>
      <c r="AD490" t="str">
        <f t="shared" si="9"/>
        <v>INSERT INTO TABLA_PRESUPUESTO_COMERCIAL VALUES ('VSR','80122-C','14005080-18',2022,'Abril',45,'USD',4725,2313.671269,0,1125,40.634148,57.33,20.34375,27.1875,2.603125,16.271224,0,0,0,0,0,0,0,146.562059,22.82646,0);</v>
      </c>
    </row>
    <row r="491" spans="1:30" x14ac:dyDescent="0.2">
      <c r="A491" t="str">
        <f>+'MBI DIRECTORIO'!A491</f>
        <v>VSR</v>
      </c>
      <c r="B491" t="str">
        <f>+'MBI DIRECTORIO'!B491</f>
        <v>80122-C</v>
      </c>
      <c r="C491" t="str">
        <f>+'MBI DIRECTORIO'!C491</f>
        <v>14004954-20</v>
      </c>
      <c r="D491">
        <f>+'MBI DIRECTORIO'!D491</f>
        <v>2022</v>
      </c>
      <c r="E491" t="str">
        <f>+'MBI DIRECTORIO'!E491</f>
        <v>Abril</v>
      </c>
      <c r="F491" s="5">
        <f>+'MBI DIRECTORIO'!F491</f>
        <v>120</v>
      </c>
      <c r="G491" t="str">
        <f>+'MBI DIRECTORIO'!G491</f>
        <v>USD</v>
      </c>
      <c r="H491" s="5">
        <f>+'MBI DIRECTORIO'!H491</f>
        <v>9600</v>
      </c>
      <c r="I491" s="5">
        <f>+'MBI DIRECTORIO'!I491</f>
        <v>2846.8964410232111</v>
      </c>
      <c r="J491" s="5">
        <f>+'MBI DIRECTORIO'!J491</f>
        <v>0</v>
      </c>
      <c r="K491" s="5">
        <f>+'MBI DIRECTORIO'!K491</f>
        <v>2400</v>
      </c>
      <c r="L491" s="5">
        <f>+'MBI DIRECTORIO'!L491</f>
        <v>108.35772694351517</v>
      </c>
      <c r="M491" s="5">
        <f>+'MBI DIRECTORIO'!M491</f>
        <v>152.88</v>
      </c>
      <c r="N491" s="5">
        <f>+'MBI DIRECTORIO'!N491</f>
        <v>54.250000000000007</v>
      </c>
      <c r="O491" s="5">
        <f>+'MBI DIRECTORIO'!O491</f>
        <v>72.5</v>
      </c>
      <c r="P491" s="5">
        <f>+'MBI DIRECTORIO'!P491</f>
        <v>6.9416666666666664</v>
      </c>
      <c r="Q491" s="5">
        <f>+'MBI DIRECTORIO'!Q491</f>
        <v>33.05899579839901</v>
      </c>
      <c r="R491" s="5">
        <f>+'MBI DIRECTORIO'!R491</f>
        <v>0</v>
      </c>
      <c r="S491" s="5">
        <f>+'MBI DIRECTORIO'!S491</f>
        <v>0</v>
      </c>
      <c r="T491" s="5">
        <f>+'MBI DIRECTORIO'!T491</f>
        <v>0</v>
      </c>
      <c r="U491" s="5">
        <f>+'MBI DIRECTORIO'!U491</f>
        <v>0</v>
      </c>
      <c r="V491" s="5">
        <f>+'MBI DIRECTORIO'!V491</f>
        <v>0</v>
      </c>
      <c r="W491" s="5">
        <f>+'MBI DIRECTORIO'!W491</f>
        <v>0</v>
      </c>
      <c r="X491" s="5">
        <f>+'MBI DIRECTORIO'!X491</f>
        <v>0</v>
      </c>
      <c r="Y491" s="5">
        <f>+'MBI DIRECTORIO'!Y491</f>
        <v>380.50122191551901</v>
      </c>
      <c r="Z491" s="5">
        <f>+'MBI DIRECTORIO'!Z491</f>
        <v>60.870559450453364</v>
      </c>
      <c r="AA491" s="5">
        <f>+'MBI DIRECTORIO'!AA491</f>
        <v>0</v>
      </c>
      <c r="AB491" s="5" t="str">
        <f>+'MBI DIRECTORIO'!AG491</f>
        <v>COSTCO PRESIDENT TAIWAN, INC</v>
      </c>
      <c r="AD491" t="str">
        <f t="shared" si="9"/>
        <v>INSERT INTO TABLA_PRESUPUESTO_COMERCIAL VALUES ('VSR','80122-C','14004954-20',2022,'Abril',120,'USD',9600,2846.896441,0,2400,108.357727,152.88,54.25,72.5,6.941667,33.058996,0,0,0,0,0,0,0,380.501222,60.870559,0);</v>
      </c>
    </row>
    <row r="492" spans="1:30" x14ac:dyDescent="0.2">
      <c r="A492" t="str">
        <f>+'MBI DIRECTORIO'!A492</f>
        <v>VSR</v>
      </c>
      <c r="B492" t="str">
        <f>+'MBI DIRECTORIO'!B492</f>
        <v>80136-C</v>
      </c>
      <c r="C492" t="str">
        <f>+'MBI DIRECTORIO'!C492</f>
        <v>14004965-17</v>
      </c>
      <c r="D492">
        <f>+'MBI DIRECTORIO'!D492</f>
        <v>2022</v>
      </c>
      <c r="E492" t="str">
        <f>+'MBI DIRECTORIO'!E492</f>
        <v>Abril</v>
      </c>
      <c r="F492" s="5">
        <f>+'MBI DIRECTORIO'!F492</f>
        <v>7.5</v>
      </c>
      <c r="G492" t="str">
        <f>+'MBI DIRECTORIO'!G492</f>
        <v>USD</v>
      </c>
      <c r="H492" s="5">
        <f>+'MBI DIRECTORIO'!H492</f>
        <v>749.69999999999993</v>
      </c>
      <c r="I492" s="5">
        <f>+'MBI DIRECTORIO'!I492</f>
        <v>501.55160784704071</v>
      </c>
      <c r="J492" s="5">
        <f>+'MBI DIRECTORIO'!J492</f>
        <v>0</v>
      </c>
      <c r="K492" s="5">
        <f>+'MBI DIRECTORIO'!K492</f>
        <v>75</v>
      </c>
      <c r="L492" s="5">
        <f>+'MBI DIRECTORIO'!L492</f>
        <v>6.7723579339696984</v>
      </c>
      <c r="M492" s="5">
        <f>+'MBI DIRECTORIO'!M492</f>
        <v>3.5306515748031488</v>
      </c>
      <c r="N492" s="5">
        <f>+'MBI DIRECTORIO'!N492</f>
        <v>37.950922818791945</v>
      </c>
      <c r="O492" s="5">
        <f>+'MBI DIRECTORIO'!O492</f>
        <v>30.411073825503355</v>
      </c>
      <c r="P492" s="5">
        <f>+'MBI DIRECTORIO'!P492</f>
        <v>2.9117729306487701</v>
      </c>
      <c r="Q492" s="5">
        <f>+'MBI DIRECTORIO'!Q492</f>
        <v>2.5817009531312225</v>
      </c>
      <c r="R492" s="5">
        <f>+'MBI DIRECTORIO'!R492</f>
        <v>0</v>
      </c>
      <c r="S492" s="5">
        <f>+'MBI DIRECTORIO'!S492</f>
        <v>0</v>
      </c>
      <c r="T492" s="5">
        <f>+'MBI DIRECTORIO'!T492</f>
        <v>0</v>
      </c>
      <c r="U492" s="5">
        <f>+'MBI DIRECTORIO'!U492</f>
        <v>0</v>
      </c>
      <c r="V492" s="5">
        <f>+'MBI DIRECTORIO'!V492</f>
        <v>0</v>
      </c>
      <c r="W492" s="5">
        <f>+'MBI DIRECTORIO'!W492</f>
        <v>0</v>
      </c>
      <c r="X492" s="5">
        <f>+'MBI DIRECTORIO'!X492</f>
        <v>0</v>
      </c>
      <c r="Y492" s="5">
        <f>+'MBI DIRECTORIO'!Y492</f>
        <v>81.190532068531766</v>
      </c>
      <c r="Z492" s="5">
        <f>+'MBI DIRECTORIO'!Z492</f>
        <v>3.8044099656533352</v>
      </c>
      <c r="AA492" s="5">
        <f>+'MBI DIRECTORIO'!AA492</f>
        <v>0</v>
      </c>
      <c r="AB492" s="5" t="str">
        <f>+'MBI DIRECTORIO'!AG492</f>
        <v>Sergio Valente Inc</v>
      </c>
      <c r="AD492" t="str">
        <f t="shared" si="9"/>
        <v>INSERT INTO TABLA_PRESUPUESTO_COMERCIAL VALUES ('VSR','80136-C','14004965-17',2022,'Abril',7.5,'USD',749.7,501.551608,0,75,6.772358,3.530652,37.950923,30.411074,2.911773,2.581701,0,0,0,0,0,0,0,81.190532,3.80441,0);</v>
      </c>
    </row>
    <row r="493" spans="1:30" x14ac:dyDescent="0.2">
      <c r="A493" t="str">
        <f>+'MBI DIRECTORIO'!A493</f>
        <v>VSR</v>
      </c>
      <c r="B493" t="str">
        <f>+'MBI DIRECTORIO'!B493</f>
        <v>80136-C</v>
      </c>
      <c r="C493" t="str">
        <f>+'MBI DIRECTORIO'!C493</f>
        <v>14004898-18</v>
      </c>
      <c r="D493">
        <f>+'MBI DIRECTORIO'!D493</f>
        <v>2022</v>
      </c>
      <c r="E493" t="str">
        <f>+'MBI DIRECTORIO'!E493</f>
        <v>Abril</v>
      </c>
      <c r="F493" s="5">
        <f>+'MBI DIRECTORIO'!F493</f>
        <v>7.5</v>
      </c>
      <c r="G493" t="str">
        <f>+'MBI DIRECTORIO'!G493</f>
        <v>USD</v>
      </c>
      <c r="H493" s="5">
        <f>+'MBI DIRECTORIO'!H493</f>
        <v>299.7</v>
      </c>
      <c r="I493" s="5">
        <f>+'MBI DIRECTORIO'!I493</f>
        <v>149.72942113331138</v>
      </c>
      <c r="J493" s="5">
        <f>+'MBI DIRECTORIO'!J493</f>
        <v>0</v>
      </c>
      <c r="K493" s="5">
        <f>+'MBI DIRECTORIO'!K493</f>
        <v>45</v>
      </c>
      <c r="L493" s="5">
        <f>+'MBI DIRECTORIO'!L493</f>
        <v>6.7723579339696984</v>
      </c>
      <c r="M493" s="5">
        <f>+'MBI DIRECTORIO'!M493</f>
        <v>3.5306515748031488</v>
      </c>
      <c r="N493" s="5">
        <f>+'MBI DIRECTORIO'!N493</f>
        <v>37.950922818791945</v>
      </c>
      <c r="O493" s="5">
        <f>+'MBI DIRECTORIO'!O493</f>
        <v>30.411073825503355</v>
      </c>
      <c r="P493" s="5">
        <f>+'MBI DIRECTORIO'!P493</f>
        <v>2.9117729306487701</v>
      </c>
      <c r="Q493" s="5">
        <f>+'MBI DIRECTORIO'!Q493</f>
        <v>1.0320605250812691</v>
      </c>
      <c r="R493" s="5">
        <f>+'MBI DIRECTORIO'!R493</f>
        <v>0</v>
      </c>
      <c r="S493" s="5">
        <f>+'MBI DIRECTORIO'!S493</f>
        <v>0</v>
      </c>
      <c r="T493" s="5">
        <f>+'MBI DIRECTORIO'!T493</f>
        <v>0</v>
      </c>
      <c r="U493" s="5">
        <f>+'MBI DIRECTORIO'!U493</f>
        <v>0</v>
      </c>
      <c r="V493" s="5">
        <f>+'MBI DIRECTORIO'!V493</f>
        <v>0</v>
      </c>
      <c r="W493" s="5">
        <f>+'MBI DIRECTORIO'!W493</f>
        <v>0</v>
      </c>
      <c r="X493" s="5">
        <f>+'MBI DIRECTORIO'!X493</f>
        <v>0</v>
      </c>
      <c r="Y493" s="5">
        <f>+'MBI DIRECTORIO'!Y493</f>
        <v>79.640891640481811</v>
      </c>
      <c r="Z493" s="5">
        <f>+'MBI DIRECTORIO'!Z493</f>
        <v>3.8044099656533352</v>
      </c>
      <c r="AA493" s="5">
        <f>+'MBI DIRECTORIO'!AA493</f>
        <v>0</v>
      </c>
      <c r="AB493" s="5" t="str">
        <f>+'MBI DIRECTORIO'!AG493</f>
        <v>Sergio Valente Inc</v>
      </c>
      <c r="AD493" t="str">
        <f t="shared" si="9"/>
        <v>INSERT INTO TABLA_PRESUPUESTO_COMERCIAL VALUES ('VSR','80136-C','14004898-18',2022,'Abril',7.5,'USD',299.7,149.729421,0,45,6.772358,3.530652,37.950923,30.411074,2.911773,1.032061,0,0,0,0,0,0,0,79.640892,3.80441,0);</v>
      </c>
    </row>
    <row r="494" spans="1:30" x14ac:dyDescent="0.2">
      <c r="A494" t="str">
        <f>+'MBI DIRECTORIO'!A494</f>
        <v>VSR</v>
      </c>
      <c r="B494" t="str">
        <f>+'MBI DIRECTORIO'!B494</f>
        <v>80136-C</v>
      </c>
      <c r="C494" t="str">
        <f>+'MBI DIRECTORIO'!C494</f>
        <v>14004900-18</v>
      </c>
      <c r="D494">
        <f>+'MBI DIRECTORIO'!D494</f>
        <v>2022</v>
      </c>
      <c r="E494" t="str">
        <f>+'MBI DIRECTORIO'!E494</f>
        <v>Abril</v>
      </c>
      <c r="F494" s="5">
        <f>+'MBI DIRECTORIO'!F494</f>
        <v>7.5</v>
      </c>
      <c r="G494" t="str">
        <f>+'MBI DIRECTORIO'!G494</f>
        <v>USD</v>
      </c>
      <c r="H494" s="5">
        <f>+'MBI DIRECTORIO'!H494</f>
        <v>299.7</v>
      </c>
      <c r="I494" s="5">
        <f>+'MBI DIRECTORIO'!I494</f>
        <v>153.45214868401382</v>
      </c>
      <c r="J494" s="5">
        <f>+'MBI DIRECTORIO'!J494</f>
        <v>0</v>
      </c>
      <c r="K494" s="5">
        <f>+'MBI DIRECTORIO'!K494</f>
        <v>45</v>
      </c>
      <c r="L494" s="5">
        <f>+'MBI DIRECTORIO'!L494</f>
        <v>6.7723579339696984</v>
      </c>
      <c r="M494" s="5">
        <f>+'MBI DIRECTORIO'!M494</f>
        <v>3.5306515748031488</v>
      </c>
      <c r="N494" s="5">
        <f>+'MBI DIRECTORIO'!N494</f>
        <v>37.950922818791945</v>
      </c>
      <c r="O494" s="5">
        <f>+'MBI DIRECTORIO'!O494</f>
        <v>30.411073825503355</v>
      </c>
      <c r="P494" s="5">
        <f>+'MBI DIRECTORIO'!P494</f>
        <v>2.9117729306487701</v>
      </c>
      <c r="Q494" s="5">
        <f>+'MBI DIRECTORIO'!Q494</f>
        <v>1.0320605250812691</v>
      </c>
      <c r="R494" s="5">
        <f>+'MBI DIRECTORIO'!R494</f>
        <v>0</v>
      </c>
      <c r="S494" s="5">
        <f>+'MBI DIRECTORIO'!S494</f>
        <v>0</v>
      </c>
      <c r="T494" s="5">
        <f>+'MBI DIRECTORIO'!T494</f>
        <v>0</v>
      </c>
      <c r="U494" s="5">
        <f>+'MBI DIRECTORIO'!U494</f>
        <v>0</v>
      </c>
      <c r="V494" s="5">
        <f>+'MBI DIRECTORIO'!V494</f>
        <v>0</v>
      </c>
      <c r="W494" s="5">
        <f>+'MBI DIRECTORIO'!W494</f>
        <v>0</v>
      </c>
      <c r="X494" s="5">
        <f>+'MBI DIRECTORIO'!X494</f>
        <v>0</v>
      </c>
      <c r="Y494" s="5">
        <f>+'MBI DIRECTORIO'!Y494</f>
        <v>79.640891640481811</v>
      </c>
      <c r="Z494" s="5">
        <f>+'MBI DIRECTORIO'!Z494</f>
        <v>3.8044099656533352</v>
      </c>
      <c r="AA494" s="5">
        <f>+'MBI DIRECTORIO'!AA494</f>
        <v>0</v>
      </c>
      <c r="AB494" s="5" t="str">
        <f>+'MBI DIRECTORIO'!AG494</f>
        <v>Sergio Valente Inc</v>
      </c>
      <c r="AD494" t="str">
        <f t="shared" si="9"/>
        <v>INSERT INTO TABLA_PRESUPUESTO_COMERCIAL VALUES ('VSR','80136-C','14004900-18',2022,'Abril',7.5,'USD',299.7,153.452149,0,45,6.772358,3.530652,37.950923,30.411074,2.911773,1.032061,0,0,0,0,0,0,0,79.640892,3.80441,0);</v>
      </c>
    </row>
    <row r="495" spans="1:30" x14ac:dyDescent="0.2">
      <c r="A495" t="str">
        <f>+'MBI DIRECTORIO'!A495</f>
        <v>VSR</v>
      </c>
      <c r="B495" t="str">
        <f>+'MBI DIRECTORIO'!B495</f>
        <v>80136-C</v>
      </c>
      <c r="C495" t="str">
        <f>+'MBI DIRECTORIO'!C495</f>
        <v>14004901-18</v>
      </c>
      <c r="D495">
        <f>+'MBI DIRECTORIO'!D495</f>
        <v>2022</v>
      </c>
      <c r="E495" t="str">
        <f>+'MBI DIRECTORIO'!E495</f>
        <v>Abril</v>
      </c>
      <c r="F495" s="5">
        <f>+'MBI DIRECTORIO'!F495</f>
        <v>7.5</v>
      </c>
      <c r="G495" t="str">
        <f>+'MBI DIRECTORIO'!G495</f>
        <v>USD</v>
      </c>
      <c r="H495" s="5">
        <f>+'MBI DIRECTORIO'!H495</f>
        <v>299.7</v>
      </c>
      <c r="I495" s="5">
        <f>+'MBI DIRECTORIO'!I495</f>
        <v>125.99692679150549</v>
      </c>
      <c r="J495" s="5">
        <f>+'MBI DIRECTORIO'!J495</f>
        <v>0</v>
      </c>
      <c r="K495" s="5">
        <f>+'MBI DIRECTORIO'!K495</f>
        <v>45</v>
      </c>
      <c r="L495" s="5">
        <f>+'MBI DIRECTORIO'!L495</f>
        <v>6.7723579339696984</v>
      </c>
      <c r="M495" s="5">
        <f>+'MBI DIRECTORIO'!M495</f>
        <v>3.5306515748031488</v>
      </c>
      <c r="N495" s="5">
        <f>+'MBI DIRECTORIO'!N495</f>
        <v>37.950922818791945</v>
      </c>
      <c r="O495" s="5">
        <f>+'MBI DIRECTORIO'!O495</f>
        <v>30.411073825503355</v>
      </c>
      <c r="P495" s="5">
        <f>+'MBI DIRECTORIO'!P495</f>
        <v>2.9117729306487701</v>
      </c>
      <c r="Q495" s="5">
        <f>+'MBI DIRECTORIO'!Q495</f>
        <v>1.0320605250812691</v>
      </c>
      <c r="R495" s="5">
        <f>+'MBI DIRECTORIO'!R495</f>
        <v>0</v>
      </c>
      <c r="S495" s="5">
        <f>+'MBI DIRECTORIO'!S495</f>
        <v>0</v>
      </c>
      <c r="T495" s="5">
        <f>+'MBI DIRECTORIO'!T495</f>
        <v>0</v>
      </c>
      <c r="U495" s="5">
        <f>+'MBI DIRECTORIO'!U495</f>
        <v>0</v>
      </c>
      <c r="V495" s="5">
        <f>+'MBI DIRECTORIO'!V495</f>
        <v>0</v>
      </c>
      <c r="W495" s="5">
        <f>+'MBI DIRECTORIO'!W495</f>
        <v>0</v>
      </c>
      <c r="X495" s="5">
        <f>+'MBI DIRECTORIO'!X495</f>
        <v>0</v>
      </c>
      <c r="Y495" s="5">
        <f>+'MBI DIRECTORIO'!Y495</f>
        <v>79.640891640481811</v>
      </c>
      <c r="Z495" s="5">
        <f>+'MBI DIRECTORIO'!Z495</f>
        <v>3.8044099656533352</v>
      </c>
      <c r="AA495" s="5">
        <f>+'MBI DIRECTORIO'!AA495</f>
        <v>0</v>
      </c>
      <c r="AB495" s="5" t="str">
        <f>+'MBI DIRECTORIO'!AG495</f>
        <v>Sergio Valente Inc</v>
      </c>
      <c r="AD495" t="str">
        <f t="shared" si="9"/>
        <v>INSERT INTO TABLA_PRESUPUESTO_COMERCIAL VALUES ('VSR','80136-C','14004901-18',2022,'Abril',7.5,'USD',299.7,125.996927,0,45,6.772358,3.530652,37.950923,30.411074,2.911773,1.032061,0,0,0,0,0,0,0,79.640892,3.80441,0);</v>
      </c>
    </row>
    <row r="496" spans="1:30" x14ac:dyDescent="0.2">
      <c r="A496" t="str">
        <f>+'MBI DIRECTORIO'!A496</f>
        <v>VSR</v>
      </c>
      <c r="B496" t="str">
        <f>+'MBI DIRECTORIO'!B496</f>
        <v>80136-C</v>
      </c>
      <c r="C496" t="str">
        <f>+'MBI DIRECTORIO'!C496</f>
        <v>14005031-19</v>
      </c>
      <c r="D496">
        <f>+'MBI DIRECTORIO'!D496</f>
        <v>2022</v>
      </c>
      <c r="E496" t="str">
        <f>+'MBI DIRECTORIO'!E496</f>
        <v>Abril</v>
      </c>
      <c r="F496" s="5">
        <f>+'MBI DIRECTORIO'!F496</f>
        <v>7.5</v>
      </c>
      <c r="G496" t="str">
        <f>+'MBI DIRECTORIO'!G496</f>
        <v>USD</v>
      </c>
      <c r="H496" s="5">
        <f>+'MBI DIRECTORIO'!H496</f>
        <v>300</v>
      </c>
      <c r="I496" s="5">
        <f>+'MBI DIRECTORIO'!I496</f>
        <v>186.39760543676306</v>
      </c>
      <c r="J496" s="5">
        <f>+'MBI DIRECTORIO'!J496</f>
        <v>0</v>
      </c>
      <c r="K496" s="5">
        <f>+'MBI DIRECTORIO'!K496</f>
        <v>45</v>
      </c>
      <c r="L496" s="5">
        <f>+'MBI DIRECTORIO'!L496</f>
        <v>6.7723579339696984</v>
      </c>
      <c r="M496" s="5">
        <f>+'MBI DIRECTORIO'!M496</f>
        <v>3.5306515748031488</v>
      </c>
      <c r="N496" s="5">
        <f>+'MBI DIRECTORIO'!N496</f>
        <v>37.950922818791945</v>
      </c>
      <c r="O496" s="5">
        <f>+'MBI DIRECTORIO'!O496</f>
        <v>30.411073825503355</v>
      </c>
      <c r="P496" s="5">
        <f>+'MBI DIRECTORIO'!P496</f>
        <v>2.9117729306487701</v>
      </c>
      <c r="Q496" s="5">
        <f>+'MBI DIRECTORIO'!Q496</f>
        <v>1.0330936186999691</v>
      </c>
      <c r="R496" s="5">
        <f>+'MBI DIRECTORIO'!R496</f>
        <v>0</v>
      </c>
      <c r="S496" s="5">
        <f>+'MBI DIRECTORIO'!S496</f>
        <v>0</v>
      </c>
      <c r="T496" s="5">
        <f>+'MBI DIRECTORIO'!T496</f>
        <v>0</v>
      </c>
      <c r="U496" s="5">
        <f>+'MBI DIRECTORIO'!U496</f>
        <v>0</v>
      </c>
      <c r="V496" s="5">
        <f>+'MBI DIRECTORIO'!V496</f>
        <v>0</v>
      </c>
      <c r="W496" s="5">
        <f>+'MBI DIRECTORIO'!W496</f>
        <v>0</v>
      </c>
      <c r="X496" s="5">
        <f>+'MBI DIRECTORIO'!X496</f>
        <v>0</v>
      </c>
      <c r="Y496" s="5">
        <f>+'MBI DIRECTORIO'!Y496</f>
        <v>79.641924734100513</v>
      </c>
      <c r="Z496" s="5">
        <f>+'MBI DIRECTORIO'!Z496</f>
        <v>3.8044099656533352</v>
      </c>
      <c r="AA496" s="5">
        <f>+'MBI DIRECTORIO'!AA496</f>
        <v>0</v>
      </c>
      <c r="AB496" s="5" t="str">
        <f>+'MBI DIRECTORIO'!AG496</f>
        <v>Sergio Valente Inc</v>
      </c>
      <c r="AD496" t="str">
        <f t="shared" si="9"/>
        <v>INSERT INTO TABLA_PRESUPUESTO_COMERCIAL VALUES ('VSR','80136-C','14005031-19',2022,'Abril',7.5,'USD',300,186.397605,0,45,6.772358,3.530652,37.950923,30.411074,2.911773,1.033094,0,0,0,0,0,0,0,79.641925,3.80441,0);</v>
      </c>
    </row>
    <row r="497" spans="1:30" x14ac:dyDescent="0.2">
      <c r="A497" t="str">
        <f>+'MBI DIRECTORIO'!A497</f>
        <v>VSR</v>
      </c>
      <c r="B497" t="str">
        <f>+'MBI DIRECTORIO'!B497</f>
        <v>80136-C</v>
      </c>
      <c r="C497" t="str">
        <f>+'MBI DIRECTORIO'!C497</f>
        <v>14004902-18</v>
      </c>
      <c r="D497">
        <f>+'MBI DIRECTORIO'!D497</f>
        <v>2022</v>
      </c>
      <c r="E497" t="str">
        <f>+'MBI DIRECTORIO'!E497</f>
        <v>Abril</v>
      </c>
      <c r="F497" s="5">
        <f>+'MBI DIRECTORIO'!F497</f>
        <v>60</v>
      </c>
      <c r="G497" t="str">
        <f>+'MBI DIRECTORIO'!G497</f>
        <v>USD</v>
      </c>
      <c r="H497" s="5">
        <f>+'MBI DIRECTORIO'!H497</f>
        <v>1800</v>
      </c>
      <c r="I497" s="5">
        <f>+'MBI DIRECTORIO'!I497</f>
        <v>906.66862165671319</v>
      </c>
      <c r="J497" s="5">
        <f>+'MBI DIRECTORIO'!J497</f>
        <v>0</v>
      </c>
      <c r="K497" s="5">
        <f>+'MBI DIRECTORIO'!K497</f>
        <v>270</v>
      </c>
      <c r="L497" s="5">
        <f>+'MBI DIRECTORIO'!L497</f>
        <v>54.178863471757587</v>
      </c>
      <c r="M497" s="5">
        <f>+'MBI DIRECTORIO'!M497</f>
        <v>28.245212598425191</v>
      </c>
      <c r="N497" s="5">
        <f>+'MBI DIRECTORIO'!N497</f>
        <v>303.60738255033556</v>
      </c>
      <c r="O497" s="5">
        <f>+'MBI DIRECTORIO'!O497</f>
        <v>243.28859060402684</v>
      </c>
      <c r="P497" s="5">
        <f>+'MBI DIRECTORIO'!P497</f>
        <v>23.294183445190161</v>
      </c>
      <c r="Q497" s="5">
        <f>+'MBI DIRECTORIO'!Q497</f>
        <v>6.1985617121998144</v>
      </c>
      <c r="R497" s="5">
        <f>+'MBI DIRECTORIO'!R497</f>
        <v>0</v>
      </c>
      <c r="S497" s="5">
        <f>+'MBI DIRECTORIO'!S497</f>
        <v>0</v>
      </c>
      <c r="T497" s="5">
        <f>+'MBI DIRECTORIO'!T497</f>
        <v>0</v>
      </c>
      <c r="U497" s="5">
        <f>+'MBI DIRECTORIO'!U497</f>
        <v>0</v>
      </c>
      <c r="V497" s="5">
        <f>+'MBI DIRECTORIO'!V497</f>
        <v>0</v>
      </c>
      <c r="W497" s="5">
        <f>+'MBI DIRECTORIO'!W497</f>
        <v>0</v>
      </c>
      <c r="X497" s="5">
        <f>+'MBI DIRECTORIO'!X497</f>
        <v>0</v>
      </c>
      <c r="Y497" s="5">
        <f>+'MBI DIRECTORIO'!Y497</f>
        <v>635.06921063540415</v>
      </c>
      <c r="Z497" s="5">
        <f>+'MBI DIRECTORIO'!Z497</f>
        <v>30.435279725226682</v>
      </c>
      <c r="AA497" s="5">
        <f>+'MBI DIRECTORIO'!AA497</f>
        <v>0</v>
      </c>
      <c r="AB497" s="5" t="str">
        <f>+'MBI DIRECTORIO'!AG497</f>
        <v>Sergio Valente Inc</v>
      </c>
      <c r="AD497" t="str">
        <f t="shared" si="9"/>
        <v>INSERT INTO TABLA_PRESUPUESTO_COMERCIAL VALUES ('VSR','80136-C','14004902-18',2022,'Abril',60,'USD',1800,906.668622,0,270,54.178863,28.245213,303.607383,243.288591,23.294183,6.198562,0,0,0,0,0,0,0,635.069211,30.43528,0);</v>
      </c>
    </row>
    <row r="498" spans="1:30" x14ac:dyDescent="0.2">
      <c r="A498" t="str">
        <f>+'MBI DIRECTORIO'!A498</f>
        <v>VSR</v>
      </c>
      <c r="B498" t="str">
        <f>+'MBI DIRECTORIO'!B498</f>
        <v>80136-C</v>
      </c>
      <c r="C498" t="str">
        <f>+'MBI DIRECTORIO'!C498</f>
        <v>14004904-18</v>
      </c>
      <c r="D498">
        <f>+'MBI DIRECTORIO'!D498</f>
        <v>2022</v>
      </c>
      <c r="E498" t="str">
        <f>+'MBI DIRECTORIO'!E498</f>
        <v>Abril</v>
      </c>
      <c r="F498" s="5">
        <f>+'MBI DIRECTORIO'!F498</f>
        <v>60</v>
      </c>
      <c r="G498" t="str">
        <f>+'MBI DIRECTORIO'!G498</f>
        <v>USD</v>
      </c>
      <c r="H498" s="5">
        <f>+'MBI DIRECTORIO'!H498</f>
        <v>1800</v>
      </c>
      <c r="I498" s="5">
        <f>+'MBI DIRECTORIO'!I498</f>
        <v>959.41273994141341</v>
      </c>
      <c r="J498" s="5">
        <f>+'MBI DIRECTORIO'!J498</f>
        <v>0</v>
      </c>
      <c r="K498" s="5">
        <f>+'MBI DIRECTORIO'!K498</f>
        <v>270</v>
      </c>
      <c r="L498" s="5">
        <f>+'MBI DIRECTORIO'!L498</f>
        <v>54.178863471757587</v>
      </c>
      <c r="M498" s="5">
        <f>+'MBI DIRECTORIO'!M498</f>
        <v>28.245212598425191</v>
      </c>
      <c r="N498" s="5">
        <f>+'MBI DIRECTORIO'!N498</f>
        <v>303.60738255033556</v>
      </c>
      <c r="O498" s="5">
        <f>+'MBI DIRECTORIO'!O498</f>
        <v>243.28859060402684</v>
      </c>
      <c r="P498" s="5">
        <f>+'MBI DIRECTORIO'!P498</f>
        <v>23.294183445190161</v>
      </c>
      <c r="Q498" s="5">
        <f>+'MBI DIRECTORIO'!Q498</f>
        <v>6.1985617121998144</v>
      </c>
      <c r="R498" s="5">
        <f>+'MBI DIRECTORIO'!R498</f>
        <v>0</v>
      </c>
      <c r="S498" s="5">
        <f>+'MBI DIRECTORIO'!S498</f>
        <v>0</v>
      </c>
      <c r="T498" s="5">
        <f>+'MBI DIRECTORIO'!T498</f>
        <v>0</v>
      </c>
      <c r="U498" s="5">
        <f>+'MBI DIRECTORIO'!U498</f>
        <v>0</v>
      </c>
      <c r="V498" s="5">
        <f>+'MBI DIRECTORIO'!V498</f>
        <v>0</v>
      </c>
      <c r="W498" s="5">
        <f>+'MBI DIRECTORIO'!W498</f>
        <v>0</v>
      </c>
      <c r="X498" s="5">
        <f>+'MBI DIRECTORIO'!X498</f>
        <v>0</v>
      </c>
      <c r="Y498" s="5">
        <f>+'MBI DIRECTORIO'!Y498</f>
        <v>635.06921063540415</v>
      </c>
      <c r="Z498" s="5">
        <f>+'MBI DIRECTORIO'!Z498</f>
        <v>30.435279725226682</v>
      </c>
      <c r="AA498" s="5">
        <f>+'MBI DIRECTORIO'!AA498</f>
        <v>0</v>
      </c>
      <c r="AB498" s="5" t="str">
        <f>+'MBI DIRECTORIO'!AG498</f>
        <v>Sergio Valente Inc</v>
      </c>
      <c r="AD498" t="str">
        <f t="shared" si="9"/>
        <v>INSERT INTO TABLA_PRESUPUESTO_COMERCIAL VALUES ('VSR','80136-C','14004904-18',2022,'Abril',60,'USD',1800,959.41274,0,270,54.178863,28.245213,303.607383,243.288591,23.294183,6.198562,0,0,0,0,0,0,0,635.069211,30.43528,0);</v>
      </c>
    </row>
    <row r="499" spans="1:30" x14ac:dyDescent="0.2">
      <c r="A499" t="str">
        <f>+'MBI DIRECTORIO'!A499</f>
        <v>VIA</v>
      </c>
      <c r="B499" t="str">
        <f>+'MBI DIRECTORIO'!B499</f>
        <v>80046-C</v>
      </c>
      <c r="C499" t="str">
        <f>+'MBI DIRECTORIO'!C499</f>
        <v>14003963-19</v>
      </c>
      <c r="D499">
        <f>+'MBI DIRECTORIO'!D499</f>
        <v>2022</v>
      </c>
      <c r="E499" t="str">
        <f>+'MBI DIRECTORIO'!E499</f>
        <v>Abril</v>
      </c>
      <c r="F499" s="5">
        <f>+'MBI DIRECTORIO'!F499</f>
        <v>9</v>
      </c>
      <c r="G499" t="str">
        <f>+'MBI DIRECTORIO'!G499</f>
        <v>CAD</v>
      </c>
      <c r="H499" s="5">
        <f>+'MBI DIRECTORIO'!H499</f>
        <v>331.2</v>
      </c>
      <c r="I499" s="5">
        <f>+'MBI DIRECTORIO'!I499</f>
        <v>211.67645462980005</v>
      </c>
      <c r="J499" s="5">
        <f>+'MBI DIRECTORIO'!J499</f>
        <v>4.3200000000000012</v>
      </c>
      <c r="K499" s="5">
        <f>+'MBI DIRECTORIO'!K499</f>
        <v>24.480000000000011</v>
      </c>
      <c r="L499" s="5">
        <f>+'MBI DIRECTORIO'!L499</f>
        <v>8.1268295207636392</v>
      </c>
      <c r="M499" s="5">
        <f>+'MBI DIRECTORIO'!M499</f>
        <v>0</v>
      </c>
      <c r="N499" s="5">
        <f>+'MBI DIRECTORIO'!N499</f>
        <v>14.9375</v>
      </c>
      <c r="O499" s="5">
        <f>+'MBI DIRECTORIO'!O499</f>
        <v>14.914772727272728</v>
      </c>
      <c r="P499" s="5">
        <f>+'MBI DIRECTORIO'!P499</f>
        <v>0.69602272727272729</v>
      </c>
      <c r="Q499" s="5">
        <f>+'MBI DIRECTORIO'!Q499</f>
        <v>1.1405353550447659</v>
      </c>
      <c r="R499" s="5">
        <f>+'MBI DIRECTORIO'!R499</f>
        <v>0</v>
      </c>
      <c r="S499" s="5">
        <f>+'MBI DIRECTORIO'!S499</f>
        <v>0</v>
      </c>
      <c r="T499" s="5">
        <f>+'MBI DIRECTORIO'!T499</f>
        <v>0</v>
      </c>
      <c r="U499" s="5">
        <f>+'MBI DIRECTORIO'!U499</f>
        <v>0</v>
      </c>
      <c r="V499" s="5">
        <f>+'MBI DIRECTORIO'!V499</f>
        <v>0</v>
      </c>
      <c r="W499" s="5">
        <f>+'MBI DIRECTORIO'!W499</f>
        <v>0</v>
      </c>
      <c r="X499" s="5">
        <f>+'MBI DIRECTORIO'!X499</f>
        <v>0</v>
      </c>
      <c r="Y499" s="5">
        <f>+'MBI DIRECTORIO'!Y499</f>
        <v>31.688830809590218</v>
      </c>
      <c r="Z499" s="5">
        <f>+'MBI DIRECTORIO'!Z499</f>
        <v>0</v>
      </c>
      <c r="AA499" s="5">
        <f>+'MBI DIRECTORIO'!AA499</f>
        <v>0</v>
      </c>
      <c r="AB499" s="5" t="str">
        <f>+'MBI DIRECTORIO'!AG499</f>
        <v>Liquor Control Board</v>
      </c>
      <c r="AD499" t="str">
        <f t="shared" si="9"/>
        <v>INSERT INTO TABLA_PRESUPUESTO_COMERCIAL VALUES ('VIA','80046-C','14003963-19',2022,'Abril',9,'CAD',331.2,211.676455,4.32,24.48,8.12683,0,14.9375,14.914773,0.696023,1.140535,0,0,0,0,0,0,0,31.688831,0,0);</v>
      </c>
    </row>
    <row r="500" spans="1:30" x14ac:dyDescent="0.2">
      <c r="A500" t="str">
        <f>+'MBI DIRECTORIO'!A500</f>
        <v>VIA</v>
      </c>
      <c r="B500" t="str">
        <f>+'MBI DIRECTORIO'!B500</f>
        <v>80128-C</v>
      </c>
      <c r="C500" t="str">
        <f>+'MBI DIRECTORIO'!C500</f>
        <v>14005133-20</v>
      </c>
      <c r="D500">
        <f>+'MBI DIRECTORIO'!D500</f>
        <v>2022</v>
      </c>
      <c r="E500" t="str">
        <f>+'MBI DIRECTORIO'!E500</f>
        <v>Abril</v>
      </c>
      <c r="F500" s="5">
        <f>+'MBI DIRECTORIO'!F500</f>
        <v>13.5</v>
      </c>
      <c r="G500" t="str">
        <f>+'MBI DIRECTORIO'!G500</f>
        <v>CAD</v>
      </c>
      <c r="H500" s="5">
        <f>+'MBI DIRECTORIO'!H500</f>
        <v>399.6</v>
      </c>
      <c r="I500" s="5">
        <f>+'MBI DIRECTORIO'!I500</f>
        <v>224.85220619654248</v>
      </c>
      <c r="J500" s="5">
        <f>+'MBI DIRECTORIO'!J500</f>
        <v>0</v>
      </c>
      <c r="K500" s="5">
        <f>+'MBI DIRECTORIO'!K500</f>
        <v>32.4</v>
      </c>
      <c r="L500" s="5">
        <f>+'MBI DIRECTORIO'!L500</f>
        <v>12.190244281145457</v>
      </c>
      <c r="M500" s="5">
        <f>+'MBI DIRECTORIO'!M500</f>
        <v>0</v>
      </c>
      <c r="N500" s="5">
        <f>+'MBI DIRECTORIO'!N500</f>
        <v>22.40625</v>
      </c>
      <c r="O500" s="5">
        <f>+'MBI DIRECTORIO'!O500</f>
        <v>22.37215909090909</v>
      </c>
      <c r="P500" s="5">
        <f>+'MBI DIRECTORIO'!P500</f>
        <v>1.0440340909090908</v>
      </c>
      <c r="Q500" s="5">
        <f>+'MBI DIRECTORIO'!Q500</f>
        <v>1.376080700108359</v>
      </c>
      <c r="R500" s="5">
        <f>+'MBI DIRECTORIO'!R500</f>
        <v>0</v>
      </c>
      <c r="S500" s="5">
        <f>+'MBI DIRECTORIO'!S500</f>
        <v>0</v>
      </c>
      <c r="T500" s="5">
        <f>+'MBI DIRECTORIO'!T500</f>
        <v>0</v>
      </c>
      <c r="U500" s="5">
        <f>+'MBI DIRECTORIO'!U500</f>
        <v>0</v>
      </c>
      <c r="V500" s="5">
        <f>+'MBI DIRECTORIO'!V500</f>
        <v>0</v>
      </c>
      <c r="W500" s="5">
        <f>+'MBI DIRECTORIO'!W500</f>
        <v>0</v>
      </c>
      <c r="X500" s="5">
        <f>+'MBI DIRECTORIO'!X500</f>
        <v>0</v>
      </c>
      <c r="Y500" s="5">
        <f>+'MBI DIRECTORIO'!Y500</f>
        <v>47.198523881926548</v>
      </c>
      <c r="Z500" s="5">
        <f>+'MBI DIRECTORIO'!Z500</f>
        <v>0</v>
      </c>
      <c r="AA500" s="5">
        <f>+'MBI DIRECTORIO'!AA500</f>
        <v>0</v>
      </c>
      <c r="AB500" s="5" t="str">
        <f>+'MBI DIRECTORIO'!AG500</f>
        <v>BRITISH COLUMBIA LIQUOR DIST. BRANCH C/O THE DELF GROUP</v>
      </c>
      <c r="AD500" t="str">
        <f t="shared" si="9"/>
        <v>INSERT INTO TABLA_PRESUPUESTO_COMERCIAL VALUES ('VIA','80128-C','14005133-20',2022,'Abril',13.5,'CAD',399.6,224.852206,0,32.4,12.190244,0,22.40625,22.372159,1.044034,1.376081,0,0,0,0,0,0,0,47.198524,0,0);</v>
      </c>
    </row>
    <row r="501" spans="1:30" x14ac:dyDescent="0.2">
      <c r="A501" t="str">
        <f>+'MBI DIRECTORIO'!A501</f>
        <v>VIA</v>
      </c>
      <c r="B501" t="str">
        <f>+'MBI DIRECTORIO'!B501</f>
        <v>80128-C</v>
      </c>
      <c r="C501" t="str">
        <f>+'MBI DIRECTORIO'!C501</f>
        <v>14005134-20</v>
      </c>
      <c r="D501">
        <f>+'MBI DIRECTORIO'!D501</f>
        <v>2022</v>
      </c>
      <c r="E501" t="str">
        <f>+'MBI DIRECTORIO'!E501</f>
        <v>Abril</v>
      </c>
      <c r="F501" s="5">
        <f>+'MBI DIRECTORIO'!F501</f>
        <v>11.1</v>
      </c>
      <c r="G501" t="str">
        <f>+'MBI DIRECTORIO'!G501</f>
        <v>CAD</v>
      </c>
      <c r="H501" s="5">
        <f>+'MBI DIRECTORIO'!H501</f>
        <v>328.56</v>
      </c>
      <c r="I501" s="5">
        <f>+'MBI DIRECTORIO'!I501</f>
        <v>184.93883551409471</v>
      </c>
      <c r="J501" s="5">
        <f>+'MBI DIRECTORIO'!J501</f>
        <v>0</v>
      </c>
      <c r="K501" s="5">
        <f>+'MBI DIRECTORIO'!K501</f>
        <v>26.639999999999997</v>
      </c>
      <c r="L501" s="5">
        <f>+'MBI DIRECTORIO'!L501</f>
        <v>10.023089742275154</v>
      </c>
      <c r="M501" s="5">
        <f>+'MBI DIRECTORIO'!M501</f>
        <v>0</v>
      </c>
      <c r="N501" s="5">
        <f>+'MBI DIRECTORIO'!N501</f>
        <v>18.422916666666666</v>
      </c>
      <c r="O501" s="5">
        <f>+'MBI DIRECTORIO'!O501</f>
        <v>18.394886363636363</v>
      </c>
      <c r="P501" s="5">
        <f>+'MBI DIRECTORIO'!P501</f>
        <v>0.85842803030303017</v>
      </c>
      <c r="Q501" s="5">
        <f>+'MBI DIRECTORIO'!Q501</f>
        <v>1.1314441312002061</v>
      </c>
      <c r="R501" s="5">
        <f>+'MBI DIRECTORIO'!R501</f>
        <v>0</v>
      </c>
      <c r="S501" s="5">
        <f>+'MBI DIRECTORIO'!S501</f>
        <v>0</v>
      </c>
      <c r="T501" s="5">
        <f>+'MBI DIRECTORIO'!T501</f>
        <v>0</v>
      </c>
      <c r="U501" s="5">
        <f>+'MBI DIRECTORIO'!U501</f>
        <v>0</v>
      </c>
      <c r="V501" s="5">
        <f>+'MBI DIRECTORIO'!V501</f>
        <v>0</v>
      </c>
      <c r="W501" s="5">
        <f>+'MBI DIRECTORIO'!W501</f>
        <v>0</v>
      </c>
      <c r="X501" s="5">
        <f>+'MBI DIRECTORIO'!X501</f>
        <v>0</v>
      </c>
      <c r="Y501" s="5">
        <f>+'MBI DIRECTORIO'!Y501</f>
        <v>38.807675191806261</v>
      </c>
      <c r="Z501" s="5">
        <f>+'MBI DIRECTORIO'!Z501</f>
        <v>0</v>
      </c>
      <c r="AA501" s="5">
        <f>+'MBI DIRECTORIO'!AA501</f>
        <v>0</v>
      </c>
      <c r="AB501" s="5" t="str">
        <f>+'MBI DIRECTORIO'!AG501</f>
        <v>BRITISH COLUMBIA LIQUOR DIST. BRANCH C/O THE DELF GROUP</v>
      </c>
      <c r="AD501" t="str">
        <f t="shared" si="9"/>
        <v>INSERT INTO TABLA_PRESUPUESTO_COMERCIAL VALUES ('VIA','80128-C','14005134-20',2022,'Abril',11.1,'CAD',328.56,184.938836,0,26.64,10.02309,0,18.422917,18.394886,0.858428,1.131444,0,0,0,0,0,0,0,38.807675,0,0);</v>
      </c>
    </row>
    <row r="502" spans="1:30" x14ac:dyDescent="0.2">
      <c r="A502" t="str">
        <f>+'MBI DIRECTORIO'!A502</f>
        <v>VIA</v>
      </c>
      <c r="B502" t="str">
        <f>+'MBI DIRECTORIO'!B502</f>
        <v>80128-C</v>
      </c>
      <c r="C502" t="str">
        <f>+'MBI DIRECTORIO'!C502</f>
        <v>14003945-14</v>
      </c>
      <c r="D502">
        <f>+'MBI DIRECTORIO'!D502</f>
        <v>2022</v>
      </c>
      <c r="E502" t="str">
        <f>+'MBI DIRECTORIO'!E502</f>
        <v>Abril</v>
      </c>
      <c r="F502" s="5">
        <f>+'MBI DIRECTORIO'!F502</f>
        <v>30</v>
      </c>
      <c r="G502" t="str">
        <f>+'MBI DIRECTORIO'!G502</f>
        <v>CAD</v>
      </c>
      <c r="H502" s="5">
        <f>+'MBI DIRECTORIO'!H502</f>
        <v>816</v>
      </c>
      <c r="I502" s="5">
        <f>+'MBI DIRECTORIO'!I502</f>
        <v>472.14379044420764</v>
      </c>
      <c r="J502" s="5">
        <f>+'MBI DIRECTORIO'!J502</f>
        <v>0</v>
      </c>
      <c r="K502" s="5">
        <f>+'MBI DIRECTORIO'!K502</f>
        <v>0</v>
      </c>
      <c r="L502" s="5">
        <f>+'MBI DIRECTORIO'!L502</f>
        <v>27.089431735878794</v>
      </c>
      <c r="M502" s="5">
        <f>+'MBI DIRECTORIO'!M502</f>
        <v>0</v>
      </c>
      <c r="N502" s="5">
        <f>+'MBI DIRECTORIO'!N502</f>
        <v>49.791666666666671</v>
      </c>
      <c r="O502" s="5">
        <f>+'MBI DIRECTORIO'!O502</f>
        <v>49.715909090909086</v>
      </c>
      <c r="P502" s="5">
        <f>+'MBI DIRECTORIO'!P502</f>
        <v>2.3200757575757578</v>
      </c>
      <c r="Q502" s="5">
        <f>+'MBI DIRECTORIO'!Q502</f>
        <v>2.8100146428639161</v>
      </c>
      <c r="R502" s="5">
        <f>+'MBI DIRECTORIO'!R502</f>
        <v>0</v>
      </c>
      <c r="S502" s="5">
        <f>+'MBI DIRECTORIO'!S502</f>
        <v>0</v>
      </c>
      <c r="T502" s="5">
        <f>+'MBI DIRECTORIO'!T502</f>
        <v>0</v>
      </c>
      <c r="U502" s="5">
        <f>+'MBI DIRECTORIO'!U502</f>
        <v>0</v>
      </c>
      <c r="V502" s="5">
        <f>+'MBI DIRECTORIO'!V502</f>
        <v>0</v>
      </c>
      <c r="W502" s="5">
        <f>+'MBI DIRECTORIO'!W502</f>
        <v>0</v>
      </c>
      <c r="X502" s="5">
        <f>+'MBI DIRECTORIO'!X502</f>
        <v>0</v>
      </c>
      <c r="Y502" s="5">
        <f>+'MBI DIRECTORIO'!Y502</f>
        <v>104.63766615801542</v>
      </c>
      <c r="Z502" s="5">
        <f>+'MBI DIRECTORIO'!Z502</f>
        <v>0</v>
      </c>
      <c r="AA502" s="5">
        <f>+'MBI DIRECTORIO'!AA502</f>
        <v>0</v>
      </c>
      <c r="AB502" s="5" t="str">
        <f>+'MBI DIRECTORIO'!AG502</f>
        <v>BRITISH COLUMBIA LIQUOR DIST. BRANCH C/O THE DELF GROUP</v>
      </c>
      <c r="AD502" t="str">
        <f t="shared" si="9"/>
        <v>INSERT INTO TABLA_PRESUPUESTO_COMERCIAL VALUES ('VIA','80128-C','14003945-14',2022,'Abril',30,'CAD',816,472.14379,0,0,27.089432,0,49.791667,49.715909,2.320076,2.810015,0,0,0,0,0,0,0,104.637666,0,0);</v>
      </c>
    </row>
    <row r="503" spans="1:30" x14ac:dyDescent="0.2">
      <c r="A503" t="str">
        <f>+'MBI DIRECTORIO'!A503</f>
        <v>VSR</v>
      </c>
      <c r="B503" t="str">
        <f>+'MBI DIRECTORIO'!B503</f>
        <v>80209-C</v>
      </c>
      <c r="C503" t="str">
        <f>+'MBI DIRECTORIO'!C503</f>
        <v>14004814-20</v>
      </c>
      <c r="D503">
        <f>+'MBI DIRECTORIO'!D503</f>
        <v>2022</v>
      </c>
      <c r="E503" t="str">
        <f>+'MBI DIRECTORIO'!E503</f>
        <v>Abril</v>
      </c>
      <c r="F503" s="5">
        <f>+'MBI DIRECTORIO'!F503</f>
        <v>84</v>
      </c>
      <c r="G503" t="str">
        <f>+'MBI DIRECTORIO'!G503</f>
        <v>USD</v>
      </c>
      <c r="H503" s="5">
        <f>+'MBI DIRECTORIO'!H503</f>
        <v>3192</v>
      </c>
      <c r="I503" s="5">
        <f>+'MBI DIRECTORIO'!I503</f>
        <v>1502.1248254130876</v>
      </c>
      <c r="J503" s="5">
        <f>+'MBI DIRECTORIO'!J503</f>
        <v>340.2</v>
      </c>
      <c r="K503" s="5">
        <f>+'MBI DIRECTORIO'!K503</f>
        <v>415.8</v>
      </c>
      <c r="L503" s="5">
        <f>+'MBI DIRECTORIO'!L503</f>
        <v>75.850408860460632</v>
      </c>
      <c r="M503" s="5">
        <f>+'MBI DIRECTORIO'!M503</f>
        <v>0</v>
      </c>
      <c r="N503" s="5">
        <f>+'MBI DIRECTORIO'!N503</f>
        <v>31.435185185185183</v>
      </c>
      <c r="O503" s="5">
        <f>+'MBI DIRECTORIO'!O503</f>
        <v>46.990740740740748</v>
      </c>
      <c r="P503" s="5">
        <f>+'MBI DIRECTORIO'!P503</f>
        <v>1.3233024691358026</v>
      </c>
      <c r="Q503" s="5">
        <f>+'MBI DIRECTORIO'!Q503</f>
        <v>10.992116102967671</v>
      </c>
      <c r="R503" s="5">
        <f>+'MBI DIRECTORIO'!R503</f>
        <v>0</v>
      </c>
      <c r="S503" s="5">
        <f>+'MBI DIRECTORIO'!S503</f>
        <v>0</v>
      </c>
      <c r="T503" s="5">
        <f>+'MBI DIRECTORIO'!T503</f>
        <v>0</v>
      </c>
      <c r="U503" s="5">
        <f>+'MBI DIRECTORIO'!U503</f>
        <v>0</v>
      </c>
      <c r="V503" s="5">
        <f>+'MBI DIRECTORIO'!V503</f>
        <v>0</v>
      </c>
      <c r="W503" s="5">
        <f>+'MBI DIRECTORIO'!W503</f>
        <v>0</v>
      </c>
      <c r="X503" s="5">
        <f>+'MBI DIRECTORIO'!X503</f>
        <v>0</v>
      </c>
      <c r="Y503" s="5">
        <f>+'MBI DIRECTORIO'!Y503</f>
        <v>90.741344498029392</v>
      </c>
      <c r="Z503" s="5">
        <f>+'MBI DIRECTORIO'!Z503</f>
        <v>0</v>
      </c>
      <c r="AA503" s="5">
        <f>+'MBI DIRECTORIO'!AA503</f>
        <v>0</v>
      </c>
      <c r="AB503" s="5" t="str">
        <f>+'MBI DIRECTORIO'!AG503</f>
        <v>Total Beverage Solution</v>
      </c>
      <c r="AD503" t="str">
        <f t="shared" si="9"/>
        <v>INSERT INTO TABLA_PRESUPUESTO_COMERCIAL VALUES ('VSR','80209-C','14004814-20',2022,'Abril',84,'USD',3192,1502.124825,340.2,415.8,75.850409,0,31.435185,46.990741,1.323302,10.992116,0,0,0,0,0,0,0,90.741344,0,0);</v>
      </c>
    </row>
    <row r="504" spans="1:30" x14ac:dyDescent="0.2">
      <c r="A504" t="str">
        <f>+'MBI DIRECTORIO'!A504</f>
        <v>VSR</v>
      </c>
      <c r="B504" t="str">
        <f>+'MBI DIRECTORIO'!B504</f>
        <v>80209-C</v>
      </c>
      <c r="C504" t="str">
        <f>+'MBI DIRECTORIO'!C504</f>
        <v>14004947-19</v>
      </c>
      <c r="D504">
        <f>+'MBI DIRECTORIO'!D504</f>
        <v>2022</v>
      </c>
      <c r="E504" t="str">
        <f>+'MBI DIRECTORIO'!E504</f>
        <v>Abril</v>
      </c>
      <c r="F504" s="5">
        <f>+'MBI DIRECTORIO'!F504</f>
        <v>63</v>
      </c>
      <c r="G504" t="str">
        <f>+'MBI DIRECTORIO'!G504</f>
        <v>USD</v>
      </c>
      <c r="H504" s="5">
        <f>+'MBI DIRECTORIO'!H504</f>
        <v>2394</v>
      </c>
      <c r="I504" s="5">
        <f>+'MBI DIRECTORIO'!I504</f>
        <v>1190.1873104857159</v>
      </c>
      <c r="J504" s="5">
        <f>+'MBI DIRECTORIO'!J504</f>
        <v>226.8</v>
      </c>
      <c r="K504" s="5">
        <f>+'MBI DIRECTORIO'!K504</f>
        <v>277.20000000000005</v>
      </c>
      <c r="L504" s="5">
        <f>+'MBI DIRECTORIO'!L504</f>
        <v>56.887806645345471</v>
      </c>
      <c r="M504" s="5">
        <f>+'MBI DIRECTORIO'!M504</f>
        <v>0</v>
      </c>
      <c r="N504" s="5">
        <f>+'MBI DIRECTORIO'!N504</f>
        <v>23.576388888888889</v>
      </c>
      <c r="O504" s="5">
        <f>+'MBI DIRECTORIO'!O504</f>
        <v>35.243055555555557</v>
      </c>
      <c r="P504" s="5">
        <f>+'MBI DIRECTORIO'!P504</f>
        <v>0.99247685185185186</v>
      </c>
      <c r="Q504" s="5">
        <f>+'MBI DIRECTORIO'!Q504</f>
        <v>8.2440870772257533</v>
      </c>
      <c r="R504" s="5">
        <f>+'MBI DIRECTORIO'!R504</f>
        <v>0</v>
      </c>
      <c r="S504" s="5">
        <f>+'MBI DIRECTORIO'!S504</f>
        <v>0</v>
      </c>
      <c r="T504" s="5">
        <f>+'MBI DIRECTORIO'!T504</f>
        <v>0</v>
      </c>
      <c r="U504" s="5">
        <f>+'MBI DIRECTORIO'!U504</f>
        <v>0</v>
      </c>
      <c r="V504" s="5">
        <f>+'MBI DIRECTORIO'!V504</f>
        <v>0</v>
      </c>
      <c r="W504" s="5">
        <f>+'MBI DIRECTORIO'!W504</f>
        <v>0</v>
      </c>
      <c r="X504" s="5">
        <f>+'MBI DIRECTORIO'!X504</f>
        <v>0</v>
      </c>
      <c r="Y504" s="5">
        <f>+'MBI DIRECTORIO'!Y504</f>
        <v>68.056008373522047</v>
      </c>
      <c r="Z504" s="5">
        <f>+'MBI DIRECTORIO'!Z504</f>
        <v>0</v>
      </c>
      <c r="AA504" s="5">
        <f>+'MBI DIRECTORIO'!AA504</f>
        <v>0</v>
      </c>
      <c r="AB504" s="5" t="str">
        <f>+'MBI DIRECTORIO'!AG504</f>
        <v>Total Beverage Solution</v>
      </c>
      <c r="AD504" t="str">
        <f t="shared" si="9"/>
        <v>INSERT INTO TABLA_PRESUPUESTO_COMERCIAL VALUES ('VSR','80209-C','14004947-19',2022,'Abril',63,'USD',2394,1190.18731,226.8,277.2,56.887807,0,23.576389,35.243056,0.992477,8.244087,0,0,0,0,0,0,0,68.056008,0,0);</v>
      </c>
    </row>
    <row r="505" spans="1:30" x14ac:dyDescent="0.2">
      <c r="A505" t="str">
        <f>+'MBI DIRECTORIO'!A505</f>
        <v>VSR</v>
      </c>
      <c r="B505" t="str">
        <f>+'MBI DIRECTORIO'!B505</f>
        <v>80209-C</v>
      </c>
      <c r="C505" t="str">
        <f>+'MBI DIRECTORIO'!C505</f>
        <v>14004840-19</v>
      </c>
      <c r="D505">
        <f>+'MBI DIRECTORIO'!D505</f>
        <v>2022</v>
      </c>
      <c r="E505" t="str">
        <f>+'MBI DIRECTORIO'!E505</f>
        <v>Abril</v>
      </c>
      <c r="F505" s="5">
        <f>+'MBI DIRECTORIO'!F505</f>
        <v>120</v>
      </c>
      <c r="G505" t="str">
        <f>+'MBI DIRECTORIO'!G505</f>
        <v>USD</v>
      </c>
      <c r="H505" s="5">
        <f>+'MBI DIRECTORIO'!H505</f>
        <v>4560</v>
      </c>
      <c r="I505" s="5">
        <f>+'MBI DIRECTORIO'!I505</f>
        <v>1781.5364259489568</v>
      </c>
      <c r="J505" s="5">
        <f>+'MBI DIRECTORIO'!J505</f>
        <v>486</v>
      </c>
      <c r="K505" s="5">
        <f>+'MBI DIRECTORIO'!K505</f>
        <v>594</v>
      </c>
      <c r="L505" s="5">
        <f>+'MBI DIRECTORIO'!L505</f>
        <v>108.35772694351517</v>
      </c>
      <c r="M505" s="5">
        <f>+'MBI DIRECTORIO'!M505</f>
        <v>0</v>
      </c>
      <c r="N505" s="5">
        <f>+'MBI DIRECTORIO'!N505</f>
        <v>44.907407407407405</v>
      </c>
      <c r="O505" s="5">
        <f>+'MBI DIRECTORIO'!O505</f>
        <v>67.129629629629633</v>
      </c>
      <c r="P505" s="5">
        <f>+'MBI DIRECTORIO'!P505</f>
        <v>1.8904320987654324</v>
      </c>
      <c r="Q505" s="5">
        <f>+'MBI DIRECTORIO'!Q505</f>
        <v>15.703023004239531</v>
      </c>
      <c r="R505" s="5">
        <f>+'MBI DIRECTORIO'!R505</f>
        <v>0</v>
      </c>
      <c r="S505" s="5">
        <f>+'MBI DIRECTORIO'!S505</f>
        <v>0</v>
      </c>
      <c r="T505" s="5">
        <f>+'MBI DIRECTORIO'!T505</f>
        <v>0</v>
      </c>
      <c r="U505" s="5">
        <f>+'MBI DIRECTORIO'!U505</f>
        <v>0</v>
      </c>
      <c r="V505" s="5">
        <f>+'MBI DIRECTORIO'!V505</f>
        <v>0</v>
      </c>
      <c r="W505" s="5">
        <f>+'MBI DIRECTORIO'!W505</f>
        <v>0</v>
      </c>
      <c r="X505" s="5">
        <f>+'MBI DIRECTORIO'!X505</f>
        <v>0</v>
      </c>
      <c r="Y505" s="5">
        <f>+'MBI DIRECTORIO'!Y505</f>
        <v>129.63049214004201</v>
      </c>
      <c r="Z505" s="5">
        <f>+'MBI DIRECTORIO'!Z505</f>
        <v>0</v>
      </c>
      <c r="AA505" s="5">
        <f>+'MBI DIRECTORIO'!AA505</f>
        <v>0</v>
      </c>
      <c r="AB505" s="5" t="str">
        <f>+'MBI DIRECTORIO'!AG505</f>
        <v>Total Beverage Solution</v>
      </c>
      <c r="AD505" t="str">
        <f t="shared" si="9"/>
        <v>INSERT INTO TABLA_PRESUPUESTO_COMERCIAL VALUES ('VSR','80209-C','14004840-19',2022,'Abril',120,'USD',4560,1781.536426,486,594,108.357727,0,44.907407,67.12963,1.890432,15.703023,0,0,0,0,0,0,0,129.630492,0,0);</v>
      </c>
    </row>
    <row r="506" spans="1:30" x14ac:dyDescent="0.2">
      <c r="A506" t="str">
        <f>+'MBI DIRECTORIO'!A506</f>
        <v>VSR</v>
      </c>
      <c r="B506" t="str">
        <f>+'MBI DIRECTORIO'!B506</f>
        <v>80209-C</v>
      </c>
      <c r="C506" t="str">
        <f>+'MBI DIRECTORIO'!C506</f>
        <v>14004841-20</v>
      </c>
      <c r="D506">
        <f>+'MBI DIRECTORIO'!D506</f>
        <v>2022</v>
      </c>
      <c r="E506" t="str">
        <f>+'MBI DIRECTORIO'!E506</f>
        <v>Abril</v>
      </c>
      <c r="F506" s="5">
        <f>+'MBI DIRECTORIO'!F506</f>
        <v>63</v>
      </c>
      <c r="G506" t="str">
        <f>+'MBI DIRECTORIO'!G506</f>
        <v>USD</v>
      </c>
      <c r="H506" s="5">
        <f>+'MBI DIRECTORIO'!H506</f>
        <v>2394</v>
      </c>
      <c r="I506" s="5">
        <f>+'MBI DIRECTORIO'!I506</f>
        <v>1085.9082351151321</v>
      </c>
      <c r="J506" s="5">
        <f>+'MBI DIRECTORIO'!J506</f>
        <v>255.15</v>
      </c>
      <c r="K506" s="5">
        <f>+'MBI DIRECTORIO'!K506</f>
        <v>311.85000000000002</v>
      </c>
      <c r="L506" s="5">
        <f>+'MBI DIRECTORIO'!L506</f>
        <v>56.887806645345471</v>
      </c>
      <c r="M506" s="5">
        <f>+'MBI DIRECTORIO'!M506</f>
        <v>0</v>
      </c>
      <c r="N506" s="5">
        <f>+'MBI DIRECTORIO'!N506</f>
        <v>23.576388888888889</v>
      </c>
      <c r="O506" s="5">
        <f>+'MBI DIRECTORIO'!O506</f>
        <v>35.243055555555557</v>
      </c>
      <c r="P506" s="5">
        <f>+'MBI DIRECTORIO'!P506</f>
        <v>0.99247685185185186</v>
      </c>
      <c r="Q506" s="5">
        <f>+'MBI DIRECTORIO'!Q506</f>
        <v>8.2440870772257533</v>
      </c>
      <c r="R506" s="5">
        <f>+'MBI DIRECTORIO'!R506</f>
        <v>0</v>
      </c>
      <c r="S506" s="5">
        <f>+'MBI DIRECTORIO'!S506</f>
        <v>0</v>
      </c>
      <c r="T506" s="5">
        <f>+'MBI DIRECTORIO'!T506</f>
        <v>0</v>
      </c>
      <c r="U506" s="5">
        <f>+'MBI DIRECTORIO'!U506</f>
        <v>0</v>
      </c>
      <c r="V506" s="5">
        <f>+'MBI DIRECTORIO'!V506</f>
        <v>0</v>
      </c>
      <c r="W506" s="5">
        <f>+'MBI DIRECTORIO'!W506</f>
        <v>0</v>
      </c>
      <c r="X506" s="5">
        <f>+'MBI DIRECTORIO'!X506</f>
        <v>0</v>
      </c>
      <c r="Y506" s="5">
        <f>+'MBI DIRECTORIO'!Y506</f>
        <v>68.056008373522047</v>
      </c>
      <c r="Z506" s="5">
        <f>+'MBI DIRECTORIO'!Z506</f>
        <v>0</v>
      </c>
      <c r="AA506" s="5">
        <f>+'MBI DIRECTORIO'!AA506</f>
        <v>0</v>
      </c>
      <c r="AB506" s="5" t="str">
        <f>+'MBI DIRECTORIO'!AG506</f>
        <v>Total Beverage Solution</v>
      </c>
      <c r="AD506" t="str">
        <f t="shared" si="9"/>
        <v>INSERT INTO TABLA_PRESUPUESTO_COMERCIAL VALUES ('VSR','80209-C','14004841-20',2022,'Abril',63,'USD',2394,1085.908235,255.15,311.85,56.887807,0,23.576389,35.243056,0.992477,8.244087,0,0,0,0,0,0,0,68.056008,0,0);</v>
      </c>
    </row>
    <row r="507" spans="1:30" x14ac:dyDescent="0.2">
      <c r="A507" t="str">
        <f>+'MBI DIRECTORIO'!A507</f>
        <v>VSR</v>
      </c>
      <c r="B507" t="str">
        <f>+'MBI DIRECTORIO'!B507</f>
        <v>80209-C</v>
      </c>
      <c r="C507" t="str">
        <f>+'MBI DIRECTORIO'!C507</f>
        <v>14004813-20</v>
      </c>
      <c r="D507">
        <f>+'MBI DIRECTORIO'!D507</f>
        <v>2022</v>
      </c>
      <c r="E507" t="str">
        <f>+'MBI DIRECTORIO'!E507</f>
        <v>Abril</v>
      </c>
      <c r="F507" s="5">
        <f>+'MBI DIRECTORIO'!F507</f>
        <v>346.5</v>
      </c>
      <c r="G507" t="str">
        <f>+'MBI DIRECTORIO'!G507</f>
        <v>USD</v>
      </c>
      <c r="H507" s="5">
        <f>+'MBI DIRECTORIO'!H507</f>
        <v>13167</v>
      </c>
      <c r="I507" s="5">
        <f>+'MBI DIRECTORIO'!I507</f>
        <v>8093.7220621873021</v>
      </c>
      <c r="J507" s="5">
        <f>+'MBI DIRECTORIO'!J507</f>
        <v>1403.325</v>
      </c>
      <c r="K507" s="5">
        <f>+'MBI DIRECTORIO'!K507</f>
        <v>1715.1750000000002</v>
      </c>
      <c r="L507" s="5">
        <f>+'MBI DIRECTORIO'!L507</f>
        <v>312.88293654940009</v>
      </c>
      <c r="M507" s="5">
        <f>+'MBI DIRECTORIO'!M507</f>
        <v>0</v>
      </c>
      <c r="N507" s="5">
        <f>+'MBI DIRECTORIO'!N507</f>
        <v>129.67013888888889</v>
      </c>
      <c r="O507" s="5">
        <f>+'MBI DIRECTORIO'!O507</f>
        <v>193.83680555555554</v>
      </c>
      <c r="P507" s="5">
        <f>+'MBI DIRECTORIO'!P507</f>
        <v>5.4586226851851851</v>
      </c>
      <c r="Q507" s="5">
        <f>+'MBI DIRECTORIO'!Q507</f>
        <v>45.342478924741641</v>
      </c>
      <c r="R507" s="5">
        <f>+'MBI DIRECTORIO'!R507</f>
        <v>0</v>
      </c>
      <c r="S507" s="5">
        <f>+'MBI DIRECTORIO'!S507</f>
        <v>0</v>
      </c>
      <c r="T507" s="5">
        <f>+'MBI DIRECTORIO'!T507</f>
        <v>0</v>
      </c>
      <c r="U507" s="5">
        <f>+'MBI DIRECTORIO'!U507</f>
        <v>0</v>
      </c>
      <c r="V507" s="5">
        <f>+'MBI DIRECTORIO'!V507</f>
        <v>0</v>
      </c>
      <c r="W507" s="5">
        <f>+'MBI DIRECTORIO'!W507</f>
        <v>0</v>
      </c>
      <c r="X507" s="5">
        <f>+'MBI DIRECTORIO'!X507</f>
        <v>0</v>
      </c>
      <c r="Y507" s="5">
        <f>+'MBI DIRECTORIO'!Y507</f>
        <v>374.30804605437129</v>
      </c>
      <c r="Z507" s="5">
        <f>+'MBI DIRECTORIO'!Z507</f>
        <v>0</v>
      </c>
      <c r="AA507" s="5">
        <f>+'MBI DIRECTORIO'!AA507</f>
        <v>0</v>
      </c>
      <c r="AB507" s="5" t="str">
        <f>+'MBI DIRECTORIO'!AG507</f>
        <v>Total Beverage Solution</v>
      </c>
      <c r="AD507" t="str">
        <f t="shared" si="9"/>
        <v>INSERT INTO TABLA_PRESUPUESTO_COMERCIAL VALUES ('VSR','80209-C','14004813-20',2022,'Abril',346.5,'USD',13167,8093.722062,1403.325,1715.175,312.882937,0,129.670139,193.836806,5.458623,45.342479,0,0,0,0,0,0,0,374.308046,0,0);</v>
      </c>
    </row>
    <row r="508" spans="1:30" x14ac:dyDescent="0.2">
      <c r="A508" t="str">
        <f>+'MBI DIRECTORIO'!A508</f>
        <v>VSR</v>
      </c>
      <c r="B508" t="str">
        <f>+'MBI DIRECTORIO'!B508</f>
        <v>80209-C</v>
      </c>
      <c r="C508" t="str">
        <f>+'MBI DIRECTORIO'!C508</f>
        <v>14004815-20</v>
      </c>
      <c r="D508">
        <f>+'MBI DIRECTORIO'!D508</f>
        <v>2022</v>
      </c>
      <c r="E508" t="str">
        <f>+'MBI DIRECTORIO'!E508</f>
        <v>Abril</v>
      </c>
      <c r="F508" s="5">
        <f>+'MBI DIRECTORIO'!F508</f>
        <v>21</v>
      </c>
      <c r="G508" t="str">
        <f>+'MBI DIRECTORIO'!G508</f>
        <v>USD</v>
      </c>
      <c r="H508" s="5">
        <f>+'MBI DIRECTORIO'!H508</f>
        <v>798</v>
      </c>
      <c r="I508" s="5">
        <f>+'MBI DIRECTORIO'!I508</f>
        <v>307.28451219621542</v>
      </c>
      <c r="J508" s="5">
        <f>+'MBI DIRECTORIO'!J508</f>
        <v>85.05</v>
      </c>
      <c r="K508" s="5">
        <f>+'MBI DIRECTORIO'!K508</f>
        <v>103.95</v>
      </c>
      <c r="L508" s="5">
        <f>+'MBI DIRECTORIO'!L508</f>
        <v>18.962602215115158</v>
      </c>
      <c r="M508" s="5">
        <f>+'MBI DIRECTORIO'!M508</f>
        <v>0</v>
      </c>
      <c r="N508" s="5">
        <f>+'MBI DIRECTORIO'!N508</f>
        <v>7.8587962962962958</v>
      </c>
      <c r="O508" s="5">
        <f>+'MBI DIRECTORIO'!O508</f>
        <v>11.747685185185187</v>
      </c>
      <c r="P508" s="5">
        <f>+'MBI DIRECTORIO'!P508</f>
        <v>0.33082561728395066</v>
      </c>
      <c r="Q508" s="5">
        <f>+'MBI DIRECTORIO'!Q508</f>
        <v>2.7480290257419178</v>
      </c>
      <c r="R508" s="5">
        <f>+'MBI DIRECTORIO'!R508</f>
        <v>0</v>
      </c>
      <c r="S508" s="5">
        <f>+'MBI DIRECTORIO'!S508</f>
        <v>0</v>
      </c>
      <c r="T508" s="5">
        <f>+'MBI DIRECTORIO'!T508</f>
        <v>0</v>
      </c>
      <c r="U508" s="5">
        <f>+'MBI DIRECTORIO'!U508</f>
        <v>0</v>
      </c>
      <c r="V508" s="5">
        <f>+'MBI DIRECTORIO'!V508</f>
        <v>0</v>
      </c>
      <c r="W508" s="5">
        <f>+'MBI DIRECTORIO'!W508</f>
        <v>0</v>
      </c>
      <c r="X508" s="5">
        <f>+'MBI DIRECTORIO'!X508</f>
        <v>0</v>
      </c>
      <c r="Y508" s="5">
        <f>+'MBI DIRECTORIO'!Y508</f>
        <v>22.685336124507348</v>
      </c>
      <c r="Z508" s="5">
        <f>+'MBI DIRECTORIO'!Z508</f>
        <v>0</v>
      </c>
      <c r="AA508" s="5">
        <f>+'MBI DIRECTORIO'!AA508</f>
        <v>0</v>
      </c>
      <c r="AB508" s="5" t="str">
        <f>+'MBI DIRECTORIO'!AG508</f>
        <v>Total Beverage Solution</v>
      </c>
      <c r="AD508" t="str">
        <f t="shared" si="9"/>
        <v>INSERT INTO TABLA_PRESUPUESTO_COMERCIAL VALUES ('VSR','80209-C','14004815-20',2022,'Abril',21,'USD',798,307.284512,85.05,103.95,18.962602,0,7.858796,11.747685,0.330826,2.748029,0,0,0,0,0,0,0,22.685336,0,0);</v>
      </c>
    </row>
    <row r="509" spans="1:30" x14ac:dyDescent="0.2">
      <c r="A509" t="str">
        <f>+'MBI DIRECTORIO'!A509</f>
        <v>VSR</v>
      </c>
      <c r="B509" t="str">
        <f>+'MBI DIRECTORIO'!B509</f>
        <v>80209-C</v>
      </c>
      <c r="C509" t="str">
        <f>+'MBI DIRECTORIO'!C509</f>
        <v>14005101-20</v>
      </c>
      <c r="D509">
        <f>+'MBI DIRECTORIO'!D509</f>
        <v>2022</v>
      </c>
      <c r="E509" t="str">
        <f>+'MBI DIRECTORIO'!E509</f>
        <v>Abril</v>
      </c>
      <c r="F509" s="5">
        <f>+'MBI DIRECTORIO'!F509</f>
        <v>247.5</v>
      </c>
      <c r="G509" t="str">
        <f>+'MBI DIRECTORIO'!G509</f>
        <v>USD</v>
      </c>
      <c r="H509" s="5">
        <f>+'MBI DIRECTORIO'!H509</f>
        <v>11385</v>
      </c>
      <c r="I509" s="5">
        <f>+'MBI DIRECTORIO'!I509</f>
        <v>5398.8580184224556</v>
      </c>
      <c r="J509" s="5">
        <f>+'MBI DIRECTORIO'!J509</f>
        <v>1002.375</v>
      </c>
      <c r="K509" s="5">
        <f>+'MBI DIRECTORIO'!K509</f>
        <v>1225.125</v>
      </c>
      <c r="L509" s="5">
        <f>+'MBI DIRECTORIO'!L509</f>
        <v>223.48781182100007</v>
      </c>
      <c r="M509" s="5">
        <f>+'MBI DIRECTORIO'!M509</f>
        <v>0</v>
      </c>
      <c r="N509" s="5">
        <f>+'MBI DIRECTORIO'!N509</f>
        <v>92.621527777777771</v>
      </c>
      <c r="O509" s="5">
        <f>+'MBI DIRECTORIO'!O509</f>
        <v>138.45486111111111</v>
      </c>
      <c r="P509" s="5">
        <f>+'MBI DIRECTORIO'!P509</f>
        <v>3.8990162037037042</v>
      </c>
      <c r="Q509" s="5">
        <f>+'MBI DIRECTORIO'!Q509</f>
        <v>39.205902829663827</v>
      </c>
      <c r="R509" s="5">
        <f>+'MBI DIRECTORIO'!R509</f>
        <v>0</v>
      </c>
      <c r="S509" s="5">
        <f>+'MBI DIRECTORIO'!S509</f>
        <v>0</v>
      </c>
      <c r="T509" s="5">
        <f>+'MBI DIRECTORIO'!T509</f>
        <v>0</v>
      </c>
      <c r="U509" s="5">
        <f>+'MBI DIRECTORIO'!U509</f>
        <v>0</v>
      </c>
      <c r="V509" s="5">
        <f>+'MBI DIRECTORIO'!V509</f>
        <v>0</v>
      </c>
      <c r="W509" s="5">
        <f>+'MBI DIRECTORIO'!W509</f>
        <v>0</v>
      </c>
      <c r="X509" s="5">
        <f>+'MBI DIRECTORIO'!X509</f>
        <v>0</v>
      </c>
      <c r="Y509" s="5">
        <f>+'MBI DIRECTORIO'!Y509</f>
        <v>274.18130792225639</v>
      </c>
      <c r="Z509" s="5">
        <f>+'MBI DIRECTORIO'!Z509</f>
        <v>0</v>
      </c>
      <c r="AA509" s="5">
        <f>+'MBI DIRECTORIO'!AA509</f>
        <v>0</v>
      </c>
      <c r="AB509" s="5" t="str">
        <f>+'MBI DIRECTORIO'!AG509</f>
        <v>Total Beverage Solution</v>
      </c>
      <c r="AD509" t="str">
        <f t="shared" si="9"/>
        <v>INSERT INTO TABLA_PRESUPUESTO_COMERCIAL VALUES ('VSR','80209-C','14005101-20',2022,'Abril',247.5,'USD',11385,5398.858018,1002.375,1225.125,223.487812,0,92.621528,138.454861,3.899016,39.205903,0,0,0,0,0,0,0,274.181308,0,0);</v>
      </c>
    </row>
    <row r="510" spans="1:30" x14ac:dyDescent="0.2">
      <c r="A510" t="str">
        <f>+'MBI DIRECTORIO'!A510</f>
        <v>VSR</v>
      </c>
      <c r="B510" t="str">
        <f>+'MBI DIRECTORIO'!B510</f>
        <v>80209-C</v>
      </c>
      <c r="C510" t="str">
        <f>+'MBI DIRECTORIO'!C510</f>
        <v>14005049-20</v>
      </c>
      <c r="D510">
        <f>+'MBI DIRECTORIO'!D510</f>
        <v>2022</v>
      </c>
      <c r="E510" t="str">
        <f>+'MBI DIRECTORIO'!E510</f>
        <v>Abril</v>
      </c>
      <c r="F510" s="5">
        <f>+'MBI DIRECTORIO'!F510</f>
        <v>21</v>
      </c>
      <c r="G510" t="str">
        <f>+'MBI DIRECTORIO'!G510</f>
        <v>USD</v>
      </c>
      <c r="H510" s="5">
        <f>+'MBI DIRECTORIO'!H510</f>
        <v>882</v>
      </c>
      <c r="I510" s="5">
        <f>+'MBI DIRECTORIO'!I510</f>
        <v>320.38932392496213</v>
      </c>
      <c r="J510" s="5">
        <f>+'MBI DIRECTORIO'!J510</f>
        <v>75.600000000000009</v>
      </c>
      <c r="K510" s="5">
        <f>+'MBI DIRECTORIO'!K510</f>
        <v>92.4</v>
      </c>
      <c r="L510" s="5">
        <f>+'MBI DIRECTORIO'!L510</f>
        <v>18.962602215115158</v>
      </c>
      <c r="M510" s="5">
        <f>+'MBI DIRECTORIO'!M510</f>
        <v>0</v>
      </c>
      <c r="N510" s="5">
        <f>+'MBI DIRECTORIO'!N510</f>
        <v>7.8587962962962958</v>
      </c>
      <c r="O510" s="5">
        <f>+'MBI DIRECTORIO'!O510</f>
        <v>11.747685185185187</v>
      </c>
      <c r="P510" s="5">
        <f>+'MBI DIRECTORIO'!P510</f>
        <v>0.33082561728395066</v>
      </c>
      <c r="Q510" s="5">
        <f>+'MBI DIRECTORIO'!Q510</f>
        <v>3.0372952389779093</v>
      </c>
      <c r="R510" s="5">
        <f>+'MBI DIRECTORIO'!R510</f>
        <v>0</v>
      </c>
      <c r="S510" s="5">
        <f>+'MBI DIRECTORIO'!S510</f>
        <v>0</v>
      </c>
      <c r="T510" s="5">
        <f>+'MBI DIRECTORIO'!T510</f>
        <v>0</v>
      </c>
      <c r="U510" s="5">
        <f>+'MBI DIRECTORIO'!U510</f>
        <v>0</v>
      </c>
      <c r="V510" s="5">
        <f>+'MBI DIRECTORIO'!V510</f>
        <v>0</v>
      </c>
      <c r="W510" s="5">
        <f>+'MBI DIRECTORIO'!W510</f>
        <v>0</v>
      </c>
      <c r="X510" s="5">
        <f>+'MBI DIRECTORIO'!X510</f>
        <v>0</v>
      </c>
      <c r="Y510" s="5">
        <f>+'MBI DIRECTORIO'!Y510</f>
        <v>22.974602337743338</v>
      </c>
      <c r="Z510" s="5">
        <f>+'MBI DIRECTORIO'!Z510</f>
        <v>0</v>
      </c>
      <c r="AA510" s="5">
        <f>+'MBI DIRECTORIO'!AA510</f>
        <v>0</v>
      </c>
      <c r="AB510" s="5" t="str">
        <f>+'MBI DIRECTORIO'!AG510</f>
        <v>Total Beverage Solution</v>
      </c>
      <c r="AD510" t="str">
        <f t="shared" si="9"/>
        <v>INSERT INTO TABLA_PRESUPUESTO_COMERCIAL VALUES ('VSR','80209-C','14005049-20',2022,'Abril',21,'USD',882,320.389324,75.6,92.4,18.962602,0,7.858796,11.747685,0.330826,3.037295,0,0,0,0,0,0,0,22.974602,0,0);</v>
      </c>
    </row>
    <row r="511" spans="1:30" x14ac:dyDescent="0.2">
      <c r="A511" t="str">
        <f>+'MBI DIRECTORIO'!A511</f>
        <v>VSR</v>
      </c>
      <c r="B511" t="str">
        <f>+'MBI DIRECTORIO'!B511</f>
        <v>80209-C</v>
      </c>
      <c r="C511" t="str">
        <f>+'MBI DIRECTORIO'!C511</f>
        <v>14005135-20</v>
      </c>
      <c r="D511">
        <f>+'MBI DIRECTORIO'!D511</f>
        <v>2022</v>
      </c>
      <c r="E511" t="str">
        <f>+'MBI DIRECTORIO'!E511</f>
        <v>Abril</v>
      </c>
      <c r="F511" s="5">
        <f>+'MBI DIRECTORIO'!F511</f>
        <v>247.5</v>
      </c>
      <c r="G511" t="str">
        <f>+'MBI DIRECTORIO'!G511</f>
        <v>USD</v>
      </c>
      <c r="H511" s="5">
        <f>+'MBI DIRECTORIO'!H511</f>
        <v>10395</v>
      </c>
      <c r="I511" s="5">
        <f>+'MBI DIRECTORIO'!I511</f>
        <v>3536.0660161696815</v>
      </c>
      <c r="J511" s="5">
        <f>+'MBI DIRECTORIO'!J511</f>
        <v>1002.375</v>
      </c>
      <c r="K511" s="5">
        <f>+'MBI DIRECTORIO'!K511</f>
        <v>1225.125</v>
      </c>
      <c r="L511" s="5">
        <f>+'MBI DIRECTORIO'!L511</f>
        <v>223.48781182100007</v>
      </c>
      <c r="M511" s="5">
        <f>+'MBI DIRECTORIO'!M511</f>
        <v>0</v>
      </c>
      <c r="N511" s="5">
        <f>+'MBI DIRECTORIO'!N511</f>
        <v>92.621527777777771</v>
      </c>
      <c r="O511" s="5">
        <f>+'MBI DIRECTORIO'!O511</f>
        <v>138.45486111111111</v>
      </c>
      <c r="P511" s="5">
        <f>+'MBI DIRECTORIO'!P511</f>
        <v>3.8990162037037042</v>
      </c>
      <c r="Q511" s="5">
        <f>+'MBI DIRECTORIO'!Q511</f>
        <v>35.796693887953928</v>
      </c>
      <c r="R511" s="5">
        <f>+'MBI DIRECTORIO'!R511</f>
        <v>0</v>
      </c>
      <c r="S511" s="5">
        <f>+'MBI DIRECTORIO'!S511</f>
        <v>0</v>
      </c>
      <c r="T511" s="5">
        <f>+'MBI DIRECTORIO'!T511</f>
        <v>0</v>
      </c>
      <c r="U511" s="5">
        <f>+'MBI DIRECTORIO'!U511</f>
        <v>0</v>
      </c>
      <c r="V511" s="5">
        <f>+'MBI DIRECTORIO'!V511</f>
        <v>0</v>
      </c>
      <c r="W511" s="5">
        <f>+'MBI DIRECTORIO'!W511</f>
        <v>0</v>
      </c>
      <c r="X511" s="5">
        <f>+'MBI DIRECTORIO'!X511</f>
        <v>0</v>
      </c>
      <c r="Y511" s="5">
        <f>+'MBI DIRECTORIO'!Y511</f>
        <v>270.7720989805465</v>
      </c>
      <c r="Z511" s="5">
        <f>+'MBI DIRECTORIO'!Z511</f>
        <v>0</v>
      </c>
      <c r="AA511" s="5">
        <f>+'MBI DIRECTORIO'!AA511</f>
        <v>0</v>
      </c>
      <c r="AB511" s="5" t="str">
        <f>+'MBI DIRECTORIO'!AG511</f>
        <v>Total Beverage Solution</v>
      </c>
      <c r="AD511" t="str">
        <f t="shared" si="9"/>
        <v>INSERT INTO TABLA_PRESUPUESTO_COMERCIAL VALUES ('VSR','80209-C','14005135-20',2022,'Abril',247.5,'USD',10395,3536.066016,1002.375,1225.125,223.487812,0,92.621528,138.454861,3.899016,35.796694,0,0,0,0,0,0,0,270.772099,0,0);</v>
      </c>
    </row>
    <row r="512" spans="1:30" x14ac:dyDescent="0.2">
      <c r="A512" t="str">
        <f>+'MBI DIRECTORIO'!A512</f>
        <v>VSR</v>
      </c>
      <c r="B512" t="str">
        <f>+'MBI DIRECTORIO'!B512</f>
        <v>80209-C</v>
      </c>
      <c r="C512" t="str">
        <f>+'MBI DIRECTORIO'!C512</f>
        <v>14004011-15</v>
      </c>
      <c r="D512">
        <f>+'MBI DIRECTORIO'!D512</f>
        <v>2022</v>
      </c>
      <c r="E512" t="str">
        <f>+'MBI DIRECTORIO'!E512</f>
        <v>Abril</v>
      </c>
      <c r="F512" s="5">
        <f>+'MBI DIRECTORIO'!F512</f>
        <v>99</v>
      </c>
      <c r="G512" t="str">
        <f>+'MBI DIRECTORIO'!G512</f>
        <v>USD</v>
      </c>
      <c r="H512" s="5">
        <f>+'MBI DIRECTORIO'!H512</f>
        <v>6930</v>
      </c>
      <c r="I512" s="5">
        <f>+'MBI DIRECTORIO'!I512</f>
        <v>3626.7326830420152</v>
      </c>
      <c r="J512" s="5">
        <f>+'MBI DIRECTORIO'!J512</f>
        <v>356.40000000000003</v>
      </c>
      <c r="K512" s="5">
        <f>+'MBI DIRECTORIO'!K512</f>
        <v>435.6</v>
      </c>
      <c r="L512" s="5">
        <f>+'MBI DIRECTORIO'!L512</f>
        <v>89.39512472840002</v>
      </c>
      <c r="M512" s="5">
        <f>+'MBI DIRECTORIO'!M512</f>
        <v>0</v>
      </c>
      <c r="N512" s="5">
        <f>+'MBI DIRECTORIO'!N512</f>
        <v>37.048611111111107</v>
      </c>
      <c r="O512" s="5">
        <f>+'MBI DIRECTORIO'!O512</f>
        <v>55.381944444444443</v>
      </c>
      <c r="P512" s="5">
        <f>+'MBI DIRECTORIO'!P512</f>
        <v>1.5596064814814816</v>
      </c>
      <c r="Q512" s="5">
        <f>+'MBI DIRECTORIO'!Q512</f>
        <v>23.864462591969286</v>
      </c>
      <c r="R512" s="5">
        <f>+'MBI DIRECTORIO'!R512</f>
        <v>0</v>
      </c>
      <c r="S512" s="5">
        <f>+'MBI DIRECTORIO'!S512</f>
        <v>0</v>
      </c>
      <c r="T512" s="5">
        <f>+'MBI DIRECTORIO'!T512</f>
        <v>0</v>
      </c>
      <c r="U512" s="5">
        <f>+'MBI DIRECTORIO'!U512</f>
        <v>0</v>
      </c>
      <c r="V512" s="5">
        <f>+'MBI DIRECTORIO'!V512</f>
        <v>0</v>
      </c>
      <c r="W512" s="5">
        <f>+'MBI DIRECTORIO'!W512</f>
        <v>0</v>
      </c>
      <c r="X512" s="5">
        <f>+'MBI DIRECTORIO'!X512</f>
        <v>0</v>
      </c>
      <c r="Y512" s="5">
        <f>+'MBI DIRECTORIO'!Y512</f>
        <v>117.85462462900631</v>
      </c>
      <c r="Z512" s="5">
        <f>+'MBI DIRECTORIO'!Z512</f>
        <v>0</v>
      </c>
      <c r="AA512" s="5">
        <f>+'MBI DIRECTORIO'!AA512</f>
        <v>0</v>
      </c>
      <c r="AB512" s="5" t="str">
        <f>+'MBI DIRECTORIO'!AG512</f>
        <v>Total Beverage Solution</v>
      </c>
      <c r="AD512" t="str">
        <f t="shared" si="9"/>
        <v>INSERT INTO TABLA_PRESUPUESTO_COMERCIAL VALUES ('VSR','80209-C','14004011-15',2022,'Abril',99,'USD',6930,3626.732683,356.4,435.6,89.395125,0,37.048611,55.381944,1.559606,23.864463,0,0,0,0,0,0,0,117.854625,0,0);</v>
      </c>
    </row>
    <row r="513" spans="1:30" x14ac:dyDescent="0.2">
      <c r="A513" t="str">
        <f>+'MBI DIRECTORIO'!A513</f>
        <v>VSR</v>
      </c>
      <c r="B513" t="str">
        <f>+'MBI DIRECTORIO'!B513</f>
        <v>80007-C</v>
      </c>
      <c r="C513" t="str">
        <f>+'MBI DIRECTORIO'!C513</f>
        <v>14003816-18</v>
      </c>
      <c r="D513">
        <f>+'MBI DIRECTORIO'!D513</f>
        <v>2022</v>
      </c>
      <c r="E513" t="str">
        <f>+'MBI DIRECTORIO'!E513</f>
        <v>Abril</v>
      </c>
      <c r="F513" s="5">
        <f>+'MBI DIRECTORIO'!F513</f>
        <v>25</v>
      </c>
      <c r="G513" t="str">
        <f>+'MBI DIRECTORIO'!G513</f>
        <v>USD</v>
      </c>
      <c r="H513" s="5">
        <f>+'MBI DIRECTORIO'!H513</f>
        <v>620.75</v>
      </c>
      <c r="I513" s="5">
        <f>+'MBI DIRECTORIO'!I513</f>
        <v>398.05728885696379</v>
      </c>
      <c r="J513" s="5">
        <f>+'MBI DIRECTORIO'!J513</f>
        <v>0</v>
      </c>
      <c r="K513" s="5">
        <f>+'MBI DIRECTORIO'!K513</f>
        <v>11.5</v>
      </c>
      <c r="L513" s="5">
        <f>+'MBI DIRECTORIO'!L513</f>
        <v>22.574526446565663</v>
      </c>
      <c r="M513" s="5">
        <f>+'MBI DIRECTORIO'!M513</f>
        <v>0</v>
      </c>
      <c r="N513" s="5">
        <f>+'MBI DIRECTORIO'!N513</f>
        <v>8.7632275132275126</v>
      </c>
      <c r="O513" s="5">
        <f>+'MBI DIRECTORIO'!O513</f>
        <v>9.5899470899470902</v>
      </c>
      <c r="P513" s="5">
        <f>+'MBI DIRECTORIO'!P513</f>
        <v>0.32407407407407407</v>
      </c>
      <c r="Q513" s="5">
        <f>+'MBI DIRECTORIO'!Q513</f>
        <v>2.1376428793600195</v>
      </c>
      <c r="R513" s="5">
        <f>+'MBI DIRECTORIO'!R513</f>
        <v>0</v>
      </c>
      <c r="S513" s="5">
        <f>+'MBI DIRECTORIO'!S513</f>
        <v>0</v>
      </c>
      <c r="T513" s="5">
        <f>+'MBI DIRECTORIO'!T513</f>
        <v>0</v>
      </c>
      <c r="U513" s="5">
        <f>+'MBI DIRECTORIO'!U513</f>
        <v>0</v>
      </c>
      <c r="V513" s="5">
        <f>+'MBI DIRECTORIO'!V513</f>
        <v>0</v>
      </c>
      <c r="W513" s="5">
        <f>+'MBI DIRECTORIO'!W513</f>
        <v>0</v>
      </c>
      <c r="X513" s="5">
        <f>+'MBI DIRECTORIO'!X513</f>
        <v>0</v>
      </c>
      <c r="Y513" s="5">
        <f>+'MBI DIRECTORIO'!Y513</f>
        <v>20.917992819596492</v>
      </c>
      <c r="Z513" s="5">
        <f>+'MBI DIRECTORIO'!Z513</f>
        <v>0.1031012629878009</v>
      </c>
      <c r="AA513" s="5">
        <f>+'MBI DIRECTORIO'!AA513</f>
        <v>0</v>
      </c>
      <c r="AB513" s="5" t="str">
        <f>+'MBI DIRECTORIO'!AG513</f>
        <v>Ghs Classic Drinks Ltd</v>
      </c>
      <c r="AD513" t="str">
        <f t="shared" si="9"/>
        <v>INSERT INTO TABLA_PRESUPUESTO_COMERCIAL VALUES ('VSR','80007-C','14003816-18',2022,'Abril',25,'USD',620.75,398.057289,0,11.5,22.574526,0,8.763228,9.589947,0.324074,2.137643,0,0,0,0,0,0,0,20.917993,0.103101,0);</v>
      </c>
    </row>
    <row r="514" spans="1:30" x14ac:dyDescent="0.2">
      <c r="A514" t="str">
        <f>+'MBI DIRECTORIO'!A514</f>
        <v>VSR</v>
      </c>
      <c r="B514" t="str">
        <f>+'MBI DIRECTORIO'!B514</f>
        <v>80007-C</v>
      </c>
      <c r="C514" t="str">
        <f>+'MBI DIRECTORIO'!C514</f>
        <v>14003820-18</v>
      </c>
      <c r="D514">
        <f>+'MBI DIRECTORIO'!D514</f>
        <v>2022</v>
      </c>
      <c r="E514" t="str">
        <f>+'MBI DIRECTORIO'!E514</f>
        <v>Abril</v>
      </c>
      <c r="F514" s="5">
        <f>+'MBI DIRECTORIO'!F514</f>
        <v>25</v>
      </c>
      <c r="G514" t="str">
        <f>+'MBI DIRECTORIO'!G514</f>
        <v>USD</v>
      </c>
      <c r="H514" s="5">
        <f>+'MBI DIRECTORIO'!H514</f>
        <v>625</v>
      </c>
      <c r="I514" s="5">
        <f>+'MBI DIRECTORIO'!I514</f>
        <v>394.41205845721936</v>
      </c>
      <c r="J514" s="5">
        <f>+'MBI DIRECTORIO'!J514</f>
        <v>0</v>
      </c>
      <c r="K514" s="5">
        <f>+'MBI DIRECTORIO'!K514</f>
        <v>37.5</v>
      </c>
      <c r="L514" s="5">
        <f>+'MBI DIRECTORIO'!L514</f>
        <v>22.574526446565663</v>
      </c>
      <c r="M514" s="5">
        <f>+'MBI DIRECTORIO'!M514</f>
        <v>0</v>
      </c>
      <c r="N514" s="5">
        <f>+'MBI DIRECTORIO'!N514</f>
        <v>8.7632275132275126</v>
      </c>
      <c r="O514" s="5">
        <f>+'MBI DIRECTORIO'!O514</f>
        <v>9.5899470899470902</v>
      </c>
      <c r="P514" s="5">
        <f>+'MBI DIRECTORIO'!P514</f>
        <v>0.32407407407407407</v>
      </c>
      <c r="Q514" s="5">
        <f>+'MBI DIRECTORIO'!Q514</f>
        <v>2.1522783722916023</v>
      </c>
      <c r="R514" s="5">
        <f>+'MBI DIRECTORIO'!R514</f>
        <v>0</v>
      </c>
      <c r="S514" s="5">
        <f>+'MBI DIRECTORIO'!S514</f>
        <v>0</v>
      </c>
      <c r="T514" s="5">
        <f>+'MBI DIRECTORIO'!T514</f>
        <v>0</v>
      </c>
      <c r="U514" s="5">
        <f>+'MBI DIRECTORIO'!U514</f>
        <v>0</v>
      </c>
      <c r="V514" s="5">
        <f>+'MBI DIRECTORIO'!V514</f>
        <v>0</v>
      </c>
      <c r="W514" s="5">
        <f>+'MBI DIRECTORIO'!W514</f>
        <v>0</v>
      </c>
      <c r="X514" s="5">
        <f>+'MBI DIRECTORIO'!X514</f>
        <v>0</v>
      </c>
      <c r="Y514" s="5">
        <f>+'MBI DIRECTORIO'!Y514</f>
        <v>20.932628312528074</v>
      </c>
      <c r="Z514" s="5">
        <f>+'MBI DIRECTORIO'!Z514</f>
        <v>0.1031012629878009</v>
      </c>
      <c r="AA514" s="5">
        <f>+'MBI DIRECTORIO'!AA514</f>
        <v>0</v>
      </c>
      <c r="AB514" s="5" t="str">
        <f>+'MBI DIRECTORIO'!AG514</f>
        <v>Ghs Classic Drinks Ltd</v>
      </c>
      <c r="AD514" t="str">
        <f t="shared" si="9"/>
        <v>INSERT INTO TABLA_PRESUPUESTO_COMERCIAL VALUES ('VSR','80007-C','14003820-18',2022,'Abril',25,'USD',625,394.412058,0,37.5,22.574526,0,8.763228,9.589947,0.324074,2.152278,0,0,0,0,0,0,0,20.932628,0.103101,0);</v>
      </c>
    </row>
    <row r="515" spans="1:30" x14ac:dyDescent="0.2">
      <c r="A515" t="str">
        <f>+'MBI DIRECTORIO'!A515</f>
        <v>VSR</v>
      </c>
      <c r="B515" t="str">
        <f>+'MBI DIRECTORIO'!B515</f>
        <v>80007-C</v>
      </c>
      <c r="C515" t="str">
        <f>+'MBI DIRECTORIO'!C515</f>
        <v>14004704-21</v>
      </c>
      <c r="D515">
        <f>+'MBI DIRECTORIO'!D515</f>
        <v>2022</v>
      </c>
      <c r="E515" t="str">
        <f>+'MBI DIRECTORIO'!E515</f>
        <v>Abril</v>
      </c>
      <c r="F515" s="5">
        <f>+'MBI DIRECTORIO'!F515</f>
        <v>75</v>
      </c>
      <c r="G515" t="str">
        <f>+'MBI DIRECTORIO'!G515</f>
        <v>USD</v>
      </c>
      <c r="H515" s="5">
        <f>+'MBI DIRECTORIO'!H515</f>
        <v>1800</v>
      </c>
      <c r="I515" s="5">
        <f>+'MBI DIRECTORIO'!I515</f>
        <v>1134.6056005708915</v>
      </c>
      <c r="J515" s="5">
        <f>+'MBI DIRECTORIO'!J515</f>
        <v>0</v>
      </c>
      <c r="K515" s="5">
        <f>+'MBI DIRECTORIO'!K515</f>
        <v>87</v>
      </c>
      <c r="L515" s="5">
        <f>+'MBI DIRECTORIO'!L515</f>
        <v>67.723579339696983</v>
      </c>
      <c r="M515" s="5">
        <f>+'MBI DIRECTORIO'!M515</f>
        <v>0</v>
      </c>
      <c r="N515" s="5">
        <f>+'MBI DIRECTORIO'!N515</f>
        <v>26.289682539682538</v>
      </c>
      <c r="O515" s="5">
        <f>+'MBI DIRECTORIO'!O515</f>
        <v>28.769841269841269</v>
      </c>
      <c r="P515" s="5">
        <f>+'MBI DIRECTORIO'!P515</f>
        <v>0.97222222222222221</v>
      </c>
      <c r="Q515" s="5">
        <f>+'MBI DIRECTORIO'!Q515</f>
        <v>6.1985617121998144</v>
      </c>
      <c r="R515" s="5">
        <f>+'MBI DIRECTORIO'!R515</f>
        <v>0</v>
      </c>
      <c r="S515" s="5">
        <f>+'MBI DIRECTORIO'!S515</f>
        <v>0</v>
      </c>
      <c r="T515" s="5">
        <f>+'MBI DIRECTORIO'!T515</f>
        <v>0</v>
      </c>
      <c r="U515" s="5">
        <f>+'MBI DIRECTORIO'!U515</f>
        <v>0</v>
      </c>
      <c r="V515" s="5">
        <f>+'MBI DIRECTORIO'!V515</f>
        <v>0</v>
      </c>
      <c r="W515" s="5">
        <f>+'MBI DIRECTORIO'!W515</f>
        <v>0</v>
      </c>
      <c r="X515" s="5">
        <f>+'MBI DIRECTORIO'!X515</f>
        <v>0</v>
      </c>
      <c r="Y515" s="5">
        <f>+'MBI DIRECTORIO'!Y515</f>
        <v>62.539611532909248</v>
      </c>
      <c r="Z515" s="5">
        <f>+'MBI DIRECTORIO'!Z515</f>
        <v>0.30930378896340271</v>
      </c>
      <c r="AA515" s="5">
        <f>+'MBI DIRECTORIO'!AA515</f>
        <v>0</v>
      </c>
      <c r="AB515" s="5" t="str">
        <f>+'MBI DIRECTORIO'!AG515</f>
        <v>Ghs Classic Drinks Ltd</v>
      </c>
      <c r="AD515" t="str">
        <f t="shared" si="9"/>
        <v>INSERT INTO TABLA_PRESUPUESTO_COMERCIAL VALUES ('VSR','80007-C','14004704-21',2022,'Abril',75,'USD',1800,1134.605601,0,87,67.723579,0,26.289683,28.769841,0.972222,6.198562,0,0,0,0,0,0,0,62.539612,0.309304,0);</v>
      </c>
    </row>
    <row r="516" spans="1:30" x14ac:dyDescent="0.2">
      <c r="A516" t="str">
        <f>+'MBI DIRECTORIO'!A516</f>
        <v>VSR</v>
      </c>
      <c r="B516" t="str">
        <f>+'MBI DIRECTORIO'!B516</f>
        <v>80007-C</v>
      </c>
      <c r="C516" t="str">
        <f>+'MBI DIRECTORIO'!C516</f>
        <v>14004705-21</v>
      </c>
      <c r="D516">
        <f>+'MBI DIRECTORIO'!D516</f>
        <v>2022</v>
      </c>
      <c r="E516" t="str">
        <f>+'MBI DIRECTORIO'!E516</f>
        <v>Abril</v>
      </c>
      <c r="F516" s="5">
        <f>+'MBI DIRECTORIO'!F516</f>
        <v>107.25</v>
      </c>
      <c r="G516" t="str">
        <f>+'MBI DIRECTORIO'!G516</f>
        <v>USD</v>
      </c>
      <c r="H516" s="5">
        <f>+'MBI DIRECTORIO'!H516</f>
        <v>2600.8125</v>
      </c>
      <c r="I516" s="5">
        <f>+'MBI DIRECTORIO'!I516</f>
        <v>1606.8479704014712</v>
      </c>
      <c r="J516" s="5">
        <f>+'MBI DIRECTORIO'!J516</f>
        <v>0</v>
      </c>
      <c r="K516" s="5">
        <f>+'MBI DIRECTORIO'!K516</f>
        <v>124.41</v>
      </c>
      <c r="L516" s="5">
        <f>+'MBI DIRECTORIO'!L516</f>
        <v>96.844718455766696</v>
      </c>
      <c r="M516" s="5">
        <f>+'MBI DIRECTORIO'!M516</f>
        <v>0</v>
      </c>
      <c r="N516" s="5">
        <f>+'MBI DIRECTORIO'!N516</f>
        <v>37.594246031746025</v>
      </c>
      <c r="O516" s="5">
        <f>+'MBI DIRECTORIO'!O516</f>
        <v>41.140873015873019</v>
      </c>
      <c r="P516" s="5">
        <f>+'MBI DIRECTORIO'!P516</f>
        <v>1.3902777777777779</v>
      </c>
      <c r="Q516" s="5">
        <f>+'MBI DIRECTORIO'!Q516</f>
        <v>8.9562759906170442</v>
      </c>
      <c r="R516" s="5">
        <f>+'MBI DIRECTORIO'!R516</f>
        <v>0</v>
      </c>
      <c r="S516" s="5">
        <f>+'MBI DIRECTORIO'!S516</f>
        <v>0</v>
      </c>
      <c r="T516" s="5">
        <f>+'MBI DIRECTORIO'!T516</f>
        <v>0</v>
      </c>
      <c r="U516" s="5">
        <f>+'MBI DIRECTORIO'!U516</f>
        <v>0</v>
      </c>
      <c r="V516" s="5">
        <f>+'MBI DIRECTORIO'!V516</f>
        <v>0</v>
      </c>
      <c r="W516" s="5">
        <f>+'MBI DIRECTORIO'!W516</f>
        <v>0</v>
      </c>
      <c r="X516" s="5">
        <f>+'MBI DIRECTORIO'!X516</f>
        <v>0</v>
      </c>
      <c r="Y516" s="5">
        <f>+'MBI DIRECTORIO'!Y516</f>
        <v>89.523977234231523</v>
      </c>
      <c r="Z516" s="5">
        <f>+'MBI DIRECTORIO'!Z516</f>
        <v>0.44230441821766586</v>
      </c>
      <c r="AA516" s="5">
        <f>+'MBI DIRECTORIO'!AA516</f>
        <v>0</v>
      </c>
      <c r="AB516" s="5" t="str">
        <f>+'MBI DIRECTORIO'!AG516</f>
        <v>Ghs Classic Drinks Ltd</v>
      </c>
      <c r="AD516" t="str">
        <f t="shared" si="9"/>
        <v>INSERT INTO TABLA_PRESUPUESTO_COMERCIAL VALUES ('VSR','80007-C','14004705-21',2022,'Abril',107.25,'USD',2600.8125,1606.84797,0,124.41,96.844718,0,37.594246,41.140873,1.390278,8.956276,0,0,0,0,0,0,0,89.523977,0.442304,0);</v>
      </c>
    </row>
    <row r="517" spans="1:30" x14ac:dyDescent="0.2">
      <c r="A517" t="str">
        <f>+'MBI DIRECTORIO'!A517</f>
        <v>VSR</v>
      </c>
      <c r="B517" t="str">
        <f>+'MBI DIRECTORIO'!B517</f>
        <v>80007-C</v>
      </c>
      <c r="C517" t="str">
        <f>+'MBI DIRECTORIO'!C517</f>
        <v>14005051-21</v>
      </c>
      <c r="D517">
        <f>+'MBI DIRECTORIO'!D517</f>
        <v>2022</v>
      </c>
      <c r="E517" t="str">
        <f>+'MBI DIRECTORIO'!E517</f>
        <v>Abril</v>
      </c>
      <c r="F517" s="5">
        <f>+'MBI DIRECTORIO'!F517</f>
        <v>125</v>
      </c>
      <c r="G517" t="str">
        <f>+'MBI DIRECTORIO'!G517</f>
        <v>USD</v>
      </c>
      <c r="H517" s="5">
        <f>+'MBI DIRECTORIO'!H517</f>
        <v>4250</v>
      </c>
      <c r="I517" s="5">
        <f>+'MBI DIRECTORIO'!I517</f>
        <v>2223.0136171902082</v>
      </c>
      <c r="J517" s="5">
        <f>+'MBI DIRECTORIO'!J517</f>
        <v>0</v>
      </c>
      <c r="K517" s="5">
        <f>+'MBI DIRECTORIO'!K517</f>
        <v>187.5</v>
      </c>
      <c r="L517" s="5">
        <f>+'MBI DIRECTORIO'!L517</f>
        <v>112.87263223282831</v>
      </c>
      <c r="M517" s="5">
        <f>+'MBI DIRECTORIO'!M517</f>
        <v>0</v>
      </c>
      <c r="N517" s="5">
        <f>+'MBI DIRECTORIO'!N517</f>
        <v>43.816137566137563</v>
      </c>
      <c r="O517" s="5">
        <f>+'MBI DIRECTORIO'!O517</f>
        <v>47.949735449735456</v>
      </c>
      <c r="P517" s="5">
        <f>+'MBI DIRECTORIO'!P517</f>
        <v>1.6203703703703705</v>
      </c>
      <c r="Q517" s="5">
        <f>+'MBI DIRECTORIO'!Q517</f>
        <v>14.635492931582895</v>
      </c>
      <c r="R517" s="5">
        <f>+'MBI DIRECTORIO'!R517</f>
        <v>0</v>
      </c>
      <c r="S517" s="5">
        <f>+'MBI DIRECTORIO'!S517</f>
        <v>0</v>
      </c>
      <c r="T517" s="5">
        <f>+'MBI DIRECTORIO'!T517</f>
        <v>0</v>
      </c>
      <c r="U517" s="5">
        <f>+'MBI DIRECTORIO'!U517</f>
        <v>0</v>
      </c>
      <c r="V517" s="5">
        <f>+'MBI DIRECTORIO'!V517</f>
        <v>0</v>
      </c>
      <c r="W517" s="5">
        <f>+'MBI DIRECTORIO'!W517</f>
        <v>0</v>
      </c>
      <c r="X517" s="5">
        <f>+'MBI DIRECTORIO'!X517</f>
        <v>0</v>
      </c>
      <c r="Y517" s="5">
        <f>+'MBI DIRECTORIO'!Y517</f>
        <v>108.53724263276527</v>
      </c>
      <c r="Z517" s="5">
        <f>+'MBI DIRECTORIO'!Z517</f>
        <v>0.51550631493900445</v>
      </c>
      <c r="AA517" s="5">
        <f>+'MBI DIRECTORIO'!AA517</f>
        <v>0</v>
      </c>
      <c r="AB517" s="5" t="str">
        <f>+'MBI DIRECTORIO'!AG517</f>
        <v>Ghs Classic Drinks Ltd</v>
      </c>
      <c r="AD517" t="str">
        <f t="shared" si="9"/>
        <v>INSERT INTO TABLA_PRESUPUESTO_COMERCIAL VALUES ('VSR','80007-C','14005051-21',2022,'Abril',125,'USD',4250,2223.013617,0,187.5,112.872632,0,43.816138,47.949735,1.62037,14.635493,0,0,0,0,0,0,0,108.537243,0.515506,0);</v>
      </c>
    </row>
    <row r="518" spans="1:30" x14ac:dyDescent="0.2">
      <c r="A518" t="str">
        <f>+'MBI DIRECTORIO'!A518</f>
        <v>VSR</v>
      </c>
      <c r="B518" t="str">
        <f>+'MBI DIRECTORIO'!B518</f>
        <v>80006-C</v>
      </c>
      <c r="C518" t="str">
        <f>+'MBI DIRECTORIO'!C518</f>
        <v>14004739-20</v>
      </c>
      <c r="D518">
        <f>+'MBI DIRECTORIO'!D518</f>
        <v>2022</v>
      </c>
      <c r="E518" t="str">
        <f>+'MBI DIRECTORIO'!E518</f>
        <v>Abril</v>
      </c>
      <c r="F518" s="5">
        <f>+'MBI DIRECTORIO'!F518</f>
        <v>14.375</v>
      </c>
      <c r="G518" t="str">
        <f>+'MBI DIRECTORIO'!G518</f>
        <v>EUR</v>
      </c>
      <c r="H518" s="5">
        <f>+'MBI DIRECTORIO'!H518</f>
        <v>319.125</v>
      </c>
      <c r="I518" s="5">
        <f>+'MBI DIRECTORIO'!I518</f>
        <v>199.79320983918339</v>
      </c>
      <c r="J518" s="5">
        <f>+'MBI DIRECTORIO'!J518</f>
        <v>0</v>
      </c>
      <c r="K518" s="5">
        <f>+'MBI DIRECTORIO'!K518</f>
        <v>20.354999999999997</v>
      </c>
      <c r="L518" s="5">
        <f>+'MBI DIRECTORIO'!L518</f>
        <v>12.980352706775255</v>
      </c>
      <c r="M518" s="5">
        <f>+'MBI DIRECTORIO'!M518</f>
        <v>0</v>
      </c>
      <c r="N518" s="5">
        <f>+'MBI DIRECTORIO'!N518</f>
        <v>6.2728922604891499</v>
      </c>
      <c r="O518" s="5">
        <f>+'MBI DIRECTORIO'!O518</f>
        <v>6.7397980342934325</v>
      </c>
      <c r="P518" s="5">
        <f>+'MBI DIRECTORIO'!P518</f>
        <v>0.25851280131536453</v>
      </c>
      <c r="Q518" s="5">
        <f>+'MBI DIRECTORIO'!Q518</f>
        <v>1.0989533368920921</v>
      </c>
      <c r="R518" s="5">
        <f>+'MBI DIRECTORIO'!R518</f>
        <v>0</v>
      </c>
      <c r="S518" s="5">
        <f>+'MBI DIRECTORIO'!S518</f>
        <v>0</v>
      </c>
      <c r="T518" s="5">
        <f>+'MBI DIRECTORIO'!T518</f>
        <v>0</v>
      </c>
      <c r="U518" s="5">
        <f>+'MBI DIRECTORIO'!U518</f>
        <v>0</v>
      </c>
      <c r="V518" s="5">
        <f>+'MBI DIRECTORIO'!V518</f>
        <v>0</v>
      </c>
      <c r="W518" s="5">
        <f>+'MBI DIRECTORIO'!W518</f>
        <v>0</v>
      </c>
      <c r="X518" s="5">
        <f>+'MBI DIRECTORIO'!X518</f>
        <v>0</v>
      </c>
      <c r="Y518" s="5">
        <f>+'MBI DIRECTORIO'!Y518</f>
        <v>14.429439659208025</v>
      </c>
      <c r="Z518" s="5">
        <f>+'MBI DIRECTORIO'!Z518</f>
        <v>5.928322621798552E-2</v>
      </c>
      <c r="AA518" s="5">
        <f>+'MBI DIRECTORIO'!AA518</f>
        <v>0</v>
      </c>
      <c r="AB518" s="5" t="str">
        <f>+'MBI DIRECTORIO'!AG518</f>
        <v>Gall &amp; Gall</v>
      </c>
      <c r="AD518" t="str">
        <f t="shared" si="9"/>
        <v>INSERT INTO TABLA_PRESUPUESTO_COMERCIAL VALUES ('VSR','80006-C','14004739-20',2022,'Abril',14.375,'EUR',319.125,199.79321,0,20.355,12.980353,0,6.272892,6.739798,0.258513,1.098953,0,0,0,0,0,0,0,14.42944,0.059283,0);</v>
      </c>
    </row>
    <row r="519" spans="1:30" x14ac:dyDescent="0.2">
      <c r="A519" t="str">
        <f>+'MBI DIRECTORIO'!A519</f>
        <v>VSR</v>
      </c>
      <c r="B519" t="str">
        <f>+'MBI DIRECTORIO'!B519</f>
        <v>80006-C</v>
      </c>
      <c r="C519" t="str">
        <f>+'MBI DIRECTORIO'!C519</f>
        <v>14005151-20</v>
      </c>
      <c r="D519">
        <f>+'MBI DIRECTORIO'!D519</f>
        <v>2022</v>
      </c>
      <c r="E519" t="str">
        <f>+'MBI DIRECTORIO'!E519</f>
        <v>Abril</v>
      </c>
      <c r="F519" s="5">
        <f>+'MBI DIRECTORIO'!F519</f>
        <v>125</v>
      </c>
      <c r="G519" t="str">
        <f>+'MBI DIRECTORIO'!G519</f>
        <v>EUR</v>
      </c>
      <c r="H519" s="5">
        <f>+'MBI DIRECTORIO'!H519</f>
        <v>4140</v>
      </c>
      <c r="I519" s="5">
        <f>+'MBI DIRECTORIO'!I519</f>
        <v>2849.2531764002306</v>
      </c>
      <c r="J519" s="5">
        <f>+'MBI DIRECTORIO'!J519</f>
        <v>0</v>
      </c>
      <c r="K519" s="5">
        <f>+'MBI DIRECTORIO'!K519</f>
        <v>177</v>
      </c>
      <c r="L519" s="5">
        <f>+'MBI DIRECTORIO'!L519</f>
        <v>112.87263223282831</v>
      </c>
      <c r="M519" s="5">
        <f>+'MBI DIRECTORIO'!M519</f>
        <v>0</v>
      </c>
      <c r="N519" s="5">
        <f>+'MBI DIRECTORIO'!N519</f>
        <v>54.54688922164479</v>
      </c>
      <c r="O519" s="5">
        <f>+'MBI DIRECTORIO'!O519</f>
        <v>58.60693942863854</v>
      </c>
      <c r="P519" s="5">
        <f>+'MBI DIRECTORIO'!P519</f>
        <v>2.2479374027423003</v>
      </c>
      <c r="Q519" s="5">
        <f>+'MBI DIRECTORIO'!Q519</f>
        <v>14.256691938059573</v>
      </c>
      <c r="R519" s="5">
        <f>+'MBI DIRECTORIO'!R519</f>
        <v>0</v>
      </c>
      <c r="S519" s="5">
        <f>+'MBI DIRECTORIO'!S519</f>
        <v>0</v>
      </c>
      <c r="T519" s="5">
        <f>+'MBI DIRECTORIO'!T519</f>
        <v>0</v>
      </c>
      <c r="U519" s="5">
        <f>+'MBI DIRECTORIO'!U519</f>
        <v>0</v>
      </c>
      <c r="V519" s="5">
        <f>+'MBI DIRECTORIO'!V519</f>
        <v>0</v>
      </c>
      <c r="W519" s="5">
        <f>+'MBI DIRECTORIO'!W519</f>
        <v>0</v>
      </c>
      <c r="X519" s="5">
        <f>+'MBI DIRECTORIO'!X519</f>
        <v>0</v>
      </c>
      <c r="Y519" s="5">
        <f>+'MBI DIRECTORIO'!Y519</f>
        <v>130.1739643060242</v>
      </c>
      <c r="Z519" s="5">
        <f>+'MBI DIRECTORIO'!Z519</f>
        <v>0.51550631493900445</v>
      </c>
      <c r="AA519" s="5">
        <f>+'MBI DIRECTORIO'!AA519</f>
        <v>0</v>
      </c>
      <c r="AB519" s="5" t="str">
        <f>+'MBI DIRECTORIO'!AG519</f>
        <v>Gall &amp; Gall</v>
      </c>
      <c r="AD519" t="str">
        <f t="shared" ref="AD519:AD582" si="10">_xlfn.CONCAT("INSERT INTO TABLA_PRESUPUESTO_COMERCIAL VALUES ('",A519,"','",B519,"','",C519,"',",D519,",'",E519,"',",SUBSTITUTE(ROUND(F519,6),",","."),",'",G519,"',",SUBSTITUTE(ROUND(H519,6),",","."),",",SUBSTITUTE(ROUND(I519,6),",","."),",",SUBSTITUTE(ROUND(J519,6),",","."),",",SUBSTITUTE(ROUND(K519,6),",","."),",",SUBSTITUTE(ROUND(L519,6),",","."),",",SUBSTITUTE(ROUND(M519,6),",","."),",",SUBSTITUTE(ROUND(N519,6),",","."),",",SUBSTITUTE(ROUND(O519,6),",","."),",",SUBSTITUTE(ROUND(P519,6),",","."),",",SUBSTITUTE(ROUND(Q519,6),",","."),",",SUBSTITUTE(ROUND(R519,6),",","."),",",SUBSTITUTE(ROUND(S519,6),",","."),",",SUBSTITUTE(ROUND(T519,6),",","."),",",SUBSTITUTE(ROUND(U519,6),",","."),",",SUBSTITUTE(ROUND(V519,6),",","."),",",SUBSTITUTE(ROUND(W519,6),",","."),",",SUBSTITUTE(ROUND(X519,6),",","."),",",SUBSTITUTE(ROUND(Y519,6),",","."),",",SUBSTITUTE(ROUND(Z519,6),",","."),",",SUBSTITUTE(ROUND(AA519,6),",","."),");")</f>
        <v>INSERT INTO TABLA_PRESUPUESTO_COMERCIAL VALUES ('VSR','80006-C','14005151-20',2022,'Abril',125,'EUR',4140,2849.253176,0,177,112.872632,0,54.546889,58.606939,2.247937,14.256692,0,0,0,0,0,0,0,130.173964,0.515506,0);</v>
      </c>
    </row>
    <row r="520" spans="1:30" x14ac:dyDescent="0.2">
      <c r="A520" t="str">
        <f>+'MBI DIRECTORIO'!A520</f>
        <v>VSR</v>
      </c>
      <c r="B520" t="str">
        <f>+'MBI DIRECTORIO'!B520</f>
        <v>80006-C</v>
      </c>
      <c r="C520" t="str">
        <f>+'MBI DIRECTORIO'!C520</f>
        <v>14003720-21</v>
      </c>
      <c r="D520">
        <f>+'MBI DIRECTORIO'!D520</f>
        <v>2022</v>
      </c>
      <c r="E520" t="str">
        <f>+'MBI DIRECTORIO'!E520</f>
        <v>Abril</v>
      </c>
      <c r="F520" s="5">
        <f>+'MBI DIRECTORIO'!F520</f>
        <v>1295</v>
      </c>
      <c r="G520" t="str">
        <f>+'MBI DIRECTORIO'!G520</f>
        <v>EUR</v>
      </c>
      <c r="H520" s="5">
        <f>+'MBI DIRECTORIO'!H520</f>
        <v>27630.120000000003</v>
      </c>
      <c r="I520" s="5">
        <f>+'MBI DIRECTORIO'!I520</f>
        <v>19734.899257505997</v>
      </c>
      <c r="J520" s="5">
        <f>+'MBI DIRECTORIO'!J520</f>
        <v>0</v>
      </c>
      <c r="K520" s="5">
        <f>+'MBI DIRECTORIO'!K520</f>
        <v>1833.7199999999998</v>
      </c>
      <c r="L520" s="5">
        <f>+'MBI DIRECTORIO'!L520</f>
        <v>1169.3604699321013</v>
      </c>
      <c r="M520" s="5">
        <f>+'MBI DIRECTORIO'!M520</f>
        <v>0</v>
      </c>
      <c r="N520" s="5">
        <f>+'MBI DIRECTORIO'!N520</f>
        <v>565.10577233623997</v>
      </c>
      <c r="O520" s="5">
        <f>+'MBI DIRECTORIO'!O520</f>
        <v>607.16789248069529</v>
      </c>
      <c r="P520" s="5">
        <f>+'MBI DIRECTORIO'!P520</f>
        <v>23.288631492410232</v>
      </c>
      <c r="Q520" s="5">
        <f>+'MBI DIRECTORIO'!Q520</f>
        <v>95.148335519714649</v>
      </c>
      <c r="R520" s="5">
        <f>+'MBI DIRECTORIO'!R520</f>
        <v>0</v>
      </c>
      <c r="S520" s="5">
        <f>+'MBI DIRECTORIO'!S520</f>
        <v>0</v>
      </c>
      <c r="T520" s="5">
        <f>+'MBI DIRECTORIO'!T520</f>
        <v>0</v>
      </c>
      <c r="U520" s="5">
        <f>+'MBI DIRECTORIO'!U520</f>
        <v>0</v>
      </c>
      <c r="V520" s="5">
        <f>+'MBI DIRECTORIO'!V520</f>
        <v>0</v>
      </c>
      <c r="W520" s="5">
        <f>+'MBI DIRECTORIO'!W520</f>
        <v>0</v>
      </c>
      <c r="X520" s="5">
        <f>+'MBI DIRECTORIO'!X520</f>
        <v>0</v>
      </c>
      <c r="Y520" s="5">
        <f>+'MBI DIRECTORIO'!Y520</f>
        <v>1296.0512772518284</v>
      </c>
      <c r="Z520" s="5">
        <f>+'MBI DIRECTORIO'!Z520</f>
        <v>5.3406454227680866</v>
      </c>
      <c r="AA520" s="5">
        <f>+'MBI DIRECTORIO'!AA520</f>
        <v>0</v>
      </c>
      <c r="AB520" s="5" t="str">
        <f>+'MBI DIRECTORIO'!AG520</f>
        <v>Gall &amp; Gall</v>
      </c>
      <c r="AD520" t="str">
        <f t="shared" si="10"/>
        <v>INSERT INTO TABLA_PRESUPUESTO_COMERCIAL VALUES ('VSR','80006-C','14003720-21',2022,'Abril',1295,'EUR',27630.12,19734.899258,0,1833.72,1169.36047,0,565.105772,607.167892,23.288631,95.148336,0,0,0,0,0,0,0,1296.051277,5.340645,0);</v>
      </c>
    </row>
    <row r="521" spans="1:30" x14ac:dyDescent="0.2">
      <c r="A521" t="str">
        <f>+'MBI DIRECTORIO'!A521</f>
        <v>VSR</v>
      </c>
      <c r="B521" t="str">
        <f>+'MBI DIRECTORIO'!B521</f>
        <v>80006-C</v>
      </c>
      <c r="C521" t="str">
        <f>+'MBI DIRECTORIO'!C521</f>
        <v>14003719-21</v>
      </c>
      <c r="D521">
        <f>+'MBI DIRECTORIO'!D521</f>
        <v>2022</v>
      </c>
      <c r="E521" t="str">
        <f>+'MBI DIRECTORIO'!E521</f>
        <v>Abril</v>
      </c>
      <c r="F521" s="5">
        <f>+'MBI DIRECTORIO'!F521</f>
        <v>2256.875</v>
      </c>
      <c r="G521" t="str">
        <f>+'MBI DIRECTORIO'!G521</f>
        <v>EUR</v>
      </c>
      <c r="H521" s="5">
        <f>+'MBI DIRECTORIO'!H521</f>
        <v>48152.685000000005</v>
      </c>
      <c r="I521" s="5">
        <f>+'MBI DIRECTORIO'!I521</f>
        <v>30710.9322294296</v>
      </c>
      <c r="J521" s="5">
        <f>+'MBI DIRECTORIO'!J521</f>
        <v>0</v>
      </c>
      <c r="K521" s="5">
        <f>+'MBI DIRECTORIO'!K521</f>
        <v>3195.7349999999997</v>
      </c>
      <c r="L521" s="5">
        <f>+'MBI DIRECTORIO'!L521</f>
        <v>2037.9153749637153</v>
      </c>
      <c r="M521" s="5">
        <f>+'MBI DIRECTORIO'!M521</f>
        <v>0</v>
      </c>
      <c r="N521" s="5">
        <f>+'MBI DIRECTORIO'!N521</f>
        <v>984.84408489679663</v>
      </c>
      <c r="O521" s="5">
        <f>+'MBI DIRECTORIO'!O521</f>
        <v>1058.1482913840689</v>
      </c>
      <c r="P521" s="5">
        <f>+'MBI DIRECTORIO'!P521</f>
        <v>40.586509806512233</v>
      </c>
      <c r="Q521" s="5">
        <f>+'MBI DIRECTORIO'!Q521</f>
        <v>165.82077198923241</v>
      </c>
      <c r="R521" s="5">
        <f>+'MBI DIRECTORIO'!R521</f>
        <v>0</v>
      </c>
      <c r="S521" s="5">
        <f>+'MBI DIRECTORIO'!S521</f>
        <v>0</v>
      </c>
      <c r="T521" s="5">
        <f>+'MBI DIRECTORIO'!T521</f>
        <v>0</v>
      </c>
      <c r="U521" s="5">
        <f>+'MBI DIRECTORIO'!U521</f>
        <v>0</v>
      </c>
      <c r="V521" s="5">
        <f>+'MBI DIRECTORIO'!V521</f>
        <v>0</v>
      </c>
      <c r="W521" s="5">
        <f>+'MBI DIRECTORIO'!W521</f>
        <v>0</v>
      </c>
      <c r="X521" s="5">
        <f>+'MBI DIRECTORIO'!X521</f>
        <v>0</v>
      </c>
      <c r="Y521" s="5">
        <f>+'MBI DIRECTORIO'!Y521</f>
        <v>2258.7071245928341</v>
      </c>
      <c r="Z521" s="5">
        <f>+'MBI DIRECTORIO'!Z521</f>
        <v>9.3074665162237267</v>
      </c>
      <c r="AA521" s="5">
        <f>+'MBI DIRECTORIO'!AA521</f>
        <v>0</v>
      </c>
      <c r="AB521" s="5" t="str">
        <f>+'MBI DIRECTORIO'!AG521</f>
        <v>Gall &amp; Gall</v>
      </c>
      <c r="AD521" t="str">
        <f t="shared" si="10"/>
        <v>INSERT INTO TABLA_PRESUPUESTO_COMERCIAL VALUES ('VSR','80006-C','14003719-21',2022,'Abril',2256.875,'EUR',48152.685,30710.932229,0,3195.735,2037.915375,0,984.844085,1058.148291,40.58651,165.820772,0,0,0,0,0,0,0,2258.707125,9.307467,0);</v>
      </c>
    </row>
    <row r="522" spans="1:30" x14ac:dyDescent="0.2">
      <c r="A522" t="str">
        <f>+'MBI DIRECTORIO'!A522</f>
        <v>VSR</v>
      </c>
      <c r="B522" t="str">
        <f>+'MBI DIRECTORIO'!B522</f>
        <v>80006-C</v>
      </c>
      <c r="C522" t="str">
        <f>+'MBI DIRECTORIO'!C522</f>
        <v>14004090-21</v>
      </c>
      <c r="D522">
        <f>+'MBI DIRECTORIO'!D522</f>
        <v>2022</v>
      </c>
      <c r="E522" t="str">
        <f>+'MBI DIRECTORIO'!E522</f>
        <v>Abril</v>
      </c>
      <c r="F522" s="5">
        <f>+'MBI DIRECTORIO'!F522</f>
        <v>402.5</v>
      </c>
      <c r="G522" t="str">
        <f>+'MBI DIRECTORIO'!G522</f>
        <v>EUR</v>
      </c>
      <c r="H522" s="5">
        <f>+'MBI DIRECTORIO'!H522</f>
        <v>10737.09</v>
      </c>
      <c r="I522" s="5">
        <f>+'MBI DIRECTORIO'!I522</f>
        <v>7124.2684529966755</v>
      </c>
      <c r="J522" s="5">
        <f>+'MBI DIRECTORIO'!J522</f>
        <v>0</v>
      </c>
      <c r="K522" s="5">
        <f>+'MBI DIRECTORIO'!K522</f>
        <v>569.93999999999994</v>
      </c>
      <c r="L522" s="5">
        <f>+'MBI DIRECTORIO'!L522</f>
        <v>363.44987578970716</v>
      </c>
      <c r="M522" s="5">
        <f>+'MBI DIRECTORIO'!M522</f>
        <v>0</v>
      </c>
      <c r="N522" s="5">
        <f>+'MBI DIRECTORIO'!N522</f>
        <v>175.64098329369625</v>
      </c>
      <c r="O522" s="5">
        <f>+'MBI DIRECTORIO'!O522</f>
        <v>188.71434496021612</v>
      </c>
      <c r="P522" s="5">
        <f>+'MBI DIRECTORIO'!P522</f>
        <v>7.2383584368302065</v>
      </c>
      <c r="Q522" s="5">
        <f>+'MBI DIRECTORIO'!Q522</f>
        <v>36.974730541357502</v>
      </c>
      <c r="R522" s="5">
        <f>+'MBI DIRECTORIO'!R522</f>
        <v>0</v>
      </c>
      <c r="S522" s="5">
        <f>+'MBI DIRECTORIO'!S522</f>
        <v>0</v>
      </c>
      <c r="T522" s="5">
        <f>+'MBI DIRECTORIO'!T522</f>
        <v>0</v>
      </c>
      <c r="U522" s="5">
        <f>+'MBI DIRECTORIO'!U522</f>
        <v>0</v>
      </c>
      <c r="V522" s="5">
        <f>+'MBI DIRECTORIO'!V522</f>
        <v>0</v>
      </c>
      <c r="W522" s="5">
        <f>+'MBI DIRECTORIO'!W522</f>
        <v>0</v>
      </c>
      <c r="X522" s="5">
        <f>+'MBI DIRECTORIO'!X522</f>
        <v>0</v>
      </c>
      <c r="Y522" s="5">
        <f>+'MBI DIRECTORIO'!Y522</f>
        <v>410.22834756620364</v>
      </c>
      <c r="Z522" s="5">
        <f>+'MBI DIRECTORIO'!Z522</f>
        <v>1.6599303341035945</v>
      </c>
      <c r="AA522" s="5">
        <f>+'MBI DIRECTORIO'!AA522</f>
        <v>0</v>
      </c>
      <c r="AB522" s="5" t="str">
        <f>+'MBI DIRECTORIO'!AG522</f>
        <v>Gall &amp; Gall</v>
      </c>
      <c r="AD522" t="str">
        <f t="shared" si="10"/>
        <v>INSERT INTO TABLA_PRESUPUESTO_COMERCIAL VALUES ('VSR','80006-C','14004090-21',2022,'Abril',402.5,'EUR',10737.09,7124.268453,0,569.94,363.449876,0,175.640983,188.714345,7.238358,36.974731,0,0,0,0,0,0,0,410.228348,1.65993,0);</v>
      </c>
    </row>
    <row r="523" spans="1:30" x14ac:dyDescent="0.2">
      <c r="A523" t="str">
        <f>+'MBI DIRECTORIO'!A523</f>
        <v>VSR</v>
      </c>
      <c r="B523" t="str">
        <f>+'MBI DIRECTORIO'!B523</f>
        <v>80094-C</v>
      </c>
      <c r="C523" t="str">
        <f>+'MBI DIRECTORIO'!C523</f>
        <v>14004090-21</v>
      </c>
      <c r="D523">
        <f>+'MBI DIRECTORIO'!D523</f>
        <v>2022</v>
      </c>
      <c r="E523" t="str">
        <f>+'MBI DIRECTORIO'!E523</f>
        <v>Abril</v>
      </c>
      <c r="F523" s="5">
        <f>+'MBI DIRECTORIO'!F523</f>
        <v>125</v>
      </c>
      <c r="G523" t="str">
        <f>+'MBI DIRECTORIO'!G523</f>
        <v>GBP</v>
      </c>
      <c r="H523" s="5">
        <f>+'MBI DIRECTORIO'!H523</f>
        <v>6500.0000000000009</v>
      </c>
      <c r="I523" s="5">
        <f>+'MBI DIRECTORIO'!I523</f>
        <v>2212.5057307443094</v>
      </c>
      <c r="J523" s="5">
        <f>+'MBI DIRECTORIO'!J523</f>
        <v>0</v>
      </c>
      <c r="K523" s="5">
        <f>+'MBI DIRECTORIO'!K523</f>
        <v>438.75000000000006</v>
      </c>
      <c r="L523" s="5">
        <f>+'MBI DIRECTORIO'!L523</f>
        <v>112.87263223282831</v>
      </c>
      <c r="M523" s="5">
        <f>+'MBI DIRECTORIO'!M523</f>
        <v>0</v>
      </c>
      <c r="N523" s="5">
        <f>+'MBI DIRECTORIO'!N523</f>
        <v>100.18262609343012</v>
      </c>
      <c r="O523" s="5">
        <f>+'MBI DIRECTORIO'!O523</f>
        <v>76.336543830262414</v>
      </c>
      <c r="P523" s="5">
        <f>+'MBI DIRECTORIO'!P523</f>
        <v>4.2748464544946954</v>
      </c>
      <c r="Q523" s="5">
        <f>+'MBI DIRECTORIO'!Q523</f>
        <v>22.383695071832665</v>
      </c>
      <c r="R523" s="5">
        <f>+'MBI DIRECTORIO'!R523</f>
        <v>0</v>
      </c>
      <c r="S523" s="5">
        <f>+'MBI DIRECTORIO'!S523</f>
        <v>0</v>
      </c>
      <c r="T523" s="5">
        <f>+'MBI DIRECTORIO'!T523</f>
        <v>0</v>
      </c>
      <c r="U523" s="5">
        <f>+'MBI DIRECTORIO'!U523</f>
        <v>0</v>
      </c>
      <c r="V523" s="5">
        <f>+'MBI DIRECTORIO'!V523</f>
        <v>0</v>
      </c>
      <c r="W523" s="5">
        <f>+'MBI DIRECTORIO'!W523</f>
        <v>0</v>
      </c>
      <c r="X523" s="5">
        <f>+'MBI DIRECTORIO'!X523</f>
        <v>0</v>
      </c>
      <c r="Y523" s="5">
        <f>+'MBI DIRECTORIO'!Y523</f>
        <v>203.69321776495892</v>
      </c>
      <c r="Z523" s="5">
        <f>+'MBI DIRECTORIO'!Z523</f>
        <v>0.51550631493900445</v>
      </c>
      <c r="AA523" s="5">
        <f>+'MBI DIRECTORIO'!AA523</f>
        <v>0</v>
      </c>
      <c r="AB523" s="5" t="str">
        <f>+'MBI DIRECTORIO'!AG523</f>
        <v>Cripton Inglaterra</v>
      </c>
      <c r="AD523" t="str">
        <f t="shared" si="10"/>
        <v>INSERT INTO TABLA_PRESUPUESTO_COMERCIAL VALUES ('VSR','80094-C','14004090-21',2022,'Abril',125,'GBP',6500,2212.505731,0,438.75,112.872632,0,100.182626,76.336544,4.274846,22.383695,0,0,0,0,0,0,0,203.693218,0.515506,0);</v>
      </c>
    </row>
    <row r="524" spans="1:30" x14ac:dyDescent="0.2">
      <c r="A524" t="str">
        <f>+'MBI DIRECTORIO'!A524</f>
        <v>VSR</v>
      </c>
      <c r="B524" t="str">
        <f>+'MBI DIRECTORIO'!B524</f>
        <v>80198-C</v>
      </c>
      <c r="C524" t="str">
        <f>+'MBI DIRECTORIO'!C524</f>
        <v>14003720-21</v>
      </c>
      <c r="D524">
        <f>+'MBI DIRECTORIO'!D524</f>
        <v>2022</v>
      </c>
      <c r="E524" t="str">
        <f>+'MBI DIRECTORIO'!E524</f>
        <v>Abril</v>
      </c>
      <c r="F524" s="5">
        <f>+'MBI DIRECTORIO'!F524</f>
        <v>625</v>
      </c>
      <c r="G524" t="str">
        <f>+'MBI DIRECTORIO'!G524</f>
        <v>USD</v>
      </c>
      <c r="H524" s="5">
        <f>+'MBI DIRECTORIO'!H524</f>
        <v>22500</v>
      </c>
      <c r="I524" s="5">
        <f>+'MBI DIRECTORIO'!I524</f>
        <v>9524.5652787191102</v>
      </c>
      <c r="J524" s="5">
        <f>+'MBI DIRECTORIO'!J524</f>
        <v>0</v>
      </c>
      <c r="K524" s="5">
        <f>+'MBI DIRECTORIO'!K524</f>
        <v>1500</v>
      </c>
      <c r="L524" s="5">
        <f>+'MBI DIRECTORIO'!L524</f>
        <v>564.36316116414162</v>
      </c>
      <c r="M524" s="5">
        <f>+'MBI DIRECTORIO'!M524</f>
        <v>2250</v>
      </c>
      <c r="N524" s="5">
        <f>+'MBI DIRECTORIO'!N524</f>
        <v>273.70746943115364</v>
      </c>
      <c r="O524" s="5">
        <f>+'MBI DIRECTORIO'!O524</f>
        <v>361.34370015948963</v>
      </c>
      <c r="P524" s="5">
        <f>+'MBI DIRECTORIO'!P524</f>
        <v>12.210925039872409</v>
      </c>
      <c r="Q524" s="5">
        <f>+'MBI DIRECTORIO'!Q524</f>
        <v>77.482021402497679</v>
      </c>
      <c r="R524" s="5">
        <f>+'MBI DIRECTORIO'!R524</f>
        <v>0</v>
      </c>
      <c r="S524" s="5">
        <f>+'MBI DIRECTORIO'!S524</f>
        <v>0</v>
      </c>
      <c r="T524" s="5">
        <f>+'MBI DIRECTORIO'!T524</f>
        <v>0</v>
      </c>
      <c r="U524" s="5">
        <f>+'MBI DIRECTORIO'!U524</f>
        <v>0</v>
      </c>
      <c r="V524" s="5">
        <f>+'MBI DIRECTORIO'!V524</f>
        <v>0</v>
      </c>
      <c r="W524" s="5">
        <f>+'MBI DIRECTORIO'!W524</f>
        <v>0</v>
      </c>
      <c r="X524" s="5">
        <f>+'MBI DIRECTORIO'!X524</f>
        <v>0</v>
      </c>
      <c r="Y524" s="5">
        <f>+'MBI DIRECTORIO'!Y524</f>
        <v>2977.3216476077087</v>
      </c>
      <c r="Z524" s="5">
        <f>+'MBI DIRECTORIO'!Z524</f>
        <v>2.5775315746950227</v>
      </c>
      <c r="AA524" s="5">
        <f>+'MBI DIRECTORIO'!AA524</f>
        <v>0</v>
      </c>
      <c r="AB524" s="5" t="str">
        <f>+'MBI DIRECTORIO'!AG524</f>
        <v>Creativenture S.A.</v>
      </c>
      <c r="AD524" t="str">
        <f t="shared" si="10"/>
        <v>INSERT INTO TABLA_PRESUPUESTO_COMERCIAL VALUES ('VSR','80198-C','14003720-21',2022,'Abril',625,'USD',22500,9524.565279,0,1500,564.363161,2250,273.707469,361.3437,12.210925,77.482021,0,0,0,0,0,0,0,2977.321648,2.577532,0);</v>
      </c>
    </row>
    <row r="525" spans="1:30" x14ac:dyDescent="0.2">
      <c r="A525" t="str">
        <f>+'MBI DIRECTORIO'!A525</f>
        <v>VSR</v>
      </c>
      <c r="B525" t="str">
        <f>+'MBI DIRECTORIO'!B525</f>
        <v>80130-C</v>
      </c>
      <c r="C525" t="str">
        <f>+'MBI DIRECTORIO'!C525</f>
        <v>14004732-17</v>
      </c>
      <c r="D525">
        <f>+'MBI DIRECTORIO'!D525</f>
        <v>2022</v>
      </c>
      <c r="E525" t="str">
        <f>+'MBI DIRECTORIO'!E525</f>
        <v>Abril</v>
      </c>
      <c r="F525" s="5">
        <f>+'MBI DIRECTORIO'!F525</f>
        <v>7.6601429215219197</v>
      </c>
      <c r="G525" t="str">
        <f>+'MBI DIRECTORIO'!G525</f>
        <v>USD</v>
      </c>
      <c r="H525" s="5">
        <f>+'MBI DIRECTORIO'!H525</f>
        <v>827.29543552436735</v>
      </c>
      <c r="I525" s="5">
        <f>+'MBI DIRECTORIO'!I525</f>
        <v>484.65791600908619</v>
      </c>
      <c r="J525" s="5">
        <f>+'MBI DIRECTORIO'!J525</f>
        <v>0</v>
      </c>
      <c r="K525" s="5">
        <f>+'MBI DIRECTORIO'!K525</f>
        <v>41.364771776218369</v>
      </c>
      <c r="L525" s="5">
        <f>+'MBI DIRECTORIO'!L525</f>
        <v>6.9169639586547733</v>
      </c>
      <c r="M525" s="5">
        <f>+'MBI DIRECTORIO'!M525</f>
        <v>124.0943153286551</v>
      </c>
      <c r="N525" s="5">
        <f>+'MBI DIRECTORIO'!N525</f>
        <v>1.6021213953509899</v>
      </c>
      <c r="O525" s="5">
        <f>+'MBI DIRECTORIO'!O525</f>
        <v>0</v>
      </c>
      <c r="P525" s="5">
        <f>+'MBI DIRECTORIO'!P525</f>
        <v>0.12266241933156014</v>
      </c>
      <c r="Q525" s="5">
        <f>+'MBI DIRECTORIO'!Q525</f>
        <v>2.8489121173994523</v>
      </c>
      <c r="R525" s="5">
        <f>+'MBI DIRECTORIO'!R525</f>
        <v>0</v>
      </c>
      <c r="S525" s="5">
        <f>+'MBI DIRECTORIO'!S525</f>
        <v>0</v>
      </c>
      <c r="T525" s="5">
        <f>+'MBI DIRECTORIO'!T525</f>
        <v>0</v>
      </c>
      <c r="U525" s="5">
        <f>+'MBI DIRECTORIO'!U525</f>
        <v>0</v>
      </c>
      <c r="V525" s="5">
        <f>+'MBI DIRECTORIO'!V525</f>
        <v>0</v>
      </c>
      <c r="W525" s="5">
        <f>+'MBI DIRECTORIO'!W525</f>
        <v>0</v>
      </c>
      <c r="X525" s="5">
        <f>+'MBI DIRECTORIO'!X525</f>
        <v>0</v>
      </c>
      <c r="Y525" s="5">
        <f>+'MBI DIRECTORIO'!Y525</f>
        <v>128.69960207713214</v>
      </c>
      <c r="Z525" s="5">
        <f>+'MBI DIRECTORIO'!Z525</f>
        <v>3.1590816395038919E-2</v>
      </c>
      <c r="AA525" s="5">
        <f>+'MBI DIRECTORIO'!AA525</f>
        <v>0</v>
      </c>
      <c r="AB525" s="5" t="str">
        <f>+'MBI DIRECTORIO'!AG525</f>
        <v>COMPANHIA BRASILEIRA DE DISTRIBUIÇÃO</v>
      </c>
      <c r="AD525" t="str">
        <f t="shared" si="10"/>
        <v>INSERT INTO TABLA_PRESUPUESTO_COMERCIAL VALUES ('VSR','80130-C','14004732-17',2022,'Abril',7.660143,'USD',827.295436,484.657916,0,41.364772,6.916964,124.094315,1.602121,0,0.122662,2.848912,0,0,0,0,0,0,0,128.699602,0.031591,0);</v>
      </c>
    </row>
    <row r="526" spans="1:30" x14ac:dyDescent="0.2">
      <c r="A526" t="str">
        <f>+'MBI DIRECTORIO'!A526</f>
        <v>VSR</v>
      </c>
      <c r="B526" t="str">
        <f>+'MBI DIRECTORIO'!B526</f>
        <v>80130-C</v>
      </c>
      <c r="C526" t="str">
        <f>+'MBI DIRECTORIO'!C526</f>
        <v>14004774-20</v>
      </c>
      <c r="D526">
        <f>+'MBI DIRECTORIO'!D526</f>
        <v>2022</v>
      </c>
      <c r="E526" t="str">
        <f>+'MBI DIRECTORIO'!E526</f>
        <v>Abril</v>
      </c>
      <c r="F526" s="5">
        <f>+'MBI DIRECTORIO'!F526</f>
        <v>61.400566535762565</v>
      </c>
      <c r="G526" t="str">
        <f>+'MBI DIRECTORIO'!G526</f>
        <v>USD</v>
      </c>
      <c r="H526" s="5">
        <f>+'MBI DIRECTORIO'!H526</f>
        <v>2271.8209618232149</v>
      </c>
      <c r="I526" s="5">
        <f>+'MBI DIRECTORIO'!I526</f>
        <v>1165.9420394206204</v>
      </c>
      <c r="J526" s="5">
        <f>+'MBI DIRECTORIO'!J526</f>
        <v>0</v>
      </c>
      <c r="K526" s="5">
        <f>+'MBI DIRECTORIO'!K526</f>
        <v>113.59104809116074</v>
      </c>
      <c r="L526" s="5">
        <f>+'MBI DIRECTORIO'!L526</f>
        <v>55.443548523827467</v>
      </c>
      <c r="M526" s="5">
        <f>+'MBI DIRECTORIO'!M526</f>
        <v>340.77314427348222</v>
      </c>
      <c r="N526" s="5">
        <f>+'MBI DIRECTORIO'!N526</f>
        <v>12.841948556499361</v>
      </c>
      <c r="O526" s="5">
        <f>+'MBI DIRECTORIO'!O526</f>
        <v>0</v>
      </c>
      <c r="P526" s="5">
        <f>+'MBI DIRECTORIO'!P526</f>
        <v>0.98321168635698231</v>
      </c>
      <c r="Q526" s="5">
        <f>+'MBI DIRECTORIO'!Q526</f>
        <v>7.8233457949612983</v>
      </c>
      <c r="R526" s="5">
        <f>+'MBI DIRECTORIO'!R526</f>
        <v>0</v>
      </c>
      <c r="S526" s="5">
        <f>+'MBI DIRECTORIO'!S526</f>
        <v>0</v>
      </c>
      <c r="T526" s="5">
        <f>+'MBI DIRECTORIO'!T526</f>
        <v>0</v>
      </c>
      <c r="U526" s="5">
        <f>+'MBI DIRECTORIO'!U526</f>
        <v>0</v>
      </c>
      <c r="V526" s="5">
        <f>+'MBI DIRECTORIO'!V526</f>
        <v>0</v>
      </c>
      <c r="W526" s="5">
        <f>+'MBI DIRECTORIO'!W526</f>
        <v>0</v>
      </c>
      <c r="X526" s="5">
        <f>+'MBI DIRECTORIO'!X526</f>
        <v>0</v>
      </c>
      <c r="Y526" s="5">
        <f>+'MBI DIRECTORIO'!Y526</f>
        <v>362.67486934962</v>
      </c>
      <c r="Z526" s="5">
        <f>+'MBI DIRECTORIO'!Z526</f>
        <v>0.25321903832014492</v>
      </c>
      <c r="AA526" s="5">
        <f>+'MBI DIRECTORIO'!AA526</f>
        <v>0</v>
      </c>
      <c r="AB526" s="5" t="str">
        <f>+'MBI DIRECTORIO'!AG526</f>
        <v>COMPANHIA BRASILEIRA DE DISTRIBUIÇÃO</v>
      </c>
      <c r="AD526" t="str">
        <f t="shared" si="10"/>
        <v>INSERT INTO TABLA_PRESUPUESTO_COMERCIAL VALUES ('VSR','80130-C','14004774-20',2022,'Abril',61.400567,'USD',2271.820962,1165.942039,0,113.591048,55.443549,340.773144,12.841949,0,0.983212,7.823346,0,0,0,0,0,0,0,362.674869,0.253219,0);</v>
      </c>
    </row>
    <row r="527" spans="1:30" x14ac:dyDescent="0.2">
      <c r="A527" t="str">
        <f>+'MBI DIRECTORIO'!A527</f>
        <v>VSR</v>
      </c>
      <c r="B527" t="str">
        <f>+'MBI DIRECTORIO'!B527</f>
        <v>80130-C</v>
      </c>
      <c r="C527" t="str">
        <f>+'MBI DIRECTORIO'!C527</f>
        <v>14004773-20</v>
      </c>
      <c r="D527">
        <f>+'MBI DIRECTORIO'!D527</f>
        <v>2022</v>
      </c>
      <c r="E527" t="str">
        <f>+'MBI DIRECTORIO'!E527</f>
        <v>Abril</v>
      </c>
      <c r="F527" s="5">
        <f>+'MBI DIRECTORIO'!F527</f>
        <v>60.871692525590674</v>
      </c>
      <c r="G527" t="str">
        <f>+'MBI DIRECTORIO'!G527</f>
        <v>USD</v>
      </c>
      <c r="H527" s="5">
        <f>+'MBI DIRECTORIO'!H527</f>
        <v>2252.2526234468551</v>
      </c>
      <c r="I527" s="5">
        <f>+'MBI DIRECTORIO'!I527</f>
        <v>1217.3445207674733</v>
      </c>
      <c r="J527" s="5">
        <f>+'MBI DIRECTORIO'!J527</f>
        <v>0</v>
      </c>
      <c r="K527" s="5">
        <f>+'MBI DIRECTORIO'!K527</f>
        <v>112.61263117234276</v>
      </c>
      <c r="L527" s="5">
        <f>+'MBI DIRECTORIO'!L527</f>
        <v>54.965985310646403</v>
      </c>
      <c r="M527" s="5">
        <f>+'MBI DIRECTORIO'!M527</f>
        <v>337.83789351702825</v>
      </c>
      <c r="N527" s="5">
        <f>+'MBI DIRECTORIO'!N527</f>
        <v>12.731334384437266</v>
      </c>
      <c r="O527" s="5">
        <f>+'MBI DIRECTORIO'!O527</f>
        <v>0</v>
      </c>
      <c r="P527" s="5">
        <f>+'MBI DIRECTORIO'!P527</f>
        <v>0.9747427888084782</v>
      </c>
      <c r="Q527" s="5">
        <f>+'MBI DIRECTORIO'!Q527</f>
        <v>7.7559593766107016</v>
      </c>
      <c r="R527" s="5">
        <f>+'MBI DIRECTORIO'!R527</f>
        <v>0</v>
      </c>
      <c r="S527" s="5">
        <f>+'MBI DIRECTORIO'!S527</f>
        <v>0</v>
      </c>
      <c r="T527" s="5">
        <f>+'MBI DIRECTORIO'!T527</f>
        <v>0</v>
      </c>
      <c r="U527" s="5">
        <f>+'MBI DIRECTORIO'!U527</f>
        <v>0</v>
      </c>
      <c r="V527" s="5">
        <f>+'MBI DIRECTORIO'!V527</f>
        <v>0</v>
      </c>
      <c r="W527" s="5">
        <f>+'MBI DIRECTORIO'!W527</f>
        <v>0</v>
      </c>
      <c r="X527" s="5">
        <f>+'MBI DIRECTORIO'!X527</f>
        <v>0</v>
      </c>
      <c r="Y527" s="5">
        <f>+'MBI DIRECTORIO'!Y527</f>
        <v>359.55096800206843</v>
      </c>
      <c r="Z527" s="5">
        <f>+'MBI DIRECTORIO'!Z527</f>
        <v>0.25103793518373912</v>
      </c>
      <c r="AA527" s="5">
        <f>+'MBI DIRECTORIO'!AA527</f>
        <v>0</v>
      </c>
      <c r="AB527" s="5" t="str">
        <f>+'MBI DIRECTORIO'!AG527</f>
        <v>COMPANHIA BRASILEIRA DE DISTRIBUIÇÃO</v>
      </c>
      <c r="AD527" t="str">
        <f t="shared" si="10"/>
        <v>INSERT INTO TABLA_PRESUPUESTO_COMERCIAL VALUES ('VSR','80130-C','14004773-20',2022,'Abril',60.871693,'USD',2252.252623,1217.344521,0,112.612631,54.965985,337.837894,12.731334,0,0.974743,7.755959,0,0,0,0,0,0,0,359.550968,0.251038,0);</v>
      </c>
    </row>
    <row r="528" spans="1:30" x14ac:dyDescent="0.2">
      <c r="A528" t="str">
        <f>+'MBI DIRECTORIO'!A528</f>
        <v>VSR</v>
      </c>
      <c r="B528" t="str">
        <f>+'MBI DIRECTORIO'!B528</f>
        <v>80130-C</v>
      </c>
      <c r="C528" t="str">
        <f>+'MBI DIRECTORIO'!C528</f>
        <v>14005136-20</v>
      </c>
      <c r="D528">
        <f>+'MBI DIRECTORIO'!D528</f>
        <v>2022</v>
      </c>
      <c r="E528" t="str">
        <f>+'MBI DIRECTORIO'!E528</f>
        <v>Abril</v>
      </c>
      <c r="F528" s="5">
        <f>+'MBI DIRECTORIO'!F528</f>
        <v>27.545805703985064</v>
      </c>
      <c r="G528" t="str">
        <f>+'MBI DIRECTORIO'!G528</f>
        <v>USD</v>
      </c>
      <c r="H528" s="5">
        <f>+'MBI DIRECTORIO'!H528</f>
        <v>936.5573939354922</v>
      </c>
      <c r="I528" s="5">
        <f>+'MBI DIRECTORIO'!I528</f>
        <v>518.17020546250023</v>
      </c>
      <c r="J528" s="5">
        <f>+'MBI DIRECTORIO'!J528</f>
        <v>0</v>
      </c>
      <c r="K528" s="5">
        <f>+'MBI DIRECTORIO'!K528</f>
        <v>46.827869696774613</v>
      </c>
      <c r="L528" s="5">
        <f>+'MBI DIRECTORIO'!L528</f>
        <v>24.873340774262804</v>
      </c>
      <c r="M528" s="5">
        <f>+'MBI DIRECTORIO'!M528</f>
        <v>140.48360909032382</v>
      </c>
      <c r="N528" s="5">
        <f>+'MBI DIRECTORIO'!N528</f>
        <v>5.7612142648857638</v>
      </c>
      <c r="O528" s="5">
        <f>+'MBI DIRECTORIO'!O528</f>
        <v>0</v>
      </c>
      <c r="P528" s="5">
        <f>+'MBI DIRECTORIO'!P528</f>
        <v>0.44109296715531637</v>
      </c>
      <c r="Q528" s="5">
        <f>+'MBI DIRECTORIO'!Q528</f>
        <v>3.2251715574034336</v>
      </c>
      <c r="R528" s="5">
        <f>+'MBI DIRECTORIO'!R528</f>
        <v>0</v>
      </c>
      <c r="S528" s="5">
        <f>+'MBI DIRECTORIO'!S528</f>
        <v>0</v>
      </c>
      <c r="T528" s="5">
        <f>+'MBI DIRECTORIO'!T528</f>
        <v>0</v>
      </c>
      <c r="U528" s="5">
        <f>+'MBI DIRECTORIO'!U528</f>
        <v>0</v>
      </c>
      <c r="V528" s="5">
        <f>+'MBI DIRECTORIO'!V528</f>
        <v>0</v>
      </c>
      <c r="W528" s="5">
        <f>+'MBI DIRECTORIO'!W528</f>
        <v>0</v>
      </c>
      <c r="X528" s="5">
        <f>+'MBI DIRECTORIO'!X528</f>
        <v>0</v>
      </c>
      <c r="Y528" s="5">
        <f>+'MBI DIRECTORIO'!Y528</f>
        <v>150.02468817409223</v>
      </c>
      <c r="Z528" s="5">
        <f>+'MBI DIRECTORIO'!Z528</f>
        <v>0.11360029432389721</v>
      </c>
      <c r="AA528" s="5">
        <f>+'MBI DIRECTORIO'!AA528</f>
        <v>0</v>
      </c>
      <c r="AB528" s="5" t="str">
        <f>+'MBI DIRECTORIO'!AG528</f>
        <v>COMPANHIA BRASILEIRA DE DISTRIBUIÇÃO</v>
      </c>
      <c r="AD528" t="str">
        <f t="shared" si="10"/>
        <v>INSERT INTO TABLA_PRESUPUESTO_COMERCIAL VALUES ('VSR','80130-C','14005136-20',2022,'Abril',27.545806,'USD',936.557394,518.170205,0,46.82787,24.873341,140.483609,5.761214,0,0.441093,3.225172,0,0,0,0,0,0,0,150.024688,0.1136,0);</v>
      </c>
    </row>
    <row r="529" spans="1:30" x14ac:dyDescent="0.2">
      <c r="A529" t="str">
        <f>+'MBI DIRECTORIO'!A529</f>
        <v>VSR</v>
      </c>
      <c r="B529" t="str">
        <f>+'MBI DIRECTORIO'!B529</f>
        <v>80130-C</v>
      </c>
      <c r="C529" t="str">
        <f>+'MBI DIRECTORIO'!C529</f>
        <v>14004731-19</v>
      </c>
      <c r="D529">
        <f>+'MBI DIRECTORIO'!D529</f>
        <v>2022</v>
      </c>
      <c r="E529" t="str">
        <f>+'MBI DIRECTORIO'!E529</f>
        <v>Abril</v>
      </c>
      <c r="F529" s="5">
        <f>+'MBI DIRECTORIO'!F529</f>
        <v>67.132878387948239</v>
      </c>
      <c r="G529" t="str">
        <f>+'MBI DIRECTORIO'!G529</f>
        <v>USD</v>
      </c>
      <c r="H529" s="5">
        <f>+'MBI DIRECTORIO'!H529</f>
        <v>2483.9165003540847</v>
      </c>
      <c r="I529" s="5">
        <f>+'MBI DIRECTORIO'!I529</f>
        <v>1642.4176616497512</v>
      </c>
      <c r="J529" s="5">
        <f>+'MBI DIRECTORIO'!J529</f>
        <v>0</v>
      </c>
      <c r="K529" s="5">
        <f>+'MBI DIRECTORIO'!K529</f>
        <v>124.19582501770425</v>
      </c>
      <c r="L529" s="5">
        <f>+'MBI DIRECTORIO'!L529</f>
        <v>60.619717544112554</v>
      </c>
      <c r="M529" s="5">
        <f>+'MBI DIRECTORIO'!M529</f>
        <v>372.58747505311271</v>
      </c>
      <c r="N529" s="5">
        <f>+'MBI DIRECTORIO'!N529</f>
        <v>14.04086345368852</v>
      </c>
      <c r="O529" s="5">
        <f>+'MBI DIRECTORIO'!O529</f>
        <v>0</v>
      </c>
      <c r="P529" s="5">
        <f>+'MBI DIRECTORIO'!P529</f>
        <v>1.0750036081730274</v>
      </c>
      <c r="Q529" s="5">
        <f>+'MBI DIRECTORIO'!Q529</f>
        <v>8.5537276196645475</v>
      </c>
      <c r="R529" s="5">
        <f>+'MBI DIRECTORIO'!R529</f>
        <v>0</v>
      </c>
      <c r="S529" s="5">
        <f>+'MBI DIRECTORIO'!S529</f>
        <v>0</v>
      </c>
      <c r="T529" s="5">
        <f>+'MBI DIRECTORIO'!T529</f>
        <v>0</v>
      </c>
      <c r="U529" s="5">
        <f>+'MBI DIRECTORIO'!U529</f>
        <v>0</v>
      </c>
      <c r="V529" s="5">
        <f>+'MBI DIRECTORIO'!V529</f>
        <v>0</v>
      </c>
      <c r="W529" s="5">
        <f>+'MBI DIRECTORIO'!W529</f>
        <v>0</v>
      </c>
      <c r="X529" s="5">
        <f>+'MBI DIRECTORIO'!X529</f>
        <v>0</v>
      </c>
      <c r="Y529" s="5">
        <f>+'MBI DIRECTORIO'!Y529</f>
        <v>396.53392911663093</v>
      </c>
      <c r="Z529" s="5">
        <f>+'MBI DIRECTORIO'!Z529</f>
        <v>0.27685938199215626</v>
      </c>
      <c r="AA529" s="5">
        <f>+'MBI DIRECTORIO'!AA529</f>
        <v>0</v>
      </c>
      <c r="AB529" s="5" t="str">
        <f>+'MBI DIRECTORIO'!AG529</f>
        <v>COMPANHIA BRASILEIRA DE DISTRIBUIÇÃO</v>
      </c>
      <c r="AD529" t="str">
        <f t="shared" si="10"/>
        <v>INSERT INTO TABLA_PRESUPUESTO_COMERCIAL VALUES ('VSR','80130-C','14004731-19',2022,'Abril',67.132878,'USD',2483.9165,1642.417662,0,124.195825,60.619718,372.587475,14.040863,0,1.075004,8.553728,0,0,0,0,0,0,0,396.533929,0.276859,0);</v>
      </c>
    </row>
    <row r="530" spans="1:30" x14ac:dyDescent="0.2">
      <c r="A530" t="str">
        <f>+'MBI DIRECTORIO'!A530</f>
        <v>VSR</v>
      </c>
      <c r="B530" t="str">
        <f>+'MBI DIRECTORIO'!B530</f>
        <v>80130-C</v>
      </c>
      <c r="C530" t="str">
        <f>+'MBI DIRECTORIO'!C530</f>
        <v>14005137-20</v>
      </c>
      <c r="D530">
        <f>+'MBI DIRECTORIO'!D530</f>
        <v>2022</v>
      </c>
      <c r="E530" t="str">
        <f>+'MBI DIRECTORIO'!E530</f>
        <v>Abril</v>
      </c>
      <c r="F530" s="5">
        <f>+'MBI DIRECTORIO'!F530</f>
        <v>18.3195132942767</v>
      </c>
      <c r="G530" t="str">
        <f>+'MBI DIRECTORIO'!G530</f>
        <v>USD</v>
      </c>
      <c r="H530" s="5">
        <f>+'MBI DIRECTORIO'!H530</f>
        <v>622.86345200540779</v>
      </c>
      <c r="I530" s="5">
        <f>+'MBI DIRECTORIO'!I530</f>
        <v>368.17265723679037</v>
      </c>
      <c r="J530" s="5">
        <f>+'MBI DIRECTORIO'!J530</f>
        <v>0</v>
      </c>
      <c r="K530" s="5">
        <f>+'MBI DIRECTORIO'!K530</f>
        <v>31.143172600270393</v>
      </c>
      <c r="L530" s="5">
        <f>+'MBI DIRECTORIO'!L530</f>
        <v>16.542173493994422</v>
      </c>
      <c r="M530" s="5">
        <f>+'MBI DIRECTORIO'!M530</f>
        <v>93.429517800811155</v>
      </c>
      <c r="N530" s="5">
        <f>+'MBI DIRECTORIO'!N530</f>
        <v>3.8315321922670216</v>
      </c>
      <c r="O530" s="5">
        <f>+'MBI DIRECTORIO'!O530</f>
        <v>0</v>
      </c>
      <c r="P530" s="5">
        <f>+'MBI DIRECTORIO'!P530</f>
        <v>0.29335168347044388</v>
      </c>
      <c r="Q530" s="5">
        <f>+'MBI DIRECTORIO'!Q530</f>
        <v>2.1449208586274042</v>
      </c>
      <c r="R530" s="5">
        <f>+'MBI DIRECTORIO'!R530</f>
        <v>0</v>
      </c>
      <c r="S530" s="5">
        <f>+'MBI DIRECTORIO'!S530</f>
        <v>0</v>
      </c>
      <c r="T530" s="5">
        <f>+'MBI DIRECTORIO'!T530</f>
        <v>0</v>
      </c>
      <c r="U530" s="5">
        <f>+'MBI DIRECTORIO'!U530</f>
        <v>0</v>
      </c>
      <c r="V530" s="5">
        <f>+'MBI DIRECTORIO'!V530</f>
        <v>0</v>
      </c>
      <c r="W530" s="5">
        <f>+'MBI DIRECTORIO'!W530</f>
        <v>0</v>
      </c>
      <c r="X530" s="5">
        <f>+'MBI DIRECTORIO'!X530</f>
        <v>0</v>
      </c>
      <c r="Y530" s="5">
        <f>+'MBI DIRECTORIO'!Y530</f>
        <v>99.774873133494495</v>
      </c>
      <c r="Z530" s="5">
        <f>+'MBI DIRECTORIO'!Z530</f>
        <v>7.555059831846947E-2</v>
      </c>
      <c r="AA530" s="5">
        <f>+'MBI DIRECTORIO'!AA530</f>
        <v>0</v>
      </c>
      <c r="AB530" s="5" t="str">
        <f>+'MBI DIRECTORIO'!AG530</f>
        <v>COMPANHIA BRASILEIRA DE DISTRIBUIÇÃO</v>
      </c>
      <c r="AD530" t="str">
        <f t="shared" si="10"/>
        <v>INSERT INTO TABLA_PRESUPUESTO_COMERCIAL VALUES ('VSR','80130-C','14005137-20',2022,'Abril',18.319513,'USD',622.863452,368.172657,0,31.143173,16.542173,93.429518,3.831532,0,0.293352,2.144921,0,0,0,0,0,0,0,99.774873,0.075551,0);</v>
      </c>
    </row>
    <row r="531" spans="1:30" x14ac:dyDescent="0.2">
      <c r="A531" t="str">
        <f>+'MBI DIRECTORIO'!A531</f>
        <v>VSR</v>
      </c>
      <c r="B531" t="str">
        <f>+'MBI DIRECTORIO'!B531</f>
        <v>80130-C</v>
      </c>
      <c r="C531" t="str">
        <f>+'MBI DIRECTORIO'!C531</f>
        <v>14005138-20</v>
      </c>
      <c r="D531">
        <f>+'MBI DIRECTORIO'!D531</f>
        <v>2022</v>
      </c>
      <c r="E531" t="str">
        <f>+'MBI DIRECTORIO'!E531</f>
        <v>Abril</v>
      </c>
      <c r="F531" s="5">
        <f>+'MBI DIRECTORIO'!F531</f>
        <v>26.65866220305157</v>
      </c>
      <c r="G531" t="str">
        <f>+'MBI DIRECTORIO'!G531</f>
        <v>USD</v>
      </c>
      <c r="H531" s="5">
        <f>+'MBI DIRECTORIO'!H531</f>
        <v>906.39451490375336</v>
      </c>
      <c r="I531" s="5">
        <f>+'MBI DIRECTORIO'!I531</f>
        <v>471.9189494039714</v>
      </c>
      <c r="J531" s="5">
        <f>+'MBI DIRECTORIO'!J531</f>
        <v>0</v>
      </c>
      <c r="K531" s="5">
        <f>+'MBI DIRECTORIO'!K531</f>
        <v>45.319725745187675</v>
      </c>
      <c r="L531" s="5">
        <f>+'MBI DIRECTORIO'!L531</f>
        <v>24.072266997313925</v>
      </c>
      <c r="M531" s="5">
        <f>+'MBI DIRECTORIO'!M531</f>
        <v>135.959177235563</v>
      </c>
      <c r="N531" s="5">
        <f>+'MBI DIRECTORIO'!N531</f>
        <v>5.5756679117493482</v>
      </c>
      <c r="O531" s="5">
        <f>+'MBI DIRECTORIO'!O531</f>
        <v>0</v>
      </c>
      <c r="P531" s="5">
        <f>+'MBI DIRECTORIO'!P531</f>
        <v>0.42688707449330948</v>
      </c>
      <c r="Q531" s="5">
        <f>+'MBI DIRECTORIO'!Q531</f>
        <v>3.1213012979057386</v>
      </c>
      <c r="R531" s="5">
        <f>+'MBI DIRECTORIO'!R531</f>
        <v>0</v>
      </c>
      <c r="S531" s="5">
        <f>+'MBI DIRECTORIO'!S531</f>
        <v>0</v>
      </c>
      <c r="T531" s="5">
        <f>+'MBI DIRECTORIO'!T531</f>
        <v>0</v>
      </c>
      <c r="U531" s="5">
        <f>+'MBI DIRECTORIO'!U531</f>
        <v>0</v>
      </c>
      <c r="V531" s="5">
        <f>+'MBI DIRECTORIO'!V531</f>
        <v>0</v>
      </c>
      <c r="W531" s="5">
        <f>+'MBI DIRECTORIO'!W531</f>
        <v>0</v>
      </c>
      <c r="X531" s="5">
        <f>+'MBI DIRECTORIO'!X531</f>
        <v>0</v>
      </c>
      <c r="Y531" s="5">
        <f>+'MBI DIRECTORIO'!Y531</f>
        <v>145.1929751894194</v>
      </c>
      <c r="Z531" s="5">
        <f>+'MBI DIRECTORIO'!Z531</f>
        <v>0.1099416697079907</v>
      </c>
      <c r="AA531" s="5">
        <f>+'MBI DIRECTORIO'!AA531</f>
        <v>0</v>
      </c>
      <c r="AB531" s="5" t="str">
        <f>+'MBI DIRECTORIO'!AG531</f>
        <v>COMPANHIA BRASILEIRA DE DISTRIBUIÇÃO</v>
      </c>
      <c r="AD531" t="str">
        <f t="shared" si="10"/>
        <v>INSERT INTO TABLA_PRESUPUESTO_COMERCIAL VALUES ('VSR','80130-C','14005138-20',2022,'Abril',26.658662,'USD',906.394515,471.918949,0,45.319726,24.072267,135.959177,5.575668,0,0.426887,3.121301,0,0,0,0,0,0,0,145.192975,0.109942,0);</v>
      </c>
    </row>
    <row r="532" spans="1:30" x14ac:dyDescent="0.2">
      <c r="A532" t="str">
        <f>+'MBI DIRECTORIO'!A532</f>
        <v>VSR</v>
      </c>
      <c r="B532" t="str">
        <f>+'MBI DIRECTORIO'!B532</f>
        <v>80130-C</v>
      </c>
      <c r="C532" t="str">
        <f>+'MBI DIRECTORIO'!C532</f>
        <v>14005139-20</v>
      </c>
      <c r="D532">
        <f>+'MBI DIRECTORIO'!D532</f>
        <v>2022</v>
      </c>
      <c r="E532" t="str">
        <f>+'MBI DIRECTORIO'!E532</f>
        <v>Abril</v>
      </c>
      <c r="F532" s="5">
        <f>+'MBI DIRECTORIO'!F532</f>
        <v>22.200766110860744</v>
      </c>
      <c r="G532" t="str">
        <f>+'MBI DIRECTORIO'!G532</f>
        <v>USD</v>
      </c>
      <c r="H532" s="5">
        <f>+'MBI DIRECTORIO'!H532</f>
        <v>754.8260477692653</v>
      </c>
      <c r="I532" s="5">
        <f>+'MBI DIRECTORIO'!I532</f>
        <v>414.00967453748109</v>
      </c>
      <c r="J532" s="5">
        <f>+'MBI DIRECTORIO'!J532</f>
        <v>0</v>
      </c>
      <c r="K532" s="5">
        <f>+'MBI DIRECTORIO'!K532</f>
        <v>37.741302388463268</v>
      </c>
      <c r="L532" s="5">
        <f>+'MBI DIRECTORIO'!L532</f>
        <v>20.046871268145782</v>
      </c>
      <c r="M532" s="5">
        <f>+'MBI DIRECTORIO'!M532</f>
        <v>113.22390716538979</v>
      </c>
      <c r="N532" s="5">
        <f>+'MBI DIRECTORIO'!N532</f>
        <v>4.6432974872388488</v>
      </c>
      <c r="O532" s="5">
        <f>+'MBI DIRECTORIO'!O532</f>
        <v>0</v>
      </c>
      <c r="P532" s="5">
        <f>+'MBI DIRECTORIO'!P532</f>
        <v>0.35550246386672435</v>
      </c>
      <c r="Q532" s="5">
        <f>+'MBI DIRECTORIO'!Q532</f>
        <v>2.5993532439298201</v>
      </c>
      <c r="R532" s="5">
        <f>+'MBI DIRECTORIO'!R532</f>
        <v>0</v>
      </c>
      <c r="S532" s="5">
        <f>+'MBI DIRECTORIO'!S532</f>
        <v>0</v>
      </c>
      <c r="T532" s="5">
        <f>+'MBI DIRECTORIO'!T532</f>
        <v>0</v>
      </c>
      <c r="U532" s="5">
        <f>+'MBI DIRECTORIO'!U532</f>
        <v>0</v>
      </c>
      <c r="V532" s="5">
        <f>+'MBI DIRECTORIO'!V532</f>
        <v>0</v>
      </c>
      <c r="W532" s="5">
        <f>+'MBI DIRECTORIO'!W532</f>
        <v>0</v>
      </c>
      <c r="X532" s="5">
        <f>+'MBI DIRECTORIO'!X532</f>
        <v>0</v>
      </c>
      <c r="Y532" s="5">
        <f>+'MBI DIRECTORIO'!Y532</f>
        <v>120.91361744143826</v>
      </c>
      <c r="Z532" s="5">
        <f>+'MBI DIRECTORIO'!Z532</f>
        <v>9.1557081013060468E-2</v>
      </c>
      <c r="AA532" s="5">
        <f>+'MBI DIRECTORIO'!AA532</f>
        <v>0</v>
      </c>
      <c r="AB532" s="5" t="str">
        <f>+'MBI DIRECTORIO'!AG532</f>
        <v>COMPANHIA BRASILEIRA DE DISTRIBUIÇÃO</v>
      </c>
      <c r="AD532" t="str">
        <f t="shared" si="10"/>
        <v>INSERT INTO TABLA_PRESUPUESTO_COMERCIAL VALUES ('VSR','80130-C','14005139-20',2022,'Abril',22.200766,'USD',754.826048,414.009675,0,37.741302,20.046871,113.223907,4.643297,0,0.355502,2.599353,0,0,0,0,0,0,0,120.913617,0.091557,0);</v>
      </c>
    </row>
    <row r="533" spans="1:30" x14ac:dyDescent="0.2">
      <c r="A533" t="str">
        <f>+'MBI DIRECTORIO'!A533</f>
        <v>VSR</v>
      </c>
      <c r="B533" t="str">
        <f>+'MBI DIRECTORIO'!B533</f>
        <v>80130-C</v>
      </c>
      <c r="C533" t="str">
        <f>+'MBI DIRECTORIO'!C533</f>
        <v>14005140-21</v>
      </c>
      <c r="D533">
        <f>+'MBI DIRECTORIO'!D533</f>
        <v>2022</v>
      </c>
      <c r="E533" t="str">
        <f>+'MBI DIRECTORIO'!E533</f>
        <v>Abril</v>
      </c>
      <c r="F533" s="5">
        <f>+'MBI DIRECTORIO'!F533</f>
        <v>8.7161848966716029</v>
      </c>
      <c r="G533" t="str">
        <f>+'MBI DIRECTORIO'!G533</f>
        <v>USD</v>
      </c>
      <c r="H533" s="5">
        <f>+'MBI DIRECTORIO'!H533</f>
        <v>296.35028648683448</v>
      </c>
      <c r="I533" s="5">
        <f>+'MBI DIRECTORIO'!I533</f>
        <v>155.70635648066718</v>
      </c>
      <c r="J533" s="5">
        <f>+'MBI DIRECTORIO'!J533</f>
        <v>0</v>
      </c>
      <c r="K533" s="5">
        <f>+'MBI DIRECTORIO'!K533</f>
        <v>14.817514324341726</v>
      </c>
      <c r="L533" s="5">
        <f>+'MBI DIRECTORIO'!L533</f>
        <v>7.8705498585227716</v>
      </c>
      <c r="M533" s="5">
        <f>+'MBI DIRECTORIO'!M533</f>
        <v>44.452542973025174</v>
      </c>
      <c r="N533" s="5">
        <f>+'MBI DIRECTORIO'!N533</f>
        <v>1.8229929195653023</v>
      </c>
      <c r="O533" s="5">
        <f>+'MBI DIRECTORIO'!O533</f>
        <v>0</v>
      </c>
      <c r="P533" s="5">
        <f>+'MBI DIRECTORIO'!P533</f>
        <v>0.13957289540421847</v>
      </c>
      <c r="Q533" s="5">
        <f>+'MBI DIRECTORIO'!Q533</f>
        <v>1.0205252995648546</v>
      </c>
      <c r="R533" s="5">
        <f>+'MBI DIRECTORIO'!R533</f>
        <v>0</v>
      </c>
      <c r="S533" s="5">
        <f>+'MBI DIRECTORIO'!S533</f>
        <v>0</v>
      </c>
      <c r="T533" s="5">
        <f>+'MBI DIRECTORIO'!T533</f>
        <v>0</v>
      </c>
      <c r="U533" s="5">
        <f>+'MBI DIRECTORIO'!U533</f>
        <v>0</v>
      </c>
      <c r="V533" s="5">
        <f>+'MBI DIRECTORIO'!V533</f>
        <v>0</v>
      </c>
      <c r="W533" s="5">
        <f>+'MBI DIRECTORIO'!W533</f>
        <v>0</v>
      </c>
      <c r="X533" s="5">
        <f>+'MBI DIRECTORIO'!X533</f>
        <v>0</v>
      </c>
      <c r="Y533" s="5">
        <f>+'MBI DIRECTORIO'!Y533</f>
        <v>47.471580074410831</v>
      </c>
      <c r="Z533" s="5">
        <f>+'MBI DIRECTORIO'!Z533</f>
        <v>3.5945986851281482E-2</v>
      </c>
      <c r="AA533" s="5">
        <f>+'MBI DIRECTORIO'!AA533</f>
        <v>0</v>
      </c>
      <c r="AB533" s="5" t="str">
        <f>+'MBI DIRECTORIO'!AG533</f>
        <v>COMPANHIA BRASILEIRA DE DISTRIBUIÇÃO</v>
      </c>
      <c r="AD533" t="str">
        <f t="shared" si="10"/>
        <v>INSERT INTO TABLA_PRESUPUESTO_COMERCIAL VALUES ('VSR','80130-C','14005140-21',2022,'Abril',8.716185,'USD',296.350286,155.706356,0,14.817514,7.87055,44.452543,1.822993,0,0.139573,1.020525,0,0,0,0,0,0,0,47.47158,0.035946,0);</v>
      </c>
    </row>
    <row r="534" spans="1:30" x14ac:dyDescent="0.2">
      <c r="A534" t="str">
        <f>+'MBI DIRECTORIO'!A534</f>
        <v>VSR</v>
      </c>
      <c r="B534" t="str">
        <f>+'MBI DIRECTORIO'!B534</f>
        <v>80130-C</v>
      </c>
      <c r="C534" t="str">
        <f>+'MBI DIRECTORIO'!C534</f>
        <v>14005128-20</v>
      </c>
      <c r="D534">
        <f>+'MBI DIRECTORIO'!D534</f>
        <v>2022</v>
      </c>
      <c r="E534" t="str">
        <f>+'MBI DIRECTORIO'!E534</f>
        <v>Abril</v>
      </c>
      <c r="F534" s="5">
        <f>+'MBI DIRECTORIO'!F534</f>
        <v>77.727419043327103</v>
      </c>
      <c r="G534" t="str">
        <f>+'MBI DIRECTORIO'!G534</f>
        <v>USD</v>
      </c>
      <c r="H534" s="5">
        <f>+'MBI DIRECTORIO'!H534</f>
        <v>2168.5949913088261</v>
      </c>
      <c r="I534" s="5">
        <f>+'MBI DIRECTORIO'!I534</f>
        <v>1174.5501981491191</v>
      </c>
      <c r="J534" s="5">
        <f>+'MBI DIRECTORIO'!J534</f>
        <v>0</v>
      </c>
      <c r="K534" s="5">
        <f>+'MBI DIRECTORIO'!K534</f>
        <v>108.42974956544131</v>
      </c>
      <c r="L534" s="5">
        <f>+'MBI DIRECTORIO'!L534</f>
        <v>70.186387072675174</v>
      </c>
      <c r="M534" s="5">
        <f>+'MBI DIRECTORIO'!M534</f>
        <v>325.28924869632391</v>
      </c>
      <c r="N534" s="5">
        <f>+'MBI DIRECTORIO'!N534</f>
        <v>16.256715094029197</v>
      </c>
      <c r="O534" s="5">
        <f>+'MBI DIRECTORIO'!O534</f>
        <v>0</v>
      </c>
      <c r="P534" s="5">
        <f>+'MBI DIRECTORIO'!P534</f>
        <v>1.2446547493866105</v>
      </c>
      <c r="Q534" s="5">
        <f>+'MBI DIRECTORIO'!Q534</f>
        <v>7.4678721568862105</v>
      </c>
      <c r="R534" s="5">
        <f>+'MBI DIRECTORIO'!R534</f>
        <v>0</v>
      </c>
      <c r="S534" s="5">
        <f>+'MBI DIRECTORIO'!S534</f>
        <v>0</v>
      </c>
      <c r="T534" s="5">
        <f>+'MBI DIRECTORIO'!T534</f>
        <v>0</v>
      </c>
      <c r="U534" s="5">
        <f>+'MBI DIRECTORIO'!U534</f>
        <v>0</v>
      </c>
      <c r="V534" s="5">
        <f>+'MBI DIRECTORIO'!V534</f>
        <v>0</v>
      </c>
      <c r="W534" s="5">
        <f>+'MBI DIRECTORIO'!W534</f>
        <v>0</v>
      </c>
      <c r="X534" s="5">
        <f>+'MBI DIRECTORIO'!X534</f>
        <v>0</v>
      </c>
      <c r="Y534" s="5">
        <f>+'MBI DIRECTORIO'!Y534</f>
        <v>350.57904249951184</v>
      </c>
      <c r="Z534" s="5">
        <f>+'MBI DIRECTORIO'!Z534</f>
        <v>0.32055180288596286</v>
      </c>
      <c r="AA534" s="5">
        <f>+'MBI DIRECTORIO'!AA534</f>
        <v>0</v>
      </c>
      <c r="AB534" s="5" t="str">
        <f>+'MBI DIRECTORIO'!AG534</f>
        <v>COMPANHIA BRASILEIRA DE DISTRIBUIÇÃO</v>
      </c>
      <c r="AD534" t="str">
        <f t="shared" si="10"/>
        <v>INSERT INTO TABLA_PRESUPUESTO_COMERCIAL VALUES ('VSR','80130-C','14005128-20',2022,'Abril',77.727419,'USD',2168.594991,1174.550198,0,108.42975,70.186387,325.289249,16.256715,0,1.244655,7.467872,0,0,0,0,0,0,0,350.579042,0.320552,0);</v>
      </c>
    </row>
    <row r="535" spans="1:30" x14ac:dyDescent="0.2">
      <c r="A535" t="str">
        <f>+'MBI DIRECTORIO'!A535</f>
        <v>VSR</v>
      </c>
      <c r="B535" t="str">
        <f>+'MBI DIRECTORIO'!B535</f>
        <v>80130-C</v>
      </c>
      <c r="C535" t="str">
        <f>+'MBI DIRECTORIO'!C535</f>
        <v>14005129-20</v>
      </c>
      <c r="D535">
        <f>+'MBI DIRECTORIO'!D535</f>
        <v>2022</v>
      </c>
      <c r="E535" t="str">
        <f>+'MBI DIRECTORIO'!E535</f>
        <v>Abril</v>
      </c>
      <c r="F535" s="5">
        <f>+'MBI DIRECTORIO'!F535</f>
        <v>88.168415631236712</v>
      </c>
      <c r="G535" t="str">
        <f>+'MBI DIRECTORIO'!G535</f>
        <v>USD</v>
      </c>
      <c r="H535" s="5">
        <f>+'MBI DIRECTORIO'!H535</f>
        <v>2459.898796111504</v>
      </c>
      <c r="I535" s="5">
        <f>+'MBI DIRECTORIO'!I535</f>
        <v>1409.8316869509692</v>
      </c>
      <c r="J535" s="5">
        <f>+'MBI DIRECTORIO'!J535</f>
        <v>0</v>
      </c>
      <c r="K535" s="5">
        <f>+'MBI DIRECTORIO'!K535</f>
        <v>122.99493980557521</v>
      </c>
      <c r="L535" s="5">
        <f>+'MBI DIRECTORIO'!L535</f>
        <v>79.614409216765864</v>
      </c>
      <c r="M535" s="5">
        <f>+'MBI DIRECTORIO'!M535</f>
        <v>368.9848194167256</v>
      </c>
      <c r="N535" s="5">
        <f>+'MBI DIRECTORIO'!N535</f>
        <v>18.440452942480881</v>
      </c>
      <c r="O535" s="5">
        <f>+'MBI DIRECTORIO'!O535</f>
        <v>0</v>
      </c>
      <c r="P535" s="5">
        <f>+'MBI DIRECTORIO'!P535</f>
        <v>1.4118471784086923</v>
      </c>
      <c r="Q535" s="5">
        <f>+'MBI DIRECTORIO'!Q535</f>
        <v>8.4710191630351037</v>
      </c>
      <c r="R535" s="5">
        <f>+'MBI DIRECTORIO'!R535</f>
        <v>0</v>
      </c>
      <c r="S535" s="5">
        <f>+'MBI DIRECTORIO'!S535</f>
        <v>0</v>
      </c>
      <c r="T535" s="5">
        <f>+'MBI DIRECTORIO'!T535</f>
        <v>0</v>
      </c>
      <c r="U535" s="5">
        <f>+'MBI DIRECTORIO'!U535</f>
        <v>0</v>
      </c>
      <c r="V535" s="5">
        <f>+'MBI DIRECTORIO'!V535</f>
        <v>0</v>
      </c>
      <c r="W535" s="5">
        <f>+'MBI DIRECTORIO'!W535</f>
        <v>0</v>
      </c>
      <c r="X535" s="5">
        <f>+'MBI DIRECTORIO'!X535</f>
        <v>0</v>
      </c>
      <c r="Y535" s="5">
        <f>+'MBI DIRECTORIO'!Y535</f>
        <v>397.67174970093885</v>
      </c>
      <c r="Z535" s="5">
        <f>+'MBI DIRECTORIO'!Z535</f>
        <v>0.36361100028855486</v>
      </c>
      <c r="AA535" s="5">
        <f>+'MBI DIRECTORIO'!AA535</f>
        <v>0</v>
      </c>
      <c r="AB535" s="5" t="str">
        <f>+'MBI DIRECTORIO'!AG535</f>
        <v>COMPANHIA BRASILEIRA DE DISTRIBUIÇÃO</v>
      </c>
      <c r="AD535" t="str">
        <f t="shared" si="10"/>
        <v>INSERT INTO TABLA_PRESUPUESTO_COMERCIAL VALUES ('VSR','80130-C','14005129-20',2022,'Abril',88.168416,'USD',2459.898796,1409.831687,0,122.99494,79.614409,368.984819,18.440453,0,1.411847,8.471019,0,0,0,0,0,0,0,397.67175,0.363611,0);</v>
      </c>
    </row>
    <row r="536" spans="1:30" x14ac:dyDescent="0.2">
      <c r="A536" t="str">
        <f>+'MBI DIRECTORIO'!A536</f>
        <v>VSR</v>
      </c>
      <c r="B536" t="str">
        <f>+'MBI DIRECTORIO'!B536</f>
        <v>80130-C</v>
      </c>
      <c r="C536" t="str">
        <f>+'MBI DIRECTORIO'!C536</f>
        <v>14005132-20</v>
      </c>
      <c r="D536">
        <f>+'MBI DIRECTORIO'!D536</f>
        <v>2022</v>
      </c>
      <c r="E536" t="str">
        <f>+'MBI DIRECTORIO'!E536</f>
        <v>Abril</v>
      </c>
      <c r="F536" s="5">
        <f>+'MBI DIRECTORIO'!F536</f>
        <v>45.107834932080088</v>
      </c>
      <c r="G536" t="str">
        <f>+'MBI DIRECTORIO'!G536</f>
        <v>USD</v>
      </c>
      <c r="H536" s="5">
        <f>+'MBI DIRECTORIO'!H536</f>
        <v>1258.5085946050344</v>
      </c>
      <c r="I536" s="5">
        <f>+'MBI DIRECTORIO'!I536</f>
        <v>616.59601317828947</v>
      </c>
      <c r="J536" s="5">
        <f>+'MBI DIRECTORIO'!J536</f>
        <v>0</v>
      </c>
      <c r="K536" s="5">
        <f>+'MBI DIRECTORIO'!K536</f>
        <v>62.925429730251722</v>
      </c>
      <c r="L536" s="5">
        <f>+'MBI DIRECTORIO'!L536</f>
        <v>40.731520504862416</v>
      </c>
      <c r="M536" s="5">
        <f>+'MBI DIRECTORIO'!M536</f>
        <v>188.77628919075516</v>
      </c>
      <c r="N536" s="5">
        <f>+'MBI DIRECTORIO'!N536</f>
        <v>9.4343184171670771</v>
      </c>
      <c r="O536" s="5">
        <f>+'MBI DIRECTORIO'!O536</f>
        <v>0</v>
      </c>
      <c r="P536" s="5">
        <f>+'MBI DIRECTORIO'!P536</f>
        <v>0.72231500381435443</v>
      </c>
      <c r="Q536" s="5">
        <f>+'MBI DIRECTORIO'!Q536</f>
        <v>4.3338573272184249</v>
      </c>
      <c r="R536" s="5">
        <f>+'MBI DIRECTORIO'!R536</f>
        <v>0</v>
      </c>
      <c r="S536" s="5">
        <f>+'MBI DIRECTORIO'!S536</f>
        <v>0</v>
      </c>
      <c r="T536" s="5">
        <f>+'MBI DIRECTORIO'!T536</f>
        <v>0</v>
      </c>
      <c r="U536" s="5">
        <f>+'MBI DIRECTORIO'!U536</f>
        <v>0</v>
      </c>
      <c r="V536" s="5">
        <f>+'MBI DIRECTORIO'!V536</f>
        <v>0</v>
      </c>
      <c r="W536" s="5">
        <f>+'MBI DIRECTORIO'!W536</f>
        <v>0</v>
      </c>
      <c r="X536" s="5">
        <f>+'MBI DIRECTORIO'!X536</f>
        <v>0</v>
      </c>
      <c r="Y536" s="5">
        <f>+'MBI DIRECTORIO'!Y536</f>
        <v>203.45280692904072</v>
      </c>
      <c r="Z536" s="5">
        <f>+'MBI DIRECTORIO'!Z536</f>
        <v>0.18602699008570805</v>
      </c>
      <c r="AA536" s="5">
        <f>+'MBI DIRECTORIO'!AA536</f>
        <v>0</v>
      </c>
      <c r="AB536" s="5" t="str">
        <f>+'MBI DIRECTORIO'!AG536</f>
        <v>COMPANHIA BRASILEIRA DE DISTRIBUIÇÃO</v>
      </c>
      <c r="AD536" t="str">
        <f t="shared" si="10"/>
        <v>INSERT INTO TABLA_PRESUPUESTO_COMERCIAL VALUES ('VSR','80130-C','14005132-20',2022,'Abril',45.107835,'USD',1258.508595,616.596013,0,62.92543,40.731521,188.776289,9.434318,0,0.722315,4.333857,0,0,0,0,0,0,0,203.452807,0.186027,0);</v>
      </c>
    </row>
    <row r="537" spans="1:30" x14ac:dyDescent="0.2">
      <c r="A537" t="str">
        <f>+'MBI DIRECTORIO'!A537</f>
        <v>VSR</v>
      </c>
      <c r="B537" t="str">
        <f>+'MBI DIRECTORIO'!B537</f>
        <v>80130-C</v>
      </c>
      <c r="C537" t="str">
        <f>+'MBI DIRECTORIO'!C537</f>
        <v>14005130-20</v>
      </c>
      <c r="D537">
        <f>+'MBI DIRECTORIO'!D537</f>
        <v>2022</v>
      </c>
      <c r="E537" t="str">
        <f>+'MBI DIRECTORIO'!E537</f>
        <v>Abril</v>
      </c>
      <c r="F537" s="5">
        <f>+'MBI DIRECTORIO'!F537</f>
        <v>81.190690787355933</v>
      </c>
      <c r="G537" t="str">
        <f>+'MBI DIRECTORIO'!G537</f>
        <v>USD</v>
      </c>
      <c r="H537" s="5">
        <f>+'MBI DIRECTORIO'!H537</f>
        <v>2265.2202729672304</v>
      </c>
      <c r="I537" s="5">
        <f>+'MBI DIRECTORIO'!I537</f>
        <v>1215.0458441561004</v>
      </c>
      <c r="J537" s="5">
        <f>+'MBI DIRECTORIO'!J537</f>
        <v>0</v>
      </c>
      <c r="K537" s="5">
        <f>+'MBI DIRECTORIO'!K537</f>
        <v>113.26101364836153</v>
      </c>
      <c r="L537" s="5">
        <f>+'MBI DIRECTORIO'!L537</f>
        <v>73.313655855764068</v>
      </c>
      <c r="M537" s="5">
        <f>+'MBI DIRECTORIO'!M537</f>
        <v>339.78304094508457</v>
      </c>
      <c r="N537" s="5">
        <f>+'MBI DIRECTORIO'!N537</f>
        <v>16.981059511080982</v>
      </c>
      <c r="O537" s="5">
        <f>+'MBI DIRECTORIO'!O537</f>
        <v>0</v>
      </c>
      <c r="P537" s="5">
        <f>+'MBI DIRECTORIO'!P537</f>
        <v>1.3001123688171374</v>
      </c>
      <c r="Q537" s="5">
        <f>+'MBI DIRECTORIO'!Q537</f>
        <v>7.8006153631741597</v>
      </c>
      <c r="R537" s="5">
        <f>+'MBI DIRECTORIO'!R537</f>
        <v>0</v>
      </c>
      <c r="S537" s="5">
        <f>+'MBI DIRECTORIO'!S537</f>
        <v>0</v>
      </c>
      <c r="T537" s="5">
        <f>+'MBI DIRECTORIO'!T537</f>
        <v>0</v>
      </c>
      <c r="U537" s="5">
        <f>+'MBI DIRECTORIO'!U537</f>
        <v>0</v>
      </c>
      <c r="V537" s="5">
        <f>+'MBI DIRECTORIO'!V537</f>
        <v>0</v>
      </c>
      <c r="W537" s="5">
        <f>+'MBI DIRECTORIO'!W537</f>
        <v>0</v>
      </c>
      <c r="X537" s="5">
        <f>+'MBI DIRECTORIO'!X537</f>
        <v>0</v>
      </c>
      <c r="Y537" s="5">
        <f>+'MBI DIRECTORIO'!Y537</f>
        <v>366.19966269867791</v>
      </c>
      <c r="Z537" s="5">
        <f>+'MBI DIRECTORIO'!Z537</f>
        <v>0.33483451052113633</v>
      </c>
      <c r="AA537" s="5">
        <f>+'MBI DIRECTORIO'!AA537</f>
        <v>0</v>
      </c>
      <c r="AB537" s="5" t="str">
        <f>+'MBI DIRECTORIO'!AG537</f>
        <v>COMPANHIA BRASILEIRA DE DISTRIBUIÇÃO</v>
      </c>
      <c r="AD537" t="str">
        <f t="shared" si="10"/>
        <v>INSERT INTO TABLA_PRESUPUESTO_COMERCIAL VALUES ('VSR','80130-C','14005130-20',2022,'Abril',81.190691,'USD',2265.220273,1215.045844,0,113.261014,73.313656,339.783041,16.98106,0,1.300112,7.800615,0,0,0,0,0,0,0,366.199663,0.334835,0);</v>
      </c>
    </row>
    <row r="538" spans="1:30" x14ac:dyDescent="0.2">
      <c r="A538" t="str">
        <f>+'MBI DIRECTORIO'!A538</f>
        <v>VSR</v>
      </c>
      <c r="B538" t="str">
        <f>+'MBI DIRECTORIO'!B538</f>
        <v>80130-C</v>
      </c>
      <c r="C538" t="str">
        <f>+'MBI DIRECTORIO'!C538</f>
        <v>14004728-20</v>
      </c>
      <c r="D538">
        <f>+'MBI DIRECTORIO'!D538</f>
        <v>2022</v>
      </c>
      <c r="E538" t="str">
        <f>+'MBI DIRECTORIO'!E538</f>
        <v>Abril</v>
      </c>
      <c r="F538" s="5">
        <f>+'MBI DIRECTORIO'!F538</f>
        <v>44.391295950556874</v>
      </c>
      <c r="G538" t="str">
        <f>+'MBI DIRECTORIO'!G538</f>
        <v>USD</v>
      </c>
      <c r="H538" s="5">
        <f>+'MBI DIRECTORIO'!H538</f>
        <v>1238.5171570205366</v>
      </c>
      <c r="I538" s="5">
        <f>+'MBI DIRECTORIO'!I538</f>
        <v>618.30655037121983</v>
      </c>
      <c r="J538" s="5">
        <f>+'MBI DIRECTORIO'!J538</f>
        <v>0</v>
      </c>
      <c r="K538" s="5">
        <f>+'MBI DIRECTORIO'!K538</f>
        <v>61.925857851026841</v>
      </c>
      <c r="L538" s="5">
        <f>+'MBI DIRECTORIO'!L538</f>
        <v>40.084499377326772</v>
      </c>
      <c r="M538" s="5">
        <f>+'MBI DIRECTORIO'!M538</f>
        <v>185.77757355308049</v>
      </c>
      <c r="N538" s="5">
        <f>+'MBI DIRECTORIO'!N538</f>
        <v>9.2844540550184309</v>
      </c>
      <c r="O538" s="5">
        <f>+'MBI DIRECTORIO'!O538</f>
        <v>0</v>
      </c>
      <c r="P538" s="5">
        <f>+'MBI DIRECTORIO'!P538</f>
        <v>0.71084101358734864</v>
      </c>
      <c r="Q538" s="5">
        <f>+'MBI DIRECTORIO'!Q538</f>
        <v>4.2650139052278133</v>
      </c>
      <c r="R538" s="5">
        <f>+'MBI DIRECTORIO'!R538</f>
        <v>0</v>
      </c>
      <c r="S538" s="5">
        <f>+'MBI DIRECTORIO'!S538</f>
        <v>0</v>
      </c>
      <c r="T538" s="5">
        <f>+'MBI DIRECTORIO'!T538</f>
        <v>0</v>
      </c>
      <c r="U538" s="5">
        <f>+'MBI DIRECTORIO'!U538</f>
        <v>0</v>
      </c>
      <c r="V538" s="5">
        <f>+'MBI DIRECTORIO'!V538</f>
        <v>0</v>
      </c>
      <c r="W538" s="5">
        <f>+'MBI DIRECTORIO'!W538</f>
        <v>0</v>
      </c>
      <c r="X538" s="5">
        <f>+'MBI DIRECTORIO'!X538</f>
        <v>0</v>
      </c>
      <c r="Y538" s="5">
        <f>+'MBI DIRECTORIO'!Y538</f>
        <v>200.22095447404081</v>
      </c>
      <c r="Z538" s="5">
        <f>+'MBI DIRECTORIO'!Z538</f>
        <v>0.1830719471267066</v>
      </c>
      <c r="AA538" s="5">
        <f>+'MBI DIRECTORIO'!AA538</f>
        <v>0</v>
      </c>
      <c r="AB538" s="5" t="str">
        <f>+'MBI DIRECTORIO'!AG538</f>
        <v>COMPANHIA BRASILEIRA DE DISTRIBUIÇÃO</v>
      </c>
      <c r="AD538" t="str">
        <f t="shared" si="10"/>
        <v>INSERT INTO TABLA_PRESUPUESTO_COMERCIAL VALUES ('VSR','80130-C','14004728-20',2022,'Abril',44.391296,'USD',1238.517157,618.30655,0,61.925858,40.084499,185.777574,9.284454,0,0.710841,4.265014,0,0,0,0,0,0,0,200.220954,0.183072,0);</v>
      </c>
    </row>
    <row r="539" spans="1:30" x14ac:dyDescent="0.2">
      <c r="A539" t="str">
        <f>+'MBI DIRECTORIO'!A539</f>
        <v>VSR</v>
      </c>
      <c r="B539" t="str">
        <f>+'MBI DIRECTORIO'!B539</f>
        <v>80130-C</v>
      </c>
      <c r="C539" t="str">
        <f>+'MBI DIRECTORIO'!C539</f>
        <v>14004914-20</v>
      </c>
      <c r="D539">
        <f>+'MBI DIRECTORIO'!D539</f>
        <v>2022</v>
      </c>
      <c r="E539" t="str">
        <f>+'MBI DIRECTORIO'!E539</f>
        <v>Abril</v>
      </c>
      <c r="F539" s="5">
        <f>+'MBI DIRECTORIO'!F539</f>
        <v>53.058005536599488</v>
      </c>
      <c r="G539" t="str">
        <f>+'MBI DIRECTORIO'!G539</f>
        <v>USD</v>
      </c>
      <c r="H539" s="5">
        <f>+'MBI DIRECTORIO'!H539</f>
        <v>1480.3183544711255</v>
      </c>
      <c r="I539" s="5">
        <f>+'MBI DIRECTORIO'!I539</f>
        <v>835.15406320504451</v>
      </c>
      <c r="J539" s="5">
        <f>+'MBI DIRECTORIO'!J539</f>
        <v>0</v>
      </c>
      <c r="K539" s="5">
        <f>+'MBI DIRECTORIO'!K539</f>
        <v>74.015917723556285</v>
      </c>
      <c r="L539" s="5">
        <f>+'MBI DIRECTORIO'!L539</f>
        <v>47.910373967519696</v>
      </c>
      <c r="M539" s="5">
        <f>+'MBI DIRECTORIO'!M539</f>
        <v>222.04775317066884</v>
      </c>
      <c r="N539" s="5">
        <f>+'MBI DIRECTORIO'!N539</f>
        <v>11.097099197197279</v>
      </c>
      <c r="O539" s="5">
        <f>+'MBI DIRECTORIO'!O539</f>
        <v>0</v>
      </c>
      <c r="P539" s="5">
        <f>+'MBI DIRECTORIO'!P539</f>
        <v>0.84962165728541661</v>
      </c>
      <c r="Q539" s="5">
        <f>+'MBI DIRECTORIO'!Q539</f>
        <v>5.0976914854951954</v>
      </c>
      <c r="R539" s="5">
        <f>+'MBI DIRECTORIO'!R539</f>
        <v>0</v>
      </c>
      <c r="S539" s="5">
        <f>+'MBI DIRECTORIO'!S539</f>
        <v>0</v>
      </c>
      <c r="T539" s="5">
        <f>+'MBI DIRECTORIO'!T539</f>
        <v>0</v>
      </c>
      <c r="U539" s="5">
        <f>+'MBI DIRECTORIO'!U539</f>
        <v>0</v>
      </c>
      <c r="V539" s="5">
        <f>+'MBI DIRECTORIO'!V539</f>
        <v>0</v>
      </c>
      <c r="W539" s="5">
        <f>+'MBI DIRECTORIO'!W539</f>
        <v>0</v>
      </c>
      <c r="X539" s="5">
        <f>+'MBI DIRECTORIO'!X539</f>
        <v>0</v>
      </c>
      <c r="Y539" s="5">
        <f>+'MBI DIRECTORIO'!Y539</f>
        <v>239.31097940594421</v>
      </c>
      <c r="Z539" s="5">
        <f>+'MBI DIRECTORIO'!Z539</f>
        <v>0.2188138952974856</v>
      </c>
      <c r="AA539" s="5">
        <f>+'MBI DIRECTORIO'!AA539</f>
        <v>0</v>
      </c>
      <c r="AB539" s="5" t="str">
        <f>+'MBI DIRECTORIO'!AG539</f>
        <v>COMPANHIA BRASILEIRA DE DISTRIBUIÇÃO</v>
      </c>
      <c r="AD539" t="str">
        <f t="shared" si="10"/>
        <v>INSERT INTO TABLA_PRESUPUESTO_COMERCIAL VALUES ('VSR','80130-C','14004914-20',2022,'Abril',53.058006,'USD',1480.318354,835.154063,0,74.015918,47.910374,222.047753,11.097099,0,0.849622,5.097691,0,0,0,0,0,0,0,239.310979,0.218814,0);</v>
      </c>
    </row>
    <row r="540" spans="1:30" x14ac:dyDescent="0.2">
      <c r="A540" t="str">
        <f>+'MBI DIRECTORIO'!A540</f>
        <v>VSR</v>
      </c>
      <c r="B540" t="str">
        <f>+'MBI DIRECTORIO'!B540</f>
        <v>80130-C</v>
      </c>
      <c r="C540" t="str">
        <f>+'MBI DIRECTORIO'!C540</f>
        <v>14005146-18</v>
      </c>
      <c r="D540">
        <f>+'MBI DIRECTORIO'!D540</f>
        <v>2022</v>
      </c>
      <c r="E540" t="str">
        <f>+'MBI DIRECTORIO'!E540</f>
        <v>Abril</v>
      </c>
      <c r="F540" s="5">
        <f>+'MBI DIRECTORIO'!F540</f>
        <v>4.6813880126182958</v>
      </c>
      <c r="G540" t="str">
        <f>+'MBI DIRECTORIO'!G540</f>
        <v>USD</v>
      </c>
      <c r="H540" s="5">
        <f>+'MBI DIRECTORIO'!H540</f>
        <v>374.51104100946367</v>
      </c>
      <c r="I540" s="5">
        <f>+'MBI DIRECTORIO'!I540</f>
        <v>115.53053542631771</v>
      </c>
      <c r="J540" s="5">
        <f>+'MBI DIRECTORIO'!J540</f>
        <v>0</v>
      </c>
      <c r="K540" s="5">
        <f>+'MBI DIRECTORIO'!K540</f>
        <v>18.725552050473183</v>
      </c>
      <c r="L540" s="5">
        <f>+'MBI DIRECTORIO'!L540</f>
        <v>4.2272046998994872</v>
      </c>
      <c r="M540" s="5">
        <f>+'MBI DIRECTORIO'!M540</f>
        <v>56.17665615141955</v>
      </c>
      <c r="N540" s="5">
        <f>+'MBI DIRECTORIO'!N540</f>
        <v>0.97911383270448005</v>
      </c>
      <c r="O540" s="5">
        <f>+'MBI DIRECTORIO'!O540</f>
        <v>0</v>
      </c>
      <c r="P540" s="5">
        <f>+'MBI DIRECTORIO'!P540</f>
        <v>7.4963402816436764E-2</v>
      </c>
      <c r="Q540" s="5">
        <f>+'MBI DIRECTORIO'!Q540</f>
        <v>1.2896832219985312</v>
      </c>
      <c r="R540" s="5">
        <f>+'MBI DIRECTORIO'!R540</f>
        <v>0</v>
      </c>
      <c r="S540" s="5">
        <f>+'MBI DIRECTORIO'!S540</f>
        <v>0</v>
      </c>
      <c r="T540" s="5">
        <f>+'MBI DIRECTORIO'!T540</f>
        <v>0</v>
      </c>
      <c r="U540" s="5">
        <f>+'MBI DIRECTORIO'!U540</f>
        <v>0</v>
      </c>
      <c r="V540" s="5">
        <f>+'MBI DIRECTORIO'!V540</f>
        <v>0</v>
      </c>
      <c r="W540" s="5">
        <f>+'MBI DIRECTORIO'!W540</f>
        <v>0</v>
      </c>
      <c r="X540" s="5">
        <f>+'MBI DIRECTORIO'!X540</f>
        <v>0</v>
      </c>
      <c r="Y540" s="5">
        <f>+'MBI DIRECTORIO'!Y540</f>
        <v>58.539722889604469</v>
      </c>
      <c r="Z540" s="5">
        <f>+'MBI DIRECTORIO'!Z540</f>
        <v>1.9306280665475902E-2</v>
      </c>
      <c r="AA540" s="5">
        <f>+'MBI DIRECTORIO'!AA540</f>
        <v>0</v>
      </c>
      <c r="AB540" s="5" t="str">
        <f>+'MBI DIRECTORIO'!AG540</f>
        <v>COMPANHIA BRASILEIRA DE DISTRIBUIÇÃO</v>
      </c>
      <c r="AD540" t="str">
        <f t="shared" si="10"/>
        <v>INSERT INTO TABLA_PRESUPUESTO_COMERCIAL VALUES ('VSR','80130-C','14005146-18',2022,'Abril',4.681388,'USD',374.511041,115.530535,0,18.725552,4.227205,56.176656,0.979114,0,0.074963,1.289683,0,0,0,0,0,0,0,58.539723,0.019306,0);</v>
      </c>
    </row>
    <row r="541" spans="1:30" x14ac:dyDescent="0.2">
      <c r="A541" t="str">
        <f>+'MBI DIRECTORIO'!A541</f>
        <v>VSR</v>
      </c>
      <c r="B541" t="str">
        <f>+'MBI DIRECTORIO'!B541</f>
        <v>80130-C</v>
      </c>
      <c r="C541" t="str">
        <f>+'MBI DIRECTORIO'!C541</f>
        <v>14005147-18</v>
      </c>
      <c r="D541">
        <f>+'MBI DIRECTORIO'!D541</f>
        <v>2022</v>
      </c>
      <c r="E541" t="str">
        <f>+'MBI DIRECTORIO'!E541</f>
        <v>Abril</v>
      </c>
      <c r="F541" s="5">
        <f>+'MBI DIRECTORIO'!F541</f>
        <v>4.6813880126182958</v>
      </c>
      <c r="G541" t="str">
        <f>+'MBI DIRECTORIO'!G541</f>
        <v>USD</v>
      </c>
      <c r="H541" s="5">
        <f>+'MBI DIRECTORIO'!H541</f>
        <v>374.51104100946367</v>
      </c>
      <c r="I541" s="5">
        <f>+'MBI DIRECTORIO'!I541</f>
        <v>200.61416112919744</v>
      </c>
      <c r="J541" s="5">
        <f>+'MBI DIRECTORIO'!J541</f>
        <v>0</v>
      </c>
      <c r="K541" s="5">
        <f>+'MBI DIRECTORIO'!K541</f>
        <v>18.725552050473183</v>
      </c>
      <c r="L541" s="5">
        <f>+'MBI DIRECTORIO'!L541</f>
        <v>4.2272046998994872</v>
      </c>
      <c r="M541" s="5">
        <f>+'MBI DIRECTORIO'!M541</f>
        <v>56.17665615141955</v>
      </c>
      <c r="N541" s="5">
        <f>+'MBI DIRECTORIO'!N541</f>
        <v>0.97911383270448005</v>
      </c>
      <c r="O541" s="5">
        <f>+'MBI DIRECTORIO'!O541</f>
        <v>0</v>
      </c>
      <c r="P541" s="5">
        <f>+'MBI DIRECTORIO'!P541</f>
        <v>7.4963402816436764E-2</v>
      </c>
      <c r="Q541" s="5">
        <f>+'MBI DIRECTORIO'!Q541</f>
        <v>1.2896832219985312</v>
      </c>
      <c r="R541" s="5">
        <f>+'MBI DIRECTORIO'!R541</f>
        <v>0</v>
      </c>
      <c r="S541" s="5">
        <f>+'MBI DIRECTORIO'!S541</f>
        <v>0</v>
      </c>
      <c r="T541" s="5">
        <f>+'MBI DIRECTORIO'!T541</f>
        <v>0</v>
      </c>
      <c r="U541" s="5">
        <f>+'MBI DIRECTORIO'!U541</f>
        <v>0</v>
      </c>
      <c r="V541" s="5">
        <f>+'MBI DIRECTORIO'!V541</f>
        <v>0</v>
      </c>
      <c r="W541" s="5">
        <f>+'MBI DIRECTORIO'!W541</f>
        <v>0</v>
      </c>
      <c r="X541" s="5">
        <f>+'MBI DIRECTORIO'!X541</f>
        <v>0</v>
      </c>
      <c r="Y541" s="5">
        <f>+'MBI DIRECTORIO'!Y541</f>
        <v>58.539722889604469</v>
      </c>
      <c r="Z541" s="5">
        <f>+'MBI DIRECTORIO'!Z541</f>
        <v>1.9306280665475902E-2</v>
      </c>
      <c r="AA541" s="5">
        <f>+'MBI DIRECTORIO'!AA541</f>
        <v>0</v>
      </c>
      <c r="AB541" s="5" t="str">
        <f>+'MBI DIRECTORIO'!AG541</f>
        <v>COMPANHIA BRASILEIRA DE DISTRIBUIÇÃO</v>
      </c>
      <c r="AD541" t="str">
        <f t="shared" si="10"/>
        <v>INSERT INTO TABLA_PRESUPUESTO_COMERCIAL VALUES ('VSR','80130-C','14005147-18',2022,'Abril',4.681388,'USD',374.511041,200.614161,0,18.725552,4.227205,56.176656,0.979114,0,0.074963,1.289683,0,0,0,0,0,0,0,58.539723,0.019306,0);</v>
      </c>
    </row>
    <row r="542" spans="1:30" x14ac:dyDescent="0.2">
      <c r="A542" t="str">
        <f>+'MBI DIRECTORIO'!A542</f>
        <v>VSR</v>
      </c>
      <c r="B542" t="str">
        <f>+'MBI DIRECTORIO'!B542</f>
        <v>80130-C</v>
      </c>
      <c r="C542" t="str">
        <f>+'MBI DIRECTORIO'!C542</f>
        <v>14005148-16</v>
      </c>
      <c r="D542">
        <f>+'MBI DIRECTORIO'!D542</f>
        <v>2022</v>
      </c>
      <c r="E542" t="str">
        <f>+'MBI DIRECTORIO'!E542</f>
        <v>Abril</v>
      </c>
      <c r="F542" s="5">
        <f>+'MBI DIRECTORIO'!F542</f>
        <v>4.6813880126182958</v>
      </c>
      <c r="G542" t="str">
        <f>+'MBI DIRECTORIO'!G542</f>
        <v>USD</v>
      </c>
      <c r="H542" s="5">
        <f>+'MBI DIRECTORIO'!H542</f>
        <v>374.51104100946367</v>
      </c>
      <c r="I542" s="5">
        <f>+'MBI DIRECTORIO'!I542</f>
        <v>60.900141014703493</v>
      </c>
      <c r="J542" s="5">
        <f>+'MBI DIRECTORIO'!J542</f>
        <v>0</v>
      </c>
      <c r="K542" s="5">
        <f>+'MBI DIRECTORIO'!K542</f>
        <v>18.725552050473183</v>
      </c>
      <c r="L542" s="5">
        <f>+'MBI DIRECTORIO'!L542</f>
        <v>4.2272046998994872</v>
      </c>
      <c r="M542" s="5">
        <f>+'MBI DIRECTORIO'!M542</f>
        <v>56.17665615141955</v>
      </c>
      <c r="N542" s="5">
        <f>+'MBI DIRECTORIO'!N542</f>
        <v>0.97911383270448005</v>
      </c>
      <c r="O542" s="5">
        <f>+'MBI DIRECTORIO'!O542</f>
        <v>0</v>
      </c>
      <c r="P542" s="5">
        <f>+'MBI DIRECTORIO'!P542</f>
        <v>7.4963402816436764E-2</v>
      </c>
      <c r="Q542" s="5">
        <f>+'MBI DIRECTORIO'!Q542</f>
        <v>1.2896832219985312</v>
      </c>
      <c r="R542" s="5">
        <f>+'MBI DIRECTORIO'!R542</f>
        <v>0</v>
      </c>
      <c r="S542" s="5">
        <f>+'MBI DIRECTORIO'!S542</f>
        <v>0</v>
      </c>
      <c r="T542" s="5">
        <f>+'MBI DIRECTORIO'!T542</f>
        <v>0</v>
      </c>
      <c r="U542" s="5">
        <f>+'MBI DIRECTORIO'!U542</f>
        <v>0</v>
      </c>
      <c r="V542" s="5">
        <f>+'MBI DIRECTORIO'!V542</f>
        <v>0</v>
      </c>
      <c r="W542" s="5">
        <f>+'MBI DIRECTORIO'!W542</f>
        <v>0</v>
      </c>
      <c r="X542" s="5">
        <f>+'MBI DIRECTORIO'!X542</f>
        <v>0</v>
      </c>
      <c r="Y542" s="5">
        <f>+'MBI DIRECTORIO'!Y542</f>
        <v>58.539722889604469</v>
      </c>
      <c r="Z542" s="5">
        <f>+'MBI DIRECTORIO'!Z542</f>
        <v>1.9306280665475902E-2</v>
      </c>
      <c r="AA542" s="5">
        <f>+'MBI DIRECTORIO'!AA542</f>
        <v>0</v>
      </c>
      <c r="AB542" s="5" t="str">
        <f>+'MBI DIRECTORIO'!AG542</f>
        <v>COMPANHIA BRASILEIRA DE DISTRIBUIÇÃO</v>
      </c>
      <c r="AD542" t="str">
        <f t="shared" si="10"/>
        <v>INSERT INTO TABLA_PRESUPUESTO_COMERCIAL VALUES ('VSR','80130-C','14005148-16',2022,'Abril',4.681388,'USD',374.511041,60.900141,0,18.725552,4.227205,56.176656,0.979114,0,0.074963,1.289683,0,0,0,0,0,0,0,58.539723,0.019306,0);</v>
      </c>
    </row>
    <row r="543" spans="1:30" x14ac:dyDescent="0.2">
      <c r="A543" t="str">
        <f>+'MBI DIRECTORIO'!A543</f>
        <v>VSR</v>
      </c>
      <c r="B543" t="str">
        <f>+'MBI DIRECTORIO'!B543</f>
        <v>80130-C</v>
      </c>
      <c r="C543" t="str">
        <f>+'MBI DIRECTORIO'!C543</f>
        <v>14005141-20</v>
      </c>
      <c r="D543">
        <f>+'MBI DIRECTORIO'!D543</f>
        <v>2022</v>
      </c>
      <c r="E543" t="str">
        <f>+'MBI DIRECTORIO'!E543</f>
        <v>Abril</v>
      </c>
      <c r="F543" s="5">
        <f>+'MBI DIRECTORIO'!F543</f>
        <v>28.183866606579539</v>
      </c>
      <c r="G543" t="str">
        <f>+'MBI DIRECTORIO'!G543</f>
        <v>USD</v>
      </c>
      <c r="H543" s="5">
        <f>+'MBI DIRECTORIO'!H543</f>
        <v>1691.0319963947722</v>
      </c>
      <c r="I543" s="5">
        <f>+'MBI DIRECTORIO'!I543</f>
        <v>708.93594329765574</v>
      </c>
      <c r="J543" s="5">
        <f>+'MBI DIRECTORIO'!J543</f>
        <v>0</v>
      </c>
      <c r="K543" s="5">
        <f>+'MBI DIRECTORIO'!K543</f>
        <v>84.551599819738612</v>
      </c>
      <c r="L543" s="5">
        <f>+'MBI DIRECTORIO'!L543</f>
        <v>25.449497683068344</v>
      </c>
      <c r="M543" s="5">
        <f>+'MBI DIRECTORIO'!M543</f>
        <v>253.65479945921584</v>
      </c>
      <c r="N543" s="5">
        <f>+'MBI DIRECTORIO'!N543</f>
        <v>5.8946649111800333</v>
      </c>
      <c r="O543" s="5">
        <f>+'MBI DIRECTORIO'!O543</f>
        <v>0</v>
      </c>
      <c r="P543" s="5">
        <f>+'MBI DIRECTORIO'!P543</f>
        <v>0.45131028226222142</v>
      </c>
      <c r="Q543" s="5">
        <f>+'MBI DIRECTORIO'!Q543</f>
        <v>5.8233145483096944</v>
      </c>
      <c r="R543" s="5">
        <f>+'MBI DIRECTORIO'!R543</f>
        <v>0</v>
      </c>
      <c r="S543" s="5">
        <f>+'MBI DIRECTORIO'!S543</f>
        <v>0</v>
      </c>
      <c r="T543" s="5">
        <f>+'MBI DIRECTORIO'!T543</f>
        <v>0</v>
      </c>
      <c r="U543" s="5">
        <f>+'MBI DIRECTORIO'!U543</f>
        <v>0</v>
      </c>
      <c r="V543" s="5">
        <f>+'MBI DIRECTORIO'!V543</f>
        <v>0</v>
      </c>
      <c r="W543" s="5">
        <f>+'MBI DIRECTORIO'!W543</f>
        <v>0</v>
      </c>
      <c r="X543" s="5">
        <f>+'MBI DIRECTORIO'!X543</f>
        <v>0</v>
      </c>
      <c r="Y543" s="5">
        <f>+'MBI DIRECTORIO'!Y543</f>
        <v>265.9403208906885</v>
      </c>
      <c r="Z543" s="5">
        <f>+'MBI DIRECTORIO'!Z543</f>
        <v>0.11623168972072227</v>
      </c>
      <c r="AA543" s="5">
        <f>+'MBI DIRECTORIO'!AA543</f>
        <v>0</v>
      </c>
      <c r="AB543" s="5" t="str">
        <f>+'MBI DIRECTORIO'!AG543</f>
        <v>COMPANHIA BRASILEIRA DE DISTRIBUIÇÃO</v>
      </c>
      <c r="AD543" t="str">
        <f t="shared" si="10"/>
        <v>INSERT INTO TABLA_PRESUPUESTO_COMERCIAL VALUES ('VSR','80130-C','14005141-20',2022,'Abril',28.183867,'USD',1691.031996,708.935943,0,84.5516,25.449498,253.654799,5.894665,0,0.45131,5.823315,0,0,0,0,0,0,0,265.940321,0.116232,0);</v>
      </c>
    </row>
    <row r="544" spans="1:30" x14ac:dyDescent="0.2">
      <c r="A544" t="str">
        <f>+'MBI DIRECTORIO'!A544</f>
        <v>VSR</v>
      </c>
      <c r="B544" t="str">
        <f>+'MBI DIRECTORIO'!B544</f>
        <v>80130-C</v>
      </c>
      <c r="C544" t="str">
        <f>+'MBI DIRECTORIO'!C544</f>
        <v>14005142-20</v>
      </c>
      <c r="D544">
        <f>+'MBI DIRECTORIO'!D544</f>
        <v>2022</v>
      </c>
      <c r="E544" t="str">
        <f>+'MBI DIRECTORIO'!E544</f>
        <v>Abril</v>
      </c>
      <c r="F544" s="5">
        <f>+'MBI DIRECTORIO'!F544</f>
        <v>9.7688147814330755</v>
      </c>
      <c r="G544" t="str">
        <f>+'MBI DIRECTORIO'!G544</f>
        <v>USD</v>
      </c>
      <c r="H544" s="5">
        <f>+'MBI DIRECTORIO'!H544</f>
        <v>586.12888688598457</v>
      </c>
      <c r="I544" s="5">
        <f>+'MBI DIRECTORIO'!I544</f>
        <v>248.72157219484052</v>
      </c>
      <c r="J544" s="5">
        <f>+'MBI DIRECTORIO'!J544</f>
        <v>0</v>
      </c>
      <c r="K544" s="5">
        <f>+'MBI DIRECTORIO'!K544</f>
        <v>29.306444344299226</v>
      </c>
      <c r="L544" s="5">
        <f>+'MBI DIRECTORIO'!L544</f>
        <v>8.821054705402501</v>
      </c>
      <c r="M544" s="5">
        <f>+'MBI DIRECTORIO'!M544</f>
        <v>87.919333032897683</v>
      </c>
      <c r="N544" s="5">
        <f>+'MBI DIRECTORIO'!N544</f>
        <v>2.0431508039598589</v>
      </c>
      <c r="O544" s="5">
        <f>+'MBI DIRECTORIO'!O544</f>
        <v>0</v>
      </c>
      <c r="P544" s="5">
        <f>+'MBI DIRECTORIO'!P544</f>
        <v>0.1564287334281767</v>
      </c>
      <c r="Q544" s="5">
        <f>+'MBI DIRECTORIO'!Q544</f>
        <v>2.0184200425920888</v>
      </c>
      <c r="R544" s="5">
        <f>+'MBI DIRECTORIO'!R544</f>
        <v>0</v>
      </c>
      <c r="S544" s="5">
        <f>+'MBI DIRECTORIO'!S544</f>
        <v>0</v>
      </c>
      <c r="T544" s="5">
        <f>+'MBI DIRECTORIO'!T544</f>
        <v>0</v>
      </c>
      <c r="U544" s="5">
        <f>+'MBI DIRECTORIO'!U544</f>
        <v>0</v>
      </c>
      <c r="V544" s="5">
        <f>+'MBI DIRECTORIO'!V544</f>
        <v>0</v>
      </c>
      <c r="W544" s="5">
        <f>+'MBI DIRECTORIO'!W544</f>
        <v>0</v>
      </c>
      <c r="X544" s="5">
        <f>+'MBI DIRECTORIO'!X544</f>
        <v>0</v>
      </c>
      <c r="Y544" s="5">
        <f>+'MBI DIRECTORIO'!Y544</f>
        <v>92.177619698552178</v>
      </c>
      <c r="Z544" s="5">
        <f>+'MBI DIRECTORIO'!Z544</f>
        <v>4.0287085674385929E-2</v>
      </c>
      <c r="AA544" s="5">
        <f>+'MBI DIRECTORIO'!AA544</f>
        <v>0</v>
      </c>
      <c r="AB544" s="5" t="str">
        <f>+'MBI DIRECTORIO'!AG544</f>
        <v>COMPANHIA BRASILEIRA DE DISTRIBUIÇÃO</v>
      </c>
      <c r="AD544" t="str">
        <f t="shared" si="10"/>
        <v>INSERT INTO TABLA_PRESUPUESTO_COMERCIAL VALUES ('VSR','80130-C','14005142-20',2022,'Abril',9.768815,'USD',586.128887,248.721572,0,29.306444,8.821055,87.919333,2.043151,0,0.156429,2.01842,0,0,0,0,0,0,0,92.17762,0.040287,0);</v>
      </c>
    </row>
    <row r="545" spans="1:30" x14ac:dyDescent="0.2">
      <c r="A545" t="str">
        <f>+'MBI DIRECTORIO'!A545</f>
        <v>VSR</v>
      </c>
      <c r="B545" t="str">
        <f>+'MBI DIRECTORIO'!B545</f>
        <v>80130-C</v>
      </c>
      <c r="C545" t="str">
        <f>+'MBI DIRECTORIO'!C545</f>
        <v>14005143-17</v>
      </c>
      <c r="D545">
        <f>+'MBI DIRECTORIO'!D545</f>
        <v>2022</v>
      </c>
      <c r="E545" t="str">
        <f>+'MBI DIRECTORIO'!E545</f>
        <v>Abril</v>
      </c>
      <c r="F545" s="5">
        <f>+'MBI DIRECTORIO'!F545</f>
        <v>4.7291572780531759</v>
      </c>
      <c r="G545" t="str">
        <f>+'MBI DIRECTORIO'!G545</f>
        <v>USD</v>
      </c>
      <c r="H545" s="5">
        <f>+'MBI DIRECTORIO'!H545</f>
        <v>283.74943668319054</v>
      </c>
      <c r="I545" s="5">
        <f>+'MBI DIRECTORIO'!I545</f>
        <v>180.70838738089429</v>
      </c>
      <c r="J545" s="5">
        <f>+'MBI DIRECTORIO'!J545</f>
        <v>0</v>
      </c>
      <c r="K545" s="5">
        <f>+'MBI DIRECTORIO'!K545</f>
        <v>14.187471834159528</v>
      </c>
      <c r="L545" s="5">
        <f>+'MBI DIRECTORIO'!L545</f>
        <v>4.2703394417351959</v>
      </c>
      <c r="M545" s="5">
        <f>+'MBI DIRECTORIO'!M545</f>
        <v>42.562415502478586</v>
      </c>
      <c r="N545" s="5">
        <f>+'MBI DIRECTORIO'!N545</f>
        <v>0.98910479018105635</v>
      </c>
      <c r="O545" s="5">
        <f>+'MBI DIRECTORIO'!O545</f>
        <v>0</v>
      </c>
      <c r="P545" s="5">
        <f>+'MBI DIRECTORIO'!P545</f>
        <v>7.5728335498237126E-2</v>
      </c>
      <c r="Q545" s="5">
        <f>+'MBI DIRECTORIO'!Q545</f>
        <v>0.97713244115705022</v>
      </c>
      <c r="R545" s="5">
        <f>+'MBI DIRECTORIO'!R545</f>
        <v>0</v>
      </c>
      <c r="S545" s="5">
        <f>+'MBI DIRECTORIO'!S545</f>
        <v>0</v>
      </c>
      <c r="T545" s="5">
        <f>+'MBI DIRECTORIO'!T545</f>
        <v>0</v>
      </c>
      <c r="U545" s="5">
        <f>+'MBI DIRECTORIO'!U545</f>
        <v>0</v>
      </c>
      <c r="V545" s="5">
        <f>+'MBI DIRECTORIO'!V545</f>
        <v>0</v>
      </c>
      <c r="W545" s="5">
        <f>+'MBI DIRECTORIO'!W545</f>
        <v>0</v>
      </c>
      <c r="X545" s="5">
        <f>+'MBI DIRECTORIO'!X545</f>
        <v>0</v>
      </c>
      <c r="Y545" s="5">
        <f>+'MBI DIRECTORIO'!Y545</f>
        <v>44.62388435284435</v>
      </c>
      <c r="Z545" s="5">
        <f>+'MBI DIRECTORIO'!Z545</f>
        <v>1.9503283529409325E-2</v>
      </c>
      <c r="AA545" s="5">
        <f>+'MBI DIRECTORIO'!AA545</f>
        <v>0</v>
      </c>
      <c r="AB545" s="5" t="str">
        <f>+'MBI DIRECTORIO'!AG545</f>
        <v>COMPANHIA BRASILEIRA DE DISTRIBUIÇÃO</v>
      </c>
      <c r="AD545" t="str">
        <f t="shared" si="10"/>
        <v>INSERT INTO TABLA_PRESUPUESTO_COMERCIAL VALUES ('VSR','80130-C','14005143-17',2022,'Abril',4.729157,'USD',283.749437,180.708387,0,14.187472,4.270339,42.562416,0.989105,0,0.075728,0.977132,0,0,0,0,0,0,0,44.623884,0.019503,0);</v>
      </c>
    </row>
    <row r="546" spans="1:30" x14ac:dyDescent="0.2">
      <c r="A546" t="str">
        <f>+'MBI DIRECTORIO'!A546</f>
        <v>VSR</v>
      </c>
      <c r="B546" t="str">
        <f>+'MBI DIRECTORIO'!B546</f>
        <v>80130-C</v>
      </c>
      <c r="C546" t="str">
        <f>+'MBI DIRECTORIO'!C546</f>
        <v>14005114-20</v>
      </c>
      <c r="D546">
        <f>+'MBI DIRECTORIO'!D546</f>
        <v>2022</v>
      </c>
      <c r="E546" t="str">
        <f>+'MBI DIRECTORIO'!E546</f>
        <v>Abril</v>
      </c>
      <c r="F546" s="5">
        <f>+'MBI DIRECTORIO'!F546</f>
        <v>14.020279405137448</v>
      </c>
      <c r="G546" t="str">
        <f>+'MBI DIRECTORIO'!G546</f>
        <v>USD</v>
      </c>
      <c r="H546" s="5">
        <f>+'MBI DIRECTORIO'!H546</f>
        <v>701.01397025687243</v>
      </c>
      <c r="I546" s="5">
        <f>+'MBI DIRECTORIO'!I546</f>
        <v>295.52199750411916</v>
      </c>
      <c r="J546" s="5">
        <f>+'MBI DIRECTORIO'!J546</f>
        <v>0</v>
      </c>
      <c r="K546" s="5">
        <f>+'MBI DIRECTORIO'!K546</f>
        <v>35.050698512843617</v>
      </c>
      <c r="L546" s="5">
        <f>+'MBI DIRECTORIO'!L546</f>
        <v>12.660046728780609</v>
      </c>
      <c r="M546" s="5">
        <f>+'MBI DIRECTORIO'!M546</f>
        <v>105.15209553853086</v>
      </c>
      <c r="N546" s="5">
        <f>+'MBI DIRECTORIO'!N546</f>
        <v>2.932346019375152</v>
      </c>
      <c r="O546" s="5">
        <f>+'MBI DIRECTORIO'!O546</f>
        <v>0</v>
      </c>
      <c r="P546" s="5">
        <f>+'MBI DIRECTORIO'!P546</f>
        <v>0.22450774210841012</v>
      </c>
      <c r="Q546" s="5">
        <f>+'MBI DIRECTORIO'!Q546</f>
        <v>2.4140435309730162</v>
      </c>
      <c r="R546" s="5">
        <f>+'MBI DIRECTORIO'!R546</f>
        <v>0</v>
      </c>
      <c r="S546" s="5">
        <f>+'MBI DIRECTORIO'!S546</f>
        <v>0</v>
      </c>
      <c r="T546" s="5">
        <f>+'MBI DIRECTORIO'!T546</f>
        <v>0</v>
      </c>
      <c r="U546" s="5">
        <f>+'MBI DIRECTORIO'!U546</f>
        <v>0</v>
      </c>
      <c r="V546" s="5">
        <f>+'MBI DIRECTORIO'!V546</f>
        <v>0</v>
      </c>
      <c r="W546" s="5">
        <f>+'MBI DIRECTORIO'!W546</f>
        <v>0</v>
      </c>
      <c r="X546" s="5">
        <f>+'MBI DIRECTORIO'!X546</f>
        <v>0</v>
      </c>
      <c r="Y546" s="5">
        <f>+'MBI DIRECTORIO'!Y546</f>
        <v>110.7808131715519</v>
      </c>
      <c r="Z546" s="5">
        <f>+'MBI DIRECTORIO'!Z546</f>
        <v>5.782034056446099E-2</v>
      </c>
      <c r="AA546" s="5">
        <f>+'MBI DIRECTORIO'!AA546</f>
        <v>0</v>
      </c>
      <c r="AB546" s="5" t="str">
        <f>+'MBI DIRECTORIO'!AG546</f>
        <v>COMPANHIA BRASILEIRA DE DISTRIBUIÇÃO</v>
      </c>
      <c r="AD546" t="str">
        <f t="shared" si="10"/>
        <v>INSERT INTO TABLA_PRESUPUESTO_COMERCIAL VALUES ('VSR','80130-C','14005114-20',2022,'Abril',14.020279,'USD',701.01397,295.521998,0,35.050699,12.660047,105.152096,2.932346,0,0.224508,2.414044,0,0,0,0,0,0,0,110.780813,0.05782,0);</v>
      </c>
    </row>
    <row r="547" spans="1:30" x14ac:dyDescent="0.2">
      <c r="A547" t="str">
        <f>+'MBI DIRECTORIO'!A547</f>
        <v>VSR</v>
      </c>
      <c r="B547" t="str">
        <f>+'MBI DIRECTORIO'!B547</f>
        <v>80130-C</v>
      </c>
      <c r="C547" t="str">
        <f>+'MBI DIRECTORIO'!C547</f>
        <v>14005116-20</v>
      </c>
      <c r="D547">
        <f>+'MBI DIRECTORIO'!D547</f>
        <v>2022</v>
      </c>
      <c r="E547" t="str">
        <f>+'MBI DIRECTORIO'!E547</f>
        <v>Abril</v>
      </c>
      <c r="F547" s="5">
        <f>+'MBI DIRECTORIO'!F547</f>
        <v>9.9598918431725973</v>
      </c>
      <c r="G547" t="str">
        <f>+'MBI DIRECTORIO'!G547</f>
        <v>USD</v>
      </c>
      <c r="H547" s="5">
        <f>+'MBI DIRECTORIO'!H547</f>
        <v>497.99459215862987</v>
      </c>
      <c r="I547" s="5">
        <f>+'MBI DIRECTORIO'!I547</f>
        <v>207.20702490441724</v>
      </c>
      <c r="J547" s="5">
        <f>+'MBI DIRECTORIO'!J547</f>
        <v>0</v>
      </c>
      <c r="K547" s="5">
        <f>+'MBI DIRECTORIO'!K547</f>
        <v>24.899729607931494</v>
      </c>
      <c r="L547" s="5">
        <f>+'MBI DIRECTORIO'!L547</f>
        <v>8.9935936727453374</v>
      </c>
      <c r="M547" s="5">
        <f>+'MBI DIRECTORIO'!M547</f>
        <v>74.699188823794486</v>
      </c>
      <c r="N547" s="5">
        <f>+'MBI DIRECTORIO'!N547</f>
        <v>2.0831146338661641</v>
      </c>
      <c r="O547" s="5">
        <f>+'MBI DIRECTORIO'!O547</f>
        <v>0</v>
      </c>
      <c r="P547" s="5">
        <f>+'MBI DIRECTORIO'!P547</f>
        <v>0.15948846415537821</v>
      </c>
      <c r="Q547" s="5">
        <f>+'MBI DIRECTORIO'!Q547</f>
        <v>1.7149167843539139</v>
      </c>
      <c r="R547" s="5">
        <f>+'MBI DIRECTORIO'!R547</f>
        <v>0</v>
      </c>
      <c r="S547" s="5">
        <f>+'MBI DIRECTORIO'!S547</f>
        <v>0</v>
      </c>
      <c r="T547" s="5">
        <f>+'MBI DIRECTORIO'!T547</f>
        <v>0</v>
      </c>
      <c r="U547" s="5">
        <f>+'MBI DIRECTORIO'!U547</f>
        <v>0</v>
      </c>
      <c r="V547" s="5">
        <f>+'MBI DIRECTORIO'!V547</f>
        <v>0</v>
      </c>
      <c r="W547" s="5">
        <f>+'MBI DIRECTORIO'!W547</f>
        <v>0</v>
      </c>
      <c r="X547" s="5">
        <f>+'MBI DIRECTORIO'!X547</f>
        <v>0</v>
      </c>
      <c r="Y547" s="5">
        <f>+'MBI DIRECTORIO'!Y547</f>
        <v>78.697783803300055</v>
      </c>
      <c r="Z547" s="5">
        <f>+'MBI DIRECTORIO'!Z547</f>
        <v>4.1075097130119635E-2</v>
      </c>
      <c r="AA547" s="5">
        <f>+'MBI DIRECTORIO'!AA547</f>
        <v>0</v>
      </c>
      <c r="AB547" s="5" t="str">
        <f>+'MBI DIRECTORIO'!AG547</f>
        <v>COMPANHIA BRASILEIRA DE DISTRIBUIÇÃO</v>
      </c>
      <c r="AD547" t="str">
        <f t="shared" si="10"/>
        <v>INSERT INTO TABLA_PRESUPUESTO_COMERCIAL VALUES ('VSR','80130-C','14005116-20',2022,'Abril',9.959892,'USD',497.994592,207.207025,0,24.89973,8.993594,74.699189,2.083115,0,0.159488,1.714917,0,0,0,0,0,0,0,78.697784,0.041075,0);</v>
      </c>
    </row>
    <row r="548" spans="1:30" x14ac:dyDescent="0.2">
      <c r="A548" t="str">
        <f>+'MBI DIRECTORIO'!A548</f>
        <v>VSR</v>
      </c>
      <c r="B548" t="str">
        <f>+'MBI DIRECTORIO'!B548</f>
        <v>80130-C</v>
      </c>
      <c r="C548" t="str">
        <f>+'MBI DIRECTORIO'!C548</f>
        <v>14005115-20</v>
      </c>
      <c r="D548">
        <f>+'MBI DIRECTORIO'!D548</f>
        <v>2022</v>
      </c>
      <c r="E548" t="str">
        <f>+'MBI DIRECTORIO'!E548</f>
        <v>Abril</v>
      </c>
      <c r="F548" s="5">
        <f>+'MBI DIRECTORIO'!F548</f>
        <v>15.190626408292022</v>
      </c>
      <c r="G548" t="str">
        <f>+'MBI DIRECTORIO'!G548</f>
        <v>USD</v>
      </c>
      <c r="H548" s="5">
        <f>+'MBI DIRECTORIO'!H548</f>
        <v>759.53132041460117</v>
      </c>
      <c r="I548" s="5">
        <f>+'MBI DIRECTORIO'!I548</f>
        <v>304.05695989010383</v>
      </c>
      <c r="J548" s="5">
        <f>+'MBI DIRECTORIO'!J548</f>
        <v>0</v>
      </c>
      <c r="K548" s="5">
        <f>+'MBI DIRECTORIO'!K548</f>
        <v>37.976566020730054</v>
      </c>
      <c r="L548" s="5">
        <f>+'MBI DIRECTORIO'!L548</f>
        <v>13.716847903755481</v>
      </c>
      <c r="M548" s="5">
        <f>+'MBI DIRECTORIO'!M548</f>
        <v>113.92969806219017</v>
      </c>
      <c r="N548" s="5">
        <f>+'MBI DIRECTORIO'!N548</f>
        <v>3.1771244775512724</v>
      </c>
      <c r="O548" s="5">
        <f>+'MBI DIRECTORIO'!O548</f>
        <v>0</v>
      </c>
      <c r="P548" s="5">
        <f>+'MBI DIRECTORIO'!P548</f>
        <v>0.24324859281251932</v>
      </c>
      <c r="Q548" s="5">
        <f>+'MBI DIRECTORIO'!Q548</f>
        <v>2.6155565344102869</v>
      </c>
      <c r="R548" s="5">
        <f>+'MBI DIRECTORIO'!R548</f>
        <v>0</v>
      </c>
      <c r="S548" s="5">
        <f>+'MBI DIRECTORIO'!S548</f>
        <v>0</v>
      </c>
      <c r="T548" s="5">
        <f>+'MBI DIRECTORIO'!T548</f>
        <v>0</v>
      </c>
      <c r="U548" s="5">
        <f>+'MBI DIRECTORIO'!U548</f>
        <v>0</v>
      </c>
      <c r="V548" s="5">
        <f>+'MBI DIRECTORIO'!V548</f>
        <v>0</v>
      </c>
      <c r="W548" s="5">
        <f>+'MBI DIRECTORIO'!W548</f>
        <v>0</v>
      </c>
      <c r="X548" s="5">
        <f>+'MBI DIRECTORIO'!X548</f>
        <v>0</v>
      </c>
      <c r="Y548" s="5">
        <f>+'MBI DIRECTORIO'!Y548</f>
        <v>120.02827457769509</v>
      </c>
      <c r="Z548" s="5">
        <f>+'MBI DIRECTORIO'!Z548</f>
        <v>6.2646910730829966E-2</v>
      </c>
      <c r="AA548" s="5">
        <f>+'MBI DIRECTORIO'!AA548</f>
        <v>0</v>
      </c>
      <c r="AB548" s="5" t="str">
        <f>+'MBI DIRECTORIO'!AG548</f>
        <v>COMPANHIA BRASILEIRA DE DISTRIBUIÇÃO</v>
      </c>
      <c r="AD548" t="str">
        <f t="shared" si="10"/>
        <v>INSERT INTO TABLA_PRESUPUESTO_COMERCIAL VALUES ('VSR','80130-C','14005115-20',2022,'Abril',15.190626,'USD',759.53132,304.05696,0,37.976566,13.716848,113.929698,3.177124,0,0.243249,2.615557,0,0,0,0,0,0,0,120.028275,0.062647,0);</v>
      </c>
    </row>
    <row r="549" spans="1:30" x14ac:dyDescent="0.2">
      <c r="A549" t="str">
        <f>+'MBI DIRECTORIO'!A549</f>
        <v>VSR</v>
      </c>
      <c r="B549" t="str">
        <f>+'MBI DIRECTORIO'!B549</f>
        <v>80130-C</v>
      </c>
      <c r="C549" t="str">
        <f>+'MBI DIRECTORIO'!C549</f>
        <v>14005122-18</v>
      </c>
      <c r="D549">
        <f>+'MBI DIRECTORIO'!D549</f>
        <v>2022</v>
      </c>
      <c r="E549" t="str">
        <f>+'MBI DIRECTORIO'!E549</f>
        <v>Abril</v>
      </c>
      <c r="F549" s="5">
        <f>+'MBI DIRECTORIO'!F549</f>
        <v>1.9619519732183091</v>
      </c>
      <c r="G549" t="str">
        <f>+'MBI DIRECTORIO'!G549</f>
        <v>USD</v>
      </c>
      <c r="H549" s="5">
        <f>+'MBI DIRECTORIO'!H549</f>
        <v>206.00495718792246</v>
      </c>
      <c r="I549" s="5">
        <f>+'MBI DIRECTORIO'!I549</f>
        <v>97.533702307281501</v>
      </c>
      <c r="J549" s="5">
        <f>+'MBI DIRECTORIO'!J549</f>
        <v>0</v>
      </c>
      <c r="K549" s="5">
        <f>+'MBI DIRECTORIO'!K549</f>
        <v>10.300247859396123</v>
      </c>
      <c r="L549" s="5">
        <f>+'MBI DIRECTORIO'!L549</f>
        <v>1.7716054682523361</v>
      </c>
      <c r="M549" s="5">
        <f>+'MBI DIRECTORIO'!M549</f>
        <v>30.900743578188369</v>
      </c>
      <c r="N549" s="5">
        <f>+'MBI DIRECTORIO'!N549</f>
        <v>0.41034289635938492</v>
      </c>
      <c r="O549" s="5">
        <f>+'MBI DIRECTORIO'!O549</f>
        <v>0</v>
      </c>
      <c r="P549" s="5">
        <f>+'MBI DIRECTORIO'!P549</f>
        <v>3.1416878002515407E-2</v>
      </c>
      <c r="Q549" s="5">
        <f>+'MBI DIRECTORIO'!Q549</f>
        <v>0.7094080223046767</v>
      </c>
      <c r="R549" s="5">
        <f>+'MBI DIRECTORIO'!R549</f>
        <v>0</v>
      </c>
      <c r="S549" s="5">
        <f>+'MBI DIRECTORIO'!S549</f>
        <v>0</v>
      </c>
      <c r="T549" s="5">
        <f>+'MBI DIRECTORIO'!T549</f>
        <v>0</v>
      </c>
      <c r="U549" s="5">
        <f>+'MBI DIRECTORIO'!U549</f>
        <v>0</v>
      </c>
      <c r="V549" s="5">
        <f>+'MBI DIRECTORIO'!V549</f>
        <v>0</v>
      </c>
      <c r="W549" s="5">
        <f>+'MBI DIRECTORIO'!W549</f>
        <v>0</v>
      </c>
      <c r="X549" s="5">
        <f>+'MBI DIRECTORIO'!X549</f>
        <v>0</v>
      </c>
      <c r="Y549" s="5">
        <f>+'MBI DIRECTORIO'!Y549</f>
        <v>32.060002563909357</v>
      </c>
      <c r="Z549" s="5">
        <f>+'MBI DIRECTORIO'!Z549</f>
        <v>8.0911890544086325E-3</v>
      </c>
      <c r="AA549" s="5">
        <f>+'MBI DIRECTORIO'!AA549</f>
        <v>0</v>
      </c>
      <c r="AB549" s="5" t="str">
        <f>+'MBI DIRECTORIO'!AG549</f>
        <v>COMPANHIA BRASILEIRA DE DISTRIBUIÇÃO</v>
      </c>
      <c r="AD549" t="str">
        <f t="shared" si="10"/>
        <v>INSERT INTO TABLA_PRESUPUESTO_COMERCIAL VALUES ('VSR','80130-C','14005122-18',2022,'Abril',1.961952,'USD',206.004957,97.533702,0,10.300248,1.771605,30.900744,0.410343,0,0.031417,0.709408,0,0,0,0,0,0,0,32.060003,0.008091,0);</v>
      </c>
    </row>
    <row r="550" spans="1:30" x14ac:dyDescent="0.2">
      <c r="A550" t="str">
        <f>+'MBI DIRECTORIO'!A550</f>
        <v>VSR</v>
      </c>
      <c r="B550" t="str">
        <f>+'MBI DIRECTORIO'!B550</f>
        <v>80130-C</v>
      </c>
      <c r="C550" t="str">
        <f>+'MBI DIRECTORIO'!C550</f>
        <v>14005113-20</v>
      </c>
      <c r="D550">
        <f>+'MBI DIRECTORIO'!D550</f>
        <v>2022</v>
      </c>
      <c r="E550" t="str">
        <f>+'MBI DIRECTORIO'!E550</f>
        <v>Abril</v>
      </c>
      <c r="F550" s="5">
        <f>+'MBI DIRECTORIO'!F550</f>
        <v>25.413249211356465</v>
      </c>
      <c r="G550" t="str">
        <f>+'MBI DIRECTORIO'!G550</f>
        <v>USD</v>
      </c>
      <c r="H550" s="5">
        <f>+'MBI DIRECTORIO'!H550</f>
        <v>940.29022082018923</v>
      </c>
      <c r="I550" s="5">
        <f>+'MBI DIRECTORIO'!I550</f>
        <v>447.34504811821614</v>
      </c>
      <c r="J550" s="5">
        <f>+'MBI DIRECTORIO'!J550</f>
        <v>0</v>
      </c>
      <c r="K550" s="5">
        <f>+'MBI DIRECTORIO'!K550</f>
        <v>47.014511041009463</v>
      </c>
      <c r="L550" s="5">
        <f>+'MBI DIRECTORIO'!L550</f>
        <v>22.94768265659722</v>
      </c>
      <c r="M550" s="5">
        <f>+'MBI DIRECTORIO'!M550</f>
        <v>141.04353312302837</v>
      </c>
      <c r="N550" s="5">
        <f>+'MBI DIRECTORIO'!N550</f>
        <v>5.3151893775386068</v>
      </c>
      <c r="O550" s="5">
        <f>+'MBI DIRECTORIO'!O550</f>
        <v>0</v>
      </c>
      <c r="P550" s="5">
        <f>+'MBI DIRECTORIO'!P550</f>
        <v>0.40694418671779958</v>
      </c>
      <c r="Q550" s="5">
        <f>+'MBI DIRECTORIO'!Q550</f>
        <v>3.2380260895177413</v>
      </c>
      <c r="R550" s="5">
        <f>+'MBI DIRECTORIO'!R550</f>
        <v>0</v>
      </c>
      <c r="S550" s="5">
        <f>+'MBI DIRECTORIO'!S550</f>
        <v>0</v>
      </c>
      <c r="T550" s="5">
        <f>+'MBI DIRECTORIO'!T550</f>
        <v>0</v>
      </c>
      <c r="U550" s="5">
        <f>+'MBI DIRECTORIO'!U550</f>
        <v>0</v>
      </c>
      <c r="V550" s="5">
        <f>+'MBI DIRECTORIO'!V550</f>
        <v>0</v>
      </c>
      <c r="W550" s="5">
        <f>+'MBI DIRECTORIO'!W550</f>
        <v>0</v>
      </c>
      <c r="X550" s="5">
        <f>+'MBI DIRECTORIO'!X550</f>
        <v>0</v>
      </c>
      <c r="Y550" s="5">
        <f>+'MBI DIRECTORIO'!Y550</f>
        <v>150.10849830041511</v>
      </c>
      <c r="Z550" s="5">
        <f>+'MBI DIRECTORIO'!Z550</f>
        <v>0.10480552361258347</v>
      </c>
      <c r="AA550" s="5">
        <f>+'MBI DIRECTORIO'!AA550</f>
        <v>0</v>
      </c>
      <c r="AB550" s="5" t="str">
        <f>+'MBI DIRECTORIO'!AG550</f>
        <v>COMPANHIA BRASILEIRA DE DISTRIBUIÇÃO</v>
      </c>
      <c r="AD550" t="str">
        <f t="shared" si="10"/>
        <v>INSERT INTO TABLA_PRESUPUESTO_COMERCIAL VALUES ('VSR','80130-C','14005113-20',2022,'Abril',25.413249,'USD',940.290221,447.345048,0,47.014511,22.947683,141.043533,5.315189,0,0.406944,3.238026,0,0,0,0,0,0,0,150.108498,0.104806,0);</v>
      </c>
    </row>
    <row r="551" spans="1:30" x14ac:dyDescent="0.2">
      <c r="A551" t="str">
        <f>+'MBI DIRECTORIO'!A551</f>
        <v>VSR</v>
      </c>
      <c r="B551" t="str">
        <f>+'MBI DIRECTORIO'!B551</f>
        <v>80130-C</v>
      </c>
      <c r="C551" t="str">
        <f>+'MBI DIRECTORIO'!C551</f>
        <v>14005107-20</v>
      </c>
      <c r="D551">
        <f>+'MBI DIRECTORIO'!D551</f>
        <v>2022</v>
      </c>
      <c r="E551" t="str">
        <f>+'MBI DIRECTORIO'!E551</f>
        <v>Abril</v>
      </c>
      <c r="F551" s="5">
        <f>+'MBI DIRECTORIO'!F551</f>
        <v>48.042232665937036</v>
      </c>
      <c r="G551" t="str">
        <f>+'MBI DIRECTORIO'!G551</f>
        <v>USD</v>
      </c>
      <c r="H551" s="5">
        <f>+'MBI DIRECTORIO'!H551</f>
        <v>1777.5626086396703</v>
      </c>
      <c r="I551" s="5">
        <f>+'MBI DIRECTORIO'!I551</f>
        <v>778.46400244050028</v>
      </c>
      <c r="J551" s="5">
        <f>+'MBI DIRECTORIO'!J551</f>
        <v>0</v>
      </c>
      <c r="K551" s="5">
        <f>+'MBI DIRECTORIO'!K551</f>
        <v>88.878130431983521</v>
      </c>
      <c r="L551" s="5">
        <f>+'MBI DIRECTORIO'!L551</f>
        <v>43.381226074770254</v>
      </c>
      <c r="M551" s="5">
        <f>+'MBI DIRECTORIO'!M551</f>
        <v>266.63439129595054</v>
      </c>
      <c r="N551" s="5">
        <f>+'MBI DIRECTORIO'!N551</f>
        <v>10.048048662156765</v>
      </c>
      <c r="O551" s="5">
        <f>+'MBI DIRECTORIO'!O551</f>
        <v>0</v>
      </c>
      <c r="P551" s="5">
        <f>+'MBI DIRECTORIO'!P551</f>
        <v>0.76930372569637739</v>
      </c>
      <c r="Q551" s="5">
        <f>+'MBI DIRECTORIO'!Q551</f>
        <v>6.1212952927510464</v>
      </c>
      <c r="R551" s="5">
        <f>+'MBI DIRECTORIO'!R551</f>
        <v>0</v>
      </c>
      <c r="S551" s="5">
        <f>+'MBI DIRECTORIO'!S551</f>
        <v>0</v>
      </c>
      <c r="T551" s="5">
        <f>+'MBI DIRECTORIO'!T551</f>
        <v>0</v>
      </c>
      <c r="U551" s="5">
        <f>+'MBI DIRECTORIO'!U551</f>
        <v>0</v>
      </c>
      <c r="V551" s="5">
        <f>+'MBI DIRECTORIO'!V551</f>
        <v>0</v>
      </c>
      <c r="W551" s="5">
        <f>+'MBI DIRECTORIO'!W551</f>
        <v>0</v>
      </c>
      <c r="X551" s="5">
        <f>+'MBI DIRECTORIO'!X551</f>
        <v>0</v>
      </c>
      <c r="Y551" s="5">
        <f>+'MBI DIRECTORIO'!Y551</f>
        <v>283.77116757113919</v>
      </c>
      <c r="Z551" s="5">
        <f>+'MBI DIRECTORIO'!Z551</f>
        <v>0.19812859458447574</v>
      </c>
      <c r="AA551" s="5">
        <f>+'MBI DIRECTORIO'!AA551</f>
        <v>0</v>
      </c>
      <c r="AB551" s="5" t="str">
        <f>+'MBI DIRECTORIO'!AG551</f>
        <v>COMPANHIA BRASILEIRA DE DISTRIBUIÇÃO</v>
      </c>
      <c r="AD551" t="str">
        <f t="shared" si="10"/>
        <v>INSERT INTO TABLA_PRESUPUESTO_COMERCIAL VALUES ('VSR','80130-C','14005107-20',2022,'Abril',48.042233,'USD',1777.562609,778.464002,0,88.87813,43.381226,266.634391,10.048049,0,0.769304,6.121295,0,0,0,0,0,0,0,283.771168,0.198129,0);</v>
      </c>
    </row>
    <row r="552" spans="1:30" x14ac:dyDescent="0.2">
      <c r="A552" t="str">
        <f>+'MBI DIRECTORIO'!A552</f>
        <v>VSR</v>
      </c>
      <c r="B552" t="str">
        <f>+'MBI DIRECTORIO'!B552</f>
        <v>80130-C</v>
      </c>
      <c r="C552" t="str">
        <f>+'MBI DIRECTORIO'!C552</f>
        <v>14005111-20</v>
      </c>
      <c r="D552">
        <f>+'MBI DIRECTORIO'!D552</f>
        <v>2022</v>
      </c>
      <c r="E552" t="str">
        <f>+'MBI DIRECTORIO'!E552</f>
        <v>Abril</v>
      </c>
      <c r="F552" s="5">
        <f>+'MBI DIRECTORIO'!F552</f>
        <v>26.641601751110539</v>
      </c>
      <c r="G552" t="str">
        <f>+'MBI DIRECTORIO'!G552</f>
        <v>USD</v>
      </c>
      <c r="H552" s="5">
        <f>+'MBI DIRECTORIO'!H552</f>
        <v>985.73926479108991</v>
      </c>
      <c r="I552" s="5">
        <f>+'MBI DIRECTORIO'!I552</f>
        <v>455.11347064821535</v>
      </c>
      <c r="J552" s="5">
        <f>+'MBI DIRECTORIO'!J552</f>
        <v>0</v>
      </c>
      <c r="K552" s="5">
        <f>+'MBI DIRECTORIO'!K552</f>
        <v>49.286963239554503</v>
      </c>
      <c r="L552" s="5">
        <f>+'MBI DIRECTORIO'!L552</f>
        <v>24.056861732372596</v>
      </c>
      <c r="M552" s="5">
        <f>+'MBI DIRECTORIO'!M552</f>
        <v>147.86088971866349</v>
      </c>
      <c r="N552" s="5">
        <f>+'MBI DIRECTORIO'!N552</f>
        <v>5.5720997126505702</v>
      </c>
      <c r="O552" s="5">
        <f>+'MBI DIRECTORIO'!O552</f>
        <v>0</v>
      </c>
      <c r="P552" s="5">
        <f>+'MBI DIRECTORIO'!P552</f>
        <v>0.42661388424980928</v>
      </c>
      <c r="Q552" s="5">
        <f>+'MBI DIRECTORIO'!Q552</f>
        <v>3.3945364805255802</v>
      </c>
      <c r="R552" s="5">
        <f>+'MBI DIRECTORIO'!R552</f>
        <v>0</v>
      </c>
      <c r="S552" s="5">
        <f>+'MBI DIRECTORIO'!S552</f>
        <v>0</v>
      </c>
      <c r="T552" s="5">
        <f>+'MBI DIRECTORIO'!T552</f>
        <v>0</v>
      </c>
      <c r="U552" s="5">
        <f>+'MBI DIRECTORIO'!U552</f>
        <v>0</v>
      </c>
      <c r="V552" s="5">
        <f>+'MBI DIRECTORIO'!V552</f>
        <v>0</v>
      </c>
      <c r="W552" s="5">
        <f>+'MBI DIRECTORIO'!W552</f>
        <v>0</v>
      </c>
      <c r="X552" s="5">
        <f>+'MBI DIRECTORIO'!X552</f>
        <v>0</v>
      </c>
      <c r="Y552" s="5">
        <f>+'MBI DIRECTORIO'!Y552</f>
        <v>157.36401110763174</v>
      </c>
      <c r="Z552" s="5">
        <f>+'MBI DIRECTORIO'!Z552</f>
        <v>0.10987131154230018</v>
      </c>
      <c r="AA552" s="5">
        <f>+'MBI DIRECTORIO'!AA552</f>
        <v>0</v>
      </c>
      <c r="AB552" s="5" t="str">
        <f>+'MBI DIRECTORIO'!AG552</f>
        <v>COMPANHIA BRASILEIRA DE DISTRIBUIÇÃO</v>
      </c>
      <c r="AD552" t="str">
        <f t="shared" si="10"/>
        <v>INSERT INTO TABLA_PRESUPUESTO_COMERCIAL VALUES ('VSR','80130-C','14005111-20',2022,'Abril',26.641602,'USD',985.739265,455.113471,0,49.286963,24.056862,147.86089,5.5721,0,0.426614,3.394536,0,0,0,0,0,0,0,157.364011,0.109871,0);</v>
      </c>
    </row>
    <row r="553" spans="1:30" x14ac:dyDescent="0.2">
      <c r="A553" t="str">
        <f>+'MBI DIRECTORIO'!A553</f>
        <v>VSR</v>
      </c>
      <c r="B553" t="str">
        <f>+'MBI DIRECTORIO'!B553</f>
        <v>80130-C</v>
      </c>
      <c r="C553" t="str">
        <f>+'MBI DIRECTORIO'!C553</f>
        <v>14005109-20</v>
      </c>
      <c r="D553">
        <f>+'MBI DIRECTORIO'!D553</f>
        <v>2022</v>
      </c>
      <c r="E553" t="str">
        <f>+'MBI DIRECTORIO'!E553</f>
        <v>Abril</v>
      </c>
      <c r="F553" s="5">
        <f>+'MBI DIRECTORIO'!F553</f>
        <v>18.698255327367537</v>
      </c>
      <c r="G553" t="str">
        <f>+'MBI DIRECTORIO'!G553</f>
        <v>USD</v>
      </c>
      <c r="H553" s="5">
        <f>+'MBI DIRECTORIO'!H553</f>
        <v>691.8354471125989</v>
      </c>
      <c r="I553" s="5">
        <f>+'MBI DIRECTORIO'!I553</f>
        <v>255.64412838857859</v>
      </c>
      <c r="J553" s="5">
        <f>+'MBI DIRECTORIO'!J553</f>
        <v>0</v>
      </c>
      <c r="K553" s="5">
        <f>+'MBI DIRECTORIO'!K553</f>
        <v>34.591772355629942</v>
      </c>
      <c r="L553" s="5">
        <f>+'MBI DIRECTORIO'!L553</f>
        <v>16.884170375691831</v>
      </c>
      <c r="M553" s="5">
        <f>+'MBI DIRECTORIO'!M553</f>
        <v>103.77531706688983</v>
      </c>
      <c r="N553" s="5">
        <f>+'MBI DIRECTORIO'!N553</f>
        <v>3.9107462122598764</v>
      </c>
      <c r="O553" s="5">
        <f>+'MBI DIRECTORIO'!O553</f>
        <v>0</v>
      </c>
      <c r="P553" s="5">
        <f>+'MBI DIRECTORIO'!P553</f>
        <v>0.29941650687614685</v>
      </c>
      <c r="Q553" s="5">
        <f>+'MBI DIRECTORIO'!Q553</f>
        <v>2.3824359520082194</v>
      </c>
      <c r="R553" s="5">
        <f>+'MBI DIRECTORIO'!R553</f>
        <v>0</v>
      </c>
      <c r="S553" s="5">
        <f>+'MBI DIRECTORIO'!S553</f>
        <v>0</v>
      </c>
      <c r="T553" s="5">
        <f>+'MBI DIRECTORIO'!T553</f>
        <v>0</v>
      </c>
      <c r="U553" s="5">
        <f>+'MBI DIRECTORIO'!U553</f>
        <v>0</v>
      </c>
      <c r="V553" s="5">
        <f>+'MBI DIRECTORIO'!V553</f>
        <v>0</v>
      </c>
      <c r="W553" s="5">
        <f>+'MBI DIRECTORIO'!W553</f>
        <v>0</v>
      </c>
      <c r="X553" s="5">
        <f>+'MBI DIRECTORIO'!X553</f>
        <v>0</v>
      </c>
      <c r="Y553" s="5">
        <f>+'MBI DIRECTORIO'!Y553</f>
        <v>110.44502828763088</v>
      </c>
      <c r="Z553" s="5">
        <f>+'MBI DIRECTORIO'!Z553</f>
        <v>7.7112549596798793E-2</v>
      </c>
      <c r="AA553" s="5">
        <f>+'MBI DIRECTORIO'!AA553</f>
        <v>0</v>
      </c>
      <c r="AB553" s="5" t="str">
        <f>+'MBI DIRECTORIO'!AG553</f>
        <v>COMPANHIA BRASILEIRA DE DISTRIBUIÇÃO</v>
      </c>
      <c r="AD553" t="str">
        <f t="shared" si="10"/>
        <v>INSERT INTO TABLA_PRESUPUESTO_COMERCIAL VALUES ('VSR','80130-C','14005109-20',2022,'Abril',18.698255,'USD',691.835447,255.644128,0,34.591772,16.88417,103.775317,3.910746,0,0.299417,2.382436,0,0,0,0,0,0,0,110.445028,0.077113,0);</v>
      </c>
    </row>
    <row r="554" spans="1:30" x14ac:dyDescent="0.2">
      <c r="A554" t="str">
        <f>+'MBI DIRECTORIO'!A554</f>
        <v>VSR</v>
      </c>
      <c r="B554" t="str">
        <f>+'MBI DIRECTORIO'!B554</f>
        <v>80130-C</v>
      </c>
      <c r="C554" t="str">
        <f>+'MBI DIRECTORIO'!C554</f>
        <v>14005112-20</v>
      </c>
      <c r="D554">
        <f>+'MBI DIRECTORIO'!D554</f>
        <v>2022</v>
      </c>
      <c r="E554" t="str">
        <f>+'MBI DIRECTORIO'!E554</f>
        <v>Abril</v>
      </c>
      <c r="F554" s="5">
        <f>+'MBI DIRECTORIO'!F554</f>
        <v>29.616944569625954</v>
      </c>
      <c r="G554" t="str">
        <f>+'MBI DIRECTORIO'!G554</f>
        <v>USD</v>
      </c>
      <c r="H554" s="5">
        <f>+'MBI DIRECTORIO'!H554</f>
        <v>1095.8269490761602</v>
      </c>
      <c r="I554" s="5">
        <f>+'MBI DIRECTORIO'!I554</f>
        <v>526.87200705969417</v>
      </c>
      <c r="J554" s="5">
        <f>+'MBI DIRECTORIO'!J554</f>
        <v>0</v>
      </c>
      <c r="K554" s="5">
        <f>+'MBI DIRECTORIO'!K554</f>
        <v>54.791347453808015</v>
      </c>
      <c r="L554" s="5">
        <f>+'MBI DIRECTORIO'!L554</f>
        <v>26.743539938139616</v>
      </c>
      <c r="M554" s="5">
        <f>+'MBI DIRECTORIO'!M554</f>
        <v>164.37404236142405</v>
      </c>
      <c r="N554" s="5">
        <f>+'MBI DIRECTORIO'!N554</f>
        <v>6.194393635477323</v>
      </c>
      <c r="O554" s="5">
        <f>+'MBI DIRECTORIO'!O554</f>
        <v>0</v>
      </c>
      <c r="P554" s="5">
        <f>+'MBI DIRECTORIO'!P554</f>
        <v>0.47425826271623256</v>
      </c>
      <c r="Q554" s="5">
        <f>+'MBI DIRECTORIO'!Q554</f>
        <v>3.7736394276334568</v>
      </c>
      <c r="R554" s="5">
        <f>+'MBI DIRECTORIO'!R554</f>
        <v>0</v>
      </c>
      <c r="S554" s="5">
        <f>+'MBI DIRECTORIO'!S554</f>
        <v>0</v>
      </c>
      <c r="T554" s="5">
        <f>+'MBI DIRECTORIO'!T554</f>
        <v>0</v>
      </c>
      <c r="U554" s="5">
        <f>+'MBI DIRECTORIO'!U554</f>
        <v>0</v>
      </c>
      <c r="V554" s="5">
        <f>+'MBI DIRECTORIO'!V554</f>
        <v>0</v>
      </c>
      <c r="W554" s="5">
        <f>+'MBI DIRECTORIO'!W554</f>
        <v>0</v>
      </c>
      <c r="X554" s="5">
        <f>+'MBI DIRECTORIO'!X554</f>
        <v>0</v>
      </c>
      <c r="Y554" s="5">
        <f>+'MBI DIRECTORIO'!Y554</f>
        <v>174.93847546288981</v>
      </c>
      <c r="Z554" s="5">
        <f>+'MBI DIRECTORIO'!Z554</f>
        <v>0.12214177563872509</v>
      </c>
      <c r="AA554" s="5">
        <f>+'MBI DIRECTORIO'!AA554</f>
        <v>0</v>
      </c>
      <c r="AB554" s="5" t="str">
        <f>+'MBI DIRECTORIO'!AG554</f>
        <v>COMPANHIA BRASILEIRA DE DISTRIBUIÇÃO</v>
      </c>
      <c r="AD554" t="str">
        <f t="shared" si="10"/>
        <v>INSERT INTO TABLA_PRESUPUESTO_COMERCIAL VALUES ('VSR','80130-C','14005112-20',2022,'Abril',29.616945,'USD',1095.826949,526.872007,0,54.791347,26.74354,164.374042,6.194394,0,0.474258,3.773639,0,0,0,0,0,0,0,174.938475,0.122142,0);</v>
      </c>
    </row>
    <row r="555" spans="1:30" x14ac:dyDescent="0.2">
      <c r="A555" t="str">
        <f>+'MBI DIRECTORIO'!A555</f>
        <v>VSR</v>
      </c>
      <c r="B555" t="str">
        <f>+'MBI DIRECTORIO'!B555</f>
        <v>80130-C</v>
      </c>
      <c r="C555" t="str">
        <f>+'MBI DIRECTORIO'!C555</f>
        <v>14005108-20</v>
      </c>
      <c r="D555">
        <f>+'MBI DIRECTORIO'!D555</f>
        <v>2022</v>
      </c>
      <c r="E555" t="str">
        <f>+'MBI DIRECTORIO'!E555</f>
        <v>Abril</v>
      </c>
      <c r="F555" s="5">
        <f>+'MBI DIRECTORIO'!F555</f>
        <v>46.32253911028134</v>
      </c>
      <c r="G555" t="str">
        <f>+'MBI DIRECTORIO'!G555</f>
        <v>USD</v>
      </c>
      <c r="H555" s="5">
        <f>+'MBI DIRECTORIO'!H555</f>
        <v>1713.9339470804096</v>
      </c>
      <c r="I555" s="5">
        <f>+'MBI DIRECTORIO'!I555</f>
        <v>653.41898373741219</v>
      </c>
      <c r="J555" s="5">
        <f>+'MBI DIRECTORIO'!J555</f>
        <v>0</v>
      </c>
      <c r="K555" s="5">
        <f>+'MBI DIRECTORIO'!K555</f>
        <v>85.696697354020486</v>
      </c>
      <c r="L555" s="5">
        <f>+'MBI DIRECTORIO'!L555</f>
        <v>41.828375368684732</v>
      </c>
      <c r="M555" s="5">
        <f>+'MBI DIRECTORIO'!M555</f>
        <v>257.09009206206144</v>
      </c>
      <c r="N555" s="5">
        <f>+'MBI DIRECTORIO'!N555</f>
        <v>9.6883741930000173</v>
      </c>
      <c r="O555" s="5">
        <f>+'MBI DIRECTORIO'!O555</f>
        <v>0</v>
      </c>
      <c r="P555" s="5">
        <f>+'MBI DIRECTORIO'!P555</f>
        <v>0.74176614915156402</v>
      </c>
      <c r="Q555" s="5">
        <f>+'MBI DIRECTORIO'!Q555</f>
        <v>5.9021807453400719</v>
      </c>
      <c r="R555" s="5">
        <f>+'MBI DIRECTORIO'!R555</f>
        <v>0</v>
      </c>
      <c r="S555" s="5">
        <f>+'MBI DIRECTORIO'!S555</f>
        <v>0</v>
      </c>
      <c r="T555" s="5">
        <f>+'MBI DIRECTORIO'!T555</f>
        <v>0</v>
      </c>
      <c r="U555" s="5">
        <f>+'MBI DIRECTORIO'!U555</f>
        <v>0</v>
      </c>
      <c r="V555" s="5">
        <f>+'MBI DIRECTORIO'!V555</f>
        <v>0</v>
      </c>
      <c r="W555" s="5">
        <f>+'MBI DIRECTORIO'!W555</f>
        <v>0</v>
      </c>
      <c r="X555" s="5">
        <f>+'MBI DIRECTORIO'!X555</f>
        <v>0</v>
      </c>
      <c r="Y555" s="5">
        <f>+'MBI DIRECTORIO'!Y555</f>
        <v>273.61344964103591</v>
      </c>
      <c r="Z555" s="5">
        <f>+'MBI DIRECTORIO'!Z555</f>
        <v>0.19103649148287236</v>
      </c>
      <c r="AA555" s="5">
        <f>+'MBI DIRECTORIO'!AA555</f>
        <v>0</v>
      </c>
      <c r="AB555" s="5" t="str">
        <f>+'MBI DIRECTORIO'!AG555</f>
        <v>COMPANHIA BRASILEIRA DE DISTRIBUIÇÃO</v>
      </c>
      <c r="AD555" t="str">
        <f t="shared" si="10"/>
        <v>INSERT INTO TABLA_PRESUPUESTO_COMERCIAL VALUES ('VSR','80130-C','14005108-20',2022,'Abril',46.322539,'USD',1713.933947,653.418984,0,85.696697,41.828375,257.090092,9.688374,0,0.741766,5.902181,0,0,0,0,0,0,0,273.61345,0.191036,0);</v>
      </c>
    </row>
    <row r="556" spans="1:30" x14ac:dyDescent="0.2">
      <c r="A556" t="str">
        <f>+'MBI DIRECTORIO'!A556</f>
        <v>VSR</v>
      </c>
      <c r="B556" t="str">
        <f>+'MBI DIRECTORIO'!B556</f>
        <v>80130-C</v>
      </c>
      <c r="C556" t="str">
        <f>+'MBI DIRECTORIO'!C556</f>
        <v>14005110-20</v>
      </c>
      <c r="D556">
        <f>+'MBI DIRECTORIO'!D556</f>
        <v>2022</v>
      </c>
      <c r="E556" t="str">
        <f>+'MBI DIRECTORIO'!E556</f>
        <v>Abril</v>
      </c>
      <c r="F556" s="5">
        <f>+'MBI DIRECTORIO'!F556</f>
        <v>38.133522178587526</v>
      </c>
      <c r="G556" t="str">
        <f>+'MBI DIRECTORIO'!G556</f>
        <v>USD</v>
      </c>
      <c r="H556" s="5">
        <f>+'MBI DIRECTORIO'!H556</f>
        <v>1410.9403206077384</v>
      </c>
      <c r="I556" s="5">
        <f>+'MBI DIRECTORIO'!I556</f>
        <v>625.61509589766081</v>
      </c>
      <c r="J556" s="5">
        <f>+'MBI DIRECTORIO'!J556</f>
        <v>0</v>
      </c>
      <c r="K556" s="5">
        <f>+'MBI DIRECTORIO'!K556</f>
        <v>70.547016030386928</v>
      </c>
      <c r="L556" s="5">
        <f>+'MBI DIRECTORIO'!L556</f>
        <v>34.433848196848892</v>
      </c>
      <c r="M556" s="5">
        <f>+'MBI DIRECTORIO'!M556</f>
        <v>211.64104809116077</v>
      </c>
      <c r="N556" s="5">
        <f>+'MBI DIRECTORIO'!N556</f>
        <v>7.9756386255869334</v>
      </c>
      <c r="O556" s="5">
        <f>+'MBI DIRECTORIO'!O556</f>
        <v>0</v>
      </c>
      <c r="P556" s="5">
        <f>+'MBI DIRECTORIO'!P556</f>
        <v>0.61063483227149962</v>
      </c>
      <c r="Q556" s="5">
        <f>+'MBI DIRECTORIO'!Q556</f>
        <v>4.8587781386211439</v>
      </c>
      <c r="R556" s="5">
        <f>+'MBI DIRECTORIO'!R556</f>
        <v>0</v>
      </c>
      <c r="S556" s="5">
        <f>+'MBI DIRECTORIO'!S556</f>
        <v>0</v>
      </c>
      <c r="T556" s="5">
        <f>+'MBI DIRECTORIO'!T556</f>
        <v>0</v>
      </c>
      <c r="U556" s="5">
        <f>+'MBI DIRECTORIO'!U556</f>
        <v>0</v>
      </c>
      <c r="V556" s="5">
        <f>+'MBI DIRECTORIO'!V556</f>
        <v>0</v>
      </c>
      <c r="W556" s="5">
        <f>+'MBI DIRECTORIO'!W556</f>
        <v>0</v>
      </c>
      <c r="X556" s="5">
        <f>+'MBI DIRECTORIO'!X556</f>
        <v>0</v>
      </c>
      <c r="Y556" s="5">
        <f>+'MBI DIRECTORIO'!Y556</f>
        <v>225.24336425959177</v>
      </c>
      <c r="Z556" s="5">
        <f>+'MBI DIRECTORIO'!Z556</f>
        <v>0.15726457195142762</v>
      </c>
      <c r="AA556" s="5">
        <f>+'MBI DIRECTORIO'!AA556</f>
        <v>0</v>
      </c>
      <c r="AB556" s="5" t="str">
        <f>+'MBI DIRECTORIO'!AG556</f>
        <v>COMPANHIA BRASILEIRA DE DISTRIBUIÇÃO</v>
      </c>
      <c r="AD556" t="str">
        <f t="shared" si="10"/>
        <v>INSERT INTO TABLA_PRESUPUESTO_COMERCIAL VALUES ('VSR','80130-C','14005110-20',2022,'Abril',38.133522,'USD',1410.940321,625.615096,0,70.547016,34.433848,211.641048,7.975639,0,0.610635,4.858778,0,0,0,0,0,0,0,225.243364,0.157265,0);</v>
      </c>
    </row>
    <row r="557" spans="1:30" x14ac:dyDescent="0.2">
      <c r="A557" t="str">
        <f>+'MBI DIRECTORIO'!A557</f>
        <v>VSR</v>
      </c>
      <c r="B557" t="str">
        <f>+'MBI DIRECTORIO'!B557</f>
        <v>80130-C</v>
      </c>
      <c r="C557" t="str">
        <f>+'MBI DIRECTORIO'!C557</f>
        <v>14005121-17</v>
      </c>
      <c r="D557">
        <f>+'MBI DIRECTORIO'!D557</f>
        <v>2022</v>
      </c>
      <c r="E557" t="str">
        <f>+'MBI DIRECTORIO'!E557</f>
        <v>Abril</v>
      </c>
      <c r="F557" s="5">
        <f>+'MBI DIRECTORIO'!F557</f>
        <v>8.5745831455610624</v>
      </c>
      <c r="G557" t="str">
        <f>+'MBI DIRECTORIO'!G557</f>
        <v>USD</v>
      </c>
      <c r="H557" s="5">
        <f>+'MBI DIRECTORIO'!H557</f>
        <v>600.22082018927438</v>
      </c>
      <c r="I557" s="5">
        <f>+'MBI DIRECTORIO'!I557</f>
        <v>217.53317731502324</v>
      </c>
      <c r="J557" s="5">
        <f>+'MBI DIRECTORIO'!J557</f>
        <v>0</v>
      </c>
      <c r="K557" s="5">
        <f>+'MBI DIRECTORIO'!K557</f>
        <v>30.011041009463717</v>
      </c>
      <c r="L557" s="5">
        <f>+'MBI DIRECTORIO'!L557</f>
        <v>7.742686159509776</v>
      </c>
      <c r="M557" s="5">
        <f>+'MBI DIRECTORIO'!M557</f>
        <v>90.033123028391159</v>
      </c>
      <c r="N557" s="5">
        <f>+'MBI DIRECTORIO'!N557</f>
        <v>1.7933768670454509</v>
      </c>
      <c r="O557" s="5">
        <f>+'MBI DIRECTORIO'!O557</f>
        <v>0</v>
      </c>
      <c r="P557" s="5">
        <f>+'MBI DIRECTORIO'!P557</f>
        <v>0.13730541638316734</v>
      </c>
      <c r="Q557" s="5">
        <f>+'MBI DIRECTORIO'!Q557</f>
        <v>2.0669476638280031</v>
      </c>
      <c r="R557" s="5">
        <f>+'MBI DIRECTORIO'!R557</f>
        <v>0</v>
      </c>
      <c r="S557" s="5">
        <f>+'MBI DIRECTORIO'!S557</f>
        <v>0</v>
      </c>
      <c r="T557" s="5">
        <f>+'MBI DIRECTORIO'!T557</f>
        <v>0</v>
      </c>
      <c r="U557" s="5">
        <f>+'MBI DIRECTORIO'!U557</f>
        <v>0</v>
      </c>
      <c r="V557" s="5">
        <f>+'MBI DIRECTORIO'!V557</f>
        <v>0</v>
      </c>
      <c r="W557" s="5">
        <f>+'MBI DIRECTORIO'!W557</f>
        <v>0</v>
      </c>
      <c r="X557" s="5">
        <f>+'MBI DIRECTORIO'!X557</f>
        <v>0</v>
      </c>
      <c r="Y557" s="5">
        <f>+'MBI DIRECTORIO'!Y557</f>
        <v>94.066114989723843</v>
      </c>
      <c r="Z557" s="5">
        <f>+'MBI DIRECTORIO'!Z557</f>
        <v>3.5362014076050247E-2</v>
      </c>
      <c r="AA557" s="5">
        <f>+'MBI DIRECTORIO'!AA557</f>
        <v>0</v>
      </c>
      <c r="AB557" s="5" t="str">
        <f>+'MBI DIRECTORIO'!AG557</f>
        <v>COMPANHIA BRASILEIRA DE DISTRIBUIÇÃO</v>
      </c>
      <c r="AD557" t="str">
        <f t="shared" si="10"/>
        <v>INSERT INTO TABLA_PRESUPUESTO_COMERCIAL VALUES ('VSR','80130-C','14005121-17',2022,'Abril',8.574583,'USD',600.22082,217.533177,0,30.011041,7.742686,90.033123,1.793377,0,0.137305,2.066948,0,0,0,0,0,0,0,94.066115,0.035362,0);</v>
      </c>
    </row>
    <row r="558" spans="1:30" x14ac:dyDescent="0.2">
      <c r="A558" t="str">
        <f>+'MBI DIRECTORIO'!A558</f>
        <v>VSR</v>
      </c>
      <c r="B558" t="str">
        <f>+'MBI DIRECTORIO'!B558</f>
        <v>80130-C</v>
      </c>
      <c r="C558" t="str">
        <f>+'MBI DIRECTORIO'!C558</f>
        <v>14005119-18</v>
      </c>
      <c r="D558">
        <f>+'MBI DIRECTORIO'!D558</f>
        <v>2022</v>
      </c>
      <c r="E558" t="str">
        <f>+'MBI DIRECTORIO'!E558</f>
        <v>Abril</v>
      </c>
      <c r="F558" s="5">
        <f>+'MBI DIRECTORIO'!F558</f>
        <v>6.9981973862100029</v>
      </c>
      <c r="G558" t="str">
        <f>+'MBI DIRECTORIO'!G558</f>
        <v>USD</v>
      </c>
      <c r="H558" s="5">
        <f>+'MBI DIRECTORIO'!H558</f>
        <v>489.87381703470021</v>
      </c>
      <c r="I558" s="5">
        <f>+'MBI DIRECTORIO'!I558</f>
        <v>245.19739840311448</v>
      </c>
      <c r="J558" s="5">
        <f>+'MBI DIRECTORIO'!J558</f>
        <v>0</v>
      </c>
      <c r="K558" s="5">
        <f>+'MBI DIRECTORIO'!K558</f>
        <v>24.49369085173501</v>
      </c>
      <c r="L558" s="5">
        <f>+'MBI DIRECTORIO'!L558</f>
        <v>6.3192396789313765</v>
      </c>
      <c r="M558" s="5">
        <f>+'MBI DIRECTORIO'!M558</f>
        <v>73.481072555205031</v>
      </c>
      <c r="N558" s="5">
        <f>+'MBI DIRECTORIO'!N558</f>
        <v>1.4636752703184319</v>
      </c>
      <c r="O558" s="5">
        <f>+'MBI DIRECTORIO'!O558</f>
        <v>0</v>
      </c>
      <c r="P558" s="5">
        <f>+'MBI DIRECTORIO'!P558</f>
        <v>0.11206263788375495</v>
      </c>
      <c r="Q558" s="5">
        <f>+'MBI DIRECTORIO'!Q558</f>
        <v>1.6869517144891499</v>
      </c>
      <c r="R558" s="5">
        <f>+'MBI DIRECTORIO'!R558</f>
        <v>0</v>
      </c>
      <c r="S558" s="5">
        <f>+'MBI DIRECTORIO'!S558</f>
        <v>0</v>
      </c>
      <c r="T558" s="5">
        <f>+'MBI DIRECTORIO'!T558</f>
        <v>0</v>
      </c>
      <c r="U558" s="5">
        <f>+'MBI DIRECTORIO'!U558</f>
        <v>0</v>
      </c>
      <c r="V558" s="5">
        <f>+'MBI DIRECTORIO'!V558</f>
        <v>0</v>
      </c>
      <c r="W558" s="5">
        <f>+'MBI DIRECTORIO'!W558</f>
        <v>0</v>
      </c>
      <c r="X558" s="5">
        <f>+'MBI DIRECTORIO'!X558</f>
        <v>0</v>
      </c>
      <c r="Y558" s="5">
        <f>+'MBI DIRECTORIO'!Y558</f>
        <v>76.772623097462613</v>
      </c>
      <c r="Z558" s="5">
        <f>+'MBI DIRECTORIO'!Z558</f>
        <v>2.8860919566247131E-2</v>
      </c>
      <c r="AA558" s="5">
        <f>+'MBI DIRECTORIO'!AA558</f>
        <v>0</v>
      </c>
      <c r="AB558" s="5" t="str">
        <f>+'MBI DIRECTORIO'!AG558</f>
        <v>COMPANHIA BRASILEIRA DE DISTRIBUIÇÃO</v>
      </c>
      <c r="AD558" t="str">
        <f t="shared" si="10"/>
        <v>INSERT INTO TABLA_PRESUPUESTO_COMERCIAL VALUES ('VSR','80130-C','14005119-18',2022,'Abril',6.998197,'USD',489.873817,245.197398,0,24.493691,6.31924,73.481073,1.463675,0,0.112063,1.686952,0,0,0,0,0,0,0,76.772623,0.028861,0);</v>
      </c>
    </row>
    <row r="559" spans="1:30" x14ac:dyDescent="0.2">
      <c r="A559" t="str">
        <f>+'MBI DIRECTORIO'!A559</f>
        <v>VSR</v>
      </c>
      <c r="B559" t="str">
        <f>+'MBI DIRECTORIO'!B559</f>
        <v>80130-C</v>
      </c>
      <c r="C559" t="str">
        <f>+'MBI DIRECTORIO'!C559</f>
        <v>14005117-18</v>
      </c>
      <c r="D559">
        <f>+'MBI DIRECTORIO'!D559</f>
        <v>2022</v>
      </c>
      <c r="E559" t="str">
        <f>+'MBI DIRECTORIO'!E559</f>
        <v>Abril</v>
      </c>
      <c r="F559" s="5">
        <f>+'MBI DIRECTORIO'!F559</f>
        <v>9.3627760252365917</v>
      </c>
      <c r="G559" t="str">
        <f>+'MBI DIRECTORIO'!G559</f>
        <v>USD</v>
      </c>
      <c r="H559" s="5">
        <f>+'MBI DIRECTORIO'!H559</f>
        <v>655.39432176656146</v>
      </c>
      <c r="I559" s="5">
        <f>+'MBI DIRECTORIO'!I559</f>
        <v>286.38995663061996</v>
      </c>
      <c r="J559" s="5">
        <f>+'MBI DIRECTORIO'!J559</f>
        <v>0</v>
      </c>
      <c r="K559" s="5">
        <f>+'MBI DIRECTORIO'!K559</f>
        <v>32.769716088328067</v>
      </c>
      <c r="L559" s="5">
        <f>+'MBI DIRECTORIO'!L559</f>
        <v>8.4544093997989744</v>
      </c>
      <c r="M559" s="5">
        <f>+'MBI DIRECTORIO'!M559</f>
        <v>98.309148264984216</v>
      </c>
      <c r="N559" s="5">
        <f>+'MBI DIRECTORIO'!N559</f>
        <v>1.9582276654089601</v>
      </c>
      <c r="O559" s="5">
        <f>+'MBI DIRECTORIO'!O559</f>
        <v>0</v>
      </c>
      <c r="P559" s="5">
        <f>+'MBI DIRECTORIO'!P559</f>
        <v>0.14992680563287353</v>
      </c>
      <c r="Q559" s="5">
        <f>+'MBI DIRECTORIO'!Q559</f>
        <v>2.2569456384974296</v>
      </c>
      <c r="R559" s="5">
        <f>+'MBI DIRECTORIO'!R559</f>
        <v>0</v>
      </c>
      <c r="S559" s="5">
        <f>+'MBI DIRECTORIO'!S559</f>
        <v>0</v>
      </c>
      <c r="T559" s="5">
        <f>+'MBI DIRECTORIO'!T559</f>
        <v>0</v>
      </c>
      <c r="U559" s="5">
        <f>+'MBI DIRECTORIO'!U559</f>
        <v>0</v>
      </c>
      <c r="V559" s="5">
        <f>+'MBI DIRECTORIO'!V559</f>
        <v>0</v>
      </c>
      <c r="W559" s="5">
        <f>+'MBI DIRECTORIO'!W559</f>
        <v>0</v>
      </c>
      <c r="X559" s="5">
        <f>+'MBI DIRECTORIO'!X559</f>
        <v>0</v>
      </c>
      <c r="Y559" s="5">
        <f>+'MBI DIRECTORIO'!Y559</f>
        <v>102.71286093585442</v>
      </c>
      <c r="Z559" s="5">
        <f>+'MBI DIRECTORIO'!Z559</f>
        <v>3.8612561330951804E-2</v>
      </c>
      <c r="AA559" s="5">
        <f>+'MBI DIRECTORIO'!AA559</f>
        <v>0</v>
      </c>
      <c r="AB559" s="5" t="str">
        <f>+'MBI DIRECTORIO'!AG559</f>
        <v>COMPANHIA BRASILEIRA DE DISTRIBUIÇÃO</v>
      </c>
      <c r="AD559" t="str">
        <f t="shared" si="10"/>
        <v>INSERT INTO TABLA_PRESUPUESTO_COMERCIAL VALUES ('VSR','80130-C','14005117-18',2022,'Abril',9.362776,'USD',655.394322,286.389957,0,32.769716,8.454409,98.309148,1.958228,0,0.149927,2.256946,0,0,0,0,0,0,0,102.712861,0.038613,0);</v>
      </c>
    </row>
    <row r="560" spans="1:30" x14ac:dyDescent="0.2">
      <c r="A560" t="str">
        <f>+'MBI DIRECTORIO'!A560</f>
        <v>VSR</v>
      </c>
      <c r="B560" t="str">
        <f>+'MBI DIRECTORIO'!B560</f>
        <v>80130-C</v>
      </c>
      <c r="C560" t="str">
        <f>+'MBI DIRECTORIO'!C560</f>
        <v>14005118-18</v>
      </c>
      <c r="D560">
        <f>+'MBI DIRECTORIO'!D560</f>
        <v>2022</v>
      </c>
      <c r="E560" t="str">
        <f>+'MBI DIRECTORIO'!E560</f>
        <v>Abril</v>
      </c>
      <c r="F560" s="5">
        <f>+'MBI DIRECTORIO'!F560</f>
        <v>2.7945020279405135</v>
      </c>
      <c r="G560" t="str">
        <f>+'MBI DIRECTORIO'!G560</f>
        <v>USD</v>
      </c>
      <c r="H560" s="5">
        <f>+'MBI DIRECTORIO'!H560</f>
        <v>195.61514195583595</v>
      </c>
      <c r="I560" s="5">
        <f>+'MBI DIRECTORIO'!I560</f>
        <v>66.020299685773921</v>
      </c>
      <c r="J560" s="5">
        <f>+'MBI DIRECTORIO'!J560</f>
        <v>0</v>
      </c>
      <c r="K560" s="5">
        <f>+'MBI DIRECTORIO'!K560</f>
        <v>9.7807570977917972</v>
      </c>
      <c r="L560" s="5">
        <f>+'MBI DIRECTORIO'!L560</f>
        <v>2.5233823973889797</v>
      </c>
      <c r="M560" s="5">
        <f>+'MBI DIRECTORIO'!M560</f>
        <v>29.34227129337539</v>
      </c>
      <c r="N560" s="5">
        <f>+'MBI DIRECTORIO'!N560</f>
        <v>0.58447101237971522</v>
      </c>
      <c r="O560" s="5">
        <f>+'MBI DIRECTORIO'!O560</f>
        <v>0</v>
      </c>
      <c r="P560" s="5">
        <f>+'MBI DIRECTORIO'!P560</f>
        <v>4.4748561885321947E-2</v>
      </c>
      <c r="Q560" s="5">
        <f>+'MBI DIRECTORIO'!Q560</f>
        <v>0.67362918291887575</v>
      </c>
      <c r="R560" s="5">
        <f>+'MBI DIRECTORIO'!R560</f>
        <v>0</v>
      </c>
      <c r="S560" s="5">
        <f>+'MBI DIRECTORIO'!S560</f>
        <v>0</v>
      </c>
      <c r="T560" s="5">
        <f>+'MBI DIRECTORIO'!T560</f>
        <v>0</v>
      </c>
      <c r="U560" s="5">
        <f>+'MBI DIRECTORIO'!U560</f>
        <v>0</v>
      </c>
      <c r="V560" s="5">
        <f>+'MBI DIRECTORIO'!V560</f>
        <v>0</v>
      </c>
      <c r="W560" s="5">
        <f>+'MBI DIRECTORIO'!W560</f>
        <v>0</v>
      </c>
      <c r="X560" s="5">
        <f>+'MBI DIRECTORIO'!X560</f>
        <v>0</v>
      </c>
      <c r="Y560" s="5">
        <f>+'MBI DIRECTORIO'!Y560</f>
        <v>30.656644718099407</v>
      </c>
      <c r="Z560" s="5">
        <f>+'MBI DIRECTORIO'!Z560</f>
        <v>1.1524667540105511E-2</v>
      </c>
      <c r="AA560" s="5">
        <f>+'MBI DIRECTORIO'!AA560</f>
        <v>0</v>
      </c>
      <c r="AB560" s="5" t="str">
        <f>+'MBI DIRECTORIO'!AG560</f>
        <v>COMPANHIA BRASILEIRA DE DISTRIBUIÇÃO</v>
      </c>
      <c r="AD560" t="str">
        <f t="shared" si="10"/>
        <v>INSERT INTO TABLA_PRESUPUESTO_COMERCIAL VALUES ('VSR','80130-C','14005118-18',2022,'Abril',2.794502,'USD',195.615142,66.0203,0,9.780757,2.523382,29.342271,0.584471,0,0.044749,0.673629,0,0,0,0,0,0,0,30.656645,0.011525,0);</v>
      </c>
    </row>
    <row r="561" spans="1:30" x14ac:dyDescent="0.2">
      <c r="A561" t="str">
        <f>+'MBI DIRECTORIO'!A561</f>
        <v>VSR</v>
      </c>
      <c r="B561" t="str">
        <f>+'MBI DIRECTORIO'!B561</f>
        <v>80130-C</v>
      </c>
      <c r="C561" t="str">
        <f>+'MBI DIRECTORIO'!C561</f>
        <v>14005120-17</v>
      </c>
      <c r="D561">
        <f>+'MBI DIRECTORIO'!D561</f>
        <v>2022</v>
      </c>
      <c r="E561" t="str">
        <f>+'MBI DIRECTORIO'!E561</f>
        <v>Abril</v>
      </c>
      <c r="F561" s="5">
        <f>+'MBI DIRECTORIO'!F561</f>
        <v>3.3080216313654791</v>
      </c>
      <c r="G561" t="str">
        <f>+'MBI DIRECTORIO'!G561</f>
        <v>USD</v>
      </c>
      <c r="H561" s="5">
        <f>+'MBI DIRECTORIO'!H561</f>
        <v>231.56151419558353</v>
      </c>
      <c r="I561" s="5">
        <f>+'MBI DIRECTORIO'!I561</f>
        <v>143.47435366578367</v>
      </c>
      <c r="J561" s="5">
        <f>+'MBI DIRECTORIO'!J561</f>
        <v>0</v>
      </c>
      <c r="K561" s="5">
        <f>+'MBI DIRECTORIO'!K561</f>
        <v>11.578075709779178</v>
      </c>
      <c r="L561" s="5">
        <f>+'MBI DIRECTORIO'!L561</f>
        <v>2.9870808721228519</v>
      </c>
      <c r="M561" s="5">
        <f>+'MBI DIRECTORIO'!M561</f>
        <v>34.734227129337533</v>
      </c>
      <c r="N561" s="5">
        <f>+'MBI DIRECTORIO'!N561</f>
        <v>0.69187380525291065</v>
      </c>
      <c r="O561" s="5">
        <f>+'MBI DIRECTORIO'!O561</f>
        <v>0</v>
      </c>
      <c r="P561" s="5">
        <f>+'MBI DIRECTORIO'!P561</f>
        <v>5.2971588214675965E-2</v>
      </c>
      <c r="Q561" s="5">
        <f>+'MBI DIRECTORIO'!Q561</f>
        <v>0.79741574217319888</v>
      </c>
      <c r="R561" s="5">
        <f>+'MBI DIRECTORIO'!R561</f>
        <v>0</v>
      </c>
      <c r="S561" s="5">
        <f>+'MBI DIRECTORIO'!S561</f>
        <v>0</v>
      </c>
      <c r="T561" s="5">
        <f>+'MBI DIRECTORIO'!T561</f>
        <v>0</v>
      </c>
      <c r="U561" s="5">
        <f>+'MBI DIRECTORIO'!U561</f>
        <v>0</v>
      </c>
      <c r="V561" s="5">
        <f>+'MBI DIRECTORIO'!V561</f>
        <v>0</v>
      </c>
      <c r="W561" s="5">
        <f>+'MBI DIRECTORIO'!W561</f>
        <v>0</v>
      </c>
      <c r="X561" s="5">
        <f>+'MBI DIRECTORIO'!X561</f>
        <v>0</v>
      </c>
      <c r="Y561" s="5">
        <f>+'MBI DIRECTORIO'!Y561</f>
        <v>36.290130713305707</v>
      </c>
      <c r="Z561" s="5">
        <f>+'MBI DIRECTORIO'!Z561</f>
        <v>1.3642448327389856E-2</v>
      </c>
      <c r="AA561" s="5">
        <f>+'MBI DIRECTORIO'!AA561</f>
        <v>0</v>
      </c>
      <c r="AB561" s="5" t="str">
        <f>+'MBI DIRECTORIO'!AG561</f>
        <v>COMPANHIA BRASILEIRA DE DISTRIBUIÇÃO</v>
      </c>
      <c r="AD561" t="str">
        <f t="shared" si="10"/>
        <v>INSERT INTO TABLA_PRESUPUESTO_COMERCIAL VALUES ('VSR','80130-C','14005120-17',2022,'Abril',3.308022,'USD',231.561514,143.474354,0,11.578076,2.987081,34.734227,0.691874,0,0.052972,0.797416,0,0,0,0,0,0,0,36.290131,0.013642,0);</v>
      </c>
    </row>
    <row r="562" spans="1:30" x14ac:dyDescent="0.2">
      <c r="A562" t="str">
        <f>+'MBI DIRECTORIO'!A562</f>
        <v>VSR</v>
      </c>
      <c r="B562" t="str">
        <f>+'MBI DIRECTORIO'!B562</f>
        <v>CRIP_BRASIL</v>
      </c>
      <c r="C562" t="str">
        <f>+'MBI DIRECTORIO'!C562</f>
        <v>14004877-15</v>
      </c>
      <c r="D562">
        <f>+'MBI DIRECTORIO'!D562</f>
        <v>2022</v>
      </c>
      <c r="E562" t="str">
        <f>+'MBI DIRECTORIO'!E562</f>
        <v>Abril</v>
      </c>
      <c r="F562" s="5">
        <f>+'MBI DIRECTORIO'!F562</f>
        <v>30</v>
      </c>
      <c r="G562" t="str">
        <f>+'MBI DIRECTORIO'!G562</f>
        <v>USD</v>
      </c>
      <c r="H562" s="5">
        <f>+'MBI DIRECTORIO'!H562</f>
        <v>2700</v>
      </c>
      <c r="I562" s="5">
        <f>+'MBI DIRECTORIO'!I562</f>
        <v>2391.5895785313255</v>
      </c>
      <c r="J562" s="5">
        <f>+'MBI DIRECTORIO'!J562</f>
        <v>0</v>
      </c>
      <c r="K562" s="5">
        <f>+'MBI DIRECTORIO'!K562</f>
        <v>0</v>
      </c>
      <c r="L562" s="5">
        <f>+'MBI DIRECTORIO'!L562</f>
        <v>27.089431735878794</v>
      </c>
      <c r="M562" s="5">
        <f>+'MBI DIRECTORIO'!M562</f>
        <v>0</v>
      </c>
      <c r="N562" s="5">
        <f>+'MBI DIRECTORIO'!N562</f>
        <v>34.642857142857146</v>
      </c>
      <c r="O562" s="5">
        <f>+'MBI DIRECTORIO'!O562</f>
        <v>51.785714285714292</v>
      </c>
      <c r="P562" s="5">
        <f>+'MBI DIRECTORIO'!P562</f>
        <v>2.3333333333333335</v>
      </c>
      <c r="Q562" s="5">
        <f>+'MBI DIRECTORIO'!Q562</f>
        <v>9.2978425682997212</v>
      </c>
      <c r="R562" s="5">
        <f>+'MBI DIRECTORIO'!R562</f>
        <v>0</v>
      </c>
      <c r="S562" s="5">
        <f>+'MBI DIRECTORIO'!S562</f>
        <v>0</v>
      </c>
      <c r="T562" s="5">
        <f>+'MBI DIRECTORIO'!T562</f>
        <v>0</v>
      </c>
      <c r="U562" s="5">
        <f>+'MBI DIRECTORIO'!U562</f>
        <v>0</v>
      </c>
      <c r="V562" s="5">
        <f>+'MBI DIRECTORIO'!V562</f>
        <v>0</v>
      </c>
      <c r="W562" s="5">
        <f>+'MBI DIRECTORIO'!W562</f>
        <v>0</v>
      </c>
      <c r="X562" s="5">
        <f>+'MBI DIRECTORIO'!X562</f>
        <v>0</v>
      </c>
      <c r="Y562" s="5">
        <f>+'MBI DIRECTORIO'!Y562</f>
        <v>98.183468845789861</v>
      </c>
      <c r="Z562" s="5">
        <f>+'MBI DIRECTORIO'!Z562</f>
        <v>0.12372151558536107</v>
      </c>
      <c r="AA562" s="5">
        <f>+'MBI DIRECTORIO'!AA562</f>
        <v>0</v>
      </c>
      <c r="AB562" s="5" t="str">
        <f>+'MBI DIRECTORIO'!AG562</f>
        <v>Cripton Brasil</v>
      </c>
      <c r="AD562" t="str">
        <f t="shared" si="10"/>
        <v>INSERT INTO TABLA_PRESUPUESTO_COMERCIAL VALUES ('VSR','CRIP_BRASIL','14004877-15',2022,'Abril',30,'USD',2700,2391.589579,0,0,27.089432,0,34.642857,51.785714,2.333333,9.297843,0,0,0,0,0,0,0,98.183469,0.123722,0);</v>
      </c>
    </row>
    <row r="563" spans="1:30" x14ac:dyDescent="0.2">
      <c r="A563" t="str">
        <f>+'MBI DIRECTORIO'!A563</f>
        <v>VSR</v>
      </c>
      <c r="B563" t="str">
        <f>+'MBI DIRECTORIO'!B563</f>
        <v>CRIP_BRASIL</v>
      </c>
      <c r="C563" t="str">
        <f>+'MBI DIRECTORIO'!C563</f>
        <v>14004818-18</v>
      </c>
      <c r="D563">
        <f>+'MBI DIRECTORIO'!D563</f>
        <v>2022</v>
      </c>
      <c r="E563" t="str">
        <f>+'MBI DIRECTORIO'!E563</f>
        <v>Abril</v>
      </c>
      <c r="F563" s="5">
        <f>+'MBI DIRECTORIO'!F563</f>
        <v>60</v>
      </c>
      <c r="G563" t="str">
        <f>+'MBI DIRECTORIO'!G563</f>
        <v>USD</v>
      </c>
      <c r="H563" s="5">
        <f>+'MBI DIRECTORIO'!H563</f>
        <v>1800</v>
      </c>
      <c r="I563" s="5">
        <f>+'MBI DIRECTORIO'!I563</f>
        <v>843.19080353204401</v>
      </c>
      <c r="J563" s="5">
        <f>+'MBI DIRECTORIO'!J563</f>
        <v>0</v>
      </c>
      <c r="K563" s="5">
        <f>+'MBI DIRECTORIO'!K563</f>
        <v>0</v>
      </c>
      <c r="L563" s="5">
        <f>+'MBI DIRECTORIO'!L563</f>
        <v>54.178863471757587</v>
      </c>
      <c r="M563" s="5">
        <f>+'MBI DIRECTORIO'!M563</f>
        <v>0</v>
      </c>
      <c r="N563" s="5">
        <f>+'MBI DIRECTORIO'!N563</f>
        <v>69.285714285714292</v>
      </c>
      <c r="O563" s="5">
        <f>+'MBI DIRECTORIO'!O563</f>
        <v>103.57142857142858</v>
      </c>
      <c r="P563" s="5">
        <f>+'MBI DIRECTORIO'!P563</f>
        <v>4.666666666666667</v>
      </c>
      <c r="Q563" s="5">
        <f>+'MBI DIRECTORIO'!Q563</f>
        <v>6.1985617121998144</v>
      </c>
      <c r="R563" s="5">
        <f>+'MBI DIRECTORIO'!R563</f>
        <v>0</v>
      </c>
      <c r="S563" s="5">
        <f>+'MBI DIRECTORIO'!S563</f>
        <v>0</v>
      </c>
      <c r="T563" s="5">
        <f>+'MBI DIRECTORIO'!T563</f>
        <v>0</v>
      </c>
      <c r="U563" s="5">
        <f>+'MBI DIRECTORIO'!U563</f>
        <v>0</v>
      </c>
      <c r="V563" s="5">
        <f>+'MBI DIRECTORIO'!V563</f>
        <v>0</v>
      </c>
      <c r="W563" s="5">
        <f>+'MBI DIRECTORIO'!W563</f>
        <v>0</v>
      </c>
      <c r="X563" s="5">
        <f>+'MBI DIRECTORIO'!X563</f>
        <v>0</v>
      </c>
      <c r="Y563" s="5">
        <f>+'MBI DIRECTORIO'!Y563</f>
        <v>183.96981426718008</v>
      </c>
      <c r="Z563" s="5">
        <f>+'MBI DIRECTORIO'!Z563</f>
        <v>0.24744303117072214</v>
      </c>
      <c r="AA563" s="5">
        <f>+'MBI DIRECTORIO'!AA563</f>
        <v>0</v>
      </c>
      <c r="AB563" s="5" t="str">
        <f>+'MBI DIRECTORIO'!AG563</f>
        <v>Cripton Brasil</v>
      </c>
      <c r="AD563" t="str">
        <f t="shared" si="10"/>
        <v>INSERT INTO TABLA_PRESUPUESTO_COMERCIAL VALUES ('VSR','CRIP_BRASIL','14004818-18',2022,'Abril',60,'USD',1800,843.190804,0,0,54.178863,0,69.285714,103.571429,4.666667,6.198562,0,0,0,0,0,0,0,183.969814,0.247443,0);</v>
      </c>
    </row>
    <row r="564" spans="1:30" x14ac:dyDescent="0.2">
      <c r="A564" t="str">
        <f>+'MBI DIRECTORIO'!A564</f>
        <v>VSR</v>
      </c>
      <c r="B564" t="str">
        <f>+'MBI DIRECTORIO'!B564</f>
        <v>CRIP_BRASIL</v>
      </c>
      <c r="C564" t="str">
        <f>+'MBI DIRECTORIO'!C564</f>
        <v>14002618-18</v>
      </c>
      <c r="D564">
        <f>+'MBI DIRECTORIO'!D564</f>
        <v>2022</v>
      </c>
      <c r="E564" t="str">
        <f>+'MBI DIRECTORIO'!E564</f>
        <v>Abril</v>
      </c>
      <c r="F564" s="5">
        <f>+'MBI DIRECTORIO'!F564</f>
        <v>90</v>
      </c>
      <c r="G564" t="str">
        <f>+'MBI DIRECTORIO'!G564</f>
        <v>USD</v>
      </c>
      <c r="H564" s="5">
        <f>+'MBI DIRECTORIO'!H564</f>
        <v>2700</v>
      </c>
      <c r="I564" s="5">
        <f>+'MBI DIRECTORIO'!I564</f>
        <v>1642.1276643769497</v>
      </c>
      <c r="J564" s="5">
        <f>+'MBI DIRECTORIO'!J564</f>
        <v>0</v>
      </c>
      <c r="K564" s="5">
        <f>+'MBI DIRECTORIO'!K564</f>
        <v>0</v>
      </c>
      <c r="L564" s="5">
        <f>+'MBI DIRECTORIO'!L564</f>
        <v>81.268295207636385</v>
      </c>
      <c r="M564" s="5">
        <f>+'MBI DIRECTORIO'!M564</f>
        <v>0</v>
      </c>
      <c r="N564" s="5">
        <f>+'MBI DIRECTORIO'!N564</f>
        <v>103.92857142857143</v>
      </c>
      <c r="O564" s="5">
        <f>+'MBI DIRECTORIO'!O564</f>
        <v>155.35714285714286</v>
      </c>
      <c r="P564" s="5">
        <f>+'MBI DIRECTORIO'!P564</f>
        <v>7</v>
      </c>
      <c r="Q564" s="5">
        <f>+'MBI DIRECTORIO'!Q564</f>
        <v>9.2978425682997212</v>
      </c>
      <c r="R564" s="5">
        <f>+'MBI DIRECTORIO'!R564</f>
        <v>0</v>
      </c>
      <c r="S564" s="5">
        <f>+'MBI DIRECTORIO'!S564</f>
        <v>0</v>
      </c>
      <c r="T564" s="5">
        <f>+'MBI DIRECTORIO'!T564</f>
        <v>0</v>
      </c>
      <c r="U564" s="5">
        <f>+'MBI DIRECTORIO'!U564</f>
        <v>0</v>
      </c>
      <c r="V564" s="5">
        <f>+'MBI DIRECTORIO'!V564</f>
        <v>0</v>
      </c>
      <c r="W564" s="5">
        <f>+'MBI DIRECTORIO'!W564</f>
        <v>0</v>
      </c>
      <c r="X564" s="5">
        <f>+'MBI DIRECTORIO'!X564</f>
        <v>0</v>
      </c>
      <c r="Y564" s="5">
        <f>+'MBI DIRECTORIO'!Y564</f>
        <v>275.95472140077004</v>
      </c>
      <c r="Z564" s="5">
        <f>+'MBI DIRECTORIO'!Z564</f>
        <v>0.37116454675608324</v>
      </c>
      <c r="AA564" s="5">
        <f>+'MBI DIRECTORIO'!AA564</f>
        <v>0</v>
      </c>
      <c r="AB564" s="5" t="str">
        <f>+'MBI DIRECTORIO'!AG564</f>
        <v>Cripton Brasil</v>
      </c>
      <c r="AD564" t="str">
        <f t="shared" si="10"/>
        <v>INSERT INTO TABLA_PRESUPUESTO_COMERCIAL VALUES ('VSR','CRIP_BRASIL','14002618-18',2022,'Abril',90,'USD',2700,1642.127664,0,0,81.268295,0,103.928571,155.357143,7,9.297843,0,0,0,0,0,0,0,275.954721,0.371165,0);</v>
      </c>
    </row>
    <row r="565" spans="1:30" x14ac:dyDescent="0.2">
      <c r="A565" t="str">
        <f>+'MBI DIRECTORIO'!A565</f>
        <v>VSR</v>
      </c>
      <c r="B565" t="str">
        <f>+'MBI DIRECTORIO'!B565</f>
        <v>CRIP_BRASIL</v>
      </c>
      <c r="C565" t="str">
        <f>+'MBI DIRECTORIO'!C565</f>
        <v>14002924-18</v>
      </c>
      <c r="D565">
        <f>+'MBI DIRECTORIO'!D565</f>
        <v>2022</v>
      </c>
      <c r="E565" t="str">
        <f>+'MBI DIRECTORIO'!E565</f>
        <v>Abril</v>
      </c>
      <c r="F565" s="5">
        <f>+'MBI DIRECTORIO'!F565</f>
        <v>60</v>
      </c>
      <c r="G565" t="str">
        <f>+'MBI DIRECTORIO'!G565</f>
        <v>USD</v>
      </c>
      <c r="H565" s="5">
        <f>+'MBI DIRECTORIO'!H565</f>
        <v>1800</v>
      </c>
      <c r="I565" s="5">
        <f>+'MBI DIRECTORIO'!I565</f>
        <v>1010.8067059570348</v>
      </c>
      <c r="J565" s="5">
        <f>+'MBI DIRECTORIO'!J565</f>
        <v>0</v>
      </c>
      <c r="K565" s="5">
        <f>+'MBI DIRECTORIO'!K565</f>
        <v>0</v>
      </c>
      <c r="L565" s="5">
        <f>+'MBI DIRECTORIO'!L565</f>
        <v>54.178863471757587</v>
      </c>
      <c r="M565" s="5">
        <f>+'MBI DIRECTORIO'!M565</f>
        <v>0</v>
      </c>
      <c r="N565" s="5">
        <f>+'MBI DIRECTORIO'!N565</f>
        <v>69.285714285714292</v>
      </c>
      <c r="O565" s="5">
        <f>+'MBI DIRECTORIO'!O565</f>
        <v>103.57142857142858</v>
      </c>
      <c r="P565" s="5">
        <f>+'MBI DIRECTORIO'!P565</f>
        <v>4.666666666666667</v>
      </c>
      <c r="Q565" s="5">
        <f>+'MBI DIRECTORIO'!Q565</f>
        <v>6.1985617121998144</v>
      </c>
      <c r="R565" s="5">
        <f>+'MBI DIRECTORIO'!R565</f>
        <v>0</v>
      </c>
      <c r="S565" s="5">
        <f>+'MBI DIRECTORIO'!S565</f>
        <v>0</v>
      </c>
      <c r="T565" s="5">
        <f>+'MBI DIRECTORIO'!T565</f>
        <v>0</v>
      </c>
      <c r="U565" s="5">
        <f>+'MBI DIRECTORIO'!U565</f>
        <v>0</v>
      </c>
      <c r="V565" s="5">
        <f>+'MBI DIRECTORIO'!V565</f>
        <v>0</v>
      </c>
      <c r="W565" s="5">
        <f>+'MBI DIRECTORIO'!W565</f>
        <v>0</v>
      </c>
      <c r="X565" s="5">
        <f>+'MBI DIRECTORIO'!X565</f>
        <v>0</v>
      </c>
      <c r="Y565" s="5">
        <f>+'MBI DIRECTORIO'!Y565</f>
        <v>183.96981426718008</v>
      </c>
      <c r="Z565" s="5">
        <f>+'MBI DIRECTORIO'!Z565</f>
        <v>0.24744303117072214</v>
      </c>
      <c r="AA565" s="5">
        <f>+'MBI DIRECTORIO'!AA565</f>
        <v>0</v>
      </c>
      <c r="AB565" s="5" t="str">
        <f>+'MBI DIRECTORIO'!AG565</f>
        <v>Cripton Brasil</v>
      </c>
      <c r="AD565" t="str">
        <f t="shared" si="10"/>
        <v>INSERT INTO TABLA_PRESUPUESTO_COMERCIAL VALUES ('VSR','CRIP_BRASIL','14002924-18',2022,'Abril',60,'USD',1800,1010.806706,0,0,54.178863,0,69.285714,103.571429,4.666667,6.198562,0,0,0,0,0,0,0,183.969814,0.247443,0);</v>
      </c>
    </row>
    <row r="566" spans="1:30" x14ac:dyDescent="0.2">
      <c r="A566" t="str">
        <f>+'MBI DIRECTORIO'!A566</f>
        <v>VSR</v>
      </c>
      <c r="B566" t="str">
        <f>+'MBI DIRECTORIO'!B566</f>
        <v>80036-C</v>
      </c>
      <c r="C566" t="str">
        <f>+'MBI DIRECTORIO'!C566</f>
        <v>14003957-16</v>
      </c>
      <c r="D566">
        <f>+'MBI DIRECTORIO'!D566</f>
        <v>2022</v>
      </c>
      <c r="E566" t="str">
        <f>+'MBI DIRECTORIO'!E566</f>
        <v>Abril</v>
      </c>
      <c r="F566" s="5">
        <f>+'MBI DIRECTORIO'!F566</f>
        <v>90</v>
      </c>
      <c r="G566" t="str">
        <f>+'MBI DIRECTORIO'!G566</f>
        <v>USD</v>
      </c>
      <c r="H566" s="5">
        <f>+'MBI DIRECTORIO'!H566</f>
        <v>2340</v>
      </c>
      <c r="I566" s="5">
        <f>+'MBI DIRECTORIO'!I566</f>
        <v>1394.2243963358017</v>
      </c>
      <c r="J566" s="5">
        <f>+'MBI DIRECTORIO'!J566</f>
        <v>0</v>
      </c>
      <c r="K566" s="5">
        <f>+'MBI DIRECTORIO'!K566</f>
        <v>0</v>
      </c>
      <c r="L566" s="5">
        <f>+'MBI DIRECTORIO'!L566</f>
        <v>0</v>
      </c>
      <c r="M566" s="5">
        <f>+'MBI DIRECTORIO'!M566</f>
        <v>0</v>
      </c>
      <c r="N566" s="5">
        <f>+'MBI DIRECTORIO'!N566</f>
        <v>68.52272727272728</v>
      </c>
      <c r="O566" s="5">
        <f>+'MBI DIRECTORIO'!O566</f>
        <v>98.86363636363636</v>
      </c>
      <c r="P566" s="5">
        <f>+'MBI DIRECTORIO'!P566</f>
        <v>4.4545454545454541</v>
      </c>
      <c r="Q566" s="5">
        <f>+'MBI DIRECTORIO'!Q566</f>
        <v>8.0581302258597596</v>
      </c>
      <c r="R566" s="5">
        <f>+'MBI DIRECTORIO'!R566</f>
        <v>0</v>
      </c>
      <c r="S566" s="5">
        <f>+'MBI DIRECTORIO'!S566</f>
        <v>0</v>
      </c>
      <c r="T566" s="5">
        <f>+'MBI DIRECTORIO'!T566</f>
        <v>0</v>
      </c>
      <c r="U566" s="5">
        <f>+'MBI DIRECTORIO'!U566</f>
        <v>0</v>
      </c>
      <c r="V566" s="5">
        <f>+'MBI DIRECTORIO'!V566</f>
        <v>0</v>
      </c>
      <c r="W566" s="5">
        <f>+'MBI DIRECTORIO'!W566</f>
        <v>0</v>
      </c>
      <c r="X566" s="5">
        <f>+'MBI DIRECTORIO'!X566</f>
        <v>0</v>
      </c>
      <c r="Y566" s="5">
        <f>+'MBI DIRECTORIO'!Y566</f>
        <v>180.27020386352496</v>
      </c>
      <c r="Z566" s="5">
        <f>+'MBI DIRECTORIO'!Z566</f>
        <v>0.37116454675608324</v>
      </c>
      <c r="AA566" s="5">
        <f>+'MBI DIRECTORIO'!AA566</f>
        <v>0</v>
      </c>
      <c r="AB566" s="5" t="str">
        <f>+'MBI DIRECTORIO'!AG566</f>
        <v>Memorias Limitada</v>
      </c>
      <c r="AD566" t="str">
        <f t="shared" si="10"/>
        <v>INSERT INTO TABLA_PRESUPUESTO_COMERCIAL VALUES ('VSR','80036-C','14003957-16',2022,'Abril',90,'USD',2340,1394.224396,0,0,0,0,68.522727,98.863636,4.454545,8.05813,0,0,0,0,0,0,0,180.270204,0.371165,0);</v>
      </c>
    </row>
    <row r="567" spans="1:30" x14ac:dyDescent="0.2">
      <c r="A567" t="str">
        <f>+'MBI DIRECTORIO'!A567</f>
        <v>VSR</v>
      </c>
      <c r="B567" t="str">
        <f>+'MBI DIRECTORIO'!B567</f>
        <v>80036-C</v>
      </c>
      <c r="C567" t="str">
        <f>+'MBI DIRECTORIO'!C567</f>
        <v>14003956-16</v>
      </c>
      <c r="D567">
        <f>+'MBI DIRECTORIO'!D567</f>
        <v>2022</v>
      </c>
      <c r="E567" t="str">
        <f>+'MBI DIRECTORIO'!E567</f>
        <v>Abril</v>
      </c>
      <c r="F567" s="5">
        <f>+'MBI DIRECTORIO'!F567</f>
        <v>60</v>
      </c>
      <c r="G567" t="str">
        <f>+'MBI DIRECTORIO'!G567</f>
        <v>USD</v>
      </c>
      <c r="H567" s="5">
        <f>+'MBI DIRECTORIO'!H567</f>
        <v>1560</v>
      </c>
      <c r="I567" s="5">
        <f>+'MBI DIRECTORIO'!I567</f>
        <v>1078.0649358491262</v>
      </c>
      <c r="J567" s="5">
        <f>+'MBI DIRECTORIO'!J567</f>
        <v>0</v>
      </c>
      <c r="K567" s="5">
        <f>+'MBI DIRECTORIO'!K567</f>
        <v>0</v>
      </c>
      <c r="L567" s="5">
        <f>+'MBI DIRECTORIO'!L567</f>
        <v>0</v>
      </c>
      <c r="M567" s="5">
        <f>+'MBI DIRECTORIO'!M567</f>
        <v>0</v>
      </c>
      <c r="N567" s="5">
        <f>+'MBI DIRECTORIO'!N567</f>
        <v>45.68181818181818</v>
      </c>
      <c r="O567" s="5">
        <f>+'MBI DIRECTORIO'!O567</f>
        <v>65.909090909090907</v>
      </c>
      <c r="P567" s="5">
        <f>+'MBI DIRECTORIO'!P567</f>
        <v>2.9696969696969693</v>
      </c>
      <c r="Q567" s="5">
        <f>+'MBI DIRECTORIO'!Q567</f>
        <v>5.3720868172398397</v>
      </c>
      <c r="R567" s="5">
        <f>+'MBI DIRECTORIO'!R567</f>
        <v>0</v>
      </c>
      <c r="S567" s="5">
        <f>+'MBI DIRECTORIO'!S567</f>
        <v>0</v>
      </c>
      <c r="T567" s="5">
        <f>+'MBI DIRECTORIO'!T567</f>
        <v>0</v>
      </c>
      <c r="U567" s="5">
        <f>+'MBI DIRECTORIO'!U567</f>
        <v>0</v>
      </c>
      <c r="V567" s="5">
        <f>+'MBI DIRECTORIO'!V567</f>
        <v>0</v>
      </c>
      <c r="W567" s="5">
        <f>+'MBI DIRECTORIO'!W567</f>
        <v>0</v>
      </c>
      <c r="X567" s="5">
        <f>+'MBI DIRECTORIO'!X567</f>
        <v>0</v>
      </c>
      <c r="Y567" s="5">
        <f>+'MBI DIRECTORIO'!Y567</f>
        <v>120.18013590901663</v>
      </c>
      <c r="Z567" s="5">
        <f>+'MBI DIRECTORIO'!Z567</f>
        <v>0.24744303117072214</v>
      </c>
      <c r="AA567" s="5">
        <f>+'MBI DIRECTORIO'!AA567</f>
        <v>0</v>
      </c>
      <c r="AB567" s="5" t="str">
        <f>+'MBI DIRECTORIO'!AG567</f>
        <v>Memorias Limitada</v>
      </c>
      <c r="AD567" t="str">
        <f t="shared" si="10"/>
        <v>INSERT INTO TABLA_PRESUPUESTO_COMERCIAL VALUES ('VSR','80036-C','14003956-16',2022,'Abril',60,'USD',1560,1078.064936,0,0,0,0,45.681818,65.909091,2.969697,5.372087,0,0,0,0,0,0,0,120.180136,0.247443,0);</v>
      </c>
    </row>
    <row r="568" spans="1:30" x14ac:dyDescent="0.2">
      <c r="A568" t="str">
        <f>+'MBI DIRECTORIO'!A568</f>
        <v>VSR</v>
      </c>
      <c r="B568" t="str">
        <f>+'MBI DIRECTORIO'!B568</f>
        <v>80176-C</v>
      </c>
      <c r="C568" t="str">
        <f>+'MBI DIRECTORIO'!C568</f>
        <v>14004689-18</v>
      </c>
      <c r="D568">
        <f>+'MBI DIRECTORIO'!D568</f>
        <v>2022</v>
      </c>
      <c r="E568" t="str">
        <f>+'MBI DIRECTORIO'!E568</f>
        <v>Abril</v>
      </c>
      <c r="F568" s="5">
        <f>+'MBI DIRECTORIO'!F568</f>
        <v>30</v>
      </c>
      <c r="G568" t="str">
        <f>+'MBI DIRECTORIO'!G568</f>
        <v>USD</v>
      </c>
      <c r="H568" s="5">
        <f>+'MBI DIRECTORIO'!H568</f>
        <v>1020</v>
      </c>
      <c r="I568" s="5">
        <f>+'MBI DIRECTORIO'!I568</f>
        <v>509.88724617863437</v>
      </c>
      <c r="J568" s="5">
        <f>+'MBI DIRECTORIO'!J568</f>
        <v>0</v>
      </c>
      <c r="K568" s="5">
        <f>+'MBI DIRECTORIO'!K568</f>
        <v>102.00000000000001</v>
      </c>
      <c r="L568" s="5">
        <f>+'MBI DIRECTORIO'!L568</f>
        <v>27.089431735878794</v>
      </c>
      <c r="M568" s="5">
        <f>+'MBI DIRECTORIO'!M568</f>
        <v>0</v>
      </c>
      <c r="N568" s="5">
        <f>+'MBI DIRECTORIO'!N568</f>
        <v>17.321428571428573</v>
      </c>
      <c r="O568" s="5">
        <f>+'MBI DIRECTORIO'!O568</f>
        <v>25.892857142857146</v>
      </c>
      <c r="P568" s="5">
        <f>+'MBI DIRECTORIO'!P568</f>
        <v>1.1666666666666667</v>
      </c>
      <c r="Q568" s="5">
        <f>+'MBI DIRECTORIO'!Q568</f>
        <v>3.512518303579895</v>
      </c>
      <c r="R568" s="5">
        <f>+'MBI DIRECTORIO'!R568</f>
        <v>0</v>
      </c>
      <c r="S568" s="5">
        <f>+'MBI DIRECTORIO'!S568</f>
        <v>0</v>
      </c>
      <c r="T568" s="5">
        <f>+'MBI DIRECTORIO'!T568</f>
        <v>0</v>
      </c>
      <c r="U568" s="5">
        <f>+'MBI DIRECTORIO'!U568</f>
        <v>0</v>
      </c>
      <c r="V568" s="5">
        <f>+'MBI DIRECTORIO'!V568</f>
        <v>0</v>
      </c>
      <c r="W568" s="5">
        <f>+'MBI DIRECTORIO'!W568</f>
        <v>0</v>
      </c>
      <c r="X568" s="5">
        <f>+'MBI DIRECTORIO'!X568</f>
        <v>0</v>
      </c>
      <c r="Y568" s="5">
        <f>+'MBI DIRECTORIO'!Y568</f>
        <v>48.017192200117641</v>
      </c>
      <c r="Z568" s="5">
        <f>+'MBI DIRECTORIO'!Z568</f>
        <v>0.12372151558536107</v>
      </c>
      <c r="AA568" s="5">
        <f>+'MBI DIRECTORIO'!AA568</f>
        <v>0</v>
      </c>
      <c r="AB568" s="5" t="str">
        <f>+'MBI DIRECTORIO'!AG568</f>
        <v xml:space="preserve">Cripton Colombia </v>
      </c>
      <c r="AD568" t="str">
        <f t="shared" si="10"/>
        <v>INSERT INTO TABLA_PRESUPUESTO_COMERCIAL VALUES ('VSR','80176-C','14004689-18',2022,'Abril',30,'USD',1020,509.887246,0,102,27.089432,0,17.321429,25.892857,1.166667,3.512518,0,0,0,0,0,0,0,48.017192,0.123722,0);</v>
      </c>
    </row>
    <row r="569" spans="1:30" x14ac:dyDescent="0.2">
      <c r="A569" t="str">
        <f>+'MBI DIRECTORIO'!A569</f>
        <v>VSR</v>
      </c>
      <c r="B569" t="str">
        <f>+'MBI DIRECTORIO'!B569</f>
        <v>80176-C</v>
      </c>
      <c r="C569" t="str">
        <f>+'MBI DIRECTORIO'!C569</f>
        <v>14004690-18</v>
      </c>
      <c r="D569">
        <f>+'MBI DIRECTORIO'!D569</f>
        <v>2022</v>
      </c>
      <c r="E569" t="str">
        <f>+'MBI DIRECTORIO'!E569</f>
        <v>Abril</v>
      </c>
      <c r="F569" s="5">
        <f>+'MBI DIRECTORIO'!F569</f>
        <v>30</v>
      </c>
      <c r="G569" t="str">
        <f>+'MBI DIRECTORIO'!G569</f>
        <v>USD</v>
      </c>
      <c r="H569" s="5">
        <f>+'MBI DIRECTORIO'!H569</f>
        <v>1020</v>
      </c>
      <c r="I569" s="5">
        <f>+'MBI DIRECTORIO'!I569</f>
        <v>503.92957569882401</v>
      </c>
      <c r="J569" s="5">
        <f>+'MBI DIRECTORIO'!J569</f>
        <v>0</v>
      </c>
      <c r="K569" s="5">
        <f>+'MBI DIRECTORIO'!K569</f>
        <v>102.00000000000001</v>
      </c>
      <c r="L569" s="5">
        <f>+'MBI DIRECTORIO'!L569</f>
        <v>27.089431735878794</v>
      </c>
      <c r="M569" s="5">
        <f>+'MBI DIRECTORIO'!M569</f>
        <v>0</v>
      </c>
      <c r="N569" s="5">
        <f>+'MBI DIRECTORIO'!N569</f>
        <v>17.321428571428573</v>
      </c>
      <c r="O569" s="5">
        <f>+'MBI DIRECTORIO'!O569</f>
        <v>25.892857142857146</v>
      </c>
      <c r="P569" s="5">
        <f>+'MBI DIRECTORIO'!P569</f>
        <v>1.1666666666666667</v>
      </c>
      <c r="Q569" s="5">
        <f>+'MBI DIRECTORIO'!Q569</f>
        <v>3.512518303579895</v>
      </c>
      <c r="R569" s="5">
        <f>+'MBI DIRECTORIO'!R569</f>
        <v>0</v>
      </c>
      <c r="S569" s="5">
        <f>+'MBI DIRECTORIO'!S569</f>
        <v>0</v>
      </c>
      <c r="T569" s="5">
        <f>+'MBI DIRECTORIO'!T569</f>
        <v>0</v>
      </c>
      <c r="U569" s="5">
        <f>+'MBI DIRECTORIO'!U569</f>
        <v>0</v>
      </c>
      <c r="V569" s="5">
        <f>+'MBI DIRECTORIO'!V569</f>
        <v>0</v>
      </c>
      <c r="W569" s="5">
        <f>+'MBI DIRECTORIO'!W569</f>
        <v>0</v>
      </c>
      <c r="X569" s="5">
        <f>+'MBI DIRECTORIO'!X569</f>
        <v>0</v>
      </c>
      <c r="Y569" s="5">
        <f>+'MBI DIRECTORIO'!Y569</f>
        <v>48.017192200117641</v>
      </c>
      <c r="Z569" s="5">
        <f>+'MBI DIRECTORIO'!Z569</f>
        <v>0.12372151558536107</v>
      </c>
      <c r="AA569" s="5">
        <f>+'MBI DIRECTORIO'!AA569</f>
        <v>0</v>
      </c>
      <c r="AB569" s="5" t="str">
        <f>+'MBI DIRECTORIO'!AG569</f>
        <v xml:space="preserve">Cripton Colombia </v>
      </c>
      <c r="AD569" t="str">
        <f t="shared" si="10"/>
        <v>INSERT INTO TABLA_PRESUPUESTO_COMERCIAL VALUES ('VSR','80176-C','14004690-18',2022,'Abril',30,'USD',1020,503.929576,0,102,27.089432,0,17.321429,25.892857,1.166667,3.512518,0,0,0,0,0,0,0,48.017192,0.123722,0);</v>
      </c>
    </row>
    <row r="570" spans="1:30" x14ac:dyDescent="0.2">
      <c r="A570" t="str">
        <f>+'MBI DIRECTORIO'!A570</f>
        <v>VSR</v>
      </c>
      <c r="B570" t="str">
        <f>+'MBI DIRECTORIO'!B570</f>
        <v>80176-C</v>
      </c>
      <c r="C570" t="str">
        <f>+'MBI DIRECTORIO'!C570</f>
        <v>14004691-18</v>
      </c>
      <c r="D570">
        <f>+'MBI DIRECTORIO'!D570</f>
        <v>2022</v>
      </c>
      <c r="E570" t="str">
        <f>+'MBI DIRECTORIO'!E570</f>
        <v>Abril</v>
      </c>
      <c r="F570" s="5">
        <f>+'MBI DIRECTORIO'!F570</f>
        <v>30</v>
      </c>
      <c r="G570" t="str">
        <f>+'MBI DIRECTORIO'!G570</f>
        <v>USD</v>
      </c>
      <c r="H570" s="5">
        <f>+'MBI DIRECTORIO'!H570</f>
        <v>1020</v>
      </c>
      <c r="I570" s="5">
        <f>+'MBI DIRECTORIO'!I570</f>
        <v>454.88255728723919</v>
      </c>
      <c r="J570" s="5">
        <f>+'MBI DIRECTORIO'!J570</f>
        <v>0</v>
      </c>
      <c r="K570" s="5">
        <f>+'MBI DIRECTORIO'!K570</f>
        <v>102.00000000000001</v>
      </c>
      <c r="L570" s="5">
        <f>+'MBI DIRECTORIO'!L570</f>
        <v>27.089431735878794</v>
      </c>
      <c r="M570" s="5">
        <f>+'MBI DIRECTORIO'!M570</f>
        <v>0</v>
      </c>
      <c r="N570" s="5">
        <f>+'MBI DIRECTORIO'!N570</f>
        <v>17.321428571428573</v>
      </c>
      <c r="O570" s="5">
        <f>+'MBI DIRECTORIO'!O570</f>
        <v>25.892857142857146</v>
      </c>
      <c r="P570" s="5">
        <f>+'MBI DIRECTORIO'!P570</f>
        <v>1.1666666666666667</v>
      </c>
      <c r="Q570" s="5">
        <f>+'MBI DIRECTORIO'!Q570</f>
        <v>3.512518303579895</v>
      </c>
      <c r="R570" s="5">
        <f>+'MBI DIRECTORIO'!R570</f>
        <v>0</v>
      </c>
      <c r="S570" s="5">
        <f>+'MBI DIRECTORIO'!S570</f>
        <v>0</v>
      </c>
      <c r="T570" s="5">
        <f>+'MBI DIRECTORIO'!T570</f>
        <v>0</v>
      </c>
      <c r="U570" s="5">
        <f>+'MBI DIRECTORIO'!U570</f>
        <v>0</v>
      </c>
      <c r="V570" s="5">
        <f>+'MBI DIRECTORIO'!V570</f>
        <v>0</v>
      </c>
      <c r="W570" s="5">
        <f>+'MBI DIRECTORIO'!W570</f>
        <v>0</v>
      </c>
      <c r="X570" s="5">
        <f>+'MBI DIRECTORIO'!X570</f>
        <v>0</v>
      </c>
      <c r="Y570" s="5">
        <f>+'MBI DIRECTORIO'!Y570</f>
        <v>48.017192200117641</v>
      </c>
      <c r="Z570" s="5">
        <f>+'MBI DIRECTORIO'!Z570</f>
        <v>0.12372151558536107</v>
      </c>
      <c r="AA570" s="5">
        <f>+'MBI DIRECTORIO'!AA570</f>
        <v>0</v>
      </c>
      <c r="AB570" s="5" t="str">
        <f>+'MBI DIRECTORIO'!AG570</f>
        <v xml:space="preserve">Cripton Colombia </v>
      </c>
      <c r="AD570" t="str">
        <f t="shared" si="10"/>
        <v>INSERT INTO TABLA_PRESUPUESTO_COMERCIAL VALUES ('VSR','80176-C','14004691-18',2022,'Abril',30,'USD',1020,454.882557,0,102,27.089432,0,17.321429,25.892857,1.166667,3.512518,0,0,0,0,0,0,0,48.017192,0.123722,0);</v>
      </c>
    </row>
    <row r="571" spans="1:30" x14ac:dyDescent="0.2">
      <c r="A571" t="str">
        <f>+'MBI DIRECTORIO'!A571</f>
        <v>VSR</v>
      </c>
      <c r="B571" t="str">
        <f>+'MBI DIRECTORIO'!B571</f>
        <v>80176-C</v>
      </c>
      <c r="C571" t="str">
        <f>+'MBI DIRECTORIO'!C571</f>
        <v>14004700-18</v>
      </c>
      <c r="D571">
        <f>+'MBI DIRECTORIO'!D571</f>
        <v>2022</v>
      </c>
      <c r="E571" t="str">
        <f>+'MBI DIRECTORIO'!E571</f>
        <v>Abril</v>
      </c>
      <c r="F571" s="5">
        <f>+'MBI DIRECTORIO'!F571</f>
        <v>30</v>
      </c>
      <c r="G571" t="str">
        <f>+'MBI DIRECTORIO'!G571</f>
        <v>USD</v>
      </c>
      <c r="H571" s="5">
        <f>+'MBI DIRECTORIO'!H571</f>
        <v>1020</v>
      </c>
      <c r="I571" s="5">
        <f>+'MBI DIRECTORIO'!I571</f>
        <v>419.28725977945254</v>
      </c>
      <c r="J571" s="5">
        <f>+'MBI DIRECTORIO'!J571</f>
        <v>0</v>
      </c>
      <c r="K571" s="5">
        <f>+'MBI DIRECTORIO'!K571</f>
        <v>102.00000000000001</v>
      </c>
      <c r="L571" s="5">
        <f>+'MBI DIRECTORIO'!L571</f>
        <v>27.089431735878794</v>
      </c>
      <c r="M571" s="5">
        <f>+'MBI DIRECTORIO'!M571</f>
        <v>0</v>
      </c>
      <c r="N571" s="5">
        <f>+'MBI DIRECTORIO'!N571</f>
        <v>17.321428571428573</v>
      </c>
      <c r="O571" s="5">
        <f>+'MBI DIRECTORIO'!O571</f>
        <v>25.892857142857146</v>
      </c>
      <c r="P571" s="5">
        <f>+'MBI DIRECTORIO'!P571</f>
        <v>1.1666666666666667</v>
      </c>
      <c r="Q571" s="5">
        <f>+'MBI DIRECTORIO'!Q571</f>
        <v>3.512518303579895</v>
      </c>
      <c r="R571" s="5">
        <f>+'MBI DIRECTORIO'!R571</f>
        <v>0</v>
      </c>
      <c r="S571" s="5">
        <f>+'MBI DIRECTORIO'!S571</f>
        <v>0</v>
      </c>
      <c r="T571" s="5">
        <f>+'MBI DIRECTORIO'!T571</f>
        <v>0</v>
      </c>
      <c r="U571" s="5">
        <f>+'MBI DIRECTORIO'!U571</f>
        <v>0</v>
      </c>
      <c r="V571" s="5">
        <f>+'MBI DIRECTORIO'!V571</f>
        <v>0</v>
      </c>
      <c r="W571" s="5">
        <f>+'MBI DIRECTORIO'!W571</f>
        <v>0</v>
      </c>
      <c r="X571" s="5">
        <f>+'MBI DIRECTORIO'!X571</f>
        <v>0</v>
      </c>
      <c r="Y571" s="5">
        <f>+'MBI DIRECTORIO'!Y571</f>
        <v>48.017192200117641</v>
      </c>
      <c r="Z571" s="5">
        <f>+'MBI DIRECTORIO'!Z571</f>
        <v>0.12372151558536107</v>
      </c>
      <c r="AA571" s="5">
        <f>+'MBI DIRECTORIO'!AA571</f>
        <v>0</v>
      </c>
      <c r="AB571" s="5" t="str">
        <f>+'MBI DIRECTORIO'!AG571</f>
        <v xml:space="preserve">Cripton Colombia </v>
      </c>
      <c r="AD571" t="str">
        <f t="shared" si="10"/>
        <v>INSERT INTO TABLA_PRESUPUESTO_COMERCIAL VALUES ('VSR','80176-C','14004700-18',2022,'Abril',30,'USD',1020,419.28726,0,102,27.089432,0,17.321429,25.892857,1.166667,3.512518,0,0,0,0,0,0,0,48.017192,0.123722,0);</v>
      </c>
    </row>
    <row r="572" spans="1:30" x14ac:dyDescent="0.2">
      <c r="A572" t="str">
        <f>+'MBI DIRECTORIO'!A572</f>
        <v>VSR</v>
      </c>
      <c r="B572" t="str">
        <f>+'MBI DIRECTORIO'!B572</f>
        <v>80179-C</v>
      </c>
      <c r="C572" t="str">
        <f>+'MBI DIRECTORIO'!C572</f>
        <v>14005058-19</v>
      </c>
      <c r="D572">
        <f>+'MBI DIRECTORIO'!D572</f>
        <v>2022</v>
      </c>
      <c r="E572" t="str">
        <f>+'MBI DIRECTORIO'!E572</f>
        <v>Abril</v>
      </c>
      <c r="F572" s="5">
        <f>+'MBI DIRECTORIO'!F572</f>
        <v>30</v>
      </c>
      <c r="G572" t="str">
        <f>+'MBI DIRECTORIO'!G572</f>
        <v>USD</v>
      </c>
      <c r="H572" s="5">
        <f>+'MBI DIRECTORIO'!H572</f>
        <v>1500</v>
      </c>
      <c r="I572" s="5">
        <f>+'MBI DIRECTORIO'!I572</f>
        <v>654.40703253605534</v>
      </c>
      <c r="J572" s="5">
        <f>+'MBI DIRECTORIO'!J572</f>
        <v>150</v>
      </c>
      <c r="K572" s="5">
        <f>+'MBI DIRECTORIO'!K572</f>
        <v>0</v>
      </c>
      <c r="L572" s="5">
        <f>+'MBI DIRECTORIO'!L572</f>
        <v>27.089431735878794</v>
      </c>
      <c r="M572" s="5">
        <f>+'MBI DIRECTORIO'!M572</f>
        <v>0</v>
      </c>
      <c r="N572" s="5">
        <f>+'MBI DIRECTORIO'!N572</f>
        <v>17.448646939278522</v>
      </c>
      <c r="O572" s="5">
        <f>+'MBI DIRECTORIO'!O572</f>
        <v>17.766333691421238</v>
      </c>
      <c r="P572" s="5">
        <f>+'MBI DIRECTORIO'!P572</f>
        <v>1.1393706023782617</v>
      </c>
      <c r="Q572" s="5">
        <f>+'MBI DIRECTORIO'!Q572</f>
        <v>5.1654680934998458</v>
      </c>
      <c r="R572" s="5">
        <f>+'MBI DIRECTORIO'!R572</f>
        <v>0</v>
      </c>
      <c r="S572" s="5">
        <f>+'MBI DIRECTORIO'!S572</f>
        <v>0</v>
      </c>
      <c r="T572" s="5">
        <f>+'MBI DIRECTORIO'!T572</f>
        <v>0</v>
      </c>
      <c r="U572" s="5">
        <f>+'MBI DIRECTORIO'!U572</f>
        <v>0</v>
      </c>
      <c r="V572" s="5">
        <f>+'MBI DIRECTORIO'!V572</f>
        <v>0</v>
      </c>
      <c r="W572" s="5">
        <f>+'MBI DIRECTORIO'!W572</f>
        <v>0</v>
      </c>
      <c r="X572" s="5">
        <f>+'MBI DIRECTORIO'!X572</f>
        <v>0</v>
      </c>
      <c r="Y572" s="5">
        <f>+'MBI DIRECTORIO'!Y572</f>
        <v>41.643540842163226</v>
      </c>
      <c r="Z572" s="5">
        <f>+'MBI DIRECTORIO'!Z572</f>
        <v>0.12372151558536107</v>
      </c>
      <c r="AA572" s="5">
        <f>+'MBI DIRECTORIO'!AA572</f>
        <v>0</v>
      </c>
      <c r="AB572" s="5" t="str">
        <f>+'MBI DIRECTORIO'!AG572</f>
        <v>CORCHOS, S.A.</v>
      </c>
      <c r="AD572" t="str">
        <f t="shared" si="10"/>
        <v>INSERT INTO TABLA_PRESUPUESTO_COMERCIAL VALUES ('VSR','80179-C','14005058-19',2022,'Abril',30,'USD',1500,654.407033,150,0,27.089432,0,17.448647,17.766334,1.139371,5.165468,0,0,0,0,0,0,0,41.643541,0.123722,0);</v>
      </c>
    </row>
    <row r="573" spans="1:30" x14ac:dyDescent="0.2">
      <c r="A573" t="str">
        <f>+'MBI DIRECTORIO'!A573</f>
        <v>VSR</v>
      </c>
      <c r="B573" t="str">
        <f>+'MBI DIRECTORIO'!B573</f>
        <v>80179-C</v>
      </c>
      <c r="C573" t="str">
        <f>+'MBI DIRECTORIO'!C573</f>
        <v>14005051-21</v>
      </c>
      <c r="D573">
        <f>+'MBI DIRECTORIO'!D573</f>
        <v>2022</v>
      </c>
      <c r="E573" t="str">
        <f>+'MBI DIRECTORIO'!E573</f>
        <v>Abril</v>
      </c>
      <c r="F573" s="5">
        <f>+'MBI DIRECTORIO'!F573</f>
        <v>120</v>
      </c>
      <c r="G573" t="str">
        <f>+'MBI DIRECTORIO'!G573</f>
        <v>USD</v>
      </c>
      <c r="H573" s="5">
        <f>+'MBI DIRECTORIO'!H573</f>
        <v>4320</v>
      </c>
      <c r="I573" s="5">
        <f>+'MBI DIRECTORIO'!I573</f>
        <v>2134.0930725026001</v>
      </c>
      <c r="J573" s="5">
        <f>+'MBI DIRECTORIO'!J573</f>
        <v>480</v>
      </c>
      <c r="K573" s="5">
        <f>+'MBI DIRECTORIO'!K573</f>
        <v>0</v>
      </c>
      <c r="L573" s="5">
        <f>+'MBI DIRECTORIO'!L573</f>
        <v>108.35772694351517</v>
      </c>
      <c r="M573" s="5">
        <f>+'MBI DIRECTORIO'!M573</f>
        <v>0</v>
      </c>
      <c r="N573" s="5">
        <f>+'MBI DIRECTORIO'!N573</f>
        <v>69.794587757114087</v>
      </c>
      <c r="O573" s="5">
        <f>+'MBI DIRECTORIO'!O573</f>
        <v>71.065334765684952</v>
      </c>
      <c r="P573" s="5">
        <f>+'MBI DIRECTORIO'!P573</f>
        <v>4.5574824095130468</v>
      </c>
      <c r="Q573" s="5">
        <f>+'MBI DIRECTORIO'!Q573</f>
        <v>14.876548109279556</v>
      </c>
      <c r="R573" s="5">
        <f>+'MBI DIRECTORIO'!R573</f>
        <v>0</v>
      </c>
      <c r="S573" s="5">
        <f>+'MBI DIRECTORIO'!S573</f>
        <v>0</v>
      </c>
      <c r="T573" s="5">
        <f>+'MBI DIRECTORIO'!T573</f>
        <v>0</v>
      </c>
      <c r="U573" s="5">
        <f>+'MBI DIRECTORIO'!U573</f>
        <v>0</v>
      </c>
      <c r="V573" s="5">
        <f>+'MBI DIRECTORIO'!V573</f>
        <v>0</v>
      </c>
      <c r="W573" s="5">
        <f>+'MBI DIRECTORIO'!W573</f>
        <v>0</v>
      </c>
      <c r="X573" s="5">
        <f>+'MBI DIRECTORIO'!X573</f>
        <v>0</v>
      </c>
      <c r="Y573" s="5">
        <f>+'MBI DIRECTORIO'!Y573</f>
        <v>160.78883910393307</v>
      </c>
      <c r="Z573" s="5">
        <f>+'MBI DIRECTORIO'!Z573</f>
        <v>0.49488606234144428</v>
      </c>
      <c r="AA573" s="5">
        <f>+'MBI DIRECTORIO'!AA573</f>
        <v>0</v>
      </c>
      <c r="AB573" s="5" t="str">
        <f>+'MBI DIRECTORIO'!AG573</f>
        <v>CORCHOS, S.A.</v>
      </c>
      <c r="AD573" t="str">
        <f t="shared" si="10"/>
        <v>INSERT INTO TABLA_PRESUPUESTO_COMERCIAL VALUES ('VSR','80179-C','14005051-21',2022,'Abril',120,'USD',4320,2134.093073,480,0,108.357727,0,69.794588,71.065335,4.557482,14.876548,0,0,0,0,0,0,0,160.788839,0.494886,0);</v>
      </c>
    </row>
    <row r="574" spans="1:30" x14ac:dyDescent="0.2">
      <c r="A574" t="str">
        <f>+'MBI DIRECTORIO'!A574</f>
        <v>VSR</v>
      </c>
      <c r="B574" t="str">
        <f>+'MBI DIRECTORIO'!B574</f>
        <v>80179-C</v>
      </c>
      <c r="C574" t="str">
        <f>+'MBI DIRECTORIO'!C574</f>
        <v>14005062-21</v>
      </c>
      <c r="D574">
        <f>+'MBI DIRECTORIO'!D574</f>
        <v>2022</v>
      </c>
      <c r="E574" t="str">
        <f>+'MBI DIRECTORIO'!E574</f>
        <v>Abril</v>
      </c>
      <c r="F574" s="5">
        <f>+'MBI DIRECTORIO'!F574</f>
        <v>120</v>
      </c>
      <c r="G574" t="str">
        <f>+'MBI DIRECTORIO'!G574</f>
        <v>USD</v>
      </c>
      <c r="H574" s="5">
        <f>+'MBI DIRECTORIO'!H574</f>
        <v>4320</v>
      </c>
      <c r="I574" s="5">
        <f>+'MBI DIRECTORIO'!I574</f>
        <v>1521.4090040988974</v>
      </c>
      <c r="J574" s="5">
        <f>+'MBI DIRECTORIO'!J574</f>
        <v>480</v>
      </c>
      <c r="K574" s="5">
        <f>+'MBI DIRECTORIO'!K574</f>
        <v>0</v>
      </c>
      <c r="L574" s="5">
        <f>+'MBI DIRECTORIO'!L574</f>
        <v>108.35772694351517</v>
      </c>
      <c r="M574" s="5">
        <f>+'MBI DIRECTORIO'!M574</f>
        <v>0</v>
      </c>
      <c r="N574" s="5">
        <f>+'MBI DIRECTORIO'!N574</f>
        <v>69.794587757114087</v>
      </c>
      <c r="O574" s="5">
        <f>+'MBI DIRECTORIO'!O574</f>
        <v>71.065334765684952</v>
      </c>
      <c r="P574" s="5">
        <f>+'MBI DIRECTORIO'!P574</f>
        <v>4.5574824095130468</v>
      </c>
      <c r="Q574" s="5">
        <f>+'MBI DIRECTORIO'!Q574</f>
        <v>14.876548109279556</v>
      </c>
      <c r="R574" s="5">
        <f>+'MBI DIRECTORIO'!R574</f>
        <v>0</v>
      </c>
      <c r="S574" s="5">
        <f>+'MBI DIRECTORIO'!S574</f>
        <v>0</v>
      </c>
      <c r="T574" s="5">
        <f>+'MBI DIRECTORIO'!T574</f>
        <v>0</v>
      </c>
      <c r="U574" s="5">
        <f>+'MBI DIRECTORIO'!U574</f>
        <v>0</v>
      </c>
      <c r="V574" s="5">
        <f>+'MBI DIRECTORIO'!V574</f>
        <v>0</v>
      </c>
      <c r="W574" s="5">
        <f>+'MBI DIRECTORIO'!W574</f>
        <v>0</v>
      </c>
      <c r="X574" s="5">
        <f>+'MBI DIRECTORIO'!X574</f>
        <v>0</v>
      </c>
      <c r="Y574" s="5">
        <f>+'MBI DIRECTORIO'!Y574</f>
        <v>160.78883910393307</v>
      </c>
      <c r="Z574" s="5">
        <f>+'MBI DIRECTORIO'!Z574</f>
        <v>0.49488606234144428</v>
      </c>
      <c r="AA574" s="5">
        <f>+'MBI DIRECTORIO'!AA574</f>
        <v>0</v>
      </c>
      <c r="AB574" s="5" t="str">
        <f>+'MBI DIRECTORIO'!AG574</f>
        <v>CORCHOS, S.A.</v>
      </c>
      <c r="AD574" t="str">
        <f t="shared" si="10"/>
        <v>INSERT INTO TABLA_PRESUPUESTO_COMERCIAL VALUES ('VSR','80179-C','14005062-21',2022,'Abril',120,'USD',4320,1521.409004,480,0,108.357727,0,69.794588,71.065335,4.557482,14.876548,0,0,0,0,0,0,0,160.788839,0.494886,0);</v>
      </c>
    </row>
    <row r="575" spans="1:30" x14ac:dyDescent="0.2">
      <c r="A575" t="str">
        <f>+'MBI DIRECTORIO'!A575</f>
        <v>VSR</v>
      </c>
      <c r="B575" t="str">
        <f>+'MBI DIRECTORIO'!B575</f>
        <v>80179-C</v>
      </c>
      <c r="C575" t="str">
        <f>+'MBI DIRECTORIO'!C575</f>
        <v>14005060-21</v>
      </c>
      <c r="D575">
        <f>+'MBI DIRECTORIO'!D575</f>
        <v>2022</v>
      </c>
      <c r="E575" t="str">
        <f>+'MBI DIRECTORIO'!E575</f>
        <v>Abril</v>
      </c>
      <c r="F575" s="5">
        <f>+'MBI DIRECTORIO'!F575</f>
        <v>30</v>
      </c>
      <c r="G575" t="str">
        <f>+'MBI DIRECTORIO'!G575</f>
        <v>USD</v>
      </c>
      <c r="H575" s="5">
        <f>+'MBI DIRECTORIO'!H575</f>
        <v>1200</v>
      </c>
      <c r="I575" s="5">
        <f>+'MBI DIRECTORIO'!I575</f>
        <v>585.41364076891762</v>
      </c>
      <c r="J575" s="5">
        <f>+'MBI DIRECTORIO'!J575</f>
        <v>120</v>
      </c>
      <c r="K575" s="5">
        <f>+'MBI DIRECTORIO'!K575</f>
        <v>0</v>
      </c>
      <c r="L575" s="5">
        <f>+'MBI DIRECTORIO'!L575</f>
        <v>27.089431735878794</v>
      </c>
      <c r="M575" s="5">
        <f>+'MBI DIRECTORIO'!M575</f>
        <v>0</v>
      </c>
      <c r="N575" s="5">
        <f>+'MBI DIRECTORIO'!N575</f>
        <v>17.448646939278522</v>
      </c>
      <c r="O575" s="5">
        <f>+'MBI DIRECTORIO'!O575</f>
        <v>17.766333691421238</v>
      </c>
      <c r="P575" s="5">
        <f>+'MBI DIRECTORIO'!P575</f>
        <v>1.1393706023782617</v>
      </c>
      <c r="Q575" s="5">
        <f>+'MBI DIRECTORIO'!Q575</f>
        <v>4.1323744747998763</v>
      </c>
      <c r="R575" s="5">
        <f>+'MBI DIRECTORIO'!R575</f>
        <v>0</v>
      </c>
      <c r="S575" s="5">
        <f>+'MBI DIRECTORIO'!S575</f>
        <v>0</v>
      </c>
      <c r="T575" s="5">
        <f>+'MBI DIRECTORIO'!T575</f>
        <v>0</v>
      </c>
      <c r="U575" s="5">
        <f>+'MBI DIRECTORIO'!U575</f>
        <v>0</v>
      </c>
      <c r="V575" s="5">
        <f>+'MBI DIRECTORIO'!V575</f>
        <v>0</v>
      </c>
      <c r="W575" s="5">
        <f>+'MBI DIRECTORIO'!W575</f>
        <v>0</v>
      </c>
      <c r="X575" s="5">
        <f>+'MBI DIRECTORIO'!X575</f>
        <v>0</v>
      </c>
      <c r="Y575" s="5">
        <f>+'MBI DIRECTORIO'!Y575</f>
        <v>40.610447223463254</v>
      </c>
      <c r="Z575" s="5">
        <f>+'MBI DIRECTORIO'!Z575</f>
        <v>0.12372151558536107</v>
      </c>
      <c r="AA575" s="5">
        <f>+'MBI DIRECTORIO'!AA575</f>
        <v>0</v>
      </c>
      <c r="AB575" s="5" t="str">
        <f>+'MBI DIRECTORIO'!AG575</f>
        <v>CORCHOS, S.A.</v>
      </c>
      <c r="AD575" t="str">
        <f t="shared" si="10"/>
        <v>INSERT INTO TABLA_PRESUPUESTO_COMERCIAL VALUES ('VSR','80179-C','14005060-21',2022,'Abril',30,'USD',1200,585.413641,120,0,27.089432,0,17.448647,17.766334,1.139371,4.132374,0,0,0,0,0,0,0,40.610447,0.123722,0);</v>
      </c>
    </row>
    <row r="576" spans="1:30" x14ac:dyDescent="0.2">
      <c r="A576" t="str">
        <f>+'MBI DIRECTORIO'!A576</f>
        <v>VSR</v>
      </c>
      <c r="B576" t="str">
        <f>+'MBI DIRECTORIO'!B576</f>
        <v>80179-C</v>
      </c>
      <c r="C576" t="str">
        <f>+'MBI DIRECTORIO'!C576</f>
        <v>14005061-21</v>
      </c>
      <c r="D576">
        <f>+'MBI DIRECTORIO'!D576</f>
        <v>2022</v>
      </c>
      <c r="E576" t="str">
        <f>+'MBI DIRECTORIO'!E576</f>
        <v>Abril</v>
      </c>
      <c r="F576" s="5">
        <f>+'MBI DIRECTORIO'!F576</f>
        <v>30</v>
      </c>
      <c r="G576" t="str">
        <f>+'MBI DIRECTORIO'!G576</f>
        <v>USD</v>
      </c>
      <c r="H576" s="5">
        <f>+'MBI DIRECTORIO'!H576</f>
        <v>1200</v>
      </c>
      <c r="I576" s="5">
        <f>+'MBI DIRECTORIO'!I576</f>
        <v>761.59921991126782</v>
      </c>
      <c r="J576" s="5">
        <f>+'MBI DIRECTORIO'!J576</f>
        <v>120</v>
      </c>
      <c r="K576" s="5">
        <f>+'MBI DIRECTORIO'!K576</f>
        <v>0</v>
      </c>
      <c r="L576" s="5">
        <f>+'MBI DIRECTORIO'!L576</f>
        <v>27.089431735878794</v>
      </c>
      <c r="M576" s="5">
        <f>+'MBI DIRECTORIO'!M576</f>
        <v>0</v>
      </c>
      <c r="N576" s="5">
        <f>+'MBI DIRECTORIO'!N576</f>
        <v>17.448646939278522</v>
      </c>
      <c r="O576" s="5">
        <f>+'MBI DIRECTORIO'!O576</f>
        <v>17.766333691421238</v>
      </c>
      <c r="P576" s="5">
        <f>+'MBI DIRECTORIO'!P576</f>
        <v>1.1393706023782617</v>
      </c>
      <c r="Q576" s="5">
        <f>+'MBI DIRECTORIO'!Q576</f>
        <v>4.1323744747998763</v>
      </c>
      <c r="R576" s="5">
        <f>+'MBI DIRECTORIO'!R576</f>
        <v>0</v>
      </c>
      <c r="S576" s="5">
        <f>+'MBI DIRECTORIO'!S576</f>
        <v>0</v>
      </c>
      <c r="T576" s="5">
        <f>+'MBI DIRECTORIO'!T576</f>
        <v>0</v>
      </c>
      <c r="U576" s="5">
        <f>+'MBI DIRECTORIO'!U576</f>
        <v>0</v>
      </c>
      <c r="V576" s="5">
        <f>+'MBI DIRECTORIO'!V576</f>
        <v>0</v>
      </c>
      <c r="W576" s="5">
        <f>+'MBI DIRECTORIO'!W576</f>
        <v>0</v>
      </c>
      <c r="X576" s="5">
        <f>+'MBI DIRECTORIO'!X576</f>
        <v>0</v>
      </c>
      <c r="Y576" s="5">
        <f>+'MBI DIRECTORIO'!Y576</f>
        <v>40.610447223463254</v>
      </c>
      <c r="Z576" s="5">
        <f>+'MBI DIRECTORIO'!Z576</f>
        <v>0.12372151558536107</v>
      </c>
      <c r="AA576" s="5">
        <f>+'MBI DIRECTORIO'!AA576</f>
        <v>0</v>
      </c>
      <c r="AB576" s="5" t="str">
        <f>+'MBI DIRECTORIO'!AG576</f>
        <v>CORCHOS, S.A.</v>
      </c>
      <c r="AD576" t="str">
        <f t="shared" si="10"/>
        <v>INSERT INTO TABLA_PRESUPUESTO_COMERCIAL VALUES ('VSR','80179-C','14005061-21',2022,'Abril',30,'USD',1200,761.59922,120,0,27.089432,0,17.448647,17.766334,1.139371,4.132374,0,0,0,0,0,0,0,40.610447,0.123722,0);</v>
      </c>
    </row>
    <row r="577" spans="1:30" x14ac:dyDescent="0.2">
      <c r="A577" t="str">
        <f>+'MBI DIRECTORIO'!A577</f>
        <v>VSR</v>
      </c>
      <c r="B577" t="str">
        <f>+'MBI DIRECTORIO'!B577</f>
        <v>80179-C</v>
      </c>
      <c r="C577" t="str">
        <f>+'MBI DIRECTORIO'!C577</f>
        <v>14005052-21</v>
      </c>
      <c r="D577">
        <f>+'MBI DIRECTORIO'!D577</f>
        <v>2022</v>
      </c>
      <c r="E577" t="str">
        <f>+'MBI DIRECTORIO'!E577</f>
        <v>Abril</v>
      </c>
      <c r="F577" s="5">
        <f>+'MBI DIRECTORIO'!F577</f>
        <v>60</v>
      </c>
      <c r="G577" t="str">
        <f>+'MBI DIRECTORIO'!G577</f>
        <v>USD</v>
      </c>
      <c r="H577" s="5">
        <f>+'MBI DIRECTORIO'!H577</f>
        <v>2160</v>
      </c>
      <c r="I577" s="5">
        <f>+'MBI DIRECTORIO'!I577</f>
        <v>1035.845584241735</v>
      </c>
      <c r="J577" s="5">
        <f>+'MBI DIRECTORIO'!J577</f>
        <v>240</v>
      </c>
      <c r="K577" s="5">
        <f>+'MBI DIRECTORIO'!K577</f>
        <v>0</v>
      </c>
      <c r="L577" s="5">
        <f>+'MBI DIRECTORIO'!L577</f>
        <v>54.178863471757587</v>
      </c>
      <c r="M577" s="5">
        <f>+'MBI DIRECTORIO'!M577</f>
        <v>0</v>
      </c>
      <c r="N577" s="5">
        <f>+'MBI DIRECTORIO'!N577</f>
        <v>34.897293878557043</v>
      </c>
      <c r="O577" s="5">
        <f>+'MBI DIRECTORIO'!O577</f>
        <v>35.532667382842476</v>
      </c>
      <c r="P577" s="5">
        <f>+'MBI DIRECTORIO'!P577</f>
        <v>2.2787412047565234</v>
      </c>
      <c r="Q577" s="5">
        <f>+'MBI DIRECTORIO'!Q577</f>
        <v>7.4382740546397779</v>
      </c>
      <c r="R577" s="5">
        <f>+'MBI DIRECTORIO'!R577</f>
        <v>0</v>
      </c>
      <c r="S577" s="5">
        <f>+'MBI DIRECTORIO'!S577</f>
        <v>0</v>
      </c>
      <c r="T577" s="5">
        <f>+'MBI DIRECTORIO'!T577</f>
        <v>0</v>
      </c>
      <c r="U577" s="5">
        <f>+'MBI DIRECTORIO'!U577</f>
        <v>0</v>
      </c>
      <c r="V577" s="5">
        <f>+'MBI DIRECTORIO'!V577</f>
        <v>0</v>
      </c>
      <c r="W577" s="5">
        <f>+'MBI DIRECTORIO'!W577</f>
        <v>0</v>
      </c>
      <c r="X577" s="5">
        <f>+'MBI DIRECTORIO'!X577</f>
        <v>0</v>
      </c>
      <c r="Y577" s="5">
        <f>+'MBI DIRECTORIO'!Y577</f>
        <v>80.394419551966536</v>
      </c>
      <c r="Z577" s="5">
        <f>+'MBI DIRECTORIO'!Z577</f>
        <v>0.24744303117072214</v>
      </c>
      <c r="AA577" s="5">
        <f>+'MBI DIRECTORIO'!AA577</f>
        <v>0</v>
      </c>
      <c r="AB577" s="5" t="str">
        <f>+'MBI DIRECTORIO'!AG577</f>
        <v>CORCHOS, S.A.</v>
      </c>
      <c r="AD577" t="str">
        <f t="shared" si="10"/>
        <v>INSERT INTO TABLA_PRESUPUESTO_COMERCIAL VALUES ('VSR','80179-C','14005052-21',2022,'Abril',60,'USD',2160,1035.845584,240,0,54.178863,0,34.897294,35.532667,2.278741,7.438274,0,0,0,0,0,0,0,80.39442,0.247443,0);</v>
      </c>
    </row>
    <row r="578" spans="1:30" x14ac:dyDescent="0.2">
      <c r="A578" t="str">
        <f>+'MBI DIRECTORIO'!A578</f>
        <v>VSR</v>
      </c>
      <c r="B578" t="str">
        <f>+'MBI DIRECTORIO'!B578</f>
        <v>80179-C</v>
      </c>
      <c r="C578" t="str">
        <f>+'MBI DIRECTORIO'!C578</f>
        <v>14004927-18</v>
      </c>
      <c r="D578">
        <f>+'MBI DIRECTORIO'!D578</f>
        <v>2022</v>
      </c>
      <c r="E578" t="str">
        <f>+'MBI DIRECTORIO'!E578</f>
        <v>Abril</v>
      </c>
      <c r="F578" s="5">
        <f>+'MBI DIRECTORIO'!F578</f>
        <v>22.5</v>
      </c>
      <c r="G578" t="str">
        <f>+'MBI DIRECTORIO'!G578</f>
        <v>USD</v>
      </c>
      <c r="H578" s="5">
        <f>+'MBI DIRECTORIO'!H578</f>
        <v>900</v>
      </c>
      <c r="I578" s="5">
        <f>+'MBI DIRECTORIO'!I578</f>
        <v>572.49412167677599</v>
      </c>
      <c r="J578" s="5">
        <f>+'MBI DIRECTORIO'!J578</f>
        <v>90</v>
      </c>
      <c r="K578" s="5">
        <f>+'MBI DIRECTORIO'!K578</f>
        <v>0</v>
      </c>
      <c r="L578" s="5">
        <f>+'MBI DIRECTORIO'!L578</f>
        <v>20.317073801909096</v>
      </c>
      <c r="M578" s="5">
        <f>+'MBI DIRECTORIO'!M578</f>
        <v>0</v>
      </c>
      <c r="N578" s="5">
        <f>+'MBI DIRECTORIO'!N578</f>
        <v>13.086485204458892</v>
      </c>
      <c r="O578" s="5">
        <f>+'MBI DIRECTORIO'!O578</f>
        <v>13.324750268565928</v>
      </c>
      <c r="P578" s="5">
        <f>+'MBI DIRECTORIO'!P578</f>
        <v>0.85452795178369634</v>
      </c>
      <c r="Q578" s="5">
        <f>+'MBI DIRECTORIO'!Q578</f>
        <v>3.0992808560999072</v>
      </c>
      <c r="R578" s="5">
        <f>+'MBI DIRECTORIO'!R578</f>
        <v>0</v>
      </c>
      <c r="S578" s="5">
        <f>+'MBI DIRECTORIO'!S578</f>
        <v>0</v>
      </c>
      <c r="T578" s="5">
        <f>+'MBI DIRECTORIO'!T578</f>
        <v>0</v>
      </c>
      <c r="U578" s="5">
        <f>+'MBI DIRECTORIO'!U578</f>
        <v>0</v>
      </c>
      <c r="V578" s="5">
        <f>+'MBI DIRECTORIO'!V578</f>
        <v>0</v>
      </c>
      <c r="W578" s="5">
        <f>+'MBI DIRECTORIO'!W578</f>
        <v>0</v>
      </c>
      <c r="X578" s="5">
        <f>+'MBI DIRECTORIO'!X578</f>
        <v>0</v>
      </c>
      <c r="Y578" s="5">
        <f>+'MBI DIRECTORIO'!Y578</f>
        <v>30.457835417597444</v>
      </c>
      <c r="Z578" s="5">
        <f>+'MBI DIRECTORIO'!Z578</f>
        <v>9.2791136689020809E-2</v>
      </c>
      <c r="AA578" s="5">
        <f>+'MBI DIRECTORIO'!AA578</f>
        <v>0</v>
      </c>
      <c r="AB578" s="5" t="str">
        <f>+'MBI DIRECTORIO'!AG578</f>
        <v>CORCHOS, S.A.</v>
      </c>
      <c r="AD578" t="str">
        <f t="shared" si="10"/>
        <v>INSERT INTO TABLA_PRESUPUESTO_COMERCIAL VALUES ('VSR','80179-C','14004927-18',2022,'Abril',22.5,'USD',900,572.494122,90,0,20.317074,0,13.086485,13.32475,0.854528,3.099281,0,0,0,0,0,0,0,30.457835,0.092791,0);</v>
      </c>
    </row>
    <row r="579" spans="1:30" x14ac:dyDescent="0.2">
      <c r="A579" t="str">
        <f>+'MBI DIRECTORIO'!A579</f>
        <v>VSR</v>
      </c>
      <c r="B579" t="str">
        <f>+'MBI DIRECTORIO'!B579</f>
        <v>80179-C</v>
      </c>
      <c r="C579" t="str">
        <f>+'MBI DIRECTORIO'!C579</f>
        <v>14005053-21</v>
      </c>
      <c r="D579">
        <f>+'MBI DIRECTORIO'!D579</f>
        <v>2022</v>
      </c>
      <c r="E579" t="str">
        <f>+'MBI DIRECTORIO'!E579</f>
        <v>Abril</v>
      </c>
      <c r="F579" s="5">
        <f>+'MBI DIRECTORIO'!F579</f>
        <v>45</v>
      </c>
      <c r="G579" t="str">
        <f>+'MBI DIRECTORIO'!G579</f>
        <v>USD</v>
      </c>
      <c r="H579" s="5">
        <f>+'MBI DIRECTORIO'!H579</f>
        <v>1620</v>
      </c>
      <c r="I579" s="5">
        <f>+'MBI DIRECTORIO'!I579</f>
        <v>800.5295840679513</v>
      </c>
      <c r="J579" s="5">
        <f>+'MBI DIRECTORIO'!J579</f>
        <v>180</v>
      </c>
      <c r="K579" s="5">
        <f>+'MBI DIRECTORIO'!K579</f>
        <v>0</v>
      </c>
      <c r="L579" s="5">
        <f>+'MBI DIRECTORIO'!L579</f>
        <v>40.634147603818192</v>
      </c>
      <c r="M579" s="5">
        <f>+'MBI DIRECTORIO'!M579</f>
        <v>0</v>
      </c>
      <c r="N579" s="5">
        <f>+'MBI DIRECTORIO'!N579</f>
        <v>26.172970408917784</v>
      </c>
      <c r="O579" s="5">
        <f>+'MBI DIRECTORIO'!O579</f>
        <v>26.649500537131857</v>
      </c>
      <c r="P579" s="5">
        <f>+'MBI DIRECTORIO'!P579</f>
        <v>1.7090559035673927</v>
      </c>
      <c r="Q579" s="5">
        <f>+'MBI DIRECTORIO'!Q579</f>
        <v>5.5787055409798336</v>
      </c>
      <c r="R579" s="5">
        <f>+'MBI DIRECTORIO'!R579</f>
        <v>0</v>
      </c>
      <c r="S579" s="5">
        <f>+'MBI DIRECTORIO'!S579</f>
        <v>0</v>
      </c>
      <c r="T579" s="5">
        <f>+'MBI DIRECTORIO'!T579</f>
        <v>0</v>
      </c>
      <c r="U579" s="5">
        <f>+'MBI DIRECTORIO'!U579</f>
        <v>0</v>
      </c>
      <c r="V579" s="5">
        <f>+'MBI DIRECTORIO'!V579</f>
        <v>0</v>
      </c>
      <c r="W579" s="5">
        <f>+'MBI DIRECTORIO'!W579</f>
        <v>0</v>
      </c>
      <c r="X579" s="5">
        <f>+'MBI DIRECTORIO'!X579</f>
        <v>0</v>
      </c>
      <c r="Y579" s="5">
        <f>+'MBI DIRECTORIO'!Y579</f>
        <v>60.295814663974909</v>
      </c>
      <c r="Z579" s="5">
        <f>+'MBI DIRECTORIO'!Z579</f>
        <v>0.18558227337804162</v>
      </c>
      <c r="AA579" s="5">
        <f>+'MBI DIRECTORIO'!AA579</f>
        <v>0</v>
      </c>
      <c r="AB579" s="5" t="str">
        <f>+'MBI DIRECTORIO'!AG579</f>
        <v>CORCHOS, S.A.</v>
      </c>
      <c r="AD579" t="str">
        <f t="shared" si="10"/>
        <v>INSERT INTO TABLA_PRESUPUESTO_COMERCIAL VALUES ('VSR','80179-C','14005053-21',2022,'Abril',45,'USD',1620,800.529584,180,0,40.634148,0,26.17297,26.649501,1.709056,5.578706,0,0,0,0,0,0,0,60.295815,0.185582,0);</v>
      </c>
    </row>
    <row r="580" spans="1:30" x14ac:dyDescent="0.2">
      <c r="A580" t="str">
        <f>+'MBI DIRECTORIO'!A580</f>
        <v>VSR</v>
      </c>
      <c r="B580" t="str">
        <f>+'MBI DIRECTORIO'!B580</f>
        <v>80179-C</v>
      </c>
      <c r="C580" t="str">
        <f>+'MBI DIRECTORIO'!C580</f>
        <v>14005123-21</v>
      </c>
      <c r="D580">
        <f>+'MBI DIRECTORIO'!D580</f>
        <v>2022</v>
      </c>
      <c r="E580" t="str">
        <f>+'MBI DIRECTORIO'!E580</f>
        <v>Abril</v>
      </c>
      <c r="F580" s="5">
        <f>+'MBI DIRECTORIO'!F580</f>
        <v>30</v>
      </c>
      <c r="G580" t="str">
        <f>+'MBI DIRECTORIO'!G580</f>
        <v>USD</v>
      </c>
      <c r="H580" s="5">
        <f>+'MBI DIRECTORIO'!H580</f>
        <v>1080</v>
      </c>
      <c r="I580" s="5">
        <f>+'MBI DIRECTORIO'!I580</f>
        <v>508.49257893325137</v>
      </c>
      <c r="J580" s="5">
        <f>+'MBI DIRECTORIO'!J580</f>
        <v>120</v>
      </c>
      <c r="K580" s="5">
        <f>+'MBI DIRECTORIO'!K580</f>
        <v>0</v>
      </c>
      <c r="L580" s="5">
        <f>+'MBI DIRECTORIO'!L580</f>
        <v>27.089431735878794</v>
      </c>
      <c r="M580" s="5">
        <f>+'MBI DIRECTORIO'!M580</f>
        <v>0</v>
      </c>
      <c r="N580" s="5">
        <f>+'MBI DIRECTORIO'!N580</f>
        <v>17.448646939278522</v>
      </c>
      <c r="O580" s="5">
        <f>+'MBI DIRECTORIO'!O580</f>
        <v>17.766333691421238</v>
      </c>
      <c r="P580" s="5">
        <f>+'MBI DIRECTORIO'!P580</f>
        <v>1.1393706023782617</v>
      </c>
      <c r="Q580" s="5">
        <f>+'MBI DIRECTORIO'!Q580</f>
        <v>3.7191370273198889</v>
      </c>
      <c r="R580" s="5">
        <f>+'MBI DIRECTORIO'!R580</f>
        <v>0</v>
      </c>
      <c r="S580" s="5">
        <f>+'MBI DIRECTORIO'!S580</f>
        <v>0</v>
      </c>
      <c r="T580" s="5">
        <f>+'MBI DIRECTORIO'!T580</f>
        <v>0</v>
      </c>
      <c r="U580" s="5">
        <f>+'MBI DIRECTORIO'!U580</f>
        <v>0</v>
      </c>
      <c r="V580" s="5">
        <f>+'MBI DIRECTORIO'!V580</f>
        <v>0</v>
      </c>
      <c r="W580" s="5">
        <f>+'MBI DIRECTORIO'!W580</f>
        <v>0</v>
      </c>
      <c r="X580" s="5">
        <f>+'MBI DIRECTORIO'!X580</f>
        <v>0</v>
      </c>
      <c r="Y580" s="5">
        <f>+'MBI DIRECTORIO'!Y580</f>
        <v>40.197209775983268</v>
      </c>
      <c r="Z580" s="5">
        <f>+'MBI DIRECTORIO'!Z580</f>
        <v>0.12372151558536107</v>
      </c>
      <c r="AA580" s="5">
        <f>+'MBI DIRECTORIO'!AA580</f>
        <v>0</v>
      </c>
      <c r="AB580" s="5" t="str">
        <f>+'MBI DIRECTORIO'!AG580</f>
        <v>CORCHOS, S.A.</v>
      </c>
      <c r="AD580" t="str">
        <f t="shared" si="10"/>
        <v>INSERT INTO TABLA_PRESUPUESTO_COMERCIAL VALUES ('VSR','80179-C','14005123-21',2022,'Abril',30,'USD',1080,508.492579,120,0,27.089432,0,17.448647,17.766334,1.139371,3.719137,0,0,0,0,0,0,0,40.19721,0.123722,0);</v>
      </c>
    </row>
    <row r="581" spans="1:30" x14ac:dyDescent="0.2">
      <c r="A581" t="str">
        <f>+'MBI DIRECTORIO'!A581</f>
        <v>VSR</v>
      </c>
      <c r="B581" t="str">
        <f>+'MBI DIRECTORIO'!B581</f>
        <v>80095-C</v>
      </c>
      <c r="C581" t="str">
        <f>+'MBI DIRECTORIO'!C581</f>
        <v>14004755-20</v>
      </c>
      <c r="D581">
        <f>+'MBI DIRECTORIO'!D581</f>
        <v>2022</v>
      </c>
      <c r="E581" t="str">
        <f>+'MBI DIRECTORIO'!E581</f>
        <v>Abril</v>
      </c>
      <c r="F581" s="5">
        <f>+'MBI DIRECTORIO'!F581</f>
        <v>1056</v>
      </c>
      <c r="G581" t="str">
        <f>+'MBI DIRECTORIO'!G581</f>
        <v>USD</v>
      </c>
      <c r="H581" s="5">
        <f>+'MBI DIRECTORIO'!H581</f>
        <v>44352</v>
      </c>
      <c r="I581" s="5">
        <f>+'MBI DIRECTORIO'!I581</f>
        <v>19387.920809608579</v>
      </c>
      <c r="J581" s="5">
        <f>+'MBI DIRECTORIO'!J581</f>
        <v>4224.0000000000009</v>
      </c>
      <c r="K581" s="5">
        <f>+'MBI DIRECTORIO'!K581</f>
        <v>6335.9999999999982</v>
      </c>
      <c r="L581" s="5">
        <f>+'MBI DIRECTORIO'!L581</f>
        <v>953.54799710293355</v>
      </c>
      <c r="M581" s="5">
        <f>+'MBI DIRECTORIO'!M581</f>
        <v>0</v>
      </c>
      <c r="N581" s="5">
        <f>+'MBI DIRECTORIO'!N581</f>
        <v>362.92517006802723</v>
      </c>
      <c r="O581" s="5">
        <f>+'MBI DIRECTORIO'!O581</f>
        <v>542.5170068027212</v>
      </c>
      <c r="P581" s="5">
        <f>+'MBI DIRECTORIO'!P581</f>
        <v>24.444444444444443</v>
      </c>
      <c r="Q581" s="5">
        <f>+'MBI DIRECTORIO'!Q581</f>
        <v>152.73256058860343</v>
      </c>
      <c r="R581" s="5">
        <f>+'MBI DIRECTORIO'!R581</f>
        <v>0</v>
      </c>
      <c r="S581" s="5">
        <f>+'MBI DIRECTORIO'!S581</f>
        <v>0</v>
      </c>
      <c r="T581" s="5">
        <f>+'MBI DIRECTORIO'!T581</f>
        <v>0</v>
      </c>
      <c r="U581" s="5">
        <f>+'MBI DIRECTORIO'!U581</f>
        <v>0</v>
      </c>
      <c r="V581" s="5">
        <f>+'MBI DIRECTORIO'!V581</f>
        <v>0</v>
      </c>
      <c r="W581" s="5">
        <f>+'MBI DIRECTORIO'!W581</f>
        <v>0</v>
      </c>
      <c r="X581" s="5">
        <f>+'MBI DIRECTORIO'!X581</f>
        <v>0</v>
      </c>
      <c r="Y581" s="5">
        <f>+'MBI DIRECTORIO'!Y581</f>
        <v>1086.974179252401</v>
      </c>
      <c r="Z581" s="5">
        <f>+'MBI DIRECTORIO'!Z581</f>
        <v>4.3549973486047096</v>
      </c>
      <c r="AA581" s="5">
        <f>+'MBI DIRECTORIO'!AA581</f>
        <v>0</v>
      </c>
      <c r="AB581" s="5" t="str">
        <f>+'MBI DIRECTORIO'!AG581</f>
        <v>Importadora Primex S.A. de C.V.</v>
      </c>
      <c r="AD581" t="str">
        <f t="shared" si="10"/>
        <v>INSERT INTO TABLA_PRESUPUESTO_COMERCIAL VALUES ('VSR','80095-C','14004755-20',2022,'Abril',1056,'USD',44352,19387.92081,4224,6336,953.547997,0,362.92517,542.517007,24.444444,152.732561,0,0,0,0,0,0,0,1086.974179,4.354997,0);</v>
      </c>
    </row>
    <row r="582" spans="1:30" x14ac:dyDescent="0.2">
      <c r="A582" t="str">
        <f>+'MBI DIRECTORIO'!A582</f>
        <v>VSR</v>
      </c>
      <c r="B582" t="str">
        <f>+'MBI DIRECTORIO'!B582</f>
        <v>80027-C</v>
      </c>
      <c r="C582" t="str">
        <f>+'MBI DIRECTORIO'!C582</f>
        <v>14005058-20</v>
      </c>
      <c r="D582">
        <f>+'MBI DIRECTORIO'!D582</f>
        <v>2022</v>
      </c>
      <c r="E582" t="str">
        <f>+'MBI DIRECTORIO'!E582</f>
        <v>Abril</v>
      </c>
      <c r="F582" s="5">
        <f>+'MBI DIRECTORIO'!F582</f>
        <v>30</v>
      </c>
      <c r="G582" t="str">
        <f>+'MBI DIRECTORIO'!G582</f>
        <v>USD</v>
      </c>
      <c r="H582" s="5">
        <f>+'MBI DIRECTORIO'!H582</f>
        <v>1500</v>
      </c>
      <c r="I582" s="5">
        <f>+'MBI DIRECTORIO'!I582</f>
        <v>654.40703253605534</v>
      </c>
      <c r="J582" s="5">
        <f>+'MBI DIRECTORIO'!J582</f>
        <v>150</v>
      </c>
      <c r="K582" s="5">
        <f>+'MBI DIRECTORIO'!K582</f>
        <v>0</v>
      </c>
      <c r="L582" s="5">
        <f>+'MBI DIRECTORIO'!L582</f>
        <v>27.089431735878794</v>
      </c>
      <c r="M582" s="5">
        <f>+'MBI DIRECTORIO'!M582</f>
        <v>0</v>
      </c>
      <c r="N582" s="5">
        <f>+'MBI DIRECTORIO'!N582</f>
        <v>17.572463768115941</v>
      </c>
      <c r="O582" s="5">
        <f>+'MBI DIRECTORIO'!O582</f>
        <v>26.268115942028984</v>
      </c>
      <c r="P582" s="5">
        <f>+'MBI DIRECTORIO'!P582</f>
        <v>1.1835748792270531</v>
      </c>
      <c r="Q582" s="5">
        <f>+'MBI DIRECTORIO'!Q582</f>
        <v>5.1654680934998458</v>
      </c>
      <c r="R582" s="5">
        <f>+'MBI DIRECTORIO'!R582</f>
        <v>0</v>
      </c>
      <c r="S582" s="5">
        <f>+'MBI DIRECTORIO'!S582</f>
        <v>0</v>
      </c>
      <c r="T582" s="5">
        <f>+'MBI DIRECTORIO'!T582</f>
        <v>0</v>
      </c>
      <c r="U582" s="5">
        <f>+'MBI DIRECTORIO'!U582</f>
        <v>0</v>
      </c>
      <c r="V582" s="5">
        <f>+'MBI DIRECTORIO'!V582</f>
        <v>0</v>
      </c>
      <c r="W582" s="5">
        <f>+'MBI DIRECTORIO'!W582</f>
        <v>0</v>
      </c>
      <c r="X582" s="5">
        <f>+'MBI DIRECTORIO'!X582</f>
        <v>0</v>
      </c>
      <c r="Y582" s="5">
        <f>+'MBI DIRECTORIO'!Y582</f>
        <v>50.31334419845718</v>
      </c>
      <c r="Z582" s="5">
        <f>+'MBI DIRECTORIO'!Z582</f>
        <v>0.12372151558536107</v>
      </c>
      <c r="AA582" s="5">
        <f>+'MBI DIRECTORIO'!AA582</f>
        <v>0</v>
      </c>
      <c r="AB582" s="5" t="str">
        <f>+'MBI DIRECTORIO'!AG582</f>
        <v>Viñas Y Vinos S.A. De C.V.</v>
      </c>
      <c r="AD582" t="str">
        <f t="shared" si="10"/>
        <v>INSERT INTO TABLA_PRESUPUESTO_COMERCIAL VALUES ('VSR','80027-C','14005058-20',2022,'Abril',30,'USD',1500,654.407033,150,0,27.089432,0,17.572464,26.268116,1.183575,5.165468,0,0,0,0,0,0,0,50.313344,0.123722,0);</v>
      </c>
    </row>
    <row r="583" spans="1:30" x14ac:dyDescent="0.2">
      <c r="A583" t="str">
        <f>+'MBI DIRECTORIO'!A583</f>
        <v>VSR</v>
      </c>
      <c r="B583" t="str">
        <f>+'MBI DIRECTORIO'!B583</f>
        <v>80027-C</v>
      </c>
      <c r="C583" t="str">
        <f>+'MBI DIRECTORIO'!C583</f>
        <v>14005059-20</v>
      </c>
      <c r="D583">
        <f>+'MBI DIRECTORIO'!D583</f>
        <v>2022</v>
      </c>
      <c r="E583" t="str">
        <f>+'MBI DIRECTORIO'!E583</f>
        <v>Abril</v>
      </c>
      <c r="F583" s="5">
        <f>+'MBI DIRECTORIO'!F583</f>
        <v>30</v>
      </c>
      <c r="G583" t="str">
        <f>+'MBI DIRECTORIO'!G583</f>
        <v>USD</v>
      </c>
      <c r="H583" s="5">
        <f>+'MBI DIRECTORIO'!H583</f>
        <v>1500</v>
      </c>
      <c r="I583" s="5">
        <f>+'MBI DIRECTORIO'!I583</f>
        <v>622.54430872565001</v>
      </c>
      <c r="J583" s="5">
        <f>+'MBI DIRECTORIO'!J583</f>
        <v>150</v>
      </c>
      <c r="K583" s="5">
        <f>+'MBI DIRECTORIO'!K583</f>
        <v>0</v>
      </c>
      <c r="L583" s="5">
        <f>+'MBI DIRECTORIO'!L583</f>
        <v>27.089431735878794</v>
      </c>
      <c r="M583" s="5">
        <f>+'MBI DIRECTORIO'!M583</f>
        <v>0</v>
      </c>
      <c r="N583" s="5">
        <f>+'MBI DIRECTORIO'!N583</f>
        <v>17.572463768115941</v>
      </c>
      <c r="O583" s="5">
        <f>+'MBI DIRECTORIO'!O583</f>
        <v>26.268115942028984</v>
      </c>
      <c r="P583" s="5">
        <f>+'MBI DIRECTORIO'!P583</f>
        <v>1.1835748792270531</v>
      </c>
      <c r="Q583" s="5">
        <f>+'MBI DIRECTORIO'!Q583</f>
        <v>5.1654680934998458</v>
      </c>
      <c r="R583" s="5">
        <f>+'MBI DIRECTORIO'!R583</f>
        <v>0</v>
      </c>
      <c r="S583" s="5">
        <f>+'MBI DIRECTORIO'!S583</f>
        <v>0</v>
      </c>
      <c r="T583" s="5">
        <f>+'MBI DIRECTORIO'!T583</f>
        <v>0</v>
      </c>
      <c r="U583" s="5">
        <f>+'MBI DIRECTORIO'!U583</f>
        <v>0</v>
      </c>
      <c r="V583" s="5">
        <f>+'MBI DIRECTORIO'!V583</f>
        <v>0</v>
      </c>
      <c r="W583" s="5">
        <f>+'MBI DIRECTORIO'!W583</f>
        <v>0</v>
      </c>
      <c r="X583" s="5">
        <f>+'MBI DIRECTORIO'!X583</f>
        <v>0</v>
      </c>
      <c r="Y583" s="5">
        <f>+'MBI DIRECTORIO'!Y583</f>
        <v>50.31334419845718</v>
      </c>
      <c r="Z583" s="5">
        <f>+'MBI DIRECTORIO'!Z583</f>
        <v>0.12372151558536107</v>
      </c>
      <c r="AA583" s="5">
        <f>+'MBI DIRECTORIO'!AA583</f>
        <v>0</v>
      </c>
      <c r="AB583" s="5" t="str">
        <f>+'MBI DIRECTORIO'!AG583</f>
        <v>Viñas Y Vinos S.A. De C.V.</v>
      </c>
      <c r="AD583" t="str">
        <f t="shared" ref="AD583:AD646" si="11">_xlfn.CONCAT("INSERT INTO TABLA_PRESUPUESTO_COMERCIAL VALUES ('",A583,"','",B583,"','",C583,"',",D583,",'",E583,"',",SUBSTITUTE(ROUND(F583,6),",","."),",'",G583,"',",SUBSTITUTE(ROUND(H583,6),",","."),",",SUBSTITUTE(ROUND(I583,6),",","."),",",SUBSTITUTE(ROUND(J583,6),",","."),",",SUBSTITUTE(ROUND(K583,6),",","."),",",SUBSTITUTE(ROUND(L583,6),",","."),",",SUBSTITUTE(ROUND(M583,6),",","."),",",SUBSTITUTE(ROUND(N583,6),",","."),",",SUBSTITUTE(ROUND(O583,6),",","."),",",SUBSTITUTE(ROUND(P583,6),",","."),",",SUBSTITUTE(ROUND(Q583,6),",","."),",",SUBSTITUTE(ROUND(R583,6),",","."),",",SUBSTITUTE(ROUND(S583,6),",","."),",",SUBSTITUTE(ROUND(T583,6),",","."),",",SUBSTITUTE(ROUND(U583,6),",","."),",",SUBSTITUTE(ROUND(V583,6),",","."),",",SUBSTITUTE(ROUND(W583,6),",","."),",",SUBSTITUTE(ROUND(X583,6),",","."),",",SUBSTITUTE(ROUND(Y583,6),",","."),",",SUBSTITUTE(ROUND(Z583,6),",","."),",",SUBSTITUTE(ROUND(AA583,6),",","."),");")</f>
        <v>INSERT INTO TABLA_PRESUPUESTO_COMERCIAL VALUES ('VSR','80027-C','14005059-20',2022,'Abril',30,'USD',1500,622.544309,150,0,27.089432,0,17.572464,26.268116,1.183575,5.165468,0,0,0,0,0,0,0,50.313344,0.123722,0);</v>
      </c>
    </row>
    <row r="584" spans="1:30" x14ac:dyDescent="0.2">
      <c r="A584" t="str">
        <f>+'MBI DIRECTORIO'!A584</f>
        <v>VSR</v>
      </c>
      <c r="B584" t="str">
        <f>+'MBI DIRECTORIO'!B584</f>
        <v>80027-C</v>
      </c>
      <c r="C584" t="str">
        <f>+'MBI DIRECTORIO'!C584</f>
        <v>14005097-20</v>
      </c>
      <c r="D584">
        <f>+'MBI DIRECTORIO'!D584</f>
        <v>2022</v>
      </c>
      <c r="E584" t="str">
        <f>+'MBI DIRECTORIO'!E584</f>
        <v>Abril</v>
      </c>
      <c r="F584" s="5">
        <f>+'MBI DIRECTORIO'!F584</f>
        <v>30</v>
      </c>
      <c r="G584" t="str">
        <f>+'MBI DIRECTORIO'!G584</f>
        <v>USD</v>
      </c>
      <c r="H584" s="5">
        <f>+'MBI DIRECTORIO'!H584</f>
        <v>1080</v>
      </c>
      <c r="I584" s="5">
        <f>+'MBI DIRECTORIO'!I584</f>
        <v>533.52326812565002</v>
      </c>
      <c r="J584" s="5">
        <f>+'MBI DIRECTORIO'!J584</f>
        <v>120</v>
      </c>
      <c r="K584" s="5">
        <f>+'MBI DIRECTORIO'!K584</f>
        <v>0</v>
      </c>
      <c r="L584" s="5">
        <f>+'MBI DIRECTORIO'!L584</f>
        <v>27.089431735878794</v>
      </c>
      <c r="M584" s="5">
        <f>+'MBI DIRECTORIO'!M584</f>
        <v>0</v>
      </c>
      <c r="N584" s="5">
        <f>+'MBI DIRECTORIO'!N584</f>
        <v>17.572463768115941</v>
      </c>
      <c r="O584" s="5">
        <f>+'MBI DIRECTORIO'!O584</f>
        <v>26.268115942028984</v>
      </c>
      <c r="P584" s="5">
        <f>+'MBI DIRECTORIO'!P584</f>
        <v>1.1835748792270531</v>
      </c>
      <c r="Q584" s="5">
        <f>+'MBI DIRECTORIO'!Q584</f>
        <v>3.7191370273198889</v>
      </c>
      <c r="R584" s="5">
        <f>+'MBI DIRECTORIO'!R584</f>
        <v>0</v>
      </c>
      <c r="S584" s="5">
        <f>+'MBI DIRECTORIO'!S584</f>
        <v>0</v>
      </c>
      <c r="T584" s="5">
        <f>+'MBI DIRECTORIO'!T584</f>
        <v>0</v>
      </c>
      <c r="U584" s="5">
        <f>+'MBI DIRECTORIO'!U584</f>
        <v>0</v>
      </c>
      <c r="V584" s="5">
        <f>+'MBI DIRECTORIO'!V584</f>
        <v>0</v>
      </c>
      <c r="W584" s="5">
        <f>+'MBI DIRECTORIO'!W584</f>
        <v>0</v>
      </c>
      <c r="X584" s="5">
        <f>+'MBI DIRECTORIO'!X584</f>
        <v>0</v>
      </c>
      <c r="Y584" s="5">
        <f>+'MBI DIRECTORIO'!Y584</f>
        <v>48.867013132277222</v>
      </c>
      <c r="Z584" s="5">
        <f>+'MBI DIRECTORIO'!Z584</f>
        <v>0.12372151558536107</v>
      </c>
      <c r="AA584" s="5">
        <f>+'MBI DIRECTORIO'!AA584</f>
        <v>0</v>
      </c>
      <c r="AB584" s="5" t="str">
        <f>+'MBI DIRECTORIO'!AG584</f>
        <v>Viñas Y Vinos S.A. De C.V.</v>
      </c>
      <c r="AD584" t="str">
        <f t="shared" si="11"/>
        <v>INSERT INTO TABLA_PRESUPUESTO_COMERCIAL VALUES ('VSR','80027-C','14005097-20',2022,'Abril',30,'USD',1080,533.523268,120,0,27.089432,0,17.572464,26.268116,1.183575,3.719137,0,0,0,0,0,0,0,48.867013,0.123722,0);</v>
      </c>
    </row>
    <row r="585" spans="1:30" x14ac:dyDescent="0.2">
      <c r="A585" t="str">
        <f>+'MBI DIRECTORIO'!A585</f>
        <v>VSR</v>
      </c>
      <c r="B585" t="str">
        <f>+'MBI DIRECTORIO'!B585</f>
        <v>80027-C</v>
      </c>
      <c r="C585" t="str">
        <f>+'MBI DIRECTORIO'!C585</f>
        <v>14005098-20</v>
      </c>
      <c r="D585">
        <f>+'MBI DIRECTORIO'!D585</f>
        <v>2022</v>
      </c>
      <c r="E585" t="str">
        <f>+'MBI DIRECTORIO'!E585</f>
        <v>Abril</v>
      </c>
      <c r="F585" s="5">
        <f>+'MBI DIRECTORIO'!F585</f>
        <v>45</v>
      </c>
      <c r="G585" t="str">
        <f>+'MBI DIRECTORIO'!G585</f>
        <v>USD</v>
      </c>
      <c r="H585" s="5">
        <f>+'MBI DIRECTORIO'!H585</f>
        <v>1620</v>
      </c>
      <c r="I585" s="5">
        <f>+'MBI DIRECTORIO'!I585</f>
        <v>737.32609946777598</v>
      </c>
      <c r="J585" s="5">
        <f>+'MBI DIRECTORIO'!J585</f>
        <v>180</v>
      </c>
      <c r="K585" s="5">
        <f>+'MBI DIRECTORIO'!K585</f>
        <v>0</v>
      </c>
      <c r="L585" s="5">
        <f>+'MBI DIRECTORIO'!L585</f>
        <v>40.634147603818192</v>
      </c>
      <c r="M585" s="5">
        <f>+'MBI DIRECTORIO'!M585</f>
        <v>0</v>
      </c>
      <c r="N585" s="5">
        <f>+'MBI DIRECTORIO'!N585</f>
        <v>26.358695652173914</v>
      </c>
      <c r="O585" s="5">
        <f>+'MBI DIRECTORIO'!O585</f>
        <v>39.402173913043477</v>
      </c>
      <c r="P585" s="5">
        <f>+'MBI DIRECTORIO'!P585</f>
        <v>1.7753623188405796</v>
      </c>
      <c r="Q585" s="5">
        <f>+'MBI DIRECTORIO'!Q585</f>
        <v>5.5787055409798336</v>
      </c>
      <c r="R585" s="5">
        <f>+'MBI DIRECTORIO'!R585</f>
        <v>0</v>
      </c>
      <c r="S585" s="5">
        <f>+'MBI DIRECTORIO'!S585</f>
        <v>0</v>
      </c>
      <c r="T585" s="5">
        <f>+'MBI DIRECTORIO'!T585</f>
        <v>0</v>
      </c>
      <c r="U585" s="5">
        <f>+'MBI DIRECTORIO'!U585</f>
        <v>0</v>
      </c>
      <c r="V585" s="5">
        <f>+'MBI DIRECTORIO'!V585</f>
        <v>0</v>
      </c>
      <c r="W585" s="5">
        <f>+'MBI DIRECTORIO'!W585</f>
        <v>0</v>
      </c>
      <c r="X585" s="5">
        <f>+'MBI DIRECTORIO'!X585</f>
        <v>0</v>
      </c>
      <c r="Y585" s="5">
        <f>+'MBI DIRECTORIO'!Y585</f>
        <v>73.300519698415854</v>
      </c>
      <c r="Z585" s="5">
        <f>+'MBI DIRECTORIO'!Z585</f>
        <v>0.18558227337804162</v>
      </c>
      <c r="AA585" s="5">
        <f>+'MBI DIRECTORIO'!AA585</f>
        <v>0</v>
      </c>
      <c r="AB585" s="5" t="str">
        <f>+'MBI DIRECTORIO'!AG585</f>
        <v>Viñas Y Vinos S.A. De C.V.</v>
      </c>
      <c r="AD585" t="str">
        <f t="shared" si="11"/>
        <v>INSERT INTO TABLA_PRESUPUESTO_COMERCIAL VALUES ('VSR','80027-C','14005098-20',2022,'Abril',45,'USD',1620,737.326099,180,0,40.634148,0,26.358696,39.402174,1.775362,5.578706,0,0,0,0,0,0,0,73.30052,0.185582,0);</v>
      </c>
    </row>
    <row r="586" spans="1:30" x14ac:dyDescent="0.2">
      <c r="A586" t="str">
        <f>+'MBI DIRECTORIO'!A586</f>
        <v>VSR</v>
      </c>
      <c r="B586" t="str">
        <f>+'MBI DIRECTORIO'!B586</f>
        <v>80190-C</v>
      </c>
      <c r="C586" t="str">
        <f>+'MBI DIRECTORIO'!C586</f>
        <v>14005025-19</v>
      </c>
      <c r="D586">
        <f>+'MBI DIRECTORIO'!D586</f>
        <v>2022</v>
      </c>
      <c r="E586" t="str">
        <f>+'MBI DIRECTORIO'!E586</f>
        <v>Abril</v>
      </c>
      <c r="F586" s="5">
        <f>+'MBI DIRECTORIO'!F586</f>
        <v>22.5</v>
      </c>
      <c r="G586" t="str">
        <f>+'MBI DIRECTORIO'!G586</f>
        <v>USD</v>
      </c>
      <c r="H586" s="5">
        <f>+'MBI DIRECTORIO'!H586</f>
        <v>1125</v>
      </c>
      <c r="I586" s="5">
        <f>+'MBI DIRECTORIO'!I586</f>
        <v>483.68656690204148</v>
      </c>
      <c r="J586" s="5">
        <f>+'MBI DIRECTORIO'!J586</f>
        <v>0</v>
      </c>
      <c r="K586" s="5">
        <f>+'MBI DIRECTORIO'!K586</f>
        <v>112.5</v>
      </c>
      <c r="L586" s="5">
        <f>+'MBI DIRECTORIO'!L586</f>
        <v>20.317073801909096</v>
      </c>
      <c r="M586" s="5">
        <f>+'MBI DIRECTORIO'!M586</f>
        <v>0</v>
      </c>
      <c r="N586" s="5">
        <f>+'MBI DIRECTORIO'!N586</f>
        <v>5.7476456801212601</v>
      </c>
      <c r="O586" s="5">
        <f>+'MBI DIRECTORIO'!O586</f>
        <v>11.512834727446245</v>
      </c>
      <c r="P586" s="5">
        <f>+'MBI DIRECTORIO'!P586</f>
        <v>0.85962499298265316</v>
      </c>
      <c r="Q586" s="5">
        <f>+'MBI DIRECTORIO'!Q586</f>
        <v>3.8741010701248841</v>
      </c>
      <c r="R586" s="5">
        <f>+'MBI DIRECTORIO'!R586</f>
        <v>0</v>
      </c>
      <c r="S586" s="5">
        <f>+'MBI DIRECTORIO'!S586</f>
        <v>0</v>
      </c>
      <c r="T586" s="5">
        <f>+'MBI DIRECTORIO'!T586</f>
        <v>0</v>
      </c>
      <c r="U586" s="5">
        <f>+'MBI DIRECTORIO'!U586</f>
        <v>0</v>
      </c>
      <c r="V586" s="5">
        <f>+'MBI DIRECTORIO'!V586</f>
        <v>0</v>
      </c>
      <c r="W586" s="5">
        <f>+'MBI DIRECTORIO'!W586</f>
        <v>0</v>
      </c>
      <c r="X586" s="5">
        <f>+'MBI DIRECTORIO'!X586</f>
        <v>0</v>
      </c>
      <c r="Y586" s="5">
        <f>+'MBI DIRECTORIO'!Y586</f>
        <v>22.086997607364061</v>
      </c>
      <c r="Z586" s="5">
        <f>+'MBI DIRECTORIO'!Z586</f>
        <v>9.2791136689020809E-2</v>
      </c>
      <c r="AA586" s="5">
        <f>+'MBI DIRECTORIO'!AA586</f>
        <v>0</v>
      </c>
      <c r="AB586" s="5" t="str">
        <f>+'MBI DIRECTORIO'!AG586</f>
        <v>Panuts Vinos Memorables SAC</v>
      </c>
      <c r="AD586" t="str">
        <f t="shared" si="11"/>
        <v>INSERT INTO TABLA_PRESUPUESTO_COMERCIAL VALUES ('VSR','80190-C','14005025-19',2022,'Abril',22.5,'USD',1125,483.686567,0,112.5,20.317074,0,5.747646,11.512835,0.859625,3.874101,0,0,0,0,0,0,0,22.086998,0.092791,0);</v>
      </c>
    </row>
    <row r="587" spans="1:30" x14ac:dyDescent="0.2">
      <c r="A587" t="str">
        <f>+'MBI DIRECTORIO'!A587</f>
        <v>VSR</v>
      </c>
      <c r="B587" t="str">
        <f>+'MBI DIRECTORIO'!B587</f>
        <v>80190-C</v>
      </c>
      <c r="C587" t="str">
        <f>+'MBI DIRECTORIO'!C587</f>
        <v>14005027-19</v>
      </c>
      <c r="D587">
        <f>+'MBI DIRECTORIO'!D587</f>
        <v>2022</v>
      </c>
      <c r="E587" t="str">
        <f>+'MBI DIRECTORIO'!E587</f>
        <v>Abril</v>
      </c>
      <c r="F587" s="5">
        <f>+'MBI DIRECTORIO'!F587</f>
        <v>22.5</v>
      </c>
      <c r="G587" t="str">
        <f>+'MBI DIRECTORIO'!G587</f>
        <v>USD</v>
      </c>
      <c r="H587" s="5">
        <f>+'MBI DIRECTORIO'!H587</f>
        <v>1125</v>
      </c>
      <c r="I587" s="5">
        <f>+'MBI DIRECTORIO'!I587</f>
        <v>460.97453424993427</v>
      </c>
      <c r="J587" s="5">
        <f>+'MBI DIRECTORIO'!J587</f>
        <v>0</v>
      </c>
      <c r="K587" s="5">
        <f>+'MBI DIRECTORIO'!K587</f>
        <v>112.5</v>
      </c>
      <c r="L587" s="5">
        <f>+'MBI DIRECTORIO'!L587</f>
        <v>20.317073801909096</v>
      </c>
      <c r="M587" s="5">
        <f>+'MBI DIRECTORIO'!M587</f>
        <v>0</v>
      </c>
      <c r="N587" s="5">
        <f>+'MBI DIRECTORIO'!N587</f>
        <v>5.7476456801212601</v>
      </c>
      <c r="O587" s="5">
        <f>+'MBI DIRECTORIO'!O587</f>
        <v>11.512834727446245</v>
      </c>
      <c r="P587" s="5">
        <f>+'MBI DIRECTORIO'!P587</f>
        <v>0.85962499298265316</v>
      </c>
      <c r="Q587" s="5">
        <f>+'MBI DIRECTORIO'!Q587</f>
        <v>3.8741010701248841</v>
      </c>
      <c r="R587" s="5">
        <f>+'MBI DIRECTORIO'!R587</f>
        <v>0</v>
      </c>
      <c r="S587" s="5">
        <f>+'MBI DIRECTORIO'!S587</f>
        <v>0</v>
      </c>
      <c r="T587" s="5">
        <f>+'MBI DIRECTORIO'!T587</f>
        <v>0</v>
      </c>
      <c r="U587" s="5">
        <f>+'MBI DIRECTORIO'!U587</f>
        <v>0</v>
      </c>
      <c r="V587" s="5">
        <f>+'MBI DIRECTORIO'!V587</f>
        <v>0</v>
      </c>
      <c r="W587" s="5">
        <f>+'MBI DIRECTORIO'!W587</f>
        <v>0</v>
      </c>
      <c r="X587" s="5">
        <f>+'MBI DIRECTORIO'!X587</f>
        <v>0</v>
      </c>
      <c r="Y587" s="5">
        <f>+'MBI DIRECTORIO'!Y587</f>
        <v>22.086997607364061</v>
      </c>
      <c r="Z587" s="5">
        <f>+'MBI DIRECTORIO'!Z587</f>
        <v>9.2791136689020809E-2</v>
      </c>
      <c r="AA587" s="5">
        <f>+'MBI DIRECTORIO'!AA587</f>
        <v>0</v>
      </c>
      <c r="AB587" s="5" t="str">
        <f>+'MBI DIRECTORIO'!AG587</f>
        <v>Panuts Vinos Memorables SAC</v>
      </c>
      <c r="AD587" t="str">
        <f t="shared" si="11"/>
        <v>INSERT INTO TABLA_PRESUPUESTO_COMERCIAL VALUES ('VSR','80190-C','14005027-19',2022,'Abril',22.5,'USD',1125,460.974534,0,112.5,20.317074,0,5.747646,11.512835,0.859625,3.874101,0,0,0,0,0,0,0,22.086998,0.092791,0);</v>
      </c>
    </row>
    <row r="588" spans="1:30" x14ac:dyDescent="0.2">
      <c r="A588" t="str">
        <f>+'MBI DIRECTORIO'!A588</f>
        <v>VSR</v>
      </c>
      <c r="B588" t="str">
        <f>+'MBI DIRECTORIO'!B588</f>
        <v>80190-C</v>
      </c>
      <c r="C588" t="str">
        <f>+'MBI DIRECTORIO'!C588</f>
        <v>14005026-19</v>
      </c>
      <c r="D588">
        <f>+'MBI DIRECTORIO'!D588</f>
        <v>2022</v>
      </c>
      <c r="E588" t="str">
        <f>+'MBI DIRECTORIO'!E588</f>
        <v>Abril</v>
      </c>
      <c r="F588" s="5">
        <f>+'MBI DIRECTORIO'!F588</f>
        <v>30</v>
      </c>
      <c r="G588" t="str">
        <f>+'MBI DIRECTORIO'!G588</f>
        <v>USD</v>
      </c>
      <c r="H588" s="5">
        <f>+'MBI DIRECTORIO'!H588</f>
        <v>1500</v>
      </c>
      <c r="I588" s="5">
        <f>+'MBI DIRECTORIO'!I588</f>
        <v>613.05269872565009</v>
      </c>
      <c r="J588" s="5">
        <f>+'MBI DIRECTORIO'!J588</f>
        <v>0</v>
      </c>
      <c r="K588" s="5">
        <f>+'MBI DIRECTORIO'!K588</f>
        <v>150</v>
      </c>
      <c r="L588" s="5">
        <f>+'MBI DIRECTORIO'!L588</f>
        <v>27.089431735878794</v>
      </c>
      <c r="M588" s="5">
        <f>+'MBI DIRECTORIO'!M588</f>
        <v>0</v>
      </c>
      <c r="N588" s="5">
        <f>+'MBI DIRECTORIO'!N588</f>
        <v>7.6635275734950117</v>
      </c>
      <c r="O588" s="5">
        <f>+'MBI DIRECTORIO'!O588</f>
        <v>15.350446303261661</v>
      </c>
      <c r="P588" s="5">
        <f>+'MBI DIRECTORIO'!P588</f>
        <v>1.1461666573102043</v>
      </c>
      <c r="Q588" s="5">
        <f>+'MBI DIRECTORIO'!Q588</f>
        <v>5.1654680934998458</v>
      </c>
      <c r="R588" s="5">
        <f>+'MBI DIRECTORIO'!R588</f>
        <v>0</v>
      </c>
      <c r="S588" s="5">
        <f>+'MBI DIRECTORIO'!S588</f>
        <v>0</v>
      </c>
      <c r="T588" s="5">
        <f>+'MBI DIRECTORIO'!T588</f>
        <v>0</v>
      </c>
      <c r="U588" s="5">
        <f>+'MBI DIRECTORIO'!U588</f>
        <v>0</v>
      </c>
      <c r="V588" s="5">
        <f>+'MBI DIRECTORIO'!V588</f>
        <v>0</v>
      </c>
      <c r="W588" s="5">
        <f>+'MBI DIRECTORIO'!W588</f>
        <v>0</v>
      </c>
      <c r="X588" s="5">
        <f>+'MBI DIRECTORIO'!X588</f>
        <v>0</v>
      </c>
      <c r="Y588" s="5">
        <f>+'MBI DIRECTORIO'!Y588</f>
        <v>29.449330143152086</v>
      </c>
      <c r="Z588" s="5">
        <f>+'MBI DIRECTORIO'!Z588</f>
        <v>0.12372151558536107</v>
      </c>
      <c r="AA588" s="5">
        <f>+'MBI DIRECTORIO'!AA588</f>
        <v>0</v>
      </c>
      <c r="AB588" s="5" t="str">
        <f>+'MBI DIRECTORIO'!AG588</f>
        <v>Panuts Vinos Memorables SAC</v>
      </c>
      <c r="AD588" t="str">
        <f t="shared" si="11"/>
        <v>INSERT INTO TABLA_PRESUPUESTO_COMERCIAL VALUES ('VSR','80190-C','14005026-19',2022,'Abril',30,'USD',1500,613.052699,0,150,27.089432,0,7.663528,15.350446,1.146167,5.165468,0,0,0,0,0,0,0,29.44933,0.123722,0);</v>
      </c>
    </row>
    <row r="589" spans="1:30" x14ac:dyDescent="0.2">
      <c r="A589" t="str">
        <f>+'MBI DIRECTORIO'!A589</f>
        <v>VSR</v>
      </c>
      <c r="B589" t="str">
        <f>+'MBI DIRECTORIO'!B589</f>
        <v>80190-C</v>
      </c>
      <c r="C589" t="str">
        <f>+'MBI DIRECTORIO'!C589</f>
        <v>14004469-19</v>
      </c>
      <c r="D589">
        <f>+'MBI DIRECTORIO'!D589</f>
        <v>2022</v>
      </c>
      <c r="E589" t="str">
        <f>+'MBI DIRECTORIO'!E589</f>
        <v>Abril</v>
      </c>
      <c r="F589" s="5">
        <f>+'MBI DIRECTORIO'!F589</f>
        <v>22.5</v>
      </c>
      <c r="G589" t="str">
        <f>+'MBI DIRECTORIO'!G589</f>
        <v>USD</v>
      </c>
      <c r="H589" s="5">
        <f>+'MBI DIRECTORIO'!H589</f>
        <v>920.47499999999991</v>
      </c>
      <c r="I589" s="5">
        <f>+'MBI DIRECTORIO'!I589</f>
        <v>400.14245109423746</v>
      </c>
      <c r="J589" s="5">
        <f>+'MBI DIRECTORIO'!J589</f>
        <v>0</v>
      </c>
      <c r="K589" s="5">
        <f>+'MBI DIRECTORIO'!K589</f>
        <v>90</v>
      </c>
      <c r="L589" s="5">
        <f>+'MBI DIRECTORIO'!L589</f>
        <v>20.317073801909096</v>
      </c>
      <c r="M589" s="5">
        <f>+'MBI DIRECTORIO'!M589</f>
        <v>0</v>
      </c>
      <c r="N589" s="5">
        <f>+'MBI DIRECTORIO'!N589</f>
        <v>5.7476456801212601</v>
      </c>
      <c r="O589" s="5">
        <f>+'MBI DIRECTORIO'!O589</f>
        <v>11.512834727446245</v>
      </c>
      <c r="P589" s="5">
        <f>+'MBI DIRECTORIO'!P589</f>
        <v>0.85962499298265316</v>
      </c>
      <c r="Q589" s="5">
        <f>+'MBI DIRECTORIO'!Q589</f>
        <v>3.1697894955761798</v>
      </c>
      <c r="R589" s="5">
        <f>+'MBI DIRECTORIO'!R589</f>
        <v>0</v>
      </c>
      <c r="S589" s="5">
        <f>+'MBI DIRECTORIO'!S589</f>
        <v>0</v>
      </c>
      <c r="T589" s="5">
        <f>+'MBI DIRECTORIO'!T589</f>
        <v>0</v>
      </c>
      <c r="U589" s="5">
        <f>+'MBI DIRECTORIO'!U589</f>
        <v>0</v>
      </c>
      <c r="V589" s="5">
        <f>+'MBI DIRECTORIO'!V589</f>
        <v>0</v>
      </c>
      <c r="W589" s="5">
        <f>+'MBI DIRECTORIO'!W589</f>
        <v>0</v>
      </c>
      <c r="X589" s="5">
        <f>+'MBI DIRECTORIO'!X589</f>
        <v>0</v>
      </c>
      <c r="Y589" s="5">
        <f>+'MBI DIRECTORIO'!Y589</f>
        <v>21.382686032815357</v>
      </c>
      <c r="Z589" s="5">
        <f>+'MBI DIRECTORIO'!Z589</f>
        <v>9.2791136689020809E-2</v>
      </c>
      <c r="AA589" s="5">
        <f>+'MBI DIRECTORIO'!AA589</f>
        <v>0</v>
      </c>
      <c r="AB589" s="5" t="str">
        <f>+'MBI DIRECTORIO'!AG589</f>
        <v>Panuts Vinos Memorables SAC</v>
      </c>
      <c r="AD589" t="str">
        <f t="shared" si="11"/>
        <v>INSERT INTO TABLA_PRESUPUESTO_COMERCIAL VALUES ('VSR','80190-C','14004469-19',2022,'Abril',22.5,'USD',920.475,400.142451,0,90,20.317074,0,5.747646,11.512835,0.859625,3.169789,0,0,0,0,0,0,0,21.382686,0.092791,0);</v>
      </c>
    </row>
    <row r="590" spans="1:30" x14ac:dyDescent="0.2">
      <c r="A590" t="str">
        <f>+'MBI DIRECTORIO'!A590</f>
        <v>VSR</v>
      </c>
      <c r="B590" t="str">
        <f>+'MBI DIRECTORIO'!B590</f>
        <v>80190-C</v>
      </c>
      <c r="C590" t="str">
        <f>+'MBI DIRECTORIO'!C590</f>
        <v>14004468-19</v>
      </c>
      <c r="D590">
        <f>+'MBI DIRECTORIO'!D590</f>
        <v>2022</v>
      </c>
      <c r="E590" t="str">
        <f>+'MBI DIRECTORIO'!E590</f>
        <v>Abril</v>
      </c>
      <c r="F590" s="5">
        <f>+'MBI DIRECTORIO'!F590</f>
        <v>22.5</v>
      </c>
      <c r="G590" t="str">
        <f>+'MBI DIRECTORIO'!G590</f>
        <v>USD</v>
      </c>
      <c r="H590" s="5">
        <f>+'MBI DIRECTORIO'!H590</f>
        <v>920.47499999999991</v>
      </c>
      <c r="I590" s="5">
        <f>+'MBI DIRECTORIO'!I590</f>
        <v>368.66304973388799</v>
      </c>
      <c r="J590" s="5">
        <f>+'MBI DIRECTORIO'!J590</f>
        <v>0</v>
      </c>
      <c r="K590" s="5">
        <f>+'MBI DIRECTORIO'!K590</f>
        <v>90</v>
      </c>
      <c r="L590" s="5">
        <f>+'MBI DIRECTORIO'!L590</f>
        <v>20.317073801909096</v>
      </c>
      <c r="M590" s="5">
        <f>+'MBI DIRECTORIO'!M590</f>
        <v>0</v>
      </c>
      <c r="N590" s="5">
        <f>+'MBI DIRECTORIO'!N590</f>
        <v>5.7476456801212601</v>
      </c>
      <c r="O590" s="5">
        <f>+'MBI DIRECTORIO'!O590</f>
        <v>11.512834727446245</v>
      </c>
      <c r="P590" s="5">
        <f>+'MBI DIRECTORIO'!P590</f>
        <v>0.85962499298265316</v>
      </c>
      <c r="Q590" s="5">
        <f>+'MBI DIRECTORIO'!Q590</f>
        <v>3.1697894955761798</v>
      </c>
      <c r="R590" s="5">
        <f>+'MBI DIRECTORIO'!R590</f>
        <v>0</v>
      </c>
      <c r="S590" s="5">
        <f>+'MBI DIRECTORIO'!S590</f>
        <v>0</v>
      </c>
      <c r="T590" s="5">
        <f>+'MBI DIRECTORIO'!T590</f>
        <v>0</v>
      </c>
      <c r="U590" s="5">
        <f>+'MBI DIRECTORIO'!U590</f>
        <v>0</v>
      </c>
      <c r="V590" s="5">
        <f>+'MBI DIRECTORIO'!V590</f>
        <v>0</v>
      </c>
      <c r="W590" s="5">
        <f>+'MBI DIRECTORIO'!W590</f>
        <v>0</v>
      </c>
      <c r="X590" s="5">
        <f>+'MBI DIRECTORIO'!X590</f>
        <v>0</v>
      </c>
      <c r="Y590" s="5">
        <f>+'MBI DIRECTORIO'!Y590</f>
        <v>21.382686032815357</v>
      </c>
      <c r="Z590" s="5">
        <f>+'MBI DIRECTORIO'!Z590</f>
        <v>9.2791136689020809E-2</v>
      </c>
      <c r="AA590" s="5">
        <f>+'MBI DIRECTORIO'!AA590</f>
        <v>0</v>
      </c>
      <c r="AB590" s="5" t="str">
        <f>+'MBI DIRECTORIO'!AG590</f>
        <v>Panuts Vinos Memorables SAC</v>
      </c>
      <c r="AD590" t="str">
        <f t="shared" si="11"/>
        <v>INSERT INTO TABLA_PRESUPUESTO_COMERCIAL VALUES ('VSR','80190-C','14004468-19',2022,'Abril',22.5,'USD',920.475,368.66305,0,90,20.317074,0,5.747646,11.512835,0.859625,3.169789,0,0,0,0,0,0,0,21.382686,0.092791,0);</v>
      </c>
    </row>
    <row r="591" spans="1:30" x14ac:dyDescent="0.2">
      <c r="A591" t="str">
        <f>+'MBI DIRECTORIO'!A591</f>
        <v>VSR</v>
      </c>
      <c r="B591" t="str">
        <f>+'MBI DIRECTORIO'!B591</f>
        <v>80190-C</v>
      </c>
      <c r="C591" t="str">
        <f>+'MBI DIRECTORIO'!C591</f>
        <v>14004467-19</v>
      </c>
      <c r="D591">
        <f>+'MBI DIRECTORIO'!D591</f>
        <v>2022</v>
      </c>
      <c r="E591" t="str">
        <f>+'MBI DIRECTORIO'!E591</f>
        <v>Abril</v>
      </c>
      <c r="F591" s="5">
        <f>+'MBI DIRECTORIO'!F591</f>
        <v>22.5</v>
      </c>
      <c r="G591" t="str">
        <f>+'MBI DIRECTORIO'!G591</f>
        <v>USD</v>
      </c>
      <c r="H591" s="5">
        <f>+'MBI DIRECTORIO'!H591</f>
        <v>920.47499999999991</v>
      </c>
      <c r="I591" s="5">
        <f>+'MBI DIRECTORIO'!I591</f>
        <v>302.35790751542942</v>
      </c>
      <c r="J591" s="5">
        <f>+'MBI DIRECTORIO'!J591</f>
        <v>0</v>
      </c>
      <c r="K591" s="5">
        <f>+'MBI DIRECTORIO'!K591</f>
        <v>90</v>
      </c>
      <c r="L591" s="5">
        <f>+'MBI DIRECTORIO'!L591</f>
        <v>20.317073801909096</v>
      </c>
      <c r="M591" s="5">
        <f>+'MBI DIRECTORIO'!M591</f>
        <v>0</v>
      </c>
      <c r="N591" s="5">
        <f>+'MBI DIRECTORIO'!N591</f>
        <v>5.7476456801212601</v>
      </c>
      <c r="O591" s="5">
        <f>+'MBI DIRECTORIO'!O591</f>
        <v>11.512834727446245</v>
      </c>
      <c r="P591" s="5">
        <f>+'MBI DIRECTORIO'!P591</f>
        <v>0.85962499298265316</v>
      </c>
      <c r="Q591" s="5">
        <f>+'MBI DIRECTORIO'!Q591</f>
        <v>3.1697894955761798</v>
      </c>
      <c r="R591" s="5">
        <f>+'MBI DIRECTORIO'!R591</f>
        <v>0</v>
      </c>
      <c r="S591" s="5">
        <f>+'MBI DIRECTORIO'!S591</f>
        <v>0</v>
      </c>
      <c r="T591" s="5">
        <f>+'MBI DIRECTORIO'!T591</f>
        <v>0</v>
      </c>
      <c r="U591" s="5">
        <f>+'MBI DIRECTORIO'!U591</f>
        <v>0</v>
      </c>
      <c r="V591" s="5">
        <f>+'MBI DIRECTORIO'!V591</f>
        <v>0</v>
      </c>
      <c r="W591" s="5">
        <f>+'MBI DIRECTORIO'!W591</f>
        <v>0</v>
      </c>
      <c r="X591" s="5">
        <f>+'MBI DIRECTORIO'!X591</f>
        <v>0</v>
      </c>
      <c r="Y591" s="5">
        <f>+'MBI DIRECTORIO'!Y591</f>
        <v>21.382686032815357</v>
      </c>
      <c r="Z591" s="5">
        <f>+'MBI DIRECTORIO'!Z591</f>
        <v>9.2791136689020809E-2</v>
      </c>
      <c r="AA591" s="5">
        <f>+'MBI DIRECTORIO'!AA591</f>
        <v>0</v>
      </c>
      <c r="AB591" s="5" t="str">
        <f>+'MBI DIRECTORIO'!AG591</f>
        <v>Panuts Vinos Memorables SAC</v>
      </c>
      <c r="AD591" t="str">
        <f t="shared" si="11"/>
        <v>INSERT INTO TABLA_PRESUPUESTO_COMERCIAL VALUES ('VSR','80190-C','14004467-19',2022,'Abril',22.5,'USD',920.475,302.357908,0,90,20.317074,0,5.747646,11.512835,0.859625,3.169789,0,0,0,0,0,0,0,21.382686,0.092791,0);</v>
      </c>
    </row>
    <row r="592" spans="1:30" x14ac:dyDescent="0.2">
      <c r="A592" t="str">
        <f>+'MBI DIRECTORIO'!A592</f>
        <v>VSR</v>
      </c>
      <c r="B592" t="str">
        <f>+'MBI DIRECTORIO'!B592</f>
        <v>80190-C</v>
      </c>
      <c r="C592" t="str">
        <f>+'MBI DIRECTORIO'!C592</f>
        <v>14004470-20</v>
      </c>
      <c r="D592">
        <f>+'MBI DIRECTORIO'!D592</f>
        <v>2022</v>
      </c>
      <c r="E592" t="str">
        <f>+'MBI DIRECTORIO'!E592</f>
        <v>Abril</v>
      </c>
      <c r="F592" s="5">
        <f>+'MBI DIRECTORIO'!F592</f>
        <v>22.5</v>
      </c>
      <c r="G592" t="str">
        <f>+'MBI DIRECTORIO'!G592</f>
        <v>USD</v>
      </c>
      <c r="H592" s="5">
        <f>+'MBI DIRECTORIO'!H592</f>
        <v>920.47499999999991</v>
      </c>
      <c r="I592" s="5">
        <f>+'MBI DIRECTORIO'!I592</f>
        <v>400.26479203397565</v>
      </c>
      <c r="J592" s="5">
        <f>+'MBI DIRECTORIO'!J592</f>
        <v>0</v>
      </c>
      <c r="K592" s="5">
        <f>+'MBI DIRECTORIO'!K592</f>
        <v>90</v>
      </c>
      <c r="L592" s="5">
        <f>+'MBI DIRECTORIO'!L592</f>
        <v>20.317073801909096</v>
      </c>
      <c r="M592" s="5">
        <f>+'MBI DIRECTORIO'!M592</f>
        <v>0</v>
      </c>
      <c r="N592" s="5">
        <f>+'MBI DIRECTORIO'!N592</f>
        <v>5.7476456801212601</v>
      </c>
      <c r="O592" s="5">
        <f>+'MBI DIRECTORIO'!O592</f>
        <v>11.512834727446245</v>
      </c>
      <c r="P592" s="5">
        <f>+'MBI DIRECTORIO'!P592</f>
        <v>0.85962499298265316</v>
      </c>
      <c r="Q592" s="5">
        <f>+'MBI DIRECTORIO'!Q592</f>
        <v>3.1697894955761798</v>
      </c>
      <c r="R592" s="5">
        <f>+'MBI DIRECTORIO'!R592</f>
        <v>0</v>
      </c>
      <c r="S592" s="5">
        <f>+'MBI DIRECTORIO'!S592</f>
        <v>0</v>
      </c>
      <c r="T592" s="5">
        <f>+'MBI DIRECTORIO'!T592</f>
        <v>0</v>
      </c>
      <c r="U592" s="5">
        <f>+'MBI DIRECTORIO'!U592</f>
        <v>0</v>
      </c>
      <c r="V592" s="5">
        <f>+'MBI DIRECTORIO'!V592</f>
        <v>0</v>
      </c>
      <c r="W592" s="5">
        <f>+'MBI DIRECTORIO'!W592</f>
        <v>0</v>
      </c>
      <c r="X592" s="5">
        <f>+'MBI DIRECTORIO'!X592</f>
        <v>0</v>
      </c>
      <c r="Y592" s="5">
        <f>+'MBI DIRECTORIO'!Y592</f>
        <v>21.382686032815357</v>
      </c>
      <c r="Z592" s="5">
        <f>+'MBI DIRECTORIO'!Z592</f>
        <v>9.2791136689020809E-2</v>
      </c>
      <c r="AA592" s="5">
        <f>+'MBI DIRECTORIO'!AA592</f>
        <v>0</v>
      </c>
      <c r="AB592" s="5" t="str">
        <f>+'MBI DIRECTORIO'!AG592</f>
        <v>Panuts Vinos Memorables SAC</v>
      </c>
      <c r="AD592" t="str">
        <f t="shared" si="11"/>
        <v>INSERT INTO TABLA_PRESUPUESTO_COMERCIAL VALUES ('VSR','80190-C','14004470-20',2022,'Abril',22.5,'USD',920.475,400.264792,0,90,20.317074,0,5.747646,11.512835,0.859625,3.169789,0,0,0,0,0,0,0,21.382686,0.092791,0);</v>
      </c>
    </row>
    <row r="593" spans="1:30" x14ac:dyDescent="0.2">
      <c r="A593" t="str">
        <f>+'MBI DIRECTORIO'!A593</f>
        <v>VSR</v>
      </c>
      <c r="B593" t="str">
        <f>+'MBI DIRECTORIO'!B593</f>
        <v>80190-C</v>
      </c>
      <c r="C593" t="str">
        <f>+'MBI DIRECTORIO'!C593</f>
        <v>14004466-20</v>
      </c>
      <c r="D593">
        <f>+'MBI DIRECTORIO'!D593</f>
        <v>2022</v>
      </c>
      <c r="E593" t="str">
        <f>+'MBI DIRECTORIO'!E593</f>
        <v>Abril</v>
      </c>
      <c r="F593" s="5">
        <f>+'MBI DIRECTORIO'!F593</f>
        <v>22.5</v>
      </c>
      <c r="G593" t="str">
        <f>+'MBI DIRECTORIO'!G593</f>
        <v>USD</v>
      </c>
      <c r="H593" s="5">
        <f>+'MBI DIRECTORIO'!H593</f>
        <v>920.47499999999991</v>
      </c>
      <c r="I593" s="5">
        <f>+'MBI DIRECTORIO'!I593</f>
        <v>316.19655132451652</v>
      </c>
      <c r="J593" s="5">
        <f>+'MBI DIRECTORIO'!J593</f>
        <v>0</v>
      </c>
      <c r="K593" s="5">
        <f>+'MBI DIRECTORIO'!K593</f>
        <v>90</v>
      </c>
      <c r="L593" s="5">
        <f>+'MBI DIRECTORIO'!L593</f>
        <v>20.317073801909096</v>
      </c>
      <c r="M593" s="5">
        <f>+'MBI DIRECTORIO'!M593</f>
        <v>0</v>
      </c>
      <c r="N593" s="5">
        <f>+'MBI DIRECTORIO'!N593</f>
        <v>5.7476456801212601</v>
      </c>
      <c r="O593" s="5">
        <f>+'MBI DIRECTORIO'!O593</f>
        <v>11.512834727446245</v>
      </c>
      <c r="P593" s="5">
        <f>+'MBI DIRECTORIO'!P593</f>
        <v>0.85962499298265316</v>
      </c>
      <c r="Q593" s="5">
        <f>+'MBI DIRECTORIO'!Q593</f>
        <v>3.1697894955761798</v>
      </c>
      <c r="R593" s="5">
        <f>+'MBI DIRECTORIO'!R593</f>
        <v>0</v>
      </c>
      <c r="S593" s="5">
        <f>+'MBI DIRECTORIO'!S593</f>
        <v>0</v>
      </c>
      <c r="T593" s="5">
        <f>+'MBI DIRECTORIO'!T593</f>
        <v>0</v>
      </c>
      <c r="U593" s="5">
        <f>+'MBI DIRECTORIO'!U593</f>
        <v>0</v>
      </c>
      <c r="V593" s="5">
        <f>+'MBI DIRECTORIO'!V593</f>
        <v>0</v>
      </c>
      <c r="W593" s="5">
        <f>+'MBI DIRECTORIO'!W593</f>
        <v>0</v>
      </c>
      <c r="X593" s="5">
        <f>+'MBI DIRECTORIO'!X593</f>
        <v>0</v>
      </c>
      <c r="Y593" s="5">
        <f>+'MBI DIRECTORIO'!Y593</f>
        <v>21.382686032815357</v>
      </c>
      <c r="Z593" s="5">
        <f>+'MBI DIRECTORIO'!Z593</f>
        <v>9.2791136689020809E-2</v>
      </c>
      <c r="AA593" s="5">
        <f>+'MBI DIRECTORIO'!AA593</f>
        <v>0</v>
      </c>
      <c r="AB593" s="5" t="str">
        <f>+'MBI DIRECTORIO'!AG593</f>
        <v>Panuts Vinos Memorables SAC</v>
      </c>
      <c r="AD593" t="str">
        <f t="shared" si="11"/>
        <v>INSERT INTO TABLA_PRESUPUESTO_COMERCIAL VALUES ('VSR','80190-C','14004466-20',2022,'Abril',22.5,'USD',920.475,316.196551,0,90,20.317074,0,5.747646,11.512835,0.859625,3.169789,0,0,0,0,0,0,0,21.382686,0.092791,0);</v>
      </c>
    </row>
    <row r="594" spans="1:30" x14ac:dyDescent="0.2">
      <c r="A594" t="str">
        <f>+'MBI DIRECTORIO'!A594</f>
        <v>VSR</v>
      </c>
      <c r="B594" t="str">
        <f>+'MBI DIRECTORIO'!B594</f>
        <v>80190-C</v>
      </c>
      <c r="C594" t="str">
        <f>+'MBI DIRECTORIO'!C594</f>
        <v>14004474-19</v>
      </c>
      <c r="D594">
        <f>+'MBI DIRECTORIO'!D594</f>
        <v>2022</v>
      </c>
      <c r="E594" t="str">
        <f>+'MBI DIRECTORIO'!E594</f>
        <v>Abril</v>
      </c>
      <c r="F594" s="5">
        <f>+'MBI DIRECTORIO'!F594</f>
        <v>22.5</v>
      </c>
      <c r="G594" t="str">
        <f>+'MBI DIRECTORIO'!G594</f>
        <v>USD</v>
      </c>
      <c r="H594" s="5">
        <f>+'MBI DIRECTORIO'!H594</f>
        <v>920.47499999999991</v>
      </c>
      <c r="I594" s="5">
        <f>+'MBI DIRECTORIO'!I594</f>
        <v>341.87136183315573</v>
      </c>
      <c r="J594" s="5">
        <f>+'MBI DIRECTORIO'!J594</f>
        <v>0</v>
      </c>
      <c r="K594" s="5">
        <f>+'MBI DIRECTORIO'!K594</f>
        <v>90</v>
      </c>
      <c r="L594" s="5">
        <f>+'MBI DIRECTORIO'!L594</f>
        <v>20.317073801909096</v>
      </c>
      <c r="M594" s="5">
        <f>+'MBI DIRECTORIO'!M594</f>
        <v>0</v>
      </c>
      <c r="N594" s="5">
        <f>+'MBI DIRECTORIO'!N594</f>
        <v>5.7476456801212601</v>
      </c>
      <c r="O594" s="5">
        <f>+'MBI DIRECTORIO'!O594</f>
        <v>11.512834727446245</v>
      </c>
      <c r="P594" s="5">
        <f>+'MBI DIRECTORIO'!P594</f>
        <v>0.85962499298265316</v>
      </c>
      <c r="Q594" s="5">
        <f>+'MBI DIRECTORIO'!Q594</f>
        <v>3.1697894955761798</v>
      </c>
      <c r="R594" s="5">
        <f>+'MBI DIRECTORIO'!R594</f>
        <v>0</v>
      </c>
      <c r="S594" s="5">
        <f>+'MBI DIRECTORIO'!S594</f>
        <v>0</v>
      </c>
      <c r="T594" s="5">
        <f>+'MBI DIRECTORIO'!T594</f>
        <v>0</v>
      </c>
      <c r="U594" s="5">
        <f>+'MBI DIRECTORIO'!U594</f>
        <v>0</v>
      </c>
      <c r="V594" s="5">
        <f>+'MBI DIRECTORIO'!V594</f>
        <v>0</v>
      </c>
      <c r="W594" s="5">
        <f>+'MBI DIRECTORIO'!W594</f>
        <v>0</v>
      </c>
      <c r="X594" s="5">
        <f>+'MBI DIRECTORIO'!X594</f>
        <v>0</v>
      </c>
      <c r="Y594" s="5">
        <f>+'MBI DIRECTORIO'!Y594</f>
        <v>21.382686032815357</v>
      </c>
      <c r="Z594" s="5">
        <f>+'MBI DIRECTORIO'!Z594</f>
        <v>9.2791136689020809E-2</v>
      </c>
      <c r="AA594" s="5">
        <f>+'MBI DIRECTORIO'!AA594</f>
        <v>0</v>
      </c>
      <c r="AB594" s="5" t="str">
        <f>+'MBI DIRECTORIO'!AG594</f>
        <v>Panuts Vinos Memorables SAC</v>
      </c>
      <c r="AD594" t="str">
        <f t="shared" si="11"/>
        <v>INSERT INTO TABLA_PRESUPUESTO_COMERCIAL VALUES ('VSR','80190-C','14004474-19',2022,'Abril',22.5,'USD',920.475,341.871362,0,90,20.317074,0,5.747646,11.512835,0.859625,3.169789,0,0,0,0,0,0,0,21.382686,0.092791,0);</v>
      </c>
    </row>
    <row r="595" spans="1:30" x14ac:dyDescent="0.2">
      <c r="A595" t="str">
        <f>+'MBI DIRECTORIO'!A595</f>
        <v>VSR</v>
      </c>
      <c r="B595" t="str">
        <f>+'MBI DIRECTORIO'!B595</f>
        <v>80116-C</v>
      </c>
      <c r="C595" t="str">
        <f>+'MBI DIRECTORIO'!C595</f>
        <v>14004980-20</v>
      </c>
      <c r="D595">
        <f>+'MBI DIRECTORIO'!D595</f>
        <v>2022</v>
      </c>
      <c r="E595" t="str">
        <f>+'MBI DIRECTORIO'!E595</f>
        <v>Abril</v>
      </c>
      <c r="F595" s="5">
        <f>+'MBI DIRECTORIO'!F595</f>
        <v>42</v>
      </c>
      <c r="G595" t="str">
        <f>+'MBI DIRECTORIO'!G595</f>
        <v>USD</v>
      </c>
      <c r="H595" s="5">
        <f>+'MBI DIRECTORIO'!H595</f>
        <v>1386</v>
      </c>
      <c r="I595" s="5">
        <f>+'MBI DIRECTORIO'!I595</f>
        <v>697.74484361923726</v>
      </c>
      <c r="J595" s="5">
        <f>+'MBI DIRECTORIO'!J595</f>
        <v>126</v>
      </c>
      <c r="K595" s="5">
        <f>+'MBI DIRECTORIO'!K595</f>
        <v>0</v>
      </c>
      <c r="L595" s="5">
        <f>+'MBI DIRECTORIO'!L595</f>
        <v>37.925204430230316</v>
      </c>
      <c r="M595" s="5">
        <f>+'MBI DIRECTORIO'!M595</f>
        <v>0</v>
      </c>
      <c r="N595" s="5">
        <f>+'MBI DIRECTORIO'!N595</f>
        <v>19.979166666666664</v>
      </c>
      <c r="O595" s="5">
        <f>+'MBI DIRECTORIO'!O595</f>
        <v>0</v>
      </c>
      <c r="P595" s="5">
        <f>+'MBI DIRECTORIO'!P595</f>
        <v>2.8583333333333334</v>
      </c>
      <c r="Q595" s="5">
        <f>+'MBI DIRECTORIO'!Q595</f>
        <v>4.7728925183938573</v>
      </c>
      <c r="R595" s="5">
        <f>+'MBI DIRECTORIO'!R595</f>
        <v>0</v>
      </c>
      <c r="S595" s="5">
        <f>+'MBI DIRECTORIO'!S595</f>
        <v>0</v>
      </c>
      <c r="T595" s="5">
        <f>+'MBI DIRECTORIO'!T595</f>
        <v>0</v>
      </c>
      <c r="U595" s="5">
        <f>+'MBI DIRECTORIO'!U595</f>
        <v>0</v>
      </c>
      <c r="V595" s="5">
        <f>+'MBI DIRECTORIO'!V595</f>
        <v>0</v>
      </c>
      <c r="W595" s="5">
        <f>+'MBI DIRECTORIO'!W595</f>
        <v>0</v>
      </c>
      <c r="X595" s="5">
        <f>+'MBI DIRECTORIO'!X595</f>
        <v>0</v>
      </c>
      <c r="Y595" s="5">
        <f>+'MBI DIRECTORIO'!Y595</f>
        <v>27.78360264021336</v>
      </c>
      <c r="Z595" s="5">
        <f>+'MBI DIRECTORIO'!Z595</f>
        <v>0.17321012181950551</v>
      </c>
      <c r="AA595" s="5">
        <f>+'MBI DIRECTORIO'!AA595</f>
        <v>0</v>
      </c>
      <c r="AB595" s="5" t="str">
        <f>+'MBI DIRECTORIO'!AG595</f>
        <v>SOLDO HNOS. S.A.</v>
      </c>
      <c r="AD595" t="str">
        <f t="shared" si="11"/>
        <v>INSERT INTO TABLA_PRESUPUESTO_COMERCIAL VALUES ('VSR','80116-C','14004980-20',2022,'Abril',42,'USD',1386,697.744844,126,0,37.925204,0,19.979167,0,2.858333,4.772893,0,0,0,0,0,0,0,27.783603,0.17321,0);</v>
      </c>
    </row>
    <row r="596" spans="1:30" x14ac:dyDescent="0.2">
      <c r="A596" t="str">
        <f>+'MBI DIRECTORIO'!A596</f>
        <v>VSR</v>
      </c>
      <c r="B596" t="str">
        <f>+'MBI DIRECTORIO'!B596</f>
        <v>80116-C</v>
      </c>
      <c r="C596" t="str">
        <f>+'MBI DIRECTORIO'!C596</f>
        <v>14003574-20</v>
      </c>
      <c r="D596">
        <f>+'MBI DIRECTORIO'!D596</f>
        <v>2022</v>
      </c>
      <c r="E596" t="str">
        <f>+'MBI DIRECTORIO'!E596</f>
        <v>Abril</v>
      </c>
      <c r="F596" s="5">
        <f>+'MBI DIRECTORIO'!F596</f>
        <v>42</v>
      </c>
      <c r="G596" t="str">
        <f>+'MBI DIRECTORIO'!G596</f>
        <v>USD</v>
      </c>
      <c r="H596" s="5">
        <f>+'MBI DIRECTORIO'!H596</f>
        <v>1386</v>
      </c>
      <c r="I596" s="5">
        <f>+'MBI DIRECTORIO'!I596</f>
        <v>721.71249468992437</v>
      </c>
      <c r="J596" s="5">
        <f>+'MBI DIRECTORIO'!J596</f>
        <v>126</v>
      </c>
      <c r="K596" s="5">
        <f>+'MBI DIRECTORIO'!K596</f>
        <v>0</v>
      </c>
      <c r="L596" s="5">
        <f>+'MBI DIRECTORIO'!L596</f>
        <v>37.925204430230316</v>
      </c>
      <c r="M596" s="5">
        <f>+'MBI DIRECTORIO'!M596</f>
        <v>0</v>
      </c>
      <c r="N596" s="5">
        <f>+'MBI DIRECTORIO'!N596</f>
        <v>19.979166666666664</v>
      </c>
      <c r="O596" s="5">
        <f>+'MBI DIRECTORIO'!O596</f>
        <v>0</v>
      </c>
      <c r="P596" s="5">
        <f>+'MBI DIRECTORIO'!P596</f>
        <v>2.8583333333333334</v>
      </c>
      <c r="Q596" s="5">
        <f>+'MBI DIRECTORIO'!Q596</f>
        <v>4.7728925183938573</v>
      </c>
      <c r="R596" s="5">
        <f>+'MBI DIRECTORIO'!R596</f>
        <v>0</v>
      </c>
      <c r="S596" s="5">
        <f>+'MBI DIRECTORIO'!S596</f>
        <v>0</v>
      </c>
      <c r="T596" s="5">
        <f>+'MBI DIRECTORIO'!T596</f>
        <v>0</v>
      </c>
      <c r="U596" s="5">
        <f>+'MBI DIRECTORIO'!U596</f>
        <v>0</v>
      </c>
      <c r="V596" s="5">
        <f>+'MBI DIRECTORIO'!V596</f>
        <v>0</v>
      </c>
      <c r="W596" s="5">
        <f>+'MBI DIRECTORIO'!W596</f>
        <v>0</v>
      </c>
      <c r="X596" s="5">
        <f>+'MBI DIRECTORIO'!X596</f>
        <v>0</v>
      </c>
      <c r="Y596" s="5">
        <f>+'MBI DIRECTORIO'!Y596</f>
        <v>27.78360264021336</v>
      </c>
      <c r="Z596" s="5">
        <f>+'MBI DIRECTORIO'!Z596</f>
        <v>0.17321012181950551</v>
      </c>
      <c r="AA596" s="5">
        <f>+'MBI DIRECTORIO'!AA596</f>
        <v>0</v>
      </c>
      <c r="AB596" s="5" t="str">
        <f>+'MBI DIRECTORIO'!AG596</f>
        <v>SOLDO HNOS. S.A.</v>
      </c>
      <c r="AD596" t="str">
        <f t="shared" si="11"/>
        <v>INSERT INTO TABLA_PRESUPUESTO_COMERCIAL VALUES ('VSR','80116-C','14003574-20',2022,'Abril',42,'USD',1386,721.712495,126,0,37.925204,0,19.979167,0,2.858333,4.772893,0,0,0,0,0,0,0,27.783603,0.17321,0);</v>
      </c>
    </row>
    <row r="597" spans="1:30" x14ac:dyDescent="0.2">
      <c r="A597" t="str">
        <f>+'MBI DIRECTORIO'!A597</f>
        <v>VSR</v>
      </c>
      <c r="B597" t="str">
        <f>+'MBI DIRECTORIO'!B597</f>
        <v>80116-C</v>
      </c>
      <c r="C597" t="str">
        <f>+'MBI DIRECTORIO'!C597</f>
        <v>14005152-21</v>
      </c>
      <c r="D597">
        <f>+'MBI DIRECTORIO'!D597</f>
        <v>2022</v>
      </c>
      <c r="E597" t="str">
        <f>+'MBI DIRECTORIO'!E597</f>
        <v>Abril</v>
      </c>
      <c r="F597" s="5">
        <f>+'MBI DIRECTORIO'!F597</f>
        <v>42</v>
      </c>
      <c r="G597" t="str">
        <f>+'MBI DIRECTORIO'!G597</f>
        <v>USD</v>
      </c>
      <c r="H597" s="5">
        <f>+'MBI DIRECTORIO'!H597</f>
        <v>1386</v>
      </c>
      <c r="I597" s="5">
        <f>+'MBI DIRECTORIO'!I597</f>
        <v>764.35570668921457</v>
      </c>
      <c r="J597" s="5">
        <f>+'MBI DIRECTORIO'!J597</f>
        <v>126</v>
      </c>
      <c r="K597" s="5">
        <f>+'MBI DIRECTORIO'!K597</f>
        <v>0</v>
      </c>
      <c r="L597" s="5">
        <f>+'MBI DIRECTORIO'!L597</f>
        <v>37.925204430230316</v>
      </c>
      <c r="M597" s="5">
        <f>+'MBI DIRECTORIO'!M597</f>
        <v>0</v>
      </c>
      <c r="N597" s="5">
        <f>+'MBI DIRECTORIO'!N597</f>
        <v>19.979166666666664</v>
      </c>
      <c r="O597" s="5">
        <f>+'MBI DIRECTORIO'!O597</f>
        <v>0</v>
      </c>
      <c r="P597" s="5">
        <f>+'MBI DIRECTORIO'!P597</f>
        <v>2.8583333333333334</v>
      </c>
      <c r="Q597" s="5">
        <f>+'MBI DIRECTORIO'!Q597</f>
        <v>4.7728925183938573</v>
      </c>
      <c r="R597" s="5">
        <f>+'MBI DIRECTORIO'!R597</f>
        <v>0</v>
      </c>
      <c r="S597" s="5">
        <f>+'MBI DIRECTORIO'!S597</f>
        <v>0</v>
      </c>
      <c r="T597" s="5">
        <f>+'MBI DIRECTORIO'!T597</f>
        <v>0</v>
      </c>
      <c r="U597" s="5">
        <f>+'MBI DIRECTORIO'!U597</f>
        <v>0</v>
      </c>
      <c r="V597" s="5">
        <f>+'MBI DIRECTORIO'!V597</f>
        <v>0</v>
      </c>
      <c r="W597" s="5">
        <f>+'MBI DIRECTORIO'!W597</f>
        <v>0</v>
      </c>
      <c r="X597" s="5">
        <f>+'MBI DIRECTORIO'!X597</f>
        <v>0</v>
      </c>
      <c r="Y597" s="5">
        <f>+'MBI DIRECTORIO'!Y597</f>
        <v>27.78360264021336</v>
      </c>
      <c r="Z597" s="5">
        <f>+'MBI DIRECTORIO'!Z597</f>
        <v>0.17321012181950551</v>
      </c>
      <c r="AA597" s="5">
        <f>+'MBI DIRECTORIO'!AA597</f>
        <v>0</v>
      </c>
      <c r="AB597" s="5" t="str">
        <f>+'MBI DIRECTORIO'!AG597</f>
        <v>SOLDO HNOS. S.A.</v>
      </c>
      <c r="AD597" t="str">
        <f t="shared" si="11"/>
        <v>INSERT INTO TABLA_PRESUPUESTO_COMERCIAL VALUES ('VSR','80116-C','14005152-21',2022,'Abril',42,'USD',1386,764.355707,126,0,37.925204,0,19.979167,0,2.858333,4.772893,0,0,0,0,0,0,0,27.783603,0.17321,0);</v>
      </c>
    </row>
    <row r="598" spans="1:30" x14ac:dyDescent="0.2">
      <c r="A598" t="str">
        <f>+'MBI DIRECTORIO'!A598</f>
        <v>VSR</v>
      </c>
      <c r="B598" t="str">
        <f>+'MBI DIRECTORIO'!B598</f>
        <v>80116-C</v>
      </c>
      <c r="C598" t="str">
        <f>+'MBI DIRECTORIO'!C598</f>
        <v>14003597-20</v>
      </c>
      <c r="D598">
        <f>+'MBI DIRECTORIO'!D598</f>
        <v>2022</v>
      </c>
      <c r="E598" t="str">
        <f>+'MBI DIRECTORIO'!E598</f>
        <v>Abril</v>
      </c>
      <c r="F598" s="5">
        <f>+'MBI DIRECTORIO'!F598</f>
        <v>42</v>
      </c>
      <c r="G598" t="str">
        <f>+'MBI DIRECTORIO'!G598</f>
        <v>USD</v>
      </c>
      <c r="H598" s="5">
        <f>+'MBI DIRECTORIO'!H598</f>
        <v>1386</v>
      </c>
      <c r="I598" s="5">
        <f>+'MBI DIRECTORIO'!I598</f>
        <v>556.13901527243081</v>
      </c>
      <c r="J598" s="5">
        <f>+'MBI DIRECTORIO'!J598</f>
        <v>126</v>
      </c>
      <c r="K598" s="5">
        <f>+'MBI DIRECTORIO'!K598</f>
        <v>0</v>
      </c>
      <c r="L598" s="5">
        <f>+'MBI DIRECTORIO'!L598</f>
        <v>37.925204430230316</v>
      </c>
      <c r="M598" s="5">
        <f>+'MBI DIRECTORIO'!M598</f>
        <v>0</v>
      </c>
      <c r="N598" s="5">
        <f>+'MBI DIRECTORIO'!N598</f>
        <v>19.979166666666664</v>
      </c>
      <c r="O598" s="5">
        <f>+'MBI DIRECTORIO'!O598</f>
        <v>0</v>
      </c>
      <c r="P598" s="5">
        <f>+'MBI DIRECTORIO'!P598</f>
        <v>2.8583333333333334</v>
      </c>
      <c r="Q598" s="5">
        <f>+'MBI DIRECTORIO'!Q598</f>
        <v>4.7728925183938573</v>
      </c>
      <c r="R598" s="5">
        <f>+'MBI DIRECTORIO'!R598</f>
        <v>0</v>
      </c>
      <c r="S598" s="5">
        <f>+'MBI DIRECTORIO'!S598</f>
        <v>0</v>
      </c>
      <c r="T598" s="5">
        <f>+'MBI DIRECTORIO'!T598</f>
        <v>0</v>
      </c>
      <c r="U598" s="5">
        <f>+'MBI DIRECTORIO'!U598</f>
        <v>0</v>
      </c>
      <c r="V598" s="5">
        <f>+'MBI DIRECTORIO'!V598</f>
        <v>0</v>
      </c>
      <c r="W598" s="5">
        <f>+'MBI DIRECTORIO'!W598</f>
        <v>0</v>
      </c>
      <c r="X598" s="5">
        <f>+'MBI DIRECTORIO'!X598</f>
        <v>0</v>
      </c>
      <c r="Y598" s="5">
        <f>+'MBI DIRECTORIO'!Y598</f>
        <v>27.78360264021336</v>
      </c>
      <c r="Z598" s="5">
        <f>+'MBI DIRECTORIO'!Z598</f>
        <v>0.17321012181950551</v>
      </c>
      <c r="AA598" s="5">
        <f>+'MBI DIRECTORIO'!AA598</f>
        <v>0</v>
      </c>
      <c r="AB598" s="5" t="str">
        <f>+'MBI DIRECTORIO'!AG598</f>
        <v>SOLDO HNOS. S.A.</v>
      </c>
      <c r="AD598" t="str">
        <f t="shared" si="11"/>
        <v>INSERT INTO TABLA_PRESUPUESTO_COMERCIAL VALUES ('VSR','80116-C','14003597-20',2022,'Abril',42,'USD',1386,556.139015,126,0,37.925204,0,19.979167,0,2.858333,4.772893,0,0,0,0,0,0,0,27.783603,0.17321,0);</v>
      </c>
    </row>
    <row r="599" spans="1:30" x14ac:dyDescent="0.2">
      <c r="A599" t="str">
        <f>+'MBI DIRECTORIO'!A599</f>
        <v>VSR</v>
      </c>
      <c r="B599" t="str">
        <f>+'MBI DIRECTORIO'!B599</f>
        <v>80144-C</v>
      </c>
      <c r="C599" t="str">
        <f>+'MBI DIRECTORIO'!C599</f>
        <v>14003144-15</v>
      </c>
      <c r="D599">
        <f>+'MBI DIRECTORIO'!D599</f>
        <v>2022</v>
      </c>
      <c r="E599" t="str">
        <f>+'MBI DIRECTORIO'!E599</f>
        <v>Abril</v>
      </c>
      <c r="F599" s="5">
        <f>+'MBI DIRECTORIO'!F599</f>
        <v>3</v>
      </c>
      <c r="G599" t="str">
        <f>+'MBI DIRECTORIO'!G599</f>
        <v>USD</v>
      </c>
      <c r="H599" s="5">
        <f>+'MBI DIRECTORIO'!H599</f>
        <v>330</v>
      </c>
      <c r="I599" s="5">
        <f>+'MBI DIRECTORIO'!I599</f>
        <v>239.15895785313256</v>
      </c>
      <c r="J599" s="5">
        <f>+'MBI DIRECTORIO'!J599</f>
        <v>0</v>
      </c>
      <c r="K599" s="5">
        <f>+'MBI DIRECTORIO'!K599</f>
        <v>30</v>
      </c>
      <c r="L599" s="5">
        <f>+'MBI DIRECTORIO'!L599</f>
        <v>2.7089431735878797</v>
      </c>
      <c r="M599" s="5">
        <f>+'MBI DIRECTORIO'!M599</f>
        <v>0</v>
      </c>
      <c r="N599" s="5">
        <f>+'MBI DIRECTORIO'!N599</f>
        <v>0.95138888888888884</v>
      </c>
      <c r="O599" s="5">
        <f>+'MBI DIRECTORIO'!O599</f>
        <v>0</v>
      </c>
      <c r="P599" s="5">
        <f>+'MBI DIRECTORIO'!P599</f>
        <v>0.1361111111111111</v>
      </c>
      <c r="Q599" s="5">
        <f>+'MBI DIRECTORIO'!Q599</f>
        <v>1.136402980569966</v>
      </c>
      <c r="R599" s="5">
        <f>+'MBI DIRECTORIO'!R599</f>
        <v>0</v>
      </c>
      <c r="S599" s="5">
        <f>+'MBI DIRECTORIO'!S599</f>
        <v>0</v>
      </c>
      <c r="T599" s="5">
        <f>+'MBI DIRECTORIO'!T599</f>
        <v>0</v>
      </c>
      <c r="U599" s="5">
        <f>+'MBI DIRECTORIO'!U599</f>
        <v>0</v>
      </c>
      <c r="V599" s="5">
        <f>+'MBI DIRECTORIO'!V599</f>
        <v>0</v>
      </c>
      <c r="W599" s="5">
        <f>+'MBI DIRECTORIO'!W599</f>
        <v>0</v>
      </c>
      <c r="X599" s="5">
        <f>+'MBI DIRECTORIO'!X599</f>
        <v>0</v>
      </c>
      <c r="Y599" s="5">
        <f>+'MBI DIRECTORIO'!Y599</f>
        <v>2.2362751321285019</v>
      </c>
      <c r="Z599" s="5">
        <f>+'MBI DIRECTORIO'!Z599</f>
        <v>1.2372151558536106E-2</v>
      </c>
      <c r="AA599" s="5">
        <f>+'MBI DIRECTORIO'!AA599</f>
        <v>0</v>
      </c>
      <c r="AB599" s="5" t="str">
        <f>+'MBI DIRECTORIO'!AG599</f>
        <v>MICRUS SA</v>
      </c>
      <c r="AD599" t="str">
        <f t="shared" si="11"/>
        <v>INSERT INTO TABLA_PRESUPUESTO_COMERCIAL VALUES ('VSR','80144-C','14003144-15',2022,'Abril',3,'USD',330,239.158958,0,30,2.708943,0,0.951389,0,0.136111,1.136403,0,0,0,0,0,0,0,2.236275,0.012372,0);</v>
      </c>
    </row>
    <row r="600" spans="1:30" x14ac:dyDescent="0.2">
      <c r="A600" t="str">
        <f>+'MBI DIRECTORIO'!A600</f>
        <v>VSR</v>
      </c>
      <c r="B600" t="str">
        <f>+'MBI DIRECTORIO'!B600</f>
        <v>80093-C</v>
      </c>
      <c r="C600" t="str">
        <f>+'MBI DIRECTORIO'!C600</f>
        <v>14003165-11</v>
      </c>
      <c r="D600">
        <f>+'MBI DIRECTORIO'!D600</f>
        <v>2022</v>
      </c>
      <c r="E600" t="str">
        <f>+'MBI DIRECTORIO'!E600</f>
        <v>Abril</v>
      </c>
      <c r="F600" s="5">
        <f>+'MBI DIRECTORIO'!F600</f>
        <v>6</v>
      </c>
      <c r="G600" t="str">
        <f>+'MBI DIRECTORIO'!G600</f>
        <v>USD</v>
      </c>
      <c r="H600" s="5">
        <f>+'MBI DIRECTORIO'!H600</f>
        <v>600</v>
      </c>
      <c r="I600" s="5">
        <f>+'MBI DIRECTORIO'!I600</f>
        <v>223.21821919626905</v>
      </c>
      <c r="J600" s="5">
        <f>+'MBI DIRECTORIO'!J600</f>
        <v>0</v>
      </c>
      <c r="K600" s="5">
        <f>+'MBI DIRECTORIO'!K600</f>
        <v>60</v>
      </c>
      <c r="L600" s="5">
        <f>+'MBI DIRECTORIO'!L600</f>
        <v>5.4178863471757595</v>
      </c>
      <c r="M600" s="5">
        <f>+'MBI DIRECTORIO'!M600</f>
        <v>0</v>
      </c>
      <c r="N600" s="5">
        <f>+'MBI DIRECTORIO'!N600</f>
        <v>1.9326923076923077</v>
      </c>
      <c r="O600" s="5">
        <f>+'MBI DIRECTORIO'!O600</f>
        <v>2.7884615384615388</v>
      </c>
      <c r="P600" s="5">
        <f>+'MBI DIRECTORIO'!P600</f>
        <v>0.12564102564102564</v>
      </c>
      <c r="Q600" s="5">
        <f>+'MBI DIRECTORIO'!Q600</f>
        <v>2.0661872373999381</v>
      </c>
      <c r="R600" s="5">
        <f>+'MBI DIRECTORIO'!R600</f>
        <v>0</v>
      </c>
      <c r="S600" s="5">
        <f>+'MBI DIRECTORIO'!S600</f>
        <v>0</v>
      </c>
      <c r="T600" s="5">
        <f>+'MBI DIRECTORIO'!T600</f>
        <v>0</v>
      </c>
      <c r="U600" s="5">
        <f>+'MBI DIRECTORIO'!U600</f>
        <v>0</v>
      </c>
      <c r="V600" s="5">
        <f>+'MBI DIRECTORIO'!V600</f>
        <v>0</v>
      </c>
      <c r="W600" s="5">
        <f>+'MBI DIRECTORIO'!W600</f>
        <v>0</v>
      </c>
      <c r="X600" s="5">
        <f>+'MBI DIRECTORIO'!X600</f>
        <v>0</v>
      </c>
      <c r="Y600" s="5">
        <f>+'MBI DIRECTORIO'!Y600</f>
        <v>6.937726412311882</v>
      </c>
      <c r="Z600" s="5">
        <f>+'MBI DIRECTORIO'!Z600</f>
        <v>2.4744303117072212E-2</v>
      </c>
      <c r="AA600" s="5">
        <f>+'MBI DIRECTORIO'!AA600</f>
        <v>0</v>
      </c>
      <c r="AB600" s="5" t="str">
        <f>+'MBI DIRECTORIO'!AG600</f>
        <v>El Imperio S.A.</v>
      </c>
      <c r="AD600" t="str">
        <f t="shared" si="11"/>
        <v>INSERT INTO TABLA_PRESUPUESTO_COMERCIAL VALUES ('VSR','80093-C','14003165-11',2022,'Abril',6,'USD',600,223.218219,0,60,5.417886,0,1.932692,2.788462,0.125641,2.066187,0,0,0,0,0,0,0,6.937726,0.024744,0);</v>
      </c>
    </row>
    <row r="601" spans="1:30" x14ac:dyDescent="0.2">
      <c r="A601" t="str">
        <f>+'MBI DIRECTORIO'!A601</f>
        <v>VSR</v>
      </c>
      <c r="B601" t="str">
        <f>+'MBI DIRECTORIO'!B601</f>
        <v>80093-C</v>
      </c>
      <c r="C601" t="str">
        <f>+'MBI DIRECTORIO'!C601</f>
        <v>14002618-13</v>
      </c>
      <c r="D601">
        <f>+'MBI DIRECTORIO'!D601</f>
        <v>2022</v>
      </c>
      <c r="E601" t="str">
        <f>+'MBI DIRECTORIO'!E601</f>
        <v>Abril</v>
      </c>
      <c r="F601" s="5">
        <f>+'MBI DIRECTORIO'!F601</f>
        <v>16.8</v>
      </c>
      <c r="G601" t="str">
        <f>+'MBI DIRECTORIO'!G601</f>
        <v>USD</v>
      </c>
      <c r="H601" s="5">
        <f>+'MBI DIRECTORIO'!H601</f>
        <v>571.20000000000005</v>
      </c>
      <c r="I601" s="5">
        <f>+'MBI DIRECTORIO'!I601</f>
        <v>297.393924870364</v>
      </c>
      <c r="J601" s="5">
        <f>+'MBI DIRECTORIO'!J601</f>
        <v>0</v>
      </c>
      <c r="K601" s="5">
        <f>+'MBI DIRECTORIO'!K601</f>
        <v>50.400000000000006</v>
      </c>
      <c r="L601" s="5">
        <f>+'MBI DIRECTORIO'!L601</f>
        <v>15.170081772092125</v>
      </c>
      <c r="M601" s="5">
        <f>+'MBI DIRECTORIO'!M601</f>
        <v>0</v>
      </c>
      <c r="N601" s="5">
        <f>+'MBI DIRECTORIO'!N601</f>
        <v>5.4115384615384627</v>
      </c>
      <c r="O601" s="5">
        <f>+'MBI DIRECTORIO'!O601</f>
        <v>7.8076923076923084</v>
      </c>
      <c r="P601" s="5">
        <f>+'MBI DIRECTORIO'!P601</f>
        <v>0.35179487179487179</v>
      </c>
      <c r="Q601" s="5">
        <f>+'MBI DIRECTORIO'!Q601</f>
        <v>1.9670102500047413</v>
      </c>
      <c r="R601" s="5">
        <f>+'MBI DIRECTORIO'!R601</f>
        <v>0</v>
      </c>
      <c r="S601" s="5">
        <f>+'MBI DIRECTORIO'!S601</f>
        <v>0</v>
      </c>
      <c r="T601" s="5">
        <f>+'MBI DIRECTORIO'!T601</f>
        <v>0</v>
      </c>
      <c r="U601" s="5">
        <f>+'MBI DIRECTORIO'!U601</f>
        <v>0</v>
      </c>
      <c r="V601" s="5">
        <f>+'MBI DIRECTORIO'!V601</f>
        <v>0</v>
      </c>
      <c r="W601" s="5">
        <f>+'MBI DIRECTORIO'!W601</f>
        <v>0</v>
      </c>
      <c r="X601" s="5">
        <f>+'MBI DIRECTORIO'!X601</f>
        <v>0</v>
      </c>
      <c r="Y601" s="5">
        <f>+'MBI DIRECTORIO'!Y601</f>
        <v>15.607319939758185</v>
      </c>
      <c r="Z601" s="5">
        <f>+'MBI DIRECTORIO'!Z601</f>
        <v>6.9284048727802208E-2</v>
      </c>
      <c r="AA601" s="5">
        <f>+'MBI DIRECTORIO'!AA601</f>
        <v>0</v>
      </c>
      <c r="AB601" s="5" t="str">
        <f>+'MBI DIRECTORIO'!AG601</f>
        <v>El Imperio S.A.</v>
      </c>
      <c r="AD601" t="str">
        <f t="shared" si="11"/>
        <v>INSERT INTO TABLA_PRESUPUESTO_COMERCIAL VALUES ('VSR','80093-C','14002618-13',2022,'Abril',16.8,'USD',571.2,297.393925,0,50.4,15.170082,0,5.411538,7.807692,0.351795,1.96701,0,0,0,0,0,0,0,15.60732,0.069284,0);</v>
      </c>
    </row>
    <row r="602" spans="1:30" x14ac:dyDescent="0.2">
      <c r="A602" t="str">
        <f>+'MBI DIRECTORIO'!A602</f>
        <v>VSR</v>
      </c>
      <c r="B602" t="str">
        <f>+'MBI DIRECTORIO'!B602</f>
        <v>80093-C</v>
      </c>
      <c r="C602" t="str">
        <f>+'MBI DIRECTORIO'!C602</f>
        <v>14002924-13</v>
      </c>
      <c r="D602">
        <f>+'MBI DIRECTORIO'!D602</f>
        <v>2022</v>
      </c>
      <c r="E602" t="str">
        <f>+'MBI DIRECTORIO'!E602</f>
        <v>Abril</v>
      </c>
      <c r="F602" s="5">
        <f>+'MBI DIRECTORIO'!F602</f>
        <v>16.8</v>
      </c>
      <c r="G602" t="str">
        <f>+'MBI DIRECTORIO'!G602</f>
        <v>USD</v>
      </c>
      <c r="H602" s="5">
        <f>+'MBI DIRECTORIO'!H602</f>
        <v>571.20000000000005</v>
      </c>
      <c r="I602" s="5">
        <f>+'MBI DIRECTORIO'!I602</f>
        <v>283.02587766796967</v>
      </c>
      <c r="J602" s="5">
        <f>+'MBI DIRECTORIO'!J602</f>
        <v>0</v>
      </c>
      <c r="K602" s="5">
        <f>+'MBI DIRECTORIO'!K602</f>
        <v>50.400000000000006</v>
      </c>
      <c r="L602" s="5">
        <f>+'MBI DIRECTORIO'!L602</f>
        <v>15.170081772092125</v>
      </c>
      <c r="M602" s="5">
        <f>+'MBI DIRECTORIO'!M602</f>
        <v>0</v>
      </c>
      <c r="N602" s="5">
        <f>+'MBI DIRECTORIO'!N602</f>
        <v>5.4115384615384627</v>
      </c>
      <c r="O602" s="5">
        <f>+'MBI DIRECTORIO'!O602</f>
        <v>7.8076923076923084</v>
      </c>
      <c r="P602" s="5">
        <f>+'MBI DIRECTORIO'!P602</f>
        <v>0.35179487179487179</v>
      </c>
      <c r="Q602" s="5">
        <f>+'MBI DIRECTORIO'!Q602</f>
        <v>1.9670102500047413</v>
      </c>
      <c r="R602" s="5">
        <f>+'MBI DIRECTORIO'!R602</f>
        <v>0</v>
      </c>
      <c r="S602" s="5">
        <f>+'MBI DIRECTORIO'!S602</f>
        <v>0</v>
      </c>
      <c r="T602" s="5">
        <f>+'MBI DIRECTORIO'!T602</f>
        <v>0</v>
      </c>
      <c r="U602" s="5">
        <f>+'MBI DIRECTORIO'!U602</f>
        <v>0</v>
      </c>
      <c r="V602" s="5">
        <f>+'MBI DIRECTORIO'!V602</f>
        <v>0</v>
      </c>
      <c r="W602" s="5">
        <f>+'MBI DIRECTORIO'!W602</f>
        <v>0</v>
      </c>
      <c r="X602" s="5">
        <f>+'MBI DIRECTORIO'!X602</f>
        <v>0</v>
      </c>
      <c r="Y602" s="5">
        <f>+'MBI DIRECTORIO'!Y602</f>
        <v>15.607319939758185</v>
      </c>
      <c r="Z602" s="5">
        <f>+'MBI DIRECTORIO'!Z602</f>
        <v>6.9284048727802208E-2</v>
      </c>
      <c r="AA602" s="5">
        <f>+'MBI DIRECTORIO'!AA602</f>
        <v>0</v>
      </c>
      <c r="AB602" s="5" t="str">
        <f>+'MBI DIRECTORIO'!AG602</f>
        <v>El Imperio S.A.</v>
      </c>
      <c r="AD602" t="str">
        <f t="shared" si="11"/>
        <v>INSERT INTO TABLA_PRESUPUESTO_COMERCIAL VALUES ('VSR','80093-C','14002924-13',2022,'Abril',16.8,'USD',571.2,283.025878,0,50.4,15.170082,0,5.411538,7.807692,0.351795,1.96701,0,0,0,0,0,0,0,15.60732,0.069284,0);</v>
      </c>
    </row>
    <row r="603" spans="1:30" x14ac:dyDescent="0.2">
      <c r="A603" t="str">
        <f>+'MBI DIRECTORIO'!A603</f>
        <v>VSR</v>
      </c>
      <c r="B603" t="str">
        <f>+'MBI DIRECTORIO'!B603</f>
        <v>80093-C</v>
      </c>
      <c r="C603" t="str">
        <f>+'MBI DIRECTORIO'!C603</f>
        <v>14002505-14</v>
      </c>
      <c r="D603">
        <f>+'MBI DIRECTORIO'!D603</f>
        <v>2022</v>
      </c>
      <c r="E603" t="str">
        <f>+'MBI DIRECTORIO'!E603</f>
        <v>Abril</v>
      </c>
      <c r="F603" s="5">
        <f>+'MBI DIRECTORIO'!F603</f>
        <v>16.8</v>
      </c>
      <c r="G603" t="str">
        <f>+'MBI DIRECTORIO'!G603</f>
        <v>USD</v>
      </c>
      <c r="H603" s="5">
        <f>+'MBI DIRECTORIO'!H603</f>
        <v>571.20000000000005</v>
      </c>
      <c r="I603" s="5">
        <f>+'MBI DIRECTORIO'!I603</f>
        <v>226.95685250897233</v>
      </c>
      <c r="J603" s="5">
        <f>+'MBI DIRECTORIO'!J603</f>
        <v>0</v>
      </c>
      <c r="K603" s="5">
        <f>+'MBI DIRECTORIO'!K603</f>
        <v>50.400000000000006</v>
      </c>
      <c r="L603" s="5">
        <f>+'MBI DIRECTORIO'!L603</f>
        <v>15.170081772092125</v>
      </c>
      <c r="M603" s="5">
        <f>+'MBI DIRECTORIO'!M603</f>
        <v>0</v>
      </c>
      <c r="N603" s="5">
        <f>+'MBI DIRECTORIO'!N603</f>
        <v>5.4115384615384627</v>
      </c>
      <c r="O603" s="5">
        <f>+'MBI DIRECTORIO'!O603</f>
        <v>7.8076923076923084</v>
      </c>
      <c r="P603" s="5">
        <f>+'MBI DIRECTORIO'!P603</f>
        <v>0.35179487179487179</v>
      </c>
      <c r="Q603" s="5">
        <f>+'MBI DIRECTORIO'!Q603</f>
        <v>1.9670102500047413</v>
      </c>
      <c r="R603" s="5">
        <f>+'MBI DIRECTORIO'!R603</f>
        <v>0</v>
      </c>
      <c r="S603" s="5">
        <f>+'MBI DIRECTORIO'!S603</f>
        <v>0</v>
      </c>
      <c r="T603" s="5">
        <f>+'MBI DIRECTORIO'!T603</f>
        <v>0</v>
      </c>
      <c r="U603" s="5">
        <f>+'MBI DIRECTORIO'!U603</f>
        <v>0</v>
      </c>
      <c r="V603" s="5">
        <f>+'MBI DIRECTORIO'!V603</f>
        <v>0</v>
      </c>
      <c r="W603" s="5">
        <f>+'MBI DIRECTORIO'!W603</f>
        <v>0</v>
      </c>
      <c r="X603" s="5">
        <f>+'MBI DIRECTORIO'!X603</f>
        <v>0</v>
      </c>
      <c r="Y603" s="5">
        <f>+'MBI DIRECTORIO'!Y603</f>
        <v>15.607319939758185</v>
      </c>
      <c r="Z603" s="5">
        <f>+'MBI DIRECTORIO'!Z603</f>
        <v>6.9284048727802208E-2</v>
      </c>
      <c r="AA603" s="5">
        <f>+'MBI DIRECTORIO'!AA603</f>
        <v>0</v>
      </c>
      <c r="AB603" s="5" t="str">
        <f>+'MBI DIRECTORIO'!AG603</f>
        <v>El Imperio S.A.</v>
      </c>
      <c r="AD603" t="str">
        <f t="shared" si="11"/>
        <v>INSERT INTO TABLA_PRESUPUESTO_COMERCIAL VALUES ('VSR','80093-C','14002505-14',2022,'Abril',16.8,'USD',571.2,226.956853,0,50.4,15.170082,0,5.411538,7.807692,0.351795,1.96701,0,0,0,0,0,0,0,15.60732,0.069284,0);</v>
      </c>
    </row>
    <row r="604" spans="1:30" x14ac:dyDescent="0.2">
      <c r="A604" t="str">
        <f>+'MBI DIRECTORIO'!A604</f>
        <v>VSR</v>
      </c>
      <c r="B604" t="str">
        <f>+'MBI DIRECTORIO'!B604</f>
        <v>80093-C</v>
      </c>
      <c r="C604" t="str">
        <f>+'MBI DIRECTORIO'!C604</f>
        <v>14002528-12</v>
      </c>
      <c r="D604">
        <f>+'MBI DIRECTORIO'!D604</f>
        <v>2022</v>
      </c>
      <c r="E604" t="str">
        <f>+'MBI DIRECTORIO'!E604</f>
        <v>Abril</v>
      </c>
      <c r="F604" s="5">
        <f>+'MBI DIRECTORIO'!F604</f>
        <v>9</v>
      </c>
      <c r="G604" t="str">
        <f>+'MBI DIRECTORIO'!G604</f>
        <v>USD</v>
      </c>
      <c r="H604" s="5">
        <f>+'MBI DIRECTORIO'!H604</f>
        <v>630</v>
      </c>
      <c r="I604" s="5">
        <f>+'MBI DIRECTORIO'!I604</f>
        <v>280.48255394250339</v>
      </c>
      <c r="J604" s="5">
        <f>+'MBI DIRECTORIO'!J604</f>
        <v>0</v>
      </c>
      <c r="K604" s="5">
        <f>+'MBI DIRECTORIO'!K604</f>
        <v>63</v>
      </c>
      <c r="L604" s="5">
        <f>+'MBI DIRECTORIO'!L604</f>
        <v>8.1268295207636392</v>
      </c>
      <c r="M604" s="5">
        <f>+'MBI DIRECTORIO'!M604</f>
        <v>0</v>
      </c>
      <c r="N604" s="5">
        <f>+'MBI DIRECTORIO'!N604</f>
        <v>2.8990384615384617</v>
      </c>
      <c r="O604" s="5">
        <f>+'MBI DIRECTORIO'!O604</f>
        <v>4.1826923076923084</v>
      </c>
      <c r="P604" s="5">
        <f>+'MBI DIRECTORIO'!P604</f>
        <v>0.18846153846153843</v>
      </c>
      <c r="Q604" s="5">
        <f>+'MBI DIRECTORIO'!Q604</f>
        <v>2.1694965992699351</v>
      </c>
      <c r="R604" s="5">
        <f>+'MBI DIRECTORIO'!R604</f>
        <v>0</v>
      </c>
      <c r="S604" s="5">
        <f>+'MBI DIRECTORIO'!S604</f>
        <v>0</v>
      </c>
      <c r="T604" s="5">
        <f>+'MBI DIRECTORIO'!T604</f>
        <v>0</v>
      </c>
      <c r="U604" s="5">
        <f>+'MBI DIRECTORIO'!U604</f>
        <v>0</v>
      </c>
      <c r="V604" s="5">
        <f>+'MBI DIRECTORIO'!V604</f>
        <v>0</v>
      </c>
      <c r="W604" s="5">
        <f>+'MBI DIRECTORIO'!W604</f>
        <v>0</v>
      </c>
      <c r="X604" s="5">
        <f>+'MBI DIRECTORIO'!X604</f>
        <v>0</v>
      </c>
      <c r="Y604" s="5">
        <f>+'MBI DIRECTORIO'!Y604</f>
        <v>9.4768053616378527</v>
      </c>
      <c r="Z604" s="5">
        <f>+'MBI DIRECTORIO'!Z604</f>
        <v>3.7116454675608326E-2</v>
      </c>
      <c r="AA604" s="5">
        <f>+'MBI DIRECTORIO'!AA604</f>
        <v>0</v>
      </c>
      <c r="AB604" s="5" t="str">
        <f>+'MBI DIRECTORIO'!AG604</f>
        <v>El Imperio S.A.</v>
      </c>
      <c r="AD604" t="str">
        <f t="shared" si="11"/>
        <v>INSERT INTO TABLA_PRESUPUESTO_COMERCIAL VALUES ('VSR','80093-C','14002528-12',2022,'Abril',9,'USD',630,280.482554,0,63,8.12683,0,2.899038,4.182692,0.188462,2.169497,0,0,0,0,0,0,0,9.476805,0.037116,0);</v>
      </c>
    </row>
    <row r="605" spans="1:30" x14ac:dyDescent="0.2">
      <c r="A605" t="str">
        <f>+'MBI DIRECTORIO'!A605</f>
        <v>VSR</v>
      </c>
      <c r="B605" t="str">
        <f>+'MBI DIRECTORIO'!B605</f>
        <v>80093-C</v>
      </c>
      <c r="C605" t="str">
        <f>+'MBI DIRECTORIO'!C605</f>
        <v>14002605-12</v>
      </c>
      <c r="D605">
        <f>+'MBI DIRECTORIO'!D605</f>
        <v>2022</v>
      </c>
      <c r="E605" t="str">
        <f>+'MBI DIRECTORIO'!E605</f>
        <v>Abril</v>
      </c>
      <c r="F605" s="5">
        <f>+'MBI DIRECTORIO'!F605</f>
        <v>9</v>
      </c>
      <c r="G605" t="str">
        <f>+'MBI DIRECTORIO'!G605</f>
        <v>USD</v>
      </c>
      <c r="H605" s="5">
        <f>+'MBI DIRECTORIO'!H605</f>
        <v>630</v>
      </c>
      <c r="I605" s="5">
        <f>+'MBI DIRECTORIO'!I605</f>
        <v>248.59851684358705</v>
      </c>
      <c r="J605" s="5">
        <f>+'MBI DIRECTORIO'!J605</f>
        <v>0</v>
      </c>
      <c r="K605" s="5">
        <f>+'MBI DIRECTORIO'!K605</f>
        <v>63</v>
      </c>
      <c r="L605" s="5">
        <f>+'MBI DIRECTORIO'!L605</f>
        <v>8.1268295207636392</v>
      </c>
      <c r="M605" s="5">
        <f>+'MBI DIRECTORIO'!M605</f>
        <v>0</v>
      </c>
      <c r="N605" s="5">
        <f>+'MBI DIRECTORIO'!N605</f>
        <v>2.8990384615384617</v>
      </c>
      <c r="O605" s="5">
        <f>+'MBI DIRECTORIO'!O605</f>
        <v>4.1826923076923084</v>
      </c>
      <c r="P605" s="5">
        <f>+'MBI DIRECTORIO'!P605</f>
        <v>0.18846153846153843</v>
      </c>
      <c r="Q605" s="5">
        <f>+'MBI DIRECTORIO'!Q605</f>
        <v>2.1694965992699351</v>
      </c>
      <c r="R605" s="5">
        <f>+'MBI DIRECTORIO'!R605</f>
        <v>0</v>
      </c>
      <c r="S605" s="5">
        <f>+'MBI DIRECTORIO'!S605</f>
        <v>0</v>
      </c>
      <c r="T605" s="5">
        <f>+'MBI DIRECTORIO'!T605</f>
        <v>0</v>
      </c>
      <c r="U605" s="5">
        <f>+'MBI DIRECTORIO'!U605</f>
        <v>0</v>
      </c>
      <c r="V605" s="5">
        <f>+'MBI DIRECTORIO'!V605</f>
        <v>0</v>
      </c>
      <c r="W605" s="5">
        <f>+'MBI DIRECTORIO'!W605</f>
        <v>0</v>
      </c>
      <c r="X605" s="5">
        <f>+'MBI DIRECTORIO'!X605</f>
        <v>0</v>
      </c>
      <c r="Y605" s="5">
        <f>+'MBI DIRECTORIO'!Y605</f>
        <v>9.4768053616378527</v>
      </c>
      <c r="Z605" s="5">
        <f>+'MBI DIRECTORIO'!Z605</f>
        <v>3.7116454675608326E-2</v>
      </c>
      <c r="AA605" s="5">
        <f>+'MBI DIRECTORIO'!AA605</f>
        <v>0</v>
      </c>
      <c r="AB605" s="5" t="str">
        <f>+'MBI DIRECTORIO'!AG605</f>
        <v>El Imperio S.A.</v>
      </c>
      <c r="AD605" t="str">
        <f t="shared" si="11"/>
        <v>INSERT INTO TABLA_PRESUPUESTO_COMERCIAL VALUES ('VSR','80093-C','14002605-12',2022,'Abril',9,'USD',630,248.598517,0,63,8.12683,0,2.899038,4.182692,0.188462,2.169497,0,0,0,0,0,0,0,9.476805,0.037116,0);</v>
      </c>
    </row>
    <row r="606" spans="1:30" x14ac:dyDescent="0.2">
      <c r="A606" t="str">
        <f>+'MBI DIRECTORIO'!A606</f>
        <v>VSR</v>
      </c>
      <c r="B606" t="str">
        <f>+'MBI DIRECTORIO'!B606</f>
        <v>80093-C</v>
      </c>
      <c r="C606" t="str">
        <f>+'MBI DIRECTORIO'!C606</f>
        <v>14002606-12</v>
      </c>
      <c r="D606">
        <f>+'MBI DIRECTORIO'!D606</f>
        <v>2022</v>
      </c>
      <c r="E606" t="str">
        <f>+'MBI DIRECTORIO'!E606</f>
        <v>Abril</v>
      </c>
      <c r="F606" s="5">
        <f>+'MBI DIRECTORIO'!F606</f>
        <v>9</v>
      </c>
      <c r="G606" t="str">
        <f>+'MBI DIRECTORIO'!G606</f>
        <v>USD</v>
      </c>
      <c r="H606" s="5">
        <f>+'MBI DIRECTORIO'!H606</f>
        <v>630</v>
      </c>
      <c r="I606" s="5">
        <f>+'MBI DIRECTORIO'!I606</f>
        <v>177.77316168973942</v>
      </c>
      <c r="J606" s="5">
        <f>+'MBI DIRECTORIO'!J606</f>
        <v>0</v>
      </c>
      <c r="K606" s="5">
        <f>+'MBI DIRECTORIO'!K606</f>
        <v>63</v>
      </c>
      <c r="L606" s="5">
        <f>+'MBI DIRECTORIO'!L606</f>
        <v>8.1268295207636392</v>
      </c>
      <c r="M606" s="5">
        <f>+'MBI DIRECTORIO'!M606</f>
        <v>0</v>
      </c>
      <c r="N606" s="5">
        <f>+'MBI DIRECTORIO'!N606</f>
        <v>2.8990384615384617</v>
      </c>
      <c r="O606" s="5">
        <f>+'MBI DIRECTORIO'!O606</f>
        <v>4.1826923076923084</v>
      </c>
      <c r="P606" s="5">
        <f>+'MBI DIRECTORIO'!P606</f>
        <v>0.18846153846153843</v>
      </c>
      <c r="Q606" s="5">
        <f>+'MBI DIRECTORIO'!Q606</f>
        <v>2.1694965992699351</v>
      </c>
      <c r="R606" s="5">
        <f>+'MBI DIRECTORIO'!R606</f>
        <v>0</v>
      </c>
      <c r="S606" s="5">
        <f>+'MBI DIRECTORIO'!S606</f>
        <v>0</v>
      </c>
      <c r="T606" s="5">
        <f>+'MBI DIRECTORIO'!T606</f>
        <v>0</v>
      </c>
      <c r="U606" s="5">
        <f>+'MBI DIRECTORIO'!U606</f>
        <v>0</v>
      </c>
      <c r="V606" s="5">
        <f>+'MBI DIRECTORIO'!V606</f>
        <v>0</v>
      </c>
      <c r="W606" s="5">
        <f>+'MBI DIRECTORIO'!W606</f>
        <v>0</v>
      </c>
      <c r="X606" s="5">
        <f>+'MBI DIRECTORIO'!X606</f>
        <v>0</v>
      </c>
      <c r="Y606" s="5">
        <f>+'MBI DIRECTORIO'!Y606</f>
        <v>9.4768053616378527</v>
      </c>
      <c r="Z606" s="5">
        <f>+'MBI DIRECTORIO'!Z606</f>
        <v>3.7116454675608326E-2</v>
      </c>
      <c r="AA606" s="5">
        <f>+'MBI DIRECTORIO'!AA606</f>
        <v>0</v>
      </c>
      <c r="AB606" s="5" t="str">
        <f>+'MBI DIRECTORIO'!AG606</f>
        <v>El Imperio S.A.</v>
      </c>
      <c r="AD606" t="str">
        <f t="shared" si="11"/>
        <v>INSERT INTO TABLA_PRESUPUESTO_COMERCIAL VALUES ('VSR','80093-C','14002606-12',2022,'Abril',9,'USD',630,177.773162,0,63,8.12683,0,2.899038,4.182692,0.188462,2.169497,0,0,0,0,0,0,0,9.476805,0.037116,0);</v>
      </c>
    </row>
    <row r="607" spans="1:30" x14ac:dyDescent="0.2">
      <c r="A607" t="str">
        <f>+'MBI DIRECTORIO'!A607</f>
        <v>VSR</v>
      </c>
      <c r="B607" t="str">
        <f>+'MBI DIRECTORIO'!B607</f>
        <v>80222-C</v>
      </c>
      <c r="C607" t="str">
        <f>+'MBI DIRECTORIO'!C607</f>
        <v>14005096-18</v>
      </c>
      <c r="D607">
        <f>+'MBI DIRECTORIO'!D607</f>
        <v>2022</v>
      </c>
      <c r="E607" t="str">
        <f>+'MBI DIRECTORIO'!E607</f>
        <v>Abril</v>
      </c>
      <c r="F607" s="5">
        <f>+'MBI DIRECTORIO'!F607</f>
        <v>18</v>
      </c>
      <c r="G607" t="str">
        <f>+'MBI DIRECTORIO'!G607</f>
        <v>USD</v>
      </c>
      <c r="H607" s="5">
        <f>+'MBI DIRECTORIO'!H607</f>
        <v>1800</v>
      </c>
      <c r="I607" s="5">
        <f>+'MBI DIRECTORIO'!I607</f>
        <v>1430.3362071187953</v>
      </c>
      <c r="J607" s="5">
        <f>+'MBI DIRECTORIO'!J607</f>
        <v>0</v>
      </c>
      <c r="K607" s="5">
        <f>+'MBI DIRECTORIO'!K607</f>
        <v>180</v>
      </c>
      <c r="L607" s="5">
        <f>+'MBI DIRECTORIO'!L607</f>
        <v>16.253659041527278</v>
      </c>
      <c r="M607" s="5">
        <f>+'MBI DIRECTORIO'!M607</f>
        <v>0</v>
      </c>
      <c r="N607" s="5">
        <f>+'MBI DIRECTORIO'!N607</f>
        <v>28.872633390705683</v>
      </c>
      <c r="O607" s="5">
        <f>+'MBI DIRECTORIO'!O607</f>
        <v>37.435456110154902</v>
      </c>
      <c r="P607" s="5">
        <f>+'MBI DIRECTORIO'!P607</f>
        <v>1.6867469879518071</v>
      </c>
      <c r="Q607" s="5">
        <f>+'MBI DIRECTORIO'!Q607</f>
        <v>6.1985617121998144</v>
      </c>
      <c r="R607" s="5">
        <f>+'MBI DIRECTORIO'!R607</f>
        <v>0</v>
      </c>
      <c r="S607" s="5">
        <f>+'MBI DIRECTORIO'!S607</f>
        <v>0</v>
      </c>
      <c r="T607" s="5">
        <f>+'MBI DIRECTORIO'!T607</f>
        <v>0</v>
      </c>
      <c r="U607" s="5">
        <f>+'MBI DIRECTORIO'!U607</f>
        <v>0</v>
      </c>
      <c r="V607" s="5">
        <f>+'MBI DIRECTORIO'!V607</f>
        <v>0</v>
      </c>
      <c r="W607" s="5">
        <f>+'MBI DIRECTORIO'!W607</f>
        <v>0</v>
      </c>
      <c r="X607" s="5">
        <f>+'MBI DIRECTORIO'!X607</f>
        <v>0</v>
      </c>
      <c r="Y607" s="5">
        <f>+'MBI DIRECTORIO'!Y607</f>
        <v>74.267631110363425</v>
      </c>
      <c r="Z607" s="5">
        <f>+'MBI DIRECTORIO'!Z607</f>
        <v>7.4232909351216653E-2</v>
      </c>
      <c r="AA607" s="5">
        <f>+'MBI DIRECTORIO'!AA607</f>
        <v>0</v>
      </c>
      <c r="AB607" s="5" t="str">
        <f>+'MBI DIRECTORIO'!AG607</f>
        <v>LAVENDIMIASA S.A.</v>
      </c>
      <c r="AD607" t="str">
        <f t="shared" si="11"/>
        <v>INSERT INTO TABLA_PRESUPUESTO_COMERCIAL VALUES ('VSR','80222-C','14005096-18',2022,'Abril',18,'USD',1800,1430.336207,0,180,16.253659,0,28.872633,37.435456,1.686747,6.198562,0,0,0,0,0,0,0,74.267631,0.074233,0);</v>
      </c>
    </row>
    <row r="608" spans="1:30" x14ac:dyDescent="0.2">
      <c r="A608" t="str">
        <f>+'MBI DIRECTORIO'!A608</f>
        <v>VSR</v>
      </c>
      <c r="B608" t="str">
        <f>+'MBI DIRECTORIO'!B608</f>
        <v>80222-C</v>
      </c>
      <c r="C608" t="str">
        <f>+'MBI DIRECTORIO'!C608</f>
        <v>14003574-20</v>
      </c>
      <c r="D608">
        <f>+'MBI DIRECTORIO'!D608</f>
        <v>2022</v>
      </c>
      <c r="E608" t="str">
        <f>+'MBI DIRECTORIO'!E608</f>
        <v>Abril</v>
      </c>
      <c r="F608" s="5">
        <f>+'MBI DIRECTORIO'!F608</f>
        <v>30</v>
      </c>
      <c r="G608" t="str">
        <f>+'MBI DIRECTORIO'!G608</f>
        <v>USD</v>
      </c>
      <c r="H608" s="5">
        <f>+'MBI DIRECTORIO'!H608</f>
        <v>930</v>
      </c>
      <c r="I608" s="5">
        <f>+'MBI DIRECTORIO'!I608</f>
        <v>515.50892477851733</v>
      </c>
      <c r="J608" s="5">
        <f>+'MBI DIRECTORIO'!J608</f>
        <v>0</v>
      </c>
      <c r="K608" s="5">
        <f>+'MBI DIRECTORIO'!K608</f>
        <v>0</v>
      </c>
      <c r="L608" s="5">
        <f>+'MBI DIRECTORIO'!L608</f>
        <v>27.089431735878794</v>
      </c>
      <c r="M608" s="5">
        <f>+'MBI DIRECTORIO'!M608</f>
        <v>0</v>
      </c>
      <c r="N608" s="5">
        <f>+'MBI DIRECTORIO'!N608</f>
        <v>48.121055651176135</v>
      </c>
      <c r="O608" s="5">
        <f>+'MBI DIRECTORIO'!O608</f>
        <v>62.392426850258175</v>
      </c>
      <c r="P608" s="5">
        <f>+'MBI DIRECTORIO'!P608</f>
        <v>2.8112449799196786</v>
      </c>
      <c r="Q608" s="5">
        <f>+'MBI DIRECTORIO'!Q608</f>
        <v>3.2025902179699042</v>
      </c>
      <c r="R608" s="5">
        <f>+'MBI DIRECTORIO'!R608</f>
        <v>0</v>
      </c>
      <c r="S608" s="5">
        <f>+'MBI DIRECTORIO'!S608</f>
        <v>0</v>
      </c>
      <c r="T608" s="5">
        <f>+'MBI DIRECTORIO'!T608</f>
        <v>0</v>
      </c>
      <c r="U608" s="5">
        <f>+'MBI DIRECTORIO'!U608</f>
        <v>0</v>
      </c>
      <c r="V608" s="5">
        <f>+'MBI DIRECTORIO'!V608</f>
        <v>0</v>
      </c>
      <c r="W608" s="5">
        <f>+'MBI DIRECTORIO'!W608</f>
        <v>0</v>
      </c>
      <c r="X608" s="5">
        <f>+'MBI DIRECTORIO'!X608</f>
        <v>0</v>
      </c>
      <c r="Y608" s="5">
        <f>+'MBI DIRECTORIO'!Y608</f>
        <v>116.65103921490925</v>
      </c>
      <c r="Z608" s="5">
        <f>+'MBI DIRECTORIO'!Z608</f>
        <v>0.12372151558536107</v>
      </c>
      <c r="AA608" s="5">
        <f>+'MBI DIRECTORIO'!AA608</f>
        <v>0</v>
      </c>
      <c r="AB608" s="5" t="str">
        <f>+'MBI DIRECTORIO'!AG608</f>
        <v>LAVENDIMIASA S.A.</v>
      </c>
      <c r="AD608" t="str">
        <f t="shared" si="11"/>
        <v>INSERT INTO TABLA_PRESUPUESTO_COMERCIAL VALUES ('VSR','80222-C','14003574-20',2022,'Abril',30,'USD',930,515.508925,0,0,27.089432,0,48.121056,62.392427,2.811245,3.20259,0,0,0,0,0,0,0,116.651039,0.123722,0);</v>
      </c>
    </row>
    <row r="609" spans="1:30" x14ac:dyDescent="0.2">
      <c r="A609" t="str">
        <f>+'MBI DIRECTORIO'!A609</f>
        <v>VSR</v>
      </c>
      <c r="B609" t="str">
        <f>+'MBI DIRECTORIO'!B609</f>
        <v>80222-C</v>
      </c>
      <c r="C609" t="str">
        <f>+'MBI DIRECTORIO'!C609</f>
        <v>14004115-15</v>
      </c>
      <c r="D609">
        <f>+'MBI DIRECTORIO'!D609</f>
        <v>2022</v>
      </c>
      <c r="E609" t="str">
        <f>+'MBI DIRECTORIO'!E609</f>
        <v>Abril</v>
      </c>
      <c r="F609" s="5">
        <f>+'MBI DIRECTORIO'!F609</f>
        <v>30</v>
      </c>
      <c r="G609" t="str">
        <f>+'MBI DIRECTORIO'!G609</f>
        <v>USD</v>
      </c>
      <c r="H609" s="5">
        <f>+'MBI DIRECTORIO'!H609</f>
        <v>930</v>
      </c>
      <c r="I609" s="5">
        <f>+'MBI DIRECTORIO'!I609</f>
        <v>897.47813214820917</v>
      </c>
      <c r="J609" s="5">
        <f>+'MBI DIRECTORIO'!J609</f>
        <v>0</v>
      </c>
      <c r="K609" s="5">
        <f>+'MBI DIRECTORIO'!K609</f>
        <v>0</v>
      </c>
      <c r="L609" s="5">
        <f>+'MBI DIRECTORIO'!L609</f>
        <v>27.089431735878794</v>
      </c>
      <c r="M609" s="5">
        <f>+'MBI DIRECTORIO'!M609</f>
        <v>0</v>
      </c>
      <c r="N609" s="5">
        <f>+'MBI DIRECTORIO'!N609</f>
        <v>48.121055651176135</v>
      </c>
      <c r="O609" s="5">
        <f>+'MBI DIRECTORIO'!O609</f>
        <v>62.392426850258175</v>
      </c>
      <c r="P609" s="5">
        <f>+'MBI DIRECTORIO'!P609</f>
        <v>2.8112449799196786</v>
      </c>
      <c r="Q609" s="5">
        <f>+'MBI DIRECTORIO'!Q609</f>
        <v>3.2025902179699042</v>
      </c>
      <c r="R609" s="5">
        <f>+'MBI DIRECTORIO'!R609</f>
        <v>0</v>
      </c>
      <c r="S609" s="5">
        <f>+'MBI DIRECTORIO'!S609</f>
        <v>0</v>
      </c>
      <c r="T609" s="5">
        <f>+'MBI DIRECTORIO'!T609</f>
        <v>0</v>
      </c>
      <c r="U609" s="5">
        <f>+'MBI DIRECTORIO'!U609</f>
        <v>0</v>
      </c>
      <c r="V609" s="5">
        <f>+'MBI DIRECTORIO'!V609</f>
        <v>0</v>
      </c>
      <c r="W609" s="5">
        <f>+'MBI DIRECTORIO'!W609</f>
        <v>0</v>
      </c>
      <c r="X609" s="5">
        <f>+'MBI DIRECTORIO'!X609</f>
        <v>0</v>
      </c>
      <c r="Y609" s="5">
        <f>+'MBI DIRECTORIO'!Y609</f>
        <v>116.65103921490925</v>
      </c>
      <c r="Z609" s="5">
        <f>+'MBI DIRECTORIO'!Z609</f>
        <v>0.12372151558536107</v>
      </c>
      <c r="AA609" s="5">
        <f>+'MBI DIRECTORIO'!AA609</f>
        <v>0</v>
      </c>
      <c r="AB609" s="5" t="str">
        <f>+'MBI DIRECTORIO'!AG609</f>
        <v>LAVENDIMIASA S.A.</v>
      </c>
      <c r="AD609" t="str">
        <f t="shared" si="11"/>
        <v>INSERT INTO TABLA_PRESUPUESTO_COMERCIAL VALUES ('VSR','80222-C','14004115-15',2022,'Abril',30,'USD',930,897.478132,0,0,27.089432,0,48.121056,62.392427,2.811245,3.20259,0,0,0,0,0,0,0,116.651039,0.123722,0);</v>
      </c>
    </row>
    <row r="610" spans="1:30" x14ac:dyDescent="0.2">
      <c r="A610" t="str">
        <f>+'MBI DIRECTORIO'!A610</f>
        <v>VSR</v>
      </c>
      <c r="B610" t="str">
        <f>+'MBI DIRECTORIO'!B610</f>
        <v>80222-C</v>
      </c>
      <c r="C610" t="str">
        <f>+'MBI DIRECTORIO'!C610</f>
        <v>14005091-20</v>
      </c>
      <c r="D610">
        <f>+'MBI DIRECTORIO'!D610</f>
        <v>2022</v>
      </c>
      <c r="E610" t="str">
        <f>+'MBI DIRECTORIO'!E610</f>
        <v>Abril</v>
      </c>
      <c r="F610" s="5">
        <f>+'MBI DIRECTORIO'!F610</f>
        <v>30</v>
      </c>
      <c r="G610" t="str">
        <f>+'MBI DIRECTORIO'!G610</f>
        <v>USD</v>
      </c>
      <c r="H610" s="5">
        <f>+'MBI DIRECTORIO'!H610</f>
        <v>930</v>
      </c>
      <c r="I610" s="5">
        <f>+'MBI DIRECTORIO'!I610</f>
        <v>415.25038248723922</v>
      </c>
      <c r="J610" s="5">
        <f>+'MBI DIRECTORIO'!J610</f>
        <v>0</v>
      </c>
      <c r="K610" s="5">
        <f>+'MBI DIRECTORIO'!K610</f>
        <v>0</v>
      </c>
      <c r="L610" s="5">
        <f>+'MBI DIRECTORIO'!L610</f>
        <v>27.089431735878794</v>
      </c>
      <c r="M610" s="5">
        <f>+'MBI DIRECTORIO'!M610</f>
        <v>0</v>
      </c>
      <c r="N610" s="5">
        <f>+'MBI DIRECTORIO'!N610</f>
        <v>48.121055651176135</v>
      </c>
      <c r="O610" s="5">
        <f>+'MBI DIRECTORIO'!O610</f>
        <v>62.392426850258175</v>
      </c>
      <c r="P610" s="5">
        <f>+'MBI DIRECTORIO'!P610</f>
        <v>2.8112449799196786</v>
      </c>
      <c r="Q610" s="5">
        <f>+'MBI DIRECTORIO'!Q610</f>
        <v>3.2025902179699042</v>
      </c>
      <c r="R610" s="5">
        <f>+'MBI DIRECTORIO'!R610</f>
        <v>0</v>
      </c>
      <c r="S610" s="5">
        <f>+'MBI DIRECTORIO'!S610</f>
        <v>0</v>
      </c>
      <c r="T610" s="5">
        <f>+'MBI DIRECTORIO'!T610</f>
        <v>0</v>
      </c>
      <c r="U610" s="5">
        <f>+'MBI DIRECTORIO'!U610</f>
        <v>0</v>
      </c>
      <c r="V610" s="5">
        <f>+'MBI DIRECTORIO'!V610</f>
        <v>0</v>
      </c>
      <c r="W610" s="5">
        <f>+'MBI DIRECTORIO'!W610</f>
        <v>0</v>
      </c>
      <c r="X610" s="5">
        <f>+'MBI DIRECTORIO'!X610</f>
        <v>0</v>
      </c>
      <c r="Y610" s="5">
        <f>+'MBI DIRECTORIO'!Y610</f>
        <v>116.65103921490925</v>
      </c>
      <c r="Z610" s="5">
        <f>+'MBI DIRECTORIO'!Z610</f>
        <v>0.12372151558536107</v>
      </c>
      <c r="AA610" s="5">
        <f>+'MBI DIRECTORIO'!AA610</f>
        <v>0</v>
      </c>
      <c r="AB610" s="5" t="str">
        <f>+'MBI DIRECTORIO'!AG610</f>
        <v>LAVENDIMIASA S.A.</v>
      </c>
      <c r="AD610" t="str">
        <f t="shared" si="11"/>
        <v>INSERT INTO TABLA_PRESUPUESTO_COMERCIAL VALUES ('VSR','80222-C','14005091-20',2022,'Abril',30,'USD',930,415.250382,0,0,27.089432,0,48.121056,62.392427,2.811245,3.20259,0,0,0,0,0,0,0,116.651039,0.123722,0);</v>
      </c>
    </row>
    <row r="611" spans="1:30" x14ac:dyDescent="0.2">
      <c r="A611" t="str">
        <f>+'MBI DIRECTORIO'!A611</f>
        <v>VSR</v>
      </c>
      <c r="B611" t="str">
        <f>+'MBI DIRECTORIO'!B611</f>
        <v>80222-C</v>
      </c>
      <c r="C611" t="str">
        <f>+'MBI DIRECTORIO'!C611</f>
        <v>14004857-20</v>
      </c>
      <c r="D611">
        <f>+'MBI DIRECTORIO'!D611</f>
        <v>2022</v>
      </c>
      <c r="E611" t="str">
        <f>+'MBI DIRECTORIO'!E611</f>
        <v>Abril</v>
      </c>
      <c r="F611" s="5">
        <f>+'MBI DIRECTORIO'!F611</f>
        <v>15</v>
      </c>
      <c r="G611" t="str">
        <f>+'MBI DIRECTORIO'!G611</f>
        <v>USD</v>
      </c>
      <c r="H611" s="5">
        <f>+'MBI DIRECTORIO'!H611</f>
        <v>465</v>
      </c>
      <c r="I611" s="5">
        <f>+'MBI DIRECTORIO'!I611</f>
        <v>267.69534527821116</v>
      </c>
      <c r="J611" s="5">
        <f>+'MBI DIRECTORIO'!J611</f>
        <v>0</v>
      </c>
      <c r="K611" s="5">
        <f>+'MBI DIRECTORIO'!K611</f>
        <v>0</v>
      </c>
      <c r="L611" s="5">
        <f>+'MBI DIRECTORIO'!L611</f>
        <v>13.544715867939397</v>
      </c>
      <c r="M611" s="5">
        <f>+'MBI DIRECTORIO'!M611</f>
        <v>0</v>
      </c>
      <c r="N611" s="5">
        <f>+'MBI DIRECTORIO'!N611</f>
        <v>24.060527825588068</v>
      </c>
      <c r="O611" s="5">
        <f>+'MBI DIRECTORIO'!O611</f>
        <v>31.196213425129088</v>
      </c>
      <c r="P611" s="5">
        <f>+'MBI DIRECTORIO'!P611</f>
        <v>1.4056224899598393</v>
      </c>
      <c r="Q611" s="5">
        <f>+'MBI DIRECTORIO'!Q611</f>
        <v>1.6012951089849521</v>
      </c>
      <c r="R611" s="5">
        <f>+'MBI DIRECTORIO'!R611</f>
        <v>0</v>
      </c>
      <c r="S611" s="5">
        <f>+'MBI DIRECTORIO'!S611</f>
        <v>0</v>
      </c>
      <c r="T611" s="5">
        <f>+'MBI DIRECTORIO'!T611</f>
        <v>0</v>
      </c>
      <c r="U611" s="5">
        <f>+'MBI DIRECTORIO'!U611</f>
        <v>0</v>
      </c>
      <c r="V611" s="5">
        <f>+'MBI DIRECTORIO'!V611</f>
        <v>0</v>
      </c>
      <c r="W611" s="5">
        <f>+'MBI DIRECTORIO'!W611</f>
        <v>0</v>
      </c>
      <c r="X611" s="5">
        <f>+'MBI DIRECTORIO'!X611</f>
        <v>0</v>
      </c>
      <c r="Y611" s="5">
        <f>+'MBI DIRECTORIO'!Y611</f>
        <v>58.325519607454623</v>
      </c>
      <c r="Z611" s="5">
        <f>+'MBI DIRECTORIO'!Z611</f>
        <v>6.1860757792680535E-2</v>
      </c>
      <c r="AA611" s="5">
        <f>+'MBI DIRECTORIO'!AA611</f>
        <v>0</v>
      </c>
      <c r="AB611" s="5" t="str">
        <f>+'MBI DIRECTORIO'!AG611</f>
        <v>LAVENDIMIASA S.A.</v>
      </c>
      <c r="AD611" t="str">
        <f t="shared" si="11"/>
        <v>INSERT INTO TABLA_PRESUPUESTO_COMERCIAL VALUES ('VSR','80222-C','14004857-20',2022,'Abril',15,'USD',465,267.695345,0,0,13.544716,0,24.060528,31.196213,1.405622,1.601295,0,0,0,0,0,0,0,58.32552,0.061861,0);</v>
      </c>
    </row>
    <row r="612" spans="1:30" x14ac:dyDescent="0.2">
      <c r="A612" t="str">
        <f>+'MBI DIRECTORIO'!A612</f>
        <v>VSR</v>
      </c>
      <c r="B612" t="str">
        <f>+'MBI DIRECTORIO'!B612</f>
        <v>80226-C</v>
      </c>
      <c r="C612" t="str">
        <f>+'MBI DIRECTORIO'!C612</f>
        <v>14004821-20</v>
      </c>
      <c r="D612">
        <f>+'MBI DIRECTORIO'!D612</f>
        <v>2022</v>
      </c>
      <c r="E612" t="str">
        <f>+'MBI DIRECTORIO'!E612</f>
        <v>Abril</v>
      </c>
      <c r="F612" s="5">
        <f>+'MBI DIRECTORIO'!F612</f>
        <v>30</v>
      </c>
      <c r="G612" t="str">
        <f>+'MBI DIRECTORIO'!G612</f>
        <v>USD</v>
      </c>
      <c r="H612" s="5">
        <f>+'MBI DIRECTORIO'!H612</f>
        <v>810</v>
      </c>
      <c r="I612" s="5">
        <f>+'MBI DIRECTORIO'!I612</f>
        <v>479.7063699707067</v>
      </c>
      <c r="J612" s="5">
        <f>+'MBI DIRECTORIO'!J612</f>
        <v>0</v>
      </c>
      <c r="K612" s="5">
        <f>+'MBI DIRECTORIO'!K612</f>
        <v>0</v>
      </c>
      <c r="L612" s="5">
        <f>+'MBI DIRECTORIO'!L612</f>
        <v>27.089431735878794</v>
      </c>
      <c r="M612" s="5">
        <f>+'MBI DIRECTORIO'!M612</f>
        <v>0</v>
      </c>
      <c r="N612" s="5">
        <f>+'MBI DIRECTORIO'!N612</f>
        <v>40.952380952380956</v>
      </c>
      <c r="O612" s="5">
        <f>+'MBI DIRECTORIO'!O612</f>
        <v>51.785714285714292</v>
      </c>
      <c r="P612" s="5">
        <f>+'MBI DIRECTORIO'!P612</f>
        <v>2.3333333333333335</v>
      </c>
      <c r="Q612" s="5">
        <f>+'MBI DIRECTORIO'!Q612</f>
        <v>2.7893527704899168</v>
      </c>
      <c r="R612" s="5">
        <f>+'MBI DIRECTORIO'!R612</f>
        <v>0</v>
      </c>
      <c r="S612" s="5">
        <f>+'MBI DIRECTORIO'!S612</f>
        <v>0</v>
      </c>
      <c r="T612" s="5">
        <f>+'MBI DIRECTORIO'!T612</f>
        <v>0</v>
      </c>
      <c r="U612" s="5">
        <f>+'MBI DIRECTORIO'!U612</f>
        <v>0</v>
      </c>
      <c r="V612" s="5">
        <f>+'MBI DIRECTORIO'!V612</f>
        <v>0</v>
      </c>
      <c r="W612" s="5">
        <f>+'MBI DIRECTORIO'!W612</f>
        <v>0</v>
      </c>
      <c r="X612" s="5">
        <f>+'MBI DIRECTORIO'!X612</f>
        <v>0</v>
      </c>
      <c r="Y612" s="5">
        <f>+'MBI DIRECTORIO'!Y612</f>
        <v>97.984502857503841</v>
      </c>
      <c r="Z612" s="5">
        <f>+'MBI DIRECTORIO'!Z612</f>
        <v>0.12372151558536107</v>
      </c>
      <c r="AA612" s="5">
        <f>+'MBI DIRECTORIO'!AA612</f>
        <v>0</v>
      </c>
      <c r="AB612" s="5" t="str">
        <f>+'MBI DIRECTORIO'!AG612</f>
        <v>SMART FOODS, C.A.</v>
      </c>
      <c r="AD612" t="str">
        <f t="shared" si="11"/>
        <v>INSERT INTO TABLA_PRESUPUESTO_COMERCIAL VALUES ('VSR','80226-C','14004821-20',2022,'Abril',30,'USD',810,479.70637,0,0,27.089432,0,40.952381,51.785714,2.333333,2.789353,0,0,0,0,0,0,0,97.984503,0.123722,0);</v>
      </c>
    </row>
    <row r="613" spans="1:30" x14ac:dyDescent="0.2">
      <c r="A613" t="str">
        <f>+'MBI DIRECTORIO'!A613</f>
        <v>VSR</v>
      </c>
      <c r="B613" t="str">
        <f>+'MBI DIRECTORIO'!B613</f>
        <v>80226-C</v>
      </c>
      <c r="C613" t="str">
        <f>+'MBI DIRECTORIO'!C613</f>
        <v>14004868-20</v>
      </c>
      <c r="D613">
        <f>+'MBI DIRECTORIO'!D613</f>
        <v>2022</v>
      </c>
      <c r="E613" t="str">
        <f>+'MBI DIRECTORIO'!E613</f>
        <v>Abril</v>
      </c>
      <c r="F613" s="5">
        <f>+'MBI DIRECTORIO'!F613</f>
        <v>30</v>
      </c>
      <c r="G613" t="str">
        <f>+'MBI DIRECTORIO'!G613</f>
        <v>USD</v>
      </c>
      <c r="H613" s="5">
        <f>+'MBI DIRECTORIO'!H613</f>
        <v>810</v>
      </c>
      <c r="I613" s="5">
        <f>+'MBI DIRECTORIO'!I613</f>
        <v>417.8566116158612</v>
      </c>
      <c r="J613" s="5">
        <f>+'MBI DIRECTORIO'!J613</f>
        <v>0</v>
      </c>
      <c r="K613" s="5">
        <f>+'MBI DIRECTORIO'!K613</f>
        <v>0</v>
      </c>
      <c r="L613" s="5">
        <f>+'MBI DIRECTORIO'!L613</f>
        <v>27.089431735878794</v>
      </c>
      <c r="M613" s="5">
        <f>+'MBI DIRECTORIO'!M613</f>
        <v>0</v>
      </c>
      <c r="N613" s="5">
        <f>+'MBI DIRECTORIO'!N613</f>
        <v>40.952380952380956</v>
      </c>
      <c r="O613" s="5">
        <f>+'MBI DIRECTORIO'!O613</f>
        <v>51.785714285714292</v>
      </c>
      <c r="P613" s="5">
        <f>+'MBI DIRECTORIO'!P613</f>
        <v>2.3333333333333335</v>
      </c>
      <c r="Q613" s="5">
        <f>+'MBI DIRECTORIO'!Q613</f>
        <v>2.7893527704899168</v>
      </c>
      <c r="R613" s="5">
        <f>+'MBI DIRECTORIO'!R613</f>
        <v>0</v>
      </c>
      <c r="S613" s="5">
        <f>+'MBI DIRECTORIO'!S613</f>
        <v>0</v>
      </c>
      <c r="T613" s="5">
        <f>+'MBI DIRECTORIO'!T613</f>
        <v>0</v>
      </c>
      <c r="U613" s="5">
        <f>+'MBI DIRECTORIO'!U613</f>
        <v>0</v>
      </c>
      <c r="V613" s="5">
        <f>+'MBI DIRECTORIO'!V613</f>
        <v>0</v>
      </c>
      <c r="W613" s="5">
        <f>+'MBI DIRECTORIO'!W613</f>
        <v>0</v>
      </c>
      <c r="X613" s="5">
        <f>+'MBI DIRECTORIO'!X613</f>
        <v>0</v>
      </c>
      <c r="Y613" s="5">
        <f>+'MBI DIRECTORIO'!Y613</f>
        <v>97.984502857503841</v>
      </c>
      <c r="Z613" s="5">
        <f>+'MBI DIRECTORIO'!Z613</f>
        <v>0.12372151558536107</v>
      </c>
      <c r="AA613" s="5">
        <f>+'MBI DIRECTORIO'!AA613</f>
        <v>0</v>
      </c>
      <c r="AB613" s="5" t="str">
        <f>+'MBI DIRECTORIO'!AG613</f>
        <v>SMART FOODS, C.A.</v>
      </c>
      <c r="AD613" t="str">
        <f t="shared" si="11"/>
        <v>INSERT INTO TABLA_PRESUPUESTO_COMERCIAL VALUES ('VSR','80226-C','14004868-20',2022,'Abril',30,'USD',810,417.856612,0,0,27.089432,0,40.952381,51.785714,2.333333,2.789353,0,0,0,0,0,0,0,97.984503,0.123722,0);</v>
      </c>
    </row>
    <row r="614" spans="1:30" x14ac:dyDescent="0.2">
      <c r="A614" t="str">
        <f>+'MBI DIRECTORIO'!A614</f>
        <v>VSR</v>
      </c>
      <c r="B614" t="str">
        <f>+'MBI DIRECTORIO'!B614</f>
        <v>80223-C</v>
      </c>
      <c r="C614" t="str">
        <f>+'MBI DIRECTORIO'!C614</f>
        <v>14004998-19</v>
      </c>
      <c r="D614">
        <f>+'MBI DIRECTORIO'!D614</f>
        <v>2022</v>
      </c>
      <c r="E614" t="str">
        <f>+'MBI DIRECTORIO'!E614</f>
        <v>Abril</v>
      </c>
      <c r="F614" s="5">
        <f>+'MBI DIRECTORIO'!F614</f>
        <v>30</v>
      </c>
      <c r="G614" t="str">
        <f>+'MBI DIRECTORIO'!G614</f>
        <v>USD</v>
      </c>
      <c r="H614" s="5">
        <f>+'MBI DIRECTORIO'!H614</f>
        <v>1200</v>
      </c>
      <c r="I614" s="5">
        <f>+'MBI DIRECTORIO'!I614</f>
        <v>622.85384253605525</v>
      </c>
      <c r="J614" s="5">
        <f>+'MBI DIRECTORIO'!J614</f>
        <v>0</v>
      </c>
      <c r="K614" s="5">
        <f>+'MBI DIRECTORIO'!K614</f>
        <v>0</v>
      </c>
      <c r="L614" s="5">
        <f>+'MBI DIRECTORIO'!L614</f>
        <v>27.089431735878794</v>
      </c>
      <c r="M614" s="5">
        <f>+'MBI DIRECTORIO'!M614</f>
        <v>0</v>
      </c>
      <c r="N614" s="5">
        <f>+'MBI DIRECTORIO'!N614</f>
        <v>29.670310233825038</v>
      </c>
      <c r="O614" s="5">
        <f>+'MBI DIRECTORIO'!O614</f>
        <v>38.469701793484028</v>
      </c>
      <c r="P614" s="5">
        <f>+'MBI DIRECTORIO'!P614</f>
        <v>1.7333474831087055</v>
      </c>
      <c r="Q614" s="5">
        <f>+'MBI DIRECTORIO'!Q614</f>
        <v>4.1323744747998763</v>
      </c>
      <c r="R614" s="5">
        <f>+'MBI DIRECTORIO'!R614</f>
        <v>0</v>
      </c>
      <c r="S614" s="5">
        <f>+'MBI DIRECTORIO'!S614</f>
        <v>0</v>
      </c>
      <c r="T614" s="5">
        <f>+'MBI DIRECTORIO'!T614</f>
        <v>0</v>
      </c>
      <c r="U614" s="5">
        <f>+'MBI DIRECTORIO'!U614</f>
        <v>0</v>
      </c>
      <c r="V614" s="5">
        <f>+'MBI DIRECTORIO'!V614</f>
        <v>0</v>
      </c>
      <c r="W614" s="5">
        <f>+'MBI DIRECTORIO'!W614</f>
        <v>0</v>
      </c>
      <c r="X614" s="5">
        <f>+'MBI DIRECTORIO'!X614</f>
        <v>0</v>
      </c>
      <c r="Y614" s="5">
        <f>+'MBI DIRECTORIO'!Y614</f>
        <v>74.129455500803004</v>
      </c>
      <c r="Z614" s="5">
        <f>+'MBI DIRECTORIO'!Z614</f>
        <v>0.12372151558536107</v>
      </c>
      <c r="AA614" s="5">
        <f>+'MBI DIRECTORIO'!AA614</f>
        <v>0</v>
      </c>
      <c r="AB614" s="5" t="str">
        <f>+'MBI DIRECTORIO'!AG614</f>
        <v>Inversiones Electrónicas de Honduras</v>
      </c>
      <c r="AD614" t="str">
        <f t="shared" si="11"/>
        <v>INSERT INTO TABLA_PRESUPUESTO_COMERCIAL VALUES ('VSR','80223-C','14004998-19',2022,'Abril',30,'USD',1200,622.853843,0,0,27.089432,0,29.67031,38.469702,1.733347,4.132374,0,0,0,0,0,0,0,74.129456,0.123722,0);</v>
      </c>
    </row>
    <row r="615" spans="1:30" x14ac:dyDescent="0.2">
      <c r="A615" t="str">
        <f>+'MBI DIRECTORIO'!A615</f>
        <v>VSR</v>
      </c>
      <c r="B615" t="str">
        <f>+'MBI DIRECTORIO'!B615</f>
        <v>80223-C</v>
      </c>
      <c r="C615" t="str">
        <f>+'MBI DIRECTORIO'!C615</f>
        <v>14005057-19</v>
      </c>
      <c r="D615">
        <f>+'MBI DIRECTORIO'!D615</f>
        <v>2022</v>
      </c>
      <c r="E615" t="str">
        <f>+'MBI DIRECTORIO'!E615</f>
        <v>Abril</v>
      </c>
      <c r="F615" s="5">
        <f>+'MBI DIRECTORIO'!F615</f>
        <v>30</v>
      </c>
      <c r="G615" t="str">
        <f>+'MBI DIRECTORIO'!G615</f>
        <v>USD</v>
      </c>
      <c r="H615" s="5">
        <f>+'MBI DIRECTORIO'!H615</f>
        <v>1200</v>
      </c>
      <c r="I615" s="5">
        <f>+'MBI DIRECTORIO'!I615</f>
        <v>576.9228023332455</v>
      </c>
      <c r="J615" s="5">
        <f>+'MBI DIRECTORIO'!J615</f>
        <v>0</v>
      </c>
      <c r="K615" s="5">
        <f>+'MBI DIRECTORIO'!K615</f>
        <v>0</v>
      </c>
      <c r="L615" s="5">
        <f>+'MBI DIRECTORIO'!L615</f>
        <v>27.089431735878794</v>
      </c>
      <c r="M615" s="5">
        <f>+'MBI DIRECTORIO'!M615</f>
        <v>0</v>
      </c>
      <c r="N615" s="5">
        <f>+'MBI DIRECTORIO'!N615</f>
        <v>29.670310233825038</v>
      </c>
      <c r="O615" s="5">
        <f>+'MBI DIRECTORIO'!O615</f>
        <v>38.469701793484028</v>
      </c>
      <c r="P615" s="5">
        <f>+'MBI DIRECTORIO'!P615</f>
        <v>1.7333474831087055</v>
      </c>
      <c r="Q615" s="5">
        <f>+'MBI DIRECTORIO'!Q615</f>
        <v>4.1323744747998763</v>
      </c>
      <c r="R615" s="5">
        <f>+'MBI DIRECTORIO'!R615</f>
        <v>0</v>
      </c>
      <c r="S615" s="5">
        <f>+'MBI DIRECTORIO'!S615</f>
        <v>0</v>
      </c>
      <c r="T615" s="5">
        <f>+'MBI DIRECTORIO'!T615</f>
        <v>0</v>
      </c>
      <c r="U615" s="5">
        <f>+'MBI DIRECTORIO'!U615</f>
        <v>0</v>
      </c>
      <c r="V615" s="5">
        <f>+'MBI DIRECTORIO'!V615</f>
        <v>0</v>
      </c>
      <c r="W615" s="5">
        <f>+'MBI DIRECTORIO'!W615</f>
        <v>0</v>
      </c>
      <c r="X615" s="5">
        <f>+'MBI DIRECTORIO'!X615</f>
        <v>0</v>
      </c>
      <c r="Y615" s="5">
        <f>+'MBI DIRECTORIO'!Y615</f>
        <v>74.129455500803004</v>
      </c>
      <c r="Z615" s="5">
        <f>+'MBI DIRECTORIO'!Z615</f>
        <v>0.12372151558536107</v>
      </c>
      <c r="AA615" s="5">
        <f>+'MBI DIRECTORIO'!AA615</f>
        <v>0</v>
      </c>
      <c r="AB615" s="5" t="str">
        <f>+'MBI DIRECTORIO'!AG615</f>
        <v>Inversiones Electrónicas de Honduras</v>
      </c>
      <c r="AD615" t="str">
        <f t="shared" si="11"/>
        <v>INSERT INTO TABLA_PRESUPUESTO_COMERCIAL VALUES ('VSR','80223-C','14005057-19',2022,'Abril',30,'USD',1200,576.922802,0,0,27.089432,0,29.67031,38.469702,1.733347,4.132374,0,0,0,0,0,0,0,74.129456,0.123722,0);</v>
      </c>
    </row>
    <row r="616" spans="1:30" x14ac:dyDescent="0.2">
      <c r="A616" t="str">
        <f>+'MBI DIRECTORIO'!A616</f>
        <v>VSR</v>
      </c>
      <c r="B616" t="str">
        <f>+'MBI DIRECTORIO'!B616</f>
        <v>80223-C</v>
      </c>
      <c r="C616" t="str">
        <f>+'MBI DIRECTORIO'!C616</f>
        <v>14004997-19</v>
      </c>
      <c r="D616">
        <f>+'MBI DIRECTORIO'!D616</f>
        <v>2022</v>
      </c>
      <c r="E616" t="str">
        <f>+'MBI DIRECTORIO'!E616</f>
        <v>Abril</v>
      </c>
      <c r="F616" s="5">
        <f>+'MBI DIRECTORIO'!F616</f>
        <v>30</v>
      </c>
      <c r="G616" t="str">
        <f>+'MBI DIRECTORIO'!G616</f>
        <v>USD</v>
      </c>
      <c r="H616" s="5">
        <f>+'MBI DIRECTORIO'!H616</f>
        <v>1200</v>
      </c>
      <c r="I616" s="5">
        <f>+'MBI DIRECTORIO'!I616</f>
        <v>622.54430872565001</v>
      </c>
      <c r="J616" s="5">
        <f>+'MBI DIRECTORIO'!J616</f>
        <v>0</v>
      </c>
      <c r="K616" s="5">
        <f>+'MBI DIRECTORIO'!K616</f>
        <v>0</v>
      </c>
      <c r="L616" s="5">
        <f>+'MBI DIRECTORIO'!L616</f>
        <v>27.089431735878794</v>
      </c>
      <c r="M616" s="5">
        <f>+'MBI DIRECTORIO'!M616</f>
        <v>0</v>
      </c>
      <c r="N616" s="5">
        <f>+'MBI DIRECTORIO'!N616</f>
        <v>29.670310233825038</v>
      </c>
      <c r="O616" s="5">
        <f>+'MBI DIRECTORIO'!O616</f>
        <v>38.469701793484028</v>
      </c>
      <c r="P616" s="5">
        <f>+'MBI DIRECTORIO'!P616</f>
        <v>1.7333474831087055</v>
      </c>
      <c r="Q616" s="5">
        <f>+'MBI DIRECTORIO'!Q616</f>
        <v>4.1323744747998763</v>
      </c>
      <c r="R616" s="5">
        <f>+'MBI DIRECTORIO'!R616</f>
        <v>0</v>
      </c>
      <c r="S616" s="5">
        <f>+'MBI DIRECTORIO'!S616</f>
        <v>0</v>
      </c>
      <c r="T616" s="5">
        <f>+'MBI DIRECTORIO'!T616</f>
        <v>0</v>
      </c>
      <c r="U616" s="5">
        <f>+'MBI DIRECTORIO'!U616</f>
        <v>0</v>
      </c>
      <c r="V616" s="5">
        <f>+'MBI DIRECTORIO'!V616</f>
        <v>0</v>
      </c>
      <c r="W616" s="5">
        <f>+'MBI DIRECTORIO'!W616</f>
        <v>0</v>
      </c>
      <c r="X616" s="5">
        <f>+'MBI DIRECTORIO'!X616</f>
        <v>0</v>
      </c>
      <c r="Y616" s="5">
        <f>+'MBI DIRECTORIO'!Y616</f>
        <v>74.129455500803004</v>
      </c>
      <c r="Z616" s="5">
        <f>+'MBI DIRECTORIO'!Z616</f>
        <v>0.12372151558536107</v>
      </c>
      <c r="AA616" s="5">
        <f>+'MBI DIRECTORIO'!AA616</f>
        <v>0</v>
      </c>
      <c r="AB616" s="5" t="str">
        <f>+'MBI DIRECTORIO'!AG616</f>
        <v>Inversiones Electrónicas de Honduras</v>
      </c>
      <c r="AD616" t="str">
        <f t="shared" si="11"/>
        <v>INSERT INTO TABLA_PRESUPUESTO_COMERCIAL VALUES ('VSR','80223-C','14004997-19',2022,'Abril',30,'USD',1200,622.544309,0,0,27.089432,0,29.67031,38.469702,1.733347,4.132374,0,0,0,0,0,0,0,74.129456,0.123722,0);</v>
      </c>
    </row>
    <row r="617" spans="1:30" x14ac:dyDescent="0.2">
      <c r="A617" t="str">
        <f>+'MBI DIRECTORIO'!A617</f>
        <v>VSR</v>
      </c>
      <c r="B617" t="str">
        <f>+'MBI DIRECTORIO'!B617</f>
        <v>80146-C</v>
      </c>
      <c r="C617" t="str">
        <f>+'MBI DIRECTORIO'!C617</f>
        <v>14004999-19</v>
      </c>
      <c r="D617">
        <f>+'MBI DIRECTORIO'!D617</f>
        <v>2022</v>
      </c>
      <c r="E617" t="str">
        <f>+'MBI DIRECTORIO'!E617</f>
        <v>Abril</v>
      </c>
      <c r="F617" s="5">
        <f>+'MBI DIRECTORIO'!F617</f>
        <v>45</v>
      </c>
      <c r="G617" t="str">
        <f>+'MBI DIRECTORIO'!G617</f>
        <v>USD</v>
      </c>
      <c r="H617" s="5">
        <f>+'MBI DIRECTORIO'!H617</f>
        <v>1170</v>
      </c>
      <c r="I617" s="5">
        <f>+'MBI DIRECTORIO'!I617</f>
        <v>680.76336034253484</v>
      </c>
      <c r="J617" s="5">
        <f>+'MBI DIRECTORIO'!J617</f>
        <v>0</v>
      </c>
      <c r="K617" s="5">
        <f>+'MBI DIRECTORIO'!K617</f>
        <v>0</v>
      </c>
      <c r="L617" s="5">
        <f>+'MBI DIRECTORIO'!L617</f>
        <v>40.634147603818192</v>
      </c>
      <c r="M617" s="5">
        <f>+'MBI DIRECTORIO'!M617</f>
        <v>0</v>
      </c>
      <c r="N617" s="5">
        <f>+'MBI DIRECTORIO'!N617</f>
        <v>55.916666666666671</v>
      </c>
      <c r="O617" s="5">
        <f>+'MBI DIRECTORIO'!O617</f>
        <v>43.75</v>
      </c>
      <c r="P617" s="5">
        <f>+'MBI DIRECTORIO'!P617</f>
        <v>4.4916666666666671</v>
      </c>
      <c r="Q617" s="5">
        <f>+'MBI DIRECTORIO'!Q617</f>
        <v>4.0290651129298798</v>
      </c>
      <c r="R617" s="5">
        <f>+'MBI DIRECTORIO'!R617</f>
        <v>0</v>
      </c>
      <c r="S617" s="5">
        <f>+'MBI DIRECTORIO'!S617</f>
        <v>0</v>
      </c>
      <c r="T617" s="5">
        <f>+'MBI DIRECTORIO'!T617</f>
        <v>0</v>
      </c>
      <c r="U617" s="5">
        <f>+'MBI DIRECTORIO'!U617</f>
        <v>0</v>
      </c>
      <c r="V617" s="5">
        <f>+'MBI DIRECTORIO'!V617</f>
        <v>0</v>
      </c>
      <c r="W617" s="5">
        <f>+'MBI DIRECTORIO'!W617</f>
        <v>0</v>
      </c>
      <c r="X617" s="5">
        <f>+'MBI DIRECTORIO'!X617</f>
        <v>0</v>
      </c>
      <c r="Y617" s="5">
        <f>+'MBI DIRECTORIO'!Y617</f>
        <v>140.87568927868784</v>
      </c>
      <c r="Z617" s="5">
        <f>+'MBI DIRECTORIO'!Z617</f>
        <v>32.688290832424627</v>
      </c>
      <c r="AA617" s="5">
        <f>+'MBI DIRECTORIO'!AA617</f>
        <v>0</v>
      </c>
      <c r="AB617" s="5" t="str">
        <f>+'MBI DIRECTORIO'!AG617</f>
        <v>Mid Pacific Distributors Inc.</v>
      </c>
      <c r="AD617" t="str">
        <f t="shared" si="11"/>
        <v>INSERT INTO TABLA_PRESUPUESTO_COMERCIAL VALUES ('VSR','80146-C','14004999-19',2022,'Abril',45,'USD',1170,680.76336,0,0,40.634148,0,55.916667,43.75,4.491667,4.029065,0,0,0,0,0,0,0,140.875689,32.688291,0);</v>
      </c>
    </row>
    <row r="618" spans="1:30" x14ac:dyDescent="0.2">
      <c r="A618" t="str">
        <f>+'MBI DIRECTORIO'!A618</f>
        <v>VSR</v>
      </c>
      <c r="B618" t="str">
        <f>+'MBI DIRECTORIO'!B618</f>
        <v>80146-C</v>
      </c>
      <c r="C618" t="str">
        <f>+'MBI DIRECTORIO'!C618</f>
        <v>14005125-20</v>
      </c>
      <c r="D618">
        <f>+'MBI DIRECTORIO'!D618</f>
        <v>2022</v>
      </c>
      <c r="E618" t="str">
        <f>+'MBI DIRECTORIO'!E618</f>
        <v>Abril</v>
      </c>
      <c r="F618" s="5">
        <f>+'MBI DIRECTORIO'!F618</f>
        <v>45</v>
      </c>
      <c r="G618" t="str">
        <f>+'MBI DIRECTORIO'!G618</f>
        <v>USD</v>
      </c>
      <c r="H618" s="5">
        <f>+'MBI DIRECTORIO'!H618</f>
        <v>2340</v>
      </c>
      <c r="I618" s="5">
        <f>+'MBI DIRECTORIO'!I618</f>
        <v>625.43961340961755</v>
      </c>
      <c r="J618" s="5">
        <f>+'MBI DIRECTORIO'!J618</f>
        <v>0</v>
      </c>
      <c r="K618" s="5">
        <f>+'MBI DIRECTORIO'!K618</f>
        <v>0</v>
      </c>
      <c r="L618" s="5">
        <f>+'MBI DIRECTORIO'!L618</f>
        <v>40.634147603818192</v>
      </c>
      <c r="M618" s="5">
        <f>+'MBI DIRECTORIO'!M618</f>
        <v>0</v>
      </c>
      <c r="N618" s="5">
        <f>+'MBI DIRECTORIO'!N618</f>
        <v>55.916666666666671</v>
      </c>
      <c r="O618" s="5">
        <f>+'MBI DIRECTORIO'!O618</f>
        <v>43.75</v>
      </c>
      <c r="P618" s="5">
        <f>+'MBI DIRECTORIO'!P618</f>
        <v>4.4916666666666671</v>
      </c>
      <c r="Q618" s="5">
        <f>+'MBI DIRECTORIO'!Q618</f>
        <v>8.0581302258597596</v>
      </c>
      <c r="R618" s="5">
        <f>+'MBI DIRECTORIO'!R618</f>
        <v>0</v>
      </c>
      <c r="S618" s="5">
        <f>+'MBI DIRECTORIO'!S618</f>
        <v>0</v>
      </c>
      <c r="T618" s="5">
        <f>+'MBI DIRECTORIO'!T618</f>
        <v>0</v>
      </c>
      <c r="U618" s="5">
        <f>+'MBI DIRECTORIO'!U618</f>
        <v>0</v>
      </c>
      <c r="V618" s="5">
        <f>+'MBI DIRECTORIO'!V618</f>
        <v>0</v>
      </c>
      <c r="W618" s="5">
        <f>+'MBI DIRECTORIO'!W618</f>
        <v>0</v>
      </c>
      <c r="X618" s="5">
        <f>+'MBI DIRECTORIO'!X618</f>
        <v>0</v>
      </c>
      <c r="Y618" s="5">
        <f>+'MBI DIRECTORIO'!Y618</f>
        <v>144.90475439161773</v>
      </c>
      <c r="Z618" s="5">
        <f>+'MBI DIRECTORIO'!Z618</f>
        <v>32.688290832424627</v>
      </c>
      <c r="AA618" s="5">
        <f>+'MBI DIRECTORIO'!AA618</f>
        <v>0</v>
      </c>
      <c r="AB618" s="5" t="str">
        <f>+'MBI DIRECTORIO'!AG618</f>
        <v>Mid Pacific Distributors Inc.</v>
      </c>
      <c r="AD618" t="str">
        <f t="shared" si="11"/>
        <v>INSERT INTO TABLA_PRESUPUESTO_COMERCIAL VALUES ('VSR','80146-C','14005125-20',2022,'Abril',45,'USD',2340,625.439613,0,0,40.634148,0,55.916667,43.75,4.491667,8.05813,0,0,0,0,0,0,0,144.904754,32.688291,0);</v>
      </c>
    </row>
    <row r="619" spans="1:30" x14ac:dyDescent="0.2">
      <c r="A619" t="str">
        <f>+'MBI DIRECTORIO'!A619</f>
        <v>VSR</v>
      </c>
      <c r="B619" t="str">
        <f>+'MBI DIRECTORIO'!B619</f>
        <v>80099-C</v>
      </c>
      <c r="C619" t="str">
        <f>+'MBI DIRECTORIO'!C619</f>
        <v>14005066-17</v>
      </c>
      <c r="D619">
        <f>+'MBI DIRECTORIO'!D619</f>
        <v>2022</v>
      </c>
      <c r="E619" t="str">
        <f>+'MBI DIRECTORIO'!E619</f>
        <v>Abril</v>
      </c>
      <c r="F619" s="5">
        <f>+'MBI DIRECTORIO'!F619</f>
        <v>9</v>
      </c>
      <c r="G619" t="str">
        <f>+'MBI DIRECTORIO'!G619</f>
        <v>USD</v>
      </c>
      <c r="H619" s="5">
        <f>+'MBI DIRECTORIO'!H619</f>
        <v>899.64</v>
      </c>
      <c r="I619" s="5">
        <f>+'MBI DIRECTORIO'!I619</f>
        <v>411.04345887918083</v>
      </c>
      <c r="J619" s="5">
        <f>+'MBI DIRECTORIO'!J619</f>
        <v>0</v>
      </c>
      <c r="K619" s="5">
        <f>+'MBI DIRECTORIO'!K619</f>
        <v>18</v>
      </c>
      <c r="L619" s="5">
        <f>+'MBI DIRECTORIO'!L619</f>
        <v>8.1268295207636392</v>
      </c>
      <c r="M619" s="5">
        <f>+'MBI DIRECTORIO'!M619</f>
        <v>0</v>
      </c>
      <c r="N619" s="5">
        <f>+'MBI DIRECTORIO'!N619</f>
        <v>13.979166666666668</v>
      </c>
      <c r="O619" s="5">
        <f>+'MBI DIRECTORIO'!O619</f>
        <v>10.9375</v>
      </c>
      <c r="P619" s="5">
        <f>+'MBI DIRECTORIO'!P619</f>
        <v>1.1229166666666668</v>
      </c>
      <c r="Q619" s="5">
        <f>+'MBI DIRECTORIO'!Q619</f>
        <v>3.0980411437574675</v>
      </c>
      <c r="R619" s="5">
        <f>+'MBI DIRECTORIO'!R619</f>
        <v>0</v>
      </c>
      <c r="S619" s="5">
        <f>+'MBI DIRECTORIO'!S619</f>
        <v>0</v>
      </c>
      <c r="T619" s="5">
        <f>+'MBI DIRECTORIO'!T619</f>
        <v>0</v>
      </c>
      <c r="U619" s="5">
        <f>+'MBI DIRECTORIO'!U619</f>
        <v>0</v>
      </c>
      <c r="V619" s="5">
        <f>+'MBI DIRECTORIO'!V619</f>
        <v>0</v>
      </c>
      <c r="W619" s="5">
        <f>+'MBI DIRECTORIO'!W619</f>
        <v>0</v>
      </c>
      <c r="X619" s="5">
        <f>+'MBI DIRECTORIO'!X619</f>
        <v>0</v>
      </c>
      <c r="Y619" s="5">
        <f>+'MBI DIRECTORIO'!Y619</f>
        <v>35.675282643575727</v>
      </c>
      <c r="Z619" s="5">
        <f>+'MBI DIRECTORIO'!Z619</f>
        <v>6.5376581664849258</v>
      </c>
      <c r="AA619" s="5">
        <f>+'MBI DIRECTORIO'!AA619</f>
        <v>0</v>
      </c>
      <c r="AB619" s="5" t="str">
        <f>+'MBI DIRECTORIO'!AG619</f>
        <v>Pieroth Japan K.K.</v>
      </c>
      <c r="AD619" t="str">
        <f t="shared" si="11"/>
        <v>INSERT INTO TABLA_PRESUPUESTO_COMERCIAL VALUES ('VSR','80099-C','14005066-17',2022,'Abril',9,'USD',899.64,411.043459,0,18,8.12683,0,13.979167,10.9375,1.122917,3.098041,0,0,0,0,0,0,0,35.675283,6.537658,0);</v>
      </c>
    </row>
    <row r="620" spans="1:30" x14ac:dyDescent="0.2">
      <c r="A620" t="str">
        <f>+'MBI DIRECTORIO'!A620</f>
        <v>VSR</v>
      </c>
      <c r="B620" t="str">
        <f>+'MBI DIRECTORIO'!B620</f>
        <v>80099-C</v>
      </c>
      <c r="C620" t="str">
        <f>+'MBI DIRECTORIO'!C620</f>
        <v>14005051-21</v>
      </c>
      <c r="D620">
        <f>+'MBI DIRECTORIO'!D620</f>
        <v>2022</v>
      </c>
      <c r="E620" t="str">
        <f>+'MBI DIRECTORIO'!E620</f>
        <v>Abril</v>
      </c>
      <c r="F620" s="5">
        <f>+'MBI DIRECTORIO'!F620</f>
        <v>75</v>
      </c>
      <c r="G620" t="str">
        <f>+'MBI DIRECTORIO'!G620</f>
        <v>USD</v>
      </c>
      <c r="H620" s="5">
        <f>+'MBI DIRECTORIO'!H620</f>
        <v>2925</v>
      </c>
      <c r="I620" s="5">
        <f>+'MBI DIRECTORIO'!I620</f>
        <v>1333.8081703141247</v>
      </c>
      <c r="J620" s="5">
        <f>+'MBI DIRECTORIO'!J620</f>
        <v>0</v>
      </c>
      <c r="K620" s="5">
        <f>+'MBI DIRECTORIO'!K620</f>
        <v>150</v>
      </c>
      <c r="L620" s="5">
        <f>+'MBI DIRECTORIO'!L620</f>
        <v>67.723579339696983</v>
      </c>
      <c r="M620" s="5">
        <f>+'MBI DIRECTORIO'!M620</f>
        <v>0</v>
      </c>
      <c r="N620" s="5">
        <f>+'MBI DIRECTORIO'!N620</f>
        <v>116.49305555555556</v>
      </c>
      <c r="O620" s="5">
        <f>+'MBI DIRECTORIO'!O620</f>
        <v>91.145833333333329</v>
      </c>
      <c r="P620" s="5">
        <f>+'MBI DIRECTORIO'!P620</f>
        <v>9.3576388888888893</v>
      </c>
      <c r="Q620" s="5">
        <f>+'MBI DIRECTORIO'!Q620</f>
        <v>10.072662782324699</v>
      </c>
      <c r="R620" s="5">
        <f>+'MBI DIRECTORIO'!R620</f>
        <v>0</v>
      </c>
      <c r="S620" s="5">
        <f>+'MBI DIRECTORIO'!S620</f>
        <v>0</v>
      </c>
      <c r="T620" s="5">
        <f>+'MBI DIRECTORIO'!T620</f>
        <v>0</v>
      </c>
      <c r="U620" s="5">
        <f>+'MBI DIRECTORIO'!U620</f>
        <v>0</v>
      </c>
      <c r="V620" s="5">
        <f>+'MBI DIRECTORIO'!V620</f>
        <v>0</v>
      </c>
      <c r="W620" s="5">
        <f>+'MBI DIRECTORIO'!W620</f>
        <v>0</v>
      </c>
      <c r="X620" s="5">
        <f>+'MBI DIRECTORIO'!X620</f>
        <v>0</v>
      </c>
      <c r="Y620" s="5">
        <f>+'MBI DIRECTORIO'!Y620</f>
        <v>281.54967528081016</v>
      </c>
      <c r="Z620" s="5">
        <f>+'MBI DIRECTORIO'!Z620</f>
        <v>54.480484720707715</v>
      </c>
      <c r="AA620" s="5">
        <f>+'MBI DIRECTORIO'!AA620</f>
        <v>0</v>
      </c>
      <c r="AB620" s="5" t="str">
        <f>+'MBI DIRECTORIO'!AG620</f>
        <v>Pieroth Japan K.K.</v>
      </c>
      <c r="AD620" t="str">
        <f t="shared" si="11"/>
        <v>INSERT INTO TABLA_PRESUPUESTO_COMERCIAL VALUES ('VSR','80099-C','14005051-21',2022,'Abril',75,'USD',2925,1333.80817,0,150,67.723579,0,116.493056,91.145833,9.357639,10.072663,0,0,0,0,0,0,0,281.549675,54.480485,0);</v>
      </c>
    </row>
    <row r="621" spans="1:30" x14ac:dyDescent="0.2">
      <c r="A621" t="str">
        <f>+'MBI DIRECTORIO'!A621</f>
        <v>VSR</v>
      </c>
      <c r="B621" t="str">
        <f>+'MBI DIRECTORIO'!B621</f>
        <v>80099-C</v>
      </c>
      <c r="C621" t="str">
        <f>+'MBI DIRECTORIO'!C621</f>
        <v>14005055-21</v>
      </c>
      <c r="D621">
        <f>+'MBI DIRECTORIO'!D621</f>
        <v>2022</v>
      </c>
      <c r="E621" t="str">
        <f>+'MBI DIRECTORIO'!E621</f>
        <v>Abril</v>
      </c>
      <c r="F621" s="5">
        <f>+'MBI DIRECTORIO'!F621</f>
        <v>37.5</v>
      </c>
      <c r="G621" t="str">
        <f>+'MBI DIRECTORIO'!G621</f>
        <v>USD</v>
      </c>
      <c r="H621" s="5">
        <f>+'MBI DIRECTORIO'!H621</f>
        <v>1462.5</v>
      </c>
      <c r="I621" s="5">
        <f>+'MBI DIRECTORIO'!I621</f>
        <v>535.76757820752755</v>
      </c>
      <c r="J621" s="5">
        <f>+'MBI DIRECTORIO'!J621</f>
        <v>0</v>
      </c>
      <c r="K621" s="5">
        <f>+'MBI DIRECTORIO'!K621</f>
        <v>75</v>
      </c>
      <c r="L621" s="5">
        <f>+'MBI DIRECTORIO'!L621</f>
        <v>33.861789669848491</v>
      </c>
      <c r="M621" s="5">
        <f>+'MBI DIRECTORIO'!M621</f>
        <v>0</v>
      </c>
      <c r="N621" s="5">
        <f>+'MBI DIRECTORIO'!N621</f>
        <v>58.246527777777779</v>
      </c>
      <c r="O621" s="5">
        <f>+'MBI DIRECTORIO'!O621</f>
        <v>45.572916666666664</v>
      </c>
      <c r="P621" s="5">
        <f>+'MBI DIRECTORIO'!P621</f>
        <v>4.6788194444444446</v>
      </c>
      <c r="Q621" s="5">
        <f>+'MBI DIRECTORIO'!Q621</f>
        <v>5.0363313911623493</v>
      </c>
      <c r="R621" s="5">
        <f>+'MBI DIRECTORIO'!R621</f>
        <v>0</v>
      </c>
      <c r="S621" s="5">
        <f>+'MBI DIRECTORIO'!S621</f>
        <v>0</v>
      </c>
      <c r="T621" s="5">
        <f>+'MBI DIRECTORIO'!T621</f>
        <v>0</v>
      </c>
      <c r="U621" s="5">
        <f>+'MBI DIRECTORIO'!U621</f>
        <v>0</v>
      </c>
      <c r="V621" s="5">
        <f>+'MBI DIRECTORIO'!V621</f>
        <v>0</v>
      </c>
      <c r="W621" s="5">
        <f>+'MBI DIRECTORIO'!W621</f>
        <v>0</v>
      </c>
      <c r="X621" s="5">
        <f>+'MBI DIRECTORIO'!X621</f>
        <v>0</v>
      </c>
      <c r="Y621" s="5">
        <f>+'MBI DIRECTORIO'!Y621</f>
        <v>140.77483764040508</v>
      </c>
      <c r="Z621" s="5">
        <f>+'MBI DIRECTORIO'!Z621</f>
        <v>27.240242360353857</v>
      </c>
      <c r="AA621" s="5">
        <f>+'MBI DIRECTORIO'!AA621</f>
        <v>0</v>
      </c>
      <c r="AB621" s="5" t="str">
        <f>+'MBI DIRECTORIO'!AG621</f>
        <v>Pieroth Japan K.K.</v>
      </c>
      <c r="AD621" t="str">
        <f t="shared" si="11"/>
        <v>INSERT INTO TABLA_PRESUPUESTO_COMERCIAL VALUES ('VSR','80099-C','14005055-21',2022,'Abril',37.5,'USD',1462.5,535.767578,0,75,33.86179,0,58.246528,45.572917,4.678819,5.036331,0,0,0,0,0,0,0,140.774838,27.240242,0);</v>
      </c>
    </row>
    <row r="622" spans="1:30" x14ac:dyDescent="0.2">
      <c r="A622" t="str">
        <f>+'MBI DIRECTORIO'!A622</f>
        <v>VSR</v>
      </c>
      <c r="B622" t="str">
        <f>+'MBI DIRECTORIO'!B622</f>
        <v>80099-C</v>
      </c>
      <c r="C622" t="str">
        <f>+'MBI DIRECTORIO'!C622</f>
        <v>14005069-15</v>
      </c>
      <c r="D622">
        <f>+'MBI DIRECTORIO'!D622</f>
        <v>2022</v>
      </c>
      <c r="E622" t="str">
        <f>+'MBI DIRECTORIO'!E622</f>
        <v>Abril</v>
      </c>
      <c r="F622" s="5">
        <f>+'MBI DIRECTORIO'!F622</f>
        <v>60</v>
      </c>
      <c r="G622" t="str">
        <f>+'MBI DIRECTORIO'!G622</f>
        <v>USD</v>
      </c>
      <c r="H622" s="5">
        <f>+'MBI DIRECTORIO'!H622</f>
        <v>3600</v>
      </c>
      <c r="I622" s="5">
        <f>+'MBI DIRECTORIO'!I622</f>
        <v>1404.4094493916675</v>
      </c>
      <c r="J622" s="5">
        <f>+'MBI DIRECTORIO'!J622</f>
        <v>0</v>
      </c>
      <c r="K622" s="5">
        <f>+'MBI DIRECTORIO'!K622</f>
        <v>120</v>
      </c>
      <c r="L622" s="5">
        <f>+'MBI DIRECTORIO'!L622</f>
        <v>54.178863471757587</v>
      </c>
      <c r="M622" s="5">
        <f>+'MBI DIRECTORIO'!M622</f>
        <v>0</v>
      </c>
      <c r="N622" s="5">
        <f>+'MBI DIRECTORIO'!N622</f>
        <v>93.194444444444443</v>
      </c>
      <c r="O622" s="5">
        <f>+'MBI DIRECTORIO'!O622</f>
        <v>72.916666666666671</v>
      </c>
      <c r="P622" s="5">
        <f>+'MBI DIRECTORIO'!P622</f>
        <v>7.4861111111111125</v>
      </c>
      <c r="Q622" s="5">
        <f>+'MBI DIRECTORIO'!Q622</f>
        <v>12.397123424399629</v>
      </c>
      <c r="R622" s="5">
        <f>+'MBI DIRECTORIO'!R622</f>
        <v>0</v>
      </c>
      <c r="S622" s="5">
        <f>+'MBI DIRECTORIO'!S622</f>
        <v>0</v>
      </c>
      <c r="T622" s="5">
        <f>+'MBI DIRECTORIO'!T622</f>
        <v>0</v>
      </c>
      <c r="U622" s="5">
        <f>+'MBI DIRECTORIO'!U622</f>
        <v>0</v>
      </c>
      <c r="V622" s="5">
        <f>+'MBI DIRECTORIO'!V622</f>
        <v>0</v>
      </c>
      <c r="W622" s="5">
        <f>+'MBI DIRECTORIO'!W622</f>
        <v>0</v>
      </c>
      <c r="X622" s="5">
        <f>+'MBI DIRECTORIO'!X622</f>
        <v>0</v>
      </c>
      <c r="Y622" s="5">
        <f>+'MBI DIRECTORIO'!Y622</f>
        <v>229.57873342318803</v>
      </c>
      <c r="Z622" s="5">
        <f>+'MBI DIRECTORIO'!Z622</f>
        <v>43.584387776566167</v>
      </c>
      <c r="AA622" s="5">
        <f>+'MBI DIRECTORIO'!AA622</f>
        <v>0</v>
      </c>
      <c r="AB622" s="5" t="str">
        <f>+'MBI DIRECTORIO'!AG622</f>
        <v>Pieroth Japan K.K.</v>
      </c>
      <c r="AD622" t="str">
        <f t="shared" si="11"/>
        <v>INSERT INTO TABLA_PRESUPUESTO_COMERCIAL VALUES ('VSR','80099-C','14005069-15',2022,'Abril',60,'USD',3600,1404.409449,0,120,54.178863,0,93.194444,72.916667,7.486111,12.397123,0,0,0,0,0,0,0,229.578733,43.584388,0);</v>
      </c>
    </row>
    <row r="623" spans="1:30" x14ac:dyDescent="0.2">
      <c r="A623" t="str">
        <f>+'MBI DIRECTORIO'!A623</f>
        <v>VSR</v>
      </c>
      <c r="B623" t="str">
        <f>+'MBI DIRECTORIO'!B623</f>
        <v>80135-C</v>
      </c>
      <c r="C623" t="str">
        <f>+'MBI DIRECTORIO'!C623</f>
        <v>14005054-21</v>
      </c>
      <c r="D623">
        <f>+'MBI DIRECTORIO'!D623</f>
        <v>2022</v>
      </c>
      <c r="E623" t="str">
        <f>+'MBI DIRECTORIO'!E623</f>
        <v>Abril</v>
      </c>
      <c r="F623" s="5">
        <f>+'MBI DIRECTORIO'!F623</f>
        <v>45</v>
      </c>
      <c r="G623" t="str">
        <f>+'MBI DIRECTORIO'!G623</f>
        <v>USD</v>
      </c>
      <c r="H623" s="5">
        <f>+'MBI DIRECTORIO'!H623</f>
        <v>1800</v>
      </c>
      <c r="I623" s="5">
        <f>+'MBI DIRECTORIO'!I623</f>
        <v>615.24380623085881</v>
      </c>
      <c r="J623" s="5">
        <f>+'MBI DIRECTORIO'!J623</f>
        <v>0</v>
      </c>
      <c r="K623" s="5">
        <f>+'MBI DIRECTORIO'!K623</f>
        <v>0</v>
      </c>
      <c r="L623" s="5">
        <f>+'MBI DIRECTORIO'!L623</f>
        <v>40.634147603818192</v>
      </c>
      <c r="M623" s="5">
        <f>+'MBI DIRECTORIO'!M623</f>
        <v>0</v>
      </c>
      <c r="N623" s="5">
        <f>+'MBI DIRECTORIO'!N623</f>
        <v>69.895833333333329</v>
      </c>
      <c r="O623" s="5">
        <f>+'MBI DIRECTORIO'!O623</f>
        <v>54.6875</v>
      </c>
      <c r="P623" s="5">
        <f>+'MBI DIRECTORIO'!P623</f>
        <v>5.6145833333333339</v>
      </c>
      <c r="Q623" s="5">
        <f>+'MBI DIRECTORIO'!Q623</f>
        <v>6.1985617121998144</v>
      </c>
      <c r="R623" s="5">
        <f>+'MBI DIRECTORIO'!R623</f>
        <v>0</v>
      </c>
      <c r="S623" s="5">
        <f>+'MBI DIRECTORIO'!S623</f>
        <v>0</v>
      </c>
      <c r="T623" s="5">
        <f>+'MBI DIRECTORIO'!T623</f>
        <v>0</v>
      </c>
      <c r="U623" s="5">
        <f>+'MBI DIRECTORIO'!U623</f>
        <v>0</v>
      </c>
      <c r="V623" s="5">
        <f>+'MBI DIRECTORIO'!V623</f>
        <v>0</v>
      </c>
      <c r="W623" s="5">
        <f>+'MBI DIRECTORIO'!W623</f>
        <v>0</v>
      </c>
      <c r="X623" s="5">
        <f>+'MBI DIRECTORIO'!X623</f>
        <v>0</v>
      </c>
      <c r="Y623" s="5">
        <f>+'MBI DIRECTORIO'!Y623</f>
        <v>169.0847692112911</v>
      </c>
      <c r="Z623" s="5">
        <f>+'MBI DIRECTORIO'!Z623</f>
        <v>32.688290832424627</v>
      </c>
      <c r="AA623" s="5">
        <f>+'MBI DIRECTORIO'!AA623</f>
        <v>0</v>
      </c>
      <c r="AB623" s="5" t="str">
        <f>+'MBI DIRECTORIO'!AG623</f>
        <v>Grays Inc Ltd</v>
      </c>
      <c r="AD623" t="str">
        <f t="shared" si="11"/>
        <v>INSERT INTO TABLA_PRESUPUESTO_COMERCIAL VALUES ('VSR','80135-C','14005054-21',2022,'Abril',45,'USD',1800,615.243806,0,0,40.634148,0,69.895833,54.6875,5.614583,6.198562,0,0,0,0,0,0,0,169.084769,32.688291,0);</v>
      </c>
    </row>
    <row r="624" spans="1:30" x14ac:dyDescent="0.2">
      <c r="A624" t="str">
        <f>+'MBI DIRECTORIO'!A624</f>
        <v>VSR</v>
      </c>
      <c r="B624" t="str">
        <f>+'MBI DIRECTORIO'!B624</f>
        <v>80135-C</v>
      </c>
      <c r="C624" t="str">
        <f>+'MBI DIRECTORIO'!C624</f>
        <v>14005076-18</v>
      </c>
      <c r="D624">
        <f>+'MBI DIRECTORIO'!D624</f>
        <v>2022</v>
      </c>
      <c r="E624" t="str">
        <f>+'MBI DIRECTORIO'!E624</f>
        <v>Abril</v>
      </c>
      <c r="F624" s="5">
        <f>+'MBI DIRECTORIO'!F624</f>
        <v>45</v>
      </c>
      <c r="G624" t="str">
        <f>+'MBI DIRECTORIO'!G624</f>
        <v>USD</v>
      </c>
      <c r="H624" s="5">
        <f>+'MBI DIRECTORIO'!H624</f>
        <v>2700</v>
      </c>
      <c r="I624" s="5">
        <f>+'MBI DIRECTORIO'!I624</f>
        <v>1576.6750091791489</v>
      </c>
      <c r="J624" s="5">
        <f>+'MBI DIRECTORIO'!J624</f>
        <v>0</v>
      </c>
      <c r="K624" s="5">
        <f>+'MBI DIRECTORIO'!K624</f>
        <v>0</v>
      </c>
      <c r="L624" s="5">
        <f>+'MBI DIRECTORIO'!L624</f>
        <v>40.634147603818192</v>
      </c>
      <c r="M624" s="5">
        <f>+'MBI DIRECTORIO'!M624</f>
        <v>0</v>
      </c>
      <c r="N624" s="5">
        <f>+'MBI DIRECTORIO'!N624</f>
        <v>69.895833333333329</v>
      </c>
      <c r="O624" s="5">
        <f>+'MBI DIRECTORIO'!O624</f>
        <v>54.6875</v>
      </c>
      <c r="P624" s="5">
        <f>+'MBI DIRECTORIO'!P624</f>
        <v>5.6145833333333339</v>
      </c>
      <c r="Q624" s="5">
        <f>+'MBI DIRECTORIO'!Q624</f>
        <v>9.2978425682997212</v>
      </c>
      <c r="R624" s="5">
        <f>+'MBI DIRECTORIO'!R624</f>
        <v>0</v>
      </c>
      <c r="S624" s="5">
        <f>+'MBI DIRECTORIO'!S624</f>
        <v>0</v>
      </c>
      <c r="T624" s="5">
        <f>+'MBI DIRECTORIO'!T624</f>
        <v>0</v>
      </c>
      <c r="U624" s="5">
        <f>+'MBI DIRECTORIO'!U624</f>
        <v>0</v>
      </c>
      <c r="V624" s="5">
        <f>+'MBI DIRECTORIO'!V624</f>
        <v>0</v>
      </c>
      <c r="W624" s="5">
        <f>+'MBI DIRECTORIO'!W624</f>
        <v>0</v>
      </c>
      <c r="X624" s="5">
        <f>+'MBI DIRECTORIO'!X624</f>
        <v>0</v>
      </c>
      <c r="Y624" s="5">
        <f>+'MBI DIRECTORIO'!Y624</f>
        <v>172.18405006739101</v>
      </c>
      <c r="Z624" s="5">
        <f>+'MBI DIRECTORIO'!Z624</f>
        <v>32.688290832424627</v>
      </c>
      <c r="AA624" s="5">
        <f>+'MBI DIRECTORIO'!AA624</f>
        <v>0</v>
      </c>
      <c r="AB624" s="5" t="str">
        <f>+'MBI DIRECTORIO'!AG624</f>
        <v>Grays Inc Ltd</v>
      </c>
      <c r="AD624" t="str">
        <f t="shared" si="11"/>
        <v>INSERT INTO TABLA_PRESUPUESTO_COMERCIAL VALUES ('VSR','80135-C','14005076-18',2022,'Abril',45,'USD',2700,1576.675009,0,0,40.634148,0,69.895833,54.6875,5.614583,9.297843,0,0,0,0,0,0,0,172.18405,32.688291,0);</v>
      </c>
    </row>
    <row r="625" spans="1:30" x14ac:dyDescent="0.2">
      <c r="A625" t="str">
        <f>+'MBI DIRECTORIO'!A625</f>
        <v>VSR</v>
      </c>
      <c r="B625" t="str">
        <f>+'MBI DIRECTORIO'!B625</f>
        <v>80112-C</v>
      </c>
      <c r="C625" t="str">
        <f>+'MBI DIRECTORIO'!C625</f>
        <v>14004233-21</v>
      </c>
      <c r="D625">
        <f>+'MBI DIRECTORIO'!D625</f>
        <v>2022</v>
      </c>
      <c r="E625" t="str">
        <f>+'MBI DIRECTORIO'!E625</f>
        <v>Abril</v>
      </c>
      <c r="F625" s="5">
        <f>+'MBI DIRECTORIO'!F625</f>
        <v>210</v>
      </c>
      <c r="G625" t="str">
        <f>+'MBI DIRECTORIO'!G625</f>
        <v>USD</v>
      </c>
      <c r="H625" s="5">
        <f>+'MBI DIRECTORIO'!H625</f>
        <v>5880</v>
      </c>
      <c r="I625" s="5">
        <f>+'MBI DIRECTORIO'!I625</f>
        <v>3340.1257205984957</v>
      </c>
      <c r="J625" s="5">
        <f>+'MBI DIRECTORIO'!J625</f>
        <v>0</v>
      </c>
      <c r="K625" s="5">
        <f>+'MBI DIRECTORIO'!K625</f>
        <v>0</v>
      </c>
      <c r="L625" s="5">
        <f>+'MBI DIRECTORIO'!L625</f>
        <v>189.62602215115157</v>
      </c>
      <c r="M625" s="5">
        <f>+'MBI DIRECTORIO'!M625</f>
        <v>0</v>
      </c>
      <c r="N625" s="5">
        <f>+'MBI DIRECTORIO'!N625</f>
        <v>87.937499999999986</v>
      </c>
      <c r="O625" s="5">
        <f>+'MBI DIRECTORIO'!O625</f>
        <v>126.875</v>
      </c>
      <c r="P625" s="5">
        <f>+'MBI DIRECTORIO'!P625</f>
        <v>7.8604166666666675</v>
      </c>
      <c r="Q625" s="5">
        <f>+'MBI DIRECTORIO'!Q625</f>
        <v>20.248634926519394</v>
      </c>
      <c r="R625" s="5">
        <f>+'MBI DIRECTORIO'!R625</f>
        <v>0</v>
      </c>
      <c r="S625" s="5">
        <f>+'MBI DIRECTORIO'!S625</f>
        <v>0</v>
      </c>
      <c r="T625" s="5">
        <f>+'MBI DIRECTORIO'!T625</f>
        <v>0</v>
      </c>
      <c r="U625" s="5">
        <f>+'MBI DIRECTORIO'!U625</f>
        <v>0</v>
      </c>
      <c r="V625" s="5">
        <f>+'MBI DIRECTORIO'!V625</f>
        <v>0</v>
      </c>
      <c r="W625" s="5">
        <f>+'MBI DIRECTORIO'!W625</f>
        <v>0</v>
      </c>
      <c r="X625" s="5">
        <f>+'MBI DIRECTORIO'!X625</f>
        <v>0</v>
      </c>
      <c r="Y625" s="5">
        <f>+'MBI DIRECTORIO'!Y625</f>
        <v>395.46690881116768</v>
      </c>
      <c r="Z625" s="5">
        <f>+'MBI DIRECTORIO'!Z625</f>
        <v>152.5453572179816</v>
      </c>
      <c r="AA625" s="5">
        <f>+'MBI DIRECTORIO'!AA625</f>
        <v>0</v>
      </c>
      <c r="AB625" s="5" t="str">
        <f>+'MBI DIRECTORIO'!AG625</f>
        <v>MUANGPHOL TRADING CO., LTD.</v>
      </c>
      <c r="AD625" t="str">
        <f t="shared" si="11"/>
        <v>INSERT INTO TABLA_PRESUPUESTO_COMERCIAL VALUES ('VSR','80112-C','14004233-21',2022,'Abril',210,'USD',5880,3340.125721,0,0,189.626022,0,87.9375,126.875,7.860417,20.248635,0,0,0,0,0,0,0,395.466909,152.545357,0);</v>
      </c>
    </row>
    <row r="626" spans="1:30" x14ac:dyDescent="0.2">
      <c r="A626" t="str">
        <f>+'MBI DIRECTORIO'!A626</f>
        <v>VSR</v>
      </c>
      <c r="B626" t="str">
        <f>+'MBI DIRECTORIO'!B626</f>
        <v>80112-C</v>
      </c>
      <c r="C626" t="str">
        <f>+'MBI DIRECTORIO'!C626</f>
        <v>14004230-21</v>
      </c>
      <c r="D626">
        <f>+'MBI DIRECTORIO'!D626</f>
        <v>2022</v>
      </c>
      <c r="E626" t="str">
        <f>+'MBI DIRECTORIO'!E626</f>
        <v>Abril</v>
      </c>
      <c r="F626" s="5">
        <f>+'MBI DIRECTORIO'!F626</f>
        <v>90</v>
      </c>
      <c r="G626" t="str">
        <f>+'MBI DIRECTORIO'!G626</f>
        <v>USD</v>
      </c>
      <c r="H626" s="5">
        <f>+'MBI DIRECTORIO'!H626</f>
        <v>2520</v>
      </c>
      <c r="I626" s="5">
        <f>+'MBI DIRECTORIO'!I626</f>
        <v>1303.2472610192353</v>
      </c>
      <c r="J626" s="5">
        <f>+'MBI DIRECTORIO'!J626</f>
        <v>0</v>
      </c>
      <c r="K626" s="5">
        <f>+'MBI DIRECTORIO'!K626</f>
        <v>0</v>
      </c>
      <c r="L626" s="5">
        <f>+'MBI DIRECTORIO'!L626</f>
        <v>81.268295207636385</v>
      </c>
      <c r="M626" s="5">
        <f>+'MBI DIRECTORIO'!M626</f>
        <v>0</v>
      </c>
      <c r="N626" s="5">
        <f>+'MBI DIRECTORIO'!N626</f>
        <v>37.6875</v>
      </c>
      <c r="O626" s="5">
        <f>+'MBI DIRECTORIO'!O626</f>
        <v>54.375</v>
      </c>
      <c r="P626" s="5">
        <f>+'MBI DIRECTORIO'!P626</f>
        <v>3.3687500000000008</v>
      </c>
      <c r="Q626" s="5">
        <f>+'MBI DIRECTORIO'!Q626</f>
        <v>8.6779863970797404</v>
      </c>
      <c r="R626" s="5">
        <f>+'MBI DIRECTORIO'!R626</f>
        <v>0</v>
      </c>
      <c r="S626" s="5">
        <f>+'MBI DIRECTORIO'!S626</f>
        <v>0</v>
      </c>
      <c r="T626" s="5">
        <f>+'MBI DIRECTORIO'!T626</f>
        <v>0</v>
      </c>
      <c r="U626" s="5">
        <f>+'MBI DIRECTORIO'!U626</f>
        <v>0</v>
      </c>
      <c r="V626" s="5">
        <f>+'MBI DIRECTORIO'!V626</f>
        <v>0</v>
      </c>
      <c r="W626" s="5">
        <f>+'MBI DIRECTORIO'!W626</f>
        <v>0</v>
      </c>
      <c r="X626" s="5">
        <f>+'MBI DIRECTORIO'!X626</f>
        <v>0</v>
      </c>
      <c r="Y626" s="5">
        <f>+'MBI DIRECTORIO'!Y626</f>
        <v>169.485818061929</v>
      </c>
      <c r="Z626" s="5">
        <f>+'MBI DIRECTORIO'!Z626</f>
        <v>65.376581664849255</v>
      </c>
      <c r="AA626" s="5">
        <f>+'MBI DIRECTORIO'!AA626</f>
        <v>0</v>
      </c>
      <c r="AB626" s="5" t="str">
        <f>+'MBI DIRECTORIO'!AG626</f>
        <v>MUANGPHOL TRADING CO., LTD.</v>
      </c>
      <c r="AD626" t="str">
        <f t="shared" si="11"/>
        <v>INSERT INTO TABLA_PRESUPUESTO_COMERCIAL VALUES ('VSR','80112-C','14004230-21',2022,'Abril',90,'USD',2520,1303.247261,0,0,81.268295,0,37.6875,54.375,3.36875,8.677986,0,0,0,0,0,0,0,169.485818,65.376582,0);</v>
      </c>
    </row>
    <row r="627" spans="1:30" x14ac:dyDescent="0.2">
      <c r="A627" t="str">
        <f>+'MBI DIRECTORIO'!A627</f>
        <v>VSR</v>
      </c>
      <c r="B627" t="str">
        <f>+'MBI DIRECTORIO'!B627</f>
        <v>CRIP_VIE</v>
      </c>
      <c r="C627" t="str">
        <f>+'MBI DIRECTORIO'!C627</f>
        <v>14005080-18</v>
      </c>
      <c r="D627">
        <f>+'MBI DIRECTORIO'!D627</f>
        <v>2022</v>
      </c>
      <c r="E627" t="str">
        <f>+'MBI DIRECTORIO'!E627</f>
        <v>Abril</v>
      </c>
      <c r="F627" s="5">
        <f>+'MBI DIRECTORIO'!F627</f>
        <v>6</v>
      </c>
      <c r="G627" t="str">
        <f>+'MBI DIRECTORIO'!G627</f>
        <v>USD</v>
      </c>
      <c r="H627" s="5">
        <f>+'MBI DIRECTORIO'!H627</f>
        <v>660</v>
      </c>
      <c r="I627" s="5">
        <f>+'MBI DIRECTORIO'!I627</f>
        <v>308.48950258612058</v>
      </c>
      <c r="J627" s="5">
        <f>+'MBI DIRECTORIO'!J627</f>
        <v>0</v>
      </c>
      <c r="K627" s="5">
        <f>+'MBI DIRECTORIO'!K627</f>
        <v>0</v>
      </c>
      <c r="L627" s="5">
        <f>+'MBI DIRECTORIO'!L627</f>
        <v>5.4178863471757595</v>
      </c>
      <c r="M627" s="5">
        <f>+'MBI DIRECTORIO'!M627</f>
        <v>0</v>
      </c>
      <c r="N627" s="5">
        <f>+'MBI DIRECTORIO'!N627</f>
        <v>3.3888888888888888</v>
      </c>
      <c r="O627" s="5">
        <f>+'MBI DIRECTORIO'!O627</f>
        <v>2.6515151515151514</v>
      </c>
      <c r="P627" s="5">
        <f>+'MBI DIRECTORIO'!P627</f>
        <v>0.27222222222222225</v>
      </c>
      <c r="Q627" s="5">
        <f>+'MBI DIRECTORIO'!Q627</f>
        <v>2.2728059611399321</v>
      </c>
      <c r="R627" s="5">
        <f>+'MBI DIRECTORIO'!R627</f>
        <v>0</v>
      </c>
      <c r="S627" s="5">
        <f>+'MBI DIRECTORIO'!S627</f>
        <v>0</v>
      </c>
      <c r="T627" s="5">
        <f>+'MBI DIRECTORIO'!T627</f>
        <v>0</v>
      </c>
      <c r="U627" s="5">
        <f>+'MBI DIRECTORIO'!U627</f>
        <v>0</v>
      </c>
      <c r="V627" s="5">
        <f>+'MBI DIRECTORIO'!V627</f>
        <v>0</v>
      </c>
      <c r="W627" s="5">
        <f>+'MBI DIRECTORIO'!W627</f>
        <v>0</v>
      </c>
      <c r="X627" s="5">
        <f>+'MBI DIRECTORIO'!X627</f>
        <v>0</v>
      </c>
      <c r="Y627" s="5">
        <f>+'MBI DIRECTORIO'!Y627</f>
        <v>12.943871001422812</v>
      </c>
      <c r="Z627" s="5">
        <f>+'MBI DIRECTORIO'!Z627</f>
        <v>4.3584387776566169</v>
      </c>
      <c r="AA627" s="5">
        <f>+'MBI DIRECTORIO'!AA627</f>
        <v>0</v>
      </c>
      <c r="AB627" s="5" t="str">
        <f>+'MBI DIRECTORIO'!AG627</f>
        <v>Cripton_Vietnam</v>
      </c>
      <c r="AD627" t="str">
        <f t="shared" si="11"/>
        <v>INSERT INTO TABLA_PRESUPUESTO_COMERCIAL VALUES ('VSR','CRIP_VIE','14005080-18',2022,'Abril',6,'USD',660,308.489503,0,0,5.417886,0,3.388889,2.651515,0.272222,2.272806,0,0,0,0,0,0,0,12.943871,4.358439,0);</v>
      </c>
    </row>
    <row r="628" spans="1:30" x14ac:dyDescent="0.2">
      <c r="A628" t="str">
        <f>+'MBI DIRECTORIO'!A628</f>
        <v>VSR</v>
      </c>
      <c r="B628" t="str">
        <f>+'MBI DIRECTORIO'!B628</f>
        <v>CRIP_VIE</v>
      </c>
      <c r="C628" t="str">
        <f>+'MBI DIRECTORIO'!C628</f>
        <v>14004879-18</v>
      </c>
      <c r="D628">
        <f>+'MBI DIRECTORIO'!D628</f>
        <v>2022</v>
      </c>
      <c r="E628" t="str">
        <f>+'MBI DIRECTORIO'!E628</f>
        <v>Abril</v>
      </c>
      <c r="F628" s="5">
        <f>+'MBI DIRECTORIO'!F628</f>
        <v>6</v>
      </c>
      <c r="G628" t="str">
        <f>+'MBI DIRECTORIO'!G628</f>
        <v>USD</v>
      </c>
      <c r="H628" s="5">
        <f>+'MBI DIRECTORIO'!H628</f>
        <v>216</v>
      </c>
      <c r="I628" s="5">
        <f>+'MBI DIRECTORIO'!I628</f>
        <v>543.33448785032783</v>
      </c>
      <c r="J628" s="5">
        <f>+'MBI DIRECTORIO'!J628</f>
        <v>0</v>
      </c>
      <c r="K628" s="5">
        <f>+'MBI DIRECTORIO'!K628</f>
        <v>0</v>
      </c>
      <c r="L628" s="5">
        <f>+'MBI DIRECTORIO'!L628</f>
        <v>5.4178863471757595</v>
      </c>
      <c r="M628" s="5">
        <f>+'MBI DIRECTORIO'!M628</f>
        <v>0</v>
      </c>
      <c r="N628" s="5">
        <f>+'MBI DIRECTORIO'!N628</f>
        <v>3.3888888888888888</v>
      </c>
      <c r="O628" s="5">
        <f>+'MBI DIRECTORIO'!O628</f>
        <v>2.6515151515151514</v>
      </c>
      <c r="P628" s="5">
        <f>+'MBI DIRECTORIO'!P628</f>
        <v>0.27222222222222225</v>
      </c>
      <c r="Q628" s="5">
        <f>+'MBI DIRECTORIO'!Q628</f>
        <v>0.74382740546397774</v>
      </c>
      <c r="R628" s="5">
        <f>+'MBI DIRECTORIO'!R628</f>
        <v>0</v>
      </c>
      <c r="S628" s="5">
        <f>+'MBI DIRECTORIO'!S628</f>
        <v>0</v>
      </c>
      <c r="T628" s="5">
        <f>+'MBI DIRECTORIO'!T628</f>
        <v>0</v>
      </c>
      <c r="U628" s="5">
        <f>+'MBI DIRECTORIO'!U628</f>
        <v>0</v>
      </c>
      <c r="V628" s="5">
        <f>+'MBI DIRECTORIO'!V628</f>
        <v>0</v>
      </c>
      <c r="W628" s="5">
        <f>+'MBI DIRECTORIO'!W628</f>
        <v>0</v>
      </c>
      <c r="X628" s="5">
        <f>+'MBI DIRECTORIO'!X628</f>
        <v>0</v>
      </c>
      <c r="Y628" s="5">
        <f>+'MBI DIRECTORIO'!Y628</f>
        <v>11.414892445746858</v>
      </c>
      <c r="Z628" s="5">
        <f>+'MBI DIRECTORIO'!Z628</f>
        <v>4.3584387776566169</v>
      </c>
      <c r="AA628" s="5">
        <f>+'MBI DIRECTORIO'!AA628</f>
        <v>0</v>
      </c>
      <c r="AB628" s="5" t="str">
        <f>+'MBI DIRECTORIO'!AG628</f>
        <v>Cripton_Vietnam</v>
      </c>
      <c r="AD628" t="str">
        <f t="shared" si="11"/>
        <v>INSERT INTO TABLA_PRESUPUESTO_COMERCIAL VALUES ('VSR','CRIP_VIE','14004879-18',2022,'Abril',6,'USD',216,543.334488,0,0,5.417886,0,3.388889,2.651515,0.272222,0.743827,0,0,0,0,0,0,0,11.414892,4.358439,0);</v>
      </c>
    </row>
    <row r="629" spans="1:30" x14ac:dyDescent="0.2">
      <c r="A629" t="str">
        <f>+'MBI DIRECTORIO'!A629</f>
        <v>VSR</v>
      </c>
      <c r="B629" t="str">
        <f>+'MBI DIRECTORIO'!B629</f>
        <v>CRIP_VIE</v>
      </c>
      <c r="C629" t="str">
        <f>+'MBI DIRECTORIO'!C629</f>
        <v>14005054-21</v>
      </c>
      <c r="D629">
        <f>+'MBI DIRECTORIO'!D629</f>
        <v>2022</v>
      </c>
      <c r="E629" t="str">
        <f>+'MBI DIRECTORIO'!E629</f>
        <v>Abril</v>
      </c>
      <c r="F629" s="5">
        <f>+'MBI DIRECTORIO'!F629</f>
        <v>60</v>
      </c>
      <c r="G629" t="str">
        <f>+'MBI DIRECTORIO'!G629</f>
        <v>USD</v>
      </c>
      <c r="H629" s="5">
        <f>+'MBI DIRECTORIO'!H629</f>
        <v>2160</v>
      </c>
      <c r="I629" s="5">
        <f>+'MBI DIRECTORIO'!I629</f>
        <v>820.32507497447841</v>
      </c>
      <c r="J629" s="5">
        <f>+'MBI DIRECTORIO'!J629</f>
        <v>0</v>
      </c>
      <c r="K629" s="5">
        <f>+'MBI DIRECTORIO'!K629</f>
        <v>0</v>
      </c>
      <c r="L629" s="5">
        <f>+'MBI DIRECTORIO'!L629</f>
        <v>54.178863471757587</v>
      </c>
      <c r="M629" s="5">
        <f>+'MBI DIRECTORIO'!M629</f>
        <v>0</v>
      </c>
      <c r="N629" s="5">
        <f>+'MBI DIRECTORIO'!N629</f>
        <v>33.888888888888886</v>
      </c>
      <c r="O629" s="5">
        <f>+'MBI DIRECTORIO'!O629</f>
        <v>26.515151515151516</v>
      </c>
      <c r="P629" s="5">
        <f>+'MBI DIRECTORIO'!P629</f>
        <v>2.7222222222222223</v>
      </c>
      <c r="Q629" s="5">
        <f>+'MBI DIRECTORIO'!Q629</f>
        <v>7.4382740546397779</v>
      </c>
      <c r="R629" s="5">
        <f>+'MBI DIRECTORIO'!R629</f>
        <v>0</v>
      </c>
      <c r="S629" s="5">
        <f>+'MBI DIRECTORIO'!S629</f>
        <v>0</v>
      </c>
      <c r="T629" s="5">
        <f>+'MBI DIRECTORIO'!T629</f>
        <v>0</v>
      </c>
      <c r="U629" s="5">
        <f>+'MBI DIRECTORIO'!U629</f>
        <v>0</v>
      </c>
      <c r="V629" s="5">
        <f>+'MBI DIRECTORIO'!V629</f>
        <v>0</v>
      </c>
      <c r="W629" s="5">
        <f>+'MBI DIRECTORIO'!W629</f>
        <v>0</v>
      </c>
      <c r="X629" s="5">
        <f>+'MBI DIRECTORIO'!X629</f>
        <v>0</v>
      </c>
      <c r="Y629" s="5">
        <f>+'MBI DIRECTORIO'!Y629</f>
        <v>114.14892445746857</v>
      </c>
      <c r="Z629" s="5">
        <f>+'MBI DIRECTORIO'!Z629</f>
        <v>43.584387776566167</v>
      </c>
      <c r="AA629" s="5">
        <f>+'MBI DIRECTORIO'!AA629</f>
        <v>0</v>
      </c>
      <c r="AB629" s="5" t="str">
        <f>+'MBI DIRECTORIO'!AG629</f>
        <v>Cripton_Vietnam</v>
      </c>
      <c r="AD629" t="str">
        <f t="shared" si="11"/>
        <v>INSERT INTO TABLA_PRESUPUESTO_COMERCIAL VALUES ('VSR','CRIP_VIE','14005054-21',2022,'Abril',60,'USD',2160,820.325075,0,0,54.178863,0,33.888889,26.515152,2.722222,7.438274,0,0,0,0,0,0,0,114.148924,43.584388,0);</v>
      </c>
    </row>
    <row r="630" spans="1:30" x14ac:dyDescent="0.2">
      <c r="A630" t="str">
        <f>+'MBI DIRECTORIO'!A630</f>
        <v>VSR</v>
      </c>
      <c r="B630" t="str">
        <f>+'MBI DIRECTORIO'!B630</f>
        <v>CRIP_VIE</v>
      </c>
      <c r="C630" t="str">
        <f>+'MBI DIRECTORIO'!C630</f>
        <v>14005076-18</v>
      </c>
      <c r="D630">
        <f>+'MBI DIRECTORIO'!D630</f>
        <v>2022</v>
      </c>
      <c r="E630" t="str">
        <f>+'MBI DIRECTORIO'!E630</f>
        <v>Abril</v>
      </c>
      <c r="F630" s="5">
        <f>+'MBI DIRECTORIO'!F630</f>
        <v>30</v>
      </c>
      <c r="G630" t="str">
        <f>+'MBI DIRECTORIO'!G630</f>
        <v>USD</v>
      </c>
      <c r="H630" s="5">
        <f>+'MBI DIRECTORIO'!H630</f>
        <v>2250</v>
      </c>
      <c r="I630" s="5">
        <f>+'MBI DIRECTORIO'!I630</f>
        <v>1051.1166727860991</v>
      </c>
      <c r="J630" s="5">
        <f>+'MBI DIRECTORIO'!J630</f>
        <v>0</v>
      </c>
      <c r="K630" s="5">
        <f>+'MBI DIRECTORIO'!K630</f>
        <v>0</v>
      </c>
      <c r="L630" s="5">
        <f>+'MBI DIRECTORIO'!L630</f>
        <v>27.089431735878794</v>
      </c>
      <c r="M630" s="5">
        <f>+'MBI DIRECTORIO'!M630</f>
        <v>0</v>
      </c>
      <c r="N630" s="5">
        <f>+'MBI DIRECTORIO'!N630</f>
        <v>16.944444444444443</v>
      </c>
      <c r="O630" s="5">
        <f>+'MBI DIRECTORIO'!O630</f>
        <v>13.257575757575758</v>
      </c>
      <c r="P630" s="5">
        <f>+'MBI DIRECTORIO'!P630</f>
        <v>1.3611111111111112</v>
      </c>
      <c r="Q630" s="5">
        <f>+'MBI DIRECTORIO'!Q630</f>
        <v>7.7482021402497683</v>
      </c>
      <c r="R630" s="5">
        <f>+'MBI DIRECTORIO'!R630</f>
        <v>0</v>
      </c>
      <c r="S630" s="5">
        <f>+'MBI DIRECTORIO'!S630</f>
        <v>0</v>
      </c>
      <c r="T630" s="5">
        <f>+'MBI DIRECTORIO'!T630</f>
        <v>0</v>
      </c>
      <c r="U630" s="5">
        <f>+'MBI DIRECTORIO'!U630</f>
        <v>0</v>
      </c>
      <c r="V630" s="5">
        <f>+'MBI DIRECTORIO'!V630</f>
        <v>0</v>
      </c>
      <c r="W630" s="5">
        <f>+'MBI DIRECTORIO'!W630</f>
        <v>0</v>
      </c>
      <c r="X630" s="5">
        <f>+'MBI DIRECTORIO'!X630</f>
        <v>0</v>
      </c>
      <c r="Y630" s="5">
        <f>+'MBI DIRECTORIO'!Y630</f>
        <v>61.103527341664162</v>
      </c>
      <c r="Z630" s="5">
        <f>+'MBI DIRECTORIO'!Z630</f>
        <v>21.792193888283084</v>
      </c>
      <c r="AA630" s="5">
        <f>+'MBI DIRECTORIO'!AA630</f>
        <v>0</v>
      </c>
      <c r="AB630" s="5" t="str">
        <f>+'MBI DIRECTORIO'!AG630</f>
        <v>Cripton_Vietnam</v>
      </c>
      <c r="AD630" t="str">
        <f t="shared" si="11"/>
        <v>INSERT INTO TABLA_PRESUPUESTO_COMERCIAL VALUES ('VSR','CRIP_VIE','14005076-18',2022,'Abril',30,'USD',2250,1051.116673,0,0,27.089432,0,16.944444,13.257576,1.361111,7.748202,0,0,0,0,0,0,0,61.103527,21.792194,0);</v>
      </c>
    </row>
    <row r="631" spans="1:30" x14ac:dyDescent="0.2">
      <c r="A631" t="str">
        <f>+'MBI DIRECTORIO'!A631</f>
        <v>VSR</v>
      </c>
      <c r="B631" t="str">
        <f>+'MBI DIRECTORIO'!B631</f>
        <v>Crip_Indonesia</v>
      </c>
      <c r="C631" t="str">
        <f>+'MBI DIRECTORIO'!C631</f>
        <v>14004807-16</v>
      </c>
      <c r="D631">
        <f>+'MBI DIRECTORIO'!D631</f>
        <v>2022</v>
      </c>
      <c r="E631" t="str">
        <f>+'MBI DIRECTORIO'!E631</f>
        <v>Abril</v>
      </c>
      <c r="F631" s="5">
        <f>+'MBI DIRECTORIO'!F631</f>
        <v>30</v>
      </c>
      <c r="G631" t="str">
        <f>+'MBI DIRECTORIO'!G631</f>
        <v>USD</v>
      </c>
      <c r="H631" s="5">
        <f>+'MBI DIRECTORIO'!H631</f>
        <v>6000</v>
      </c>
      <c r="I631" s="5">
        <f>+'MBI DIRECTORIO'!I631</f>
        <v>1957.9264504370778</v>
      </c>
      <c r="J631" s="5">
        <f>+'MBI DIRECTORIO'!J631</f>
        <v>0</v>
      </c>
      <c r="K631" s="5">
        <f>+'MBI DIRECTORIO'!K631</f>
        <v>0</v>
      </c>
      <c r="L631" s="5">
        <f>+'MBI DIRECTORIO'!L631</f>
        <v>27.089431735878794</v>
      </c>
      <c r="M631" s="5">
        <f>+'MBI DIRECTORIO'!M631</f>
        <v>0</v>
      </c>
      <c r="N631" s="5">
        <f>+'MBI DIRECTORIO'!N631</f>
        <v>12.678571428571429</v>
      </c>
      <c r="O631" s="5">
        <f>+'MBI DIRECTORIO'!O631</f>
        <v>25.892857142857146</v>
      </c>
      <c r="P631" s="5">
        <f>+'MBI DIRECTORIO'!P631</f>
        <v>1.604166666666667</v>
      </c>
      <c r="Q631" s="5">
        <f>+'MBI DIRECTORIO'!Q631</f>
        <v>20.661872373999383</v>
      </c>
      <c r="R631" s="5">
        <f>+'MBI DIRECTORIO'!R631</f>
        <v>0</v>
      </c>
      <c r="S631" s="5">
        <f>+'MBI DIRECTORIO'!S631</f>
        <v>0</v>
      </c>
      <c r="T631" s="5">
        <f>+'MBI DIRECTORIO'!T631</f>
        <v>0</v>
      </c>
      <c r="U631" s="5">
        <f>+'MBI DIRECTORIO'!U631</f>
        <v>0</v>
      </c>
      <c r="V631" s="5">
        <f>+'MBI DIRECTORIO'!V631</f>
        <v>0</v>
      </c>
      <c r="W631" s="5">
        <f>+'MBI DIRECTORIO'!W631</f>
        <v>0</v>
      </c>
      <c r="X631" s="5">
        <f>+'MBI DIRECTORIO'!X631</f>
        <v>0</v>
      </c>
      <c r="Y631" s="5">
        <f>+'MBI DIRECTORIO'!Y631</f>
        <v>82.629661500377708</v>
      </c>
      <c r="Z631" s="5">
        <f>+'MBI DIRECTORIO'!Z631</f>
        <v>21.792193888283084</v>
      </c>
      <c r="AA631" s="5">
        <f>+'MBI DIRECTORIO'!AA631</f>
        <v>0</v>
      </c>
      <c r="AB631" s="5" t="str">
        <f>+'MBI DIRECTORIO'!AG631</f>
        <v>Cripton_Indonesia</v>
      </c>
      <c r="AD631" t="str">
        <f t="shared" si="11"/>
        <v>INSERT INTO TABLA_PRESUPUESTO_COMERCIAL VALUES ('VSR','Crip_Indonesia','14004807-16',2022,'Abril',30,'USD',6000,1957.92645,0,0,27.089432,0,12.678571,25.892857,1.604167,20.661872,0,0,0,0,0,0,0,82.629662,21.792194,0);</v>
      </c>
    </row>
    <row r="632" spans="1:30" x14ac:dyDescent="0.2">
      <c r="A632" t="str">
        <f>+'MBI DIRECTORIO'!A632</f>
        <v>VSR</v>
      </c>
      <c r="B632" t="str">
        <f>+'MBI DIRECTORIO'!B632</f>
        <v>Crip_Indonesia</v>
      </c>
      <c r="C632" t="str">
        <f>+'MBI DIRECTORIO'!C632</f>
        <v>14004877-18</v>
      </c>
      <c r="D632">
        <f>+'MBI DIRECTORIO'!D632</f>
        <v>2022</v>
      </c>
      <c r="E632" t="str">
        <f>+'MBI DIRECTORIO'!E632</f>
        <v>Abril</v>
      </c>
      <c r="F632" s="5">
        <f>+'MBI DIRECTORIO'!F632</f>
        <v>9</v>
      </c>
      <c r="G632" t="str">
        <f>+'MBI DIRECTORIO'!G632</f>
        <v>USD</v>
      </c>
      <c r="H632" s="5">
        <f>+'MBI DIRECTORIO'!H632</f>
        <v>1350</v>
      </c>
      <c r="I632" s="5">
        <f>+'MBI DIRECTORIO'!I632</f>
        <v>715.4090177424107</v>
      </c>
      <c r="J632" s="5">
        <f>+'MBI DIRECTORIO'!J632</f>
        <v>0</v>
      </c>
      <c r="K632" s="5">
        <f>+'MBI DIRECTORIO'!K632</f>
        <v>0</v>
      </c>
      <c r="L632" s="5">
        <f>+'MBI DIRECTORIO'!L632</f>
        <v>8.1268295207636392</v>
      </c>
      <c r="M632" s="5">
        <f>+'MBI DIRECTORIO'!M632</f>
        <v>0</v>
      </c>
      <c r="N632" s="5">
        <f>+'MBI DIRECTORIO'!N632</f>
        <v>3.8035714285714284</v>
      </c>
      <c r="O632" s="5">
        <f>+'MBI DIRECTORIO'!O632</f>
        <v>7.7678571428571432</v>
      </c>
      <c r="P632" s="5">
        <f>+'MBI DIRECTORIO'!P632</f>
        <v>0.48125000000000007</v>
      </c>
      <c r="Q632" s="5">
        <f>+'MBI DIRECTORIO'!Q632</f>
        <v>4.6489212841498606</v>
      </c>
      <c r="R632" s="5">
        <f>+'MBI DIRECTORIO'!R632</f>
        <v>0</v>
      </c>
      <c r="S632" s="5">
        <f>+'MBI DIRECTORIO'!S632</f>
        <v>0</v>
      </c>
      <c r="T632" s="5">
        <f>+'MBI DIRECTORIO'!T632</f>
        <v>0</v>
      </c>
      <c r="U632" s="5">
        <f>+'MBI DIRECTORIO'!U632</f>
        <v>0</v>
      </c>
      <c r="V632" s="5">
        <f>+'MBI DIRECTORIO'!V632</f>
        <v>0</v>
      </c>
      <c r="W632" s="5">
        <f>+'MBI DIRECTORIO'!W632</f>
        <v>0</v>
      </c>
      <c r="X632" s="5">
        <f>+'MBI DIRECTORIO'!X632</f>
        <v>0</v>
      </c>
      <c r="Y632" s="5">
        <f>+'MBI DIRECTORIO'!Y632</f>
        <v>23.239258022063357</v>
      </c>
      <c r="Z632" s="5">
        <f>+'MBI DIRECTORIO'!Z632</f>
        <v>6.5376581664849258</v>
      </c>
      <c r="AA632" s="5">
        <f>+'MBI DIRECTORIO'!AA632</f>
        <v>0</v>
      </c>
      <c r="AB632" s="5" t="str">
        <f>+'MBI DIRECTORIO'!AG632</f>
        <v>Cripton_Indonesia</v>
      </c>
      <c r="AD632" t="str">
        <f t="shared" si="11"/>
        <v>INSERT INTO TABLA_PRESUPUESTO_COMERCIAL VALUES ('VSR','Crip_Indonesia','14004877-18',2022,'Abril',9,'USD',1350,715.409018,0,0,8.12683,0,3.803571,7.767857,0.48125,4.648921,0,0,0,0,0,0,0,23.239258,6.537658,0);</v>
      </c>
    </row>
    <row r="633" spans="1:30" x14ac:dyDescent="0.2">
      <c r="A633" t="str">
        <f>+'MBI DIRECTORIO'!A633</f>
        <v>VSR</v>
      </c>
      <c r="B633" t="str">
        <f>+'MBI DIRECTORIO'!B633</f>
        <v>Crip_Indonesia</v>
      </c>
      <c r="C633" t="str">
        <f>+'MBI DIRECTORIO'!C633</f>
        <v>14004965-17</v>
      </c>
      <c r="D633">
        <f>+'MBI DIRECTORIO'!D633</f>
        <v>2022</v>
      </c>
      <c r="E633" t="str">
        <f>+'MBI DIRECTORIO'!E633</f>
        <v>Abril</v>
      </c>
      <c r="F633" s="5">
        <f>+'MBI DIRECTORIO'!F633</f>
        <v>30</v>
      </c>
      <c r="G633" t="str">
        <f>+'MBI DIRECTORIO'!G633</f>
        <v>USD</v>
      </c>
      <c r="H633" s="5">
        <f>+'MBI DIRECTORIO'!H633</f>
        <v>2550</v>
      </c>
      <c r="I633" s="5">
        <f>+'MBI DIRECTORIO'!I633</f>
        <v>2006.2064313881629</v>
      </c>
      <c r="J633" s="5">
        <f>+'MBI DIRECTORIO'!J633</f>
        <v>0</v>
      </c>
      <c r="K633" s="5">
        <f>+'MBI DIRECTORIO'!K633</f>
        <v>0</v>
      </c>
      <c r="L633" s="5">
        <f>+'MBI DIRECTORIO'!L633</f>
        <v>27.089431735878794</v>
      </c>
      <c r="M633" s="5">
        <f>+'MBI DIRECTORIO'!M633</f>
        <v>0</v>
      </c>
      <c r="N633" s="5">
        <f>+'MBI DIRECTORIO'!N633</f>
        <v>12.678571428571429</v>
      </c>
      <c r="O633" s="5">
        <f>+'MBI DIRECTORIO'!O633</f>
        <v>25.892857142857146</v>
      </c>
      <c r="P633" s="5">
        <f>+'MBI DIRECTORIO'!P633</f>
        <v>1.604166666666667</v>
      </c>
      <c r="Q633" s="5">
        <f>+'MBI DIRECTORIO'!Q633</f>
        <v>8.7812957589497369</v>
      </c>
      <c r="R633" s="5">
        <f>+'MBI DIRECTORIO'!R633</f>
        <v>0</v>
      </c>
      <c r="S633" s="5">
        <f>+'MBI DIRECTORIO'!S633</f>
        <v>0</v>
      </c>
      <c r="T633" s="5">
        <f>+'MBI DIRECTORIO'!T633</f>
        <v>0</v>
      </c>
      <c r="U633" s="5">
        <f>+'MBI DIRECTORIO'!U633</f>
        <v>0</v>
      </c>
      <c r="V633" s="5">
        <f>+'MBI DIRECTORIO'!V633</f>
        <v>0</v>
      </c>
      <c r="W633" s="5">
        <f>+'MBI DIRECTORIO'!W633</f>
        <v>0</v>
      </c>
      <c r="X633" s="5">
        <f>+'MBI DIRECTORIO'!X633</f>
        <v>0</v>
      </c>
      <c r="Y633" s="5">
        <f>+'MBI DIRECTORIO'!Y633</f>
        <v>70.74908488532806</v>
      </c>
      <c r="Z633" s="5">
        <f>+'MBI DIRECTORIO'!Z633</f>
        <v>21.792193888283084</v>
      </c>
      <c r="AA633" s="5">
        <f>+'MBI DIRECTORIO'!AA633</f>
        <v>0</v>
      </c>
      <c r="AB633" s="5" t="str">
        <f>+'MBI DIRECTORIO'!AG633</f>
        <v>Cripton_Indonesia</v>
      </c>
      <c r="AD633" t="str">
        <f t="shared" si="11"/>
        <v>INSERT INTO TABLA_PRESUPUESTO_COMERCIAL VALUES ('VSR','Crip_Indonesia','14004965-17',2022,'Abril',30,'USD',2550,2006.206431,0,0,27.089432,0,12.678571,25.892857,1.604167,8.781296,0,0,0,0,0,0,0,70.749085,21.792194,0);</v>
      </c>
    </row>
    <row r="634" spans="1:30" x14ac:dyDescent="0.2">
      <c r="A634" t="str">
        <f>+'MBI DIRECTORIO'!A634</f>
        <v>VSR</v>
      </c>
      <c r="B634" t="str">
        <f>+'MBI DIRECTORIO'!B634</f>
        <v>Crip_Indonesia</v>
      </c>
      <c r="C634" t="str">
        <f>+'MBI DIRECTORIO'!C634</f>
        <v>14005080-18</v>
      </c>
      <c r="D634">
        <f>+'MBI DIRECTORIO'!D634</f>
        <v>2022</v>
      </c>
      <c r="E634" t="str">
        <f>+'MBI DIRECTORIO'!E634</f>
        <v>Abril</v>
      </c>
      <c r="F634" s="5">
        <f>+'MBI DIRECTORIO'!F634</f>
        <v>15</v>
      </c>
      <c r="G634" t="str">
        <f>+'MBI DIRECTORIO'!G634</f>
        <v>USD</v>
      </c>
      <c r="H634" s="5">
        <f>+'MBI DIRECTORIO'!H634</f>
        <v>1500</v>
      </c>
      <c r="I634" s="5">
        <f>+'MBI DIRECTORIO'!I634</f>
        <v>771.22375646530134</v>
      </c>
      <c r="J634" s="5">
        <f>+'MBI DIRECTORIO'!J634</f>
        <v>0</v>
      </c>
      <c r="K634" s="5">
        <f>+'MBI DIRECTORIO'!K634</f>
        <v>0</v>
      </c>
      <c r="L634" s="5">
        <f>+'MBI DIRECTORIO'!L634</f>
        <v>13.544715867939397</v>
      </c>
      <c r="M634" s="5">
        <f>+'MBI DIRECTORIO'!M634</f>
        <v>0</v>
      </c>
      <c r="N634" s="5">
        <f>+'MBI DIRECTORIO'!N634</f>
        <v>6.3392857142857144</v>
      </c>
      <c r="O634" s="5">
        <f>+'MBI DIRECTORIO'!O634</f>
        <v>12.946428571428573</v>
      </c>
      <c r="P634" s="5">
        <f>+'MBI DIRECTORIO'!P634</f>
        <v>0.80208333333333348</v>
      </c>
      <c r="Q634" s="5">
        <f>+'MBI DIRECTORIO'!Q634</f>
        <v>5.1654680934998458</v>
      </c>
      <c r="R634" s="5">
        <f>+'MBI DIRECTORIO'!R634</f>
        <v>0</v>
      </c>
      <c r="S634" s="5">
        <f>+'MBI DIRECTORIO'!S634</f>
        <v>0</v>
      </c>
      <c r="T634" s="5">
        <f>+'MBI DIRECTORIO'!T634</f>
        <v>0</v>
      </c>
      <c r="U634" s="5">
        <f>+'MBI DIRECTORIO'!U634</f>
        <v>0</v>
      </c>
      <c r="V634" s="5">
        <f>+'MBI DIRECTORIO'!V634</f>
        <v>0</v>
      </c>
      <c r="W634" s="5">
        <f>+'MBI DIRECTORIO'!W634</f>
        <v>0</v>
      </c>
      <c r="X634" s="5">
        <f>+'MBI DIRECTORIO'!X634</f>
        <v>0</v>
      </c>
      <c r="Y634" s="5">
        <f>+'MBI DIRECTORIO'!Y634</f>
        <v>36.149362656689007</v>
      </c>
      <c r="Z634" s="5">
        <f>+'MBI DIRECTORIO'!Z634</f>
        <v>10.896096944141542</v>
      </c>
      <c r="AA634" s="5">
        <f>+'MBI DIRECTORIO'!AA634</f>
        <v>0</v>
      </c>
      <c r="AB634" s="5" t="str">
        <f>+'MBI DIRECTORIO'!AG634</f>
        <v>Cripton_Indonesia</v>
      </c>
      <c r="AD634" t="str">
        <f t="shared" si="11"/>
        <v>INSERT INTO TABLA_PRESUPUESTO_COMERCIAL VALUES ('VSR','Crip_Indonesia','14005080-18',2022,'Abril',15,'USD',1500,771.223756,0,0,13.544716,0,6.339286,12.946429,0.802083,5.165468,0,0,0,0,0,0,0,36.149363,10.896097,0);</v>
      </c>
    </row>
    <row r="635" spans="1:30" x14ac:dyDescent="0.2">
      <c r="A635" t="str">
        <f>+'MBI DIRECTORIO'!A635</f>
        <v>VSR</v>
      </c>
      <c r="B635" t="str">
        <f>+'MBI DIRECTORIO'!B635</f>
        <v>Crip_Indonesia</v>
      </c>
      <c r="C635" t="str">
        <f>+'MBI DIRECTORIO'!C635</f>
        <v>14004879-18</v>
      </c>
      <c r="D635">
        <f>+'MBI DIRECTORIO'!D635</f>
        <v>2022</v>
      </c>
      <c r="E635" t="str">
        <f>+'MBI DIRECTORIO'!E635</f>
        <v>Abril</v>
      </c>
      <c r="F635" s="5">
        <f>+'MBI DIRECTORIO'!F635</f>
        <v>15</v>
      </c>
      <c r="G635" t="str">
        <f>+'MBI DIRECTORIO'!G635</f>
        <v>USD</v>
      </c>
      <c r="H635" s="5">
        <f>+'MBI DIRECTORIO'!H635</f>
        <v>1500</v>
      </c>
      <c r="I635" s="5">
        <f>+'MBI DIRECTORIO'!I635</f>
        <v>1358.3362196258195</v>
      </c>
      <c r="J635" s="5">
        <f>+'MBI DIRECTORIO'!J635</f>
        <v>0</v>
      </c>
      <c r="K635" s="5">
        <f>+'MBI DIRECTORIO'!K635</f>
        <v>0</v>
      </c>
      <c r="L635" s="5">
        <f>+'MBI DIRECTORIO'!L635</f>
        <v>13.544715867939397</v>
      </c>
      <c r="M635" s="5">
        <f>+'MBI DIRECTORIO'!M635</f>
        <v>0</v>
      </c>
      <c r="N635" s="5">
        <f>+'MBI DIRECTORIO'!N635</f>
        <v>6.3392857142857144</v>
      </c>
      <c r="O635" s="5">
        <f>+'MBI DIRECTORIO'!O635</f>
        <v>12.946428571428573</v>
      </c>
      <c r="P635" s="5">
        <f>+'MBI DIRECTORIO'!P635</f>
        <v>0.80208333333333348</v>
      </c>
      <c r="Q635" s="5">
        <f>+'MBI DIRECTORIO'!Q635</f>
        <v>5.1654680934998458</v>
      </c>
      <c r="R635" s="5">
        <f>+'MBI DIRECTORIO'!R635</f>
        <v>0</v>
      </c>
      <c r="S635" s="5">
        <f>+'MBI DIRECTORIO'!S635</f>
        <v>0</v>
      </c>
      <c r="T635" s="5">
        <f>+'MBI DIRECTORIO'!T635</f>
        <v>0</v>
      </c>
      <c r="U635" s="5">
        <f>+'MBI DIRECTORIO'!U635</f>
        <v>0</v>
      </c>
      <c r="V635" s="5">
        <f>+'MBI DIRECTORIO'!V635</f>
        <v>0</v>
      </c>
      <c r="W635" s="5">
        <f>+'MBI DIRECTORIO'!W635</f>
        <v>0</v>
      </c>
      <c r="X635" s="5">
        <f>+'MBI DIRECTORIO'!X635</f>
        <v>0</v>
      </c>
      <c r="Y635" s="5">
        <f>+'MBI DIRECTORIO'!Y635</f>
        <v>36.149362656689007</v>
      </c>
      <c r="Z635" s="5">
        <f>+'MBI DIRECTORIO'!Z635</f>
        <v>10.896096944141542</v>
      </c>
      <c r="AA635" s="5">
        <f>+'MBI DIRECTORIO'!AA635</f>
        <v>0</v>
      </c>
      <c r="AB635" s="5" t="str">
        <f>+'MBI DIRECTORIO'!AG635</f>
        <v>Cripton_Indonesia</v>
      </c>
      <c r="AD635" t="str">
        <f t="shared" si="11"/>
        <v>INSERT INTO TABLA_PRESUPUESTO_COMERCIAL VALUES ('VSR','Crip_Indonesia','14004879-18',2022,'Abril',15,'USD',1500,1358.33622,0,0,13.544716,0,6.339286,12.946429,0.802083,5.165468,0,0,0,0,0,0,0,36.149363,10.896097,0);</v>
      </c>
    </row>
    <row r="636" spans="1:30" x14ac:dyDescent="0.2">
      <c r="A636" t="str">
        <f>+'MBI DIRECTORIO'!A636</f>
        <v>VSR</v>
      </c>
      <c r="B636" t="str">
        <f>+'MBI DIRECTORIO'!B636</f>
        <v>Crip_Indonesia</v>
      </c>
      <c r="C636" t="str">
        <f>+'MBI DIRECTORIO'!C636</f>
        <v>14005076-18</v>
      </c>
      <c r="D636">
        <f>+'MBI DIRECTORIO'!D636</f>
        <v>2022</v>
      </c>
      <c r="E636" t="str">
        <f>+'MBI DIRECTORIO'!E636</f>
        <v>Abril</v>
      </c>
      <c r="F636" s="5">
        <f>+'MBI DIRECTORIO'!F636</f>
        <v>30</v>
      </c>
      <c r="G636" t="str">
        <f>+'MBI DIRECTORIO'!G636</f>
        <v>USD</v>
      </c>
      <c r="H636" s="5">
        <f>+'MBI DIRECTORIO'!H636</f>
        <v>1950</v>
      </c>
      <c r="I636" s="5">
        <f>+'MBI DIRECTORIO'!I636</f>
        <v>1051.1166727860991</v>
      </c>
      <c r="J636" s="5">
        <f>+'MBI DIRECTORIO'!J636</f>
        <v>0</v>
      </c>
      <c r="K636" s="5">
        <f>+'MBI DIRECTORIO'!K636</f>
        <v>0</v>
      </c>
      <c r="L636" s="5">
        <f>+'MBI DIRECTORIO'!L636</f>
        <v>27.089431735878794</v>
      </c>
      <c r="M636" s="5">
        <f>+'MBI DIRECTORIO'!M636</f>
        <v>0</v>
      </c>
      <c r="N636" s="5">
        <f>+'MBI DIRECTORIO'!N636</f>
        <v>12.678571428571429</v>
      </c>
      <c r="O636" s="5">
        <f>+'MBI DIRECTORIO'!O636</f>
        <v>25.892857142857146</v>
      </c>
      <c r="P636" s="5">
        <f>+'MBI DIRECTORIO'!P636</f>
        <v>1.604166666666667</v>
      </c>
      <c r="Q636" s="5">
        <f>+'MBI DIRECTORIO'!Q636</f>
        <v>6.7151085215497996</v>
      </c>
      <c r="R636" s="5">
        <f>+'MBI DIRECTORIO'!R636</f>
        <v>0</v>
      </c>
      <c r="S636" s="5">
        <f>+'MBI DIRECTORIO'!S636</f>
        <v>0</v>
      </c>
      <c r="T636" s="5">
        <f>+'MBI DIRECTORIO'!T636</f>
        <v>0</v>
      </c>
      <c r="U636" s="5">
        <f>+'MBI DIRECTORIO'!U636</f>
        <v>0</v>
      </c>
      <c r="V636" s="5">
        <f>+'MBI DIRECTORIO'!V636</f>
        <v>0</v>
      </c>
      <c r="W636" s="5">
        <f>+'MBI DIRECTORIO'!W636</f>
        <v>0</v>
      </c>
      <c r="X636" s="5">
        <f>+'MBI DIRECTORIO'!X636</f>
        <v>0</v>
      </c>
      <c r="Y636" s="5">
        <f>+'MBI DIRECTORIO'!Y636</f>
        <v>68.682897647928115</v>
      </c>
      <c r="Z636" s="5">
        <f>+'MBI DIRECTORIO'!Z636</f>
        <v>21.792193888283084</v>
      </c>
      <c r="AA636" s="5">
        <f>+'MBI DIRECTORIO'!AA636</f>
        <v>0</v>
      </c>
      <c r="AB636" s="5" t="str">
        <f>+'MBI DIRECTORIO'!AG636</f>
        <v>Cripton_Indonesia</v>
      </c>
      <c r="AD636" t="str">
        <f t="shared" si="11"/>
        <v>INSERT INTO TABLA_PRESUPUESTO_COMERCIAL VALUES ('VSR','Crip_Indonesia','14005076-18',2022,'Abril',30,'USD',1950,1051.116673,0,0,27.089432,0,12.678571,25.892857,1.604167,6.715109,0,0,0,0,0,0,0,68.682898,21.792194,0);</v>
      </c>
    </row>
    <row r="637" spans="1:30" x14ac:dyDescent="0.2">
      <c r="A637" t="str">
        <f>+'MBI DIRECTORIO'!A637</f>
        <v>VSR</v>
      </c>
      <c r="B637" t="str">
        <f>+'MBI DIRECTORIO'!B637</f>
        <v>80138-C</v>
      </c>
      <c r="C637" t="str">
        <f>+'MBI DIRECTORIO'!C637</f>
        <v>14004233-21</v>
      </c>
      <c r="D637">
        <f>+'MBI DIRECTORIO'!D637</f>
        <v>2022</v>
      </c>
      <c r="E637" t="str">
        <f>+'MBI DIRECTORIO'!E637</f>
        <v>Abril</v>
      </c>
      <c r="F637" s="5">
        <f>+'MBI DIRECTORIO'!F637</f>
        <v>300</v>
      </c>
      <c r="G637" t="str">
        <f>+'MBI DIRECTORIO'!G637</f>
        <v>USD</v>
      </c>
      <c r="H637" s="5">
        <f>+'MBI DIRECTORIO'!H637</f>
        <v>9000</v>
      </c>
      <c r="I637" s="5">
        <f>+'MBI DIRECTORIO'!I637</f>
        <v>4771.6081722835661</v>
      </c>
      <c r="J637" s="5">
        <f>+'MBI DIRECTORIO'!J637</f>
        <v>0</v>
      </c>
      <c r="K637" s="5">
        <f>+'MBI DIRECTORIO'!K637</f>
        <v>600</v>
      </c>
      <c r="L637" s="5">
        <f>+'MBI DIRECTORIO'!L637</f>
        <v>270.89431735878793</v>
      </c>
      <c r="M637" s="5">
        <f>+'MBI DIRECTORIO'!M637</f>
        <v>0</v>
      </c>
      <c r="N637" s="5">
        <f>+'MBI DIRECTORIO'!N637</f>
        <v>185.97141875250588</v>
      </c>
      <c r="O637" s="5">
        <f>+'MBI DIRECTORIO'!O637</f>
        <v>259.5366286728908</v>
      </c>
      <c r="P637" s="5">
        <f>+'MBI DIRECTORIO'!P637</f>
        <v>16.079338259159556</v>
      </c>
      <c r="Q637" s="5">
        <f>+'MBI DIRECTORIO'!Q637</f>
        <v>30.992808560999073</v>
      </c>
      <c r="R637" s="5">
        <f>+'MBI DIRECTORIO'!R637</f>
        <v>0</v>
      </c>
      <c r="S637" s="5">
        <f>+'MBI DIRECTORIO'!S637</f>
        <v>0</v>
      </c>
      <c r="T637" s="5">
        <f>+'MBI DIRECTORIO'!T637</f>
        <v>0</v>
      </c>
      <c r="U637" s="5">
        <f>+'MBI DIRECTORIO'!U637</f>
        <v>0</v>
      </c>
      <c r="V637" s="5">
        <f>+'MBI DIRECTORIO'!V637</f>
        <v>0</v>
      </c>
      <c r="W637" s="5">
        <f>+'MBI DIRECTORIO'!W637</f>
        <v>0</v>
      </c>
      <c r="X637" s="5">
        <f>+'MBI DIRECTORIO'!X637</f>
        <v>0</v>
      </c>
      <c r="Y637" s="5">
        <f>+'MBI DIRECTORIO'!Y637</f>
        <v>710.50213312838616</v>
      </c>
      <c r="Z637" s="5">
        <f>+'MBI DIRECTORIO'!Z637</f>
        <v>217.92193888283086</v>
      </c>
      <c r="AA637" s="5">
        <f>+'MBI DIRECTORIO'!AA637</f>
        <v>0</v>
      </c>
      <c r="AB637" s="5" t="str">
        <f>+'MBI DIRECTORIO'!AG637</f>
        <v>ALLIED YOUNG FORTUNE BRANDS CO., LTD.</v>
      </c>
      <c r="AD637" t="str">
        <f t="shared" si="11"/>
        <v>INSERT INTO TABLA_PRESUPUESTO_COMERCIAL VALUES ('VSR','80138-C','14004233-21',2022,'Abril',300,'USD',9000,4771.608172,0,600,270.894317,0,185.971419,259.536629,16.079338,30.992809,0,0,0,0,0,0,0,710.502133,217.921939,0);</v>
      </c>
    </row>
    <row r="638" spans="1:30" x14ac:dyDescent="0.2">
      <c r="A638" t="str">
        <f>+'MBI DIRECTORIO'!A638</f>
        <v>VSR</v>
      </c>
      <c r="B638" t="str">
        <f>+'MBI DIRECTORIO'!B638</f>
        <v>80138-C</v>
      </c>
      <c r="C638" t="str">
        <f>+'MBI DIRECTORIO'!C638</f>
        <v>14004230-21</v>
      </c>
      <c r="D638">
        <f>+'MBI DIRECTORIO'!D638</f>
        <v>2022</v>
      </c>
      <c r="E638" t="str">
        <f>+'MBI DIRECTORIO'!E638</f>
        <v>Abril</v>
      </c>
      <c r="F638" s="5">
        <f>+'MBI DIRECTORIO'!F638</f>
        <v>90</v>
      </c>
      <c r="G638" t="str">
        <f>+'MBI DIRECTORIO'!G638</f>
        <v>USD</v>
      </c>
      <c r="H638" s="5">
        <f>+'MBI DIRECTORIO'!H638</f>
        <v>2700</v>
      </c>
      <c r="I638" s="5">
        <f>+'MBI DIRECTORIO'!I638</f>
        <v>1303.2472610192353</v>
      </c>
      <c r="J638" s="5">
        <f>+'MBI DIRECTORIO'!J638</f>
        <v>0</v>
      </c>
      <c r="K638" s="5">
        <f>+'MBI DIRECTORIO'!K638</f>
        <v>0</v>
      </c>
      <c r="L638" s="5">
        <f>+'MBI DIRECTORIO'!L638</f>
        <v>81.268295207636385</v>
      </c>
      <c r="M638" s="5">
        <f>+'MBI DIRECTORIO'!M638</f>
        <v>0</v>
      </c>
      <c r="N638" s="5">
        <f>+'MBI DIRECTORIO'!N638</f>
        <v>55.791425625751764</v>
      </c>
      <c r="O638" s="5">
        <f>+'MBI DIRECTORIO'!O638</f>
        <v>77.860988601867234</v>
      </c>
      <c r="P638" s="5">
        <f>+'MBI DIRECTORIO'!P638</f>
        <v>4.8238014777478666</v>
      </c>
      <c r="Q638" s="5">
        <f>+'MBI DIRECTORIO'!Q638</f>
        <v>9.2978425682997212</v>
      </c>
      <c r="R638" s="5">
        <f>+'MBI DIRECTORIO'!R638</f>
        <v>0</v>
      </c>
      <c r="S638" s="5">
        <f>+'MBI DIRECTORIO'!S638</f>
        <v>0</v>
      </c>
      <c r="T638" s="5">
        <f>+'MBI DIRECTORIO'!T638</f>
        <v>0</v>
      </c>
      <c r="U638" s="5">
        <f>+'MBI DIRECTORIO'!U638</f>
        <v>0</v>
      </c>
      <c r="V638" s="5">
        <f>+'MBI DIRECTORIO'!V638</f>
        <v>0</v>
      </c>
      <c r="W638" s="5">
        <f>+'MBI DIRECTORIO'!W638</f>
        <v>0</v>
      </c>
      <c r="X638" s="5">
        <f>+'MBI DIRECTORIO'!X638</f>
        <v>0</v>
      </c>
      <c r="Y638" s="5">
        <f>+'MBI DIRECTORIO'!Y638</f>
        <v>213.15063993851587</v>
      </c>
      <c r="Z638" s="5">
        <f>+'MBI DIRECTORIO'!Z638</f>
        <v>65.376581664849255</v>
      </c>
      <c r="AA638" s="5">
        <f>+'MBI DIRECTORIO'!AA638</f>
        <v>0</v>
      </c>
      <c r="AB638" s="5" t="str">
        <f>+'MBI DIRECTORIO'!AG638</f>
        <v>ALLIED YOUNG FORTUNE BRANDS CO., LTD.</v>
      </c>
      <c r="AD638" t="str">
        <f t="shared" si="11"/>
        <v>INSERT INTO TABLA_PRESUPUESTO_COMERCIAL VALUES ('VSR','80138-C','14004230-21',2022,'Abril',90,'USD',2700,1303.247261,0,0,81.268295,0,55.791426,77.860989,4.823801,9.297843,0,0,0,0,0,0,0,213.15064,65.376582,0);</v>
      </c>
    </row>
    <row r="639" spans="1:30" x14ac:dyDescent="0.2">
      <c r="A639" t="str">
        <f>+'MBI DIRECTORIO'!A639</f>
        <v>VSR</v>
      </c>
      <c r="B639" t="str">
        <f>+'MBI DIRECTORIO'!B639</f>
        <v>80140-C</v>
      </c>
      <c r="C639" t="str">
        <f>+'MBI DIRECTORIO'!C639</f>
        <v>14005080-18</v>
      </c>
      <c r="D639">
        <f>+'MBI DIRECTORIO'!D639</f>
        <v>2022</v>
      </c>
      <c r="E639" t="str">
        <f>+'MBI DIRECTORIO'!E639</f>
        <v>Abril</v>
      </c>
      <c r="F639" s="5">
        <f>+'MBI DIRECTORIO'!F639</f>
        <v>6</v>
      </c>
      <c r="G639" t="str">
        <f>+'MBI DIRECTORIO'!G639</f>
        <v>USD</v>
      </c>
      <c r="H639" s="5">
        <f>+'MBI DIRECTORIO'!H639</f>
        <v>648</v>
      </c>
      <c r="I639" s="5">
        <f>+'MBI DIRECTORIO'!I639</f>
        <v>308.48950258612058</v>
      </c>
      <c r="J639" s="5">
        <f>+'MBI DIRECTORIO'!J639</f>
        <v>0</v>
      </c>
      <c r="K639" s="5">
        <f>+'MBI DIRECTORIO'!K639</f>
        <v>0</v>
      </c>
      <c r="L639" s="5">
        <f>+'MBI DIRECTORIO'!L639</f>
        <v>5.4178863471757595</v>
      </c>
      <c r="M639" s="5">
        <f>+'MBI DIRECTORIO'!M639</f>
        <v>0</v>
      </c>
      <c r="N639" s="5">
        <f>+'MBI DIRECTORIO'!N639</f>
        <v>1.297979797979798</v>
      </c>
      <c r="O639" s="5">
        <f>+'MBI DIRECTORIO'!O639</f>
        <v>2.6515151515151514</v>
      </c>
      <c r="P639" s="5">
        <f>+'MBI DIRECTORIO'!P639</f>
        <v>0.27222222222222225</v>
      </c>
      <c r="Q639" s="5">
        <f>+'MBI DIRECTORIO'!Q639</f>
        <v>2.2314822163919334</v>
      </c>
      <c r="R639" s="5">
        <f>+'MBI DIRECTORIO'!R639</f>
        <v>0</v>
      </c>
      <c r="S639" s="5">
        <f>+'MBI DIRECTORIO'!S639</f>
        <v>0</v>
      </c>
      <c r="T639" s="5">
        <f>+'MBI DIRECTORIO'!T639</f>
        <v>0</v>
      </c>
      <c r="U639" s="5">
        <f>+'MBI DIRECTORIO'!U639</f>
        <v>0</v>
      </c>
      <c r="V639" s="5">
        <f>+'MBI DIRECTORIO'!V639</f>
        <v>0</v>
      </c>
      <c r="W639" s="5">
        <f>+'MBI DIRECTORIO'!W639</f>
        <v>0</v>
      </c>
      <c r="X639" s="5">
        <f>+'MBI DIRECTORIO'!X639</f>
        <v>0</v>
      </c>
      <c r="Y639" s="5">
        <f>+'MBI DIRECTORIO'!Y639</f>
        <v>10.811638165765723</v>
      </c>
      <c r="Z639" s="5">
        <f>+'MBI DIRECTORIO'!Z639</f>
        <v>4.3584387776566169</v>
      </c>
      <c r="AA639" s="5">
        <f>+'MBI DIRECTORIO'!AA639</f>
        <v>0</v>
      </c>
      <c r="AB639" s="5" t="str">
        <f>+'MBI DIRECTORIO'!AG639</f>
        <v>Cripton_Korea</v>
      </c>
      <c r="AD639" t="str">
        <f t="shared" si="11"/>
        <v>INSERT INTO TABLA_PRESUPUESTO_COMERCIAL VALUES ('VSR','80140-C','14005080-18',2022,'Abril',6,'USD',648,308.489503,0,0,5.417886,0,1.29798,2.651515,0.272222,2.231482,0,0,0,0,0,0,0,10.811638,4.358439,0);</v>
      </c>
    </row>
    <row r="640" spans="1:30" x14ac:dyDescent="0.2">
      <c r="A640" t="str">
        <f>+'MBI DIRECTORIO'!A640</f>
        <v>VSR</v>
      </c>
      <c r="B640" t="str">
        <f>+'MBI DIRECTORIO'!B640</f>
        <v>80140-C</v>
      </c>
      <c r="C640" t="str">
        <f>+'MBI DIRECTORIO'!C640</f>
        <v>14005050-21</v>
      </c>
      <c r="D640">
        <f>+'MBI DIRECTORIO'!D640</f>
        <v>2022</v>
      </c>
      <c r="E640" t="str">
        <f>+'MBI DIRECTORIO'!E640</f>
        <v>Abril</v>
      </c>
      <c r="F640" s="5">
        <f>+'MBI DIRECTORIO'!F640</f>
        <v>30</v>
      </c>
      <c r="G640" t="str">
        <f>+'MBI DIRECTORIO'!G640</f>
        <v>USD</v>
      </c>
      <c r="H640" s="5">
        <f>+'MBI DIRECTORIO'!H640</f>
        <v>1230</v>
      </c>
      <c r="I640" s="5">
        <f>+'MBI DIRECTORIO'!I640</f>
        <v>491.55073297851732</v>
      </c>
      <c r="J640" s="5">
        <f>+'MBI DIRECTORIO'!J640</f>
        <v>0</v>
      </c>
      <c r="K640" s="5">
        <f>+'MBI DIRECTORIO'!K640</f>
        <v>0</v>
      </c>
      <c r="L640" s="5">
        <f>+'MBI DIRECTORIO'!L640</f>
        <v>27.089431735878794</v>
      </c>
      <c r="M640" s="5">
        <f>+'MBI DIRECTORIO'!M640</f>
        <v>0</v>
      </c>
      <c r="N640" s="5">
        <f>+'MBI DIRECTORIO'!N640</f>
        <v>6.4898989898989896</v>
      </c>
      <c r="O640" s="5">
        <f>+'MBI DIRECTORIO'!O640</f>
        <v>13.257575757575758</v>
      </c>
      <c r="P640" s="5">
        <f>+'MBI DIRECTORIO'!P640</f>
        <v>1.3611111111111112</v>
      </c>
      <c r="Q640" s="5">
        <f>+'MBI DIRECTORIO'!Q640</f>
        <v>4.2356838366698737</v>
      </c>
      <c r="R640" s="5">
        <f>+'MBI DIRECTORIO'!R640</f>
        <v>0</v>
      </c>
      <c r="S640" s="5">
        <f>+'MBI DIRECTORIO'!S640</f>
        <v>0</v>
      </c>
      <c r="T640" s="5">
        <f>+'MBI DIRECTORIO'!T640</f>
        <v>0</v>
      </c>
      <c r="U640" s="5">
        <f>+'MBI DIRECTORIO'!U640</f>
        <v>0</v>
      </c>
      <c r="V640" s="5">
        <f>+'MBI DIRECTORIO'!V640</f>
        <v>0</v>
      </c>
      <c r="W640" s="5">
        <f>+'MBI DIRECTORIO'!W640</f>
        <v>0</v>
      </c>
      <c r="X640" s="5">
        <f>+'MBI DIRECTORIO'!X640</f>
        <v>0</v>
      </c>
      <c r="Y640" s="5">
        <f>+'MBI DIRECTORIO'!Y640</f>
        <v>47.136463583538813</v>
      </c>
      <c r="Z640" s="5">
        <f>+'MBI DIRECTORIO'!Z640</f>
        <v>21.792193888283084</v>
      </c>
      <c r="AA640" s="5">
        <f>+'MBI DIRECTORIO'!AA640</f>
        <v>0</v>
      </c>
      <c r="AB640" s="5" t="str">
        <f>+'MBI DIRECTORIO'!AG640</f>
        <v>Cripton_Korea</v>
      </c>
      <c r="AD640" t="str">
        <f t="shared" si="11"/>
        <v>INSERT INTO TABLA_PRESUPUESTO_COMERCIAL VALUES ('VSR','80140-C','14005050-21',2022,'Abril',30,'USD',1230,491.550733,0,0,27.089432,0,6.489899,13.257576,1.361111,4.235684,0,0,0,0,0,0,0,47.136464,21.792194,0);</v>
      </c>
    </row>
    <row r="641" spans="1:30" x14ac:dyDescent="0.2">
      <c r="A641" t="str">
        <f>+'MBI DIRECTORIO'!A641</f>
        <v>VSR</v>
      </c>
      <c r="B641" t="str">
        <f>+'MBI DIRECTORIO'!B641</f>
        <v>80140-C</v>
      </c>
      <c r="C641" t="str">
        <f>+'MBI DIRECTORIO'!C641</f>
        <v>14005054-21</v>
      </c>
      <c r="D641">
        <f>+'MBI DIRECTORIO'!D641</f>
        <v>2022</v>
      </c>
      <c r="E641" t="str">
        <f>+'MBI DIRECTORIO'!E641</f>
        <v>Abril</v>
      </c>
      <c r="F641" s="5">
        <f>+'MBI DIRECTORIO'!F641</f>
        <v>30</v>
      </c>
      <c r="G641" t="str">
        <f>+'MBI DIRECTORIO'!G641</f>
        <v>USD</v>
      </c>
      <c r="H641" s="5">
        <f>+'MBI DIRECTORIO'!H641</f>
        <v>1230</v>
      </c>
      <c r="I641" s="5">
        <f>+'MBI DIRECTORIO'!I641</f>
        <v>410.16253748723921</v>
      </c>
      <c r="J641" s="5">
        <f>+'MBI DIRECTORIO'!J641</f>
        <v>0</v>
      </c>
      <c r="K641" s="5">
        <f>+'MBI DIRECTORIO'!K641</f>
        <v>0</v>
      </c>
      <c r="L641" s="5">
        <f>+'MBI DIRECTORIO'!L641</f>
        <v>27.089431735878794</v>
      </c>
      <c r="M641" s="5">
        <f>+'MBI DIRECTORIO'!M641</f>
        <v>0</v>
      </c>
      <c r="N641" s="5">
        <f>+'MBI DIRECTORIO'!N641</f>
        <v>6.4898989898989896</v>
      </c>
      <c r="O641" s="5">
        <f>+'MBI DIRECTORIO'!O641</f>
        <v>13.257575757575758</v>
      </c>
      <c r="P641" s="5">
        <f>+'MBI DIRECTORIO'!P641</f>
        <v>1.3611111111111112</v>
      </c>
      <c r="Q641" s="5">
        <f>+'MBI DIRECTORIO'!Q641</f>
        <v>4.2356838366698737</v>
      </c>
      <c r="R641" s="5">
        <f>+'MBI DIRECTORIO'!R641</f>
        <v>0</v>
      </c>
      <c r="S641" s="5">
        <f>+'MBI DIRECTORIO'!S641</f>
        <v>0</v>
      </c>
      <c r="T641" s="5">
        <f>+'MBI DIRECTORIO'!T641</f>
        <v>0</v>
      </c>
      <c r="U641" s="5">
        <f>+'MBI DIRECTORIO'!U641</f>
        <v>0</v>
      </c>
      <c r="V641" s="5">
        <f>+'MBI DIRECTORIO'!V641</f>
        <v>0</v>
      </c>
      <c r="W641" s="5">
        <f>+'MBI DIRECTORIO'!W641</f>
        <v>0</v>
      </c>
      <c r="X641" s="5">
        <f>+'MBI DIRECTORIO'!X641</f>
        <v>0</v>
      </c>
      <c r="Y641" s="5">
        <f>+'MBI DIRECTORIO'!Y641</f>
        <v>47.136463583538813</v>
      </c>
      <c r="Z641" s="5">
        <f>+'MBI DIRECTORIO'!Z641</f>
        <v>21.792193888283084</v>
      </c>
      <c r="AA641" s="5">
        <f>+'MBI DIRECTORIO'!AA641</f>
        <v>0</v>
      </c>
      <c r="AB641" s="5" t="str">
        <f>+'MBI DIRECTORIO'!AG641</f>
        <v>Cripton_Korea</v>
      </c>
      <c r="AD641" t="str">
        <f t="shared" si="11"/>
        <v>INSERT INTO TABLA_PRESUPUESTO_COMERCIAL VALUES ('VSR','80140-C','14005054-21',2022,'Abril',30,'USD',1230,410.162537,0,0,27.089432,0,6.489899,13.257576,1.361111,4.235684,0,0,0,0,0,0,0,47.136464,21.792194,0);</v>
      </c>
    </row>
    <row r="642" spans="1:30" x14ac:dyDescent="0.2">
      <c r="A642" t="str">
        <f>+'MBI DIRECTORIO'!A642</f>
        <v>VSR</v>
      </c>
      <c r="B642" t="str">
        <f>+'MBI DIRECTORIO'!B642</f>
        <v>80140-C</v>
      </c>
      <c r="C642" t="str">
        <f>+'MBI DIRECTORIO'!C642</f>
        <v>14005075-18</v>
      </c>
      <c r="D642">
        <f>+'MBI DIRECTORIO'!D642</f>
        <v>2022</v>
      </c>
      <c r="E642" t="str">
        <f>+'MBI DIRECTORIO'!E642</f>
        <v>Abril</v>
      </c>
      <c r="F642" s="5">
        <f>+'MBI DIRECTORIO'!F642</f>
        <v>30</v>
      </c>
      <c r="G642" t="str">
        <f>+'MBI DIRECTORIO'!G642</f>
        <v>USD</v>
      </c>
      <c r="H642" s="5">
        <f>+'MBI DIRECTORIO'!H642</f>
        <v>1830</v>
      </c>
      <c r="I642" s="5">
        <f>+'MBI DIRECTORIO'!I642</f>
        <v>944.83654912304473</v>
      </c>
      <c r="J642" s="5">
        <f>+'MBI DIRECTORIO'!J642</f>
        <v>0</v>
      </c>
      <c r="K642" s="5">
        <f>+'MBI DIRECTORIO'!K642</f>
        <v>0</v>
      </c>
      <c r="L642" s="5">
        <f>+'MBI DIRECTORIO'!L642</f>
        <v>27.089431735878794</v>
      </c>
      <c r="M642" s="5">
        <f>+'MBI DIRECTORIO'!M642</f>
        <v>0</v>
      </c>
      <c r="N642" s="5">
        <f>+'MBI DIRECTORIO'!N642</f>
        <v>6.4898989898989896</v>
      </c>
      <c r="O642" s="5">
        <f>+'MBI DIRECTORIO'!O642</f>
        <v>13.257575757575758</v>
      </c>
      <c r="P642" s="5">
        <f>+'MBI DIRECTORIO'!P642</f>
        <v>1.3611111111111112</v>
      </c>
      <c r="Q642" s="5">
        <f>+'MBI DIRECTORIO'!Q642</f>
        <v>6.3018710740698118</v>
      </c>
      <c r="R642" s="5">
        <f>+'MBI DIRECTORIO'!R642</f>
        <v>0</v>
      </c>
      <c r="S642" s="5">
        <f>+'MBI DIRECTORIO'!S642</f>
        <v>0</v>
      </c>
      <c r="T642" s="5">
        <f>+'MBI DIRECTORIO'!T642</f>
        <v>0</v>
      </c>
      <c r="U642" s="5">
        <f>+'MBI DIRECTORIO'!U642</f>
        <v>0</v>
      </c>
      <c r="V642" s="5">
        <f>+'MBI DIRECTORIO'!V642</f>
        <v>0</v>
      </c>
      <c r="W642" s="5">
        <f>+'MBI DIRECTORIO'!W642</f>
        <v>0</v>
      </c>
      <c r="X642" s="5">
        <f>+'MBI DIRECTORIO'!X642</f>
        <v>0</v>
      </c>
      <c r="Y642" s="5">
        <f>+'MBI DIRECTORIO'!Y642</f>
        <v>49.202650820938757</v>
      </c>
      <c r="Z642" s="5">
        <f>+'MBI DIRECTORIO'!Z642</f>
        <v>21.792193888283084</v>
      </c>
      <c r="AA642" s="5">
        <f>+'MBI DIRECTORIO'!AA642</f>
        <v>0</v>
      </c>
      <c r="AB642" s="5" t="str">
        <f>+'MBI DIRECTORIO'!AG642</f>
        <v>Cripton_Korea</v>
      </c>
      <c r="AD642" t="str">
        <f t="shared" si="11"/>
        <v>INSERT INTO TABLA_PRESUPUESTO_COMERCIAL VALUES ('VSR','80140-C','14005075-18',2022,'Abril',30,'USD',1830,944.836549,0,0,27.089432,0,6.489899,13.257576,1.361111,6.301871,0,0,0,0,0,0,0,49.202651,21.792194,0);</v>
      </c>
    </row>
    <row r="643" spans="1:30" x14ac:dyDescent="0.2">
      <c r="A643" t="str">
        <f>+'MBI DIRECTORIO'!A643</f>
        <v>VSR</v>
      </c>
      <c r="B643" t="str">
        <f>+'MBI DIRECTORIO'!B643</f>
        <v>80140-C</v>
      </c>
      <c r="C643" t="str">
        <f>+'MBI DIRECTORIO'!C643</f>
        <v>14005077-18</v>
      </c>
      <c r="D643">
        <f>+'MBI DIRECTORIO'!D643</f>
        <v>2022</v>
      </c>
      <c r="E643" t="str">
        <f>+'MBI DIRECTORIO'!E643</f>
        <v>Abril</v>
      </c>
      <c r="F643" s="5">
        <f>+'MBI DIRECTORIO'!F643</f>
        <v>6</v>
      </c>
      <c r="G643" t="str">
        <f>+'MBI DIRECTORIO'!G643</f>
        <v>USD</v>
      </c>
      <c r="H643" s="5">
        <f>+'MBI DIRECTORIO'!H643</f>
        <v>366</v>
      </c>
      <c r="I643" s="5">
        <f>+'MBI DIRECTORIO'!I643</f>
        <v>141.75040638871053</v>
      </c>
      <c r="J643" s="5">
        <f>+'MBI DIRECTORIO'!J643</f>
        <v>0</v>
      </c>
      <c r="K643" s="5">
        <f>+'MBI DIRECTORIO'!K643</f>
        <v>0</v>
      </c>
      <c r="L643" s="5">
        <f>+'MBI DIRECTORIO'!L643</f>
        <v>5.4178863471757595</v>
      </c>
      <c r="M643" s="5">
        <f>+'MBI DIRECTORIO'!M643</f>
        <v>0</v>
      </c>
      <c r="N643" s="5">
        <f>+'MBI DIRECTORIO'!N643</f>
        <v>1.297979797979798</v>
      </c>
      <c r="O643" s="5">
        <f>+'MBI DIRECTORIO'!O643</f>
        <v>2.6515151515151514</v>
      </c>
      <c r="P643" s="5">
        <f>+'MBI DIRECTORIO'!P643</f>
        <v>0.27222222222222225</v>
      </c>
      <c r="Q643" s="5">
        <f>+'MBI DIRECTORIO'!Q643</f>
        <v>1.2603742148139623</v>
      </c>
      <c r="R643" s="5">
        <f>+'MBI DIRECTORIO'!R643</f>
        <v>0</v>
      </c>
      <c r="S643" s="5">
        <f>+'MBI DIRECTORIO'!S643</f>
        <v>0</v>
      </c>
      <c r="T643" s="5">
        <f>+'MBI DIRECTORIO'!T643</f>
        <v>0</v>
      </c>
      <c r="U643" s="5">
        <f>+'MBI DIRECTORIO'!U643</f>
        <v>0</v>
      </c>
      <c r="V643" s="5">
        <f>+'MBI DIRECTORIO'!V643</f>
        <v>0</v>
      </c>
      <c r="W643" s="5">
        <f>+'MBI DIRECTORIO'!W643</f>
        <v>0</v>
      </c>
      <c r="X643" s="5">
        <f>+'MBI DIRECTORIO'!X643</f>
        <v>0</v>
      </c>
      <c r="Y643" s="5">
        <f>+'MBI DIRECTORIO'!Y643</f>
        <v>9.8405301641877525</v>
      </c>
      <c r="Z643" s="5">
        <f>+'MBI DIRECTORIO'!Z643</f>
        <v>4.3584387776566169</v>
      </c>
      <c r="AA643" s="5">
        <f>+'MBI DIRECTORIO'!AA643</f>
        <v>0</v>
      </c>
      <c r="AB643" s="5" t="str">
        <f>+'MBI DIRECTORIO'!AG643</f>
        <v>Cripton_Korea</v>
      </c>
      <c r="AD643" t="str">
        <f t="shared" si="11"/>
        <v>INSERT INTO TABLA_PRESUPUESTO_COMERCIAL VALUES ('VSR','80140-C','14005077-18',2022,'Abril',6,'USD',366,141.750406,0,0,5.417886,0,1.29798,2.651515,0.272222,1.260374,0,0,0,0,0,0,0,9.84053,4.358439,0);</v>
      </c>
    </row>
    <row r="644" spans="1:30" x14ac:dyDescent="0.2">
      <c r="A644" t="str">
        <f>+'MBI DIRECTORIO'!A644</f>
        <v>VSR</v>
      </c>
      <c r="B644" t="str">
        <f>+'MBI DIRECTORIO'!B644</f>
        <v>96568970-C</v>
      </c>
      <c r="C644" t="str">
        <f>+'MBI DIRECTORIO'!C644</f>
        <v>14005058-20</v>
      </c>
      <c r="D644">
        <f>+'MBI DIRECTORIO'!D644</f>
        <v>2022</v>
      </c>
      <c r="E644" t="str">
        <f>+'MBI DIRECTORIO'!E644</f>
        <v>Mayo</v>
      </c>
      <c r="F644" s="5">
        <f>+'MBI DIRECTORIO'!F644</f>
        <v>275</v>
      </c>
      <c r="G644" t="str">
        <f>+'MBI DIRECTORIO'!G644</f>
        <v>CLP</v>
      </c>
      <c r="H644" s="5">
        <f>+'MBI DIRECTORIO'!H644</f>
        <v>8830.1736111111113</v>
      </c>
      <c r="I644" s="5">
        <f>+'MBI DIRECTORIO'!I644</f>
        <v>6040.7152309304101</v>
      </c>
      <c r="J644" s="5">
        <f>+'MBI DIRECTORIO'!J644</f>
        <v>0</v>
      </c>
      <c r="K644" s="5">
        <f>+'MBI DIRECTORIO'!K644</f>
        <v>1031.25</v>
      </c>
      <c r="L644" s="5">
        <f>+'MBI DIRECTORIO'!L644</f>
        <v>191.40502663831904</v>
      </c>
      <c r="M644" s="5">
        <f>+'MBI DIRECTORIO'!M644</f>
        <v>0</v>
      </c>
      <c r="N644" s="5">
        <f>+'MBI DIRECTORIO'!N644</f>
        <v>0</v>
      </c>
      <c r="O644" s="5">
        <f>+'MBI DIRECTORIO'!O644</f>
        <v>0</v>
      </c>
      <c r="P644" s="5">
        <f>+'MBI DIRECTORIO'!P644</f>
        <v>0</v>
      </c>
      <c r="Q644" s="5">
        <f>+'MBI DIRECTORIO'!Q644</f>
        <v>0</v>
      </c>
      <c r="R644" s="5">
        <f>+'MBI DIRECTORIO'!R644</f>
        <v>30.407986698839174</v>
      </c>
      <c r="S644" s="5">
        <f>+'MBI DIRECTORIO'!S644</f>
        <v>0</v>
      </c>
      <c r="T644" s="5">
        <f>+'MBI DIRECTORIO'!T644</f>
        <v>0</v>
      </c>
      <c r="U644" s="5">
        <f>+'MBI DIRECTORIO'!U644</f>
        <v>108.85416666666666</v>
      </c>
      <c r="V644" s="5">
        <f>+'MBI DIRECTORIO'!V644</f>
        <v>0</v>
      </c>
      <c r="W644" s="5">
        <f>+'MBI DIRECTORIO'!W644</f>
        <v>0</v>
      </c>
      <c r="X644" s="5">
        <f>+'MBI DIRECTORIO'!X644</f>
        <v>0</v>
      </c>
      <c r="Y644" s="5">
        <f>+'MBI DIRECTORIO'!Y644</f>
        <v>139.26215336550584</v>
      </c>
      <c r="Z644" s="5">
        <f>+'MBI DIRECTORIO'!Z644</f>
        <v>0</v>
      </c>
      <c r="AA644" s="5">
        <f>+'MBI DIRECTORIO'!AA644</f>
        <v>0</v>
      </c>
      <c r="AB644" s="5" t="str">
        <f>+'MBI DIRECTORIO'!AG644</f>
        <v>Distribución y Excelencia S.A.</v>
      </c>
      <c r="AD644" t="str">
        <f t="shared" si="11"/>
        <v>INSERT INTO TABLA_PRESUPUESTO_COMERCIAL VALUES ('VSR','96568970-C','14005058-20',2022,'Mayo',275,'CLP',8830.173611,6040.715231,0,1031.25,191.405027,0,0,0,0,0,30.407987,0,0,108.854167,0,0,0,139.262153,0,0);</v>
      </c>
    </row>
    <row r="645" spans="1:30" x14ac:dyDescent="0.2">
      <c r="A645" t="str">
        <f>+'MBI DIRECTORIO'!A645</f>
        <v>VSR</v>
      </c>
      <c r="B645" t="str">
        <f>+'MBI DIRECTORIO'!B645</f>
        <v>96568970-C</v>
      </c>
      <c r="C645" t="str">
        <f>+'MBI DIRECTORIO'!C645</f>
        <v>14005057-20</v>
      </c>
      <c r="D645">
        <f>+'MBI DIRECTORIO'!D645</f>
        <v>2022</v>
      </c>
      <c r="E645" t="str">
        <f>+'MBI DIRECTORIO'!E645</f>
        <v>Mayo</v>
      </c>
      <c r="F645" s="5">
        <f>+'MBI DIRECTORIO'!F645</f>
        <v>125</v>
      </c>
      <c r="G645" t="str">
        <f>+'MBI DIRECTORIO'!G645</f>
        <v>CLP</v>
      </c>
      <c r="H645" s="5">
        <f>+'MBI DIRECTORIO'!H645</f>
        <v>4013.7152777777778</v>
      </c>
      <c r="I645" s="5">
        <f>+'MBI DIRECTORIO'!I645</f>
        <v>2580.0533162445395</v>
      </c>
      <c r="J645" s="5">
        <f>+'MBI DIRECTORIO'!J645</f>
        <v>0</v>
      </c>
      <c r="K645" s="5">
        <f>+'MBI DIRECTORIO'!K645</f>
        <v>468.75</v>
      </c>
      <c r="L645" s="5">
        <f>+'MBI DIRECTORIO'!L645</f>
        <v>87.002284835599568</v>
      </c>
      <c r="M645" s="5">
        <f>+'MBI DIRECTORIO'!M645</f>
        <v>0</v>
      </c>
      <c r="N645" s="5">
        <f>+'MBI DIRECTORIO'!N645</f>
        <v>0</v>
      </c>
      <c r="O645" s="5">
        <f>+'MBI DIRECTORIO'!O645</f>
        <v>0</v>
      </c>
      <c r="P645" s="5">
        <f>+'MBI DIRECTORIO'!P645</f>
        <v>0</v>
      </c>
      <c r="Q645" s="5">
        <f>+'MBI DIRECTORIO'!Q645</f>
        <v>0</v>
      </c>
      <c r="R645" s="5">
        <f>+'MBI DIRECTORIO'!R645</f>
        <v>13.821812135835987</v>
      </c>
      <c r="S645" s="5">
        <f>+'MBI DIRECTORIO'!S645</f>
        <v>0</v>
      </c>
      <c r="T645" s="5">
        <f>+'MBI DIRECTORIO'!T645</f>
        <v>0</v>
      </c>
      <c r="U645" s="5">
        <f>+'MBI DIRECTORIO'!U645</f>
        <v>49.479166666666664</v>
      </c>
      <c r="V645" s="5">
        <f>+'MBI DIRECTORIO'!V645</f>
        <v>0</v>
      </c>
      <c r="W645" s="5">
        <f>+'MBI DIRECTORIO'!W645</f>
        <v>0</v>
      </c>
      <c r="X645" s="5">
        <f>+'MBI DIRECTORIO'!X645</f>
        <v>0</v>
      </c>
      <c r="Y645" s="5">
        <f>+'MBI DIRECTORIO'!Y645</f>
        <v>63.300978802502655</v>
      </c>
      <c r="Z645" s="5">
        <f>+'MBI DIRECTORIO'!Z645</f>
        <v>0</v>
      </c>
      <c r="AA645" s="5">
        <f>+'MBI DIRECTORIO'!AA645</f>
        <v>0</v>
      </c>
      <c r="AB645" s="5" t="str">
        <f>+'MBI DIRECTORIO'!AG645</f>
        <v>Distribución y Excelencia S.A.</v>
      </c>
      <c r="AD645" t="str">
        <f t="shared" si="11"/>
        <v>INSERT INTO TABLA_PRESUPUESTO_COMERCIAL VALUES ('VSR','96568970-C','14005057-20',2022,'Mayo',125,'CLP',4013.715278,2580.053316,0,468.75,87.002285,0,0,0,0,0,13.821812,0,0,49.479167,0,0,0,63.300979,0,0);</v>
      </c>
    </row>
    <row r="646" spans="1:30" x14ac:dyDescent="0.2">
      <c r="A646" t="str">
        <f>+'MBI DIRECTORIO'!A646</f>
        <v>VSR</v>
      </c>
      <c r="B646" t="str">
        <f>+'MBI DIRECTORIO'!B646</f>
        <v>96568970-C</v>
      </c>
      <c r="C646" t="str">
        <f>+'MBI DIRECTORIO'!C646</f>
        <v>14005059-20</v>
      </c>
      <c r="D646">
        <f>+'MBI DIRECTORIO'!D646</f>
        <v>2022</v>
      </c>
      <c r="E646" t="str">
        <f>+'MBI DIRECTORIO'!E646</f>
        <v>Mayo</v>
      </c>
      <c r="F646" s="5">
        <f>+'MBI DIRECTORIO'!F646</f>
        <v>187.5</v>
      </c>
      <c r="G646" t="str">
        <f>+'MBI DIRECTORIO'!G646</f>
        <v>CLP</v>
      </c>
      <c r="H646" s="5">
        <f>+'MBI DIRECTORIO'!H646</f>
        <v>6020.572916666667</v>
      </c>
      <c r="I646" s="5">
        <f>+'MBI DIRECTORIO'!I646</f>
        <v>3919.5274518193369</v>
      </c>
      <c r="J646" s="5">
        <f>+'MBI DIRECTORIO'!J646</f>
        <v>0</v>
      </c>
      <c r="K646" s="5">
        <f>+'MBI DIRECTORIO'!K646</f>
        <v>703.125</v>
      </c>
      <c r="L646" s="5">
        <f>+'MBI DIRECTORIO'!L646</f>
        <v>130.50342725339934</v>
      </c>
      <c r="M646" s="5">
        <f>+'MBI DIRECTORIO'!M646</f>
        <v>0</v>
      </c>
      <c r="N646" s="5">
        <f>+'MBI DIRECTORIO'!N646</f>
        <v>0</v>
      </c>
      <c r="O646" s="5">
        <f>+'MBI DIRECTORIO'!O646</f>
        <v>0</v>
      </c>
      <c r="P646" s="5">
        <f>+'MBI DIRECTORIO'!P646</f>
        <v>0</v>
      </c>
      <c r="Q646" s="5">
        <f>+'MBI DIRECTORIO'!Q646</f>
        <v>0</v>
      </c>
      <c r="R646" s="5">
        <f>+'MBI DIRECTORIO'!R646</f>
        <v>20.732718203753983</v>
      </c>
      <c r="S646" s="5">
        <f>+'MBI DIRECTORIO'!S646</f>
        <v>0</v>
      </c>
      <c r="T646" s="5">
        <f>+'MBI DIRECTORIO'!T646</f>
        <v>0</v>
      </c>
      <c r="U646" s="5">
        <f>+'MBI DIRECTORIO'!U646</f>
        <v>74.21875</v>
      </c>
      <c r="V646" s="5">
        <f>+'MBI DIRECTORIO'!V646</f>
        <v>0</v>
      </c>
      <c r="W646" s="5">
        <f>+'MBI DIRECTORIO'!W646</f>
        <v>0</v>
      </c>
      <c r="X646" s="5">
        <f>+'MBI DIRECTORIO'!X646</f>
        <v>0</v>
      </c>
      <c r="Y646" s="5">
        <f>+'MBI DIRECTORIO'!Y646</f>
        <v>94.95146820375399</v>
      </c>
      <c r="Z646" s="5">
        <f>+'MBI DIRECTORIO'!Z646</f>
        <v>0</v>
      </c>
      <c r="AA646" s="5">
        <f>+'MBI DIRECTORIO'!AA646</f>
        <v>0</v>
      </c>
      <c r="AB646" s="5" t="str">
        <f>+'MBI DIRECTORIO'!AG646</f>
        <v>Distribución y Excelencia S.A.</v>
      </c>
      <c r="AD646" t="str">
        <f t="shared" si="11"/>
        <v>INSERT INTO TABLA_PRESUPUESTO_COMERCIAL VALUES ('VSR','96568970-C','14005059-20',2022,'Mayo',187.5,'CLP',6020.572917,3919.527452,0,703.125,130.503427,0,0,0,0,0,20.732718,0,0,74.21875,0,0,0,94.951468,0,0);</v>
      </c>
    </row>
    <row r="647" spans="1:30" x14ac:dyDescent="0.2">
      <c r="A647" t="str">
        <f>+'MBI DIRECTORIO'!A647</f>
        <v>VSR</v>
      </c>
      <c r="B647" t="str">
        <f>+'MBI DIRECTORIO'!B647</f>
        <v>96568970-C</v>
      </c>
      <c r="C647" t="str">
        <f>+'MBI DIRECTORIO'!C647</f>
        <v>14005080-18</v>
      </c>
      <c r="D647">
        <f>+'MBI DIRECTORIO'!D647</f>
        <v>2022</v>
      </c>
      <c r="E647" t="str">
        <f>+'MBI DIRECTORIO'!E647</f>
        <v>Mayo</v>
      </c>
      <c r="F647" s="5">
        <f>+'MBI DIRECTORIO'!F647</f>
        <v>6.25</v>
      </c>
      <c r="G647" t="str">
        <f>+'MBI DIRECTORIO'!G647</f>
        <v>CLP</v>
      </c>
      <c r="H647" s="5">
        <f>+'MBI DIRECTORIO'!H647</f>
        <v>554.6875</v>
      </c>
      <c r="I647" s="5">
        <f>+'MBI DIRECTORIO'!I647</f>
        <v>327.96860927022487</v>
      </c>
      <c r="J647" s="5">
        <f>+'MBI DIRECTORIO'!J647</f>
        <v>0</v>
      </c>
      <c r="K647" s="5">
        <f>+'MBI DIRECTORIO'!K647</f>
        <v>55.46875</v>
      </c>
      <c r="L647" s="5">
        <f>+'MBI DIRECTORIO'!L647</f>
        <v>4.3501142417799779</v>
      </c>
      <c r="M647" s="5">
        <f>+'MBI DIRECTORIO'!M647</f>
        <v>0</v>
      </c>
      <c r="N647" s="5">
        <f>+'MBI DIRECTORIO'!N647</f>
        <v>0</v>
      </c>
      <c r="O647" s="5">
        <f>+'MBI DIRECTORIO'!O647</f>
        <v>0</v>
      </c>
      <c r="P647" s="5">
        <f>+'MBI DIRECTORIO'!P647</f>
        <v>0</v>
      </c>
      <c r="Q647" s="5">
        <f>+'MBI DIRECTORIO'!Q647</f>
        <v>0</v>
      </c>
      <c r="R647" s="5">
        <f>+'MBI DIRECTORIO'!R647</f>
        <v>1.9101470554087971</v>
      </c>
      <c r="S647" s="5">
        <f>+'MBI DIRECTORIO'!S647</f>
        <v>0</v>
      </c>
      <c r="T647" s="5">
        <f>+'MBI DIRECTORIO'!T647</f>
        <v>0</v>
      </c>
      <c r="U647" s="5">
        <f>+'MBI DIRECTORIO'!U647</f>
        <v>2.473958333333333</v>
      </c>
      <c r="V647" s="5">
        <f>+'MBI DIRECTORIO'!V647</f>
        <v>0</v>
      </c>
      <c r="W647" s="5">
        <f>+'MBI DIRECTORIO'!W647</f>
        <v>0</v>
      </c>
      <c r="X647" s="5">
        <f>+'MBI DIRECTORIO'!X647</f>
        <v>0</v>
      </c>
      <c r="Y647" s="5">
        <f>+'MBI DIRECTORIO'!Y647</f>
        <v>4.38410538874213</v>
      </c>
      <c r="Z647" s="5">
        <f>+'MBI DIRECTORIO'!Z647</f>
        <v>0</v>
      </c>
      <c r="AA647" s="5">
        <f>+'MBI DIRECTORIO'!AA647</f>
        <v>0</v>
      </c>
      <c r="AB647" s="5" t="str">
        <f>+'MBI DIRECTORIO'!AG647</f>
        <v>Distribución y Excelencia S.A.</v>
      </c>
      <c r="AD647" t="str">
        <f t="shared" ref="AD647:AD710" si="12">_xlfn.CONCAT("INSERT INTO TABLA_PRESUPUESTO_COMERCIAL VALUES ('",A647,"','",B647,"','",C647,"',",D647,",'",E647,"',",SUBSTITUTE(ROUND(F647,6),",","."),",'",G647,"',",SUBSTITUTE(ROUND(H647,6),",","."),",",SUBSTITUTE(ROUND(I647,6),",","."),",",SUBSTITUTE(ROUND(J647,6),",","."),",",SUBSTITUTE(ROUND(K647,6),",","."),",",SUBSTITUTE(ROUND(L647,6),",","."),",",SUBSTITUTE(ROUND(M647,6),",","."),",",SUBSTITUTE(ROUND(N647,6),",","."),",",SUBSTITUTE(ROUND(O647,6),",","."),",",SUBSTITUTE(ROUND(P647,6),",","."),",",SUBSTITUTE(ROUND(Q647,6),",","."),",",SUBSTITUTE(ROUND(R647,6),",","."),",",SUBSTITUTE(ROUND(S647,6),",","."),",",SUBSTITUTE(ROUND(T647,6),",","."),",",SUBSTITUTE(ROUND(U647,6),",","."),",",SUBSTITUTE(ROUND(V647,6),",","."),",",SUBSTITUTE(ROUND(W647,6),",","."),",",SUBSTITUTE(ROUND(X647,6),",","."),",",SUBSTITUTE(ROUND(Y647,6),",","."),",",SUBSTITUTE(ROUND(Z647,6),",","."),",",SUBSTITUTE(ROUND(AA647,6),",","."),");")</f>
        <v>INSERT INTO TABLA_PRESUPUESTO_COMERCIAL VALUES ('VSR','96568970-C','14005080-18',2022,'Mayo',6.25,'CLP',554.6875,327.968609,0,55.46875,4.350114,0,0,0,0,0,1.910147,0,0,2.473958,0,0,0,4.384105,0,0);</v>
      </c>
    </row>
    <row r="648" spans="1:30" x14ac:dyDescent="0.2">
      <c r="A648" t="str">
        <f>+'MBI DIRECTORIO'!A648</f>
        <v>VSR</v>
      </c>
      <c r="B648" t="str">
        <f>+'MBI DIRECTORIO'!B648</f>
        <v>96568970-C</v>
      </c>
      <c r="C648" t="str">
        <f>+'MBI DIRECTORIO'!C648</f>
        <v>14005051-20</v>
      </c>
      <c r="D648">
        <f>+'MBI DIRECTORIO'!D648</f>
        <v>2022</v>
      </c>
      <c r="E648" t="str">
        <f>+'MBI DIRECTORIO'!E648</f>
        <v>Mayo</v>
      </c>
      <c r="F648" s="5">
        <f>+'MBI DIRECTORIO'!F648</f>
        <v>1875</v>
      </c>
      <c r="G648" t="str">
        <f>+'MBI DIRECTORIO'!G648</f>
        <v>CLP</v>
      </c>
      <c r="H648" s="5">
        <f>+'MBI DIRECTORIO'!H648</f>
        <v>43791.666666666664</v>
      </c>
      <c r="I648" s="5">
        <f>+'MBI DIRECTORIO'!I648</f>
        <v>33631.459480693367</v>
      </c>
      <c r="J648" s="5">
        <f>+'MBI DIRECTORIO'!J648</f>
        <v>0</v>
      </c>
      <c r="K648" s="5">
        <f>+'MBI DIRECTORIO'!K648</f>
        <v>2343.75</v>
      </c>
      <c r="L648" s="5">
        <f>+'MBI DIRECTORIO'!L648</f>
        <v>1305.0342725339933</v>
      </c>
      <c r="M648" s="5">
        <f>+'MBI DIRECTORIO'!M648</f>
        <v>0</v>
      </c>
      <c r="N648" s="5">
        <f>+'MBI DIRECTORIO'!N648</f>
        <v>0</v>
      </c>
      <c r="O648" s="5">
        <f>+'MBI DIRECTORIO'!O648</f>
        <v>0</v>
      </c>
      <c r="P648" s="5">
        <f>+'MBI DIRECTORIO'!P648</f>
        <v>0</v>
      </c>
      <c r="Q648" s="5">
        <f>+'MBI DIRECTORIO'!Q648</f>
        <v>0</v>
      </c>
      <c r="R648" s="5">
        <f>+'MBI DIRECTORIO'!R648</f>
        <v>150.80297128523159</v>
      </c>
      <c r="S648" s="5">
        <f>+'MBI DIRECTORIO'!S648</f>
        <v>0</v>
      </c>
      <c r="T648" s="5">
        <f>+'MBI DIRECTORIO'!T648</f>
        <v>0</v>
      </c>
      <c r="U648" s="5">
        <f>+'MBI DIRECTORIO'!U648</f>
        <v>742.1875</v>
      </c>
      <c r="V648" s="5">
        <f>+'MBI DIRECTORIO'!V648</f>
        <v>0</v>
      </c>
      <c r="W648" s="5">
        <f>+'MBI DIRECTORIO'!W648</f>
        <v>0</v>
      </c>
      <c r="X648" s="5">
        <f>+'MBI DIRECTORIO'!X648</f>
        <v>0</v>
      </c>
      <c r="Y648" s="5">
        <f>+'MBI DIRECTORIO'!Y648</f>
        <v>892.99047128523159</v>
      </c>
      <c r="Z648" s="5">
        <f>+'MBI DIRECTORIO'!Z648</f>
        <v>0</v>
      </c>
      <c r="AA648" s="5">
        <f>+'MBI DIRECTORIO'!AA648</f>
        <v>0</v>
      </c>
      <c r="AB648" s="5" t="str">
        <f>+'MBI DIRECTORIO'!AG648</f>
        <v>Distribución y Excelencia S.A.</v>
      </c>
      <c r="AD648" t="str">
        <f t="shared" si="12"/>
        <v>INSERT INTO TABLA_PRESUPUESTO_COMERCIAL VALUES ('VSR','96568970-C','14005051-20',2022,'Mayo',1875,'CLP',43791.666667,33631.459481,0,2343.75,1305.034273,0,0,0,0,0,150.802971,0,0,742.1875,0,0,0,892.990471,0,0);</v>
      </c>
    </row>
    <row r="649" spans="1:30" x14ac:dyDescent="0.2">
      <c r="A649" t="str">
        <f>+'MBI DIRECTORIO'!A649</f>
        <v>VSR</v>
      </c>
      <c r="B649" t="str">
        <f>+'MBI DIRECTORIO'!B649</f>
        <v>96568970-C</v>
      </c>
      <c r="C649" t="str">
        <f>+'MBI DIRECTORIO'!C649</f>
        <v>14005050-21</v>
      </c>
      <c r="D649">
        <f>+'MBI DIRECTORIO'!D649</f>
        <v>2022</v>
      </c>
      <c r="E649" t="str">
        <f>+'MBI DIRECTORIO'!E649</f>
        <v>Mayo</v>
      </c>
      <c r="F649" s="5">
        <f>+'MBI DIRECTORIO'!F649</f>
        <v>1750</v>
      </c>
      <c r="G649" t="str">
        <f>+'MBI DIRECTORIO'!G649</f>
        <v>CLP</v>
      </c>
      <c r="H649" s="5">
        <f>+'MBI DIRECTORIO'!H649</f>
        <v>40872.222222222219</v>
      </c>
      <c r="I649" s="5">
        <f>+'MBI DIRECTORIO'!I649</f>
        <v>28940.964298397743</v>
      </c>
      <c r="J649" s="5">
        <f>+'MBI DIRECTORIO'!J649</f>
        <v>0</v>
      </c>
      <c r="K649" s="5">
        <f>+'MBI DIRECTORIO'!K649</f>
        <v>2187.5</v>
      </c>
      <c r="L649" s="5">
        <f>+'MBI DIRECTORIO'!L649</f>
        <v>1218.0319876983938</v>
      </c>
      <c r="M649" s="5">
        <f>+'MBI DIRECTORIO'!M649</f>
        <v>0</v>
      </c>
      <c r="N649" s="5">
        <f>+'MBI DIRECTORIO'!N649</f>
        <v>0</v>
      </c>
      <c r="O649" s="5">
        <f>+'MBI DIRECTORIO'!O649</f>
        <v>0</v>
      </c>
      <c r="P649" s="5">
        <f>+'MBI DIRECTORIO'!P649</f>
        <v>0</v>
      </c>
      <c r="Q649" s="5">
        <f>+'MBI DIRECTORIO'!Q649</f>
        <v>0</v>
      </c>
      <c r="R649" s="5">
        <f>+'MBI DIRECTORIO'!R649</f>
        <v>140.74943986621616</v>
      </c>
      <c r="S649" s="5">
        <f>+'MBI DIRECTORIO'!S649</f>
        <v>0</v>
      </c>
      <c r="T649" s="5">
        <f>+'MBI DIRECTORIO'!T649</f>
        <v>0</v>
      </c>
      <c r="U649" s="5">
        <f>+'MBI DIRECTORIO'!U649</f>
        <v>692.70833333333326</v>
      </c>
      <c r="V649" s="5">
        <f>+'MBI DIRECTORIO'!V649</f>
        <v>0</v>
      </c>
      <c r="W649" s="5">
        <f>+'MBI DIRECTORIO'!W649</f>
        <v>0</v>
      </c>
      <c r="X649" s="5">
        <f>+'MBI DIRECTORIO'!X649</f>
        <v>0</v>
      </c>
      <c r="Y649" s="5">
        <f>+'MBI DIRECTORIO'!Y649</f>
        <v>833.45777319954937</v>
      </c>
      <c r="Z649" s="5">
        <f>+'MBI DIRECTORIO'!Z649</f>
        <v>0</v>
      </c>
      <c r="AA649" s="5">
        <f>+'MBI DIRECTORIO'!AA649</f>
        <v>0</v>
      </c>
      <c r="AB649" s="5" t="str">
        <f>+'MBI DIRECTORIO'!AG649</f>
        <v>Distribución y Excelencia S.A.</v>
      </c>
      <c r="AD649" t="str">
        <f t="shared" si="12"/>
        <v>INSERT INTO TABLA_PRESUPUESTO_COMERCIAL VALUES ('VSR','96568970-C','14005050-21',2022,'Mayo',1750,'CLP',40872.222222,28940.964298,0,2187.5,1218.031988,0,0,0,0,0,140.74944,0,0,692.708333,0,0,0,833.457773,0,0);</v>
      </c>
    </row>
    <row r="650" spans="1:30" x14ac:dyDescent="0.2">
      <c r="A650" t="str">
        <f>+'MBI DIRECTORIO'!A650</f>
        <v>VSR</v>
      </c>
      <c r="B650" t="str">
        <f>+'MBI DIRECTORIO'!B650</f>
        <v>96568970-C</v>
      </c>
      <c r="C650" t="str">
        <f>+'MBI DIRECTORIO'!C650</f>
        <v>14005052-21</v>
      </c>
      <c r="D650">
        <f>+'MBI DIRECTORIO'!D650</f>
        <v>2022</v>
      </c>
      <c r="E650" t="str">
        <f>+'MBI DIRECTORIO'!E650</f>
        <v>Mayo</v>
      </c>
      <c r="F650" s="5">
        <f>+'MBI DIRECTORIO'!F650</f>
        <v>1875</v>
      </c>
      <c r="G650" t="str">
        <f>+'MBI DIRECTORIO'!G650</f>
        <v>CLP</v>
      </c>
      <c r="H650" s="5">
        <f>+'MBI DIRECTORIO'!H650</f>
        <v>43791.666666666664</v>
      </c>
      <c r="I650" s="5">
        <f>+'MBI DIRECTORIO'!I650</f>
        <v>32656.429730394462</v>
      </c>
      <c r="J650" s="5">
        <f>+'MBI DIRECTORIO'!J650</f>
        <v>0</v>
      </c>
      <c r="K650" s="5">
        <f>+'MBI DIRECTORIO'!K650</f>
        <v>2343.75</v>
      </c>
      <c r="L650" s="5">
        <f>+'MBI DIRECTORIO'!L650</f>
        <v>1305.0342725339933</v>
      </c>
      <c r="M650" s="5">
        <f>+'MBI DIRECTORIO'!M650</f>
        <v>0</v>
      </c>
      <c r="N650" s="5">
        <f>+'MBI DIRECTORIO'!N650</f>
        <v>0</v>
      </c>
      <c r="O650" s="5">
        <f>+'MBI DIRECTORIO'!O650</f>
        <v>0</v>
      </c>
      <c r="P650" s="5">
        <f>+'MBI DIRECTORIO'!P650</f>
        <v>0</v>
      </c>
      <c r="Q650" s="5">
        <f>+'MBI DIRECTORIO'!Q650</f>
        <v>0</v>
      </c>
      <c r="R650" s="5">
        <f>+'MBI DIRECTORIO'!R650</f>
        <v>150.80297128523159</v>
      </c>
      <c r="S650" s="5">
        <f>+'MBI DIRECTORIO'!S650</f>
        <v>0</v>
      </c>
      <c r="T650" s="5">
        <f>+'MBI DIRECTORIO'!T650</f>
        <v>0</v>
      </c>
      <c r="U650" s="5">
        <f>+'MBI DIRECTORIO'!U650</f>
        <v>742.1875</v>
      </c>
      <c r="V650" s="5">
        <f>+'MBI DIRECTORIO'!V650</f>
        <v>0</v>
      </c>
      <c r="W650" s="5">
        <f>+'MBI DIRECTORIO'!W650</f>
        <v>0</v>
      </c>
      <c r="X650" s="5">
        <f>+'MBI DIRECTORIO'!X650</f>
        <v>0</v>
      </c>
      <c r="Y650" s="5">
        <f>+'MBI DIRECTORIO'!Y650</f>
        <v>892.99047128523159</v>
      </c>
      <c r="Z650" s="5">
        <f>+'MBI DIRECTORIO'!Z650</f>
        <v>0</v>
      </c>
      <c r="AA650" s="5">
        <f>+'MBI DIRECTORIO'!AA650</f>
        <v>0</v>
      </c>
      <c r="AB650" s="5" t="str">
        <f>+'MBI DIRECTORIO'!AG650</f>
        <v>Distribución y Excelencia S.A.</v>
      </c>
      <c r="AD650" t="str">
        <f t="shared" si="12"/>
        <v>INSERT INTO TABLA_PRESUPUESTO_COMERCIAL VALUES ('VSR','96568970-C','14005052-21',2022,'Mayo',1875,'CLP',43791.666667,32656.42973,0,2343.75,1305.034273,0,0,0,0,0,150.802971,0,0,742.1875,0,0,0,892.990471,0,0);</v>
      </c>
    </row>
    <row r="651" spans="1:30" x14ac:dyDescent="0.2">
      <c r="A651" t="str">
        <f>+'MBI DIRECTORIO'!A651</f>
        <v>VSR</v>
      </c>
      <c r="B651" t="str">
        <f>+'MBI DIRECTORIO'!B651</f>
        <v>96568970-C</v>
      </c>
      <c r="C651" t="str">
        <f>+'MBI DIRECTORIO'!C651</f>
        <v>14005054-20</v>
      </c>
      <c r="D651">
        <f>+'MBI DIRECTORIO'!D651</f>
        <v>2022</v>
      </c>
      <c r="E651" t="str">
        <f>+'MBI DIRECTORIO'!E651</f>
        <v>Mayo</v>
      </c>
      <c r="F651" s="5">
        <f>+'MBI DIRECTORIO'!F651</f>
        <v>250</v>
      </c>
      <c r="G651" t="str">
        <f>+'MBI DIRECTORIO'!G651</f>
        <v>CLP</v>
      </c>
      <c r="H651" s="5">
        <f>+'MBI DIRECTORIO'!H651</f>
        <v>5838.8888888888887</v>
      </c>
      <c r="I651" s="5">
        <f>+'MBI DIRECTORIO'!I651</f>
        <v>3402.4146426558191</v>
      </c>
      <c r="J651" s="5">
        <f>+'MBI DIRECTORIO'!J651</f>
        <v>0</v>
      </c>
      <c r="K651" s="5">
        <f>+'MBI DIRECTORIO'!K651</f>
        <v>312.5</v>
      </c>
      <c r="L651" s="5">
        <f>+'MBI DIRECTORIO'!L651</f>
        <v>174.00456967119914</v>
      </c>
      <c r="M651" s="5">
        <f>+'MBI DIRECTORIO'!M651</f>
        <v>0</v>
      </c>
      <c r="N651" s="5">
        <f>+'MBI DIRECTORIO'!N651</f>
        <v>0</v>
      </c>
      <c r="O651" s="5">
        <f>+'MBI DIRECTORIO'!O651</f>
        <v>0</v>
      </c>
      <c r="P651" s="5">
        <f>+'MBI DIRECTORIO'!P651</f>
        <v>0</v>
      </c>
      <c r="Q651" s="5">
        <f>+'MBI DIRECTORIO'!Q651</f>
        <v>0</v>
      </c>
      <c r="R651" s="5">
        <f>+'MBI DIRECTORIO'!R651</f>
        <v>20.107062838030881</v>
      </c>
      <c r="S651" s="5">
        <f>+'MBI DIRECTORIO'!S651</f>
        <v>0</v>
      </c>
      <c r="T651" s="5">
        <f>+'MBI DIRECTORIO'!T651</f>
        <v>0</v>
      </c>
      <c r="U651" s="5">
        <f>+'MBI DIRECTORIO'!U651</f>
        <v>98.958333333333329</v>
      </c>
      <c r="V651" s="5">
        <f>+'MBI DIRECTORIO'!V651</f>
        <v>0</v>
      </c>
      <c r="W651" s="5">
        <f>+'MBI DIRECTORIO'!W651</f>
        <v>0</v>
      </c>
      <c r="X651" s="5">
        <f>+'MBI DIRECTORIO'!X651</f>
        <v>0</v>
      </c>
      <c r="Y651" s="5">
        <f>+'MBI DIRECTORIO'!Y651</f>
        <v>119.06539617136421</v>
      </c>
      <c r="Z651" s="5">
        <f>+'MBI DIRECTORIO'!Z651</f>
        <v>0</v>
      </c>
      <c r="AA651" s="5">
        <f>+'MBI DIRECTORIO'!AA651</f>
        <v>0</v>
      </c>
      <c r="AB651" s="5" t="str">
        <f>+'MBI DIRECTORIO'!AG651</f>
        <v>Distribución y Excelencia S.A.</v>
      </c>
      <c r="AD651" t="str">
        <f t="shared" si="12"/>
        <v>INSERT INTO TABLA_PRESUPUESTO_COMERCIAL VALUES ('VSR','96568970-C','14005054-20',2022,'Mayo',250,'CLP',5838.888889,3402.414643,0,312.5,174.00457,0,0,0,0,0,20.107063,0,0,98.958333,0,0,0,119.065396,0,0);</v>
      </c>
    </row>
    <row r="652" spans="1:30" x14ac:dyDescent="0.2">
      <c r="A652" t="str">
        <f>+'MBI DIRECTORIO'!A652</f>
        <v>VSR</v>
      </c>
      <c r="B652" t="str">
        <f>+'MBI DIRECTORIO'!B652</f>
        <v>96568970-C</v>
      </c>
      <c r="C652" t="str">
        <f>+'MBI DIRECTORIO'!C652</f>
        <v>14004702-19</v>
      </c>
      <c r="D652">
        <f>+'MBI DIRECTORIO'!D652</f>
        <v>2022</v>
      </c>
      <c r="E652" t="str">
        <f>+'MBI DIRECTORIO'!E652</f>
        <v>Mayo</v>
      </c>
      <c r="F652" s="5">
        <f>+'MBI DIRECTORIO'!F652</f>
        <v>75</v>
      </c>
      <c r="G652" t="str">
        <f>+'MBI DIRECTORIO'!G652</f>
        <v>CLP</v>
      </c>
      <c r="H652" s="5">
        <f>+'MBI DIRECTORIO'!H652</f>
        <v>1751.6666666666667</v>
      </c>
      <c r="I652" s="5">
        <f>+'MBI DIRECTORIO'!I652</f>
        <v>951.81841977618728</v>
      </c>
      <c r="J652" s="5">
        <f>+'MBI DIRECTORIO'!J652</f>
        <v>0</v>
      </c>
      <c r="K652" s="5">
        <f>+'MBI DIRECTORIO'!K652</f>
        <v>93.75</v>
      </c>
      <c r="L652" s="5">
        <f>+'MBI DIRECTORIO'!L652</f>
        <v>52.201370901359738</v>
      </c>
      <c r="M652" s="5">
        <f>+'MBI DIRECTORIO'!M652</f>
        <v>0</v>
      </c>
      <c r="N652" s="5">
        <f>+'MBI DIRECTORIO'!N652</f>
        <v>0</v>
      </c>
      <c r="O652" s="5">
        <f>+'MBI DIRECTORIO'!O652</f>
        <v>0</v>
      </c>
      <c r="P652" s="5">
        <f>+'MBI DIRECTORIO'!P652</f>
        <v>0</v>
      </c>
      <c r="Q652" s="5">
        <f>+'MBI DIRECTORIO'!Q652</f>
        <v>0</v>
      </c>
      <c r="R652" s="5">
        <f>+'MBI DIRECTORIO'!R652</f>
        <v>6.0321188514092645</v>
      </c>
      <c r="S652" s="5">
        <f>+'MBI DIRECTORIO'!S652</f>
        <v>0</v>
      </c>
      <c r="T652" s="5">
        <f>+'MBI DIRECTORIO'!T652</f>
        <v>0</v>
      </c>
      <c r="U652" s="5">
        <f>+'MBI DIRECTORIO'!U652</f>
        <v>29.6875</v>
      </c>
      <c r="V652" s="5">
        <f>+'MBI DIRECTORIO'!V652</f>
        <v>0</v>
      </c>
      <c r="W652" s="5">
        <f>+'MBI DIRECTORIO'!W652</f>
        <v>0</v>
      </c>
      <c r="X652" s="5">
        <f>+'MBI DIRECTORIO'!X652</f>
        <v>0</v>
      </c>
      <c r="Y652" s="5">
        <f>+'MBI DIRECTORIO'!Y652</f>
        <v>35.719618851409265</v>
      </c>
      <c r="Z652" s="5">
        <f>+'MBI DIRECTORIO'!Z652</f>
        <v>0</v>
      </c>
      <c r="AA652" s="5">
        <f>+'MBI DIRECTORIO'!AA652</f>
        <v>0</v>
      </c>
      <c r="AB652" s="5" t="str">
        <f>+'MBI DIRECTORIO'!AG652</f>
        <v>Distribución y Excelencia S.A.</v>
      </c>
      <c r="AD652" t="str">
        <f t="shared" si="12"/>
        <v>INSERT INTO TABLA_PRESUPUESTO_COMERCIAL VALUES ('VSR','96568970-C','14004702-19',2022,'Mayo',75,'CLP',1751.666667,951.81842,0,93.75,52.201371,0,0,0,0,0,6.032119,0,0,29.6875,0,0,0,35.719619,0,0);</v>
      </c>
    </row>
    <row r="653" spans="1:30" x14ac:dyDescent="0.2">
      <c r="A653" t="str">
        <f>+'MBI DIRECTORIO'!A653</f>
        <v>VSR</v>
      </c>
      <c r="B653" t="str">
        <f>+'MBI DIRECTORIO'!B653</f>
        <v>96568970-C</v>
      </c>
      <c r="C653" t="str">
        <f>+'MBI DIRECTORIO'!C653</f>
        <v>14005055-20</v>
      </c>
      <c r="D653">
        <f>+'MBI DIRECTORIO'!D653</f>
        <v>2022</v>
      </c>
      <c r="E653" t="str">
        <f>+'MBI DIRECTORIO'!E653</f>
        <v>Mayo</v>
      </c>
      <c r="F653" s="5">
        <f>+'MBI DIRECTORIO'!F653</f>
        <v>200</v>
      </c>
      <c r="G653" t="str">
        <f>+'MBI DIRECTORIO'!G653</f>
        <v>CLP</v>
      </c>
      <c r="H653" s="5">
        <f>+'MBI DIRECTORIO'!H653</f>
        <v>4671.1111111111113</v>
      </c>
      <c r="I653" s="5">
        <f>+'MBI DIRECTORIO'!I653</f>
        <v>2866.3480153300884</v>
      </c>
      <c r="J653" s="5">
        <f>+'MBI DIRECTORIO'!J653</f>
        <v>0</v>
      </c>
      <c r="K653" s="5">
        <f>+'MBI DIRECTORIO'!K653</f>
        <v>250</v>
      </c>
      <c r="L653" s="5">
        <f>+'MBI DIRECTORIO'!L653</f>
        <v>139.20365573695929</v>
      </c>
      <c r="M653" s="5">
        <f>+'MBI DIRECTORIO'!M653</f>
        <v>0</v>
      </c>
      <c r="N653" s="5">
        <f>+'MBI DIRECTORIO'!N653</f>
        <v>0</v>
      </c>
      <c r="O653" s="5">
        <f>+'MBI DIRECTORIO'!O653</f>
        <v>0</v>
      </c>
      <c r="P653" s="5">
        <f>+'MBI DIRECTORIO'!P653</f>
        <v>0</v>
      </c>
      <c r="Q653" s="5">
        <f>+'MBI DIRECTORIO'!Q653</f>
        <v>0</v>
      </c>
      <c r="R653" s="5">
        <f>+'MBI DIRECTORIO'!R653</f>
        <v>16.085650270424704</v>
      </c>
      <c r="S653" s="5">
        <f>+'MBI DIRECTORIO'!S653</f>
        <v>0</v>
      </c>
      <c r="T653" s="5">
        <f>+'MBI DIRECTORIO'!T653</f>
        <v>0</v>
      </c>
      <c r="U653" s="5">
        <f>+'MBI DIRECTORIO'!U653</f>
        <v>79.166666666666657</v>
      </c>
      <c r="V653" s="5">
        <f>+'MBI DIRECTORIO'!V653</f>
        <v>0</v>
      </c>
      <c r="W653" s="5">
        <f>+'MBI DIRECTORIO'!W653</f>
        <v>0</v>
      </c>
      <c r="X653" s="5">
        <f>+'MBI DIRECTORIO'!X653</f>
        <v>0</v>
      </c>
      <c r="Y653" s="5">
        <f>+'MBI DIRECTORIO'!Y653</f>
        <v>95.252316937091365</v>
      </c>
      <c r="Z653" s="5">
        <f>+'MBI DIRECTORIO'!Z653</f>
        <v>0</v>
      </c>
      <c r="AA653" s="5">
        <f>+'MBI DIRECTORIO'!AA653</f>
        <v>0</v>
      </c>
      <c r="AB653" s="5" t="str">
        <f>+'MBI DIRECTORIO'!AG653</f>
        <v>Distribución y Excelencia S.A.</v>
      </c>
      <c r="AD653" t="str">
        <f t="shared" si="12"/>
        <v>INSERT INTO TABLA_PRESUPUESTO_COMERCIAL VALUES ('VSR','96568970-C','14005055-20',2022,'Mayo',200,'CLP',4671.111111,2866.348015,0,250,139.203656,0,0,0,0,0,16.08565,0,0,79.166667,0,0,0,95.252317,0,0);</v>
      </c>
    </row>
    <row r="654" spans="1:30" x14ac:dyDescent="0.2">
      <c r="A654" t="str">
        <f>+'MBI DIRECTORIO'!A654</f>
        <v>VSR</v>
      </c>
      <c r="B654" t="str">
        <f>+'MBI DIRECTORIO'!B654</f>
        <v>96568970-C</v>
      </c>
      <c r="C654" t="str">
        <f>+'MBI DIRECTORIO'!C654</f>
        <v>14005123-21</v>
      </c>
      <c r="D654">
        <f>+'MBI DIRECTORIO'!D654</f>
        <v>2022</v>
      </c>
      <c r="E654" t="str">
        <f>+'MBI DIRECTORIO'!E654</f>
        <v>Mayo</v>
      </c>
      <c r="F654" s="5">
        <f>+'MBI DIRECTORIO'!F654</f>
        <v>50</v>
      </c>
      <c r="G654" t="str">
        <f>+'MBI DIRECTORIO'!G654</f>
        <v>CLP</v>
      </c>
      <c r="H654" s="5">
        <f>+'MBI DIRECTORIO'!H654</f>
        <v>1167.7777777777778</v>
      </c>
      <c r="I654" s="5">
        <f>+'MBI DIRECTORIO'!I654</f>
        <v>725.48741206535726</v>
      </c>
      <c r="J654" s="5">
        <f>+'MBI DIRECTORIO'!J654</f>
        <v>0</v>
      </c>
      <c r="K654" s="5">
        <f>+'MBI DIRECTORIO'!K654</f>
        <v>62.5</v>
      </c>
      <c r="L654" s="5">
        <f>+'MBI DIRECTORIO'!L654</f>
        <v>34.800913934239823</v>
      </c>
      <c r="M654" s="5">
        <f>+'MBI DIRECTORIO'!M654</f>
        <v>0</v>
      </c>
      <c r="N654" s="5">
        <f>+'MBI DIRECTORIO'!N654</f>
        <v>0</v>
      </c>
      <c r="O654" s="5">
        <f>+'MBI DIRECTORIO'!O654</f>
        <v>0</v>
      </c>
      <c r="P654" s="5">
        <f>+'MBI DIRECTORIO'!P654</f>
        <v>0</v>
      </c>
      <c r="Q654" s="5">
        <f>+'MBI DIRECTORIO'!Q654</f>
        <v>0</v>
      </c>
      <c r="R654" s="5">
        <f>+'MBI DIRECTORIO'!R654</f>
        <v>4.021412567606176</v>
      </c>
      <c r="S654" s="5">
        <f>+'MBI DIRECTORIO'!S654</f>
        <v>0</v>
      </c>
      <c r="T654" s="5">
        <f>+'MBI DIRECTORIO'!T654</f>
        <v>0</v>
      </c>
      <c r="U654" s="5">
        <f>+'MBI DIRECTORIO'!U654</f>
        <v>19.791666666666664</v>
      </c>
      <c r="V654" s="5">
        <f>+'MBI DIRECTORIO'!V654</f>
        <v>0</v>
      </c>
      <c r="W654" s="5">
        <f>+'MBI DIRECTORIO'!W654</f>
        <v>0</v>
      </c>
      <c r="X654" s="5">
        <f>+'MBI DIRECTORIO'!X654</f>
        <v>0</v>
      </c>
      <c r="Y654" s="5">
        <f>+'MBI DIRECTORIO'!Y654</f>
        <v>23.813079234272841</v>
      </c>
      <c r="Z654" s="5">
        <f>+'MBI DIRECTORIO'!Z654</f>
        <v>0</v>
      </c>
      <c r="AA654" s="5">
        <f>+'MBI DIRECTORIO'!AA654</f>
        <v>0</v>
      </c>
      <c r="AB654" s="5" t="str">
        <f>+'MBI DIRECTORIO'!AG654</f>
        <v>Distribución y Excelencia S.A.</v>
      </c>
      <c r="AD654" t="str">
        <f t="shared" si="12"/>
        <v>INSERT INTO TABLA_PRESUPUESTO_COMERCIAL VALUES ('VSR','96568970-C','14005123-21',2022,'Mayo',50,'CLP',1167.777778,725.487412,0,62.5,34.800914,0,0,0,0,0,4.021413,0,0,19.791667,0,0,0,23.813079,0,0);</v>
      </c>
    </row>
    <row r="655" spans="1:30" x14ac:dyDescent="0.2">
      <c r="A655" t="str">
        <f>+'MBI DIRECTORIO'!A655</f>
        <v>VSR</v>
      </c>
      <c r="B655" t="str">
        <f>+'MBI DIRECTORIO'!B655</f>
        <v>96568970-C</v>
      </c>
      <c r="C655" t="str">
        <f>+'MBI DIRECTORIO'!C655</f>
        <v>14005078-18</v>
      </c>
      <c r="D655">
        <f>+'MBI DIRECTORIO'!D655</f>
        <v>2022</v>
      </c>
      <c r="E655" t="str">
        <f>+'MBI DIRECTORIO'!E655</f>
        <v>Mayo</v>
      </c>
      <c r="F655" s="5">
        <f>+'MBI DIRECTORIO'!F655</f>
        <v>50</v>
      </c>
      <c r="G655" t="str">
        <f>+'MBI DIRECTORIO'!G655</f>
        <v>CLP</v>
      </c>
      <c r="H655" s="5">
        <f>+'MBI DIRECTORIO'!H655</f>
        <v>2780.0694444444443</v>
      </c>
      <c r="I655" s="5">
        <f>+'MBI DIRECTORIO'!I655</f>
        <v>1417.2016648412605</v>
      </c>
      <c r="J655" s="5">
        <f>+'MBI DIRECTORIO'!J655</f>
        <v>0</v>
      </c>
      <c r="K655" s="5">
        <f>+'MBI DIRECTORIO'!K655</f>
        <v>277.77777777777777</v>
      </c>
      <c r="L655" s="5">
        <f>+'MBI DIRECTORIO'!L655</f>
        <v>34.800913934239823</v>
      </c>
      <c r="M655" s="5">
        <f>+'MBI DIRECTORIO'!M655</f>
        <v>0</v>
      </c>
      <c r="N655" s="5">
        <f>+'MBI DIRECTORIO'!N655</f>
        <v>0</v>
      </c>
      <c r="O655" s="5">
        <f>+'MBI DIRECTORIO'!O655</f>
        <v>0</v>
      </c>
      <c r="P655" s="5">
        <f>+'MBI DIRECTORIO'!P655</f>
        <v>0</v>
      </c>
      <c r="Q655" s="5">
        <f>+'MBI DIRECTORIO'!Q655</f>
        <v>0</v>
      </c>
      <c r="R655" s="5">
        <f>+'MBI DIRECTORIO'!R655</f>
        <v>9.5735733419944129</v>
      </c>
      <c r="S655" s="5">
        <f>+'MBI DIRECTORIO'!S655</f>
        <v>0</v>
      </c>
      <c r="T655" s="5">
        <f>+'MBI DIRECTORIO'!T655</f>
        <v>0</v>
      </c>
      <c r="U655" s="5">
        <f>+'MBI DIRECTORIO'!U655</f>
        <v>19.791666666666664</v>
      </c>
      <c r="V655" s="5">
        <f>+'MBI DIRECTORIO'!V655</f>
        <v>0</v>
      </c>
      <c r="W655" s="5">
        <f>+'MBI DIRECTORIO'!W655</f>
        <v>0</v>
      </c>
      <c r="X655" s="5">
        <f>+'MBI DIRECTORIO'!X655</f>
        <v>0</v>
      </c>
      <c r="Y655" s="5">
        <f>+'MBI DIRECTORIO'!Y655</f>
        <v>29.365240008661075</v>
      </c>
      <c r="Z655" s="5">
        <f>+'MBI DIRECTORIO'!Z655</f>
        <v>0</v>
      </c>
      <c r="AA655" s="5">
        <f>+'MBI DIRECTORIO'!AA655</f>
        <v>0</v>
      </c>
      <c r="AB655" s="5" t="str">
        <f>+'MBI DIRECTORIO'!AG655</f>
        <v>Distribución y Excelencia S.A.</v>
      </c>
      <c r="AD655" t="str">
        <f t="shared" si="12"/>
        <v>INSERT INTO TABLA_PRESUPUESTO_COMERCIAL VALUES ('VSR','96568970-C','14005078-18',2022,'Mayo',50,'CLP',2780.069444,1417.201665,0,277.777778,34.800914,0,0,0,0,0,9.573573,0,0,19.791667,0,0,0,29.36524,0,0);</v>
      </c>
    </row>
    <row r="656" spans="1:30" x14ac:dyDescent="0.2">
      <c r="A656" t="str">
        <f>+'MBI DIRECTORIO'!A656</f>
        <v>VSR</v>
      </c>
      <c r="B656" t="str">
        <f>+'MBI DIRECTORIO'!B656</f>
        <v>96568970-C</v>
      </c>
      <c r="C656" t="str">
        <f>+'MBI DIRECTORIO'!C656</f>
        <v>14005076-18</v>
      </c>
      <c r="D656">
        <f>+'MBI DIRECTORIO'!D656</f>
        <v>2022</v>
      </c>
      <c r="E656" t="str">
        <f>+'MBI DIRECTORIO'!E656</f>
        <v>Mayo</v>
      </c>
      <c r="F656" s="5">
        <f>+'MBI DIRECTORIO'!F656</f>
        <v>37.5</v>
      </c>
      <c r="G656" t="str">
        <f>+'MBI DIRECTORIO'!G656</f>
        <v>CLP</v>
      </c>
      <c r="H656" s="5">
        <f>+'MBI DIRECTORIO'!H656</f>
        <v>2085.0520833333335</v>
      </c>
      <c r="I656" s="5">
        <f>+'MBI DIRECTORIO'!I656</f>
        <v>1319.6209454394289</v>
      </c>
      <c r="J656" s="5">
        <f>+'MBI DIRECTORIO'!J656</f>
        <v>0</v>
      </c>
      <c r="K656" s="5">
        <f>+'MBI DIRECTORIO'!K656</f>
        <v>208.33333333333334</v>
      </c>
      <c r="L656" s="5">
        <f>+'MBI DIRECTORIO'!L656</f>
        <v>26.100685450679869</v>
      </c>
      <c r="M656" s="5">
        <f>+'MBI DIRECTORIO'!M656</f>
        <v>0</v>
      </c>
      <c r="N656" s="5">
        <f>+'MBI DIRECTORIO'!N656</f>
        <v>0</v>
      </c>
      <c r="O656" s="5">
        <f>+'MBI DIRECTORIO'!O656</f>
        <v>0</v>
      </c>
      <c r="P656" s="5">
        <f>+'MBI DIRECTORIO'!P656</f>
        <v>0</v>
      </c>
      <c r="Q656" s="5">
        <f>+'MBI DIRECTORIO'!Q656</f>
        <v>0</v>
      </c>
      <c r="R656" s="5">
        <f>+'MBI DIRECTORIO'!R656</f>
        <v>7.1801800064958101</v>
      </c>
      <c r="S656" s="5">
        <f>+'MBI DIRECTORIO'!S656</f>
        <v>0</v>
      </c>
      <c r="T656" s="5">
        <f>+'MBI DIRECTORIO'!T656</f>
        <v>0</v>
      </c>
      <c r="U656" s="5">
        <f>+'MBI DIRECTORIO'!U656</f>
        <v>14.84375</v>
      </c>
      <c r="V656" s="5">
        <f>+'MBI DIRECTORIO'!V656</f>
        <v>0</v>
      </c>
      <c r="W656" s="5">
        <f>+'MBI DIRECTORIO'!W656</f>
        <v>0</v>
      </c>
      <c r="X656" s="5">
        <f>+'MBI DIRECTORIO'!X656</f>
        <v>0</v>
      </c>
      <c r="Y656" s="5">
        <f>+'MBI DIRECTORIO'!Y656</f>
        <v>22.02393000649581</v>
      </c>
      <c r="Z656" s="5">
        <f>+'MBI DIRECTORIO'!Z656</f>
        <v>0</v>
      </c>
      <c r="AA656" s="5">
        <f>+'MBI DIRECTORIO'!AA656</f>
        <v>0</v>
      </c>
      <c r="AB656" s="5" t="str">
        <f>+'MBI DIRECTORIO'!AG656</f>
        <v>Distribución y Excelencia S.A.</v>
      </c>
      <c r="AD656" t="str">
        <f t="shared" si="12"/>
        <v>INSERT INTO TABLA_PRESUPUESTO_COMERCIAL VALUES ('VSR','96568970-C','14005076-18',2022,'Mayo',37.5,'CLP',2085.052083,1319.620945,0,208.333333,26.100685,0,0,0,0,0,7.18018,0,0,14.84375,0,0,0,22.02393,0,0);</v>
      </c>
    </row>
    <row r="657" spans="1:30" x14ac:dyDescent="0.2">
      <c r="A657" t="str">
        <f>+'MBI DIRECTORIO'!A657</f>
        <v>VSR</v>
      </c>
      <c r="B657" t="str">
        <f>+'MBI DIRECTORIO'!B657</f>
        <v>96568970-C</v>
      </c>
      <c r="C657" t="str">
        <f>+'MBI DIRECTORIO'!C657</f>
        <v>14005075-18</v>
      </c>
      <c r="D657">
        <f>+'MBI DIRECTORIO'!D657</f>
        <v>2022</v>
      </c>
      <c r="E657" t="str">
        <f>+'MBI DIRECTORIO'!E657</f>
        <v>Mayo</v>
      </c>
      <c r="F657" s="5">
        <f>+'MBI DIRECTORIO'!F657</f>
        <v>50</v>
      </c>
      <c r="G657" t="str">
        <f>+'MBI DIRECTORIO'!G657</f>
        <v>CLP</v>
      </c>
      <c r="H657" s="5">
        <f>+'MBI DIRECTORIO'!H657</f>
        <v>2780.0694444444443</v>
      </c>
      <c r="I657" s="5">
        <f>+'MBI DIRECTORIO'!I657</f>
        <v>1582.3610544808143</v>
      </c>
      <c r="J657" s="5">
        <f>+'MBI DIRECTORIO'!J657</f>
        <v>0</v>
      </c>
      <c r="K657" s="5">
        <f>+'MBI DIRECTORIO'!K657</f>
        <v>277.77777777777777</v>
      </c>
      <c r="L657" s="5">
        <f>+'MBI DIRECTORIO'!L657</f>
        <v>34.800913934239823</v>
      </c>
      <c r="M657" s="5">
        <f>+'MBI DIRECTORIO'!M657</f>
        <v>0</v>
      </c>
      <c r="N657" s="5">
        <f>+'MBI DIRECTORIO'!N657</f>
        <v>0</v>
      </c>
      <c r="O657" s="5">
        <f>+'MBI DIRECTORIO'!O657</f>
        <v>0</v>
      </c>
      <c r="P657" s="5">
        <f>+'MBI DIRECTORIO'!P657</f>
        <v>0</v>
      </c>
      <c r="Q657" s="5">
        <f>+'MBI DIRECTORIO'!Q657</f>
        <v>0</v>
      </c>
      <c r="R657" s="5">
        <f>+'MBI DIRECTORIO'!R657</f>
        <v>9.5735733419944129</v>
      </c>
      <c r="S657" s="5">
        <f>+'MBI DIRECTORIO'!S657</f>
        <v>0</v>
      </c>
      <c r="T657" s="5">
        <f>+'MBI DIRECTORIO'!T657</f>
        <v>0</v>
      </c>
      <c r="U657" s="5">
        <f>+'MBI DIRECTORIO'!U657</f>
        <v>19.791666666666664</v>
      </c>
      <c r="V657" s="5">
        <f>+'MBI DIRECTORIO'!V657</f>
        <v>0</v>
      </c>
      <c r="W657" s="5">
        <f>+'MBI DIRECTORIO'!W657</f>
        <v>0</v>
      </c>
      <c r="X657" s="5">
        <f>+'MBI DIRECTORIO'!X657</f>
        <v>0</v>
      </c>
      <c r="Y657" s="5">
        <f>+'MBI DIRECTORIO'!Y657</f>
        <v>29.365240008661075</v>
      </c>
      <c r="Z657" s="5">
        <f>+'MBI DIRECTORIO'!Z657</f>
        <v>0</v>
      </c>
      <c r="AA657" s="5">
        <f>+'MBI DIRECTORIO'!AA657</f>
        <v>0</v>
      </c>
      <c r="AB657" s="5" t="str">
        <f>+'MBI DIRECTORIO'!AG657</f>
        <v>Distribución y Excelencia S.A.</v>
      </c>
      <c r="AD657" t="str">
        <f t="shared" si="12"/>
        <v>INSERT INTO TABLA_PRESUPUESTO_COMERCIAL VALUES ('VSR','96568970-C','14005075-18',2022,'Mayo',50,'CLP',2780.069444,1582.361054,0,277.777778,34.800914,0,0,0,0,0,9.573573,0,0,19.791667,0,0,0,29.36524,0,0);</v>
      </c>
    </row>
    <row r="658" spans="1:30" x14ac:dyDescent="0.2">
      <c r="A658" t="str">
        <f>+'MBI DIRECTORIO'!A658</f>
        <v>VSR</v>
      </c>
      <c r="B658" t="str">
        <f>+'MBI DIRECTORIO'!B658</f>
        <v>80152-C</v>
      </c>
      <c r="C658" t="str">
        <f>+'MBI DIRECTORIO'!C658</f>
        <v>14004807-18</v>
      </c>
      <c r="D658">
        <f>+'MBI DIRECTORIO'!D658</f>
        <v>2022</v>
      </c>
      <c r="E658" t="str">
        <f>+'MBI DIRECTORIO'!E658</f>
        <v>Mayo</v>
      </c>
      <c r="F658" s="5">
        <f>+'MBI DIRECTORIO'!F658</f>
        <v>12.5</v>
      </c>
      <c r="G658" t="str">
        <f>+'MBI DIRECTORIO'!G658</f>
        <v>USD</v>
      </c>
      <c r="H658" s="5">
        <f>+'MBI DIRECTORIO'!H658</f>
        <v>2000</v>
      </c>
      <c r="I658" s="5">
        <f>+'MBI DIRECTORIO'!I658</f>
        <v>832.26006750148099</v>
      </c>
      <c r="J658" s="5">
        <f>+'MBI DIRECTORIO'!J658</f>
        <v>0</v>
      </c>
      <c r="K658" s="5">
        <f>+'MBI DIRECTORIO'!K658</f>
        <v>0</v>
      </c>
      <c r="L658" s="5">
        <f>+'MBI DIRECTORIO'!L658</f>
        <v>8.7002284835599557</v>
      </c>
      <c r="M658" s="5">
        <f>+'MBI DIRECTORIO'!M658</f>
        <v>11.775833333333333</v>
      </c>
      <c r="N658" s="5">
        <f>+'MBI DIRECTORIO'!N658</f>
        <v>6.7194312326595318</v>
      </c>
      <c r="O658" s="5">
        <f>+'MBI DIRECTORIO'!O658</f>
        <v>8.9798850574712645</v>
      </c>
      <c r="P658" s="5">
        <f>+'MBI DIRECTORIO'!P658</f>
        <v>0.85979818998546698</v>
      </c>
      <c r="Q658" s="5">
        <f>+'MBI DIRECTORIO'!Q658</f>
        <v>6.8872907913331272</v>
      </c>
      <c r="R658" s="5">
        <f>+'MBI DIRECTORIO'!R658</f>
        <v>0</v>
      </c>
      <c r="S658" s="5">
        <f>+'MBI DIRECTORIO'!S658</f>
        <v>0</v>
      </c>
      <c r="T658" s="5">
        <f>+'MBI DIRECTORIO'!T658</f>
        <v>0</v>
      </c>
      <c r="U658" s="5">
        <f>+'MBI DIRECTORIO'!U658</f>
        <v>0</v>
      </c>
      <c r="V658" s="5">
        <f>+'MBI DIRECTORIO'!V658</f>
        <v>0</v>
      </c>
      <c r="W658" s="5">
        <f>+'MBI DIRECTORIO'!W658</f>
        <v>0</v>
      </c>
      <c r="X658" s="5">
        <f>+'MBI DIRECTORIO'!X658</f>
        <v>0</v>
      </c>
      <c r="Y658" s="5">
        <f>+'MBI DIRECTORIO'!Y658</f>
        <v>61.607731873269316</v>
      </c>
      <c r="Z658" s="5">
        <f>+'MBI DIRECTORIO'!Z658</f>
        <v>26.385493268486591</v>
      </c>
      <c r="AA658" s="5">
        <f>+'MBI DIRECTORIO'!AA658</f>
        <v>0</v>
      </c>
      <c r="AB658" s="5" t="str">
        <f>+'MBI DIRECTORIO'!AG658</f>
        <v>Heting Trading CO., Ltd</v>
      </c>
      <c r="AD658" t="str">
        <f t="shared" si="12"/>
        <v>INSERT INTO TABLA_PRESUPUESTO_COMERCIAL VALUES ('VSR','80152-C','14004807-18',2022,'Mayo',12.5,'USD',2000,832.260068,0,0,8.700228,11.775833,6.719431,8.979885,0.859798,6.887291,0,0,0,0,0,0,0,61.607732,26.385493,0);</v>
      </c>
    </row>
    <row r="659" spans="1:30" x14ac:dyDescent="0.2">
      <c r="A659" t="str">
        <f>+'MBI DIRECTORIO'!A659</f>
        <v>VSR</v>
      </c>
      <c r="B659" t="str">
        <f>+'MBI DIRECTORIO'!B659</f>
        <v>80152-C</v>
      </c>
      <c r="C659" t="str">
        <f>+'MBI DIRECTORIO'!C659</f>
        <v>14004877-18</v>
      </c>
      <c r="D659">
        <f>+'MBI DIRECTORIO'!D659</f>
        <v>2022</v>
      </c>
      <c r="E659" t="str">
        <f>+'MBI DIRECTORIO'!E659</f>
        <v>Mayo</v>
      </c>
      <c r="F659" s="5">
        <f>+'MBI DIRECTORIO'!F659</f>
        <v>12.5</v>
      </c>
      <c r="G659" t="str">
        <f>+'MBI DIRECTORIO'!G659</f>
        <v>USD</v>
      </c>
      <c r="H659" s="5">
        <f>+'MBI DIRECTORIO'!H659</f>
        <v>1500</v>
      </c>
      <c r="I659" s="5">
        <f>+'MBI DIRECTORIO'!I659</f>
        <v>1006.8743905727138</v>
      </c>
      <c r="J659" s="5">
        <f>+'MBI DIRECTORIO'!J659</f>
        <v>0</v>
      </c>
      <c r="K659" s="5">
        <f>+'MBI DIRECTORIO'!K659</f>
        <v>0</v>
      </c>
      <c r="L659" s="5">
        <f>+'MBI DIRECTORIO'!L659</f>
        <v>8.7002284835599557</v>
      </c>
      <c r="M659" s="5">
        <f>+'MBI DIRECTORIO'!M659</f>
        <v>11.775833333333333</v>
      </c>
      <c r="N659" s="5">
        <f>+'MBI DIRECTORIO'!N659</f>
        <v>6.7194312326595318</v>
      </c>
      <c r="O659" s="5">
        <f>+'MBI DIRECTORIO'!O659</f>
        <v>8.9798850574712645</v>
      </c>
      <c r="P659" s="5">
        <f>+'MBI DIRECTORIO'!P659</f>
        <v>0.85979818998546698</v>
      </c>
      <c r="Q659" s="5">
        <f>+'MBI DIRECTORIO'!Q659</f>
        <v>5.1654680934998458</v>
      </c>
      <c r="R659" s="5">
        <f>+'MBI DIRECTORIO'!R659</f>
        <v>0</v>
      </c>
      <c r="S659" s="5">
        <f>+'MBI DIRECTORIO'!S659</f>
        <v>0</v>
      </c>
      <c r="T659" s="5">
        <f>+'MBI DIRECTORIO'!T659</f>
        <v>0</v>
      </c>
      <c r="U659" s="5">
        <f>+'MBI DIRECTORIO'!U659</f>
        <v>0</v>
      </c>
      <c r="V659" s="5">
        <f>+'MBI DIRECTORIO'!V659</f>
        <v>0</v>
      </c>
      <c r="W659" s="5">
        <f>+'MBI DIRECTORIO'!W659</f>
        <v>0</v>
      </c>
      <c r="X659" s="5">
        <f>+'MBI DIRECTORIO'!X659</f>
        <v>0</v>
      </c>
      <c r="Y659" s="5">
        <f>+'MBI DIRECTORIO'!Y659</f>
        <v>59.885909175436034</v>
      </c>
      <c r="Z659" s="5">
        <f>+'MBI DIRECTORIO'!Z659</f>
        <v>26.385493268486591</v>
      </c>
      <c r="AA659" s="5">
        <f>+'MBI DIRECTORIO'!AA659</f>
        <v>0</v>
      </c>
      <c r="AB659" s="5" t="str">
        <f>+'MBI DIRECTORIO'!AG659</f>
        <v>Heting Trading CO., Ltd</v>
      </c>
      <c r="AD659" t="str">
        <f t="shared" si="12"/>
        <v>INSERT INTO TABLA_PRESUPUESTO_COMERCIAL VALUES ('VSR','80152-C','14004877-18',2022,'Mayo',12.5,'USD',1500,1006.874391,0,0,8.700228,11.775833,6.719431,8.979885,0.859798,5.165468,0,0,0,0,0,0,0,59.885909,26.385493,0);</v>
      </c>
    </row>
    <row r="660" spans="1:30" x14ac:dyDescent="0.2">
      <c r="A660" t="str">
        <f>+'MBI DIRECTORIO'!A660</f>
        <v>VSR</v>
      </c>
      <c r="B660" t="str">
        <f>+'MBI DIRECTORIO'!B660</f>
        <v>80152-C</v>
      </c>
      <c r="C660" t="str">
        <f>+'MBI DIRECTORIO'!C660</f>
        <v>14004966-20</v>
      </c>
      <c r="D660">
        <f>+'MBI DIRECTORIO'!D660</f>
        <v>2022</v>
      </c>
      <c r="E660" t="str">
        <f>+'MBI DIRECTORIO'!E660</f>
        <v>Mayo</v>
      </c>
      <c r="F660" s="5">
        <f>+'MBI DIRECTORIO'!F660</f>
        <v>25</v>
      </c>
      <c r="G660" t="str">
        <f>+'MBI DIRECTORIO'!G660</f>
        <v>USD</v>
      </c>
      <c r="H660" s="5">
        <f>+'MBI DIRECTORIO'!H660</f>
        <v>850</v>
      </c>
      <c r="I660" s="5">
        <f>+'MBI DIRECTORIO'!I660</f>
        <v>517.64873112200689</v>
      </c>
      <c r="J660" s="5">
        <f>+'MBI DIRECTORIO'!J660</f>
        <v>0</v>
      </c>
      <c r="K660" s="5">
        <f>+'MBI DIRECTORIO'!K660</f>
        <v>0</v>
      </c>
      <c r="L660" s="5">
        <f>+'MBI DIRECTORIO'!L660</f>
        <v>17.400456967119911</v>
      </c>
      <c r="M660" s="5">
        <f>+'MBI DIRECTORIO'!M660</f>
        <v>23.551666666666666</v>
      </c>
      <c r="N660" s="5">
        <f>+'MBI DIRECTORIO'!N660</f>
        <v>13.438862465319064</v>
      </c>
      <c r="O660" s="5">
        <f>+'MBI DIRECTORIO'!O660</f>
        <v>17.959770114942529</v>
      </c>
      <c r="P660" s="5">
        <f>+'MBI DIRECTORIO'!P660</f>
        <v>1.719596379970934</v>
      </c>
      <c r="Q660" s="5">
        <f>+'MBI DIRECTORIO'!Q660</f>
        <v>2.9270985863165793</v>
      </c>
      <c r="R660" s="5">
        <f>+'MBI DIRECTORIO'!R660</f>
        <v>0</v>
      </c>
      <c r="S660" s="5">
        <f>+'MBI DIRECTORIO'!S660</f>
        <v>0</v>
      </c>
      <c r="T660" s="5">
        <f>+'MBI DIRECTORIO'!T660</f>
        <v>0</v>
      </c>
      <c r="U660" s="5">
        <f>+'MBI DIRECTORIO'!U660</f>
        <v>0</v>
      </c>
      <c r="V660" s="5">
        <f>+'MBI DIRECTORIO'!V660</f>
        <v>0</v>
      </c>
      <c r="W660" s="5">
        <f>+'MBI DIRECTORIO'!W660</f>
        <v>0</v>
      </c>
      <c r="X660" s="5">
        <f>+'MBI DIRECTORIO'!X660</f>
        <v>0</v>
      </c>
      <c r="Y660" s="5">
        <f>+'MBI DIRECTORIO'!Y660</f>
        <v>112.36798075018895</v>
      </c>
      <c r="Z660" s="5">
        <f>+'MBI DIRECTORIO'!Z660</f>
        <v>52.770986536973183</v>
      </c>
      <c r="AA660" s="5">
        <f>+'MBI DIRECTORIO'!AA660</f>
        <v>0</v>
      </c>
      <c r="AB660" s="5" t="str">
        <f>+'MBI DIRECTORIO'!AG660</f>
        <v>Heting Trading CO., Ltd</v>
      </c>
      <c r="AD660" t="str">
        <f t="shared" si="12"/>
        <v>INSERT INTO TABLA_PRESUPUESTO_COMERCIAL VALUES ('VSR','80152-C','14004966-20',2022,'Mayo',25,'USD',850,517.648731,0,0,17.400457,23.551667,13.438862,17.95977,1.719596,2.927099,0,0,0,0,0,0,0,112.367981,52.770987,0);</v>
      </c>
    </row>
    <row r="661" spans="1:30" x14ac:dyDescent="0.2">
      <c r="A661" t="str">
        <f>+'MBI DIRECTORIO'!A661</f>
        <v>VSR</v>
      </c>
      <c r="B661" t="str">
        <f>+'MBI DIRECTORIO'!B661</f>
        <v>80152-C</v>
      </c>
      <c r="C661" t="str">
        <f>+'MBI DIRECTORIO'!C661</f>
        <v>14004967-19</v>
      </c>
      <c r="D661">
        <f>+'MBI DIRECTORIO'!D661</f>
        <v>2022</v>
      </c>
      <c r="E661" t="str">
        <f>+'MBI DIRECTORIO'!E661</f>
        <v>Mayo</v>
      </c>
      <c r="F661" s="5">
        <f>+'MBI DIRECTORIO'!F661</f>
        <v>25</v>
      </c>
      <c r="G661" t="str">
        <f>+'MBI DIRECTORIO'!G661</f>
        <v>USD</v>
      </c>
      <c r="H661" s="5">
        <f>+'MBI DIRECTORIO'!H661</f>
        <v>850</v>
      </c>
      <c r="I661" s="5">
        <f>+'MBI DIRECTORIO'!I661</f>
        <v>567.80405787397717</v>
      </c>
      <c r="J661" s="5">
        <f>+'MBI DIRECTORIO'!J661</f>
        <v>0</v>
      </c>
      <c r="K661" s="5">
        <f>+'MBI DIRECTORIO'!K661</f>
        <v>0</v>
      </c>
      <c r="L661" s="5">
        <f>+'MBI DIRECTORIO'!L661</f>
        <v>17.400456967119911</v>
      </c>
      <c r="M661" s="5">
        <f>+'MBI DIRECTORIO'!M661</f>
        <v>23.551666666666666</v>
      </c>
      <c r="N661" s="5">
        <f>+'MBI DIRECTORIO'!N661</f>
        <v>13.438862465319064</v>
      </c>
      <c r="O661" s="5">
        <f>+'MBI DIRECTORIO'!O661</f>
        <v>17.959770114942529</v>
      </c>
      <c r="P661" s="5">
        <f>+'MBI DIRECTORIO'!P661</f>
        <v>1.719596379970934</v>
      </c>
      <c r="Q661" s="5">
        <f>+'MBI DIRECTORIO'!Q661</f>
        <v>2.9270985863165793</v>
      </c>
      <c r="R661" s="5">
        <f>+'MBI DIRECTORIO'!R661</f>
        <v>0</v>
      </c>
      <c r="S661" s="5">
        <f>+'MBI DIRECTORIO'!S661</f>
        <v>0</v>
      </c>
      <c r="T661" s="5">
        <f>+'MBI DIRECTORIO'!T661</f>
        <v>0</v>
      </c>
      <c r="U661" s="5">
        <f>+'MBI DIRECTORIO'!U661</f>
        <v>0</v>
      </c>
      <c r="V661" s="5">
        <f>+'MBI DIRECTORIO'!V661</f>
        <v>0</v>
      </c>
      <c r="W661" s="5">
        <f>+'MBI DIRECTORIO'!W661</f>
        <v>0</v>
      </c>
      <c r="X661" s="5">
        <f>+'MBI DIRECTORIO'!X661</f>
        <v>0</v>
      </c>
      <c r="Y661" s="5">
        <f>+'MBI DIRECTORIO'!Y661</f>
        <v>112.36798075018895</v>
      </c>
      <c r="Z661" s="5">
        <f>+'MBI DIRECTORIO'!Z661</f>
        <v>52.770986536973183</v>
      </c>
      <c r="AA661" s="5">
        <f>+'MBI DIRECTORIO'!AA661</f>
        <v>0</v>
      </c>
      <c r="AB661" s="5" t="str">
        <f>+'MBI DIRECTORIO'!AG661</f>
        <v>Heting Trading CO., Ltd</v>
      </c>
      <c r="AD661" t="str">
        <f t="shared" si="12"/>
        <v>INSERT INTO TABLA_PRESUPUESTO_COMERCIAL VALUES ('VSR','80152-C','14004967-19',2022,'Mayo',25,'USD',850,567.804058,0,0,17.400457,23.551667,13.438862,17.95977,1.719596,2.927099,0,0,0,0,0,0,0,112.367981,52.770987,0);</v>
      </c>
    </row>
    <row r="662" spans="1:30" x14ac:dyDescent="0.2">
      <c r="A662" t="str">
        <f>+'MBI DIRECTORIO'!A662</f>
        <v>VSR</v>
      </c>
      <c r="B662" t="str">
        <f>+'MBI DIRECTORIO'!B662</f>
        <v>80152-C</v>
      </c>
      <c r="C662" t="str">
        <f>+'MBI DIRECTORIO'!C662</f>
        <v>14004801-19</v>
      </c>
      <c r="D662">
        <f>+'MBI DIRECTORIO'!D662</f>
        <v>2022</v>
      </c>
      <c r="E662" t="str">
        <f>+'MBI DIRECTORIO'!E662</f>
        <v>Mayo</v>
      </c>
      <c r="F662" s="5">
        <f>+'MBI DIRECTORIO'!F662</f>
        <v>12.5</v>
      </c>
      <c r="G662" t="str">
        <f>+'MBI DIRECTORIO'!G662</f>
        <v>USD</v>
      </c>
      <c r="H662" s="5">
        <f>+'MBI DIRECTORIO'!H662</f>
        <v>425</v>
      </c>
      <c r="I662" s="5">
        <f>+'MBI DIRECTORIO'!I662</f>
        <v>318.34296888020674</v>
      </c>
      <c r="J662" s="5">
        <f>+'MBI DIRECTORIO'!J662</f>
        <v>0</v>
      </c>
      <c r="K662" s="5">
        <f>+'MBI DIRECTORIO'!K662</f>
        <v>0</v>
      </c>
      <c r="L662" s="5">
        <f>+'MBI DIRECTORIO'!L662</f>
        <v>8.7002284835599557</v>
      </c>
      <c r="M662" s="5">
        <f>+'MBI DIRECTORIO'!M662</f>
        <v>11.775833333333333</v>
      </c>
      <c r="N662" s="5">
        <f>+'MBI DIRECTORIO'!N662</f>
        <v>6.7194312326595318</v>
      </c>
      <c r="O662" s="5">
        <f>+'MBI DIRECTORIO'!O662</f>
        <v>8.9798850574712645</v>
      </c>
      <c r="P662" s="5">
        <f>+'MBI DIRECTORIO'!P662</f>
        <v>0.85979818998546698</v>
      </c>
      <c r="Q662" s="5">
        <f>+'MBI DIRECTORIO'!Q662</f>
        <v>1.4635492931582896</v>
      </c>
      <c r="R662" s="5">
        <f>+'MBI DIRECTORIO'!R662</f>
        <v>0</v>
      </c>
      <c r="S662" s="5">
        <f>+'MBI DIRECTORIO'!S662</f>
        <v>0</v>
      </c>
      <c r="T662" s="5">
        <f>+'MBI DIRECTORIO'!T662</f>
        <v>0</v>
      </c>
      <c r="U662" s="5">
        <f>+'MBI DIRECTORIO'!U662</f>
        <v>0</v>
      </c>
      <c r="V662" s="5">
        <f>+'MBI DIRECTORIO'!V662</f>
        <v>0</v>
      </c>
      <c r="W662" s="5">
        <f>+'MBI DIRECTORIO'!W662</f>
        <v>0</v>
      </c>
      <c r="X662" s="5">
        <f>+'MBI DIRECTORIO'!X662</f>
        <v>0</v>
      </c>
      <c r="Y662" s="5">
        <f>+'MBI DIRECTORIO'!Y662</f>
        <v>56.183990375094474</v>
      </c>
      <c r="Z662" s="5">
        <f>+'MBI DIRECTORIO'!Z662</f>
        <v>26.385493268486591</v>
      </c>
      <c r="AA662" s="5">
        <f>+'MBI DIRECTORIO'!AA662</f>
        <v>0</v>
      </c>
      <c r="AB662" s="5" t="str">
        <f>+'MBI DIRECTORIO'!AG662</f>
        <v>Heting Trading CO., Ltd</v>
      </c>
      <c r="AD662" t="str">
        <f t="shared" si="12"/>
        <v>INSERT INTO TABLA_PRESUPUESTO_COMERCIAL VALUES ('VSR','80152-C','14004801-19',2022,'Mayo',12.5,'USD',425,318.342969,0,0,8.700228,11.775833,6.719431,8.979885,0.859798,1.463549,0,0,0,0,0,0,0,56.18399,26.385493,0);</v>
      </c>
    </row>
    <row r="663" spans="1:30" x14ac:dyDescent="0.2">
      <c r="A663" t="str">
        <f>+'MBI DIRECTORIO'!A663</f>
        <v>VSR</v>
      </c>
      <c r="B663" t="str">
        <f>+'MBI DIRECTORIO'!B663</f>
        <v>80152-C</v>
      </c>
      <c r="C663" t="str">
        <f>+'MBI DIRECTORIO'!C663</f>
        <v>14004971-20</v>
      </c>
      <c r="D663">
        <f>+'MBI DIRECTORIO'!D663</f>
        <v>2022</v>
      </c>
      <c r="E663" t="str">
        <f>+'MBI DIRECTORIO'!E663</f>
        <v>Mayo</v>
      </c>
      <c r="F663" s="5">
        <f>+'MBI DIRECTORIO'!F663</f>
        <v>25</v>
      </c>
      <c r="G663" t="str">
        <f>+'MBI DIRECTORIO'!G663</f>
        <v>USD</v>
      </c>
      <c r="H663" s="5">
        <f>+'MBI DIRECTORIO'!H663</f>
        <v>625</v>
      </c>
      <c r="I663" s="5">
        <f>+'MBI DIRECTORIO'!I663</f>
        <v>441.30722800126614</v>
      </c>
      <c r="J663" s="5">
        <f>+'MBI DIRECTORIO'!J663</f>
        <v>0</v>
      </c>
      <c r="K663" s="5">
        <f>+'MBI DIRECTORIO'!K663</f>
        <v>0</v>
      </c>
      <c r="L663" s="5">
        <f>+'MBI DIRECTORIO'!L663</f>
        <v>17.400456967119911</v>
      </c>
      <c r="M663" s="5">
        <f>+'MBI DIRECTORIO'!M663</f>
        <v>23.551666666666666</v>
      </c>
      <c r="N663" s="5">
        <f>+'MBI DIRECTORIO'!N663</f>
        <v>13.438862465319064</v>
      </c>
      <c r="O663" s="5">
        <f>+'MBI DIRECTORIO'!O663</f>
        <v>17.959770114942529</v>
      </c>
      <c r="P663" s="5">
        <f>+'MBI DIRECTORIO'!P663</f>
        <v>1.719596379970934</v>
      </c>
      <c r="Q663" s="5">
        <f>+'MBI DIRECTORIO'!Q663</f>
        <v>2.1522783722916023</v>
      </c>
      <c r="R663" s="5">
        <f>+'MBI DIRECTORIO'!R663</f>
        <v>0</v>
      </c>
      <c r="S663" s="5">
        <f>+'MBI DIRECTORIO'!S663</f>
        <v>0</v>
      </c>
      <c r="T663" s="5">
        <f>+'MBI DIRECTORIO'!T663</f>
        <v>0</v>
      </c>
      <c r="U663" s="5">
        <f>+'MBI DIRECTORIO'!U663</f>
        <v>0</v>
      </c>
      <c r="V663" s="5">
        <f>+'MBI DIRECTORIO'!V663</f>
        <v>0</v>
      </c>
      <c r="W663" s="5">
        <f>+'MBI DIRECTORIO'!W663</f>
        <v>0</v>
      </c>
      <c r="X663" s="5">
        <f>+'MBI DIRECTORIO'!X663</f>
        <v>0</v>
      </c>
      <c r="Y663" s="5">
        <f>+'MBI DIRECTORIO'!Y663</f>
        <v>111.59316053616398</v>
      </c>
      <c r="Z663" s="5">
        <f>+'MBI DIRECTORIO'!Z663</f>
        <v>52.770986536973183</v>
      </c>
      <c r="AA663" s="5">
        <f>+'MBI DIRECTORIO'!AA663</f>
        <v>0</v>
      </c>
      <c r="AB663" s="5" t="str">
        <f>+'MBI DIRECTORIO'!AG663</f>
        <v>Heting Trading CO., Ltd</v>
      </c>
      <c r="AD663" t="str">
        <f t="shared" si="12"/>
        <v>INSERT INTO TABLA_PRESUPUESTO_COMERCIAL VALUES ('VSR','80152-C','14004971-20',2022,'Mayo',25,'USD',625,441.307228,0,0,17.400457,23.551667,13.438862,17.95977,1.719596,2.152278,0,0,0,0,0,0,0,111.593161,52.770987,0);</v>
      </c>
    </row>
    <row r="664" spans="1:30" x14ac:dyDescent="0.2">
      <c r="A664" t="str">
        <f>+'MBI DIRECTORIO'!A664</f>
        <v>VSR</v>
      </c>
      <c r="B664" t="str">
        <f>+'MBI DIRECTORIO'!B664</f>
        <v>80152-C</v>
      </c>
      <c r="C664" t="str">
        <f>+'MBI DIRECTORIO'!C664</f>
        <v>14005004-19</v>
      </c>
      <c r="D664">
        <f>+'MBI DIRECTORIO'!D664</f>
        <v>2022</v>
      </c>
      <c r="E664" t="str">
        <f>+'MBI DIRECTORIO'!E664</f>
        <v>Mayo</v>
      </c>
      <c r="F664" s="5">
        <f>+'MBI DIRECTORIO'!F664</f>
        <v>25</v>
      </c>
      <c r="G664" t="str">
        <f>+'MBI DIRECTORIO'!G664</f>
        <v>USD</v>
      </c>
      <c r="H664" s="5">
        <f>+'MBI DIRECTORIO'!H664</f>
        <v>1250</v>
      </c>
      <c r="I664" s="5">
        <f>+'MBI DIRECTORIO'!I664</f>
        <v>546.37685508458264</v>
      </c>
      <c r="J664" s="5">
        <f>+'MBI DIRECTORIO'!J664</f>
        <v>0</v>
      </c>
      <c r="K664" s="5">
        <f>+'MBI DIRECTORIO'!K664</f>
        <v>187.5</v>
      </c>
      <c r="L664" s="5">
        <f>+'MBI DIRECTORIO'!L664</f>
        <v>17.400456967119911</v>
      </c>
      <c r="M664" s="5">
        <f>+'MBI DIRECTORIO'!M664</f>
        <v>23.551666666666666</v>
      </c>
      <c r="N664" s="5">
        <f>+'MBI DIRECTORIO'!N664</f>
        <v>13.438862465319064</v>
      </c>
      <c r="O664" s="5">
        <f>+'MBI DIRECTORIO'!O664</f>
        <v>17.959770114942529</v>
      </c>
      <c r="P664" s="5">
        <f>+'MBI DIRECTORIO'!P664</f>
        <v>1.719596379970934</v>
      </c>
      <c r="Q664" s="5">
        <f>+'MBI DIRECTORIO'!Q664</f>
        <v>4.3045567445832047</v>
      </c>
      <c r="R664" s="5">
        <f>+'MBI DIRECTORIO'!R664</f>
        <v>0</v>
      </c>
      <c r="S664" s="5">
        <f>+'MBI DIRECTORIO'!S664</f>
        <v>0</v>
      </c>
      <c r="T664" s="5">
        <f>+'MBI DIRECTORIO'!T664</f>
        <v>0</v>
      </c>
      <c r="U664" s="5">
        <f>+'MBI DIRECTORIO'!U664</f>
        <v>0</v>
      </c>
      <c r="V664" s="5">
        <f>+'MBI DIRECTORIO'!V664</f>
        <v>0</v>
      </c>
      <c r="W664" s="5">
        <f>+'MBI DIRECTORIO'!W664</f>
        <v>0</v>
      </c>
      <c r="X664" s="5">
        <f>+'MBI DIRECTORIO'!X664</f>
        <v>0</v>
      </c>
      <c r="Y664" s="5">
        <f>+'MBI DIRECTORIO'!Y664</f>
        <v>113.74543890845558</v>
      </c>
      <c r="Z664" s="5">
        <f>+'MBI DIRECTORIO'!Z664</f>
        <v>52.770986536973183</v>
      </c>
      <c r="AA664" s="5">
        <f>+'MBI DIRECTORIO'!AA664</f>
        <v>0</v>
      </c>
      <c r="AB664" s="5" t="str">
        <f>+'MBI DIRECTORIO'!AG664</f>
        <v>Heting Trading CO., Ltd</v>
      </c>
      <c r="AD664" t="str">
        <f t="shared" si="12"/>
        <v>INSERT INTO TABLA_PRESUPUESTO_COMERCIAL VALUES ('VSR','80152-C','14005004-19',2022,'Mayo',25,'USD',1250,546.376855,0,187.5,17.400457,23.551667,13.438862,17.95977,1.719596,4.304557,0,0,0,0,0,0,0,113.745439,52.770987,0);</v>
      </c>
    </row>
    <row r="665" spans="1:30" x14ac:dyDescent="0.2">
      <c r="A665" t="str">
        <f>+'MBI DIRECTORIO'!A665</f>
        <v>VSR</v>
      </c>
      <c r="B665" t="str">
        <f>+'MBI DIRECTORIO'!B665</f>
        <v>80152-C</v>
      </c>
      <c r="C665" t="str">
        <f>+'MBI DIRECTORIO'!C665</f>
        <v>14004879-18</v>
      </c>
      <c r="D665">
        <f>+'MBI DIRECTORIO'!D665</f>
        <v>2022</v>
      </c>
      <c r="E665" t="str">
        <f>+'MBI DIRECTORIO'!E665</f>
        <v>Mayo</v>
      </c>
      <c r="F665" s="5">
        <f>+'MBI DIRECTORIO'!F665</f>
        <v>12.5</v>
      </c>
      <c r="G665" t="str">
        <f>+'MBI DIRECTORIO'!G665</f>
        <v>USD</v>
      </c>
      <c r="H665" s="5">
        <f>+'MBI DIRECTORIO'!H665</f>
        <v>1200</v>
      </c>
      <c r="I665" s="5">
        <f>+'MBI DIRECTORIO'!I665</f>
        <v>1145.1976045075482</v>
      </c>
      <c r="J665" s="5">
        <f>+'MBI DIRECTORIO'!J665</f>
        <v>0</v>
      </c>
      <c r="K665" s="5">
        <f>+'MBI DIRECTORIO'!K665</f>
        <v>0</v>
      </c>
      <c r="L665" s="5">
        <f>+'MBI DIRECTORIO'!L665</f>
        <v>8.7002284835599557</v>
      </c>
      <c r="M665" s="5">
        <f>+'MBI DIRECTORIO'!M665</f>
        <v>11.775833333333333</v>
      </c>
      <c r="N665" s="5">
        <f>+'MBI DIRECTORIO'!N665</f>
        <v>6.7194312326595318</v>
      </c>
      <c r="O665" s="5">
        <f>+'MBI DIRECTORIO'!O665</f>
        <v>8.9798850574712645</v>
      </c>
      <c r="P665" s="5">
        <f>+'MBI DIRECTORIO'!P665</f>
        <v>0.85979818998546698</v>
      </c>
      <c r="Q665" s="5">
        <f>+'MBI DIRECTORIO'!Q665</f>
        <v>4.1323744747998763</v>
      </c>
      <c r="R665" s="5">
        <f>+'MBI DIRECTORIO'!R665</f>
        <v>0</v>
      </c>
      <c r="S665" s="5">
        <f>+'MBI DIRECTORIO'!S665</f>
        <v>0</v>
      </c>
      <c r="T665" s="5">
        <f>+'MBI DIRECTORIO'!T665</f>
        <v>0</v>
      </c>
      <c r="U665" s="5">
        <f>+'MBI DIRECTORIO'!U665</f>
        <v>0</v>
      </c>
      <c r="V665" s="5">
        <f>+'MBI DIRECTORIO'!V665</f>
        <v>0</v>
      </c>
      <c r="W665" s="5">
        <f>+'MBI DIRECTORIO'!W665</f>
        <v>0</v>
      </c>
      <c r="X665" s="5">
        <f>+'MBI DIRECTORIO'!X665</f>
        <v>0</v>
      </c>
      <c r="Y665" s="5">
        <f>+'MBI DIRECTORIO'!Y665</f>
        <v>58.852815556736061</v>
      </c>
      <c r="Z665" s="5">
        <f>+'MBI DIRECTORIO'!Z665</f>
        <v>26.385493268486591</v>
      </c>
      <c r="AA665" s="5">
        <f>+'MBI DIRECTORIO'!AA665</f>
        <v>0</v>
      </c>
      <c r="AB665" s="5" t="str">
        <f>+'MBI DIRECTORIO'!AG665</f>
        <v>Heting Trading CO., Ltd</v>
      </c>
      <c r="AD665" t="str">
        <f t="shared" si="12"/>
        <v>INSERT INTO TABLA_PRESUPUESTO_COMERCIAL VALUES ('VSR','80152-C','14004879-18',2022,'Mayo',12.5,'USD',1200,1145.197605,0,0,8.700228,11.775833,6.719431,8.979885,0.859798,4.132374,0,0,0,0,0,0,0,58.852816,26.385493,0);</v>
      </c>
    </row>
    <row r="666" spans="1:30" x14ac:dyDescent="0.2">
      <c r="A666" t="str">
        <f>+'MBI DIRECTORIO'!A666</f>
        <v>VSR</v>
      </c>
      <c r="B666" t="str">
        <f>+'MBI DIRECTORIO'!B666</f>
        <v>80152-C</v>
      </c>
      <c r="C666" t="str">
        <f>+'MBI DIRECTORIO'!C666</f>
        <v>14004952-20</v>
      </c>
      <c r="D666">
        <f>+'MBI DIRECTORIO'!D666</f>
        <v>2022</v>
      </c>
      <c r="E666" t="str">
        <f>+'MBI DIRECTORIO'!E666</f>
        <v>Mayo</v>
      </c>
      <c r="F666" s="5">
        <f>+'MBI DIRECTORIO'!F666</f>
        <v>27.5</v>
      </c>
      <c r="G666" t="str">
        <f>+'MBI DIRECTORIO'!G666</f>
        <v>USD</v>
      </c>
      <c r="H666" s="5">
        <f>+'MBI DIRECTORIO'!H666</f>
        <v>2200</v>
      </c>
      <c r="I666" s="5">
        <f>+'MBI DIRECTORIO'!I666</f>
        <v>656.61217766947607</v>
      </c>
      <c r="J666" s="5">
        <f>+'MBI DIRECTORIO'!J666</f>
        <v>0</v>
      </c>
      <c r="K666" s="5">
        <f>+'MBI DIRECTORIO'!K666</f>
        <v>550</v>
      </c>
      <c r="L666" s="5">
        <f>+'MBI DIRECTORIO'!L666</f>
        <v>19.140502663831903</v>
      </c>
      <c r="M666" s="5">
        <f>+'MBI DIRECTORIO'!M666</f>
        <v>25.906833333333331</v>
      </c>
      <c r="N666" s="5">
        <f>+'MBI DIRECTORIO'!N666</f>
        <v>14.782748711850971</v>
      </c>
      <c r="O666" s="5">
        <f>+'MBI DIRECTORIO'!O666</f>
        <v>19.755747126436784</v>
      </c>
      <c r="P666" s="5">
        <f>+'MBI DIRECTORIO'!P666</f>
        <v>1.8915560179680275</v>
      </c>
      <c r="Q666" s="5">
        <f>+'MBI DIRECTORIO'!Q666</f>
        <v>7.5760198704664399</v>
      </c>
      <c r="R666" s="5">
        <f>+'MBI DIRECTORIO'!R666</f>
        <v>0</v>
      </c>
      <c r="S666" s="5">
        <f>+'MBI DIRECTORIO'!S666</f>
        <v>0</v>
      </c>
      <c r="T666" s="5">
        <f>+'MBI DIRECTORIO'!T666</f>
        <v>0</v>
      </c>
      <c r="U666" s="5">
        <f>+'MBI DIRECTORIO'!U666</f>
        <v>0</v>
      </c>
      <c r="V666" s="5">
        <f>+'MBI DIRECTORIO'!V666</f>
        <v>0</v>
      </c>
      <c r="W666" s="5">
        <f>+'MBI DIRECTORIO'!W666</f>
        <v>0</v>
      </c>
      <c r="X666" s="5">
        <f>+'MBI DIRECTORIO'!X666</f>
        <v>0</v>
      </c>
      <c r="Y666" s="5">
        <f>+'MBI DIRECTORIO'!Y666</f>
        <v>127.96099025072606</v>
      </c>
      <c r="Z666" s="5">
        <f>+'MBI DIRECTORIO'!Z666</f>
        <v>58.048085190670506</v>
      </c>
      <c r="AA666" s="5">
        <f>+'MBI DIRECTORIO'!AA666</f>
        <v>0</v>
      </c>
      <c r="AB666" s="5" t="str">
        <f>+'MBI DIRECTORIO'!AG666</f>
        <v>Heting Trading CO., Ltd</v>
      </c>
      <c r="AD666" t="str">
        <f t="shared" si="12"/>
        <v>INSERT INTO TABLA_PRESUPUESTO_COMERCIAL VALUES ('VSR','80152-C','14004952-20',2022,'Mayo',27.5,'USD',2200,656.612178,0,550,19.140503,25.906833,14.782749,19.755747,1.891556,7.57602,0,0,0,0,0,0,0,127.96099,58.048085,0);</v>
      </c>
    </row>
    <row r="667" spans="1:30" x14ac:dyDescent="0.2">
      <c r="A667" t="str">
        <f>+'MBI DIRECTORIO'!A667</f>
        <v>VSR</v>
      </c>
      <c r="B667" t="str">
        <f>+'MBI DIRECTORIO'!B667</f>
        <v>80152-C</v>
      </c>
      <c r="C667" t="str">
        <f>+'MBI DIRECTORIO'!C667</f>
        <v>14004810-18</v>
      </c>
      <c r="D667">
        <f>+'MBI DIRECTORIO'!D667</f>
        <v>2022</v>
      </c>
      <c r="E667" t="str">
        <f>+'MBI DIRECTORIO'!E667</f>
        <v>Mayo</v>
      </c>
      <c r="F667" s="5">
        <f>+'MBI DIRECTORIO'!F667</f>
        <v>27.5</v>
      </c>
      <c r="G667" t="str">
        <f>+'MBI DIRECTORIO'!G667</f>
        <v>USD</v>
      </c>
      <c r="H667" s="5">
        <f>+'MBI DIRECTORIO'!H667</f>
        <v>2200</v>
      </c>
      <c r="I667" s="5">
        <f>+'MBI DIRECTORIO'!I667</f>
        <v>528.06249540512999</v>
      </c>
      <c r="J667" s="5">
        <f>+'MBI DIRECTORIO'!J667</f>
        <v>0</v>
      </c>
      <c r="K667" s="5">
        <f>+'MBI DIRECTORIO'!K667</f>
        <v>275</v>
      </c>
      <c r="L667" s="5">
        <f>+'MBI DIRECTORIO'!L667</f>
        <v>19.140502663831903</v>
      </c>
      <c r="M667" s="5">
        <f>+'MBI DIRECTORIO'!M667</f>
        <v>25.906833333333331</v>
      </c>
      <c r="N667" s="5">
        <f>+'MBI DIRECTORIO'!N667</f>
        <v>14.782748711850971</v>
      </c>
      <c r="O667" s="5">
        <f>+'MBI DIRECTORIO'!O667</f>
        <v>19.755747126436784</v>
      </c>
      <c r="P667" s="5">
        <f>+'MBI DIRECTORIO'!P667</f>
        <v>1.8915560179680275</v>
      </c>
      <c r="Q667" s="5">
        <f>+'MBI DIRECTORIO'!Q667</f>
        <v>7.5760198704664399</v>
      </c>
      <c r="R667" s="5">
        <f>+'MBI DIRECTORIO'!R667</f>
        <v>0</v>
      </c>
      <c r="S667" s="5">
        <f>+'MBI DIRECTORIO'!S667</f>
        <v>0</v>
      </c>
      <c r="T667" s="5">
        <f>+'MBI DIRECTORIO'!T667</f>
        <v>0</v>
      </c>
      <c r="U667" s="5">
        <f>+'MBI DIRECTORIO'!U667</f>
        <v>0</v>
      </c>
      <c r="V667" s="5">
        <f>+'MBI DIRECTORIO'!V667</f>
        <v>0</v>
      </c>
      <c r="W667" s="5">
        <f>+'MBI DIRECTORIO'!W667</f>
        <v>0</v>
      </c>
      <c r="X667" s="5">
        <f>+'MBI DIRECTORIO'!X667</f>
        <v>0</v>
      </c>
      <c r="Y667" s="5">
        <f>+'MBI DIRECTORIO'!Y667</f>
        <v>127.96099025072606</v>
      </c>
      <c r="Z667" s="5">
        <f>+'MBI DIRECTORIO'!Z667</f>
        <v>58.048085190670506</v>
      </c>
      <c r="AA667" s="5">
        <f>+'MBI DIRECTORIO'!AA667</f>
        <v>0</v>
      </c>
      <c r="AB667" s="5" t="str">
        <f>+'MBI DIRECTORIO'!AG667</f>
        <v>Heting Trading CO., Ltd</v>
      </c>
      <c r="AD667" t="str">
        <f t="shared" si="12"/>
        <v>INSERT INTO TABLA_PRESUPUESTO_COMERCIAL VALUES ('VSR','80152-C','14004810-18',2022,'Mayo',27.5,'USD',2200,528.062495,0,275,19.140503,25.906833,14.782749,19.755747,1.891556,7.57602,0,0,0,0,0,0,0,127.96099,58.048085,0);</v>
      </c>
    </row>
    <row r="668" spans="1:30" x14ac:dyDescent="0.2">
      <c r="A668" t="str">
        <f>+'MBI DIRECTORIO'!A668</f>
        <v>VSR</v>
      </c>
      <c r="B668" t="str">
        <f>+'MBI DIRECTORIO'!B668</f>
        <v>80152-C</v>
      </c>
      <c r="C668" t="str">
        <f>+'MBI DIRECTORIO'!C668</f>
        <v>14004950-19</v>
      </c>
      <c r="D668">
        <f>+'MBI DIRECTORIO'!D668</f>
        <v>2022</v>
      </c>
      <c r="E668" t="str">
        <f>+'MBI DIRECTORIO'!E668</f>
        <v>Mayo</v>
      </c>
      <c r="F668" s="5">
        <f>+'MBI DIRECTORIO'!F668</f>
        <v>27.5</v>
      </c>
      <c r="G668" t="str">
        <f>+'MBI DIRECTORIO'!G668</f>
        <v>USD</v>
      </c>
      <c r="H668" s="5">
        <f>+'MBI DIRECTORIO'!H668</f>
        <v>1512.5</v>
      </c>
      <c r="I668" s="5">
        <f>+'MBI DIRECTORIO'!I668</f>
        <v>634.68825694237353</v>
      </c>
      <c r="J668" s="5">
        <f>+'MBI DIRECTORIO'!J668</f>
        <v>0</v>
      </c>
      <c r="K668" s="5">
        <f>+'MBI DIRECTORIO'!K668</f>
        <v>412.5</v>
      </c>
      <c r="L668" s="5">
        <f>+'MBI DIRECTORIO'!L668</f>
        <v>0</v>
      </c>
      <c r="M668" s="5">
        <f>+'MBI DIRECTORIO'!M668</f>
        <v>25.906833333333331</v>
      </c>
      <c r="N668" s="5">
        <f>+'MBI DIRECTORIO'!N668</f>
        <v>14.782748711850971</v>
      </c>
      <c r="O668" s="5">
        <f>+'MBI DIRECTORIO'!O668</f>
        <v>19.755747126436784</v>
      </c>
      <c r="P668" s="5">
        <f>+'MBI DIRECTORIO'!P668</f>
        <v>1.8915560179680275</v>
      </c>
      <c r="Q668" s="5">
        <f>+'MBI DIRECTORIO'!Q668</f>
        <v>5.2085136609456777</v>
      </c>
      <c r="R668" s="5">
        <f>+'MBI DIRECTORIO'!R668</f>
        <v>0</v>
      </c>
      <c r="S668" s="5">
        <f>+'MBI DIRECTORIO'!S668</f>
        <v>0</v>
      </c>
      <c r="T668" s="5">
        <f>+'MBI DIRECTORIO'!T668</f>
        <v>0</v>
      </c>
      <c r="U668" s="5">
        <f>+'MBI DIRECTORIO'!U668</f>
        <v>0</v>
      </c>
      <c r="V668" s="5">
        <f>+'MBI DIRECTORIO'!V668</f>
        <v>0</v>
      </c>
      <c r="W668" s="5">
        <f>+'MBI DIRECTORIO'!W668</f>
        <v>0</v>
      </c>
      <c r="X668" s="5">
        <f>+'MBI DIRECTORIO'!X668</f>
        <v>0</v>
      </c>
      <c r="Y668" s="5">
        <f>+'MBI DIRECTORIO'!Y668</f>
        <v>125.5934840412053</v>
      </c>
      <c r="Z668" s="5">
        <f>+'MBI DIRECTORIO'!Z668</f>
        <v>58.048085190670506</v>
      </c>
      <c r="AA668" s="5">
        <f>+'MBI DIRECTORIO'!AA668</f>
        <v>0</v>
      </c>
      <c r="AB668" s="5" t="str">
        <f>+'MBI DIRECTORIO'!AG668</f>
        <v>Heting Trading CO., Ltd</v>
      </c>
      <c r="AD668" t="str">
        <f t="shared" si="12"/>
        <v>INSERT INTO TABLA_PRESUPUESTO_COMERCIAL VALUES ('VSR','80152-C','14004950-19',2022,'Mayo',27.5,'USD',1512.5,634.688257,0,412.5,0,25.906833,14.782749,19.755747,1.891556,5.208514,0,0,0,0,0,0,0,125.593484,58.048085,0);</v>
      </c>
    </row>
    <row r="669" spans="1:30" x14ac:dyDescent="0.2">
      <c r="A669" t="str">
        <f>+'MBI DIRECTORIO'!A669</f>
        <v>VSR</v>
      </c>
      <c r="B669" t="str">
        <f>+'MBI DIRECTORIO'!B669</f>
        <v>80169-C</v>
      </c>
      <c r="C669" t="str">
        <f>+'MBI DIRECTORIO'!C669</f>
        <v>14002773-15</v>
      </c>
      <c r="D669">
        <f>+'MBI DIRECTORIO'!D669</f>
        <v>2022</v>
      </c>
      <c r="E669" t="str">
        <f>+'MBI DIRECTORIO'!E669</f>
        <v>Mayo</v>
      </c>
      <c r="F669" s="5">
        <f>+'MBI DIRECTORIO'!F669</f>
        <v>87.5</v>
      </c>
      <c r="G669" t="str">
        <f>+'MBI DIRECTORIO'!G669</f>
        <v>USD</v>
      </c>
      <c r="H669" s="5">
        <f>+'MBI DIRECTORIO'!H669</f>
        <v>3893.75</v>
      </c>
      <c r="I669" s="5">
        <f>+'MBI DIRECTORIO'!I669</f>
        <v>1918.1175807530735</v>
      </c>
      <c r="J669" s="5">
        <f>+'MBI DIRECTORIO'!J669</f>
        <v>0</v>
      </c>
      <c r="K669" s="5">
        <f>+'MBI DIRECTORIO'!K669</f>
        <v>393.75</v>
      </c>
      <c r="L669" s="5">
        <f>+'MBI DIRECTORIO'!L669</f>
        <v>0</v>
      </c>
      <c r="M669" s="5">
        <f>+'MBI DIRECTORIO'!M669</f>
        <v>63.635369318181816</v>
      </c>
      <c r="N669" s="5">
        <f>+'MBI DIRECTORIO'!N669</f>
        <v>29.3016975308642</v>
      </c>
      <c r="O669" s="5">
        <f>+'MBI DIRECTORIO'!O669</f>
        <v>39.158950617283949</v>
      </c>
      <c r="P669" s="5">
        <f>+'MBI DIRECTORIO'!P669</f>
        <v>3.7493569958847734</v>
      </c>
      <c r="Q669" s="5">
        <f>+'MBI DIRECTORIO'!Q669</f>
        <v>13.408694259376682</v>
      </c>
      <c r="R669" s="5">
        <f>+'MBI DIRECTORIO'!R669</f>
        <v>0</v>
      </c>
      <c r="S669" s="5">
        <f>+'MBI DIRECTORIO'!S669</f>
        <v>0</v>
      </c>
      <c r="T669" s="5">
        <f>+'MBI DIRECTORIO'!T669</f>
        <v>0</v>
      </c>
      <c r="U669" s="5">
        <f>+'MBI DIRECTORIO'!U669</f>
        <v>0</v>
      </c>
      <c r="V669" s="5">
        <f>+'MBI DIRECTORIO'!V669</f>
        <v>0</v>
      </c>
      <c r="W669" s="5">
        <f>+'MBI DIRECTORIO'!W669</f>
        <v>0</v>
      </c>
      <c r="X669" s="5">
        <f>+'MBI DIRECTORIO'!X669</f>
        <v>0</v>
      </c>
      <c r="Y669" s="5">
        <f>+'MBI DIRECTORIO'!Y669</f>
        <v>333.9525216009975</v>
      </c>
      <c r="Z669" s="5">
        <f>+'MBI DIRECTORIO'!Z669</f>
        <v>184.69845287940615</v>
      </c>
      <c r="AA669" s="5">
        <f>+'MBI DIRECTORIO'!AA669</f>
        <v>0</v>
      </c>
      <c r="AB669" s="5" t="str">
        <f>+'MBI DIRECTORIO'!AG669</f>
        <v>Shenzhen China Resources Vanguard Supermarket Co., Ltd.</v>
      </c>
      <c r="AD669" t="str">
        <f t="shared" si="12"/>
        <v>INSERT INTO TABLA_PRESUPUESTO_COMERCIAL VALUES ('VSR','80169-C','14002773-15',2022,'Mayo',87.5,'USD',3893.75,1918.117581,0,393.75,0,63.635369,29.301698,39.158951,3.749357,13.408694,0,0,0,0,0,0,0,333.952522,184.698453,0);</v>
      </c>
    </row>
    <row r="670" spans="1:30" x14ac:dyDescent="0.2">
      <c r="A670" t="str">
        <f>+'MBI DIRECTORIO'!A670</f>
        <v>VSR</v>
      </c>
      <c r="B670" t="str">
        <f>+'MBI DIRECTORIO'!B670</f>
        <v>80169-C</v>
      </c>
      <c r="C670" t="str">
        <f>+'MBI DIRECTORIO'!C670</f>
        <v>14004790-18</v>
      </c>
      <c r="D670">
        <f>+'MBI DIRECTORIO'!D670</f>
        <v>2022</v>
      </c>
      <c r="E670" t="str">
        <f>+'MBI DIRECTORIO'!E670</f>
        <v>Mayo</v>
      </c>
      <c r="F670" s="5">
        <f>+'MBI DIRECTORIO'!F670</f>
        <v>37.5</v>
      </c>
      <c r="G670" t="str">
        <f>+'MBI DIRECTORIO'!G670</f>
        <v>USD</v>
      </c>
      <c r="H670" s="5">
        <f>+'MBI DIRECTORIO'!H670</f>
        <v>1256.25</v>
      </c>
      <c r="I670" s="5">
        <f>+'MBI DIRECTORIO'!I670</f>
        <v>603.02267499225059</v>
      </c>
      <c r="J670" s="5">
        <f>+'MBI DIRECTORIO'!J670</f>
        <v>0</v>
      </c>
      <c r="K670" s="5">
        <f>+'MBI DIRECTORIO'!K670</f>
        <v>112.5</v>
      </c>
      <c r="L670" s="5">
        <f>+'MBI DIRECTORIO'!L670</f>
        <v>0</v>
      </c>
      <c r="M670" s="5">
        <f>+'MBI DIRECTORIO'!M670</f>
        <v>115.77230113636364</v>
      </c>
      <c r="N670" s="5">
        <f>+'MBI DIRECTORIO'!N670</f>
        <v>12.55787037037037</v>
      </c>
      <c r="O670" s="5">
        <f>+'MBI DIRECTORIO'!O670</f>
        <v>16.782407407407408</v>
      </c>
      <c r="P670" s="5">
        <f>+'MBI DIRECTORIO'!P670</f>
        <v>1.6068672839506171</v>
      </c>
      <c r="Q670" s="5">
        <f>+'MBI DIRECTORIO'!Q670</f>
        <v>4.3260795283061206</v>
      </c>
      <c r="R670" s="5">
        <f>+'MBI DIRECTORIO'!R670</f>
        <v>0</v>
      </c>
      <c r="S670" s="5">
        <f>+'MBI DIRECTORIO'!S670</f>
        <v>0</v>
      </c>
      <c r="T670" s="5">
        <f>+'MBI DIRECTORIO'!T670</f>
        <v>0</v>
      </c>
      <c r="U670" s="5">
        <f>+'MBI DIRECTORIO'!U670</f>
        <v>0</v>
      </c>
      <c r="V670" s="5">
        <f>+'MBI DIRECTORIO'!V670</f>
        <v>0</v>
      </c>
      <c r="W670" s="5">
        <f>+'MBI DIRECTORIO'!W670</f>
        <v>0</v>
      </c>
      <c r="X670" s="5">
        <f>+'MBI DIRECTORIO'!X670</f>
        <v>0</v>
      </c>
      <c r="Y670" s="5">
        <f>+'MBI DIRECTORIO'!Y670</f>
        <v>230.20200553185794</v>
      </c>
      <c r="Z670" s="5">
        <f>+'MBI DIRECTORIO'!Z670</f>
        <v>79.156479805459782</v>
      </c>
      <c r="AA670" s="5">
        <f>+'MBI DIRECTORIO'!AA670</f>
        <v>0</v>
      </c>
      <c r="AB670" s="5" t="str">
        <f>+'MBI DIRECTORIO'!AG670</f>
        <v>Shenzhen China Resources Vanguard Supermarket Co., Ltd.</v>
      </c>
      <c r="AD670" t="str">
        <f t="shared" si="12"/>
        <v>INSERT INTO TABLA_PRESUPUESTO_COMERCIAL VALUES ('VSR','80169-C','14004790-18',2022,'Mayo',37.5,'USD',1256.25,603.022675,0,112.5,0,115.772301,12.55787,16.782407,1.606867,4.32608,0,0,0,0,0,0,0,230.202006,79.15648,0);</v>
      </c>
    </row>
    <row r="671" spans="1:30" x14ac:dyDescent="0.2">
      <c r="A671" t="str">
        <f>+'MBI DIRECTORIO'!A671</f>
        <v>VSR</v>
      </c>
      <c r="B671" t="str">
        <f>+'MBI DIRECTORIO'!B671</f>
        <v>80169-C</v>
      </c>
      <c r="C671" t="str">
        <f>+'MBI DIRECTORIO'!C671</f>
        <v>14004789-19</v>
      </c>
      <c r="D671">
        <f>+'MBI DIRECTORIO'!D671</f>
        <v>2022</v>
      </c>
      <c r="E671" t="str">
        <f>+'MBI DIRECTORIO'!E671</f>
        <v>Mayo</v>
      </c>
      <c r="F671" s="5">
        <f>+'MBI DIRECTORIO'!F671</f>
        <v>37.5</v>
      </c>
      <c r="G671" t="str">
        <f>+'MBI DIRECTORIO'!G671</f>
        <v>USD</v>
      </c>
      <c r="H671" s="5">
        <f>+'MBI DIRECTORIO'!H671</f>
        <v>1256.25</v>
      </c>
      <c r="I671" s="5">
        <f>+'MBI DIRECTORIO'!I671</f>
        <v>541.80744863067196</v>
      </c>
      <c r="J671" s="5">
        <f>+'MBI DIRECTORIO'!J671</f>
        <v>0</v>
      </c>
      <c r="K671" s="5">
        <f>+'MBI DIRECTORIO'!K671</f>
        <v>112.5</v>
      </c>
      <c r="L671" s="5">
        <f>+'MBI DIRECTORIO'!L671</f>
        <v>0</v>
      </c>
      <c r="M671" s="5">
        <f>+'MBI DIRECTORIO'!M671</f>
        <v>115.77230113636364</v>
      </c>
      <c r="N671" s="5">
        <f>+'MBI DIRECTORIO'!N671</f>
        <v>12.55787037037037</v>
      </c>
      <c r="O671" s="5">
        <f>+'MBI DIRECTORIO'!O671</f>
        <v>16.782407407407408</v>
      </c>
      <c r="P671" s="5">
        <f>+'MBI DIRECTORIO'!P671</f>
        <v>1.6068672839506171</v>
      </c>
      <c r="Q671" s="5">
        <f>+'MBI DIRECTORIO'!Q671</f>
        <v>4.3260795283061206</v>
      </c>
      <c r="R671" s="5">
        <f>+'MBI DIRECTORIO'!R671</f>
        <v>0</v>
      </c>
      <c r="S671" s="5">
        <f>+'MBI DIRECTORIO'!S671</f>
        <v>0</v>
      </c>
      <c r="T671" s="5">
        <f>+'MBI DIRECTORIO'!T671</f>
        <v>0</v>
      </c>
      <c r="U671" s="5">
        <f>+'MBI DIRECTORIO'!U671</f>
        <v>0</v>
      </c>
      <c r="V671" s="5">
        <f>+'MBI DIRECTORIO'!V671</f>
        <v>0</v>
      </c>
      <c r="W671" s="5">
        <f>+'MBI DIRECTORIO'!W671</f>
        <v>0</v>
      </c>
      <c r="X671" s="5">
        <f>+'MBI DIRECTORIO'!X671</f>
        <v>0</v>
      </c>
      <c r="Y671" s="5">
        <f>+'MBI DIRECTORIO'!Y671</f>
        <v>230.20200553185794</v>
      </c>
      <c r="Z671" s="5">
        <f>+'MBI DIRECTORIO'!Z671</f>
        <v>79.156479805459782</v>
      </c>
      <c r="AA671" s="5">
        <f>+'MBI DIRECTORIO'!AA671</f>
        <v>0</v>
      </c>
      <c r="AB671" s="5" t="str">
        <f>+'MBI DIRECTORIO'!AG671</f>
        <v>Shenzhen China Resources Vanguard Supermarket Co., Ltd.</v>
      </c>
      <c r="AD671" t="str">
        <f t="shared" si="12"/>
        <v>INSERT INTO TABLA_PRESUPUESTO_COMERCIAL VALUES ('VSR','80169-C','14004789-19',2022,'Mayo',37.5,'USD',1256.25,541.807449,0,112.5,0,115.772301,12.55787,16.782407,1.606867,4.32608,0,0,0,0,0,0,0,230.202006,79.15648,0);</v>
      </c>
    </row>
    <row r="672" spans="1:30" x14ac:dyDescent="0.2">
      <c r="A672" t="str">
        <f>+'MBI DIRECTORIO'!A672</f>
        <v>VSR</v>
      </c>
      <c r="B672" t="str">
        <f>+'MBI DIRECTORIO'!B672</f>
        <v>80169-C</v>
      </c>
      <c r="C672" t="str">
        <f>+'MBI DIRECTORIO'!C672</f>
        <v>14004788-18</v>
      </c>
      <c r="D672">
        <f>+'MBI DIRECTORIO'!D672</f>
        <v>2022</v>
      </c>
      <c r="E672" t="str">
        <f>+'MBI DIRECTORIO'!E672</f>
        <v>Mayo</v>
      </c>
      <c r="F672" s="5">
        <f>+'MBI DIRECTORIO'!F672</f>
        <v>75</v>
      </c>
      <c r="G672" t="str">
        <f>+'MBI DIRECTORIO'!G672</f>
        <v>USD</v>
      </c>
      <c r="H672" s="5">
        <f>+'MBI DIRECTORIO'!H672</f>
        <v>2512.5</v>
      </c>
      <c r="I672" s="5">
        <f>+'MBI DIRECTORIO'!I672</f>
        <v>1272.3602928403766</v>
      </c>
      <c r="J672" s="5">
        <f>+'MBI DIRECTORIO'!J672</f>
        <v>0</v>
      </c>
      <c r="K672" s="5">
        <f>+'MBI DIRECTORIO'!K672</f>
        <v>225</v>
      </c>
      <c r="L672" s="5">
        <f>+'MBI DIRECTORIO'!L672</f>
        <v>0</v>
      </c>
      <c r="M672" s="5">
        <f>+'MBI DIRECTORIO'!M672</f>
        <v>54.544602272727275</v>
      </c>
      <c r="N672" s="5">
        <f>+'MBI DIRECTORIO'!N672</f>
        <v>25.11574074074074</v>
      </c>
      <c r="O672" s="5">
        <f>+'MBI DIRECTORIO'!O672</f>
        <v>33.564814814814817</v>
      </c>
      <c r="P672" s="5">
        <f>+'MBI DIRECTORIO'!P672</f>
        <v>3.2137345679012341</v>
      </c>
      <c r="Q672" s="5">
        <f>+'MBI DIRECTORIO'!Q672</f>
        <v>8.6521590566122413</v>
      </c>
      <c r="R672" s="5">
        <f>+'MBI DIRECTORIO'!R672</f>
        <v>0</v>
      </c>
      <c r="S672" s="5">
        <f>+'MBI DIRECTORIO'!S672</f>
        <v>0</v>
      </c>
      <c r="T672" s="5">
        <f>+'MBI DIRECTORIO'!T672</f>
        <v>0</v>
      </c>
      <c r="U672" s="5">
        <f>+'MBI DIRECTORIO'!U672</f>
        <v>0</v>
      </c>
      <c r="V672" s="5">
        <f>+'MBI DIRECTORIO'!V672</f>
        <v>0</v>
      </c>
      <c r="W672" s="5">
        <f>+'MBI DIRECTORIO'!W672</f>
        <v>0</v>
      </c>
      <c r="X672" s="5">
        <f>+'MBI DIRECTORIO'!X672</f>
        <v>0</v>
      </c>
      <c r="Y672" s="5">
        <f>+'MBI DIRECTORIO'!Y672</f>
        <v>283.40401106371581</v>
      </c>
      <c r="Z672" s="5">
        <f>+'MBI DIRECTORIO'!Z672</f>
        <v>158.31295961091956</v>
      </c>
      <c r="AA672" s="5">
        <f>+'MBI DIRECTORIO'!AA672</f>
        <v>0</v>
      </c>
      <c r="AB672" s="5" t="str">
        <f>+'MBI DIRECTORIO'!AG672</f>
        <v>Shenzhen China Resources Vanguard Supermarket Co., Ltd.</v>
      </c>
      <c r="AD672" t="str">
        <f t="shared" si="12"/>
        <v>INSERT INTO TABLA_PRESUPUESTO_COMERCIAL VALUES ('VSR','80169-C','14004788-18',2022,'Mayo',75,'USD',2512.5,1272.360293,0,225,0,54.544602,25.115741,33.564815,3.213735,8.652159,0,0,0,0,0,0,0,283.404011,158.31296,0);</v>
      </c>
    </row>
    <row r="673" spans="1:30" x14ac:dyDescent="0.2">
      <c r="A673" t="str">
        <f>+'MBI DIRECTORIO'!A673</f>
        <v>VSR</v>
      </c>
      <c r="B673" t="str">
        <f>+'MBI DIRECTORIO'!B673</f>
        <v>80174-C</v>
      </c>
      <c r="C673" t="str">
        <f>+'MBI DIRECTORIO'!C673</f>
        <v>14004913-16</v>
      </c>
      <c r="D673">
        <f>+'MBI DIRECTORIO'!D673</f>
        <v>2022</v>
      </c>
      <c r="E673" t="str">
        <f>+'MBI DIRECTORIO'!E673</f>
        <v>Mayo</v>
      </c>
      <c r="F673" s="5">
        <f>+'MBI DIRECTORIO'!F673</f>
        <v>6.25</v>
      </c>
      <c r="G673" t="str">
        <f>+'MBI DIRECTORIO'!G673</f>
        <v>USD</v>
      </c>
      <c r="H673" s="5">
        <f>+'MBI DIRECTORIO'!H673</f>
        <v>1250</v>
      </c>
      <c r="I673" s="5">
        <f>+'MBI DIRECTORIO'!I673</f>
        <v>416.08549424565399</v>
      </c>
      <c r="J673" s="5">
        <f>+'MBI DIRECTORIO'!J673</f>
        <v>0</v>
      </c>
      <c r="K673" s="5">
        <f>+'MBI DIRECTORIO'!K673</f>
        <v>0</v>
      </c>
      <c r="L673" s="5">
        <f>+'MBI DIRECTORIO'!L673</f>
        <v>4.3501142417799779</v>
      </c>
      <c r="M673" s="5">
        <f>+'MBI DIRECTORIO'!M673</f>
        <v>3.5640732758620688</v>
      </c>
      <c r="N673" s="5">
        <f>+'MBI DIRECTORIO'!N673</f>
        <v>3.7673611111111107</v>
      </c>
      <c r="O673" s="5">
        <f>+'MBI DIRECTORIO'!O673</f>
        <v>5.0347222222222223</v>
      </c>
      <c r="P673" s="5">
        <f>+'MBI DIRECTORIO'!P673</f>
        <v>0.48206018518518517</v>
      </c>
      <c r="Q673" s="5">
        <f>+'MBI DIRECTORIO'!Q673</f>
        <v>4.3045567445832047</v>
      </c>
      <c r="R673" s="5">
        <f>+'MBI DIRECTORIO'!R673</f>
        <v>0</v>
      </c>
      <c r="S673" s="5">
        <f>+'MBI DIRECTORIO'!S673</f>
        <v>0</v>
      </c>
      <c r="T673" s="5">
        <f>+'MBI DIRECTORIO'!T673</f>
        <v>0</v>
      </c>
      <c r="U673" s="5">
        <f>+'MBI DIRECTORIO'!U673</f>
        <v>0</v>
      </c>
      <c r="V673" s="5">
        <f>+'MBI DIRECTORIO'!V673</f>
        <v>0</v>
      </c>
      <c r="W673" s="5">
        <f>+'MBI DIRECTORIO'!W673</f>
        <v>0</v>
      </c>
      <c r="X673" s="5">
        <f>+'MBI DIRECTORIO'!X673</f>
        <v>0</v>
      </c>
      <c r="Y673" s="5">
        <f>+'MBI DIRECTORIO'!Y673</f>
        <v>30.345520173207088</v>
      </c>
      <c r="Z673" s="5">
        <f>+'MBI DIRECTORIO'!Z673</f>
        <v>13.192746634243296</v>
      </c>
      <c r="AA673" s="5">
        <f>+'MBI DIRECTORIO'!AA673</f>
        <v>0</v>
      </c>
      <c r="AB673" s="5" t="str">
        <f>+'MBI DIRECTORIO'!AG673</f>
        <v>Merry Land Wine(Shanghai) Co., Ltd</v>
      </c>
      <c r="AD673" t="str">
        <f t="shared" si="12"/>
        <v>INSERT INTO TABLA_PRESUPUESTO_COMERCIAL VALUES ('VSR','80174-C','14004913-16',2022,'Mayo',6.25,'USD',1250,416.085494,0,0,4.350114,3.564073,3.767361,5.034722,0.48206,4.304557,0,0,0,0,0,0,0,30.34552,13.192747,0);</v>
      </c>
    </row>
    <row r="674" spans="1:30" x14ac:dyDescent="0.2">
      <c r="A674" t="str">
        <f>+'MBI DIRECTORIO'!A674</f>
        <v>VSR</v>
      </c>
      <c r="B674" t="str">
        <f>+'MBI DIRECTORIO'!B674</f>
        <v>80174-C</v>
      </c>
      <c r="C674" t="str">
        <f>+'MBI DIRECTORIO'!C674</f>
        <v>14004877-15</v>
      </c>
      <c r="D674">
        <f>+'MBI DIRECTORIO'!D674</f>
        <v>2022</v>
      </c>
      <c r="E674" t="str">
        <f>+'MBI DIRECTORIO'!E674</f>
        <v>Mayo</v>
      </c>
      <c r="F674" s="5">
        <f>+'MBI DIRECTORIO'!F674</f>
        <v>6.25</v>
      </c>
      <c r="G674" t="str">
        <f>+'MBI DIRECTORIO'!G674</f>
        <v>USD</v>
      </c>
      <c r="H674" s="5">
        <f>+'MBI DIRECTORIO'!H674</f>
        <v>750</v>
      </c>
      <c r="I674" s="5">
        <f>+'MBI DIRECTORIO'!I674</f>
        <v>504.87320627037559</v>
      </c>
      <c r="J674" s="5">
        <f>+'MBI DIRECTORIO'!J674</f>
        <v>0</v>
      </c>
      <c r="K674" s="5">
        <f>+'MBI DIRECTORIO'!K674</f>
        <v>0</v>
      </c>
      <c r="L674" s="5">
        <f>+'MBI DIRECTORIO'!L674</f>
        <v>4.3501142417799779</v>
      </c>
      <c r="M674" s="5">
        <f>+'MBI DIRECTORIO'!M674</f>
        <v>3.5640732758620688</v>
      </c>
      <c r="N674" s="5">
        <f>+'MBI DIRECTORIO'!N674</f>
        <v>3.7673611111111107</v>
      </c>
      <c r="O674" s="5">
        <f>+'MBI DIRECTORIO'!O674</f>
        <v>5.0347222222222223</v>
      </c>
      <c r="P674" s="5">
        <f>+'MBI DIRECTORIO'!P674</f>
        <v>0.48206018518518517</v>
      </c>
      <c r="Q674" s="5">
        <f>+'MBI DIRECTORIO'!Q674</f>
        <v>2.5827340467499229</v>
      </c>
      <c r="R674" s="5">
        <f>+'MBI DIRECTORIO'!R674</f>
        <v>0</v>
      </c>
      <c r="S674" s="5">
        <f>+'MBI DIRECTORIO'!S674</f>
        <v>0</v>
      </c>
      <c r="T674" s="5">
        <f>+'MBI DIRECTORIO'!T674</f>
        <v>0</v>
      </c>
      <c r="U674" s="5">
        <f>+'MBI DIRECTORIO'!U674</f>
        <v>0</v>
      </c>
      <c r="V674" s="5">
        <f>+'MBI DIRECTORIO'!V674</f>
        <v>0</v>
      </c>
      <c r="W674" s="5">
        <f>+'MBI DIRECTORIO'!W674</f>
        <v>0</v>
      </c>
      <c r="X674" s="5">
        <f>+'MBI DIRECTORIO'!X674</f>
        <v>0</v>
      </c>
      <c r="Y674" s="5">
        <f>+'MBI DIRECTORIO'!Y674</f>
        <v>28.623697475373806</v>
      </c>
      <c r="Z674" s="5">
        <f>+'MBI DIRECTORIO'!Z674</f>
        <v>13.192746634243296</v>
      </c>
      <c r="AA674" s="5">
        <f>+'MBI DIRECTORIO'!AA674</f>
        <v>0</v>
      </c>
      <c r="AB674" s="5" t="str">
        <f>+'MBI DIRECTORIO'!AG674</f>
        <v>Merry Land Wine(Shanghai) Co., Ltd</v>
      </c>
      <c r="AD674" t="str">
        <f t="shared" si="12"/>
        <v>INSERT INTO TABLA_PRESUPUESTO_COMERCIAL VALUES ('VSR','80174-C','14004877-15',2022,'Mayo',6.25,'USD',750,504.873206,0,0,4.350114,3.564073,3.767361,5.034722,0.48206,2.582734,0,0,0,0,0,0,0,28.623697,13.192747,0);</v>
      </c>
    </row>
    <row r="675" spans="1:30" x14ac:dyDescent="0.2">
      <c r="A675" t="str">
        <f>+'MBI DIRECTORIO'!A675</f>
        <v>VSR</v>
      </c>
      <c r="B675" t="str">
        <f>+'MBI DIRECTORIO'!B675</f>
        <v>80174-C</v>
      </c>
      <c r="C675" t="str">
        <f>+'MBI DIRECTORIO'!C675</f>
        <v>14004339-19</v>
      </c>
      <c r="D675">
        <f>+'MBI DIRECTORIO'!D675</f>
        <v>2022</v>
      </c>
      <c r="E675" t="str">
        <f>+'MBI DIRECTORIO'!E675</f>
        <v>Mayo</v>
      </c>
      <c r="F675" s="5">
        <f>+'MBI DIRECTORIO'!F675</f>
        <v>30</v>
      </c>
      <c r="G675" t="str">
        <f>+'MBI DIRECTORIO'!G675</f>
        <v>USD</v>
      </c>
      <c r="H675" s="5">
        <f>+'MBI DIRECTORIO'!H675</f>
        <v>1134</v>
      </c>
      <c r="I675" s="5">
        <f>+'MBI DIRECTORIO'!I675</f>
        <v>595.38936785868941</v>
      </c>
      <c r="J675" s="5">
        <f>+'MBI DIRECTORIO'!J675</f>
        <v>0</v>
      </c>
      <c r="K675" s="5">
        <f>+'MBI DIRECTORIO'!K675</f>
        <v>0</v>
      </c>
      <c r="L675" s="5">
        <f>+'MBI DIRECTORIO'!L675</f>
        <v>20.880548360543894</v>
      </c>
      <c r="M675" s="5">
        <f>+'MBI DIRECTORIO'!M675</f>
        <v>17.107551724137931</v>
      </c>
      <c r="N675" s="5">
        <f>+'MBI DIRECTORIO'!N675</f>
        <v>18.083333333333336</v>
      </c>
      <c r="O675" s="5">
        <f>+'MBI DIRECTORIO'!O675</f>
        <v>24.166666666666668</v>
      </c>
      <c r="P675" s="5">
        <f>+'MBI DIRECTORIO'!P675</f>
        <v>2.3138888888888891</v>
      </c>
      <c r="Q675" s="5">
        <f>+'MBI DIRECTORIO'!Q675</f>
        <v>3.9050938786858831</v>
      </c>
      <c r="R675" s="5">
        <f>+'MBI DIRECTORIO'!R675</f>
        <v>0</v>
      </c>
      <c r="S675" s="5">
        <f>+'MBI DIRECTORIO'!S675</f>
        <v>0</v>
      </c>
      <c r="T675" s="5">
        <f>+'MBI DIRECTORIO'!T675</f>
        <v>0</v>
      </c>
      <c r="U675" s="5">
        <f>+'MBI DIRECTORIO'!U675</f>
        <v>0</v>
      </c>
      <c r="V675" s="5">
        <f>+'MBI DIRECTORIO'!V675</f>
        <v>0</v>
      </c>
      <c r="W675" s="5">
        <f>+'MBI DIRECTORIO'!W675</f>
        <v>0</v>
      </c>
      <c r="X675" s="5">
        <f>+'MBI DIRECTORIO'!X675</f>
        <v>0</v>
      </c>
      <c r="Y675" s="5">
        <f>+'MBI DIRECTORIO'!Y675</f>
        <v>128.90171833608053</v>
      </c>
      <c r="Z675" s="5">
        <f>+'MBI DIRECTORIO'!Z675</f>
        <v>63.325183844367828</v>
      </c>
      <c r="AA675" s="5">
        <f>+'MBI DIRECTORIO'!AA675</f>
        <v>0</v>
      </c>
      <c r="AB675" s="5" t="str">
        <f>+'MBI DIRECTORIO'!AG675</f>
        <v>Merry Land Wine(Shanghai) Co., Ltd</v>
      </c>
      <c r="AD675" t="str">
        <f t="shared" si="12"/>
        <v>INSERT INTO TABLA_PRESUPUESTO_COMERCIAL VALUES ('VSR','80174-C','14004339-19',2022,'Mayo',30,'USD',1134,595.389368,0,0,20.880548,17.107552,18.083333,24.166667,2.313889,3.905094,0,0,0,0,0,0,0,128.901718,63.325184,0);</v>
      </c>
    </row>
    <row r="676" spans="1:30" x14ac:dyDescent="0.2">
      <c r="A676" t="str">
        <f>+'MBI DIRECTORIO'!A676</f>
        <v>VSR</v>
      </c>
      <c r="B676" t="str">
        <f>+'MBI DIRECTORIO'!B676</f>
        <v>80174-C</v>
      </c>
      <c r="C676" t="str">
        <f>+'MBI DIRECTORIO'!C676</f>
        <v>14004340-19</v>
      </c>
      <c r="D676">
        <f>+'MBI DIRECTORIO'!D676</f>
        <v>2022</v>
      </c>
      <c r="E676" t="str">
        <f>+'MBI DIRECTORIO'!E676</f>
        <v>Mayo</v>
      </c>
      <c r="F676" s="5">
        <f>+'MBI DIRECTORIO'!F676</f>
        <v>30</v>
      </c>
      <c r="G676" t="str">
        <f>+'MBI DIRECTORIO'!G676</f>
        <v>USD</v>
      </c>
      <c r="H676" s="5">
        <f>+'MBI DIRECTORIO'!H676</f>
        <v>1134</v>
      </c>
      <c r="I676" s="5">
        <f>+'MBI DIRECTORIO'!I676</f>
        <v>655.57575996105379</v>
      </c>
      <c r="J676" s="5">
        <f>+'MBI DIRECTORIO'!J676</f>
        <v>0</v>
      </c>
      <c r="K676" s="5">
        <f>+'MBI DIRECTORIO'!K676</f>
        <v>0</v>
      </c>
      <c r="L676" s="5">
        <f>+'MBI DIRECTORIO'!L676</f>
        <v>20.880548360543894</v>
      </c>
      <c r="M676" s="5">
        <f>+'MBI DIRECTORIO'!M676</f>
        <v>17.107551724137931</v>
      </c>
      <c r="N676" s="5">
        <f>+'MBI DIRECTORIO'!N676</f>
        <v>18.083333333333336</v>
      </c>
      <c r="O676" s="5">
        <f>+'MBI DIRECTORIO'!O676</f>
        <v>24.166666666666668</v>
      </c>
      <c r="P676" s="5">
        <f>+'MBI DIRECTORIO'!P676</f>
        <v>2.3138888888888891</v>
      </c>
      <c r="Q676" s="5">
        <f>+'MBI DIRECTORIO'!Q676</f>
        <v>3.9050938786858831</v>
      </c>
      <c r="R676" s="5">
        <f>+'MBI DIRECTORIO'!R676</f>
        <v>0</v>
      </c>
      <c r="S676" s="5">
        <f>+'MBI DIRECTORIO'!S676</f>
        <v>0</v>
      </c>
      <c r="T676" s="5">
        <f>+'MBI DIRECTORIO'!T676</f>
        <v>0</v>
      </c>
      <c r="U676" s="5">
        <f>+'MBI DIRECTORIO'!U676</f>
        <v>0</v>
      </c>
      <c r="V676" s="5">
        <f>+'MBI DIRECTORIO'!V676</f>
        <v>0</v>
      </c>
      <c r="W676" s="5">
        <f>+'MBI DIRECTORIO'!W676</f>
        <v>0</v>
      </c>
      <c r="X676" s="5">
        <f>+'MBI DIRECTORIO'!X676</f>
        <v>0</v>
      </c>
      <c r="Y676" s="5">
        <f>+'MBI DIRECTORIO'!Y676</f>
        <v>128.90171833608053</v>
      </c>
      <c r="Z676" s="5">
        <f>+'MBI DIRECTORIO'!Z676</f>
        <v>63.325183844367828</v>
      </c>
      <c r="AA676" s="5">
        <f>+'MBI DIRECTORIO'!AA676</f>
        <v>0</v>
      </c>
      <c r="AB676" s="5" t="str">
        <f>+'MBI DIRECTORIO'!AG676</f>
        <v>Merry Land Wine(Shanghai) Co., Ltd</v>
      </c>
      <c r="AD676" t="str">
        <f t="shared" si="12"/>
        <v>INSERT INTO TABLA_PRESUPUESTO_COMERCIAL VALUES ('VSR','80174-C','14004340-19',2022,'Mayo',30,'USD',1134,655.57576,0,0,20.880548,17.107552,18.083333,24.166667,2.313889,3.905094,0,0,0,0,0,0,0,128.901718,63.325184,0);</v>
      </c>
    </row>
    <row r="677" spans="1:30" x14ac:dyDescent="0.2">
      <c r="A677" t="str">
        <f>+'MBI DIRECTORIO'!A677</f>
        <v>VSR</v>
      </c>
      <c r="B677" t="str">
        <f>+'MBI DIRECTORIO'!B677</f>
        <v>80174-C</v>
      </c>
      <c r="C677" t="str">
        <f>+'MBI DIRECTORIO'!C677</f>
        <v>14004411-19</v>
      </c>
      <c r="D677">
        <f>+'MBI DIRECTORIO'!D677</f>
        <v>2022</v>
      </c>
      <c r="E677" t="str">
        <f>+'MBI DIRECTORIO'!E677</f>
        <v>Mayo</v>
      </c>
      <c r="F677" s="5">
        <f>+'MBI DIRECTORIO'!F677</f>
        <v>12.5</v>
      </c>
      <c r="G677" t="str">
        <f>+'MBI DIRECTORIO'!G677</f>
        <v>USD</v>
      </c>
      <c r="H677" s="5">
        <f>+'MBI DIRECTORIO'!H677</f>
        <v>472.49999999999994</v>
      </c>
      <c r="I677" s="5">
        <f>+'MBI DIRECTORIO'!I677</f>
        <v>197.95610062479722</v>
      </c>
      <c r="J677" s="5">
        <f>+'MBI DIRECTORIO'!J677</f>
        <v>0</v>
      </c>
      <c r="K677" s="5">
        <f>+'MBI DIRECTORIO'!K677</f>
        <v>0</v>
      </c>
      <c r="L677" s="5">
        <f>+'MBI DIRECTORIO'!L677</f>
        <v>8.7002284835599557</v>
      </c>
      <c r="M677" s="5">
        <f>+'MBI DIRECTORIO'!M677</f>
        <v>7.1281465517241376</v>
      </c>
      <c r="N677" s="5">
        <f>+'MBI DIRECTORIO'!N677</f>
        <v>7.5347222222222214</v>
      </c>
      <c r="O677" s="5">
        <f>+'MBI DIRECTORIO'!O677</f>
        <v>10.069444444444445</v>
      </c>
      <c r="P677" s="5">
        <f>+'MBI DIRECTORIO'!P677</f>
        <v>0.96412037037037035</v>
      </c>
      <c r="Q677" s="5">
        <f>+'MBI DIRECTORIO'!Q677</f>
        <v>1.6271224494524512</v>
      </c>
      <c r="R677" s="5">
        <f>+'MBI DIRECTORIO'!R677</f>
        <v>0</v>
      </c>
      <c r="S677" s="5">
        <f>+'MBI DIRECTORIO'!S677</f>
        <v>0</v>
      </c>
      <c r="T677" s="5">
        <f>+'MBI DIRECTORIO'!T677</f>
        <v>0</v>
      </c>
      <c r="U677" s="5">
        <f>+'MBI DIRECTORIO'!U677</f>
        <v>0</v>
      </c>
      <c r="V677" s="5">
        <f>+'MBI DIRECTORIO'!V677</f>
        <v>0</v>
      </c>
      <c r="W677" s="5">
        <f>+'MBI DIRECTORIO'!W677</f>
        <v>0</v>
      </c>
      <c r="X677" s="5">
        <f>+'MBI DIRECTORIO'!X677</f>
        <v>0</v>
      </c>
      <c r="Y677" s="5">
        <f>+'MBI DIRECTORIO'!Y677</f>
        <v>53.709049306700216</v>
      </c>
      <c r="Z677" s="5">
        <f>+'MBI DIRECTORIO'!Z677</f>
        <v>26.385493268486591</v>
      </c>
      <c r="AA677" s="5">
        <f>+'MBI DIRECTORIO'!AA677</f>
        <v>0</v>
      </c>
      <c r="AB677" s="5" t="str">
        <f>+'MBI DIRECTORIO'!AG677</f>
        <v>Merry Land Wine(Shanghai) Co., Ltd</v>
      </c>
      <c r="AD677" t="str">
        <f t="shared" si="12"/>
        <v>INSERT INTO TABLA_PRESUPUESTO_COMERCIAL VALUES ('VSR','80174-C','14004411-19',2022,'Mayo',12.5,'USD',472.5,197.956101,0,0,8.700228,7.128147,7.534722,10.069444,0.96412,1.627122,0,0,0,0,0,0,0,53.709049,26.385493,0);</v>
      </c>
    </row>
    <row r="678" spans="1:30" x14ac:dyDescent="0.2">
      <c r="A678" t="str">
        <f>+'MBI DIRECTORIO'!A678</f>
        <v>VSR</v>
      </c>
      <c r="B678" t="str">
        <f>+'MBI DIRECTORIO'!B678</f>
        <v>80174-C</v>
      </c>
      <c r="C678" t="str">
        <f>+'MBI DIRECTORIO'!C678</f>
        <v>14003979-19</v>
      </c>
      <c r="D678">
        <f>+'MBI DIRECTORIO'!D678</f>
        <v>2022</v>
      </c>
      <c r="E678" t="str">
        <f>+'MBI DIRECTORIO'!E678</f>
        <v>Mayo</v>
      </c>
      <c r="F678" s="5">
        <f>+'MBI DIRECTORIO'!F678</f>
        <v>30</v>
      </c>
      <c r="G678" t="str">
        <f>+'MBI DIRECTORIO'!G678</f>
        <v>USD</v>
      </c>
      <c r="H678" s="5">
        <f>+'MBI DIRECTORIO'!H678</f>
        <v>810</v>
      </c>
      <c r="I678" s="5">
        <f>+'MBI DIRECTORIO'!I678</f>
        <v>487.98313079380046</v>
      </c>
      <c r="J678" s="5">
        <f>+'MBI DIRECTORIO'!J678</f>
        <v>0</v>
      </c>
      <c r="K678" s="5">
        <f>+'MBI DIRECTORIO'!K678</f>
        <v>0</v>
      </c>
      <c r="L678" s="5">
        <f>+'MBI DIRECTORIO'!L678</f>
        <v>20.880548360543894</v>
      </c>
      <c r="M678" s="5">
        <f>+'MBI DIRECTORIO'!M678</f>
        <v>17.107551724137931</v>
      </c>
      <c r="N678" s="5">
        <f>+'MBI DIRECTORIO'!N678</f>
        <v>18.083333333333336</v>
      </c>
      <c r="O678" s="5">
        <f>+'MBI DIRECTORIO'!O678</f>
        <v>24.166666666666668</v>
      </c>
      <c r="P678" s="5">
        <f>+'MBI DIRECTORIO'!P678</f>
        <v>2.3138888888888891</v>
      </c>
      <c r="Q678" s="5">
        <f>+'MBI DIRECTORIO'!Q678</f>
        <v>2.7893527704899168</v>
      </c>
      <c r="R678" s="5">
        <f>+'MBI DIRECTORIO'!R678</f>
        <v>0</v>
      </c>
      <c r="S678" s="5">
        <f>+'MBI DIRECTORIO'!S678</f>
        <v>0</v>
      </c>
      <c r="T678" s="5">
        <f>+'MBI DIRECTORIO'!T678</f>
        <v>0</v>
      </c>
      <c r="U678" s="5">
        <f>+'MBI DIRECTORIO'!U678</f>
        <v>0</v>
      </c>
      <c r="V678" s="5">
        <f>+'MBI DIRECTORIO'!V678</f>
        <v>0</v>
      </c>
      <c r="W678" s="5">
        <f>+'MBI DIRECTORIO'!W678</f>
        <v>0</v>
      </c>
      <c r="X678" s="5">
        <f>+'MBI DIRECTORIO'!X678</f>
        <v>0</v>
      </c>
      <c r="Y678" s="5">
        <f>+'MBI DIRECTORIO'!Y678</f>
        <v>127.78597722788457</v>
      </c>
      <c r="Z678" s="5">
        <f>+'MBI DIRECTORIO'!Z678</f>
        <v>63.325183844367828</v>
      </c>
      <c r="AA678" s="5">
        <f>+'MBI DIRECTORIO'!AA678</f>
        <v>0</v>
      </c>
      <c r="AB678" s="5" t="str">
        <f>+'MBI DIRECTORIO'!AG678</f>
        <v>Merry Land Wine(Shanghai) Co., Ltd</v>
      </c>
      <c r="AD678" t="str">
        <f t="shared" si="12"/>
        <v>INSERT INTO TABLA_PRESUPUESTO_COMERCIAL VALUES ('VSR','80174-C','14003979-19',2022,'Mayo',30,'USD',810,487.983131,0,0,20.880548,17.107552,18.083333,24.166667,2.313889,2.789353,0,0,0,0,0,0,0,127.785977,63.325184,0);</v>
      </c>
    </row>
    <row r="679" spans="1:30" x14ac:dyDescent="0.2">
      <c r="A679" t="str">
        <f>+'MBI DIRECTORIO'!A679</f>
        <v>VSR</v>
      </c>
      <c r="B679" t="str">
        <f>+'MBI DIRECTORIO'!B679</f>
        <v>80174-C</v>
      </c>
      <c r="C679" t="str">
        <f>+'MBI DIRECTORIO'!C679</f>
        <v>14004346-18</v>
      </c>
      <c r="D679">
        <f>+'MBI DIRECTORIO'!D679</f>
        <v>2022</v>
      </c>
      <c r="E679" t="str">
        <f>+'MBI DIRECTORIO'!E679</f>
        <v>Mayo</v>
      </c>
      <c r="F679" s="5">
        <f>+'MBI DIRECTORIO'!F679</f>
        <v>30</v>
      </c>
      <c r="G679" t="str">
        <f>+'MBI DIRECTORIO'!G679</f>
        <v>USD</v>
      </c>
      <c r="H679" s="5">
        <f>+'MBI DIRECTORIO'!H679</f>
        <v>810</v>
      </c>
      <c r="I679" s="5">
        <f>+'MBI DIRECTORIO'!I679</f>
        <v>438.9134683045375</v>
      </c>
      <c r="J679" s="5">
        <f>+'MBI DIRECTORIO'!J679</f>
        <v>0</v>
      </c>
      <c r="K679" s="5">
        <f>+'MBI DIRECTORIO'!K679</f>
        <v>0</v>
      </c>
      <c r="L679" s="5">
        <f>+'MBI DIRECTORIO'!L679</f>
        <v>20.880548360543894</v>
      </c>
      <c r="M679" s="5">
        <f>+'MBI DIRECTORIO'!M679</f>
        <v>17.107551724137931</v>
      </c>
      <c r="N679" s="5">
        <f>+'MBI DIRECTORIO'!N679</f>
        <v>18.083333333333336</v>
      </c>
      <c r="O679" s="5">
        <f>+'MBI DIRECTORIO'!O679</f>
        <v>24.166666666666668</v>
      </c>
      <c r="P679" s="5">
        <f>+'MBI DIRECTORIO'!P679</f>
        <v>2.3138888888888891</v>
      </c>
      <c r="Q679" s="5">
        <f>+'MBI DIRECTORIO'!Q679</f>
        <v>2.7893527704899168</v>
      </c>
      <c r="R679" s="5">
        <f>+'MBI DIRECTORIO'!R679</f>
        <v>0</v>
      </c>
      <c r="S679" s="5">
        <f>+'MBI DIRECTORIO'!S679</f>
        <v>0</v>
      </c>
      <c r="T679" s="5">
        <f>+'MBI DIRECTORIO'!T679</f>
        <v>0</v>
      </c>
      <c r="U679" s="5">
        <f>+'MBI DIRECTORIO'!U679</f>
        <v>0</v>
      </c>
      <c r="V679" s="5">
        <f>+'MBI DIRECTORIO'!V679</f>
        <v>0</v>
      </c>
      <c r="W679" s="5">
        <f>+'MBI DIRECTORIO'!W679</f>
        <v>0</v>
      </c>
      <c r="X679" s="5">
        <f>+'MBI DIRECTORIO'!X679</f>
        <v>0</v>
      </c>
      <c r="Y679" s="5">
        <f>+'MBI DIRECTORIO'!Y679</f>
        <v>127.78597722788457</v>
      </c>
      <c r="Z679" s="5">
        <f>+'MBI DIRECTORIO'!Z679</f>
        <v>63.325183844367828</v>
      </c>
      <c r="AA679" s="5">
        <f>+'MBI DIRECTORIO'!AA679</f>
        <v>0</v>
      </c>
      <c r="AB679" s="5" t="str">
        <f>+'MBI DIRECTORIO'!AG679</f>
        <v>Merry Land Wine(Shanghai) Co., Ltd</v>
      </c>
      <c r="AD679" t="str">
        <f t="shared" si="12"/>
        <v>INSERT INTO TABLA_PRESUPUESTO_COMERCIAL VALUES ('VSR','80174-C','14004346-18',2022,'Mayo',30,'USD',810,438.913468,0,0,20.880548,17.107552,18.083333,24.166667,2.313889,2.789353,0,0,0,0,0,0,0,127.785977,63.325184,0);</v>
      </c>
    </row>
    <row r="680" spans="1:30" x14ac:dyDescent="0.2">
      <c r="A680" t="str">
        <f>+'MBI DIRECTORIO'!A680</f>
        <v>VSR</v>
      </c>
      <c r="B680" t="str">
        <f>+'MBI DIRECTORIO'!B680</f>
        <v>80184-C</v>
      </c>
      <c r="C680" t="str">
        <f>+'MBI DIRECTORIO'!C680</f>
        <v>14004391-19</v>
      </c>
      <c r="D680">
        <f>+'MBI DIRECTORIO'!D680</f>
        <v>2022</v>
      </c>
      <c r="E680" t="str">
        <f>+'MBI DIRECTORIO'!E680</f>
        <v>Mayo</v>
      </c>
      <c r="F680" s="5">
        <f>+'MBI DIRECTORIO'!F680</f>
        <v>187.5</v>
      </c>
      <c r="G680" t="str">
        <f>+'MBI DIRECTORIO'!G680</f>
        <v>USD</v>
      </c>
      <c r="H680" s="5">
        <f>+'MBI DIRECTORIO'!H680</f>
        <v>6750</v>
      </c>
      <c r="I680" s="5">
        <f>+'MBI DIRECTORIO'!I680</f>
        <v>4149.970270932612</v>
      </c>
      <c r="J680" s="5">
        <f>+'MBI DIRECTORIO'!J680</f>
        <v>0</v>
      </c>
      <c r="K680" s="5">
        <f>+'MBI DIRECTORIO'!K680</f>
        <v>0</v>
      </c>
      <c r="L680" s="5">
        <f>+'MBI DIRECTORIO'!L680</f>
        <v>0</v>
      </c>
      <c r="M680" s="5">
        <f>+'MBI DIRECTORIO'!M680</f>
        <v>89.396959459459453</v>
      </c>
      <c r="N680" s="5">
        <f>+'MBI DIRECTORIO'!N680</f>
        <v>102.74621212121212</v>
      </c>
      <c r="O680" s="5">
        <f>+'MBI DIRECTORIO'!O680</f>
        <v>137.31060606060603</v>
      </c>
      <c r="P680" s="5">
        <f>+'MBI DIRECTORIO'!P680</f>
        <v>13.147095959595958</v>
      </c>
      <c r="Q680" s="5">
        <f>+'MBI DIRECTORIO'!Q680</f>
        <v>23.244606420749307</v>
      </c>
      <c r="R680" s="5">
        <f>+'MBI DIRECTORIO'!R680</f>
        <v>0</v>
      </c>
      <c r="S680" s="5">
        <f>+'MBI DIRECTORIO'!S680</f>
        <v>0</v>
      </c>
      <c r="T680" s="5">
        <f>+'MBI DIRECTORIO'!T680</f>
        <v>0</v>
      </c>
      <c r="U680" s="5">
        <f>+'MBI DIRECTORIO'!U680</f>
        <v>0</v>
      </c>
      <c r="V680" s="5">
        <f>+'MBI DIRECTORIO'!V680</f>
        <v>0</v>
      </c>
      <c r="W680" s="5">
        <f>+'MBI DIRECTORIO'!W680</f>
        <v>0</v>
      </c>
      <c r="X680" s="5">
        <f>+'MBI DIRECTORIO'!X680</f>
        <v>0</v>
      </c>
      <c r="Y680" s="5">
        <f>+'MBI DIRECTORIO'!Y680</f>
        <v>761.62787904892173</v>
      </c>
      <c r="Z680" s="5">
        <f>+'MBI DIRECTORIO'!Z680</f>
        <v>395.78239902729888</v>
      </c>
      <c r="AA680" s="5">
        <f>+'MBI DIRECTORIO'!AA680</f>
        <v>0</v>
      </c>
      <c r="AB680" s="5" t="str">
        <f>+'MBI DIRECTORIO'!AG680</f>
        <v>Guangzhou Shengjia Commercial And Trading Co., Ltd</v>
      </c>
      <c r="AD680" t="str">
        <f t="shared" si="12"/>
        <v>INSERT INTO TABLA_PRESUPUESTO_COMERCIAL VALUES ('VSR','80184-C','14004391-19',2022,'Mayo',187.5,'USD',6750,4149.970271,0,0,0,89.396959,102.746212,137.310606,13.147096,23.244606,0,0,0,0,0,0,0,761.627879,395.782399,0);</v>
      </c>
    </row>
    <row r="681" spans="1:30" x14ac:dyDescent="0.2">
      <c r="A681" t="str">
        <f>+'MBI DIRECTORIO'!A681</f>
        <v>VSR</v>
      </c>
      <c r="B681" t="str">
        <f>+'MBI DIRECTORIO'!B681</f>
        <v>80184-C</v>
      </c>
      <c r="C681" t="str">
        <f>+'MBI DIRECTORIO'!C681</f>
        <v>14004392-19</v>
      </c>
      <c r="D681">
        <f>+'MBI DIRECTORIO'!D681</f>
        <v>2022</v>
      </c>
      <c r="E681" t="str">
        <f>+'MBI DIRECTORIO'!E681</f>
        <v>Mayo</v>
      </c>
      <c r="F681" s="5">
        <f>+'MBI DIRECTORIO'!F681</f>
        <v>62.5</v>
      </c>
      <c r="G681" t="str">
        <f>+'MBI DIRECTORIO'!G681</f>
        <v>USD</v>
      </c>
      <c r="H681" s="5">
        <f>+'MBI DIRECTORIO'!H681</f>
        <v>4687.5</v>
      </c>
      <c r="I681" s="5">
        <f>+'MBI DIRECTORIO'!I681</f>
        <v>2488.8458269626772</v>
      </c>
      <c r="J681" s="5">
        <f>+'MBI DIRECTORIO'!J681</f>
        <v>0</v>
      </c>
      <c r="K681" s="5">
        <f>+'MBI DIRECTORIO'!K681</f>
        <v>0</v>
      </c>
      <c r="L681" s="5">
        <f>+'MBI DIRECTORIO'!L681</f>
        <v>0</v>
      </c>
      <c r="M681" s="5">
        <f>+'MBI DIRECTORIO'!M681</f>
        <v>29.798986486486488</v>
      </c>
      <c r="N681" s="5">
        <f>+'MBI DIRECTORIO'!N681</f>
        <v>34.248737373737384</v>
      </c>
      <c r="O681" s="5">
        <f>+'MBI DIRECTORIO'!O681</f>
        <v>45.770202020202021</v>
      </c>
      <c r="P681" s="5">
        <f>+'MBI DIRECTORIO'!P681</f>
        <v>4.3823653198653201</v>
      </c>
      <c r="Q681" s="5">
        <f>+'MBI DIRECTORIO'!Q681</f>
        <v>16.142087792187017</v>
      </c>
      <c r="R681" s="5">
        <f>+'MBI DIRECTORIO'!R681</f>
        <v>0</v>
      </c>
      <c r="S681" s="5">
        <f>+'MBI DIRECTORIO'!S681</f>
        <v>0</v>
      </c>
      <c r="T681" s="5">
        <f>+'MBI DIRECTORIO'!T681</f>
        <v>0</v>
      </c>
      <c r="U681" s="5">
        <f>+'MBI DIRECTORIO'!U681</f>
        <v>0</v>
      </c>
      <c r="V681" s="5">
        <f>+'MBI DIRECTORIO'!V681</f>
        <v>0</v>
      </c>
      <c r="W681" s="5">
        <f>+'MBI DIRECTORIO'!W681</f>
        <v>0</v>
      </c>
      <c r="X681" s="5">
        <f>+'MBI DIRECTORIO'!X681</f>
        <v>0</v>
      </c>
      <c r="Y681" s="5">
        <f>+'MBI DIRECTORIO'!Y681</f>
        <v>262.26984533491117</v>
      </c>
      <c r="Z681" s="5">
        <f>+'MBI DIRECTORIO'!Z681</f>
        <v>131.92746634243298</v>
      </c>
      <c r="AA681" s="5">
        <f>+'MBI DIRECTORIO'!AA681</f>
        <v>0</v>
      </c>
      <c r="AB681" s="5" t="str">
        <f>+'MBI DIRECTORIO'!AG681</f>
        <v>Guangzhou Shengjia Commercial And Trading Co., Ltd</v>
      </c>
      <c r="AD681" t="str">
        <f t="shared" si="12"/>
        <v>INSERT INTO TABLA_PRESUPUESTO_COMERCIAL VALUES ('VSR','80184-C','14004392-19',2022,'Mayo',62.5,'USD',4687.5,2488.845827,0,0,0,29.798986,34.248737,45.770202,4.382365,16.142088,0,0,0,0,0,0,0,262.269845,131.927466,0);</v>
      </c>
    </row>
    <row r="682" spans="1:30" x14ac:dyDescent="0.2">
      <c r="A682" t="str">
        <f>+'MBI DIRECTORIO'!A682</f>
        <v>VSR</v>
      </c>
      <c r="B682" t="str">
        <f>+'MBI DIRECTORIO'!B682</f>
        <v>80184-C</v>
      </c>
      <c r="C682" t="str">
        <f>+'MBI DIRECTORIO'!C682</f>
        <v>14004390-20</v>
      </c>
      <c r="D682">
        <f>+'MBI DIRECTORIO'!D682</f>
        <v>2022</v>
      </c>
      <c r="E682" t="str">
        <f>+'MBI DIRECTORIO'!E682</f>
        <v>Mayo</v>
      </c>
      <c r="F682" s="5">
        <f>+'MBI DIRECTORIO'!F682</f>
        <v>212.5</v>
      </c>
      <c r="G682" t="str">
        <f>+'MBI DIRECTORIO'!G682</f>
        <v>USD</v>
      </c>
      <c r="H682" s="5">
        <f>+'MBI DIRECTORIO'!H682</f>
        <v>5525</v>
      </c>
      <c r="I682" s="5">
        <f>+'MBI DIRECTORIO'!I682</f>
        <v>4182.1300836024084</v>
      </c>
      <c r="J682" s="5">
        <f>+'MBI DIRECTORIO'!J682</f>
        <v>0</v>
      </c>
      <c r="K682" s="5">
        <f>+'MBI DIRECTORIO'!K682</f>
        <v>0</v>
      </c>
      <c r="L682" s="5">
        <f>+'MBI DIRECTORIO'!L682</f>
        <v>0</v>
      </c>
      <c r="M682" s="5">
        <f>+'MBI DIRECTORIO'!M682</f>
        <v>101.31655405405405</v>
      </c>
      <c r="N682" s="5">
        <f>+'MBI DIRECTORIO'!N682</f>
        <v>116.44570707070706</v>
      </c>
      <c r="O682" s="5">
        <f>+'MBI DIRECTORIO'!O682</f>
        <v>155.61868686868686</v>
      </c>
      <c r="P682" s="5">
        <f>+'MBI DIRECTORIO'!P682</f>
        <v>14.900042087542086</v>
      </c>
      <c r="Q682" s="5">
        <f>+'MBI DIRECTORIO'!Q682</f>
        <v>19.026140811057765</v>
      </c>
      <c r="R682" s="5">
        <f>+'MBI DIRECTORIO'!R682</f>
        <v>0</v>
      </c>
      <c r="S682" s="5">
        <f>+'MBI DIRECTORIO'!S682</f>
        <v>0</v>
      </c>
      <c r="T682" s="5">
        <f>+'MBI DIRECTORIO'!T682</f>
        <v>0</v>
      </c>
      <c r="U682" s="5">
        <f>+'MBI DIRECTORIO'!U682</f>
        <v>0</v>
      </c>
      <c r="V682" s="5">
        <f>+'MBI DIRECTORIO'!V682</f>
        <v>0</v>
      </c>
      <c r="W682" s="5">
        <f>+'MBI DIRECTORIO'!W682</f>
        <v>0</v>
      </c>
      <c r="X682" s="5">
        <f>+'MBI DIRECTORIO'!X682</f>
        <v>0</v>
      </c>
      <c r="Y682" s="5">
        <f>+'MBI DIRECTORIO'!Y682</f>
        <v>855.86051645631983</v>
      </c>
      <c r="Z682" s="5">
        <f>+'MBI DIRECTORIO'!Z682</f>
        <v>448.55338556427205</v>
      </c>
      <c r="AA682" s="5">
        <f>+'MBI DIRECTORIO'!AA682</f>
        <v>0</v>
      </c>
      <c r="AB682" s="5" t="str">
        <f>+'MBI DIRECTORIO'!AG682</f>
        <v>Guangzhou Shengjia Commercial And Trading Co., Ltd</v>
      </c>
      <c r="AD682" t="str">
        <f t="shared" si="12"/>
        <v>INSERT INTO TABLA_PRESUPUESTO_COMERCIAL VALUES ('VSR','80184-C','14004390-20',2022,'Mayo',212.5,'USD',5525,4182.130084,0,0,0,101.316554,116.445707,155.618687,14.900042,19.026141,0,0,0,0,0,0,0,855.860516,448.553386,0);</v>
      </c>
    </row>
    <row r="683" spans="1:30" x14ac:dyDescent="0.2">
      <c r="A683" t="str">
        <f>+'MBI DIRECTORIO'!A683</f>
        <v>VSR</v>
      </c>
      <c r="B683" t="str">
        <f>+'MBI DIRECTORIO'!B683</f>
        <v>80183-C</v>
      </c>
      <c r="C683" t="str">
        <f>+'MBI DIRECTORIO'!C683</f>
        <v>14004718-20</v>
      </c>
      <c r="D683">
        <f>+'MBI DIRECTORIO'!D683</f>
        <v>2022</v>
      </c>
      <c r="E683" t="str">
        <f>+'MBI DIRECTORIO'!E683</f>
        <v>Mayo</v>
      </c>
      <c r="F683" s="5">
        <f>+'MBI DIRECTORIO'!F683</f>
        <v>125</v>
      </c>
      <c r="G683" t="str">
        <f>+'MBI DIRECTORIO'!G683</f>
        <v>USD</v>
      </c>
      <c r="H683" s="5">
        <f>+'MBI DIRECTORIO'!H683</f>
        <v>4750</v>
      </c>
      <c r="I683" s="5">
        <f>+'MBI DIRECTORIO'!I683</f>
        <v>3329.587680621742</v>
      </c>
      <c r="J683" s="5">
        <f>+'MBI DIRECTORIO'!J683</f>
        <v>0</v>
      </c>
      <c r="K683" s="5">
        <f>+'MBI DIRECTORIO'!K683</f>
        <v>0</v>
      </c>
      <c r="L683" s="5">
        <f>+'MBI DIRECTORIO'!L683</f>
        <v>0</v>
      </c>
      <c r="M683" s="5">
        <f>+'MBI DIRECTORIO'!M683</f>
        <v>52.25</v>
      </c>
      <c r="N683" s="5">
        <f>+'MBI DIRECTORIO'!N683</f>
        <v>39.107554786620533</v>
      </c>
      <c r="O683" s="5">
        <f>+'MBI DIRECTORIO'!O683</f>
        <v>52.263552479815452</v>
      </c>
      <c r="P683" s="5">
        <f>+'MBI DIRECTORIO'!P683</f>
        <v>5.0040849673202619</v>
      </c>
      <c r="Q683" s="5">
        <f>+'MBI DIRECTORIO'!Q683</f>
        <v>16.357315629416178</v>
      </c>
      <c r="R683" s="5">
        <f>+'MBI DIRECTORIO'!R683</f>
        <v>0</v>
      </c>
      <c r="S683" s="5">
        <f>+'MBI DIRECTORIO'!S683</f>
        <v>0</v>
      </c>
      <c r="T683" s="5">
        <f>+'MBI DIRECTORIO'!T683</f>
        <v>0</v>
      </c>
      <c r="U683" s="5">
        <f>+'MBI DIRECTORIO'!U683</f>
        <v>0</v>
      </c>
      <c r="V683" s="5">
        <f>+'MBI DIRECTORIO'!V683</f>
        <v>0</v>
      </c>
      <c r="W683" s="5">
        <f>+'MBI DIRECTORIO'!W683</f>
        <v>0</v>
      </c>
      <c r="X683" s="5">
        <f>+'MBI DIRECTORIO'!X683</f>
        <v>0</v>
      </c>
      <c r="Y683" s="5">
        <f>+'MBI DIRECTORIO'!Y683</f>
        <v>428.83744054803839</v>
      </c>
      <c r="Z683" s="5">
        <f>+'MBI DIRECTORIO'!Z683</f>
        <v>263.85493268486596</v>
      </c>
      <c r="AA683" s="5">
        <f>+'MBI DIRECTORIO'!AA683</f>
        <v>0</v>
      </c>
      <c r="AB683" s="5" t="str">
        <f>+'MBI DIRECTORIO'!AG683</f>
        <v>Beijing Donghaohengxing Business &amp; Trade Co., Ltd</v>
      </c>
      <c r="AD683" t="str">
        <f t="shared" si="12"/>
        <v>INSERT INTO TABLA_PRESUPUESTO_COMERCIAL VALUES ('VSR','80183-C','14004718-20',2022,'Mayo',125,'USD',4750,3329.587681,0,0,0,52.25,39.107555,52.263552,5.004085,16.357316,0,0,0,0,0,0,0,428.837441,263.854933,0);</v>
      </c>
    </row>
    <row r="684" spans="1:30" x14ac:dyDescent="0.2">
      <c r="A684" t="str">
        <f>+'MBI DIRECTORIO'!A684</f>
        <v>VSR</v>
      </c>
      <c r="B684" t="str">
        <f>+'MBI DIRECTORIO'!B684</f>
        <v>80183-C</v>
      </c>
      <c r="C684" t="str">
        <f>+'MBI DIRECTORIO'!C684</f>
        <v>14004720-21</v>
      </c>
      <c r="D684">
        <f>+'MBI DIRECTORIO'!D684</f>
        <v>2022</v>
      </c>
      <c r="E684" t="str">
        <f>+'MBI DIRECTORIO'!E684</f>
        <v>Mayo</v>
      </c>
      <c r="F684" s="5">
        <f>+'MBI DIRECTORIO'!F684</f>
        <v>500</v>
      </c>
      <c r="G684" t="str">
        <f>+'MBI DIRECTORIO'!G684</f>
        <v>USD</v>
      </c>
      <c r="H684" s="5">
        <f>+'MBI DIRECTORIO'!H684</f>
        <v>10000</v>
      </c>
      <c r="I684" s="5">
        <f>+'MBI DIRECTORIO'!I684</f>
        <v>8241.0623373586568</v>
      </c>
      <c r="J684" s="5">
        <f>+'MBI DIRECTORIO'!J684</f>
        <v>0</v>
      </c>
      <c r="K684" s="5">
        <f>+'MBI DIRECTORIO'!K684</f>
        <v>0</v>
      </c>
      <c r="L684" s="5">
        <f>+'MBI DIRECTORIO'!L684</f>
        <v>0</v>
      </c>
      <c r="M684" s="5">
        <f>+'MBI DIRECTORIO'!M684</f>
        <v>209</v>
      </c>
      <c r="N684" s="5">
        <f>+'MBI DIRECTORIO'!N684</f>
        <v>156.43021914648213</v>
      </c>
      <c r="O684" s="5">
        <f>+'MBI DIRECTORIO'!O684</f>
        <v>209.05420991926181</v>
      </c>
      <c r="P684" s="5">
        <f>+'MBI DIRECTORIO'!P684</f>
        <v>20.016339869281047</v>
      </c>
      <c r="Q684" s="5">
        <f>+'MBI DIRECTORIO'!Q684</f>
        <v>34.436453956665638</v>
      </c>
      <c r="R684" s="5">
        <f>+'MBI DIRECTORIO'!R684</f>
        <v>0</v>
      </c>
      <c r="S684" s="5">
        <f>+'MBI DIRECTORIO'!S684</f>
        <v>0</v>
      </c>
      <c r="T684" s="5">
        <f>+'MBI DIRECTORIO'!T684</f>
        <v>0</v>
      </c>
      <c r="U684" s="5">
        <f>+'MBI DIRECTORIO'!U684</f>
        <v>0</v>
      </c>
      <c r="V684" s="5">
        <f>+'MBI DIRECTORIO'!V684</f>
        <v>0</v>
      </c>
      <c r="W684" s="5">
        <f>+'MBI DIRECTORIO'!W684</f>
        <v>0</v>
      </c>
      <c r="X684" s="5">
        <f>+'MBI DIRECTORIO'!X684</f>
        <v>0</v>
      </c>
      <c r="Y684" s="5">
        <f>+'MBI DIRECTORIO'!Y684</f>
        <v>1684.3569536311545</v>
      </c>
      <c r="Z684" s="5">
        <f>+'MBI DIRECTORIO'!Z684</f>
        <v>1055.4197307394638</v>
      </c>
      <c r="AA684" s="5">
        <f>+'MBI DIRECTORIO'!AA684</f>
        <v>0</v>
      </c>
      <c r="AB684" s="5" t="str">
        <f>+'MBI DIRECTORIO'!AG684</f>
        <v>Beijing Donghaohengxing Business &amp; Trade Co., Ltd</v>
      </c>
      <c r="AD684" t="str">
        <f t="shared" si="12"/>
        <v>INSERT INTO TABLA_PRESUPUESTO_COMERCIAL VALUES ('VSR','80183-C','14004720-21',2022,'Mayo',500,'USD',10000,8241.062337,0,0,0,209,156.430219,209.05421,20.01634,34.436454,0,0,0,0,0,0,0,1684.356954,1055.419731,0);</v>
      </c>
    </row>
    <row r="685" spans="1:30" x14ac:dyDescent="0.2">
      <c r="A685" t="str">
        <f>+'MBI DIRECTORIO'!A685</f>
        <v>VSR</v>
      </c>
      <c r="B685" t="str">
        <f>+'MBI DIRECTORIO'!B685</f>
        <v>80183-C</v>
      </c>
      <c r="C685" t="str">
        <f>+'MBI DIRECTORIO'!C685</f>
        <v>14004401-21</v>
      </c>
      <c r="D685">
        <f>+'MBI DIRECTORIO'!D685</f>
        <v>2022</v>
      </c>
      <c r="E685" t="str">
        <f>+'MBI DIRECTORIO'!E685</f>
        <v>Mayo</v>
      </c>
      <c r="F685" s="5">
        <f>+'MBI DIRECTORIO'!F685</f>
        <v>25</v>
      </c>
      <c r="G685" t="str">
        <f>+'MBI DIRECTORIO'!G685</f>
        <v>USD</v>
      </c>
      <c r="H685" s="5">
        <f>+'MBI DIRECTORIO'!H685</f>
        <v>500</v>
      </c>
      <c r="I685" s="5">
        <f>+'MBI DIRECTORIO'!I685</f>
        <v>378.64813196021362</v>
      </c>
      <c r="J685" s="5">
        <f>+'MBI DIRECTORIO'!J685</f>
        <v>0</v>
      </c>
      <c r="K685" s="5">
        <f>+'MBI DIRECTORIO'!K685</f>
        <v>0</v>
      </c>
      <c r="L685" s="5">
        <f>+'MBI DIRECTORIO'!L685</f>
        <v>0</v>
      </c>
      <c r="M685" s="5">
        <f>+'MBI DIRECTORIO'!M685</f>
        <v>10.45</v>
      </c>
      <c r="N685" s="5">
        <f>+'MBI DIRECTORIO'!N685</f>
        <v>7.8215109573241071</v>
      </c>
      <c r="O685" s="5">
        <f>+'MBI DIRECTORIO'!O685</f>
        <v>10.452710495963091</v>
      </c>
      <c r="P685" s="5">
        <f>+'MBI DIRECTORIO'!P685</f>
        <v>1.0008169934640523</v>
      </c>
      <c r="Q685" s="5">
        <f>+'MBI DIRECTORIO'!Q685</f>
        <v>1.7218226978332818</v>
      </c>
      <c r="R685" s="5">
        <f>+'MBI DIRECTORIO'!R685</f>
        <v>0</v>
      </c>
      <c r="S685" s="5">
        <f>+'MBI DIRECTORIO'!S685</f>
        <v>0</v>
      </c>
      <c r="T685" s="5">
        <f>+'MBI DIRECTORIO'!T685</f>
        <v>0</v>
      </c>
      <c r="U685" s="5">
        <f>+'MBI DIRECTORIO'!U685</f>
        <v>0</v>
      </c>
      <c r="V685" s="5">
        <f>+'MBI DIRECTORIO'!V685</f>
        <v>0</v>
      </c>
      <c r="W685" s="5">
        <f>+'MBI DIRECTORIO'!W685</f>
        <v>0</v>
      </c>
      <c r="X685" s="5">
        <f>+'MBI DIRECTORIO'!X685</f>
        <v>0</v>
      </c>
      <c r="Y685" s="5">
        <f>+'MBI DIRECTORIO'!Y685</f>
        <v>84.217847681557714</v>
      </c>
      <c r="Z685" s="5">
        <f>+'MBI DIRECTORIO'!Z685</f>
        <v>52.770986536973183</v>
      </c>
      <c r="AA685" s="5">
        <f>+'MBI DIRECTORIO'!AA685</f>
        <v>0</v>
      </c>
      <c r="AB685" s="5" t="str">
        <f>+'MBI DIRECTORIO'!AG685</f>
        <v>Beijing Donghaohengxing Business &amp; Trade Co., Ltd</v>
      </c>
      <c r="AD685" t="str">
        <f t="shared" si="12"/>
        <v>INSERT INTO TABLA_PRESUPUESTO_COMERCIAL VALUES ('VSR','80183-C','14004401-21',2022,'Mayo',25,'USD',500,378.648132,0,0,0,10.45,7.821511,10.45271,1.000817,1.721823,0,0,0,0,0,0,0,84.217848,52.770987,0);</v>
      </c>
    </row>
    <row r="686" spans="1:30" x14ac:dyDescent="0.2">
      <c r="A686" t="str">
        <f>+'MBI DIRECTORIO'!A686</f>
        <v>VSR</v>
      </c>
      <c r="B686" t="str">
        <f>+'MBI DIRECTORIO'!B686</f>
        <v>80183-C</v>
      </c>
      <c r="C686" t="str">
        <f>+'MBI DIRECTORIO'!C686</f>
        <v>14004423-18</v>
      </c>
      <c r="D686">
        <f>+'MBI DIRECTORIO'!D686</f>
        <v>2022</v>
      </c>
      <c r="E686" t="str">
        <f>+'MBI DIRECTORIO'!E686</f>
        <v>Mayo</v>
      </c>
      <c r="F686" s="5">
        <f>+'MBI DIRECTORIO'!F686</f>
        <v>25</v>
      </c>
      <c r="G686" t="str">
        <f>+'MBI DIRECTORIO'!G686</f>
        <v>USD</v>
      </c>
      <c r="H686" s="5">
        <f>+'MBI DIRECTORIO'!H686</f>
        <v>4750</v>
      </c>
      <c r="I686" s="5">
        <f>+'MBI DIRECTORIO'!I686</f>
        <v>1534.0587016454695</v>
      </c>
      <c r="J686" s="5">
        <f>+'MBI DIRECTORIO'!J686</f>
        <v>0</v>
      </c>
      <c r="K686" s="5">
        <f>+'MBI DIRECTORIO'!K686</f>
        <v>250</v>
      </c>
      <c r="L686" s="5">
        <f>+'MBI DIRECTORIO'!L686</f>
        <v>0</v>
      </c>
      <c r="M686" s="5">
        <f>+'MBI DIRECTORIO'!M686</f>
        <v>10.45</v>
      </c>
      <c r="N686" s="5">
        <f>+'MBI DIRECTORIO'!N686</f>
        <v>7.8215109573241071</v>
      </c>
      <c r="O686" s="5">
        <f>+'MBI DIRECTORIO'!O686</f>
        <v>10.452710495963091</v>
      </c>
      <c r="P686" s="5">
        <f>+'MBI DIRECTORIO'!P686</f>
        <v>1.0008169934640523</v>
      </c>
      <c r="Q686" s="5">
        <f>+'MBI DIRECTORIO'!Q686</f>
        <v>16.357315629416178</v>
      </c>
      <c r="R686" s="5">
        <f>+'MBI DIRECTORIO'!R686</f>
        <v>0</v>
      </c>
      <c r="S686" s="5">
        <f>+'MBI DIRECTORIO'!S686</f>
        <v>0</v>
      </c>
      <c r="T686" s="5">
        <f>+'MBI DIRECTORIO'!T686</f>
        <v>0</v>
      </c>
      <c r="U686" s="5">
        <f>+'MBI DIRECTORIO'!U686</f>
        <v>0</v>
      </c>
      <c r="V686" s="5">
        <f>+'MBI DIRECTORIO'!V686</f>
        <v>0</v>
      </c>
      <c r="W686" s="5">
        <f>+'MBI DIRECTORIO'!W686</f>
        <v>0</v>
      </c>
      <c r="X686" s="5">
        <f>+'MBI DIRECTORIO'!X686</f>
        <v>0</v>
      </c>
      <c r="Y686" s="5">
        <f>+'MBI DIRECTORIO'!Y686</f>
        <v>98.853340613140617</v>
      </c>
      <c r="Z686" s="5">
        <f>+'MBI DIRECTORIO'!Z686</f>
        <v>52.770986536973183</v>
      </c>
      <c r="AA686" s="5">
        <f>+'MBI DIRECTORIO'!AA686</f>
        <v>0</v>
      </c>
      <c r="AB686" s="5" t="str">
        <f>+'MBI DIRECTORIO'!AG686</f>
        <v>Beijing Donghaohengxing Business &amp; Trade Co., Ltd</v>
      </c>
      <c r="AD686" t="str">
        <f t="shared" si="12"/>
        <v>INSERT INTO TABLA_PRESUPUESTO_COMERCIAL VALUES ('VSR','80183-C','14004423-18',2022,'Mayo',25,'USD',4750,1534.058702,0,250,0,10.45,7.821511,10.45271,1.000817,16.357316,0,0,0,0,0,0,0,98.853341,52.770987,0);</v>
      </c>
    </row>
    <row r="687" spans="1:30" x14ac:dyDescent="0.2">
      <c r="A687" t="str">
        <f>+'MBI DIRECTORIO'!A687</f>
        <v>VSR</v>
      </c>
      <c r="B687" t="str">
        <f>+'MBI DIRECTORIO'!B687</f>
        <v>80191-C</v>
      </c>
      <c r="C687" t="str">
        <f>+'MBI DIRECTORIO'!C687</f>
        <v>14004747-18</v>
      </c>
      <c r="D687">
        <f>+'MBI DIRECTORIO'!D687</f>
        <v>2022</v>
      </c>
      <c r="E687" t="str">
        <f>+'MBI DIRECTORIO'!E687</f>
        <v>Mayo</v>
      </c>
      <c r="F687" s="5">
        <f>+'MBI DIRECTORIO'!F687</f>
        <v>25</v>
      </c>
      <c r="G687" t="str">
        <f>+'MBI DIRECTORIO'!G687</f>
        <v>USD</v>
      </c>
      <c r="H687" s="5">
        <f>+'MBI DIRECTORIO'!H687</f>
        <v>950</v>
      </c>
      <c r="I687" s="5">
        <f>+'MBI DIRECTORIO'!I687</f>
        <v>514.77987834511327</v>
      </c>
      <c r="J687" s="5">
        <f>+'MBI DIRECTORIO'!J687</f>
        <v>0</v>
      </c>
      <c r="K687" s="5">
        <f>+'MBI DIRECTORIO'!K687</f>
        <v>0</v>
      </c>
      <c r="L687" s="5">
        <f>+'MBI DIRECTORIO'!L687</f>
        <v>0</v>
      </c>
      <c r="M687" s="5">
        <f>+'MBI DIRECTORIO'!M687</f>
        <v>8.1499999999999986</v>
      </c>
      <c r="N687" s="5">
        <f>+'MBI DIRECTORIO'!N687</f>
        <v>14.127604166666668</v>
      </c>
      <c r="O687" s="5">
        <f>+'MBI DIRECTORIO'!O687</f>
        <v>18.880208333333332</v>
      </c>
      <c r="P687" s="5">
        <f>+'MBI DIRECTORIO'!P687</f>
        <v>1.8077256944444444</v>
      </c>
      <c r="Q687" s="5">
        <f>+'MBI DIRECTORIO'!Q687</f>
        <v>3.2714631258832356</v>
      </c>
      <c r="R687" s="5">
        <f>+'MBI DIRECTORIO'!R687</f>
        <v>0</v>
      </c>
      <c r="S687" s="5">
        <f>+'MBI DIRECTORIO'!S687</f>
        <v>0</v>
      </c>
      <c r="T687" s="5">
        <f>+'MBI DIRECTORIO'!T687</f>
        <v>0</v>
      </c>
      <c r="U687" s="5">
        <f>+'MBI DIRECTORIO'!U687</f>
        <v>0</v>
      </c>
      <c r="V687" s="5">
        <f>+'MBI DIRECTORIO'!V687</f>
        <v>0</v>
      </c>
      <c r="W687" s="5">
        <f>+'MBI DIRECTORIO'!W687</f>
        <v>0</v>
      </c>
      <c r="X687" s="5">
        <f>+'MBI DIRECTORIO'!X687</f>
        <v>0</v>
      </c>
      <c r="Y687" s="5">
        <f>+'MBI DIRECTORIO'!Y687</f>
        <v>99.007987857300861</v>
      </c>
      <c r="Z687" s="5">
        <f>+'MBI DIRECTORIO'!Z687</f>
        <v>52.770986536973183</v>
      </c>
      <c r="AA687" s="5">
        <f>+'MBI DIRECTORIO'!AA687</f>
        <v>0</v>
      </c>
      <c r="AB687" s="5" t="str">
        <f>+'MBI DIRECTORIO'!AG687</f>
        <v>Beijing Jiu Yi Jia Trading Co., Ltd</v>
      </c>
      <c r="AD687" t="str">
        <f t="shared" si="12"/>
        <v>INSERT INTO TABLA_PRESUPUESTO_COMERCIAL VALUES ('VSR','80191-C','14004747-18',2022,'Mayo',25,'USD',950,514.779878,0,0,0,8.15,14.127604,18.880208,1.807726,3.271463,0,0,0,0,0,0,0,99.007988,52.770987,0);</v>
      </c>
    </row>
    <row r="688" spans="1:30" x14ac:dyDescent="0.2">
      <c r="A688" t="str">
        <f>+'MBI DIRECTORIO'!A688</f>
        <v>VSR</v>
      </c>
      <c r="B688" t="str">
        <f>+'MBI DIRECTORIO'!B688</f>
        <v>80191-C</v>
      </c>
      <c r="C688" t="str">
        <f>+'MBI DIRECTORIO'!C688</f>
        <v>14004920-18</v>
      </c>
      <c r="D688">
        <f>+'MBI DIRECTORIO'!D688</f>
        <v>2022</v>
      </c>
      <c r="E688" t="str">
        <f>+'MBI DIRECTORIO'!E688</f>
        <v>Mayo</v>
      </c>
      <c r="F688" s="5">
        <f>+'MBI DIRECTORIO'!F688</f>
        <v>50</v>
      </c>
      <c r="G688" t="str">
        <f>+'MBI DIRECTORIO'!G688</f>
        <v>USD</v>
      </c>
      <c r="H688" s="5">
        <f>+'MBI DIRECTORIO'!H688</f>
        <v>1600</v>
      </c>
      <c r="I688" s="5">
        <f>+'MBI DIRECTORIO'!I688</f>
        <v>1310.5250311484829</v>
      </c>
      <c r="J688" s="5">
        <f>+'MBI DIRECTORIO'!J688</f>
        <v>0</v>
      </c>
      <c r="K688" s="5">
        <f>+'MBI DIRECTORIO'!K688</f>
        <v>0</v>
      </c>
      <c r="L688" s="5">
        <f>+'MBI DIRECTORIO'!L688</f>
        <v>0</v>
      </c>
      <c r="M688" s="5">
        <f>+'MBI DIRECTORIO'!M688</f>
        <v>16.299999999999997</v>
      </c>
      <c r="N688" s="5">
        <f>+'MBI DIRECTORIO'!N688</f>
        <v>28.255208333333336</v>
      </c>
      <c r="O688" s="5">
        <f>+'MBI DIRECTORIO'!O688</f>
        <v>37.760416666666664</v>
      </c>
      <c r="P688" s="5">
        <f>+'MBI DIRECTORIO'!P688</f>
        <v>3.6154513888888888</v>
      </c>
      <c r="Q688" s="5">
        <f>+'MBI DIRECTORIO'!Q688</f>
        <v>5.5098326330665017</v>
      </c>
      <c r="R688" s="5">
        <f>+'MBI DIRECTORIO'!R688</f>
        <v>0</v>
      </c>
      <c r="S688" s="5">
        <f>+'MBI DIRECTORIO'!S688</f>
        <v>0</v>
      </c>
      <c r="T688" s="5">
        <f>+'MBI DIRECTORIO'!T688</f>
        <v>0</v>
      </c>
      <c r="U688" s="5">
        <f>+'MBI DIRECTORIO'!U688</f>
        <v>0</v>
      </c>
      <c r="V688" s="5">
        <f>+'MBI DIRECTORIO'!V688</f>
        <v>0</v>
      </c>
      <c r="W688" s="5">
        <f>+'MBI DIRECTORIO'!W688</f>
        <v>0</v>
      </c>
      <c r="X688" s="5">
        <f>+'MBI DIRECTORIO'!X688</f>
        <v>0</v>
      </c>
      <c r="Y688" s="5">
        <f>+'MBI DIRECTORIO'!Y688</f>
        <v>196.98288209590177</v>
      </c>
      <c r="Z688" s="5">
        <f>+'MBI DIRECTORIO'!Z688</f>
        <v>105.54197307394637</v>
      </c>
      <c r="AA688" s="5">
        <f>+'MBI DIRECTORIO'!AA688</f>
        <v>0</v>
      </c>
      <c r="AB688" s="5" t="str">
        <f>+'MBI DIRECTORIO'!AG688</f>
        <v>Beijing Jiu Yi Jia Trading Co., Ltd</v>
      </c>
      <c r="AD688" t="str">
        <f t="shared" si="12"/>
        <v>INSERT INTO TABLA_PRESUPUESTO_COMERCIAL VALUES ('VSR','80191-C','14004920-18',2022,'Mayo',50,'USD',1600,1310.525031,0,0,0,16.3,28.255208,37.760417,3.615451,5.509833,0,0,0,0,0,0,0,196.982882,105.541973,0);</v>
      </c>
    </row>
    <row r="689" spans="1:30" x14ac:dyDescent="0.2">
      <c r="A689" t="str">
        <f>+'MBI DIRECTORIO'!A689</f>
        <v>VSR</v>
      </c>
      <c r="B689" t="str">
        <f>+'MBI DIRECTORIO'!B689</f>
        <v>80191-C</v>
      </c>
      <c r="C689" t="str">
        <f>+'MBI DIRECTORIO'!C689</f>
        <v>14004205-18</v>
      </c>
      <c r="D689">
        <f>+'MBI DIRECTORIO'!D689</f>
        <v>2022</v>
      </c>
      <c r="E689" t="str">
        <f>+'MBI DIRECTORIO'!E689</f>
        <v>Mayo</v>
      </c>
      <c r="F689" s="5">
        <f>+'MBI DIRECTORIO'!F689</f>
        <v>125</v>
      </c>
      <c r="G689" t="str">
        <f>+'MBI DIRECTORIO'!G689</f>
        <v>USD</v>
      </c>
      <c r="H689" s="5">
        <f>+'MBI DIRECTORIO'!H689</f>
        <v>2500</v>
      </c>
      <c r="I689" s="5">
        <f>+'MBI DIRECTORIO'!I689</f>
        <v>2060.0090543396636</v>
      </c>
      <c r="J689" s="5">
        <f>+'MBI DIRECTORIO'!J689</f>
        <v>0</v>
      </c>
      <c r="K689" s="5">
        <f>+'MBI DIRECTORIO'!K689</f>
        <v>0</v>
      </c>
      <c r="L689" s="5">
        <f>+'MBI DIRECTORIO'!L689</f>
        <v>0</v>
      </c>
      <c r="M689" s="5">
        <f>+'MBI DIRECTORIO'!M689</f>
        <v>40.749999999999993</v>
      </c>
      <c r="N689" s="5">
        <f>+'MBI DIRECTORIO'!N689</f>
        <v>70.638020833333329</v>
      </c>
      <c r="O689" s="5">
        <f>+'MBI DIRECTORIO'!O689</f>
        <v>94.401041666666671</v>
      </c>
      <c r="P689" s="5">
        <f>+'MBI DIRECTORIO'!P689</f>
        <v>9.0386284722222214</v>
      </c>
      <c r="Q689" s="5">
        <f>+'MBI DIRECTORIO'!Q689</f>
        <v>8.6091134891664094</v>
      </c>
      <c r="R689" s="5">
        <f>+'MBI DIRECTORIO'!R689</f>
        <v>0</v>
      </c>
      <c r="S689" s="5">
        <f>+'MBI DIRECTORIO'!S689</f>
        <v>0</v>
      </c>
      <c r="T689" s="5">
        <f>+'MBI DIRECTORIO'!T689</f>
        <v>0</v>
      </c>
      <c r="U689" s="5">
        <f>+'MBI DIRECTORIO'!U689</f>
        <v>0</v>
      </c>
      <c r="V689" s="5">
        <f>+'MBI DIRECTORIO'!V689</f>
        <v>0</v>
      </c>
      <c r="W689" s="5">
        <f>+'MBI DIRECTORIO'!W689</f>
        <v>0</v>
      </c>
      <c r="X689" s="5">
        <f>+'MBI DIRECTORIO'!X689</f>
        <v>0</v>
      </c>
      <c r="Y689" s="5">
        <f>+'MBI DIRECTORIO'!Y689</f>
        <v>487.2917371462546</v>
      </c>
      <c r="Z689" s="5">
        <f>+'MBI DIRECTORIO'!Z689</f>
        <v>263.85493268486596</v>
      </c>
      <c r="AA689" s="5">
        <f>+'MBI DIRECTORIO'!AA689</f>
        <v>0</v>
      </c>
      <c r="AB689" s="5" t="str">
        <f>+'MBI DIRECTORIO'!AG689</f>
        <v>Beijing Jiu Yi Jia Trading Co., Ltd</v>
      </c>
      <c r="AD689" t="str">
        <f t="shared" si="12"/>
        <v>INSERT INTO TABLA_PRESUPUESTO_COMERCIAL VALUES ('VSR','80191-C','14004205-18',2022,'Mayo',125,'USD',2500,2060.009054,0,0,0,40.75,70.638021,94.401042,9.038628,8.609113,0,0,0,0,0,0,0,487.291737,263.854933,0);</v>
      </c>
    </row>
    <row r="690" spans="1:30" x14ac:dyDescent="0.2">
      <c r="A690" t="str">
        <f>+'MBI DIRECTORIO'!A690</f>
        <v>VSR</v>
      </c>
      <c r="B690" t="str">
        <f>+'MBI DIRECTORIO'!B690</f>
        <v>80196-C</v>
      </c>
      <c r="C690" t="str">
        <f>+'MBI DIRECTORIO'!C690</f>
        <v>14004965-17</v>
      </c>
      <c r="D690">
        <f>+'MBI DIRECTORIO'!D690</f>
        <v>2022</v>
      </c>
      <c r="E690" t="str">
        <f>+'MBI DIRECTORIO'!E690</f>
        <v>Mayo</v>
      </c>
      <c r="F690" s="5">
        <f>+'MBI DIRECTORIO'!F690</f>
        <v>25</v>
      </c>
      <c r="G690" t="str">
        <f>+'MBI DIRECTORIO'!G690</f>
        <v>USD</v>
      </c>
      <c r="H690" s="5">
        <f>+'MBI DIRECTORIO'!H690</f>
        <v>2500</v>
      </c>
      <c r="I690" s="5">
        <f>+'MBI DIRECTORIO'!I690</f>
        <v>1698.3402024621996</v>
      </c>
      <c r="J690" s="5">
        <f>+'MBI DIRECTORIO'!J690</f>
        <v>0</v>
      </c>
      <c r="K690" s="5">
        <f>+'MBI DIRECTORIO'!K690</f>
        <v>375</v>
      </c>
      <c r="L690" s="5">
        <f>+'MBI DIRECTORIO'!L690</f>
        <v>17.400456967119911</v>
      </c>
      <c r="M690" s="5">
        <f>+'MBI DIRECTORIO'!M690</f>
        <v>12.657894736842104</v>
      </c>
      <c r="N690" s="5">
        <f>+'MBI DIRECTORIO'!N690</f>
        <v>12.04912935323383</v>
      </c>
      <c r="O690" s="5">
        <f>+'MBI DIRECTORIO'!O690</f>
        <v>16.102523098791753</v>
      </c>
      <c r="P690" s="5">
        <f>+'MBI DIRECTORIO'!P690</f>
        <v>1.5417703150912103</v>
      </c>
      <c r="Q690" s="5">
        <f>+'MBI DIRECTORIO'!Q690</f>
        <v>8.6091134891664094</v>
      </c>
      <c r="R690" s="5">
        <f>+'MBI DIRECTORIO'!R690</f>
        <v>0</v>
      </c>
      <c r="S690" s="5">
        <f>+'MBI DIRECTORIO'!S690</f>
        <v>0</v>
      </c>
      <c r="T690" s="5">
        <f>+'MBI DIRECTORIO'!T690</f>
        <v>0</v>
      </c>
      <c r="U690" s="5">
        <f>+'MBI DIRECTORIO'!U690</f>
        <v>0</v>
      </c>
      <c r="V690" s="5">
        <f>+'MBI DIRECTORIO'!V690</f>
        <v>0</v>
      </c>
      <c r="W690" s="5">
        <f>+'MBI DIRECTORIO'!W690</f>
        <v>0</v>
      </c>
      <c r="X690" s="5">
        <f>+'MBI DIRECTORIO'!X690</f>
        <v>0</v>
      </c>
      <c r="Y690" s="5">
        <f>+'MBI DIRECTORIO'!Y690</f>
        <v>103.73141753009848</v>
      </c>
      <c r="Z690" s="5">
        <f>+'MBI DIRECTORIO'!Z690</f>
        <v>52.770986536973183</v>
      </c>
      <c r="AA690" s="5">
        <f>+'MBI DIRECTORIO'!AA690</f>
        <v>0</v>
      </c>
      <c r="AB690" s="5" t="str">
        <f>+'MBI DIRECTORIO'!AG690</f>
        <v>Zhejiang Willing Foreign Trading Co., Ltd.</v>
      </c>
      <c r="AD690" t="str">
        <f t="shared" si="12"/>
        <v>INSERT INTO TABLA_PRESUPUESTO_COMERCIAL VALUES ('VSR','80196-C','14004965-17',2022,'Mayo',25,'USD',2500,1698.340202,0,375,17.400457,12.657895,12.049129,16.102523,1.54177,8.609113,0,0,0,0,0,0,0,103.731418,52.770987,0);</v>
      </c>
    </row>
    <row r="691" spans="1:30" x14ac:dyDescent="0.2">
      <c r="A691" t="str">
        <f>+'MBI DIRECTORIO'!A691</f>
        <v>VSR</v>
      </c>
      <c r="B691" t="str">
        <f>+'MBI DIRECTORIO'!B691</f>
        <v>80196-C</v>
      </c>
      <c r="C691" t="str">
        <f>+'MBI DIRECTORIO'!C691</f>
        <v>14004992-19</v>
      </c>
      <c r="D691">
        <f>+'MBI DIRECTORIO'!D691</f>
        <v>2022</v>
      </c>
      <c r="E691" t="str">
        <f>+'MBI DIRECTORIO'!E691</f>
        <v>Mayo</v>
      </c>
      <c r="F691" s="5">
        <f>+'MBI DIRECTORIO'!F691</f>
        <v>25</v>
      </c>
      <c r="G691" t="str">
        <f>+'MBI DIRECTORIO'!G691</f>
        <v>USD</v>
      </c>
      <c r="H691" s="5">
        <f>+'MBI DIRECTORIO'!H691</f>
        <v>1000</v>
      </c>
      <c r="I691" s="5">
        <f>+'MBI DIRECTORIO'!I691</f>
        <v>516.46798749316429</v>
      </c>
      <c r="J691" s="5">
        <f>+'MBI DIRECTORIO'!J691</f>
        <v>0</v>
      </c>
      <c r="K691" s="5">
        <f>+'MBI DIRECTORIO'!K691</f>
        <v>150</v>
      </c>
      <c r="L691" s="5">
        <f>+'MBI DIRECTORIO'!L691</f>
        <v>17.400456967119911</v>
      </c>
      <c r="M691" s="5">
        <f>+'MBI DIRECTORIO'!M691</f>
        <v>12.657894736842104</v>
      </c>
      <c r="N691" s="5">
        <f>+'MBI DIRECTORIO'!N691</f>
        <v>12.04912935323383</v>
      </c>
      <c r="O691" s="5">
        <f>+'MBI DIRECTORIO'!O691</f>
        <v>16.102523098791753</v>
      </c>
      <c r="P691" s="5">
        <f>+'MBI DIRECTORIO'!P691</f>
        <v>1.5417703150912103</v>
      </c>
      <c r="Q691" s="5">
        <f>+'MBI DIRECTORIO'!Q691</f>
        <v>3.4436453956665636</v>
      </c>
      <c r="R691" s="5">
        <f>+'MBI DIRECTORIO'!R691</f>
        <v>0</v>
      </c>
      <c r="S691" s="5">
        <f>+'MBI DIRECTORIO'!S691</f>
        <v>0</v>
      </c>
      <c r="T691" s="5">
        <f>+'MBI DIRECTORIO'!T691</f>
        <v>0</v>
      </c>
      <c r="U691" s="5">
        <f>+'MBI DIRECTORIO'!U691</f>
        <v>0</v>
      </c>
      <c r="V691" s="5">
        <f>+'MBI DIRECTORIO'!V691</f>
        <v>0</v>
      </c>
      <c r="W691" s="5">
        <f>+'MBI DIRECTORIO'!W691</f>
        <v>0</v>
      </c>
      <c r="X691" s="5">
        <f>+'MBI DIRECTORIO'!X691</f>
        <v>0</v>
      </c>
      <c r="Y691" s="5">
        <f>+'MBI DIRECTORIO'!Y691</f>
        <v>98.565949436598643</v>
      </c>
      <c r="Z691" s="5">
        <f>+'MBI DIRECTORIO'!Z691</f>
        <v>52.770986536973183</v>
      </c>
      <c r="AA691" s="5">
        <f>+'MBI DIRECTORIO'!AA691</f>
        <v>0</v>
      </c>
      <c r="AB691" s="5" t="str">
        <f>+'MBI DIRECTORIO'!AG691</f>
        <v>Zhejiang Willing Foreign Trading Co., Ltd.</v>
      </c>
      <c r="AD691" t="str">
        <f t="shared" si="12"/>
        <v>INSERT INTO TABLA_PRESUPUESTO_COMERCIAL VALUES ('VSR','80196-C','14004992-19',2022,'Mayo',25,'USD',1000,516.467987,0,150,17.400457,12.657895,12.049129,16.102523,1.54177,3.443645,0,0,0,0,0,0,0,98.565949,52.770987,0);</v>
      </c>
    </row>
    <row r="692" spans="1:30" x14ac:dyDescent="0.2">
      <c r="A692" t="str">
        <f>+'MBI DIRECTORIO'!A692</f>
        <v>VSR</v>
      </c>
      <c r="B692" t="str">
        <f>+'MBI DIRECTORIO'!B692</f>
        <v>80196-C</v>
      </c>
      <c r="C692" t="str">
        <f>+'MBI DIRECTORIO'!C692</f>
        <v>14004993-18</v>
      </c>
      <c r="D692">
        <f>+'MBI DIRECTORIO'!D692</f>
        <v>2022</v>
      </c>
      <c r="E692" t="str">
        <f>+'MBI DIRECTORIO'!E692</f>
        <v>Mayo</v>
      </c>
      <c r="F692" s="5">
        <f>+'MBI DIRECTORIO'!F692</f>
        <v>25</v>
      </c>
      <c r="G692" t="str">
        <f>+'MBI DIRECTORIO'!G692</f>
        <v>USD</v>
      </c>
      <c r="H692" s="5">
        <f>+'MBI DIRECTORIO'!H692</f>
        <v>1000</v>
      </c>
      <c r="I692" s="5">
        <f>+'MBI DIRECTORIO'!I692</f>
        <v>625.14208776041357</v>
      </c>
      <c r="J692" s="5">
        <f>+'MBI DIRECTORIO'!J692</f>
        <v>0</v>
      </c>
      <c r="K692" s="5">
        <f>+'MBI DIRECTORIO'!K692</f>
        <v>150</v>
      </c>
      <c r="L692" s="5">
        <f>+'MBI DIRECTORIO'!L692</f>
        <v>17.400456967119911</v>
      </c>
      <c r="M692" s="5">
        <f>+'MBI DIRECTORIO'!M692</f>
        <v>12.657894736842104</v>
      </c>
      <c r="N692" s="5">
        <f>+'MBI DIRECTORIO'!N692</f>
        <v>12.04912935323383</v>
      </c>
      <c r="O692" s="5">
        <f>+'MBI DIRECTORIO'!O692</f>
        <v>16.102523098791753</v>
      </c>
      <c r="P692" s="5">
        <f>+'MBI DIRECTORIO'!P692</f>
        <v>1.5417703150912103</v>
      </c>
      <c r="Q692" s="5">
        <f>+'MBI DIRECTORIO'!Q692</f>
        <v>3.4436453956665636</v>
      </c>
      <c r="R692" s="5">
        <f>+'MBI DIRECTORIO'!R692</f>
        <v>0</v>
      </c>
      <c r="S692" s="5">
        <f>+'MBI DIRECTORIO'!S692</f>
        <v>0</v>
      </c>
      <c r="T692" s="5">
        <f>+'MBI DIRECTORIO'!T692</f>
        <v>0</v>
      </c>
      <c r="U692" s="5">
        <f>+'MBI DIRECTORIO'!U692</f>
        <v>0</v>
      </c>
      <c r="V692" s="5">
        <f>+'MBI DIRECTORIO'!V692</f>
        <v>0</v>
      </c>
      <c r="W692" s="5">
        <f>+'MBI DIRECTORIO'!W692</f>
        <v>0</v>
      </c>
      <c r="X692" s="5">
        <f>+'MBI DIRECTORIO'!X692</f>
        <v>0</v>
      </c>
      <c r="Y692" s="5">
        <f>+'MBI DIRECTORIO'!Y692</f>
        <v>98.565949436598643</v>
      </c>
      <c r="Z692" s="5">
        <f>+'MBI DIRECTORIO'!Z692</f>
        <v>52.770986536973183</v>
      </c>
      <c r="AA692" s="5">
        <f>+'MBI DIRECTORIO'!AA692</f>
        <v>0</v>
      </c>
      <c r="AB692" s="5" t="str">
        <f>+'MBI DIRECTORIO'!AG692</f>
        <v>Zhejiang Willing Foreign Trading Co., Ltd.</v>
      </c>
      <c r="AD692" t="str">
        <f t="shared" si="12"/>
        <v>INSERT INTO TABLA_PRESUPUESTO_COMERCIAL VALUES ('VSR','80196-C','14004993-18',2022,'Mayo',25,'USD',1000,625.142088,0,150,17.400457,12.657895,12.049129,16.102523,1.54177,3.443645,0,0,0,0,0,0,0,98.565949,52.770987,0);</v>
      </c>
    </row>
    <row r="693" spans="1:30" x14ac:dyDescent="0.2">
      <c r="A693" t="str">
        <f>+'MBI DIRECTORIO'!A693</f>
        <v>VSR</v>
      </c>
      <c r="B693" t="str">
        <f>+'MBI DIRECTORIO'!B693</f>
        <v>80196-C</v>
      </c>
      <c r="C693" t="str">
        <f>+'MBI DIRECTORIO'!C693</f>
        <v>14004988-19</v>
      </c>
      <c r="D693">
        <f>+'MBI DIRECTORIO'!D693</f>
        <v>2022</v>
      </c>
      <c r="E693" t="str">
        <f>+'MBI DIRECTORIO'!E693</f>
        <v>Mayo</v>
      </c>
      <c r="F693" s="5">
        <f>+'MBI DIRECTORIO'!F693</f>
        <v>37.5</v>
      </c>
      <c r="G693" t="str">
        <f>+'MBI DIRECTORIO'!G693</f>
        <v>USD</v>
      </c>
      <c r="H693" s="5">
        <f>+'MBI DIRECTORIO'!H693</f>
        <v>1125</v>
      </c>
      <c r="I693" s="5">
        <f>+'MBI DIRECTORIO'!I693</f>
        <v>619.82578950189918</v>
      </c>
      <c r="J693" s="5">
        <f>+'MBI DIRECTORIO'!J693</f>
        <v>0</v>
      </c>
      <c r="K693" s="5">
        <f>+'MBI DIRECTORIO'!K693</f>
        <v>168.75</v>
      </c>
      <c r="L693" s="5">
        <f>+'MBI DIRECTORIO'!L693</f>
        <v>26.100685450679869</v>
      </c>
      <c r="M693" s="5">
        <f>+'MBI DIRECTORIO'!M693</f>
        <v>18.986842105263158</v>
      </c>
      <c r="N693" s="5">
        <f>+'MBI DIRECTORIO'!N693</f>
        <v>18.073694029850746</v>
      </c>
      <c r="O693" s="5">
        <f>+'MBI DIRECTORIO'!O693</f>
        <v>24.153784648187635</v>
      </c>
      <c r="P693" s="5">
        <f>+'MBI DIRECTORIO'!P693</f>
        <v>2.3126554726368158</v>
      </c>
      <c r="Q693" s="5">
        <f>+'MBI DIRECTORIO'!Q693</f>
        <v>3.8741010701248841</v>
      </c>
      <c r="R693" s="5">
        <f>+'MBI DIRECTORIO'!R693</f>
        <v>0</v>
      </c>
      <c r="S693" s="5">
        <f>+'MBI DIRECTORIO'!S693</f>
        <v>0</v>
      </c>
      <c r="T693" s="5">
        <f>+'MBI DIRECTORIO'!T693</f>
        <v>0</v>
      </c>
      <c r="U693" s="5">
        <f>+'MBI DIRECTORIO'!U693</f>
        <v>0</v>
      </c>
      <c r="V693" s="5">
        <f>+'MBI DIRECTORIO'!V693</f>
        <v>0</v>
      </c>
      <c r="W693" s="5">
        <f>+'MBI DIRECTORIO'!W693</f>
        <v>0</v>
      </c>
      <c r="X693" s="5">
        <f>+'MBI DIRECTORIO'!X693</f>
        <v>0</v>
      </c>
      <c r="Y693" s="5">
        <f>+'MBI DIRECTORIO'!Y693</f>
        <v>146.55755713152303</v>
      </c>
      <c r="Z693" s="5">
        <f>+'MBI DIRECTORIO'!Z693</f>
        <v>79.156479805459782</v>
      </c>
      <c r="AA693" s="5">
        <f>+'MBI DIRECTORIO'!AA693</f>
        <v>0</v>
      </c>
      <c r="AB693" s="5" t="str">
        <f>+'MBI DIRECTORIO'!AG693</f>
        <v>Zhejiang Willing Foreign Trading Co., Ltd.</v>
      </c>
      <c r="AD693" t="str">
        <f t="shared" si="12"/>
        <v>INSERT INTO TABLA_PRESUPUESTO_COMERCIAL VALUES ('VSR','80196-C','14004988-19',2022,'Mayo',37.5,'USD',1125,619.82579,0,168.75,26.100685,18.986842,18.073694,24.153785,2.312655,3.874101,0,0,0,0,0,0,0,146.557557,79.15648,0);</v>
      </c>
    </row>
    <row r="694" spans="1:30" x14ac:dyDescent="0.2">
      <c r="A694" t="str">
        <f>+'MBI DIRECTORIO'!A694</f>
        <v>VSR</v>
      </c>
      <c r="B694" t="str">
        <f>+'MBI DIRECTORIO'!B694</f>
        <v>80196-C</v>
      </c>
      <c r="C694" t="str">
        <f>+'MBI DIRECTORIO'!C694</f>
        <v>14004989-19</v>
      </c>
      <c r="D694">
        <f>+'MBI DIRECTORIO'!D694</f>
        <v>2022</v>
      </c>
      <c r="E694" t="str">
        <f>+'MBI DIRECTORIO'!E694</f>
        <v>Mayo</v>
      </c>
      <c r="F694" s="5">
        <f>+'MBI DIRECTORIO'!F694</f>
        <v>37.5</v>
      </c>
      <c r="G694" t="str">
        <f>+'MBI DIRECTORIO'!G694</f>
        <v>USD</v>
      </c>
      <c r="H694" s="5">
        <f>+'MBI DIRECTORIO'!H694</f>
        <v>1125</v>
      </c>
      <c r="I694" s="5">
        <f>+'MBI DIRECTORIO'!I694</f>
        <v>694.92591592983683</v>
      </c>
      <c r="J694" s="5">
        <f>+'MBI DIRECTORIO'!J694</f>
        <v>0</v>
      </c>
      <c r="K694" s="5">
        <f>+'MBI DIRECTORIO'!K694</f>
        <v>168.75</v>
      </c>
      <c r="L694" s="5">
        <f>+'MBI DIRECTORIO'!L694</f>
        <v>26.100685450679869</v>
      </c>
      <c r="M694" s="5">
        <f>+'MBI DIRECTORIO'!M694</f>
        <v>18.986842105263158</v>
      </c>
      <c r="N694" s="5">
        <f>+'MBI DIRECTORIO'!N694</f>
        <v>18.073694029850746</v>
      </c>
      <c r="O694" s="5">
        <f>+'MBI DIRECTORIO'!O694</f>
        <v>24.153784648187635</v>
      </c>
      <c r="P694" s="5">
        <f>+'MBI DIRECTORIO'!P694</f>
        <v>2.3126554726368158</v>
      </c>
      <c r="Q694" s="5">
        <f>+'MBI DIRECTORIO'!Q694</f>
        <v>3.8741010701248841</v>
      </c>
      <c r="R694" s="5">
        <f>+'MBI DIRECTORIO'!R694</f>
        <v>0</v>
      </c>
      <c r="S694" s="5">
        <f>+'MBI DIRECTORIO'!S694</f>
        <v>0</v>
      </c>
      <c r="T694" s="5">
        <f>+'MBI DIRECTORIO'!T694</f>
        <v>0</v>
      </c>
      <c r="U694" s="5">
        <f>+'MBI DIRECTORIO'!U694</f>
        <v>0</v>
      </c>
      <c r="V694" s="5">
        <f>+'MBI DIRECTORIO'!V694</f>
        <v>0</v>
      </c>
      <c r="W694" s="5">
        <f>+'MBI DIRECTORIO'!W694</f>
        <v>0</v>
      </c>
      <c r="X694" s="5">
        <f>+'MBI DIRECTORIO'!X694</f>
        <v>0</v>
      </c>
      <c r="Y694" s="5">
        <f>+'MBI DIRECTORIO'!Y694</f>
        <v>146.55755713152303</v>
      </c>
      <c r="Z694" s="5">
        <f>+'MBI DIRECTORIO'!Z694</f>
        <v>79.156479805459782</v>
      </c>
      <c r="AA694" s="5">
        <f>+'MBI DIRECTORIO'!AA694</f>
        <v>0</v>
      </c>
      <c r="AB694" s="5" t="str">
        <f>+'MBI DIRECTORIO'!AG694</f>
        <v>Zhejiang Willing Foreign Trading Co., Ltd.</v>
      </c>
      <c r="AD694" t="str">
        <f t="shared" si="12"/>
        <v>INSERT INTO TABLA_PRESUPUESTO_COMERCIAL VALUES ('VSR','80196-C','14004989-19',2022,'Mayo',37.5,'USD',1125,694.925916,0,168.75,26.100685,18.986842,18.073694,24.153785,2.312655,3.874101,0,0,0,0,0,0,0,146.557557,79.15648,0);</v>
      </c>
    </row>
    <row r="695" spans="1:30" x14ac:dyDescent="0.2">
      <c r="A695" t="str">
        <f>+'MBI DIRECTORIO'!A695</f>
        <v>VSR</v>
      </c>
      <c r="B695" t="str">
        <f>+'MBI DIRECTORIO'!B695</f>
        <v>80196-C</v>
      </c>
      <c r="C695" t="str">
        <f>+'MBI DIRECTORIO'!C695</f>
        <v>14004987-20</v>
      </c>
      <c r="D695">
        <f>+'MBI DIRECTORIO'!D695</f>
        <v>2022</v>
      </c>
      <c r="E695" t="str">
        <f>+'MBI DIRECTORIO'!E695</f>
        <v>Mayo</v>
      </c>
      <c r="F695" s="5">
        <f>+'MBI DIRECTORIO'!F695</f>
        <v>25</v>
      </c>
      <c r="G695" t="str">
        <f>+'MBI DIRECTORIO'!G695</f>
        <v>USD</v>
      </c>
      <c r="H695" s="5">
        <f>+'MBI DIRECTORIO'!H695</f>
        <v>750</v>
      </c>
      <c r="I695" s="5">
        <f>+'MBI DIRECTORIO'!I695</f>
        <v>437.6619976015217</v>
      </c>
      <c r="J695" s="5">
        <f>+'MBI DIRECTORIO'!J695</f>
        <v>0</v>
      </c>
      <c r="K695" s="5">
        <f>+'MBI DIRECTORIO'!K695</f>
        <v>112.5</v>
      </c>
      <c r="L695" s="5">
        <f>+'MBI DIRECTORIO'!L695</f>
        <v>17.400456967119911</v>
      </c>
      <c r="M695" s="5">
        <f>+'MBI DIRECTORIO'!M695</f>
        <v>12.657894736842104</v>
      </c>
      <c r="N695" s="5">
        <f>+'MBI DIRECTORIO'!N695</f>
        <v>12.04912935323383</v>
      </c>
      <c r="O695" s="5">
        <f>+'MBI DIRECTORIO'!O695</f>
        <v>16.102523098791753</v>
      </c>
      <c r="P695" s="5">
        <f>+'MBI DIRECTORIO'!P695</f>
        <v>1.5417703150912103</v>
      </c>
      <c r="Q695" s="5">
        <f>+'MBI DIRECTORIO'!Q695</f>
        <v>2.5827340467499229</v>
      </c>
      <c r="R695" s="5">
        <f>+'MBI DIRECTORIO'!R695</f>
        <v>0</v>
      </c>
      <c r="S695" s="5">
        <f>+'MBI DIRECTORIO'!S695</f>
        <v>0</v>
      </c>
      <c r="T695" s="5">
        <f>+'MBI DIRECTORIO'!T695</f>
        <v>0</v>
      </c>
      <c r="U695" s="5">
        <f>+'MBI DIRECTORIO'!U695</f>
        <v>0</v>
      </c>
      <c r="V695" s="5">
        <f>+'MBI DIRECTORIO'!V695</f>
        <v>0</v>
      </c>
      <c r="W695" s="5">
        <f>+'MBI DIRECTORIO'!W695</f>
        <v>0</v>
      </c>
      <c r="X695" s="5">
        <f>+'MBI DIRECTORIO'!X695</f>
        <v>0</v>
      </c>
      <c r="Y695" s="5">
        <f>+'MBI DIRECTORIO'!Y695</f>
        <v>97.705038087681999</v>
      </c>
      <c r="Z695" s="5">
        <f>+'MBI DIRECTORIO'!Z695</f>
        <v>52.770986536973183</v>
      </c>
      <c r="AA695" s="5">
        <f>+'MBI DIRECTORIO'!AA695</f>
        <v>0</v>
      </c>
      <c r="AB695" s="5" t="str">
        <f>+'MBI DIRECTORIO'!AG695</f>
        <v>Zhejiang Willing Foreign Trading Co., Ltd.</v>
      </c>
      <c r="AD695" t="str">
        <f t="shared" si="12"/>
        <v>INSERT INTO TABLA_PRESUPUESTO_COMERCIAL VALUES ('VSR','80196-C','14004987-20',2022,'Mayo',25,'USD',750,437.661998,0,112.5,17.400457,12.657895,12.049129,16.102523,1.54177,2.582734,0,0,0,0,0,0,0,97.705038,52.770987,0);</v>
      </c>
    </row>
    <row r="696" spans="1:30" x14ac:dyDescent="0.2">
      <c r="A696" t="str">
        <f>+'MBI DIRECTORIO'!A696</f>
        <v>VSR</v>
      </c>
      <c r="B696" t="str">
        <f>+'MBI DIRECTORIO'!B696</f>
        <v>80196-C</v>
      </c>
      <c r="C696" t="str">
        <f>+'MBI DIRECTORIO'!C696</f>
        <v>14004990-20</v>
      </c>
      <c r="D696">
        <f>+'MBI DIRECTORIO'!D696</f>
        <v>2022</v>
      </c>
      <c r="E696" t="str">
        <f>+'MBI DIRECTORIO'!E696</f>
        <v>Mayo</v>
      </c>
      <c r="F696" s="5">
        <f>+'MBI DIRECTORIO'!F696</f>
        <v>12.5</v>
      </c>
      <c r="G696" t="str">
        <f>+'MBI DIRECTORIO'!G696</f>
        <v>USD</v>
      </c>
      <c r="H696" s="5">
        <f>+'MBI DIRECTORIO'!H696</f>
        <v>375</v>
      </c>
      <c r="I696" s="5">
        <f>+'MBI DIRECTORIO'!I696</f>
        <v>200.83936641544642</v>
      </c>
      <c r="J696" s="5">
        <f>+'MBI DIRECTORIO'!J696</f>
        <v>0</v>
      </c>
      <c r="K696" s="5">
        <f>+'MBI DIRECTORIO'!K696</f>
        <v>56.25</v>
      </c>
      <c r="L696" s="5">
        <f>+'MBI DIRECTORIO'!L696</f>
        <v>8.7002284835599557</v>
      </c>
      <c r="M696" s="5">
        <f>+'MBI DIRECTORIO'!M696</f>
        <v>6.3289473684210522</v>
      </c>
      <c r="N696" s="5">
        <f>+'MBI DIRECTORIO'!N696</f>
        <v>6.0245646766169152</v>
      </c>
      <c r="O696" s="5">
        <f>+'MBI DIRECTORIO'!O696</f>
        <v>8.0512615493958766</v>
      </c>
      <c r="P696" s="5">
        <f>+'MBI DIRECTORIO'!P696</f>
        <v>0.77088515754560516</v>
      </c>
      <c r="Q696" s="5">
        <f>+'MBI DIRECTORIO'!Q696</f>
        <v>1.2913670233749615</v>
      </c>
      <c r="R696" s="5">
        <f>+'MBI DIRECTORIO'!R696</f>
        <v>0</v>
      </c>
      <c r="S696" s="5">
        <f>+'MBI DIRECTORIO'!S696</f>
        <v>0</v>
      </c>
      <c r="T696" s="5">
        <f>+'MBI DIRECTORIO'!T696</f>
        <v>0</v>
      </c>
      <c r="U696" s="5">
        <f>+'MBI DIRECTORIO'!U696</f>
        <v>0</v>
      </c>
      <c r="V696" s="5">
        <f>+'MBI DIRECTORIO'!V696</f>
        <v>0</v>
      </c>
      <c r="W696" s="5">
        <f>+'MBI DIRECTORIO'!W696</f>
        <v>0</v>
      </c>
      <c r="X696" s="5">
        <f>+'MBI DIRECTORIO'!X696</f>
        <v>0</v>
      </c>
      <c r="Y696" s="5">
        <f>+'MBI DIRECTORIO'!Y696</f>
        <v>48.852519043840999</v>
      </c>
      <c r="Z696" s="5">
        <f>+'MBI DIRECTORIO'!Z696</f>
        <v>26.385493268486591</v>
      </c>
      <c r="AA696" s="5">
        <f>+'MBI DIRECTORIO'!AA696</f>
        <v>0</v>
      </c>
      <c r="AB696" s="5" t="str">
        <f>+'MBI DIRECTORIO'!AG696</f>
        <v>Zhejiang Willing Foreign Trading Co., Ltd.</v>
      </c>
      <c r="AD696" t="str">
        <f t="shared" si="12"/>
        <v>INSERT INTO TABLA_PRESUPUESTO_COMERCIAL VALUES ('VSR','80196-C','14004990-20',2022,'Mayo',12.5,'USD',375,200.839366,0,56.25,8.700228,6.328947,6.024565,8.051262,0.770885,1.291367,0,0,0,0,0,0,0,48.852519,26.385493,0);</v>
      </c>
    </row>
    <row r="697" spans="1:30" x14ac:dyDescent="0.2">
      <c r="A697" t="str">
        <f>+'MBI DIRECTORIO'!A697</f>
        <v>VSR</v>
      </c>
      <c r="B697" t="str">
        <f>+'MBI DIRECTORIO'!B697</f>
        <v>80196-C</v>
      </c>
      <c r="C697" t="str">
        <f>+'MBI DIRECTORIO'!C697</f>
        <v>14004539-20</v>
      </c>
      <c r="D697">
        <f>+'MBI DIRECTORIO'!D697</f>
        <v>2022</v>
      </c>
      <c r="E697" t="str">
        <f>+'MBI DIRECTORIO'!E697</f>
        <v>Mayo</v>
      </c>
      <c r="F697" s="5">
        <f>+'MBI DIRECTORIO'!F697</f>
        <v>87.5</v>
      </c>
      <c r="G697" t="str">
        <f>+'MBI DIRECTORIO'!G697</f>
        <v>USD</v>
      </c>
      <c r="H697" s="5">
        <f>+'MBI DIRECTORIO'!H697</f>
        <v>3500</v>
      </c>
      <c r="I697" s="5">
        <f>+'MBI DIRECTORIO'!I697</f>
        <v>2179.1428531147667</v>
      </c>
      <c r="J697" s="5">
        <f>+'MBI DIRECTORIO'!J697</f>
        <v>0</v>
      </c>
      <c r="K697" s="5">
        <f>+'MBI DIRECTORIO'!K697</f>
        <v>350</v>
      </c>
      <c r="L697" s="5">
        <f>+'MBI DIRECTORIO'!L697</f>
        <v>0</v>
      </c>
      <c r="M697" s="5">
        <f>+'MBI DIRECTORIO'!M697</f>
        <v>44.302631578947363</v>
      </c>
      <c r="N697" s="5">
        <f>+'MBI DIRECTORIO'!N697</f>
        <v>42.17195273631841</v>
      </c>
      <c r="O697" s="5">
        <f>+'MBI DIRECTORIO'!O697</f>
        <v>56.358830845771145</v>
      </c>
      <c r="P697" s="5">
        <f>+'MBI DIRECTORIO'!P697</f>
        <v>5.3961961028192365</v>
      </c>
      <c r="Q697" s="5">
        <f>+'MBI DIRECTORIO'!Q697</f>
        <v>12.052758884832972</v>
      </c>
      <c r="R697" s="5">
        <f>+'MBI DIRECTORIO'!R697</f>
        <v>0</v>
      </c>
      <c r="S697" s="5">
        <f>+'MBI DIRECTORIO'!S697</f>
        <v>0</v>
      </c>
      <c r="T697" s="5">
        <f>+'MBI DIRECTORIO'!T697</f>
        <v>0</v>
      </c>
      <c r="U697" s="5">
        <f>+'MBI DIRECTORIO'!U697</f>
        <v>0</v>
      </c>
      <c r="V697" s="5">
        <f>+'MBI DIRECTORIO'!V697</f>
        <v>0</v>
      </c>
      <c r="W697" s="5">
        <f>+'MBI DIRECTORIO'!W697</f>
        <v>0</v>
      </c>
      <c r="X697" s="5">
        <f>+'MBI DIRECTORIO'!X697</f>
        <v>0</v>
      </c>
      <c r="Y697" s="5">
        <f>+'MBI DIRECTORIO'!Y697</f>
        <v>344.9808230280953</v>
      </c>
      <c r="Z697" s="5">
        <f>+'MBI DIRECTORIO'!Z697</f>
        <v>184.69845287940615</v>
      </c>
      <c r="AA697" s="5">
        <f>+'MBI DIRECTORIO'!AA697</f>
        <v>0</v>
      </c>
      <c r="AB697" s="5" t="str">
        <f>+'MBI DIRECTORIO'!AG697</f>
        <v>Zhejiang Willing Foreign Trading Co., Ltd.</v>
      </c>
      <c r="AD697" t="str">
        <f t="shared" si="12"/>
        <v>INSERT INTO TABLA_PRESUPUESTO_COMERCIAL VALUES ('VSR','80196-C','14004539-20',2022,'Mayo',87.5,'USD',3500,2179.142853,0,350,0,44.302632,42.171953,56.358831,5.396196,12.052759,0,0,0,0,0,0,0,344.980823,184.698453,0);</v>
      </c>
    </row>
    <row r="698" spans="1:30" x14ac:dyDescent="0.2">
      <c r="A698" t="str">
        <f>+'MBI DIRECTORIO'!A698</f>
        <v>VSR</v>
      </c>
      <c r="B698" t="str">
        <f>+'MBI DIRECTORIO'!B698</f>
        <v>80196-C</v>
      </c>
      <c r="C698" t="str">
        <f>+'MBI DIRECTORIO'!C698</f>
        <v>14004538-21</v>
      </c>
      <c r="D698">
        <f>+'MBI DIRECTORIO'!D698</f>
        <v>2022</v>
      </c>
      <c r="E698" t="str">
        <f>+'MBI DIRECTORIO'!E698</f>
        <v>Mayo</v>
      </c>
      <c r="F698" s="5">
        <f>+'MBI DIRECTORIO'!F698</f>
        <v>187.5</v>
      </c>
      <c r="G698" t="str">
        <f>+'MBI DIRECTORIO'!G698</f>
        <v>USD</v>
      </c>
      <c r="H698" s="5">
        <f>+'MBI DIRECTORIO'!H698</f>
        <v>5625</v>
      </c>
      <c r="I698" s="5">
        <f>+'MBI DIRECTORIO'!I698</f>
        <v>3753.4818249474265</v>
      </c>
      <c r="J698" s="5">
        <f>+'MBI DIRECTORIO'!J698</f>
        <v>0</v>
      </c>
      <c r="K698" s="5">
        <f>+'MBI DIRECTORIO'!K698</f>
        <v>562.5</v>
      </c>
      <c r="L698" s="5">
        <f>+'MBI DIRECTORIO'!L698</f>
        <v>0</v>
      </c>
      <c r="M698" s="5">
        <f>+'MBI DIRECTORIO'!M698</f>
        <v>94.93421052631578</v>
      </c>
      <c r="N698" s="5">
        <f>+'MBI DIRECTORIO'!N698</f>
        <v>90.368470149253724</v>
      </c>
      <c r="O698" s="5">
        <f>+'MBI DIRECTORIO'!O698</f>
        <v>120.76892324093816</v>
      </c>
      <c r="P698" s="5">
        <f>+'MBI DIRECTORIO'!P698</f>
        <v>11.56327736318408</v>
      </c>
      <c r="Q698" s="5">
        <f>+'MBI DIRECTORIO'!Q698</f>
        <v>19.37050535062442</v>
      </c>
      <c r="R698" s="5">
        <f>+'MBI DIRECTORIO'!R698</f>
        <v>0</v>
      </c>
      <c r="S698" s="5">
        <f>+'MBI DIRECTORIO'!S698</f>
        <v>0</v>
      </c>
      <c r="T698" s="5">
        <f>+'MBI DIRECTORIO'!T698</f>
        <v>0</v>
      </c>
      <c r="U698" s="5">
        <f>+'MBI DIRECTORIO'!U698</f>
        <v>0</v>
      </c>
      <c r="V698" s="5">
        <f>+'MBI DIRECTORIO'!V698</f>
        <v>0</v>
      </c>
      <c r="W698" s="5">
        <f>+'MBI DIRECTORIO'!W698</f>
        <v>0</v>
      </c>
      <c r="X698" s="5">
        <f>+'MBI DIRECTORIO'!X698</f>
        <v>0</v>
      </c>
      <c r="Y698" s="5">
        <f>+'MBI DIRECTORIO'!Y698</f>
        <v>732.78778565761502</v>
      </c>
      <c r="Z698" s="5">
        <f>+'MBI DIRECTORIO'!Z698</f>
        <v>395.78239902729888</v>
      </c>
      <c r="AA698" s="5">
        <f>+'MBI DIRECTORIO'!AA698</f>
        <v>0</v>
      </c>
      <c r="AB698" s="5" t="str">
        <f>+'MBI DIRECTORIO'!AG698</f>
        <v>Zhejiang Willing Foreign Trading Co., Ltd.</v>
      </c>
      <c r="AD698" t="str">
        <f t="shared" si="12"/>
        <v>INSERT INTO TABLA_PRESUPUESTO_COMERCIAL VALUES ('VSR','80196-C','14004538-21',2022,'Mayo',187.5,'USD',5625,3753.481825,0,562.5,0,94.934211,90.36847,120.768923,11.563277,19.370505,0,0,0,0,0,0,0,732.787786,395.782399,0);</v>
      </c>
    </row>
    <row r="699" spans="1:30" x14ac:dyDescent="0.2">
      <c r="A699" t="str">
        <f>+'MBI DIRECTORIO'!A699</f>
        <v>VSR</v>
      </c>
      <c r="B699" t="str">
        <f>+'MBI DIRECTORIO'!B699</f>
        <v>80196-C</v>
      </c>
      <c r="C699" t="str">
        <f>+'MBI DIRECTORIO'!C699</f>
        <v>14004540-17</v>
      </c>
      <c r="D699">
        <f>+'MBI DIRECTORIO'!D699</f>
        <v>2022</v>
      </c>
      <c r="E699" t="str">
        <f>+'MBI DIRECTORIO'!E699</f>
        <v>Mayo</v>
      </c>
      <c r="F699" s="5">
        <f>+'MBI DIRECTORIO'!F699</f>
        <v>12.5</v>
      </c>
      <c r="G699" t="str">
        <f>+'MBI DIRECTORIO'!G699</f>
        <v>USD</v>
      </c>
      <c r="H699" s="5">
        <f>+'MBI DIRECTORIO'!H699</f>
        <v>1500</v>
      </c>
      <c r="I699" s="5">
        <f>+'MBI DIRECTORIO'!I699</f>
        <v>747.41682143543426</v>
      </c>
      <c r="J699" s="5">
        <f>+'MBI DIRECTORIO'!J699</f>
        <v>0</v>
      </c>
      <c r="K699" s="5">
        <f>+'MBI DIRECTORIO'!K699</f>
        <v>150</v>
      </c>
      <c r="L699" s="5">
        <f>+'MBI DIRECTORIO'!L699</f>
        <v>0</v>
      </c>
      <c r="M699" s="5">
        <f>+'MBI DIRECTORIO'!M699</f>
        <v>6.3289473684210522</v>
      </c>
      <c r="N699" s="5">
        <f>+'MBI DIRECTORIO'!N699</f>
        <v>6.0245646766169152</v>
      </c>
      <c r="O699" s="5">
        <f>+'MBI DIRECTORIO'!O699</f>
        <v>8.0512615493958766</v>
      </c>
      <c r="P699" s="5">
        <f>+'MBI DIRECTORIO'!P699</f>
        <v>0.77088515754560516</v>
      </c>
      <c r="Q699" s="5">
        <f>+'MBI DIRECTORIO'!Q699</f>
        <v>5.1654680934998458</v>
      </c>
      <c r="R699" s="5">
        <f>+'MBI DIRECTORIO'!R699</f>
        <v>0</v>
      </c>
      <c r="S699" s="5">
        <f>+'MBI DIRECTORIO'!S699</f>
        <v>0</v>
      </c>
      <c r="T699" s="5">
        <f>+'MBI DIRECTORIO'!T699</f>
        <v>0</v>
      </c>
      <c r="U699" s="5">
        <f>+'MBI DIRECTORIO'!U699</f>
        <v>0</v>
      </c>
      <c r="V699" s="5">
        <f>+'MBI DIRECTORIO'!V699</f>
        <v>0</v>
      </c>
      <c r="W699" s="5">
        <f>+'MBI DIRECTORIO'!W699</f>
        <v>0</v>
      </c>
      <c r="X699" s="5">
        <f>+'MBI DIRECTORIO'!X699</f>
        <v>0</v>
      </c>
      <c r="Y699" s="5">
        <f>+'MBI DIRECTORIO'!Y699</f>
        <v>52.726620113965886</v>
      </c>
      <c r="Z699" s="5">
        <f>+'MBI DIRECTORIO'!Z699</f>
        <v>26.385493268486591</v>
      </c>
      <c r="AA699" s="5">
        <f>+'MBI DIRECTORIO'!AA699</f>
        <v>0</v>
      </c>
      <c r="AB699" s="5" t="str">
        <f>+'MBI DIRECTORIO'!AG699</f>
        <v>Zhejiang Willing Foreign Trading Co., Ltd.</v>
      </c>
      <c r="AD699" t="str">
        <f t="shared" si="12"/>
        <v>INSERT INTO TABLA_PRESUPUESTO_COMERCIAL VALUES ('VSR','80196-C','14004540-17',2022,'Mayo',12.5,'USD',1500,747.416821,0,150,0,6.328947,6.024565,8.051262,0.770885,5.165468,0,0,0,0,0,0,0,52.72662,26.385493,0);</v>
      </c>
    </row>
    <row r="700" spans="1:30" x14ac:dyDescent="0.2">
      <c r="A700" t="str">
        <f>+'MBI DIRECTORIO'!A700</f>
        <v>VSR</v>
      </c>
      <c r="B700" t="str">
        <f>+'MBI DIRECTORIO'!B700</f>
        <v>Cripton_China</v>
      </c>
      <c r="C700" t="str">
        <f>+'MBI DIRECTORIO'!C700</f>
        <v>14004807-18</v>
      </c>
      <c r="D700">
        <f>+'MBI DIRECTORIO'!D700</f>
        <v>2022</v>
      </c>
      <c r="E700" t="str">
        <f>+'MBI DIRECTORIO'!E700</f>
        <v>Mayo</v>
      </c>
      <c r="F700" s="5">
        <f>+'MBI DIRECTORIO'!F700</f>
        <v>6.4349999999999996</v>
      </c>
      <c r="G700" t="str">
        <f>+'MBI DIRECTORIO'!G700</f>
        <v>USD</v>
      </c>
      <c r="H700" s="5">
        <f>+'MBI DIRECTORIO'!H700</f>
        <v>1544.3999999999999</v>
      </c>
      <c r="I700" s="5">
        <f>+'MBI DIRECTORIO'!I700</f>
        <v>428.4474827497624</v>
      </c>
      <c r="J700" s="5">
        <f>+'MBI DIRECTORIO'!J700</f>
        <v>0</v>
      </c>
      <c r="K700" s="5">
        <f>+'MBI DIRECTORIO'!K700</f>
        <v>154.44</v>
      </c>
      <c r="L700" s="5">
        <f>+'MBI DIRECTORIO'!L700</f>
        <v>4.4788776233366647</v>
      </c>
      <c r="M700" s="5">
        <f>+'MBI DIRECTORIO'!M700</f>
        <v>49.721160084033606</v>
      </c>
      <c r="N700" s="5">
        <f>+'MBI DIRECTORIO'!N700</f>
        <v>2.0063146551724138</v>
      </c>
      <c r="O700" s="5">
        <f>+'MBI DIRECTORIO'!O700</f>
        <v>2.6812499999999995</v>
      </c>
      <c r="P700" s="5">
        <f>+'MBI DIRECTORIO'!P700</f>
        <v>0.25672198275862068</v>
      </c>
      <c r="Q700" s="5">
        <f>+'MBI DIRECTORIO'!Q700</f>
        <v>5.3183659490674406</v>
      </c>
      <c r="R700" s="5">
        <f>+'MBI DIRECTORIO'!R700</f>
        <v>0</v>
      </c>
      <c r="S700" s="5">
        <f>+'MBI DIRECTORIO'!S700</f>
        <v>0</v>
      </c>
      <c r="T700" s="5">
        <f>+'MBI DIRECTORIO'!T700</f>
        <v>0</v>
      </c>
      <c r="U700" s="5">
        <f>+'MBI DIRECTORIO'!U700</f>
        <v>0</v>
      </c>
      <c r="V700" s="5">
        <f>+'MBI DIRECTORIO'!V700</f>
        <v>0</v>
      </c>
      <c r="W700" s="5">
        <f>+'MBI DIRECTORIO'!W700</f>
        <v>0</v>
      </c>
      <c r="X700" s="5">
        <f>+'MBI DIRECTORIO'!X700</f>
        <v>0</v>
      </c>
      <c r="Y700" s="5">
        <f>+'MBI DIRECTORIO'!Y700</f>
        <v>73.56706460564898</v>
      </c>
      <c r="Z700" s="5">
        <f>+'MBI DIRECTORIO'!Z700</f>
        <v>13.583251934616898</v>
      </c>
      <c r="AA700" s="5">
        <f>+'MBI DIRECTORIO'!AA700</f>
        <v>0</v>
      </c>
      <c r="AB700" s="5" t="str">
        <f>+'MBI DIRECTORIO'!AG700</f>
        <v>Cripton China</v>
      </c>
      <c r="AD700" t="str">
        <f t="shared" si="12"/>
        <v>INSERT INTO TABLA_PRESUPUESTO_COMERCIAL VALUES ('VSR','Cripton_China','14004807-18',2022,'Mayo',6.435,'USD',1544.4,428.447483,0,154.44,4.478878,49.72116,2.006315,2.68125,0.256722,5.318366,0,0,0,0,0,0,0,73.567065,13.583252,0);</v>
      </c>
    </row>
    <row r="701" spans="1:30" x14ac:dyDescent="0.2">
      <c r="A701" t="str">
        <f>+'MBI DIRECTORIO'!A701</f>
        <v>VSR</v>
      </c>
      <c r="B701" t="str">
        <f>+'MBI DIRECTORIO'!B701</f>
        <v>Cripton_China</v>
      </c>
      <c r="C701" t="str">
        <f>+'MBI DIRECTORIO'!C701</f>
        <v>14004807-18</v>
      </c>
      <c r="D701">
        <f>+'MBI DIRECTORIO'!D701</f>
        <v>2022</v>
      </c>
      <c r="E701" t="str">
        <f>+'MBI DIRECTORIO'!E701</f>
        <v>Mayo</v>
      </c>
      <c r="F701" s="5">
        <f>+'MBI DIRECTORIO'!F701</f>
        <v>4.95</v>
      </c>
      <c r="G701" t="str">
        <f>+'MBI DIRECTORIO'!G701</f>
        <v>USD</v>
      </c>
      <c r="H701" s="5">
        <f>+'MBI DIRECTORIO'!H701</f>
        <v>1608.75</v>
      </c>
      <c r="I701" s="5">
        <f>+'MBI DIRECTORIO'!I701</f>
        <v>421.7980347905866</v>
      </c>
      <c r="J701" s="5">
        <f>+'MBI DIRECTORIO'!J701</f>
        <v>0</v>
      </c>
      <c r="K701" s="5">
        <f>+'MBI DIRECTORIO'!K701</f>
        <v>160.875</v>
      </c>
      <c r="L701" s="5">
        <f>+'MBI DIRECTORIO'!L701</f>
        <v>3.4452904794897425</v>
      </c>
      <c r="M701" s="5">
        <f>+'MBI DIRECTORIO'!M701</f>
        <v>50.8695462184874</v>
      </c>
      <c r="N701" s="5">
        <f>+'MBI DIRECTORIO'!N701</f>
        <v>1.5433189655172415</v>
      </c>
      <c r="O701" s="5">
        <f>+'MBI DIRECTORIO'!O701</f>
        <v>2.0625</v>
      </c>
      <c r="P701" s="5">
        <f>+'MBI DIRECTORIO'!P701</f>
        <v>0.19747844827586208</v>
      </c>
      <c r="Q701" s="5">
        <f>+'MBI DIRECTORIO'!Q701</f>
        <v>5.539964530278584</v>
      </c>
      <c r="R701" s="5">
        <f>+'MBI DIRECTORIO'!R701</f>
        <v>0</v>
      </c>
      <c r="S701" s="5">
        <f>+'MBI DIRECTORIO'!S701</f>
        <v>0</v>
      </c>
      <c r="T701" s="5">
        <f>+'MBI DIRECTORIO'!T701</f>
        <v>0</v>
      </c>
      <c r="U701" s="5">
        <f>+'MBI DIRECTORIO'!U701</f>
        <v>0</v>
      </c>
      <c r="V701" s="5">
        <f>+'MBI DIRECTORIO'!V701</f>
        <v>0</v>
      </c>
      <c r="W701" s="5">
        <f>+'MBI DIRECTORIO'!W701</f>
        <v>0</v>
      </c>
      <c r="X701" s="5">
        <f>+'MBI DIRECTORIO'!X701</f>
        <v>0</v>
      </c>
      <c r="Y701" s="5">
        <f>+'MBI DIRECTORIO'!Y701</f>
        <v>70.661463496879776</v>
      </c>
      <c r="Z701" s="5">
        <f>+'MBI DIRECTORIO'!Z701</f>
        <v>10.448655334320692</v>
      </c>
      <c r="AA701" s="5">
        <f>+'MBI DIRECTORIO'!AA701</f>
        <v>0</v>
      </c>
      <c r="AB701" s="5" t="str">
        <f>+'MBI DIRECTORIO'!AG701</f>
        <v>Cripton China</v>
      </c>
      <c r="AD701" t="str">
        <f t="shared" si="12"/>
        <v>INSERT INTO TABLA_PRESUPUESTO_COMERCIAL VALUES ('VSR','Cripton_China','14004807-18',2022,'Mayo',4.95,'USD',1608.75,421.798035,0,160.875,3.44529,50.869546,1.543319,2.0625,0.197478,5.539965,0,0,0,0,0,0,0,70.661463,10.448655,0);</v>
      </c>
    </row>
    <row r="702" spans="1:30" x14ac:dyDescent="0.2">
      <c r="A702" t="str">
        <f>+'MBI DIRECTORIO'!A702</f>
        <v>VSR</v>
      </c>
      <c r="B702" t="str">
        <f>+'MBI DIRECTORIO'!B702</f>
        <v>Cripton_China</v>
      </c>
      <c r="C702" t="str">
        <f>+'MBI DIRECTORIO'!C702</f>
        <v>14005073-18</v>
      </c>
      <c r="D702">
        <f>+'MBI DIRECTORIO'!D702</f>
        <v>2022</v>
      </c>
      <c r="E702" t="str">
        <f>+'MBI DIRECTORIO'!E702</f>
        <v>Mayo</v>
      </c>
      <c r="F702" s="5">
        <f>+'MBI DIRECTORIO'!F702</f>
        <v>14.85</v>
      </c>
      <c r="G702" t="str">
        <f>+'MBI DIRECTORIO'!G702</f>
        <v>USD</v>
      </c>
      <c r="H702" s="5">
        <f>+'MBI DIRECTORIO'!H702</f>
        <v>2673</v>
      </c>
      <c r="I702" s="5">
        <f>+'MBI DIRECTORIO'!I702</f>
        <v>1196.1667760003838</v>
      </c>
      <c r="J702" s="5">
        <f>+'MBI DIRECTORIO'!J702</f>
        <v>0</v>
      </c>
      <c r="K702" s="5">
        <f>+'MBI DIRECTORIO'!K702</f>
        <v>267.3</v>
      </c>
      <c r="L702" s="5">
        <f>+'MBI DIRECTORIO'!L702</f>
        <v>10.335871438469228</v>
      </c>
      <c r="M702" s="5">
        <f>+'MBI DIRECTORIO'!M702</f>
        <v>88.011138655462162</v>
      </c>
      <c r="N702" s="5">
        <f>+'MBI DIRECTORIO'!N702</f>
        <v>4.6299568965517253</v>
      </c>
      <c r="O702" s="5">
        <f>+'MBI DIRECTORIO'!O702</f>
        <v>6.1875</v>
      </c>
      <c r="P702" s="5">
        <f>+'MBI DIRECTORIO'!P702</f>
        <v>0.5924353448275862</v>
      </c>
      <c r="Q702" s="5">
        <f>+'MBI DIRECTORIO'!Q702</f>
        <v>9.2048641426167244</v>
      </c>
      <c r="R702" s="5">
        <f>+'MBI DIRECTORIO'!R702</f>
        <v>0</v>
      </c>
      <c r="S702" s="5">
        <f>+'MBI DIRECTORIO'!S702</f>
        <v>0</v>
      </c>
      <c r="T702" s="5">
        <f>+'MBI DIRECTORIO'!T702</f>
        <v>0</v>
      </c>
      <c r="U702" s="5">
        <f>+'MBI DIRECTORIO'!U702</f>
        <v>0</v>
      </c>
      <c r="V702" s="5">
        <f>+'MBI DIRECTORIO'!V702</f>
        <v>0</v>
      </c>
      <c r="W702" s="5">
        <f>+'MBI DIRECTORIO'!W702</f>
        <v>0</v>
      </c>
      <c r="X702" s="5">
        <f>+'MBI DIRECTORIO'!X702</f>
        <v>0</v>
      </c>
      <c r="Y702" s="5">
        <f>+'MBI DIRECTORIO'!Y702</f>
        <v>139.97186104242027</v>
      </c>
      <c r="Z702" s="5">
        <f>+'MBI DIRECTORIO'!Z702</f>
        <v>31.345966002962072</v>
      </c>
      <c r="AA702" s="5">
        <f>+'MBI DIRECTORIO'!AA702</f>
        <v>0</v>
      </c>
      <c r="AB702" s="5" t="str">
        <f>+'MBI DIRECTORIO'!AG702</f>
        <v>Cripton China</v>
      </c>
      <c r="AD702" t="str">
        <f t="shared" si="12"/>
        <v>INSERT INTO TABLA_PRESUPUESTO_COMERCIAL VALUES ('VSR','Cripton_China','14005073-18',2022,'Mayo',14.85,'USD',2673,1196.166776,0,267.3,10.335871,88.011139,4.629957,6.1875,0.592435,9.204864,0,0,0,0,0,0,0,139.971861,31.345966,0);</v>
      </c>
    </row>
    <row r="703" spans="1:30" x14ac:dyDescent="0.2">
      <c r="A703" t="str">
        <f>+'MBI DIRECTORIO'!A703</f>
        <v>VSR</v>
      </c>
      <c r="B703" t="str">
        <f>+'MBI DIRECTORIO'!B703</f>
        <v>Cripton_China</v>
      </c>
      <c r="C703" t="str">
        <f>+'MBI DIRECTORIO'!C703</f>
        <v>14004339-19</v>
      </c>
      <c r="D703">
        <f>+'MBI DIRECTORIO'!D703</f>
        <v>2022</v>
      </c>
      <c r="E703" t="str">
        <f>+'MBI DIRECTORIO'!E703</f>
        <v>Mayo</v>
      </c>
      <c r="F703" s="5">
        <f>+'MBI DIRECTORIO'!F703</f>
        <v>148.5</v>
      </c>
      <c r="G703" t="str">
        <f>+'MBI DIRECTORIO'!G703</f>
        <v>USD</v>
      </c>
      <c r="H703" s="5">
        <f>+'MBI DIRECTORIO'!H703</f>
        <v>6682.5</v>
      </c>
      <c r="I703" s="5">
        <f>+'MBI DIRECTORIO'!I703</f>
        <v>2947.1773709005133</v>
      </c>
      <c r="J703" s="5">
        <f>+'MBI DIRECTORIO'!J703</f>
        <v>0</v>
      </c>
      <c r="K703" s="5">
        <f>+'MBI DIRECTORIO'!K703</f>
        <v>668.25</v>
      </c>
      <c r="L703" s="5">
        <f>+'MBI DIRECTORIO'!L703</f>
        <v>103.35871438469228</v>
      </c>
      <c r="M703" s="5">
        <f>+'MBI DIRECTORIO'!M703</f>
        <v>278.68638655462183</v>
      </c>
      <c r="N703" s="5">
        <f>+'MBI DIRECTORIO'!N703</f>
        <v>46.299568965517238</v>
      </c>
      <c r="O703" s="5">
        <f>+'MBI DIRECTORIO'!O703</f>
        <v>61.875</v>
      </c>
      <c r="P703" s="5">
        <f>+'MBI DIRECTORIO'!P703</f>
        <v>5.9243534482758617</v>
      </c>
      <c r="Q703" s="5">
        <f>+'MBI DIRECTORIO'!Q703</f>
        <v>23.012160356541813</v>
      </c>
      <c r="R703" s="5">
        <f>+'MBI DIRECTORIO'!R703</f>
        <v>0</v>
      </c>
      <c r="S703" s="5">
        <f>+'MBI DIRECTORIO'!S703</f>
        <v>0</v>
      </c>
      <c r="T703" s="5">
        <f>+'MBI DIRECTORIO'!T703</f>
        <v>0</v>
      </c>
      <c r="U703" s="5">
        <f>+'MBI DIRECTORIO'!U703</f>
        <v>0</v>
      </c>
      <c r="V703" s="5">
        <f>+'MBI DIRECTORIO'!V703</f>
        <v>0</v>
      </c>
      <c r="W703" s="5">
        <f>+'MBI DIRECTORIO'!W703</f>
        <v>0</v>
      </c>
      <c r="X703" s="5">
        <f>+'MBI DIRECTORIO'!X703</f>
        <v>0</v>
      </c>
      <c r="Y703" s="5">
        <f>+'MBI DIRECTORIO'!Y703</f>
        <v>729.2571293545775</v>
      </c>
      <c r="Z703" s="5">
        <f>+'MBI DIRECTORIO'!Z703</f>
        <v>313.45966002962075</v>
      </c>
      <c r="AA703" s="5">
        <f>+'MBI DIRECTORIO'!AA703</f>
        <v>0</v>
      </c>
      <c r="AB703" s="5" t="str">
        <f>+'MBI DIRECTORIO'!AG703</f>
        <v>Cripton China</v>
      </c>
      <c r="AD703" t="str">
        <f t="shared" si="12"/>
        <v>INSERT INTO TABLA_PRESUPUESTO_COMERCIAL VALUES ('VSR','Cripton_China','14004339-19',2022,'Mayo',148.5,'USD',6682.5,2947.177371,0,668.25,103.358714,278.686387,46.299569,61.875,5.924353,23.01216,0,0,0,0,0,0,0,729.257129,313.45966,0);</v>
      </c>
    </row>
    <row r="704" spans="1:30" x14ac:dyDescent="0.2">
      <c r="A704" t="str">
        <f>+'MBI DIRECTORIO'!A704</f>
        <v>VSR</v>
      </c>
      <c r="B704" t="str">
        <f>+'MBI DIRECTORIO'!B704</f>
        <v>Cripton_China</v>
      </c>
      <c r="C704" t="str">
        <f>+'MBI DIRECTORIO'!C704</f>
        <v>14004806-17</v>
      </c>
      <c r="D704">
        <f>+'MBI DIRECTORIO'!D704</f>
        <v>2022</v>
      </c>
      <c r="E704" t="str">
        <f>+'MBI DIRECTORIO'!E704</f>
        <v>Mayo</v>
      </c>
      <c r="F704" s="5">
        <f>+'MBI DIRECTORIO'!F704</f>
        <v>49.5</v>
      </c>
      <c r="G704" t="str">
        <f>+'MBI DIRECTORIO'!G704</f>
        <v>USD</v>
      </c>
      <c r="H704" s="5">
        <f>+'MBI DIRECTORIO'!H704</f>
        <v>3960</v>
      </c>
      <c r="I704" s="5">
        <f>+'MBI DIRECTORIO'!I704</f>
        <v>1605.1992933649717</v>
      </c>
      <c r="J704" s="5">
        <f>+'MBI DIRECTORIO'!J704</f>
        <v>0</v>
      </c>
      <c r="K704" s="5">
        <f>+'MBI DIRECTORIO'!K704</f>
        <v>396</v>
      </c>
      <c r="L704" s="5">
        <f>+'MBI DIRECTORIO'!L704</f>
        <v>34.452904794897428</v>
      </c>
      <c r="M704" s="5">
        <f>+'MBI DIRECTORIO'!M704</f>
        <v>144.87046218487396</v>
      </c>
      <c r="N704" s="5">
        <f>+'MBI DIRECTORIO'!N704</f>
        <v>15.433189655172416</v>
      </c>
      <c r="O704" s="5">
        <f>+'MBI DIRECTORIO'!O704</f>
        <v>20.625</v>
      </c>
      <c r="P704" s="5">
        <f>+'MBI DIRECTORIO'!P704</f>
        <v>1.9747844827586207</v>
      </c>
      <c r="Q704" s="5">
        <f>+'MBI DIRECTORIO'!Q704</f>
        <v>13.636835766839592</v>
      </c>
      <c r="R704" s="5">
        <f>+'MBI DIRECTORIO'!R704</f>
        <v>0</v>
      </c>
      <c r="S704" s="5">
        <f>+'MBI DIRECTORIO'!S704</f>
        <v>0</v>
      </c>
      <c r="T704" s="5">
        <f>+'MBI DIRECTORIO'!T704</f>
        <v>0</v>
      </c>
      <c r="U704" s="5">
        <f>+'MBI DIRECTORIO'!U704</f>
        <v>0</v>
      </c>
      <c r="V704" s="5">
        <f>+'MBI DIRECTORIO'!V704</f>
        <v>0</v>
      </c>
      <c r="W704" s="5">
        <f>+'MBI DIRECTORIO'!W704</f>
        <v>0</v>
      </c>
      <c r="X704" s="5">
        <f>+'MBI DIRECTORIO'!X704</f>
        <v>0</v>
      </c>
      <c r="Y704" s="5">
        <f>+'MBI DIRECTORIO'!Y704</f>
        <v>301.02682543285147</v>
      </c>
      <c r="Z704" s="5">
        <f>+'MBI DIRECTORIO'!Z704</f>
        <v>104.48655334320691</v>
      </c>
      <c r="AA704" s="5">
        <f>+'MBI DIRECTORIO'!AA704</f>
        <v>0</v>
      </c>
      <c r="AB704" s="5" t="str">
        <f>+'MBI DIRECTORIO'!AG704</f>
        <v>Cripton China</v>
      </c>
      <c r="AD704" t="str">
        <f t="shared" si="12"/>
        <v>INSERT INTO TABLA_PRESUPUESTO_COMERCIAL VALUES ('VSR','Cripton_China','14004806-17',2022,'Mayo',49.5,'USD',3960,1605.199293,0,396,34.452905,144.870462,15.43319,20.625,1.974784,13.636836,0,0,0,0,0,0,0,301.026825,104.486553,0);</v>
      </c>
    </row>
    <row r="705" spans="1:30" x14ac:dyDescent="0.2">
      <c r="A705" t="str">
        <f>+'MBI DIRECTORIO'!A705</f>
        <v>VSR</v>
      </c>
      <c r="B705" t="str">
        <f>+'MBI DIRECTORIO'!B705</f>
        <v>Cripton_China</v>
      </c>
      <c r="C705" t="str">
        <f>+'MBI DIRECTORIO'!C705</f>
        <v>14004965-17</v>
      </c>
      <c r="D705">
        <f>+'MBI DIRECTORIO'!D705</f>
        <v>2022</v>
      </c>
      <c r="E705" t="str">
        <f>+'MBI DIRECTORIO'!E705</f>
        <v>Mayo</v>
      </c>
      <c r="F705" s="5">
        <f>+'MBI DIRECTORIO'!F705</f>
        <v>4.95</v>
      </c>
      <c r="G705" t="str">
        <f>+'MBI DIRECTORIO'!G705</f>
        <v>USD</v>
      </c>
      <c r="H705" s="5">
        <f>+'MBI DIRECTORIO'!H705</f>
        <v>495</v>
      </c>
      <c r="I705" s="5">
        <f>+'MBI DIRECTORIO'!I705</f>
        <v>336.27136008751552</v>
      </c>
      <c r="J705" s="5">
        <f>+'MBI DIRECTORIO'!J705</f>
        <v>0</v>
      </c>
      <c r="K705" s="5">
        <f>+'MBI DIRECTORIO'!K705</f>
        <v>49.5</v>
      </c>
      <c r="L705" s="5">
        <f>+'MBI DIRECTORIO'!L705</f>
        <v>3.4452904794897425</v>
      </c>
      <c r="M705" s="5">
        <f>+'MBI DIRECTORIO'!M705</f>
        <v>17.457046218487395</v>
      </c>
      <c r="N705" s="5">
        <f>+'MBI DIRECTORIO'!N705</f>
        <v>1.5433189655172415</v>
      </c>
      <c r="O705" s="5">
        <f>+'MBI DIRECTORIO'!O705</f>
        <v>2.0625</v>
      </c>
      <c r="P705" s="5">
        <f>+'MBI DIRECTORIO'!P705</f>
        <v>0.19747844827586208</v>
      </c>
      <c r="Q705" s="5">
        <f>+'MBI DIRECTORIO'!Q705</f>
        <v>1.704604470854949</v>
      </c>
      <c r="R705" s="5">
        <f>+'MBI DIRECTORIO'!R705</f>
        <v>0</v>
      </c>
      <c r="S705" s="5">
        <f>+'MBI DIRECTORIO'!S705</f>
        <v>0</v>
      </c>
      <c r="T705" s="5">
        <f>+'MBI DIRECTORIO'!T705</f>
        <v>0</v>
      </c>
      <c r="U705" s="5">
        <f>+'MBI DIRECTORIO'!U705</f>
        <v>0</v>
      </c>
      <c r="V705" s="5">
        <f>+'MBI DIRECTORIO'!V705</f>
        <v>0</v>
      </c>
      <c r="W705" s="5">
        <f>+'MBI DIRECTORIO'!W705</f>
        <v>0</v>
      </c>
      <c r="X705" s="5">
        <f>+'MBI DIRECTORIO'!X705</f>
        <v>0</v>
      </c>
      <c r="Y705" s="5">
        <f>+'MBI DIRECTORIO'!Y705</f>
        <v>33.413603437456139</v>
      </c>
      <c r="Z705" s="5">
        <f>+'MBI DIRECTORIO'!Z705</f>
        <v>10.448655334320692</v>
      </c>
      <c r="AA705" s="5">
        <f>+'MBI DIRECTORIO'!AA705</f>
        <v>0</v>
      </c>
      <c r="AB705" s="5" t="str">
        <f>+'MBI DIRECTORIO'!AG705</f>
        <v>Cripton China</v>
      </c>
      <c r="AD705" t="str">
        <f t="shared" si="12"/>
        <v>INSERT INTO TABLA_PRESUPUESTO_COMERCIAL VALUES ('VSR','Cripton_China','14004965-17',2022,'Mayo',4.95,'USD',495,336.27136,0,49.5,3.44529,17.457046,1.543319,2.0625,0.197478,1.704604,0,0,0,0,0,0,0,33.413603,10.448655,0);</v>
      </c>
    </row>
    <row r="706" spans="1:30" x14ac:dyDescent="0.2">
      <c r="A706" t="str">
        <f>+'MBI DIRECTORIO'!A706</f>
        <v>VSR</v>
      </c>
      <c r="B706" t="str">
        <f>+'MBI DIRECTORIO'!B706</f>
        <v>Cripton_China</v>
      </c>
      <c r="C706" t="str">
        <f>+'MBI DIRECTORIO'!C706</f>
        <v>14004992-19</v>
      </c>
      <c r="D706">
        <f>+'MBI DIRECTORIO'!D706</f>
        <v>2022</v>
      </c>
      <c r="E706" t="str">
        <f>+'MBI DIRECTORIO'!E706</f>
        <v>Mayo</v>
      </c>
      <c r="F706" s="5">
        <f>+'MBI DIRECTORIO'!F706</f>
        <v>99</v>
      </c>
      <c r="G706" t="str">
        <f>+'MBI DIRECTORIO'!G706</f>
        <v>USD</v>
      </c>
      <c r="H706" s="5">
        <f>+'MBI DIRECTORIO'!H706</f>
        <v>3960</v>
      </c>
      <c r="I706" s="5">
        <f>+'MBI DIRECTORIO'!I706</f>
        <v>2045.2132304729307</v>
      </c>
      <c r="J706" s="5">
        <f>+'MBI DIRECTORIO'!J706</f>
        <v>0</v>
      </c>
      <c r="K706" s="5">
        <f>+'MBI DIRECTORIO'!K706</f>
        <v>396</v>
      </c>
      <c r="L706" s="5">
        <f>+'MBI DIRECTORIO'!L706</f>
        <v>68.905809589794856</v>
      </c>
      <c r="M706" s="5">
        <f>+'MBI DIRECTORIO'!M706</f>
        <v>170.9409243697479</v>
      </c>
      <c r="N706" s="5">
        <f>+'MBI DIRECTORIO'!N706</f>
        <v>30.866379310344833</v>
      </c>
      <c r="O706" s="5">
        <f>+'MBI DIRECTORIO'!O706</f>
        <v>41.25</v>
      </c>
      <c r="P706" s="5">
        <f>+'MBI DIRECTORIO'!P706</f>
        <v>3.9495689655172415</v>
      </c>
      <c r="Q706" s="5">
        <f>+'MBI DIRECTORIO'!Q706</f>
        <v>13.636835766839592</v>
      </c>
      <c r="R706" s="5">
        <f>+'MBI DIRECTORIO'!R706</f>
        <v>0</v>
      </c>
      <c r="S706" s="5">
        <f>+'MBI DIRECTORIO'!S706</f>
        <v>0</v>
      </c>
      <c r="T706" s="5">
        <f>+'MBI DIRECTORIO'!T706</f>
        <v>0</v>
      </c>
      <c r="U706" s="5">
        <f>+'MBI DIRECTORIO'!U706</f>
        <v>0</v>
      </c>
      <c r="V706" s="5">
        <f>+'MBI DIRECTORIO'!V706</f>
        <v>0</v>
      </c>
      <c r="W706" s="5">
        <f>+'MBI DIRECTORIO'!W706</f>
        <v>0</v>
      </c>
      <c r="X706" s="5">
        <f>+'MBI DIRECTORIO'!X706</f>
        <v>0</v>
      </c>
      <c r="Y706" s="5">
        <f>+'MBI DIRECTORIO'!Y706</f>
        <v>469.61681509886336</v>
      </c>
      <c r="Z706" s="5">
        <f>+'MBI DIRECTORIO'!Z706</f>
        <v>208.97310668641381</v>
      </c>
      <c r="AA706" s="5">
        <f>+'MBI DIRECTORIO'!AA706</f>
        <v>0</v>
      </c>
      <c r="AB706" s="5" t="str">
        <f>+'MBI DIRECTORIO'!AG706</f>
        <v>Cripton China</v>
      </c>
      <c r="AD706" t="str">
        <f t="shared" si="12"/>
        <v>INSERT INTO TABLA_PRESUPUESTO_COMERCIAL VALUES ('VSR','Cripton_China','14004992-19',2022,'Mayo',99,'USD',3960,2045.21323,0,396,68.90581,170.940924,30.866379,41.25,3.949569,13.636836,0,0,0,0,0,0,0,469.616815,208.973107,0);</v>
      </c>
    </row>
    <row r="707" spans="1:30" x14ac:dyDescent="0.2">
      <c r="A707" t="str">
        <f>+'MBI DIRECTORIO'!A707</f>
        <v>VSR</v>
      </c>
      <c r="B707" t="str">
        <f>+'MBI DIRECTORIO'!B707</f>
        <v>Cripton_China</v>
      </c>
      <c r="C707" t="str">
        <f>+'MBI DIRECTORIO'!C707</f>
        <v>14004971-20</v>
      </c>
      <c r="D707">
        <f>+'MBI DIRECTORIO'!D707</f>
        <v>2022</v>
      </c>
      <c r="E707" t="str">
        <f>+'MBI DIRECTORIO'!E707</f>
        <v>Mayo</v>
      </c>
      <c r="F707" s="5">
        <f>+'MBI DIRECTORIO'!F707</f>
        <v>594</v>
      </c>
      <c r="G707" t="str">
        <f>+'MBI DIRECTORIO'!G707</f>
        <v>USD</v>
      </c>
      <c r="H707" s="5">
        <f>+'MBI DIRECTORIO'!H707</f>
        <v>14850</v>
      </c>
      <c r="I707" s="5">
        <f>+'MBI DIRECTORIO'!I707</f>
        <v>10485.459737310082</v>
      </c>
      <c r="J707" s="5">
        <f>+'MBI DIRECTORIO'!J707</f>
        <v>0</v>
      </c>
      <c r="K707" s="5">
        <f>+'MBI DIRECTORIO'!K707</f>
        <v>1485</v>
      </c>
      <c r="L707" s="5">
        <f>+'MBI DIRECTORIO'!L707</f>
        <v>413.43485753876911</v>
      </c>
      <c r="M707" s="5">
        <f>+'MBI DIRECTORIO'!M707</f>
        <v>758.34554621848736</v>
      </c>
      <c r="N707" s="5">
        <f>+'MBI DIRECTORIO'!N707</f>
        <v>185.19827586206895</v>
      </c>
      <c r="O707" s="5">
        <f>+'MBI DIRECTORIO'!O707</f>
        <v>247.5</v>
      </c>
      <c r="P707" s="5">
        <f>+'MBI DIRECTORIO'!P707</f>
        <v>23.697413793103447</v>
      </c>
      <c r="Q707" s="5">
        <f>+'MBI DIRECTORIO'!Q707</f>
        <v>51.13813412564847</v>
      </c>
      <c r="R707" s="5">
        <f>+'MBI DIRECTORIO'!R707</f>
        <v>0</v>
      </c>
      <c r="S707" s="5">
        <f>+'MBI DIRECTORIO'!S707</f>
        <v>0</v>
      </c>
      <c r="T707" s="5">
        <f>+'MBI DIRECTORIO'!T707</f>
        <v>0</v>
      </c>
      <c r="U707" s="5">
        <f>+'MBI DIRECTORIO'!U707</f>
        <v>0</v>
      </c>
      <c r="V707" s="5">
        <f>+'MBI DIRECTORIO'!V707</f>
        <v>0</v>
      </c>
      <c r="W707" s="5">
        <f>+'MBI DIRECTORIO'!W707</f>
        <v>0</v>
      </c>
      <c r="X707" s="5">
        <f>+'MBI DIRECTORIO'!X707</f>
        <v>0</v>
      </c>
      <c r="Y707" s="5">
        <f>+'MBI DIRECTORIO'!Y707</f>
        <v>2519.718010117791</v>
      </c>
      <c r="Z707" s="5">
        <f>+'MBI DIRECTORIO'!Z707</f>
        <v>1253.838640118483</v>
      </c>
      <c r="AA707" s="5">
        <f>+'MBI DIRECTORIO'!AA707</f>
        <v>0</v>
      </c>
      <c r="AB707" s="5" t="str">
        <f>+'MBI DIRECTORIO'!AG707</f>
        <v>Cripton China</v>
      </c>
      <c r="AD707" t="str">
        <f t="shared" si="12"/>
        <v>INSERT INTO TABLA_PRESUPUESTO_COMERCIAL VALUES ('VSR','Cripton_China','14004971-20',2022,'Mayo',594,'USD',14850,10485.459737,0,1485,413.434858,758.345546,185.198276,247.5,23.697414,51.138134,0,0,0,0,0,0,0,2519.71801,1253.83864,0);</v>
      </c>
    </row>
    <row r="708" spans="1:30" x14ac:dyDescent="0.2">
      <c r="A708" t="str">
        <f>+'MBI DIRECTORIO'!A708</f>
        <v>VSR</v>
      </c>
      <c r="B708" t="str">
        <f>+'MBI DIRECTORIO'!B708</f>
        <v>Cripton_China</v>
      </c>
      <c r="C708" t="str">
        <f>+'MBI DIRECTORIO'!C708</f>
        <v>14004990-20</v>
      </c>
      <c r="D708">
        <f>+'MBI DIRECTORIO'!D708</f>
        <v>2022</v>
      </c>
      <c r="E708" t="str">
        <f>+'MBI DIRECTORIO'!E708</f>
        <v>Mayo</v>
      </c>
      <c r="F708" s="5">
        <f>+'MBI DIRECTORIO'!F708</f>
        <v>257.39999999999998</v>
      </c>
      <c r="G708" t="str">
        <f>+'MBI DIRECTORIO'!G708</f>
        <v>USD</v>
      </c>
      <c r="H708" s="5">
        <f>+'MBI DIRECTORIO'!H708</f>
        <v>7721.9999999999991</v>
      </c>
      <c r="I708" s="5">
        <f>+'MBI DIRECTORIO'!I708</f>
        <v>4135.6842332268716</v>
      </c>
      <c r="J708" s="5">
        <f>+'MBI DIRECTORIO'!J708</f>
        <v>0</v>
      </c>
      <c r="K708" s="5">
        <f>+'MBI DIRECTORIO'!K708</f>
        <v>772.19999999999993</v>
      </c>
      <c r="L708" s="5">
        <f>+'MBI DIRECTORIO'!L708</f>
        <v>179.15510493346659</v>
      </c>
      <c r="M708" s="5">
        <f>+'MBI DIRECTORIO'!M708</f>
        <v>367.22640336134447</v>
      </c>
      <c r="N708" s="5">
        <f>+'MBI DIRECTORIO'!N708</f>
        <v>80.252586206896552</v>
      </c>
      <c r="O708" s="5">
        <f>+'MBI DIRECTORIO'!O708</f>
        <v>107.25</v>
      </c>
      <c r="P708" s="5">
        <f>+'MBI DIRECTORIO'!P708</f>
        <v>10.268879310344827</v>
      </c>
      <c r="Q708" s="5">
        <f>+'MBI DIRECTORIO'!Q708</f>
        <v>26.591829745337201</v>
      </c>
      <c r="R708" s="5">
        <f>+'MBI DIRECTORIO'!R708</f>
        <v>0</v>
      </c>
      <c r="S708" s="5">
        <f>+'MBI DIRECTORIO'!S708</f>
        <v>0</v>
      </c>
      <c r="T708" s="5">
        <f>+'MBI DIRECTORIO'!T708</f>
        <v>0</v>
      </c>
      <c r="U708" s="5">
        <f>+'MBI DIRECTORIO'!U708</f>
        <v>0</v>
      </c>
      <c r="V708" s="5">
        <f>+'MBI DIRECTORIO'!V708</f>
        <v>0</v>
      </c>
      <c r="W708" s="5">
        <f>+'MBI DIRECTORIO'!W708</f>
        <v>0</v>
      </c>
      <c r="X708" s="5">
        <f>+'MBI DIRECTORIO'!X708</f>
        <v>0</v>
      </c>
      <c r="Y708" s="5">
        <f>+'MBI DIRECTORIO'!Y708</f>
        <v>1134.919776008599</v>
      </c>
      <c r="Z708" s="5">
        <f>+'MBI DIRECTORIO'!Z708</f>
        <v>543.33007738467586</v>
      </c>
      <c r="AA708" s="5">
        <f>+'MBI DIRECTORIO'!AA708</f>
        <v>0</v>
      </c>
      <c r="AB708" s="5" t="str">
        <f>+'MBI DIRECTORIO'!AG708</f>
        <v>Cripton China</v>
      </c>
      <c r="AD708" t="str">
        <f t="shared" si="12"/>
        <v>INSERT INTO TABLA_PRESUPUESTO_COMERCIAL VALUES ('VSR','Cripton_China','14004990-20',2022,'Mayo',257.4,'USD',7722,4135.684233,0,772.2,179.155105,367.226403,80.252586,107.25,10.268879,26.59183,0,0,0,0,0,0,0,1134.919776,543.330077,0);</v>
      </c>
    </row>
    <row r="709" spans="1:30" x14ac:dyDescent="0.2">
      <c r="A709" t="str">
        <f>+'MBI DIRECTORIO'!A709</f>
        <v>VSR</v>
      </c>
      <c r="B709" t="str">
        <f>+'MBI DIRECTORIO'!B709</f>
        <v>Cripton_China</v>
      </c>
      <c r="C709" t="str">
        <f>+'MBI DIRECTORIO'!C709</f>
        <v>14005163-18</v>
      </c>
      <c r="D709">
        <f>+'MBI DIRECTORIO'!D709</f>
        <v>2022</v>
      </c>
      <c r="E709" t="str">
        <f>+'MBI DIRECTORIO'!E709</f>
        <v>Mayo</v>
      </c>
      <c r="F709" s="5">
        <f>+'MBI DIRECTORIO'!F709</f>
        <v>24.75</v>
      </c>
      <c r="G709" t="str">
        <f>+'MBI DIRECTORIO'!G709</f>
        <v>USD</v>
      </c>
      <c r="H709" s="5">
        <f>+'MBI DIRECTORIO'!H709</f>
        <v>1980</v>
      </c>
      <c r="I709" s="5">
        <f>+'MBI DIRECTORIO'!I709</f>
        <v>1353.8295063368962</v>
      </c>
      <c r="J709" s="5">
        <f>+'MBI DIRECTORIO'!J709</f>
        <v>0</v>
      </c>
      <c r="K709" s="5">
        <f>+'MBI DIRECTORIO'!K709</f>
        <v>198</v>
      </c>
      <c r="L709" s="5">
        <f>+'MBI DIRECTORIO'!L709</f>
        <v>17.226452397448714</v>
      </c>
      <c r="M709" s="5">
        <f>+'MBI DIRECTORIO'!M709</f>
        <v>72.435231092436979</v>
      </c>
      <c r="N709" s="5">
        <f>+'MBI DIRECTORIO'!N709</f>
        <v>7.7165948275862082</v>
      </c>
      <c r="O709" s="5">
        <f>+'MBI DIRECTORIO'!O709</f>
        <v>10.3125</v>
      </c>
      <c r="P709" s="5">
        <f>+'MBI DIRECTORIO'!P709</f>
        <v>0.98739224137931036</v>
      </c>
      <c r="Q709" s="5">
        <f>+'MBI DIRECTORIO'!Q709</f>
        <v>6.8184178834197962</v>
      </c>
      <c r="R709" s="5">
        <f>+'MBI DIRECTORIO'!R709</f>
        <v>0</v>
      </c>
      <c r="S709" s="5">
        <f>+'MBI DIRECTORIO'!S709</f>
        <v>0</v>
      </c>
      <c r="T709" s="5">
        <f>+'MBI DIRECTORIO'!T709</f>
        <v>0</v>
      </c>
      <c r="U709" s="5">
        <f>+'MBI DIRECTORIO'!U709</f>
        <v>0</v>
      </c>
      <c r="V709" s="5">
        <f>+'MBI DIRECTORIO'!V709</f>
        <v>0</v>
      </c>
      <c r="W709" s="5">
        <f>+'MBI DIRECTORIO'!W709</f>
        <v>0</v>
      </c>
      <c r="X709" s="5">
        <f>+'MBI DIRECTORIO'!X709</f>
        <v>0</v>
      </c>
      <c r="Y709" s="5">
        <f>+'MBI DIRECTORIO'!Y709</f>
        <v>150.51341271642573</v>
      </c>
      <c r="Z709" s="5">
        <f>+'MBI DIRECTORIO'!Z709</f>
        <v>52.243276671603454</v>
      </c>
      <c r="AA709" s="5">
        <f>+'MBI DIRECTORIO'!AA709</f>
        <v>0</v>
      </c>
      <c r="AB709" s="5" t="str">
        <f>+'MBI DIRECTORIO'!AG709</f>
        <v>Cripton China</v>
      </c>
      <c r="AD709" t="str">
        <f t="shared" si="12"/>
        <v>INSERT INTO TABLA_PRESUPUESTO_COMERCIAL VALUES ('VSR','Cripton_China','14005163-18',2022,'Mayo',24.75,'USD',1980,1353.829506,0,198,17.226452,72.435231,7.716595,10.3125,0.987392,6.818418,0,0,0,0,0,0,0,150.513413,52.243277,0);</v>
      </c>
    </row>
    <row r="710" spans="1:30" x14ac:dyDescent="0.2">
      <c r="A710" t="str">
        <f>+'MBI DIRECTORIO'!A710</f>
        <v>VSR</v>
      </c>
      <c r="B710" t="str">
        <f>+'MBI DIRECTORIO'!B710</f>
        <v>Cripton_China</v>
      </c>
      <c r="C710" t="str">
        <f>+'MBI DIRECTORIO'!C710</f>
        <v>14005143-17</v>
      </c>
      <c r="D710">
        <f>+'MBI DIRECTORIO'!D710</f>
        <v>2022</v>
      </c>
      <c r="E710" t="str">
        <f>+'MBI DIRECTORIO'!E710</f>
        <v>Mayo</v>
      </c>
      <c r="F710" s="5">
        <f>+'MBI DIRECTORIO'!F710</f>
        <v>39.6</v>
      </c>
      <c r="G710" t="str">
        <f>+'MBI DIRECTORIO'!G710</f>
        <v>USD</v>
      </c>
      <c r="H710" s="5">
        <f>+'MBI DIRECTORIO'!H710</f>
        <v>2376</v>
      </c>
      <c r="I710" s="5">
        <f>+'MBI DIRECTORIO'!I710</f>
        <v>1519.222735205271</v>
      </c>
      <c r="J710" s="5">
        <f>+'MBI DIRECTORIO'!J710</f>
        <v>0</v>
      </c>
      <c r="K710" s="5">
        <f>+'MBI DIRECTORIO'!K710</f>
        <v>237.60000000000002</v>
      </c>
      <c r="L710" s="5">
        <f>+'MBI DIRECTORIO'!L710</f>
        <v>27.56232383591794</v>
      </c>
      <c r="M710" s="5">
        <f>+'MBI DIRECTORIO'!M710</f>
        <v>92.136369747899153</v>
      </c>
      <c r="N710" s="5">
        <f>+'MBI DIRECTORIO'!N710</f>
        <v>12.346551724137932</v>
      </c>
      <c r="O710" s="5">
        <f>+'MBI DIRECTORIO'!O710</f>
        <v>16.5</v>
      </c>
      <c r="P710" s="5">
        <f>+'MBI DIRECTORIO'!P710</f>
        <v>1.5798275862068967</v>
      </c>
      <c r="Q710" s="5">
        <f>+'MBI DIRECTORIO'!Q710</f>
        <v>8.1821014601037554</v>
      </c>
      <c r="R710" s="5">
        <f>+'MBI DIRECTORIO'!R710</f>
        <v>0</v>
      </c>
      <c r="S710" s="5">
        <f>+'MBI DIRECTORIO'!S710</f>
        <v>0</v>
      </c>
      <c r="T710" s="5">
        <f>+'MBI DIRECTORIO'!T710</f>
        <v>0</v>
      </c>
      <c r="U710" s="5">
        <f>+'MBI DIRECTORIO'!U710</f>
        <v>0</v>
      </c>
      <c r="V710" s="5">
        <f>+'MBI DIRECTORIO'!V710</f>
        <v>0</v>
      </c>
      <c r="W710" s="5">
        <f>+'MBI DIRECTORIO'!W710</f>
        <v>0</v>
      </c>
      <c r="X710" s="5">
        <f>+'MBI DIRECTORIO'!X710</f>
        <v>0</v>
      </c>
      <c r="Y710" s="5">
        <f>+'MBI DIRECTORIO'!Y710</f>
        <v>214.33409319291326</v>
      </c>
      <c r="Z710" s="5">
        <f>+'MBI DIRECTORIO'!Z710</f>
        <v>83.58924267456554</v>
      </c>
      <c r="AA710" s="5">
        <f>+'MBI DIRECTORIO'!AA710</f>
        <v>0</v>
      </c>
      <c r="AB710" s="5" t="str">
        <f>+'MBI DIRECTORIO'!AG710</f>
        <v>Cripton China</v>
      </c>
      <c r="AD710" t="str">
        <f t="shared" si="12"/>
        <v>INSERT INTO TABLA_PRESUPUESTO_COMERCIAL VALUES ('VSR','Cripton_China','14005143-17',2022,'Mayo',39.6,'USD',2376,1519.222735,0,237.6,27.562324,92.13637,12.346552,16.5,1.579828,8.182101,0,0,0,0,0,0,0,214.334093,83.589243,0);</v>
      </c>
    </row>
    <row r="711" spans="1:30" x14ac:dyDescent="0.2">
      <c r="A711" t="str">
        <f>+'MBI DIRECTORIO'!A711</f>
        <v>VSR</v>
      </c>
      <c r="B711" t="str">
        <f>+'MBI DIRECTORIO'!B711</f>
        <v>Cripton_China</v>
      </c>
      <c r="C711" t="str">
        <f>+'MBI DIRECTORIO'!C711</f>
        <v>14005087-20</v>
      </c>
      <c r="D711">
        <f>+'MBI DIRECTORIO'!D711</f>
        <v>2022</v>
      </c>
      <c r="E711" t="str">
        <f>+'MBI DIRECTORIO'!E711</f>
        <v>Mayo</v>
      </c>
      <c r="F711" s="5">
        <f>+'MBI DIRECTORIO'!F711</f>
        <v>49.5</v>
      </c>
      <c r="G711" t="str">
        <f>+'MBI DIRECTORIO'!G711</f>
        <v>USD</v>
      </c>
      <c r="H711" s="5">
        <f>+'MBI DIRECTORIO'!H711</f>
        <v>2722.5</v>
      </c>
      <c r="I711" s="5">
        <f>+'MBI DIRECTORIO'!I711</f>
        <v>1045.8277597328376</v>
      </c>
      <c r="J711" s="5">
        <f>+'MBI DIRECTORIO'!J711</f>
        <v>0</v>
      </c>
      <c r="K711" s="5">
        <f>+'MBI DIRECTORIO'!K711</f>
        <v>272.25</v>
      </c>
      <c r="L711" s="5">
        <f>+'MBI DIRECTORIO'!L711</f>
        <v>34.452904794897428</v>
      </c>
      <c r="M711" s="5">
        <f>+'MBI DIRECTORIO'!M711</f>
        <v>107.74546218487394</v>
      </c>
      <c r="N711" s="5">
        <f>+'MBI DIRECTORIO'!N711</f>
        <v>15.433189655172416</v>
      </c>
      <c r="O711" s="5">
        <f>+'MBI DIRECTORIO'!O711</f>
        <v>20.625</v>
      </c>
      <c r="P711" s="5">
        <f>+'MBI DIRECTORIO'!P711</f>
        <v>1.9747844827586207</v>
      </c>
      <c r="Q711" s="5">
        <f>+'MBI DIRECTORIO'!Q711</f>
        <v>9.3753245897022204</v>
      </c>
      <c r="R711" s="5">
        <f>+'MBI DIRECTORIO'!R711</f>
        <v>0</v>
      </c>
      <c r="S711" s="5">
        <f>+'MBI DIRECTORIO'!S711</f>
        <v>0</v>
      </c>
      <c r="T711" s="5">
        <f>+'MBI DIRECTORIO'!T711</f>
        <v>0</v>
      </c>
      <c r="U711" s="5">
        <f>+'MBI DIRECTORIO'!U711</f>
        <v>0</v>
      </c>
      <c r="V711" s="5">
        <f>+'MBI DIRECTORIO'!V711</f>
        <v>0</v>
      </c>
      <c r="W711" s="5">
        <f>+'MBI DIRECTORIO'!W711</f>
        <v>0</v>
      </c>
      <c r="X711" s="5">
        <f>+'MBI DIRECTORIO'!X711</f>
        <v>0</v>
      </c>
      <c r="Y711" s="5">
        <f>+'MBI DIRECTORIO'!Y711</f>
        <v>259.64031425571415</v>
      </c>
      <c r="Z711" s="5">
        <f>+'MBI DIRECTORIO'!Z711</f>
        <v>104.48655334320691</v>
      </c>
      <c r="AA711" s="5">
        <f>+'MBI DIRECTORIO'!AA711</f>
        <v>0</v>
      </c>
      <c r="AB711" s="5" t="str">
        <f>+'MBI DIRECTORIO'!AG711</f>
        <v>Cripton China</v>
      </c>
      <c r="AD711" t="str">
        <f t="shared" ref="AD711:AD774" si="13">_xlfn.CONCAT("INSERT INTO TABLA_PRESUPUESTO_COMERCIAL VALUES ('",A711,"','",B711,"','",C711,"',",D711,",'",E711,"',",SUBSTITUTE(ROUND(F711,6),",","."),",'",G711,"',",SUBSTITUTE(ROUND(H711,6),",","."),",",SUBSTITUTE(ROUND(I711,6),",","."),",",SUBSTITUTE(ROUND(J711,6),",","."),",",SUBSTITUTE(ROUND(K711,6),",","."),",",SUBSTITUTE(ROUND(L711,6),",","."),",",SUBSTITUTE(ROUND(M711,6),",","."),",",SUBSTITUTE(ROUND(N711,6),",","."),",",SUBSTITUTE(ROUND(O711,6),",","."),",",SUBSTITUTE(ROUND(P711,6),",","."),",",SUBSTITUTE(ROUND(Q711,6),",","."),",",SUBSTITUTE(ROUND(R711,6),",","."),",",SUBSTITUTE(ROUND(S711,6),",","."),",",SUBSTITUTE(ROUND(T711,6),",","."),",",SUBSTITUTE(ROUND(U711,6),",","."),",",SUBSTITUTE(ROUND(V711,6),",","."),",",SUBSTITUTE(ROUND(W711,6),",","."),",",SUBSTITUTE(ROUND(X711,6),",","."),",",SUBSTITUTE(ROUND(Y711,6),",","."),",",SUBSTITUTE(ROUND(Z711,6),",","."),",",SUBSTITUTE(ROUND(AA711,6),",","."),");")</f>
        <v>INSERT INTO TABLA_PRESUPUESTO_COMERCIAL VALUES ('VSR','Cripton_China','14005087-20',2022,'Mayo',49.5,'USD',2722.5,1045.82776,0,272.25,34.452905,107.745462,15.43319,20.625,1.974784,9.375325,0,0,0,0,0,0,0,259.640314,104.486553,0);</v>
      </c>
    </row>
    <row r="712" spans="1:30" x14ac:dyDescent="0.2">
      <c r="A712" t="str">
        <f>+'MBI DIRECTORIO'!A712</f>
        <v>VSR</v>
      </c>
      <c r="B712" t="str">
        <f>+'MBI DIRECTORIO'!B712</f>
        <v>Cripton_China</v>
      </c>
      <c r="C712" t="str">
        <f>+'MBI DIRECTORIO'!C712</f>
        <v>14005080-18</v>
      </c>
      <c r="D712">
        <f>+'MBI DIRECTORIO'!D712</f>
        <v>2022</v>
      </c>
      <c r="E712" t="str">
        <f>+'MBI DIRECTORIO'!E712</f>
        <v>Mayo</v>
      </c>
      <c r="F712" s="5">
        <f>+'MBI DIRECTORIO'!F712</f>
        <v>4.95</v>
      </c>
      <c r="G712" t="str">
        <f>+'MBI DIRECTORIO'!G712</f>
        <v>USD</v>
      </c>
      <c r="H712" s="5">
        <f>+'MBI DIRECTORIO'!H712</f>
        <v>594</v>
      </c>
      <c r="I712" s="5">
        <f>+'MBI DIRECTORIO'!I712</f>
        <v>259.75113854201811</v>
      </c>
      <c r="J712" s="5">
        <f>+'MBI DIRECTORIO'!J712</f>
        <v>0</v>
      </c>
      <c r="K712" s="5">
        <f>+'MBI DIRECTORIO'!K712</f>
        <v>59.400000000000006</v>
      </c>
      <c r="L712" s="5">
        <f>+'MBI DIRECTORIO'!L712</f>
        <v>3.4452904794897425</v>
      </c>
      <c r="M712" s="5">
        <f>+'MBI DIRECTORIO'!M712</f>
        <v>20.427046218487398</v>
      </c>
      <c r="N712" s="5">
        <f>+'MBI DIRECTORIO'!N712</f>
        <v>1.5433189655172415</v>
      </c>
      <c r="O712" s="5">
        <f>+'MBI DIRECTORIO'!O712</f>
        <v>2.0625</v>
      </c>
      <c r="P712" s="5">
        <f>+'MBI DIRECTORIO'!P712</f>
        <v>0.19747844827586208</v>
      </c>
      <c r="Q712" s="5">
        <f>+'MBI DIRECTORIO'!Q712</f>
        <v>2.0455253650259388</v>
      </c>
      <c r="R712" s="5">
        <f>+'MBI DIRECTORIO'!R712</f>
        <v>0</v>
      </c>
      <c r="S712" s="5">
        <f>+'MBI DIRECTORIO'!S712</f>
        <v>0</v>
      </c>
      <c r="T712" s="5">
        <f>+'MBI DIRECTORIO'!T712</f>
        <v>0</v>
      </c>
      <c r="U712" s="5">
        <f>+'MBI DIRECTORIO'!U712</f>
        <v>0</v>
      </c>
      <c r="V712" s="5">
        <f>+'MBI DIRECTORIO'!V712</f>
        <v>0</v>
      </c>
      <c r="W712" s="5">
        <f>+'MBI DIRECTORIO'!W712</f>
        <v>0</v>
      </c>
      <c r="X712" s="5">
        <f>+'MBI DIRECTORIO'!X712</f>
        <v>0</v>
      </c>
      <c r="Y712" s="5">
        <f>+'MBI DIRECTORIO'!Y712</f>
        <v>36.72452433162713</v>
      </c>
      <c r="Z712" s="5">
        <f>+'MBI DIRECTORIO'!Z712</f>
        <v>10.448655334320692</v>
      </c>
      <c r="AA712" s="5">
        <f>+'MBI DIRECTORIO'!AA712</f>
        <v>0</v>
      </c>
      <c r="AB712" s="5" t="str">
        <f>+'MBI DIRECTORIO'!AG712</f>
        <v>Cripton China</v>
      </c>
      <c r="AD712" t="str">
        <f t="shared" si="13"/>
        <v>INSERT INTO TABLA_PRESUPUESTO_COMERCIAL VALUES ('VSR','Cripton_China','14005080-18',2022,'Mayo',4.95,'USD',594,259.751139,0,59.4,3.44529,20.427046,1.543319,2.0625,0.197478,2.045525,0,0,0,0,0,0,0,36.724524,10.448655,0);</v>
      </c>
    </row>
    <row r="713" spans="1:30" x14ac:dyDescent="0.2">
      <c r="A713" t="str">
        <f>+'MBI DIRECTORIO'!A713</f>
        <v>VSR</v>
      </c>
      <c r="B713" t="str">
        <f>+'MBI DIRECTORIO'!B713</f>
        <v>Cripton_China</v>
      </c>
      <c r="C713" t="str">
        <f>+'MBI DIRECTORIO'!C713</f>
        <v>14004879-18</v>
      </c>
      <c r="D713">
        <f>+'MBI DIRECTORIO'!D713</f>
        <v>2022</v>
      </c>
      <c r="E713" t="str">
        <f>+'MBI DIRECTORIO'!E713</f>
        <v>Mayo</v>
      </c>
      <c r="F713" s="5">
        <f>+'MBI DIRECTORIO'!F713</f>
        <v>4.95</v>
      </c>
      <c r="G713" t="str">
        <f>+'MBI DIRECTORIO'!G713</f>
        <v>USD</v>
      </c>
      <c r="H713" s="5">
        <f>+'MBI DIRECTORIO'!H713</f>
        <v>594</v>
      </c>
      <c r="I713" s="5">
        <f>+'MBI DIRECTORIO'!I713</f>
        <v>453.4982513849892</v>
      </c>
      <c r="J713" s="5">
        <f>+'MBI DIRECTORIO'!J713</f>
        <v>0</v>
      </c>
      <c r="K713" s="5">
        <f>+'MBI DIRECTORIO'!K713</f>
        <v>59.400000000000006</v>
      </c>
      <c r="L713" s="5">
        <f>+'MBI DIRECTORIO'!L713</f>
        <v>3.4452904794897425</v>
      </c>
      <c r="M713" s="5">
        <f>+'MBI DIRECTORIO'!M713</f>
        <v>20.427046218487398</v>
      </c>
      <c r="N713" s="5">
        <f>+'MBI DIRECTORIO'!N713</f>
        <v>1.5433189655172415</v>
      </c>
      <c r="O713" s="5">
        <f>+'MBI DIRECTORIO'!O713</f>
        <v>2.0625</v>
      </c>
      <c r="P713" s="5">
        <f>+'MBI DIRECTORIO'!P713</f>
        <v>0.19747844827586208</v>
      </c>
      <c r="Q713" s="5">
        <f>+'MBI DIRECTORIO'!Q713</f>
        <v>2.0455253650259388</v>
      </c>
      <c r="R713" s="5">
        <f>+'MBI DIRECTORIO'!R713</f>
        <v>0</v>
      </c>
      <c r="S713" s="5">
        <f>+'MBI DIRECTORIO'!S713</f>
        <v>0</v>
      </c>
      <c r="T713" s="5">
        <f>+'MBI DIRECTORIO'!T713</f>
        <v>0</v>
      </c>
      <c r="U713" s="5">
        <f>+'MBI DIRECTORIO'!U713</f>
        <v>0</v>
      </c>
      <c r="V713" s="5">
        <f>+'MBI DIRECTORIO'!V713</f>
        <v>0</v>
      </c>
      <c r="W713" s="5">
        <f>+'MBI DIRECTORIO'!W713</f>
        <v>0</v>
      </c>
      <c r="X713" s="5">
        <f>+'MBI DIRECTORIO'!X713</f>
        <v>0</v>
      </c>
      <c r="Y713" s="5">
        <f>+'MBI DIRECTORIO'!Y713</f>
        <v>36.72452433162713</v>
      </c>
      <c r="Z713" s="5">
        <f>+'MBI DIRECTORIO'!Z713</f>
        <v>10.448655334320692</v>
      </c>
      <c r="AA713" s="5">
        <f>+'MBI DIRECTORIO'!AA713</f>
        <v>0</v>
      </c>
      <c r="AB713" s="5" t="str">
        <f>+'MBI DIRECTORIO'!AG713</f>
        <v>Cripton China</v>
      </c>
      <c r="AD713" t="str">
        <f t="shared" si="13"/>
        <v>INSERT INTO TABLA_PRESUPUESTO_COMERCIAL VALUES ('VSR','Cripton_China','14004879-18',2022,'Mayo',4.95,'USD',594,453.498251,0,59.4,3.44529,20.427046,1.543319,2.0625,0.197478,2.045525,0,0,0,0,0,0,0,36.724524,10.448655,0);</v>
      </c>
    </row>
    <row r="714" spans="1:30" x14ac:dyDescent="0.2">
      <c r="A714" t="str">
        <f>+'MBI DIRECTORIO'!A714</f>
        <v>VSR</v>
      </c>
      <c r="B714" t="str">
        <f>+'MBI DIRECTORIO'!B714</f>
        <v>Cripton_China</v>
      </c>
      <c r="C714" t="str">
        <f>+'MBI DIRECTORIO'!C714</f>
        <v>14005089-20</v>
      </c>
      <c r="D714">
        <f>+'MBI DIRECTORIO'!D714</f>
        <v>2022</v>
      </c>
      <c r="E714" t="str">
        <f>+'MBI DIRECTORIO'!E714</f>
        <v>Mayo</v>
      </c>
      <c r="F714" s="5">
        <f>+'MBI DIRECTORIO'!F714</f>
        <v>247.5</v>
      </c>
      <c r="G714" t="str">
        <f>+'MBI DIRECTORIO'!G714</f>
        <v>USD</v>
      </c>
      <c r="H714" s="5">
        <f>+'MBI DIRECTORIO'!H714</f>
        <v>9900</v>
      </c>
      <c r="I714" s="5">
        <f>+'MBI DIRECTORIO'!I714</f>
        <v>4347.8904854876801</v>
      </c>
      <c r="J714" s="5">
        <f>+'MBI DIRECTORIO'!J714</f>
        <v>0</v>
      </c>
      <c r="K714" s="5">
        <f>+'MBI DIRECTORIO'!K714</f>
        <v>990</v>
      </c>
      <c r="L714" s="5">
        <f>+'MBI DIRECTORIO'!L714</f>
        <v>172.26452397448713</v>
      </c>
      <c r="M714" s="5">
        <f>+'MBI DIRECTORIO'!M714</f>
        <v>427.35231092436976</v>
      </c>
      <c r="N714" s="5">
        <f>+'MBI DIRECTORIO'!N714</f>
        <v>77.165948275862078</v>
      </c>
      <c r="O714" s="5">
        <f>+'MBI DIRECTORIO'!O714</f>
        <v>103.125</v>
      </c>
      <c r="P714" s="5">
        <f>+'MBI DIRECTORIO'!P714</f>
        <v>9.8739224137931032</v>
      </c>
      <c r="Q714" s="5">
        <f>+'MBI DIRECTORIO'!Q714</f>
        <v>34.092089417098983</v>
      </c>
      <c r="R714" s="5">
        <f>+'MBI DIRECTORIO'!R714</f>
        <v>0</v>
      </c>
      <c r="S714" s="5">
        <f>+'MBI DIRECTORIO'!S714</f>
        <v>0</v>
      </c>
      <c r="T714" s="5">
        <f>+'MBI DIRECTORIO'!T714</f>
        <v>0</v>
      </c>
      <c r="U714" s="5">
        <f>+'MBI DIRECTORIO'!U714</f>
        <v>0</v>
      </c>
      <c r="V714" s="5">
        <f>+'MBI DIRECTORIO'!V714</f>
        <v>0</v>
      </c>
      <c r="W714" s="5">
        <f>+'MBI DIRECTORIO'!W714</f>
        <v>0</v>
      </c>
      <c r="X714" s="5">
        <f>+'MBI DIRECTORIO'!X714</f>
        <v>0</v>
      </c>
      <c r="Y714" s="5">
        <f>+'MBI DIRECTORIO'!Y714</f>
        <v>1174.0420377471585</v>
      </c>
      <c r="Z714" s="5">
        <f>+'MBI DIRECTORIO'!Z714</f>
        <v>522.43276671603451</v>
      </c>
      <c r="AA714" s="5">
        <f>+'MBI DIRECTORIO'!AA714</f>
        <v>0</v>
      </c>
      <c r="AB714" s="5" t="str">
        <f>+'MBI DIRECTORIO'!AG714</f>
        <v>Cripton China</v>
      </c>
      <c r="AD714" t="str">
        <f t="shared" si="13"/>
        <v>INSERT INTO TABLA_PRESUPUESTO_COMERCIAL VALUES ('VSR','Cripton_China','14005089-20',2022,'Mayo',247.5,'USD',9900,4347.890485,0,990,172.264524,427.352311,77.165948,103.125,9.873922,34.092089,0,0,0,0,0,0,0,1174.042038,522.432767,0);</v>
      </c>
    </row>
    <row r="715" spans="1:30" x14ac:dyDescent="0.2">
      <c r="A715" t="str">
        <f>+'MBI DIRECTORIO'!A715</f>
        <v>VSR</v>
      </c>
      <c r="B715" t="str">
        <f>+'MBI DIRECTORIO'!B715</f>
        <v>Cripton_China</v>
      </c>
      <c r="C715" t="str">
        <f>+'MBI DIRECTORIO'!C715</f>
        <v>14005043-17</v>
      </c>
      <c r="D715">
        <f>+'MBI DIRECTORIO'!D715</f>
        <v>2022</v>
      </c>
      <c r="E715" t="str">
        <f>+'MBI DIRECTORIO'!E715</f>
        <v>Mayo</v>
      </c>
      <c r="F715" s="5">
        <f>+'MBI DIRECTORIO'!F715</f>
        <v>39.6</v>
      </c>
      <c r="G715" t="str">
        <f>+'MBI DIRECTORIO'!G715</f>
        <v>USD</v>
      </c>
      <c r="H715" s="5">
        <f>+'MBI DIRECTORIO'!H715</f>
        <v>2772</v>
      </c>
      <c r="I715" s="5">
        <f>+'MBI DIRECTORIO'!I715</f>
        <v>1237.8440427316273</v>
      </c>
      <c r="J715" s="5">
        <f>+'MBI DIRECTORIO'!J715</f>
        <v>0</v>
      </c>
      <c r="K715" s="5">
        <f>+'MBI DIRECTORIO'!K715</f>
        <v>277.2</v>
      </c>
      <c r="L715" s="5">
        <f>+'MBI DIRECTORIO'!L715</f>
        <v>27.56232383591794</v>
      </c>
      <c r="M715" s="5">
        <f>+'MBI DIRECTORIO'!M715</f>
        <v>104.01636974789916</v>
      </c>
      <c r="N715" s="5">
        <f>+'MBI DIRECTORIO'!N715</f>
        <v>12.346551724137932</v>
      </c>
      <c r="O715" s="5">
        <f>+'MBI DIRECTORIO'!O715</f>
        <v>16.5</v>
      </c>
      <c r="P715" s="5">
        <f>+'MBI DIRECTORIO'!P715</f>
        <v>1.5798275862068967</v>
      </c>
      <c r="Q715" s="5">
        <f>+'MBI DIRECTORIO'!Q715</f>
        <v>9.5457850367877146</v>
      </c>
      <c r="R715" s="5">
        <f>+'MBI DIRECTORIO'!R715</f>
        <v>0</v>
      </c>
      <c r="S715" s="5">
        <f>+'MBI DIRECTORIO'!S715</f>
        <v>0</v>
      </c>
      <c r="T715" s="5">
        <f>+'MBI DIRECTORIO'!T715</f>
        <v>0</v>
      </c>
      <c r="U715" s="5">
        <f>+'MBI DIRECTORIO'!U715</f>
        <v>0</v>
      </c>
      <c r="V715" s="5">
        <f>+'MBI DIRECTORIO'!V715</f>
        <v>0</v>
      </c>
      <c r="W715" s="5">
        <f>+'MBI DIRECTORIO'!W715</f>
        <v>0</v>
      </c>
      <c r="X715" s="5">
        <f>+'MBI DIRECTORIO'!X715</f>
        <v>0</v>
      </c>
      <c r="Y715" s="5">
        <f>+'MBI DIRECTORIO'!Y715</f>
        <v>227.57777676959728</v>
      </c>
      <c r="Z715" s="5">
        <f>+'MBI DIRECTORIO'!Z715</f>
        <v>83.58924267456554</v>
      </c>
      <c r="AA715" s="5">
        <f>+'MBI DIRECTORIO'!AA715</f>
        <v>0</v>
      </c>
      <c r="AB715" s="5" t="str">
        <f>+'MBI DIRECTORIO'!AG715</f>
        <v>Cripton China</v>
      </c>
      <c r="AD715" t="str">
        <f t="shared" si="13"/>
        <v>INSERT INTO TABLA_PRESUPUESTO_COMERCIAL VALUES ('VSR','Cripton_China','14005043-17',2022,'Mayo',39.6,'USD',2772,1237.844043,0,277.2,27.562324,104.01637,12.346552,16.5,1.579828,9.545785,0,0,0,0,0,0,0,227.577777,83.589243,0);</v>
      </c>
    </row>
    <row r="716" spans="1:30" x14ac:dyDescent="0.2">
      <c r="A716" t="str">
        <f>+'MBI DIRECTORIO'!A716</f>
        <v>VSR</v>
      </c>
      <c r="B716" t="str">
        <f>+'MBI DIRECTORIO'!B716</f>
        <v>80218-C</v>
      </c>
      <c r="C716" t="str">
        <f>+'MBI DIRECTORIO'!C716</f>
        <v>14004965-17</v>
      </c>
      <c r="D716">
        <f>+'MBI DIRECTORIO'!D716</f>
        <v>2022</v>
      </c>
      <c r="E716" t="str">
        <f>+'MBI DIRECTORIO'!E716</f>
        <v>Mayo</v>
      </c>
      <c r="F716" s="5">
        <f>+'MBI DIRECTORIO'!F716</f>
        <v>7.5</v>
      </c>
      <c r="G716" t="str">
        <f>+'MBI DIRECTORIO'!G716</f>
        <v>USD</v>
      </c>
      <c r="H716" s="5">
        <f>+'MBI DIRECTORIO'!H716</f>
        <v>675</v>
      </c>
      <c r="I716" s="5">
        <f>+'MBI DIRECTORIO'!I716</f>
        <v>509.50206073865996</v>
      </c>
      <c r="J716" s="5">
        <f>+'MBI DIRECTORIO'!J716</f>
        <v>0</v>
      </c>
      <c r="K716" s="5">
        <f>+'MBI DIRECTORIO'!K716</f>
        <v>50.625</v>
      </c>
      <c r="L716" s="5">
        <f>+'MBI DIRECTORIO'!L716</f>
        <v>5.2201370901359736</v>
      </c>
      <c r="M716" s="5">
        <f>+'MBI DIRECTORIO'!M716</f>
        <v>4.4159734513274334</v>
      </c>
      <c r="N716" s="5">
        <f>+'MBI DIRECTORIO'!N716</f>
        <v>2.9742324561403506</v>
      </c>
      <c r="O716" s="5">
        <f>+'MBI DIRECTORIO'!O716</f>
        <v>3.9747807017543861</v>
      </c>
      <c r="P716" s="5">
        <f>+'MBI DIRECTORIO'!P716</f>
        <v>0.38057383040935677</v>
      </c>
      <c r="Q716" s="5">
        <f>+'MBI DIRECTORIO'!Q716</f>
        <v>2.3244606420749303</v>
      </c>
      <c r="R716" s="5">
        <f>+'MBI DIRECTORIO'!R716</f>
        <v>0</v>
      </c>
      <c r="S716" s="5">
        <f>+'MBI DIRECTORIO'!S716</f>
        <v>0</v>
      </c>
      <c r="T716" s="5">
        <f>+'MBI DIRECTORIO'!T716</f>
        <v>0</v>
      </c>
      <c r="U716" s="5">
        <f>+'MBI DIRECTORIO'!U716</f>
        <v>0</v>
      </c>
      <c r="V716" s="5">
        <f>+'MBI DIRECTORIO'!V716</f>
        <v>0</v>
      </c>
      <c r="W716" s="5">
        <f>+'MBI DIRECTORIO'!W716</f>
        <v>0</v>
      </c>
      <c r="X716" s="5">
        <f>+'MBI DIRECTORIO'!X716</f>
        <v>0</v>
      </c>
      <c r="Y716" s="5">
        <f>+'MBI DIRECTORIO'!Y716</f>
        <v>29.901317042798418</v>
      </c>
      <c r="Z716" s="5">
        <f>+'MBI DIRECTORIO'!Z716</f>
        <v>15.831295961091957</v>
      </c>
      <c r="AA716" s="5">
        <f>+'MBI DIRECTORIO'!AA716</f>
        <v>0</v>
      </c>
      <c r="AB716" s="5" t="str">
        <f>+'MBI DIRECTORIO'!AG716</f>
        <v>Qingdao Congmu International Wine Industry Co.,Ltd.</v>
      </c>
      <c r="AD716" t="str">
        <f t="shared" si="13"/>
        <v>INSERT INTO TABLA_PRESUPUESTO_COMERCIAL VALUES ('VSR','80218-C','14004965-17',2022,'Mayo',7.5,'USD',675,509.502061,0,50.625,5.220137,4.415973,2.974232,3.974781,0.380574,2.324461,0,0,0,0,0,0,0,29.901317,15.831296,0);</v>
      </c>
    </row>
    <row r="717" spans="1:30" x14ac:dyDescent="0.2">
      <c r="A717" t="str">
        <f>+'MBI DIRECTORIO'!A717</f>
        <v>VSR</v>
      </c>
      <c r="B717" t="str">
        <f>+'MBI DIRECTORIO'!B717</f>
        <v>80218-C</v>
      </c>
      <c r="C717" t="str">
        <f>+'MBI DIRECTORIO'!C717</f>
        <v>14004975-20</v>
      </c>
      <c r="D717">
        <f>+'MBI DIRECTORIO'!D717</f>
        <v>2022</v>
      </c>
      <c r="E717" t="str">
        <f>+'MBI DIRECTORIO'!E717</f>
        <v>Mayo</v>
      </c>
      <c r="F717" s="5">
        <f>+'MBI DIRECTORIO'!F717</f>
        <v>20</v>
      </c>
      <c r="G717" t="str">
        <f>+'MBI DIRECTORIO'!G717</f>
        <v>USD</v>
      </c>
      <c r="H717" s="5">
        <f>+'MBI DIRECTORIO'!H717</f>
        <v>800</v>
      </c>
      <c r="I717" s="5">
        <f>+'MBI DIRECTORIO'!I717</f>
        <v>414.11898489760551</v>
      </c>
      <c r="J717" s="5">
        <f>+'MBI DIRECTORIO'!J717</f>
        <v>0</v>
      </c>
      <c r="K717" s="5">
        <f>+'MBI DIRECTORIO'!K717</f>
        <v>60</v>
      </c>
      <c r="L717" s="5">
        <f>+'MBI DIRECTORIO'!L717</f>
        <v>13.92036557369593</v>
      </c>
      <c r="M717" s="5">
        <f>+'MBI DIRECTORIO'!M717</f>
        <v>11.775929203539821</v>
      </c>
      <c r="N717" s="5">
        <f>+'MBI DIRECTORIO'!N717</f>
        <v>7.9312865497076031</v>
      </c>
      <c r="O717" s="5">
        <f>+'MBI DIRECTORIO'!O717</f>
        <v>10.599415204678362</v>
      </c>
      <c r="P717" s="5">
        <f>+'MBI DIRECTORIO'!P717</f>
        <v>1.0148635477582846</v>
      </c>
      <c r="Q717" s="5">
        <f>+'MBI DIRECTORIO'!Q717</f>
        <v>2.7549163165332509</v>
      </c>
      <c r="R717" s="5">
        <f>+'MBI DIRECTORIO'!R717</f>
        <v>0</v>
      </c>
      <c r="S717" s="5">
        <f>+'MBI DIRECTORIO'!S717</f>
        <v>0</v>
      </c>
      <c r="T717" s="5">
        <f>+'MBI DIRECTORIO'!T717</f>
        <v>0</v>
      </c>
      <c r="U717" s="5">
        <f>+'MBI DIRECTORIO'!U717</f>
        <v>0</v>
      </c>
      <c r="V717" s="5">
        <f>+'MBI DIRECTORIO'!V717</f>
        <v>0</v>
      </c>
      <c r="W717" s="5">
        <f>+'MBI DIRECTORIO'!W717</f>
        <v>0</v>
      </c>
      <c r="X717" s="5">
        <f>+'MBI DIRECTORIO'!X717</f>
        <v>0</v>
      </c>
      <c r="Y717" s="5">
        <f>+'MBI DIRECTORIO'!Y717</f>
        <v>76.293200051795878</v>
      </c>
      <c r="Z717" s="5">
        <f>+'MBI DIRECTORIO'!Z717</f>
        <v>42.216789229578552</v>
      </c>
      <c r="AA717" s="5">
        <f>+'MBI DIRECTORIO'!AA717</f>
        <v>0</v>
      </c>
      <c r="AB717" s="5" t="str">
        <f>+'MBI DIRECTORIO'!AG717</f>
        <v>Qingdao Congmu International Wine Industry Co.,Ltd.</v>
      </c>
      <c r="AD717" t="str">
        <f t="shared" si="13"/>
        <v>INSERT INTO TABLA_PRESUPUESTO_COMERCIAL VALUES ('VSR','80218-C','14004975-20',2022,'Mayo',20,'USD',800,414.118985,0,60,13.920366,11.775929,7.931287,10.599415,1.014864,2.754916,0,0,0,0,0,0,0,76.2932,42.216789,0);</v>
      </c>
    </row>
    <row r="718" spans="1:30" x14ac:dyDescent="0.2">
      <c r="A718" t="str">
        <f>+'MBI DIRECTORIO'!A718</f>
        <v>VSR</v>
      </c>
      <c r="B718" t="str">
        <f>+'MBI DIRECTORIO'!B718</f>
        <v>80218-C</v>
      </c>
      <c r="C718" t="str">
        <f>+'MBI DIRECTORIO'!C718</f>
        <v>14004977-19</v>
      </c>
      <c r="D718">
        <f>+'MBI DIRECTORIO'!D718</f>
        <v>2022</v>
      </c>
      <c r="E718" t="str">
        <f>+'MBI DIRECTORIO'!E718</f>
        <v>Mayo</v>
      </c>
      <c r="F718" s="5">
        <f>+'MBI DIRECTORIO'!F718</f>
        <v>15</v>
      </c>
      <c r="G718" t="str">
        <f>+'MBI DIRECTORIO'!G718</f>
        <v>USD</v>
      </c>
      <c r="H718" s="5">
        <f>+'MBI DIRECTORIO'!H718</f>
        <v>600</v>
      </c>
      <c r="I718" s="5">
        <f>+'MBI DIRECTORIO'!I718</f>
        <v>325.73059377460902</v>
      </c>
      <c r="J718" s="5">
        <f>+'MBI DIRECTORIO'!J718</f>
        <v>0</v>
      </c>
      <c r="K718" s="5">
        <f>+'MBI DIRECTORIO'!K718</f>
        <v>45</v>
      </c>
      <c r="L718" s="5">
        <f>+'MBI DIRECTORIO'!L718</f>
        <v>10.440274180271947</v>
      </c>
      <c r="M718" s="5">
        <f>+'MBI DIRECTORIO'!M718</f>
        <v>8.8319469026548667</v>
      </c>
      <c r="N718" s="5">
        <f>+'MBI DIRECTORIO'!N718</f>
        <v>5.9484649122807012</v>
      </c>
      <c r="O718" s="5">
        <f>+'MBI DIRECTORIO'!O718</f>
        <v>7.9495614035087723</v>
      </c>
      <c r="P718" s="5">
        <f>+'MBI DIRECTORIO'!P718</f>
        <v>0.76114766081871355</v>
      </c>
      <c r="Q718" s="5">
        <f>+'MBI DIRECTORIO'!Q718</f>
        <v>2.0661872373999381</v>
      </c>
      <c r="R718" s="5">
        <f>+'MBI DIRECTORIO'!R718</f>
        <v>0</v>
      </c>
      <c r="S718" s="5">
        <f>+'MBI DIRECTORIO'!S718</f>
        <v>0</v>
      </c>
      <c r="T718" s="5">
        <f>+'MBI DIRECTORIO'!T718</f>
        <v>0</v>
      </c>
      <c r="U718" s="5">
        <f>+'MBI DIRECTORIO'!U718</f>
        <v>0</v>
      </c>
      <c r="V718" s="5">
        <f>+'MBI DIRECTORIO'!V718</f>
        <v>0</v>
      </c>
      <c r="W718" s="5">
        <f>+'MBI DIRECTORIO'!W718</f>
        <v>0</v>
      </c>
      <c r="X718" s="5">
        <f>+'MBI DIRECTORIO'!X718</f>
        <v>0</v>
      </c>
      <c r="Y718" s="5">
        <f>+'MBI DIRECTORIO'!Y718</f>
        <v>57.219900038846909</v>
      </c>
      <c r="Z718" s="5">
        <f>+'MBI DIRECTORIO'!Z718</f>
        <v>31.662591922183914</v>
      </c>
      <c r="AA718" s="5">
        <f>+'MBI DIRECTORIO'!AA718</f>
        <v>0</v>
      </c>
      <c r="AB718" s="5" t="str">
        <f>+'MBI DIRECTORIO'!AG718</f>
        <v>Qingdao Congmu International Wine Industry Co.,Ltd.</v>
      </c>
      <c r="AD718" t="str">
        <f t="shared" si="13"/>
        <v>INSERT INTO TABLA_PRESUPUESTO_COMERCIAL VALUES ('VSR','80218-C','14004977-19',2022,'Mayo',15,'USD',600,325.730594,0,45,10.440274,8.831947,5.948465,7.949561,0.761148,2.066187,0,0,0,0,0,0,0,57.2199,31.662592,0);</v>
      </c>
    </row>
    <row r="719" spans="1:30" x14ac:dyDescent="0.2">
      <c r="A719" t="str">
        <f>+'MBI DIRECTORIO'!A719</f>
        <v>VSR</v>
      </c>
      <c r="B719" t="str">
        <f>+'MBI DIRECTORIO'!B719</f>
        <v>80218-C</v>
      </c>
      <c r="C719" t="str">
        <f>+'MBI DIRECTORIO'!C719</f>
        <v>14004800-20</v>
      </c>
      <c r="D719">
        <f>+'MBI DIRECTORIO'!D719</f>
        <v>2022</v>
      </c>
      <c r="E719" t="str">
        <f>+'MBI DIRECTORIO'!E719</f>
        <v>Mayo</v>
      </c>
      <c r="F719" s="5">
        <f>+'MBI DIRECTORIO'!F719</f>
        <v>20</v>
      </c>
      <c r="G719" t="str">
        <f>+'MBI DIRECTORIO'!G719</f>
        <v>USD</v>
      </c>
      <c r="H719" s="5">
        <f>+'MBI DIRECTORIO'!H719</f>
        <v>800</v>
      </c>
      <c r="I719" s="5">
        <f>+'MBI DIRECTORIO'!I719</f>
        <v>325.56439397761142</v>
      </c>
      <c r="J719" s="5">
        <f>+'MBI DIRECTORIO'!J719</f>
        <v>0</v>
      </c>
      <c r="K719" s="5">
        <f>+'MBI DIRECTORIO'!K719</f>
        <v>60</v>
      </c>
      <c r="L719" s="5">
        <f>+'MBI DIRECTORIO'!L719</f>
        <v>13.92036557369593</v>
      </c>
      <c r="M719" s="5">
        <f>+'MBI DIRECTORIO'!M719</f>
        <v>11.775929203539821</v>
      </c>
      <c r="N719" s="5">
        <f>+'MBI DIRECTORIO'!N719</f>
        <v>7.9312865497076031</v>
      </c>
      <c r="O719" s="5">
        <f>+'MBI DIRECTORIO'!O719</f>
        <v>10.599415204678362</v>
      </c>
      <c r="P719" s="5">
        <f>+'MBI DIRECTORIO'!P719</f>
        <v>1.0148635477582846</v>
      </c>
      <c r="Q719" s="5">
        <f>+'MBI DIRECTORIO'!Q719</f>
        <v>2.7549163165332509</v>
      </c>
      <c r="R719" s="5">
        <f>+'MBI DIRECTORIO'!R719</f>
        <v>0</v>
      </c>
      <c r="S719" s="5">
        <f>+'MBI DIRECTORIO'!S719</f>
        <v>0</v>
      </c>
      <c r="T719" s="5">
        <f>+'MBI DIRECTORIO'!T719</f>
        <v>0</v>
      </c>
      <c r="U719" s="5">
        <f>+'MBI DIRECTORIO'!U719</f>
        <v>0</v>
      </c>
      <c r="V719" s="5">
        <f>+'MBI DIRECTORIO'!V719</f>
        <v>0</v>
      </c>
      <c r="W719" s="5">
        <f>+'MBI DIRECTORIO'!W719</f>
        <v>0</v>
      </c>
      <c r="X719" s="5">
        <f>+'MBI DIRECTORIO'!X719</f>
        <v>0</v>
      </c>
      <c r="Y719" s="5">
        <f>+'MBI DIRECTORIO'!Y719</f>
        <v>76.293200051795878</v>
      </c>
      <c r="Z719" s="5">
        <f>+'MBI DIRECTORIO'!Z719</f>
        <v>42.216789229578552</v>
      </c>
      <c r="AA719" s="5">
        <f>+'MBI DIRECTORIO'!AA719</f>
        <v>0</v>
      </c>
      <c r="AB719" s="5" t="str">
        <f>+'MBI DIRECTORIO'!AG719</f>
        <v>Qingdao Congmu International Wine Industry Co.,Ltd.</v>
      </c>
      <c r="AD719" t="str">
        <f t="shared" si="13"/>
        <v>INSERT INTO TABLA_PRESUPUESTO_COMERCIAL VALUES ('VSR','80218-C','14004800-20',2022,'Mayo',20,'USD',800,325.564394,0,60,13.920366,11.775929,7.931287,10.599415,1.014864,2.754916,0,0,0,0,0,0,0,76.2932,42.216789,0);</v>
      </c>
    </row>
    <row r="720" spans="1:30" x14ac:dyDescent="0.2">
      <c r="A720" t="str">
        <f>+'MBI DIRECTORIO'!A720</f>
        <v>VSR</v>
      </c>
      <c r="B720" t="str">
        <f>+'MBI DIRECTORIO'!B720</f>
        <v>80218-C</v>
      </c>
      <c r="C720" t="str">
        <f>+'MBI DIRECTORIO'!C720</f>
        <v>14004971-20</v>
      </c>
      <c r="D720">
        <f>+'MBI DIRECTORIO'!D720</f>
        <v>2022</v>
      </c>
      <c r="E720" t="str">
        <f>+'MBI DIRECTORIO'!E720</f>
        <v>Mayo</v>
      </c>
      <c r="F720" s="5">
        <f>+'MBI DIRECTORIO'!F720</f>
        <v>25</v>
      </c>
      <c r="G720" t="str">
        <f>+'MBI DIRECTORIO'!G720</f>
        <v>USD</v>
      </c>
      <c r="H720" s="5">
        <f>+'MBI DIRECTORIO'!H720</f>
        <v>750</v>
      </c>
      <c r="I720" s="5">
        <f>+'MBI DIRECTORIO'!I720</f>
        <v>441.30722800126614</v>
      </c>
      <c r="J720" s="5">
        <f>+'MBI DIRECTORIO'!J720</f>
        <v>0</v>
      </c>
      <c r="K720" s="5">
        <f>+'MBI DIRECTORIO'!K720</f>
        <v>56.25</v>
      </c>
      <c r="L720" s="5">
        <f>+'MBI DIRECTORIO'!L720</f>
        <v>17.400456967119911</v>
      </c>
      <c r="M720" s="5">
        <f>+'MBI DIRECTORIO'!M720</f>
        <v>14.719911504424775</v>
      </c>
      <c r="N720" s="5">
        <f>+'MBI DIRECTORIO'!N720</f>
        <v>9.9141081871345058</v>
      </c>
      <c r="O720" s="5">
        <f>+'MBI DIRECTORIO'!O720</f>
        <v>13.249269005847953</v>
      </c>
      <c r="P720" s="5">
        <f>+'MBI DIRECTORIO'!P720</f>
        <v>1.2685794346978556</v>
      </c>
      <c r="Q720" s="5">
        <f>+'MBI DIRECTORIO'!Q720</f>
        <v>2.5827340467499229</v>
      </c>
      <c r="R720" s="5">
        <f>+'MBI DIRECTORIO'!R720</f>
        <v>0</v>
      </c>
      <c r="S720" s="5">
        <f>+'MBI DIRECTORIO'!S720</f>
        <v>0</v>
      </c>
      <c r="T720" s="5">
        <f>+'MBI DIRECTORIO'!T720</f>
        <v>0</v>
      </c>
      <c r="U720" s="5">
        <f>+'MBI DIRECTORIO'!U720</f>
        <v>0</v>
      </c>
      <c r="V720" s="5">
        <f>+'MBI DIRECTORIO'!V720</f>
        <v>0</v>
      </c>
      <c r="W720" s="5">
        <f>+'MBI DIRECTORIO'!W720</f>
        <v>0</v>
      </c>
      <c r="X720" s="5">
        <f>+'MBI DIRECTORIO'!X720</f>
        <v>0</v>
      </c>
      <c r="Y720" s="5">
        <f>+'MBI DIRECTORIO'!Y720</f>
        <v>94.505588715828196</v>
      </c>
      <c r="Z720" s="5">
        <f>+'MBI DIRECTORIO'!Z720</f>
        <v>52.770986536973183</v>
      </c>
      <c r="AA720" s="5">
        <f>+'MBI DIRECTORIO'!AA720</f>
        <v>0</v>
      </c>
      <c r="AB720" s="5" t="str">
        <f>+'MBI DIRECTORIO'!AG720</f>
        <v>Qingdao Congmu International Wine Industry Co.,Ltd.</v>
      </c>
      <c r="AD720" t="str">
        <f t="shared" si="13"/>
        <v>INSERT INTO TABLA_PRESUPUESTO_COMERCIAL VALUES ('VSR','80218-C','14004971-20',2022,'Mayo',25,'USD',750,441.307228,0,56.25,17.400457,14.719912,9.914108,13.249269,1.268579,2.582734,0,0,0,0,0,0,0,94.505589,52.770987,0);</v>
      </c>
    </row>
    <row r="721" spans="1:30" x14ac:dyDescent="0.2">
      <c r="A721" t="str">
        <f>+'MBI DIRECTORIO'!A721</f>
        <v>VSR</v>
      </c>
      <c r="B721" t="str">
        <f>+'MBI DIRECTORIO'!B721</f>
        <v>80218-C</v>
      </c>
      <c r="C721" t="str">
        <f>+'MBI DIRECTORIO'!C721</f>
        <v>14004874-20</v>
      </c>
      <c r="D721">
        <f>+'MBI DIRECTORIO'!D721</f>
        <v>2022</v>
      </c>
      <c r="E721" t="str">
        <f>+'MBI DIRECTORIO'!E721</f>
        <v>Mayo</v>
      </c>
      <c r="F721" s="5">
        <f>+'MBI DIRECTORIO'!F721</f>
        <v>7.5</v>
      </c>
      <c r="G721" t="str">
        <f>+'MBI DIRECTORIO'!G721</f>
        <v>USD</v>
      </c>
      <c r="H721" s="5">
        <f>+'MBI DIRECTORIO'!H721</f>
        <v>225</v>
      </c>
      <c r="I721" s="5">
        <f>+'MBI DIRECTORIO'!I721</f>
        <v>120.50361984926782</v>
      </c>
      <c r="J721" s="5">
        <f>+'MBI DIRECTORIO'!J721</f>
        <v>0</v>
      </c>
      <c r="K721" s="5">
        <f>+'MBI DIRECTORIO'!K721</f>
        <v>16.875</v>
      </c>
      <c r="L721" s="5">
        <f>+'MBI DIRECTORIO'!L721</f>
        <v>5.2201370901359736</v>
      </c>
      <c r="M721" s="5">
        <f>+'MBI DIRECTORIO'!M721</f>
        <v>4.4159734513274334</v>
      </c>
      <c r="N721" s="5">
        <f>+'MBI DIRECTORIO'!N721</f>
        <v>2.9742324561403506</v>
      </c>
      <c r="O721" s="5">
        <f>+'MBI DIRECTORIO'!O721</f>
        <v>3.9747807017543861</v>
      </c>
      <c r="P721" s="5">
        <f>+'MBI DIRECTORIO'!P721</f>
        <v>0.38057383040935677</v>
      </c>
      <c r="Q721" s="5">
        <f>+'MBI DIRECTORIO'!Q721</f>
        <v>0.77482021402497681</v>
      </c>
      <c r="R721" s="5">
        <f>+'MBI DIRECTORIO'!R721</f>
        <v>0</v>
      </c>
      <c r="S721" s="5">
        <f>+'MBI DIRECTORIO'!S721</f>
        <v>0</v>
      </c>
      <c r="T721" s="5">
        <f>+'MBI DIRECTORIO'!T721</f>
        <v>0</v>
      </c>
      <c r="U721" s="5">
        <f>+'MBI DIRECTORIO'!U721</f>
        <v>0</v>
      </c>
      <c r="V721" s="5">
        <f>+'MBI DIRECTORIO'!V721</f>
        <v>0</v>
      </c>
      <c r="W721" s="5">
        <f>+'MBI DIRECTORIO'!W721</f>
        <v>0</v>
      </c>
      <c r="X721" s="5">
        <f>+'MBI DIRECTORIO'!X721</f>
        <v>0</v>
      </c>
      <c r="Y721" s="5">
        <f>+'MBI DIRECTORIO'!Y721</f>
        <v>28.351676614748463</v>
      </c>
      <c r="Z721" s="5">
        <f>+'MBI DIRECTORIO'!Z721</f>
        <v>15.831295961091957</v>
      </c>
      <c r="AA721" s="5">
        <f>+'MBI DIRECTORIO'!AA721</f>
        <v>0</v>
      </c>
      <c r="AB721" s="5" t="str">
        <f>+'MBI DIRECTORIO'!AG721</f>
        <v>Qingdao Congmu International Wine Industry Co.,Ltd.</v>
      </c>
      <c r="AD721" t="str">
        <f t="shared" si="13"/>
        <v>INSERT INTO TABLA_PRESUPUESTO_COMERCIAL VALUES ('VSR','80218-C','14004874-20',2022,'Mayo',7.5,'USD',225,120.50362,0,16.875,5.220137,4.415973,2.974232,3.974781,0.380574,0.77482,0,0,0,0,0,0,0,28.351677,15.831296,0);</v>
      </c>
    </row>
    <row r="722" spans="1:30" x14ac:dyDescent="0.2">
      <c r="A722" t="str">
        <f>+'MBI DIRECTORIO'!A722</f>
        <v>VSR</v>
      </c>
      <c r="B722" t="str">
        <f>+'MBI DIRECTORIO'!B722</f>
        <v>80218-C</v>
      </c>
      <c r="C722" t="str">
        <f>+'MBI DIRECTORIO'!C722</f>
        <v>14004941-16</v>
      </c>
      <c r="D722">
        <f>+'MBI DIRECTORIO'!D722</f>
        <v>2022</v>
      </c>
      <c r="E722" t="str">
        <f>+'MBI DIRECTORIO'!E722</f>
        <v>Mayo</v>
      </c>
      <c r="F722" s="5">
        <f>+'MBI DIRECTORIO'!F722</f>
        <v>7.5</v>
      </c>
      <c r="G722" t="str">
        <f>+'MBI DIRECTORIO'!G722</f>
        <v>USD</v>
      </c>
      <c r="H722" s="5">
        <f>+'MBI DIRECTORIO'!H722</f>
        <v>1620</v>
      </c>
      <c r="I722" s="5">
        <f>+'MBI DIRECTORIO'!I722</f>
        <v>391.67771871296395</v>
      </c>
      <c r="J722" s="5">
        <f>+'MBI DIRECTORIO'!J722</f>
        <v>0</v>
      </c>
      <c r="K722" s="5">
        <f>+'MBI DIRECTORIO'!K722</f>
        <v>0</v>
      </c>
      <c r="L722" s="5">
        <f>+'MBI DIRECTORIO'!L722</f>
        <v>0</v>
      </c>
      <c r="M722" s="5">
        <f>+'MBI DIRECTORIO'!M722</f>
        <v>4.4159734513274334</v>
      </c>
      <c r="N722" s="5">
        <f>+'MBI DIRECTORIO'!N722</f>
        <v>2.9742324561403506</v>
      </c>
      <c r="O722" s="5">
        <f>+'MBI DIRECTORIO'!O722</f>
        <v>3.9747807017543861</v>
      </c>
      <c r="P722" s="5">
        <f>+'MBI DIRECTORIO'!P722</f>
        <v>0.38057383040935677</v>
      </c>
      <c r="Q722" s="5">
        <f>+'MBI DIRECTORIO'!Q722</f>
        <v>5.5787055409798336</v>
      </c>
      <c r="R722" s="5">
        <f>+'MBI DIRECTORIO'!R722</f>
        <v>0</v>
      </c>
      <c r="S722" s="5">
        <f>+'MBI DIRECTORIO'!S722</f>
        <v>0</v>
      </c>
      <c r="T722" s="5">
        <f>+'MBI DIRECTORIO'!T722</f>
        <v>0</v>
      </c>
      <c r="U722" s="5">
        <f>+'MBI DIRECTORIO'!U722</f>
        <v>0</v>
      </c>
      <c r="V722" s="5">
        <f>+'MBI DIRECTORIO'!V722</f>
        <v>0</v>
      </c>
      <c r="W722" s="5">
        <f>+'MBI DIRECTORIO'!W722</f>
        <v>0</v>
      </c>
      <c r="X722" s="5">
        <f>+'MBI DIRECTORIO'!X722</f>
        <v>0</v>
      </c>
      <c r="Y722" s="5">
        <f>+'MBI DIRECTORIO'!Y722</f>
        <v>33.155561941703318</v>
      </c>
      <c r="Z722" s="5">
        <f>+'MBI DIRECTORIO'!Z722</f>
        <v>15.831295961091957</v>
      </c>
      <c r="AA722" s="5">
        <f>+'MBI DIRECTORIO'!AA722</f>
        <v>0</v>
      </c>
      <c r="AB722" s="5" t="str">
        <f>+'MBI DIRECTORIO'!AG722</f>
        <v>Qingdao Congmu International Wine Industry Co.,Ltd.</v>
      </c>
      <c r="AD722" t="str">
        <f t="shared" si="13"/>
        <v>INSERT INTO TABLA_PRESUPUESTO_COMERCIAL VALUES ('VSR','80218-C','14004941-16',2022,'Mayo',7.5,'USD',1620,391.677719,0,0,0,4.415973,2.974232,3.974781,0.380574,5.578706,0,0,0,0,0,0,0,33.155562,15.831296,0);</v>
      </c>
    </row>
    <row r="723" spans="1:30" x14ac:dyDescent="0.2">
      <c r="A723" t="str">
        <f>+'MBI DIRECTORIO'!A723</f>
        <v>VSR</v>
      </c>
      <c r="B723" t="str">
        <f>+'MBI DIRECTORIO'!B723</f>
        <v>80122-C</v>
      </c>
      <c r="C723" t="str">
        <f>+'MBI DIRECTORIO'!C723</f>
        <v>14005080-18</v>
      </c>
      <c r="D723">
        <f>+'MBI DIRECTORIO'!D723</f>
        <v>2022</v>
      </c>
      <c r="E723" t="str">
        <f>+'MBI DIRECTORIO'!E723</f>
        <v>Mayo</v>
      </c>
      <c r="F723" s="5">
        <f>+'MBI DIRECTORIO'!F723</f>
        <v>37.5</v>
      </c>
      <c r="G723" t="str">
        <f>+'MBI DIRECTORIO'!G723</f>
        <v>USD</v>
      </c>
      <c r="H723" s="5">
        <f>+'MBI DIRECTORIO'!H723</f>
        <v>3937.5</v>
      </c>
      <c r="I723" s="5">
        <f>+'MBI DIRECTORIO'!I723</f>
        <v>1967.8116556213495</v>
      </c>
      <c r="J723" s="5">
        <f>+'MBI DIRECTORIO'!J723</f>
        <v>0</v>
      </c>
      <c r="K723" s="5">
        <f>+'MBI DIRECTORIO'!K723</f>
        <v>937.5</v>
      </c>
      <c r="L723" s="5">
        <f>+'MBI DIRECTORIO'!L723</f>
        <v>26.100685450679869</v>
      </c>
      <c r="M723" s="5">
        <f>+'MBI DIRECTORIO'!M723</f>
        <v>47.774999999999999</v>
      </c>
      <c r="N723" s="5">
        <f>+'MBI DIRECTORIO'!N723</f>
        <v>16.953125</v>
      </c>
      <c r="O723" s="5">
        <f>+'MBI DIRECTORIO'!O723</f>
        <v>22.65625</v>
      </c>
      <c r="P723" s="5">
        <f>+'MBI DIRECTORIO'!P723</f>
        <v>2.1692708333333335</v>
      </c>
      <c r="Q723" s="5">
        <f>+'MBI DIRECTORIO'!Q723</f>
        <v>13.559353745437095</v>
      </c>
      <c r="R723" s="5">
        <f>+'MBI DIRECTORIO'!R723</f>
        <v>0</v>
      </c>
      <c r="S723" s="5">
        <f>+'MBI DIRECTORIO'!S723</f>
        <v>0</v>
      </c>
      <c r="T723" s="5">
        <f>+'MBI DIRECTORIO'!T723</f>
        <v>0</v>
      </c>
      <c r="U723" s="5">
        <f>+'MBI DIRECTORIO'!U723</f>
        <v>0</v>
      </c>
      <c r="V723" s="5">
        <f>+'MBI DIRECTORIO'!V723</f>
        <v>0</v>
      </c>
      <c r="W723" s="5">
        <f>+'MBI DIRECTORIO'!W723</f>
        <v>0</v>
      </c>
      <c r="X723" s="5">
        <f>+'MBI DIRECTORIO'!X723</f>
        <v>0</v>
      </c>
      <c r="Y723" s="5">
        <f>+'MBI DIRECTORIO'!Y723</f>
        <v>182.26947938423021</v>
      </c>
      <c r="Z723" s="5">
        <f>+'MBI DIRECTORIO'!Z723</f>
        <v>79.156479805459782</v>
      </c>
      <c r="AA723" s="5">
        <f>+'MBI DIRECTORIO'!AA723</f>
        <v>0</v>
      </c>
      <c r="AB723" s="5" t="str">
        <f>+'MBI DIRECTORIO'!AG723</f>
        <v>COSTCO PRESIDENT TAIWAN, INC</v>
      </c>
      <c r="AD723" t="str">
        <f t="shared" si="13"/>
        <v>INSERT INTO TABLA_PRESUPUESTO_COMERCIAL VALUES ('VSR','80122-C','14005080-18',2022,'Mayo',37.5,'USD',3937.5,1967.811656,0,937.5,26.100685,47.775,16.953125,22.65625,2.169271,13.559354,0,0,0,0,0,0,0,182.269479,79.15648,0);</v>
      </c>
    </row>
    <row r="724" spans="1:30" x14ac:dyDescent="0.2">
      <c r="A724" t="str">
        <f>+'MBI DIRECTORIO'!A724</f>
        <v>VSR</v>
      </c>
      <c r="B724" t="str">
        <f>+'MBI DIRECTORIO'!B724</f>
        <v>80122-C</v>
      </c>
      <c r="C724" t="str">
        <f>+'MBI DIRECTORIO'!C724</f>
        <v>14004954-20</v>
      </c>
      <c r="D724">
        <f>+'MBI DIRECTORIO'!D724</f>
        <v>2022</v>
      </c>
      <c r="E724" t="str">
        <f>+'MBI DIRECTORIO'!E724</f>
        <v>Mayo</v>
      </c>
      <c r="F724" s="5">
        <f>+'MBI DIRECTORIO'!F724</f>
        <v>100</v>
      </c>
      <c r="G724" t="str">
        <f>+'MBI DIRECTORIO'!G724</f>
        <v>USD</v>
      </c>
      <c r="H724" s="5">
        <f>+'MBI DIRECTORIO'!H724</f>
        <v>8000</v>
      </c>
      <c r="I724" s="5">
        <f>+'MBI DIRECTORIO'!I724</f>
        <v>2387.6806460708221</v>
      </c>
      <c r="J724" s="5">
        <f>+'MBI DIRECTORIO'!J724</f>
        <v>0</v>
      </c>
      <c r="K724" s="5">
        <f>+'MBI DIRECTORIO'!K724</f>
        <v>2000</v>
      </c>
      <c r="L724" s="5">
        <f>+'MBI DIRECTORIO'!L724</f>
        <v>69.601827868479646</v>
      </c>
      <c r="M724" s="5">
        <f>+'MBI DIRECTORIO'!M724</f>
        <v>127.4</v>
      </c>
      <c r="N724" s="5">
        <f>+'MBI DIRECTORIO'!N724</f>
        <v>45.208333333333336</v>
      </c>
      <c r="O724" s="5">
        <f>+'MBI DIRECTORIO'!O724</f>
        <v>60.416666666666664</v>
      </c>
      <c r="P724" s="5">
        <f>+'MBI DIRECTORIO'!P724</f>
        <v>5.7847222222222223</v>
      </c>
      <c r="Q724" s="5">
        <f>+'MBI DIRECTORIO'!Q724</f>
        <v>27.549163165332509</v>
      </c>
      <c r="R724" s="5">
        <f>+'MBI DIRECTORIO'!R724</f>
        <v>0</v>
      </c>
      <c r="S724" s="5">
        <f>+'MBI DIRECTORIO'!S724</f>
        <v>0</v>
      </c>
      <c r="T724" s="5">
        <f>+'MBI DIRECTORIO'!T724</f>
        <v>0</v>
      </c>
      <c r="U724" s="5">
        <f>+'MBI DIRECTORIO'!U724</f>
        <v>0</v>
      </c>
      <c r="V724" s="5">
        <f>+'MBI DIRECTORIO'!V724</f>
        <v>0</v>
      </c>
      <c r="W724" s="5">
        <f>+'MBI DIRECTORIO'!W724</f>
        <v>0</v>
      </c>
      <c r="X724" s="5">
        <f>+'MBI DIRECTORIO'!X724</f>
        <v>0</v>
      </c>
      <c r="Y724" s="5">
        <f>+'MBI DIRECTORIO'!Y724</f>
        <v>477.44283153544745</v>
      </c>
      <c r="Z724" s="5">
        <f>+'MBI DIRECTORIO'!Z724</f>
        <v>211.08394614789273</v>
      </c>
      <c r="AA724" s="5">
        <f>+'MBI DIRECTORIO'!AA724</f>
        <v>0</v>
      </c>
      <c r="AB724" s="5" t="str">
        <f>+'MBI DIRECTORIO'!AG724</f>
        <v>COSTCO PRESIDENT TAIWAN, INC</v>
      </c>
      <c r="AD724" t="str">
        <f t="shared" si="13"/>
        <v>INSERT INTO TABLA_PRESUPUESTO_COMERCIAL VALUES ('VSR','80122-C','14004954-20',2022,'Mayo',100,'USD',8000,2387.680646,0,2000,69.601828,127.4,45.208333,60.416667,5.784722,27.549163,0,0,0,0,0,0,0,477.442832,211.083946,0);</v>
      </c>
    </row>
    <row r="725" spans="1:30" x14ac:dyDescent="0.2">
      <c r="A725" t="str">
        <f>+'MBI DIRECTORIO'!A725</f>
        <v>VSR</v>
      </c>
      <c r="B725" t="str">
        <f>+'MBI DIRECTORIO'!B725</f>
        <v>80136-C</v>
      </c>
      <c r="C725" t="str">
        <f>+'MBI DIRECTORIO'!C725</f>
        <v>14004965-17</v>
      </c>
      <c r="D725">
        <f>+'MBI DIRECTORIO'!D725</f>
        <v>2022</v>
      </c>
      <c r="E725" t="str">
        <f>+'MBI DIRECTORIO'!E725</f>
        <v>Mayo</v>
      </c>
      <c r="F725" s="5">
        <f>+'MBI DIRECTORIO'!F725</f>
        <v>6.25</v>
      </c>
      <c r="G725" t="str">
        <f>+'MBI DIRECTORIO'!G725</f>
        <v>USD</v>
      </c>
      <c r="H725" s="5">
        <f>+'MBI DIRECTORIO'!H725</f>
        <v>624.75</v>
      </c>
      <c r="I725" s="5">
        <f>+'MBI DIRECTORIO'!I725</f>
        <v>424.5850506155499</v>
      </c>
      <c r="J725" s="5">
        <f>+'MBI DIRECTORIO'!J725</f>
        <v>0</v>
      </c>
      <c r="K725" s="5">
        <f>+'MBI DIRECTORIO'!K725</f>
        <v>62.5</v>
      </c>
      <c r="L725" s="5">
        <f>+'MBI DIRECTORIO'!L725</f>
        <v>4.3501142417799779</v>
      </c>
      <c r="M725" s="5">
        <f>+'MBI DIRECTORIO'!M725</f>
        <v>2.9422096456692906</v>
      </c>
      <c r="N725" s="5">
        <f>+'MBI DIRECTORIO'!N725</f>
        <v>31.625769015659955</v>
      </c>
      <c r="O725" s="5">
        <f>+'MBI DIRECTORIO'!O725</f>
        <v>25.342561521252794</v>
      </c>
      <c r="P725" s="5">
        <f>+'MBI DIRECTORIO'!P725</f>
        <v>2.4264774422073079</v>
      </c>
      <c r="Q725" s="5">
        <f>+'MBI DIRECTORIO'!Q725</f>
        <v>2.1514174609426857</v>
      </c>
      <c r="R725" s="5">
        <f>+'MBI DIRECTORIO'!R725</f>
        <v>0</v>
      </c>
      <c r="S725" s="5">
        <f>+'MBI DIRECTORIO'!S725</f>
        <v>0</v>
      </c>
      <c r="T725" s="5">
        <f>+'MBI DIRECTORIO'!T725</f>
        <v>0</v>
      </c>
      <c r="U725" s="5">
        <f>+'MBI DIRECTORIO'!U725</f>
        <v>0</v>
      </c>
      <c r="V725" s="5">
        <f>+'MBI DIRECTORIO'!V725</f>
        <v>0</v>
      </c>
      <c r="W725" s="5">
        <f>+'MBI DIRECTORIO'!W725</f>
        <v>0</v>
      </c>
      <c r="X725" s="5">
        <f>+'MBI DIRECTORIO'!X725</f>
        <v>0</v>
      </c>
      <c r="Y725" s="5">
        <f>+'MBI DIRECTORIO'!Y725</f>
        <v>77.681181719975328</v>
      </c>
      <c r="Z725" s="5">
        <f>+'MBI DIRECTORIO'!Z725</f>
        <v>13.192746634243296</v>
      </c>
      <c r="AA725" s="5">
        <f>+'MBI DIRECTORIO'!AA725</f>
        <v>0</v>
      </c>
      <c r="AB725" s="5" t="str">
        <f>+'MBI DIRECTORIO'!AG725</f>
        <v>Sergio Valente Inc</v>
      </c>
      <c r="AD725" t="str">
        <f t="shared" si="13"/>
        <v>INSERT INTO TABLA_PRESUPUESTO_COMERCIAL VALUES ('VSR','80136-C','14004965-17',2022,'Mayo',6.25,'USD',624.75,424.585051,0,62.5,4.350114,2.94221,31.625769,25.342562,2.426477,2.151417,0,0,0,0,0,0,0,77.681182,13.192747,0);</v>
      </c>
    </row>
    <row r="726" spans="1:30" x14ac:dyDescent="0.2">
      <c r="A726" t="str">
        <f>+'MBI DIRECTORIO'!A726</f>
        <v>VSR</v>
      </c>
      <c r="B726" t="str">
        <f>+'MBI DIRECTORIO'!B726</f>
        <v>80136-C</v>
      </c>
      <c r="C726" t="str">
        <f>+'MBI DIRECTORIO'!C726</f>
        <v>14004898-18</v>
      </c>
      <c r="D726">
        <f>+'MBI DIRECTORIO'!D726</f>
        <v>2022</v>
      </c>
      <c r="E726" t="str">
        <f>+'MBI DIRECTORIO'!E726</f>
        <v>Mayo</v>
      </c>
      <c r="F726" s="5">
        <f>+'MBI DIRECTORIO'!F726</f>
        <v>6.25</v>
      </c>
      <c r="G726" t="str">
        <f>+'MBI DIRECTORIO'!G726</f>
        <v>USD</v>
      </c>
      <c r="H726" s="5">
        <f>+'MBI DIRECTORIO'!H726</f>
        <v>249.75</v>
      </c>
      <c r="I726" s="5">
        <f>+'MBI DIRECTORIO'!I726</f>
        <v>125.72870168722696</v>
      </c>
      <c r="J726" s="5">
        <f>+'MBI DIRECTORIO'!J726</f>
        <v>0</v>
      </c>
      <c r="K726" s="5">
        <f>+'MBI DIRECTORIO'!K726</f>
        <v>37.5</v>
      </c>
      <c r="L726" s="5">
        <f>+'MBI DIRECTORIO'!L726</f>
        <v>4.3501142417799779</v>
      </c>
      <c r="M726" s="5">
        <f>+'MBI DIRECTORIO'!M726</f>
        <v>2.9422096456692906</v>
      </c>
      <c r="N726" s="5">
        <f>+'MBI DIRECTORIO'!N726</f>
        <v>31.625769015659955</v>
      </c>
      <c r="O726" s="5">
        <f>+'MBI DIRECTORIO'!O726</f>
        <v>25.342561521252794</v>
      </c>
      <c r="P726" s="5">
        <f>+'MBI DIRECTORIO'!P726</f>
        <v>2.4264774422073079</v>
      </c>
      <c r="Q726" s="5">
        <f>+'MBI DIRECTORIO'!Q726</f>
        <v>0.86005043756772426</v>
      </c>
      <c r="R726" s="5">
        <f>+'MBI DIRECTORIO'!R726</f>
        <v>0</v>
      </c>
      <c r="S726" s="5">
        <f>+'MBI DIRECTORIO'!S726</f>
        <v>0</v>
      </c>
      <c r="T726" s="5">
        <f>+'MBI DIRECTORIO'!T726</f>
        <v>0</v>
      </c>
      <c r="U726" s="5">
        <f>+'MBI DIRECTORIO'!U726</f>
        <v>0</v>
      </c>
      <c r="V726" s="5">
        <f>+'MBI DIRECTORIO'!V726</f>
        <v>0</v>
      </c>
      <c r="W726" s="5">
        <f>+'MBI DIRECTORIO'!W726</f>
        <v>0</v>
      </c>
      <c r="X726" s="5">
        <f>+'MBI DIRECTORIO'!X726</f>
        <v>0</v>
      </c>
      <c r="Y726" s="5">
        <f>+'MBI DIRECTORIO'!Y726</f>
        <v>76.389814696600368</v>
      </c>
      <c r="Z726" s="5">
        <f>+'MBI DIRECTORIO'!Z726</f>
        <v>13.192746634243296</v>
      </c>
      <c r="AA726" s="5">
        <f>+'MBI DIRECTORIO'!AA726</f>
        <v>0</v>
      </c>
      <c r="AB726" s="5" t="str">
        <f>+'MBI DIRECTORIO'!AG726</f>
        <v>Sergio Valente Inc</v>
      </c>
      <c r="AD726" t="str">
        <f t="shared" si="13"/>
        <v>INSERT INTO TABLA_PRESUPUESTO_COMERCIAL VALUES ('VSR','80136-C','14004898-18',2022,'Mayo',6.25,'USD',249.75,125.728702,0,37.5,4.350114,2.94221,31.625769,25.342562,2.426477,0.86005,0,0,0,0,0,0,0,76.389815,13.192747,0);</v>
      </c>
    </row>
    <row r="727" spans="1:30" x14ac:dyDescent="0.2">
      <c r="A727" t="str">
        <f>+'MBI DIRECTORIO'!A727</f>
        <v>VSR</v>
      </c>
      <c r="B727" t="str">
        <f>+'MBI DIRECTORIO'!B727</f>
        <v>80136-C</v>
      </c>
      <c r="C727" t="str">
        <f>+'MBI DIRECTORIO'!C727</f>
        <v>14004900-18</v>
      </c>
      <c r="D727">
        <f>+'MBI DIRECTORIO'!D727</f>
        <v>2022</v>
      </c>
      <c r="E727" t="str">
        <f>+'MBI DIRECTORIO'!E727</f>
        <v>Mayo</v>
      </c>
      <c r="F727" s="5">
        <f>+'MBI DIRECTORIO'!F727</f>
        <v>6.25</v>
      </c>
      <c r="G727" t="str">
        <f>+'MBI DIRECTORIO'!G727</f>
        <v>USD</v>
      </c>
      <c r="H727" s="5">
        <f>+'MBI DIRECTORIO'!H727</f>
        <v>249.75</v>
      </c>
      <c r="I727" s="5">
        <f>+'MBI DIRECTORIO'!I727</f>
        <v>128.83097464614565</v>
      </c>
      <c r="J727" s="5">
        <f>+'MBI DIRECTORIO'!J727</f>
        <v>0</v>
      </c>
      <c r="K727" s="5">
        <f>+'MBI DIRECTORIO'!K727</f>
        <v>37.5</v>
      </c>
      <c r="L727" s="5">
        <f>+'MBI DIRECTORIO'!L727</f>
        <v>4.3501142417799779</v>
      </c>
      <c r="M727" s="5">
        <f>+'MBI DIRECTORIO'!M727</f>
        <v>2.9422096456692906</v>
      </c>
      <c r="N727" s="5">
        <f>+'MBI DIRECTORIO'!N727</f>
        <v>31.625769015659955</v>
      </c>
      <c r="O727" s="5">
        <f>+'MBI DIRECTORIO'!O727</f>
        <v>25.342561521252794</v>
      </c>
      <c r="P727" s="5">
        <f>+'MBI DIRECTORIO'!P727</f>
        <v>2.4264774422073079</v>
      </c>
      <c r="Q727" s="5">
        <f>+'MBI DIRECTORIO'!Q727</f>
        <v>0.86005043756772426</v>
      </c>
      <c r="R727" s="5">
        <f>+'MBI DIRECTORIO'!R727</f>
        <v>0</v>
      </c>
      <c r="S727" s="5">
        <f>+'MBI DIRECTORIO'!S727</f>
        <v>0</v>
      </c>
      <c r="T727" s="5">
        <f>+'MBI DIRECTORIO'!T727</f>
        <v>0</v>
      </c>
      <c r="U727" s="5">
        <f>+'MBI DIRECTORIO'!U727</f>
        <v>0</v>
      </c>
      <c r="V727" s="5">
        <f>+'MBI DIRECTORIO'!V727</f>
        <v>0</v>
      </c>
      <c r="W727" s="5">
        <f>+'MBI DIRECTORIO'!W727</f>
        <v>0</v>
      </c>
      <c r="X727" s="5">
        <f>+'MBI DIRECTORIO'!X727</f>
        <v>0</v>
      </c>
      <c r="Y727" s="5">
        <f>+'MBI DIRECTORIO'!Y727</f>
        <v>76.389814696600368</v>
      </c>
      <c r="Z727" s="5">
        <f>+'MBI DIRECTORIO'!Z727</f>
        <v>13.192746634243296</v>
      </c>
      <c r="AA727" s="5">
        <f>+'MBI DIRECTORIO'!AA727</f>
        <v>0</v>
      </c>
      <c r="AB727" s="5" t="str">
        <f>+'MBI DIRECTORIO'!AG727</f>
        <v>Sergio Valente Inc</v>
      </c>
      <c r="AD727" t="str">
        <f t="shared" si="13"/>
        <v>INSERT INTO TABLA_PRESUPUESTO_COMERCIAL VALUES ('VSR','80136-C','14004900-18',2022,'Mayo',6.25,'USD',249.75,128.830975,0,37.5,4.350114,2.94221,31.625769,25.342562,2.426477,0.86005,0,0,0,0,0,0,0,76.389815,13.192747,0);</v>
      </c>
    </row>
    <row r="728" spans="1:30" x14ac:dyDescent="0.2">
      <c r="A728" t="str">
        <f>+'MBI DIRECTORIO'!A728</f>
        <v>VSR</v>
      </c>
      <c r="B728" t="str">
        <f>+'MBI DIRECTORIO'!B728</f>
        <v>80136-C</v>
      </c>
      <c r="C728" t="str">
        <f>+'MBI DIRECTORIO'!C728</f>
        <v>14004901-18</v>
      </c>
      <c r="D728">
        <f>+'MBI DIRECTORIO'!D728</f>
        <v>2022</v>
      </c>
      <c r="E728" t="str">
        <f>+'MBI DIRECTORIO'!E728</f>
        <v>Mayo</v>
      </c>
      <c r="F728" s="5">
        <f>+'MBI DIRECTORIO'!F728</f>
        <v>6.25</v>
      </c>
      <c r="G728" t="str">
        <f>+'MBI DIRECTORIO'!G728</f>
        <v>USD</v>
      </c>
      <c r="H728" s="5">
        <f>+'MBI DIRECTORIO'!H728</f>
        <v>249.75</v>
      </c>
      <c r="I728" s="5">
        <f>+'MBI DIRECTORIO'!I728</f>
        <v>105.27621810406526</v>
      </c>
      <c r="J728" s="5">
        <f>+'MBI DIRECTORIO'!J728</f>
        <v>0</v>
      </c>
      <c r="K728" s="5">
        <f>+'MBI DIRECTORIO'!K728</f>
        <v>37.5</v>
      </c>
      <c r="L728" s="5">
        <f>+'MBI DIRECTORIO'!L728</f>
        <v>4.3501142417799779</v>
      </c>
      <c r="M728" s="5">
        <f>+'MBI DIRECTORIO'!M728</f>
        <v>2.9422096456692906</v>
      </c>
      <c r="N728" s="5">
        <f>+'MBI DIRECTORIO'!N728</f>
        <v>31.625769015659955</v>
      </c>
      <c r="O728" s="5">
        <f>+'MBI DIRECTORIO'!O728</f>
        <v>25.342561521252794</v>
      </c>
      <c r="P728" s="5">
        <f>+'MBI DIRECTORIO'!P728</f>
        <v>2.4264774422073079</v>
      </c>
      <c r="Q728" s="5">
        <f>+'MBI DIRECTORIO'!Q728</f>
        <v>0.86005043756772426</v>
      </c>
      <c r="R728" s="5">
        <f>+'MBI DIRECTORIO'!R728</f>
        <v>0</v>
      </c>
      <c r="S728" s="5">
        <f>+'MBI DIRECTORIO'!S728</f>
        <v>0</v>
      </c>
      <c r="T728" s="5">
        <f>+'MBI DIRECTORIO'!T728</f>
        <v>0</v>
      </c>
      <c r="U728" s="5">
        <f>+'MBI DIRECTORIO'!U728</f>
        <v>0</v>
      </c>
      <c r="V728" s="5">
        <f>+'MBI DIRECTORIO'!V728</f>
        <v>0</v>
      </c>
      <c r="W728" s="5">
        <f>+'MBI DIRECTORIO'!W728</f>
        <v>0</v>
      </c>
      <c r="X728" s="5">
        <f>+'MBI DIRECTORIO'!X728</f>
        <v>0</v>
      </c>
      <c r="Y728" s="5">
        <f>+'MBI DIRECTORIO'!Y728</f>
        <v>76.389814696600368</v>
      </c>
      <c r="Z728" s="5">
        <f>+'MBI DIRECTORIO'!Z728</f>
        <v>13.192746634243296</v>
      </c>
      <c r="AA728" s="5">
        <f>+'MBI DIRECTORIO'!AA728</f>
        <v>0</v>
      </c>
      <c r="AB728" s="5" t="str">
        <f>+'MBI DIRECTORIO'!AG728</f>
        <v>Sergio Valente Inc</v>
      </c>
      <c r="AD728" t="str">
        <f t="shared" si="13"/>
        <v>INSERT INTO TABLA_PRESUPUESTO_COMERCIAL VALUES ('VSR','80136-C','14004901-18',2022,'Mayo',6.25,'USD',249.75,105.276218,0,37.5,4.350114,2.94221,31.625769,25.342562,2.426477,0.86005,0,0,0,0,0,0,0,76.389815,13.192747,0);</v>
      </c>
    </row>
    <row r="729" spans="1:30" x14ac:dyDescent="0.2">
      <c r="A729" t="str">
        <f>+'MBI DIRECTORIO'!A729</f>
        <v>VSR</v>
      </c>
      <c r="B729" t="str">
        <f>+'MBI DIRECTORIO'!B729</f>
        <v>80136-C</v>
      </c>
      <c r="C729" t="str">
        <f>+'MBI DIRECTORIO'!C729</f>
        <v>14005031-19</v>
      </c>
      <c r="D729">
        <f>+'MBI DIRECTORIO'!D729</f>
        <v>2022</v>
      </c>
      <c r="E729" t="str">
        <f>+'MBI DIRECTORIO'!E729</f>
        <v>Mayo</v>
      </c>
      <c r="F729" s="5">
        <f>+'MBI DIRECTORIO'!F729</f>
        <v>6.25</v>
      </c>
      <c r="G729" t="str">
        <f>+'MBI DIRECTORIO'!G729</f>
        <v>USD</v>
      </c>
      <c r="H729" s="5">
        <f>+'MBI DIRECTORIO'!H729</f>
        <v>250</v>
      </c>
      <c r="I729" s="5">
        <f>+'MBI DIRECTORIO'!I729</f>
        <v>156.28552194010339</v>
      </c>
      <c r="J729" s="5">
        <f>+'MBI DIRECTORIO'!J729</f>
        <v>0</v>
      </c>
      <c r="K729" s="5">
        <f>+'MBI DIRECTORIO'!K729</f>
        <v>37.5</v>
      </c>
      <c r="L729" s="5">
        <f>+'MBI DIRECTORIO'!L729</f>
        <v>4.3501142417799779</v>
      </c>
      <c r="M729" s="5">
        <f>+'MBI DIRECTORIO'!M729</f>
        <v>2.9422096456692906</v>
      </c>
      <c r="N729" s="5">
        <f>+'MBI DIRECTORIO'!N729</f>
        <v>31.625769015659955</v>
      </c>
      <c r="O729" s="5">
        <f>+'MBI DIRECTORIO'!O729</f>
        <v>25.342561521252794</v>
      </c>
      <c r="P729" s="5">
        <f>+'MBI DIRECTORIO'!P729</f>
        <v>2.4264774422073079</v>
      </c>
      <c r="Q729" s="5">
        <f>+'MBI DIRECTORIO'!Q729</f>
        <v>0.8609113489166409</v>
      </c>
      <c r="R729" s="5">
        <f>+'MBI DIRECTORIO'!R729</f>
        <v>0</v>
      </c>
      <c r="S729" s="5">
        <f>+'MBI DIRECTORIO'!S729</f>
        <v>0</v>
      </c>
      <c r="T729" s="5">
        <f>+'MBI DIRECTORIO'!T729</f>
        <v>0</v>
      </c>
      <c r="U729" s="5">
        <f>+'MBI DIRECTORIO'!U729</f>
        <v>0</v>
      </c>
      <c r="V729" s="5">
        <f>+'MBI DIRECTORIO'!V729</f>
        <v>0</v>
      </c>
      <c r="W729" s="5">
        <f>+'MBI DIRECTORIO'!W729</f>
        <v>0</v>
      </c>
      <c r="X729" s="5">
        <f>+'MBI DIRECTORIO'!X729</f>
        <v>0</v>
      </c>
      <c r="Y729" s="5">
        <f>+'MBI DIRECTORIO'!Y729</f>
        <v>76.390675607949291</v>
      </c>
      <c r="Z729" s="5">
        <f>+'MBI DIRECTORIO'!Z729</f>
        <v>13.192746634243296</v>
      </c>
      <c r="AA729" s="5">
        <f>+'MBI DIRECTORIO'!AA729</f>
        <v>0</v>
      </c>
      <c r="AB729" s="5" t="str">
        <f>+'MBI DIRECTORIO'!AG729</f>
        <v>Sergio Valente Inc</v>
      </c>
      <c r="AD729" t="str">
        <f t="shared" si="13"/>
        <v>INSERT INTO TABLA_PRESUPUESTO_COMERCIAL VALUES ('VSR','80136-C','14005031-19',2022,'Mayo',6.25,'USD',250,156.285522,0,37.5,4.350114,2.94221,31.625769,25.342562,2.426477,0.860911,0,0,0,0,0,0,0,76.390676,13.192747,0);</v>
      </c>
    </row>
    <row r="730" spans="1:30" x14ac:dyDescent="0.2">
      <c r="A730" t="str">
        <f>+'MBI DIRECTORIO'!A730</f>
        <v>VSR</v>
      </c>
      <c r="B730" t="str">
        <f>+'MBI DIRECTORIO'!B730</f>
        <v>80136-C</v>
      </c>
      <c r="C730" t="str">
        <f>+'MBI DIRECTORIO'!C730</f>
        <v>14004902-18</v>
      </c>
      <c r="D730">
        <f>+'MBI DIRECTORIO'!D730</f>
        <v>2022</v>
      </c>
      <c r="E730" t="str">
        <f>+'MBI DIRECTORIO'!E730</f>
        <v>Mayo</v>
      </c>
      <c r="F730" s="5">
        <f>+'MBI DIRECTORIO'!F730</f>
        <v>50</v>
      </c>
      <c r="G730" t="str">
        <f>+'MBI DIRECTORIO'!G730</f>
        <v>USD</v>
      </c>
      <c r="H730" s="5">
        <f>+'MBI DIRECTORIO'!H730</f>
        <v>1500</v>
      </c>
      <c r="I730" s="5">
        <f>+'MBI DIRECTORIO'!I730</f>
        <v>763.19065732300078</v>
      </c>
      <c r="J730" s="5">
        <f>+'MBI DIRECTORIO'!J730</f>
        <v>0</v>
      </c>
      <c r="K730" s="5">
        <f>+'MBI DIRECTORIO'!K730</f>
        <v>225</v>
      </c>
      <c r="L730" s="5">
        <f>+'MBI DIRECTORIO'!L730</f>
        <v>34.800913934239823</v>
      </c>
      <c r="M730" s="5">
        <f>+'MBI DIRECTORIO'!M730</f>
        <v>23.537677165354324</v>
      </c>
      <c r="N730" s="5">
        <f>+'MBI DIRECTORIO'!N730</f>
        <v>253.00615212527964</v>
      </c>
      <c r="O730" s="5">
        <f>+'MBI DIRECTORIO'!O730</f>
        <v>202.74049217002235</v>
      </c>
      <c r="P730" s="5">
        <f>+'MBI DIRECTORIO'!P730</f>
        <v>19.411819537658463</v>
      </c>
      <c r="Q730" s="5">
        <f>+'MBI DIRECTORIO'!Q730</f>
        <v>5.1654680934998458</v>
      </c>
      <c r="R730" s="5">
        <f>+'MBI DIRECTORIO'!R730</f>
        <v>0</v>
      </c>
      <c r="S730" s="5">
        <f>+'MBI DIRECTORIO'!S730</f>
        <v>0</v>
      </c>
      <c r="T730" s="5">
        <f>+'MBI DIRECTORIO'!T730</f>
        <v>0</v>
      </c>
      <c r="U730" s="5">
        <f>+'MBI DIRECTORIO'!U730</f>
        <v>0</v>
      </c>
      <c r="V730" s="5">
        <f>+'MBI DIRECTORIO'!V730</f>
        <v>0</v>
      </c>
      <c r="W730" s="5">
        <f>+'MBI DIRECTORIO'!W730</f>
        <v>0</v>
      </c>
      <c r="X730" s="5">
        <f>+'MBI DIRECTORIO'!X730</f>
        <v>0</v>
      </c>
      <c r="Y730" s="5">
        <f>+'MBI DIRECTORIO'!Y730</f>
        <v>609.40358216576101</v>
      </c>
      <c r="Z730" s="5">
        <f>+'MBI DIRECTORIO'!Z730</f>
        <v>105.54197307394637</v>
      </c>
      <c r="AA730" s="5">
        <f>+'MBI DIRECTORIO'!AA730</f>
        <v>0</v>
      </c>
      <c r="AB730" s="5" t="str">
        <f>+'MBI DIRECTORIO'!AG730</f>
        <v>Sergio Valente Inc</v>
      </c>
      <c r="AD730" t="str">
        <f t="shared" si="13"/>
        <v>INSERT INTO TABLA_PRESUPUESTO_COMERCIAL VALUES ('VSR','80136-C','14004902-18',2022,'Mayo',50,'USD',1500,763.190657,0,225,34.800914,23.537677,253.006152,202.740492,19.41182,5.165468,0,0,0,0,0,0,0,609.403582,105.541973,0);</v>
      </c>
    </row>
    <row r="731" spans="1:30" x14ac:dyDescent="0.2">
      <c r="A731" t="str">
        <f>+'MBI DIRECTORIO'!A731</f>
        <v>VSR</v>
      </c>
      <c r="B731" t="str">
        <f>+'MBI DIRECTORIO'!B731</f>
        <v>80136-C</v>
      </c>
      <c r="C731" t="str">
        <f>+'MBI DIRECTORIO'!C731</f>
        <v>14004904-18</v>
      </c>
      <c r="D731">
        <f>+'MBI DIRECTORIO'!D731</f>
        <v>2022</v>
      </c>
      <c r="E731" t="str">
        <f>+'MBI DIRECTORIO'!E731</f>
        <v>Mayo</v>
      </c>
      <c r="F731" s="5">
        <f>+'MBI DIRECTORIO'!F731</f>
        <v>50</v>
      </c>
      <c r="G731" t="str">
        <f>+'MBI DIRECTORIO'!G731</f>
        <v>USD</v>
      </c>
      <c r="H731" s="5">
        <f>+'MBI DIRECTORIO'!H731</f>
        <v>1500</v>
      </c>
      <c r="I731" s="5">
        <f>+'MBI DIRECTORIO'!I731</f>
        <v>807.14408922691769</v>
      </c>
      <c r="J731" s="5">
        <f>+'MBI DIRECTORIO'!J731</f>
        <v>0</v>
      </c>
      <c r="K731" s="5">
        <f>+'MBI DIRECTORIO'!K731</f>
        <v>225</v>
      </c>
      <c r="L731" s="5">
        <f>+'MBI DIRECTORIO'!L731</f>
        <v>34.800913934239823</v>
      </c>
      <c r="M731" s="5">
        <f>+'MBI DIRECTORIO'!M731</f>
        <v>23.537677165354324</v>
      </c>
      <c r="N731" s="5">
        <f>+'MBI DIRECTORIO'!N731</f>
        <v>253.00615212527964</v>
      </c>
      <c r="O731" s="5">
        <f>+'MBI DIRECTORIO'!O731</f>
        <v>202.74049217002235</v>
      </c>
      <c r="P731" s="5">
        <f>+'MBI DIRECTORIO'!P731</f>
        <v>19.411819537658463</v>
      </c>
      <c r="Q731" s="5">
        <f>+'MBI DIRECTORIO'!Q731</f>
        <v>5.1654680934998458</v>
      </c>
      <c r="R731" s="5">
        <f>+'MBI DIRECTORIO'!R731</f>
        <v>0</v>
      </c>
      <c r="S731" s="5">
        <f>+'MBI DIRECTORIO'!S731</f>
        <v>0</v>
      </c>
      <c r="T731" s="5">
        <f>+'MBI DIRECTORIO'!T731</f>
        <v>0</v>
      </c>
      <c r="U731" s="5">
        <f>+'MBI DIRECTORIO'!U731</f>
        <v>0</v>
      </c>
      <c r="V731" s="5">
        <f>+'MBI DIRECTORIO'!V731</f>
        <v>0</v>
      </c>
      <c r="W731" s="5">
        <f>+'MBI DIRECTORIO'!W731</f>
        <v>0</v>
      </c>
      <c r="X731" s="5">
        <f>+'MBI DIRECTORIO'!X731</f>
        <v>0</v>
      </c>
      <c r="Y731" s="5">
        <f>+'MBI DIRECTORIO'!Y731</f>
        <v>609.40358216576101</v>
      </c>
      <c r="Z731" s="5">
        <f>+'MBI DIRECTORIO'!Z731</f>
        <v>105.54197307394637</v>
      </c>
      <c r="AA731" s="5">
        <f>+'MBI DIRECTORIO'!AA731</f>
        <v>0</v>
      </c>
      <c r="AB731" s="5" t="str">
        <f>+'MBI DIRECTORIO'!AG731</f>
        <v>Sergio Valente Inc</v>
      </c>
      <c r="AD731" t="str">
        <f t="shared" si="13"/>
        <v>INSERT INTO TABLA_PRESUPUESTO_COMERCIAL VALUES ('VSR','80136-C','14004904-18',2022,'Mayo',50,'USD',1500,807.144089,0,225,34.800914,23.537677,253.006152,202.740492,19.41182,5.165468,0,0,0,0,0,0,0,609.403582,105.541973,0);</v>
      </c>
    </row>
    <row r="732" spans="1:30" x14ac:dyDescent="0.2">
      <c r="A732" t="str">
        <f>+'MBI DIRECTORIO'!A732</f>
        <v>VIA</v>
      </c>
      <c r="B732" t="str">
        <f>+'MBI DIRECTORIO'!B732</f>
        <v>80046-C</v>
      </c>
      <c r="C732" t="str">
        <f>+'MBI DIRECTORIO'!C732</f>
        <v>14003963-19</v>
      </c>
      <c r="D732">
        <f>+'MBI DIRECTORIO'!D732</f>
        <v>2022</v>
      </c>
      <c r="E732" t="str">
        <f>+'MBI DIRECTORIO'!E732</f>
        <v>Mayo</v>
      </c>
      <c r="F732" s="5">
        <f>+'MBI DIRECTORIO'!F732</f>
        <v>7.5</v>
      </c>
      <c r="G732" t="str">
        <f>+'MBI DIRECTORIO'!G732</f>
        <v>CAD</v>
      </c>
      <c r="H732" s="5">
        <f>+'MBI DIRECTORIO'!H732</f>
        <v>276</v>
      </c>
      <c r="I732" s="5">
        <f>+'MBI DIRECTORIO'!I732</f>
        <v>177.54206641619436</v>
      </c>
      <c r="J732" s="5">
        <f>+'MBI DIRECTORIO'!J732</f>
        <v>3.6000000000000005</v>
      </c>
      <c r="K732" s="5">
        <f>+'MBI DIRECTORIO'!K732</f>
        <v>20.400000000000009</v>
      </c>
      <c r="L732" s="5">
        <f>+'MBI DIRECTORIO'!L732</f>
        <v>5.2201370901359736</v>
      </c>
      <c r="M732" s="5">
        <f>+'MBI DIRECTORIO'!M732</f>
        <v>0</v>
      </c>
      <c r="N732" s="5">
        <f>+'MBI DIRECTORIO'!N732</f>
        <v>12.447916666666668</v>
      </c>
      <c r="O732" s="5">
        <f>+'MBI DIRECTORIO'!O732</f>
        <v>12.428977272727272</v>
      </c>
      <c r="P732" s="5">
        <f>+'MBI DIRECTORIO'!P732</f>
        <v>0.58001893939393945</v>
      </c>
      <c r="Q732" s="5">
        <f>+'MBI DIRECTORIO'!Q732</f>
        <v>0.95044612920397153</v>
      </c>
      <c r="R732" s="5">
        <f>+'MBI DIRECTORIO'!R732</f>
        <v>0</v>
      </c>
      <c r="S732" s="5">
        <f>+'MBI DIRECTORIO'!S732</f>
        <v>0</v>
      </c>
      <c r="T732" s="5">
        <f>+'MBI DIRECTORIO'!T732</f>
        <v>0</v>
      </c>
      <c r="U732" s="5">
        <f>+'MBI DIRECTORIO'!U732</f>
        <v>0</v>
      </c>
      <c r="V732" s="5">
        <f>+'MBI DIRECTORIO'!V732</f>
        <v>0</v>
      </c>
      <c r="W732" s="5">
        <f>+'MBI DIRECTORIO'!W732</f>
        <v>0</v>
      </c>
      <c r="X732" s="5">
        <f>+'MBI DIRECTORIO'!X732</f>
        <v>0</v>
      </c>
      <c r="Y732" s="5">
        <f>+'MBI DIRECTORIO'!Y732</f>
        <v>26.407359007991847</v>
      </c>
      <c r="Z732" s="5">
        <f>+'MBI DIRECTORIO'!Z732</f>
        <v>0</v>
      </c>
      <c r="AA732" s="5">
        <f>+'MBI DIRECTORIO'!AA732</f>
        <v>0</v>
      </c>
      <c r="AB732" s="5" t="str">
        <f>+'MBI DIRECTORIO'!AG732</f>
        <v>Liquor Control Board</v>
      </c>
      <c r="AD732" t="str">
        <f t="shared" si="13"/>
        <v>INSERT INTO TABLA_PRESUPUESTO_COMERCIAL VALUES ('VIA','80046-C','14003963-19',2022,'Mayo',7.5,'CAD',276,177.542066,3.6,20.4,5.220137,0,12.447917,12.428977,0.580019,0.950446,0,0,0,0,0,0,0,26.407359,0,0);</v>
      </c>
    </row>
    <row r="733" spans="1:30" x14ac:dyDescent="0.2">
      <c r="A733" t="str">
        <f>+'MBI DIRECTORIO'!A733</f>
        <v>VIA</v>
      </c>
      <c r="B733" t="str">
        <f>+'MBI DIRECTORIO'!B733</f>
        <v>80128-C</v>
      </c>
      <c r="C733" t="str">
        <f>+'MBI DIRECTORIO'!C733</f>
        <v>14005133-20</v>
      </c>
      <c r="D733">
        <f>+'MBI DIRECTORIO'!D733</f>
        <v>2022</v>
      </c>
      <c r="E733" t="str">
        <f>+'MBI DIRECTORIO'!E733</f>
        <v>Mayo</v>
      </c>
      <c r="F733" s="5">
        <f>+'MBI DIRECTORIO'!F733</f>
        <v>11.25</v>
      </c>
      <c r="G733" t="str">
        <f>+'MBI DIRECTORIO'!G733</f>
        <v>CAD</v>
      </c>
      <c r="H733" s="5">
        <f>+'MBI DIRECTORIO'!H733</f>
        <v>333</v>
      </c>
      <c r="I733" s="5">
        <f>+'MBI DIRECTORIO'!I733</f>
        <v>189.0943698341602</v>
      </c>
      <c r="J733" s="5">
        <f>+'MBI DIRECTORIO'!J733</f>
        <v>0</v>
      </c>
      <c r="K733" s="5">
        <f>+'MBI DIRECTORIO'!K733</f>
        <v>27</v>
      </c>
      <c r="L733" s="5">
        <f>+'MBI DIRECTORIO'!L733</f>
        <v>7.8302056352039608</v>
      </c>
      <c r="M733" s="5">
        <f>+'MBI DIRECTORIO'!M733</f>
        <v>0</v>
      </c>
      <c r="N733" s="5">
        <f>+'MBI DIRECTORIO'!N733</f>
        <v>18.671875</v>
      </c>
      <c r="O733" s="5">
        <f>+'MBI DIRECTORIO'!O733</f>
        <v>18.64346590909091</v>
      </c>
      <c r="P733" s="5">
        <f>+'MBI DIRECTORIO'!P733</f>
        <v>0.87002840909090906</v>
      </c>
      <c r="Q733" s="5">
        <f>+'MBI DIRECTORIO'!Q733</f>
        <v>1.1467339167569657</v>
      </c>
      <c r="R733" s="5">
        <f>+'MBI DIRECTORIO'!R733</f>
        <v>0</v>
      </c>
      <c r="S733" s="5">
        <f>+'MBI DIRECTORIO'!S733</f>
        <v>0</v>
      </c>
      <c r="T733" s="5">
        <f>+'MBI DIRECTORIO'!T733</f>
        <v>0</v>
      </c>
      <c r="U733" s="5">
        <f>+'MBI DIRECTORIO'!U733</f>
        <v>0</v>
      </c>
      <c r="V733" s="5">
        <f>+'MBI DIRECTORIO'!V733</f>
        <v>0</v>
      </c>
      <c r="W733" s="5">
        <f>+'MBI DIRECTORIO'!W733</f>
        <v>0</v>
      </c>
      <c r="X733" s="5">
        <f>+'MBI DIRECTORIO'!X733</f>
        <v>0</v>
      </c>
      <c r="Y733" s="5">
        <f>+'MBI DIRECTORIO'!Y733</f>
        <v>39.332103234938778</v>
      </c>
      <c r="Z733" s="5">
        <f>+'MBI DIRECTORIO'!Z733</f>
        <v>0</v>
      </c>
      <c r="AA733" s="5">
        <f>+'MBI DIRECTORIO'!AA733</f>
        <v>0</v>
      </c>
      <c r="AB733" s="5" t="str">
        <f>+'MBI DIRECTORIO'!AG733</f>
        <v>BRITISH COLUMBIA LIQUOR DIST. BRANCH C/O THE DELF GROUP</v>
      </c>
      <c r="AD733" t="str">
        <f t="shared" si="13"/>
        <v>INSERT INTO TABLA_PRESUPUESTO_COMERCIAL VALUES ('VIA','80128-C','14005133-20',2022,'Mayo',11.25,'CAD',333,189.09437,0,27,7.830206,0,18.671875,18.643466,0.870028,1.146734,0,0,0,0,0,0,0,39.332103,0,0);</v>
      </c>
    </row>
    <row r="734" spans="1:30" x14ac:dyDescent="0.2">
      <c r="A734" t="str">
        <f>+'MBI DIRECTORIO'!A734</f>
        <v>VIA</v>
      </c>
      <c r="B734" t="str">
        <f>+'MBI DIRECTORIO'!B734</f>
        <v>80128-C</v>
      </c>
      <c r="C734" t="str">
        <f>+'MBI DIRECTORIO'!C734</f>
        <v>14005134-20</v>
      </c>
      <c r="D734">
        <f>+'MBI DIRECTORIO'!D734</f>
        <v>2022</v>
      </c>
      <c r="E734" t="str">
        <f>+'MBI DIRECTORIO'!E734</f>
        <v>Mayo</v>
      </c>
      <c r="F734" s="5">
        <f>+'MBI DIRECTORIO'!F734</f>
        <v>9.25</v>
      </c>
      <c r="G734" t="str">
        <f>+'MBI DIRECTORIO'!G734</f>
        <v>CAD</v>
      </c>
      <c r="H734" s="5">
        <f>+'MBI DIRECTORIO'!H734</f>
        <v>273.8</v>
      </c>
      <c r="I734" s="5">
        <f>+'MBI DIRECTORIO'!I734</f>
        <v>155.52788869442409</v>
      </c>
      <c r="J734" s="5">
        <f>+'MBI DIRECTORIO'!J734</f>
        <v>0</v>
      </c>
      <c r="K734" s="5">
        <f>+'MBI DIRECTORIO'!K734</f>
        <v>22.2</v>
      </c>
      <c r="L734" s="5">
        <f>+'MBI DIRECTORIO'!L734</f>
        <v>6.4381690778343676</v>
      </c>
      <c r="M734" s="5">
        <f>+'MBI DIRECTORIO'!M734</f>
        <v>0</v>
      </c>
      <c r="N734" s="5">
        <f>+'MBI DIRECTORIO'!N734</f>
        <v>15.352430555555557</v>
      </c>
      <c r="O734" s="5">
        <f>+'MBI DIRECTORIO'!O734</f>
        <v>15.329071969696969</v>
      </c>
      <c r="P734" s="5">
        <f>+'MBI DIRECTORIO'!P734</f>
        <v>0.71535669191919182</v>
      </c>
      <c r="Q734" s="5">
        <f>+'MBI DIRECTORIO'!Q734</f>
        <v>0.94287010933350524</v>
      </c>
      <c r="R734" s="5">
        <f>+'MBI DIRECTORIO'!R734</f>
        <v>0</v>
      </c>
      <c r="S734" s="5">
        <f>+'MBI DIRECTORIO'!S734</f>
        <v>0</v>
      </c>
      <c r="T734" s="5">
        <f>+'MBI DIRECTORIO'!T734</f>
        <v>0</v>
      </c>
      <c r="U734" s="5">
        <f>+'MBI DIRECTORIO'!U734</f>
        <v>0</v>
      </c>
      <c r="V734" s="5">
        <f>+'MBI DIRECTORIO'!V734</f>
        <v>0</v>
      </c>
      <c r="W734" s="5">
        <f>+'MBI DIRECTORIO'!W734</f>
        <v>0</v>
      </c>
      <c r="X734" s="5">
        <f>+'MBI DIRECTORIO'!X734</f>
        <v>0</v>
      </c>
      <c r="Y734" s="5">
        <f>+'MBI DIRECTORIO'!Y734</f>
        <v>32.339729326505221</v>
      </c>
      <c r="Z734" s="5">
        <f>+'MBI DIRECTORIO'!Z734</f>
        <v>0</v>
      </c>
      <c r="AA734" s="5">
        <f>+'MBI DIRECTORIO'!AA734</f>
        <v>0</v>
      </c>
      <c r="AB734" s="5" t="str">
        <f>+'MBI DIRECTORIO'!AG734</f>
        <v>BRITISH COLUMBIA LIQUOR DIST. BRANCH C/O THE DELF GROUP</v>
      </c>
      <c r="AD734" t="str">
        <f t="shared" si="13"/>
        <v>INSERT INTO TABLA_PRESUPUESTO_COMERCIAL VALUES ('VIA','80128-C','14005134-20',2022,'Mayo',9.25,'CAD',273.8,155.527889,0,22.2,6.438169,0,15.352431,15.329072,0.715357,0.94287,0,0,0,0,0,0,0,32.339729,0,0);</v>
      </c>
    </row>
    <row r="735" spans="1:30" x14ac:dyDescent="0.2">
      <c r="A735" t="str">
        <f>+'MBI DIRECTORIO'!A735</f>
        <v>VIA</v>
      </c>
      <c r="B735" t="str">
        <f>+'MBI DIRECTORIO'!B735</f>
        <v>80128-C</v>
      </c>
      <c r="C735" t="str">
        <f>+'MBI DIRECTORIO'!C735</f>
        <v>14003945-14</v>
      </c>
      <c r="D735">
        <f>+'MBI DIRECTORIO'!D735</f>
        <v>2022</v>
      </c>
      <c r="E735" t="str">
        <f>+'MBI DIRECTORIO'!E735</f>
        <v>Mayo</v>
      </c>
      <c r="F735" s="5">
        <f>+'MBI DIRECTORIO'!F735</f>
        <v>25</v>
      </c>
      <c r="G735" t="str">
        <f>+'MBI DIRECTORIO'!G735</f>
        <v>CAD</v>
      </c>
      <c r="H735" s="5">
        <f>+'MBI DIRECTORIO'!H735</f>
        <v>680</v>
      </c>
      <c r="I735" s="5">
        <f>+'MBI DIRECTORIO'!I735</f>
        <v>397.26989500804302</v>
      </c>
      <c r="J735" s="5">
        <f>+'MBI DIRECTORIO'!J735</f>
        <v>0</v>
      </c>
      <c r="K735" s="5">
        <f>+'MBI DIRECTORIO'!K735</f>
        <v>0</v>
      </c>
      <c r="L735" s="5">
        <f>+'MBI DIRECTORIO'!L735</f>
        <v>17.400456967119911</v>
      </c>
      <c r="M735" s="5">
        <f>+'MBI DIRECTORIO'!M735</f>
        <v>0</v>
      </c>
      <c r="N735" s="5">
        <f>+'MBI DIRECTORIO'!N735</f>
        <v>41.493055555555557</v>
      </c>
      <c r="O735" s="5">
        <f>+'MBI DIRECTORIO'!O735</f>
        <v>41.429924242424242</v>
      </c>
      <c r="P735" s="5">
        <f>+'MBI DIRECTORIO'!P735</f>
        <v>1.9333964646464645</v>
      </c>
      <c r="Q735" s="5">
        <f>+'MBI DIRECTORIO'!Q735</f>
        <v>2.3416788690532635</v>
      </c>
      <c r="R735" s="5">
        <f>+'MBI DIRECTORIO'!R735</f>
        <v>0</v>
      </c>
      <c r="S735" s="5">
        <f>+'MBI DIRECTORIO'!S735</f>
        <v>0</v>
      </c>
      <c r="T735" s="5">
        <f>+'MBI DIRECTORIO'!T735</f>
        <v>0</v>
      </c>
      <c r="U735" s="5">
        <f>+'MBI DIRECTORIO'!U735</f>
        <v>0</v>
      </c>
      <c r="V735" s="5">
        <f>+'MBI DIRECTORIO'!V735</f>
        <v>0</v>
      </c>
      <c r="W735" s="5">
        <f>+'MBI DIRECTORIO'!W735</f>
        <v>0</v>
      </c>
      <c r="X735" s="5">
        <f>+'MBI DIRECTORIO'!X735</f>
        <v>0</v>
      </c>
      <c r="Y735" s="5">
        <f>+'MBI DIRECTORIO'!Y735</f>
        <v>87.198055131679524</v>
      </c>
      <c r="Z735" s="5">
        <f>+'MBI DIRECTORIO'!Z735</f>
        <v>0</v>
      </c>
      <c r="AA735" s="5">
        <f>+'MBI DIRECTORIO'!AA735</f>
        <v>0</v>
      </c>
      <c r="AB735" s="5" t="str">
        <f>+'MBI DIRECTORIO'!AG735</f>
        <v>BRITISH COLUMBIA LIQUOR DIST. BRANCH C/O THE DELF GROUP</v>
      </c>
      <c r="AD735" t="str">
        <f t="shared" si="13"/>
        <v>INSERT INTO TABLA_PRESUPUESTO_COMERCIAL VALUES ('VIA','80128-C','14003945-14',2022,'Mayo',25,'CAD',680,397.269895,0,0,17.400457,0,41.493056,41.429924,1.933396,2.341679,0,0,0,0,0,0,0,87.198055,0,0);</v>
      </c>
    </row>
    <row r="736" spans="1:30" x14ac:dyDescent="0.2">
      <c r="A736" t="str">
        <f>+'MBI DIRECTORIO'!A736</f>
        <v>VSR</v>
      </c>
      <c r="B736" t="str">
        <f>+'MBI DIRECTORIO'!B736</f>
        <v>80209-C</v>
      </c>
      <c r="C736" t="str">
        <f>+'MBI DIRECTORIO'!C736</f>
        <v>14004814-20</v>
      </c>
      <c r="D736">
        <f>+'MBI DIRECTORIO'!D736</f>
        <v>2022</v>
      </c>
      <c r="E736" t="str">
        <f>+'MBI DIRECTORIO'!E736</f>
        <v>Mayo</v>
      </c>
      <c r="F736" s="5">
        <f>+'MBI DIRECTORIO'!F736</f>
        <v>70</v>
      </c>
      <c r="G736" t="str">
        <f>+'MBI DIRECTORIO'!G736</f>
        <v>USD</v>
      </c>
      <c r="H736" s="5">
        <f>+'MBI DIRECTORIO'!H736</f>
        <v>2660</v>
      </c>
      <c r="I736" s="5">
        <f>+'MBI DIRECTORIO'!I736</f>
        <v>1262.4575494969422</v>
      </c>
      <c r="J736" s="5">
        <f>+'MBI DIRECTORIO'!J736</f>
        <v>283.5</v>
      </c>
      <c r="K736" s="5">
        <f>+'MBI DIRECTORIO'!K736</f>
        <v>346.5</v>
      </c>
      <c r="L736" s="5">
        <f>+'MBI DIRECTORIO'!L736</f>
        <v>48.721279507935755</v>
      </c>
      <c r="M736" s="5">
        <f>+'MBI DIRECTORIO'!M736</f>
        <v>0</v>
      </c>
      <c r="N736" s="5">
        <f>+'MBI DIRECTORIO'!N736</f>
        <v>26.195987654320987</v>
      </c>
      <c r="O736" s="5">
        <f>+'MBI DIRECTORIO'!O736</f>
        <v>39.158950617283949</v>
      </c>
      <c r="P736" s="5">
        <f>+'MBI DIRECTORIO'!P736</f>
        <v>1.1027520576131689</v>
      </c>
      <c r="Q736" s="5">
        <f>+'MBI DIRECTORIO'!Q736</f>
        <v>9.1600967524730592</v>
      </c>
      <c r="R736" s="5">
        <f>+'MBI DIRECTORIO'!R736</f>
        <v>0</v>
      </c>
      <c r="S736" s="5">
        <f>+'MBI DIRECTORIO'!S736</f>
        <v>0</v>
      </c>
      <c r="T736" s="5">
        <f>+'MBI DIRECTORIO'!T736</f>
        <v>0</v>
      </c>
      <c r="U736" s="5">
        <f>+'MBI DIRECTORIO'!U736</f>
        <v>0</v>
      </c>
      <c r="V736" s="5">
        <f>+'MBI DIRECTORIO'!V736</f>
        <v>0</v>
      </c>
      <c r="W736" s="5">
        <f>+'MBI DIRECTORIO'!W736</f>
        <v>0</v>
      </c>
      <c r="X736" s="5">
        <f>+'MBI DIRECTORIO'!X736</f>
        <v>0</v>
      </c>
      <c r="Y736" s="5">
        <f>+'MBI DIRECTORIO'!Y736</f>
        <v>75.617787081691176</v>
      </c>
      <c r="Z736" s="5">
        <f>+'MBI DIRECTORIO'!Z736</f>
        <v>0</v>
      </c>
      <c r="AA736" s="5">
        <f>+'MBI DIRECTORIO'!AA736</f>
        <v>0</v>
      </c>
      <c r="AB736" s="5" t="str">
        <f>+'MBI DIRECTORIO'!AG736</f>
        <v>Total Beverage Solution</v>
      </c>
      <c r="AD736" t="str">
        <f t="shared" si="13"/>
        <v>INSERT INTO TABLA_PRESUPUESTO_COMERCIAL VALUES ('VSR','80209-C','14004814-20',2022,'Mayo',70,'USD',2660,1262.457549,283.5,346.5,48.72128,0,26.195988,39.158951,1.102752,9.160097,0,0,0,0,0,0,0,75.617787,0,0);</v>
      </c>
    </row>
    <row r="737" spans="1:30" x14ac:dyDescent="0.2">
      <c r="A737" t="str">
        <f>+'MBI DIRECTORIO'!A737</f>
        <v>VSR</v>
      </c>
      <c r="B737" t="str">
        <f>+'MBI DIRECTORIO'!B737</f>
        <v>80209-C</v>
      </c>
      <c r="C737" t="str">
        <f>+'MBI DIRECTORIO'!C737</f>
        <v>14004947-19</v>
      </c>
      <c r="D737">
        <f>+'MBI DIRECTORIO'!D737</f>
        <v>2022</v>
      </c>
      <c r="E737" t="str">
        <f>+'MBI DIRECTORIO'!E737</f>
        <v>Mayo</v>
      </c>
      <c r="F737" s="5">
        <f>+'MBI DIRECTORIO'!F737</f>
        <v>52.5</v>
      </c>
      <c r="G737" t="str">
        <f>+'MBI DIRECTORIO'!G737</f>
        <v>USD</v>
      </c>
      <c r="H737" s="5">
        <f>+'MBI DIRECTORIO'!H737</f>
        <v>1995</v>
      </c>
      <c r="I737" s="5">
        <f>+'MBI DIRECTORIO'!I737</f>
        <v>999.83790497762334</v>
      </c>
      <c r="J737" s="5">
        <f>+'MBI DIRECTORIO'!J737</f>
        <v>189</v>
      </c>
      <c r="K737" s="5">
        <f>+'MBI DIRECTORIO'!K737</f>
        <v>231.00000000000003</v>
      </c>
      <c r="L737" s="5">
        <f>+'MBI DIRECTORIO'!L737</f>
        <v>36.540959630951818</v>
      </c>
      <c r="M737" s="5">
        <f>+'MBI DIRECTORIO'!M737</f>
        <v>0</v>
      </c>
      <c r="N737" s="5">
        <f>+'MBI DIRECTORIO'!N737</f>
        <v>19.64699074074074</v>
      </c>
      <c r="O737" s="5">
        <f>+'MBI DIRECTORIO'!O737</f>
        <v>29.369212962962962</v>
      </c>
      <c r="P737" s="5">
        <f>+'MBI DIRECTORIO'!P737</f>
        <v>0.8270640432098767</v>
      </c>
      <c r="Q737" s="5">
        <f>+'MBI DIRECTORIO'!Q737</f>
        <v>6.8700725643547944</v>
      </c>
      <c r="R737" s="5">
        <f>+'MBI DIRECTORIO'!R737</f>
        <v>0</v>
      </c>
      <c r="S737" s="5">
        <f>+'MBI DIRECTORIO'!S737</f>
        <v>0</v>
      </c>
      <c r="T737" s="5">
        <f>+'MBI DIRECTORIO'!T737</f>
        <v>0</v>
      </c>
      <c r="U737" s="5">
        <f>+'MBI DIRECTORIO'!U737</f>
        <v>0</v>
      </c>
      <c r="V737" s="5">
        <f>+'MBI DIRECTORIO'!V737</f>
        <v>0</v>
      </c>
      <c r="W737" s="5">
        <f>+'MBI DIRECTORIO'!W737</f>
        <v>0</v>
      </c>
      <c r="X737" s="5">
        <f>+'MBI DIRECTORIO'!X737</f>
        <v>0</v>
      </c>
      <c r="Y737" s="5">
        <f>+'MBI DIRECTORIO'!Y737</f>
        <v>56.713340311268375</v>
      </c>
      <c r="Z737" s="5">
        <f>+'MBI DIRECTORIO'!Z737</f>
        <v>0</v>
      </c>
      <c r="AA737" s="5">
        <f>+'MBI DIRECTORIO'!AA737</f>
        <v>0</v>
      </c>
      <c r="AB737" s="5" t="str">
        <f>+'MBI DIRECTORIO'!AG737</f>
        <v>Total Beverage Solution</v>
      </c>
      <c r="AD737" t="str">
        <f t="shared" si="13"/>
        <v>INSERT INTO TABLA_PRESUPUESTO_COMERCIAL VALUES ('VSR','80209-C','14004947-19',2022,'Mayo',52.5,'USD',1995,999.837905,189,231,36.54096,0,19.646991,29.369213,0.827064,6.870073,0,0,0,0,0,0,0,56.71334,0,0);</v>
      </c>
    </row>
    <row r="738" spans="1:30" x14ac:dyDescent="0.2">
      <c r="A738" t="str">
        <f>+'MBI DIRECTORIO'!A738</f>
        <v>VSR</v>
      </c>
      <c r="B738" t="str">
        <f>+'MBI DIRECTORIO'!B738</f>
        <v>80209-C</v>
      </c>
      <c r="C738" t="str">
        <f>+'MBI DIRECTORIO'!C738</f>
        <v>14004840-19</v>
      </c>
      <c r="D738">
        <f>+'MBI DIRECTORIO'!D738</f>
        <v>2022</v>
      </c>
      <c r="E738" t="str">
        <f>+'MBI DIRECTORIO'!E738</f>
        <v>Mayo</v>
      </c>
      <c r="F738" s="5">
        <f>+'MBI DIRECTORIO'!F738</f>
        <v>100</v>
      </c>
      <c r="G738" t="str">
        <f>+'MBI DIRECTORIO'!G738</f>
        <v>USD</v>
      </c>
      <c r="H738" s="5">
        <f>+'MBI DIRECTORIO'!H738</f>
        <v>3800</v>
      </c>
      <c r="I738" s="5">
        <f>+'MBI DIRECTORIO'!I738</f>
        <v>1478.3710870623277</v>
      </c>
      <c r="J738" s="5">
        <f>+'MBI DIRECTORIO'!J738</f>
        <v>405</v>
      </c>
      <c r="K738" s="5">
        <f>+'MBI DIRECTORIO'!K738</f>
        <v>495.00000000000006</v>
      </c>
      <c r="L738" s="5">
        <f>+'MBI DIRECTORIO'!L738</f>
        <v>69.601827868479646</v>
      </c>
      <c r="M738" s="5">
        <f>+'MBI DIRECTORIO'!M738</f>
        <v>0</v>
      </c>
      <c r="N738" s="5">
        <f>+'MBI DIRECTORIO'!N738</f>
        <v>37.422839506172835</v>
      </c>
      <c r="O738" s="5">
        <f>+'MBI DIRECTORIO'!O738</f>
        <v>55.941358024691354</v>
      </c>
      <c r="P738" s="5">
        <f>+'MBI DIRECTORIO'!P738</f>
        <v>1.5753600823045268</v>
      </c>
      <c r="Q738" s="5">
        <f>+'MBI DIRECTORIO'!Q738</f>
        <v>13.085852503532942</v>
      </c>
      <c r="R738" s="5">
        <f>+'MBI DIRECTORIO'!R738</f>
        <v>0</v>
      </c>
      <c r="S738" s="5">
        <f>+'MBI DIRECTORIO'!S738</f>
        <v>0</v>
      </c>
      <c r="T738" s="5">
        <f>+'MBI DIRECTORIO'!T738</f>
        <v>0</v>
      </c>
      <c r="U738" s="5">
        <f>+'MBI DIRECTORIO'!U738</f>
        <v>0</v>
      </c>
      <c r="V738" s="5">
        <f>+'MBI DIRECTORIO'!V738</f>
        <v>0</v>
      </c>
      <c r="W738" s="5">
        <f>+'MBI DIRECTORIO'!W738</f>
        <v>0</v>
      </c>
      <c r="X738" s="5">
        <f>+'MBI DIRECTORIO'!X738</f>
        <v>0</v>
      </c>
      <c r="Y738" s="5">
        <f>+'MBI DIRECTORIO'!Y738</f>
        <v>108.02541011670166</v>
      </c>
      <c r="Z738" s="5">
        <f>+'MBI DIRECTORIO'!Z738</f>
        <v>0</v>
      </c>
      <c r="AA738" s="5">
        <f>+'MBI DIRECTORIO'!AA738</f>
        <v>0</v>
      </c>
      <c r="AB738" s="5" t="str">
        <f>+'MBI DIRECTORIO'!AG738</f>
        <v>Total Beverage Solution</v>
      </c>
      <c r="AD738" t="str">
        <f t="shared" si="13"/>
        <v>INSERT INTO TABLA_PRESUPUESTO_COMERCIAL VALUES ('VSR','80209-C','14004840-19',2022,'Mayo',100,'USD',3800,1478.371087,405,495,69.601828,0,37.42284,55.941358,1.57536,13.085853,0,0,0,0,0,0,0,108.02541,0,0);</v>
      </c>
    </row>
    <row r="739" spans="1:30" x14ac:dyDescent="0.2">
      <c r="A739" t="str">
        <f>+'MBI DIRECTORIO'!A739</f>
        <v>VSR</v>
      </c>
      <c r="B739" t="str">
        <f>+'MBI DIRECTORIO'!B739</f>
        <v>80209-C</v>
      </c>
      <c r="C739" t="str">
        <f>+'MBI DIRECTORIO'!C739</f>
        <v>14004841-20</v>
      </c>
      <c r="D739">
        <f>+'MBI DIRECTORIO'!D739</f>
        <v>2022</v>
      </c>
      <c r="E739" t="str">
        <f>+'MBI DIRECTORIO'!E739</f>
        <v>Mayo</v>
      </c>
      <c r="F739" s="5">
        <f>+'MBI DIRECTORIO'!F739</f>
        <v>52.5</v>
      </c>
      <c r="G739" t="str">
        <f>+'MBI DIRECTORIO'!G739</f>
        <v>USD</v>
      </c>
      <c r="H739" s="5">
        <f>+'MBI DIRECTORIO'!H739</f>
        <v>1995</v>
      </c>
      <c r="I739" s="5">
        <f>+'MBI DIRECTORIO'!I739</f>
        <v>912.93867550213702</v>
      </c>
      <c r="J739" s="5">
        <f>+'MBI DIRECTORIO'!J739</f>
        <v>212.625</v>
      </c>
      <c r="K739" s="5">
        <f>+'MBI DIRECTORIO'!K739</f>
        <v>259.875</v>
      </c>
      <c r="L739" s="5">
        <f>+'MBI DIRECTORIO'!L739</f>
        <v>36.540959630951818</v>
      </c>
      <c r="M739" s="5">
        <f>+'MBI DIRECTORIO'!M739</f>
        <v>0</v>
      </c>
      <c r="N739" s="5">
        <f>+'MBI DIRECTORIO'!N739</f>
        <v>19.64699074074074</v>
      </c>
      <c r="O739" s="5">
        <f>+'MBI DIRECTORIO'!O739</f>
        <v>29.369212962962962</v>
      </c>
      <c r="P739" s="5">
        <f>+'MBI DIRECTORIO'!P739</f>
        <v>0.8270640432098767</v>
      </c>
      <c r="Q739" s="5">
        <f>+'MBI DIRECTORIO'!Q739</f>
        <v>6.8700725643547944</v>
      </c>
      <c r="R739" s="5">
        <f>+'MBI DIRECTORIO'!R739</f>
        <v>0</v>
      </c>
      <c r="S739" s="5">
        <f>+'MBI DIRECTORIO'!S739</f>
        <v>0</v>
      </c>
      <c r="T739" s="5">
        <f>+'MBI DIRECTORIO'!T739</f>
        <v>0</v>
      </c>
      <c r="U739" s="5">
        <f>+'MBI DIRECTORIO'!U739</f>
        <v>0</v>
      </c>
      <c r="V739" s="5">
        <f>+'MBI DIRECTORIO'!V739</f>
        <v>0</v>
      </c>
      <c r="W739" s="5">
        <f>+'MBI DIRECTORIO'!W739</f>
        <v>0</v>
      </c>
      <c r="X739" s="5">
        <f>+'MBI DIRECTORIO'!X739</f>
        <v>0</v>
      </c>
      <c r="Y739" s="5">
        <f>+'MBI DIRECTORIO'!Y739</f>
        <v>56.713340311268375</v>
      </c>
      <c r="Z739" s="5">
        <f>+'MBI DIRECTORIO'!Z739</f>
        <v>0</v>
      </c>
      <c r="AA739" s="5">
        <f>+'MBI DIRECTORIO'!AA739</f>
        <v>0</v>
      </c>
      <c r="AB739" s="5" t="str">
        <f>+'MBI DIRECTORIO'!AG739</f>
        <v>Total Beverage Solution</v>
      </c>
      <c r="AD739" t="str">
        <f t="shared" si="13"/>
        <v>INSERT INTO TABLA_PRESUPUESTO_COMERCIAL VALUES ('VSR','80209-C','14004841-20',2022,'Mayo',52.5,'USD',1995,912.938676,212.625,259.875,36.54096,0,19.646991,29.369213,0.827064,6.870073,0,0,0,0,0,0,0,56.71334,0,0);</v>
      </c>
    </row>
    <row r="740" spans="1:30" x14ac:dyDescent="0.2">
      <c r="A740" t="str">
        <f>+'MBI DIRECTORIO'!A740</f>
        <v>VSR</v>
      </c>
      <c r="B740" t="str">
        <f>+'MBI DIRECTORIO'!B740</f>
        <v>80209-C</v>
      </c>
      <c r="C740" t="str">
        <f>+'MBI DIRECTORIO'!C740</f>
        <v>14004813-20</v>
      </c>
      <c r="D740">
        <f>+'MBI DIRECTORIO'!D740</f>
        <v>2022</v>
      </c>
      <c r="E740" t="str">
        <f>+'MBI DIRECTORIO'!E740</f>
        <v>Mayo</v>
      </c>
      <c r="F740" s="5">
        <f>+'MBI DIRECTORIO'!F740</f>
        <v>288.75</v>
      </c>
      <c r="G740" t="str">
        <f>+'MBI DIRECTORIO'!G740</f>
        <v>USD</v>
      </c>
      <c r="H740" s="5">
        <f>+'MBI DIRECTORIO'!H740</f>
        <v>10972.5</v>
      </c>
      <c r="I740" s="5">
        <f>+'MBI DIRECTORIO'!I740</f>
        <v>6788.8516894734821</v>
      </c>
      <c r="J740" s="5">
        <f>+'MBI DIRECTORIO'!J740</f>
        <v>1169.4375</v>
      </c>
      <c r="K740" s="5">
        <f>+'MBI DIRECTORIO'!K740</f>
        <v>1429.3125000000002</v>
      </c>
      <c r="L740" s="5">
        <f>+'MBI DIRECTORIO'!L740</f>
        <v>200.975277970235</v>
      </c>
      <c r="M740" s="5">
        <f>+'MBI DIRECTORIO'!M740</f>
        <v>0</v>
      </c>
      <c r="N740" s="5">
        <f>+'MBI DIRECTORIO'!N740</f>
        <v>108.05844907407408</v>
      </c>
      <c r="O740" s="5">
        <f>+'MBI DIRECTORIO'!O740</f>
        <v>161.53067129629628</v>
      </c>
      <c r="P740" s="5">
        <f>+'MBI DIRECTORIO'!P740</f>
        <v>4.5488522376543212</v>
      </c>
      <c r="Q740" s="5">
        <f>+'MBI DIRECTORIO'!Q740</f>
        <v>37.78539910395137</v>
      </c>
      <c r="R740" s="5">
        <f>+'MBI DIRECTORIO'!R740</f>
        <v>0</v>
      </c>
      <c r="S740" s="5">
        <f>+'MBI DIRECTORIO'!S740</f>
        <v>0</v>
      </c>
      <c r="T740" s="5">
        <f>+'MBI DIRECTORIO'!T740</f>
        <v>0</v>
      </c>
      <c r="U740" s="5">
        <f>+'MBI DIRECTORIO'!U740</f>
        <v>0</v>
      </c>
      <c r="V740" s="5">
        <f>+'MBI DIRECTORIO'!V740</f>
        <v>0</v>
      </c>
      <c r="W740" s="5">
        <f>+'MBI DIRECTORIO'!W740</f>
        <v>0</v>
      </c>
      <c r="X740" s="5">
        <f>+'MBI DIRECTORIO'!X740</f>
        <v>0</v>
      </c>
      <c r="Y740" s="5">
        <f>+'MBI DIRECTORIO'!Y740</f>
        <v>311.92337171197602</v>
      </c>
      <c r="Z740" s="5">
        <f>+'MBI DIRECTORIO'!Z740</f>
        <v>0</v>
      </c>
      <c r="AA740" s="5">
        <f>+'MBI DIRECTORIO'!AA740</f>
        <v>0</v>
      </c>
      <c r="AB740" s="5" t="str">
        <f>+'MBI DIRECTORIO'!AG740</f>
        <v>Total Beverage Solution</v>
      </c>
      <c r="AD740" t="str">
        <f t="shared" si="13"/>
        <v>INSERT INTO TABLA_PRESUPUESTO_COMERCIAL VALUES ('VSR','80209-C','14004813-20',2022,'Mayo',288.75,'USD',10972.5,6788.851689,1169.4375,1429.3125,200.975278,0,108.058449,161.530671,4.548852,37.785399,0,0,0,0,0,0,0,311.923372,0,0);</v>
      </c>
    </row>
    <row r="741" spans="1:30" x14ac:dyDescent="0.2">
      <c r="A741" t="str">
        <f>+'MBI DIRECTORIO'!A741</f>
        <v>VSR</v>
      </c>
      <c r="B741" t="str">
        <f>+'MBI DIRECTORIO'!B741</f>
        <v>80209-C</v>
      </c>
      <c r="C741" t="str">
        <f>+'MBI DIRECTORIO'!C741</f>
        <v>14004815-20</v>
      </c>
      <c r="D741">
        <f>+'MBI DIRECTORIO'!D741</f>
        <v>2022</v>
      </c>
      <c r="E741" t="str">
        <f>+'MBI DIRECTORIO'!E741</f>
        <v>Mayo</v>
      </c>
      <c r="F741" s="5">
        <f>+'MBI DIRECTORIO'!F741</f>
        <v>17.5</v>
      </c>
      <c r="G741" t="str">
        <f>+'MBI DIRECTORIO'!G741</f>
        <v>USD</v>
      </c>
      <c r="H741" s="5">
        <f>+'MBI DIRECTORIO'!H741</f>
        <v>665</v>
      </c>
      <c r="I741" s="5">
        <f>+'MBI DIRECTORIO'!I741</f>
        <v>256.85100834138279</v>
      </c>
      <c r="J741" s="5">
        <f>+'MBI DIRECTORIO'!J741</f>
        <v>70.875</v>
      </c>
      <c r="K741" s="5">
        <f>+'MBI DIRECTORIO'!K741</f>
        <v>86.625</v>
      </c>
      <c r="L741" s="5">
        <f>+'MBI DIRECTORIO'!L741</f>
        <v>12.180319876983939</v>
      </c>
      <c r="M741" s="5">
        <f>+'MBI DIRECTORIO'!M741</f>
        <v>0</v>
      </c>
      <c r="N741" s="5">
        <f>+'MBI DIRECTORIO'!N741</f>
        <v>6.5489969135802468</v>
      </c>
      <c r="O741" s="5">
        <f>+'MBI DIRECTORIO'!O741</f>
        <v>9.7897376543209873</v>
      </c>
      <c r="P741" s="5">
        <f>+'MBI DIRECTORIO'!P741</f>
        <v>0.27568801440329221</v>
      </c>
      <c r="Q741" s="5">
        <f>+'MBI DIRECTORIO'!Q741</f>
        <v>2.2900241881182648</v>
      </c>
      <c r="R741" s="5">
        <f>+'MBI DIRECTORIO'!R741</f>
        <v>0</v>
      </c>
      <c r="S741" s="5">
        <f>+'MBI DIRECTORIO'!S741</f>
        <v>0</v>
      </c>
      <c r="T741" s="5">
        <f>+'MBI DIRECTORIO'!T741</f>
        <v>0</v>
      </c>
      <c r="U741" s="5">
        <f>+'MBI DIRECTORIO'!U741</f>
        <v>0</v>
      </c>
      <c r="V741" s="5">
        <f>+'MBI DIRECTORIO'!V741</f>
        <v>0</v>
      </c>
      <c r="W741" s="5">
        <f>+'MBI DIRECTORIO'!W741</f>
        <v>0</v>
      </c>
      <c r="X741" s="5">
        <f>+'MBI DIRECTORIO'!X741</f>
        <v>0</v>
      </c>
      <c r="Y741" s="5">
        <f>+'MBI DIRECTORIO'!Y741</f>
        <v>18.904446770422794</v>
      </c>
      <c r="Z741" s="5">
        <f>+'MBI DIRECTORIO'!Z741</f>
        <v>0</v>
      </c>
      <c r="AA741" s="5">
        <f>+'MBI DIRECTORIO'!AA741</f>
        <v>0</v>
      </c>
      <c r="AB741" s="5" t="str">
        <f>+'MBI DIRECTORIO'!AG741</f>
        <v>Total Beverage Solution</v>
      </c>
      <c r="AD741" t="str">
        <f t="shared" si="13"/>
        <v>INSERT INTO TABLA_PRESUPUESTO_COMERCIAL VALUES ('VSR','80209-C','14004815-20',2022,'Mayo',17.5,'USD',665,256.851008,70.875,86.625,12.18032,0,6.548997,9.789738,0.275688,2.290024,0,0,0,0,0,0,0,18.904447,0,0);</v>
      </c>
    </row>
    <row r="742" spans="1:30" x14ac:dyDescent="0.2">
      <c r="A742" t="str">
        <f>+'MBI DIRECTORIO'!A742</f>
        <v>VSR</v>
      </c>
      <c r="B742" t="str">
        <f>+'MBI DIRECTORIO'!B742</f>
        <v>80209-C</v>
      </c>
      <c r="C742" t="str">
        <f>+'MBI DIRECTORIO'!C742</f>
        <v>14005101-20</v>
      </c>
      <c r="D742">
        <f>+'MBI DIRECTORIO'!D742</f>
        <v>2022</v>
      </c>
      <c r="E742" t="str">
        <f>+'MBI DIRECTORIO'!E742</f>
        <v>Mayo</v>
      </c>
      <c r="F742" s="5">
        <f>+'MBI DIRECTORIO'!F742</f>
        <v>206.25</v>
      </c>
      <c r="G742" t="str">
        <f>+'MBI DIRECTORIO'!G742</f>
        <v>USD</v>
      </c>
      <c r="H742" s="5">
        <f>+'MBI DIRECTORIO'!H742</f>
        <v>9487.5</v>
      </c>
      <c r="I742" s="5">
        <f>+'MBI DIRECTORIO'!I742</f>
        <v>4530.5364231978074</v>
      </c>
      <c r="J742" s="5">
        <f>+'MBI DIRECTORIO'!J742</f>
        <v>835.3125</v>
      </c>
      <c r="K742" s="5">
        <f>+'MBI DIRECTORIO'!K742</f>
        <v>1020.9375000000001</v>
      </c>
      <c r="L742" s="5">
        <f>+'MBI DIRECTORIO'!L742</f>
        <v>143.55376997873927</v>
      </c>
      <c r="M742" s="5">
        <f>+'MBI DIRECTORIO'!M742</f>
        <v>0</v>
      </c>
      <c r="N742" s="5">
        <f>+'MBI DIRECTORIO'!N742</f>
        <v>77.184606481481495</v>
      </c>
      <c r="O742" s="5">
        <f>+'MBI DIRECTORIO'!O742</f>
        <v>115.37905092592594</v>
      </c>
      <c r="P742" s="5">
        <f>+'MBI DIRECTORIO'!P742</f>
        <v>3.2491801697530862</v>
      </c>
      <c r="Q742" s="5">
        <f>+'MBI DIRECTORIO'!Q742</f>
        <v>32.671585691386525</v>
      </c>
      <c r="R742" s="5">
        <f>+'MBI DIRECTORIO'!R742</f>
        <v>0</v>
      </c>
      <c r="S742" s="5">
        <f>+'MBI DIRECTORIO'!S742</f>
        <v>0</v>
      </c>
      <c r="T742" s="5">
        <f>+'MBI DIRECTORIO'!T742</f>
        <v>0</v>
      </c>
      <c r="U742" s="5">
        <f>+'MBI DIRECTORIO'!U742</f>
        <v>0</v>
      </c>
      <c r="V742" s="5">
        <f>+'MBI DIRECTORIO'!V742</f>
        <v>0</v>
      </c>
      <c r="W742" s="5">
        <f>+'MBI DIRECTORIO'!W742</f>
        <v>0</v>
      </c>
      <c r="X742" s="5">
        <f>+'MBI DIRECTORIO'!X742</f>
        <v>0</v>
      </c>
      <c r="Y742" s="5">
        <f>+'MBI DIRECTORIO'!Y742</f>
        <v>228.48442326854706</v>
      </c>
      <c r="Z742" s="5">
        <f>+'MBI DIRECTORIO'!Z742</f>
        <v>0</v>
      </c>
      <c r="AA742" s="5">
        <f>+'MBI DIRECTORIO'!AA742</f>
        <v>0</v>
      </c>
      <c r="AB742" s="5" t="str">
        <f>+'MBI DIRECTORIO'!AG742</f>
        <v>Total Beverage Solution</v>
      </c>
      <c r="AD742" t="str">
        <f t="shared" si="13"/>
        <v>INSERT INTO TABLA_PRESUPUESTO_COMERCIAL VALUES ('VSR','80209-C','14005101-20',2022,'Mayo',206.25,'USD',9487.5,4530.536423,835.3125,1020.9375,143.55377,0,77.184606,115.379051,3.24918,32.671586,0,0,0,0,0,0,0,228.484423,0,0);</v>
      </c>
    </row>
    <row r="743" spans="1:30" x14ac:dyDescent="0.2">
      <c r="A743" t="str">
        <f>+'MBI DIRECTORIO'!A743</f>
        <v>VSR</v>
      </c>
      <c r="B743" t="str">
        <f>+'MBI DIRECTORIO'!B743</f>
        <v>80209-C</v>
      </c>
      <c r="C743" t="str">
        <f>+'MBI DIRECTORIO'!C743</f>
        <v>14005049-20</v>
      </c>
      <c r="D743">
        <f>+'MBI DIRECTORIO'!D743</f>
        <v>2022</v>
      </c>
      <c r="E743" t="str">
        <f>+'MBI DIRECTORIO'!E743</f>
        <v>Mayo</v>
      </c>
      <c r="F743" s="5">
        <f>+'MBI DIRECTORIO'!F743</f>
        <v>17.5</v>
      </c>
      <c r="G743" t="str">
        <f>+'MBI DIRECTORIO'!G743</f>
        <v>USD</v>
      </c>
      <c r="H743" s="5">
        <f>+'MBI DIRECTORIO'!H743</f>
        <v>735</v>
      </c>
      <c r="I743" s="5">
        <f>+'MBI DIRECTORIO'!I743</f>
        <v>269.66281868397738</v>
      </c>
      <c r="J743" s="5">
        <f>+'MBI DIRECTORIO'!J743</f>
        <v>63</v>
      </c>
      <c r="K743" s="5">
        <f>+'MBI DIRECTORIO'!K743</f>
        <v>77</v>
      </c>
      <c r="L743" s="5">
        <f>+'MBI DIRECTORIO'!L743</f>
        <v>12.180319876983939</v>
      </c>
      <c r="M743" s="5">
        <f>+'MBI DIRECTORIO'!M743</f>
        <v>0</v>
      </c>
      <c r="N743" s="5">
        <f>+'MBI DIRECTORIO'!N743</f>
        <v>6.5489969135802468</v>
      </c>
      <c r="O743" s="5">
        <f>+'MBI DIRECTORIO'!O743</f>
        <v>9.7897376543209873</v>
      </c>
      <c r="P743" s="5">
        <f>+'MBI DIRECTORIO'!P743</f>
        <v>0.27568801440329221</v>
      </c>
      <c r="Q743" s="5">
        <f>+'MBI DIRECTORIO'!Q743</f>
        <v>2.5310793658149242</v>
      </c>
      <c r="R743" s="5">
        <f>+'MBI DIRECTORIO'!R743</f>
        <v>0</v>
      </c>
      <c r="S743" s="5">
        <f>+'MBI DIRECTORIO'!S743</f>
        <v>0</v>
      </c>
      <c r="T743" s="5">
        <f>+'MBI DIRECTORIO'!T743</f>
        <v>0</v>
      </c>
      <c r="U743" s="5">
        <f>+'MBI DIRECTORIO'!U743</f>
        <v>0</v>
      </c>
      <c r="V743" s="5">
        <f>+'MBI DIRECTORIO'!V743</f>
        <v>0</v>
      </c>
      <c r="W743" s="5">
        <f>+'MBI DIRECTORIO'!W743</f>
        <v>0</v>
      </c>
      <c r="X743" s="5">
        <f>+'MBI DIRECTORIO'!X743</f>
        <v>0</v>
      </c>
      <c r="Y743" s="5">
        <f>+'MBI DIRECTORIO'!Y743</f>
        <v>19.145501948119453</v>
      </c>
      <c r="Z743" s="5">
        <f>+'MBI DIRECTORIO'!Z743</f>
        <v>0</v>
      </c>
      <c r="AA743" s="5">
        <f>+'MBI DIRECTORIO'!AA743</f>
        <v>0</v>
      </c>
      <c r="AB743" s="5" t="str">
        <f>+'MBI DIRECTORIO'!AG743</f>
        <v>Total Beverage Solution</v>
      </c>
      <c r="AD743" t="str">
        <f t="shared" si="13"/>
        <v>INSERT INTO TABLA_PRESUPUESTO_COMERCIAL VALUES ('VSR','80209-C','14005049-20',2022,'Mayo',17.5,'USD',735,269.662819,63,77,12.18032,0,6.548997,9.789738,0.275688,2.531079,0,0,0,0,0,0,0,19.145502,0,0);</v>
      </c>
    </row>
    <row r="744" spans="1:30" x14ac:dyDescent="0.2">
      <c r="A744" t="str">
        <f>+'MBI DIRECTORIO'!A744</f>
        <v>VSR</v>
      </c>
      <c r="B744" t="str">
        <f>+'MBI DIRECTORIO'!B744</f>
        <v>80209-C</v>
      </c>
      <c r="C744" t="str">
        <f>+'MBI DIRECTORIO'!C744</f>
        <v>14005135-20</v>
      </c>
      <c r="D744">
        <f>+'MBI DIRECTORIO'!D744</f>
        <v>2022</v>
      </c>
      <c r="E744" t="str">
        <f>+'MBI DIRECTORIO'!E744</f>
        <v>Mayo</v>
      </c>
      <c r="F744" s="5">
        <f>+'MBI DIRECTORIO'!F744</f>
        <v>206.25</v>
      </c>
      <c r="G744" t="str">
        <f>+'MBI DIRECTORIO'!G744</f>
        <v>USD</v>
      </c>
      <c r="H744" s="5">
        <f>+'MBI DIRECTORIO'!H744</f>
        <v>8662.5</v>
      </c>
      <c r="I744" s="5">
        <f>+'MBI DIRECTORIO'!I744</f>
        <v>2955.9213908091542</v>
      </c>
      <c r="J744" s="5">
        <f>+'MBI DIRECTORIO'!J744</f>
        <v>835.3125</v>
      </c>
      <c r="K744" s="5">
        <f>+'MBI DIRECTORIO'!K744</f>
        <v>1020.9375000000001</v>
      </c>
      <c r="L744" s="5">
        <f>+'MBI DIRECTORIO'!L744</f>
        <v>143.55376997873927</v>
      </c>
      <c r="M744" s="5">
        <f>+'MBI DIRECTORIO'!M744</f>
        <v>0</v>
      </c>
      <c r="N744" s="5">
        <f>+'MBI DIRECTORIO'!N744</f>
        <v>77.184606481481495</v>
      </c>
      <c r="O744" s="5">
        <f>+'MBI DIRECTORIO'!O744</f>
        <v>115.37905092592594</v>
      </c>
      <c r="P744" s="5">
        <f>+'MBI DIRECTORIO'!P744</f>
        <v>3.2491801697530862</v>
      </c>
      <c r="Q744" s="5">
        <f>+'MBI DIRECTORIO'!Q744</f>
        <v>29.830578239961607</v>
      </c>
      <c r="R744" s="5">
        <f>+'MBI DIRECTORIO'!R744</f>
        <v>0</v>
      </c>
      <c r="S744" s="5">
        <f>+'MBI DIRECTORIO'!S744</f>
        <v>0</v>
      </c>
      <c r="T744" s="5">
        <f>+'MBI DIRECTORIO'!T744</f>
        <v>0</v>
      </c>
      <c r="U744" s="5">
        <f>+'MBI DIRECTORIO'!U744</f>
        <v>0</v>
      </c>
      <c r="V744" s="5">
        <f>+'MBI DIRECTORIO'!V744</f>
        <v>0</v>
      </c>
      <c r="W744" s="5">
        <f>+'MBI DIRECTORIO'!W744</f>
        <v>0</v>
      </c>
      <c r="X744" s="5">
        <f>+'MBI DIRECTORIO'!X744</f>
        <v>0</v>
      </c>
      <c r="Y744" s="5">
        <f>+'MBI DIRECTORIO'!Y744</f>
        <v>225.64341581712213</v>
      </c>
      <c r="Z744" s="5">
        <f>+'MBI DIRECTORIO'!Z744</f>
        <v>0</v>
      </c>
      <c r="AA744" s="5">
        <f>+'MBI DIRECTORIO'!AA744</f>
        <v>0</v>
      </c>
      <c r="AB744" s="5" t="str">
        <f>+'MBI DIRECTORIO'!AG744</f>
        <v>Total Beverage Solution</v>
      </c>
      <c r="AD744" t="str">
        <f t="shared" si="13"/>
        <v>INSERT INTO TABLA_PRESUPUESTO_COMERCIAL VALUES ('VSR','80209-C','14005135-20',2022,'Mayo',206.25,'USD',8662.5,2955.921391,835.3125,1020.9375,143.55377,0,77.184606,115.379051,3.24918,29.830578,0,0,0,0,0,0,0,225.643416,0,0);</v>
      </c>
    </row>
    <row r="745" spans="1:30" x14ac:dyDescent="0.2">
      <c r="A745" t="str">
        <f>+'MBI DIRECTORIO'!A745</f>
        <v>VSR</v>
      </c>
      <c r="B745" t="str">
        <f>+'MBI DIRECTORIO'!B745</f>
        <v>80209-C</v>
      </c>
      <c r="C745" t="str">
        <f>+'MBI DIRECTORIO'!C745</f>
        <v>14004011-15</v>
      </c>
      <c r="D745">
        <f>+'MBI DIRECTORIO'!D745</f>
        <v>2022</v>
      </c>
      <c r="E745" t="str">
        <f>+'MBI DIRECTORIO'!E745</f>
        <v>Mayo</v>
      </c>
      <c r="F745" s="5">
        <f>+'MBI DIRECTORIO'!F745</f>
        <v>82.5</v>
      </c>
      <c r="G745" t="str">
        <f>+'MBI DIRECTORIO'!G745</f>
        <v>USD</v>
      </c>
      <c r="H745" s="5">
        <f>+'MBI DIRECTORIO'!H745</f>
        <v>5775</v>
      </c>
      <c r="I745" s="5">
        <f>+'MBI DIRECTORIO'!I745</f>
        <v>3034.8724656733166</v>
      </c>
      <c r="J745" s="5">
        <f>+'MBI DIRECTORIO'!J745</f>
        <v>297</v>
      </c>
      <c r="K745" s="5">
        <f>+'MBI DIRECTORIO'!K745</f>
        <v>363.00000000000006</v>
      </c>
      <c r="L745" s="5">
        <f>+'MBI DIRECTORIO'!L745</f>
        <v>57.421507991495709</v>
      </c>
      <c r="M745" s="5">
        <f>+'MBI DIRECTORIO'!M745</f>
        <v>0</v>
      </c>
      <c r="N745" s="5">
        <f>+'MBI DIRECTORIO'!N745</f>
        <v>30.873842592592595</v>
      </c>
      <c r="O745" s="5">
        <f>+'MBI DIRECTORIO'!O745</f>
        <v>46.151620370370367</v>
      </c>
      <c r="P745" s="5">
        <f>+'MBI DIRECTORIO'!P745</f>
        <v>1.2996720679012346</v>
      </c>
      <c r="Q745" s="5">
        <f>+'MBI DIRECTORIO'!Q745</f>
        <v>19.887052159974406</v>
      </c>
      <c r="R745" s="5">
        <f>+'MBI DIRECTORIO'!R745</f>
        <v>0</v>
      </c>
      <c r="S745" s="5">
        <f>+'MBI DIRECTORIO'!S745</f>
        <v>0</v>
      </c>
      <c r="T745" s="5">
        <f>+'MBI DIRECTORIO'!T745</f>
        <v>0</v>
      </c>
      <c r="U745" s="5">
        <f>+'MBI DIRECTORIO'!U745</f>
        <v>0</v>
      </c>
      <c r="V745" s="5">
        <f>+'MBI DIRECTORIO'!V745</f>
        <v>0</v>
      </c>
      <c r="W745" s="5">
        <f>+'MBI DIRECTORIO'!W745</f>
        <v>0</v>
      </c>
      <c r="X745" s="5">
        <f>+'MBI DIRECTORIO'!X745</f>
        <v>0</v>
      </c>
      <c r="Y745" s="5">
        <f>+'MBI DIRECTORIO'!Y745</f>
        <v>98.212187190838605</v>
      </c>
      <c r="Z745" s="5">
        <f>+'MBI DIRECTORIO'!Z745</f>
        <v>0</v>
      </c>
      <c r="AA745" s="5">
        <f>+'MBI DIRECTORIO'!AA745</f>
        <v>0</v>
      </c>
      <c r="AB745" s="5" t="str">
        <f>+'MBI DIRECTORIO'!AG745</f>
        <v>Total Beverage Solution</v>
      </c>
      <c r="AD745" t="str">
        <f t="shared" si="13"/>
        <v>INSERT INTO TABLA_PRESUPUESTO_COMERCIAL VALUES ('VSR','80209-C','14004011-15',2022,'Mayo',82.5,'USD',5775,3034.872466,297,363,57.421508,0,30.873843,46.15162,1.299672,19.887052,0,0,0,0,0,0,0,98.212187,0,0);</v>
      </c>
    </row>
    <row r="746" spans="1:30" x14ac:dyDescent="0.2">
      <c r="A746" t="str">
        <f>+'MBI DIRECTORIO'!A746</f>
        <v>VSR</v>
      </c>
      <c r="B746" t="str">
        <f>+'MBI DIRECTORIO'!B746</f>
        <v>80007-C</v>
      </c>
      <c r="C746" t="str">
        <f>+'MBI DIRECTORIO'!C746</f>
        <v>14003816-18</v>
      </c>
      <c r="D746">
        <f>+'MBI DIRECTORIO'!D746</f>
        <v>2022</v>
      </c>
      <c r="E746" t="str">
        <f>+'MBI DIRECTORIO'!E746</f>
        <v>Mayo</v>
      </c>
      <c r="F746" s="5">
        <f>+'MBI DIRECTORIO'!F746</f>
        <v>50</v>
      </c>
      <c r="G746" t="str">
        <f>+'MBI DIRECTORIO'!G746</f>
        <v>USD</v>
      </c>
      <c r="H746" s="5">
        <f>+'MBI DIRECTORIO'!H746</f>
        <v>1241.5</v>
      </c>
      <c r="I746" s="5">
        <f>+'MBI DIRECTORIO'!I746</f>
        <v>803.74805032300071</v>
      </c>
      <c r="J746" s="5">
        <f>+'MBI DIRECTORIO'!J746</f>
        <v>0</v>
      </c>
      <c r="K746" s="5">
        <f>+'MBI DIRECTORIO'!K746</f>
        <v>23</v>
      </c>
      <c r="L746" s="5">
        <f>+'MBI DIRECTORIO'!L746</f>
        <v>34.800913934239823</v>
      </c>
      <c r="M746" s="5">
        <f>+'MBI DIRECTORIO'!M746</f>
        <v>0</v>
      </c>
      <c r="N746" s="5">
        <f>+'MBI DIRECTORIO'!N746</f>
        <v>17.526455026455025</v>
      </c>
      <c r="O746" s="5">
        <f>+'MBI DIRECTORIO'!O746</f>
        <v>19.17989417989418</v>
      </c>
      <c r="P746" s="5">
        <f>+'MBI DIRECTORIO'!P746</f>
        <v>0.64814814814814814</v>
      </c>
      <c r="Q746" s="5">
        <f>+'MBI DIRECTORIO'!Q746</f>
        <v>4.275285758720039</v>
      </c>
      <c r="R746" s="5">
        <f>+'MBI DIRECTORIO'!R746</f>
        <v>0</v>
      </c>
      <c r="S746" s="5">
        <f>+'MBI DIRECTORIO'!S746</f>
        <v>0</v>
      </c>
      <c r="T746" s="5">
        <f>+'MBI DIRECTORIO'!T746</f>
        <v>0</v>
      </c>
      <c r="U746" s="5">
        <f>+'MBI DIRECTORIO'!U746</f>
        <v>0</v>
      </c>
      <c r="V746" s="5">
        <f>+'MBI DIRECTORIO'!V746</f>
        <v>0</v>
      </c>
      <c r="W746" s="5">
        <f>+'MBI DIRECTORIO'!W746</f>
        <v>0</v>
      </c>
      <c r="X746" s="5">
        <f>+'MBI DIRECTORIO'!X746</f>
        <v>0</v>
      </c>
      <c r="Y746" s="5">
        <f>+'MBI DIRECTORIO'!Y746</f>
        <v>41.799118670175972</v>
      </c>
      <c r="Z746" s="5">
        <f>+'MBI DIRECTORIO'!Z746</f>
        <v>0.16933555695858268</v>
      </c>
      <c r="AA746" s="5">
        <f>+'MBI DIRECTORIO'!AA746</f>
        <v>0</v>
      </c>
      <c r="AB746" s="5" t="str">
        <f>+'MBI DIRECTORIO'!AG746</f>
        <v>Ghs Classic Drinks Ltd</v>
      </c>
      <c r="AD746" t="str">
        <f t="shared" si="13"/>
        <v>INSERT INTO TABLA_PRESUPUESTO_COMERCIAL VALUES ('VSR','80007-C','14003816-18',2022,'Mayo',50,'USD',1241.5,803.74805,0,23,34.800914,0,17.526455,19.179894,0.648148,4.275286,0,0,0,0,0,0,0,41.799119,0.169336,0);</v>
      </c>
    </row>
    <row r="747" spans="1:30" x14ac:dyDescent="0.2">
      <c r="A747" t="str">
        <f>+'MBI DIRECTORIO'!A747</f>
        <v>VSR</v>
      </c>
      <c r="B747" t="str">
        <f>+'MBI DIRECTORIO'!B747</f>
        <v>80007-C</v>
      </c>
      <c r="C747" t="str">
        <f>+'MBI DIRECTORIO'!C747</f>
        <v>14003820-18</v>
      </c>
      <c r="D747">
        <f>+'MBI DIRECTORIO'!D747</f>
        <v>2022</v>
      </c>
      <c r="E747" t="str">
        <f>+'MBI DIRECTORIO'!E747</f>
        <v>Mayo</v>
      </c>
      <c r="F747" s="5">
        <f>+'MBI DIRECTORIO'!F747</f>
        <v>50</v>
      </c>
      <c r="G747" t="str">
        <f>+'MBI DIRECTORIO'!G747</f>
        <v>USD</v>
      </c>
      <c r="H747" s="5">
        <f>+'MBI DIRECTORIO'!H747</f>
        <v>1250</v>
      </c>
      <c r="I747" s="5">
        <f>+'MBI DIRECTORIO'!I747</f>
        <v>796.45758952351196</v>
      </c>
      <c r="J747" s="5">
        <f>+'MBI DIRECTORIO'!J747</f>
        <v>0</v>
      </c>
      <c r="K747" s="5">
        <f>+'MBI DIRECTORIO'!K747</f>
        <v>75</v>
      </c>
      <c r="L747" s="5">
        <f>+'MBI DIRECTORIO'!L747</f>
        <v>34.800913934239823</v>
      </c>
      <c r="M747" s="5">
        <f>+'MBI DIRECTORIO'!M747</f>
        <v>0</v>
      </c>
      <c r="N747" s="5">
        <f>+'MBI DIRECTORIO'!N747</f>
        <v>17.526455026455025</v>
      </c>
      <c r="O747" s="5">
        <f>+'MBI DIRECTORIO'!O747</f>
        <v>19.17989417989418</v>
      </c>
      <c r="P747" s="5">
        <f>+'MBI DIRECTORIO'!P747</f>
        <v>0.64814814814814814</v>
      </c>
      <c r="Q747" s="5">
        <f>+'MBI DIRECTORIO'!Q747</f>
        <v>4.3045567445832047</v>
      </c>
      <c r="R747" s="5">
        <f>+'MBI DIRECTORIO'!R747</f>
        <v>0</v>
      </c>
      <c r="S747" s="5">
        <f>+'MBI DIRECTORIO'!S747</f>
        <v>0</v>
      </c>
      <c r="T747" s="5">
        <f>+'MBI DIRECTORIO'!T747</f>
        <v>0</v>
      </c>
      <c r="U747" s="5">
        <f>+'MBI DIRECTORIO'!U747</f>
        <v>0</v>
      </c>
      <c r="V747" s="5">
        <f>+'MBI DIRECTORIO'!V747</f>
        <v>0</v>
      </c>
      <c r="W747" s="5">
        <f>+'MBI DIRECTORIO'!W747</f>
        <v>0</v>
      </c>
      <c r="X747" s="5">
        <f>+'MBI DIRECTORIO'!X747</f>
        <v>0</v>
      </c>
      <c r="Y747" s="5">
        <f>+'MBI DIRECTORIO'!Y747</f>
        <v>41.828389656039136</v>
      </c>
      <c r="Z747" s="5">
        <f>+'MBI DIRECTORIO'!Z747</f>
        <v>0.16933555695858268</v>
      </c>
      <c r="AA747" s="5">
        <f>+'MBI DIRECTORIO'!AA747</f>
        <v>0</v>
      </c>
      <c r="AB747" s="5" t="str">
        <f>+'MBI DIRECTORIO'!AG747</f>
        <v>Ghs Classic Drinks Ltd</v>
      </c>
      <c r="AD747" t="str">
        <f t="shared" si="13"/>
        <v>INSERT INTO TABLA_PRESUPUESTO_COMERCIAL VALUES ('VSR','80007-C','14003820-18',2022,'Mayo',50,'USD',1250,796.45759,0,75,34.800914,0,17.526455,19.179894,0.648148,4.304557,0,0,0,0,0,0,0,41.82839,0.169336,0);</v>
      </c>
    </row>
    <row r="748" spans="1:30" x14ac:dyDescent="0.2">
      <c r="A748" t="str">
        <f>+'MBI DIRECTORIO'!A748</f>
        <v>VSR</v>
      </c>
      <c r="B748" t="str">
        <f>+'MBI DIRECTORIO'!B748</f>
        <v>80007-C</v>
      </c>
      <c r="C748" t="str">
        <f>+'MBI DIRECTORIO'!C748</f>
        <v>14004704-21</v>
      </c>
      <c r="D748">
        <f>+'MBI DIRECTORIO'!D748</f>
        <v>2022</v>
      </c>
      <c r="E748" t="str">
        <f>+'MBI DIRECTORIO'!E748</f>
        <v>Mayo</v>
      </c>
      <c r="F748" s="5">
        <f>+'MBI DIRECTORIO'!F748</f>
        <v>150</v>
      </c>
      <c r="G748" t="str">
        <f>+'MBI DIRECTORIO'!G748</f>
        <v>USD</v>
      </c>
      <c r="H748" s="5">
        <f>+'MBI DIRECTORIO'!H748</f>
        <v>3600</v>
      </c>
      <c r="I748" s="5">
        <f>+'MBI DIRECTORIO'!I748</f>
        <v>2292.1116189690024</v>
      </c>
      <c r="J748" s="5">
        <f>+'MBI DIRECTORIO'!J748</f>
        <v>0</v>
      </c>
      <c r="K748" s="5">
        <f>+'MBI DIRECTORIO'!K748</f>
        <v>174</v>
      </c>
      <c r="L748" s="5">
        <f>+'MBI DIRECTORIO'!L748</f>
        <v>104.40274180271948</v>
      </c>
      <c r="M748" s="5">
        <f>+'MBI DIRECTORIO'!M748</f>
        <v>0</v>
      </c>
      <c r="N748" s="5">
        <f>+'MBI DIRECTORIO'!N748</f>
        <v>52.579365079365076</v>
      </c>
      <c r="O748" s="5">
        <f>+'MBI DIRECTORIO'!O748</f>
        <v>57.539682539682538</v>
      </c>
      <c r="P748" s="5">
        <f>+'MBI DIRECTORIO'!P748</f>
        <v>1.9444444444444444</v>
      </c>
      <c r="Q748" s="5">
        <f>+'MBI DIRECTORIO'!Q748</f>
        <v>12.397123424399629</v>
      </c>
      <c r="R748" s="5">
        <f>+'MBI DIRECTORIO'!R748</f>
        <v>0</v>
      </c>
      <c r="S748" s="5">
        <f>+'MBI DIRECTORIO'!S748</f>
        <v>0</v>
      </c>
      <c r="T748" s="5">
        <f>+'MBI DIRECTORIO'!T748</f>
        <v>0</v>
      </c>
      <c r="U748" s="5">
        <f>+'MBI DIRECTORIO'!U748</f>
        <v>0</v>
      </c>
      <c r="V748" s="5">
        <f>+'MBI DIRECTORIO'!V748</f>
        <v>0</v>
      </c>
      <c r="W748" s="5">
        <f>+'MBI DIRECTORIO'!W748</f>
        <v>0</v>
      </c>
      <c r="X748" s="5">
        <f>+'MBI DIRECTORIO'!X748</f>
        <v>0</v>
      </c>
      <c r="Y748" s="5">
        <f>+'MBI DIRECTORIO'!Y748</f>
        <v>124.96862215876743</v>
      </c>
      <c r="Z748" s="5">
        <f>+'MBI DIRECTORIO'!Z748</f>
        <v>0.50800667087574802</v>
      </c>
      <c r="AA748" s="5">
        <f>+'MBI DIRECTORIO'!AA748</f>
        <v>0</v>
      </c>
      <c r="AB748" s="5" t="str">
        <f>+'MBI DIRECTORIO'!AG748</f>
        <v>Ghs Classic Drinks Ltd</v>
      </c>
      <c r="AD748" t="str">
        <f t="shared" si="13"/>
        <v>INSERT INTO TABLA_PRESUPUESTO_COMERCIAL VALUES ('VSR','80007-C','14004704-21',2022,'Mayo',150,'USD',3600,2292.111619,0,174,104.402742,0,52.579365,57.539683,1.944444,12.397123,0,0,0,0,0,0,0,124.968622,0.508007,0);</v>
      </c>
    </row>
    <row r="749" spans="1:30" x14ac:dyDescent="0.2">
      <c r="A749" t="str">
        <f>+'MBI DIRECTORIO'!A749</f>
        <v>VSR</v>
      </c>
      <c r="B749" t="str">
        <f>+'MBI DIRECTORIO'!B749</f>
        <v>80007-C</v>
      </c>
      <c r="C749" t="str">
        <f>+'MBI DIRECTORIO'!C749</f>
        <v>14004705-21</v>
      </c>
      <c r="D749">
        <f>+'MBI DIRECTORIO'!D749</f>
        <v>2022</v>
      </c>
      <c r="E749" t="str">
        <f>+'MBI DIRECTORIO'!E749</f>
        <v>Mayo</v>
      </c>
      <c r="F749" s="5">
        <f>+'MBI DIRECTORIO'!F749</f>
        <v>214.5</v>
      </c>
      <c r="G749" t="str">
        <f>+'MBI DIRECTORIO'!G749</f>
        <v>USD</v>
      </c>
      <c r="H749" s="5">
        <f>+'MBI DIRECTORIO'!H749</f>
        <v>5201.625</v>
      </c>
      <c r="I749" s="5">
        <f>+'MBI DIRECTORIO'!I749</f>
        <v>3246.4435382958663</v>
      </c>
      <c r="J749" s="5">
        <f>+'MBI DIRECTORIO'!J749</f>
        <v>0</v>
      </c>
      <c r="K749" s="5">
        <f>+'MBI DIRECTORIO'!K749</f>
        <v>248.82</v>
      </c>
      <c r="L749" s="5">
        <f>+'MBI DIRECTORIO'!L749</f>
        <v>149.29592077788885</v>
      </c>
      <c r="M749" s="5">
        <f>+'MBI DIRECTORIO'!M749</f>
        <v>0</v>
      </c>
      <c r="N749" s="5">
        <f>+'MBI DIRECTORIO'!N749</f>
        <v>75.188492063492049</v>
      </c>
      <c r="O749" s="5">
        <f>+'MBI DIRECTORIO'!O749</f>
        <v>82.281746031746039</v>
      </c>
      <c r="P749" s="5">
        <f>+'MBI DIRECTORIO'!P749</f>
        <v>2.7805555555555559</v>
      </c>
      <c r="Q749" s="5">
        <f>+'MBI DIRECTORIO'!Q749</f>
        <v>17.912551981234088</v>
      </c>
      <c r="R749" s="5">
        <f>+'MBI DIRECTORIO'!R749</f>
        <v>0</v>
      </c>
      <c r="S749" s="5">
        <f>+'MBI DIRECTORIO'!S749</f>
        <v>0</v>
      </c>
      <c r="T749" s="5">
        <f>+'MBI DIRECTORIO'!T749</f>
        <v>0</v>
      </c>
      <c r="U749" s="5">
        <f>+'MBI DIRECTORIO'!U749</f>
        <v>0</v>
      </c>
      <c r="V749" s="5">
        <f>+'MBI DIRECTORIO'!V749</f>
        <v>0</v>
      </c>
      <c r="W749" s="5">
        <f>+'MBI DIRECTORIO'!W749</f>
        <v>0</v>
      </c>
      <c r="X749" s="5">
        <f>+'MBI DIRECTORIO'!X749</f>
        <v>0</v>
      </c>
      <c r="Y749" s="5">
        <f>+'MBI DIRECTORIO'!Y749</f>
        <v>178.88979517138006</v>
      </c>
      <c r="Z749" s="5">
        <f>+'MBI DIRECTORIO'!Z749</f>
        <v>0.72644953935231971</v>
      </c>
      <c r="AA749" s="5">
        <f>+'MBI DIRECTORIO'!AA749</f>
        <v>0</v>
      </c>
      <c r="AB749" s="5" t="str">
        <f>+'MBI DIRECTORIO'!AG749</f>
        <v>Ghs Classic Drinks Ltd</v>
      </c>
      <c r="AD749" t="str">
        <f t="shared" si="13"/>
        <v>INSERT INTO TABLA_PRESUPUESTO_COMERCIAL VALUES ('VSR','80007-C','14004705-21',2022,'Mayo',214.5,'USD',5201.625,3246.443538,0,248.82,149.295921,0,75.188492,82.281746,2.780556,17.912552,0,0,0,0,0,0,0,178.889795,0.72645,0);</v>
      </c>
    </row>
    <row r="750" spans="1:30" x14ac:dyDescent="0.2">
      <c r="A750" t="str">
        <f>+'MBI DIRECTORIO'!A750</f>
        <v>VSR</v>
      </c>
      <c r="B750" t="str">
        <f>+'MBI DIRECTORIO'!B750</f>
        <v>80007-C</v>
      </c>
      <c r="C750" t="str">
        <f>+'MBI DIRECTORIO'!C750</f>
        <v>14005051-21</v>
      </c>
      <c r="D750">
        <f>+'MBI DIRECTORIO'!D750</f>
        <v>2022</v>
      </c>
      <c r="E750" t="str">
        <f>+'MBI DIRECTORIO'!E750</f>
        <v>Mayo</v>
      </c>
      <c r="F750" s="5">
        <f>+'MBI DIRECTORIO'!F750</f>
        <v>250</v>
      </c>
      <c r="G750" t="str">
        <f>+'MBI DIRECTORIO'!G750</f>
        <v>USD</v>
      </c>
      <c r="H750" s="5">
        <f>+'MBI DIRECTORIO'!H750</f>
        <v>8500</v>
      </c>
      <c r="I750" s="5">
        <f>+'MBI DIRECTORIO'!I750</f>
        <v>4484.1945974257824</v>
      </c>
      <c r="J750" s="5">
        <f>+'MBI DIRECTORIO'!J750</f>
        <v>0</v>
      </c>
      <c r="K750" s="5">
        <f>+'MBI DIRECTORIO'!K750</f>
        <v>375</v>
      </c>
      <c r="L750" s="5">
        <f>+'MBI DIRECTORIO'!L750</f>
        <v>174.00456967119914</v>
      </c>
      <c r="M750" s="5">
        <f>+'MBI DIRECTORIO'!M750</f>
        <v>0</v>
      </c>
      <c r="N750" s="5">
        <f>+'MBI DIRECTORIO'!N750</f>
        <v>87.632275132275126</v>
      </c>
      <c r="O750" s="5">
        <f>+'MBI DIRECTORIO'!O750</f>
        <v>95.899470899470913</v>
      </c>
      <c r="P750" s="5">
        <f>+'MBI DIRECTORIO'!P750</f>
        <v>3.2407407407407409</v>
      </c>
      <c r="Q750" s="5">
        <f>+'MBI DIRECTORIO'!Q750</f>
        <v>29.270985863165791</v>
      </c>
      <c r="R750" s="5">
        <f>+'MBI DIRECTORIO'!R750</f>
        <v>0</v>
      </c>
      <c r="S750" s="5">
        <f>+'MBI DIRECTORIO'!S750</f>
        <v>0</v>
      </c>
      <c r="T750" s="5">
        <f>+'MBI DIRECTORIO'!T750</f>
        <v>0</v>
      </c>
      <c r="U750" s="5">
        <f>+'MBI DIRECTORIO'!U750</f>
        <v>0</v>
      </c>
      <c r="V750" s="5">
        <f>+'MBI DIRECTORIO'!V750</f>
        <v>0</v>
      </c>
      <c r="W750" s="5">
        <f>+'MBI DIRECTORIO'!W750</f>
        <v>0</v>
      </c>
      <c r="X750" s="5">
        <f>+'MBI DIRECTORIO'!X750</f>
        <v>0</v>
      </c>
      <c r="Y750" s="5">
        <f>+'MBI DIRECTORIO'!Y750</f>
        <v>216.89015042044548</v>
      </c>
      <c r="Z750" s="5">
        <f>+'MBI DIRECTORIO'!Z750</f>
        <v>0.84667778479291345</v>
      </c>
      <c r="AA750" s="5">
        <f>+'MBI DIRECTORIO'!AA750</f>
        <v>0</v>
      </c>
      <c r="AB750" s="5" t="str">
        <f>+'MBI DIRECTORIO'!AG750</f>
        <v>Ghs Classic Drinks Ltd</v>
      </c>
      <c r="AD750" t="str">
        <f t="shared" si="13"/>
        <v>INSERT INTO TABLA_PRESUPUESTO_COMERCIAL VALUES ('VSR','80007-C','14005051-21',2022,'Mayo',250,'USD',8500,4484.194597,0,375,174.00457,0,87.632275,95.899471,3.240741,29.270986,0,0,0,0,0,0,0,216.89015,0.846678,0);</v>
      </c>
    </row>
    <row r="751" spans="1:30" x14ac:dyDescent="0.2">
      <c r="A751" t="str">
        <f>+'MBI DIRECTORIO'!A751</f>
        <v>VSR</v>
      </c>
      <c r="B751" t="str">
        <f>+'MBI DIRECTORIO'!B751</f>
        <v>80006-C</v>
      </c>
      <c r="C751" t="str">
        <f>+'MBI DIRECTORIO'!C751</f>
        <v>14004739-20</v>
      </c>
      <c r="D751">
        <f>+'MBI DIRECTORIO'!D751</f>
        <v>2022</v>
      </c>
      <c r="E751" t="str">
        <f>+'MBI DIRECTORIO'!E751</f>
        <v>Mayo</v>
      </c>
      <c r="F751" s="5">
        <f>+'MBI DIRECTORIO'!F751</f>
        <v>28.75</v>
      </c>
      <c r="G751" t="str">
        <f>+'MBI DIRECTORIO'!G751</f>
        <v>EUR</v>
      </c>
      <c r="H751" s="5">
        <f>+'MBI DIRECTORIO'!H751</f>
        <v>638.25</v>
      </c>
      <c r="I751" s="5">
        <f>+'MBI DIRECTORIO'!I751</f>
        <v>397.79167182518177</v>
      </c>
      <c r="J751" s="5">
        <f>+'MBI DIRECTORIO'!J751</f>
        <v>0</v>
      </c>
      <c r="K751" s="5">
        <f>+'MBI DIRECTORIO'!K751</f>
        <v>40.709999999999994</v>
      </c>
      <c r="L751" s="5">
        <f>+'MBI DIRECTORIO'!L751</f>
        <v>20.0105255121879</v>
      </c>
      <c r="M751" s="5">
        <f>+'MBI DIRECTORIO'!M751</f>
        <v>0</v>
      </c>
      <c r="N751" s="5">
        <f>+'MBI DIRECTORIO'!N751</f>
        <v>12.5457845209783</v>
      </c>
      <c r="O751" s="5">
        <f>+'MBI DIRECTORIO'!O751</f>
        <v>13.479596068586865</v>
      </c>
      <c r="P751" s="5">
        <f>+'MBI DIRECTORIO'!P751</f>
        <v>0.51702560263072905</v>
      </c>
      <c r="Q751" s="5">
        <f>+'MBI DIRECTORIO'!Q751</f>
        <v>2.1979066737841841</v>
      </c>
      <c r="R751" s="5">
        <f>+'MBI DIRECTORIO'!R751</f>
        <v>0</v>
      </c>
      <c r="S751" s="5">
        <f>+'MBI DIRECTORIO'!S751</f>
        <v>0</v>
      </c>
      <c r="T751" s="5">
        <f>+'MBI DIRECTORIO'!T751</f>
        <v>0</v>
      </c>
      <c r="U751" s="5">
        <f>+'MBI DIRECTORIO'!U751</f>
        <v>0</v>
      </c>
      <c r="V751" s="5">
        <f>+'MBI DIRECTORIO'!V751</f>
        <v>0</v>
      </c>
      <c r="W751" s="5">
        <f>+'MBI DIRECTORIO'!W751</f>
        <v>0</v>
      </c>
      <c r="X751" s="5">
        <f>+'MBI DIRECTORIO'!X751</f>
        <v>0</v>
      </c>
      <c r="Y751" s="5">
        <f>+'MBI DIRECTORIO'!Y751</f>
        <v>28.837680811231266</v>
      </c>
      <c r="Z751" s="5">
        <f>+'MBI DIRECTORIO'!Z751</f>
        <v>9.7367945251185042E-2</v>
      </c>
      <c r="AA751" s="5">
        <f>+'MBI DIRECTORIO'!AA751</f>
        <v>0</v>
      </c>
      <c r="AB751" s="5" t="str">
        <f>+'MBI DIRECTORIO'!AG751</f>
        <v>Gall &amp; Gall</v>
      </c>
      <c r="AD751" t="str">
        <f t="shared" si="13"/>
        <v>INSERT INTO TABLA_PRESUPUESTO_COMERCIAL VALUES ('VSR','80006-C','14004739-20',2022,'Mayo',28.75,'EUR',638.25,397.791672,0,40.71,20.010526,0,12.545785,13.479596,0.517026,2.197907,0,0,0,0,0,0,0,28.837681,0.097368,0);</v>
      </c>
    </row>
    <row r="752" spans="1:30" x14ac:dyDescent="0.2">
      <c r="A752" t="str">
        <f>+'MBI DIRECTORIO'!A752</f>
        <v>VSR</v>
      </c>
      <c r="B752" t="str">
        <f>+'MBI DIRECTORIO'!B752</f>
        <v>80006-C</v>
      </c>
      <c r="C752" t="str">
        <f>+'MBI DIRECTORIO'!C752</f>
        <v>14005151-20</v>
      </c>
      <c r="D752">
        <f>+'MBI DIRECTORIO'!D752</f>
        <v>2022</v>
      </c>
      <c r="E752" t="str">
        <f>+'MBI DIRECTORIO'!E752</f>
        <v>Mayo</v>
      </c>
      <c r="F752" s="5">
        <f>+'MBI DIRECTORIO'!F752</f>
        <v>250</v>
      </c>
      <c r="G752" t="str">
        <f>+'MBI DIRECTORIO'!G752</f>
        <v>EUR</v>
      </c>
      <c r="H752" s="5">
        <f>+'MBI DIRECTORIO'!H752</f>
        <v>8280</v>
      </c>
      <c r="I752" s="5">
        <f>+'MBI DIRECTORIO'!I752</f>
        <v>5736.6737158458254</v>
      </c>
      <c r="J752" s="5">
        <f>+'MBI DIRECTORIO'!J752</f>
        <v>0</v>
      </c>
      <c r="K752" s="5">
        <f>+'MBI DIRECTORIO'!K752</f>
        <v>354</v>
      </c>
      <c r="L752" s="5">
        <f>+'MBI DIRECTORIO'!L752</f>
        <v>174.00456967119914</v>
      </c>
      <c r="M752" s="5">
        <f>+'MBI DIRECTORIO'!M752</f>
        <v>0</v>
      </c>
      <c r="N752" s="5">
        <f>+'MBI DIRECTORIO'!N752</f>
        <v>109.09377844328958</v>
      </c>
      <c r="O752" s="5">
        <f>+'MBI DIRECTORIO'!O752</f>
        <v>117.21387885727708</v>
      </c>
      <c r="P752" s="5">
        <f>+'MBI DIRECTORIO'!P752</f>
        <v>4.4958748054846005</v>
      </c>
      <c r="Q752" s="5">
        <f>+'MBI DIRECTORIO'!Q752</f>
        <v>28.513383876119146</v>
      </c>
      <c r="R752" s="5">
        <f>+'MBI DIRECTORIO'!R752</f>
        <v>0</v>
      </c>
      <c r="S752" s="5">
        <f>+'MBI DIRECTORIO'!S752</f>
        <v>0</v>
      </c>
      <c r="T752" s="5">
        <f>+'MBI DIRECTORIO'!T752</f>
        <v>0</v>
      </c>
      <c r="U752" s="5">
        <f>+'MBI DIRECTORIO'!U752</f>
        <v>0</v>
      </c>
      <c r="V752" s="5">
        <f>+'MBI DIRECTORIO'!V752</f>
        <v>0</v>
      </c>
      <c r="W752" s="5">
        <f>+'MBI DIRECTORIO'!W752</f>
        <v>0</v>
      </c>
      <c r="X752" s="5">
        <f>+'MBI DIRECTORIO'!X752</f>
        <v>0</v>
      </c>
      <c r="Y752" s="5">
        <f>+'MBI DIRECTORIO'!Y752</f>
        <v>260.16359376696329</v>
      </c>
      <c r="Z752" s="5">
        <f>+'MBI DIRECTORIO'!Z752</f>
        <v>0.84667778479291345</v>
      </c>
      <c r="AA752" s="5">
        <f>+'MBI DIRECTORIO'!AA752</f>
        <v>0</v>
      </c>
      <c r="AB752" s="5" t="str">
        <f>+'MBI DIRECTORIO'!AG752</f>
        <v>Gall &amp; Gall</v>
      </c>
      <c r="AD752" t="str">
        <f t="shared" si="13"/>
        <v>INSERT INTO TABLA_PRESUPUESTO_COMERCIAL VALUES ('VSR','80006-C','14005151-20',2022,'Mayo',250,'EUR',8280,5736.673716,0,354,174.00457,0,109.093778,117.213879,4.495875,28.513384,0,0,0,0,0,0,0,260.163594,0.846678,0);</v>
      </c>
    </row>
    <row r="753" spans="1:30" x14ac:dyDescent="0.2">
      <c r="A753" t="str">
        <f>+'MBI DIRECTORIO'!A753</f>
        <v>VSR</v>
      </c>
      <c r="B753" t="str">
        <f>+'MBI DIRECTORIO'!B753</f>
        <v>80006-C</v>
      </c>
      <c r="C753" t="str">
        <f>+'MBI DIRECTORIO'!C753</f>
        <v>14003720-21</v>
      </c>
      <c r="D753">
        <f>+'MBI DIRECTORIO'!D753</f>
        <v>2022</v>
      </c>
      <c r="E753" t="str">
        <f>+'MBI DIRECTORIO'!E753</f>
        <v>Mayo</v>
      </c>
      <c r="F753" s="5">
        <f>+'MBI DIRECTORIO'!F753</f>
        <v>2590</v>
      </c>
      <c r="G753" t="str">
        <f>+'MBI DIRECTORIO'!G753</f>
        <v>EUR</v>
      </c>
      <c r="H753" s="5">
        <f>+'MBI DIRECTORIO'!H753</f>
        <v>55260.240000000005</v>
      </c>
      <c r="I753" s="5">
        <f>+'MBI DIRECTORIO'!I753</f>
        <v>39865.21239616198</v>
      </c>
      <c r="J753" s="5">
        <f>+'MBI DIRECTORIO'!J753</f>
        <v>0</v>
      </c>
      <c r="K753" s="5">
        <f>+'MBI DIRECTORIO'!K753</f>
        <v>3667.4399999999996</v>
      </c>
      <c r="L753" s="5">
        <f>+'MBI DIRECTORIO'!L753</f>
        <v>1802.6873417936229</v>
      </c>
      <c r="M753" s="5">
        <f>+'MBI DIRECTORIO'!M753</f>
        <v>0</v>
      </c>
      <c r="N753" s="5">
        <f>+'MBI DIRECTORIO'!N753</f>
        <v>1130.2115446724799</v>
      </c>
      <c r="O753" s="5">
        <f>+'MBI DIRECTORIO'!O753</f>
        <v>1214.3357849613906</v>
      </c>
      <c r="P753" s="5">
        <f>+'MBI DIRECTORIO'!P753</f>
        <v>46.577262984820464</v>
      </c>
      <c r="Q753" s="5">
        <f>+'MBI DIRECTORIO'!Q753</f>
        <v>190.2966710394293</v>
      </c>
      <c r="R753" s="5">
        <f>+'MBI DIRECTORIO'!R753</f>
        <v>0</v>
      </c>
      <c r="S753" s="5">
        <f>+'MBI DIRECTORIO'!S753</f>
        <v>0</v>
      </c>
      <c r="T753" s="5">
        <f>+'MBI DIRECTORIO'!T753</f>
        <v>0</v>
      </c>
      <c r="U753" s="5">
        <f>+'MBI DIRECTORIO'!U753</f>
        <v>0</v>
      </c>
      <c r="V753" s="5">
        <f>+'MBI DIRECTORIO'!V753</f>
        <v>0</v>
      </c>
      <c r="W753" s="5">
        <f>+'MBI DIRECTORIO'!W753</f>
        <v>0</v>
      </c>
      <c r="X753" s="5">
        <f>+'MBI DIRECTORIO'!X753</f>
        <v>0</v>
      </c>
      <c r="Y753" s="5">
        <f>+'MBI DIRECTORIO'!Y753</f>
        <v>2590.1928455085749</v>
      </c>
      <c r="Z753" s="5">
        <f>+'MBI DIRECTORIO'!Z753</f>
        <v>8.7715818504545826</v>
      </c>
      <c r="AA753" s="5">
        <f>+'MBI DIRECTORIO'!AA753</f>
        <v>0</v>
      </c>
      <c r="AB753" s="5" t="str">
        <f>+'MBI DIRECTORIO'!AG753</f>
        <v>Gall &amp; Gall</v>
      </c>
      <c r="AD753" t="str">
        <f t="shared" si="13"/>
        <v>INSERT INTO TABLA_PRESUPUESTO_COMERCIAL VALUES ('VSR','80006-C','14003720-21',2022,'Mayo',2590,'EUR',55260.24,39865.212396,0,3667.44,1802.687342,0,1130.211545,1214.335785,46.577263,190.296671,0,0,0,0,0,0,0,2590.192846,8.771582,0);</v>
      </c>
    </row>
    <row r="754" spans="1:30" x14ac:dyDescent="0.2">
      <c r="A754" t="str">
        <f>+'MBI DIRECTORIO'!A754</f>
        <v>VSR</v>
      </c>
      <c r="B754" t="str">
        <f>+'MBI DIRECTORIO'!B754</f>
        <v>80006-C</v>
      </c>
      <c r="C754" t="str">
        <f>+'MBI DIRECTORIO'!C754</f>
        <v>14003719-21</v>
      </c>
      <c r="D754">
        <f>+'MBI DIRECTORIO'!D754</f>
        <v>2022</v>
      </c>
      <c r="E754" t="str">
        <f>+'MBI DIRECTORIO'!E754</f>
        <v>Mayo</v>
      </c>
      <c r="F754" s="5">
        <f>+'MBI DIRECTORIO'!F754</f>
        <v>4513.75</v>
      </c>
      <c r="G754" t="str">
        <f>+'MBI DIRECTORIO'!G754</f>
        <v>EUR</v>
      </c>
      <c r="H754" s="5">
        <f>+'MBI DIRECTORIO'!H754</f>
        <v>96305.37000000001</v>
      </c>
      <c r="I754" s="5">
        <f>+'MBI DIRECTORIO'!I754</f>
        <v>61140.089045909146</v>
      </c>
      <c r="J754" s="5">
        <f>+'MBI DIRECTORIO'!J754</f>
        <v>0</v>
      </c>
      <c r="K754" s="5">
        <f>+'MBI DIRECTORIO'!K754</f>
        <v>6391.4699999999993</v>
      </c>
      <c r="L754" s="5">
        <f>+'MBI DIRECTORIO'!L754</f>
        <v>3141.6525054135</v>
      </c>
      <c r="M754" s="5">
        <f>+'MBI DIRECTORIO'!M754</f>
        <v>0</v>
      </c>
      <c r="N754" s="5">
        <f>+'MBI DIRECTORIO'!N754</f>
        <v>1969.6881697935933</v>
      </c>
      <c r="O754" s="5">
        <f>+'MBI DIRECTORIO'!O754</f>
        <v>2116.2965827681378</v>
      </c>
      <c r="P754" s="5">
        <f>+'MBI DIRECTORIO'!P754</f>
        <v>81.173019613024465</v>
      </c>
      <c r="Q754" s="5">
        <f>+'MBI DIRECTORIO'!Q754</f>
        <v>331.64154397846482</v>
      </c>
      <c r="R754" s="5">
        <f>+'MBI DIRECTORIO'!R754</f>
        <v>0</v>
      </c>
      <c r="S754" s="5">
        <f>+'MBI DIRECTORIO'!S754</f>
        <v>0</v>
      </c>
      <c r="T754" s="5">
        <f>+'MBI DIRECTORIO'!T754</f>
        <v>0</v>
      </c>
      <c r="U754" s="5">
        <f>+'MBI DIRECTORIO'!U754</f>
        <v>0</v>
      </c>
      <c r="V754" s="5">
        <f>+'MBI DIRECTORIO'!V754</f>
        <v>0</v>
      </c>
      <c r="W754" s="5">
        <f>+'MBI DIRECTORIO'!W754</f>
        <v>0</v>
      </c>
      <c r="X754" s="5">
        <f>+'MBI DIRECTORIO'!X754</f>
        <v>0</v>
      </c>
      <c r="Y754" s="5">
        <f>+'MBI DIRECTORIO'!Y754</f>
        <v>4514.0860835576568</v>
      </c>
      <c r="Z754" s="5">
        <f>+'MBI DIRECTORIO'!Z754</f>
        <v>15.28676740443605</v>
      </c>
      <c r="AA754" s="5">
        <f>+'MBI DIRECTORIO'!AA754</f>
        <v>0</v>
      </c>
      <c r="AB754" s="5" t="str">
        <f>+'MBI DIRECTORIO'!AG754</f>
        <v>Gall &amp; Gall</v>
      </c>
      <c r="AD754" t="str">
        <f t="shared" si="13"/>
        <v>INSERT INTO TABLA_PRESUPUESTO_COMERCIAL VALUES ('VSR','80006-C','14003719-21',2022,'Mayo',4513.75,'EUR',96305.37,61140.089046,0,6391.47,3141.652505,0,1969.68817,2116.296583,81.17302,331.641544,0,0,0,0,0,0,0,4514.086084,15.286767,0);</v>
      </c>
    </row>
    <row r="755" spans="1:30" x14ac:dyDescent="0.2">
      <c r="A755" t="str">
        <f>+'MBI DIRECTORIO'!A755</f>
        <v>VSR</v>
      </c>
      <c r="B755" t="str">
        <f>+'MBI DIRECTORIO'!B755</f>
        <v>80006-C</v>
      </c>
      <c r="C755" t="str">
        <f>+'MBI DIRECTORIO'!C755</f>
        <v>14004090-21</v>
      </c>
      <c r="D755">
        <f>+'MBI DIRECTORIO'!D755</f>
        <v>2022</v>
      </c>
      <c r="E755" t="str">
        <f>+'MBI DIRECTORIO'!E755</f>
        <v>Mayo</v>
      </c>
      <c r="F755" s="5">
        <f>+'MBI DIRECTORIO'!F755</f>
        <v>805</v>
      </c>
      <c r="G755" t="str">
        <f>+'MBI DIRECTORIO'!G755</f>
        <v>EUR</v>
      </c>
      <c r="H755" s="5">
        <f>+'MBI DIRECTORIO'!H755</f>
        <v>21474.18</v>
      </c>
      <c r="I755" s="5">
        <f>+'MBI DIRECTORIO'!I755</f>
        <v>14371.435814999431</v>
      </c>
      <c r="J755" s="5">
        <f>+'MBI DIRECTORIO'!J755</f>
        <v>0</v>
      </c>
      <c r="K755" s="5">
        <f>+'MBI DIRECTORIO'!K755</f>
        <v>1139.8799999999999</v>
      </c>
      <c r="L755" s="5">
        <f>+'MBI DIRECTORIO'!L755</f>
        <v>560.29471434126117</v>
      </c>
      <c r="M755" s="5">
        <f>+'MBI DIRECTORIO'!M755</f>
        <v>0</v>
      </c>
      <c r="N755" s="5">
        <f>+'MBI DIRECTORIO'!N755</f>
        <v>351.2819665873925</v>
      </c>
      <c r="O755" s="5">
        <f>+'MBI DIRECTORIO'!O755</f>
        <v>377.42868992043225</v>
      </c>
      <c r="P755" s="5">
        <f>+'MBI DIRECTORIO'!P755</f>
        <v>14.476716873660413</v>
      </c>
      <c r="Q755" s="5">
        <f>+'MBI DIRECTORIO'!Q755</f>
        <v>73.949461082715004</v>
      </c>
      <c r="R755" s="5">
        <f>+'MBI DIRECTORIO'!R755</f>
        <v>0</v>
      </c>
      <c r="S755" s="5">
        <f>+'MBI DIRECTORIO'!S755</f>
        <v>0</v>
      </c>
      <c r="T755" s="5">
        <f>+'MBI DIRECTORIO'!T755</f>
        <v>0</v>
      </c>
      <c r="U755" s="5">
        <f>+'MBI DIRECTORIO'!U755</f>
        <v>0</v>
      </c>
      <c r="V755" s="5">
        <f>+'MBI DIRECTORIO'!V755</f>
        <v>0</v>
      </c>
      <c r="W755" s="5">
        <f>+'MBI DIRECTORIO'!W755</f>
        <v>0</v>
      </c>
      <c r="X755" s="5">
        <f>+'MBI DIRECTORIO'!X755</f>
        <v>0</v>
      </c>
      <c r="Y755" s="5">
        <f>+'MBI DIRECTORIO'!Y755</f>
        <v>819.86313693123338</v>
      </c>
      <c r="Z755" s="5">
        <f>+'MBI DIRECTORIO'!Z755</f>
        <v>2.726302467033181</v>
      </c>
      <c r="AA755" s="5">
        <f>+'MBI DIRECTORIO'!AA755</f>
        <v>0</v>
      </c>
      <c r="AB755" s="5" t="str">
        <f>+'MBI DIRECTORIO'!AG755</f>
        <v>Gall &amp; Gall</v>
      </c>
      <c r="AD755" t="str">
        <f t="shared" si="13"/>
        <v>INSERT INTO TABLA_PRESUPUESTO_COMERCIAL VALUES ('VSR','80006-C','14004090-21',2022,'Mayo',805,'EUR',21474.18,14371.435815,0,1139.88,560.294714,0,351.281967,377.42869,14.476717,73.949461,0,0,0,0,0,0,0,819.863137,2.726302,0);</v>
      </c>
    </row>
    <row r="756" spans="1:30" x14ac:dyDescent="0.2">
      <c r="A756" t="str">
        <f>+'MBI DIRECTORIO'!A756</f>
        <v>VSR</v>
      </c>
      <c r="B756" t="str">
        <f>+'MBI DIRECTORIO'!B756</f>
        <v>80094-C</v>
      </c>
      <c r="C756" t="str">
        <f>+'MBI DIRECTORIO'!C756</f>
        <v>14004090-21</v>
      </c>
      <c r="D756">
        <f>+'MBI DIRECTORIO'!D756</f>
        <v>2022</v>
      </c>
      <c r="E756" t="str">
        <f>+'MBI DIRECTORIO'!E756</f>
        <v>Mayo</v>
      </c>
      <c r="F756" s="5">
        <f>+'MBI DIRECTORIO'!F756</f>
        <v>250</v>
      </c>
      <c r="G756" t="str">
        <f>+'MBI DIRECTORIO'!G756</f>
        <v>GBP</v>
      </c>
      <c r="H756" s="5">
        <f>+'MBI DIRECTORIO'!H756</f>
        <v>13000.000000000002</v>
      </c>
      <c r="I756" s="5">
        <f>+'MBI DIRECTORIO'!I756</f>
        <v>4463.1788245339849</v>
      </c>
      <c r="J756" s="5">
        <f>+'MBI DIRECTORIO'!J756</f>
        <v>0</v>
      </c>
      <c r="K756" s="5">
        <f>+'MBI DIRECTORIO'!K756</f>
        <v>877.50000000000011</v>
      </c>
      <c r="L756" s="5">
        <f>+'MBI DIRECTORIO'!L756</f>
        <v>174.00456967119914</v>
      </c>
      <c r="M756" s="5">
        <f>+'MBI DIRECTORIO'!M756</f>
        <v>0</v>
      </c>
      <c r="N756" s="5">
        <f>+'MBI DIRECTORIO'!N756</f>
        <v>200.36525218686023</v>
      </c>
      <c r="O756" s="5">
        <f>+'MBI DIRECTORIO'!O756</f>
        <v>152.67308766052483</v>
      </c>
      <c r="P756" s="5">
        <f>+'MBI DIRECTORIO'!P756</f>
        <v>8.5496929089893907</v>
      </c>
      <c r="Q756" s="5">
        <f>+'MBI DIRECTORIO'!Q756</f>
        <v>44.767390143665331</v>
      </c>
      <c r="R756" s="5">
        <f>+'MBI DIRECTORIO'!R756</f>
        <v>0</v>
      </c>
      <c r="S756" s="5">
        <f>+'MBI DIRECTORIO'!S756</f>
        <v>0</v>
      </c>
      <c r="T756" s="5">
        <f>+'MBI DIRECTORIO'!T756</f>
        <v>0</v>
      </c>
      <c r="U756" s="5">
        <f>+'MBI DIRECTORIO'!U756</f>
        <v>0</v>
      </c>
      <c r="V756" s="5">
        <f>+'MBI DIRECTORIO'!V756</f>
        <v>0</v>
      </c>
      <c r="W756" s="5">
        <f>+'MBI DIRECTORIO'!W756</f>
        <v>0</v>
      </c>
      <c r="X756" s="5">
        <f>+'MBI DIRECTORIO'!X756</f>
        <v>0</v>
      </c>
      <c r="Y756" s="5">
        <f>+'MBI DIRECTORIO'!Y756</f>
        <v>407.20210068483271</v>
      </c>
      <c r="Z756" s="5">
        <f>+'MBI DIRECTORIO'!Z756</f>
        <v>0.84667778479291345</v>
      </c>
      <c r="AA756" s="5">
        <f>+'MBI DIRECTORIO'!AA756</f>
        <v>0</v>
      </c>
      <c r="AB756" s="5" t="str">
        <f>+'MBI DIRECTORIO'!AG756</f>
        <v>Cripton Inglaterra</v>
      </c>
      <c r="AD756" t="str">
        <f t="shared" si="13"/>
        <v>INSERT INTO TABLA_PRESUPUESTO_COMERCIAL VALUES ('VSR','80094-C','14004090-21',2022,'Mayo',250,'GBP',13000,4463.178825,0,877.5,174.00457,0,200.365252,152.673088,8.549693,44.76739,0,0,0,0,0,0,0,407.202101,0.846678,0);</v>
      </c>
    </row>
    <row r="757" spans="1:30" x14ac:dyDescent="0.2">
      <c r="A757" t="str">
        <f>+'MBI DIRECTORIO'!A757</f>
        <v>VSR</v>
      </c>
      <c r="B757" t="str">
        <f>+'MBI DIRECTORIO'!B757</f>
        <v>80198-C</v>
      </c>
      <c r="C757" t="str">
        <f>+'MBI DIRECTORIO'!C757</f>
        <v>14003720-21</v>
      </c>
      <c r="D757">
        <f>+'MBI DIRECTORIO'!D757</f>
        <v>2022</v>
      </c>
      <c r="E757" t="str">
        <f>+'MBI DIRECTORIO'!E757</f>
        <v>Mayo</v>
      </c>
      <c r="F757" s="5">
        <f>+'MBI DIRECTORIO'!F757</f>
        <v>1250</v>
      </c>
      <c r="G757" t="str">
        <f>+'MBI DIRECTORIO'!G757</f>
        <v>USD</v>
      </c>
      <c r="H757" s="5">
        <f>+'MBI DIRECTORIO'!H757</f>
        <v>45000</v>
      </c>
      <c r="I757" s="5">
        <f>+'MBI DIRECTORIO'!I757</f>
        <v>19239.967372665051</v>
      </c>
      <c r="J757" s="5">
        <f>+'MBI DIRECTORIO'!J757</f>
        <v>0</v>
      </c>
      <c r="K757" s="5">
        <f>+'MBI DIRECTORIO'!K757</f>
        <v>3000</v>
      </c>
      <c r="L757" s="5">
        <f>+'MBI DIRECTORIO'!L757</f>
        <v>870.02284835599562</v>
      </c>
      <c r="M757" s="5">
        <f>+'MBI DIRECTORIO'!M757</f>
        <v>4500</v>
      </c>
      <c r="N757" s="5">
        <f>+'MBI DIRECTORIO'!N757</f>
        <v>547.41493886230728</v>
      </c>
      <c r="O757" s="5">
        <f>+'MBI DIRECTORIO'!O757</f>
        <v>722.68740031897926</v>
      </c>
      <c r="P757" s="5">
        <f>+'MBI DIRECTORIO'!P757</f>
        <v>24.421850079744818</v>
      </c>
      <c r="Q757" s="5">
        <f>+'MBI DIRECTORIO'!Q757</f>
        <v>154.96404280499536</v>
      </c>
      <c r="R757" s="5">
        <f>+'MBI DIRECTORIO'!R757</f>
        <v>0</v>
      </c>
      <c r="S757" s="5">
        <f>+'MBI DIRECTORIO'!S757</f>
        <v>0</v>
      </c>
      <c r="T757" s="5">
        <f>+'MBI DIRECTORIO'!T757</f>
        <v>0</v>
      </c>
      <c r="U757" s="5">
        <f>+'MBI DIRECTORIO'!U757</f>
        <v>0</v>
      </c>
      <c r="V757" s="5">
        <f>+'MBI DIRECTORIO'!V757</f>
        <v>0</v>
      </c>
      <c r="W757" s="5">
        <f>+'MBI DIRECTORIO'!W757</f>
        <v>0</v>
      </c>
      <c r="X757" s="5">
        <f>+'MBI DIRECTORIO'!X757</f>
        <v>0</v>
      </c>
      <c r="Y757" s="5">
        <f>+'MBI DIRECTORIO'!Y757</f>
        <v>5953.7216209899916</v>
      </c>
      <c r="Z757" s="5">
        <f>+'MBI DIRECTORIO'!Z757</f>
        <v>4.2333889239645668</v>
      </c>
      <c r="AA757" s="5">
        <f>+'MBI DIRECTORIO'!AA757</f>
        <v>0</v>
      </c>
      <c r="AB757" s="5" t="str">
        <f>+'MBI DIRECTORIO'!AG757</f>
        <v>Creativenture S.A.</v>
      </c>
      <c r="AD757" t="str">
        <f t="shared" si="13"/>
        <v>INSERT INTO TABLA_PRESUPUESTO_COMERCIAL VALUES ('VSR','80198-C','14003720-21',2022,'Mayo',1250,'USD',45000,19239.967373,0,3000,870.022848,4500,547.414939,722.6874,24.42185,154.964043,0,0,0,0,0,0,0,5953.721621,4.233389,0);</v>
      </c>
    </row>
    <row r="758" spans="1:30" x14ac:dyDescent="0.2">
      <c r="A758" t="str">
        <f>+'MBI DIRECTORIO'!A758</f>
        <v>VSR</v>
      </c>
      <c r="B758" t="str">
        <f>+'MBI DIRECTORIO'!B758</f>
        <v>80130-C</v>
      </c>
      <c r="C758" t="str">
        <f>+'MBI DIRECTORIO'!C758</f>
        <v>14004732-17</v>
      </c>
      <c r="D758">
        <f>+'MBI DIRECTORIO'!D758</f>
        <v>2022</v>
      </c>
      <c r="E758" t="str">
        <f>+'MBI DIRECTORIO'!E758</f>
        <v>Mayo</v>
      </c>
      <c r="F758" s="5">
        <f>+'MBI DIRECTORIO'!F758</f>
        <v>6.3834524346016002</v>
      </c>
      <c r="G758" t="str">
        <f>+'MBI DIRECTORIO'!G758</f>
        <v>USD</v>
      </c>
      <c r="H758" s="5">
        <f>+'MBI DIRECTORIO'!H758</f>
        <v>689.41286293697283</v>
      </c>
      <c r="I758" s="5">
        <f>+'MBI DIRECTORIO'!I758</f>
        <v>410.64844172319749</v>
      </c>
      <c r="J758" s="5">
        <f>+'MBI DIRECTORIO'!J758</f>
        <v>0</v>
      </c>
      <c r="K758" s="5">
        <f>+'MBI DIRECTORIO'!K758</f>
        <v>34.470643146848644</v>
      </c>
      <c r="L758" s="5">
        <f>+'MBI DIRECTORIO'!L758</f>
        <v>4.4429995755976792</v>
      </c>
      <c r="M758" s="5">
        <f>+'MBI DIRECTORIO'!M758</f>
        <v>103.41192944054592</v>
      </c>
      <c r="N758" s="5">
        <f>+'MBI DIRECTORIO'!N758</f>
        <v>1.3351011627924916</v>
      </c>
      <c r="O758" s="5">
        <f>+'MBI DIRECTORIO'!O758</f>
        <v>0</v>
      </c>
      <c r="P758" s="5">
        <f>+'MBI DIRECTORIO'!P758</f>
        <v>0.10221868277630013</v>
      </c>
      <c r="Q758" s="5">
        <f>+'MBI DIRECTORIO'!Q758</f>
        <v>2.3740934311662101</v>
      </c>
      <c r="R758" s="5">
        <f>+'MBI DIRECTORIO'!R758</f>
        <v>0</v>
      </c>
      <c r="S758" s="5">
        <f>+'MBI DIRECTORIO'!S758</f>
        <v>0</v>
      </c>
      <c r="T758" s="5">
        <f>+'MBI DIRECTORIO'!T758</f>
        <v>0</v>
      </c>
      <c r="U758" s="5">
        <f>+'MBI DIRECTORIO'!U758</f>
        <v>0</v>
      </c>
      <c r="V758" s="5">
        <f>+'MBI DIRECTORIO'!V758</f>
        <v>0</v>
      </c>
      <c r="W758" s="5">
        <f>+'MBI DIRECTORIO'!W758</f>
        <v>0</v>
      </c>
      <c r="X758" s="5">
        <f>+'MBI DIRECTORIO'!X758</f>
        <v>0</v>
      </c>
      <c r="Y758" s="5">
        <f>+'MBI DIRECTORIO'!Y758</f>
        <v>111.81783723534414</v>
      </c>
      <c r="Z758" s="5">
        <f>+'MBI DIRECTORIO'!Z758</f>
        <v>4.5944945180632093</v>
      </c>
      <c r="AA758" s="5">
        <f>+'MBI DIRECTORIO'!AA758</f>
        <v>0</v>
      </c>
      <c r="AB758" s="5" t="str">
        <f>+'MBI DIRECTORIO'!AG758</f>
        <v>COMPANHIA BRASILEIRA DE DISTRIBUIÇÃO</v>
      </c>
      <c r="AD758" t="str">
        <f t="shared" si="13"/>
        <v>INSERT INTO TABLA_PRESUPUESTO_COMERCIAL VALUES ('VSR','80130-C','14004732-17',2022,'Mayo',6.383452,'USD',689.412863,410.648442,0,34.470643,4.443,103.411929,1.335101,0,0.102219,2.374093,0,0,0,0,0,0,0,111.817837,4.594495,0);</v>
      </c>
    </row>
    <row r="759" spans="1:30" x14ac:dyDescent="0.2">
      <c r="A759" t="str">
        <f>+'MBI DIRECTORIO'!A759</f>
        <v>VSR</v>
      </c>
      <c r="B759" t="str">
        <f>+'MBI DIRECTORIO'!B759</f>
        <v>80130-C</v>
      </c>
      <c r="C759" t="str">
        <f>+'MBI DIRECTORIO'!C759</f>
        <v>14004774-20</v>
      </c>
      <c r="D759">
        <f>+'MBI DIRECTORIO'!D759</f>
        <v>2022</v>
      </c>
      <c r="E759" t="str">
        <f>+'MBI DIRECTORIO'!E759</f>
        <v>Mayo</v>
      </c>
      <c r="F759" s="5">
        <f>+'MBI DIRECTORIO'!F759</f>
        <v>51.167138779802137</v>
      </c>
      <c r="G759" t="str">
        <f>+'MBI DIRECTORIO'!G759</f>
        <v>USD</v>
      </c>
      <c r="H759" s="5">
        <f>+'MBI DIRECTORIO'!H759</f>
        <v>1893.1841348526791</v>
      </c>
      <c r="I759" s="5">
        <f>+'MBI DIRECTORIO'!I759</f>
        <v>979.43002523105565</v>
      </c>
      <c r="J759" s="5">
        <f>+'MBI DIRECTORIO'!J759</f>
        <v>0</v>
      </c>
      <c r="K759" s="5">
        <f>+'MBI DIRECTORIO'!K759</f>
        <v>94.659206742633955</v>
      </c>
      <c r="L759" s="5">
        <f>+'MBI DIRECTORIO'!L759</f>
        <v>35.613263858743984</v>
      </c>
      <c r="M759" s="5">
        <f>+'MBI DIRECTORIO'!M759</f>
        <v>283.97762022790187</v>
      </c>
      <c r="N759" s="5">
        <f>+'MBI DIRECTORIO'!N759</f>
        <v>10.701623797082799</v>
      </c>
      <c r="O759" s="5">
        <f>+'MBI DIRECTORIO'!O759</f>
        <v>0</v>
      </c>
      <c r="P759" s="5">
        <f>+'MBI DIRECTORIO'!P759</f>
        <v>0.81934307196415179</v>
      </c>
      <c r="Q759" s="5">
        <f>+'MBI DIRECTORIO'!Q759</f>
        <v>6.519454829134415</v>
      </c>
      <c r="R759" s="5">
        <f>+'MBI DIRECTORIO'!R759</f>
        <v>0</v>
      </c>
      <c r="S759" s="5">
        <f>+'MBI DIRECTORIO'!S759</f>
        <v>0</v>
      </c>
      <c r="T759" s="5">
        <f>+'MBI DIRECTORIO'!T759</f>
        <v>0</v>
      </c>
      <c r="U759" s="5">
        <f>+'MBI DIRECTORIO'!U759</f>
        <v>0</v>
      </c>
      <c r="V759" s="5">
        <f>+'MBI DIRECTORIO'!V759</f>
        <v>0</v>
      </c>
      <c r="W759" s="5">
        <f>+'MBI DIRECTORIO'!W759</f>
        <v>0</v>
      </c>
      <c r="X759" s="5">
        <f>+'MBI DIRECTORIO'!X759</f>
        <v>0</v>
      </c>
      <c r="Y759" s="5">
        <f>+'MBI DIRECTORIO'!Y759</f>
        <v>338.84562716107098</v>
      </c>
      <c r="Z759" s="5">
        <f>+'MBI DIRECTORIO'!Z759</f>
        <v>36.827585234987737</v>
      </c>
      <c r="AA759" s="5">
        <f>+'MBI DIRECTORIO'!AA759</f>
        <v>0</v>
      </c>
      <c r="AB759" s="5" t="str">
        <f>+'MBI DIRECTORIO'!AG759</f>
        <v>COMPANHIA BRASILEIRA DE DISTRIBUIÇÃO</v>
      </c>
      <c r="AD759" t="str">
        <f t="shared" si="13"/>
        <v>INSERT INTO TABLA_PRESUPUESTO_COMERCIAL VALUES ('VSR','80130-C','14004774-20',2022,'Mayo',51.167139,'USD',1893.184135,979.430025,0,94.659207,35.613264,283.97762,10.701624,0,0.819343,6.519455,0,0,0,0,0,0,0,338.845627,36.827585,0);</v>
      </c>
    </row>
    <row r="760" spans="1:30" x14ac:dyDescent="0.2">
      <c r="A760" t="str">
        <f>+'MBI DIRECTORIO'!A760</f>
        <v>VSR</v>
      </c>
      <c r="B760" t="str">
        <f>+'MBI DIRECTORIO'!B760</f>
        <v>80130-C</v>
      </c>
      <c r="C760" t="str">
        <f>+'MBI DIRECTORIO'!C760</f>
        <v>14004773-20</v>
      </c>
      <c r="D760">
        <f>+'MBI DIRECTORIO'!D760</f>
        <v>2022</v>
      </c>
      <c r="E760" t="str">
        <f>+'MBI DIRECTORIO'!E760</f>
        <v>Mayo</v>
      </c>
      <c r="F760" s="5">
        <f>+'MBI DIRECTORIO'!F760</f>
        <v>50.726410437992229</v>
      </c>
      <c r="G760" t="str">
        <f>+'MBI DIRECTORIO'!G760</f>
        <v>USD</v>
      </c>
      <c r="H760" s="5">
        <f>+'MBI DIRECTORIO'!H760</f>
        <v>1876.8771862057124</v>
      </c>
      <c r="I760" s="5">
        <f>+'MBI DIRECTORIO'!I760</f>
        <v>1022.1981405989283</v>
      </c>
      <c r="J760" s="5">
        <f>+'MBI DIRECTORIO'!J760</f>
        <v>0</v>
      </c>
      <c r="K760" s="5">
        <f>+'MBI DIRECTORIO'!K760</f>
        <v>93.843859310285623</v>
      </c>
      <c r="L760" s="5">
        <f>+'MBI DIRECTORIO'!L760</f>
        <v>35.306508876909845</v>
      </c>
      <c r="M760" s="5">
        <f>+'MBI DIRECTORIO'!M760</f>
        <v>281.53157793085688</v>
      </c>
      <c r="N760" s="5">
        <f>+'MBI DIRECTORIO'!N760</f>
        <v>10.609445320364388</v>
      </c>
      <c r="O760" s="5">
        <f>+'MBI DIRECTORIO'!O760</f>
        <v>0</v>
      </c>
      <c r="P760" s="5">
        <f>+'MBI DIRECTORIO'!P760</f>
        <v>0.81228565734039837</v>
      </c>
      <c r="Q760" s="5">
        <f>+'MBI DIRECTORIO'!Q760</f>
        <v>6.4632994805089172</v>
      </c>
      <c r="R760" s="5">
        <f>+'MBI DIRECTORIO'!R760</f>
        <v>0</v>
      </c>
      <c r="S760" s="5">
        <f>+'MBI DIRECTORIO'!S760</f>
        <v>0</v>
      </c>
      <c r="T760" s="5">
        <f>+'MBI DIRECTORIO'!T760</f>
        <v>0</v>
      </c>
      <c r="U760" s="5">
        <f>+'MBI DIRECTORIO'!U760</f>
        <v>0</v>
      </c>
      <c r="V760" s="5">
        <f>+'MBI DIRECTORIO'!V760</f>
        <v>0</v>
      </c>
      <c r="W760" s="5">
        <f>+'MBI DIRECTORIO'!W760</f>
        <v>0</v>
      </c>
      <c r="X760" s="5">
        <f>+'MBI DIRECTORIO'!X760</f>
        <v>0</v>
      </c>
      <c r="Y760" s="5">
        <f>+'MBI DIRECTORIO'!Y760</f>
        <v>335.9269790804949</v>
      </c>
      <c r="Z760" s="5">
        <f>+'MBI DIRECTORIO'!Z760</f>
        <v>36.510370691424349</v>
      </c>
      <c r="AA760" s="5">
        <f>+'MBI DIRECTORIO'!AA760</f>
        <v>0</v>
      </c>
      <c r="AB760" s="5" t="str">
        <f>+'MBI DIRECTORIO'!AG760</f>
        <v>COMPANHIA BRASILEIRA DE DISTRIBUIÇÃO</v>
      </c>
      <c r="AD760" t="str">
        <f t="shared" si="13"/>
        <v>INSERT INTO TABLA_PRESUPUESTO_COMERCIAL VALUES ('VSR','80130-C','14004773-20',2022,'Mayo',50.72641,'USD',1876.877186,1022.198141,0,93.843859,35.306509,281.531578,10.609445,0,0.812286,6.463299,0,0,0,0,0,0,0,335.926979,36.510371,0);</v>
      </c>
    </row>
    <row r="761" spans="1:30" x14ac:dyDescent="0.2">
      <c r="A761" t="str">
        <f>+'MBI DIRECTORIO'!A761</f>
        <v>VSR</v>
      </c>
      <c r="B761" t="str">
        <f>+'MBI DIRECTORIO'!B761</f>
        <v>80130-C</v>
      </c>
      <c r="C761" t="str">
        <f>+'MBI DIRECTORIO'!C761</f>
        <v>14005136-20</v>
      </c>
      <c r="D761">
        <f>+'MBI DIRECTORIO'!D761</f>
        <v>2022</v>
      </c>
      <c r="E761" t="str">
        <f>+'MBI DIRECTORIO'!E761</f>
        <v>Mayo</v>
      </c>
      <c r="F761" s="5">
        <f>+'MBI DIRECTORIO'!F761</f>
        <v>22.95483808665422</v>
      </c>
      <c r="G761" t="str">
        <f>+'MBI DIRECTORIO'!G761</f>
        <v>USD</v>
      </c>
      <c r="H761" s="5">
        <f>+'MBI DIRECTORIO'!H761</f>
        <v>780.46449494624346</v>
      </c>
      <c r="I761" s="5">
        <f>+'MBI DIRECTORIO'!I761</f>
        <v>435.31300710768716</v>
      </c>
      <c r="J761" s="5">
        <f>+'MBI DIRECTORIO'!J761</f>
        <v>0</v>
      </c>
      <c r="K761" s="5">
        <f>+'MBI DIRECTORIO'!K761</f>
        <v>39.023224747312177</v>
      </c>
      <c r="L761" s="5">
        <f>+'MBI DIRECTORIO'!L761</f>
        <v>15.976986892561278</v>
      </c>
      <c r="M761" s="5">
        <f>+'MBI DIRECTORIO'!M761</f>
        <v>117.06967424193651</v>
      </c>
      <c r="N761" s="5">
        <f>+'MBI DIRECTORIO'!N761</f>
        <v>4.8010118874048038</v>
      </c>
      <c r="O761" s="5">
        <f>+'MBI DIRECTORIO'!O761</f>
        <v>0</v>
      </c>
      <c r="P761" s="5">
        <f>+'MBI DIRECTORIO'!P761</f>
        <v>0.3675774726294303</v>
      </c>
      <c r="Q761" s="5">
        <f>+'MBI DIRECTORIO'!Q761</f>
        <v>2.6876429645028614</v>
      </c>
      <c r="R761" s="5">
        <f>+'MBI DIRECTORIO'!R761</f>
        <v>0</v>
      </c>
      <c r="S761" s="5">
        <f>+'MBI DIRECTORIO'!S761</f>
        <v>0</v>
      </c>
      <c r="T761" s="5">
        <f>+'MBI DIRECTORIO'!T761</f>
        <v>0</v>
      </c>
      <c r="U761" s="5">
        <f>+'MBI DIRECTORIO'!U761</f>
        <v>0</v>
      </c>
      <c r="V761" s="5">
        <f>+'MBI DIRECTORIO'!V761</f>
        <v>0</v>
      </c>
      <c r="W761" s="5">
        <f>+'MBI DIRECTORIO'!W761</f>
        <v>0</v>
      </c>
      <c r="X761" s="5">
        <f>+'MBI DIRECTORIO'!X761</f>
        <v>0</v>
      </c>
      <c r="Y761" s="5">
        <f>+'MBI DIRECTORIO'!Y761</f>
        <v>141.44766792252005</v>
      </c>
      <c r="Z761" s="5">
        <f>+'MBI DIRECTORIO'!Z761</f>
        <v>16.521761356046458</v>
      </c>
      <c r="AA761" s="5">
        <f>+'MBI DIRECTORIO'!AA761</f>
        <v>0</v>
      </c>
      <c r="AB761" s="5" t="str">
        <f>+'MBI DIRECTORIO'!AG761</f>
        <v>COMPANHIA BRASILEIRA DE DISTRIBUIÇÃO</v>
      </c>
      <c r="AD761" t="str">
        <f t="shared" si="13"/>
        <v>INSERT INTO TABLA_PRESUPUESTO_COMERCIAL VALUES ('VSR','80130-C','14005136-20',2022,'Mayo',22.954838,'USD',780.464495,435.313007,0,39.023225,15.976987,117.069674,4.801012,0,0.367577,2.687643,0,0,0,0,0,0,0,141.447668,16.521761,0);</v>
      </c>
    </row>
    <row r="762" spans="1:30" x14ac:dyDescent="0.2">
      <c r="A762" t="str">
        <f>+'MBI DIRECTORIO'!A762</f>
        <v>VSR</v>
      </c>
      <c r="B762" t="str">
        <f>+'MBI DIRECTORIO'!B762</f>
        <v>80130-C</v>
      </c>
      <c r="C762" t="str">
        <f>+'MBI DIRECTORIO'!C762</f>
        <v>14004731-19</v>
      </c>
      <c r="D762">
        <f>+'MBI DIRECTORIO'!D762</f>
        <v>2022</v>
      </c>
      <c r="E762" t="str">
        <f>+'MBI DIRECTORIO'!E762</f>
        <v>Mayo</v>
      </c>
      <c r="F762" s="5">
        <f>+'MBI DIRECTORIO'!F762</f>
        <v>55.944065323290197</v>
      </c>
      <c r="G762" t="str">
        <f>+'MBI DIRECTORIO'!G762</f>
        <v>USD</v>
      </c>
      <c r="H762" s="5">
        <f>+'MBI DIRECTORIO'!H762</f>
        <v>2069.9304169617371</v>
      </c>
      <c r="I762" s="5">
        <f>+'MBI DIRECTORIO'!I762</f>
        <v>1377.2223345138366</v>
      </c>
      <c r="J762" s="5">
        <f>+'MBI DIRECTORIO'!J762</f>
        <v>0</v>
      </c>
      <c r="K762" s="5">
        <f>+'MBI DIRECTORIO'!K762</f>
        <v>103.49652084808687</v>
      </c>
      <c r="L762" s="5">
        <f>+'MBI DIRECTORIO'!L762</f>
        <v>38.938092048946253</v>
      </c>
      <c r="M762" s="5">
        <f>+'MBI DIRECTORIO'!M762</f>
        <v>310.48956254426059</v>
      </c>
      <c r="N762" s="5">
        <f>+'MBI DIRECTORIO'!N762</f>
        <v>11.700719544740434</v>
      </c>
      <c r="O762" s="5">
        <f>+'MBI DIRECTORIO'!O762</f>
        <v>0</v>
      </c>
      <c r="P762" s="5">
        <f>+'MBI DIRECTORIO'!P762</f>
        <v>0.89583634014418945</v>
      </c>
      <c r="Q762" s="5">
        <f>+'MBI DIRECTORIO'!Q762</f>
        <v>7.1281063497204569</v>
      </c>
      <c r="R762" s="5">
        <f>+'MBI DIRECTORIO'!R762</f>
        <v>0</v>
      </c>
      <c r="S762" s="5">
        <f>+'MBI DIRECTORIO'!S762</f>
        <v>0</v>
      </c>
      <c r="T762" s="5">
        <f>+'MBI DIRECTORIO'!T762</f>
        <v>0</v>
      </c>
      <c r="U762" s="5">
        <f>+'MBI DIRECTORIO'!U762</f>
        <v>0</v>
      </c>
      <c r="V762" s="5">
        <f>+'MBI DIRECTORIO'!V762</f>
        <v>0</v>
      </c>
      <c r="W762" s="5">
        <f>+'MBI DIRECTORIO'!W762</f>
        <v>0</v>
      </c>
      <c r="X762" s="5">
        <f>+'MBI DIRECTORIO'!X762</f>
        <v>0</v>
      </c>
      <c r="Y762" s="5">
        <f>+'MBI DIRECTORIO'!Y762</f>
        <v>370.48000635699196</v>
      </c>
      <c r="Z762" s="5">
        <f>+'MBI DIRECTORIO'!Z762</f>
        <v>40.265781578126351</v>
      </c>
      <c r="AA762" s="5">
        <f>+'MBI DIRECTORIO'!AA762</f>
        <v>0</v>
      </c>
      <c r="AB762" s="5" t="str">
        <f>+'MBI DIRECTORIO'!AG762</f>
        <v>COMPANHIA BRASILEIRA DE DISTRIBUIÇÃO</v>
      </c>
      <c r="AD762" t="str">
        <f t="shared" si="13"/>
        <v>INSERT INTO TABLA_PRESUPUESTO_COMERCIAL VALUES ('VSR','80130-C','14004731-19',2022,'Mayo',55.944065,'USD',2069.930417,1377.222335,0,103.496521,38.938092,310.489563,11.70072,0,0.895836,7.128106,0,0,0,0,0,0,0,370.480006,40.265782,0);</v>
      </c>
    </row>
    <row r="763" spans="1:30" x14ac:dyDescent="0.2">
      <c r="A763" t="str">
        <f>+'MBI DIRECTORIO'!A763</f>
        <v>VSR</v>
      </c>
      <c r="B763" t="str">
        <f>+'MBI DIRECTORIO'!B763</f>
        <v>80130-C</v>
      </c>
      <c r="C763" t="str">
        <f>+'MBI DIRECTORIO'!C763</f>
        <v>14005137-20</v>
      </c>
      <c r="D763">
        <f>+'MBI DIRECTORIO'!D763</f>
        <v>2022</v>
      </c>
      <c r="E763" t="str">
        <f>+'MBI DIRECTORIO'!E763</f>
        <v>Mayo</v>
      </c>
      <c r="F763" s="5">
        <f>+'MBI DIRECTORIO'!F763</f>
        <v>15.266261078563916</v>
      </c>
      <c r="G763" t="str">
        <f>+'MBI DIRECTORIO'!G763</f>
        <v>USD</v>
      </c>
      <c r="H763" s="5">
        <f>+'MBI DIRECTORIO'!H763</f>
        <v>519.05287667117318</v>
      </c>
      <c r="I763" s="5">
        <f>+'MBI DIRECTORIO'!I763</f>
        <v>309.14123941304882</v>
      </c>
      <c r="J763" s="5">
        <f>+'MBI DIRECTORIO'!J763</f>
        <v>0</v>
      </c>
      <c r="K763" s="5">
        <f>+'MBI DIRECTORIO'!K763</f>
        <v>25.95264383355866</v>
      </c>
      <c r="L763" s="5">
        <f>+'MBI DIRECTORIO'!L763</f>
        <v>10.625596757854762</v>
      </c>
      <c r="M763" s="5">
        <f>+'MBI DIRECTORIO'!M763</f>
        <v>77.857931500675974</v>
      </c>
      <c r="N763" s="5">
        <f>+'MBI DIRECTORIO'!N763</f>
        <v>3.1929434935558518</v>
      </c>
      <c r="O763" s="5">
        <f>+'MBI DIRECTORIO'!O763</f>
        <v>0</v>
      </c>
      <c r="P763" s="5">
        <f>+'MBI DIRECTORIO'!P763</f>
        <v>0.2444597362253699</v>
      </c>
      <c r="Q763" s="5">
        <f>+'MBI DIRECTORIO'!Q763</f>
        <v>1.7874340488561702</v>
      </c>
      <c r="R763" s="5">
        <f>+'MBI DIRECTORIO'!R763</f>
        <v>0</v>
      </c>
      <c r="S763" s="5">
        <f>+'MBI DIRECTORIO'!S763</f>
        <v>0</v>
      </c>
      <c r="T763" s="5">
        <f>+'MBI DIRECTORIO'!T763</f>
        <v>0</v>
      </c>
      <c r="U763" s="5">
        <f>+'MBI DIRECTORIO'!U763</f>
        <v>0</v>
      </c>
      <c r="V763" s="5">
        <f>+'MBI DIRECTORIO'!V763</f>
        <v>0</v>
      </c>
      <c r="W763" s="5">
        <f>+'MBI DIRECTORIO'!W763</f>
        <v>0</v>
      </c>
      <c r="X763" s="5">
        <f>+'MBI DIRECTORIO'!X763</f>
        <v>0</v>
      </c>
      <c r="Y763" s="5">
        <f>+'MBI DIRECTORIO'!Y763</f>
        <v>94.070671259260536</v>
      </c>
      <c r="Z763" s="5">
        <f>+'MBI DIRECTORIO'!Z763</f>
        <v>10.987902479947159</v>
      </c>
      <c r="AA763" s="5">
        <f>+'MBI DIRECTORIO'!AA763</f>
        <v>0</v>
      </c>
      <c r="AB763" s="5" t="str">
        <f>+'MBI DIRECTORIO'!AG763</f>
        <v>COMPANHIA BRASILEIRA DE DISTRIBUIÇÃO</v>
      </c>
      <c r="AD763" t="str">
        <f t="shared" si="13"/>
        <v>INSERT INTO TABLA_PRESUPUESTO_COMERCIAL VALUES ('VSR','80130-C','14005137-20',2022,'Mayo',15.266261,'USD',519.052877,309.141239,0,25.952644,10.625597,77.857932,3.192943,0,0.24446,1.787434,0,0,0,0,0,0,0,94.070671,10.987902,0);</v>
      </c>
    </row>
    <row r="764" spans="1:30" x14ac:dyDescent="0.2">
      <c r="A764" t="str">
        <f>+'MBI DIRECTORIO'!A764</f>
        <v>VSR</v>
      </c>
      <c r="B764" t="str">
        <f>+'MBI DIRECTORIO'!B764</f>
        <v>80130-C</v>
      </c>
      <c r="C764" t="str">
        <f>+'MBI DIRECTORIO'!C764</f>
        <v>14005138-20</v>
      </c>
      <c r="D764">
        <f>+'MBI DIRECTORIO'!D764</f>
        <v>2022</v>
      </c>
      <c r="E764" t="str">
        <f>+'MBI DIRECTORIO'!E764</f>
        <v>Mayo</v>
      </c>
      <c r="F764" s="5">
        <f>+'MBI DIRECTORIO'!F764</f>
        <v>22.215551835876308</v>
      </c>
      <c r="G764" t="str">
        <f>+'MBI DIRECTORIO'!G764</f>
        <v>USD</v>
      </c>
      <c r="H764" s="5">
        <f>+'MBI DIRECTORIO'!H764</f>
        <v>755.32876241979443</v>
      </c>
      <c r="I764" s="5">
        <f>+'MBI DIRECTORIO'!I764</f>
        <v>396.65742729866832</v>
      </c>
      <c r="J764" s="5">
        <f>+'MBI DIRECTORIO'!J764</f>
        <v>0</v>
      </c>
      <c r="K764" s="5">
        <f>+'MBI DIRECTORIO'!K764</f>
        <v>37.766438120989726</v>
      </c>
      <c r="L764" s="5">
        <f>+'MBI DIRECTORIO'!L764</f>
        <v>15.462430148839498</v>
      </c>
      <c r="M764" s="5">
        <f>+'MBI DIRECTORIO'!M764</f>
        <v>113.29931436296917</v>
      </c>
      <c r="N764" s="5">
        <f>+'MBI DIRECTORIO'!N764</f>
        <v>4.6463899264577897</v>
      </c>
      <c r="O764" s="5">
        <f>+'MBI DIRECTORIO'!O764</f>
        <v>0</v>
      </c>
      <c r="P764" s="5">
        <f>+'MBI DIRECTORIO'!P764</f>
        <v>0.35573922874442454</v>
      </c>
      <c r="Q764" s="5">
        <f>+'MBI DIRECTORIO'!Q764</f>
        <v>2.6010844149214489</v>
      </c>
      <c r="R764" s="5">
        <f>+'MBI DIRECTORIO'!R764</f>
        <v>0</v>
      </c>
      <c r="S764" s="5">
        <f>+'MBI DIRECTORIO'!S764</f>
        <v>0</v>
      </c>
      <c r="T764" s="5">
        <f>+'MBI DIRECTORIO'!T764</f>
        <v>0</v>
      </c>
      <c r="U764" s="5">
        <f>+'MBI DIRECTORIO'!U764</f>
        <v>0</v>
      </c>
      <c r="V764" s="5">
        <f>+'MBI DIRECTORIO'!V764</f>
        <v>0</v>
      </c>
      <c r="W764" s="5">
        <f>+'MBI DIRECTORIO'!W764</f>
        <v>0</v>
      </c>
      <c r="X764" s="5">
        <f>+'MBI DIRECTORIO'!X764</f>
        <v>0</v>
      </c>
      <c r="Y764" s="5">
        <f>+'MBI DIRECTORIO'!Y764</f>
        <v>136.89218747412974</v>
      </c>
      <c r="Z764" s="5">
        <f>+'MBI DIRECTORIO'!Z764</f>
        <v>15.989659541036913</v>
      </c>
      <c r="AA764" s="5">
        <f>+'MBI DIRECTORIO'!AA764</f>
        <v>0</v>
      </c>
      <c r="AB764" s="5" t="str">
        <f>+'MBI DIRECTORIO'!AG764</f>
        <v>COMPANHIA BRASILEIRA DE DISTRIBUIÇÃO</v>
      </c>
      <c r="AD764" t="str">
        <f t="shared" si="13"/>
        <v>INSERT INTO TABLA_PRESUPUESTO_COMERCIAL VALUES ('VSR','80130-C','14005138-20',2022,'Mayo',22.215552,'USD',755.328762,396.657427,0,37.766438,15.46243,113.299314,4.64639,0,0.355739,2.601084,0,0,0,0,0,0,0,136.892187,15.98966,0);</v>
      </c>
    </row>
    <row r="765" spans="1:30" x14ac:dyDescent="0.2">
      <c r="A765" t="str">
        <f>+'MBI DIRECTORIO'!A765</f>
        <v>VSR</v>
      </c>
      <c r="B765" t="str">
        <f>+'MBI DIRECTORIO'!B765</f>
        <v>80130-C</v>
      </c>
      <c r="C765" t="str">
        <f>+'MBI DIRECTORIO'!C765</f>
        <v>14005139-20</v>
      </c>
      <c r="D765">
        <f>+'MBI DIRECTORIO'!D765</f>
        <v>2022</v>
      </c>
      <c r="E765" t="str">
        <f>+'MBI DIRECTORIO'!E765</f>
        <v>Mayo</v>
      </c>
      <c r="F765" s="5">
        <f>+'MBI DIRECTORIO'!F765</f>
        <v>18.500638425717288</v>
      </c>
      <c r="G765" t="str">
        <f>+'MBI DIRECTORIO'!G765</f>
        <v>USD</v>
      </c>
      <c r="H765" s="5">
        <f>+'MBI DIRECTORIO'!H765</f>
        <v>629.02170647438777</v>
      </c>
      <c r="I765" s="5">
        <f>+'MBI DIRECTORIO'!I765</f>
        <v>347.83254444802924</v>
      </c>
      <c r="J765" s="5">
        <f>+'MBI DIRECTORIO'!J765</f>
        <v>0</v>
      </c>
      <c r="K765" s="5">
        <f>+'MBI DIRECTORIO'!K765</f>
        <v>31.451085323719393</v>
      </c>
      <c r="L765" s="5">
        <f>+'MBI DIRECTORIO'!L765</f>
        <v>12.87678251163755</v>
      </c>
      <c r="M765" s="5">
        <f>+'MBI DIRECTORIO'!M765</f>
        <v>94.353255971158163</v>
      </c>
      <c r="N765" s="5">
        <f>+'MBI DIRECTORIO'!N765</f>
        <v>3.8694145726990401</v>
      </c>
      <c r="O765" s="5">
        <f>+'MBI DIRECTORIO'!O765</f>
        <v>0</v>
      </c>
      <c r="P765" s="5">
        <f>+'MBI DIRECTORIO'!P765</f>
        <v>0.29625205322227033</v>
      </c>
      <c r="Q765" s="5">
        <f>+'MBI DIRECTORIO'!Q765</f>
        <v>2.1661277032748503</v>
      </c>
      <c r="R765" s="5">
        <f>+'MBI DIRECTORIO'!R765</f>
        <v>0</v>
      </c>
      <c r="S765" s="5">
        <f>+'MBI DIRECTORIO'!S765</f>
        <v>0</v>
      </c>
      <c r="T765" s="5">
        <f>+'MBI DIRECTORIO'!T765</f>
        <v>0</v>
      </c>
      <c r="U765" s="5">
        <f>+'MBI DIRECTORIO'!U765</f>
        <v>0</v>
      </c>
      <c r="V765" s="5">
        <f>+'MBI DIRECTORIO'!V765</f>
        <v>0</v>
      </c>
      <c r="W765" s="5">
        <f>+'MBI DIRECTORIO'!W765</f>
        <v>0</v>
      </c>
      <c r="X765" s="5">
        <f>+'MBI DIRECTORIO'!X765</f>
        <v>0</v>
      </c>
      <c r="Y765" s="5">
        <f>+'MBI DIRECTORIO'!Y765</f>
        <v>114.00089822096827</v>
      </c>
      <c r="Z765" s="5">
        <f>+'MBI DIRECTORIO'!Z765</f>
        <v>13.315847920613932</v>
      </c>
      <c r="AA765" s="5">
        <f>+'MBI DIRECTORIO'!AA765</f>
        <v>0</v>
      </c>
      <c r="AB765" s="5" t="str">
        <f>+'MBI DIRECTORIO'!AG765</f>
        <v>COMPANHIA BRASILEIRA DE DISTRIBUIÇÃO</v>
      </c>
      <c r="AD765" t="str">
        <f t="shared" si="13"/>
        <v>INSERT INTO TABLA_PRESUPUESTO_COMERCIAL VALUES ('VSR','80130-C','14005139-20',2022,'Mayo',18.500638,'USD',629.021706,347.832544,0,31.451085,12.876783,94.353256,3.869415,0,0.296252,2.166128,0,0,0,0,0,0,0,114.000898,13.315848,0);</v>
      </c>
    </row>
    <row r="766" spans="1:30" x14ac:dyDescent="0.2">
      <c r="A766" t="str">
        <f>+'MBI DIRECTORIO'!A766</f>
        <v>VSR</v>
      </c>
      <c r="B766" t="str">
        <f>+'MBI DIRECTORIO'!B766</f>
        <v>80130-C</v>
      </c>
      <c r="C766" t="str">
        <f>+'MBI DIRECTORIO'!C766</f>
        <v>14005140-21</v>
      </c>
      <c r="D766">
        <f>+'MBI DIRECTORIO'!D766</f>
        <v>2022</v>
      </c>
      <c r="E766" t="str">
        <f>+'MBI DIRECTORIO'!E766</f>
        <v>Mayo</v>
      </c>
      <c r="F766" s="5">
        <f>+'MBI DIRECTORIO'!F766</f>
        <v>7.2634874138930021</v>
      </c>
      <c r="G766" t="str">
        <f>+'MBI DIRECTORIO'!G766</f>
        <v>USD</v>
      </c>
      <c r="H766" s="5">
        <f>+'MBI DIRECTORIO'!H766</f>
        <v>246.95857207236207</v>
      </c>
      <c r="I766" s="5">
        <f>+'MBI DIRECTORIO'!I766</f>
        <v>126.1280738300636</v>
      </c>
      <c r="J766" s="5">
        <f>+'MBI DIRECTORIO'!J766</f>
        <v>0</v>
      </c>
      <c r="K766" s="5">
        <f>+'MBI DIRECTORIO'!K766</f>
        <v>12.347928603618104</v>
      </c>
      <c r="L766" s="5">
        <f>+'MBI DIRECTORIO'!L766</f>
        <v>5.055520007066491</v>
      </c>
      <c r="M766" s="5">
        <f>+'MBI DIRECTORIO'!M766</f>
        <v>37.04378581085431</v>
      </c>
      <c r="N766" s="5">
        <f>+'MBI DIRECTORIO'!N766</f>
        <v>1.5191607663044189</v>
      </c>
      <c r="O766" s="5">
        <f>+'MBI DIRECTORIO'!O766</f>
        <v>0</v>
      </c>
      <c r="P766" s="5">
        <f>+'MBI DIRECTORIO'!P766</f>
        <v>0.11631074617018206</v>
      </c>
      <c r="Q766" s="5">
        <f>+'MBI DIRECTORIO'!Q766</f>
        <v>0.85043774963737884</v>
      </c>
      <c r="R766" s="5">
        <f>+'MBI DIRECTORIO'!R766</f>
        <v>0</v>
      </c>
      <c r="S766" s="5">
        <f>+'MBI DIRECTORIO'!S766</f>
        <v>0</v>
      </c>
      <c r="T766" s="5">
        <f>+'MBI DIRECTORIO'!T766</f>
        <v>0</v>
      </c>
      <c r="U766" s="5">
        <f>+'MBI DIRECTORIO'!U766</f>
        <v>0</v>
      </c>
      <c r="V766" s="5">
        <f>+'MBI DIRECTORIO'!V766</f>
        <v>0</v>
      </c>
      <c r="W766" s="5">
        <f>+'MBI DIRECTORIO'!W766</f>
        <v>0</v>
      </c>
      <c r="X766" s="5">
        <f>+'MBI DIRECTORIO'!X766</f>
        <v>0</v>
      </c>
      <c r="Y766" s="5">
        <f>+'MBI DIRECTORIO'!Y766</f>
        <v>44.757595405435097</v>
      </c>
      <c r="Z766" s="5">
        <f>+'MBI DIRECTORIO'!Z766</f>
        <v>5.2279003324688071</v>
      </c>
      <c r="AA766" s="5">
        <f>+'MBI DIRECTORIO'!AA766</f>
        <v>0</v>
      </c>
      <c r="AB766" s="5" t="str">
        <f>+'MBI DIRECTORIO'!AG766</f>
        <v>COMPANHIA BRASILEIRA DE DISTRIBUIÇÃO</v>
      </c>
      <c r="AD766" t="str">
        <f t="shared" si="13"/>
        <v>INSERT INTO TABLA_PRESUPUESTO_COMERCIAL VALUES ('VSR','80130-C','14005140-21',2022,'Mayo',7.263487,'USD',246.958572,126.128074,0,12.347929,5.05552,37.043786,1.519161,0,0.116311,0.850438,0,0,0,0,0,0,0,44.757595,5.2279,0);</v>
      </c>
    </row>
    <row r="767" spans="1:30" x14ac:dyDescent="0.2">
      <c r="A767" t="str">
        <f>+'MBI DIRECTORIO'!A767</f>
        <v>VSR</v>
      </c>
      <c r="B767" t="str">
        <f>+'MBI DIRECTORIO'!B767</f>
        <v>80130-C</v>
      </c>
      <c r="C767" t="str">
        <f>+'MBI DIRECTORIO'!C767</f>
        <v>14005128-20</v>
      </c>
      <c r="D767">
        <f>+'MBI DIRECTORIO'!D767</f>
        <v>2022</v>
      </c>
      <c r="E767" t="str">
        <f>+'MBI DIRECTORIO'!E767</f>
        <v>Mayo</v>
      </c>
      <c r="F767" s="5">
        <f>+'MBI DIRECTORIO'!F767</f>
        <v>64.772849202772591</v>
      </c>
      <c r="G767" t="str">
        <f>+'MBI DIRECTORIO'!G767</f>
        <v>USD</v>
      </c>
      <c r="H767" s="5">
        <f>+'MBI DIRECTORIO'!H767</f>
        <v>1807.1624927573553</v>
      </c>
      <c r="I767" s="5">
        <f>+'MBI DIRECTORIO'!I767</f>
        <v>988.68066719495232</v>
      </c>
      <c r="J767" s="5">
        <f>+'MBI DIRECTORIO'!J767</f>
        <v>0</v>
      </c>
      <c r="K767" s="5">
        <f>+'MBI DIRECTORIO'!K767</f>
        <v>90.35812463786776</v>
      </c>
      <c r="L767" s="5">
        <f>+'MBI DIRECTORIO'!L767</f>
        <v>45.083087007623668</v>
      </c>
      <c r="M767" s="5">
        <f>+'MBI DIRECTORIO'!M767</f>
        <v>271.07437391360327</v>
      </c>
      <c r="N767" s="5">
        <f>+'MBI DIRECTORIO'!N767</f>
        <v>13.547262578357667</v>
      </c>
      <c r="O767" s="5">
        <f>+'MBI DIRECTORIO'!O767</f>
        <v>0</v>
      </c>
      <c r="P767" s="5">
        <f>+'MBI DIRECTORIO'!P767</f>
        <v>1.0372122911555088</v>
      </c>
      <c r="Q767" s="5">
        <f>+'MBI DIRECTORIO'!Q767</f>
        <v>6.223226797405176</v>
      </c>
      <c r="R767" s="5">
        <f>+'MBI DIRECTORIO'!R767</f>
        <v>0</v>
      </c>
      <c r="S767" s="5">
        <f>+'MBI DIRECTORIO'!S767</f>
        <v>0</v>
      </c>
      <c r="T767" s="5">
        <f>+'MBI DIRECTORIO'!T767</f>
        <v>0</v>
      </c>
      <c r="U767" s="5">
        <f>+'MBI DIRECTORIO'!U767</f>
        <v>0</v>
      </c>
      <c r="V767" s="5">
        <f>+'MBI DIRECTORIO'!V767</f>
        <v>0</v>
      </c>
      <c r="W767" s="5">
        <f>+'MBI DIRECTORIO'!W767</f>
        <v>0</v>
      </c>
      <c r="X767" s="5">
        <f>+'MBI DIRECTORIO'!X767</f>
        <v>0</v>
      </c>
      <c r="Y767" s="5">
        <f>+'MBI DIRECTORIO'!Y767</f>
        <v>338.50238075712741</v>
      </c>
      <c r="Z767" s="5">
        <f>+'MBI DIRECTORIO'!Z767</f>
        <v>46.620305176605761</v>
      </c>
      <c r="AA767" s="5">
        <f>+'MBI DIRECTORIO'!AA767</f>
        <v>0</v>
      </c>
      <c r="AB767" s="5" t="str">
        <f>+'MBI DIRECTORIO'!AG767</f>
        <v>COMPANHIA BRASILEIRA DE DISTRIBUIÇÃO</v>
      </c>
      <c r="AD767" t="str">
        <f t="shared" si="13"/>
        <v>INSERT INTO TABLA_PRESUPUESTO_COMERCIAL VALUES ('VSR','80130-C','14005128-20',2022,'Mayo',64.772849,'USD',1807.162493,988.680667,0,90.358125,45.083087,271.074374,13.547263,0,1.037212,6.223227,0,0,0,0,0,0,0,338.502381,46.620305,0);</v>
      </c>
    </row>
    <row r="768" spans="1:30" x14ac:dyDescent="0.2">
      <c r="A768" t="str">
        <f>+'MBI DIRECTORIO'!A768</f>
        <v>VSR</v>
      </c>
      <c r="B768" t="str">
        <f>+'MBI DIRECTORIO'!B768</f>
        <v>80130-C</v>
      </c>
      <c r="C768" t="str">
        <f>+'MBI DIRECTORIO'!C768</f>
        <v>14005129-20</v>
      </c>
      <c r="D768">
        <f>+'MBI DIRECTORIO'!D768</f>
        <v>2022</v>
      </c>
      <c r="E768" t="str">
        <f>+'MBI DIRECTORIO'!E768</f>
        <v>Mayo</v>
      </c>
      <c r="F768" s="5">
        <f>+'MBI DIRECTORIO'!F768</f>
        <v>73.47367969269726</v>
      </c>
      <c r="G768" t="str">
        <f>+'MBI DIRECTORIO'!G768</f>
        <v>USD</v>
      </c>
      <c r="H768" s="5">
        <f>+'MBI DIRECTORIO'!H768</f>
        <v>2049.9156634262536</v>
      </c>
      <c r="I768" s="5">
        <f>+'MBI DIRECTORIO'!I768</f>
        <v>1186.0769255542482</v>
      </c>
      <c r="J768" s="5">
        <f>+'MBI DIRECTORIO'!J768</f>
        <v>0</v>
      </c>
      <c r="K768" s="5">
        <f>+'MBI DIRECTORIO'!K768</f>
        <v>102.49578317131268</v>
      </c>
      <c r="L768" s="5">
        <f>+'MBI DIRECTORIO'!L768</f>
        <v>51.139024068349237</v>
      </c>
      <c r="M768" s="5">
        <f>+'MBI DIRECTORIO'!M768</f>
        <v>307.487349513938</v>
      </c>
      <c r="N768" s="5">
        <f>+'MBI DIRECTORIO'!N768</f>
        <v>15.367044118734066</v>
      </c>
      <c r="O768" s="5">
        <f>+'MBI DIRECTORIO'!O768</f>
        <v>0</v>
      </c>
      <c r="P768" s="5">
        <f>+'MBI DIRECTORIO'!P768</f>
        <v>1.176539315340577</v>
      </c>
      <c r="Q768" s="5">
        <f>+'MBI DIRECTORIO'!Q768</f>
        <v>7.0591826358625873</v>
      </c>
      <c r="R768" s="5">
        <f>+'MBI DIRECTORIO'!R768</f>
        <v>0</v>
      </c>
      <c r="S768" s="5">
        <f>+'MBI DIRECTORIO'!S768</f>
        <v>0</v>
      </c>
      <c r="T768" s="5">
        <f>+'MBI DIRECTORIO'!T768</f>
        <v>0</v>
      </c>
      <c r="U768" s="5">
        <f>+'MBI DIRECTORIO'!U768</f>
        <v>0</v>
      </c>
      <c r="V768" s="5">
        <f>+'MBI DIRECTORIO'!V768</f>
        <v>0</v>
      </c>
      <c r="W768" s="5">
        <f>+'MBI DIRECTORIO'!W768</f>
        <v>0</v>
      </c>
      <c r="X768" s="5">
        <f>+'MBI DIRECTORIO'!X768</f>
        <v>0</v>
      </c>
      <c r="Y768" s="5">
        <f>+'MBI DIRECTORIO'!Y768</f>
        <v>383.97284981405488</v>
      </c>
      <c r="Z768" s="5">
        <f>+'MBI DIRECTORIO'!Z768</f>
        <v>52.882734230179658</v>
      </c>
      <c r="AA768" s="5">
        <f>+'MBI DIRECTORIO'!AA768</f>
        <v>0</v>
      </c>
      <c r="AB768" s="5" t="str">
        <f>+'MBI DIRECTORIO'!AG768</f>
        <v>COMPANHIA BRASILEIRA DE DISTRIBUIÇÃO</v>
      </c>
      <c r="AD768" t="str">
        <f t="shared" si="13"/>
        <v>INSERT INTO TABLA_PRESUPUESTO_COMERCIAL VALUES ('VSR','80130-C','14005129-20',2022,'Mayo',73.47368,'USD',2049.915663,1186.076926,0,102.495783,51.139024,307.48735,15.367044,0,1.176539,7.059183,0,0,0,0,0,0,0,383.97285,52.882734,0);</v>
      </c>
    </row>
    <row r="769" spans="1:30" x14ac:dyDescent="0.2">
      <c r="A769" t="str">
        <f>+'MBI DIRECTORIO'!A769</f>
        <v>VSR</v>
      </c>
      <c r="B769" t="str">
        <f>+'MBI DIRECTORIO'!B769</f>
        <v>80130-C</v>
      </c>
      <c r="C769" t="str">
        <f>+'MBI DIRECTORIO'!C769</f>
        <v>14005132-20</v>
      </c>
      <c r="D769">
        <f>+'MBI DIRECTORIO'!D769</f>
        <v>2022</v>
      </c>
      <c r="E769" t="str">
        <f>+'MBI DIRECTORIO'!E769</f>
        <v>Mayo</v>
      </c>
      <c r="F769" s="5">
        <f>+'MBI DIRECTORIO'!F769</f>
        <v>37.589862443400072</v>
      </c>
      <c r="G769" t="str">
        <f>+'MBI DIRECTORIO'!G769</f>
        <v>USD</v>
      </c>
      <c r="H769" s="5">
        <f>+'MBI DIRECTORIO'!H769</f>
        <v>1048.7571621708619</v>
      </c>
      <c r="I769" s="5">
        <f>+'MBI DIRECTORIO'!I769</f>
        <v>511.48342576723616</v>
      </c>
      <c r="J769" s="5">
        <f>+'MBI DIRECTORIO'!J769</f>
        <v>0</v>
      </c>
      <c r="K769" s="5">
        <f>+'MBI DIRECTORIO'!K769</f>
        <v>52.437858108543104</v>
      </c>
      <c r="L769" s="5">
        <f>+'MBI DIRECTORIO'!L769</f>
        <v>26.163231353853597</v>
      </c>
      <c r="M769" s="5">
        <f>+'MBI DIRECTORIO'!M769</f>
        <v>157.31357432562928</v>
      </c>
      <c r="N769" s="5">
        <f>+'MBI DIRECTORIO'!N769</f>
        <v>7.8619320143058964</v>
      </c>
      <c r="O769" s="5">
        <f>+'MBI DIRECTORIO'!O769</f>
        <v>0</v>
      </c>
      <c r="P769" s="5">
        <f>+'MBI DIRECTORIO'!P769</f>
        <v>0.60192916984529521</v>
      </c>
      <c r="Q769" s="5">
        <f>+'MBI DIRECTORIO'!Q769</f>
        <v>3.61154777268202</v>
      </c>
      <c r="R769" s="5">
        <f>+'MBI DIRECTORIO'!R769</f>
        <v>0</v>
      </c>
      <c r="S769" s="5">
        <f>+'MBI DIRECTORIO'!S769</f>
        <v>0</v>
      </c>
      <c r="T769" s="5">
        <f>+'MBI DIRECTORIO'!T769</f>
        <v>0</v>
      </c>
      <c r="U769" s="5">
        <f>+'MBI DIRECTORIO'!U769</f>
        <v>0</v>
      </c>
      <c r="V769" s="5">
        <f>+'MBI DIRECTORIO'!V769</f>
        <v>0</v>
      </c>
      <c r="W769" s="5">
        <f>+'MBI DIRECTORIO'!W769</f>
        <v>0</v>
      </c>
      <c r="X769" s="5">
        <f>+'MBI DIRECTORIO'!X769</f>
        <v>0</v>
      </c>
      <c r="Y769" s="5">
        <f>+'MBI DIRECTORIO'!Y769</f>
        <v>196.44431403025567</v>
      </c>
      <c r="Z769" s="5">
        <f>+'MBI DIRECTORIO'!Z769</f>
        <v>27.055330747793157</v>
      </c>
      <c r="AA769" s="5">
        <f>+'MBI DIRECTORIO'!AA769</f>
        <v>0</v>
      </c>
      <c r="AB769" s="5" t="str">
        <f>+'MBI DIRECTORIO'!AG769</f>
        <v>COMPANHIA BRASILEIRA DE DISTRIBUIÇÃO</v>
      </c>
      <c r="AD769" t="str">
        <f t="shared" si="13"/>
        <v>INSERT INTO TABLA_PRESUPUESTO_COMERCIAL VALUES ('VSR','80130-C','14005132-20',2022,'Mayo',37.589862,'USD',1048.757162,511.483426,0,52.437858,26.163231,157.313574,7.861932,0,0.601929,3.611548,0,0,0,0,0,0,0,196.444314,27.055331,0);</v>
      </c>
    </row>
    <row r="770" spans="1:30" x14ac:dyDescent="0.2">
      <c r="A770" t="str">
        <f>+'MBI DIRECTORIO'!A770</f>
        <v>VSR</v>
      </c>
      <c r="B770" t="str">
        <f>+'MBI DIRECTORIO'!B770</f>
        <v>80130-C</v>
      </c>
      <c r="C770" t="str">
        <f>+'MBI DIRECTORIO'!C770</f>
        <v>14005130-20</v>
      </c>
      <c r="D770">
        <f>+'MBI DIRECTORIO'!D770</f>
        <v>2022</v>
      </c>
      <c r="E770" t="str">
        <f>+'MBI DIRECTORIO'!E770</f>
        <v>Mayo</v>
      </c>
      <c r="F770" s="5">
        <f>+'MBI DIRECTORIO'!F770</f>
        <v>67.658908989463285</v>
      </c>
      <c r="G770" t="str">
        <f>+'MBI DIRECTORIO'!G770</f>
        <v>USD</v>
      </c>
      <c r="H770" s="5">
        <f>+'MBI DIRECTORIO'!H770</f>
        <v>1887.6835608060255</v>
      </c>
      <c r="I770" s="5">
        <f>+'MBI DIRECTORIO'!I770</f>
        <v>1022.8676520340341</v>
      </c>
      <c r="J770" s="5">
        <f>+'MBI DIRECTORIO'!J770</f>
        <v>0</v>
      </c>
      <c r="K770" s="5">
        <f>+'MBI DIRECTORIO'!K770</f>
        <v>94.384178040301279</v>
      </c>
      <c r="L770" s="5">
        <f>+'MBI DIRECTORIO'!L770</f>
        <v>47.09183737253754</v>
      </c>
      <c r="M770" s="5">
        <f>+'MBI DIRECTORIO'!M770</f>
        <v>283.15253412090379</v>
      </c>
      <c r="N770" s="5">
        <f>+'MBI DIRECTORIO'!N770</f>
        <v>14.150882925900818</v>
      </c>
      <c r="O770" s="5">
        <f>+'MBI DIRECTORIO'!O770</f>
        <v>0</v>
      </c>
      <c r="P770" s="5">
        <f>+'MBI DIRECTORIO'!P770</f>
        <v>1.0834269740142815</v>
      </c>
      <c r="Q770" s="5">
        <f>+'MBI DIRECTORIO'!Q770</f>
        <v>6.500512802645134</v>
      </c>
      <c r="R770" s="5">
        <f>+'MBI DIRECTORIO'!R770</f>
        <v>0</v>
      </c>
      <c r="S770" s="5">
        <f>+'MBI DIRECTORIO'!S770</f>
        <v>0</v>
      </c>
      <c r="T770" s="5">
        <f>+'MBI DIRECTORIO'!T770</f>
        <v>0</v>
      </c>
      <c r="U770" s="5">
        <f>+'MBI DIRECTORIO'!U770</f>
        <v>0</v>
      </c>
      <c r="V770" s="5">
        <f>+'MBI DIRECTORIO'!V770</f>
        <v>0</v>
      </c>
      <c r="W770" s="5">
        <f>+'MBI DIRECTORIO'!W770</f>
        <v>0</v>
      </c>
      <c r="X770" s="5">
        <f>+'MBI DIRECTORIO'!X770</f>
        <v>0</v>
      </c>
      <c r="Y770" s="5">
        <f>+'MBI DIRECTORIO'!Y770</f>
        <v>353.58490562404933</v>
      </c>
      <c r="Z770" s="5">
        <f>+'MBI DIRECTORIO'!Z770</f>
        <v>48.697548800585338</v>
      </c>
      <c r="AA770" s="5">
        <f>+'MBI DIRECTORIO'!AA770</f>
        <v>0</v>
      </c>
      <c r="AB770" s="5" t="str">
        <f>+'MBI DIRECTORIO'!AG770</f>
        <v>COMPANHIA BRASILEIRA DE DISTRIBUIÇÃO</v>
      </c>
      <c r="AD770" t="str">
        <f t="shared" si="13"/>
        <v>INSERT INTO TABLA_PRESUPUESTO_COMERCIAL VALUES ('VSR','80130-C','14005130-20',2022,'Mayo',67.658909,'USD',1887.683561,1022.867652,0,94.384178,47.091837,283.152534,14.150883,0,1.083427,6.500513,0,0,0,0,0,0,0,353.584906,48.697549,0);</v>
      </c>
    </row>
    <row r="771" spans="1:30" x14ac:dyDescent="0.2">
      <c r="A771" t="str">
        <f>+'MBI DIRECTORIO'!A771</f>
        <v>VSR</v>
      </c>
      <c r="B771" t="str">
        <f>+'MBI DIRECTORIO'!B771</f>
        <v>80130-C</v>
      </c>
      <c r="C771" t="str">
        <f>+'MBI DIRECTORIO'!C771</f>
        <v>14004728-20</v>
      </c>
      <c r="D771">
        <f>+'MBI DIRECTORIO'!D771</f>
        <v>2022</v>
      </c>
      <c r="E771" t="str">
        <f>+'MBI DIRECTORIO'!E771</f>
        <v>Mayo</v>
      </c>
      <c r="F771" s="5">
        <f>+'MBI DIRECTORIO'!F771</f>
        <v>36.992746625464065</v>
      </c>
      <c r="G771" t="str">
        <f>+'MBI DIRECTORIO'!G771</f>
        <v>USD</v>
      </c>
      <c r="H771" s="5">
        <f>+'MBI DIRECTORIO'!H771</f>
        <v>1032.0976308504473</v>
      </c>
      <c r="I771" s="5">
        <f>+'MBI DIRECTORIO'!I771</f>
        <v>516.90550744636698</v>
      </c>
      <c r="J771" s="5">
        <f>+'MBI DIRECTORIO'!J771</f>
        <v>0</v>
      </c>
      <c r="K771" s="5">
        <f>+'MBI DIRECTORIO'!K771</f>
        <v>51.604881542522371</v>
      </c>
      <c r="L771" s="5">
        <f>+'MBI DIRECTORIO'!L771</f>
        <v>25.747627830078311</v>
      </c>
      <c r="M771" s="5">
        <f>+'MBI DIRECTORIO'!M771</f>
        <v>154.81464462756711</v>
      </c>
      <c r="N771" s="5">
        <f>+'MBI DIRECTORIO'!N771</f>
        <v>7.737045045848693</v>
      </c>
      <c r="O771" s="5">
        <f>+'MBI DIRECTORIO'!O771</f>
        <v>0</v>
      </c>
      <c r="P771" s="5">
        <f>+'MBI DIRECTORIO'!P771</f>
        <v>0.59236751132279053</v>
      </c>
      <c r="Q771" s="5">
        <f>+'MBI DIRECTORIO'!Q771</f>
        <v>3.5541782543565117</v>
      </c>
      <c r="R771" s="5">
        <f>+'MBI DIRECTORIO'!R771</f>
        <v>0</v>
      </c>
      <c r="S771" s="5">
        <f>+'MBI DIRECTORIO'!S771</f>
        <v>0</v>
      </c>
      <c r="T771" s="5">
        <f>+'MBI DIRECTORIO'!T771</f>
        <v>0</v>
      </c>
      <c r="U771" s="5">
        <f>+'MBI DIRECTORIO'!U771</f>
        <v>0</v>
      </c>
      <c r="V771" s="5">
        <f>+'MBI DIRECTORIO'!V771</f>
        <v>0</v>
      </c>
      <c r="W771" s="5">
        <f>+'MBI DIRECTORIO'!W771</f>
        <v>0</v>
      </c>
      <c r="X771" s="5">
        <f>+'MBI DIRECTORIO'!X771</f>
        <v>0</v>
      </c>
      <c r="Y771" s="5">
        <f>+'MBI DIRECTORIO'!Y771</f>
        <v>193.32379164399592</v>
      </c>
      <c r="Z771" s="5">
        <f>+'MBI DIRECTORIO'!Z771</f>
        <v>26.625556204900832</v>
      </c>
      <c r="AA771" s="5">
        <f>+'MBI DIRECTORIO'!AA771</f>
        <v>0</v>
      </c>
      <c r="AB771" s="5" t="str">
        <f>+'MBI DIRECTORIO'!AG771</f>
        <v>COMPANHIA BRASILEIRA DE DISTRIBUIÇÃO</v>
      </c>
      <c r="AD771" t="str">
        <f t="shared" si="13"/>
        <v>INSERT INTO TABLA_PRESUPUESTO_COMERCIAL VALUES ('VSR','80130-C','14004728-20',2022,'Mayo',36.992747,'USD',1032.097631,516.905507,0,51.604882,25.747628,154.814645,7.737045,0,0.592368,3.554178,0,0,0,0,0,0,0,193.323792,26.625556,0);</v>
      </c>
    </row>
    <row r="772" spans="1:30" x14ac:dyDescent="0.2">
      <c r="A772" t="str">
        <f>+'MBI DIRECTORIO'!A772</f>
        <v>VSR</v>
      </c>
      <c r="B772" t="str">
        <f>+'MBI DIRECTORIO'!B772</f>
        <v>80130-C</v>
      </c>
      <c r="C772" t="str">
        <f>+'MBI DIRECTORIO'!C772</f>
        <v>14004914-20</v>
      </c>
      <c r="D772">
        <f>+'MBI DIRECTORIO'!D772</f>
        <v>2022</v>
      </c>
      <c r="E772" t="str">
        <f>+'MBI DIRECTORIO'!E772</f>
        <v>Mayo</v>
      </c>
      <c r="F772" s="5">
        <f>+'MBI DIRECTORIO'!F772</f>
        <v>44.21500461383291</v>
      </c>
      <c r="G772" t="str">
        <f>+'MBI DIRECTORIO'!G772</f>
        <v>USD</v>
      </c>
      <c r="H772" s="5">
        <f>+'MBI DIRECTORIO'!H772</f>
        <v>1233.5986287259382</v>
      </c>
      <c r="I772" s="5">
        <f>+'MBI DIRECTORIO'!I772</f>
        <v>678.81163322033308</v>
      </c>
      <c r="J772" s="5">
        <f>+'MBI DIRECTORIO'!J772</f>
        <v>0</v>
      </c>
      <c r="K772" s="5">
        <f>+'MBI DIRECTORIO'!K772</f>
        <v>61.679931436296911</v>
      </c>
      <c r="L772" s="5">
        <f>+'MBI DIRECTORIO'!L772</f>
        <v>30.774451403360317</v>
      </c>
      <c r="M772" s="5">
        <f>+'MBI DIRECTORIO'!M772</f>
        <v>185.03979430889072</v>
      </c>
      <c r="N772" s="5">
        <f>+'MBI DIRECTORIO'!N772</f>
        <v>9.2475826643310644</v>
      </c>
      <c r="O772" s="5">
        <f>+'MBI DIRECTORIO'!O772</f>
        <v>0</v>
      </c>
      <c r="P772" s="5">
        <f>+'MBI DIRECTORIO'!P772</f>
        <v>0.70801804773784727</v>
      </c>
      <c r="Q772" s="5">
        <f>+'MBI DIRECTORIO'!Q772</f>
        <v>4.248076237912664</v>
      </c>
      <c r="R772" s="5">
        <f>+'MBI DIRECTORIO'!R772</f>
        <v>0</v>
      </c>
      <c r="S772" s="5">
        <f>+'MBI DIRECTORIO'!S772</f>
        <v>0</v>
      </c>
      <c r="T772" s="5">
        <f>+'MBI DIRECTORIO'!T772</f>
        <v>0</v>
      </c>
      <c r="U772" s="5">
        <f>+'MBI DIRECTORIO'!U772</f>
        <v>0</v>
      </c>
      <c r="V772" s="5">
        <f>+'MBI DIRECTORIO'!V772</f>
        <v>0</v>
      </c>
      <c r="W772" s="5">
        <f>+'MBI DIRECTORIO'!W772</f>
        <v>0</v>
      </c>
      <c r="X772" s="5">
        <f>+'MBI DIRECTORIO'!X772</f>
        <v>0</v>
      </c>
      <c r="Y772" s="5">
        <f>+'MBI DIRECTORIO'!Y772</f>
        <v>231.06725288732795</v>
      </c>
      <c r="Z772" s="5">
        <f>+'MBI DIRECTORIO'!Z772</f>
        <v>31.823781628455642</v>
      </c>
      <c r="AA772" s="5">
        <f>+'MBI DIRECTORIO'!AA772</f>
        <v>0</v>
      </c>
      <c r="AB772" s="5" t="str">
        <f>+'MBI DIRECTORIO'!AG772</f>
        <v>COMPANHIA BRASILEIRA DE DISTRIBUIÇÃO</v>
      </c>
      <c r="AD772" t="str">
        <f t="shared" si="13"/>
        <v>INSERT INTO TABLA_PRESUPUESTO_COMERCIAL VALUES ('VSR','80130-C','14004914-20',2022,'Mayo',44.215005,'USD',1233.598629,678.811633,0,61.679931,30.774451,185.039794,9.247583,0,0.708018,4.248076,0,0,0,0,0,0,0,231.067253,31.823782,0);</v>
      </c>
    </row>
    <row r="773" spans="1:30" x14ac:dyDescent="0.2">
      <c r="A773" t="str">
        <f>+'MBI DIRECTORIO'!A773</f>
        <v>VSR</v>
      </c>
      <c r="B773" t="str">
        <f>+'MBI DIRECTORIO'!B773</f>
        <v>80130-C</v>
      </c>
      <c r="C773" t="str">
        <f>+'MBI DIRECTORIO'!C773</f>
        <v>14005146-18</v>
      </c>
      <c r="D773">
        <f>+'MBI DIRECTORIO'!D773</f>
        <v>2022</v>
      </c>
      <c r="E773" t="str">
        <f>+'MBI DIRECTORIO'!E773</f>
        <v>Mayo</v>
      </c>
      <c r="F773" s="5">
        <f>+'MBI DIRECTORIO'!F773</f>
        <v>3.9011566771819131</v>
      </c>
      <c r="G773" t="str">
        <f>+'MBI DIRECTORIO'!G773</f>
        <v>USD</v>
      </c>
      <c r="H773" s="5">
        <f>+'MBI DIRECTORIO'!H773</f>
        <v>312.09253417455307</v>
      </c>
      <c r="I773" s="5">
        <f>+'MBI DIRECTORIO'!I773</f>
        <v>96.871033641377494</v>
      </c>
      <c r="J773" s="5">
        <f>+'MBI DIRECTORIO'!J773</f>
        <v>0</v>
      </c>
      <c r="K773" s="5">
        <f>+'MBI DIRECTORIO'!K773</f>
        <v>15.604626708727652</v>
      </c>
      <c r="L773" s="5">
        <f>+'MBI DIRECTORIO'!L773</f>
        <v>2.7152763553318553</v>
      </c>
      <c r="M773" s="5">
        <f>+'MBI DIRECTORIO'!M773</f>
        <v>46.813880126182958</v>
      </c>
      <c r="N773" s="5">
        <f>+'MBI DIRECTORIO'!N773</f>
        <v>0.81592819392040006</v>
      </c>
      <c r="O773" s="5">
        <f>+'MBI DIRECTORIO'!O773</f>
        <v>0</v>
      </c>
      <c r="P773" s="5">
        <f>+'MBI DIRECTORIO'!P773</f>
        <v>6.246950234703063E-2</v>
      </c>
      <c r="Q773" s="5">
        <f>+'MBI DIRECTORIO'!Q773</f>
        <v>1.0747360183321093</v>
      </c>
      <c r="R773" s="5">
        <f>+'MBI DIRECTORIO'!R773</f>
        <v>0</v>
      </c>
      <c r="S773" s="5">
        <f>+'MBI DIRECTORIO'!S773</f>
        <v>0</v>
      </c>
      <c r="T773" s="5">
        <f>+'MBI DIRECTORIO'!T773</f>
        <v>0</v>
      </c>
      <c r="U773" s="5">
        <f>+'MBI DIRECTORIO'!U773</f>
        <v>0</v>
      </c>
      <c r="V773" s="5">
        <f>+'MBI DIRECTORIO'!V773</f>
        <v>0</v>
      </c>
      <c r="W773" s="5">
        <f>+'MBI DIRECTORIO'!W773</f>
        <v>0</v>
      </c>
      <c r="X773" s="5">
        <f>+'MBI DIRECTORIO'!X773</f>
        <v>0</v>
      </c>
      <c r="Y773" s="5">
        <f>+'MBI DIRECTORIO'!Y773</f>
        <v>51.574874187679036</v>
      </c>
      <c r="Z773" s="5">
        <f>+'MBI DIRECTORIO'!Z773</f>
        <v>2.8078603468965362</v>
      </c>
      <c r="AA773" s="5">
        <f>+'MBI DIRECTORIO'!AA773</f>
        <v>0</v>
      </c>
      <c r="AB773" s="5" t="str">
        <f>+'MBI DIRECTORIO'!AG773</f>
        <v>COMPANHIA BRASILEIRA DE DISTRIBUIÇÃO</v>
      </c>
      <c r="AD773" t="str">
        <f t="shared" si="13"/>
        <v>INSERT INTO TABLA_PRESUPUESTO_COMERCIAL VALUES ('VSR','80130-C','14005146-18',2022,'Mayo',3.901157,'USD',312.092534,96.871034,0,15.604627,2.715276,46.81388,0.815928,0,0.06247,1.074736,0,0,0,0,0,0,0,51.574874,2.80786,0);</v>
      </c>
    </row>
    <row r="774" spans="1:30" x14ac:dyDescent="0.2">
      <c r="A774" t="str">
        <f>+'MBI DIRECTORIO'!A774</f>
        <v>VSR</v>
      </c>
      <c r="B774" t="str">
        <f>+'MBI DIRECTORIO'!B774</f>
        <v>80130-C</v>
      </c>
      <c r="C774" t="str">
        <f>+'MBI DIRECTORIO'!C774</f>
        <v>14005147-18</v>
      </c>
      <c r="D774">
        <f>+'MBI DIRECTORIO'!D774</f>
        <v>2022</v>
      </c>
      <c r="E774" t="str">
        <f>+'MBI DIRECTORIO'!E774</f>
        <v>Mayo</v>
      </c>
      <c r="F774" s="5">
        <f>+'MBI DIRECTORIO'!F774</f>
        <v>3.9011566771819131</v>
      </c>
      <c r="G774" t="str">
        <f>+'MBI DIRECTORIO'!G774</f>
        <v>USD</v>
      </c>
      <c r="H774" s="5">
        <f>+'MBI DIRECTORIO'!H774</f>
        <v>312.09253417455307</v>
      </c>
      <c r="I774" s="5">
        <f>+'MBI DIRECTORIO'!I774</f>
        <v>167.77405506044397</v>
      </c>
      <c r="J774" s="5">
        <f>+'MBI DIRECTORIO'!J774</f>
        <v>0</v>
      </c>
      <c r="K774" s="5">
        <f>+'MBI DIRECTORIO'!K774</f>
        <v>15.604626708727652</v>
      </c>
      <c r="L774" s="5">
        <f>+'MBI DIRECTORIO'!L774</f>
        <v>2.7152763553318553</v>
      </c>
      <c r="M774" s="5">
        <f>+'MBI DIRECTORIO'!M774</f>
        <v>46.813880126182958</v>
      </c>
      <c r="N774" s="5">
        <f>+'MBI DIRECTORIO'!N774</f>
        <v>0.81592819392040006</v>
      </c>
      <c r="O774" s="5">
        <f>+'MBI DIRECTORIO'!O774</f>
        <v>0</v>
      </c>
      <c r="P774" s="5">
        <f>+'MBI DIRECTORIO'!P774</f>
        <v>6.246950234703063E-2</v>
      </c>
      <c r="Q774" s="5">
        <f>+'MBI DIRECTORIO'!Q774</f>
        <v>1.0747360183321093</v>
      </c>
      <c r="R774" s="5">
        <f>+'MBI DIRECTORIO'!R774</f>
        <v>0</v>
      </c>
      <c r="S774" s="5">
        <f>+'MBI DIRECTORIO'!S774</f>
        <v>0</v>
      </c>
      <c r="T774" s="5">
        <f>+'MBI DIRECTORIO'!T774</f>
        <v>0</v>
      </c>
      <c r="U774" s="5">
        <f>+'MBI DIRECTORIO'!U774</f>
        <v>0</v>
      </c>
      <c r="V774" s="5">
        <f>+'MBI DIRECTORIO'!V774</f>
        <v>0</v>
      </c>
      <c r="W774" s="5">
        <f>+'MBI DIRECTORIO'!W774</f>
        <v>0</v>
      </c>
      <c r="X774" s="5">
        <f>+'MBI DIRECTORIO'!X774</f>
        <v>0</v>
      </c>
      <c r="Y774" s="5">
        <f>+'MBI DIRECTORIO'!Y774</f>
        <v>51.574874187679036</v>
      </c>
      <c r="Z774" s="5">
        <f>+'MBI DIRECTORIO'!Z774</f>
        <v>2.8078603468965362</v>
      </c>
      <c r="AA774" s="5">
        <f>+'MBI DIRECTORIO'!AA774</f>
        <v>0</v>
      </c>
      <c r="AB774" s="5" t="str">
        <f>+'MBI DIRECTORIO'!AG774</f>
        <v>COMPANHIA BRASILEIRA DE DISTRIBUIÇÃO</v>
      </c>
      <c r="AD774" t="str">
        <f t="shared" si="13"/>
        <v>INSERT INTO TABLA_PRESUPUESTO_COMERCIAL VALUES ('VSR','80130-C','14005147-18',2022,'Mayo',3.901157,'USD',312.092534,167.774055,0,15.604627,2.715276,46.81388,0.815928,0,0.06247,1.074736,0,0,0,0,0,0,0,51.574874,2.80786,0);</v>
      </c>
    </row>
    <row r="775" spans="1:30" x14ac:dyDescent="0.2">
      <c r="A775" t="str">
        <f>+'MBI DIRECTORIO'!A775</f>
        <v>VSR</v>
      </c>
      <c r="B775" t="str">
        <f>+'MBI DIRECTORIO'!B775</f>
        <v>80130-C</v>
      </c>
      <c r="C775" t="str">
        <f>+'MBI DIRECTORIO'!C775</f>
        <v>14005148-16</v>
      </c>
      <c r="D775">
        <f>+'MBI DIRECTORIO'!D775</f>
        <v>2022</v>
      </c>
      <c r="E775" t="str">
        <f>+'MBI DIRECTORIO'!E775</f>
        <v>Mayo</v>
      </c>
      <c r="F775" s="5">
        <f>+'MBI DIRECTORIO'!F775</f>
        <v>3.9011566771819131</v>
      </c>
      <c r="G775" t="str">
        <f>+'MBI DIRECTORIO'!G775</f>
        <v>USD</v>
      </c>
      <c r="H775" s="5">
        <f>+'MBI DIRECTORIO'!H775</f>
        <v>312.09253417455307</v>
      </c>
      <c r="I775" s="5">
        <f>+'MBI DIRECTORIO'!I775</f>
        <v>51.345704965032311</v>
      </c>
      <c r="J775" s="5">
        <f>+'MBI DIRECTORIO'!J775</f>
        <v>0</v>
      </c>
      <c r="K775" s="5">
        <f>+'MBI DIRECTORIO'!K775</f>
        <v>15.604626708727652</v>
      </c>
      <c r="L775" s="5">
        <f>+'MBI DIRECTORIO'!L775</f>
        <v>2.7152763553318553</v>
      </c>
      <c r="M775" s="5">
        <f>+'MBI DIRECTORIO'!M775</f>
        <v>46.813880126182958</v>
      </c>
      <c r="N775" s="5">
        <f>+'MBI DIRECTORIO'!N775</f>
        <v>0.81592819392040006</v>
      </c>
      <c r="O775" s="5">
        <f>+'MBI DIRECTORIO'!O775</f>
        <v>0</v>
      </c>
      <c r="P775" s="5">
        <f>+'MBI DIRECTORIO'!P775</f>
        <v>6.246950234703063E-2</v>
      </c>
      <c r="Q775" s="5">
        <f>+'MBI DIRECTORIO'!Q775</f>
        <v>1.0747360183321093</v>
      </c>
      <c r="R775" s="5">
        <f>+'MBI DIRECTORIO'!R775</f>
        <v>0</v>
      </c>
      <c r="S775" s="5">
        <f>+'MBI DIRECTORIO'!S775</f>
        <v>0</v>
      </c>
      <c r="T775" s="5">
        <f>+'MBI DIRECTORIO'!T775</f>
        <v>0</v>
      </c>
      <c r="U775" s="5">
        <f>+'MBI DIRECTORIO'!U775</f>
        <v>0</v>
      </c>
      <c r="V775" s="5">
        <f>+'MBI DIRECTORIO'!V775</f>
        <v>0</v>
      </c>
      <c r="W775" s="5">
        <f>+'MBI DIRECTORIO'!W775</f>
        <v>0</v>
      </c>
      <c r="X775" s="5">
        <f>+'MBI DIRECTORIO'!X775</f>
        <v>0</v>
      </c>
      <c r="Y775" s="5">
        <f>+'MBI DIRECTORIO'!Y775</f>
        <v>51.574874187679036</v>
      </c>
      <c r="Z775" s="5">
        <f>+'MBI DIRECTORIO'!Z775</f>
        <v>2.8078603468965362</v>
      </c>
      <c r="AA775" s="5">
        <f>+'MBI DIRECTORIO'!AA775</f>
        <v>0</v>
      </c>
      <c r="AB775" s="5" t="str">
        <f>+'MBI DIRECTORIO'!AG775</f>
        <v>COMPANHIA BRASILEIRA DE DISTRIBUIÇÃO</v>
      </c>
      <c r="AD775" t="str">
        <f t="shared" ref="AD775:AD838" si="14">_xlfn.CONCAT("INSERT INTO TABLA_PRESUPUESTO_COMERCIAL VALUES ('",A775,"','",B775,"','",C775,"',",D775,",'",E775,"',",SUBSTITUTE(ROUND(F775,6),",","."),",'",G775,"',",SUBSTITUTE(ROUND(H775,6),",","."),",",SUBSTITUTE(ROUND(I775,6),",","."),",",SUBSTITUTE(ROUND(J775,6),",","."),",",SUBSTITUTE(ROUND(K775,6),",","."),",",SUBSTITUTE(ROUND(L775,6),",","."),",",SUBSTITUTE(ROUND(M775,6),",","."),",",SUBSTITUTE(ROUND(N775,6),",","."),",",SUBSTITUTE(ROUND(O775,6),",","."),",",SUBSTITUTE(ROUND(P775,6),",","."),",",SUBSTITUTE(ROUND(Q775,6),",","."),",",SUBSTITUTE(ROUND(R775,6),",","."),",",SUBSTITUTE(ROUND(S775,6),",","."),",",SUBSTITUTE(ROUND(T775,6),",","."),",",SUBSTITUTE(ROUND(U775,6),",","."),",",SUBSTITUTE(ROUND(V775,6),",","."),",",SUBSTITUTE(ROUND(W775,6),",","."),",",SUBSTITUTE(ROUND(X775,6),",","."),",",SUBSTITUTE(ROUND(Y775,6),",","."),",",SUBSTITUTE(ROUND(Z775,6),",","."),",",SUBSTITUTE(ROUND(AA775,6),",","."),");")</f>
        <v>INSERT INTO TABLA_PRESUPUESTO_COMERCIAL VALUES ('VSR','80130-C','14005148-16',2022,'Mayo',3.901157,'USD',312.092534,51.345705,0,15.604627,2.715276,46.81388,0.815928,0,0.06247,1.074736,0,0,0,0,0,0,0,51.574874,2.80786,0);</v>
      </c>
    </row>
    <row r="776" spans="1:30" x14ac:dyDescent="0.2">
      <c r="A776" t="str">
        <f>+'MBI DIRECTORIO'!A776</f>
        <v>VSR</v>
      </c>
      <c r="B776" t="str">
        <f>+'MBI DIRECTORIO'!B776</f>
        <v>80130-C</v>
      </c>
      <c r="C776" t="str">
        <f>+'MBI DIRECTORIO'!C776</f>
        <v>14005141-20</v>
      </c>
      <c r="D776">
        <f>+'MBI DIRECTORIO'!D776</f>
        <v>2022</v>
      </c>
      <c r="E776" t="str">
        <f>+'MBI DIRECTORIO'!E776</f>
        <v>Mayo</v>
      </c>
      <c r="F776" s="5">
        <f>+'MBI DIRECTORIO'!F776</f>
        <v>23.486555505482951</v>
      </c>
      <c r="G776" t="str">
        <f>+'MBI DIRECTORIO'!G776</f>
        <v>USD</v>
      </c>
      <c r="H776" s="5">
        <f>+'MBI DIRECTORIO'!H776</f>
        <v>1409.193330328977</v>
      </c>
      <c r="I776" s="5">
        <f>+'MBI DIRECTORIO'!I776</f>
        <v>594.36563231069817</v>
      </c>
      <c r="J776" s="5">
        <f>+'MBI DIRECTORIO'!J776</f>
        <v>0</v>
      </c>
      <c r="K776" s="5">
        <f>+'MBI DIRECTORIO'!K776</f>
        <v>70.459666516448848</v>
      </c>
      <c r="L776" s="5">
        <f>+'MBI DIRECTORIO'!L776</f>
        <v>16.347071935161175</v>
      </c>
      <c r="M776" s="5">
        <f>+'MBI DIRECTORIO'!M776</f>
        <v>211.37899954934656</v>
      </c>
      <c r="N776" s="5">
        <f>+'MBI DIRECTORIO'!N776</f>
        <v>4.9122207593166953</v>
      </c>
      <c r="O776" s="5">
        <f>+'MBI DIRECTORIO'!O776</f>
        <v>0</v>
      </c>
      <c r="P776" s="5">
        <f>+'MBI DIRECTORIO'!P776</f>
        <v>0.37609190188518449</v>
      </c>
      <c r="Q776" s="5">
        <f>+'MBI DIRECTORIO'!Q776</f>
        <v>4.8527621235914129</v>
      </c>
      <c r="R776" s="5">
        <f>+'MBI DIRECTORIO'!R776</f>
        <v>0</v>
      </c>
      <c r="S776" s="5">
        <f>+'MBI DIRECTORIO'!S776</f>
        <v>0</v>
      </c>
      <c r="T776" s="5">
        <f>+'MBI DIRECTORIO'!T776</f>
        <v>0</v>
      </c>
      <c r="U776" s="5">
        <f>+'MBI DIRECTORIO'!U776</f>
        <v>0</v>
      </c>
      <c r="V776" s="5">
        <f>+'MBI DIRECTORIO'!V776</f>
        <v>0</v>
      </c>
      <c r="W776" s="5">
        <f>+'MBI DIRECTORIO'!W776</f>
        <v>0</v>
      </c>
      <c r="X776" s="5">
        <f>+'MBI DIRECTORIO'!X776</f>
        <v>0</v>
      </c>
      <c r="Y776" s="5">
        <f>+'MBI DIRECTORIO'!Y776</f>
        <v>238.42453968790471</v>
      </c>
      <c r="Z776" s="5">
        <f>+'MBI DIRECTORIO'!Z776</f>
        <v>16.904465353764863</v>
      </c>
      <c r="AA776" s="5">
        <f>+'MBI DIRECTORIO'!AA776</f>
        <v>0</v>
      </c>
      <c r="AB776" s="5" t="str">
        <f>+'MBI DIRECTORIO'!AG776</f>
        <v>COMPANHIA BRASILEIRA DE DISTRIBUIÇÃO</v>
      </c>
      <c r="AD776" t="str">
        <f t="shared" si="14"/>
        <v>INSERT INTO TABLA_PRESUPUESTO_COMERCIAL VALUES ('VSR','80130-C','14005141-20',2022,'Mayo',23.486556,'USD',1409.19333,594.365632,0,70.459667,16.347072,211.379,4.912221,0,0.376092,4.852762,0,0,0,0,0,0,0,238.42454,16.904465,0);</v>
      </c>
    </row>
    <row r="777" spans="1:30" x14ac:dyDescent="0.2">
      <c r="A777" t="str">
        <f>+'MBI DIRECTORIO'!A777</f>
        <v>VSR</v>
      </c>
      <c r="B777" t="str">
        <f>+'MBI DIRECTORIO'!B777</f>
        <v>80130-C</v>
      </c>
      <c r="C777" t="str">
        <f>+'MBI DIRECTORIO'!C777</f>
        <v>14005142-20</v>
      </c>
      <c r="D777">
        <f>+'MBI DIRECTORIO'!D777</f>
        <v>2022</v>
      </c>
      <c r="E777" t="str">
        <f>+'MBI DIRECTORIO'!E777</f>
        <v>Mayo</v>
      </c>
      <c r="F777" s="5">
        <f>+'MBI DIRECTORIO'!F777</f>
        <v>8.1406789845275629</v>
      </c>
      <c r="G777" t="str">
        <f>+'MBI DIRECTORIO'!G777</f>
        <v>USD</v>
      </c>
      <c r="H777" s="5">
        <f>+'MBI DIRECTORIO'!H777</f>
        <v>488.44073907165375</v>
      </c>
      <c r="I777" s="5">
        <f>+'MBI DIRECTORIO'!I777</f>
        <v>199.79900755038381</v>
      </c>
      <c r="J777" s="5">
        <f>+'MBI DIRECTORIO'!J777</f>
        <v>0</v>
      </c>
      <c r="K777" s="5">
        <f>+'MBI DIRECTORIO'!K777</f>
        <v>24.42203695358269</v>
      </c>
      <c r="L777" s="5">
        <f>+'MBI DIRECTORIO'!L777</f>
        <v>5.6660613741363717</v>
      </c>
      <c r="M777" s="5">
        <f>+'MBI DIRECTORIO'!M777</f>
        <v>73.266110860748071</v>
      </c>
      <c r="N777" s="5">
        <f>+'MBI DIRECTORIO'!N777</f>
        <v>1.702625669966549</v>
      </c>
      <c r="O777" s="5">
        <f>+'MBI DIRECTORIO'!O777</f>
        <v>0</v>
      </c>
      <c r="P777" s="5">
        <f>+'MBI DIRECTORIO'!P777</f>
        <v>0.13035727785681392</v>
      </c>
      <c r="Q777" s="5">
        <f>+'MBI DIRECTORIO'!Q777</f>
        <v>1.6820167021600738</v>
      </c>
      <c r="R777" s="5">
        <f>+'MBI DIRECTORIO'!R777</f>
        <v>0</v>
      </c>
      <c r="S777" s="5">
        <f>+'MBI DIRECTORIO'!S777</f>
        <v>0</v>
      </c>
      <c r="T777" s="5">
        <f>+'MBI DIRECTORIO'!T777</f>
        <v>0</v>
      </c>
      <c r="U777" s="5">
        <f>+'MBI DIRECTORIO'!U777</f>
        <v>0</v>
      </c>
      <c r="V777" s="5">
        <f>+'MBI DIRECTORIO'!V777</f>
        <v>0</v>
      </c>
      <c r="W777" s="5">
        <f>+'MBI DIRECTORIO'!W777</f>
        <v>0</v>
      </c>
      <c r="X777" s="5">
        <f>+'MBI DIRECTORIO'!X777</f>
        <v>0</v>
      </c>
      <c r="Y777" s="5">
        <f>+'MBI DIRECTORIO'!Y777</f>
        <v>82.640370112163566</v>
      </c>
      <c r="Z777" s="5">
        <f>+'MBI DIRECTORIO'!Z777</f>
        <v>5.8592596014320568</v>
      </c>
      <c r="AA777" s="5">
        <f>+'MBI DIRECTORIO'!AA777</f>
        <v>0</v>
      </c>
      <c r="AB777" s="5" t="str">
        <f>+'MBI DIRECTORIO'!AG777</f>
        <v>COMPANHIA BRASILEIRA DE DISTRIBUIÇÃO</v>
      </c>
      <c r="AD777" t="str">
        <f t="shared" si="14"/>
        <v>INSERT INTO TABLA_PRESUPUESTO_COMERCIAL VALUES ('VSR','80130-C','14005142-20',2022,'Mayo',8.140679,'USD',488.440739,199.799008,0,24.422037,5.666061,73.266111,1.702626,0,0.130357,1.682017,0,0,0,0,0,0,0,82.64037,5.85926,0);</v>
      </c>
    </row>
    <row r="778" spans="1:30" x14ac:dyDescent="0.2">
      <c r="A778" t="str">
        <f>+'MBI DIRECTORIO'!A778</f>
        <v>VSR</v>
      </c>
      <c r="B778" t="str">
        <f>+'MBI DIRECTORIO'!B778</f>
        <v>80130-C</v>
      </c>
      <c r="C778" t="str">
        <f>+'MBI DIRECTORIO'!C778</f>
        <v>14005143-17</v>
      </c>
      <c r="D778">
        <f>+'MBI DIRECTORIO'!D778</f>
        <v>2022</v>
      </c>
      <c r="E778" t="str">
        <f>+'MBI DIRECTORIO'!E778</f>
        <v>Mayo</v>
      </c>
      <c r="F778" s="5">
        <f>+'MBI DIRECTORIO'!F778</f>
        <v>3.940964398377647</v>
      </c>
      <c r="G778" t="str">
        <f>+'MBI DIRECTORIO'!G778</f>
        <v>USD</v>
      </c>
      <c r="H778" s="5">
        <f>+'MBI DIRECTORIO'!H778</f>
        <v>236.45786390265883</v>
      </c>
      <c r="I778" s="5">
        <f>+'MBI DIRECTORIO'!I778</f>
        <v>151.1919876931789</v>
      </c>
      <c r="J778" s="5">
        <f>+'MBI DIRECTORIO'!J778</f>
        <v>0</v>
      </c>
      <c r="K778" s="5">
        <f>+'MBI DIRECTORIO'!K778</f>
        <v>11.822893195132941</v>
      </c>
      <c r="L778" s="5">
        <f>+'MBI DIRECTORIO'!L778</f>
        <v>2.7429832569168746</v>
      </c>
      <c r="M778" s="5">
        <f>+'MBI DIRECTORIO'!M778</f>
        <v>35.468679585398824</v>
      </c>
      <c r="N778" s="5">
        <f>+'MBI DIRECTORIO'!N778</f>
        <v>0.82425399181754699</v>
      </c>
      <c r="O778" s="5">
        <f>+'MBI DIRECTORIO'!O778</f>
        <v>0</v>
      </c>
      <c r="P778" s="5">
        <f>+'MBI DIRECTORIO'!P778</f>
        <v>6.3106946248530957E-2</v>
      </c>
      <c r="Q778" s="5">
        <f>+'MBI DIRECTORIO'!Q778</f>
        <v>0.81427703429754206</v>
      </c>
      <c r="R778" s="5">
        <f>+'MBI DIRECTORIO'!R778</f>
        <v>0</v>
      </c>
      <c r="S778" s="5">
        <f>+'MBI DIRECTORIO'!S778</f>
        <v>0</v>
      </c>
      <c r="T778" s="5">
        <f>+'MBI DIRECTORIO'!T778</f>
        <v>0</v>
      </c>
      <c r="U778" s="5">
        <f>+'MBI DIRECTORIO'!U778</f>
        <v>0</v>
      </c>
      <c r="V778" s="5">
        <f>+'MBI DIRECTORIO'!V778</f>
        <v>0</v>
      </c>
      <c r="W778" s="5">
        <f>+'MBI DIRECTORIO'!W778</f>
        <v>0</v>
      </c>
      <c r="X778" s="5">
        <f>+'MBI DIRECTORIO'!X778</f>
        <v>0</v>
      </c>
      <c r="Y778" s="5">
        <f>+'MBI DIRECTORIO'!Y778</f>
        <v>40.006829540851804</v>
      </c>
      <c r="Z778" s="5">
        <f>+'MBI DIRECTORIO'!Z778</f>
        <v>2.8365119830893581</v>
      </c>
      <c r="AA778" s="5">
        <f>+'MBI DIRECTORIO'!AA778</f>
        <v>0</v>
      </c>
      <c r="AB778" s="5" t="str">
        <f>+'MBI DIRECTORIO'!AG778</f>
        <v>COMPANHIA BRASILEIRA DE DISTRIBUIÇÃO</v>
      </c>
      <c r="AD778" t="str">
        <f t="shared" si="14"/>
        <v>INSERT INTO TABLA_PRESUPUESTO_COMERCIAL VALUES ('VSR','80130-C','14005143-17',2022,'Mayo',3.940964,'USD',236.457864,151.191988,0,11.822893,2.742983,35.46868,0.824254,0,0.063107,0.814277,0,0,0,0,0,0,0,40.00683,2.836512,0);</v>
      </c>
    </row>
    <row r="779" spans="1:30" x14ac:dyDescent="0.2">
      <c r="A779" t="str">
        <f>+'MBI DIRECTORIO'!A779</f>
        <v>VSR</v>
      </c>
      <c r="B779" t="str">
        <f>+'MBI DIRECTORIO'!B779</f>
        <v>80130-C</v>
      </c>
      <c r="C779" t="str">
        <f>+'MBI DIRECTORIO'!C779</f>
        <v>14005114-20</v>
      </c>
      <c r="D779">
        <f>+'MBI DIRECTORIO'!D779</f>
        <v>2022</v>
      </c>
      <c r="E779" t="str">
        <f>+'MBI DIRECTORIO'!E779</f>
        <v>Mayo</v>
      </c>
      <c r="F779" s="5">
        <f>+'MBI DIRECTORIO'!F779</f>
        <v>11.683566170947874</v>
      </c>
      <c r="G779" t="str">
        <f>+'MBI DIRECTORIO'!G779</f>
        <v>USD</v>
      </c>
      <c r="H779" s="5">
        <f>+'MBI DIRECTORIO'!H779</f>
        <v>584.17830854739373</v>
      </c>
      <c r="I779" s="5">
        <f>+'MBI DIRECTORIO'!I779</f>
        <v>248.05205490027714</v>
      </c>
      <c r="J779" s="5">
        <f>+'MBI DIRECTORIO'!J779</f>
        <v>0</v>
      </c>
      <c r="K779" s="5">
        <f>+'MBI DIRECTORIO'!K779</f>
        <v>29.208915427369682</v>
      </c>
      <c r="L779" s="5">
        <f>+'MBI DIRECTORIO'!L779</f>
        <v>8.1319756152030571</v>
      </c>
      <c r="M779" s="5">
        <f>+'MBI DIRECTORIO'!M779</f>
        <v>87.626746282109053</v>
      </c>
      <c r="N779" s="5">
        <f>+'MBI DIRECTORIO'!N779</f>
        <v>2.4436216828126267</v>
      </c>
      <c r="O779" s="5">
        <f>+'MBI DIRECTORIO'!O779</f>
        <v>0</v>
      </c>
      <c r="P779" s="5">
        <f>+'MBI DIRECTORIO'!P779</f>
        <v>0.18708978509034177</v>
      </c>
      <c r="Q779" s="5">
        <f>+'MBI DIRECTORIO'!Q779</f>
        <v>2.0117029424775135</v>
      </c>
      <c r="R779" s="5">
        <f>+'MBI DIRECTORIO'!R779</f>
        <v>0</v>
      </c>
      <c r="S779" s="5">
        <f>+'MBI DIRECTORIO'!S779</f>
        <v>0</v>
      </c>
      <c r="T779" s="5">
        <f>+'MBI DIRECTORIO'!T779</f>
        <v>0</v>
      </c>
      <c r="U779" s="5">
        <f>+'MBI DIRECTORIO'!U779</f>
        <v>0</v>
      </c>
      <c r="V779" s="5">
        <f>+'MBI DIRECTORIO'!V779</f>
        <v>0</v>
      </c>
      <c r="W779" s="5">
        <f>+'MBI DIRECTORIO'!W779</f>
        <v>0</v>
      </c>
      <c r="X779" s="5">
        <f>+'MBI DIRECTORIO'!X779</f>
        <v>0</v>
      </c>
      <c r="Y779" s="5">
        <f>+'MBI DIRECTORIO'!Y779</f>
        <v>100.67841591508274</v>
      </c>
      <c r="Z779" s="5">
        <f>+'MBI DIRECTORIO'!Z779</f>
        <v>8.4092552225931989</v>
      </c>
      <c r="AA779" s="5">
        <f>+'MBI DIRECTORIO'!AA779</f>
        <v>0</v>
      </c>
      <c r="AB779" s="5" t="str">
        <f>+'MBI DIRECTORIO'!AG779</f>
        <v>COMPANHIA BRASILEIRA DE DISTRIBUIÇÃO</v>
      </c>
      <c r="AD779" t="str">
        <f t="shared" si="14"/>
        <v>INSERT INTO TABLA_PRESUPUESTO_COMERCIAL VALUES ('VSR','80130-C','14005114-20',2022,'Mayo',11.683566,'USD',584.178309,248.052055,0,29.208915,8.131976,87.626746,2.443622,0,0.18709,2.011703,0,0,0,0,0,0,0,100.678416,8.409255,0);</v>
      </c>
    </row>
    <row r="780" spans="1:30" x14ac:dyDescent="0.2">
      <c r="A780" t="str">
        <f>+'MBI DIRECTORIO'!A780</f>
        <v>VSR</v>
      </c>
      <c r="B780" t="str">
        <f>+'MBI DIRECTORIO'!B780</f>
        <v>80130-C</v>
      </c>
      <c r="C780" t="str">
        <f>+'MBI DIRECTORIO'!C780</f>
        <v>14005116-20</v>
      </c>
      <c r="D780">
        <f>+'MBI DIRECTORIO'!D780</f>
        <v>2022</v>
      </c>
      <c r="E780" t="str">
        <f>+'MBI DIRECTORIO'!E780</f>
        <v>Mayo</v>
      </c>
      <c r="F780" s="5">
        <f>+'MBI DIRECTORIO'!F780</f>
        <v>8.2999098693104987</v>
      </c>
      <c r="G780" t="str">
        <f>+'MBI DIRECTORIO'!G780</f>
        <v>USD</v>
      </c>
      <c r="H780" s="5">
        <f>+'MBI DIRECTORIO'!H780</f>
        <v>414.99549346552493</v>
      </c>
      <c r="I780" s="5">
        <f>+'MBI DIRECTORIO'!I780</f>
        <v>173.93966344658421</v>
      </c>
      <c r="J780" s="5">
        <f>+'MBI DIRECTORIO'!J780</f>
        <v>0</v>
      </c>
      <c r="K780" s="5">
        <f>+'MBI DIRECTORIO'!K780</f>
        <v>20.749774673276246</v>
      </c>
      <c r="L780" s="5">
        <f>+'MBI DIRECTORIO'!L780</f>
        <v>5.7768889804764472</v>
      </c>
      <c r="M780" s="5">
        <f>+'MBI DIRECTORIO'!M780</f>
        <v>62.249324019828741</v>
      </c>
      <c r="N780" s="5">
        <f>+'MBI DIRECTORIO'!N780</f>
        <v>1.7359288615551367</v>
      </c>
      <c r="O780" s="5">
        <f>+'MBI DIRECTORIO'!O780</f>
        <v>0</v>
      </c>
      <c r="P780" s="5">
        <f>+'MBI DIRECTORIO'!P780</f>
        <v>0.13290705346281517</v>
      </c>
      <c r="Q780" s="5">
        <f>+'MBI DIRECTORIO'!Q780</f>
        <v>1.4290973202949284</v>
      </c>
      <c r="R780" s="5">
        <f>+'MBI DIRECTORIO'!R780</f>
        <v>0</v>
      </c>
      <c r="S780" s="5">
        <f>+'MBI DIRECTORIO'!S780</f>
        <v>0</v>
      </c>
      <c r="T780" s="5">
        <f>+'MBI DIRECTORIO'!T780</f>
        <v>0</v>
      </c>
      <c r="U780" s="5">
        <f>+'MBI DIRECTORIO'!U780</f>
        <v>0</v>
      </c>
      <c r="V780" s="5">
        <f>+'MBI DIRECTORIO'!V780</f>
        <v>0</v>
      </c>
      <c r="W780" s="5">
        <f>+'MBI DIRECTORIO'!W780</f>
        <v>0</v>
      </c>
      <c r="X780" s="5">
        <f>+'MBI DIRECTORIO'!X780</f>
        <v>0</v>
      </c>
      <c r="Y780" s="5">
        <f>+'MBI DIRECTORIO'!Y780</f>
        <v>71.521123401344965</v>
      </c>
      <c r="Z780" s="5">
        <f>+'MBI DIRECTORIO'!Z780</f>
        <v>5.9738661462033447</v>
      </c>
      <c r="AA780" s="5">
        <f>+'MBI DIRECTORIO'!AA780</f>
        <v>0</v>
      </c>
      <c r="AB780" s="5" t="str">
        <f>+'MBI DIRECTORIO'!AG780</f>
        <v>COMPANHIA BRASILEIRA DE DISTRIBUIÇÃO</v>
      </c>
      <c r="AD780" t="str">
        <f t="shared" si="14"/>
        <v>INSERT INTO TABLA_PRESUPUESTO_COMERCIAL VALUES ('VSR','80130-C','14005116-20',2022,'Mayo',8.29991,'USD',414.995493,173.939663,0,20.749775,5.776889,62.249324,1.735929,0,0.132907,1.429097,0,0,0,0,0,0,0,71.521123,5.973866,0);</v>
      </c>
    </row>
    <row r="781" spans="1:30" x14ac:dyDescent="0.2">
      <c r="A781" t="str">
        <f>+'MBI DIRECTORIO'!A781</f>
        <v>VSR</v>
      </c>
      <c r="B781" t="str">
        <f>+'MBI DIRECTORIO'!B781</f>
        <v>80130-C</v>
      </c>
      <c r="C781" t="str">
        <f>+'MBI DIRECTORIO'!C781</f>
        <v>14005115-20</v>
      </c>
      <c r="D781">
        <f>+'MBI DIRECTORIO'!D781</f>
        <v>2022</v>
      </c>
      <c r="E781" t="str">
        <f>+'MBI DIRECTORIO'!E781</f>
        <v>Mayo</v>
      </c>
      <c r="F781" s="5">
        <f>+'MBI DIRECTORIO'!F781</f>
        <v>12.658855340243353</v>
      </c>
      <c r="G781" t="str">
        <f>+'MBI DIRECTORIO'!G781</f>
        <v>USD</v>
      </c>
      <c r="H781" s="5">
        <f>+'MBI DIRECTORIO'!H781</f>
        <v>632.94276701216768</v>
      </c>
      <c r="I781" s="5">
        <f>+'MBI DIRECTORIO'!I781</f>
        <v>255.31342041845917</v>
      </c>
      <c r="J781" s="5">
        <f>+'MBI DIRECTORIO'!J781</f>
        <v>0</v>
      </c>
      <c r="K781" s="5">
        <f>+'MBI DIRECTORIO'!K781</f>
        <v>31.64713835060838</v>
      </c>
      <c r="L781" s="5">
        <f>+'MBI DIRECTORIO'!L781</f>
        <v>8.8107947040360219</v>
      </c>
      <c r="M781" s="5">
        <f>+'MBI DIRECTORIO'!M781</f>
        <v>94.941415051825146</v>
      </c>
      <c r="N781" s="5">
        <f>+'MBI DIRECTORIO'!N781</f>
        <v>2.647603731292727</v>
      </c>
      <c r="O781" s="5">
        <f>+'MBI DIRECTORIO'!O781</f>
        <v>0</v>
      </c>
      <c r="P781" s="5">
        <f>+'MBI DIRECTORIO'!P781</f>
        <v>0.20270716067709943</v>
      </c>
      <c r="Q781" s="5">
        <f>+'MBI DIRECTORIO'!Q781</f>
        <v>2.179630445341906</v>
      </c>
      <c r="R781" s="5">
        <f>+'MBI DIRECTORIO'!R781</f>
        <v>0</v>
      </c>
      <c r="S781" s="5">
        <f>+'MBI DIRECTORIO'!S781</f>
        <v>0</v>
      </c>
      <c r="T781" s="5">
        <f>+'MBI DIRECTORIO'!T781</f>
        <v>0</v>
      </c>
      <c r="U781" s="5">
        <f>+'MBI DIRECTORIO'!U781</f>
        <v>0</v>
      </c>
      <c r="V781" s="5">
        <f>+'MBI DIRECTORIO'!V781</f>
        <v>0</v>
      </c>
      <c r="W781" s="5">
        <f>+'MBI DIRECTORIO'!W781</f>
        <v>0</v>
      </c>
      <c r="X781" s="5">
        <f>+'MBI DIRECTORIO'!X781</f>
        <v>0</v>
      </c>
      <c r="Y781" s="5">
        <f>+'MBI DIRECTORIO'!Y781</f>
        <v>109.0825766984542</v>
      </c>
      <c r="Z781" s="5">
        <f>+'MBI DIRECTORIO'!Z781</f>
        <v>9.1112203093173338</v>
      </c>
      <c r="AA781" s="5">
        <f>+'MBI DIRECTORIO'!AA781</f>
        <v>0</v>
      </c>
      <c r="AB781" s="5" t="str">
        <f>+'MBI DIRECTORIO'!AG781</f>
        <v>COMPANHIA BRASILEIRA DE DISTRIBUIÇÃO</v>
      </c>
      <c r="AD781" t="str">
        <f t="shared" si="14"/>
        <v>INSERT INTO TABLA_PRESUPUESTO_COMERCIAL VALUES ('VSR','80130-C','14005115-20',2022,'Mayo',12.658855,'USD',632.942767,255.31342,0,31.647138,8.810795,94.941415,2.647604,0,0.202707,2.17963,0,0,0,0,0,0,0,109.082577,9.11122,0);</v>
      </c>
    </row>
    <row r="782" spans="1:30" x14ac:dyDescent="0.2">
      <c r="A782" t="str">
        <f>+'MBI DIRECTORIO'!A782</f>
        <v>VSR</v>
      </c>
      <c r="B782" t="str">
        <f>+'MBI DIRECTORIO'!B782</f>
        <v>80130-C</v>
      </c>
      <c r="C782" t="str">
        <f>+'MBI DIRECTORIO'!C782</f>
        <v>14005122-18</v>
      </c>
      <c r="D782">
        <f>+'MBI DIRECTORIO'!D782</f>
        <v>2022</v>
      </c>
      <c r="E782" t="str">
        <f>+'MBI DIRECTORIO'!E782</f>
        <v>Mayo</v>
      </c>
      <c r="F782" s="5">
        <f>+'MBI DIRECTORIO'!F782</f>
        <v>1.6349599776819244</v>
      </c>
      <c r="G782" t="str">
        <f>+'MBI DIRECTORIO'!G782</f>
        <v>USD</v>
      </c>
      <c r="H782" s="5">
        <f>+'MBI DIRECTORIO'!H782</f>
        <v>171.67079765660205</v>
      </c>
      <c r="I782" s="5">
        <f>+'MBI DIRECTORIO'!I782</f>
        <v>83.011241560366983</v>
      </c>
      <c r="J782" s="5">
        <f>+'MBI DIRECTORIO'!J782</f>
        <v>0</v>
      </c>
      <c r="K782" s="5">
        <f>+'MBI DIRECTORIO'!K782</f>
        <v>8.5835398828301024</v>
      </c>
      <c r="L782" s="5">
        <f>+'MBI DIRECTORIO'!L782</f>
        <v>1.1379620293847064</v>
      </c>
      <c r="M782" s="5">
        <f>+'MBI DIRECTORIO'!M782</f>
        <v>25.750619648490307</v>
      </c>
      <c r="N782" s="5">
        <f>+'MBI DIRECTORIO'!N782</f>
        <v>0.3419524136328207</v>
      </c>
      <c r="O782" s="5">
        <f>+'MBI DIRECTORIO'!O782</f>
        <v>0</v>
      </c>
      <c r="P782" s="5">
        <f>+'MBI DIRECTORIO'!P782</f>
        <v>2.6180731668762839E-2</v>
      </c>
      <c r="Q782" s="5">
        <f>+'MBI DIRECTORIO'!Q782</f>
        <v>0.59117335192056397</v>
      </c>
      <c r="R782" s="5">
        <f>+'MBI DIRECTORIO'!R782</f>
        <v>0</v>
      </c>
      <c r="S782" s="5">
        <f>+'MBI DIRECTORIO'!S782</f>
        <v>0</v>
      </c>
      <c r="T782" s="5">
        <f>+'MBI DIRECTORIO'!T782</f>
        <v>0</v>
      </c>
      <c r="U782" s="5">
        <f>+'MBI DIRECTORIO'!U782</f>
        <v>0</v>
      </c>
      <c r="V782" s="5">
        <f>+'MBI DIRECTORIO'!V782</f>
        <v>0</v>
      </c>
      <c r="W782" s="5">
        <f>+'MBI DIRECTORIO'!W782</f>
        <v>0</v>
      </c>
      <c r="X782" s="5">
        <f>+'MBI DIRECTORIO'!X782</f>
        <v>0</v>
      </c>
      <c r="Y782" s="5">
        <f>+'MBI DIRECTORIO'!Y782</f>
        <v>27.886689775060493</v>
      </c>
      <c r="Z782" s="5">
        <f>+'MBI DIRECTORIO'!Z782</f>
        <v>1.1767636293480381</v>
      </c>
      <c r="AA782" s="5">
        <f>+'MBI DIRECTORIO'!AA782</f>
        <v>0</v>
      </c>
      <c r="AB782" s="5" t="str">
        <f>+'MBI DIRECTORIO'!AG782</f>
        <v>COMPANHIA BRASILEIRA DE DISTRIBUIÇÃO</v>
      </c>
      <c r="AD782" t="str">
        <f t="shared" si="14"/>
        <v>INSERT INTO TABLA_PRESUPUESTO_COMERCIAL VALUES ('VSR','80130-C','14005122-18',2022,'Mayo',1.63496,'USD',171.670798,83.011242,0,8.58354,1.137962,25.75062,0.341952,0,0.026181,0.591173,0,0,0,0,0,0,0,27.88669,1.176764,0);</v>
      </c>
    </row>
    <row r="783" spans="1:30" x14ac:dyDescent="0.2">
      <c r="A783" t="str">
        <f>+'MBI DIRECTORIO'!A783</f>
        <v>VSR</v>
      </c>
      <c r="B783" t="str">
        <f>+'MBI DIRECTORIO'!B783</f>
        <v>80130-C</v>
      </c>
      <c r="C783" t="str">
        <f>+'MBI DIRECTORIO'!C783</f>
        <v>14005113-20</v>
      </c>
      <c r="D783">
        <f>+'MBI DIRECTORIO'!D783</f>
        <v>2022</v>
      </c>
      <c r="E783" t="str">
        <f>+'MBI DIRECTORIO'!E783</f>
        <v>Mayo</v>
      </c>
      <c r="F783" s="5">
        <f>+'MBI DIRECTORIO'!F783</f>
        <v>21.177707676130389</v>
      </c>
      <c r="G783" t="str">
        <f>+'MBI DIRECTORIO'!G783</f>
        <v>USD</v>
      </c>
      <c r="H783" s="5">
        <f>+'MBI DIRECTORIO'!H783</f>
        <v>783.57518401682444</v>
      </c>
      <c r="I783" s="5">
        <f>+'MBI DIRECTORIO'!I783</f>
        <v>376.02072912788742</v>
      </c>
      <c r="J783" s="5">
        <f>+'MBI DIRECTORIO'!J783</f>
        <v>0</v>
      </c>
      <c r="K783" s="5">
        <f>+'MBI DIRECTORIO'!K783</f>
        <v>39.17875920084122</v>
      </c>
      <c r="L783" s="5">
        <f>+'MBI DIRECTORIO'!L783</f>
        <v>14.740071643230074</v>
      </c>
      <c r="M783" s="5">
        <f>+'MBI DIRECTORIO'!M783</f>
        <v>117.53627760252365</v>
      </c>
      <c r="N783" s="5">
        <f>+'MBI DIRECTORIO'!N783</f>
        <v>4.4293244812821726</v>
      </c>
      <c r="O783" s="5">
        <f>+'MBI DIRECTORIO'!O783</f>
        <v>0</v>
      </c>
      <c r="P783" s="5">
        <f>+'MBI DIRECTORIO'!P783</f>
        <v>0.33912015559816633</v>
      </c>
      <c r="Q783" s="5">
        <f>+'MBI DIRECTORIO'!Q783</f>
        <v>2.6983550745981177</v>
      </c>
      <c r="R783" s="5">
        <f>+'MBI DIRECTORIO'!R783</f>
        <v>0</v>
      </c>
      <c r="S783" s="5">
        <f>+'MBI DIRECTORIO'!S783</f>
        <v>0</v>
      </c>
      <c r="T783" s="5">
        <f>+'MBI DIRECTORIO'!T783</f>
        <v>0</v>
      </c>
      <c r="U783" s="5">
        <f>+'MBI DIRECTORIO'!U783</f>
        <v>0</v>
      </c>
      <c r="V783" s="5">
        <f>+'MBI DIRECTORIO'!V783</f>
        <v>0</v>
      </c>
      <c r="W783" s="5">
        <f>+'MBI DIRECTORIO'!W783</f>
        <v>0</v>
      </c>
      <c r="X783" s="5">
        <f>+'MBI DIRECTORIO'!X783</f>
        <v>0</v>
      </c>
      <c r="Y783" s="5">
        <f>+'MBI DIRECTORIO'!Y783</f>
        <v>140.2457477685833</v>
      </c>
      <c r="Z783" s="5">
        <f>+'MBI DIRECTORIO'!Z783</f>
        <v>15.2426704545812</v>
      </c>
      <c r="AA783" s="5">
        <f>+'MBI DIRECTORIO'!AA783</f>
        <v>0</v>
      </c>
      <c r="AB783" s="5" t="str">
        <f>+'MBI DIRECTORIO'!AG783</f>
        <v>COMPANHIA BRASILEIRA DE DISTRIBUIÇÃO</v>
      </c>
      <c r="AD783" t="str">
        <f t="shared" si="14"/>
        <v>INSERT INTO TABLA_PRESUPUESTO_COMERCIAL VALUES ('VSR','80130-C','14005113-20',2022,'Mayo',21.177708,'USD',783.575184,376.020729,0,39.178759,14.740072,117.536278,4.429324,0,0.33912,2.698355,0,0,0,0,0,0,0,140.245748,15.24267,0);</v>
      </c>
    </row>
    <row r="784" spans="1:30" x14ac:dyDescent="0.2">
      <c r="A784" t="str">
        <f>+'MBI DIRECTORIO'!A784</f>
        <v>VSR</v>
      </c>
      <c r="B784" t="str">
        <f>+'MBI DIRECTORIO'!B784</f>
        <v>80130-C</v>
      </c>
      <c r="C784" t="str">
        <f>+'MBI DIRECTORIO'!C784</f>
        <v>14005107-20</v>
      </c>
      <c r="D784">
        <f>+'MBI DIRECTORIO'!D784</f>
        <v>2022</v>
      </c>
      <c r="E784" t="str">
        <f>+'MBI DIRECTORIO'!E784</f>
        <v>Mayo</v>
      </c>
      <c r="F784" s="5">
        <f>+'MBI DIRECTORIO'!F784</f>
        <v>40.035193888280865</v>
      </c>
      <c r="G784" t="str">
        <f>+'MBI DIRECTORIO'!G784</f>
        <v>USD</v>
      </c>
      <c r="H784" s="5">
        <f>+'MBI DIRECTORIO'!H784</f>
        <v>1481.302173866392</v>
      </c>
      <c r="I784" s="5">
        <f>+'MBI DIRECTORIO'!I784</f>
        <v>654.83215315265295</v>
      </c>
      <c r="J784" s="5">
        <f>+'MBI DIRECTORIO'!J784</f>
        <v>0</v>
      </c>
      <c r="K784" s="5">
        <f>+'MBI DIRECTORIO'!K784</f>
        <v>74.065108693319601</v>
      </c>
      <c r="L784" s="5">
        <f>+'MBI DIRECTORIO'!L784</f>
        <v>27.865226736933334</v>
      </c>
      <c r="M784" s="5">
        <f>+'MBI DIRECTORIO'!M784</f>
        <v>222.19532607995879</v>
      </c>
      <c r="N784" s="5">
        <f>+'MBI DIRECTORIO'!N784</f>
        <v>8.3733738851306381</v>
      </c>
      <c r="O784" s="5">
        <f>+'MBI DIRECTORIO'!O784</f>
        <v>0</v>
      </c>
      <c r="P784" s="5">
        <f>+'MBI DIRECTORIO'!P784</f>
        <v>0.64108643808031451</v>
      </c>
      <c r="Q784" s="5">
        <f>+'MBI DIRECTORIO'!Q784</f>
        <v>5.1010794106258723</v>
      </c>
      <c r="R784" s="5">
        <f>+'MBI DIRECTORIO'!R784</f>
        <v>0</v>
      </c>
      <c r="S784" s="5">
        <f>+'MBI DIRECTORIO'!S784</f>
        <v>0</v>
      </c>
      <c r="T784" s="5">
        <f>+'MBI DIRECTORIO'!T784</f>
        <v>0</v>
      </c>
      <c r="U784" s="5">
        <f>+'MBI DIRECTORIO'!U784</f>
        <v>0</v>
      </c>
      <c r="V784" s="5">
        <f>+'MBI DIRECTORIO'!V784</f>
        <v>0</v>
      </c>
      <c r="W784" s="5">
        <f>+'MBI DIRECTORIO'!W784</f>
        <v>0</v>
      </c>
      <c r="X784" s="5">
        <f>+'MBI DIRECTORIO'!X784</f>
        <v>0</v>
      </c>
      <c r="Y784" s="5">
        <f>+'MBI DIRECTORIO'!Y784</f>
        <v>265.12622564200495</v>
      </c>
      <c r="Z784" s="5">
        <f>+'MBI DIRECTORIO'!Z784</f>
        <v>28.815359828209356</v>
      </c>
      <c r="AA784" s="5">
        <f>+'MBI DIRECTORIO'!AA784</f>
        <v>0</v>
      </c>
      <c r="AB784" s="5" t="str">
        <f>+'MBI DIRECTORIO'!AG784</f>
        <v>COMPANHIA BRASILEIRA DE DISTRIBUIÇÃO</v>
      </c>
      <c r="AD784" t="str">
        <f t="shared" si="14"/>
        <v>INSERT INTO TABLA_PRESUPUESTO_COMERCIAL VALUES ('VSR','80130-C','14005107-20',2022,'Mayo',40.035194,'USD',1481.302174,654.832153,0,74.065109,27.865227,222.195326,8.373374,0,0.641086,5.101079,0,0,0,0,0,0,0,265.126226,28.81536,0);</v>
      </c>
    </row>
    <row r="785" spans="1:30" x14ac:dyDescent="0.2">
      <c r="A785" t="str">
        <f>+'MBI DIRECTORIO'!A785</f>
        <v>VSR</v>
      </c>
      <c r="B785" t="str">
        <f>+'MBI DIRECTORIO'!B785</f>
        <v>80130-C</v>
      </c>
      <c r="C785" t="str">
        <f>+'MBI DIRECTORIO'!C785</f>
        <v>14005111-20</v>
      </c>
      <c r="D785">
        <f>+'MBI DIRECTORIO'!D785</f>
        <v>2022</v>
      </c>
      <c r="E785" t="str">
        <f>+'MBI DIRECTORIO'!E785</f>
        <v>Mayo</v>
      </c>
      <c r="F785" s="5">
        <f>+'MBI DIRECTORIO'!F785</f>
        <v>22.201334792592117</v>
      </c>
      <c r="G785" t="str">
        <f>+'MBI DIRECTORIO'!G785</f>
        <v>USD</v>
      </c>
      <c r="H785" s="5">
        <f>+'MBI DIRECTORIO'!H785</f>
        <v>821.44938732590833</v>
      </c>
      <c r="I785" s="5">
        <f>+'MBI DIRECTORIO'!I785</f>
        <v>382.65069116066172</v>
      </c>
      <c r="J785" s="5">
        <f>+'MBI DIRECTORIO'!J785</f>
        <v>0</v>
      </c>
      <c r="K785" s="5">
        <f>+'MBI DIRECTORIO'!K785</f>
        <v>41.072469366295422</v>
      </c>
      <c r="L785" s="5">
        <f>+'MBI DIRECTORIO'!L785</f>
        <v>15.452534826844849</v>
      </c>
      <c r="M785" s="5">
        <f>+'MBI DIRECTORIO'!M785</f>
        <v>123.21740809888625</v>
      </c>
      <c r="N785" s="5">
        <f>+'MBI DIRECTORIO'!N785</f>
        <v>4.6434164272088081</v>
      </c>
      <c r="O785" s="5">
        <f>+'MBI DIRECTORIO'!O785</f>
        <v>0</v>
      </c>
      <c r="P785" s="5">
        <f>+'MBI DIRECTORIO'!P785</f>
        <v>0.35551157020817442</v>
      </c>
      <c r="Q785" s="5">
        <f>+'MBI DIRECTORIO'!Q785</f>
        <v>2.8287804004379837</v>
      </c>
      <c r="R785" s="5">
        <f>+'MBI DIRECTORIO'!R785</f>
        <v>0</v>
      </c>
      <c r="S785" s="5">
        <f>+'MBI DIRECTORIO'!S785</f>
        <v>0</v>
      </c>
      <c r="T785" s="5">
        <f>+'MBI DIRECTORIO'!T785</f>
        <v>0</v>
      </c>
      <c r="U785" s="5">
        <f>+'MBI DIRECTORIO'!U785</f>
        <v>0</v>
      </c>
      <c r="V785" s="5">
        <f>+'MBI DIRECTORIO'!V785</f>
        <v>0</v>
      </c>
      <c r="W785" s="5">
        <f>+'MBI DIRECTORIO'!W785</f>
        <v>0</v>
      </c>
      <c r="X785" s="5">
        <f>+'MBI DIRECTORIO'!X785</f>
        <v>0</v>
      </c>
      <c r="Y785" s="5">
        <f>+'MBI DIRECTORIO'!Y785</f>
        <v>147.0245433105664</v>
      </c>
      <c r="Z785" s="5">
        <f>+'MBI DIRECTORIO'!Z785</f>
        <v>15.979426813825189</v>
      </c>
      <c r="AA785" s="5">
        <f>+'MBI DIRECTORIO'!AA785</f>
        <v>0</v>
      </c>
      <c r="AB785" s="5" t="str">
        <f>+'MBI DIRECTORIO'!AG785</f>
        <v>COMPANHIA BRASILEIRA DE DISTRIBUIÇÃO</v>
      </c>
      <c r="AD785" t="str">
        <f t="shared" si="14"/>
        <v>INSERT INTO TABLA_PRESUPUESTO_COMERCIAL VALUES ('VSR','80130-C','14005111-20',2022,'Mayo',22.201335,'USD',821.449387,382.650691,0,41.072469,15.452535,123.217408,4.643416,0,0.355512,2.82878,0,0,0,0,0,0,0,147.024543,15.979427,0);</v>
      </c>
    </row>
    <row r="786" spans="1:30" x14ac:dyDescent="0.2">
      <c r="A786" t="str">
        <f>+'MBI DIRECTORIO'!A786</f>
        <v>VSR</v>
      </c>
      <c r="B786" t="str">
        <f>+'MBI DIRECTORIO'!B786</f>
        <v>80130-C</v>
      </c>
      <c r="C786" t="str">
        <f>+'MBI DIRECTORIO'!C786</f>
        <v>14005109-20</v>
      </c>
      <c r="D786">
        <f>+'MBI DIRECTORIO'!D786</f>
        <v>2022</v>
      </c>
      <c r="E786" t="str">
        <f>+'MBI DIRECTORIO'!E786</f>
        <v>Mayo</v>
      </c>
      <c r="F786" s="5">
        <f>+'MBI DIRECTORIO'!F786</f>
        <v>15.581879439472949</v>
      </c>
      <c r="G786" t="str">
        <f>+'MBI DIRECTORIO'!G786</f>
        <v>USD</v>
      </c>
      <c r="H786" s="5">
        <f>+'MBI DIRECTORIO'!H786</f>
        <v>576.52953926049918</v>
      </c>
      <c r="I786" s="5">
        <f>+'MBI DIRECTORIO'!I786</f>
        <v>212.06405905984164</v>
      </c>
      <c r="J786" s="5">
        <f>+'MBI DIRECTORIO'!J786</f>
        <v>0</v>
      </c>
      <c r="K786" s="5">
        <f>+'MBI DIRECTORIO'!K786</f>
        <v>28.826476963024959</v>
      </c>
      <c r="L786" s="5">
        <f>+'MBI DIRECTORIO'!L786</f>
        <v>10.845272906135984</v>
      </c>
      <c r="M786" s="5">
        <f>+'MBI DIRECTORIO'!M786</f>
        <v>86.479430889074862</v>
      </c>
      <c r="N786" s="5">
        <f>+'MBI DIRECTORIO'!N786</f>
        <v>3.258955176883231</v>
      </c>
      <c r="O786" s="5">
        <f>+'MBI DIRECTORIO'!O786</f>
        <v>0</v>
      </c>
      <c r="P786" s="5">
        <f>+'MBI DIRECTORIO'!P786</f>
        <v>0.24951375573012238</v>
      </c>
      <c r="Q786" s="5">
        <f>+'MBI DIRECTORIO'!Q786</f>
        <v>1.9853632933401835</v>
      </c>
      <c r="R786" s="5">
        <f>+'MBI DIRECTORIO'!R786</f>
        <v>0</v>
      </c>
      <c r="S786" s="5">
        <f>+'MBI DIRECTORIO'!S786</f>
        <v>0</v>
      </c>
      <c r="T786" s="5">
        <f>+'MBI DIRECTORIO'!T786</f>
        <v>0</v>
      </c>
      <c r="U786" s="5">
        <f>+'MBI DIRECTORIO'!U786</f>
        <v>0</v>
      </c>
      <c r="V786" s="5">
        <f>+'MBI DIRECTORIO'!V786</f>
        <v>0</v>
      </c>
      <c r="W786" s="5">
        <f>+'MBI DIRECTORIO'!W786</f>
        <v>0</v>
      </c>
      <c r="X786" s="5">
        <f>+'MBI DIRECTORIO'!X786</f>
        <v>0</v>
      </c>
      <c r="Y786" s="5">
        <f>+'MBI DIRECTORIO'!Y786</f>
        <v>103.1883321390758</v>
      </c>
      <c r="Z786" s="5">
        <f>+'MBI DIRECTORIO'!Z786</f>
        <v>11.21506902404739</v>
      </c>
      <c r="AA786" s="5">
        <f>+'MBI DIRECTORIO'!AA786</f>
        <v>0</v>
      </c>
      <c r="AB786" s="5" t="str">
        <f>+'MBI DIRECTORIO'!AG786</f>
        <v>COMPANHIA BRASILEIRA DE DISTRIBUIÇÃO</v>
      </c>
      <c r="AD786" t="str">
        <f t="shared" si="14"/>
        <v>INSERT INTO TABLA_PRESUPUESTO_COMERCIAL VALUES ('VSR','80130-C','14005109-20',2022,'Mayo',15.581879,'USD',576.529539,212.064059,0,28.826477,10.845273,86.479431,3.258955,0,0.249514,1.985363,0,0,0,0,0,0,0,103.188332,11.215069,0);</v>
      </c>
    </row>
    <row r="787" spans="1:30" x14ac:dyDescent="0.2">
      <c r="A787" t="str">
        <f>+'MBI DIRECTORIO'!A787</f>
        <v>VSR</v>
      </c>
      <c r="B787" t="str">
        <f>+'MBI DIRECTORIO'!B787</f>
        <v>80130-C</v>
      </c>
      <c r="C787" t="str">
        <f>+'MBI DIRECTORIO'!C787</f>
        <v>14005112-20</v>
      </c>
      <c r="D787">
        <f>+'MBI DIRECTORIO'!D787</f>
        <v>2022</v>
      </c>
      <c r="E787" t="str">
        <f>+'MBI DIRECTORIO'!E787</f>
        <v>Mayo</v>
      </c>
      <c r="F787" s="5">
        <f>+'MBI DIRECTORIO'!F787</f>
        <v>24.680787141354962</v>
      </c>
      <c r="G787" t="str">
        <f>+'MBI DIRECTORIO'!G787</f>
        <v>USD</v>
      </c>
      <c r="H787" s="5">
        <f>+'MBI DIRECTORIO'!H787</f>
        <v>913.18912423013364</v>
      </c>
      <c r="I787" s="5">
        <f>+'MBI DIRECTORIO'!I787</f>
        <v>442.82800813535641</v>
      </c>
      <c r="J787" s="5">
        <f>+'MBI DIRECTORIO'!J787</f>
        <v>0</v>
      </c>
      <c r="K787" s="5">
        <f>+'MBI DIRECTORIO'!K787</f>
        <v>45.659456211506679</v>
      </c>
      <c r="L787" s="5">
        <f>+'MBI DIRECTORIO'!L787</f>
        <v>17.178278982711738</v>
      </c>
      <c r="M787" s="5">
        <f>+'MBI DIRECTORIO'!M787</f>
        <v>136.97836863452002</v>
      </c>
      <c r="N787" s="5">
        <f>+'MBI DIRECTORIO'!N787</f>
        <v>5.161994696231103</v>
      </c>
      <c r="O787" s="5">
        <f>+'MBI DIRECTORIO'!O787</f>
        <v>0</v>
      </c>
      <c r="P787" s="5">
        <f>+'MBI DIRECTORIO'!P787</f>
        <v>0.39521521893019379</v>
      </c>
      <c r="Q787" s="5">
        <f>+'MBI DIRECTORIO'!Q787</f>
        <v>3.1446995230278816</v>
      </c>
      <c r="R787" s="5">
        <f>+'MBI DIRECTORIO'!R787</f>
        <v>0</v>
      </c>
      <c r="S787" s="5">
        <f>+'MBI DIRECTORIO'!S787</f>
        <v>0</v>
      </c>
      <c r="T787" s="5">
        <f>+'MBI DIRECTORIO'!T787</f>
        <v>0</v>
      </c>
      <c r="U787" s="5">
        <f>+'MBI DIRECTORIO'!U787</f>
        <v>0</v>
      </c>
      <c r="V787" s="5">
        <f>+'MBI DIRECTORIO'!V787</f>
        <v>0</v>
      </c>
      <c r="W787" s="5">
        <f>+'MBI DIRECTORIO'!W787</f>
        <v>0</v>
      </c>
      <c r="X787" s="5">
        <f>+'MBI DIRECTORIO'!X787</f>
        <v>0</v>
      </c>
      <c r="Y787" s="5">
        <f>+'MBI DIRECTORIO'!Y787</f>
        <v>163.4442925122587</v>
      </c>
      <c r="Z787" s="5">
        <f>+'MBI DIRECTORIO'!Z787</f>
        <v>17.764014439549516</v>
      </c>
      <c r="AA787" s="5">
        <f>+'MBI DIRECTORIO'!AA787</f>
        <v>0</v>
      </c>
      <c r="AB787" s="5" t="str">
        <f>+'MBI DIRECTORIO'!AG787</f>
        <v>COMPANHIA BRASILEIRA DE DISTRIBUIÇÃO</v>
      </c>
      <c r="AD787" t="str">
        <f t="shared" si="14"/>
        <v>INSERT INTO TABLA_PRESUPUESTO_COMERCIAL VALUES ('VSR','80130-C','14005112-20',2022,'Mayo',24.680787,'USD',913.189124,442.828008,0,45.659456,17.178279,136.978369,5.161995,0,0.395215,3.1447,0,0,0,0,0,0,0,163.444293,17.764014,0);</v>
      </c>
    </row>
    <row r="788" spans="1:30" x14ac:dyDescent="0.2">
      <c r="A788" t="str">
        <f>+'MBI DIRECTORIO'!A788</f>
        <v>VSR</v>
      </c>
      <c r="B788" t="str">
        <f>+'MBI DIRECTORIO'!B788</f>
        <v>80130-C</v>
      </c>
      <c r="C788" t="str">
        <f>+'MBI DIRECTORIO'!C788</f>
        <v>14005108-20</v>
      </c>
      <c r="D788">
        <f>+'MBI DIRECTORIO'!D788</f>
        <v>2022</v>
      </c>
      <c r="E788" t="str">
        <f>+'MBI DIRECTORIO'!E788</f>
        <v>Mayo</v>
      </c>
      <c r="F788" s="5">
        <f>+'MBI DIRECTORIO'!F788</f>
        <v>38.60211592523445</v>
      </c>
      <c r="G788" t="str">
        <f>+'MBI DIRECTORIO'!G788</f>
        <v>USD</v>
      </c>
      <c r="H788" s="5">
        <f>+'MBI DIRECTORIO'!H788</f>
        <v>1428.2782892336747</v>
      </c>
      <c r="I788" s="5">
        <f>+'MBI DIRECTORIO'!I788</f>
        <v>546.23765395172325</v>
      </c>
      <c r="J788" s="5">
        <f>+'MBI DIRECTORIO'!J788</f>
        <v>0</v>
      </c>
      <c r="K788" s="5">
        <f>+'MBI DIRECTORIO'!K788</f>
        <v>71.413914461683731</v>
      </c>
      <c r="L788" s="5">
        <f>+'MBI DIRECTORIO'!L788</f>
        <v>26.867778279872653</v>
      </c>
      <c r="M788" s="5">
        <f>+'MBI DIRECTORIO'!M788</f>
        <v>214.24174338505119</v>
      </c>
      <c r="N788" s="5">
        <f>+'MBI DIRECTORIO'!N788</f>
        <v>8.0736451608333493</v>
      </c>
      <c r="O788" s="5">
        <f>+'MBI DIRECTORIO'!O788</f>
        <v>0</v>
      </c>
      <c r="P788" s="5">
        <f>+'MBI DIRECTORIO'!P788</f>
        <v>0.61813845762630326</v>
      </c>
      <c r="Q788" s="5">
        <f>+'MBI DIRECTORIO'!Q788</f>
        <v>4.9184839544500605</v>
      </c>
      <c r="R788" s="5">
        <f>+'MBI DIRECTORIO'!R788</f>
        <v>0</v>
      </c>
      <c r="S788" s="5">
        <f>+'MBI DIRECTORIO'!S788</f>
        <v>0</v>
      </c>
      <c r="T788" s="5">
        <f>+'MBI DIRECTORIO'!T788</f>
        <v>0</v>
      </c>
      <c r="U788" s="5">
        <f>+'MBI DIRECTORIO'!U788</f>
        <v>0</v>
      </c>
      <c r="V788" s="5">
        <f>+'MBI DIRECTORIO'!V788</f>
        <v>0</v>
      </c>
      <c r="W788" s="5">
        <f>+'MBI DIRECTORIO'!W788</f>
        <v>0</v>
      </c>
      <c r="X788" s="5">
        <f>+'MBI DIRECTORIO'!X788</f>
        <v>0</v>
      </c>
      <c r="Y788" s="5">
        <f>+'MBI DIRECTORIO'!Y788</f>
        <v>255.63591188322869</v>
      </c>
      <c r="Z788" s="5">
        <f>+'MBI DIRECTORIO'!Z788</f>
        <v>27.783900925267776</v>
      </c>
      <c r="AA788" s="5">
        <f>+'MBI DIRECTORIO'!AA788</f>
        <v>0</v>
      </c>
      <c r="AB788" s="5" t="str">
        <f>+'MBI DIRECTORIO'!AG788</f>
        <v>COMPANHIA BRASILEIRA DE DISTRIBUIÇÃO</v>
      </c>
      <c r="AD788" t="str">
        <f t="shared" si="14"/>
        <v>INSERT INTO TABLA_PRESUPUESTO_COMERCIAL VALUES ('VSR','80130-C','14005108-20',2022,'Mayo',38.602116,'USD',1428.278289,546.237654,0,71.413914,26.867778,214.241743,8.073645,0,0.618138,4.918484,0,0,0,0,0,0,0,255.635912,27.783901,0);</v>
      </c>
    </row>
    <row r="789" spans="1:30" x14ac:dyDescent="0.2">
      <c r="A789" t="str">
        <f>+'MBI DIRECTORIO'!A789</f>
        <v>VSR</v>
      </c>
      <c r="B789" t="str">
        <f>+'MBI DIRECTORIO'!B789</f>
        <v>80130-C</v>
      </c>
      <c r="C789" t="str">
        <f>+'MBI DIRECTORIO'!C789</f>
        <v>14005110-20</v>
      </c>
      <c r="D789">
        <f>+'MBI DIRECTORIO'!D789</f>
        <v>2022</v>
      </c>
      <c r="E789" t="str">
        <f>+'MBI DIRECTORIO'!E789</f>
        <v>Mayo</v>
      </c>
      <c r="F789" s="5">
        <f>+'MBI DIRECTORIO'!F789</f>
        <v>31.777935148822937</v>
      </c>
      <c r="G789" t="str">
        <f>+'MBI DIRECTORIO'!G789</f>
        <v>USD</v>
      </c>
      <c r="H789" s="5">
        <f>+'MBI DIRECTORIO'!H789</f>
        <v>1175.7836005064487</v>
      </c>
      <c r="I789" s="5">
        <f>+'MBI DIRECTORIO'!I789</f>
        <v>443.80761198610378</v>
      </c>
      <c r="J789" s="5">
        <f>+'MBI DIRECTORIO'!J789</f>
        <v>0</v>
      </c>
      <c r="K789" s="5">
        <f>+'MBI DIRECTORIO'!K789</f>
        <v>58.789180025322437</v>
      </c>
      <c r="L789" s="5">
        <f>+'MBI DIRECTORIO'!L789</f>
        <v>22.118023722440832</v>
      </c>
      <c r="M789" s="5">
        <f>+'MBI DIRECTORIO'!M789</f>
        <v>176.3675400759673</v>
      </c>
      <c r="N789" s="5">
        <f>+'MBI DIRECTORIO'!N789</f>
        <v>6.6463655213224442</v>
      </c>
      <c r="O789" s="5">
        <f>+'MBI DIRECTORIO'!O789</f>
        <v>0</v>
      </c>
      <c r="P789" s="5">
        <f>+'MBI DIRECTORIO'!P789</f>
        <v>0.50886236022624964</v>
      </c>
      <c r="Q789" s="5">
        <f>+'MBI DIRECTORIO'!Q789</f>
        <v>4.0489817821842866</v>
      </c>
      <c r="R789" s="5">
        <f>+'MBI DIRECTORIO'!R789</f>
        <v>0</v>
      </c>
      <c r="S789" s="5">
        <f>+'MBI DIRECTORIO'!S789</f>
        <v>0</v>
      </c>
      <c r="T789" s="5">
        <f>+'MBI DIRECTORIO'!T789</f>
        <v>0</v>
      </c>
      <c r="U789" s="5">
        <f>+'MBI DIRECTORIO'!U789</f>
        <v>0</v>
      </c>
      <c r="V789" s="5">
        <f>+'MBI DIRECTORIO'!V789</f>
        <v>0</v>
      </c>
      <c r="W789" s="5">
        <f>+'MBI DIRECTORIO'!W789</f>
        <v>0</v>
      </c>
      <c r="X789" s="5">
        <f>+'MBI DIRECTORIO'!X789</f>
        <v>0</v>
      </c>
      <c r="Y789" s="5">
        <f>+'MBI DIRECTORIO'!Y789</f>
        <v>210.44394160334147</v>
      </c>
      <c r="Z789" s="5">
        <f>+'MBI DIRECTORIO'!Z789</f>
        <v>22.872191863641177</v>
      </c>
      <c r="AA789" s="5">
        <f>+'MBI DIRECTORIO'!AA789</f>
        <v>0</v>
      </c>
      <c r="AB789" s="5" t="str">
        <f>+'MBI DIRECTORIO'!AG789</f>
        <v>COMPANHIA BRASILEIRA DE DISTRIBUIÇÃO</v>
      </c>
      <c r="AD789" t="str">
        <f t="shared" si="14"/>
        <v>INSERT INTO TABLA_PRESUPUESTO_COMERCIAL VALUES ('VSR','80130-C','14005110-20',2022,'Mayo',31.777935,'USD',1175.783601,443.807612,0,58.78918,22.118024,176.36754,6.646366,0,0.508862,4.048982,0,0,0,0,0,0,0,210.443942,22.872192,0);</v>
      </c>
    </row>
    <row r="790" spans="1:30" x14ac:dyDescent="0.2">
      <c r="A790" t="str">
        <f>+'MBI DIRECTORIO'!A790</f>
        <v>VSR</v>
      </c>
      <c r="B790" t="str">
        <f>+'MBI DIRECTORIO'!B790</f>
        <v>80130-C</v>
      </c>
      <c r="C790" t="str">
        <f>+'MBI DIRECTORIO'!C790</f>
        <v>14005121-17</v>
      </c>
      <c r="D790">
        <f>+'MBI DIRECTORIO'!D790</f>
        <v>2022</v>
      </c>
      <c r="E790" t="str">
        <f>+'MBI DIRECTORIO'!E790</f>
        <v>Mayo</v>
      </c>
      <c r="F790" s="5">
        <f>+'MBI DIRECTORIO'!F790</f>
        <v>7.1454859546342187</v>
      </c>
      <c r="G790" t="str">
        <f>+'MBI DIRECTORIO'!G790</f>
        <v>USD</v>
      </c>
      <c r="H790" s="5">
        <f>+'MBI DIRECTORIO'!H790</f>
        <v>500.18401682439531</v>
      </c>
      <c r="I790" s="5">
        <f>+'MBI DIRECTORIO'!I790</f>
        <v>182.36854518878368</v>
      </c>
      <c r="J790" s="5">
        <f>+'MBI DIRECTORIO'!J790</f>
        <v>0</v>
      </c>
      <c r="K790" s="5">
        <f>+'MBI DIRECTORIO'!K790</f>
        <v>25.009200841219766</v>
      </c>
      <c r="L790" s="5">
        <f>+'MBI DIRECTORIO'!L790</f>
        <v>4.9733888345108985</v>
      </c>
      <c r="M790" s="5">
        <f>+'MBI DIRECTORIO'!M790</f>
        <v>75.027602523659297</v>
      </c>
      <c r="N790" s="5">
        <f>+'MBI DIRECTORIO'!N790</f>
        <v>1.4944807225378758</v>
      </c>
      <c r="O790" s="5">
        <f>+'MBI DIRECTORIO'!O790</f>
        <v>0</v>
      </c>
      <c r="P790" s="5">
        <f>+'MBI DIRECTORIO'!P790</f>
        <v>0.11442118031930612</v>
      </c>
      <c r="Q790" s="5">
        <f>+'MBI DIRECTORIO'!Q790</f>
        <v>1.722456386523336</v>
      </c>
      <c r="R790" s="5">
        <f>+'MBI DIRECTORIO'!R790</f>
        <v>0</v>
      </c>
      <c r="S790" s="5">
        <f>+'MBI DIRECTORIO'!S790</f>
        <v>0</v>
      </c>
      <c r="T790" s="5">
        <f>+'MBI DIRECTORIO'!T790</f>
        <v>0</v>
      </c>
      <c r="U790" s="5">
        <f>+'MBI DIRECTORIO'!U790</f>
        <v>0</v>
      </c>
      <c r="V790" s="5">
        <f>+'MBI DIRECTORIO'!V790</f>
        <v>0</v>
      </c>
      <c r="W790" s="5">
        <f>+'MBI DIRECTORIO'!W790</f>
        <v>0</v>
      </c>
      <c r="X790" s="5">
        <f>+'MBI DIRECTORIO'!X790</f>
        <v>0</v>
      </c>
      <c r="Y790" s="5">
        <f>+'MBI DIRECTORIO'!Y790</f>
        <v>83.501929509651333</v>
      </c>
      <c r="Z790" s="5">
        <f>+'MBI DIRECTORIO'!Z790</f>
        <v>5.1429686966115131</v>
      </c>
      <c r="AA790" s="5">
        <f>+'MBI DIRECTORIO'!AA790</f>
        <v>0</v>
      </c>
      <c r="AB790" s="5" t="str">
        <f>+'MBI DIRECTORIO'!AG790</f>
        <v>COMPANHIA BRASILEIRA DE DISTRIBUIÇÃO</v>
      </c>
      <c r="AD790" t="str">
        <f t="shared" si="14"/>
        <v>INSERT INTO TABLA_PRESUPUESTO_COMERCIAL VALUES ('VSR','80130-C','14005121-17',2022,'Mayo',7.145486,'USD',500.184017,182.368545,0,25.009201,4.973389,75.027603,1.494481,0,0.114421,1.722456,0,0,0,0,0,0,0,83.50193,5.142969,0);</v>
      </c>
    </row>
    <row r="791" spans="1:30" x14ac:dyDescent="0.2">
      <c r="A791" t="str">
        <f>+'MBI DIRECTORIO'!A791</f>
        <v>VSR</v>
      </c>
      <c r="B791" t="str">
        <f>+'MBI DIRECTORIO'!B791</f>
        <v>80130-C</v>
      </c>
      <c r="C791" t="str">
        <f>+'MBI DIRECTORIO'!C791</f>
        <v>14005119-18</v>
      </c>
      <c r="D791">
        <f>+'MBI DIRECTORIO'!D791</f>
        <v>2022</v>
      </c>
      <c r="E791" t="str">
        <f>+'MBI DIRECTORIO'!E791</f>
        <v>Mayo</v>
      </c>
      <c r="F791" s="5">
        <f>+'MBI DIRECTORIO'!F791</f>
        <v>5.8318311551750028</v>
      </c>
      <c r="G791" t="str">
        <f>+'MBI DIRECTORIO'!G791</f>
        <v>USD</v>
      </c>
      <c r="H791" s="5">
        <f>+'MBI DIRECTORIO'!H791</f>
        <v>408.22818086225021</v>
      </c>
      <c r="I791" s="5">
        <f>+'MBI DIRECTORIO'!I791</f>
        <v>205.22150780360406</v>
      </c>
      <c r="J791" s="5">
        <f>+'MBI DIRECTORIO'!J791</f>
        <v>0</v>
      </c>
      <c r="K791" s="5">
        <f>+'MBI DIRECTORIO'!K791</f>
        <v>20.41140904311251</v>
      </c>
      <c r="L791" s="5">
        <f>+'MBI DIRECTORIO'!L791</f>
        <v>4.0590610822052735</v>
      </c>
      <c r="M791" s="5">
        <f>+'MBI DIRECTORIO'!M791</f>
        <v>61.234227129337526</v>
      </c>
      <c r="N791" s="5">
        <f>+'MBI DIRECTORIO'!N791</f>
        <v>1.2197293919320267</v>
      </c>
      <c r="O791" s="5">
        <f>+'MBI DIRECTORIO'!O791</f>
        <v>0</v>
      </c>
      <c r="P791" s="5">
        <f>+'MBI DIRECTORIO'!P791</f>
        <v>9.3385531569795788E-2</v>
      </c>
      <c r="Q791" s="5">
        <f>+'MBI DIRECTORIO'!Q791</f>
        <v>1.4057930954076252</v>
      </c>
      <c r="R791" s="5">
        <f>+'MBI DIRECTORIO'!R791</f>
        <v>0</v>
      </c>
      <c r="S791" s="5">
        <f>+'MBI DIRECTORIO'!S791</f>
        <v>0</v>
      </c>
      <c r="T791" s="5">
        <f>+'MBI DIRECTORIO'!T791</f>
        <v>0</v>
      </c>
      <c r="U791" s="5">
        <f>+'MBI DIRECTORIO'!U791</f>
        <v>0</v>
      </c>
      <c r="V791" s="5">
        <f>+'MBI DIRECTORIO'!V791</f>
        <v>0</v>
      </c>
      <c r="W791" s="5">
        <f>+'MBI DIRECTORIO'!W791</f>
        <v>0</v>
      </c>
      <c r="X791" s="5">
        <f>+'MBI DIRECTORIO'!X791</f>
        <v>0</v>
      </c>
      <c r="Y791" s="5">
        <f>+'MBI DIRECTORIO'!Y791</f>
        <v>68.150599850495368</v>
      </c>
      <c r="Z791" s="5">
        <f>+'MBI DIRECTORIO'!Z791</f>
        <v>4.1974647022483929</v>
      </c>
      <c r="AA791" s="5">
        <f>+'MBI DIRECTORIO'!AA791</f>
        <v>0</v>
      </c>
      <c r="AB791" s="5" t="str">
        <f>+'MBI DIRECTORIO'!AG791</f>
        <v>COMPANHIA BRASILEIRA DE DISTRIBUIÇÃO</v>
      </c>
      <c r="AD791" t="str">
        <f t="shared" si="14"/>
        <v>INSERT INTO TABLA_PRESUPUESTO_COMERCIAL VALUES ('VSR','80130-C','14005119-18',2022,'Mayo',5.831831,'USD',408.228181,205.221508,0,20.411409,4.059061,61.234227,1.219729,0,0.093386,1.405793,0,0,0,0,0,0,0,68.1506,4.197465,0);</v>
      </c>
    </row>
    <row r="792" spans="1:30" x14ac:dyDescent="0.2">
      <c r="A792" t="str">
        <f>+'MBI DIRECTORIO'!A792</f>
        <v>VSR</v>
      </c>
      <c r="B792" t="str">
        <f>+'MBI DIRECTORIO'!B792</f>
        <v>80130-C</v>
      </c>
      <c r="C792" t="str">
        <f>+'MBI DIRECTORIO'!C792</f>
        <v>14005117-18</v>
      </c>
      <c r="D792">
        <f>+'MBI DIRECTORIO'!D792</f>
        <v>2022</v>
      </c>
      <c r="E792" t="str">
        <f>+'MBI DIRECTORIO'!E792</f>
        <v>Mayo</v>
      </c>
      <c r="F792" s="5">
        <f>+'MBI DIRECTORIO'!F792</f>
        <v>7.8023133543638261</v>
      </c>
      <c r="G792" t="str">
        <f>+'MBI DIRECTORIO'!G792</f>
        <v>USD</v>
      </c>
      <c r="H792" s="5">
        <f>+'MBI DIRECTORIO'!H792</f>
        <v>546.16193480546781</v>
      </c>
      <c r="I792" s="5">
        <f>+'MBI DIRECTORIO'!I792</f>
        <v>239.84947209774217</v>
      </c>
      <c r="J792" s="5">
        <f>+'MBI DIRECTORIO'!J792</f>
        <v>0</v>
      </c>
      <c r="K792" s="5">
        <f>+'MBI DIRECTORIO'!K792</f>
        <v>27.308096740273392</v>
      </c>
      <c r="L792" s="5">
        <f>+'MBI DIRECTORIO'!L792</f>
        <v>5.4305527106637106</v>
      </c>
      <c r="M792" s="5">
        <f>+'MBI DIRECTORIO'!M792</f>
        <v>81.924290220820168</v>
      </c>
      <c r="N792" s="5">
        <f>+'MBI DIRECTORIO'!N792</f>
        <v>1.6318563878408001</v>
      </c>
      <c r="O792" s="5">
        <f>+'MBI DIRECTORIO'!O792</f>
        <v>0</v>
      </c>
      <c r="P792" s="5">
        <f>+'MBI DIRECTORIO'!P792</f>
        <v>0.12493900469406126</v>
      </c>
      <c r="Q792" s="5">
        <f>+'MBI DIRECTORIO'!Q792</f>
        <v>1.8807880320811912</v>
      </c>
      <c r="R792" s="5">
        <f>+'MBI DIRECTORIO'!R792</f>
        <v>0</v>
      </c>
      <c r="S792" s="5">
        <f>+'MBI DIRECTORIO'!S792</f>
        <v>0</v>
      </c>
      <c r="T792" s="5">
        <f>+'MBI DIRECTORIO'!T792</f>
        <v>0</v>
      </c>
      <c r="U792" s="5">
        <f>+'MBI DIRECTORIO'!U792</f>
        <v>0</v>
      </c>
      <c r="V792" s="5">
        <f>+'MBI DIRECTORIO'!V792</f>
        <v>0</v>
      </c>
      <c r="W792" s="5">
        <f>+'MBI DIRECTORIO'!W792</f>
        <v>0</v>
      </c>
      <c r="X792" s="5">
        <f>+'MBI DIRECTORIO'!X792</f>
        <v>0</v>
      </c>
      <c r="Y792" s="5">
        <f>+'MBI DIRECTORIO'!Y792</f>
        <v>91.177594339229287</v>
      </c>
      <c r="Z792" s="5">
        <f>+'MBI DIRECTORIO'!Z792</f>
        <v>5.6157206937930724</v>
      </c>
      <c r="AA792" s="5">
        <f>+'MBI DIRECTORIO'!AA792</f>
        <v>0</v>
      </c>
      <c r="AB792" s="5" t="str">
        <f>+'MBI DIRECTORIO'!AG792</f>
        <v>COMPANHIA BRASILEIRA DE DISTRIBUIÇÃO</v>
      </c>
      <c r="AD792" t="str">
        <f t="shared" si="14"/>
        <v>INSERT INTO TABLA_PRESUPUESTO_COMERCIAL VALUES ('VSR','80130-C','14005117-18',2022,'Mayo',7.802313,'USD',546.161935,239.849472,0,27.308097,5.430553,81.92429,1.631856,0,0.124939,1.880788,0,0,0,0,0,0,0,91.177594,5.615721,0);</v>
      </c>
    </row>
    <row r="793" spans="1:30" x14ac:dyDescent="0.2">
      <c r="A793" t="str">
        <f>+'MBI DIRECTORIO'!A793</f>
        <v>VSR</v>
      </c>
      <c r="B793" t="str">
        <f>+'MBI DIRECTORIO'!B793</f>
        <v>80130-C</v>
      </c>
      <c r="C793" t="str">
        <f>+'MBI DIRECTORIO'!C793</f>
        <v>14005118-18</v>
      </c>
      <c r="D793">
        <f>+'MBI DIRECTORIO'!D793</f>
        <v>2022</v>
      </c>
      <c r="E793" t="str">
        <f>+'MBI DIRECTORIO'!E793</f>
        <v>Mayo</v>
      </c>
      <c r="F793" s="5">
        <f>+'MBI DIRECTORIO'!F793</f>
        <v>2.3287516899504279</v>
      </c>
      <c r="G793" t="str">
        <f>+'MBI DIRECTORIO'!G793</f>
        <v>USD</v>
      </c>
      <c r="H793" s="5">
        <f>+'MBI DIRECTORIO'!H793</f>
        <v>163.01261829652995</v>
      </c>
      <c r="I793" s="5">
        <f>+'MBI DIRECTORIO'!I793</f>
        <v>55.372445649582986</v>
      </c>
      <c r="J793" s="5">
        <f>+'MBI DIRECTORIO'!J793</f>
        <v>0</v>
      </c>
      <c r="K793" s="5">
        <f>+'MBI DIRECTORIO'!K793</f>
        <v>8.1506309148264968</v>
      </c>
      <c r="L793" s="5">
        <f>+'MBI DIRECTORIO'!L793</f>
        <v>1.6208537427236078</v>
      </c>
      <c r="M793" s="5">
        <f>+'MBI DIRECTORIO'!M793</f>
        <v>24.451892744479494</v>
      </c>
      <c r="N793" s="5">
        <f>+'MBI DIRECTORIO'!N793</f>
        <v>0.48705917698309598</v>
      </c>
      <c r="O793" s="5">
        <f>+'MBI DIRECTORIO'!O793</f>
        <v>0</v>
      </c>
      <c r="P793" s="5">
        <f>+'MBI DIRECTORIO'!P793</f>
        <v>3.7290468237768284E-2</v>
      </c>
      <c r="Q793" s="5">
        <f>+'MBI DIRECTORIO'!Q793</f>
        <v>0.56135765243239644</v>
      </c>
      <c r="R793" s="5">
        <f>+'MBI DIRECTORIO'!R793</f>
        <v>0</v>
      </c>
      <c r="S793" s="5">
        <f>+'MBI DIRECTORIO'!S793</f>
        <v>0</v>
      </c>
      <c r="T793" s="5">
        <f>+'MBI DIRECTORIO'!T793</f>
        <v>0</v>
      </c>
      <c r="U793" s="5">
        <f>+'MBI DIRECTORIO'!U793</f>
        <v>0</v>
      </c>
      <c r="V793" s="5">
        <f>+'MBI DIRECTORIO'!V793</f>
        <v>0</v>
      </c>
      <c r="W793" s="5">
        <f>+'MBI DIRECTORIO'!W793</f>
        <v>0</v>
      </c>
      <c r="X793" s="5">
        <f>+'MBI DIRECTORIO'!X793</f>
        <v>0</v>
      </c>
      <c r="Y793" s="5">
        <f>+'MBI DIRECTORIO'!Y793</f>
        <v>27.213720759412826</v>
      </c>
      <c r="Z793" s="5">
        <f>+'MBI DIRECTORIO'!Z793</f>
        <v>1.6761207172800754</v>
      </c>
      <c r="AA793" s="5">
        <f>+'MBI DIRECTORIO'!AA793</f>
        <v>0</v>
      </c>
      <c r="AB793" s="5" t="str">
        <f>+'MBI DIRECTORIO'!AG793</f>
        <v>COMPANHIA BRASILEIRA DE DISTRIBUIÇÃO</v>
      </c>
      <c r="AD793" t="str">
        <f t="shared" si="14"/>
        <v>INSERT INTO TABLA_PRESUPUESTO_COMERCIAL VALUES ('VSR','80130-C','14005118-18',2022,'Mayo',2.328752,'USD',163.012618,55.372446,0,8.150631,1.620854,24.451893,0.487059,0,0.03729,0.561358,0,0,0,0,0,0,0,27.213721,1.676121,0);</v>
      </c>
    </row>
    <row r="794" spans="1:30" x14ac:dyDescent="0.2">
      <c r="A794" t="str">
        <f>+'MBI DIRECTORIO'!A794</f>
        <v>VSR</v>
      </c>
      <c r="B794" t="str">
        <f>+'MBI DIRECTORIO'!B794</f>
        <v>80130-C</v>
      </c>
      <c r="C794" t="str">
        <f>+'MBI DIRECTORIO'!C794</f>
        <v>14005120-17</v>
      </c>
      <c r="D794">
        <f>+'MBI DIRECTORIO'!D794</f>
        <v>2022</v>
      </c>
      <c r="E794" t="str">
        <f>+'MBI DIRECTORIO'!E794</f>
        <v>Mayo</v>
      </c>
      <c r="F794" s="5">
        <f>+'MBI DIRECTORIO'!F794</f>
        <v>2.7566846928045661</v>
      </c>
      <c r="G794" t="str">
        <f>+'MBI DIRECTORIO'!G794</f>
        <v>USD</v>
      </c>
      <c r="H794" s="5">
        <f>+'MBI DIRECTORIO'!H794</f>
        <v>192.96792849631962</v>
      </c>
      <c r="I794" s="5">
        <f>+'MBI DIRECTORIO'!I794</f>
        <v>119.98282293004056</v>
      </c>
      <c r="J794" s="5">
        <f>+'MBI DIRECTORIO'!J794</f>
        <v>0</v>
      </c>
      <c r="K794" s="5">
        <f>+'MBI DIRECTORIO'!K794</f>
        <v>9.6483964248159815</v>
      </c>
      <c r="L794" s="5">
        <f>+'MBI DIRECTORIO'!L794</f>
        <v>1.918702934762561</v>
      </c>
      <c r="M794" s="5">
        <f>+'MBI DIRECTORIO'!M794</f>
        <v>28.945189274447944</v>
      </c>
      <c r="N794" s="5">
        <f>+'MBI DIRECTORIO'!N794</f>
        <v>0.57656150437742559</v>
      </c>
      <c r="O794" s="5">
        <f>+'MBI DIRECTORIO'!O794</f>
        <v>0</v>
      </c>
      <c r="P794" s="5">
        <f>+'MBI DIRECTORIO'!P794</f>
        <v>4.4142990178896648E-2</v>
      </c>
      <c r="Q794" s="5">
        <f>+'MBI DIRECTORIO'!Q794</f>
        <v>0.6645131184776657</v>
      </c>
      <c r="R794" s="5">
        <f>+'MBI DIRECTORIO'!R794</f>
        <v>0</v>
      </c>
      <c r="S794" s="5">
        <f>+'MBI DIRECTORIO'!S794</f>
        <v>0</v>
      </c>
      <c r="T794" s="5">
        <f>+'MBI DIRECTORIO'!T794</f>
        <v>0</v>
      </c>
      <c r="U794" s="5">
        <f>+'MBI DIRECTORIO'!U794</f>
        <v>0</v>
      </c>
      <c r="V794" s="5">
        <f>+'MBI DIRECTORIO'!V794</f>
        <v>0</v>
      </c>
      <c r="W794" s="5">
        <f>+'MBI DIRECTORIO'!W794</f>
        <v>0</v>
      </c>
      <c r="X794" s="5">
        <f>+'MBI DIRECTORIO'!X794</f>
        <v>0</v>
      </c>
      <c r="Y794" s="5">
        <f>+'MBI DIRECTORIO'!Y794</f>
        <v>32.214532693834848</v>
      </c>
      <c r="Z794" s="5">
        <f>+'MBI DIRECTORIO'!Z794</f>
        <v>1.9841258063529092</v>
      </c>
      <c r="AA794" s="5">
        <f>+'MBI DIRECTORIO'!AA794</f>
        <v>0</v>
      </c>
      <c r="AB794" s="5" t="str">
        <f>+'MBI DIRECTORIO'!AG794</f>
        <v>COMPANHIA BRASILEIRA DE DISTRIBUIÇÃO</v>
      </c>
      <c r="AD794" t="str">
        <f t="shared" si="14"/>
        <v>INSERT INTO TABLA_PRESUPUESTO_COMERCIAL VALUES ('VSR','80130-C','14005120-17',2022,'Mayo',2.756685,'USD',192.967928,119.982823,0,9.648396,1.918703,28.945189,0.576562,0,0.044143,0.664513,0,0,0,0,0,0,0,32.214533,1.984126,0);</v>
      </c>
    </row>
    <row r="795" spans="1:30" x14ac:dyDescent="0.2">
      <c r="A795" t="str">
        <f>+'MBI DIRECTORIO'!A795</f>
        <v>VSR</v>
      </c>
      <c r="B795" t="str">
        <f>+'MBI DIRECTORIO'!B795</f>
        <v>CRIP_BRASIL</v>
      </c>
      <c r="C795" t="str">
        <f>+'MBI DIRECTORIO'!C795</f>
        <v>14004877-15</v>
      </c>
      <c r="D795">
        <f>+'MBI DIRECTORIO'!D795</f>
        <v>2022</v>
      </c>
      <c r="E795" t="str">
        <f>+'MBI DIRECTORIO'!E795</f>
        <v>Mayo</v>
      </c>
      <c r="F795" s="5">
        <f>+'MBI DIRECTORIO'!F795</f>
        <v>25</v>
      </c>
      <c r="G795" t="str">
        <f>+'MBI DIRECTORIO'!G795</f>
        <v>USD</v>
      </c>
      <c r="H795" s="5">
        <f>+'MBI DIRECTORIO'!H795</f>
        <v>2250</v>
      </c>
      <c r="I795" s="5">
        <f>+'MBI DIRECTORIO'!I795</f>
        <v>2019.4928250815024</v>
      </c>
      <c r="J795" s="5">
        <f>+'MBI DIRECTORIO'!J795</f>
        <v>0</v>
      </c>
      <c r="K795" s="5">
        <f>+'MBI DIRECTORIO'!K795</f>
        <v>0</v>
      </c>
      <c r="L795" s="5">
        <f>+'MBI DIRECTORIO'!L795</f>
        <v>17.400456967119911</v>
      </c>
      <c r="M795" s="5">
        <f>+'MBI DIRECTORIO'!M795</f>
        <v>0</v>
      </c>
      <c r="N795" s="5">
        <f>+'MBI DIRECTORIO'!N795</f>
        <v>28.86904761904762</v>
      </c>
      <c r="O795" s="5">
        <f>+'MBI DIRECTORIO'!O795</f>
        <v>43.154761904761905</v>
      </c>
      <c r="P795" s="5">
        <f>+'MBI DIRECTORIO'!P795</f>
        <v>1.9444444444444444</v>
      </c>
      <c r="Q795" s="5">
        <f>+'MBI DIRECTORIO'!Q795</f>
        <v>7.7482021402497683</v>
      </c>
      <c r="R795" s="5">
        <f>+'MBI DIRECTORIO'!R795</f>
        <v>0</v>
      </c>
      <c r="S795" s="5">
        <f>+'MBI DIRECTORIO'!S795</f>
        <v>0</v>
      </c>
      <c r="T795" s="5">
        <f>+'MBI DIRECTORIO'!T795</f>
        <v>0</v>
      </c>
      <c r="U795" s="5">
        <f>+'MBI DIRECTORIO'!U795</f>
        <v>0</v>
      </c>
      <c r="V795" s="5">
        <f>+'MBI DIRECTORIO'!V795</f>
        <v>0</v>
      </c>
      <c r="W795" s="5">
        <f>+'MBI DIRECTORIO'!W795</f>
        <v>0</v>
      </c>
      <c r="X795" s="5">
        <f>+'MBI DIRECTORIO'!X795</f>
        <v>0</v>
      </c>
      <c r="Y795" s="5">
        <f>+'MBI DIRECTORIO'!Y795</f>
        <v>99.710224234505134</v>
      </c>
      <c r="Z795" s="5">
        <f>+'MBI DIRECTORIO'!Z795</f>
        <v>17.993768126001392</v>
      </c>
      <c r="AA795" s="5">
        <f>+'MBI DIRECTORIO'!AA795</f>
        <v>0</v>
      </c>
      <c r="AB795" s="5" t="str">
        <f>+'MBI DIRECTORIO'!AG795</f>
        <v>Cripton Brasil</v>
      </c>
      <c r="AD795" t="str">
        <f t="shared" si="14"/>
        <v>INSERT INTO TABLA_PRESUPUESTO_COMERCIAL VALUES ('VSR','CRIP_BRASIL','14004877-15',2022,'Mayo',25,'USD',2250,2019.492825,0,0,17.400457,0,28.869048,43.154762,1.944444,7.748202,0,0,0,0,0,0,0,99.710224,17.993768,0);</v>
      </c>
    </row>
    <row r="796" spans="1:30" x14ac:dyDescent="0.2">
      <c r="A796" t="str">
        <f>+'MBI DIRECTORIO'!A796</f>
        <v>VSR</v>
      </c>
      <c r="B796" t="str">
        <f>+'MBI DIRECTORIO'!B796</f>
        <v>CRIP_BRASIL</v>
      </c>
      <c r="C796" t="str">
        <f>+'MBI DIRECTORIO'!C796</f>
        <v>14004818-18</v>
      </c>
      <c r="D796">
        <f>+'MBI DIRECTORIO'!D796</f>
        <v>2022</v>
      </c>
      <c r="E796" t="str">
        <f>+'MBI DIRECTORIO'!E796</f>
        <v>Mayo</v>
      </c>
      <c r="F796" s="5">
        <f>+'MBI DIRECTORIO'!F796</f>
        <v>50</v>
      </c>
      <c r="G796" t="str">
        <f>+'MBI DIRECTORIO'!G796</f>
        <v>USD</v>
      </c>
      <c r="H796" s="5">
        <f>+'MBI DIRECTORIO'!H796</f>
        <v>1500</v>
      </c>
      <c r="I796" s="5">
        <f>+'MBI DIRECTORIO'!I796</f>
        <v>704.8892358325221</v>
      </c>
      <c r="J796" s="5">
        <f>+'MBI DIRECTORIO'!J796</f>
        <v>0</v>
      </c>
      <c r="K796" s="5">
        <f>+'MBI DIRECTORIO'!K796</f>
        <v>0</v>
      </c>
      <c r="L796" s="5">
        <f>+'MBI DIRECTORIO'!L796</f>
        <v>34.800913934239823</v>
      </c>
      <c r="M796" s="5">
        <f>+'MBI DIRECTORIO'!M796</f>
        <v>0</v>
      </c>
      <c r="N796" s="5">
        <f>+'MBI DIRECTORIO'!N796</f>
        <v>57.738095238095241</v>
      </c>
      <c r="O796" s="5">
        <f>+'MBI DIRECTORIO'!O796</f>
        <v>86.30952380952381</v>
      </c>
      <c r="P796" s="5">
        <f>+'MBI DIRECTORIO'!P796</f>
        <v>3.8888888888888888</v>
      </c>
      <c r="Q796" s="5">
        <f>+'MBI DIRECTORIO'!Q796</f>
        <v>5.1654680934998458</v>
      </c>
      <c r="R796" s="5">
        <f>+'MBI DIRECTORIO'!R796</f>
        <v>0</v>
      </c>
      <c r="S796" s="5">
        <f>+'MBI DIRECTORIO'!S796</f>
        <v>0</v>
      </c>
      <c r="T796" s="5">
        <f>+'MBI DIRECTORIO'!T796</f>
        <v>0</v>
      </c>
      <c r="U796" s="5">
        <f>+'MBI DIRECTORIO'!U796</f>
        <v>0</v>
      </c>
      <c r="V796" s="5">
        <f>+'MBI DIRECTORIO'!V796</f>
        <v>0</v>
      </c>
      <c r="W796" s="5">
        <f>+'MBI DIRECTORIO'!W796</f>
        <v>0</v>
      </c>
      <c r="X796" s="5">
        <f>+'MBI DIRECTORIO'!X796</f>
        <v>0</v>
      </c>
      <c r="Y796" s="5">
        <f>+'MBI DIRECTORIO'!Y796</f>
        <v>189.08951228201056</v>
      </c>
      <c r="Z796" s="5">
        <f>+'MBI DIRECTORIO'!Z796</f>
        <v>35.987536252002783</v>
      </c>
      <c r="AA796" s="5">
        <f>+'MBI DIRECTORIO'!AA796</f>
        <v>0</v>
      </c>
      <c r="AB796" s="5" t="str">
        <f>+'MBI DIRECTORIO'!AG796</f>
        <v>Cripton Brasil</v>
      </c>
      <c r="AD796" t="str">
        <f t="shared" si="14"/>
        <v>INSERT INTO TABLA_PRESUPUESTO_COMERCIAL VALUES ('VSR','CRIP_BRASIL','14004818-18',2022,'Mayo',50,'USD',1500,704.889236,0,0,34.800914,0,57.738095,86.309524,3.888889,5.165468,0,0,0,0,0,0,0,189.089512,35.987536,0);</v>
      </c>
    </row>
    <row r="797" spans="1:30" x14ac:dyDescent="0.2">
      <c r="A797" t="str">
        <f>+'MBI DIRECTORIO'!A797</f>
        <v>VSR</v>
      </c>
      <c r="B797" t="str">
        <f>+'MBI DIRECTORIO'!B797</f>
        <v>CRIP_BRASIL</v>
      </c>
      <c r="C797" t="str">
        <f>+'MBI DIRECTORIO'!C797</f>
        <v>14002618-18</v>
      </c>
      <c r="D797">
        <f>+'MBI DIRECTORIO'!D797</f>
        <v>2022</v>
      </c>
      <c r="E797" t="str">
        <f>+'MBI DIRECTORIO'!E797</f>
        <v>Mayo</v>
      </c>
      <c r="F797" s="5">
        <f>+'MBI DIRECTORIO'!F797</f>
        <v>75</v>
      </c>
      <c r="G797" t="str">
        <f>+'MBI DIRECTORIO'!G797</f>
        <v>USD</v>
      </c>
      <c r="H797" s="5">
        <f>+'MBI DIRECTORIO'!H797</f>
        <v>2250</v>
      </c>
      <c r="I797" s="5">
        <f>+'MBI DIRECTORIO'!I797</f>
        <v>1379.8899292277347</v>
      </c>
      <c r="J797" s="5">
        <f>+'MBI DIRECTORIO'!J797</f>
        <v>0</v>
      </c>
      <c r="K797" s="5">
        <f>+'MBI DIRECTORIO'!K797</f>
        <v>0</v>
      </c>
      <c r="L797" s="5">
        <f>+'MBI DIRECTORIO'!L797</f>
        <v>52.201370901359738</v>
      </c>
      <c r="M797" s="5">
        <f>+'MBI DIRECTORIO'!M797</f>
        <v>0</v>
      </c>
      <c r="N797" s="5">
        <f>+'MBI DIRECTORIO'!N797</f>
        <v>86.607142857142861</v>
      </c>
      <c r="O797" s="5">
        <f>+'MBI DIRECTORIO'!O797</f>
        <v>129.46428571428572</v>
      </c>
      <c r="P797" s="5">
        <f>+'MBI DIRECTORIO'!P797</f>
        <v>5.833333333333333</v>
      </c>
      <c r="Q797" s="5">
        <f>+'MBI DIRECTORIO'!Q797</f>
        <v>7.7482021402497683</v>
      </c>
      <c r="R797" s="5">
        <f>+'MBI DIRECTORIO'!R797</f>
        <v>0</v>
      </c>
      <c r="S797" s="5">
        <f>+'MBI DIRECTORIO'!S797</f>
        <v>0</v>
      </c>
      <c r="T797" s="5">
        <f>+'MBI DIRECTORIO'!T797</f>
        <v>0</v>
      </c>
      <c r="U797" s="5">
        <f>+'MBI DIRECTORIO'!U797</f>
        <v>0</v>
      </c>
      <c r="V797" s="5">
        <f>+'MBI DIRECTORIO'!V797</f>
        <v>0</v>
      </c>
      <c r="W797" s="5">
        <f>+'MBI DIRECTORIO'!W797</f>
        <v>0</v>
      </c>
      <c r="X797" s="5">
        <f>+'MBI DIRECTORIO'!X797</f>
        <v>0</v>
      </c>
      <c r="Y797" s="5">
        <f>+'MBI DIRECTORIO'!Y797</f>
        <v>283.63426842301584</v>
      </c>
      <c r="Z797" s="5">
        <f>+'MBI DIRECTORIO'!Z797</f>
        <v>53.981304378004168</v>
      </c>
      <c r="AA797" s="5">
        <f>+'MBI DIRECTORIO'!AA797</f>
        <v>0</v>
      </c>
      <c r="AB797" s="5" t="str">
        <f>+'MBI DIRECTORIO'!AG797</f>
        <v>Cripton Brasil</v>
      </c>
      <c r="AD797" t="str">
        <f t="shared" si="14"/>
        <v>INSERT INTO TABLA_PRESUPUESTO_COMERCIAL VALUES ('VSR','CRIP_BRASIL','14002618-18',2022,'Mayo',75,'USD',2250,1379.889929,0,0,52.201371,0,86.607143,129.464286,5.833333,7.748202,0,0,0,0,0,0,0,283.634268,53.981304,0);</v>
      </c>
    </row>
    <row r="798" spans="1:30" x14ac:dyDescent="0.2">
      <c r="A798" t="str">
        <f>+'MBI DIRECTORIO'!A798</f>
        <v>VSR</v>
      </c>
      <c r="B798" t="str">
        <f>+'MBI DIRECTORIO'!B798</f>
        <v>CRIP_BRASIL</v>
      </c>
      <c r="C798" t="str">
        <f>+'MBI DIRECTORIO'!C798</f>
        <v>14002924-18</v>
      </c>
      <c r="D798">
        <f>+'MBI DIRECTORIO'!D798</f>
        <v>2022</v>
      </c>
      <c r="E798" t="str">
        <f>+'MBI DIRECTORIO'!E798</f>
        <v>Mayo</v>
      </c>
      <c r="F798" s="5">
        <f>+'MBI DIRECTORIO'!F798</f>
        <v>50</v>
      </c>
      <c r="G798" t="str">
        <f>+'MBI DIRECTORIO'!G798</f>
        <v>USD</v>
      </c>
      <c r="H798" s="5">
        <f>+'MBI DIRECTORIO'!H798</f>
        <v>1500</v>
      </c>
      <c r="I798" s="5">
        <f>+'MBI DIRECTORIO'!I798</f>
        <v>849.9723942399354</v>
      </c>
      <c r="J798" s="5">
        <f>+'MBI DIRECTORIO'!J798</f>
        <v>0</v>
      </c>
      <c r="K798" s="5">
        <f>+'MBI DIRECTORIO'!K798</f>
        <v>0</v>
      </c>
      <c r="L798" s="5">
        <f>+'MBI DIRECTORIO'!L798</f>
        <v>34.800913934239823</v>
      </c>
      <c r="M798" s="5">
        <f>+'MBI DIRECTORIO'!M798</f>
        <v>0</v>
      </c>
      <c r="N798" s="5">
        <f>+'MBI DIRECTORIO'!N798</f>
        <v>57.738095238095241</v>
      </c>
      <c r="O798" s="5">
        <f>+'MBI DIRECTORIO'!O798</f>
        <v>86.30952380952381</v>
      </c>
      <c r="P798" s="5">
        <f>+'MBI DIRECTORIO'!P798</f>
        <v>3.8888888888888888</v>
      </c>
      <c r="Q798" s="5">
        <f>+'MBI DIRECTORIO'!Q798</f>
        <v>5.1654680934998458</v>
      </c>
      <c r="R798" s="5">
        <f>+'MBI DIRECTORIO'!R798</f>
        <v>0</v>
      </c>
      <c r="S798" s="5">
        <f>+'MBI DIRECTORIO'!S798</f>
        <v>0</v>
      </c>
      <c r="T798" s="5">
        <f>+'MBI DIRECTORIO'!T798</f>
        <v>0</v>
      </c>
      <c r="U798" s="5">
        <f>+'MBI DIRECTORIO'!U798</f>
        <v>0</v>
      </c>
      <c r="V798" s="5">
        <f>+'MBI DIRECTORIO'!V798</f>
        <v>0</v>
      </c>
      <c r="W798" s="5">
        <f>+'MBI DIRECTORIO'!W798</f>
        <v>0</v>
      </c>
      <c r="X798" s="5">
        <f>+'MBI DIRECTORIO'!X798</f>
        <v>0</v>
      </c>
      <c r="Y798" s="5">
        <f>+'MBI DIRECTORIO'!Y798</f>
        <v>189.08951228201056</v>
      </c>
      <c r="Z798" s="5">
        <f>+'MBI DIRECTORIO'!Z798</f>
        <v>35.987536252002783</v>
      </c>
      <c r="AA798" s="5">
        <f>+'MBI DIRECTORIO'!AA798</f>
        <v>0</v>
      </c>
      <c r="AB798" s="5" t="str">
        <f>+'MBI DIRECTORIO'!AG798</f>
        <v>Cripton Brasil</v>
      </c>
      <c r="AD798" t="str">
        <f t="shared" si="14"/>
        <v>INSERT INTO TABLA_PRESUPUESTO_COMERCIAL VALUES ('VSR','CRIP_BRASIL','14002924-18',2022,'Mayo',50,'USD',1500,849.972394,0,0,34.800914,0,57.738095,86.309524,3.888889,5.165468,0,0,0,0,0,0,0,189.089512,35.987536,0);</v>
      </c>
    </row>
    <row r="799" spans="1:30" x14ac:dyDescent="0.2">
      <c r="A799" t="str">
        <f>+'MBI DIRECTORIO'!A799</f>
        <v>VSR</v>
      </c>
      <c r="B799" t="str">
        <f>+'MBI DIRECTORIO'!B799</f>
        <v>80036-C</v>
      </c>
      <c r="C799" t="str">
        <f>+'MBI DIRECTORIO'!C799</f>
        <v>14003957-16</v>
      </c>
      <c r="D799">
        <f>+'MBI DIRECTORIO'!D799</f>
        <v>2022</v>
      </c>
      <c r="E799" t="str">
        <f>+'MBI DIRECTORIO'!E799</f>
        <v>Mayo</v>
      </c>
      <c r="F799" s="5">
        <f>+'MBI DIRECTORIO'!F799</f>
        <v>75</v>
      </c>
      <c r="G799" t="str">
        <f>+'MBI DIRECTORIO'!G799</f>
        <v>USD</v>
      </c>
      <c r="H799" s="5">
        <f>+'MBI DIRECTORIO'!H799</f>
        <v>1950</v>
      </c>
      <c r="I799" s="5">
        <f>+'MBI DIRECTORIO'!I799</f>
        <v>1173.3038725267779</v>
      </c>
      <c r="J799" s="5">
        <f>+'MBI DIRECTORIO'!J799</f>
        <v>0</v>
      </c>
      <c r="K799" s="5">
        <f>+'MBI DIRECTORIO'!K799</f>
        <v>0</v>
      </c>
      <c r="L799" s="5">
        <f>+'MBI DIRECTORIO'!L799</f>
        <v>0</v>
      </c>
      <c r="M799" s="5">
        <f>+'MBI DIRECTORIO'!M799</f>
        <v>0</v>
      </c>
      <c r="N799" s="5">
        <f>+'MBI DIRECTORIO'!N799</f>
        <v>57.102272727272734</v>
      </c>
      <c r="O799" s="5">
        <f>+'MBI DIRECTORIO'!O799</f>
        <v>82.38636363636364</v>
      </c>
      <c r="P799" s="5">
        <f>+'MBI DIRECTORIO'!P799</f>
        <v>3.7121212121212119</v>
      </c>
      <c r="Q799" s="5">
        <f>+'MBI DIRECTORIO'!Q799</f>
        <v>6.7151085215497996</v>
      </c>
      <c r="R799" s="5">
        <f>+'MBI DIRECTORIO'!R799</f>
        <v>0</v>
      </c>
      <c r="S799" s="5">
        <f>+'MBI DIRECTORIO'!S799</f>
        <v>0</v>
      </c>
      <c r="T799" s="5">
        <f>+'MBI DIRECTORIO'!T799</f>
        <v>0</v>
      </c>
      <c r="U799" s="5">
        <f>+'MBI DIRECTORIO'!U799</f>
        <v>0</v>
      </c>
      <c r="V799" s="5">
        <f>+'MBI DIRECTORIO'!V799</f>
        <v>0</v>
      </c>
      <c r="W799" s="5">
        <f>+'MBI DIRECTORIO'!W799</f>
        <v>0</v>
      </c>
      <c r="X799" s="5">
        <f>+'MBI DIRECTORIO'!X799</f>
        <v>0</v>
      </c>
      <c r="Y799" s="5">
        <f>+'MBI DIRECTORIO'!Y799</f>
        <v>203.89717047531158</v>
      </c>
      <c r="Z799" s="5">
        <f>+'MBI DIRECTORIO'!Z799</f>
        <v>53.981304378004168</v>
      </c>
      <c r="AA799" s="5">
        <f>+'MBI DIRECTORIO'!AA799</f>
        <v>0</v>
      </c>
      <c r="AB799" s="5" t="str">
        <f>+'MBI DIRECTORIO'!AG799</f>
        <v>Memorias Limitada</v>
      </c>
      <c r="AD799" t="str">
        <f t="shared" si="14"/>
        <v>INSERT INTO TABLA_PRESUPUESTO_COMERCIAL VALUES ('VSR','80036-C','14003957-16',2022,'Mayo',75,'USD',1950,1173.303873,0,0,0,0,57.102273,82.386364,3.712121,6.715109,0,0,0,0,0,0,0,203.89717,53.981304,0);</v>
      </c>
    </row>
    <row r="800" spans="1:30" x14ac:dyDescent="0.2">
      <c r="A800" t="str">
        <f>+'MBI DIRECTORIO'!A800</f>
        <v>VSR</v>
      </c>
      <c r="B800" t="str">
        <f>+'MBI DIRECTORIO'!B800</f>
        <v>80036-C</v>
      </c>
      <c r="C800" t="str">
        <f>+'MBI DIRECTORIO'!C800</f>
        <v>14003956-16</v>
      </c>
      <c r="D800">
        <f>+'MBI DIRECTORIO'!D800</f>
        <v>2022</v>
      </c>
      <c r="E800" t="str">
        <f>+'MBI DIRECTORIO'!E800</f>
        <v>Mayo</v>
      </c>
      <c r="F800" s="5">
        <f>+'MBI DIRECTORIO'!F800</f>
        <v>50</v>
      </c>
      <c r="G800" t="str">
        <f>+'MBI DIRECTORIO'!G800</f>
        <v>USD</v>
      </c>
      <c r="H800" s="5">
        <f>+'MBI DIRECTORIO'!H800</f>
        <v>1300</v>
      </c>
      <c r="I800" s="5">
        <f>+'MBI DIRECTORIO'!I800</f>
        <v>906.02091915001176</v>
      </c>
      <c r="J800" s="5">
        <f>+'MBI DIRECTORIO'!J800</f>
        <v>0</v>
      </c>
      <c r="K800" s="5">
        <f>+'MBI DIRECTORIO'!K800</f>
        <v>0</v>
      </c>
      <c r="L800" s="5">
        <f>+'MBI DIRECTORIO'!L800</f>
        <v>0</v>
      </c>
      <c r="M800" s="5">
        <f>+'MBI DIRECTORIO'!M800</f>
        <v>0</v>
      </c>
      <c r="N800" s="5">
        <f>+'MBI DIRECTORIO'!N800</f>
        <v>38.068181818181813</v>
      </c>
      <c r="O800" s="5">
        <f>+'MBI DIRECTORIO'!O800</f>
        <v>54.924242424242422</v>
      </c>
      <c r="P800" s="5">
        <f>+'MBI DIRECTORIO'!P800</f>
        <v>2.4747474747474745</v>
      </c>
      <c r="Q800" s="5">
        <f>+'MBI DIRECTORIO'!Q800</f>
        <v>4.4767390143665331</v>
      </c>
      <c r="R800" s="5">
        <f>+'MBI DIRECTORIO'!R800</f>
        <v>0</v>
      </c>
      <c r="S800" s="5">
        <f>+'MBI DIRECTORIO'!S800</f>
        <v>0</v>
      </c>
      <c r="T800" s="5">
        <f>+'MBI DIRECTORIO'!T800</f>
        <v>0</v>
      </c>
      <c r="U800" s="5">
        <f>+'MBI DIRECTORIO'!U800</f>
        <v>0</v>
      </c>
      <c r="V800" s="5">
        <f>+'MBI DIRECTORIO'!V800</f>
        <v>0</v>
      </c>
      <c r="W800" s="5">
        <f>+'MBI DIRECTORIO'!W800</f>
        <v>0</v>
      </c>
      <c r="X800" s="5">
        <f>+'MBI DIRECTORIO'!X800</f>
        <v>0</v>
      </c>
      <c r="Y800" s="5">
        <f>+'MBI DIRECTORIO'!Y800</f>
        <v>135.93144698354101</v>
      </c>
      <c r="Z800" s="5">
        <f>+'MBI DIRECTORIO'!Z800</f>
        <v>35.987536252002783</v>
      </c>
      <c r="AA800" s="5">
        <f>+'MBI DIRECTORIO'!AA800</f>
        <v>0</v>
      </c>
      <c r="AB800" s="5" t="str">
        <f>+'MBI DIRECTORIO'!AG800</f>
        <v>Memorias Limitada</v>
      </c>
      <c r="AD800" t="str">
        <f t="shared" si="14"/>
        <v>INSERT INTO TABLA_PRESUPUESTO_COMERCIAL VALUES ('VSR','80036-C','14003956-16',2022,'Mayo',50,'USD',1300,906.020919,0,0,0,0,38.068182,54.924242,2.474747,4.476739,0,0,0,0,0,0,0,135.931447,35.987536,0);</v>
      </c>
    </row>
    <row r="801" spans="1:30" x14ac:dyDescent="0.2">
      <c r="A801" t="str">
        <f>+'MBI DIRECTORIO'!A801</f>
        <v>VSR</v>
      </c>
      <c r="B801" t="str">
        <f>+'MBI DIRECTORIO'!B801</f>
        <v>80176-C</v>
      </c>
      <c r="C801" t="str">
        <f>+'MBI DIRECTORIO'!C801</f>
        <v>14004689-18</v>
      </c>
      <c r="D801">
        <f>+'MBI DIRECTORIO'!D801</f>
        <v>2022</v>
      </c>
      <c r="E801" t="str">
        <f>+'MBI DIRECTORIO'!E801</f>
        <v>Mayo</v>
      </c>
      <c r="F801" s="5">
        <f>+'MBI DIRECTORIO'!F801</f>
        <v>25</v>
      </c>
      <c r="G801" t="str">
        <f>+'MBI DIRECTORIO'!G801</f>
        <v>USD</v>
      </c>
      <c r="H801" s="5">
        <f>+'MBI DIRECTORIO'!H801</f>
        <v>850</v>
      </c>
      <c r="I801" s="5">
        <f>+'MBI DIRECTORIO'!I801</f>
        <v>428.72277478673186</v>
      </c>
      <c r="J801" s="5">
        <f>+'MBI DIRECTORIO'!J801</f>
        <v>0</v>
      </c>
      <c r="K801" s="5">
        <f>+'MBI DIRECTORIO'!K801</f>
        <v>85.000000000000014</v>
      </c>
      <c r="L801" s="5">
        <f>+'MBI DIRECTORIO'!L801</f>
        <v>17.400456967119911</v>
      </c>
      <c r="M801" s="5">
        <f>+'MBI DIRECTORIO'!M801</f>
        <v>0</v>
      </c>
      <c r="N801" s="5">
        <f>+'MBI DIRECTORIO'!N801</f>
        <v>14.43452380952381</v>
      </c>
      <c r="O801" s="5">
        <f>+'MBI DIRECTORIO'!O801</f>
        <v>21.577380952380953</v>
      </c>
      <c r="P801" s="5">
        <f>+'MBI DIRECTORIO'!P801</f>
        <v>0.97222222222222221</v>
      </c>
      <c r="Q801" s="5">
        <f>+'MBI DIRECTORIO'!Q801</f>
        <v>2.9270985863165793</v>
      </c>
      <c r="R801" s="5">
        <f>+'MBI DIRECTORIO'!R801</f>
        <v>0</v>
      </c>
      <c r="S801" s="5">
        <f>+'MBI DIRECTORIO'!S801</f>
        <v>0</v>
      </c>
      <c r="T801" s="5">
        <f>+'MBI DIRECTORIO'!T801</f>
        <v>0</v>
      </c>
      <c r="U801" s="5">
        <f>+'MBI DIRECTORIO'!U801</f>
        <v>0</v>
      </c>
      <c r="V801" s="5">
        <f>+'MBI DIRECTORIO'!V801</f>
        <v>0</v>
      </c>
      <c r="W801" s="5">
        <f>+'MBI DIRECTORIO'!W801</f>
        <v>0</v>
      </c>
      <c r="X801" s="5">
        <f>+'MBI DIRECTORIO'!X801</f>
        <v>0</v>
      </c>
      <c r="Y801" s="5">
        <f>+'MBI DIRECTORIO'!Y801</f>
        <v>57.904993696444954</v>
      </c>
      <c r="Z801" s="5">
        <f>+'MBI DIRECTORIO'!Z801</f>
        <v>17.993768126001392</v>
      </c>
      <c r="AA801" s="5">
        <f>+'MBI DIRECTORIO'!AA801</f>
        <v>0</v>
      </c>
      <c r="AB801" s="5" t="str">
        <f>+'MBI DIRECTORIO'!AG801</f>
        <v xml:space="preserve">Cripton Colombia </v>
      </c>
      <c r="AD801" t="str">
        <f t="shared" si="14"/>
        <v>INSERT INTO TABLA_PRESUPUESTO_COMERCIAL VALUES ('VSR','80176-C','14004689-18',2022,'Mayo',25,'USD',850,428.722775,0,85,17.400457,0,14.434524,21.577381,0.972222,2.927099,0,0,0,0,0,0,0,57.904994,17.993768,0);</v>
      </c>
    </row>
    <row r="802" spans="1:30" x14ac:dyDescent="0.2">
      <c r="A802" t="str">
        <f>+'MBI DIRECTORIO'!A802</f>
        <v>VSR</v>
      </c>
      <c r="B802" t="str">
        <f>+'MBI DIRECTORIO'!B802</f>
        <v>80176-C</v>
      </c>
      <c r="C802" t="str">
        <f>+'MBI DIRECTORIO'!C802</f>
        <v>14004690-18</v>
      </c>
      <c r="D802">
        <f>+'MBI DIRECTORIO'!D802</f>
        <v>2022</v>
      </c>
      <c r="E802" t="str">
        <f>+'MBI DIRECTORIO'!E802</f>
        <v>Mayo</v>
      </c>
      <c r="F802" s="5">
        <f>+'MBI DIRECTORIO'!F802</f>
        <v>25</v>
      </c>
      <c r="G802" t="str">
        <f>+'MBI DIRECTORIO'!G802</f>
        <v>USD</v>
      </c>
      <c r="H802" s="5">
        <f>+'MBI DIRECTORIO'!H802</f>
        <v>850</v>
      </c>
      <c r="I802" s="5">
        <f>+'MBI DIRECTORIO'!I802</f>
        <v>423.75804938688998</v>
      </c>
      <c r="J802" s="5">
        <f>+'MBI DIRECTORIO'!J802</f>
        <v>0</v>
      </c>
      <c r="K802" s="5">
        <f>+'MBI DIRECTORIO'!K802</f>
        <v>85.000000000000014</v>
      </c>
      <c r="L802" s="5">
        <f>+'MBI DIRECTORIO'!L802</f>
        <v>17.400456967119911</v>
      </c>
      <c r="M802" s="5">
        <f>+'MBI DIRECTORIO'!M802</f>
        <v>0</v>
      </c>
      <c r="N802" s="5">
        <f>+'MBI DIRECTORIO'!N802</f>
        <v>14.43452380952381</v>
      </c>
      <c r="O802" s="5">
        <f>+'MBI DIRECTORIO'!O802</f>
        <v>21.577380952380953</v>
      </c>
      <c r="P802" s="5">
        <f>+'MBI DIRECTORIO'!P802</f>
        <v>0.97222222222222221</v>
      </c>
      <c r="Q802" s="5">
        <f>+'MBI DIRECTORIO'!Q802</f>
        <v>2.9270985863165793</v>
      </c>
      <c r="R802" s="5">
        <f>+'MBI DIRECTORIO'!R802</f>
        <v>0</v>
      </c>
      <c r="S802" s="5">
        <f>+'MBI DIRECTORIO'!S802</f>
        <v>0</v>
      </c>
      <c r="T802" s="5">
        <f>+'MBI DIRECTORIO'!T802</f>
        <v>0</v>
      </c>
      <c r="U802" s="5">
        <f>+'MBI DIRECTORIO'!U802</f>
        <v>0</v>
      </c>
      <c r="V802" s="5">
        <f>+'MBI DIRECTORIO'!V802</f>
        <v>0</v>
      </c>
      <c r="W802" s="5">
        <f>+'MBI DIRECTORIO'!W802</f>
        <v>0</v>
      </c>
      <c r="X802" s="5">
        <f>+'MBI DIRECTORIO'!X802</f>
        <v>0</v>
      </c>
      <c r="Y802" s="5">
        <f>+'MBI DIRECTORIO'!Y802</f>
        <v>57.904993696444954</v>
      </c>
      <c r="Z802" s="5">
        <f>+'MBI DIRECTORIO'!Z802</f>
        <v>17.993768126001392</v>
      </c>
      <c r="AA802" s="5">
        <f>+'MBI DIRECTORIO'!AA802</f>
        <v>0</v>
      </c>
      <c r="AB802" s="5" t="str">
        <f>+'MBI DIRECTORIO'!AG802</f>
        <v xml:space="preserve">Cripton Colombia </v>
      </c>
      <c r="AD802" t="str">
        <f t="shared" si="14"/>
        <v>INSERT INTO TABLA_PRESUPUESTO_COMERCIAL VALUES ('VSR','80176-C','14004690-18',2022,'Mayo',25,'USD',850,423.758049,0,85,17.400457,0,14.434524,21.577381,0.972222,2.927099,0,0,0,0,0,0,0,57.904994,17.993768,0);</v>
      </c>
    </row>
    <row r="803" spans="1:30" x14ac:dyDescent="0.2">
      <c r="A803" t="str">
        <f>+'MBI DIRECTORIO'!A803</f>
        <v>VSR</v>
      </c>
      <c r="B803" t="str">
        <f>+'MBI DIRECTORIO'!B803</f>
        <v>80176-C</v>
      </c>
      <c r="C803" t="str">
        <f>+'MBI DIRECTORIO'!C803</f>
        <v>14004691-18</v>
      </c>
      <c r="D803">
        <f>+'MBI DIRECTORIO'!D803</f>
        <v>2022</v>
      </c>
      <c r="E803" t="str">
        <f>+'MBI DIRECTORIO'!E803</f>
        <v>Mayo</v>
      </c>
      <c r="F803" s="5">
        <f>+'MBI DIRECTORIO'!F803</f>
        <v>25</v>
      </c>
      <c r="G803" t="str">
        <f>+'MBI DIRECTORIO'!G803</f>
        <v>USD</v>
      </c>
      <c r="H803" s="5">
        <f>+'MBI DIRECTORIO'!H803</f>
        <v>850</v>
      </c>
      <c r="I803" s="5">
        <f>+'MBI DIRECTORIO'!I803</f>
        <v>377.50814743224856</v>
      </c>
      <c r="J803" s="5">
        <f>+'MBI DIRECTORIO'!J803</f>
        <v>0</v>
      </c>
      <c r="K803" s="5">
        <f>+'MBI DIRECTORIO'!K803</f>
        <v>85.000000000000014</v>
      </c>
      <c r="L803" s="5">
        <f>+'MBI DIRECTORIO'!L803</f>
        <v>17.400456967119911</v>
      </c>
      <c r="M803" s="5">
        <f>+'MBI DIRECTORIO'!M803</f>
        <v>0</v>
      </c>
      <c r="N803" s="5">
        <f>+'MBI DIRECTORIO'!N803</f>
        <v>14.43452380952381</v>
      </c>
      <c r="O803" s="5">
        <f>+'MBI DIRECTORIO'!O803</f>
        <v>21.577380952380953</v>
      </c>
      <c r="P803" s="5">
        <f>+'MBI DIRECTORIO'!P803</f>
        <v>0.97222222222222221</v>
      </c>
      <c r="Q803" s="5">
        <f>+'MBI DIRECTORIO'!Q803</f>
        <v>2.9270985863165793</v>
      </c>
      <c r="R803" s="5">
        <f>+'MBI DIRECTORIO'!R803</f>
        <v>0</v>
      </c>
      <c r="S803" s="5">
        <f>+'MBI DIRECTORIO'!S803</f>
        <v>0</v>
      </c>
      <c r="T803" s="5">
        <f>+'MBI DIRECTORIO'!T803</f>
        <v>0</v>
      </c>
      <c r="U803" s="5">
        <f>+'MBI DIRECTORIO'!U803</f>
        <v>0</v>
      </c>
      <c r="V803" s="5">
        <f>+'MBI DIRECTORIO'!V803</f>
        <v>0</v>
      </c>
      <c r="W803" s="5">
        <f>+'MBI DIRECTORIO'!W803</f>
        <v>0</v>
      </c>
      <c r="X803" s="5">
        <f>+'MBI DIRECTORIO'!X803</f>
        <v>0</v>
      </c>
      <c r="Y803" s="5">
        <f>+'MBI DIRECTORIO'!Y803</f>
        <v>57.904993696444954</v>
      </c>
      <c r="Z803" s="5">
        <f>+'MBI DIRECTORIO'!Z803</f>
        <v>17.993768126001392</v>
      </c>
      <c r="AA803" s="5">
        <f>+'MBI DIRECTORIO'!AA803</f>
        <v>0</v>
      </c>
      <c r="AB803" s="5" t="str">
        <f>+'MBI DIRECTORIO'!AG803</f>
        <v xml:space="preserve">Cripton Colombia </v>
      </c>
      <c r="AD803" t="str">
        <f t="shared" si="14"/>
        <v>INSERT INTO TABLA_PRESUPUESTO_COMERCIAL VALUES ('VSR','80176-C','14004691-18',2022,'Mayo',25,'USD',850,377.508147,0,85,17.400457,0,14.434524,21.577381,0.972222,2.927099,0,0,0,0,0,0,0,57.904994,17.993768,0);</v>
      </c>
    </row>
    <row r="804" spans="1:30" x14ac:dyDescent="0.2">
      <c r="A804" t="str">
        <f>+'MBI DIRECTORIO'!A804</f>
        <v>VSR</v>
      </c>
      <c r="B804" t="str">
        <f>+'MBI DIRECTORIO'!B804</f>
        <v>80176-C</v>
      </c>
      <c r="C804" t="str">
        <f>+'MBI DIRECTORIO'!C804</f>
        <v>14004700-18</v>
      </c>
      <c r="D804">
        <f>+'MBI DIRECTORIO'!D804</f>
        <v>2022</v>
      </c>
      <c r="E804" t="str">
        <f>+'MBI DIRECTORIO'!E804</f>
        <v>Mayo</v>
      </c>
      <c r="F804" s="5">
        <f>+'MBI DIRECTORIO'!F804</f>
        <v>25</v>
      </c>
      <c r="G804" t="str">
        <f>+'MBI DIRECTORIO'!G804</f>
        <v>USD</v>
      </c>
      <c r="H804" s="5">
        <f>+'MBI DIRECTORIO'!H804</f>
        <v>850</v>
      </c>
      <c r="I804" s="5">
        <f>+'MBI DIRECTORIO'!I804</f>
        <v>353.22278612074706</v>
      </c>
      <c r="J804" s="5">
        <f>+'MBI DIRECTORIO'!J804</f>
        <v>0</v>
      </c>
      <c r="K804" s="5">
        <f>+'MBI DIRECTORIO'!K804</f>
        <v>85.000000000000014</v>
      </c>
      <c r="L804" s="5">
        <f>+'MBI DIRECTORIO'!L804</f>
        <v>17.400456967119911</v>
      </c>
      <c r="M804" s="5">
        <f>+'MBI DIRECTORIO'!M804</f>
        <v>0</v>
      </c>
      <c r="N804" s="5">
        <f>+'MBI DIRECTORIO'!N804</f>
        <v>14.43452380952381</v>
      </c>
      <c r="O804" s="5">
        <f>+'MBI DIRECTORIO'!O804</f>
        <v>21.577380952380953</v>
      </c>
      <c r="P804" s="5">
        <f>+'MBI DIRECTORIO'!P804</f>
        <v>0.97222222222222221</v>
      </c>
      <c r="Q804" s="5">
        <f>+'MBI DIRECTORIO'!Q804</f>
        <v>2.9270985863165793</v>
      </c>
      <c r="R804" s="5">
        <f>+'MBI DIRECTORIO'!R804</f>
        <v>0</v>
      </c>
      <c r="S804" s="5">
        <f>+'MBI DIRECTORIO'!S804</f>
        <v>0</v>
      </c>
      <c r="T804" s="5">
        <f>+'MBI DIRECTORIO'!T804</f>
        <v>0</v>
      </c>
      <c r="U804" s="5">
        <f>+'MBI DIRECTORIO'!U804</f>
        <v>0</v>
      </c>
      <c r="V804" s="5">
        <f>+'MBI DIRECTORIO'!V804</f>
        <v>0</v>
      </c>
      <c r="W804" s="5">
        <f>+'MBI DIRECTORIO'!W804</f>
        <v>0</v>
      </c>
      <c r="X804" s="5">
        <f>+'MBI DIRECTORIO'!X804</f>
        <v>0</v>
      </c>
      <c r="Y804" s="5">
        <f>+'MBI DIRECTORIO'!Y804</f>
        <v>57.904993696444954</v>
      </c>
      <c r="Z804" s="5">
        <f>+'MBI DIRECTORIO'!Z804</f>
        <v>17.993768126001392</v>
      </c>
      <c r="AA804" s="5">
        <f>+'MBI DIRECTORIO'!AA804</f>
        <v>0</v>
      </c>
      <c r="AB804" s="5" t="str">
        <f>+'MBI DIRECTORIO'!AG804</f>
        <v xml:space="preserve">Cripton Colombia </v>
      </c>
      <c r="AD804" t="str">
        <f t="shared" si="14"/>
        <v>INSERT INTO TABLA_PRESUPUESTO_COMERCIAL VALUES ('VSR','80176-C','14004700-18',2022,'Mayo',25,'USD',850,353.222786,0,85,17.400457,0,14.434524,21.577381,0.972222,2.927099,0,0,0,0,0,0,0,57.904994,17.993768,0);</v>
      </c>
    </row>
    <row r="805" spans="1:30" x14ac:dyDescent="0.2">
      <c r="A805" t="str">
        <f>+'MBI DIRECTORIO'!A805</f>
        <v>VSR</v>
      </c>
      <c r="B805" t="str">
        <f>+'MBI DIRECTORIO'!B805</f>
        <v>80179-C</v>
      </c>
      <c r="C805" t="str">
        <f>+'MBI DIRECTORIO'!C805</f>
        <v>14005058-19</v>
      </c>
      <c r="D805">
        <f>+'MBI DIRECTORIO'!D805</f>
        <v>2022</v>
      </c>
      <c r="E805" t="str">
        <f>+'MBI DIRECTORIO'!E805</f>
        <v>Mayo</v>
      </c>
      <c r="F805" s="5">
        <f>+'MBI DIRECTORIO'!F805</f>
        <v>25</v>
      </c>
      <c r="G805" t="str">
        <f>+'MBI DIRECTORIO'!G805</f>
        <v>USD</v>
      </c>
      <c r="H805" s="5">
        <f>+'MBI DIRECTORIO'!H805</f>
        <v>1250</v>
      </c>
      <c r="I805" s="5">
        <f>+'MBI DIRECTORIO'!I805</f>
        <v>549.15593008458268</v>
      </c>
      <c r="J805" s="5">
        <f>+'MBI DIRECTORIO'!J805</f>
        <v>125</v>
      </c>
      <c r="K805" s="5">
        <f>+'MBI DIRECTORIO'!K805</f>
        <v>0</v>
      </c>
      <c r="L805" s="5">
        <f>+'MBI DIRECTORIO'!L805</f>
        <v>17.400456967119911</v>
      </c>
      <c r="M805" s="5">
        <f>+'MBI DIRECTORIO'!M805</f>
        <v>0</v>
      </c>
      <c r="N805" s="5">
        <f>+'MBI DIRECTORIO'!N805</f>
        <v>14.540539116065435</v>
      </c>
      <c r="O805" s="5">
        <f>+'MBI DIRECTORIO'!O805</f>
        <v>14.805278076184365</v>
      </c>
      <c r="P805" s="5">
        <f>+'MBI DIRECTORIO'!P805</f>
        <v>0.9494755019818848</v>
      </c>
      <c r="Q805" s="5">
        <f>+'MBI DIRECTORIO'!Q805</f>
        <v>4.3045567445832047</v>
      </c>
      <c r="R805" s="5">
        <f>+'MBI DIRECTORIO'!R805</f>
        <v>0</v>
      </c>
      <c r="S805" s="5">
        <f>+'MBI DIRECTORIO'!S805</f>
        <v>0</v>
      </c>
      <c r="T805" s="5">
        <f>+'MBI DIRECTORIO'!T805</f>
        <v>0</v>
      </c>
      <c r="U805" s="5">
        <f>+'MBI DIRECTORIO'!U805</f>
        <v>0</v>
      </c>
      <c r="V805" s="5">
        <f>+'MBI DIRECTORIO'!V805</f>
        <v>0</v>
      </c>
      <c r="W805" s="5">
        <f>+'MBI DIRECTORIO'!W805</f>
        <v>0</v>
      </c>
      <c r="X805" s="5">
        <f>+'MBI DIRECTORIO'!X805</f>
        <v>0</v>
      </c>
      <c r="Y805" s="5">
        <f>+'MBI DIRECTORIO'!Y805</f>
        <v>52.593617564816277</v>
      </c>
      <c r="Z805" s="5">
        <f>+'MBI DIRECTORIO'!Z805</f>
        <v>17.993768126001392</v>
      </c>
      <c r="AA805" s="5">
        <f>+'MBI DIRECTORIO'!AA805</f>
        <v>0</v>
      </c>
      <c r="AB805" s="5" t="str">
        <f>+'MBI DIRECTORIO'!AG805</f>
        <v>CORCHOS, S.A.</v>
      </c>
      <c r="AD805" t="str">
        <f t="shared" si="14"/>
        <v>INSERT INTO TABLA_PRESUPUESTO_COMERCIAL VALUES ('VSR','80179-C','14005058-19',2022,'Mayo',25,'USD',1250,549.15593,125,0,17.400457,0,14.540539,14.805278,0.949476,4.304557,0,0,0,0,0,0,0,52.593618,17.993768,0);</v>
      </c>
    </row>
    <row r="806" spans="1:30" x14ac:dyDescent="0.2">
      <c r="A806" t="str">
        <f>+'MBI DIRECTORIO'!A806</f>
        <v>VSR</v>
      </c>
      <c r="B806" t="str">
        <f>+'MBI DIRECTORIO'!B806</f>
        <v>80179-C</v>
      </c>
      <c r="C806" t="str">
        <f>+'MBI DIRECTORIO'!C806</f>
        <v>14005051-21</v>
      </c>
      <c r="D806">
        <f>+'MBI DIRECTORIO'!D806</f>
        <v>2022</v>
      </c>
      <c r="E806" t="str">
        <f>+'MBI DIRECTORIO'!E806</f>
        <v>Mayo</v>
      </c>
      <c r="F806" s="5">
        <f>+'MBI DIRECTORIO'!F806</f>
        <v>100</v>
      </c>
      <c r="G806" t="str">
        <f>+'MBI DIRECTORIO'!G806</f>
        <v>USD</v>
      </c>
      <c r="H806" s="5">
        <f>+'MBI DIRECTORIO'!H806</f>
        <v>3600</v>
      </c>
      <c r="I806" s="5">
        <f>+'MBI DIRECTORIO'!I806</f>
        <v>1793.6778389703131</v>
      </c>
      <c r="J806" s="5">
        <f>+'MBI DIRECTORIO'!J806</f>
        <v>400</v>
      </c>
      <c r="K806" s="5">
        <f>+'MBI DIRECTORIO'!K806</f>
        <v>0</v>
      </c>
      <c r="L806" s="5">
        <f>+'MBI DIRECTORIO'!L806</f>
        <v>69.601827868479646</v>
      </c>
      <c r="M806" s="5">
        <f>+'MBI DIRECTORIO'!M806</f>
        <v>0</v>
      </c>
      <c r="N806" s="5">
        <f>+'MBI DIRECTORIO'!N806</f>
        <v>58.162156464261741</v>
      </c>
      <c r="O806" s="5">
        <f>+'MBI DIRECTORIO'!O806</f>
        <v>59.22111230473746</v>
      </c>
      <c r="P806" s="5">
        <f>+'MBI DIRECTORIO'!P806</f>
        <v>3.7979020079275392</v>
      </c>
      <c r="Q806" s="5">
        <f>+'MBI DIRECTORIO'!Q806</f>
        <v>12.397123424399629</v>
      </c>
      <c r="R806" s="5">
        <f>+'MBI DIRECTORIO'!R806</f>
        <v>0</v>
      </c>
      <c r="S806" s="5">
        <f>+'MBI DIRECTORIO'!S806</f>
        <v>0</v>
      </c>
      <c r="T806" s="5">
        <f>+'MBI DIRECTORIO'!T806</f>
        <v>0</v>
      </c>
      <c r="U806" s="5">
        <f>+'MBI DIRECTORIO'!U806</f>
        <v>0</v>
      </c>
      <c r="V806" s="5">
        <f>+'MBI DIRECTORIO'!V806</f>
        <v>0</v>
      </c>
      <c r="W806" s="5">
        <f>+'MBI DIRECTORIO'!W806</f>
        <v>0</v>
      </c>
      <c r="X806" s="5">
        <f>+'MBI DIRECTORIO'!X806</f>
        <v>0</v>
      </c>
      <c r="Y806" s="5">
        <f>+'MBI DIRECTORIO'!Y806</f>
        <v>205.55336670533194</v>
      </c>
      <c r="Z806" s="5">
        <f>+'MBI DIRECTORIO'!Z806</f>
        <v>71.975072504005567</v>
      </c>
      <c r="AA806" s="5">
        <f>+'MBI DIRECTORIO'!AA806</f>
        <v>0</v>
      </c>
      <c r="AB806" s="5" t="str">
        <f>+'MBI DIRECTORIO'!AG806</f>
        <v>CORCHOS, S.A.</v>
      </c>
      <c r="AD806" t="str">
        <f t="shared" si="14"/>
        <v>INSERT INTO TABLA_PRESUPUESTO_COMERCIAL VALUES ('VSR','80179-C','14005051-21',2022,'Mayo',100,'USD',3600,1793.677839,400,0,69.601828,0,58.162156,59.221112,3.797902,12.397123,0,0,0,0,0,0,0,205.553367,71.975073,0);</v>
      </c>
    </row>
    <row r="807" spans="1:30" x14ac:dyDescent="0.2">
      <c r="A807" t="str">
        <f>+'MBI DIRECTORIO'!A807</f>
        <v>VSR</v>
      </c>
      <c r="B807" t="str">
        <f>+'MBI DIRECTORIO'!B807</f>
        <v>80179-C</v>
      </c>
      <c r="C807" t="str">
        <f>+'MBI DIRECTORIO'!C807</f>
        <v>14005062-21</v>
      </c>
      <c r="D807">
        <f>+'MBI DIRECTORIO'!D807</f>
        <v>2022</v>
      </c>
      <c r="E807" t="str">
        <f>+'MBI DIRECTORIO'!E807</f>
        <v>Mayo</v>
      </c>
      <c r="F807" s="5">
        <f>+'MBI DIRECTORIO'!F807</f>
        <v>100</v>
      </c>
      <c r="G807" t="str">
        <f>+'MBI DIRECTORIO'!G807</f>
        <v>USD</v>
      </c>
      <c r="H807" s="5">
        <f>+'MBI DIRECTORIO'!H807</f>
        <v>3600</v>
      </c>
      <c r="I807" s="5">
        <f>+'MBI DIRECTORIO'!I807</f>
        <v>1283.1077819672275</v>
      </c>
      <c r="J807" s="5">
        <f>+'MBI DIRECTORIO'!J807</f>
        <v>400</v>
      </c>
      <c r="K807" s="5">
        <f>+'MBI DIRECTORIO'!K807</f>
        <v>0</v>
      </c>
      <c r="L807" s="5">
        <f>+'MBI DIRECTORIO'!L807</f>
        <v>69.601827868479646</v>
      </c>
      <c r="M807" s="5">
        <f>+'MBI DIRECTORIO'!M807</f>
        <v>0</v>
      </c>
      <c r="N807" s="5">
        <f>+'MBI DIRECTORIO'!N807</f>
        <v>58.162156464261741</v>
      </c>
      <c r="O807" s="5">
        <f>+'MBI DIRECTORIO'!O807</f>
        <v>59.22111230473746</v>
      </c>
      <c r="P807" s="5">
        <f>+'MBI DIRECTORIO'!P807</f>
        <v>3.7979020079275392</v>
      </c>
      <c r="Q807" s="5">
        <f>+'MBI DIRECTORIO'!Q807</f>
        <v>12.397123424399629</v>
      </c>
      <c r="R807" s="5">
        <f>+'MBI DIRECTORIO'!R807</f>
        <v>0</v>
      </c>
      <c r="S807" s="5">
        <f>+'MBI DIRECTORIO'!S807</f>
        <v>0</v>
      </c>
      <c r="T807" s="5">
        <f>+'MBI DIRECTORIO'!T807</f>
        <v>0</v>
      </c>
      <c r="U807" s="5">
        <f>+'MBI DIRECTORIO'!U807</f>
        <v>0</v>
      </c>
      <c r="V807" s="5">
        <f>+'MBI DIRECTORIO'!V807</f>
        <v>0</v>
      </c>
      <c r="W807" s="5">
        <f>+'MBI DIRECTORIO'!W807</f>
        <v>0</v>
      </c>
      <c r="X807" s="5">
        <f>+'MBI DIRECTORIO'!X807</f>
        <v>0</v>
      </c>
      <c r="Y807" s="5">
        <f>+'MBI DIRECTORIO'!Y807</f>
        <v>205.55336670533194</v>
      </c>
      <c r="Z807" s="5">
        <f>+'MBI DIRECTORIO'!Z807</f>
        <v>71.975072504005567</v>
      </c>
      <c r="AA807" s="5">
        <f>+'MBI DIRECTORIO'!AA807</f>
        <v>0</v>
      </c>
      <c r="AB807" s="5" t="str">
        <f>+'MBI DIRECTORIO'!AG807</f>
        <v>CORCHOS, S.A.</v>
      </c>
      <c r="AD807" t="str">
        <f t="shared" si="14"/>
        <v>INSERT INTO TABLA_PRESUPUESTO_COMERCIAL VALUES ('VSR','80179-C','14005062-21',2022,'Mayo',100,'USD',3600,1283.107782,400,0,69.601828,0,58.162156,59.221112,3.797902,12.397123,0,0,0,0,0,0,0,205.553367,71.975073,0);</v>
      </c>
    </row>
    <row r="808" spans="1:30" x14ac:dyDescent="0.2">
      <c r="A808" t="str">
        <f>+'MBI DIRECTORIO'!A808</f>
        <v>VSR</v>
      </c>
      <c r="B808" t="str">
        <f>+'MBI DIRECTORIO'!B808</f>
        <v>80179-C</v>
      </c>
      <c r="C808" t="str">
        <f>+'MBI DIRECTORIO'!C808</f>
        <v>14005060-21</v>
      </c>
      <c r="D808">
        <f>+'MBI DIRECTORIO'!D808</f>
        <v>2022</v>
      </c>
      <c r="E808" t="str">
        <f>+'MBI DIRECTORIO'!E808</f>
        <v>Mayo</v>
      </c>
      <c r="F808" s="5">
        <f>+'MBI DIRECTORIO'!F808</f>
        <v>25</v>
      </c>
      <c r="G808" t="str">
        <f>+'MBI DIRECTORIO'!G808</f>
        <v>USD</v>
      </c>
      <c r="H808" s="5">
        <f>+'MBI DIRECTORIO'!H808</f>
        <v>1000</v>
      </c>
      <c r="I808" s="5">
        <f>+'MBI DIRECTORIO'!I808</f>
        <v>491.6614369453012</v>
      </c>
      <c r="J808" s="5">
        <f>+'MBI DIRECTORIO'!J808</f>
        <v>100</v>
      </c>
      <c r="K808" s="5">
        <f>+'MBI DIRECTORIO'!K808</f>
        <v>0</v>
      </c>
      <c r="L808" s="5">
        <f>+'MBI DIRECTORIO'!L808</f>
        <v>17.400456967119911</v>
      </c>
      <c r="M808" s="5">
        <f>+'MBI DIRECTORIO'!M808</f>
        <v>0</v>
      </c>
      <c r="N808" s="5">
        <f>+'MBI DIRECTORIO'!N808</f>
        <v>14.540539116065435</v>
      </c>
      <c r="O808" s="5">
        <f>+'MBI DIRECTORIO'!O808</f>
        <v>14.805278076184365</v>
      </c>
      <c r="P808" s="5">
        <f>+'MBI DIRECTORIO'!P808</f>
        <v>0.9494755019818848</v>
      </c>
      <c r="Q808" s="5">
        <f>+'MBI DIRECTORIO'!Q808</f>
        <v>3.4436453956665636</v>
      </c>
      <c r="R808" s="5">
        <f>+'MBI DIRECTORIO'!R808</f>
        <v>0</v>
      </c>
      <c r="S808" s="5">
        <f>+'MBI DIRECTORIO'!S808</f>
        <v>0</v>
      </c>
      <c r="T808" s="5">
        <f>+'MBI DIRECTORIO'!T808</f>
        <v>0</v>
      </c>
      <c r="U808" s="5">
        <f>+'MBI DIRECTORIO'!U808</f>
        <v>0</v>
      </c>
      <c r="V808" s="5">
        <f>+'MBI DIRECTORIO'!V808</f>
        <v>0</v>
      </c>
      <c r="W808" s="5">
        <f>+'MBI DIRECTORIO'!W808</f>
        <v>0</v>
      </c>
      <c r="X808" s="5">
        <f>+'MBI DIRECTORIO'!X808</f>
        <v>0</v>
      </c>
      <c r="Y808" s="5">
        <f>+'MBI DIRECTORIO'!Y808</f>
        <v>51.73270621589964</v>
      </c>
      <c r="Z808" s="5">
        <f>+'MBI DIRECTORIO'!Z808</f>
        <v>17.993768126001392</v>
      </c>
      <c r="AA808" s="5">
        <f>+'MBI DIRECTORIO'!AA808</f>
        <v>0</v>
      </c>
      <c r="AB808" s="5" t="str">
        <f>+'MBI DIRECTORIO'!AG808</f>
        <v>CORCHOS, S.A.</v>
      </c>
      <c r="AD808" t="str">
        <f t="shared" si="14"/>
        <v>INSERT INTO TABLA_PRESUPUESTO_COMERCIAL VALUES ('VSR','80179-C','14005060-21',2022,'Mayo',25,'USD',1000,491.661437,100,0,17.400457,0,14.540539,14.805278,0.949476,3.443645,0,0,0,0,0,0,0,51.732706,17.993768,0);</v>
      </c>
    </row>
    <row r="809" spans="1:30" x14ac:dyDescent="0.2">
      <c r="A809" t="str">
        <f>+'MBI DIRECTORIO'!A809</f>
        <v>VSR</v>
      </c>
      <c r="B809" t="str">
        <f>+'MBI DIRECTORIO'!B809</f>
        <v>80179-C</v>
      </c>
      <c r="C809" t="str">
        <f>+'MBI DIRECTORIO'!C809</f>
        <v>14005061-21</v>
      </c>
      <c r="D809">
        <f>+'MBI DIRECTORIO'!D809</f>
        <v>2022</v>
      </c>
      <c r="E809" t="str">
        <f>+'MBI DIRECTORIO'!E809</f>
        <v>Mayo</v>
      </c>
      <c r="F809" s="5">
        <f>+'MBI DIRECTORIO'!F809</f>
        <v>25</v>
      </c>
      <c r="G809" t="str">
        <f>+'MBI DIRECTORIO'!G809</f>
        <v>USD</v>
      </c>
      <c r="H809" s="5">
        <f>+'MBI DIRECTORIO'!H809</f>
        <v>1000</v>
      </c>
      <c r="I809" s="5">
        <f>+'MBI DIRECTORIO'!I809</f>
        <v>638.48275289725973</v>
      </c>
      <c r="J809" s="5">
        <f>+'MBI DIRECTORIO'!J809</f>
        <v>100</v>
      </c>
      <c r="K809" s="5">
        <f>+'MBI DIRECTORIO'!K809</f>
        <v>0</v>
      </c>
      <c r="L809" s="5">
        <f>+'MBI DIRECTORIO'!L809</f>
        <v>17.400456967119911</v>
      </c>
      <c r="M809" s="5">
        <f>+'MBI DIRECTORIO'!M809</f>
        <v>0</v>
      </c>
      <c r="N809" s="5">
        <f>+'MBI DIRECTORIO'!N809</f>
        <v>14.540539116065435</v>
      </c>
      <c r="O809" s="5">
        <f>+'MBI DIRECTORIO'!O809</f>
        <v>14.805278076184365</v>
      </c>
      <c r="P809" s="5">
        <f>+'MBI DIRECTORIO'!P809</f>
        <v>0.9494755019818848</v>
      </c>
      <c r="Q809" s="5">
        <f>+'MBI DIRECTORIO'!Q809</f>
        <v>3.4436453956665636</v>
      </c>
      <c r="R809" s="5">
        <f>+'MBI DIRECTORIO'!R809</f>
        <v>0</v>
      </c>
      <c r="S809" s="5">
        <f>+'MBI DIRECTORIO'!S809</f>
        <v>0</v>
      </c>
      <c r="T809" s="5">
        <f>+'MBI DIRECTORIO'!T809</f>
        <v>0</v>
      </c>
      <c r="U809" s="5">
        <f>+'MBI DIRECTORIO'!U809</f>
        <v>0</v>
      </c>
      <c r="V809" s="5">
        <f>+'MBI DIRECTORIO'!V809</f>
        <v>0</v>
      </c>
      <c r="W809" s="5">
        <f>+'MBI DIRECTORIO'!W809</f>
        <v>0</v>
      </c>
      <c r="X809" s="5">
        <f>+'MBI DIRECTORIO'!X809</f>
        <v>0</v>
      </c>
      <c r="Y809" s="5">
        <f>+'MBI DIRECTORIO'!Y809</f>
        <v>51.73270621589964</v>
      </c>
      <c r="Z809" s="5">
        <f>+'MBI DIRECTORIO'!Z809</f>
        <v>17.993768126001392</v>
      </c>
      <c r="AA809" s="5">
        <f>+'MBI DIRECTORIO'!AA809</f>
        <v>0</v>
      </c>
      <c r="AB809" s="5" t="str">
        <f>+'MBI DIRECTORIO'!AG809</f>
        <v>CORCHOS, S.A.</v>
      </c>
      <c r="AD809" t="str">
        <f t="shared" si="14"/>
        <v>INSERT INTO TABLA_PRESUPUESTO_COMERCIAL VALUES ('VSR','80179-C','14005061-21',2022,'Mayo',25,'USD',1000,638.482753,100,0,17.400457,0,14.540539,14.805278,0.949476,3.443645,0,0,0,0,0,0,0,51.732706,17.993768,0);</v>
      </c>
    </row>
    <row r="810" spans="1:30" x14ac:dyDescent="0.2">
      <c r="A810" t="str">
        <f>+'MBI DIRECTORIO'!A810</f>
        <v>VSR</v>
      </c>
      <c r="B810" t="str">
        <f>+'MBI DIRECTORIO'!B810</f>
        <v>80179-C</v>
      </c>
      <c r="C810" t="str">
        <f>+'MBI DIRECTORIO'!C810</f>
        <v>14005052-21</v>
      </c>
      <c r="D810">
        <f>+'MBI DIRECTORIO'!D810</f>
        <v>2022</v>
      </c>
      <c r="E810" t="str">
        <f>+'MBI DIRECTORIO'!E810</f>
        <v>Mayo</v>
      </c>
      <c r="F810" s="5">
        <f>+'MBI DIRECTORIO'!F810</f>
        <v>50</v>
      </c>
      <c r="G810" t="str">
        <f>+'MBI DIRECTORIO'!G810</f>
        <v>USD</v>
      </c>
      <c r="H810" s="5">
        <f>+'MBI DIRECTORIO'!H810</f>
        <v>1800</v>
      </c>
      <c r="I810" s="5">
        <f>+'MBI DIRECTORIO'!I810</f>
        <v>870.83812614385238</v>
      </c>
      <c r="J810" s="5">
        <f>+'MBI DIRECTORIO'!J810</f>
        <v>200</v>
      </c>
      <c r="K810" s="5">
        <f>+'MBI DIRECTORIO'!K810</f>
        <v>0</v>
      </c>
      <c r="L810" s="5">
        <f>+'MBI DIRECTORIO'!L810</f>
        <v>34.800913934239823</v>
      </c>
      <c r="M810" s="5">
        <f>+'MBI DIRECTORIO'!M810</f>
        <v>0</v>
      </c>
      <c r="N810" s="5">
        <f>+'MBI DIRECTORIO'!N810</f>
        <v>29.081078232130871</v>
      </c>
      <c r="O810" s="5">
        <f>+'MBI DIRECTORIO'!O810</f>
        <v>29.61055615236873</v>
      </c>
      <c r="P810" s="5">
        <f>+'MBI DIRECTORIO'!P810</f>
        <v>1.8989510039637696</v>
      </c>
      <c r="Q810" s="5">
        <f>+'MBI DIRECTORIO'!Q810</f>
        <v>6.1985617121998144</v>
      </c>
      <c r="R810" s="5">
        <f>+'MBI DIRECTORIO'!R810</f>
        <v>0</v>
      </c>
      <c r="S810" s="5">
        <f>+'MBI DIRECTORIO'!S810</f>
        <v>0</v>
      </c>
      <c r="T810" s="5">
        <f>+'MBI DIRECTORIO'!T810</f>
        <v>0</v>
      </c>
      <c r="U810" s="5">
        <f>+'MBI DIRECTORIO'!U810</f>
        <v>0</v>
      </c>
      <c r="V810" s="5">
        <f>+'MBI DIRECTORIO'!V810</f>
        <v>0</v>
      </c>
      <c r="W810" s="5">
        <f>+'MBI DIRECTORIO'!W810</f>
        <v>0</v>
      </c>
      <c r="X810" s="5">
        <f>+'MBI DIRECTORIO'!X810</f>
        <v>0</v>
      </c>
      <c r="Y810" s="5">
        <f>+'MBI DIRECTORIO'!Y810</f>
        <v>102.77668335266597</v>
      </c>
      <c r="Z810" s="5">
        <f>+'MBI DIRECTORIO'!Z810</f>
        <v>35.987536252002783</v>
      </c>
      <c r="AA810" s="5">
        <f>+'MBI DIRECTORIO'!AA810</f>
        <v>0</v>
      </c>
      <c r="AB810" s="5" t="str">
        <f>+'MBI DIRECTORIO'!AG810</f>
        <v>CORCHOS, S.A.</v>
      </c>
      <c r="AD810" t="str">
        <f t="shared" si="14"/>
        <v>INSERT INTO TABLA_PRESUPUESTO_COMERCIAL VALUES ('VSR','80179-C','14005052-21',2022,'Mayo',50,'USD',1800,870.838126,200,0,34.800914,0,29.081078,29.610556,1.898951,6.198562,0,0,0,0,0,0,0,102.776683,35.987536,0);</v>
      </c>
    </row>
    <row r="811" spans="1:30" x14ac:dyDescent="0.2">
      <c r="A811" t="str">
        <f>+'MBI DIRECTORIO'!A811</f>
        <v>VSR</v>
      </c>
      <c r="B811" t="str">
        <f>+'MBI DIRECTORIO'!B811</f>
        <v>80179-C</v>
      </c>
      <c r="C811" t="str">
        <f>+'MBI DIRECTORIO'!C811</f>
        <v>14004927-18</v>
      </c>
      <c r="D811">
        <f>+'MBI DIRECTORIO'!D811</f>
        <v>2022</v>
      </c>
      <c r="E811" t="str">
        <f>+'MBI DIRECTORIO'!E811</f>
        <v>Mayo</v>
      </c>
      <c r="F811" s="5">
        <f>+'MBI DIRECTORIO'!F811</f>
        <v>18.75</v>
      </c>
      <c r="G811" t="str">
        <f>+'MBI DIRECTORIO'!G811</f>
        <v>USD</v>
      </c>
      <c r="H811" s="5">
        <f>+'MBI DIRECTORIO'!H811</f>
        <v>750</v>
      </c>
      <c r="I811" s="5">
        <f>+'MBI DIRECTORIO'!I811</f>
        <v>479.94098695904921</v>
      </c>
      <c r="J811" s="5">
        <f>+'MBI DIRECTORIO'!J811</f>
        <v>75</v>
      </c>
      <c r="K811" s="5">
        <f>+'MBI DIRECTORIO'!K811</f>
        <v>0</v>
      </c>
      <c r="L811" s="5">
        <f>+'MBI DIRECTORIO'!L811</f>
        <v>13.050342725339934</v>
      </c>
      <c r="M811" s="5">
        <f>+'MBI DIRECTORIO'!M811</f>
        <v>0</v>
      </c>
      <c r="N811" s="5">
        <f>+'MBI DIRECTORIO'!N811</f>
        <v>10.905404337049077</v>
      </c>
      <c r="O811" s="5">
        <f>+'MBI DIRECTORIO'!O811</f>
        <v>11.103958557138274</v>
      </c>
      <c r="P811" s="5">
        <f>+'MBI DIRECTORIO'!P811</f>
        <v>0.71210662648641354</v>
      </c>
      <c r="Q811" s="5">
        <f>+'MBI DIRECTORIO'!Q811</f>
        <v>2.5827340467499229</v>
      </c>
      <c r="R811" s="5">
        <f>+'MBI DIRECTORIO'!R811</f>
        <v>0</v>
      </c>
      <c r="S811" s="5">
        <f>+'MBI DIRECTORIO'!S811</f>
        <v>0</v>
      </c>
      <c r="T811" s="5">
        <f>+'MBI DIRECTORIO'!T811</f>
        <v>0</v>
      </c>
      <c r="U811" s="5">
        <f>+'MBI DIRECTORIO'!U811</f>
        <v>0</v>
      </c>
      <c r="V811" s="5">
        <f>+'MBI DIRECTORIO'!V811</f>
        <v>0</v>
      </c>
      <c r="W811" s="5">
        <f>+'MBI DIRECTORIO'!W811</f>
        <v>0</v>
      </c>
      <c r="X811" s="5">
        <f>+'MBI DIRECTORIO'!X811</f>
        <v>0</v>
      </c>
      <c r="Y811" s="5">
        <f>+'MBI DIRECTORIO'!Y811</f>
        <v>38.799529661924723</v>
      </c>
      <c r="Z811" s="5">
        <f>+'MBI DIRECTORIO'!Z811</f>
        <v>13.495326094501042</v>
      </c>
      <c r="AA811" s="5">
        <f>+'MBI DIRECTORIO'!AA811</f>
        <v>0</v>
      </c>
      <c r="AB811" s="5" t="str">
        <f>+'MBI DIRECTORIO'!AG811</f>
        <v>CORCHOS, S.A.</v>
      </c>
      <c r="AD811" t="str">
        <f t="shared" si="14"/>
        <v>INSERT INTO TABLA_PRESUPUESTO_COMERCIAL VALUES ('VSR','80179-C','14004927-18',2022,'Mayo',18.75,'USD',750,479.940987,75,0,13.050343,0,10.905404,11.103959,0.712107,2.582734,0,0,0,0,0,0,0,38.79953,13.495326,0);</v>
      </c>
    </row>
    <row r="812" spans="1:30" x14ac:dyDescent="0.2">
      <c r="A812" t="str">
        <f>+'MBI DIRECTORIO'!A812</f>
        <v>VSR</v>
      </c>
      <c r="B812" t="str">
        <f>+'MBI DIRECTORIO'!B812</f>
        <v>80179-C</v>
      </c>
      <c r="C812" t="str">
        <f>+'MBI DIRECTORIO'!C812</f>
        <v>14005053-21</v>
      </c>
      <c r="D812">
        <f>+'MBI DIRECTORIO'!D812</f>
        <v>2022</v>
      </c>
      <c r="E812" t="str">
        <f>+'MBI DIRECTORIO'!E812</f>
        <v>Mayo</v>
      </c>
      <c r="F812" s="5">
        <f>+'MBI DIRECTORIO'!F812</f>
        <v>37.5</v>
      </c>
      <c r="G812" t="str">
        <f>+'MBI DIRECTORIO'!G812</f>
        <v>USD</v>
      </c>
      <c r="H812" s="5">
        <f>+'MBI DIRECTORIO'!H812</f>
        <v>1350</v>
      </c>
      <c r="I812" s="5">
        <f>+'MBI DIRECTORIO'!I812</f>
        <v>672.83309118009788</v>
      </c>
      <c r="J812" s="5">
        <f>+'MBI DIRECTORIO'!J812</f>
        <v>150</v>
      </c>
      <c r="K812" s="5">
        <f>+'MBI DIRECTORIO'!K812</f>
        <v>0</v>
      </c>
      <c r="L812" s="5">
        <f>+'MBI DIRECTORIO'!L812</f>
        <v>26.100685450679869</v>
      </c>
      <c r="M812" s="5">
        <f>+'MBI DIRECTORIO'!M812</f>
        <v>0</v>
      </c>
      <c r="N812" s="5">
        <f>+'MBI DIRECTORIO'!N812</f>
        <v>21.810808674098155</v>
      </c>
      <c r="O812" s="5">
        <f>+'MBI DIRECTORIO'!O812</f>
        <v>22.207917114276547</v>
      </c>
      <c r="P812" s="5">
        <f>+'MBI DIRECTORIO'!P812</f>
        <v>1.4242132529728271</v>
      </c>
      <c r="Q812" s="5">
        <f>+'MBI DIRECTORIO'!Q812</f>
        <v>4.6489212841498606</v>
      </c>
      <c r="R812" s="5">
        <f>+'MBI DIRECTORIO'!R812</f>
        <v>0</v>
      </c>
      <c r="S812" s="5">
        <f>+'MBI DIRECTORIO'!S812</f>
        <v>0</v>
      </c>
      <c r="T812" s="5">
        <f>+'MBI DIRECTORIO'!T812</f>
        <v>0</v>
      </c>
      <c r="U812" s="5">
        <f>+'MBI DIRECTORIO'!U812</f>
        <v>0</v>
      </c>
      <c r="V812" s="5">
        <f>+'MBI DIRECTORIO'!V812</f>
        <v>0</v>
      </c>
      <c r="W812" s="5">
        <f>+'MBI DIRECTORIO'!W812</f>
        <v>0</v>
      </c>
      <c r="X812" s="5">
        <f>+'MBI DIRECTORIO'!X812</f>
        <v>0</v>
      </c>
      <c r="Y812" s="5">
        <f>+'MBI DIRECTORIO'!Y812</f>
        <v>77.08251251449947</v>
      </c>
      <c r="Z812" s="5">
        <f>+'MBI DIRECTORIO'!Z812</f>
        <v>26.990652189002084</v>
      </c>
      <c r="AA812" s="5">
        <f>+'MBI DIRECTORIO'!AA812</f>
        <v>0</v>
      </c>
      <c r="AB812" s="5" t="str">
        <f>+'MBI DIRECTORIO'!AG812</f>
        <v>CORCHOS, S.A.</v>
      </c>
      <c r="AD812" t="str">
        <f t="shared" si="14"/>
        <v>INSERT INTO TABLA_PRESUPUESTO_COMERCIAL VALUES ('VSR','80179-C','14005053-21',2022,'Mayo',37.5,'USD',1350,672.833091,150,0,26.100685,0,21.810809,22.207917,1.424213,4.648921,0,0,0,0,0,0,0,77.082513,26.990652,0);</v>
      </c>
    </row>
    <row r="813" spans="1:30" x14ac:dyDescent="0.2">
      <c r="A813" t="str">
        <f>+'MBI DIRECTORIO'!A813</f>
        <v>VSR</v>
      </c>
      <c r="B813" t="str">
        <f>+'MBI DIRECTORIO'!B813</f>
        <v>80179-C</v>
      </c>
      <c r="C813" t="str">
        <f>+'MBI DIRECTORIO'!C813</f>
        <v>14005123-21</v>
      </c>
      <c r="D813">
        <f>+'MBI DIRECTORIO'!D813</f>
        <v>2022</v>
      </c>
      <c r="E813" t="str">
        <f>+'MBI DIRECTORIO'!E813</f>
        <v>Mayo</v>
      </c>
      <c r="F813" s="5">
        <f>+'MBI DIRECTORIO'!F813</f>
        <v>25</v>
      </c>
      <c r="G813" t="str">
        <f>+'MBI DIRECTORIO'!G813</f>
        <v>USD</v>
      </c>
      <c r="H813" s="5">
        <f>+'MBI DIRECTORIO'!H813</f>
        <v>900</v>
      </c>
      <c r="I813" s="5">
        <f>+'MBI DIRECTORIO'!I813</f>
        <v>362.74370603267863</v>
      </c>
      <c r="J813" s="5">
        <f>+'MBI DIRECTORIO'!J813</f>
        <v>100</v>
      </c>
      <c r="K813" s="5">
        <f>+'MBI DIRECTORIO'!K813</f>
        <v>0</v>
      </c>
      <c r="L813" s="5">
        <f>+'MBI DIRECTORIO'!L813</f>
        <v>17.400456967119911</v>
      </c>
      <c r="M813" s="5">
        <f>+'MBI DIRECTORIO'!M813</f>
        <v>0</v>
      </c>
      <c r="N813" s="5">
        <f>+'MBI DIRECTORIO'!N813</f>
        <v>14.540539116065435</v>
      </c>
      <c r="O813" s="5">
        <f>+'MBI DIRECTORIO'!O813</f>
        <v>14.805278076184365</v>
      </c>
      <c r="P813" s="5">
        <f>+'MBI DIRECTORIO'!P813</f>
        <v>0.9494755019818848</v>
      </c>
      <c r="Q813" s="5">
        <f>+'MBI DIRECTORIO'!Q813</f>
        <v>3.0992808560999072</v>
      </c>
      <c r="R813" s="5">
        <f>+'MBI DIRECTORIO'!R813</f>
        <v>0</v>
      </c>
      <c r="S813" s="5">
        <f>+'MBI DIRECTORIO'!S813</f>
        <v>0</v>
      </c>
      <c r="T813" s="5">
        <f>+'MBI DIRECTORIO'!T813</f>
        <v>0</v>
      </c>
      <c r="U813" s="5">
        <f>+'MBI DIRECTORIO'!U813</f>
        <v>0</v>
      </c>
      <c r="V813" s="5">
        <f>+'MBI DIRECTORIO'!V813</f>
        <v>0</v>
      </c>
      <c r="W813" s="5">
        <f>+'MBI DIRECTORIO'!W813</f>
        <v>0</v>
      </c>
      <c r="X813" s="5">
        <f>+'MBI DIRECTORIO'!X813</f>
        <v>0</v>
      </c>
      <c r="Y813" s="5">
        <f>+'MBI DIRECTORIO'!Y813</f>
        <v>51.388341676332985</v>
      </c>
      <c r="Z813" s="5">
        <f>+'MBI DIRECTORIO'!Z813</f>
        <v>17.993768126001392</v>
      </c>
      <c r="AA813" s="5">
        <f>+'MBI DIRECTORIO'!AA813</f>
        <v>0</v>
      </c>
      <c r="AB813" s="5" t="str">
        <f>+'MBI DIRECTORIO'!AG813</f>
        <v>CORCHOS, S.A.</v>
      </c>
      <c r="AD813" t="str">
        <f t="shared" si="14"/>
        <v>INSERT INTO TABLA_PRESUPUESTO_COMERCIAL VALUES ('VSR','80179-C','14005123-21',2022,'Mayo',25,'USD',900,362.743706,100,0,17.400457,0,14.540539,14.805278,0.949476,3.099281,0,0,0,0,0,0,0,51.388342,17.993768,0);</v>
      </c>
    </row>
    <row r="814" spans="1:30" x14ac:dyDescent="0.2">
      <c r="A814" t="str">
        <f>+'MBI DIRECTORIO'!A814</f>
        <v>VSR</v>
      </c>
      <c r="B814" t="str">
        <f>+'MBI DIRECTORIO'!B814</f>
        <v>80095-C</v>
      </c>
      <c r="C814" t="str">
        <f>+'MBI DIRECTORIO'!C814</f>
        <v>14004755-20</v>
      </c>
      <c r="D814">
        <f>+'MBI DIRECTORIO'!D814</f>
        <v>2022</v>
      </c>
      <c r="E814" t="str">
        <f>+'MBI DIRECTORIO'!E814</f>
        <v>Mayo</v>
      </c>
      <c r="F814" s="5">
        <f>+'MBI DIRECTORIO'!F814</f>
        <v>880</v>
      </c>
      <c r="G814" t="str">
        <f>+'MBI DIRECTORIO'!G814</f>
        <v>USD</v>
      </c>
      <c r="H814" s="5">
        <f>+'MBI DIRECTORIO'!H814</f>
        <v>36960</v>
      </c>
      <c r="I814" s="5">
        <f>+'MBI DIRECTORIO'!I814</f>
        <v>16290.949792593503</v>
      </c>
      <c r="J814" s="5">
        <f>+'MBI DIRECTORIO'!J814</f>
        <v>3520.0000000000009</v>
      </c>
      <c r="K814" s="5">
        <f>+'MBI DIRECTORIO'!K814</f>
        <v>5279.9999999999991</v>
      </c>
      <c r="L814" s="5">
        <f>+'MBI DIRECTORIO'!L814</f>
        <v>612.49608524262089</v>
      </c>
      <c r="M814" s="5">
        <f>+'MBI DIRECTORIO'!M814</f>
        <v>0</v>
      </c>
      <c r="N814" s="5">
        <f>+'MBI DIRECTORIO'!N814</f>
        <v>302.43764172335602</v>
      </c>
      <c r="O814" s="5">
        <f>+'MBI DIRECTORIO'!O814</f>
        <v>452.09750566893428</v>
      </c>
      <c r="P814" s="5">
        <f>+'MBI DIRECTORIO'!P814</f>
        <v>20.370370370370374</v>
      </c>
      <c r="Q814" s="5">
        <f>+'MBI DIRECTORIO'!Q814</f>
        <v>127.27713382383619</v>
      </c>
      <c r="R814" s="5">
        <f>+'MBI DIRECTORIO'!R814</f>
        <v>0</v>
      </c>
      <c r="S814" s="5">
        <f>+'MBI DIRECTORIO'!S814</f>
        <v>0</v>
      </c>
      <c r="T814" s="5">
        <f>+'MBI DIRECTORIO'!T814</f>
        <v>0</v>
      </c>
      <c r="U814" s="5">
        <f>+'MBI DIRECTORIO'!U814</f>
        <v>0</v>
      </c>
      <c r="V814" s="5">
        <f>+'MBI DIRECTORIO'!V814</f>
        <v>0</v>
      </c>
      <c r="W814" s="5">
        <f>+'MBI DIRECTORIO'!W814</f>
        <v>0</v>
      </c>
      <c r="X814" s="5">
        <f>+'MBI DIRECTORIO'!X814</f>
        <v>0</v>
      </c>
      <c r="Y814" s="5">
        <f>+'MBI DIRECTORIO'!Y814</f>
        <v>1535.5632896217458</v>
      </c>
      <c r="Z814" s="5">
        <f>+'MBI DIRECTORIO'!Z814</f>
        <v>633.38063803524892</v>
      </c>
      <c r="AA814" s="5">
        <f>+'MBI DIRECTORIO'!AA814</f>
        <v>0</v>
      </c>
      <c r="AB814" s="5" t="str">
        <f>+'MBI DIRECTORIO'!AG814</f>
        <v>Importadora Primex S.A. de C.V.</v>
      </c>
      <c r="AD814" t="str">
        <f t="shared" si="14"/>
        <v>INSERT INTO TABLA_PRESUPUESTO_COMERCIAL VALUES ('VSR','80095-C','14004755-20',2022,'Mayo',880,'USD',36960,16290.949793,3520,5280,612.496085,0,302.437642,452.097506,20.37037,127.277134,0,0,0,0,0,0,0,1535.56329,633.380638,0);</v>
      </c>
    </row>
    <row r="815" spans="1:30" x14ac:dyDescent="0.2">
      <c r="A815" t="str">
        <f>+'MBI DIRECTORIO'!A815</f>
        <v>VSR</v>
      </c>
      <c r="B815" t="str">
        <f>+'MBI DIRECTORIO'!B815</f>
        <v>80027-C</v>
      </c>
      <c r="C815" t="str">
        <f>+'MBI DIRECTORIO'!C815</f>
        <v>14005058-20</v>
      </c>
      <c r="D815">
        <f>+'MBI DIRECTORIO'!D815</f>
        <v>2022</v>
      </c>
      <c r="E815" t="str">
        <f>+'MBI DIRECTORIO'!E815</f>
        <v>Mayo</v>
      </c>
      <c r="F815" s="5">
        <f>+'MBI DIRECTORIO'!F815</f>
        <v>25</v>
      </c>
      <c r="G815" t="str">
        <f>+'MBI DIRECTORIO'!G815</f>
        <v>USD</v>
      </c>
      <c r="H815" s="5">
        <f>+'MBI DIRECTORIO'!H815</f>
        <v>1250</v>
      </c>
      <c r="I815" s="5">
        <f>+'MBI DIRECTORIO'!I815</f>
        <v>549.15593008458268</v>
      </c>
      <c r="J815" s="5">
        <f>+'MBI DIRECTORIO'!J815</f>
        <v>125</v>
      </c>
      <c r="K815" s="5">
        <f>+'MBI DIRECTORIO'!K815</f>
        <v>0</v>
      </c>
      <c r="L815" s="5">
        <f>+'MBI DIRECTORIO'!L815</f>
        <v>17.400456967119911</v>
      </c>
      <c r="M815" s="5">
        <f>+'MBI DIRECTORIO'!M815</f>
        <v>0</v>
      </c>
      <c r="N815" s="5">
        <f>+'MBI DIRECTORIO'!N815</f>
        <v>14.643719806763285</v>
      </c>
      <c r="O815" s="5">
        <f>+'MBI DIRECTORIO'!O815</f>
        <v>21.890096618357486</v>
      </c>
      <c r="P815" s="5">
        <f>+'MBI DIRECTORIO'!P815</f>
        <v>0.98631239935587756</v>
      </c>
      <c r="Q815" s="5">
        <f>+'MBI DIRECTORIO'!Q815</f>
        <v>4.3045567445832047</v>
      </c>
      <c r="R815" s="5">
        <f>+'MBI DIRECTORIO'!R815</f>
        <v>0</v>
      </c>
      <c r="S815" s="5">
        <f>+'MBI DIRECTORIO'!S815</f>
        <v>0</v>
      </c>
      <c r="T815" s="5">
        <f>+'MBI DIRECTORIO'!T815</f>
        <v>0</v>
      </c>
      <c r="U815" s="5">
        <f>+'MBI DIRECTORIO'!U815</f>
        <v>0</v>
      </c>
      <c r="V815" s="5">
        <f>+'MBI DIRECTORIO'!V815</f>
        <v>0</v>
      </c>
      <c r="W815" s="5">
        <f>+'MBI DIRECTORIO'!W815</f>
        <v>0</v>
      </c>
      <c r="X815" s="5">
        <f>+'MBI DIRECTORIO'!X815</f>
        <v>0</v>
      </c>
      <c r="Y815" s="5">
        <f>+'MBI DIRECTORIO'!Y815</f>
        <v>59.818453695061237</v>
      </c>
      <c r="Z815" s="5">
        <f>+'MBI DIRECTORIO'!Z815</f>
        <v>17.993768126001392</v>
      </c>
      <c r="AA815" s="5">
        <f>+'MBI DIRECTORIO'!AA815</f>
        <v>0</v>
      </c>
      <c r="AB815" s="5" t="str">
        <f>+'MBI DIRECTORIO'!AG815</f>
        <v>Viñas Y Vinos S.A. De C.V.</v>
      </c>
      <c r="AD815" t="str">
        <f t="shared" si="14"/>
        <v>INSERT INTO TABLA_PRESUPUESTO_COMERCIAL VALUES ('VSR','80027-C','14005058-20',2022,'Mayo',25,'USD',1250,549.15593,125,0,17.400457,0,14.64372,21.890097,0.986312,4.304557,0,0,0,0,0,0,0,59.818454,17.993768,0);</v>
      </c>
    </row>
    <row r="816" spans="1:30" x14ac:dyDescent="0.2">
      <c r="A816" t="str">
        <f>+'MBI DIRECTORIO'!A816</f>
        <v>VSR</v>
      </c>
      <c r="B816" t="str">
        <f>+'MBI DIRECTORIO'!B816</f>
        <v>80027-C</v>
      </c>
      <c r="C816" t="str">
        <f>+'MBI DIRECTORIO'!C816</f>
        <v>14005059-20</v>
      </c>
      <c r="D816">
        <f>+'MBI DIRECTORIO'!D816</f>
        <v>2022</v>
      </c>
      <c r="E816" t="str">
        <f>+'MBI DIRECTORIO'!E816</f>
        <v>Mayo</v>
      </c>
      <c r="F816" s="5">
        <f>+'MBI DIRECTORIO'!F816</f>
        <v>25</v>
      </c>
      <c r="G816" t="str">
        <f>+'MBI DIRECTORIO'!G816</f>
        <v>USD</v>
      </c>
      <c r="H816" s="5">
        <f>+'MBI DIRECTORIO'!H816</f>
        <v>1250</v>
      </c>
      <c r="I816" s="5">
        <f>+'MBI DIRECTORIO'!I816</f>
        <v>522.60366024257826</v>
      </c>
      <c r="J816" s="5">
        <f>+'MBI DIRECTORIO'!J816</f>
        <v>125</v>
      </c>
      <c r="K816" s="5">
        <f>+'MBI DIRECTORIO'!K816</f>
        <v>0</v>
      </c>
      <c r="L816" s="5">
        <f>+'MBI DIRECTORIO'!L816</f>
        <v>17.400456967119911</v>
      </c>
      <c r="M816" s="5">
        <f>+'MBI DIRECTORIO'!M816</f>
        <v>0</v>
      </c>
      <c r="N816" s="5">
        <f>+'MBI DIRECTORIO'!N816</f>
        <v>14.643719806763285</v>
      </c>
      <c r="O816" s="5">
        <f>+'MBI DIRECTORIO'!O816</f>
        <v>21.890096618357486</v>
      </c>
      <c r="P816" s="5">
        <f>+'MBI DIRECTORIO'!P816</f>
        <v>0.98631239935587756</v>
      </c>
      <c r="Q816" s="5">
        <f>+'MBI DIRECTORIO'!Q816</f>
        <v>4.3045567445832047</v>
      </c>
      <c r="R816" s="5">
        <f>+'MBI DIRECTORIO'!R816</f>
        <v>0</v>
      </c>
      <c r="S816" s="5">
        <f>+'MBI DIRECTORIO'!S816</f>
        <v>0</v>
      </c>
      <c r="T816" s="5">
        <f>+'MBI DIRECTORIO'!T816</f>
        <v>0</v>
      </c>
      <c r="U816" s="5">
        <f>+'MBI DIRECTORIO'!U816</f>
        <v>0</v>
      </c>
      <c r="V816" s="5">
        <f>+'MBI DIRECTORIO'!V816</f>
        <v>0</v>
      </c>
      <c r="W816" s="5">
        <f>+'MBI DIRECTORIO'!W816</f>
        <v>0</v>
      </c>
      <c r="X816" s="5">
        <f>+'MBI DIRECTORIO'!X816</f>
        <v>0</v>
      </c>
      <c r="Y816" s="5">
        <f>+'MBI DIRECTORIO'!Y816</f>
        <v>59.818453695061237</v>
      </c>
      <c r="Z816" s="5">
        <f>+'MBI DIRECTORIO'!Z816</f>
        <v>17.993768126001392</v>
      </c>
      <c r="AA816" s="5">
        <f>+'MBI DIRECTORIO'!AA816</f>
        <v>0</v>
      </c>
      <c r="AB816" s="5" t="str">
        <f>+'MBI DIRECTORIO'!AG816</f>
        <v>Viñas Y Vinos S.A. De C.V.</v>
      </c>
      <c r="AD816" t="str">
        <f t="shared" si="14"/>
        <v>INSERT INTO TABLA_PRESUPUESTO_COMERCIAL VALUES ('VSR','80027-C','14005059-20',2022,'Mayo',25,'USD',1250,522.60366,125,0,17.400457,0,14.64372,21.890097,0.986312,4.304557,0,0,0,0,0,0,0,59.818454,17.993768,0);</v>
      </c>
    </row>
    <row r="817" spans="1:30" x14ac:dyDescent="0.2">
      <c r="A817" t="str">
        <f>+'MBI DIRECTORIO'!A817</f>
        <v>VSR</v>
      </c>
      <c r="B817" t="str">
        <f>+'MBI DIRECTORIO'!B817</f>
        <v>80027-C</v>
      </c>
      <c r="C817" t="str">
        <f>+'MBI DIRECTORIO'!C817</f>
        <v>14005097-20</v>
      </c>
      <c r="D817">
        <f>+'MBI DIRECTORIO'!D817</f>
        <v>2022</v>
      </c>
      <c r="E817" t="str">
        <f>+'MBI DIRECTORIO'!E817</f>
        <v>Mayo</v>
      </c>
      <c r="F817" s="5">
        <f>+'MBI DIRECTORIO'!F817</f>
        <v>25</v>
      </c>
      <c r="G817" t="str">
        <f>+'MBI DIRECTORIO'!G817</f>
        <v>USD</v>
      </c>
      <c r="H817" s="5">
        <f>+'MBI DIRECTORIO'!H817</f>
        <v>900</v>
      </c>
      <c r="I817" s="5">
        <f>+'MBI DIRECTORIO'!I817</f>
        <v>448.41945974257828</v>
      </c>
      <c r="J817" s="5">
        <f>+'MBI DIRECTORIO'!J817</f>
        <v>100</v>
      </c>
      <c r="K817" s="5">
        <f>+'MBI DIRECTORIO'!K817</f>
        <v>0</v>
      </c>
      <c r="L817" s="5">
        <f>+'MBI DIRECTORIO'!L817</f>
        <v>17.400456967119911</v>
      </c>
      <c r="M817" s="5">
        <f>+'MBI DIRECTORIO'!M817</f>
        <v>0</v>
      </c>
      <c r="N817" s="5">
        <f>+'MBI DIRECTORIO'!N817</f>
        <v>14.643719806763285</v>
      </c>
      <c r="O817" s="5">
        <f>+'MBI DIRECTORIO'!O817</f>
        <v>21.890096618357486</v>
      </c>
      <c r="P817" s="5">
        <f>+'MBI DIRECTORIO'!P817</f>
        <v>0.98631239935587756</v>
      </c>
      <c r="Q817" s="5">
        <f>+'MBI DIRECTORIO'!Q817</f>
        <v>3.0992808560999072</v>
      </c>
      <c r="R817" s="5">
        <f>+'MBI DIRECTORIO'!R817</f>
        <v>0</v>
      </c>
      <c r="S817" s="5">
        <f>+'MBI DIRECTORIO'!S817</f>
        <v>0</v>
      </c>
      <c r="T817" s="5">
        <f>+'MBI DIRECTORIO'!T817</f>
        <v>0</v>
      </c>
      <c r="U817" s="5">
        <f>+'MBI DIRECTORIO'!U817</f>
        <v>0</v>
      </c>
      <c r="V817" s="5">
        <f>+'MBI DIRECTORIO'!V817</f>
        <v>0</v>
      </c>
      <c r="W817" s="5">
        <f>+'MBI DIRECTORIO'!W817</f>
        <v>0</v>
      </c>
      <c r="X817" s="5">
        <f>+'MBI DIRECTORIO'!X817</f>
        <v>0</v>
      </c>
      <c r="Y817" s="5">
        <f>+'MBI DIRECTORIO'!Y817</f>
        <v>58.613177806577944</v>
      </c>
      <c r="Z817" s="5">
        <f>+'MBI DIRECTORIO'!Z817</f>
        <v>17.993768126001392</v>
      </c>
      <c r="AA817" s="5">
        <f>+'MBI DIRECTORIO'!AA817</f>
        <v>0</v>
      </c>
      <c r="AB817" s="5" t="str">
        <f>+'MBI DIRECTORIO'!AG817</f>
        <v>Viñas Y Vinos S.A. De C.V.</v>
      </c>
      <c r="AD817" t="str">
        <f t="shared" si="14"/>
        <v>INSERT INTO TABLA_PRESUPUESTO_COMERCIAL VALUES ('VSR','80027-C','14005097-20',2022,'Mayo',25,'USD',900,448.41946,100,0,17.400457,0,14.64372,21.890097,0.986312,3.099281,0,0,0,0,0,0,0,58.613178,17.993768,0);</v>
      </c>
    </row>
    <row r="818" spans="1:30" x14ac:dyDescent="0.2">
      <c r="A818" t="str">
        <f>+'MBI DIRECTORIO'!A818</f>
        <v>VSR</v>
      </c>
      <c r="B818" t="str">
        <f>+'MBI DIRECTORIO'!B818</f>
        <v>80027-C</v>
      </c>
      <c r="C818" t="str">
        <f>+'MBI DIRECTORIO'!C818</f>
        <v>14005098-20</v>
      </c>
      <c r="D818">
        <f>+'MBI DIRECTORIO'!D818</f>
        <v>2022</v>
      </c>
      <c r="E818" t="str">
        <f>+'MBI DIRECTORIO'!E818</f>
        <v>Mayo</v>
      </c>
      <c r="F818" s="5">
        <f>+'MBI DIRECTORIO'!F818</f>
        <v>37.5</v>
      </c>
      <c r="G818" t="str">
        <f>+'MBI DIRECTORIO'!G818</f>
        <v>USD</v>
      </c>
      <c r="H818" s="5">
        <f>+'MBI DIRECTORIO'!H818</f>
        <v>1350</v>
      </c>
      <c r="I818" s="5">
        <f>+'MBI DIRECTORIO'!I818</f>
        <v>620.16352067995149</v>
      </c>
      <c r="J818" s="5">
        <f>+'MBI DIRECTORIO'!J818</f>
        <v>150</v>
      </c>
      <c r="K818" s="5">
        <f>+'MBI DIRECTORIO'!K818</f>
        <v>0</v>
      </c>
      <c r="L818" s="5">
        <f>+'MBI DIRECTORIO'!L818</f>
        <v>26.100685450679869</v>
      </c>
      <c r="M818" s="5">
        <f>+'MBI DIRECTORIO'!M818</f>
        <v>0</v>
      </c>
      <c r="N818" s="5">
        <f>+'MBI DIRECTORIO'!N818</f>
        <v>21.965579710144929</v>
      </c>
      <c r="O818" s="5">
        <f>+'MBI DIRECTORIO'!O818</f>
        <v>32.835144927536227</v>
      </c>
      <c r="P818" s="5">
        <f>+'MBI DIRECTORIO'!P818</f>
        <v>1.4794685990338163</v>
      </c>
      <c r="Q818" s="5">
        <f>+'MBI DIRECTORIO'!Q818</f>
        <v>4.6489212841498606</v>
      </c>
      <c r="R818" s="5">
        <f>+'MBI DIRECTORIO'!R818</f>
        <v>0</v>
      </c>
      <c r="S818" s="5">
        <f>+'MBI DIRECTORIO'!S818</f>
        <v>0</v>
      </c>
      <c r="T818" s="5">
        <f>+'MBI DIRECTORIO'!T818</f>
        <v>0</v>
      </c>
      <c r="U818" s="5">
        <f>+'MBI DIRECTORIO'!U818</f>
        <v>0</v>
      </c>
      <c r="V818" s="5">
        <f>+'MBI DIRECTORIO'!V818</f>
        <v>0</v>
      </c>
      <c r="W818" s="5">
        <f>+'MBI DIRECTORIO'!W818</f>
        <v>0</v>
      </c>
      <c r="X818" s="5">
        <f>+'MBI DIRECTORIO'!X818</f>
        <v>0</v>
      </c>
      <c r="Y818" s="5">
        <f>+'MBI DIRECTORIO'!Y818</f>
        <v>87.91976670986692</v>
      </c>
      <c r="Z818" s="5">
        <f>+'MBI DIRECTORIO'!Z818</f>
        <v>26.990652189002084</v>
      </c>
      <c r="AA818" s="5">
        <f>+'MBI DIRECTORIO'!AA818</f>
        <v>0</v>
      </c>
      <c r="AB818" s="5" t="str">
        <f>+'MBI DIRECTORIO'!AG818</f>
        <v>Viñas Y Vinos S.A. De C.V.</v>
      </c>
      <c r="AD818" t="str">
        <f t="shared" si="14"/>
        <v>INSERT INTO TABLA_PRESUPUESTO_COMERCIAL VALUES ('VSR','80027-C','14005098-20',2022,'Mayo',37.5,'USD',1350,620.163521,150,0,26.100685,0,21.96558,32.835145,1.479469,4.648921,0,0,0,0,0,0,0,87.919767,26.990652,0);</v>
      </c>
    </row>
    <row r="819" spans="1:30" x14ac:dyDescent="0.2">
      <c r="A819" t="str">
        <f>+'MBI DIRECTORIO'!A819</f>
        <v>VSR</v>
      </c>
      <c r="B819" t="str">
        <f>+'MBI DIRECTORIO'!B819</f>
        <v>80190-C</v>
      </c>
      <c r="C819" t="str">
        <f>+'MBI DIRECTORIO'!C819</f>
        <v>14005025-19</v>
      </c>
      <c r="D819">
        <f>+'MBI DIRECTORIO'!D819</f>
        <v>2022</v>
      </c>
      <c r="E819" t="str">
        <f>+'MBI DIRECTORIO'!E819</f>
        <v>Mayo</v>
      </c>
      <c r="F819" s="5">
        <f>+'MBI DIRECTORIO'!F819</f>
        <v>18.75</v>
      </c>
      <c r="G819" t="str">
        <f>+'MBI DIRECTORIO'!G819</f>
        <v>USD</v>
      </c>
      <c r="H819" s="5">
        <f>+'MBI DIRECTORIO'!H819</f>
        <v>937.5</v>
      </c>
      <c r="I819" s="5">
        <f>+'MBI DIRECTORIO'!I819</f>
        <v>405.93469131343693</v>
      </c>
      <c r="J819" s="5">
        <f>+'MBI DIRECTORIO'!J819</f>
        <v>0</v>
      </c>
      <c r="K819" s="5">
        <f>+'MBI DIRECTORIO'!K819</f>
        <v>93.75</v>
      </c>
      <c r="L819" s="5">
        <f>+'MBI DIRECTORIO'!L819</f>
        <v>13.050342725339934</v>
      </c>
      <c r="M819" s="5">
        <f>+'MBI DIRECTORIO'!M819</f>
        <v>0</v>
      </c>
      <c r="N819" s="5">
        <f>+'MBI DIRECTORIO'!N819</f>
        <v>4.789704733434383</v>
      </c>
      <c r="O819" s="5">
        <f>+'MBI DIRECTORIO'!O819</f>
        <v>9.5940289395385392</v>
      </c>
      <c r="P819" s="5">
        <f>+'MBI DIRECTORIO'!P819</f>
        <v>0.71635416081887771</v>
      </c>
      <c r="Q819" s="5">
        <f>+'MBI DIRECTORIO'!Q819</f>
        <v>3.2284175584374033</v>
      </c>
      <c r="R819" s="5">
        <f>+'MBI DIRECTORIO'!R819</f>
        <v>0</v>
      </c>
      <c r="S819" s="5">
        <f>+'MBI DIRECTORIO'!S819</f>
        <v>0</v>
      </c>
      <c r="T819" s="5">
        <f>+'MBI DIRECTORIO'!T819</f>
        <v>0</v>
      </c>
      <c r="U819" s="5">
        <f>+'MBI DIRECTORIO'!U819</f>
        <v>0</v>
      </c>
      <c r="V819" s="5">
        <f>+'MBI DIRECTORIO'!V819</f>
        <v>0</v>
      </c>
      <c r="W819" s="5">
        <f>+'MBI DIRECTORIO'!W819</f>
        <v>0</v>
      </c>
      <c r="X819" s="5">
        <f>+'MBI DIRECTORIO'!X819</f>
        <v>0</v>
      </c>
      <c r="Y819" s="5">
        <f>+'MBI DIRECTORIO'!Y819</f>
        <v>31.823831486730246</v>
      </c>
      <c r="Z819" s="5">
        <f>+'MBI DIRECTORIO'!Z819</f>
        <v>13.495326094501042</v>
      </c>
      <c r="AA819" s="5">
        <f>+'MBI DIRECTORIO'!AA819</f>
        <v>0</v>
      </c>
      <c r="AB819" s="5" t="str">
        <f>+'MBI DIRECTORIO'!AG819</f>
        <v>Panuts Vinos Memorables SAC</v>
      </c>
      <c r="AD819" t="str">
        <f t="shared" si="14"/>
        <v>INSERT INTO TABLA_PRESUPUESTO_COMERCIAL VALUES ('VSR','80190-C','14005025-19',2022,'Mayo',18.75,'USD',937.5,405.934691,0,93.75,13.050343,0,4.789705,9.594029,0.716354,3.228418,0,0,0,0,0,0,0,31.823831,13.495326,0);</v>
      </c>
    </row>
    <row r="820" spans="1:30" x14ac:dyDescent="0.2">
      <c r="A820" t="str">
        <f>+'MBI DIRECTORIO'!A820</f>
        <v>VSR</v>
      </c>
      <c r="B820" t="str">
        <f>+'MBI DIRECTORIO'!B820</f>
        <v>80190-C</v>
      </c>
      <c r="C820" t="str">
        <f>+'MBI DIRECTORIO'!C820</f>
        <v>14005027-19</v>
      </c>
      <c r="D820">
        <f>+'MBI DIRECTORIO'!D820</f>
        <v>2022</v>
      </c>
      <c r="E820" t="str">
        <f>+'MBI DIRECTORIO'!E820</f>
        <v>Mayo</v>
      </c>
      <c r="F820" s="5">
        <f>+'MBI DIRECTORIO'!F820</f>
        <v>18.75</v>
      </c>
      <c r="G820" t="str">
        <f>+'MBI DIRECTORIO'!G820</f>
        <v>USD</v>
      </c>
      <c r="H820" s="5">
        <f>+'MBI DIRECTORIO'!H820</f>
        <v>937.5</v>
      </c>
      <c r="I820" s="5">
        <f>+'MBI DIRECTORIO'!I820</f>
        <v>387.00799743668097</v>
      </c>
      <c r="J820" s="5">
        <f>+'MBI DIRECTORIO'!J820</f>
        <v>0</v>
      </c>
      <c r="K820" s="5">
        <f>+'MBI DIRECTORIO'!K820</f>
        <v>93.75</v>
      </c>
      <c r="L820" s="5">
        <f>+'MBI DIRECTORIO'!L820</f>
        <v>13.050342725339934</v>
      </c>
      <c r="M820" s="5">
        <f>+'MBI DIRECTORIO'!M820</f>
        <v>0</v>
      </c>
      <c r="N820" s="5">
        <f>+'MBI DIRECTORIO'!N820</f>
        <v>4.789704733434383</v>
      </c>
      <c r="O820" s="5">
        <f>+'MBI DIRECTORIO'!O820</f>
        <v>9.5940289395385392</v>
      </c>
      <c r="P820" s="5">
        <f>+'MBI DIRECTORIO'!P820</f>
        <v>0.71635416081887771</v>
      </c>
      <c r="Q820" s="5">
        <f>+'MBI DIRECTORIO'!Q820</f>
        <v>3.2284175584374033</v>
      </c>
      <c r="R820" s="5">
        <f>+'MBI DIRECTORIO'!R820</f>
        <v>0</v>
      </c>
      <c r="S820" s="5">
        <f>+'MBI DIRECTORIO'!S820</f>
        <v>0</v>
      </c>
      <c r="T820" s="5">
        <f>+'MBI DIRECTORIO'!T820</f>
        <v>0</v>
      </c>
      <c r="U820" s="5">
        <f>+'MBI DIRECTORIO'!U820</f>
        <v>0</v>
      </c>
      <c r="V820" s="5">
        <f>+'MBI DIRECTORIO'!V820</f>
        <v>0</v>
      </c>
      <c r="W820" s="5">
        <f>+'MBI DIRECTORIO'!W820</f>
        <v>0</v>
      </c>
      <c r="X820" s="5">
        <f>+'MBI DIRECTORIO'!X820</f>
        <v>0</v>
      </c>
      <c r="Y820" s="5">
        <f>+'MBI DIRECTORIO'!Y820</f>
        <v>31.823831486730246</v>
      </c>
      <c r="Z820" s="5">
        <f>+'MBI DIRECTORIO'!Z820</f>
        <v>13.495326094501042</v>
      </c>
      <c r="AA820" s="5">
        <f>+'MBI DIRECTORIO'!AA820</f>
        <v>0</v>
      </c>
      <c r="AB820" s="5" t="str">
        <f>+'MBI DIRECTORIO'!AG820</f>
        <v>Panuts Vinos Memorables SAC</v>
      </c>
      <c r="AD820" t="str">
        <f t="shared" si="14"/>
        <v>INSERT INTO TABLA_PRESUPUESTO_COMERCIAL VALUES ('VSR','80190-C','14005027-19',2022,'Mayo',18.75,'USD',937.5,387.007997,0,93.75,13.050343,0,4.789705,9.594029,0.716354,3.228418,0,0,0,0,0,0,0,31.823831,13.495326,0);</v>
      </c>
    </row>
    <row r="821" spans="1:30" x14ac:dyDescent="0.2">
      <c r="A821" t="str">
        <f>+'MBI DIRECTORIO'!A821</f>
        <v>VSR</v>
      </c>
      <c r="B821" t="str">
        <f>+'MBI DIRECTORIO'!B821</f>
        <v>80190-C</v>
      </c>
      <c r="C821" t="str">
        <f>+'MBI DIRECTORIO'!C821</f>
        <v>14005026-19</v>
      </c>
      <c r="D821">
        <f>+'MBI DIRECTORIO'!D821</f>
        <v>2022</v>
      </c>
      <c r="E821" t="str">
        <f>+'MBI DIRECTORIO'!E821</f>
        <v>Mayo</v>
      </c>
      <c r="F821" s="5">
        <f>+'MBI DIRECTORIO'!F821</f>
        <v>25</v>
      </c>
      <c r="G821" t="str">
        <f>+'MBI DIRECTORIO'!G821</f>
        <v>USD</v>
      </c>
      <c r="H821" s="5">
        <f>+'MBI DIRECTORIO'!H821</f>
        <v>1250</v>
      </c>
      <c r="I821" s="5">
        <f>+'MBI DIRECTORIO'!I821</f>
        <v>514.69398524257826</v>
      </c>
      <c r="J821" s="5">
        <f>+'MBI DIRECTORIO'!J821</f>
        <v>0</v>
      </c>
      <c r="K821" s="5">
        <f>+'MBI DIRECTORIO'!K821</f>
        <v>125</v>
      </c>
      <c r="L821" s="5">
        <f>+'MBI DIRECTORIO'!L821</f>
        <v>17.400456967119911</v>
      </c>
      <c r="M821" s="5">
        <f>+'MBI DIRECTORIO'!M821</f>
        <v>0</v>
      </c>
      <c r="N821" s="5">
        <f>+'MBI DIRECTORIO'!N821</f>
        <v>6.3862729779125109</v>
      </c>
      <c r="O821" s="5">
        <f>+'MBI DIRECTORIO'!O821</f>
        <v>12.792038586051387</v>
      </c>
      <c r="P821" s="5">
        <f>+'MBI DIRECTORIO'!P821</f>
        <v>0.95513888109183687</v>
      </c>
      <c r="Q821" s="5">
        <f>+'MBI DIRECTORIO'!Q821</f>
        <v>4.3045567445832047</v>
      </c>
      <c r="R821" s="5">
        <f>+'MBI DIRECTORIO'!R821</f>
        <v>0</v>
      </c>
      <c r="S821" s="5">
        <f>+'MBI DIRECTORIO'!S821</f>
        <v>0</v>
      </c>
      <c r="T821" s="5">
        <f>+'MBI DIRECTORIO'!T821</f>
        <v>0</v>
      </c>
      <c r="U821" s="5">
        <f>+'MBI DIRECTORIO'!U821</f>
        <v>0</v>
      </c>
      <c r="V821" s="5">
        <f>+'MBI DIRECTORIO'!V821</f>
        <v>0</v>
      </c>
      <c r="W821" s="5">
        <f>+'MBI DIRECTORIO'!W821</f>
        <v>0</v>
      </c>
      <c r="X821" s="5">
        <f>+'MBI DIRECTORIO'!X821</f>
        <v>0</v>
      </c>
      <c r="Y821" s="5">
        <f>+'MBI DIRECTORIO'!Y821</f>
        <v>42.43177531564033</v>
      </c>
      <c r="Z821" s="5">
        <f>+'MBI DIRECTORIO'!Z821</f>
        <v>17.993768126001392</v>
      </c>
      <c r="AA821" s="5">
        <f>+'MBI DIRECTORIO'!AA821</f>
        <v>0</v>
      </c>
      <c r="AB821" s="5" t="str">
        <f>+'MBI DIRECTORIO'!AG821</f>
        <v>Panuts Vinos Memorables SAC</v>
      </c>
      <c r="AD821" t="str">
        <f t="shared" si="14"/>
        <v>INSERT INTO TABLA_PRESUPUESTO_COMERCIAL VALUES ('VSR','80190-C','14005026-19',2022,'Mayo',25,'USD',1250,514.693985,0,125,17.400457,0,6.386273,12.792039,0.955139,4.304557,0,0,0,0,0,0,0,42.431775,17.993768,0);</v>
      </c>
    </row>
    <row r="822" spans="1:30" x14ac:dyDescent="0.2">
      <c r="A822" t="str">
        <f>+'MBI DIRECTORIO'!A822</f>
        <v>VSR</v>
      </c>
      <c r="B822" t="str">
        <f>+'MBI DIRECTORIO'!B822</f>
        <v>80190-C</v>
      </c>
      <c r="C822" t="str">
        <f>+'MBI DIRECTORIO'!C822</f>
        <v>14004469-19</v>
      </c>
      <c r="D822">
        <f>+'MBI DIRECTORIO'!D822</f>
        <v>2022</v>
      </c>
      <c r="E822" t="str">
        <f>+'MBI DIRECTORIO'!E822</f>
        <v>Mayo</v>
      </c>
      <c r="F822" s="5">
        <f>+'MBI DIRECTORIO'!F822</f>
        <v>18.75</v>
      </c>
      <c r="G822" t="str">
        <f>+'MBI DIRECTORIO'!G822</f>
        <v>USD</v>
      </c>
      <c r="H822" s="5">
        <f>+'MBI DIRECTORIO'!H822</f>
        <v>767.06249999999989</v>
      </c>
      <c r="I822" s="5">
        <f>+'MBI DIRECTORIO'!I822</f>
        <v>336.31459480693366</v>
      </c>
      <c r="J822" s="5">
        <f>+'MBI DIRECTORIO'!J822</f>
        <v>0</v>
      </c>
      <c r="K822" s="5">
        <f>+'MBI DIRECTORIO'!K822</f>
        <v>75</v>
      </c>
      <c r="L822" s="5">
        <f>+'MBI DIRECTORIO'!L822</f>
        <v>13.050342725339934</v>
      </c>
      <c r="M822" s="5">
        <f>+'MBI DIRECTORIO'!M822</f>
        <v>0</v>
      </c>
      <c r="N822" s="5">
        <f>+'MBI DIRECTORIO'!N822</f>
        <v>4.789704733434383</v>
      </c>
      <c r="O822" s="5">
        <f>+'MBI DIRECTORIO'!O822</f>
        <v>9.5940289395385392</v>
      </c>
      <c r="P822" s="5">
        <f>+'MBI DIRECTORIO'!P822</f>
        <v>0.71635416081887771</v>
      </c>
      <c r="Q822" s="5">
        <f>+'MBI DIRECTORIO'!Q822</f>
        <v>2.6414912463134832</v>
      </c>
      <c r="R822" s="5">
        <f>+'MBI DIRECTORIO'!R822</f>
        <v>0</v>
      </c>
      <c r="S822" s="5">
        <f>+'MBI DIRECTORIO'!S822</f>
        <v>0</v>
      </c>
      <c r="T822" s="5">
        <f>+'MBI DIRECTORIO'!T822</f>
        <v>0</v>
      </c>
      <c r="U822" s="5">
        <f>+'MBI DIRECTORIO'!U822</f>
        <v>0</v>
      </c>
      <c r="V822" s="5">
        <f>+'MBI DIRECTORIO'!V822</f>
        <v>0</v>
      </c>
      <c r="W822" s="5">
        <f>+'MBI DIRECTORIO'!W822</f>
        <v>0</v>
      </c>
      <c r="X822" s="5">
        <f>+'MBI DIRECTORIO'!X822</f>
        <v>0</v>
      </c>
      <c r="Y822" s="5">
        <f>+'MBI DIRECTORIO'!Y822</f>
        <v>31.236905174606324</v>
      </c>
      <c r="Z822" s="5">
        <f>+'MBI DIRECTORIO'!Z822</f>
        <v>13.495326094501042</v>
      </c>
      <c r="AA822" s="5">
        <f>+'MBI DIRECTORIO'!AA822</f>
        <v>0</v>
      </c>
      <c r="AB822" s="5" t="str">
        <f>+'MBI DIRECTORIO'!AG822</f>
        <v>Panuts Vinos Memorables SAC</v>
      </c>
      <c r="AD822" t="str">
        <f t="shared" si="14"/>
        <v>INSERT INTO TABLA_PRESUPUESTO_COMERCIAL VALUES ('VSR','80190-C','14004469-19',2022,'Mayo',18.75,'USD',767.0625,336.314595,0,75,13.050343,0,4.789705,9.594029,0.716354,2.641491,0,0,0,0,0,0,0,31.236905,13.495326,0);</v>
      </c>
    </row>
    <row r="823" spans="1:30" x14ac:dyDescent="0.2">
      <c r="A823" t="str">
        <f>+'MBI DIRECTORIO'!A823</f>
        <v>VSR</v>
      </c>
      <c r="B823" t="str">
        <f>+'MBI DIRECTORIO'!B823</f>
        <v>80190-C</v>
      </c>
      <c r="C823" t="str">
        <f>+'MBI DIRECTORIO'!C823</f>
        <v>14004468-19</v>
      </c>
      <c r="D823">
        <f>+'MBI DIRECTORIO'!D823</f>
        <v>2022</v>
      </c>
      <c r="E823" t="str">
        <f>+'MBI DIRECTORIO'!E823</f>
        <v>Mayo</v>
      </c>
      <c r="F823" s="5">
        <f>+'MBI DIRECTORIO'!F823</f>
        <v>18.75</v>
      </c>
      <c r="G823" t="str">
        <f>+'MBI DIRECTORIO'!G823</f>
        <v>USD</v>
      </c>
      <c r="H823" s="5">
        <f>+'MBI DIRECTORIO'!H823</f>
        <v>767.06249999999989</v>
      </c>
      <c r="I823" s="5">
        <f>+'MBI DIRECTORIO'!I823</f>
        <v>310.08176033997574</v>
      </c>
      <c r="J823" s="5">
        <f>+'MBI DIRECTORIO'!J823</f>
        <v>0</v>
      </c>
      <c r="K823" s="5">
        <f>+'MBI DIRECTORIO'!K823</f>
        <v>75</v>
      </c>
      <c r="L823" s="5">
        <f>+'MBI DIRECTORIO'!L823</f>
        <v>13.050342725339934</v>
      </c>
      <c r="M823" s="5">
        <f>+'MBI DIRECTORIO'!M823</f>
        <v>0</v>
      </c>
      <c r="N823" s="5">
        <f>+'MBI DIRECTORIO'!N823</f>
        <v>4.789704733434383</v>
      </c>
      <c r="O823" s="5">
        <f>+'MBI DIRECTORIO'!O823</f>
        <v>9.5940289395385392</v>
      </c>
      <c r="P823" s="5">
        <f>+'MBI DIRECTORIO'!P823</f>
        <v>0.71635416081887771</v>
      </c>
      <c r="Q823" s="5">
        <f>+'MBI DIRECTORIO'!Q823</f>
        <v>2.6414912463134832</v>
      </c>
      <c r="R823" s="5">
        <f>+'MBI DIRECTORIO'!R823</f>
        <v>0</v>
      </c>
      <c r="S823" s="5">
        <f>+'MBI DIRECTORIO'!S823</f>
        <v>0</v>
      </c>
      <c r="T823" s="5">
        <f>+'MBI DIRECTORIO'!T823</f>
        <v>0</v>
      </c>
      <c r="U823" s="5">
        <f>+'MBI DIRECTORIO'!U823</f>
        <v>0</v>
      </c>
      <c r="V823" s="5">
        <f>+'MBI DIRECTORIO'!V823</f>
        <v>0</v>
      </c>
      <c r="W823" s="5">
        <f>+'MBI DIRECTORIO'!W823</f>
        <v>0</v>
      </c>
      <c r="X823" s="5">
        <f>+'MBI DIRECTORIO'!X823</f>
        <v>0</v>
      </c>
      <c r="Y823" s="5">
        <f>+'MBI DIRECTORIO'!Y823</f>
        <v>31.236905174606324</v>
      </c>
      <c r="Z823" s="5">
        <f>+'MBI DIRECTORIO'!Z823</f>
        <v>13.495326094501042</v>
      </c>
      <c r="AA823" s="5">
        <f>+'MBI DIRECTORIO'!AA823</f>
        <v>0</v>
      </c>
      <c r="AB823" s="5" t="str">
        <f>+'MBI DIRECTORIO'!AG823</f>
        <v>Panuts Vinos Memorables SAC</v>
      </c>
      <c r="AD823" t="str">
        <f t="shared" si="14"/>
        <v>INSERT INTO TABLA_PRESUPUESTO_COMERCIAL VALUES ('VSR','80190-C','14004468-19',2022,'Mayo',18.75,'USD',767.0625,310.08176,0,75,13.050343,0,4.789705,9.594029,0.716354,2.641491,0,0,0,0,0,0,0,31.236905,13.495326,0);</v>
      </c>
    </row>
    <row r="824" spans="1:30" x14ac:dyDescent="0.2">
      <c r="A824" t="str">
        <f>+'MBI DIRECTORIO'!A824</f>
        <v>VSR</v>
      </c>
      <c r="B824" t="str">
        <f>+'MBI DIRECTORIO'!B824</f>
        <v>80190-C</v>
      </c>
      <c r="C824" t="str">
        <f>+'MBI DIRECTORIO'!C824</f>
        <v>14004467-19</v>
      </c>
      <c r="D824">
        <f>+'MBI DIRECTORIO'!D824</f>
        <v>2022</v>
      </c>
      <c r="E824" t="str">
        <f>+'MBI DIRECTORIO'!E824</f>
        <v>Mayo</v>
      </c>
      <c r="F824" s="5">
        <f>+'MBI DIRECTORIO'!F824</f>
        <v>18.75</v>
      </c>
      <c r="G824" t="str">
        <f>+'MBI DIRECTORIO'!G824</f>
        <v>USD</v>
      </c>
      <c r="H824" s="5">
        <f>+'MBI DIRECTORIO'!H824</f>
        <v>767.06249999999989</v>
      </c>
      <c r="I824" s="5">
        <f>+'MBI DIRECTORIO'!I824</f>
        <v>250.79443519918644</v>
      </c>
      <c r="J824" s="5">
        <f>+'MBI DIRECTORIO'!J824</f>
        <v>0</v>
      </c>
      <c r="K824" s="5">
        <f>+'MBI DIRECTORIO'!K824</f>
        <v>75</v>
      </c>
      <c r="L824" s="5">
        <f>+'MBI DIRECTORIO'!L824</f>
        <v>13.050342725339934</v>
      </c>
      <c r="M824" s="5">
        <f>+'MBI DIRECTORIO'!M824</f>
        <v>0</v>
      </c>
      <c r="N824" s="5">
        <f>+'MBI DIRECTORIO'!N824</f>
        <v>4.789704733434383</v>
      </c>
      <c r="O824" s="5">
        <f>+'MBI DIRECTORIO'!O824</f>
        <v>9.5940289395385392</v>
      </c>
      <c r="P824" s="5">
        <f>+'MBI DIRECTORIO'!P824</f>
        <v>0.71635416081887771</v>
      </c>
      <c r="Q824" s="5">
        <f>+'MBI DIRECTORIO'!Q824</f>
        <v>2.6414912463134832</v>
      </c>
      <c r="R824" s="5">
        <f>+'MBI DIRECTORIO'!R824</f>
        <v>0</v>
      </c>
      <c r="S824" s="5">
        <f>+'MBI DIRECTORIO'!S824</f>
        <v>0</v>
      </c>
      <c r="T824" s="5">
        <f>+'MBI DIRECTORIO'!T824</f>
        <v>0</v>
      </c>
      <c r="U824" s="5">
        <f>+'MBI DIRECTORIO'!U824</f>
        <v>0</v>
      </c>
      <c r="V824" s="5">
        <f>+'MBI DIRECTORIO'!V824</f>
        <v>0</v>
      </c>
      <c r="W824" s="5">
        <f>+'MBI DIRECTORIO'!W824</f>
        <v>0</v>
      </c>
      <c r="X824" s="5">
        <f>+'MBI DIRECTORIO'!X824</f>
        <v>0</v>
      </c>
      <c r="Y824" s="5">
        <f>+'MBI DIRECTORIO'!Y824</f>
        <v>31.236905174606324</v>
      </c>
      <c r="Z824" s="5">
        <f>+'MBI DIRECTORIO'!Z824</f>
        <v>13.495326094501042</v>
      </c>
      <c r="AA824" s="5">
        <f>+'MBI DIRECTORIO'!AA824</f>
        <v>0</v>
      </c>
      <c r="AB824" s="5" t="str">
        <f>+'MBI DIRECTORIO'!AG824</f>
        <v>Panuts Vinos Memorables SAC</v>
      </c>
      <c r="AD824" t="str">
        <f t="shared" si="14"/>
        <v>INSERT INTO TABLA_PRESUPUESTO_COMERCIAL VALUES ('VSR','80190-C','14004467-19',2022,'Mayo',18.75,'USD',767.0625,250.794435,0,75,13.050343,0,4.789705,9.594029,0.716354,2.641491,0,0,0,0,0,0,0,31.236905,13.495326,0);</v>
      </c>
    </row>
    <row r="825" spans="1:30" x14ac:dyDescent="0.2">
      <c r="A825" t="str">
        <f>+'MBI DIRECTORIO'!A825</f>
        <v>VSR</v>
      </c>
      <c r="B825" t="str">
        <f>+'MBI DIRECTORIO'!B825</f>
        <v>80190-C</v>
      </c>
      <c r="C825" t="str">
        <f>+'MBI DIRECTORIO'!C825</f>
        <v>14004470-20</v>
      </c>
      <c r="D825">
        <f>+'MBI DIRECTORIO'!D825</f>
        <v>2022</v>
      </c>
      <c r="E825" t="str">
        <f>+'MBI DIRECTORIO'!E825</f>
        <v>Mayo</v>
      </c>
      <c r="F825" s="5">
        <f>+'MBI DIRECTORIO'!F825</f>
        <v>18.75</v>
      </c>
      <c r="G825" t="str">
        <f>+'MBI DIRECTORIO'!G825</f>
        <v>USD</v>
      </c>
      <c r="H825" s="5">
        <f>+'MBI DIRECTORIO'!H825</f>
        <v>767.06249999999989</v>
      </c>
      <c r="I825" s="5">
        <f>+'MBI DIRECTORIO'!I825</f>
        <v>336.41654559004894</v>
      </c>
      <c r="J825" s="5">
        <f>+'MBI DIRECTORIO'!J825</f>
        <v>0</v>
      </c>
      <c r="K825" s="5">
        <f>+'MBI DIRECTORIO'!K825</f>
        <v>75</v>
      </c>
      <c r="L825" s="5">
        <f>+'MBI DIRECTORIO'!L825</f>
        <v>13.050342725339934</v>
      </c>
      <c r="M825" s="5">
        <f>+'MBI DIRECTORIO'!M825</f>
        <v>0</v>
      </c>
      <c r="N825" s="5">
        <f>+'MBI DIRECTORIO'!N825</f>
        <v>4.789704733434383</v>
      </c>
      <c r="O825" s="5">
        <f>+'MBI DIRECTORIO'!O825</f>
        <v>9.5940289395385392</v>
      </c>
      <c r="P825" s="5">
        <f>+'MBI DIRECTORIO'!P825</f>
        <v>0.71635416081887771</v>
      </c>
      <c r="Q825" s="5">
        <f>+'MBI DIRECTORIO'!Q825</f>
        <v>2.6414912463134832</v>
      </c>
      <c r="R825" s="5">
        <f>+'MBI DIRECTORIO'!R825</f>
        <v>0</v>
      </c>
      <c r="S825" s="5">
        <f>+'MBI DIRECTORIO'!S825</f>
        <v>0</v>
      </c>
      <c r="T825" s="5">
        <f>+'MBI DIRECTORIO'!T825</f>
        <v>0</v>
      </c>
      <c r="U825" s="5">
        <f>+'MBI DIRECTORIO'!U825</f>
        <v>0</v>
      </c>
      <c r="V825" s="5">
        <f>+'MBI DIRECTORIO'!V825</f>
        <v>0</v>
      </c>
      <c r="W825" s="5">
        <f>+'MBI DIRECTORIO'!W825</f>
        <v>0</v>
      </c>
      <c r="X825" s="5">
        <f>+'MBI DIRECTORIO'!X825</f>
        <v>0</v>
      </c>
      <c r="Y825" s="5">
        <f>+'MBI DIRECTORIO'!Y825</f>
        <v>31.236905174606324</v>
      </c>
      <c r="Z825" s="5">
        <f>+'MBI DIRECTORIO'!Z825</f>
        <v>13.495326094501042</v>
      </c>
      <c r="AA825" s="5">
        <f>+'MBI DIRECTORIO'!AA825</f>
        <v>0</v>
      </c>
      <c r="AB825" s="5" t="str">
        <f>+'MBI DIRECTORIO'!AG825</f>
        <v>Panuts Vinos Memorables SAC</v>
      </c>
      <c r="AD825" t="str">
        <f t="shared" si="14"/>
        <v>INSERT INTO TABLA_PRESUPUESTO_COMERCIAL VALUES ('VSR','80190-C','14004470-20',2022,'Mayo',18.75,'USD',767.0625,336.416546,0,75,13.050343,0,4.789705,9.594029,0.716354,2.641491,0,0,0,0,0,0,0,31.236905,13.495326,0);</v>
      </c>
    </row>
    <row r="826" spans="1:30" x14ac:dyDescent="0.2">
      <c r="A826" t="str">
        <f>+'MBI DIRECTORIO'!A826</f>
        <v>VSR</v>
      </c>
      <c r="B826" t="str">
        <f>+'MBI DIRECTORIO'!B826</f>
        <v>80190-C</v>
      </c>
      <c r="C826" t="str">
        <f>+'MBI DIRECTORIO'!C826</f>
        <v>14004466-20</v>
      </c>
      <c r="D826">
        <f>+'MBI DIRECTORIO'!D826</f>
        <v>2022</v>
      </c>
      <c r="E826" t="str">
        <f>+'MBI DIRECTORIO'!E826</f>
        <v>Mayo</v>
      </c>
      <c r="F826" s="5">
        <f>+'MBI DIRECTORIO'!F826</f>
        <v>18.75</v>
      </c>
      <c r="G826" t="str">
        <f>+'MBI DIRECTORIO'!G826</f>
        <v>USD</v>
      </c>
      <c r="H826" s="5">
        <f>+'MBI DIRECTORIO'!H826</f>
        <v>767.06249999999989</v>
      </c>
      <c r="I826" s="5">
        <f>+'MBI DIRECTORIO'!I826</f>
        <v>264.3334634371958</v>
      </c>
      <c r="J826" s="5">
        <f>+'MBI DIRECTORIO'!J826</f>
        <v>0</v>
      </c>
      <c r="K826" s="5">
        <f>+'MBI DIRECTORIO'!K826</f>
        <v>75</v>
      </c>
      <c r="L826" s="5">
        <f>+'MBI DIRECTORIO'!L826</f>
        <v>13.050342725339934</v>
      </c>
      <c r="M826" s="5">
        <f>+'MBI DIRECTORIO'!M826</f>
        <v>0</v>
      </c>
      <c r="N826" s="5">
        <f>+'MBI DIRECTORIO'!N826</f>
        <v>4.789704733434383</v>
      </c>
      <c r="O826" s="5">
        <f>+'MBI DIRECTORIO'!O826</f>
        <v>9.5940289395385392</v>
      </c>
      <c r="P826" s="5">
        <f>+'MBI DIRECTORIO'!P826</f>
        <v>0.71635416081887771</v>
      </c>
      <c r="Q826" s="5">
        <f>+'MBI DIRECTORIO'!Q826</f>
        <v>2.6414912463134832</v>
      </c>
      <c r="R826" s="5">
        <f>+'MBI DIRECTORIO'!R826</f>
        <v>0</v>
      </c>
      <c r="S826" s="5">
        <f>+'MBI DIRECTORIO'!S826</f>
        <v>0</v>
      </c>
      <c r="T826" s="5">
        <f>+'MBI DIRECTORIO'!T826</f>
        <v>0</v>
      </c>
      <c r="U826" s="5">
        <f>+'MBI DIRECTORIO'!U826</f>
        <v>0</v>
      </c>
      <c r="V826" s="5">
        <f>+'MBI DIRECTORIO'!V826</f>
        <v>0</v>
      </c>
      <c r="W826" s="5">
        <f>+'MBI DIRECTORIO'!W826</f>
        <v>0</v>
      </c>
      <c r="X826" s="5">
        <f>+'MBI DIRECTORIO'!X826</f>
        <v>0</v>
      </c>
      <c r="Y826" s="5">
        <f>+'MBI DIRECTORIO'!Y826</f>
        <v>31.236905174606324</v>
      </c>
      <c r="Z826" s="5">
        <f>+'MBI DIRECTORIO'!Z826</f>
        <v>13.495326094501042</v>
      </c>
      <c r="AA826" s="5">
        <f>+'MBI DIRECTORIO'!AA826</f>
        <v>0</v>
      </c>
      <c r="AB826" s="5" t="str">
        <f>+'MBI DIRECTORIO'!AG826</f>
        <v>Panuts Vinos Memorables SAC</v>
      </c>
      <c r="AD826" t="str">
        <f t="shared" si="14"/>
        <v>INSERT INTO TABLA_PRESUPUESTO_COMERCIAL VALUES ('VSR','80190-C','14004466-20',2022,'Mayo',18.75,'USD',767.0625,264.333463,0,75,13.050343,0,4.789705,9.594029,0.716354,2.641491,0,0,0,0,0,0,0,31.236905,13.495326,0);</v>
      </c>
    </row>
    <row r="827" spans="1:30" x14ac:dyDescent="0.2">
      <c r="A827" t="str">
        <f>+'MBI DIRECTORIO'!A827</f>
        <v>VSR</v>
      </c>
      <c r="B827" t="str">
        <f>+'MBI DIRECTORIO'!B827</f>
        <v>80190-C</v>
      </c>
      <c r="C827" t="str">
        <f>+'MBI DIRECTORIO'!C827</f>
        <v>14004474-19</v>
      </c>
      <c r="D827">
        <f>+'MBI DIRECTORIO'!D827</f>
        <v>2022</v>
      </c>
      <c r="E827" t="str">
        <f>+'MBI DIRECTORIO'!E827</f>
        <v>Mayo</v>
      </c>
      <c r="F827" s="5">
        <f>+'MBI DIRECTORIO'!F827</f>
        <v>18.75</v>
      </c>
      <c r="G827" t="str">
        <f>+'MBI DIRECTORIO'!G827</f>
        <v>USD</v>
      </c>
      <c r="H827" s="5">
        <f>+'MBI DIRECTORIO'!H827</f>
        <v>767.06249999999989</v>
      </c>
      <c r="I827" s="5">
        <f>+'MBI DIRECTORIO'!I827</f>
        <v>287.75535375603226</v>
      </c>
      <c r="J827" s="5">
        <f>+'MBI DIRECTORIO'!J827</f>
        <v>0</v>
      </c>
      <c r="K827" s="5">
        <f>+'MBI DIRECTORIO'!K827</f>
        <v>75</v>
      </c>
      <c r="L827" s="5">
        <f>+'MBI DIRECTORIO'!L827</f>
        <v>13.050342725339934</v>
      </c>
      <c r="M827" s="5">
        <f>+'MBI DIRECTORIO'!M827</f>
        <v>0</v>
      </c>
      <c r="N827" s="5">
        <f>+'MBI DIRECTORIO'!N827</f>
        <v>4.789704733434383</v>
      </c>
      <c r="O827" s="5">
        <f>+'MBI DIRECTORIO'!O827</f>
        <v>9.5940289395385392</v>
      </c>
      <c r="P827" s="5">
        <f>+'MBI DIRECTORIO'!P827</f>
        <v>0.71635416081887771</v>
      </c>
      <c r="Q827" s="5">
        <f>+'MBI DIRECTORIO'!Q827</f>
        <v>2.6414912463134832</v>
      </c>
      <c r="R827" s="5">
        <f>+'MBI DIRECTORIO'!R827</f>
        <v>0</v>
      </c>
      <c r="S827" s="5">
        <f>+'MBI DIRECTORIO'!S827</f>
        <v>0</v>
      </c>
      <c r="T827" s="5">
        <f>+'MBI DIRECTORIO'!T827</f>
        <v>0</v>
      </c>
      <c r="U827" s="5">
        <f>+'MBI DIRECTORIO'!U827</f>
        <v>0</v>
      </c>
      <c r="V827" s="5">
        <f>+'MBI DIRECTORIO'!V827</f>
        <v>0</v>
      </c>
      <c r="W827" s="5">
        <f>+'MBI DIRECTORIO'!W827</f>
        <v>0</v>
      </c>
      <c r="X827" s="5">
        <f>+'MBI DIRECTORIO'!X827</f>
        <v>0</v>
      </c>
      <c r="Y827" s="5">
        <f>+'MBI DIRECTORIO'!Y827</f>
        <v>31.236905174606324</v>
      </c>
      <c r="Z827" s="5">
        <f>+'MBI DIRECTORIO'!Z827</f>
        <v>13.495326094501042</v>
      </c>
      <c r="AA827" s="5">
        <f>+'MBI DIRECTORIO'!AA827</f>
        <v>0</v>
      </c>
      <c r="AB827" s="5" t="str">
        <f>+'MBI DIRECTORIO'!AG827</f>
        <v>Panuts Vinos Memorables SAC</v>
      </c>
      <c r="AD827" t="str">
        <f t="shared" si="14"/>
        <v>INSERT INTO TABLA_PRESUPUESTO_COMERCIAL VALUES ('VSR','80190-C','14004474-19',2022,'Mayo',18.75,'USD',767.0625,287.755354,0,75,13.050343,0,4.789705,9.594029,0.716354,2.641491,0,0,0,0,0,0,0,31.236905,13.495326,0);</v>
      </c>
    </row>
    <row r="828" spans="1:30" x14ac:dyDescent="0.2">
      <c r="A828" t="str">
        <f>+'MBI DIRECTORIO'!A828</f>
        <v>VSR</v>
      </c>
      <c r="B828" t="str">
        <f>+'MBI DIRECTORIO'!B828</f>
        <v>80116-C</v>
      </c>
      <c r="C828" t="str">
        <f>+'MBI DIRECTORIO'!C828</f>
        <v>14004980-20</v>
      </c>
      <c r="D828">
        <f>+'MBI DIRECTORIO'!D828</f>
        <v>2022</v>
      </c>
      <c r="E828" t="str">
        <f>+'MBI DIRECTORIO'!E828</f>
        <v>Mayo</v>
      </c>
      <c r="F828" s="5">
        <f>+'MBI DIRECTORIO'!F828</f>
        <v>35</v>
      </c>
      <c r="G828" t="str">
        <f>+'MBI DIRECTORIO'!G828</f>
        <v>USD</v>
      </c>
      <c r="H828" s="5">
        <f>+'MBI DIRECTORIO'!H828</f>
        <v>1155</v>
      </c>
      <c r="I828" s="5">
        <f>+'MBI DIRECTORIO'!I828</f>
        <v>583.01519937177079</v>
      </c>
      <c r="J828" s="5">
        <f>+'MBI DIRECTORIO'!J828</f>
        <v>105</v>
      </c>
      <c r="K828" s="5">
        <f>+'MBI DIRECTORIO'!K828</f>
        <v>0</v>
      </c>
      <c r="L828" s="5">
        <f>+'MBI DIRECTORIO'!L828</f>
        <v>24.360639753967877</v>
      </c>
      <c r="M828" s="5">
        <f>+'MBI DIRECTORIO'!M828</f>
        <v>0</v>
      </c>
      <c r="N828" s="5">
        <f>+'MBI DIRECTORIO'!N828</f>
        <v>16.649305555555557</v>
      </c>
      <c r="O828" s="5">
        <f>+'MBI DIRECTORIO'!O828</f>
        <v>0</v>
      </c>
      <c r="P828" s="5">
        <f>+'MBI DIRECTORIO'!P828</f>
        <v>2.3819444444444446</v>
      </c>
      <c r="Q828" s="5">
        <f>+'MBI DIRECTORIO'!Q828</f>
        <v>3.9774104319948811</v>
      </c>
      <c r="R828" s="5">
        <f>+'MBI DIRECTORIO'!R828</f>
        <v>0</v>
      </c>
      <c r="S828" s="5">
        <f>+'MBI DIRECTORIO'!S828</f>
        <v>0</v>
      </c>
      <c r="T828" s="5">
        <f>+'MBI DIRECTORIO'!T828</f>
        <v>0</v>
      </c>
      <c r="U828" s="5">
        <f>+'MBI DIRECTORIO'!U828</f>
        <v>0</v>
      </c>
      <c r="V828" s="5">
        <f>+'MBI DIRECTORIO'!V828</f>
        <v>0</v>
      </c>
      <c r="W828" s="5">
        <f>+'MBI DIRECTORIO'!W828</f>
        <v>0</v>
      </c>
      <c r="X828" s="5">
        <f>+'MBI DIRECTORIO'!X828</f>
        <v>0</v>
      </c>
      <c r="Y828" s="5">
        <f>+'MBI DIRECTORIO'!Y828</f>
        <v>48.19993580839683</v>
      </c>
      <c r="Z828" s="5">
        <f>+'MBI DIRECTORIO'!Z828</f>
        <v>25.191275376401947</v>
      </c>
      <c r="AA828" s="5">
        <f>+'MBI DIRECTORIO'!AA828</f>
        <v>0</v>
      </c>
      <c r="AB828" s="5" t="str">
        <f>+'MBI DIRECTORIO'!AG828</f>
        <v>SOLDO HNOS. S.A.</v>
      </c>
      <c r="AD828" t="str">
        <f t="shared" si="14"/>
        <v>INSERT INTO TABLA_PRESUPUESTO_COMERCIAL VALUES ('VSR','80116-C','14004980-20',2022,'Mayo',35,'USD',1155,583.015199,105,0,24.36064,0,16.649306,0,2.381944,3.97741,0,0,0,0,0,0,0,48.199936,25.191275,0);</v>
      </c>
    </row>
    <row r="829" spans="1:30" x14ac:dyDescent="0.2">
      <c r="A829" t="str">
        <f>+'MBI DIRECTORIO'!A829</f>
        <v>VSR</v>
      </c>
      <c r="B829" t="str">
        <f>+'MBI DIRECTORIO'!B829</f>
        <v>80116-C</v>
      </c>
      <c r="C829" t="str">
        <f>+'MBI DIRECTORIO'!C829</f>
        <v>14003574-20</v>
      </c>
      <c r="D829">
        <f>+'MBI DIRECTORIO'!D829</f>
        <v>2022</v>
      </c>
      <c r="E829" t="str">
        <f>+'MBI DIRECTORIO'!E829</f>
        <v>Mayo</v>
      </c>
      <c r="F829" s="5">
        <f>+'MBI DIRECTORIO'!F829</f>
        <v>35</v>
      </c>
      <c r="G829" t="str">
        <f>+'MBI DIRECTORIO'!G829</f>
        <v>USD</v>
      </c>
      <c r="H829" s="5">
        <f>+'MBI DIRECTORIO'!H829</f>
        <v>1155</v>
      </c>
      <c r="I829" s="5">
        <f>+'MBI DIRECTORIO'!I829</f>
        <v>606.77050973462144</v>
      </c>
      <c r="J829" s="5">
        <f>+'MBI DIRECTORIO'!J829</f>
        <v>105</v>
      </c>
      <c r="K829" s="5">
        <f>+'MBI DIRECTORIO'!K829</f>
        <v>0</v>
      </c>
      <c r="L829" s="5">
        <f>+'MBI DIRECTORIO'!L829</f>
        <v>24.360639753967877</v>
      </c>
      <c r="M829" s="5">
        <f>+'MBI DIRECTORIO'!M829</f>
        <v>0</v>
      </c>
      <c r="N829" s="5">
        <f>+'MBI DIRECTORIO'!N829</f>
        <v>16.649305555555557</v>
      </c>
      <c r="O829" s="5">
        <f>+'MBI DIRECTORIO'!O829</f>
        <v>0</v>
      </c>
      <c r="P829" s="5">
        <f>+'MBI DIRECTORIO'!P829</f>
        <v>2.3819444444444446</v>
      </c>
      <c r="Q829" s="5">
        <f>+'MBI DIRECTORIO'!Q829</f>
        <v>3.9774104319948811</v>
      </c>
      <c r="R829" s="5">
        <f>+'MBI DIRECTORIO'!R829</f>
        <v>0</v>
      </c>
      <c r="S829" s="5">
        <f>+'MBI DIRECTORIO'!S829</f>
        <v>0</v>
      </c>
      <c r="T829" s="5">
        <f>+'MBI DIRECTORIO'!T829</f>
        <v>0</v>
      </c>
      <c r="U829" s="5">
        <f>+'MBI DIRECTORIO'!U829</f>
        <v>0</v>
      </c>
      <c r="V829" s="5">
        <f>+'MBI DIRECTORIO'!V829</f>
        <v>0</v>
      </c>
      <c r="W829" s="5">
        <f>+'MBI DIRECTORIO'!W829</f>
        <v>0</v>
      </c>
      <c r="X829" s="5">
        <f>+'MBI DIRECTORIO'!X829</f>
        <v>0</v>
      </c>
      <c r="Y829" s="5">
        <f>+'MBI DIRECTORIO'!Y829</f>
        <v>48.19993580839683</v>
      </c>
      <c r="Z829" s="5">
        <f>+'MBI DIRECTORIO'!Z829</f>
        <v>25.191275376401947</v>
      </c>
      <c r="AA829" s="5">
        <f>+'MBI DIRECTORIO'!AA829</f>
        <v>0</v>
      </c>
      <c r="AB829" s="5" t="str">
        <f>+'MBI DIRECTORIO'!AG829</f>
        <v>SOLDO HNOS. S.A.</v>
      </c>
      <c r="AD829" t="str">
        <f t="shared" si="14"/>
        <v>INSERT INTO TABLA_PRESUPUESTO_COMERCIAL VALUES ('VSR','80116-C','14003574-20',2022,'Mayo',35,'USD',1155,606.77051,105,0,24.36064,0,16.649306,0,2.381944,3.97741,0,0,0,0,0,0,0,48.199936,25.191275,0);</v>
      </c>
    </row>
    <row r="830" spans="1:30" x14ac:dyDescent="0.2">
      <c r="A830" t="str">
        <f>+'MBI DIRECTORIO'!A830</f>
        <v>VSR</v>
      </c>
      <c r="B830" t="str">
        <f>+'MBI DIRECTORIO'!B830</f>
        <v>80116-C</v>
      </c>
      <c r="C830" t="str">
        <f>+'MBI DIRECTORIO'!C830</f>
        <v>14005152-21</v>
      </c>
      <c r="D830">
        <f>+'MBI DIRECTORIO'!D830</f>
        <v>2022</v>
      </c>
      <c r="E830" t="str">
        <f>+'MBI DIRECTORIO'!E830</f>
        <v>Mayo</v>
      </c>
      <c r="F830" s="5">
        <f>+'MBI DIRECTORIO'!F830</f>
        <v>35</v>
      </c>
      <c r="G830" t="str">
        <f>+'MBI DIRECTORIO'!G830</f>
        <v>USD</v>
      </c>
      <c r="H830" s="5">
        <f>+'MBI DIRECTORIO'!H830</f>
        <v>1155</v>
      </c>
      <c r="I830" s="5">
        <f>+'MBI DIRECTORIO'!I830</f>
        <v>642.30651973402985</v>
      </c>
      <c r="J830" s="5">
        <f>+'MBI DIRECTORIO'!J830</f>
        <v>105</v>
      </c>
      <c r="K830" s="5">
        <f>+'MBI DIRECTORIO'!K830</f>
        <v>0</v>
      </c>
      <c r="L830" s="5">
        <f>+'MBI DIRECTORIO'!L830</f>
        <v>24.360639753967877</v>
      </c>
      <c r="M830" s="5">
        <f>+'MBI DIRECTORIO'!M830</f>
        <v>0</v>
      </c>
      <c r="N830" s="5">
        <f>+'MBI DIRECTORIO'!N830</f>
        <v>16.649305555555557</v>
      </c>
      <c r="O830" s="5">
        <f>+'MBI DIRECTORIO'!O830</f>
        <v>0</v>
      </c>
      <c r="P830" s="5">
        <f>+'MBI DIRECTORIO'!P830</f>
        <v>2.3819444444444446</v>
      </c>
      <c r="Q830" s="5">
        <f>+'MBI DIRECTORIO'!Q830</f>
        <v>3.9774104319948811</v>
      </c>
      <c r="R830" s="5">
        <f>+'MBI DIRECTORIO'!R830</f>
        <v>0</v>
      </c>
      <c r="S830" s="5">
        <f>+'MBI DIRECTORIO'!S830</f>
        <v>0</v>
      </c>
      <c r="T830" s="5">
        <f>+'MBI DIRECTORIO'!T830</f>
        <v>0</v>
      </c>
      <c r="U830" s="5">
        <f>+'MBI DIRECTORIO'!U830</f>
        <v>0</v>
      </c>
      <c r="V830" s="5">
        <f>+'MBI DIRECTORIO'!V830</f>
        <v>0</v>
      </c>
      <c r="W830" s="5">
        <f>+'MBI DIRECTORIO'!W830</f>
        <v>0</v>
      </c>
      <c r="X830" s="5">
        <f>+'MBI DIRECTORIO'!X830</f>
        <v>0</v>
      </c>
      <c r="Y830" s="5">
        <f>+'MBI DIRECTORIO'!Y830</f>
        <v>48.19993580839683</v>
      </c>
      <c r="Z830" s="5">
        <f>+'MBI DIRECTORIO'!Z830</f>
        <v>25.191275376401947</v>
      </c>
      <c r="AA830" s="5">
        <f>+'MBI DIRECTORIO'!AA830</f>
        <v>0</v>
      </c>
      <c r="AB830" s="5" t="str">
        <f>+'MBI DIRECTORIO'!AG830</f>
        <v>SOLDO HNOS. S.A.</v>
      </c>
      <c r="AD830" t="str">
        <f t="shared" si="14"/>
        <v>INSERT INTO TABLA_PRESUPUESTO_COMERCIAL VALUES ('VSR','80116-C','14005152-21',2022,'Mayo',35,'USD',1155,642.30652,105,0,24.36064,0,16.649306,0,2.381944,3.97741,0,0,0,0,0,0,0,48.199936,25.191275,0);</v>
      </c>
    </row>
    <row r="831" spans="1:30" x14ac:dyDescent="0.2">
      <c r="A831" t="str">
        <f>+'MBI DIRECTORIO'!A831</f>
        <v>VSR</v>
      </c>
      <c r="B831" t="str">
        <f>+'MBI DIRECTORIO'!B831</f>
        <v>80116-C</v>
      </c>
      <c r="C831" t="str">
        <f>+'MBI DIRECTORIO'!C831</f>
        <v>14003597-20</v>
      </c>
      <c r="D831">
        <f>+'MBI DIRECTORIO'!D831</f>
        <v>2022</v>
      </c>
      <c r="E831" t="str">
        <f>+'MBI DIRECTORIO'!E831</f>
        <v>Mayo</v>
      </c>
      <c r="F831" s="5">
        <f>+'MBI DIRECTORIO'!F831</f>
        <v>35</v>
      </c>
      <c r="G831" t="str">
        <f>+'MBI DIRECTORIO'!G831</f>
        <v>USD</v>
      </c>
      <c r="H831" s="5">
        <f>+'MBI DIRECTORIO'!H831</f>
        <v>1155</v>
      </c>
      <c r="I831" s="5">
        <f>+'MBI DIRECTORIO'!I831</f>
        <v>465.01034241609881</v>
      </c>
      <c r="J831" s="5">
        <f>+'MBI DIRECTORIO'!J831</f>
        <v>105</v>
      </c>
      <c r="K831" s="5">
        <f>+'MBI DIRECTORIO'!K831</f>
        <v>0</v>
      </c>
      <c r="L831" s="5">
        <f>+'MBI DIRECTORIO'!L831</f>
        <v>24.360639753967877</v>
      </c>
      <c r="M831" s="5">
        <f>+'MBI DIRECTORIO'!M831</f>
        <v>0</v>
      </c>
      <c r="N831" s="5">
        <f>+'MBI DIRECTORIO'!N831</f>
        <v>16.649305555555557</v>
      </c>
      <c r="O831" s="5">
        <f>+'MBI DIRECTORIO'!O831</f>
        <v>0</v>
      </c>
      <c r="P831" s="5">
        <f>+'MBI DIRECTORIO'!P831</f>
        <v>2.3819444444444446</v>
      </c>
      <c r="Q831" s="5">
        <f>+'MBI DIRECTORIO'!Q831</f>
        <v>3.9774104319948811</v>
      </c>
      <c r="R831" s="5">
        <f>+'MBI DIRECTORIO'!R831</f>
        <v>0</v>
      </c>
      <c r="S831" s="5">
        <f>+'MBI DIRECTORIO'!S831</f>
        <v>0</v>
      </c>
      <c r="T831" s="5">
        <f>+'MBI DIRECTORIO'!T831</f>
        <v>0</v>
      </c>
      <c r="U831" s="5">
        <f>+'MBI DIRECTORIO'!U831</f>
        <v>0</v>
      </c>
      <c r="V831" s="5">
        <f>+'MBI DIRECTORIO'!V831</f>
        <v>0</v>
      </c>
      <c r="W831" s="5">
        <f>+'MBI DIRECTORIO'!W831</f>
        <v>0</v>
      </c>
      <c r="X831" s="5">
        <f>+'MBI DIRECTORIO'!X831</f>
        <v>0</v>
      </c>
      <c r="Y831" s="5">
        <f>+'MBI DIRECTORIO'!Y831</f>
        <v>48.19993580839683</v>
      </c>
      <c r="Z831" s="5">
        <f>+'MBI DIRECTORIO'!Z831</f>
        <v>25.191275376401947</v>
      </c>
      <c r="AA831" s="5">
        <f>+'MBI DIRECTORIO'!AA831</f>
        <v>0</v>
      </c>
      <c r="AB831" s="5" t="str">
        <f>+'MBI DIRECTORIO'!AG831</f>
        <v>SOLDO HNOS. S.A.</v>
      </c>
      <c r="AD831" t="str">
        <f t="shared" si="14"/>
        <v>INSERT INTO TABLA_PRESUPUESTO_COMERCIAL VALUES ('VSR','80116-C','14003597-20',2022,'Mayo',35,'USD',1155,465.010342,105,0,24.36064,0,16.649306,0,2.381944,3.97741,0,0,0,0,0,0,0,48.199936,25.191275,0);</v>
      </c>
    </row>
    <row r="832" spans="1:30" x14ac:dyDescent="0.2">
      <c r="A832" t="str">
        <f>+'MBI DIRECTORIO'!A832</f>
        <v>VSR</v>
      </c>
      <c r="B832" t="str">
        <f>+'MBI DIRECTORIO'!B832</f>
        <v>80144-C</v>
      </c>
      <c r="C832" t="str">
        <f>+'MBI DIRECTORIO'!C832</f>
        <v>14003144-15</v>
      </c>
      <c r="D832">
        <f>+'MBI DIRECTORIO'!D832</f>
        <v>2022</v>
      </c>
      <c r="E832" t="str">
        <f>+'MBI DIRECTORIO'!E832</f>
        <v>Mayo</v>
      </c>
      <c r="F832" s="5">
        <f>+'MBI DIRECTORIO'!F832</f>
        <v>2.5</v>
      </c>
      <c r="G832" t="str">
        <f>+'MBI DIRECTORIO'!G832</f>
        <v>USD</v>
      </c>
      <c r="H832" s="5">
        <f>+'MBI DIRECTORIO'!H832</f>
        <v>275</v>
      </c>
      <c r="I832" s="5">
        <f>+'MBI DIRECTORIO'!I832</f>
        <v>201.94928250815019</v>
      </c>
      <c r="J832" s="5">
        <f>+'MBI DIRECTORIO'!J832</f>
        <v>0</v>
      </c>
      <c r="K832" s="5">
        <f>+'MBI DIRECTORIO'!K832</f>
        <v>25</v>
      </c>
      <c r="L832" s="5">
        <f>+'MBI DIRECTORIO'!L832</f>
        <v>1.7400456967119913</v>
      </c>
      <c r="M832" s="5">
        <f>+'MBI DIRECTORIO'!M832</f>
        <v>0</v>
      </c>
      <c r="N832" s="5">
        <f>+'MBI DIRECTORIO'!N832</f>
        <v>0.79282407407407385</v>
      </c>
      <c r="O832" s="5">
        <f>+'MBI DIRECTORIO'!O832</f>
        <v>0</v>
      </c>
      <c r="P832" s="5">
        <f>+'MBI DIRECTORIO'!P832</f>
        <v>0.11342592592592592</v>
      </c>
      <c r="Q832" s="5">
        <f>+'MBI DIRECTORIO'!Q832</f>
        <v>0.94700248380830498</v>
      </c>
      <c r="R832" s="5">
        <f>+'MBI DIRECTORIO'!R832</f>
        <v>0</v>
      </c>
      <c r="S832" s="5">
        <f>+'MBI DIRECTORIO'!S832</f>
        <v>0</v>
      </c>
      <c r="T832" s="5">
        <f>+'MBI DIRECTORIO'!T832</f>
        <v>0</v>
      </c>
      <c r="U832" s="5">
        <f>+'MBI DIRECTORIO'!U832</f>
        <v>0</v>
      </c>
      <c r="V832" s="5">
        <f>+'MBI DIRECTORIO'!V832</f>
        <v>0</v>
      </c>
      <c r="W832" s="5">
        <f>+'MBI DIRECTORIO'!W832</f>
        <v>0</v>
      </c>
      <c r="X832" s="5">
        <f>+'MBI DIRECTORIO'!X832</f>
        <v>0</v>
      </c>
      <c r="Y832" s="5">
        <f>+'MBI DIRECTORIO'!Y832</f>
        <v>3.6526292964084437</v>
      </c>
      <c r="Z832" s="5">
        <f>+'MBI DIRECTORIO'!Z832</f>
        <v>1.799376812600139</v>
      </c>
      <c r="AA832" s="5">
        <f>+'MBI DIRECTORIO'!AA832</f>
        <v>0</v>
      </c>
      <c r="AB832" s="5" t="str">
        <f>+'MBI DIRECTORIO'!AG832</f>
        <v>MICRUS SA</v>
      </c>
      <c r="AD832" t="str">
        <f t="shared" si="14"/>
        <v>INSERT INTO TABLA_PRESUPUESTO_COMERCIAL VALUES ('VSR','80144-C','14003144-15',2022,'Mayo',2.5,'USD',275,201.949283,0,25,1.740046,0,0.792824,0,0.113426,0.947002,0,0,0,0,0,0,0,3.652629,1.799377,0);</v>
      </c>
    </row>
    <row r="833" spans="1:30" x14ac:dyDescent="0.2">
      <c r="A833" t="str">
        <f>+'MBI DIRECTORIO'!A833</f>
        <v>VSR</v>
      </c>
      <c r="B833" t="str">
        <f>+'MBI DIRECTORIO'!B833</f>
        <v>80093-C</v>
      </c>
      <c r="C833" t="str">
        <f>+'MBI DIRECTORIO'!C833</f>
        <v>14003165-11</v>
      </c>
      <c r="D833">
        <f>+'MBI DIRECTORIO'!D833</f>
        <v>2022</v>
      </c>
      <c r="E833" t="str">
        <f>+'MBI DIRECTORIO'!E833</f>
        <v>Mayo</v>
      </c>
      <c r="F833" s="5">
        <f>+'MBI DIRECTORIO'!F833</f>
        <v>5</v>
      </c>
      <c r="G833" t="str">
        <f>+'MBI DIRECTORIO'!G833</f>
        <v>USD</v>
      </c>
      <c r="H833" s="5">
        <f>+'MBI DIRECTORIO'!H833</f>
        <v>500</v>
      </c>
      <c r="I833" s="5">
        <f>+'MBI DIRECTORIO'!I833</f>
        <v>191.31548459130363</v>
      </c>
      <c r="J833" s="5">
        <f>+'MBI DIRECTORIO'!J833</f>
        <v>0</v>
      </c>
      <c r="K833" s="5">
        <f>+'MBI DIRECTORIO'!K833</f>
        <v>50</v>
      </c>
      <c r="L833" s="5">
        <f>+'MBI DIRECTORIO'!L833</f>
        <v>3.4800913934239825</v>
      </c>
      <c r="M833" s="5">
        <f>+'MBI DIRECTORIO'!M833</f>
        <v>0</v>
      </c>
      <c r="N833" s="5">
        <f>+'MBI DIRECTORIO'!N833</f>
        <v>1.6105769230769231</v>
      </c>
      <c r="O833" s="5">
        <f>+'MBI DIRECTORIO'!O833</f>
        <v>2.3237179487179489</v>
      </c>
      <c r="P833" s="5">
        <f>+'MBI DIRECTORIO'!P833</f>
        <v>0.1047008547008547</v>
      </c>
      <c r="Q833" s="5">
        <f>+'MBI DIRECTORIO'!Q833</f>
        <v>1.7218226978332818</v>
      </c>
      <c r="R833" s="5">
        <f>+'MBI DIRECTORIO'!R833</f>
        <v>0</v>
      </c>
      <c r="S833" s="5">
        <f>+'MBI DIRECTORIO'!S833</f>
        <v>0</v>
      </c>
      <c r="T833" s="5">
        <f>+'MBI DIRECTORIO'!T833</f>
        <v>0</v>
      </c>
      <c r="U833" s="5">
        <f>+'MBI DIRECTORIO'!U833</f>
        <v>0</v>
      </c>
      <c r="V833" s="5">
        <f>+'MBI DIRECTORIO'!V833</f>
        <v>0</v>
      </c>
      <c r="W833" s="5">
        <f>+'MBI DIRECTORIO'!W833</f>
        <v>0</v>
      </c>
      <c r="X833" s="5">
        <f>+'MBI DIRECTORIO'!X833</f>
        <v>0</v>
      </c>
      <c r="Y833" s="5">
        <f>+'MBI DIRECTORIO'!Y833</f>
        <v>9.3595720495292873</v>
      </c>
      <c r="Z833" s="5">
        <f>+'MBI DIRECTORIO'!Z833</f>
        <v>3.5987536252002781</v>
      </c>
      <c r="AA833" s="5">
        <f>+'MBI DIRECTORIO'!AA833</f>
        <v>0</v>
      </c>
      <c r="AB833" s="5" t="str">
        <f>+'MBI DIRECTORIO'!AG833</f>
        <v>El Imperio S.A.</v>
      </c>
      <c r="AD833" t="str">
        <f t="shared" si="14"/>
        <v>INSERT INTO TABLA_PRESUPUESTO_COMERCIAL VALUES ('VSR','80093-C','14003165-11',2022,'Mayo',5,'USD',500,191.315485,0,50,3.480091,0,1.610577,2.323718,0.104701,1.721823,0,0,0,0,0,0,0,9.359572,3.598754,0);</v>
      </c>
    </row>
    <row r="834" spans="1:30" x14ac:dyDescent="0.2">
      <c r="A834" t="str">
        <f>+'MBI DIRECTORIO'!A834</f>
        <v>VSR</v>
      </c>
      <c r="B834" t="str">
        <f>+'MBI DIRECTORIO'!B834</f>
        <v>80093-C</v>
      </c>
      <c r="C834" t="str">
        <f>+'MBI DIRECTORIO'!C834</f>
        <v>14002618-13</v>
      </c>
      <c r="D834">
        <f>+'MBI DIRECTORIO'!D834</f>
        <v>2022</v>
      </c>
      <c r="E834" t="str">
        <f>+'MBI DIRECTORIO'!E834</f>
        <v>Mayo</v>
      </c>
      <c r="F834" s="5">
        <f>+'MBI DIRECTORIO'!F834</f>
        <v>14</v>
      </c>
      <c r="G834" t="str">
        <f>+'MBI DIRECTORIO'!G834</f>
        <v>USD</v>
      </c>
      <c r="H834" s="5">
        <f>+'MBI DIRECTORIO'!H834</f>
        <v>476</v>
      </c>
      <c r="I834" s="5">
        <f>+'MBI DIRECTORIO'!I834</f>
        <v>249.9656430558438</v>
      </c>
      <c r="J834" s="5">
        <f>+'MBI DIRECTORIO'!J834</f>
        <v>0</v>
      </c>
      <c r="K834" s="5">
        <f>+'MBI DIRECTORIO'!K834</f>
        <v>42</v>
      </c>
      <c r="L834" s="5">
        <f>+'MBI DIRECTORIO'!L834</f>
        <v>9.7442559015871506</v>
      </c>
      <c r="M834" s="5">
        <f>+'MBI DIRECTORIO'!M834</f>
        <v>0</v>
      </c>
      <c r="N834" s="5">
        <f>+'MBI DIRECTORIO'!N834</f>
        <v>4.5096153846153841</v>
      </c>
      <c r="O834" s="5">
        <f>+'MBI DIRECTORIO'!O834</f>
        <v>6.5064102564102564</v>
      </c>
      <c r="P834" s="5">
        <f>+'MBI DIRECTORIO'!P834</f>
        <v>0.29316239316239312</v>
      </c>
      <c r="Q834" s="5">
        <f>+'MBI DIRECTORIO'!Q834</f>
        <v>1.6391752083372844</v>
      </c>
      <c r="R834" s="5">
        <f>+'MBI DIRECTORIO'!R834</f>
        <v>0</v>
      </c>
      <c r="S834" s="5">
        <f>+'MBI DIRECTORIO'!S834</f>
        <v>0</v>
      </c>
      <c r="T834" s="5">
        <f>+'MBI DIRECTORIO'!T834</f>
        <v>0</v>
      </c>
      <c r="U834" s="5">
        <f>+'MBI DIRECTORIO'!U834</f>
        <v>0</v>
      </c>
      <c r="V834" s="5">
        <f>+'MBI DIRECTORIO'!V834</f>
        <v>0</v>
      </c>
      <c r="W834" s="5">
        <f>+'MBI DIRECTORIO'!W834</f>
        <v>0</v>
      </c>
      <c r="X834" s="5">
        <f>+'MBI DIRECTORIO'!X834</f>
        <v>0</v>
      </c>
      <c r="Y834" s="5">
        <f>+'MBI DIRECTORIO'!Y834</f>
        <v>23.024873393086096</v>
      </c>
      <c r="Z834" s="5">
        <f>+'MBI DIRECTORIO'!Z834</f>
        <v>10.076510150560779</v>
      </c>
      <c r="AA834" s="5">
        <f>+'MBI DIRECTORIO'!AA834</f>
        <v>0</v>
      </c>
      <c r="AB834" s="5" t="str">
        <f>+'MBI DIRECTORIO'!AG834</f>
        <v>El Imperio S.A.</v>
      </c>
      <c r="AD834" t="str">
        <f t="shared" si="14"/>
        <v>INSERT INTO TABLA_PRESUPUESTO_COMERCIAL VALUES ('VSR','80093-C','14002618-13',2022,'Mayo',14,'USD',476,249.965643,0,42,9.744256,0,4.509615,6.50641,0.293162,1.639175,0,0,0,0,0,0,0,23.024873,10.07651,0);</v>
      </c>
    </row>
    <row r="835" spans="1:30" x14ac:dyDescent="0.2">
      <c r="A835" t="str">
        <f>+'MBI DIRECTORIO'!A835</f>
        <v>VSR</v>
      </c>
      <c r="B835" t="str">
        <f>+'MBI DIRECTORIO'!B835</f>
        <v>80093-C</v>
      </c>
      <c r="C835" t="str">
        <f>+'MBI DIRECTORIO'!C835</f>
        <v>14002924-13</v>
      </c>
      <c r="D835">
        <f>+'MBI DIRECTORIO'!D835</f>
        <v>2022</v>
      </c>
      <c r="E835" t="str">
        <f>+'MBI DIRECTORIO'!E835</f>
        <v>Mayo</v>
      </c>
      <c r="F835" s="5">
        <f>+'MBI DIRECTORIO'!F835</f>
        <v>14</v>
      </c>
      <c r="G835" t="str">
        <f>+'MBI DIRECTORIO'!G835</f>
        <v>USD</v>
      </c>
      <c r="H835" s="5">
        <f>+'MBI DIRECTORIO'!H835</f>
        <v>476</v>
      </c>
      <c r="I835" s="5">
        <f>+'MBI DIRECTORIO'!I835</f>
        <v>237.99227038718186</v>
      </c>
      <c r="J835" s="5">
        <f>+'MBI DIRECTORIO'!J835</f>
        <v>0</v>
      </c>
      <c r="K835" s="5">
        <f>+'MBI DIRECTORIO'!K835</f>
        <v>42</v>
      </c>
      <c r="L835" s="5">
        <f>+'MBI DIRECTORIO'!L835</f>
        <v>9.7442559015871506</v>
      </c>
      <c r="M835" s="5">
        <f>+'MBI DIRECTORIO'!M835</f>
        <v>0</v>
      </c>
      <c r="N835" s="5">
        <f>+'MBI DIRECTORIO'!N835</f>
        <v>4.5096153846153841</v>
      </c>
      <c r="O835" s="5">
        <f>+'MBI DIRECTORIO'!O835</f>
        <v>6.5064102564102564</v>
      </c>
      <c r="P835" s="5">
        <f>+'MBI DIRECTORIO'!P835</f>
        <v>0.29316239316239312</v>
      </c>
      <c r="Q835" s="5">
        <f>+'MBI DIRECTORIO'!Q835</f>
        <v>1.6391752083372844</v>
      </c>
      <c r="R835" s="5">
        <f>+'MBI DIRECTORIO'!R835</f>
        <v>0</v>
      </c>
      <c r="S835" s="5">
        <f>+'MBI DIRECTORIO'!S835</f>
        <v>0</v>
      </c>
      <c r="T835" s="5">
        <f>+'MBI DIRECTORIO'!T835</f>
        <v>0</v>
      </c>
      <c r="U835" s="5">
        <f>+'MBI DIRECTORIO'!U835</f>
        <v>0</v>
      </c>
      <c r="V835" s="5">
        <f>+'MBI DIRECTORIO'!V835</f>
        <v>0</v>
      </c>
      <c r="W835" s="5">
        <f>+'MBI DIRECTORIO'!W835</f>
        <v>0</v>
      </c>
      <c r="X835" s="5">
        <f>+'MBI DIRECTORIO'!X835</f>
        <v>0</v>
      </c>
      <c r="Y835" s="5">
        <f>+'MBI DIRECTORIO'!Y835</f>
        <v>23.024873393086096</v>
      </c>
      <c r="Z835" s="5">
        <f>+'MBI DIRECTORIO'!Z835</f>
        <v>10.076510150560779</v>
      </c>
      <c r="AA835" s="5">
        <f>+'MBI DIRECTORIO'!AA835</f>
        <v>0</v>
      </c>
      <c r="AB835" s="5" t="str">
        <f>+'MBI DIRECTORIO'!AG835</f>
        <v>El Imperio S.A.</v>
      </c>
      <c r="AD835" t="str">
        <f t="shared" si="14"/>
        <v>INSERT INTO TABLA_PRESUPUESTO_COMERCIAL VALUES ('VSR','80093-C','14002924-13',2022,'Mayo',14,'USD',476,237.99227,0,42,9.744256,0,4.509615,6.50641,0.293162,1.639175,0,0,0,0,0,0,0,23.024873,10.07651,0);</v>
      </c>
    </row>
    <row r="836" spans="1:30" x14ac:dyDescent="0.2">
      <c r="A836" t="str">
        <f>+'MBI DIRECTORIO'!A836</f>
        <v>VSR</v>
      </c>
      <c r="B836" t="str">
        <f>+'MBI DIRECTORIO'!B836</f>
        <v>80093-C</v>
      </c>
      <c r="C836" t="str">
        <f>+'MBI DIRECTORIO'!C836</f>
        <v>14002505-14</v>
      </c>
      <c r="D836">
        <f>+'MBI DIRECTORIO'!D836</f>
        <v>2022</v>
      </c>
      <c r="E836" t="str">
        <f>+'MBI DIRECTORIO'!E836</f>
        <v>Mayo</v>
      </c>
      <c r="F836" s="5">
        <f>+'MBI DIRECTORIO'!F836</f>
        <v>14</v>
      </c>
      <c r="G836" t="str">
        <f>+'MBI DIRECTORIO'!G836</f>
        <v>USD</v>
      </c>
      <c r="H836" s="5">
        <f>+'MBI DIRECTORIO'!H836</f>
        <v>476</v>
      </c>
      <c r="I836" s="5">
        <f>+'MBI DIRECTORIO'!I836</f>
        <v>189.75517563310621</v>
      </c>
      <c r="J836" s="5">
        <f>+'MBI DIRECTORIO'!J836</f>
        <v>0</v>
      </c>
      <c r="K836" s="5">
        <f>+'MBI DIRECTORIO'!K836</f>
        <v>42</v>
      </c>
      <c r="L836" s="5">
        <f>+'MBI DIRECTORIO'!L836</f>
        <v>9.7442559015871506</v>
      </c>
      <c r="M836" s="5">
        <f>+'MBI DIRECTORIO'!M836</f>
        <v>0</v>
      </c>
      <c r="N836" s="5">
        <f>+'MBI DIRECTORIO'!N836</f>
        <v>4.5096153846153841</v>
      </c>
      <c r="O836" s="5">
        <f>+'MBI DIRECTORIO'!O836</f>
        <v>6.5064102564102564</v>
      </c>
      <c r="P836" s="5">
        <f>+'MBI DIRECTORIO'!P836</f>
        <v>0.29316239316239312</v>
      </c>
      <c r="Q836" s="5">
        <f>+'MBI DIRECTORIO'!Q836</f>
        <v>1.6391752083372844</v>
      </c>
      <c r="R836" s="5">
        <f>+'MBI DIRECTORIO'!R836</f>
        <v>0</v>
      </c>
      <c r="S836" s="5">
        <f>+'MBI DIRECTORIO'!S836</f>
        <v>0</v>
      </c>
      <c r="T836" s="5">
        <f>+'MBI DIRECTORIO'!T836</f>
        <v>0</v>
      </c>
      <c r="U836" s="5">
        <f>+'MBI DIRECTORIO'!U836</f>
        <v>0</v>
      </c>
      <c r="V836" s="5">
        <f>+'MBI DIRECTORIO'!V836</f>
        <v>0</v>
      </c>
      <c r="W836" s="5">
        <f>+'MBI DIRECTORIO'!W836</f>
        <v>0</v>
      </c>
      <c r="X836" s="5">
        <f>+'MBI DIRECTORIO'!X836</f>
        <v>0</v>
      </c>
      <c r="Y836" s="5">
        <f>+'MBI DIRECTORIO'!Y836</f>
        <v>23.024873393086096</v>
      </c>
      <c r="Z836" s="5">
        <f>+'MBI DIRECTORIO'!Z836</f>
        <v>10.076510150560779</v>
      </c>
      <c r="AA836" s="5">
        <f>+'MBI DIRECTORIO'!AA836</f>
        <v>0</v>
      </c>
      <c r="AB836" s="5" t="str">
        <f>+'MBI DIRECTORIO'!AG836</f>
        <v>El Imperio S.A.</v>
      </c>
      <c r="AD836" t="str">
        <f t="shared" si="14"/>
        <v>INSERT INTO TABLA_PRESUPUESTO_COMERCIAL VALUES ('VSR','80093-C','14002505-14',2022,'Mayo',14,'USD',476,189.755176,0,42,9.744256,0,4.509615,6.50641,0.293162,1.639175,0,0,0,0,0,0,0,23.024873,10.07651,0);</v>
      </c>
    </row>
    <row r="837" spans="1:30" x14ac:dyDescent="0.2">
      <c r="A837" t="str">
        <f>+'MBI DIRECTORIO'!A837</f>
        <v>VSR</v>
      </c>
      <c r="B837" t="str">
        <f>+'MBI DIRECTORIO'!B837</f>
        <v>80093-C</v>
      </c>
      <c r="C837" t="str">
        <f>+'MBI DIRECTORIO'!C837</f>
        <v>14002528-12</v>
      </c>
      <c r="D837">
        <f>+'MBI DIRECTORIO'!D837</f>
        <v>2022</v>
      </c>
      <c r="E837" t="str">
        <f>+'MBI DIRECTORIO'!E837</f>
        <v>Mayo</v>
      </c>
      <c r="F837" s="5">
        <f>+'MBI DIRECTORIO'!F837</f>
        <v>7.5</v>
      </c>
      <c r="G837" t="str">
        <f>+'MBI DIRECTORIO'!G837</f>
        <v>USD</v>
      </c>
      <c r="H837" s="5">
        <f>+'MBI DIRECTORIO'!H837</f>
        <v>525</v>
      </c>
      <c r="I837" s="5">
        <f>+'MBI DIRECTORIO'!I837</f>
        <v>234.88048251011381</v>
      </c>
      <c r="J837" s="5">
        <f>+'MBI DIRECTORIO'!J837</f>
        <v>0</v>
      </c>
      <c r="K837" s="5">
        <f>+'MBI DIRECTORIO'!K837</f>
        <v>52.5</v>
      </c>
      <c r="L837" s="5">
        <f>+'MBI DIRECTORIO'!L837</f>
        <v>5.2201370901359736</v>
      </c>
      <c r="M837" s="5">
        <f>+'MBI DIRECTORIO'!M837</f>
        <v>0</v>
      </c>
      <c r="N837" s="5">
        <f>+'MBI DIRECTORIO'!N837</f>
        <v>2.4158653846153846</v>
      </c>
      <c r="O837" s="5">
        <f>+'MBI DIRECTORIO'!O837</f>
        <v>3.4855769230769234</v>
      </c>
      <c r="P837" s="5">
        <f>+'MBI DIRECTORIO'!P837</f>
        <v>0.15705128205128205</v>
      </c>
      <c r="Q837" s="5">
        <f>+'MBI DIRECTORIO'!Q837</f>
        <v>1.807913832724946</v>
      </c>
      <c r="R837" s="5">
        <f>+'MBI DIRECTORIO'!R837</f>
        <v>0</v>
      </c>
      <c r="S837" s="5">
        <f>+'MBI DIRECTORIO'!S837</f>
        <v>0</v>
      </c>
      <c r="T837" s="5">
        <f>+'MBI DIRECTORIO'!T837</f>
        <v>0</v>
      </c>
      <c r="U837" s="5">
        <f>+'MBI DIRECTORIO'!U837</f>
        <v>0</v>
      </c>
      <c r="V837" s="5">
        <f>+'MBI DIRECTORIO'!V837</f>
        <v>0</v>
      </c>
      <c r="W837" s="5">
        <f>+'MBI DIRECTORIO'!W837</f>
        <v>0</v>
      </c>
      <c r="X837" s="5">
        <f>+'MBI DIRECTORIO'!X837</f>
        <v>0</v>
      </c>
      <c r="Y837" s="5">
        <f>+'MBI DIRECTORIO'!Y837</f>
        <v>13.264537860268954</v>
      </c>
      <c r="Z837" s="5">
        <f>+'MBI DIRECTORIO'!Z837</f>
        <v>5.3981304378004173</v>
      </c>
      <c r="AA837" s="5">
        <f>+'MBI DIRECTORIO'!AA837</f>
        <v>0</v>
      </c>
      <c r="AB837" s="5" t="str">
        <f>+'MBI DIRECTORIO'!AG837</f>
        <v>El Imperio S.A.</v>
      </c>
      <c r="AD837" t="str">
        <f t="shared" si="14"/>
        <v>INSERT INTO TABLA_PRESUPUESTO_COMERCIAL VALUES ('VSR','80093-C','14002528-12',2022,'Mayo',7.5,'USD',525,234.880483,0,52.5,5.220137,0,2.415865,3.485577,0.157051,1.807914,0,0,0,0,0,0,0,13.264538,5.39813,0);</v>
      </c>
    </row>
    <row r="838" spans="1:30" x14ac:dyDescent="0.2">
      <c r="A838" t="str">
        <f>+'MBI DIRECTORIO'!A838</f>
        <v>VSR</v>
      </c>
      <c r="B838" t="str">
        <f>+'MBI DIRECTORIO'!B838</f>
        <v>80093-C</v>
      </c>
      <c r="C838" t="str">
        <f>+'MBI DIRECTORIO'!C838</f>
        <v>14002605-12</v>
      </c>
      <c r="D838">
        <f>+'MBI DIRECTORIO'!D838</f>
        <v>2022</v>
      </c>
      <c r="E838" t="str">
        <f>+'MBI DIRECTORIO'!E838</f>
        <v>Mayo</v>
      </c>
      <c r="F838" s="5">
        <f>+'MBI DIRECTORIO'!F838</f>
        <v>7.5</v>
      </c>
      <c r="G838" t="str">
        <f>+'MBI DIRECTORIO'!G838</f>
        <v>USD</v>
      </c>
      <c r="H838" s="5">
        <f>+'MBI DIRECTORIO'!H838</f>
        <v>525</v>
      </c>
      <c r="I838" s="5">
        <f>+'MBI DIRECTORIO'!I838</f>
        <v>208.31045159435018</v>
      </c>
      <c r="J838" s="5">
        <f>+'MBI DIRECTORIO'!J838</f>
        <v>0</v>
      </c>
      <c r="K838" s="5">
        <f>+'MBI DIRECTORIO'!K838</f>
        <v>52.5</v>
      </c>
      <c r="L838" s="5">
        <f>+'MBI DIRECTORIO'!L838</f>
        <v>5.2201370901359736</v>
      </c>
      <c r="M838" s="5">
        <f>+'MBI DIRECTORIO'!M838</f>
        <v>0</v>
      </c>
      <c r="N838" s="5">
        <f>+'MBI DIRECTORIO'!N838</f>
        <v>2.4158653846153846</v>
      </c>
      <c r="O838" s="5">
        <f>+'MBI DIRECTORIO'!O838</f>
        <v>3.4855769230769234</v>
      </c>
      <c r="P838" s="5">
        <f>+'MBI DIRECTORIO'!P838</f>
        <v>0.15705128205128205</v>
      </c>
      <c r="Q838" s="5">
        <f>+'MBI DIRECTORIO'!Q838</f>
        <v>1.807913832724946</v>
      </c>
      <c r="R838" s="5">
        <f>+'MBI DIRECTORIO'!R838</f>
        <v>0</v>
      </c>
      <c r="S838" s="5">
        <f>+'MBI DIRECTORIO'!S838</f>
        <v>0</v>
      </c>
      <c r="T838" s="5">
        <f>+'MBI DIRECTORIO'!T838</f>
        <v>0</v>
      </c>
      <c r="U838" s="5">
        <f>+'MBI DIRECTORIO'!U838</f>
        <v>0</v>
      </c>
      <c r="V838" s="5">
        <f>+'MBI DIRECTORIO'!V838</f>
        <v>0</v>
      </c>
      <c r="W838" s="5">
        <f>+'MBI DIRECTORIO'!W838</f>
        <v>0</v>
      </c>
      <c r="X838" s="5">
        <f>+'MBI DIRECTORIO'!X838</f>
        <v>0</v>
      </c>
      <c r="Y838" s="5">
        <f>+'MBI DIRECTORIO'!Y838</f>
        <v>13.264537860268954</v>
      </c>
      <c r="Z838" s="5">
        <f>+'MBI DIRECTORIO'!Z838</f>
        <v>5.3981304378004173</v>
      </c>
      <c r="AA838" s="5">
        <f>+'MBI DIRECTORIO'!AA838</f>
        <v>0</v>
      </c>
      <c r="AB838" s="5" t="str">
        <f>+'MBI DIRECTORIO'!AG838</f>
        <v>El Imperio S.A.</v>
      </c>
      <c r="AD838" t="str">
        <f t="shared" si="14"/>
        <v>INSERT INTO TABLA_PRESUPUESTO_COMERCIAL VALUES ('VSR','80093-C','14002605-12',2022,'Mayo',7.5,'USD',525,208.310452,0,52.5,5.220137,0,2.415865,3.485577,0.157051,1.807914,0,0,0,0,0,0,0,13.264538,5.39813,0);</v>
      </c>
    </row>
    <row r="839" spans="1:30" x14ac:dyDescent="0.2">
      <c r="A839" t="str">
        <f>+'MBI DIRECTORIO'!A839</f>
        <v>VSR</v>
      </c>
      <c r="B839" t="str">
        <f>+'MBI DIRECTORIO'!B839</f>
        <v>80093-C</v>
      </c>
      <c r="C839" t="str">
        <f>+'MBI DIRECTORIO'!C839</f>
        <v>14002606-12</v>
      </c>
      <c r="D839">
        <f>+'MBI DIRECTORIO'!D839</f>
        <v>2022</v>
      </c>
      <c r="E839" t="str">
        <f>+'MBI DIRECTORIO'!E839</f>
        <v>Mayo</v>
      </c>
      <c r="F839" s="5">
        <f>+'MBI DIRECTORIO'!F839</f>
        <v>7.5</v>
      </c>
      <c r="G839" t="str">
        <f>+'MBI DIRECTORIO'!G839</f>
        <v>USD</v>
      </c>
      <c r="H839" s="5">
        <f>+'MBI DIRECTORIO'!H839</f>
        <v>525</v>
      </c>
      <c r="I839" s="5">
        <f>+'MBI DIRECTORIO'!I839</f>
        <v>149.28932229947719</v>
      </c>
      <c r="J839" s="5">
        <f>+'MBI DIRECTORIO'!J839</f>
        <v>0</v>
      </c>
      <c r="K839" s="5">
        <f>+'MBI DIRECTORIO'!K839</f>
        <v>52.5</v>
      </c>
      <c r="L839" s="5">
        <f>+'MBI DIRECTORIO'!L839</f>
        <v>5.2201370901359736</v>
      </c>
      <c r="M839" s="5">
        <f>+'MBI DIRECTORIO'!M839</f>
        <v>0</v>
      </c>
      <c r="N839" s="5">
        <f>+'MBI DIRECTORIO'!N839</f>
        <v>2.4158653846153846</v>
      </c>
      <c r="O839" s="5">
        <f>+'MBI DIRECTORIO'!O839</f>
        <v>3.4855769230769234</v>
      </c>
      <c r="P839" s="5">
        <f>+'MBI DIRECTORIO'!P839</f>
        <v>0.15705128205128205</v>
      </c>
      <c r="Q839" s="5">
        <f>+'MBI DIRECTORIO'!Q839</f>
        <v>1.807913832724946</v>
      </c>
      <c r="R839" s="5">
        <f>+'MBI DIRECTORIO'!R839</f>
        <v>0</v>
      </c>
      <c r="S839" s="5">
        <f>+'MBI DIRECTORIO'!S839</f>
        <v>0</v>
      </c>
      <c r="T839" s="5">
        <f>+'MBI DIRECTORIO'!T839</f>
        <v>0</v>
      </c>
      <c r="U839" s="5">
        <f>+'MBI DIRECTORIO'!U839</f>
        <v>0</v>
      </c>
      <c r="V839" s="5">
        <f>+'MBI DIRECTORIO'!V839</f>
        <v>0</v>
      </c>
      <c r="W839" s="5">
        <f>+'MBI DIRECTORIO'!W839</f>
        <v>0</v>
      </c>
      <c r="X839" s="5">
        <f>+'MBI DIRECTORIO'!X839</f>
        <v>0</v>
      </c>
      <c r="Y839" s="5">
        <f>+'MBI DIRECTORIO'!Y839</f>
        <v>13.264537860268954</v>
      </c>
      <c r="Z839" s="5">
        <f>+'MBI DIRECTORIO'!Z839</f>
        <v>5.3981304378004173</v>
      </c>
      <c r="AA839" s="5">
        <f>+'MBI DIRECTORIO'!AA839</f>
        <v>0</v>
      </c>
      <c r="AB839" s="5" t="str">
        <f>+'MBI DIRECTORIO'!AG839</f>
        <v>El Imperio S.A.</v>
      </c>
      <c r="AD839" t="str">
        <f t="shared" ref="AD839:AD902" si="15">_xlfn.CONCAT("INSERT INTO TABLA_PRESUPUESTO_COMERCIAL VALUES ('",A839,"','",B839,"','",C839,"',",D839,",'",E839,"',",SUBSTITUTE(ROUND(F839,6),",","."),",'",G839,"',",SUBSTITUTE(ROUND(H839,6),",","."),",",SUBSTITUTE(ROUND(I839,6),",","."),",",SUBSTITUTE(ROUND(J839,6),",","."),",",SUBSTITUTE(ROUND(K839,6),",","."),",",SUBSTITUTE(ROUND(L839,6),",","."),",",SUBSTITUTE(ROUND(M839,6),",","."),",",SUBSTITUTE(ROUND(N839,6),",","."),",",SUBSTITUTE(ROUND(O839,6),",","."),",",SUBSTITUTE(ROUND(P839,6),",","."),",",SUBSTITUTE(ROUND(Q839,6),",","."),",",SUBSTITUTE(ROUND(R839,6),",","."),",",SUBSTITUTE(ROUND(S839,6),",","."),",",SUBSTITUTE(ROUND(T839,6),",","."),",",SUBSTITUTE(ROUND(U839,6),",","."),",",SUBSTITUTE(ROUND(V839,6),",","."),",",SUBSTITUTE(ROUND(W839,6),",","."),",",SUBSTITUTE(ROUND(X839,6),",","."),",",SUBSTITUTE(ROUND(Y839,6),",","."),",",SUBSTITUTE(ROUND(Z839,6),",","."),",",SUBSTITUTE(ROUND(AA839,6),",","."),");")</f>
        <v>INSERT INTO TABLA_PRESUPUESTO_COMERCIAL VALUES ('VSR','80093-C','14002606-12',2022,'Mayo',7.5,'USD',525,149.289322,0,52.5,5.220137,0,2.415865,3.485577,0.157051,1.807914,0,0,0,0,0,0,0,13.264538,5.39813,0);</v>
      </c>
    </row>
    <row r="840" spans="1:30" x14ac:dyDescent="0.2">
      <c r="A840" t="str">
        <f>+'MBI DIRECTORIO'!A840</f>
        <v>VSR</v>
      </c>
      <c r="B840" t="str">
        <f>+'MBI DIRECTORIO'!B840</f>
        <v>80222-C</v>
      </c>
      <c r="C840" t="str">
        <f>+'MBI DIRECTORIO'!C840</f>
        <v>14005096-18</v>
      </c>
      <c r="D840">
        <f>+'MBI DIRECTORIO'!D840</f>
        <v>2022</v>
      </c>
      <c r="E840" t="str">
        <f>+'MBI DIRECTORIO'!E840</f>
        <v>Mayo</v>
      </c>
      <c r="F840" s="5">
        <f>+'MBI DIRECTORIO'!F840</f>
        <v>15</v>
      </c>
      <c r="G840" t="str">
        <f>+'MBI DIRECTORIO'!G840</f>
        <v>USD</v>
      </c>
      <c r="H840" s="5">
        <f>+'MBI DIRECTORIO'!H840</f>
        <v>1500</v>
      </c>
      <c r="I840" s="5">
        <f>+'MBI DIRECTORIO'!I840</f>
        <v>1207.8477450489013</v>
      </c>
      <c r="J840" s="5">
        <f>+'MBI DIRECTORIO'!J840</f>
        <v>0</v>
      </c>
      <c r="K840" s="5">
        <f>+'MBI DIRECTORIO'!K840</f>
        <v>150</v>
      </c>
      <c r="L840" s="5">
        <f>+'MBI DIRECTORIO'!L840</f>
        <v>10.440274180271947</v>
      </c>
      <c r="M840" s="5">
        <f>+'MBI DIRECTORIO'!M840</f>
        <v>0</v>
      </c>
      <c r="N840" s="5">
        <f>+'MBI DIRECTORIO'!N840</f>
        <v>24.060527825588068</v>
      </c>
      <c r="O840" s="5">
        <f>+'MBI DIRECTORIO'!O840</f>
        <v>31.196213425129088</v>
      </c>
      <c r="P840" s="5">
        <f>+'MBI DIRECTORIO'!P840</f>
        <v>1.4056224899598393</v>
      </c>
      <c r="Q840" s="5">
        <f>+'MBI DIRECTORIO'!Q840</f>
        <v>5.1654680934998458</v>
      </c>
      <c r="R840" s="5">
        <f>+'MBI DIRECTORIO'!R840</f>
        <v>0</v>
      </c>
      <c r="S840" s="5">
        <f>+'MBI DIRECTORIO'!S840</f>
        <v>0</v>
      </c>
      <c r="T840" s="5">
        <f>+'MBI DIRECTORIO'!T840</f>
        <v>0</v>
      </c>
      <c r="U840" s="5">
        <f>+'MBI DIRECTORIO'!U840</f>
        <v>0</v>
      </c>
      <c r="V840" s="5">
        <f>+'MBI DIRECTORIO'!V840</f>
        <v>0</v>
      </c>
      <c r="W840" s="5">
        <f>+'MBI DIRECTORIO'!W840</f>
        <v>0</v>
      </c>
      <c r="X840" s="5">
        <f>+'MBI DIRECTORIO'!X840</f>
        <v>0</v>
      </c>
      <c r="Y840" s="5">
        <f>+'MBI DIRECTORIO'!Y840</f>
        <v>72.624092709777671</v>
      </c>
      <c r="Z840" s="5">
        <f>+'MBI DIRECTORIO'!Z840</f>
        <v>10.796260875600835</v>
      </c>
      <c r="AA840" s="5">
        <f>+'MBI DIRECTORIO'!AA840</f>
        <v>0</v>
      </c>
      <c r="AB840" s="5" t="str">
        <f>+'MBI DIRECTORIO'!AG840</f>
        <v>LAVENDIMIASA S.A.</v>
      </c>
      <c r="AD840" t="str">
        <f t="shared" si="15"/>
        <v>INSERT INTO TABLA_PRESUPUESTO_COMERCIAL VALUES ('VSR','80222-C','14005096-18',2022,'Mayo',15,'USD',1500,1207.847745,0,150,10.440274,0,24.060528,31.196213,1.405622,5.165468,0,0,0,0,0,0,0,72.624093,10.796261,0);</v>
      </c>
    </row>
    <row r="841" spans="1:30" x14ac:dyDescent="0.2">
      <c r="A841" t="str">
        <f>+'MBI DIRECTORIO'!A841</f>
        <v>VSR</v>
      </c>
      <c r="B841" t="str">
        <f>+'MBI DIRECTORIO'!B841</f>
        <v>80222-C</v>
      </c>
      <c r="C841" t="str">
        <f>+'MBI DIRECTORIO'!C841</f>
        <v>14003574-20</v>
      </c>
      <c r="D841">
        <f>+'MBI DIRECTORIO'!D841</f>
        <v>2022</v>
      </c>
      <c r="E841" t="str">
        <f>+'MBI DIRECTORIO'!E841</f>
        <v>Mayo</v>
      </c>
      <c r="F841" s="5">
        <f>+'MBI DIRECTORIO'!F841</f>
        <v>25</v>
      </c>
      <c r="G841" t="str">
        <f>+'MBI DIRECTORIO'!G841</f>
        <v>USD</v>
      </c>
      <c r="H841" s="5">
        <f>+'MBI DIRECTORIO'!H841</f>
        <v>775</v>
      </c>
      <c r="I841" s="5">
        <f>+'MBI DIRECTORIO'!I841</f>
        <v>433.40750695330109</v>
      </c>
      <c r="J841" s="5">
        <f>+'MBI DIRECTORIO'!J841</f>
        <v>0</v>
      </c>
      <c r="K841" s="5">
        <f>+'MBI DIRECTORIO'!K841</f>
        <v>0</v>
      </c>
      <c r="L841" s="5">
        <f>+'MBI DIRECTORIO'!L841</f>
        <v>17.400456967119911</v>
      </c>
      <c r="M841" s="5">
        <f>+'MBI DIRECTORIO'!M841</f>
        <v>0</v>
      </c>
      <c r="N841" s="5">
        <f>+'MBI DIRECTORIO'!N841</f>
        <v>40.100879709313446</v>
      </c>
      <c r="O841" s="5">
        <f>+'MBI DIRECTORIO'!O841</f>
        <v>51.993689041881808</v>
      </c>
      <c r="P841" s="5">
        <f>+'MBI DIRECTORIO'!P841</f>
        <v>2.3427041499330659</v>
      </c>
      <c r="Q841" s="5">
        <f>+'MBI DIRECTORIO'!Q841</f>
        <v>2.6688251816415867</v>
      </c>
      <c r="R841" s="5">
        <f>+'MBI DIRECTORIO'!R841</f>
        <v>0</v>
      </c>
      <c r="S841" s="5">
        <f>+'MBI DIRECTORIO'!S841</f>
        <v>0</v>
      </c>
      <c r="T841" s="5">
        <f>+'MBI DIRECTORIO'!T841</f>
        <v>0</v>
      </c>
      <c r="U841" s="5">
        <f>+'MBI DIRECTORIO'!U841</f>
        <v>0</v>
      </c>
      <c r="V841" s="5">
        <f>+'MBI DIRECTORIO'!V841</f>
        <v>0</v>
      </c>
      <c r="W841" s="5">
        <f>+'MBI DIRECTORIO'!W841</f>
        <v>0</v>
      </c>
      <c r="X841" s="5">
        <f>+'MBI DIRECTORIO'!X841</f>
        <v>0</v>
      </c>
      <c r="Y841" s="5">
        <f>+'MBI DIRECTORIO'!Y841</f>
        <v>115.09986620877129</v>
      </c>
      <c r="Z841" s="5">
        <f>+'MBI DIRECTORIO'!Z841</f>
        <v>17.993768126001392</v>
      </c>
      <c r="AA841" s="5">
        <f>+'MBI DIRECTORIO'!AA841</f>
        <v>0</v>
      </c>
      <c r="AB841" s="5" t="str">
        <f>+'MBI DIRECTORIO'!AG841</f>
        <v>LAVENDIMIASA S.A.</v>
      </c>
      <c r="AD841" t="str">
        <f t="shared" si="15"/>
        <v>INSERT INTO TABLA_PRESUPUESTO_COMERCIAL VALUES ('VSR','80222-C','14003574-20',2022,'Mayo',25,'USD',775,433.407507,0,0,17.400457,0,40.10088,51.993689,2.342704,2.668825,0,0,0,0,0,0,0,115.099866,17.993768,0);</v>
      </c>
    </row>
    <row r="842" spans="1:30" x14ac:dyDescent="0.2">
      <c r="A842" t="str">
        <f>+'MBI DIRECTORIO'!A842</f>
        <v>VSR</v>
      </c>
      <c r="B842" t="str">
        <f>+'MBI DIRECTORIO'!B842</f>
        <v>80222-C</v>
      </c>
      <c r="C842" t="str">
        <f>+'MBI DIRECTORIO'!C842</f>
        <v>14004115-15</v>
      </c>
      <c r="D842">
        <f>+'MBI DIRECTORIO'!D842</f>
        <v>2022</v>
      </c>
      <c r="E842" t="str">
        <f>+'MBI DIRECTORIO'!E842</f>
        <v>Mayo</v>
      </c>
      <c r="F842" s="5">
        <f>+'MBI DIRECTORIO'!F842</f>
        <v>25</v>
      </c>
      <c r="G842" t="str">
        <f>+'MBI DIRECTORIO'!G842</f>
        <v>USD</v>
      </c>
      <c r="H842" s="5">
        <f>+'MBI DIRECTORIO'!H842</f>
        <v>775</v>
      </c>
      <c r="I842" s="5">
        <f>+'MBI DIRECTORIO'!I842</f>
        <v>751.71517976137761</v>
      </c>
      <c r="J842" s="5">
        <f>+'MBI DIRECTORIO'!J842</f>
        <v>0</v>
      </c>
      <c r="K842" s="5">
        <f>+'MBI DIRECTORIO'!K842</f>
        <v>0</v>
      </c>
      <c r="L842" s="5">
        <f>+'MBI DIRECTORIO'!L842</f>
        <v>17.400456967119911</v>
      </c>
      <c r="M842" s="5">
        <f>+'MBI DIRECTORIO'!M842</f>
        <v>0</v>
      </c>
      <c r="N842" s="5">
        <f>+'MBI DIRECTORIO'!N842</f>
        <v>40.100879709313446</v>
      </c>
      <c r="O842" s="5">
        <f>+'MBI DIRECTORIO'!O842</f>
        <v>51.993689041881808</v>
      </c>
      <c r="P842" s="5">
        <f>+'MBI DIRECTORIO'!P842</f>
        <v>2.3427041499330659</v>
      </c>
      <c r="Q842" s="5">
        <f>+'MBI DIRECTORIO'!Q842</f>
        <v>2.6688251816415867</v>
      </c>
      <c r="R842" s="5">
        <f>+'MBI DIRECTORIO'!R842</f>
        <v>0</v>
      </c>
      <c r="S842" s="5">
        <f>+'MBI DIRECTORIO'!S842</f>
        <v>0</v>
      </c>
      <c r="T842" s="5">
        <f>+'MBI DIRECTORIO'!T842</f>
        <v>0</v>
      </c>
      <c r="U842" s="5">
        <f>+'MBI DIRECTORIO'!U842</f>
        <v>0</v>
      </c>
      <c r="V842" s="5">
        <f>+'MBI DIRECTORIO'!V842</f>
        <v>0</v>
      </c>
      <c r="W842" s="5">
        <f>+'MBI DIRECTORIO'!W842</f>
        <v>0</v>
      </c>
      <c r="X842" s="5">
        <f>+'MBI DIRECTORIO'!X842</f>
        <v>0</v>
      </c>
      <c r="Y842" s="5">
        <f>+'MBI DIRECTORIO'!Y842</f>
        <v>115.09986620877129</v>
      </c>
      <c r="Z842" s="5">
        <f>+'MBI DIRECTORIO'!Z842</f>
        <v>17.993768126001392</v>
      </c>
      <c r="AA842" s="5">
        <f>+'MBI DIRECTORIO'!AA842</f>
        <v>0</v>
      </c>
      <c r="AB842" s="5" t="str">
        <f>+'MBI DIRECTORIO'!AG842</f>
        <v>LAVENDIMIASA S.A.</v>
      </c>
      <c r="AD842" t="str">
        <f t="shared" si="15"/>
        <v>INSERT INTO TABLA_PRESUPUESTO_COMERCIAL VALUES ('VSR','80222-C','14004115-15',2022,'Mayo',25,'USD',775,751.71518,0,0,17.400457,0,40.10088,51.993689,2.342704,2.668825,0,0,0,0,0,0,0,115.099866,17.993768,0);</v>
      </c>
    </row>
    <row r="843" spans="1:30" x14ac:dyDescent="0.2">
      <c r="A843" t="str">
        <f>+'MBI DIRECTORIO'!A843</f>
        <v>VSR</v>
      </c>
      <c r="B843" t="str">
        <f>+'MBI DIRECTORIO'!B843</f>
        <v>80222-C</v>
      </c>
      <c r="C843" t="str">
        <f>+'MBI DIRECTORIO'!C843</f>
        <v>14005091-20</v>
      </c>
      <c r="D843">
        <f>+'MBI DIRECTORIO'!D843</f>
        <v>2022</v>
      </c>
      <c r="E843" t="str">
        <f>+'MBI DIRECTORIO'!E843</f>
        <v>Mayo</v>
      </c>
      <c r="F843" s="5">
        <f>+'MBI DIRECTORIO'!F843</f>
        <v>25</v>
      </c>
      <c r="G843" t="str">
        <f>+'MBI DIRECTORIO'!G843</f>
        <v>USD</v>
      </c>
      <c r="H843" s="5">
        <f>+'MBI DIRECTORIO'!H843</f>
        <v>775</v>
      </c>
      <c r="I843" s="5">
        <f>+'MBI DIRECTORIO'!I843</f>
        <v>344.48133509891522</v>
      </c>
      <c r="J843" s="5">
        <f>+'MBI DIRECTORIO'!J843</f>
        <v>0</v>
      </c>
      <c r="K843" s="5">
        <f>+'MBI DIRECTORIO'!K843</f>
        <v>0</v>
      </c>
      <c r="L843" s="5">
        <f>+'MBI DIRECTORIO'!L843</f>
        <v>17.400456967119911</v>
      </c>
      <c r="M843" s="5">
        <f>+'MBI DIRECTORIO'!M843</f>
        <v>0</v>
      </c>
      <c r="N843" s="5">
        <f>+'MBI DIRECTORIO'!N843</f>
        <v>40.100879709313446</v>
      </c>
      <c r="O843" s="5">
        <f>+'MBI DIRECTORIO'!O843</f>
        <v>51.993689041881808</v>
      </c>
      <c r="P843" s="5">
        <f>+'MBI DIRECTORIO'!P843</f>
        <v>2.3427041499330659</v>
      </c>
      <c r="Q843" s="5">
        <f>+'MBI DIRECTORIO'!Q843</f>
        <v>2.6688251816415867</v>
      </c>
      <c r="R843" s="5">
        <f>+'MBI DIRECTORIO'!R843</f>
        <v>0</v>
      </c>
      <c r="S843" s="5">
        <f>+'MBI DIRECTORIO'!S843</f>
        <v>0</v>
      </c>
      <c r="T843" s="5">
        <f>+'MBI DIRECTORIO'!T843</f>
        <v>0</v>
      </c>
      <c r="U843" s="5">
        <f>+'MBI DIRECTORIO'!U843</f>
        <v>0</v>
      </c>
      <c r="V843" s="5">
        <f>+'MBI DIRECTORIO'!V843</f>
        <v>0</v>
      </c>
      <c r="W843" s="5">
        <f>+'MBI DIRECTORIO'!W843</f>
        <v>0</v>
      </c>
      <c r="X843" s="5">
        <f>+'MBI DIRECTORIO'!X843</f>
        <v>0</v>
      </c>
      <c r="Y843" s="5">
        <f>+'MBI DIRECTORIO'!Y843</f>
        <v>115.09986620877129</v>
      </c>
      <c r="Z843" s="5">
        <f>+'MBI DIRECTORIO'!Z843</f>
        <v>17.993768126001392</v>
      </c>
      <c r="AA843" s="5">
        <f>+'MBI DIRECTORIO'!AA843</f>
        <v>0</v>
      </c>
      <c r="AB843" s="5" t="str">
        <f>+'MBI DIRECTORIO'!AG843</f>
        <v>LAVENDIMIASA S.A.</v>
      </c>
      <c r="AD843" t="str">
        <f t="shared" si="15"/>
        <v>INSERT INTO TABLA_PRESUPUESTO_COMERCIAL VALUES ('VSR','80222-C','14005091-20',2022,'Mayo',25,'USD',775,344.481335,0,0,17.400457,0,40.10088,51.993689,2.342704,2.668825,0,0,0,0,0,0,0,115.099866,17.993768,0);</v>
      </c>
    </row>
    <row r="844" spans="1:30" x14ac:dyDescent="0.2">
      <c r="A844" t="str">
        <f>+'MBI DIRECTORIO'!A844</f>
        <v>VSR</v>
      </c>
      <c r="B844" t="str">
        <f>+'MBI DIRECTORIO'!B844</f>
        <v>80222-C</v>
      </c>
      <c r="C844" t="str">
        <f>+'MBI DIRECTORIO'!C844</f>
        <v>14004857-20</v>
      </c>
      <c r="D844">
        <f>+'MBI DIRECTORIO'!D844</f>
        <v>2022</v>
      </c>
      <c r="E844" t="str">
        <f>+'MBI DIRECTORIO'!E844</f>
        <v>Mayo</v>
      </c>
      <c r="F844" s="5">
        <f>+'MBI DIRECTORIO'!F844</f>
        <v>12.5</v>
      </c>
      <c r="G844" t="str">
        <f>+'MBI DIRECTORIO'!G844</f>
        <v>USD</v>
      </c>
      <c r="H844" s="5">
        <f>+'MBI DIRECTORIO'!H844</f>
        <v>387.5</v>
      </c>
      <c r="I844" s="5">
        <f>+'MBI DIRECTORIO'!I844</f>
        <v>223.63701262079735</v>
      </c>
      <c r="J844" s="5">
        <f>+'MBI DIRECTORIO'!J844</f>
        <v>0</v>
      </c>
      <c r="K844" s="5">
        <f>+'MBI DIRECTORIO'!K844</f>
        <v>0</v>
      </c>
      <c r="L844" s="5">
        <f>+'MBI DIRECTORIO'!L844</f>
        <v>8.7002284835599557</v>
      </c>
      <c r="M844" s="5">
        <f>+'MBI DIRECTORIO'!M844</f>
        <v>0</v>
      </c>
      <c r="N844" s="5">
        <f>+'MBI DIRECTORIO'!N844</f>
        <v>20.050439854656723</v>
      </c>
      <c r="O844" s="5">
        <f>+'MBI DIRECTORIO'!O844</f>
        <v>25.996844520940904</v>
      </c>
      <c r="P844" s="5">
        <f>+'MBI DIRECTORIO'!P844</f>
        <v>1.1713520749665329</v>
      </c>
      <c r="Q844" s="5">
        <f>+'MBI DIRECTORIO'!Q844</f>
        <v>1.3344125908207933</v>
      </c>
      <c r="R844" s="5">
        <f>+'MBI DIRECTORIO'!R844</f>
        <v>0</v>
      </c>
      <c r="S844" s="5">
        <f>+'MBI DIRECTORIO'!S844</f>
        <v>0</v>
      </c>
      <c r="T844" s="5">
        <f>+'MBI DIRECTORIO'!T844</f>
        <v>0</v>
      </c>
      <c r="U844" s="5">
        <f>+'MBI DIRECTORIO'!U844</f>
        <v>0</v>
      </c>
      <c r="V844" s="5">
        <f>+'MBI DIRECTORIO'!V844</f>
        <v>0</v>
      </c>
      <c r="W844" s="5">
        <f>+'MBI DIRECTORIO'!W844</f>
        <v>0</v>
      </c>
      <c r="X844" s="5">
        <f>+'MBI DIRECTORIO'!X844</f>
        <v>0</v>
      </c>
      <c r="Y844" s="5">
        <f>+'MBI DIRECTORIO'!Y844</f>
        <v>57.549933104385644</v>
      </c>
      <c r="Z844" s="5">
        <f>+'MBI DIRECTORIO'!Z844</f>
        <v>8.9968840630006959</v>
      </c>
      <c r="AA844" s="5">
        <f>+'MBI DIRECTORIO'!AA844</f>
        <v>0</v>
      </c>
      <c r="AB844" s="5" t="str">
        <f>+'MBI DIRECTORIO'!AG844</f>
        <v>LAVENDIMIASA S.A.</v>
      </c>
      <c r="AD844" t="str">
        <f t="shared" si="15"/>
        <v>INSERT INTO TABLA_PRESUPUESTO_COMERCIAL VALUES ('VSR','80222-C','14004857-20',2022,'Mayo',12.5,'USD',387.5,223.637013,0,0,8.700228,0,20.05044,25.996845,1.171352,1.334413,0,0,0,0,0,0,0,57.549933,8.996884,0);</v>
      </c>
    </row>
    <row r="845" spans="1:30" x14ac:dyDescent="0.2">
      <c r="A845" t="str">
        <f>+'MBI DIRECTORIO'!A845</f>
        <v>VSR</v>
      </c>
      <c r="B845" t="str">
        <f>+'MBI DIRECTORIO'!B845</f>
        <v>80226-C</v>
      </c>
      <c r="C845" t="str">
        <f>+'MBI DIRECTORIO'!C845</f>
        <v>14004821-20</v>
      </c>
      <c r="D845">
        <f>+'MBI DIRECTORIO'!D845</f>
        <v>2022</v>
      </c>
      <c r="E845" t="str">
        <f>+'MBI DIRECTORIO'!E845</f>
        <v>Mayo</v>
      </c>
      <c r="F845" s="5">
        <f>+'MBI DIRECTORIO'!F845</f>
        <v>25</v>
      </c>
      <c r="G845" t="str">
        <f>+'MBI DIRECTORIO'!G845</f>
        <v>USD</v>
      </c>
      <c r="H845" s="5">
        <f>+'MBI DIRECTORIO'!H845</f>
        <v>675</v>
      </c>
      <c r="I845" s="5">
        <f>+'MBI DIRECTORIO'!I845</f>
        <v>403.57204461345884</v>
      </c>
      <c r="J845" s="5">
        <f>+'MBI DIRECTORIO'!J845</f>
        <v>0</v>
      </c>
      <c r="K845" s="5">
        <f>+'MBI DIRECTORIO'!K845</f>
        <v>0</v>
      </c>
      <c r="L845" s="5">
        <f>+'MBI DIRECTORIO'!L845</f>
        <v>17.400456967119911</v>
      </c>
      <c r="M845" s="5">
        <f>+'MBI DIRECTORIO'!M845</f>
        <v>0</v>
      </c>
      <c r="N845" s="5">
        <f>+'MBI DIRECTORIO'!N845</f>
        <v>34.126984126984127</v>
      </c>
      <c r="O845" s="5">
        <f>+'MBI DIRECTORIO'!O845</f>
        <v>43.154761904761905</v>
      </c>
      <c r="P845" s="5">
        <f>+'MBI DIRECTORIO'!P845</f>
        <v>1.9444444444444444</v>
      </c>
      <c r="Q845" s="5">
        <f>+'MBI DIRECTORIO'!Q845</f>
        <v>2.3244606420749303</v>
      </c>
      <c r="R845" s="5">
        <f>+'MBI DIRECTORIO'!R845</f>
        <v>0</v>
      </c>
      <c r="S845" s="5">
        <f>+'MBI DIRECTORIO'!S845</f>
        <v>0</v>
      </c>
      <c r="T845" s="5">
        <f>+'MBI DIRECTORIO'!T845</f>
        <v>0</v>
      </c>
      <c r="U845" s="5">
        <f>+'MBI DIRECTORIO'!U845</f>
        <v>0</v>
      </c>
      <c r="V845" s="5">
        <f>+'MBI DIRECTORIO'!V845</f>
        <v>0</v>
      </c>
      <c r="W845" s="5">
        <f>+'MBI DIRECTORIO'!W845</f>
        <v>0</v>
      </c>
      <c r="X845" s="5">
        <f>+'MBI DIRECTORIO'!X845</f>
        <v>0</v>
      </c>
      <c r="Y845" s="5">
        <f>+'MBI DIRECTORIO'!Y845</f>
        <v>99.544419244266791</v>
      </c>
      <c r="Z845" s="5">
        <f>+'MBI DIRECTORIO'!Z845</f>
        <v>17.993768126001392</v>
      </c>
      <c r="AA845" s="5">
        <f>+'MBI DIRECTORIO'!AA845</f>
        <v>0</v>
      </c>
      <c r="AB845" s="5" t="str">
        <f>+'MBI DIRECTORIO'!AG845</f>
        <v>SMART FOODS, C.A.</v>
      </c>
      <c r="AD845" t="str">
        <f t="shared" si="15"/>
        <v>INSERT INTO TABLA_PRESUPUESTO_COMERCIAL VALUES ('VSR','80226-C','14004821-20',2022,'Mayo',25,'USD',675,403.572045,0,0,17.400457,0,34.126984,43.154762,1.944444,2.324461,0,0,0,0,0,0,0,99.544419,17.993768,0);</v>
      </c>
    </row>
    <row r="846" spans="1:30" x14ac:dyDescent="0.2">
      <c r="A846" t="str">
        <f>+'MBI DIRECTORIO'!A846</f>
        <v>VSR</v>
      </c>
      <c r="B846" t="str">
        <f>+'MBI DIRECTORIO'!B846</f>
        <v>80226-C</v>
      </c>
      <c r="C846" t="str">
        <f>+'MBI DIRECTORIO'!C846</f>
        <v>14004868-20</v>
      </c>
      <c r="D846">
        <f>+'MBI DIRECTORIO'!D846</f>
        <v>2022</v>
      </c>
      <c r="E846" t="str">
        <f>+'MBI DIRECTORIO'!E846</f>
        <v>Mayo</v>
      </c>
      <c r="F846" s="5">
        <f>+'MBI DIRECTORIO'!F846</f>
        <v>25</v>
      </c>
      <c r="G846" t="str">
        <f>+'MBI DIRECTORIO'!G846</f>
        <v>USD</v>
      </c>
      <c r="H846" s="5">
        <f>+'MBI DIRECTORIO'!H846</f>
        <v>675</v>
      </c>
      <c r="I846" s="5">
        <f>+'MBI DIRECTORIO'!I846</f>
        <v>349.32895945779376</v>
      </c>
      <c r="J846" s="5">
        <f>+'MBI DIRECTORIO'!J846</f>
        <v>0</v>
      </c>
      <c r="K846" s="5">
        <f>+'MBI DIRECTORIO'!K846</f>
        <v>0</v>
      </c>
      <c r="L846" s="5">
        <f>+'MBI DIRECTORIO'!L846</f>
        <v>17.400456967119911</v>
      </c>
      <c r="M846" s="5">
        <f>+'MBI DIRECTORIO'!M846</f>
        <v>0</v>
      </c>
      <c r="N846" s="5">
        <f>+'MBI DIRECTORIO'!N846</f>
        <v>34.126984126984127</v>
      </c>
      <c r="O846" s="5">
        <f>+'MBI DIRECTORIO'!O846</f>
        <v>43.154761904761905</v>
      </c>
      <c r="P846" s="5">
        <f>+'MBI DIRECTORIO'!P846</f>
        <v>1.9444444444444444</v>
      </c>
      <c r="Q846" s="5">
        <f>+'MBI DIRECTORIO'!Q846</f>
        <v>2.3244606420749303</v>
      </c>
      <c r="R846" s="5">
        <f>+'MBI DIRECTORIO'!R846</f>
        <v>0</v>
      </c>
      <c r="S846" s="5">
        <f>+'MBI DIRECTORIO'!S846</f>
        <v>0</v>
      </c>
      <c r="T846" s="5">
        <f>+'MBI DIRECTORIO'!T846</f>
        <v>0</v>
      </c>
      <c r="U846" s="5">
        <f>+'MBI DIRECTORIO'!U846</f>
        <v>0</v>
      </c>
      <c r="V846" s="5">
        <f>+'MBI DIRECTORIO'!V846</f>
        <v>0</v>
      </c>
      <c r="W846" s="5">
        <f>+'MBI DIRECTORIO'!W846</f>
        <v>0</v>
      </c>
      <c r="X846" s="5">
        <f>+'MBI DIRECTORIO'!X846</f>
        <v>0</v>
      </c>
      <c r="Y846" s="5">
        <f>+'MBI DIRECTORIO'!Y846</f>
        <v>99.544419244266791</v>
      </c>
      <c r="Z846" s="5">
        <f>+'MBI DIRECTORIO'!Z846</f>
        <v>17.993768126001392</v>
      </c>
      <c r="AA846" s="5">
        <f>+'MBI DIRECTORIO'!AA846</f>
        <v>0</v>
      </c>
      <c r="AB846" s="5" t="str">
        <f>+'MBI DIRECTORIO'!AG846</f>
        <v>SMART FOODS, C.A.</v>
      </c>
      <c r="AD846" t="str">
        <f t="shared" si="15"/>
        <v>INSERT INTO TABLA_PRESUPUESTO_COMERCIAL VALUES ('VSR','80226-C','14004868-20',2022,'Mayo',25,'USD',675,349.328959,0,0,17.400457,0,34.126984,43.154762,1.944444,2.324461,0,0,0,0,0,0,0,99.544419,17.993768,0);</v>
      </c>
    </row>
    <row r="847" spans="1:30" x14ac:dyDescent="0.2">
      <c r="A847" t="str">
        <f>+'MBI DIRECTORIO'!A847</f>
        <v>VSR</v>
      </c>
      <c r="B847" t="str">
        <f>+'MBI DIRECTORIO'!B847</f>
        <v>80223-C</v>
      </c>
      <c r="C847" t="str">
        <f>+'MBI DIRECTORIO'!C847</f>
        <v>14004998-19</v>
      </c>
      <c r="D847">
        <f>+'MBI DIRECTORIO'!D847</f>
        <v>2022</v>
      </c>
      <c r="E847" t="str">
        <f>+'MBI DIRECTORIO'!E847</f>
        <v>Mayo</v>
      </c>
      <c r="F847" s="5">
        <f>+'MBI DIRECTORIO'!F847</f>
        <v>25</v>
      </c>
      <c r="G847" t="str">
        <f>+'MBI DIRECTORIO'!G847</f>
        <v>USD</v>
      </c>
      <c r="H847" s="5">
        <f>+'MBI DIRECTORIO'!H847</f>
        <v>1000</v>
      </c>
      <c r="I847" s="5">
        <f>+'MBI DIRECTORIO'!I847</f>
        <v>522.86160508458272</v>
      </c>
      <c r="J847" s="5">
        <f>+'MBI DIRECTORIO'!J847</f>
        <v>0</v>
      </c>
      <c r="K847" s="5">
        <f>+'MBI DIRECTORIO'!K847</f>
        <v>0</v>
      </c>
      <c r="L847" s="5">
        <f>+'MBI DIRECTORIO'!L847</f>
        <v>17.400456967119911</v>
      </c>
      <c r="M847" s="5">
        <f>+'MBI DIRECTORIO'!M847</f>
        <v>0</v>
      </c>
      <c r="N847" s="5">
        <f>+'MBI DIRECTORIO'!N847</f>
        <v>24.725258528187531</v>
      </c>
      <c r="O847" s="5">
        <f>+'MBI DIRECTORIO'!O847</f>
        <v>32.058084827903357</v>
      </c>
      <c r="P847" s="5">
        <f>+'MBI DIRECTORIO'!P847</f>
        <v>1.4444562359239213</v>
      </c>
      <c r="Q847" s="5">
        <f>+'MBI DIRECTORIO'!Q847</f>
        <v>3.4436453956665636</v>
      </c>
      <c r="R847" s="5">
        <f>+'MBI DIRECTORIO'!R847</f>
        <v>0</v>
      </c>
      <c r="S847" s="5">
        <f>+'MBI DIRECTORIO'!S847</f>
        <v>0</v>
      </c>
      <c r="T847" s="5">
        <f>+'MBI DIRECTORIO'!T847</f>
        <v>0</v>
      </c>
      <c r="U847" s="5">
        <f>+'MBI DIRECTORIO'!U847</f>
        <v>0</v>
      </c>
      <c r="V847" s="5">
        <f>+'MBI DIRECTORIO'!V847</f>
        <v>0</v>
      </c>
      <c r="W847" s="5">
        <f>+'MBI DIRECTORIO'!W847</f>
        <v>0</v>
      </c>
      <c r="X847" s="5">
        <f>+'MBI DIRECTORIO'!X847</f>
        <v>0</v>
      </c>
      <c r="Y847" s="5">
        <f>+'MBI DIRECTORIO'!Y847</f>
        <v>79.665213113682768</v>
      </c>
      <c r="Z847" s="5">
        <f>+'MBI DIRECTORIO'!Z847</f>
        <v>17.993768126001392</v>
      </c>
      <c r="AA847" s="5">
        <f>+'MBI DIRECTORIO'!AA847</f>
        <v>0</v>
      </c>
      <c r="AB847" s="5" t="str">
        <f>+'MBI DIRECTORIO'!AG847</f>
        <v>Inversiones Electrónicas de Honduras</v>
      </c>
      <c r="AD847" t="str">
        <f t="shared" si="15"/>
        <v>INSERT INTO TABLA_PRESUPUESTO_COMERCIAL VALUES ('VSR','80223-C','14004998-19',2022,'Mayo',25,'USD',1000,522.861605,0,0,17.400457,0,24.725259,32.058085,1.444456,3.443645,0,0,0,0,0,0,0,79.665213,17.993768,0);</v>
      </c>
    </row>
    <row r="848" spans="1:30" x14ac:dyDescent="0.2">
      <c r="A848" t="str">
        <f>+'MBI DIRECTORIO'!A848</f>
        <v>VSR</v>
      </c>
      <c r="B848" t="str">
        <f>+'MBI DIRECTORIO'!B848</f>
        <v>80223-C</v>
      </c>
      <c r="C848" t="str">
        <f>+'MBI DIRECTORIO'!C848</f>
        <v>14005057-19</v>
      </c>
      <c r="D848">
        <f>+'MBI DIRECTORIO'!D848</f>
        <v>2022</v>
      </c>
      <c r="E848" t="str">
        <f>+'MBI DIRECTORIO'!E848</f>
        <v>Mayo</v>
      </c>
      <c r="F848" s="5">
        <f>+'MBI DIRECTORIO'!F848</f>
        <v>25</v>
      </c>
      <c r="G848" t="str">
        <f>+'MBI DIRECTORIO'!G848</f>
        <v>USD</v>
      </c>
      <c r="H848" s="5">
        <f>+'MBI DIRECTORIO'!H848</f>
        <v>1000</v>
      </c>
      <c r="I848" s="5">
        <f>+'MBI DIRECTORIO'!I848</f>
        <v>484.58573824890789</v>
      </c>
      <c r="J848" s="5">
        <f>+'MBI DIRECTORIO'!J848</f>
        <v>0</v>
      </c>
      <c r="K848" s="5">
        <f>+'MBI DIRECTORIO'!K848</f>
        <v>0</v>
      </c>
      <c r="L848" s="5">
        <f>+'MBI DIRECTORIO'!L848</f>
        <v>17.400456967119911</v>
      </c>
      <c r="M848" s="5">
        <f>+'MBI DIRECTORIO'!M848</f>
        <v>0</v>
      </c>
      <c r="N848" s="5">
        <f>+'MBI DIRECTORIO'!N848</f>
        <v>24.725258528187531</v>
      </c>
      <c r="O848" s="5">
        <f>+'MBI DIRECTORIO'!O848</f>
        <v>32.058084827903357</v>
      </c>
      <c r="P848" s="5">
        <f>+'MBI DIRECTORIO'!P848</f>
        <v>1.4444562359239213</v>
      </c>
      <c r="Q848" s="5">
        <f>+'MBI DIRECTORIO'!Q848</f>
        <v>3.4436453956665636</v>
      </c>
      <c r="R848" s="5">
        <f>+'MBI DIRECTORIO'!R848</f>
        <v>0</v>
      </c>
      <c r="S848" s="5">
        <f>+'MBI DIRECTORIO'!S848</f>
        <v>0</v>
      </c>
      <c r="T848" s="5">
        <f>+'MBI DIRECTORIO'!T848</f>
        <v>0</v>
      </c>
      <c r="U848" s="5">
        <f>+'MBI DIRECTORIO'!U848</f>
        <v>0</v>
      </c>
      <c r="V848" s="5">
        <f>+'MBI DIRECTORIO'!V848</f>
        <v>0</v>
      </c>
      <c r="W848" s="5">
        <f>+'MBI DIRECTORIO'!W848</f>
        <v>0</v>
      </c>
      <c r="X848" s="5">
        <f>+'MBI DIRECTORIO'!X848</f>
        <v>0</v>
      </c>
      <c r="Y848" s="5">
        <f>+'MBI DIRECTORIO'!Y848</f>
        <v>79.665213113682768</v>
      </c>
      <c r="Z848" s="5">
        <f>+'MBI DIRECTORIO'!Z848</f>
        <v>17.993768126001392</v>
      </c>
      <c r="AA848" s="5">
        <f>+'MBI DIRECTORIO'!AA848</f>
        <v>0</v>
      </c>
      <c r="AB848" s="5" t="str">
        <f>+'MBI DIRECTORIO'!AG848</f>
        <v>Inversiones Electrónicas de Honduras</v>
      </c>
      <c r="AD848" t="str">
        <f t="shared" si="15"/>
        <v>INSERT INTO TABLA_PRESUPUESTO_COMERCIAL VALUES ('VSR','80223-C','14005057-19',2022,'Mayo',25,'USD',1000,484.585738,0,0,17.400457,0,24.725259,32.058085,1.444456,3.443645,0,0,0,0,0,0,0,79.665213,17.993768,0);</v>
      </c>
    </row>
    <row r="849" spans="1:30" x14ac:dyDescent="0.2">
      <c r="A849" t="str">
        <f>+'MBI DIRECTORIO'!A849</f>
        <v>VSR</v>
      </c>
      <c r="B849" t="str">
        <f>+'MBI DIRECTORIO'!B849</f>
        <v>80223-C</v>
      </c>
      <c r="C849" t="str">
        <f>+'MBI DIRECTORIO'!C849</f>
        <v>14004997-19</v>
      </c>
      <c r="D849">
        <f>+'MBI DIRECTORIO'!D849</f>
        <v>2022</v>
      </c>
      <c r="E849" t="str">
        <f>+'MBI DIRECTORIO'!E849</f>
        <v>Mayo</v>
      </c>
      <c r="F849" s="5">
        <f>+'MBI DIRECTORIO'!F849</f>
        <v>25</v>
      </c>
      <c r="G849" t="str">
        <f>+'MBI DIRECTORIO'!G849</f>
        <v>USD</v>
      </c>
      <c r="H849" s="5">
        <f>+'MBI DIRECTORIO'!H849</f>
        <v>1000</v>
      </c>
      <c r="I849" s="5">
        <f>+'MBI DIRECTORIO'!I849</f>
        <v>522.60366024257826</v>
      </c>
      <c r="J849" s="5">
        <f>+'MBI DIRECTORIO'!J849</f>
        <v>0</v>
      </c>
      <c r="K849" s="5">
        <f>+'MBI DIRECTORIO'!K849</f>
        <v>0</v>
      </c>
      <c r="L849" s="5">
        <f>+'MBI DIRECTORIO'!L849</f>
        <v>17.400456967119911</v>
      </c>
      <c r="M849" s="5">
        <f>+'MBI DIRECTORIO'!M849</f>
        <v>0</v>
      </c>
      <c r="N849" s="5">
        <f>+'MBI DIRECTORIO'!N849</f>
        <v>24.725258528187531</v>
      </c>
      <c r="O849" s="5">
        <f>+'MBI DIRECTORIO'!O849</f>
        <v>32.058084827903357</v>
      </c>
      <c r="P849" s="5">
        <f>+'MBI DIRECTORIO'!P849</f>
        <v>1.4444562359239213</v>
      </c>
      <c r="Q849" s="5">
        <f>+'MBI DIRECTORIO'!Q849</f>
        <v>3.4436453956665636</v>
      </c>
      <c r="R849" s="5">
        <f>+'MBI DIRECTORIO'!R849</f>
        <v>0</v>
      </c>
      <c r="S849" s="5">
        <f>+'MBI DIRECTORIO'!S849</f>
        <v>0</v>
      </c>
      <c r="T849" s="5">
        <f>+'MBI DIRECTORIO'!T849</f>
        <v>0</v>
      </c>
      <c r="U849" s="5">
        <f>+'MBI DIRECTORIO'!U849</f>
        <v>0</v>
      </c>
      <c r="V849" s="5">
        <f>+'MBI DIRECTORIO'!V849</f>
        <v>0</v>
      </c>
      <c r="W849" s="5">
        <f>+'MBI DIRECTORIO'!W849</f>
        <v>0</v>
      </c>
      <c r="X849" s="5">
        <f>+'MBI DIRECTORIO'!X849</f>
        <v>0</v>
      </c>
      <c r="Y849" s="5">
        <f>+'MBI DIRECTORIO'!Y849</f>
        <v>79.665213113682768</v>
      </c>
      <c r="Z849" s="5">
        <f>+'MBI DIRECTORIO'!Z849</f>
        <v>17.993768126001392</v>
      </c>
      <c r="AA849" s="5">
        <f>+'MBI DIRECTORIO'!AA849</f>
        <v>0</v>
      </c>
      <c r="AB849" s="5" t="str">
        <f>+'MBI DIRECTORIO'!AG849</f>
        <v>Inversiones Electrónicas de Honduras</v>
      </c>
      <c r="AD849" t="str">
        <f t="shared" si="15"/>
        <v>INSERT INTO TABLA_PRESUPUESTO_COMERCIAL VALUES ('VSR','80223-C','14004997-19',2022,'Mayo',25,'USD',1000,522.60366,0,0,17.400457,0,24.725259,32.058085,1.444456,3.443645,0,0,0,0,0,0,0,79.665213,17.993768,0);</v>
      </c>
    </row>
    <row r="850" spans="1:30" x14ac:dyDescent="0.2">
      <c r="A850" t="str">
        <f>+'MBI DIRECTORIO'!A850</f>
        <v>VSR</v>
      </c>
      <c r="B850" t="str">
        <f>+'MBI DIRECTORIO'!B850</f>
        <v>80146-C</v>
      </c>
      <c r="C850" t="str">
        <f>+'MBI DIRECTORIO'!C850</f>
        <v>14004999-19</v>
      </c>
      <c r="D850">
        <f>+'MBI DIRECTORIO'!D850</f>
        <v>2022</v>
      </c>
      <c r="E850" t="str">
        <f>+'MBI DIRECTORIO'!E850</f>
        <v>Mayo</v>
      </c>
      <c r="F850" s="5">
        <f>+'MBI DIRECTORIO'!F850</f>
        <v>37.5</v>
      </c>
      <c r="G850" t="str">
        <f>+'MBI DIRECTORIO'!G850</f>
        <v>USD</v>
      </c>
      <c r="H850" s="5">
        <f>+'MBI DIRECTORIO'!H850</f>
        <v>975</v>
      </c>
      <c r="I850" s="5">
        <f>+'MBI DIRECTORIO'!I850</f>
        <v>573.0279047422506</v>
      </c>
      <c r="J850" s="5">
        <f>+'MBI DIRECTORIO'!J850</f>
        <v>0</v>
      </c>
      <c r="K850" s="5">
        <f>+'MBI DIRECTORIO'!K850</f>
        <v>0</v>
      </c>
      <c r="L850" s="5">
        <f>+'MBI DIRECTORIO'!L850</f>
        <v>26.100685450679869</v>
      </c>
      <c r="M850" s="5">
        <f>+'MBI DIRECTORIO'!M850</f>
        <v>0</v>
      </c>
      <c r="N850" s="5">
        <f>+'MBI DIRECTORIO'!N850</f>
        <v>46.597222222222221</v>
      </c>
      <c r="O850" s="5">
        <f>+'MBI DIRECTORIO'!O850</f>
        <v>36.458333333333336</v>
      </c>
      <c r="P850" s="5">
        <f>+'MBI DIRECTORIO'!P850</f>
        <v>3.7430555555555562</v>
      </c>
      <c r="Q850" s="5">
        <f>+'MBI DIRECTORIO'!Q850</f>
        <v>3.3575542607748998</v>
      </c>
      <c r="R850" s="5">
        <f>+'MBI DIRECTORIO'!R850</f>
        <v>0</v>
      </c>
      <c r="S850" s="5">
        <f>+'MBI DIRECTORIO'!S850</f>
        <v>0</v>
      </c>
      <c r="T850" s="5">
        <f>+'MBI DIRECTORIO'!T850</f>
        <v>0</v>
      </c>
      <c r="U850" s="5">
        <f>+'MBI DIRECTORIO'!U850</f>
        <v>0</v>
      </c>
      <c r="V850" s="5">
        <f>+'MBI DIRECTORIO'!V850</f>
        <v>0</v>
      </c>
      <c r="W850" s="5">
        <f>+'MBI DIRECTORIO'!W850</f>
        <v>0</v>
      </c>
      <c r="X850" s="5">
        <f>+'MBI DIRECTORIO'!X850</f>
        <v>0</v>
      </c>
      <c r="Y850" s="5">
        <f>+'MBI DIRECTORIO'!Y850</f>
        <v>90.283167039604962</v>
      </c>
      <c r="Z850" s="5">
        <f>+'MBI DIRECTORIO'!Z850</f>
        <v>0.12700166771893698</v>
      </c>
      <c r="AA850" s="5">
        <f>+'MBI DIRECTORIO'!AA850</f>
        <v>0</v>
      </c>
      <c r="AB850" s="5" t="str">
        <f>+'MBI DIRECTORIO'!AG850</f>
        <v>Mid Pacific Distributors Inc.</v>
      </c>
      <c r="AD850" t="str">
        <f t="shared" si="15"/>
        <v>INSERT INTO TABLA_PRESUPUESTO_COMERCIAL VALUES ('VSR','80146-C','14004999-19',2022,'Mayo',37.5,'USD',975,573.027905,0,0,26.100685,0,46.597222,36.458333,3.743056,3.357554,0,0,0,0,0,0,0,90.283167,0.127002,0);</v>
      </c>
    </row>
    <row r="851" spans="1:30" x14ac:dyDescent="0.2">
      <c r="A851" t="str">
        <f>+'MBI DIRECTORIO'!A851</f>
        <v>VSR</v>
      </c>
      <c r="B851" t="str">
        <f>+'MBI DIRECTORIO'!B851</f>
        <v>80146-C</v>
      </c>
      <c r="C851" t="str">
        <f>+'MBI DIRECTORIO'!C851</f>
        <v>14005125-20</v>
      </c>
      <c r="D851">
        <f>+'MBI DIRECTORIO'!D851</f>
        <v>2022</v>
      </c>
      <c r="E851" t="str">
        <f>+'MBI DIRECTORIO'!E851</f>
        <v>Mayo</v>
      </c>
      <c r="F851" s="5">
        <f>+'MBI DIRECTORIO'!F851</f>
        <v>37.5</v>
      </c>
      <c r="G851" t="str">
        <f>+'MBI DIRECTORIO'!G851</f>
        <v>USD</v>
      </c>
      <c r="H851" s="5">
        <f>+'MBI DIRECTORIO'!H851</f>
        <v>1950</v>
      </c>
      <c r="I851" s="5">
        <f>+'MBI DIRECTORIO'!I851</f>
        <v>518.85870238067184</v>
      </c>
      <c r="J851" s="5">
        <f>+'MBI DIRECTORIO'!J851</f>
        <v>0</v>
      </c>
      <c r="K851" s="5">
        <f>+'MBI DIRECTORIO'!K851</f>
        <v>0</v>
      </c>
      <c r="L851" s="5">
        <f>+'MBI DIRECTORIO'!L851</f>
        <v>26.100685450679869</v>
      </c>
      <c r="M851" s="5">
        <f>+'MBI DIRECTORIO'!M851</f>
        <v>0</v>
      </c>
      <c r="N851" s="5">
        <f>+'MBI DIRECTORIO'!N851</f>
        <v>46.597222222222221</v>
      </c>
      <c r="O851" s="5">
        <f>+'MBI DIRECTORIO'!O851</f>
        <v>36.458333333333336</v>
      </c>
      <c r="P851" s="5">
        <f>+'MBI DIRECTORIO'!P851</f>
        <v>3.7430555555555562</v>
      </c>
      <c r="Q851" s="5">
        <f>+'MBI DIRECTORIO'!Q851</f>
        <v>6.7151085215497996</v>
      </c>
      <c r="R851" s="5">
        <f>+'MBI DIRECTORIO'!R851</f>
        <v>0</v>
      </c>
      <c r="S851" s="5">
        <f>+'MBI DIRECTORIO'!S851</f>
        <v>0</v>
      </c>
      <c r="T851" s="5">
        <f>+'MBI DIRECTORIO'!T851</f>
        <v>0</v>
      </c>
      <c r="U851" s="5">
        <f>+'MBI DIRECTORIO'!U851</f>
        <v>0</v>
      </c>
      <c r="V851" s="5">
        <f>+'MBI DIRECTORIO'!V851</f>
        <v>0</v>
      </c>
      <c r="W851" s="5">
        <f>+'MBI DIRECTORIO'!W851</f>
        <v>0</v>
      </c>
      <c r="X851" s="5">
        <f>+'MBI DIRECTORIO'!X851</f>
        <v>0</v>
      </c>
      <c r="Y851" s="5">
        <f>+'MBI DIRECTORIO'!Y851</f>
        <v>93.640721300379852</v>
      </c>
      <c r="Z851" s="5">
        <f>+'MBI DIRECTORIO'!Z851</f>
        <v>0.12700166771893698</v>
      </c>
      <c r="AA851" s="5">
        <f>+'MBI DIRECTORIO'!AA851</f>
        <v>0</v>
      </c>
      <c r="AB851" s="5" t="str">
        <f>+'MBI DIRECTORIO'!AG851</f>
        <v>Mid Pacific Distributors Inc.</v>
      </c>
      <c r="AD851" t="str">
        <f t="shared" si="15"/>
        <v>INSERT INTO TABLA_PRESUPUESTO_COMERCIAL VALUES ('VSR','80146-C','14005125-20',2022,'Mayo',37.5,'USD',1950,518.858702,0,0,26.100685,0,46.597222,36.458333,3.743056,6.715109,0,0,0,0,0,0,0,93.640721,0.127002,0);</v>
      </c>
    </row>
    <row r="852" spans="1:30" x14ac:dyDescent="0.2">
      <c r="A852" t="str">
        <f>+'MBI DIRECTORIO'!A852</f>
        <v>VSR</v>
      </c>
      <c r="B852" t="str">
        <f>+'MBI DIRECTORIO'!B852</f>
        <v>80099-C</v>
      </c>
      <c r="C852" t="str">
        <f>+'MBI DIRECTORIO'!C852</f>
        <v>14005066-17</v>
      </c>
      <c r="D852">
        <f>+'MBI DIRECTORIO'!D852</f>
        <v>2022</v>
      </c>
      <c r="E852" t="str">
        <f>+'MBI DIRECTORIO'!E852</f>
        <v>Mayo</v>
      </c>
      <c r="F852" s="5">
        <f>+'MBI DIRECTORIO'!F852</f>
        <v>7.5</v>
      </c>
      <c r="G852" t="str">
        <f>+'MBI DIRECTORIO'!G852</f>
        <v>USD</v>
      </c>
      <c r="H852" s="5">
        <f>+'MBI DIRECTORIO'!H852</f>
        <v>749.69999999999993</v>
      </c>
      <c r="I852" s="5">
        <f>+'MBI DIRECTORIO'!I852</f>
        <v>350.4866686242699</v>
      </c>
      <c r="J852" s="5">
        <f>+'MBI DIRECTORIO'!J852</f>
        <v>0</v>
      </c>
      <c r="K852" s="5">
        <f>+'MBI DIRECTORIO'!K852</f>
        <v>15</v>
      </c>
      <c r="L852" s="5">
        <f>+'MBI DIRECTORIO'!L852</f>
        <v>5.2201370901359736</v>
      </c>
      <c r="M852" s="5">
        <f>+'MBI DIRECTORIO'!M852</f>
        <v>0</v>
      </c>
      <c r="N852" s="5">
        <f>+'MBI DIRECTORIO'!N852</f>
        <v>11.649305555555555</v>
      </c>
      <c r="O852" s="5">
        <f>+'MBI DIRECTORIO'!O852</f>
        <v>9.1145833333333339</v>
      </c>
      <c r="P852" s="5">
        <f>+'MBI DIRECTORIO'!P852</f>
        <v>0.93576388888888906</v>
      </c>
      <c r="Q852" s="5">
        <f>+'MBI DIRECTORIO'!Q852</f>
        <v>2.5817009531312225</v>
      </c>
      <c r="R852" s="5">
        <f>+'MBI DIRECTORIO'!R852</f>
        <v>0</v>
      </c>
      <c r="S852" s="5">
        <f>+'MBI DIRECTORIO'!S852</f>
        <v>0</v>
      </c>
      <c r="T852" s="5">
        <f>+'MBI DIRECTORIO'!T852</f>
        <v>0</v>
      </c>
      <c r="U852" s="5">
        <f>+'MBI DIRECTORIO'!U852</f>
        <v>0</v>
      </c>
      <c r="V852" s="5">
        <f>+'MBI DIRECTORIO'!V852</f>
        <v>0</v>
      </c>
      <c r="W852" s="5">
        <f>+'MBI DIRECTORIO'!W852</f>
        <v>0</v>
      </c>
      <c r="X852" s="5">
        <f>+'MBI DIRECTORIO'!X852</f>
        <v>0</v>
      </c>
      <c r="Y852" s="5">
        <f>+'MBI DIRECTORIO'!Y852</f>
        <v>24.306754064452786</v>
      </c>
      <c r="Z852" s="5">
        <f>+'MBI DIRECTORIO'!Z852</f>
        <v>2.5400333543787394E-2</v>
      </c>
      <c r="AA852" s="5">
        <f>+'MBI DIRECTORIO'!AA852</f>
        <v>0</v>
      </c>
      <c r="AB852" s="5" t="str">
        <f>+'MBI DIRECTORIO'!AG852</f>
        <v>Pieroth Japan K.K.</v>
      </c>
      <c r="AD852" t="str">
        <f t="shared" si="15"/>
        <v>INSERT INTO TABLA_PRESUPUESTO_COMERCIAL VALUES ('VSR','80099-C','14005066-17',2022,'Mayo',7.5,'USD',749.7,350.486669,0,15,5.220137,0,11.649306,9.114583,0.935764,2.581701,0,0,0,0,0,0,0,24.306754,0.0254,0);</v>
      </c>
    </row>
    <row r="853" spans="1:30" x14ac:dyDescent="0.2">
      <c r="A853" t="str">
        <f>+'MBI DIRECTORIO'!A853</f>
        <v>VSR</v>
      </c>
      <c r="B853" t="str">
        <f>+'MBI DIRECTORIO'!B853</f>
        <v>80099-C</v>
      </c>
      <c r="C853" t="str">
        <f>+'MBI DIRECTORIO'!C853</f>
        <v>14005051-21</v>
      </c>
      <c r="D853">
        <f>+'MBI DIRECTORIO'!D853</f>
        <v>2022</v>
      </c>
      <c r="E853" t="str">
        <f>+'MBI DIRECTORIO'!E853</f>
        <v>Mayo</v>
      </c>
      <c r="F853" s="5">
        <f>+'MBI DIRECTORIO'!F853</f>
        <v>62.5</v>
      </c>
      <c r="G853" t="str">
        <f>+'MBI DIRECTORIO'!G853</f>
        <v>USD</v>
      </c>
      <c r="H853" s="5">
        <f>+'MBI DIRECTORIO'!H853</f>
        <v>2437.5</v>
      </c>
      <c r="I853" s="5">
        <f>+'MBI DIRECTORIO'!I853</f>
        <v>1121.0486493564456</v>
      </c>
      <c r="J853" s="5">
        <f>+'MBI DIRECTORIO'!J853</f>
        <v>0</v>
      </c>
      <c r="K853" s="5">
        <f>+'MBI DIRECTORIO'!K853</f>
        <v>125</v>
      </c>
      <c r="L853" s="5">
        <f>+'MBI DIRECTORIO'!L853</f>
        <v>43.501142417799784</v>
      </c>
      <c r="M853" s="5">
        <f>+'MBI DIRECTORIO'!M853</f>
        <v>0</v>
      </c>
      <c r="N853" s="5">
        <f>+'MBI DIRECTORIO'!N853</f>
        <v>97.077546296296305</v>
      </c>
      <c r="O853" s="5">
        <f>+'MBI DIRECTORIO'!O853</f>
        <v>75.954861111111114</v>
      </c>
      <c r="P853" s="5">
        <f>+'MBI DIRECTORIO'!P853</f>
        <v>7.7980324074074083</v>
      </c>
      <c r="Q853" s="5">
        <f>+'MBI DIRECTORIO'!Q853</f>
        <v>8.3938856519372482</v>
      </c>
      <c r="R853" s="5">
        <f>+'MBI DIRECTORIO'!R853</f>
        <v>0</v>
      </c>
      <c r="S853" s="5">
        <f>+'MBI DIRECTORIO'!S853</f>
        <v>0</v>
      </c>
      <c r="T853" s="5">
        <f>+'MBI DIRECTORIO'!T853</f>
        <v>0</v>
      </c>
      <c r="U853" s="5">
        <f>+'MBI DIRECTORIO'!U853</f>
        <v>0</v>
      </c>
      <c r="V853" s="5">
        <f>+'MBI DIRECTORIO'!V853</f>
        <v>0</v>
      </c>
      <c r="W853" s="5">
        <f>+'MBI DIRECTORIO'!W853</f>
        <v>0</v>
      </c>
      <c r="X853" s="5">
        <f>+'MBI DIRECTORIO'!X853</f>
        <v>0</v>
      </c>
      <c r="Y853" s="5">
        <f>+'MBI DIRECTORIO'!Y853</f>
        <v>189.43599491295029</v>
      </c>
      <c r="Z853" s="5">
        <f>+'MBI DIRECTORIO'!Z853</f>
        <v>0.21166944619822831</v>
      </c>
      <c r="AA853" s="5">
        <f>+'MBI DIRECTORIO'!AA853</f>
        <v>0</v>
      </c>
      <c r="AB853" s="5" t="str">
        <f>+'MBI DIRECTORIO'!AG853</f>
        <v>Pieroth Japan K.K.</v>
      </c>
      <c r="AD853" t="str">
        <f t="shared" si="15"/>
        <v>INSERT INTO TABLA_PRESUPUESTO_COMERCIAL VALUES ('VSR','80099-C','14005051-21',2022,'Mayo',62.5,'USD',2437.5,1121.048649,0,125,43.501142,0,97.077546,75.954861,7.798032,8.393886,0,0,0,0,0,0,0,189.435995,0.211669,0);</v>
      </c>
    </row>
    <row r="854" spans="1:30" x14ac:dyDescent="0.2">
      <c r="A854" t="str">
        <f>+'MBI DIRECTORIO'!A854</f>
        <v>VSR</v>
      </c>
      <c r="B854" t="str">
        <f>+'MBI DIRECTORIO'!B854</f>
        <v>80099-C</v>
      </c>
      <c r="C854" t="str">
        <f>+'MBI DIRECTORIO'!C854</f>
        <v>14005055-21</v>
      </c>
      <c r="D854">
        <f>+'MBI DIRECTORIO'!D854</f>
        <v>2022</v>
      </c>
      <c r="E854" t="str">
        <f>+'MBI DIRECTORIO'!E854</f>
        <v>Mayo</v>
      </c>
      <c r="F854" s="5">
        <f>+'MBI DIRECTORIO'!F854</f>
        <v>31.25</v>
      </c>
      <c r="G854" t="str">
        <f>+'MBI DIRECTORIO'!G854</f>
        <v>USD</v>
      </c>
      <c r="H854" s="5">
        <f>+'MBI DIRECTORIO'!H854</f>
        <v>1218.75</v>
      </c>
      <c r="I854" s="5">
        <f>+'MBI DIRECTORIO'!I854</f>
        <v>447.86687739532636</v>
      </c>
      <c r="J854" s="5">
        <f>+'MBI DIRECTORIO'!J854</f>
        <v>0</v>
      </c>
      <c r="K854" s="5">
        <f>+'MBI DIRECTORIO'!K854</f>
        <v>62.5</v>
      </c>
      <c r="L854" s="5">
        <f>+'MBI DIRECTORIO'!L854</f>
        <v>21.750571208899892</v>
      </c>
      <c r="M854" s="5">
        <f>+'MBI DIRECTORIO'!M854</f>
        <v>0</v>
      </c>
      <c r="N854" s="5">
        <f>+'MBI DIRECTORIO'!N854</f>
        <v>48.538773148148152</v>
      </c>
      <c r="O854" s="5">
        <f>+'MBI DIRECTORIO'!O854</f>
        <v>37.977430555555557</v>
      </c>
      <c r="P854" s="5">
        <f>+'MBI DIRECTORIO'!P854</f>
        <v>3.8990162037037042</v>
      </c>
      <c r="Q854" s="5">
        <f>+'MBI DIRECTORIO'!Q854</f>
        <v>4.1969428259686241</v>
      </c>
      <c r="R854" s="5">
        <f>+'MBI DIRECTORIO'!R854</f>
        <v>0</v>
      </c>
      <c r="S854" s="5">
        <f>+'MBI DIRECTORIO'!S854</f>
        <v>0</v>
      </c>
      <c r="T854" s="5">
        <f>+'MBI DIRECTORIO'!T854</f>
        <v>0</v>
      </c>
      <c r="U854" s="5">
        <f>+'MBI DIRECTORIO'!U854</f>
        <v>0</v>
      </c>
      <c r="V854" s="5">
        <f>+'MBI DIRECTORIO'!V854</f>
        <v>0</v>
      </c>
      <c r="W854" s="5">
        <f>+'MBI DIRECTORIO'!W854</f>
        <v>0</v>
      </c>
      <c r="X854" s="5">
        <f>+'MBI DIRECTORIO'!X854</f>
        <v>0</v>
      </c>
      <c r="Y854" s="5">
        <f>+'MBI DIRECTORIO'!Y854</f>
        <v>94.717997456475146</v>
      </c>
      <c r="Z854" s="5">
        <f>+'MBI DIRECTORIO'!Z854</f>
        <v>0.10583472309911415</v>
      </c>
      <c r="AA854" s="5">
        <f>+'MBI DIRECTORIO'!AA854</f>
        <v>0</v>
      </c>
      <c r="AB854" s="5" t="str">
        <f>+'MBI DIRECTORIO'!AG854</f>
        <v>Pieroth Japan K.K.</v>
      </c>
      <c r="AD854" t="str">
        <f t="shared" si="15"/>
        <v>INSERT INTO TABLA_PRESUPUESTO_COMERCIAL VALUES ('VSR','80099-C','14005055-21',2022,'Mayo',31.25,'USD',1218.75,447.866877,0,62.5,21.750571,0,48.538773,37.977431,3.899016,4.196943,0,0,0,0,0,0,0,94.717997,0.105835,0);</v>
      </c>
    </row>
    <row r="855" spans="1:30" x14ac:dyDescent="0.2">
      <c r="A855" t="str">
        <f>+'MBI DIRECTORIO'!A855</f>
        <v>VSR</v>
      </c>
      <c r="B855" t="str">
        <f>+'MBI DIRECTORIO'!B855</f>
        <v>80099-C</v>
      </c>
      <c r="C855" t="str">
        <f>+'MBI DIRECTORIO'!C855</f>
        <v>14005069-15</v>
      </c>
      <c r="D855">
        <f>+'MBI DIRECTORIO'!D855</f>
        <v>2022</v>
      </c>
      <c r="E855" t="str">
        <f>+'MBI DIRECTORIO'!E855</f>
        <v>Mayo</v>
      </c>
      <c r="F855" s="5">
        <f>+'MBI DIRECTORIO'!F855</f>
        <v>50</v>
      </c>
      <c r="G855" t="str">
        <f>+'MBI DIRECTORIO'!G855</f>
        <v>USD</v>
      </c>
      <c r="H855" s="5">
        <f>+'MBI DIRECTORIO'!H855</f>
        <v>3000</v>
      </c>
      <c r="I855" s="5">
        <f>+'MBI DIRECTORIO'!I855</f>
        <v>1177.9746804354627</v>
      </c>
      <c r="J855" s="5">
        <f>+'MBI DIRECTORIO'!J855</f>
        <v>0</v>
      </c>
      <c r="K855" s="5">
        <f>+'MBI DIRECTORIO'!K855</f>
        <v>100</v>
      </c>
      <c r="L855" s="5">
        <f>+'MBI DIRECTORIO'!L855</f>
        <v>34.800913934239823</v>
      </c>
      <c r="M855" s="5">
        <f>+'MBI DIRECTORIO'!M855</f>
        <v>0</v>
      </c>
      <c r="N855" s="5">
        <f>+'MBI DIRECTORIO'!N855</f>
        <v>77.662037037037038</v>
      </c>
      <c r="O855" s="5">
        <f>+'MBI DIRECTORIO'!O855</f>
        <v>60.763888888888886</v>
      </c>
      <c r="P855" s="5">
        <f>+'MBI DIRECTORIO'!P855</f>
        <v>6.2384259259259265</v>
      </c>
      <c r="Q855" s="5">
        <f>+'MBI DIRECTORIO'!Q855</f>
        <v>10.330936186999692</v>
      </c>
      <c r="R855" s="5">
        <f>+'MBI DIRECTORIO'!R855</f>
        <v>0</v>
      </c>
      <c r="S855" s="5">
        <f>+'MBI DIRECTORIO'!S855</f>
        <v>0</v>
      </c>
      <c r="T855" s="5">
        <f>+'MBI DIRECTORIO'!T855</f>
        <v>0</v>
      </c>
      <c r="U855" s="5">
        <f>+'MBI DIRECTORIO'!U855</f>
        <v>0</v>
      </c>
      <c r="V855" s="5">
        <f>+'MBI DIRECTORIO'!V855</f>
        <v>0</v>
      </c>
      <c r="W855" s="5">
        <f>+'MBI DIRECTORIO'!W855</f>
        <v>0</v>
      </c>
      <c r="X855" s="5">
        <f>+'MBI DIRECTORIO'!X855</f>
        <v>0</v>
      </c>
      <c r="Y855" s="5">
        <f>+'MBI DIRECTORIO'!Y855</f>
        <v>155.1646235958101</v>
      </c>
      <c r="Z855" s="5">
        <f>+'MBI DIRECTORIO'!Z855</f>
        <v>0.16933555695858263</v>
      </c>
      <c r="AA855" s="5">
        <f>+'MBI DIRECTORIO'!AA855</f>
        <v>0</v>
      </c>
      <c r="AB855" s="5" t="str">
        <f>+'MBI DIRECTORIO'!AG855</f>
        <v>Pieroth Japan K.K.</v>
      </c>
      <c r="AD855" t="str">
        <f t="shared" si="15"/>
        <v>INSERT INTO TABLA_PRESUPUESTO_COMERCIAL VALUES ('VSR','80099-C','14005069-15',2022,'Mayo',50,'USD',3000,1177.97468,0,100,34.800914,0,77.662037,60.763889,6.238426,10.330936,0,0,0,0,0,0,0,155.164624,0.169336,0);</v>
      </c>
    </row>
    <row r="856" spans="1:30" x14ac:dyDescent="0.2">
      <c r="A856" t="str">
        <f>+'MBI DIRECTORIO'!A856</f>
        <v>VSR</v>
      </c>
      <c r="B856" t="str">
        <f>+'MBI DIRECTORIO'!B856</f>
        <v>80135-C</v>
      </c>
      <c r="C856" t="str">
        <f>+'MBI DIRECTORIO'!C856</f>
        <v>14005054-21</v>
      </c>
      <c r="D856">
        <f>+'MBI DIRECTORIO'!D856</f>
        <v>2022</v>
      </c>
      <c r="E856" t="str">
        <f>+'MBI DIRECTORIO'!E856</f>
        <v>Mayo</v>
      </c>
      <c r="F856" s="5">
        <f>+'MBI DIRECTORIO'!F856</f>
        <v>37.5</v>
      </c>
      <c r="G856" t="str">
        <f>+'MBI DIRECTORIO'!G856</f>
        <v>USD</v>
      </c>
      <c r="H856" s="5">
        <f>+'MBI DIRECTORIO'!H856</f>
        <v>1500</v>
      </c>
      <c r="I856" s="5">
        <f>+'MBI DIRECTORIO'!I856</f>
        <v>510.36219639837293</v>
      </c>
      <c r="J856" s="5">
        <f>+'MBI DIRECTORIO'!J856</f>
        <v>0</v>
      </c>
      <c r="K856" s="5">
        <f>+'MBI DIRECTORIO'!K856</f>
        <v>0</v>
      </c>
      <c r="L856" s="5">
        <f>+'MBI DIRECTORIO'!L856</f>
        <v>26.100685450679869</v>
      </c>
      <c r="M856" s="5">
        <f>+'MBI DIRECTORIO'!M856</f>
        <v>0</v>
      </c>
      <c r="N856" s="5">
        <f>+'MBI DIRECTORIO'!N856</f>
        <v>58.246527777777779</v>
      </c>
      <c r="O856" s="5">
        <f>+'MBI DIRECTORIO'!O856</f>
        <v>45.572916666666664</v>
      </c>
      <c r="P856" s="5">
        <f>+'MBI DIRECTORIO'!P856</f>
        <v>4.6788194444444446</v>
      </c>
      <c r="Q856" s="5">
        <f>+'MBI DIRECTORIO'!Q856</f>
        <v>5.1654680934998458</v>
      </c>
      <c r="R856" s="5">
        <f>+'MBI DIRECTORIO'!R856</f>
        <v>0</v>
      </c>
      <c r="S856" s="5">
        <f>+'MBI DIRECTORIO'!S856</f>
        <v>0</v>
      </c>
      <c r="T856" s="5">
        <f>+'MBI DIRECTORIO'!T856</f>
        <v>0</v>
      </c>
      <c r="U856" s="5">
        <f>+'MBI DIRECTORIO'!U856</f>
        <v>0</v>
      </c>
      <c r="V856" s="5">
        <f>+'MBI DIRECTORIO'!V856</f>
        <v>0</v>
      </c>
      <c r="W856" s="5">
        <f>+'MBI DIRECTORIO'!W856</f>
        <v>0</v>
      </c>
      <c r="X856" s="5">
        <f>+'MBI DIRECTORIO'!X856</f>
        <v>0</v>
      </c>
      <c r="Y856" s="5">
        <f>+'MBI DIRECTORIO'!Y856</f>
        <v>113.79073365010767</v>
      </c>
      <c r="Z856" s="5">
        <f>+'MBI DIRECTORIO'!Z856</f>
        <v>0.12700166771893698</v>
      </c>
      <c r="AA856" s="5">
        <f>+'MBI DIRECTORIO'!AA856</f>
        <v>0</v>
      </c>
      <c r="AB856" s="5" t="str">
        <f>+'MBI DIRECTORIO'!AG856</f>
        <v>Grays Inc Ltd</v>
      </c>
      <c r="AD856" t="str">
        <f t="shared" si="15"/>
        <v>INSERT INTO TABLA_PRESUPUESTO_COMERCIAL VALUES ('VSR','80135-C','14005054-21',2022,'Mayo',37.5,'USD',1500,510.362196,0,0,26.100685,0,58.246528,45.572917,4.678819,5.165468,0,0,0,0,0,0,0,113.790734,0.127002,0);</v>
      </c>
    </row>
    <row r="857" spans="1:30" x14ac:dyDescent="0.2">
      <c r="A857" t="str">
        <f>+'MBI DIRECTORIO'!A857</f>
        <v>VSR</v>
      </c>
      <c r="B857" t="str">
        <f>+'MBI DIRECTORIO'!B857</f>
        <v>80135-C</v>
      </c>
      <c r="C857" t="str">
        <f>+'MBI DIRECTORIO'!C857</f>
        <v>14005076-18</v>
      </c>
      <c r="D857">
        <f>+'MBI DIRECTORIO'!D857</f>
        <v>2022</v>
      </c>
      <c r="E857" t="str">
        <f>+'MBI DIRECTORIO'!E857</f>
        <v>Mayo</v>
      </c>
      <c r="F857" s="5">
        <f>+'MBI DIRECTORIO'!F857</f>
        <v>37.5</v>
      </c>
      <c r="G857" t="str">
        <f>+'MBI DIRECTORIO'!G857</f>
        <v>USD</v>
      </c>
      <c r="H857" s="5">
        <f>+'MBI DIRECTORIO'!H857</f>
        <v>2250</v>
      </c>
      <c r="I857" s="5">
        <f>+'MBI DIRECTORIO'!I857</f>
        <v>1319.6209454394289</v>
      </c>
      <c r="J857" s="5">
        <f>+'MBI DIRECTORIO'!J857</f>
        <v>0</v>
      </c>
      <c r="K857" s="5">
        <f>+'MBI DIRECTORIO'!K857</f>
        <v>0</v>
      </c>
      <c r="L857" s="5">
        <f>+'MBI DIRECTORIO'!L857</f>
        <v>26.100685450679869</v>
      </c>
      <c r="M857" s="5">
        <f>+'MBI DIRECTORIO'!M857</f>
        <v>0</v>
      </c>
      <c r="N857" s="5">
        <f>+'MBI DIRECTORIO'!N857</f>
        <v>58.246527777777779</v>
      </c>
      <c r="O857" s="5">
        <f>+'MBI DIRECTORIO'!O857</f>
        <v>45.572916666666664</v>
      </c>
      <c r="P857" s="5">
        <f>+'MBI DIRECTORIO'!P857</f>
        <v>4.6788194444444446</v>
      </c>
      <c r="Q857" s="5">
        <f>+'MBI DIRECTORIO'!Q857</f>
        <v>7.7482021402497683</v>
      </c>
      <c r="R857" s="5">
        <f>+'MBI DIRECTORIO'!R857</f>
        <v>0</v>
      </c>
      <c r="S857" s="5">
        <f>+'MBI DIRECTORIO'!S857</f>
        <v>0</v>
      </c>
      <c r="T857" s="5">
        <f>+'MBI DIRECTORIO'!T857</f>
        <v>0</v>
      </c>
      <c r="U857" s="5">
        <f>+'MBI DIRECTORIO'!U857</f>
        <v>0</v>
      </c>
      <c r="V857" s="5">
        <f>+'MBI DIRECTORIO'!V857</f>
        <v>0</v>
      </c>
      <c r="W857" s="5">
        <f>+'MBI DIRECTORIO'!W857</f>
        <v>0</v>
      </c>
      <c r="X857" s="5">
        <f>+'MBI DIRECTORIO'!X857</f>
        <v>0</v>
      </c>
      <c r="Y857" s="5">
        <f>+'MBI DIRECTORIO'!Y857</f>
        <v>116.3734676968576</v>
      </c>
      <c r="Z857" s="5">
        <f>+'MBI DIRECTORIO'!Z857</f>
        <v>0.12700166771893698</v>
      </c>
      <c r="AA857" s="5">
        <f>+'MBI DIRECTORIO'!AA857</f>
        <v>0</v>
      </c>
      <c r="AB857" s="5" t="str">
        <f>+'MBI DIRECTORIO'!AG857</f>
        <v>Grays Inc Ltd</v>
      </c>
      <c r="AD857" t="str">
        <f t="shared" si="15"/>
        <v>INSERT INTO TABLA_PRESUPUESTO_COMERCIAL VALUES ('VSR','80135-C','14005076-18',2022,'Mayo',37.5,'USD',2250,1319.620945,0,0,26.100685,0,58.246528,45.572917,4.678819,7.748202,0,0,0,0,0,0,0,116.373468,0.127002,0);</v>
      </c>
    </row>
    <row r="858" spans="1:30" x14ac:dyDescent="0.2">
      <c r="A858" t="str">
        <f>+'MBI DIRECTORIO'!A858</f>
        <v>VSR</v>
      </c>
      <c r="B858" t="str">
        <f>+'MBI DIRECTORIO'!B858</f>
        <v>80112-C</v>
      </c>
      <c r="C858" t="str">
        <f>+'MBI DIRECTORIO'!C858</f>
        <v>14004233-21</v>
      </c>
      <c r="D858">
        <f>+'MBI DIRECTORIO'!D858</f>
        <v>2022</v>
      </c>
      <c r="E858" t="str">
        <f>+'MBI DIRECTORIO'!E858</f>
        <v>Mayo</v>
      </c>
      <c r="F858" s="5">
        <f>+'MBI DIRECTORIO'!F858</f>
        <v>175</v>
      </c>
      <c r="G858" t="str">
        <f>+'MBI DIRECTORIO'!G858</f>
        <v>USD</v>
      </c>
      <c r="H858" s="5">
        <f>+'MBI DIRECTORIO'!H858</f>
        <v>4900</v>
      </c>
      <c r="I858" s="5">
        <f>+'MBI DIRECTORIO'!I858</f>
        <v>2810.1552546305024</v>
      </c>
      <c r="J858" s="5">
        <f>+'MBI DIRECTORIO'!J858</f>
        <v>0</v>
      </c>
      <c r="K858" s="5">
        <f>+'MBI DIRECTORIO'!K858</f>
        <v>0</v>
      </c>
      <c r="L858" s="5">
        <f>+'MBI DIRECTORIO'!L858</f>
        <v>121.80319876983938</v>
      </c>
      <c r="M858" s="5">
        <f>+'MBI DIRECTORIO'!M858</f>
        <v>0</v>
      </c>
      <c r="N858" s="5">
        <f>+'MBI DIRECTORIO'!N858</f>
        <v>73.28125</v>
      </c>
      <c r="O858" s="5">
        <f>+'MBI DIRECTORIO'!O858</f>
        <v>105.72916666666667</v>
      </c>
      <c r="P858" s="5">
        <f>+'MBI DIRECTORIO'!P858</f>
        <v>6.5503472222222232</v>
      </c>
      <c r="Q858" s="5">
        <f>+'MBI DIRECTORIO'!Q858</f>
        <v>16.873862438766164</v>
      </c>
      <c r="R858" s="5">
        <f>+'MBI DIRECTORIO'!R858</f>
        <v>0</v>
      </c>
      <c r="S858" s="5">
        <f>+'MBI DIRECTORIO'!S858</f>
        <v>0</v>
      </c>
      <c r="T858" s="5">
        <f>+'MBI DIRECTORIO'!T858</f>
        <v>0</v>
      </c>
      <c r="U858" s="5">
        <f>+'MBI DIRECTORIO'!U858</f>
        <v>0</v>
      </c>
      <c r="V858" s="5">
        <f>+'MBI DIRECTORIO'!V858</f>
        <v>0</v>
      </c>
      <c r="W858" s="5">
        <f>+'MBI DIRECTORIO'!W858</f>
        <v>0</v>
      </c>
      <c r="X858" s="5">
        <f>+'MBI DIRECTORIO'!X858</f>
        <v>0</v>
      </c>
      <c r="Y858" s="5">
        <f>+'MBI DIRECTORIO'!Y858</f>
        <v>203.02730077701011</v>
      </c>
      <c r="Z858" s="5">
        <f>+'MBI DIRECTORIO'!Z858</f>
        <v>0.59267444935503921</v>
      </c>
      <c r="AA858" s="5">
        <f>+'MBI DIRECTORIO'!AA858</f>
        <v>0</v>
      </c>
      <c r="AB858" s="5" t="str">
        <f>+'MBI DIRECTORIO'!AG858</f>
        <v>MUANGPHOL TRADING CO., LTD.</v>
      </c>
      <c r="AD858" t="str">
        <f t="shared" si="15"/>
        <v>INSERT INTO TABLA_PRESUPUESTO_COMERCIAL VALUES ('VSR','80112-C','14004233-21',2022,'Mayo',175,'USD',4900,2810.155255,0,0,121.803199,0,73.28125,105.729167,6.550347,16.873862,0,0,0,0,0,0,0,203.027301,0.592674,0);</v>
      </c>
    </row>
    <row r="859" spans="1:30" x14ac:dyDescent="0.2">
      <c r="A859" t="str">
        <f>+'MBI DIRECTORIO'!A859</f>
        <v>VSR</v>
      </c>
      <c r="B859" t="str">
        <f>+'MBI DIRECTORIO'!B859</f>
        <v>80112-C</v>
      </c>
      <c r="C859" t="str">
        <f>+'MBI DIRECTORIO'!C859</f>
        <v>14004230-21</v>
      </c>
      <c r="D859">
        <f>+'MBI DIRECTORIO'!D859</f>
        <v>2022</v>
      </c>
      <c r="E859" t="str">
        <f>+'MBI DIRECTORIO'!E859</f>
        <v>Mayo</v>
      </c>
      <c r="F859" s="5">
        <f>+'MBI DIRECTORIO'!F859</f>
        <v>75</v>
      </c>
      <c r="G859" t="str">
        <f>+'MBI DIRECTORIO'!G859</f>
        <v>USD</v>
      </c>
      <c r="H859" s="5">
        <f>+'MBI DIRECTORIO'!H859</f>
        <v>2100</v>
      </c>
      <c r="I859" s="5">
        <f>+'MBI DIRECTORIO'!I859</f>
        <v>1081.3574332613439</v>
      </c>
      <c r="J859" s="5">
        <f>+'MBI DIRECTORIO'!J859</f>
        <v>0</v>
      </c>
      <c r="K859" s="5">
        <f>+'MBI DIRECTORIO'!K859</f>
        <v>0</v>
      </c>
      <c r="L859" s="5">
        <f>+'MBI DIRECTORIO'!L859</f>
        <v>52.201370901359738</v>
      </c>
      <c r="M859" s="5">
        <f>+'MBI DIRECTORIO'!M859</f>
        <v>0</v>
      </c>
      <c r="N859" s="5">
        <f>+'MBI DIRECTORIO'!N859</f>
        <v>31.40625</v>
      </c>
      <c r="O859" s="5">
        <f>+'MBI DIRECTORIO'!O859</f>
        <v>45.3125</v>
      </c>
      <c r="P859" s="5">
        <f>+'MBI DIRECTORIO'!P859</f>
        <v>2.807291666666667</v>
      </c>
      <c r="Q859" s="5">
        <f>+'MBI DIRECTORIO'!Q859</f>
        <v>7.231655330899784</v>
      </c>
      <c r="R859" s="5">
        <f>+'MBI DIRECTORIO'!R859</f>
        <v>0</v>
      </c>
      <c r="S859" s="5">
        <f>+'MBI DIRECTORIO'!S859</f>
        <v>0</v>
      </c>
      <c r="T859" s="5">
        <f>+'MBI DIRECTORIO'!T859</f>
        <v>0</v>
      </c>
      <c r="U859" s="5">
        <f>+'MBI DIRECTORIO'!U859</f>
        <v>0</v>
      </c>
      <c r="V859" s="5">
        <f>+'MBI DIRECTORIO'!V859</f>
        <v>0</v>
      </c>
      <c r="W859" s="5">
        <f>+'MBI DIRECTORIO'!W859</f>
        <v>0</v>
      </c>
      <c r="X859" s="5">
        <f>+'MBI DIRECTORIO'!X859</f>
        <v>0</v>
      </c>
      <c r="Y859" s="5">
        <f>+'MBI DIRECTORIO'!Y859</f>
        <v>87.011700333004327</v>
      </c>
      <c r="Z859" s="5">
        <f>+'MBI DIRECTORIO'!Z859</f>
        <v>0.25400333543787396</v>
      </c>
      <c r="AA859" s="5">
        <f>+'MBI DIRECTORIO'!AA859</f>
        <v>0</v>
      </c>
      <c r="AB859" s="5" t="str">
        <f>+'MBI DIRECTORIO'!AG859</f>
        <v>MUANGPHOL TRADING CO., LTD.</v>
      </c>
      <c r="AD859" t="str">
        <f t="shared" si="15"/>
        <v>INSERT INTO TABLA_PRESUPUESTO_COMERCIAL VALUES ('VSR','80112-C','14004230-21',2022,'Mayo',75,'USD',2100,1081.357433,0,0,52.201371,0,31.40625,45.3125,2.807292,7.231655,0,0,0,0,0,0,0,87.0117,0.254003,0);</v>
      </c>
    </row>
    <row r="860" spans="1:30" x14ac:dyDescent="0.2">
      <c r="A860" t="str">
        <f>+'MBI DIRECTORIO'!A860</f>
        <v>VSR</v>
      </c>
      <c r="B860" t="str">
        <f>+'MBI DIRECTORIO'!B860</f>
        <v>CRIP_VIE</v>
      </c>
      <c r="C860" t="str">
        <f>+'MBI DIRECTORIO'!C860</f>
        <v>14005080-18</v>
      </c>
      <c r="D860">
        <f>+'MBI DIRECTORIO'!D860</f>
        <v>2022</v>
      </c>
      <c r="E860" t="str">
        <f>+'MBI DIRECTORIO'!E860</f>
        <v>Mayo</v>
      </c>
      <c r="F860" s="5">
        <f>+'MBI DIRECTORIO'!F860</f>
        <v>5</v>
      </c>
      <c r="G860" t="str">
        <f>+'MBI DIRECTORIO'!G860</f>
        <v>USD</v>
      </c>
      <c r="H860" s="5">
        <f>+'MBI DIRECTORIO'!H860</f>
        <v>550</v>
      </c>
      <c r="I860" s="5">
        <f>+'MBI DIRECTORIO'!I860</f>
        <v>262.37488741617994</v>
      </c>
      <c r="J860" s="5">
        <f>+'MBI DIRECTORIO'!J860</f>
        <v>0</v>
      </c>
      <c r="K860" s="5">
        <f>+'MBI DIRECTORIO'!K860</f>
        <v>0</v>
      </c>
      <c r="L860" s="5">
        <f>+'MBI DIRECTORIO'!L860</f>
        <v>3.4800913934239825</v>
      </c>
      <c r="M860" s="5">
        <f>+'MBI DIRECTORIO'!M860</f>
        <v>0</v>
      </c>
      <c r="N860" s="5">
        <f>+'MBI DIRECTORIO'!N860</f>
        <v>2.8240740740740744</v>
      </c>
      <c r="O860" s="5">
        <f>+'MBI DIRECTORIO'!O860</f>
        <v>2.2095959595959598</v>
      </c>
      <c r="P860" s="5">
        <f>+'MBI DIRECTORIO'!P860</f>
        <v>0.22685185185185192</v>
      </c>
      <c r="Q860" s="5">
        <f>+'MBI DIRECTORIO'!Q860</f>
        <v>1.89400496761661</v>
      </c>
      <c r="R860" s="5">
        <f>+'MBI DIRECTORIO'!R860</f>
        <v>0</v>
      </c>
      <c r="S860" s="5">
        <f>+'MBI DIRECTORIO'!S860</f>
        <v>0</v>
      </c>
      <c r="T860" s="5">
        <f>+'MBI DIRECTORIO'!T860</f>
        <v>0</v>
      </c>
      <c r="U860" s="5">
        <f>+'MBI DIRECTORIO'!U860</f>
        <v>0</v>
      </c>
      <c r="V860" s="5">
        <f>+'MBI DIRECTORIO'!V860</f>
        <v>0</v>
      </c>
      <c r="W860" s="5">
        <f>+'MBI DIRECTORIO'!W860</f>
        <v>0</v>
      </c>
      <c r="X860" s="5">
        <f>+'MBI DIRECTORIO'!X860</f>
        <v>0</v>
      </c>
      <c r="Y860" s="5">
        <f>+'MBI DIRECTORIO'!Y860</f>
        <v>7.1714604088343545</v>
      </c>
      <c r="Z860" s="5">
        <f>+'MBI DIRECTORIO'!Z860</f>
        <v>1.6933555695858266E-2</v>
      </c>
      <c r="AA860" s="5">
        <f>+'MBI DIRECTORIO'!AA860</f>
        <v>0</v>
      </c>
      <c r="AB860" s="5" t="str">
        <f>+'MBI DIRECTORIO'!AG860</f>
        <v>Cripton_Vietnam</v>
      </c>
      <c r="AD860" t="str">
        <f t="shared" si="15"/>
        <v>INSERT INTO TABLA_PRESUPUESTO_COMERCIAL VALUES ('VSR','CRIP_VIE','14005080-18',2022,'Mayo',5,'USD',550,262.374887,0,0,3.480091,0,2.824074,2.209596,0.226852,1.894005,0,0,0,0,0,0,0,7.17146,0.016934,0);</v>
      </c>
    </row>
    <row r="861" spans="1:30" x14ac:dyDescent="0.2">
      <c r="A861" t="str">
        <f>+'MBI DIRECTORIO'!A861</f>
        <v>VSR</v>
      </c>
      <c r="B861" t="str">
        <f>+'MBI DIRECTORIO'!B861</f>
        <v>CRIP_VIE</v>
      </c>
      <c r="C861" t="str">
        <f>+'MBI DIRECTORIO'!C861</f>
        <v>14004879-18</v>
      </c>
      <c r="D861">
        <f>+'MBI DIRECTORIO'!D861</f>
        <v>2022</v>
      </c>
      <c r="E861" t="str">
        <f>+'MBI DIRECTORIO'!E861</f>
        <v>Mayo</v>
      </c>
      <c r="F861" s="5">
        <f>+'MBI DIRECTORIO'!F861</f>
        <v>5</v>
      </c>
      <c r="G861" t="str">
        <f>+'MBI DIRECTORIO'!G861</f>
        <v>USD</v>
      </c>
      <c r="H861" s="5">
        <f>+'MBI DIRECTORIO'!H861</f>
        <v>180</v>
      </c>
      <c r="I861" s="5">
        <f>+'MBI DIRECTORIO'!I861</f>
        <v>458.07904180301932</v>
      </c>
      <c r="J861" s="5">
        <f>+'MBI DIRECTORIO'!J861</f>
        <v>0</v>
      </c>
      <c r="K861" s="5">
        <f>+'MBI DIRECTORIO'!K861</f>
        <v>0</v>
      </c>
      <c r="L861" s="5">
        <f>+'MBI DIRECTORIO'!L861</f>
        <v>3.4800913934239825</v>
      </c>
      <c r="M861" s="5">
        <f>+'MBI DIRECTORIO'!M861</f>
        <v>0</v>
      </c>
      <c r="N861" s="5">
        <f>+'MBI DIRECTORIO'!N861</f>
        <v>2.8240740740740744</v>
      </c>
      <c r="O861" s="5">
        <f>+'MBI DIRECTORIO'!O861</f>
        <v>2.2095959595959598</v>
      </c>
      <c r="P861" s="5">
        <f>+'MBI DIRECTORIO'!P861</f>
        <v>0.22685185185185192</v>
      </c>
      <c r="Q861" s="5">
        <f>+'MBI DIRECTORIO'!Q861</f>
        <v>0.61985617121998149</v>
      </c>
      <c r="R861" s="5">
        <f>+'MBI DIRECTORIO'!R861</f>
        <v>0</v>
      </c>
      <c r="S861" s="5">
        <f>+'MBI DIRECTORIO'!S861</f>
        <v>0</v>
      </c>
      <c r="T861" s="5">
        <f>+'MBI DIRECTORIO'!T861</f>
        <v>0</v>
      </c>
      <c r="U861" s="5">
        <f>+'MBI DIRECTORIO'!U861</f>
        <v>0</v>
      </c>
      <c r="V861" s="5">
        <f>+'MBI DIRECTORIO'!V861</f>
        <v>0</v>
      </c>
      <c r="W861" s="5">
        <f>+'MBI DIRECTORIO'!W861</f>
        <v>0</v>
      </c>
      <c r="X861" s="5">
        <f>+'MBI DIRECTORIO'!X861</f>
        <v>0</v>
      </c>
      <c r="Y861" s="5">
        <f>+'MBI DIRECTORIO'!Y861</f>
        <v>5.8973116124377265</v>
      </c>
      <c r="Z861" s="5">
        <f>+'MBI DIRECTORIO'!Z861</f>
        <v>1.6933555695858266E-2</v>
      </c>
      <c r="AA861" s="5">
        <f>+'MBI DIRECTORIO'!AA861</f>
        <v>0</v>
      </c>
      <c r="AB861" s="5" t="str">
        <f>+'MBI DIRECTORIO'!AG861</f>
        <v>Cripton_Vietnam</v>
      </c>
      <c r="AD861" t="str">
        <f t="shared" si="15"/>
        <v>INSERT INTO TABLA_PRESUPUESTO_COMERCIAL VALUES ('VSR','CRIP_VIE','14004879-18',2022,'Mayo',5,'USD',180,458.079042,0,0,3.480091,0,2.824074,2.209596,0.226852,0.619856,0,0,0,0,0,0,0,5.897312,0.016934,0);</v>
      </c>
    </row>
    <row r="862" spans="1:30" x14ac:dyDescent="0.2">
      <c r="A862" t="str">
        <f>+'MBI DIRECTORIO'!A862</f>
        <v>VSR</v>
      </c>
      <c r="B862" t="str">
        <f>+'MBI DIRECTORIO'!B862</f>
        <v>CRIP_VIE</v>
      </c>
      <c r="C862" t="str">
        <f>+'MBI DIRECTORIO'!C862</f>
        <v>14005054-21</v>
      </c>
      <c r="D862">
        <f>+'MBI DIRECTORIO'!D862</f>
        <v>2022</v>
      </c>
      <c r="E862" t="str">
        <f>+'MBI DIRECTORIO'!E862</f>
        <v>Mayo</v>
      </c>
      <c r="F862" s="5">
        <f>+'MBI DIRECTORIO'!F862</f>
        <v>50</v>
      </c>
      <c r="G862" t="str">
        <f>+'MBI DIRECTORIO'!G862</f>
        <v>USD</v>
      </c>
      <c r="H862" s="5">
        <f>+'MBI DIRECTORIO'!H862</f>
        <v>1800</v>
      </c>
      <c r="I862" s="5">
        <f>+'MBI DIRECTORIO'!I862</f>
        <v>680.48292853116368</v>
      </c>
      <c r="J862" s="5">
        <f>+'MBI DIRECTORIO'!J862</f>
        <v>0</v>
      </c>
      <c r="K862" s="5">
        <f>+'MBI DIRECTORIO'!K862</f>
        <v>0</v>
      </c>
      <c r="L862" s="5">
        <f>+'MBI DIRECTORIO'!L862</f>
        <v>34.800913934239823</v>
      </c>
      <c r="M862" s="5">
        <f>+'MBI DIRECTORIO'!M862</f>
        <v>0</v>
      </c>
      <c r="N862" s="5">
        <f>+'MBI DIRECTORIO'!N862</f>
        <v>28.24074074074074</v>
      </c>
      <c r="O862" s="5">
        <f>+'MBI DIRECTORIO'!O862</f>
        <v>22.095959595959599</v>
      </c>
      <c r="P862" s="5">
        <f>+'MBI DIRECTORIO'!P862</f>
        <v>2.2685185185185186</v>
      </c>
      <c r="Q862" s="5">
        <f>+'MBI DIRECTORIO'!Q862</f>
        <v>6.1985617121998144</v>
      </c>
      <c r="R862" s="5">
        <f>+'MBI DIRECTORIO'!R862</f>
        <v>0</v>
      </c>
      <c r="S862" s="5">
        <f>+'MBI DIRECTORIO'!S862</f>
        <v>0</v>
      </c>
      <c r="T862" s="5">
        <f>+'MBI DIRECTORIO'!T862</f>
        <v>0</v>
      </c>
      <c r="U862" s="5">
        <f>+'MBI DIRECTORIO'!U862</f>
        <v>0</v>
      </c>
      <c r="V862" s="5">
        <f>+'MBI DIRECTORIO'!V862</f>
        <v>0</v>
      </c>
      <c r="W862" s="5">
        <f>+'MBI DIRECTORIO'!W862</f>
        <v>0</v>
      </c>
      <c r="X862" s="5">
        <f>+'MBI DIRECTORIO'!X862</f>
        <v>0</v>
      </c>
      <c r="Y862" s="5">
        <f>+'MBI DIRECTORIO'!Y862</f>
        <v>58.973116124377256</v>
      </c>
      <c r="Z862" s="5">
        <f>+'MBI DIRECTORIO'!Z862</f>
        <v>0.16933555695858263</v>
      </c>
      <c r="AA862" s="5">
        <f>+'MBI DIRECTORIO'!AA862</f>
        <v>0</v>
      </c>
      <c r="AB862" s="5" t="str">
        <f>+'MBI DIRECTORIO'!AG862</f>
        <v>Cripton_Vietnam</v>
      </c>
      <c r="AD862" t="str">
        <f t="shared" si="15"/>
        <v>INSERT INTO TABLA_PRESUPUESTO_COMERCIAL VALUES ('VSR','CRIP_VIE','14005054-21',2022,'Mayo',50,'USD',1800,680.482929,0,0,34.800914,0,28.240741,22.09596,2.268519,6.198562,0,0,0,0,0,0,0,58.973116,0.169336,0);</v>
      </c>
    </row>
    <row r="863" spans="1:30" x14ac:dyDescent="0.2">
      <c r="A863" t="str">
        <f>+'MBI DIRECTORIO'!A863</f>
        <v>VSR</v>
      </c>
      <c r="B863" t="str">
        <f>+'MBI DIRECTORIO'!B863</f>
        <v>CRIP_VIE</v>
      </c>
      <c r="C863" t="str">
        <f>+'MBI DIRECTORIO'!C863</f>
        <v>14005076-18</v>
      </c>
      <c r="D863">
        <f>+'MBI DIRECTORIO'!D863</f>
        <v>2022</v>
      </c>
      <c r="E863" t="str">
        <f>+'MBI DIRECTORIO'!E863</f>
        <v>Mayo</v>
      </c>
      <c r="F863" s="5">
        <f>+'MBI DIRECTORIO'!F863</f>
        <v>25</v>
      </c>
      <c r="G863" t="str">
        <f>+'MBI DIRECTORIO'!G863</f>
        <v>USD</v>
      </c>
      <c r="H863" s="5">
        <f>+'MBI DIRECTORIO'!H863</f>
        <v>1875</v>
      </c>
      <c r="I863" s="5">
        <f>+'MBI DIRECTORIO'!I863</f>
        <v>879.74729695961923</v>
      </c>
      <c r="J863" s="5">
        <f>+'MBI DIRECTORIO'!J863</f>
        <v>0</v>
      </c>
      <c r="K863" s="5">
        <f>+'MBI DIRECTORIO'!K863</f>
        <v>0</v>
      </c>
      <c r="L863" s="5">
        <f>+'MBI DIRECTORIO'!L863</f>
        <v>17.400456967119911</v>
      </c>
      <c r="M863" s="5">
        <f>+'MBI DIRECTORIO'!M863</f>
        <v>0</v>
      </c>
      <c r="N863" s="5">
        <f>+'MBI DIRECTORIO'!N863</f>
        <v>14.12037037037037</v>
      </c>
      <c r="O863" s="5">
        <f>+'MBI DIRECTORIO'!O863</f>
        <v>11.047979797979799</v>
      </c>
      <c r="P863" s="5">
        <f>+'MBI DIRECTORIO'!P863</f>
        <v>1.1342592592592593</v>
      </c>
      <c r="Q863" s="5">
        <f>+'MBI DIRECTORIO'!Q863</f>
        <v>6.4568351168748066</v>
      </c>
      <c r="R863" s="5">
        <f>+'MBI DIRECTORIO'!R863</f>
        <v>0</v>
      </c>
      <c r="S863" s="5">
        <f>+'MBI DIRECTORIO'!S863</f>
        <v>0</v>
      </c>
      <c r="T863" s="5">
        <f>+'MBI DIRECTORIO'!T863</f>
        <v>0</v>
      </c>
      <c r="U863" s="5">
        <f>+'MBI DIRECTORIO'!U863</f>
        <v>0</v>
      </c>
      <c r="V863" s="5">
        <f>+'MBI DIRECTORIO'!V863</f>
        <v>0</v>
      </c>
      <c r="W863" s="5">
        <f>+'MBI DIRECTORIO'!W863</f>
        <v>0</v>
      </c>
      <c r="X863" s="5">
        <f>+'MBI DIRECTORIO'!X863</f>
        <v>0</v>
      </c>
      <c r="Y863" s="5">
        <f>+'MBI DIRECTORIO'!Y863</f>
        <v>32.844112322963525</v>
      </c>
      <c r="Z863" s="5">
        <f>+'MBI DIRECTORIO'!Z863</f>
        <v>8.4667778479291314E-2</v>
      </c>
      <c r="AA863" s="5">
        <f>+'MBI DIRECTORIO'!AA863</f>
        <v>0</v>
      </c>
      <c r="AB863" s="5" t="str">
        <f>+'MBI DIRECTORIO'!AG863</f>
        <v>Cripton_Vietnam</v>
      </c>
      <c r="AD863" t="str">
        <f t="shared" si="15"/>
        <v>INSERT INTO TABLA_PRESUPUESTO_COMERCIAL VALUES ('VSR','CRIP_VIE','14005076-18',2022,'Mayo',25,'USD',1875,879.747297,0,0,17.400457,0,14.12037,11.04798,1.134259,6.456835,0,0,0,0,0,0,0,32.844112,0.084668,0);</v>
      </c>
    </row>
    <row r="864" spans="1:30" x14ac:dyDescent="0.2">
      <c r="A864" t="str">
        <f>+'MBI DIRECTORIO'!A864</f>
        <v>VSR</v>
      </c>
      <c r="B864" t="str">
        <f>+'MBI DIRECTORIO'!B864</f>
        <v>Crip_Indonesia</v>
      </c>
      <c r="C864" t="str">
        <f>+'MBI DIRECTORIO'!C864</f>
        <v>14004807-16</v>
      </c>
      <c r="D864">
        <f>+'MBI DIRECTORIO'!D864</f>
        <v>2022</v>
      </c>
      <c r="E864" t="str">
        <f>+'MBI DIRECTORIO'!E864</f>
        <v>Mayo</v>
      </c>
      <c r="F864" s="5">
        <f>+'MBI DIRECTORIO'!F864</f>
        <v>25</v>
      </c>
      <c r="G864" t="str">
        <f>+'MBI DIRECTORIO'!G864</f>
        <v>USD</v>
      </c>
      <c r="H864" s="5">
        <f>+'MBI DIRECTORIO'!H864</f>
        <v>5000</v>
      </c>
      <c r="I864" s="5">
        <f>+'MBI DIRECTORIO'!I864</f>
        <v>1658.1068850029619</v>
      </c>
      <c r="J864" s="5">
        <f>+'MBI DIRECTORIO'!J864</f>
        <v>0</v>
      </c>
      <c r="K864" s="5">
        <f>+'MBI DIRECTORIO'!K864</f>
        <v>0</v>
      </c>
      <c r="L864" s="5">
        <f>+'MBI DIRECTORIO'!L864</f>
        <v>17.400456967119911</v>
      </c>
      <c r="M864" s="5">
        <f>+'MBI DIRECTORIO'!M864</f>
        <v>0</v>
      </c>
      <c r="N864" s="5">
        <f>+'MBI DIRECTORIO'!N864</f>
        <v>10.565476190476192</v>
      </c>
      <c r="O864" s="5">
        <f>+'MBI DIRECTORIO'!O864</f>
        <v>21.577380952380953</v>
      </c>
      <c r="P864" s="5">
        <f>+'MBI DIRECTORIO'!P864</f>
        <v>1.3368055555555558</v>
      </c>
      <c r="Q864" s="5">
        <f>+'MBI DIRECTORIO'!Q864</f>
        <v>17.218226978332819</v>
      </c>
      <c r="R864" s="5">
        <f>+'MBI DIRECTORIO'!R864</f>
        <v>0</v>
      </c>
      <c r="S864" s="5">
        <f>+'MBI DIRECTORIO'!S864</f>
        <v>0</v>
      </c>
      <c r="T864" s="5">
        <f>+'MBI DIRECTORIO'!T864</f>
        <v>0</v>
      </c>
      <c r="U864" s="5">
        <f>+'MBI DIRECTORIO'!U864</f>
        <v>0</v>
      </c>
      <c r="V864" s="5">
        <f>+'MBI DIRECTORIO'!V864</f>
        <v>0</v>
      </c>
      <c r="W864" s="5">
        <f>+'MBI DIRECTORIO'!W864</f>
        <v>0</v>
      </c>
      <c r="X864" s="5">
        <f>+'MBI DIRECTORIO'!X864</f>
        <v>0</v>
      </c>
      <c r="Y864" s="5">
        <f>+'MBI DIRECTORIO'!Y864</f>
        <v>50.782557455224818</v>
      </c>
      <c r="Z864" s="5">
        <f>+'MBI DIRECTORIO'!Z864</f>
        <v>8.4667778479291314E-2</v>
      </c>
      <c r="AA864" s="5">
        <f>+'MBI DIRECTORIO'!AA864</f>
        <v>0</v>
      </c>
      <c r="AB864" s="5" t="str">
        <f>+'MBI DIRECTORIO'!AG864</f>
        <v>Cripton_Indonesia</v>
      </c>
      <c r="AD864" t="str">
        <f t="shared" si="15"/>
        <v>INSERT INTO TABLA_PRESUPUESTO_COMERCIAL VALUES ('VSR','Crip_Indonesia','14004807-16',2022,'Mayo',25,'USD',5000,1658.106885,0,0,17.400457,0,10.565476,21.577381,1.336806,17.218227,0,0,0,0,0,0,0,50.782557,0.084668,0);</v>
      </c>
    </row>
    <row r="865" spans="1:30" x14ac:dyDescent="0.2">
      <c r="A865" t="str">
        <f>+'MBI DIRECTORIO'!A865</f>
        <v>VSR</v>
      </c>
      <c r="B865" t="str">
        <f>+'MBI DIRECTORIO'!B865</f>
        <v>Crip_Indonesia</v>
      </c>
      <c r="C865" t="str">
        <f>+'MBI DIRECTORIO'!C865</f>
        <v>14004877-18</v>
      </c>
      <c r="D865">
        <f>+'MBI DIRECTORIO'!D865</f>
        <v>2022</v>
      </c>
      <c r="E865" t="str">
        <f>+'MBI DIRECTORIO'!E865</f>
        <v>Mayo</v>
      </c>
      <c r="F865" s="5">
        <f>+'MBI DIRECTORIO'!F865</f>
        <v>7.5</v>
      </c>
      <c r="G865" t="str">
        <f>+'MBI DIRECTORIO'!G865</f>
        <v>USD</v>
      </c>
      <c r="H865" s="5">
        <f>+'MBI DIRECTORIO'!H865</f>
        <v>1125</v>
      </c>
      <c r="I865" s="5">
        <f>+'MBI DIRECTORIO'!I865</f>
        <v>604.12463434362814</v>
      </c>
      <c r="J865" s="5">
        <f>+'MBI DIRECTORIO'!J865</f>
        <v>0</v>
      </c>
      <c r="K865" s="5">
        <f>+'MBI DIRECTORIO'!K865</f>
        <v>0</v>
      </c>
      <c r="L865" s="5">
        <f>+'MBI DIRECTORIO'!L865</f>
        <v>5.2201370901359736</v>
      </c>
      <c r="M865" s="5">
        <f>+'MBI DIRECTORIO'!M865</f>
        <v>0</v>
      </c>
      <c r="N865" s="5">
        <f>+'MBI DIRECTORIO'!N865</f>
        <v>3.1696428571428572</v>
      </c>
      <c r="O865" s="5">
        <f>+'MBI DIRECTORIO'!O865</f>
        <v>6.4732142857142865</v>
      </c>
      <c r="P865" s="5">
        <f>+'MBI DIRECTORIO'!P865</f>
        <v>0.40104166666666674</v>
      </c>
      <c r="Q865" s="5">
        <f>+'MBI DIRECTORIO'!Q865</f>
        <v>3.8741010701248841</v>
      </c>
      <c r="R865" s="5">
        <f>+'MBI DIRECTORIO'!R865</f>
        <v>0</v>
      </c>
      <c r="S865" s="5">
        <f>+'MBI DIRECTORIO'!S865</f>
        <v>0</v>
      </c>
      <c r="T865" s="5">
        <f>+'MBI DIRECTORIO'!T865</f>
        <v>0</v>
      </c>
      <c r="U865" s="5">
        <f>+'MBI DIRECTORIO'!U865</f>
        <v>0</v>
      </c>
      <c r="V865" s="5">
        <f>+'MBI DIRECTORIO'!V865</f>
        <v>0</v>
      </c>
      <c r="W865" s="5">
        <f>+'MBI DIRECTORIO'!W865</f>
        <v>0</v>
      </c>
      <c r="X865" s="5">
        <f>+'MBI DIRECTORIO'!X865</f>
        <v>0</v>
      </c>
      <c r="Y865" s="5">
        <f>+'MBI DIRECTORIO'!Y865</f>
        <v>13.943400213192483</v>
      </c>
      <c r="Z865" s="5">
        <f>+'MBI DIRECTORIO'!Z865</f>
        <v>2.5400333543787394E-2</v>
      </c>
      <c r="AA865" s="5">
        <f>+'MBI DIRECTORIO'!AA865</f>
        <v>0</v>
      </c>
      <c r="AB865" s="5" t="str">
        <f>+'MBI DIRECTORIO'!AG865</f>
        <v>Cripton_Indonesia</v>
      </c>
      <c r="AD865" t="str">
        <f t="shared" si="15"/>
        <v>INSERT INTO TABLA_PRESUPUESTO_COMERCIAL VALUES ('VSR','Crip_Indonesia','14004877-18',2022,'Mayo',7.5,'USD',1125,604.124634,0,0,5.220137,0,3.169643,6.473214,0.401042,3.874101,0,0,0,0,0,0,0,13.9434,0.0254,0);</v>
      </c>
    </row>
    <row r="866" spans="1:30" x14ac:dyDescent="0.2">
      <c r="A866" t="str">
        <f>+'MBI DIRECTORIO'!A866</f>
        <v>VSR</v>
      </c>
      <c r="B866" t="str">
        <f>+'MBI DIRECTORIO'!B866</f>
        <v>Crip_Indonesia</v>
      </c>
      <c r="C866" t="str">
        <f>+'MBI DIRECTORIO'!C866</f>
        <v>14004965-17</v>
      </c>
      <c r="D866">
        <f>+'MBI DIRECTORIO'!D866</f>
        <v>2022</v>
      </c>
      <c r="E866" t="str">
        <f>+'MBI DIRECTORIO'!E866</f>
        <v>Mayo</v>
      </c>
      <c r="F866" s="5">
        <f>+'MBI DIRECTORIO'!F866</f>
        <v>25</v>
      </c>
      <c r="G866" t="str">
        <f>+'MBI DIRECTORIO'!G866</f>
        <v>USD</v>
      </c>
      <c r="H866" s="5">
        <f>+'MBI DIRECTORIO'!H866</f>
        <v>2125</v>
      </c>
      <c r="I866" s="5">
        <f>+'MBI DIRECTORIO'!I866</f>
        <v>1698.3402024621996</v>
      </c>
      <c r="J866" s="5">
        <f>+'MBI DIRECTORIO'!J866</f>
        <v>0</v>
      </c>
      <c r="K866" s="5">
        <f>+'MBI DIRECTORIO'!K866</f>
        <v>0</v>
      </c>
      <c r="L866" s="5">
        <f>+'MBI DIRECTORIO'!L866</f>
        <v>17.400456967119911</v>
      </c>
      <c r="M866" s="5">
        <f>+'MBI DIRECTORIO'!M866</f>
        <v>0</v>
      </c>
      <c r="N866" s="5">
        <f>+'MBI DIRECTORIO'!N866</f>
        <v>10.565476190476192</v>
      </c>
      <c r="O866" s="5">
        <f>+'MBI DIRECTORIO'!O866</f>
        <v>21.577380952380953</v>
      </c>
      <c r="P866" s="5">
        <f>+'MBI DIRECTORIO'!P866</f>
        <v>1.3368055555555558</v>
      </c>
      <c r="Q866" s="5">
        <f>+'MBI DIRECTORIO'!Q866</f>
        <v>7.3177464657914477</v>
      </c>
      <c r="R866" s="5">
        <f>+'MBI DIRECTORIO'!R866</f>
        <v>0</v>
      </c>
      <c r="S866" s="5">
        <f>+'MBI DIRECTORIO'!S866</f>
        <v>0</v>
      </c>
      <c r="T866" s="5">
        <f>+'MBI DIRECTORIO'!T866</f>
        <v>0</v>
      </c>
      <c r="U866" s="5">
        <f>+'MBI DIRECTORIO'!U866</f>
        <v>0</v>
      </c>
      <c r="V866" s="5">
        <f>+'MBI DIRECTORIO'!V866</f>
        <v>0</v>
      </c>
      <c r="W866" s="5">
        <f>+'MBI DIRECTORIO'!W866</f>
        <v>0</v>
      </c>
      <c r="X866" s="5">
        <f>+'MBI DIRECTORIO'!X866</f>
        <v>0</v>
      </c>
      <c r="Y866" s="5">
        <f>+'MBI DIRECTORIO'!Y866</f>
        <v>40.88207694268344</v>
      </c>
      <c r="Z866" s="5">
        <f>+'MBI DIRECTORIO'!Z866</f>
        <v>8.4667778479291314E-2</v>
      </c>
      <c r="AA866" s="5">
        <f>+'MBI DIRECTORIO'!AA866</f>
        <v>0</v>
      </c>
      <c r="AB866" s="5" t="str">
        <f>+'MBI DIRECTORIO'!AG866</f>
        <v>Cripton_Indonesia</v>
      </c>
      <c r="AD866" t="str">
        <f t="shared" si="15"/>
        <v>INSERT INTO TABLA_PRESUPUESTO_COMERCIAL VALUES ('VSR','Crip_Indonesia','14004965-17',2022,'Mayo',25,'USD',2125,1698.340202,0,0,17.400457,0,10.565476,21.577381,1.336806,7.317746,0,0,0,0,0,0,0,40.882077,0.084668,0);</v>
      </c>
    </row>
    <row r="867" spans="1:30" x14ac:dyDescent="0.2">
      <c r="A867" t="str">
        <f>+'MBI DIRECTORIO'!A867</f>
        <v>VSR</v>
      </c>
      <c r="B867" t="str">
        <f>+'MBI DIRECTORIO'!B867</f>
        <v>Crip_Indonesia</v>
      </c>
      <c r="C867" t="str">
        <f>+'MBI DIRECTORIO'!C867</f>
        <v>14005080-18</v>
      </c>
      <c r="D867">
        <f>+'MBI DIRECTORIO'!D867</f>
        <v>2022</v>
      </c>
      <c r="E867" t="str">
        <f>+'MBI DIRECTORIO'!E867</f>
        <v>Mayo</v>
      </c>
      <c r="F867" s="5">
        <f>+'MBI DIRECTORIO'!F867</f>
        <v>12.5</v>
      </c>
      <c r="G867" t="str">
        <f>+'MBI DIRECTORIO'!G867</f>
        <v>USD</v>
      </c>
      <c r="H867" s="5">
        <f>+'MBI DIRECTORIO'!H867</f>
        <v>1250</v>
      </c>
      <c r="I867" s="5">
        <f>+'MBI DIRECTORIO'!I867</f>
        <v>655.93721854044975</v>
      </c>
      <c r="J867" s="5">
        <f>+'MBI DIRECTORIO'!J867</f>
        <v>0</v>
      </c>
      <c r="K867" s="5">
        <f>+'MBI DIRECTORIO'!K867</f>
        <v>0</v>
      </c>
      <c r="L867" s="5">
        <f>+'MBI DIRECTORIO'!L867</f>
        <v>8.7002284835599557</v>
      </c>
      <c r="M867" s="5">
        <f>+'MBI DIRECTORIO'!M867</f>
        <v>0</v>
      </c>
      <c r="N867" s="5">
        <f>+'MBI DIRECTORIO'!N867</f>
        <v>5.2827380952380958</v>
      </c>
      <c r="O867" s="5">
        <f>+'MBI DIRECTORIO'!O867</f>
        <v>10.788690476190476</v>
      </c>
      <c r="P867" s="5">
        <f>+'MBI DIRECTORIO'!P867</f>
        <v>0.6684027777777779</v>
      </c>
      <c r="Q867" s="5">
        <f>+'MBI DIRECTORIO'!Q867</f>
        <v>4.3045567445832047</v>
      </c>
      <c r="R867" s="5">
        <f>+'MBI DIRECTORIO'!R867</f>
        <v>0</v>
      </c>
      <c r="S867" s="5">
        <f>+'MBI DIRECTORIO'!S867</f>
        <v>0</v>
      </c>
      <c r="T867" s="5">
        <f>+'MBI DIRECTORIO'!T867</f>
        <v>0</v>
      </c>
      <c r="U867" s="5">
        <f>+'MBI DIRECTORIO'!U867</f>
        <v>0</v>
      </c>
      <c r="V867" s="5">
        <f>+'MBI DIRECTORIO'!V867</f>
        <v>0</v>
      </c>
      <c r="W867" s="5">
        <f>+'MBI DIRECTORIO'!W867</f>
        <v>0</v>
      </c>
      <c r="X867" s="5">
        <f>+'MBI DIRECTORIO'!X867</f>
        <v>0</v>
      </c>
      <c r="Y867" s="5">
        <f>+'MBI DIRECTORIO'!Y867</f>
        <v>21.086721983029204</v>
      </c>
      <c r="Z867" s="5">
        <f>+'MBI DIRECTORIO'!Z867</f>
        <v>4.2333889239645657E-2</v>
      </c>
      <c r="AA867" s="5">
        <f>+'MBI DIRECTORIO'!AA867</f>
        <v>0</v>
      </c>
      <c r="AB867" s="5" t="str">
        <f>+'MBI DIRECTORIO'!AG867</f>
        <v>Cripton_Indonesia</v>
      </c>
      <c r="AD867" t="str">
        <f t="shared" si="15"/>
        <v>INSERT INTO TABLA_PRESUPUESTO_COMERCIAL VALUES ('VSR','Crip_Indonesia','14005080-18',2022,'Mayo',12.5,'USD',1250,655.937219,0,0,8.700228,0,5.282738,10.78869,0.668403,4.304557,0,0,0,0,0,0,0,21.086722,0.042334,0);</v>
      </c>
    </row>
    <row r="868" spans="1:30" x14ac:dyDescent="0.2">
      <c r="A868" t="str">
        <f>+'MBI DIRECTORIO'!A868</f>
        <v>VSR</v>
      </c>
      <c r="B868" t="str">
        <f>+'MBI DIRECTORIO'!B868</f>
        <v>Crip_Indonesia</v>
      </c>
      <c r="C868" t="str">
        <f>+'MBI DIRECTORIO'!C868</f>
        <v>14004879-18</v>
      </c>
      <c r="D868">
        <f>+'MBI DIRECTORIO'!D868</f>
        <v>2022</v>
      </c>
      <c r="E868" t="str">
        <f>+'MBI DIRECTORIO'!E868</f>
        <v>Mayo</v>
      </c>
      <c r="F868" s="5">
        <f>+'MBI DIRECTORIO'!F868</f>
        <v>12.5</v>
      </c>
      <c r="G868" t="str">
        <f>+'MBI DIRECTORIO'!G868</f>
        <v>USD</v>
      </c>
      <c r="H868" s="5">
        <f>+'MBI DIRECTORIO'!H868</f>
        <v>1250</v>
      </c>
      <c r="I868" s="5">
        <f>+'MBI DIRECTORIO'!I868</f>
        <v>1145.1976045075482</v>
      </c>
      <c r="J868" s="5">
        <f>+'MBI DIRECTORIO'!J868</f>
        <v>0</v>
      </c>
      <c r="K868" s="5">
        <f>+'MBI DIRECTORIO'!K868</f>
        <v>0</v>
      </c>
      <c r="L868" s="5">
        <f>+'MBI DIRECTORIO'!L868</f>
        <v>8.7002284835599557</v>
      </c>
      <c r="M868" s="5">
        <f>+'MBI DIRECTORIO'!M868</f>
        <v>0</v>
      </c>
      <c r="N868" s="5">
        <f>+'MBI DIRECTORIO'!N868</f>
        <v>5.2827380952380958</v>
      </c>
      <c r="O868" s="5">
        <f>+'MBI DIRECTORIO'!O868</f>
        <v>10.788690476190476</v>
      </c>
      <c r="P868" s="5">
        <f>+'MBI DIRECTORIO'!P868</f>
        <v>0.6684027777777779</v>
      </c>
      <c r="Q868" s="5">
        <f>+'MBI DIRECTORIO'!Q868</f>
        <v>4.3045567445832047</v>
      </c>
      <c r="R868" s="5">
        <f>+'MBI DIRECTORIO'!R868</f>
        <v>0</v>
      </c>
      <c r="S868" s="5">
        <f>+'MBI DIRECTORIO'!S868</f>
        <v>0</v>
      </c>
      <c r="T868" s="5">
        <f>+'MBI DIRECTORIO'!T868</f>
        <v>0</v>
      </c>
      <c r="U868" s="5">
        <f>+'MBI DIRECTORIO'!U868</f>
        <v>0</v>
      </c>
      <c r="V868" s="5">
        <f>+'MBI DIRECTORIO'!V868</f>
        <v>0</v>
      </c>
      <c r="W868" s="5">
        <f>+'MBI DIRECTORIO'!W868</f>
        <v>0</v>
      </c>
      <c r="X868" s="5">
        <f>+'MBI DIRECTORIO'!X868</f>
        <v>0</v>
      </c>
      <c r="Y868" s="5">
        <f>+'MBI DIRECTORIO'!Y868</f>
        <v>21.086721983029204</v>
      </c>
      <c r="Z868" s="5">
        <f>+'MBI DIRECTORIO'!Z868</f>
        <v>4.2333889239645657E-2</v>
      </c>
      <c r="AA868" s="5">
        <f>+'MBI DIRECTORIO'!AA868</f>
        <v>0</v>
      </c>
      <c r="AB868" s="5" t="str">
        <f>+'MBI DIRECTORIO'!AG868</f>
        <v>Cripton_Indonesia</v>
      </c>
      <c r="AD868" t="str">
        <f t="shared" si="15"/>
        <v>INSERT INTO TABLA_PRESUPUESTO_COMERCIAL VALUES ('VSR','Crip_Indonesia','14004879-18',2022,'Mayo',12.5,'USD',1250,1145.197605,0,0,8.700228,0,5.282738,10.78869,0.668403,4.304557,0,0,0,0,0,0,0,21.086722,0.042334,0);</v>
      </c>
    </row>
    <row r="869" spans="1:30" x14ac:dyDescent="0.2">
      <c r="A869" t="str">
        <f>+'MBI DIRECTORIO'!A869</f>
        <v>VSR</v>
      </c>
      <c r="B869" t="str">
        <f>+'MBI DIRECTORIO'!B869</f>
        <v>Crip_Indonesia</v>
      </c>
      <c r="C869" t="str">
        <f>+'MBI DIRECTORIO'!C869</f>
        <v>14005076-18</v>
      </c>
      <c r="D869">
        <f>+'MBI DIRECTORIO'!D869</f>
        <v>2022</v>
      </c>
      <c r="E869" t="str">
        <f>+'MBI DIRECTORIO'!E869</f>
        <v>Mayo</v>
      </c>
      <c r="F869" s="5">
        <f>+'MBI DIRECTORIO'!F869</f>
        <v>25</v>
      </c>
      <c r="G869" t="str">
        <f>+'MBI DIRECTORIO'!G869</f>
        <v>USD</v>
      </c>
      <c r="H869" s="5">
        <f>+'MBI DIRECTORIO'!H869</f>
        <v>1625</v>
      </c>
      <c r="I869" s="5">
        <f>+'MBI DIRECTORIO'!I869</f>
        <v>879.74729695961923</v>
      </c>
      <c r="J869" s="5">
        <f>+'MBI DIRECTORIO'!J869</f>
        <v>0</v>
      </c>
      <c r="K869" s="5">
        <f>+'MBI DIRECTORIO'!K869</f>
        <v>0</v>
      </c>
      <c r="L869" s="5">
        <f>+'MBI DIRECTORIO'!L869</f>
        <v>17.400456967119911</v>
      </c>
      <c r="M869" s="5">
        <f>+'MBI DIRECTORIO'!M869</f>
        <v>0</v>
      </c>
      <c r="N869" s="5">
        <f>+'MBI DIRECTORIO'!N869</f>
        <v>10.565476190476192</v>
      </c>
      <c r="O869" s="5">
        <f>+'MBI DIRECTORIO'!O869</f>
        <v>21.577380952380953</v>
      </c>
      <c r="P869" s="5">
        <f>+'MBI DIRECTORIO'!P869</f>
        <v>1.3368055555555558</v>
      </c>
      <c r="Q869" s="5">
        <f>+'MBI DIRECTORIO'!Q869</f>
        <v>5.5959237679581664</v>
      </c>
      <c r="R869" s="5">
        <f>+'MBI DIRECTORIO'!R869</f>
        <v>0</v>
      </c>
      <c r="S869" s="5">
        <f>+'MBI DIRECTORIO'!S869</f>
        <v>0</v>
      </c>
      <c r="T869" s="5">
        <f>+'MBI DIRECTORIO'!T869</f>
        <v>0</v>
      </c>
      <c r="U869" s="5">
        <f>+'MBI DIRECTORIO'!U869</f>
        <v>0</v>
      </c>
      <c r="V869" s="5">
        <f>+'MBI DIRECTORIO'!V869</f>
        <v>0</v>
      </c>
      <c r="W869" s="5">
        <f>+'MBI DIRECTORIO'!W869</f>
        <v>0</v>
      </c>
      <c r="X869" s="5">
        <f>+'MBI DIRECTORIO'!X869</f>
        <v>0</v>
      </c>
      <c r="Y869" s="5">
        <f>+'MBI DIRECTORIO'!Y869</f>
        <v>39.160254244850165</v>
      </c>
      <c r="Z869" s="5">
        <f>+'MBI DIRECTORIO'!Z869</f>
        <v>8.4667778479291314E-2</v>
      </c>
      <c r="AA869" s="5">
        <f>+'MBI DIRECTORIO'!AA869</f>
        <v>0</v>
      </c>
      <c r="AB869" s="5" t="str">
        <f>+'MBI DIRECTORIO'!AG869</f>
        <v>Cripton_Indonesia</v>
      </c>
      <c r="AD869" t="str">
        <f t="shared" si="15"/>
        <v>INSERT INTO TABLA_PRESUPUESTO_COMERCIAL VALUES ('VSR','Crip_Indonesia','14005076-18',2022,'Mayo',25,'USD',1625,879.747297,0,0,17.400457,0,10.565476,21.577381,1.336806,5.595924,0,0,0,0,0,0,0,39.160254,0.084668,0);</v>
      </c>
    </row>
    <row r="870" spans="1:30" x14ac:dyDescent="0.2">
      <c r="A870" t="str">
        <f>+'MBI DIRECTORIO'!A870</f>
        <v>VSR</v>
      </c>
      <c r="B870" t="str">
        <f>+'MBI DIRECTORIO'!B870</f>
        <v>80138-C</v>
      </c>
      <c r="C870" t="str">
        <f>+'MBI DIRECTORIO'!C870</f>
        <v>14004233-21</v>
      </c>
      <c r="D870">
        <f>+'MBI DIRECTORIO'!D870</f>
        <v>2022</v>
      </c>
      <c r="E870" t="str">
        <f>+'MBI DIRECTORIO'!E870</f>
        <v>Mayo</v>
      </c>
      <c r="F870" s="5">
        <f>+'MBI DIRECTORIO'!F870</f>
        <v>250</v>
      </c>
      <c r="G870" t="str">
        <f>+'MBI DIRECTORIO'!G870</f>
        <v>USD</v>
      </c>
      <c r="H870" s="5">
        <f>+'MBI DIRECTORIO'!H870</f>
        <v>7500</v>
      </c>
      <c r="I870" s="5">
        <f>+'MBI DIRECTORIO'!I870</f>
        <v>4014.5075066150043</v>
      </c>
      <c r="J870" s="5">
        <f>+'MBI DIRECTORIO'!J870</f>
        <v>0</v>
      </c>
      <c r="K870" s="5">
        <f>+'MBI DIRECTORIO'!K870</f>
        <v>500</v>
      </c>
      <c r="L870" s="5">
        <f>+'MBI DIRECTORIO'!L870</f>
        <v>174.00456967119914</v>
      </c>
      <c r="M870" s="5">
        <f>+'MBI DIRECTORIO'!M870</f>
        <v>0</v>
      </c>
      <c r="N870" s="5">
        <f>+'MBI DIRECTORIO'!N870</f>
        <v>154.9761822937549</v>
      </c>
      <c r="O870" s="5">
        <f>+'MBI DIRECTORIO'!O870</f>
        <v>216.28052389407566</v>
      </c>
      <c r="P870" s="5">
        <f>+'MBI DIRECTORIO'!P870</f>
        <v>13.399448549299629</v>
      </c>
      <c r="Q870" s="5">
        <f>+'MBI DIRECTORIO'!Q870</f>
        <v>25.827340467499226</v>
      </c>
      <c r="R870" s="5">
        <f>+'MBI DIRECTORIO'!R870</f>
        <v>0</v>
      </c>
      <c r="S870" s="5">
        <f>+'MBI DIRECTORIO'!S870</f>
        <v>0</v>
      </c>
      <c r="T870" s="5">
        <f>+'MBI DIRECTORIO'!T870</f>
        <v>0</v>
      </c>
      <c r="U870" s="5">
        <f>+'MBI DIRECTORIO'!U870</f>
        <v>0</v>
      </c>
      <c r="V870" s="5">
        <f>+'MBI DIRECTORIO'!V870</f>
        <v>0</v>
      </c>
      <c r="W870" s="5">
        <f>+'MBI DIRECTORIO'!W870</f>
        <v>0</v>
      </c>
      <c r="X870" s="5">
        <f>+'MBI DIRECTORIO'!X870</f>
        <v>0</v>
      </c>
      <c r="Y870" s="5">
        <f>+'MBI DIRECTORIO'!Y870</f>
        <v>411.33017298942229</v>
      </c>
      <c r="Z870" s="5">
        <f>+'MBI DIRECTORIO'!Z870</f>
        <v>0.84667778479291322</v>
      </c>
      <c r="AA870" s="5">
        <f>+'MBI DIRECTORIO'!AA870</f>
        <v>0</v>
      </c>
      <c r="AB870" s="5" t="str">
        <f>+'MBI DIRECTORIO'!AG870</f>
        <v>ALLIED YOUNG FORTUNE BRANDS CO., LTD.</v>
      </c>
      <c r="AD870" t="str">
        <f t="shared" si="15"/>
        <v>INSERT INTO TABLA_PRESUPUESTO_COMERCIAL VALUES ('VSR','80138-C','14004233-21',2022,'Mayo',250,'USD',7500,4014.507507,0,500,174.00457,0,154.976182,216.280524,13.399449,25.82734,0,0,0,0,0,0,0,411.330173,0.846678,0);</v>
      </c>
    </row>
    <row r="871" spans="1:30" x14ac:dyDescent="0.2">
      <c r="A871" t="str">
        <f>+'MBI DIRECTORIO'!A871</f>
        <v>VSR</v>
      </c>
      <c r="B871" t="str">
        <f>+'MBI DIRECTORIO'!B871</f>
        <v>80138-C</v>
      </c>
      <c r="C871" t="str">
        <f>+'MBI DIRECTORIO'!C871</f>
        <v>14004230-21</v>
      </c>
      <c r="D871">
        <f>+'MBI DIRECTORIO'!D871</f>
        <v>2022</v>
      </c>
      <c r="E871" t="str">
        <f>+'MBI DIRECTORIO'!E871</f>
        <v>Mayo</v>
      </c>
      <c r="F871" s="5">
        <f>+'MBI DIRECTORIO'!F871</f>
        <v>75</v>
      </c>
      <c r="G871" t="str">
        <f>+'MBI DIRECTORIO'!G871</f>
        <v>USD</v>
      </c>
      <c r="H871" s="5">
        <f>+'MBI DIRECTORIO'!H871</f>
        <v>2250</v>
      </c>
      <c r="I871" s="5">
        <f>+'MBI DIRECTORIO'!I871</f>
        <v>1081.3574332613439</v>
      </c>
      <c r="J871" s="5">
        <f>+'MBI DIRECTORIO'!J871</f>
        <v>0</v>
      </c>
      <c r="K871" s="5">
        <f>+'MBI DIRECTORIO'!K871</f>
        <v>0</v>
      </c>
      <c r="L871" s="5">
        <f>+'MBI DIRECTORIO'!L871</f>
        <v>52.201370901359738</v>
      </c>
      <c r="M871" s="5">
        <f>+'MBI DIRECTORIO'!M871</f>
        <v>0</v>
      </c>
      <c r="N871" s="5">
        <f>+'MBI DIRECTORIO'!N871</f>
        <v>46.492854688126471</v>
      </c>
      <c r="O871" s="5">
        <f>+'MBI DIRECTORIO'!O871</f>
        <v>64.8841571682227</v>
      </c>
      <c r="P871" s="5">
        <f>+'MBI DIRECTORIO'!P871</f>
        <v>4.019834564789889</v>
      </c>
      <c r="Q871" s="5">
        <f>+'MBI DIRECTORIO'!Q871</f>
        <v>7.7482021402497683</v>
      </c>
      <c r="R871" s="5">
        <f>+'MBI DIRECTORIO'!R871</f>
        <v>0</v>
      </c>
      <c r="S871" s="5">
        <f>+'MBI DIRECTORIO'!S871</f>
        <v>0</v>
      </c>
      <c r="T871" s="5">
        <f>+'MBI DIRECTORIO'!T871</f>
        <v>0</v>
      </c>
      <c r="U871" s="5">
        <f>+'MBI DIRECTORIO'!U871</f>
        <v>0</v>
      </c>
      <c r="V871" s="5">
        <f>+'MBI DIRECTORIO'!V871</f>
        <v>0</v>
      </c>
      <c r="W871" s="5">
        <f>+'MBI DIRECTORIO'!W871</f>
        <v>0</v>
      </c>
      <c r="X871" s="5">
        <f>+'MBI DIRECTORIO'!X871</f>
        <v>0</v>
      </c>
      <c r="Y871" s="5">
        <f>+'MBI DIRECTORIO'!Y871</f>
        <v>123.39905189682671</v>
      </c>
      <c r="Z871" s="5">
        <f>+'MBI DIRECTORIO'!Z871</f>
        <v>0.25400333543787396</v>
      </c>
      <c r="AA871" s="5">
        <f>+'MBI DIRECTORIO'!AA871</f>
        <v>0</v>
      </c>
      <c r="AB871" s="5" t="str">
        <f>+'MBI DIRECTORIO'!AG871</f>
        <v>ALLIED YOUNG FORTUNE BRANDS CO., LTD.</v>
      </c>
      <c r="AD871" t="str">
        <f t="shared" si="15"/>
        <v>INSERT INTO TABLA_PRESUPUESTO_COMERCIAL VALUES ('VSR','80138-C','14004230-21',2022,'Mayo',75,'USD',2250,1081.357433,0,0,52.201371,0,46.492855,64.884157,4.019835,7.748202,0,0,0,0,0,0,0,123.399052,0.254003,0);</v>
      </c>
    </row>
    <row r="872" spans="1:30" x14ac:dyDescent="0.2">
      <c r="A872" t="str">
        <f>+'MBI DIRECTORIO'!A872</f>
        <v>VSR</v>
      </c>
      <c r="B872" t="str">
        <f>+'MBI DIRECTORIO'!B872</f>
        <v>80140-C</v>
      </c>
      <c r="C872" t="str">
        <f>+'MBI DIRECTORIO'!C872</f>
        <v>14005080-18</v>
      </c>
      <c r="D872">
        <f>+'MBI DIRECTORIO'!D872</f>
        <v>2022</v>
      </c>
      <c r="E872" t="str">
        <f>+'MBI DIRECTORIO'!E872</f>
        <v>Mayo</v>
      </c>
      <c r="F872" s="5">
        <f>+'MBI DIRECTORIO'!F872</f>
        <v>5</v>
      </c>
      <c r="G872" t="str">
        <f>+'MBI DIRECTORIO'!G872</f>
        <v>USD</v>
      </c>
      <c r="H872" s="5">
        <f>+'MBI DIRECTORIO'!H872</f>
        <v>540</v>
      </c>
      <c r="I872" s="5">
        <f>+'MBI DIRECTORIO'!I872</f>
        <v>262.37488741617994</v>
      </c>
      <c r="J872" s="5">
        <f>+'MBI DIRECTORIO'!J872</f>
        <v>0</v>
      </c>
      <c r="K872" s="5">
        <f>+'MBI DIRECTORIO'!K872</f>
        <v>0</v>
      </c>
      <c r="L872" s="5">
        <f>+'MBI DIRECTORIO'!L872</f>
        <v>3.4800913934239825</v>
      </c>
      <c r="M872" s="5">
        <f>+'MBI DIRECTORIO'!M872</f>
        <v>0</v>
      </c>
      <c r="N872" s="5">
        <f>+'MBI DIRECTORIO'!N872</f>
        <v>1.0816498316498318</v>
      </c>
      <c r="O872" s="5">
        <f>+'MBI DIRECTORIO'!O872</f>
        <v>2.2095959595959598</v>
      </c>
      <c r="P872" s="5">
        <f>+'MBI DIRECTORIO'!P872</f>
        <v>0.22685185185185192</v>
      </c>
      <c r="Q872" s="5">
        <f>+'MBI DIRECTORIO'!Q872</f>
        <v>1.8595685136599445</v>
      </c>
      <c r="R872" s="5">
        <f>+'MBI DIRECTORIO'!R872</f>
        <v>0</v>
      </c>
      <c r="S872" s="5">
        <f>+'MBI DIRECTORIO'!S872</f>
        <v>0</v>
      </c>
      <c r="T872" s="5">
        <f>+'MBI DIRECTORIO'!T872</f>
        <v>0</v>
      </c>
      <c r="U872" s="5">
        <f>+'MBI DIRECTORIO'!U872</f>
        <v>0</v>
      </c>
      <c r="V872" s="5">
        <f>+'MBI DIRECTORIO'!V872</f>
        <v>0</v>
      </c>
      <c r="W872" s="5">
        <f>+'MBI DIRECTORIO'!W872</f>
        <v>0</v>
      </c>
      <c r="X872" s="5">
        <f>+'MBI DIRECTORIO'!X872</f>
        <v>0</v>
      </c>
      <c r="Y872" s="5">
        <f>+'MBI DIRECTORIO'!Y872</f>
        <v>5.3945997124534459</v>
      </c>
      <c r="Z872" s="5">
        <f>+'MBI DIRECTORIO'!Z872</f>
        <v>1.6933555695858266E-2</v>
      </c>
      <c r="AA872" s="5">
        <f>+'MBI DIRECTORIO'!AA872</f>
        <v>0</v>
      </c>
      <c r="AB872" s="5" t="str">
        <f>+'MBI DIRECTORIO'!AG872</f>
        <v>Cripton_Korea</v>
      </c>
      <c r="AD872" t="str">
        <f t="shared" si="15"/>
        <v>INSERT INTO TABLA_PRESUPUESTO_COMERCIAL VALUES ('VSR','80140-C','14005080-18',2022,'Mayo',5,'USD',540,262.374887,0,0,3.480091,0,1.08165,2.209596,0.226852,1.859569,0,0,0,0,0,0,0,5.3946,0.016934,0);</v>
      </c>
    </row>
    <row r="873" spans="1:30" x14ac:dyDescent="0.2">
      <c r="A873" t="str">
        <f>+'MBI DIRECTORIO'!A873</f>
        <v>VSR</v>
      </c>
      <c r="B873" t="str">
        <f>+'MBI DIRECTORIO'!B873</f>
        <v>80140-C</v>
      </c>
      <c r="C873" t="str">
        <f>+'MBI DIRECTORIO'!C873</f>
        <v>14005050-21</v>
      </c>
      <c r="D873">
        <f>+'MBI DIRECTORIO'!D873</f>
        <v>2022</v>
      </c>
      <c r="E873" t="str">
        <f>+'MBI DIRECTORIO'!E873</f>
        <v>Mayo</v>
      </c>
      <c r="F873" s="5">
        <f>+'MBI DIRECTORIO'!F873</f>
        <v>25</v>
      </c>
      <c r="G873" t="str">
        <f>+'MBI DIRECTORIO'!G873</f>
        <v>USD</v>
      </c>
      <c r="H873" s="5">
        <f>+'MBI DIRECTORIO'!H873</f>
        <v>1025</v>
      </c>
      <c r="I873" s="5">
        <f>+'MBI DIRECTORIO'!I873</f>
        <v>413.44234711996774</v>
      </c>
      <c r="J873" s="5">
        <f>+'MBI DIRECTORIO'!J873</f>
        <v>0</v>
      </c>
      <c r="K873" s="5">
        <f>+'MBI DIRECTORIO'!K873</f>
        <v>0</v>
      </c>
      <c r="L873" s="5">
        <f>+'MBI DIRECTORIO'!L873</f>
        <v>17.400456967119911</v>
      </c>
      <c r="M873" s="5">
        <f>+'MBI DIRECTORIO'!M873</f>
        <v>0</v>
      </c>
      <c r="N873" s="5">
        <f>+'MBI DIRECTORIO'!N873</f>
        <v>5.4082491582491583</v>
      </c>
      <c r="O873" s="5">
        <f>+'MBI DIRECTORIO'!O873</f>
        <v>11.047979797979799</v>
      </c>
      <c r="P873" s="5">
        <f>+'MBI DIRECTORIO'!P873</f>
        <v>1.1342592592592593</v>
      </c>
      <c r="Q873" s="5">
        <f>+'MBI DIRECTORIO'!Q873</f>
        <v>3.5297365305582278</v>
      </c>
      <c r="R873" s="5">
        <f>+'MBI DIRECTORIO'!R873</f>
        <v>0</v>
      </c>
      <c r="S873" s="5">
        <f>+'MBI DIRECTORIO'!S873</f>
        <v>0</v>
      </c>
      <c r="T873" s="5">
        <f>+'MBI DIRECTORIO'!T873</f>
        <v>0</v>
      </c>
      <c r="U873" s="5">
        <f>+'MBI DIRECTORIO'!U873</f>
        <v>0</v>
      </c>
      <c r="V873" s="5">
        <f>+'MBI DIRECTORIO'!V873</f>
        <v>0</v>
      </c>
      <c r="W873" s="5">
        <f>+'MBI DIRECTORIO'!W873</f>
        <v>0</v>
      </c>
      <c r="X873" s="5">
        <f>+'MBI DIRECTORIO'!X873</f>
        <v>0</v>
      </c>
      <c r="Y873" s="5">
        <f>+'MBI DIRECTORIO'!Y873</f>
        <v>21.204892524525739</v>
      </c>
      <c r="Z873" s="5">
        <f>+'MBI DIRECTORIO'!Z873</f>
        <v>8.4667778479291314E-2</v>
      </c>
      <c r="AA873" s="5">
        <f>+'MBI DIRECTORIO'!AA873</f>
        <v>0</v>
      </c>
      <c r="AB873" s="5" t="str">
        <f>+'MBI DIRECTORIO'!AG873</f>
        <v>Cripton_Korea</v>
      </c>
      <c r="AD873" t="str">
        <f t="shared" si="15"/>
        <v>INSERT INTO TABLA_PRESUPUESTO_COMERCIAL VALUES ('VSR','80140-C','14005050-21',2022,'Mayo',25,'USD',1025,413.442347,0,0,17.400457,0,5.408249,11.04798,1.134259,3.529737,0,0,0,0,0,0,0,21.204893,0.084668,0);</v>
      </c>
    </row>
    <row r="874" spans="1:30" x14ac:dyDescent="0.2">
      <c r="A874" t="str">
        <f>+'MBI DIRECTORIO'!A874</f>
        <v>VSR</v>
      </c>
      <c r="B874" t="str">
        <f>+'MBI DIRECTORIO'!B874</f>
        <v>80140-C</v>
      </c>
      <c r="C874" t="str">
        <f>+'MBI DIRECTORIO'!C874</f>
        <v>14005054-21</v>
      </c>
      <c r="D874">
        <f>+'MBI DIRECTORIO'!D874</f>
        <v>2022</v>
      </c>
      <c r="E874" t="str">
        <f>+'MBI DIRECTORIO'!E874</f>
        <v>Mayo</v>
      </c>
      <c r="F874" s="5">
        <f>+'MBI DIRECTORIO'!F874</f>
        <v>25</v>
      </c>
      <c r="G874" t="str">
        <f>+'MBI DIRECTORIO'!G874</f>
        <v>USD</v>
      </c>
      <c r="H874" s="5">
        <f>+'MBI DIRECTORIO'!H874</f>
        <v>1025</v>
      </c>
      <c r="I874" s="5">
        <f>+'MBI DIRECTORIO'!I874</f>
        <v>340.24146426558184</v>
      </c>
      <c r="J874" s="5">
        <f>+'MBI DIRECTORIO'!J874</f>
        <v>0</v>
      </c>
      <c r="K874" s="5">
        <f>+'MBI DIRECTORIO'!K874</f>
        <v>0</v>
      </c>
      <c r="L874" s="5">
        <f>+'MBI DIRECTORIO'!L874</f>
        <v>17.400456967119911</v>
      </c>
      <c r="M874" s="5">
        <f>+'MBI DIRECTORIO'!M874</f>
        <v>0</v>
      </c>
      <c r="N874" s="5">
        <f>+'MBI DIRECTORIO'!N874</f>
        <v>5.4082491582491583</v>
      </c>
      <c r="O874" s="5">
        <f>+'MBI DIRECTORIO'!O874</f>
        <v>11.047979797979799</v>
      </c>
      <c r="P874" s="5">
        <f>+'MBI DIRECTORIO'!P874</f>
        <v>1.1342592592592593</v>
      </c>
      <c r="Q874" s="5">
        <f>+'MBI DIRECTORIO'!Q874</f>
        <v>3.5297365305582278</v>
      </c>
      <c r="R874" s="5">
        <f>+'MBI DIRECTORIO'!R874</f>
        <v>0</v>
      </c>
      <c r="S874" s="5">
        <f>+'MBI DIRECTORIO'!S874</f>
        <v>0</v>
      </c>
      <c r="T874" s="5">
        <f>+'MBI DIRECTORIO'!T874</f>
        <v>0</v>
      </c>
      <c r="U874" s="5">
        <f>+'MBI DIRECTORIO'!U874</f>
        <v>0</v>
      </c>
      <c r="V874" s="5">
        <f>+'MBI DIRECTORIO'!V874</f>
        <v>0</v>
      </c>
      <c r="W874" s="5">
        <f>+'MBI DIRECTORIO'!W874</f>
        <v>0</v>
      </c>
      <c r="X874" s="5">
        <f>+'MBI DIRECTORIO'!X874</f>
        <v>0</v>
      </c>
      <c r="Y874" s="5">
        <f>+'MBI DIRECTORIO'!Y874</f>
        <v>21.204892524525739</v>
      </c>
      <c r="Z874" s="5">
        <f>+'MBI DIRECTORIO'!Z874</f>
        <v>8.4667778479291314E-2</v>
      </c>
      <c r="AA874" s="5">
        <f>+'MBI DIRECTORIO'!AA874</f>
        <v>0</v>
      </c>
      <c r="AB874" s="5" t="str">
        <f>+'MBI DIRECTORIO'!AG874</f>
        <v>Cripton_Korea</v>
      </c>
      <c r="AD874" t="str">
        <f t="shared" si="15"/>
        <v>INSERT INTO TABLA_PRESUPUESTO_COMERCIAL VALUES ('VSR','80140-C','14005054-21',2022,'Mayo',25,'USD',1025,340.241464,0,0,17.400457,0,5.408249,11.04798,1.134259,3.529737,0,0,0,0,0,0,0,21.204893,0.084668,0);</v>
      </c>
    </row>
    <row r="875" spans="1:30" x14ac:dyDescent="0.2">
      <c r="A875" t="str">
        <f>+'MBI DIRECTORIO'!A875</f>
        <v>VSR</v>
      </c>
      <c r="B875" t="str">
        <f>+'MBI DIRECTORIO'!B875</f>
        <v>80140-C</v>
      </c>
      <c r="C875" t="str">
        <f>+'MBI DIRECTORIO'!C875</f>
        <v>14005075-18</v>
      </c>
      <c r="D875">
        <f>+'MBI DIRECTORIO'!D875</f>
        <v>2022</v>
      </c>
      <c r="E875" t="str">
        <f>+'MBI DIRECTORIO'!E875</f>
        <v>Mayo</v>
      </c>
      <c r="F875" s="5">
        <f>+'MBI DIRECTORIO'!F875</f>
        <v>25</v>
      </c>
      <c r="G875" t="str">
        <f>+'MBI DIRECTORIO'!G875</f>
        <v>USD</v>
      </c>
      <c r="H875" s="5">
        <f>+'MBI DIRECTORIO'!H875</f>
        <v>1525</v>
      </c>
      <c r="I875" s="5">
        <f>+'MBI DIRECTORIO'!I875</f>
        <v>791.18052724040717</v>
      </c>
      <c r="J875" s="5">
        <f>+'MBI DIRECTORIO'!J875</f>
        <v>0</v>
      </c>
      <c r="K875" s="5">
        <f>+'MBI DIRECTORIO'!K875</f>
        <v>0</v>
      </c>
      <c r="L875" s="5">
        <f>+'MBI DIRECTORIO'!L875</f>
        <v>17.400456967119911</v>
      </c>
      <c r="M875" s="5">
        <f>+'MBI DIRECTORIO'!M875</f>
        <v>0</v>
      </c>
      <c r="N875" s="5">
        <f>+'MBI DIRECTORIO'!N875</f>
        <v>5.4082491582491583</v>
      </c>
      <c r="O875" s="5">
        <f>+'MBI DIRECTORIO'!O875</f>
        <v>11.047979797979799</v>
      </c>
      <c r="P875" s="5">
        <f>+'MBI DIRECTORIO'!P875</f>
        <v>1.1342592592592593</v>
      </c>
      <c r="Q875" s="5">
        <f>+'MBI DIRECTORIO'!Q875</f>
        <v>5.2515592283915096</v>
      </c>
      <c r="R875" s="5">
        <f>+'MBI DIRECTORIO'!R875</f>
        <v>0</v>
      </c>
      <c r="S875" s="5">
        <f>+'MBI DIRECTORIO'!S875</f>
        <v>0</v>
      </c>
      <c r="T875" s="5">
        <f>+'MBI DIRECTORIO'!T875</f>
        <v>0</v>
      </c>
      <c r="U875" s="5">
        <f>+'MBI DIRECTORIO'!U875</f>
        <v>0</v>
      </c>
      <c r="V875" s="5">
        <f>+'MBI DIRECTORIO'!V875</f>
        <v>0</v>
      </c>
      <c r="W875" s="5">
        <f>+'MBI DIRECTORIO'!W875</f>
        <v>0</v>
      </c>
      <c r="X875" s="5">
        <f>+'MBI DIRECTORIO'!X875</f>
        <v>0</v>
      </c>
      <c r="Y875" s="5">
        <f>+'MBI DIRECTORIO'!Y875</f>
        <v>22.926715222359022</v>
      </c>
      <c r="Z875" s="5">
        <f>+'MBI DIRECTORIO'!Z875</f>
        <v>8.4667778479291314E-2</v>
      </c>
      <c r="AA875" s="5">
        <f>+'MBI DIRECTORIO'!AA875</f>
        <v>0</v>
      </c>
      <c r="AB875" s="5" t="str">
        <f>+'MBI DIRECTORIO'!AG875</f>
        <v>Cripton_Korea</v>
      </c>
      <c r="AD875" t="str">
        <f t="shared" si="15"/>
        <v>INSERT INTO TABLA_PRESUPUESTO_COMERCIAL VALUES ('VSR','80140-C','14005075-18',2022,'Mayo',25,'USD',1525,791.180527,0,0,17.400457,0,5.408249,11.04798,1.134259,5.251559,0,0,0,0,0,0,0,22.926715,0.084668,0);</v>
      </c>
    </row>
    <row r="876" spans="1:30" x14ac:dyDescent="0.2">
      <c r="A876" t="str">
        <f>+'MBI DIRECTORIO'!A876</f>
        <v>VSR</v>
      </c>
      <c r="B876" t="str">
        <f>+'MBI DIRECTORIO'!B876</f>
        <v>80140-C</v>
      </c>
      <c r="C876" t="str">
        <f>+'MBI DIRECTORIO'!C876</f>
        <v>14005077-18</v>
      </c>
      <c r="D876">
        <f>+'MBI DIRECTORIO'!D876</f>
        <v>2022</v>
      </c>
      <c r="E876" t="str">
        <f>+'MBI DIRECTORIO'!E876</f>
        <v>Mayo</v>
      </c>
      <c r="F876" s="5">
        <f>+'MBI DIRECTORIO'!F876</f>
        <v>5</v>
      </c>
      <c r="G876" t="str">
        <f>+'MBI DIRECTORIO'!G876</f>
        <v>USD</v>
      </c>
      <c r="H876" s="5">
        <f>+'MBI DIRECTORIO'!H876</f>
        <v>305</v>
      </c>
      <c r="I876" s="5">
        <f>+'MBI DIRECTORIO'!I876</f>
        <v>118.88868591816609</v>
      </c>
      <c r="J876" s="5">
        <f>+'MBI DIRECTORIO'!J876</f>
        <v>0</v>
      </c>
      <c r="K876" s="5">
        <f>+'MBI DIRECTORIO'!K876</f>
        <v>0</v>
      </c>
      <c r="L876" s="5">
        <f>+'MBI DIRECTORIO'!L876</f>
        <v>3.4800913934239825</v>
      </c>
      <c r="M876" s="5">
        <f>+'MBI DIRECTORIO'!M876</f>
        <v>0</v>
      </c>
      <c r="N876" s="5">
        <f>+'MBI DIRECTORIO'!N876</f>
        <v>1.0816498316498318</v>
      </c>
      <c r="O876" s="5">
        <f>+'MBI DIRECTORIO'!O876</f>
        <v>2.2095959595959598</v>
      </c>
      <c r="P876" s="5">
        <f>+'MBI DIRECTORIO'!P876</f>
        <v>0.22685185185185192</v>
      </c>
      <c r="Q876" s="5">
        <f>+'MBI DIRECTORIO'!Q876</f>
        <v>1.0503118456783018</v>
      </c>
      <c r="R876" s="5">
        <f>+'MBI DIRECTORIO'!R876</f>
        <v>0</v>
      </c>
      <c r="S876" s="5">
        <f>+'MBI DIRECTORIO'!S876</f>
        <v>0</v>
      </c>
      <c r="T876" s="5">
        <f>+'MBI DIRECTORIO'!T876</f>
        <v>0</v>
      </c>
      <c r="U876" s="5">
        <f>+'MBI DIRECTORIO'!U876</f>
        <v>0</v>
      </c>
      <c r="V876" s="5">
        <f>+'MBI DIRECTORIO'!V876</f>
        <v>0</v>
      </c>
      <c r="W876" s="5">
        <f>+'MBI DIRECTORIO'!W876</f>
        <v>0</v>
      </c>
      <c r="X876" s="5">
        <f>+'MBI DIRECTORIO'!X876</f>
        <v>0</v>
      </c>
      <c r="Y876" s="5">
        <f>+'MBI DIRECTORIO'!Y876</f>
        <v>4.585343044471804</v>
      </c>
      <c r="Z876" s="5">
        <f>+'MBI DIRECTORIO'!Z876</f>
        <v>1.6933555695858266E-2</v>
      </c>
      <c r="AA876" s="5">
        <f>+'MBI DIRECTORIO'!AA876</f>
        <v>0</v>
      </c>
      <c r="AB876" s="5" t="str">
        <f>+'MBI DIRECTORIO'!AG876</f>
        <v>Cripton_Korea</v>
      </c>
      <c r="AD876" t="str">
        <f t="shared" si="15"/>
        <v>INSERT INTO TABLA_PRESUPUESTO_COMERCIAL VALUES ('VSR','80140-C','14005077-18',2022,'Mayo',5,'USD',305,118.888686,0,0,3.480091,0,1.08165,2.209596,0.226852,1.050312,0,0,0,0,0,0,0,4.585343,0.016934,0);</v>
      </c>
    </row>
    <row r="877" spans="1:30" x14ac:dyDescent="0.2">
      <c r="A877" t="str">
        <f>+'MBI DIRECTORIO'!A877</f>
        <v>VSR</v>
      </c>
      <c r="B877" t="str">
        <f>+'MBI DIRECTORIO'!B877</f>
        <v>96568970-C</v>
      </c>
      <c r="C877" t="str">
        <f>+'MBI DIRECTORIO'!C877</f>
        <v>14005058-20</v>
      </c>
      <c r="D877">
        <f>+'MBI DIRECTORIO'!D877</f>
        <v>2022</v>
      </c>
      <c r="E877" t="str">
        <f>+'MBI DIRECTORIO'!E877</f>
        <v>Junio</v>
      </c>
      <c r="F877" s="5">
        <f>+'MBI DIRECTORIO'!F877</f>
        <v>495</v>
      </c>
      <c r="G877" t="str">
        <f>+'MBI DIRECTORIO'!G877</f>
        <v>CLP</v>
      </c>
      <c r="H877" s="5">
        <f>+'MBI DIRECTORIO'!H877</f>
        <v>15894.3125</v>
      </c>
      <c r="I877" s="5">
        <f>+'MBI DIRECTORIO'!I877</f>
        <v>10948.858794504562</v>
      </c>
      <c r="J877" s="5">
        <f>+'MBI DIRECTORIO'!J877</f>
        <v>0</v>
      </c>
      <c r="K877" s="5">
        <f>+'MBI DIRECTORIO'!K877</f>
        <v>1856.25</v>
      </c>
      <c r="L877" s="5">
        <f>+'MBI DIRECTORIO'!L877</f>
        <v>179.15685833010539</v>
      </c>
      <c r="M877" s="5">
        <f>+'MBI DIRECTORIO'!M877</f>
        <v>0</v>
      </c>
      <c r="N877" s="5">
        <f>+'MBI DIRECTORIO'!N877</f>
        <v>0</v>
      </c>
      <c r="O877" s="5">
        <f>+'MBI DIRECTORIO'!O877</f>
        <v>0</v>
      </c>
      <c r="P877" s="5">
        <f>+'MBI DIRECTORIO'!P877</f>
        <v>0</v>
      </c>
      <c r="Q877" s="5">
        <f>+'MBI DIRECTORIO'!Q877</f>
        <v>0</v>
      </c>
      <c r="R877" s="5">
        <f>+'MBI DIRECTORIO'!R877</f>
        <v>54.734376057910509</v>
      </c>
      <c r="S877" s="5">
        <f>+'MBI DIRECTORIO'!S877</f>
        <v>0</v>
      </c>
      <c r="T877" s="5">
        <f>+'MBI DIRECTORIO'!T877</f>
        <v>0</v>
      </c>
      <c r="U877" s="5">
        <f>+'MBI DIRECTORIO'!U877</f>
        <v>195.9375</v>
      </c>
      <c r="V877" s="5">
        <f>+'MBI DIRECTORIO'!V877</f>
        <v>0</v>
      </c>
      <c r="W877" s="5">
        <f>+'MBI DIRECTORIO'!W877</f>
        <v>0</v>
      </c>
      <c r="X877" s="5">
        <f>+'MBI DIRECTORIO'!X877</f>
        <v>0</v>
      </c>
      <c r="Y877" s="5">
        <f>+'MBI DIRECTORIO'!Y877</f>
        <v>250.67187605791051</v>
      </c>
      <c r="Z877" s="5">
        <f>+'MBI DIRECTORIO'!Z877</f>
        <v>0</v>
      </c>
      <c r="AA877" s="5">
        <f>+'MBI DIRECTORIO'!AA877</f>
        <v>0</v>
      </c>
      <c r="AB877" s="5" t="str">
        <f>+'MBI DIRECTORIO'!AG877</f>
        <v>Distribución y Excelencia S.A.</v>
      </c>
      <c r="AD877" t="str">
        <f t="shared" si="15"/>
        <v>INSERT INTO TABLA_PRESUPUESTO_COMERCIAL VALUES ('VSR','96568970-C','14005058-20',2022,'Junio',495,'CLP',15894.3125,10948.858795,0,1856.25,179.156858,0,0,0,0,0,54.734376,0,0,195.9375,0,0,0,250.671876,0,0);</v>
      </c>
    </row>
    <row r="878" spans="1:30" x14ac:dyDescent="0.2">
      <c r="A878" t="str">
        <f>+'MBI DIRECTORIO'!A878</f>
        <v>VSR</v>
      </c>
      <c r="B878" t="str">
        <f>+'MBI DIRECTORIO'!B878</f>
        <v>96568970-C</v>
      </c>
      <c r="C878" t="str">
        <f>+'MBI DIRECTORIO'!C878</f>
        <v>14005057-20</v>
      </c>
      <c r="D878">
        <f>+'MBI DIRECTORIO'!D878</f>
        <v>2022</v>
      </c>
      <c r="E878" t="str">
        <f>+'MBI DIRECTORIO'!E878</f>
        <v>Junio</v>
      </c>
      <c r="F878" s="5">
        <f>+'MBI DIRECTORIO'!F878</f>
        <v>225</v>
      </c>
      <c r="G878" t="str">
        <f>+'MBI DIRECTORIO'!G878</f>
        <v>CLP</v>
      </c>
      <c r="H878" s="5">
        <f>+'MBI DIRECTORIO'!H878</f>
        <v>7224.6875</v>
      </c>
      <c r="I878" s="5">
        <f>+'MBI DIRECTORIO'!I878</f>
        <v>4678.4465959810004</v>
      </c>
      <c r="J878" s="5">
        <f>+'MBI DIRECTORIO'!J878</f>
        <v>0</v>
      </c>
      <c r="K878" s="5">
        <f>+'MBI DIRECTORIO'!K878</f>
        <v>843.75</v>
      </c>
      <c r="L878" s="5">
        <f>+'MBI DIRECTORIO'!L878</f>
        <v>81.434935604593349</v>
      </c>
      <c r="M878" s="5">
        <f>+'MBI DIRECTORIO'!M878</f>
        <v>0</v>
      </c>
      <c r="N878" s="5">
        <f>+'MBI DIRECTORIO'!N878</f>
        <v>0</v>
      </c>
      <c r="O878" s="5">
        <f>+'MBI DIRECTORIO'!O878</f>
        <v>0</v>
      </c>
      <c r="P878" s="5">
        <f>+'MBI DIRECTORIO'!P878</f>
        <v>0</v>
      </c>
      <c r="Q878" s="5">
        <f>+'MBI DIRECTORIO'!Q878</f>
        <v>0</v>
      </c>
      <c r="R878" s="5">
        <f>+'MBI DIRECTORIO'!R878</f>
        <v>24.879261844504779</v>
      </c>
      <c r="S878" s="5">
        <f>+'MBI DIRECTORIO'!S878</f>
        <v>0</v>
      </c>
      <c r="T878" s="5">
        <f>+'MBI DIRECTORIO'!T878</f>
        <v>0</v>
      </c>
      <c r="U878" s="5">
        <f>+'MBI DIRECTORIO'!U878</f>
        <v>89.0625</v>
      </c>
      <c r="V878" s="5">
        <f>+'MBI DIRECTORIO'!V878</f>
        <v>0</v>
      </c>
      <c r="W878" s="5">
        <f>+'MBI DIRECTORIO'!W878</f>
        <v>0</v>
      </c>
      <c r="X878" s="5">
        <f>+'MBI DIRECTORIO'!X878</f>
        <v>0</v>
      </c>
      <c r="Y878" s="5">
        <f>+'MBI DIRECTORIO'!Y878</f>
        <v>113.94176184450478</v>
      </c>
      <c r="Z878" s="5">
        <f>+'MBI DIRECTORIO'!Z878</f>
        <v>0</v>
      </c>
      <c r="AA878" s="5">
        <f>+'MBI DIRECTORIO'!AA878</f>
        <v>0</v>
      </c>
      <c r="AB878" s="5" t="str">
        <f>+'MBI DIRECTORIO'!AG878</f>
        <v>Distribución y Excelencia S.A.</v>
      </c>
      <c r="AD878" t="str">
        <f t="shared" si="15"/>
        <v>INSERT INTO TABLA_PRESUPUESTO_COMERCIAL VALUES ('VSR','96568970-C','14005057-20',2022,'Junio',225,'CLP',7224.6875,4678.446596,0,843.75,81.434936,0,0,0,0,0,24.879262,0,0,89.0625,0,0,0,113.941762,0,0);</v>
      </c>
    </row>
    <row r="879" spans="1:30" x14ac:dyDescent="0.2">
      <c r="A879" t="str">
        <f>+'MBI DIRECTORIO'!A879</f>
        <v>VSR</v>
      </c>
      <c r="B879" t="str">
        <f>+'MBI DIRECTORIO'!B879</f>
        <v>96568970-C</v>
      </c>
      <c r="C879" t="str">
        <f>+'MBI DIRECTORIO'!C879</f>
        <v>14005059-20</v>
      </c>
      <c r="D879">
        <f>+'MBI DIRECTORIO'!D879</f>
        <v>2022</v>
      </c>
      <c r="E879" t="str">
        <f>+'MBI DIRECTORIO'!E879</f>
        <v>Junio</v>
      </c>
      <c r="F879" s="5">
        <f>+'MBI DIRECTORIO'!F879</f>
        <v>337.5</v>
      </c>
      <c r="G879" t="str">
        <f>+'MBI DIRECTORIO'!G879</f>
        <v>CLP</v>
      </c>
      <c r="H879" s="5">
        <f>+'MBI DIRECTORIO'!H879</f>
        <v>10837.03125</v>
      </c>
      <c r="I879" s="5">
        <f>+'MBI DIRECTORIO'!I879</f>
        <v>7106.6753533860501</v>
      </c>
      <c r="J879" s="5">
        <f>+'MBI DIRECTORIO'!J879</f>
        <v>0</v>
      </c>
      <c r="K879" s="5">
        <f>+'MBI DIRECTORIO'!K879</f>
        <v>1265.625</v>
      </c>
      <c r="L879" s="5">
        <f>+'MBI DIRECTORIO'!L879</f>
        <v>122.15240340689003</v>
      </c>
      <c r="M879" s="5">
        <f>+'MBI DIRECTORIO'!M879</f>
        <v>0</v>
      </c>
      <c r="N879" s="5">
        <f>+'MBI DIRECTORIO'!N879</f>
        <v>0</v>
      </c>
      <c r="O879" s="5">
        <f>+'MBI DIRECTORIO'!O879</f>
        <v>0</v>
      </c>
      <c r="P879" s="5">
        <f>+'MBI DIRECTORIO'!P879</f>
        <v>0</v>
      </c>
      <c r="Q879" s="5">
        <f>+'MBI DIRECTORIO'!Q879</f>
        <v>0</v>
      </c>
      <c r="R879" s="5">
        <f>+'MBI DIRECTORIO'!R879</f>
        <v>37.318892766757166</v>
      </c>
      <c r="S879" s="5">
        <f>+'MBI DIRECTORIO'!S879</f>
        <v>0</v>
      </c>
      <c r="T879" s="5">
        <f>+'MBI DIRECTORIO'!T879</f>
        <v>0</v>
      </c>
      <c r="U879" s="5">
        <f>+'MBI DIRECTORIO'!U879</f>
        <v>133.59375</v>
      </c>
      <c r="V879" s="5">
        <f>+'MBI DIRECTORIO'!V879</f>
        <v>0</v>
      </c>
      <c r="W879" s="5">
        <f>+'MBI DIRECTORIO'!W879</f>
        <v>0</v>
      </c>
      <c r="X879" s="5">
        <f>+'MBI DIRECTORIO'!X879</f>
        <v>0</v>
      </c>
      <c r="Y879" s="5">
        <f>+'MBI DIRECTORIO'!Y879</f>
        <v>170.91264276675716</v>
      </c>
      <c r="Z879" s="5">
        <f>+'MBI DIRECTORIO'!Z879</f>
        <v>0</v>
      </c>
      <c r="AA879" s="5">
        <f>+'MBI DIRECTORIO'!AA879</f>
        <v>0</v>
      </c>
      <c r="AB879" s="5" t="str">
        <f>+'MBI DIRECTORIO'!AG879</f>
        <v>Distribución y Excelencia S.A.</v>
      </c>
      <c r="AD879" t="str">
        <f t="shared" si="15"/>
        <v>INSERT INTO TABLA_PRESUPUESTO_COMERCIAL VALUES ('VSR','96568970-C','14005059-20',2022,'Junio',337.5,'CLP',10837.03125,7106.675353,0,1265.625,122.152403,0,0,0,0,0,37.318893,0,0,133.59375,0,0,0,170.912643,0,0);</v>
      </c>
    </row>
    <row r="880" spans="1:30" x14ac:dyDescent="0.2">
      <c r="A880" t="str">
        <f>+'MBI DIRECTORIO'!A880</f>
        <v>VSR</v>
      </c>
      <c r="B880" t="str">
        <f>+'MBI DIRECTORIO'!B880</f>
        <v>96568970-C</v>
      </c>
      <c r="C880" t="str">
        <f>+'MBI DIRECTORIO'!C880</f>
        <v>14005080-18</v>
      </c>
      <c r="D880">
        <f>+'MBI DIRECTORIO'!D880</f>
        <v>2022</v>
      </c>
      <c r="E880" t="str">
        <f>+'MBI DIRECTORIO'!E880</f>
        <v>Junio</v>
      </c>
      <c r="F880" s="5">
        <f>+'MBI DIRECTORIO'!F880</f>
        <v>11.25</v>
      </c>
      <c r="G880" t="str">
        <f>+'MBI DIRECTORIO'!G880</f>
        <v>CLP</v>
      </c>
      <c r="H880" s="5">
        <f>+'MBI DIRECTORIO'!H880</f>
        <v>998.4375</v>
      </c>
      <c r="I880" s="5">
        <f>+'MBI DIRECTORIO'!I880</f>
        <v>602.26917602383367</v>
      </c>
      <c r="J880" s="5">
        <f>+'MBI DIRECTORIO'!J880</f>
        <v>0</v>
      </c>
      <c r="K880" s="5">
        <f>+'MBI DIRECTORIO'!K880</f>
        <v>99.84375</v>
      </c>
      <c r="L880" s="5">
        <f>+'MBI DIRECTORIO'!L880</f>
        <v>4.0717467802296676</v>
      </c>
      <c r="M880" s="5">
        <f>+'MBI DIRECTORIO'!M880</f>
        <v>0</v>
      </c>
      <c r="N880" s="5">
        <f>+'MBI DIRECTORIO'!N880</f>
        <v>0</v>
      </c>
      <c r="O880" s="5">
        <f>+'MBI DIRECTORIO'!O880</f>
        <v>0</v>
      </c>
      <c r="P880" s="5">
        <f>+'MBI DIRECTORIO'!P880</f>
        <v>0</v>
      </c>
      <c r="Q880" s="5">
        <f>+'MBI DIRECTORIO'!Q880</f>
        <v>0</v>
      </c>
      <c r="R880" s="5">
        <f>+'MBI DIRECTORIO'!R880</f>
        <v>3.4382646997358348</v>
      </c>
      <c r="S880" s="5">
        <f>+'MBI DIRECTORIO'!S880</f>
        <v>0</v>
      </c>
      <c r="T880" s="5">
        <f>+'MBI DIRECTORIO'!T880</f>
        <v>0</v>
      </c>
      <c r="U880" s="5">
        <f>+'MBI DIRECTORIO'!U880</f>
        <v>4.453125</v>
      </c>
      <c r="V880" s="5">
        <f>+'MBI DIRECTORIO'!V880</f>
        <v>0</v>
      </c>
      <c r="W880" s="5">
        <f>+'MBI DIRECTORIO'!W880</f>
        <v>0</v>
      </c>
      <c r="X880" s="5">
        <f>+'MBI DIRECTORIO'!X880</f>
        <v>0</v>
      </c>
      <c r="Y880" s="5">
        <f>+'MBI DIRECTORIO'!Y880</f>
        <v>7.8913896997358348</v>
      </c>
      <c r="Z880" s="5">
        <f>+'MBI DIRECTORIO'!Z880</f>
        <v>0</v>
      </c>
      <c r="AA880" s="5">
        <f>+'MBI DIRECTORIO'!AA880</f>
        <v>0</v>
      </c>
      <c r="AB880" s="5" t="str">
        <f>+'MBI DIRECTORIO'!AG880</f>
        <v>Distribución y Excelencia S.A.</v>
      </c>
      <c r="AD880" t="str">
        <f t="shared" si="15"/>
        <v>INSERT INTO TABLA_PRESUPUESTO_COMERCIAL VALUES ('VSR','96568970-C','14005080-18',2022,'Junio',11.25,'CLP',998.4375,602.269176,0,99.84375,4.071747,0,0,0,0,0,3.438265,0,0,4.453125,0,0,0,7.89139,0,0);</v>
      </c>
    </row>
    <row r="881" spans="1:30" x14ac:dyDescent="0.2">
      <c r="A881" t="str">
        <f>+'MBI DIRECTORIO'!A881</f>
        <v>VSR</v>
      </c>
      <c r="B881" t="str">
        <f>+'MBI DIRECTORIO'!B881</f>
        <v>96568970-C</v>
      </c>
      <c r="C881" t="str">
        <f>+'MBI DIRECTORIO'!C881</f>
        <v>14005051-20</v>
      </c>
      <c r="D881">
        <f>+'MBI DIRECTORIO'!D881</f>
        <v>2022</v>
      </c>
      <c r="E881" t="str">
        <f>+'MBI DIRECTORIO'!E881</f>
        <v>Junio</v>
      </c>
      <c r="F881" s="5">
        <f>+'MBI DIRECTORIO'!F881</f>
        <v>3375</v>
      </c>
      <c r="G881" t="str">
        <f>+'MBI DIRECTORIO'!G881</f>
        <v>CLP</v>
      </c>
      <c r="H881" s="5">
        <f>+'MBI DIRECTORIO'!H881</f>
        <v>78825</v>
      </c>
      <c r="I881" s="5">
        <f>+'MBI DIRECTORIO'!I881</f>
        <v>61051.886466360484</v>
      </c>
      <c r="J881" s="5">
        <f>+'MBI DIRECTORIO'!J881</f>
        <v>0</v>
      </c>
      <c r="K881" s="5">
        <f>+'MBI DIRECTORIO'!K881</f>
        <v>4218.75</v>
      </c>
      <c r="L881" s="5">
        <f>+'MBI DIRECTORIO'!L881</f>
        <v>1221.5240340689004</v>
      </c>
      <c r="M881" s="5">
        <f>+'MBI DIRECTORIO'!M881</f>
        <v>0</v>
      </c>
      <c r="N881" s="5">
        <f>+'MBI DIRECTORIO'!N881</f>
        <v>0</v>
      </c>
      <c r="O881" s="5">
        <f>+'MBI DIRECTORIO'!O881</f>
        <v>0</v>
      </c>
      <c r="P881" s="5">
        <f>+'MBI DIRECTORIO'!P881</f>
        <v>0</v>
      </c>
      <c r="Q881" s="5">
        <f>+'MBI DIRECTORIO'!Q881</f>
        <v>0</v>
      </c>
      <c r="R881" s="5">
        <f>+'MBI DIRECTORIO'!R881</f>
        <v>271.4453483134169</v>
      </c>
      <c r="S881" s="5">
        <f>+'MBI DIRECTORIO'!S881</f>
        <v>0</v>
      </c>
      <c r="T881" s="5">
        <f>+'MBI DIRECTORIO'!T881</f>
        <v>0</v>
      </c>
      <c r="U881" s="5">
        <f>+'MBI DIRECTORIO'!U881</f>
        <v>1335.9375</v>
      </c>
      <c r="V881" s="5">
        <f>+'MBI DIRECTORIO'!V881</f>
        <v>0</v>
      </c>
      <c r="W881" s="5">
        <f>+'MBI DIRECTORIO'!W881</f>
        <v>0</v>
      </c>
      <c r="X881" s="5">
        <f>+'MBI DIRECTORIO'!X881</f>
        <v>0</v>
      </c>
      <c r="Y881" s="5">
        <f>+'MBI DIRECTORIO'!Y881</f>
        <v>1607.3828483134168</v>
      </c>
      <c r="Z881" s="5">
        <f>+'MBI DIRECTORIO'!Z881</f>
        <v>0</v>
      </c>
      <c r="AA881" s="5">
        <f>+'MBI DIRECTORIO'!AA881</f>
        <v>0</v>
      </c>
      <c r="AB881" s="5" t="str">
        <f>+'MBI DIRECTORIO'!AG881</f>
        <v>Distribución y Excelencia S.A.</v>
      </c>
      <c r="AD881" t="str">
        <f t="shared" si="15"/>
        <v>INSERT INTO TABLA_PRESUPUESTO_COMERCIAL VALUES ('VSR','96568970-C','14005051-20',2022,'Junio',3375,'CLP',78825,61051.886466,0,4218.75,1221.524034,0,0,0,0,0,271.445348,0,0,1335.9375,0,0,0,1607.382848,0,0);</v>
      </c>
    </row>
    <row r="882" spans="1:30" x14ac:dyDescent="0.2">
      <c r="A882" t="str">
        <f>+'MBI DIRECTORIO'!A882</f>
        <v>VSR</v>
      </c>
      <c r="B882" t="str">
        <f>+'MBI DIRECTORIO'!B882</f>
        <v>96568970-C</v>
      </c>
      <c r="C882" t="str">
        <f>+'MBI DIRECTORIO'!C882</f>
        <v>14005050-21</v>
      </c>
      <c r="D882">
        <f>+'MBI DIRECTORIO'!D882</f>
        <v>2022</v>
      </c>
      <c r="E882" t="str">
        <f>+'MBI DIRECTORIO'!E882</f>
        <v>Junio</v>
      </c>
      <c r="F882" s="5">
        <f>+'MBI DIRECTORIO'!F882</f>
        <v>3150</v>
      </c>
      <c r="G882" t="str">
        <f>+'MBI DIRECTORIO'!G882</f>
        <v>CLP</v>
      </c>
      <c r="H882" s="5">
        <f>+'MBI DIRECTORIO'!H882</f>
        <v>73570</v>
      </c>
      <c r="I882" s="5">
        <f>+'MBI DIRECTORIO'!I882</f>
        <v>52574.644511487531</v>
      </c>
      <c r="J882" s="5">
        <f>+'MBI DIRECTORIO'!J882</f>
        <v>0</v>
      </c>
      <c r="K882" s="5">
        <f>+'MBI DIRECTORIO'!K882</f>
        <v>3937.5</v>
      </c>
      <c r="L882" s="5">
        <f>+'MBI DIRECTORIO'!L882</f>
        <v>1140.089098464307</v>
      </c>
      <c r="M882" s="5">
        <f>+'MBI DIRECTORIO'!M882</f>
        <v>0</v>
      </c>
      <c r="N882" s="5">
        <f>+'MBI DIRECTORIO'!N882</f>
        <v>0</v>
      </c>
      <c r="O882" s="5">
        <f>+'MBI DIRECTORIO'!O882</f>
        <v>0</v>
      </c>
      <c r="P882" s="5">
        <f>+'MBI DIRECTORIO'!P882</f>
        <v>0</v>
      </c>
      <c r="Q882" s="5">
        <f>+'MBI DIRECTORIO'!Q882</f>
        <v>0</v>
      </c>
      <c r="R882" s="5">
        <f>+'MBI DIRECTORIO'!R882</f>
        <v>253.34899175918909</v>
      </c>
      <c r="S882" s="5">
        <f>+'MBI DIRECTORIO'!S882</f>
        <v>0</v>
      </c>
      <c r="T882" s="5">
        <f>+'MBI DIRECTORIO'!T882</f>
        <v>0</v>
      </c>
      <c r="U882" s="5">
        <f>+'MBI DIRECTORIO'!U882</f>
        <v>1246.875</v>
      </c>
      <c r="V882" s="5">
        <f>+'MBI DIRECTORIO'!V882</f>
        <v>0</v>
      </c>
      <c r="W882" s="5">
        <f>+'MBI DIRECTORIO'!W882</f>
        <v>0</v>
      </c>
      <c r="X882" s="5">
        <f>+'MBI DIRECTORIO'!X882</f>
        <v>0</v>
      </c>
      <c r="Y882" s="5">
        <f>+'MBI DIRECTORIO'!Y882</f>
        <v>1500.2239917591892</v>
      </c>
      <c r="Z882" s="5">
        <f>+'MBI DIRECTORIO'!Z882</f>
        <v>0</v>
      </c>
      <c r="AA882" s="5">
        <f>+'MBI DIRECTORIO'!AA882</f>
        <v>0</v>
      </c>
      <c r="AB882" s="5" t="str">
        <f>+'MBI DIRECTORIO'!AG882</f>
        <v>Distribución y Excelencia S.A.</v>
      </c>
      <c r="AD882" t="str">
        <f t="shared" si="15"/>
        <v>INSERT INTO TABLA_PRESUPUESTO_COMERCIAL VALUES ('VSR','96568970-C','14005050-21',2022,'Junio',3150,'CLP',73570,52574.644511,0,3937.5,1140.089098,0,0,0,0,0,253.348992,0,0,1246.875,0,0,0,1500.223992,0,0);</v>
      </c>
    </row>
    <row r="883" spans="1:30" x14ac:dyDescent="0.2">
      <c r="A883" t="str">
        <f>+'MBI DIRECTORIO'!A883</f>
        <v>VSR</v>
      </c>
      <c r="B883" t="str">
        <f>+'MBI DIRECTORIO'!B883</f>
        <v>96568970-C</v>
      </c>
      <c r="C883" t="str">
        <f>+'MBI DIRECTORIO'!C883</f>
        <v>14005052-21</v>
      </c>
      <c r="D883">
        <f>+'MBI DIRECTORIO'!D883</f>
        <v>2022</v>
      </c>
      <c r="E883" t="str">
        <f>+'MBI DIRECTORIO'!E883</f>
        <v>Junio</v>
      </c>
      <c r="F883" s="5">
        <f>+'MBI DIRECTORIO'!F883</f>
        <v>3375</v>
      </c>
      <c r="G883" t="str">
        <f>+'MBI DIRECTORIO'!G883</f>
        <v>CLP</v>
      </c>
      <c r="H883" s="5">
        <f>+'MBI DIRECTORIO'!H883</f>
        <v>78825</v>
      </c>
      <c r="I883" s="5">
        <f>+'MBI DIRECTORIO'!I883</f>
        <v>59296.832915822481</v>
      </c>
      <c r="J883" s="5">
        <f>+'MBI DIRECTORIO'!J883</f>
        <v>0</v>
      </c>
      <c r="K883" s="5">
        <f>+'MBI DIRECTORIO'!K883</f>
        <v>4218.75</v>
      </c>
      <c r="L883" s="5">
        <f>+'MBI DIRECTORIO'!L883</f>
        <v>1221.5240340689004</v>
      </c>
      <c r="M883" s="5">
        <f>+'MBI DIRECTORIO'!M883</f>
        <v>0</v>
      </c>
      <c r="N883" s="5">
        <f>+'MBI DIRECTORIO'!N883</f>
        <v>0</v>
      </c>
      <c r="O883" s="5">
        <f>+'MBI DIRECTORIO'!O883</f>
        <v>0</v>
      </c>
      <c r="P883" s="5">
        <f>+'MBI DIRECTORIO'!P883</f>
        <v>0</v>
      </c>
      <c r="Q883" s="5">
        <f>+'MBI DIRECTORIO'!Q883</f>
        <v>0</v>
      </c>
      <c r="R883" s="5">
        <f>+'MBI DIRECTORIO'!R883</f>
        <v>271.4453483134169</v>
      </c>
      <c r="S883" s="5">
        <f>+'MBI DIRECTORIO'!S883</f>
        <v>0</v>
      </c>
      <c r="T883" s="5">
        <f>+'MBI DIRECTORIO'!T883</f>
        <v>0</v>
      </c>
      <c r="U883" s="5">
        <f>+'MBI DIRECTORIO'!U883</f>
        <v>1335.9375</v>
      </c>
      <c r="V883" s="5">
        <f>+'MBI DIRECTORIO'!V883</f>
        <v>0</v>
      </c>
      <c r="W883" s="5">
        <f>+'MBI DIRECTORIO'!W883</f>
        <v>0</v>
      </c>
      <c r="X883" s="5">
        <f>+'MBI DIRECTORIO'!X883</f>
        <v>0</v>
      </c>
      <c r="Y883" s="5">
        <f>+'MBI DIRECTORIO'!Y883</f>
        <v>1607.3828483134168</v>
      </c>
      <c r="Z883" s="5">
        <f>+'MBI DIRECTORIO'!Z883</f>
        <v>0</v>
      </c>
      <c r="AA883" s="5">
        <f>+'MBI DIRECTORIO'!AA883</f>
        <v>0</v>
      </c>
      <c r="AB883" s="5" t="str">
        <f>+'MBI DIRECTORIO'!AG883</f>
        <v>Distribución y Excelencia S.A.</v>
      </c>
      <c r="AD883" t="str">
        <f t="shared" si="15"/>
        <v>INSERT INTO TABLA_PRESUPUESTO_COMERCIAL VALUES ('VSR','96568970-C','14005052-21',2022,'Junio',3375,'CLP',78825,59296.832916,0,4218.75,1221.524034,0,0,0,0,0,271.445348,0,0,1335.9375,0,0,0,1607.382848,0,0);</v>
      </c>
    </row>
    <row r="884" spans="1:30" x14ac:dyDescent="0.2">
      <c r="A884" t="str">
        <f>+'MBI DIRECTORIO'!A884</f>
        <v>VSR</v>
      </c>
      <c r="B884" t="str">
        <f>+'MBI DIRECTORIO'!B884</f>
        <v>96568970-C</v>
      </c>
      <c r="C884" t="str">
        <f>+'MBI DIRECTORIO'!C884</f>
        <v>14005054-20</v>
      </c>
      <c r="D884">
        <f>+'MBI DIRECTORIO'!D884</f>
        <v>2022</v>
      </c>
      <c r="E884" t="str">
        <f>+'MBI DIRECTORIO'!E884</f>
        <v>Junio</v>
      </c>
      <c r="F884" s="5">
        <f>+'MBI DIRECTORIO'!F884</f>
        <v>450</v>
      </c>
      <c r="G884" t="str">
        <f>+'MBI DIRECTORIO'!G884</f>
        <v>CLP</v>
      </c>
      <c r="H884" s="5">
        <f>+'MBI DIRECTORIO'!H884</f>
        <v>10510</v>
      </c>
      <c r="I884" s="5">
        <f>+'MBI DIRECTORIO'!I884</f>
        <v>6124.3463567804738</v>
      </c>
      <c r="J884" s="5">
        <f>+'MBI DIRECTORIO'!J884</f>
        <v>0</v>
      </c>
      <c r="K884" s="5">
        <f>+'MBI DIRECTORIO'!K884</f>
        <v>562.5</v>
      </c>
      <c r="L884" s="5">
        <f>+'MBI DIRECTORIO'!L884</f>
        <v>162.8698712091867</v>
      </c>
      <c r="M884" s="5">
        <f>+'MBI DIRECTORIO'!M884</f>
        <v>0</v>
      </c>
      <c r="N884" s="5">
        <f>+'MBI DIRECTORIO'!N884</f>
        <v>0</v>
      </c>
      <c r="O884" s="5">
        <f>+'MBI DIRECTORIO'!O884</f>
        <v>0</v>
      </c>
      <c r="P884" s="5">
        <f>+'MBI DIRECTORIO'!P884</f>
        <v>0</v>
      </c>
      <c r="Q884" s="5">
        <f>+'MBI DIRECTORIO'!Q884</f>
        <v>0</v>
      </c>
      <c r="R884" s="5">
        <f>+'MBI DIRECTORIO'!R884</f>
        <v>36.192713108455585</v>
      </c>
      <c r="S884" s="5">
        <f>+'MBI DIRECTORIO'!S884</f>
        <v>0</v>
      </c>
      <c r="T884" s="5">
        <f>+'MBI DIRECTORIO'!T884</f>
        <v>0</v>
      </c>
      <c r="U884" s="5">
        <f>+'MBI DIRECTORIO'!U884</f>
        <v>178.125</v>
      </c>
      <c r="V884" s="5">
        <f>+'MBI DIRECTORIO'!V884</f>
        <v>0</v>
      </c>
      <c r="W884" s="5">
        <f>+'MBI DIRECTORIO'!W884</f>
        <v>0</v>
      </c>
      <c r="X884" s="5">
        <f>+'MBI DIRECTORIO'!X884</f>
        <v>0</v>
      </c>
      <c r="Y884" s="5">
        <f>+'MBI DIRECTORIO'!Y884</f>
        <v>214.31771310845559</v>
      </c>
      <c r="Z884" s="5">
        <f>+'MBI DIRECTORIO'!Z884</f>
        <v>0</v>
      </c>
      <c r="AA884" s="5">
        <f>+'MBI DIRECTORIO'!AA884</f>
        <v>0</v>
      </c>
      <c r="AB884" s="5" t="str">
        <f>+'MBI DIRECTORIO'!AG884</f>
        <v>Distribución y Excelencia S.A.</v>
      </c>
      <c r="AD884" t="str">
        <f t="shared" si="15"/>
        <v>INSERT INTO TABLA_PRESUPUESTO_COMERCIAL VALUES ('VSR','96568970-C','14005054-20',2022,'Junio',450,'CLP',10510,6124.346357,0,562.5,162.869871,0,0,0,0,0,36.192713,0,0,178.125,0,0,0,214.317713,0,0);</v>
      </c>
    </row>
    <row r="885" spans="1:30" x14ac:dyDescent="0.2">
      <c r="A885" t="str">
        <f>+'MBI DIRECTORIO'!A885</f>
        <v>VSR</v>
      </c>
      <c r="B885" t="str">
        <f>+'MBI DIRECTORIO'!B885</f>
        <v>96568970-C</v>
      </c>
      <c r="C885" t="str">
        <f>+'MBI DIRECTORIO'!C885</f>
        <v>14004702-19</v>
      </c>
      <c r="D885">
        <f>+'MBI DIRECTORIO'!D885</f>
        <v>2022</v>
      </c>
      <c r="E885" t="str">
        <f>+'MBI DIRECTORIO'!E885</f>
        <v>Junio</v>
      </c>
      <c r="F885" s="5">
        <f>+'MBI DIRECTORIO'!F885</f>
        <v>135</v>
      </c>
      <c r="G885" t="str">
        <f>+'MBI DIRECTORIO'!G885</f>
        <v>CLP</v>
      </c>
      <c r="H885" s="5">
        <f>+'MBI DIRECTORIO'!H885</f>
        <v>3153</v>
      </c>
      <c r="I885" s="5">
        <f>+'MBI DIRECTORIO'!I885</f>
        <v>2094.4263625088038</v>
      </c>
      <c r="J885" s="5">
        <f>+'MBI DIRECTORIO'!J885</f>
        <v>0</v>
      </c>
      <c r="K885" s="5">
        <f>+'MBI DIRECTORIO'!K885</f>
        <v>168.75</v>
      </c>
      <c r="L885" s="5">
        <f>+'MBI DIRECTORIO'!L885</f>
        <v>48.860961362756015</v>
      </c>
      <c r="M885" s="5">
        <f>+'MBI DIRECTORIO'!M885</f>
        <v>0</v>
      </c>
      <c r="N885" s="5">
        <f>+'MBI DIRECTORIO'!N885</f>
        <v>0</v>
      </c>
      <c r="O885" s="5">
        <f>+'MBI DIRECTORIO'!O885</f>
        <v>0</v>
      </c>
      <c r="P885" s="5">
        <f>+'MBI DIRECTORIO'!P885</f>
        <v>0</v>
      </c>
      <c r="Q885" s="5">
        <f>+'MBI DIRECTORIO'!Q885</f>
        <v>0</v>
      </c>
      <c r="R885" s="5">
        <f>+'MBI DIRECTORIO'!R885</f>
        <v>10.857813932536676</v>
      </c>
      <c r="S885" s="5">
        <f>+'MBI DIRECTORIO'!S885</f>
        <v>0</v>
      </c>
      <c r="T885" s="5">
        <f>+'MBI DIRECTORIO'!T885</f>
        <v>0</v>
      </c>
      <c r="U885" s="5">
        <f>+'MBI DIRECTORIO'!U885</f>
        <v>53.4375</v>
      </c>
      <c r="V885" s="5">
        <f>+'MBI DIRECTORIO'!V885</f>
        <v>0</v>
      </c>
      <c r="W885" s="5">
        <f>+'MBI DIRECTORIO'!W885</f>
        <v>0</v>
      </c>
      <c r="X885" s="5">
        <f>+'MBI DIRECTORIO'!X885</f>
        <v>0</v>
      </c>
      <c r="Y885" s="5">
        <f>+'MBI DIRECTORIO'!Y885</f>
        <v>64.295313932536672</v>
      </c>
      <c r="Z885" s="5">
        <f>+'MBI DIRECTORIO'!Z885</f>
        <v>0</v>
      </c>
      <c r="AA885" s="5">
        <f>+'MBI DIRECTORIO'!AA885</f>
        <v>0</v>
      </c>
      <c r="AB885" s="5" t="str">
        <f>+'MBI DIRECTORIO'!AG885</f>
        <v>Distribución y Excelencia S.A.</v>
      </c>
      <c r="AD885" t="str">
        <f t="shared" si="15"/>
        <v>INSERT INTO TABLA_PRESUPUESTO_COMERCIAL VALUES ('VSR','96568970-C','14004702-19',2022,'Junio',135,'CLP',3153,2094.426363,0,168.75,48.860961,0,0,0,0,0,10.857814,0,0,53.4375,0,0,0,64.295314,0,0);</v>
      </c>
    </row>
    <row r="886" spans="1:30" x14ac:dyDescent="0.2">
      <c r="A886" t="str">
        <f>+'MBI DIRECTORIO'!A886</f>
        <v>VSR</v>
      </c>
      <c r="B886" t="str">
        <f>+'MBI DIRECTORIO'!B886</f>
        <v>96568970-C</v>
      </c>
      <c r="C886" t="str">
        <f>+'MBI DIRECTORIO'!C886</f>
        <v>14005055-20</v>
      </c>
      <c r="D886">
        <f>+'MBI DIRECTORIO'!D886</f>
        <v>2022</v>
      </c>
      <c r="E886" t="str">
        <f>+'MBI DIRECTORIO'!E886</f>
        <v>Junio</v>
      </c>
      <c r="F886" s="5">
        <f>+'MBI DIRECTORIO'!F886</f>
        <v>360</v>
      </c>
      <c r="G886" t="str">
        <f>+'MBI DIRECTORIO'!G886</f>
        <v>CLP</v>
      </c>
      <c r="H886" s="5">
        <f>+'MBI DIRECTORIO'!H886</f>
        <v>8408</v>
      </c>
      <c r="I886" s="5">
        <f>+'MBI DIRECTORIO'!I886</f>
        <v>5159.4264275941596</v>
      </c>
      <c r="J886" s="5">
        <f>+'MBI DIRECTORIO'!J886</f>
        <v>0</v>
      </c>
      <c r="K886" s="5">
        <f>+'MBI DIRECTORIO'!K886</f>
        <v>450</v>
      </c>
      <c r="L886" s="5">
        <f>+'MBI DIRECTORIO'!L886</f>
        <v>130.29589696734936</v>
      </c>
      <c r="M886" s="5">
        <f>+'MBI DIRECTORIO'!M886</f>
        <v>0</v>
      </c>
      <c r="N886" s="5">
        <f>+'MBI DIRECTORIO'!N886</f>
        <v>0</v>
      </c>
      <c r="O886" s="5">
        <f>+'MBI DIRECTORIO'!O886</f>
        <v>0</v>
      </c>
      <c r="P886" s="5">
        <f>+'MBI DIRECTORIO'!P886</f>
        <v>0</v>
      </c>
      <c r="Q886" s="5">
        <f>+'MBI DIRECTORIO'!Q886</f>
        <v>0</v>
      </c>
      <c r="R886" s="5">
        <f>+'MBI DIRECTORIO'!R886</f>
        <v>28.954170486764468</v>
      </c>
      <c r="S886" s="5">
        <f>+'MBI DIRECTORIO'!S886</f>
        <v>0</v>
      </c>
      <c r="T886" s="5">
        <f>+'MBI DIRECTORIO'!T886</f>
        <v>0</v>
      </c>
      <c r="U886" s="5">
        <f>+'MBI DIRECTORIO'!U886</f>
        <v>142.5</v>
      </c>
      <c r="V886" s="5">
        <f>+'MBI DIRECTORIO'!V886</f>
        <v>0</v>
      </c>
      <c r="W886" s="5">
        <f>+'MBI DIRECTORIO'!W886</f>
        <v>0</v>
      </c>
      <c r="X886" s="5">
        <f>+'MBI DIRECTORIO'!X886</f>
        <v>0</v>
      </c>
      <c r="Y886" s="5">
        <f>+'MBI DIRECTORIO'!Y886</f>
        <v>171.45417048676447</v>
      </c>
      <c r="Z886" s="5">
        <f>+'MBI DIRECTORIO'!Z886</f>
        <v>0</v>
      </c>
      <c r="AA886" s="5">
        <f>+'MBI DIRECTORIO'!AA886</f>
        <v>0</v>
      </c>
      <c r="AB886" s="5" t="str">
        <f>+'MBI DIRECTORIO'!AG886</f>
        <v>Distribución y Excelencia S.A.</v>
      </c>
      <c r="AD886" t="str">
        <f t="shared" si="15"/>
        <v>INSERT INTO TABLA_PRESUPUESTO_COMERCIAL VALUES ('VSR','96568970-C','14005055-20',2022,'Junio',360,'CLP',8408,5159.426428,0,450,130.295897,0,0,0,0,0,28.95417,0,0,142.5,0,0,0,171.45417,0,0);</v>
      </c>
    </row>
    <row r="887" spans="1:30" x14ac:dyDescent="0.2">
      <c r="A887" t="str">
        <f>+'MBI DIRECTORIO'!A887</f>
        <v>VSR</v>
      </c>
      <c r="B887" t="str">
        <f>+'MBI DIRECTORIO'!B887</f>
        <v>96568970-C</v>
      </c>
      <c r="C887" t="str">
        <f>+'MBI DIRECTORIO'!C887</f>
        <v>14005123-21</v>
      </c>
      <c r="D887">
        <f>+'MBI DIRECTORIO'!D887</f>
        <v>2022</v>
      </c>
      <c r="E887" t="str">
        <f>+'MBI DIRECTORIO'!E887</f>
        <v>Junio</v>
      </c>
      <c r="F887" s="5">
        <f>+'MBI DIRECTORIO'!F887</f>
        <v>90</v>
      </c>
      <c r="G887" t="str">
        <f>+'MBI DIRECTORIO'!G887</f>
        <v>CLP</v>
      </c>
      <c r="H887" s="5">
        <f>+'MBI DIRECTORIO'!H887</f>
        <v>2102</v>
      </c>
      <c r="I887" s="5">
        <f>+'MBI DIRECTORIO'!I887</f>
        <v>1305.8773417176433</v>
      </c>
      <c r="J887" s="5">
        <f>+'MBI DIRECTORIO'!J887</f>
        <v>0</v>
      </c>
      <c r="K887" s="5">
        <f>+'MBI DIRECTORIO'!K887</f>
        <v>112.5</v>
      </c>
      <c r="L887" s="5">
        <f>+'MBI DIRECTORIO'!L887</f>
        <v>32.573974241837341</v>
      </c>
      <c r="M887" s="5">
        <f>+'MBI DIRECTORIO'!M887</f>
        <v>0</v>
      </c>
      <c r="N887" s="5">
        <f>+'MBI DIRECTORIO'!N887</f>
        <v>0</v>
      </c>
      <c r="O887" s="5">
        <f>+'MBI DIRECTORIO'!O887</f>
        <v>0</v>
      </c>
      <c r="P887" s="5">
        <f>+'MBI DIRECTORIO'!P887</f>
        <v>0</v>
      </c>
      <c r="Q887" s="5">
        <f>+'MBI DIRECTORIO'!Q887</f>
        <v>0</v>
      </c>
      <c r="R887" s="5">
        <f>+'MBI DIRECTORIO'!R887</f>
        <v>7.2385426216911171</v>
      </c>
      <c r="S887" s="5">
        <f>+'MBI DIRECTORIO'!S887</f>
        <v>0</v>
      </c>
      <c r="T887" s="5">
        <f>+'MBI DIRECTORIO'!T887</f>
        <v>0</v>
      </c>
      <c r="U887" s="5">
        <f>+'MBI DIRECTORIO'!U887</f>
        <v>35.625</v>
      </c>
      <c r="V887" s="5">
        <f>+'MBI DIRECTORIO'!V887</f>
        <v>0</v>
      </c>
      <c r="W887" s="5">
        <f>+'MBI DIRECTORIO'!W887</f>
        <v>0</v>
      </c>
      <c r="X887" s="5">
        <f>+'MBI DIRECTORIO'!X887</f>
        <v>0</v>
      </c>
      <c r="Y887" s="5">
        <f>+'MBI DIRECTORIO'!Y887</f>
        <v>42.863542621691117</v>
      </c>
      <c r="Z887" s="5">
        <f>+'MBI DIRECTORIO'!Z887</f>
        <v>0</v>
      </c>
      <c r="AA887" s="5">
        <f>+'MBI DIRECTORIO'!AA887</f>
        <v>0</v>
      </c>
      <c r="AB887" s="5" t="str">
        <f>+'MBI DIRECTORIO'!AG887</f>
        <v>Distribución y Excelencia S.A.</v>
      </c>
      <c r="AD887" t="str">
        <f t="shared" si="15"/>
        <v>INSERT INTO TABLA_PRESUPUESTO_COMERCIAL VALUES ('VSR','96568970-C','14005123-21',2022,'Junio',90,'CLP',2102,1305.877342,0,112.5,32.573974,0,0,0,0,0,7.238543,0,0,35.625,0,0,0,42.863543,0,0);</v>
      </c>
    </row>
    <row r="888" spans="1:30" x14ac:dyDescent="0.2">
      <c r="A888" t="str">
        <f>+'MBI DIRECTORIO'!A888</f>
        <v>VSR</v>
      </c>
      <c r="B888" t="str">
        <f>+'MBI DIRECTORIO'!B888</f>
        <v>96568970-C</v>
      </c>
      <c r="C888" t="str">
        <f>+'MBI DIRECTORIO'!C888</f>
        <v>14005078-18</v>
      </c>
      <c r="D888">
        <f>+'MBI DIRECTORIO'!D888</f>
        <v>2022</v>
      </c>
      <c r="E888" t="str">
        <f>+'MBI DIRECTORIO'!E888</f>
        <v>Junio</v>
      </c>
      <c r="F888" s="5">
        <f>+'MBI DIRECTORIO'!F888</f>
        <v>90</v>
      </c>
      <c r="G888" t="str">
        <f>+'MBI DIRECTORIO'!G888</f>
        <v>CLP</v>
      </c>
      <c r="H888" s="5">
        <f>+'MBI DIRECTORIO'!H888</f>
        <v>5004.125</v>
      </c>
      <c r="I888" s="5">
        <f>+'MBI DIRECTORIO'!I888</f>
        <v>2564.7032474106009</v>
      </c>
      <c r="J888" s="5">
        <f>+'MBI DIRECTORIO'!J888</f>
        <v>0</v>
      </c>
      <c r="K888" s="5">
        <f>+'MBI DIRECTORIO'!K888</f>
        <v>500</v>
      </c>
      <c r="L888" s="5">
        <f>+'MBI DIRECTORIO'!L888</f>
        <v>32.573974241837341</v>
      </c>
      <c r="M888" s="5">
        <f>+'MBI DIRECTORIO'!M888</f>
        <v>0</v>
      </c>
      <c r="N888" s="5">
        <f>+'MBI DIRECTORIO'!N888</f>
        <v>0</v>
      </c>
      <c r="O888" s="5">
        <f>+'MBI DIRECTORIO'!O888</f>
        <v>0</v>
      </c>
      <c r="P888" s="5">
        <f>+'MBI DIRECTORIO'!P888</f>
        <v>0</v>
      </c>
      <c r="Q888" s="5">
        <f>+'MBI DIRECTORIO'!Q888</f>
        <v>0</v>
      </c>
      <c r="R888" s="5">
        <f>+'MBI DIRECTORIO'!R888</f>
        <v>17.232432015589943</v>
      </c>
      <c r="S888" s="5">
        <f>+'MBI DIRECTORIO'!S888</f>
        <v>0</v>
      </c>
      <c r="T888" s="5">
        <f>+'MBI DIRECTORIO'!T888</f>
        <v>0</v>
      </c>
      <c r="U888" s="5">
        <f>+'MBI DIRECTORIO'!U888</f>
        <v>35.625</v>
      </c>
      <c r="V888" s="5">
        <f>+'MBI DIRECTORIO'!V888</f>
        <v>0</v>
      </c>
      <c r="W888" s="5">
        <f>+'MBI DIRECTORIO'!W888</f>
        <v>0</v>
      </c>
      <c r="X888" s="5">
        <f>+'MBI DIRECTORIO'!X888</f>
        <v>0</v>
      </c>
      <c r="Y888" s="5">
        <f>+'MBI DIRECTORIO'!Y888</f>
        <v>52.857432015589943</v>
      </c>
      <c r="Z888" s="5">
        <f>+'MBI DIRECTORIO'!Z888</f>
        <v>0</v>
      </c>
      <c r="AA888" s="5">
        <f>+'MBI DIRECTORIO'!AA888</f>
        <v>0</v>
      </c>
      <c r="AB888" s="5" t="str">
        <f>+'MBI DIRECTORIO'!AG888</f>
        <v>Distribución y Excelencia S.A.</v>
      </c>
      <c r="AD888" t="str">
        <f t="shared" si="15"/>
        <v>INSERT INTO TABLA_PRESUPUESTO_COMERCIAL VALUES ('VSR','96568970-C','14005078-18',2022,'Junio',90,'CLP',5004.125,2564.703247,0,500,32.573974,0,0,0,0,0,17.232432,0,0,35.625,0,0,0,52.857432,0,0);</v>
      </c>
    </row>
    <row r="889" spans="1:30" x14ac:dyDescent="0.2">
      <c r="A889" t="str">
        <f>+'MBI DIRECTORIO'!A889</f>
        <v>VSR</v>
      </c>
      <c r="B889" t="str">
        <f>+'MBI DIRECTORIO'!B889</f>
        <v>96568970-C</v>
      </c>
      <c r="C889" t="str">
        <f>+'MBI DIRECTORIO'!C889</f>
        <v>14005076-18</v>
      </c>
      <c r="D889">
        <f>+'MBI DIRECTORIO'!D889</f>
        <v>2022</v>
      </c>
      <c r="E889" t="str">
        <f>+'MBI DIRECTORIO'!E889</f>
        <v>Junio</v>
      </c>
      <c r="F889" s="5">
        <f>+'MBI DIRECTORIO'!F889</f>
        <v>67.5</v>
      </c>
      <c r="G889" t="str">
        <f>+'MBI DIRECTORIO'!G889</f>
        <v>CLP</v>
      </c>
      <c r="H889" s="5">
        <f>+'MBI DIRECTORIO'!H889</f>
        <v>3753.09375</v>
      </c>
      <c r="I889" s="5">
        <f>+'MBI DIRECTORIO'!I889</f>
        <v>2385.6228898132204</v>
      </c>
      <c r="J889" s="5">
        <f>+'MBI DIRECTORIO'!J889</f>
        <v>0</v>
      </c>
      <c r="K889" s="5">
        <f>+'MBI DIRECTORIO'!K889</f>
        <v>375</v>
      </c>
      <c r="L889" s="5">
        <f>+'MBI DIRECTORIO'!L889</f>
        <v>24.430480681378008</v>
      </c>
      <c r="M889" s="5">
        <f>+'MBI DIRECTORIO'!M889</f>
        <v>0</v>
      </c>
      <c r="N889" s="5">
        <f>+'MBI DIRECTORIO'!N889</f>
        <v>0</v>
      </c>
      <c r="O889" s="5">
        <f>+'MBI DIRECTORIO'!O889</f>
        <v>0</v>
      </c>
      <c r="P889" s="5">
        <f>+'MBI DIRECTORIO'!P889</f>
        <v>0</v>
      </c>
      <c r="Q889" s="5">
        <f>+'MBI DIRECTORIO'!Q889</f>
        <v>0</v>
      </c>
      <c r="R889" s="5">
        <f>+'MBI DIRECTORIO'!R889</f>
        <v>12.924324011692457</v>
      </c>
      <c r="S889" s="5">
        <f>+'MBI DIRECTORIO'!S889</f>
        <v>0</v>
      </c>
      <c r="T889" s="5">
        <f>+'MBI DIRECTORIO'!T889</f>
        <v>0</v>
      </c>
      <c r="U889" s="5">
        <f>+'MBI DIRECTORIO'!U889</f>
        <v>26.71875</v>
      </c>
      <c r="V889" s="5">
        <f>+'MBI DIRECTORIO'!V889</f>
        <v>0</v>
      </c>
      <c r="W889" s="5">
        <f>+'MBI DIRECTORIO'!W889</f>
        <v>0</v>
      </c>
      <c r="X889" s="5">
        <f>+'MBI DIRECTORIO'!X889</f>
        <v>0</v>
      </c>
      <c r="Y889" s="5">
        <f>+'MBI DIRECTORIO'!Y889</f>
        <v>39.643074011692455</v>
      </c>
      <c r="Z889" s="5">
        <f>+'MBI DIRECTORIO'!Z889</f>
        <v>0</v>
      </c>
      <c r="AA889" s="5">
        <f>+'MBI DIRECTORIO'!AA889</f>
        <v>0</v>
      </c>
      <c r="AB889" s="5" t="str">
        <f>+'MBI DIRECTORIO'!AG889</f>
        <v>Distribución y Excelencia S.A.</v>
      </c>
      <c r="AD889" t="str">
        <f t="shared" si="15"/>
        <v>INSERT INTO TABLA_PRESUPUESTO_COMERCIAL VALUES ('VSR','96568970-C','14005076-18',2022,'Junio',67.5,'CLP',3753.09375,2385.62289,0,375,24.430481,0,0,0,0,0,12.924324,0,0,26.71875,0,0,0,39.643074,0,0);</v>
      </c>
    </row>
    <row r="890" spans="1:30" x14ac:dyDescent="0.2">
      <c r="A890" t="str">
        <f>+'MBI DIRECTORIO'!A890</f>
        <v>VSR</v>
      </c>
      <c r="B890" t="str">
        <f>+'MBI DIRECTORIO'!B890</f>
        <v>96568970-C</v>
      </c>
      <c r="C890" t="str">
        <f>+'MBI DIRECTORIO'!C890</f>
        <v>14005075-18</v>
      </c>
      <c r="D890">
        <f>+'MBI DIRECTORIO'!D890</f>
        <v>2022</v>
      </c>
      <c r="E890" t="str">
        <f>+'MBI DIRECTORIO'!E890</f>
        <v>Junio</v>
      </c>
      <c r="F890" s="5">
        <f>+'MBI DIRECTORIO'!F890</f>
        <v>90</v>
      </c>
      <c r="G890" t="str">
        <f>+'MBI DIRECTORIO'!G890</f>
        <v>CLP</v>
      </c>
      <c r="H890" s="5">
        <f>+'MBI DIRECTORIO'!H890</f>
        <v>5004.125</v>
      </c>
      <c r="I890" s="5">
        <f>+'MBI DIRECTORIO'!I890</f>
        <v>2861.9901487617976</v>
      </c>
      <c r="J890" s="5">
        <f>+'MBI DIRECTORIO'!J890</f>
        <v>0</v>
      </c>
      <c r="K890" s="5">
        <f>+'MBI DIRECTORIO'!K890</f>
        <v>500</v>
      </c>
      <c r="L890" s="5">
        <f>+'MBI DIRECTORIO'!L890</f>
        <v>32.573974241837341</v>
      </c>
      <c r="M890" s="5">
        <f>+'MBI DIRECTORIO'!M890</f>
        <v>0</v>
      </c>
      <c r="N890" s="5">
        <f>+'MBI DIRECTORIO'!N890</f>
        <v>0</v>
      </c>
      <c r="O890" s="5">
        <f>+'MBI DIRECTORIO'!O890</f>
        <v>0</v>
      </c>
      <c r="P890" s="5">
        <f>+'MBI DIRECTORIO'!P890</f>
        <v>0</v>
      </c>
      <c r="Q890" s="5">
        <f>+'MBI DIRECTORIO'!Q890</f>
        <v>0</v>
      </c>
      <c r="R890" s="5">
        <f>+'MBI DIRECTORIO'!R890</f>
        <v>17.232432015589943</v>
      </c>
      <c r="S890" s="5">
        <f>+'MBI DIRECTORIO'!S890</f>
        <v>0</v>
      </c>
      <c r="T890" s="5">
        <f>+'MBI DIRECTORIO'!T890</f>
        <v>0</v>
      </c>
      <c r="U890" s="5">
        <f>+'MBI DIRECTORIO'!U890</f>
        <v>35.625</v>
      </c>
      <c r="V890" s="5">
        <f>+'MBI DIRECTORIO'!V890</f>
        <v>0</v>
      </c>
      <c r="W890" s="5">
        <f>+'MBI DIRECTORIO'!W890</f>
        <v>0</v>
      </c>
      <c r="X890" s="5">
        <f>+'MBI DIRECTORIO'!X890</f>
        <v>0</v>
      </c>
      <c r="Y890" s="5">
        <f>+'MBI DIRECTORIO'!Y890</f>
        <v>52.857432015589943</v>
      </c>
      <c r="Z890" s="5">
        <f>+'MBI DIRECTORIO'!Z890</f>
        <v>0</v>
      </c>
      <c r="AA890" s="5">
        <f>+'MBI DIRECTORIO'!AA890</f>
        <v>0</v>
      </c>
      <c r="AB890" s="5" t="str">
        <f>+'MBI DIRECTORIO'!AG890</f>
        <v>Distribución y Excelencia S.A.</v>
      </c>
      <c r="AD890" t="str">
        <f t="shared" si="15"/>
        <v>INSERT INTO TABLA_PRESUPUESTO_COMERCIAL VALUES ('VSR','96568970-C','14005075-18',2022,'Junio',90,'CLP',5004.125,2861.990149,0,500,32.573974,0,0,0,0,0,17.232432,0,0,35.625,0,0,0,52.857432,0,0);</v>
      </c>
    </row>
    <row r="891" spans="1:30" x14ac:dyDescent="0.2">
      <c r="A891" t="str">
        <f>+'MBI DIRECTORIO'!A891</f>
        <v>VSR</v>
      </c>
      <c r="B891" t="str">
        <f>+'MBI DIRECTORIO'!B891</f>
        <v>80152-C</v>
      </c>
      <c r="C891" t="str">
        <f>+'MBI DIRECTORIO'!C891</f>
        <v>14004807-18</v>
      </c>
      <c r="D891">
        <f>+'MBI DIRECTORIO'!D891</f>
        <v>2022</v>
      </c>
      <c r="E891" t="str">
        <f>+'MBI DIRECTORIO'!E891</f>
        <v>Junio</v>
      </c>
      <c r="F891" s="5">
        <f>+'MBI DIRECTORIO'!F891</f>
        <v>22.5</v>
      </c>
      <c r="G891" t="str">
        <f>+'MBI DIRECTORIO'!G891</f>
        <v>USD</v>
      </c>
      <c r="H891" s="5">
        <f>+'MBI DIRECTORIO'!H891</f>
        <v>3600</v>
      </c>
      <c r="I891" s="5">
        <f>+'MBI DIRECTORIO'!I891</f>
        <v>1521.9194801775232</v>
      </c>
      <c r="J891" s="5">
        <f>+'MBI DIRECTORIO'!J891</f>
        <v>0</v>
      </c>
      <c r="K891" s="5">
        <f>+'MBI DIRECTORIO'!K891</f>
        <v>0</v>
      </c>
      <c r="L891" s="5">
        <f>+'MBI DIRECTORIO'!L891</f>
        <v>8.1434935604593353</v>
      </c>
      <c r="M891" s="5">
        <f>+'MBI DIRECTORIO'!M891</f>
        <v>21.1965</v>
      </c>
      <c r="N891" s="5">
        <f>+'MBI DIRECTORIO'!N891</f>
        <v>12.09497621878716</v>
      </c>
      <c r="O891" s="5">
        <f>+'MBI DIRECTORIO'!O891</f>
        <v>16.163793103448278</v>
      </c>
      <c r="P891" s="5">
        <f>+'MBI DIRECTORIO'!P891</f>
        <v>1.5476367419738406</v>
      </c>
      <c r="Q891" s="5">
        <f>+'MBI DIRECTORIO'!Q891</f>
        <v>12.397123424399629</v>
      </c>
      <c r="R891" s="5">
        <f>+'MBI DIRECTORIO'!R891</f>
        <v>0</v>
      </c>
      <c r="S891" s="5">
        <f>+'MBI DIRECTORIO'!S891</f>
        <v>0</v>
      </c>
      <c r="T891" s="5">
        <f>+'MBI DIRECTORIO'!T891</f>
        <v>0</v>
      </c>
      <c r="U891" s="5">
        <f>+'MBI DIRECTORIO'!U891</f>
        <v>0</v>
      </c>
      <c r="V891" s="5">
        <f>+'MBI DIRECTORIO'!V891</f>
        <v>0</v>
      </c>
      <c r="W891" s="5">
        <f>+'MBI DIRECTORIO'!W891</f>
        <v>0</v>
      </c>
      <c r="X891" s="5">
        <f>+'MBI DIRECTORIO'!X891</f>
        <v>0</v>
      </c>
      <c r="Y891" s="5">
        <f>+'MBI DIRECTORIO'!Y891</f>
        <v>77.572886408604418</v>
      </c>
      <c r="Z891" s="5">
        <f>+'MBI DIRECTORIO'!Z891</f>
        <v>14.172856919995514</v>
      </c>
      <c r="AA891" s="5">
        <f>+'MBI DIRECTORIO'!AA891</f>
        <v>0</v>
      </c>
      <c r="AB891" s="5" t="str">
        <f>+'MBI DIRECTORIO'!AG891</f>
        <v>Heting Trading CO., Ltd</v>
      </c>
      <c r="AD891" t="str">
        <f t="shared" si="15"/>
        <v>INSERT INTO TABLA_PRESUPUESTO_COMERCIAL VALUES ('VSR','80152-C','14004807-18',2022,'Junio',22.5,'USD',3600,1521.91948,0,0,8.143494,21.1965,12.094976,16.163793,1.547637,12.397123,0,0,0,0,0,0,0,77.572886,14.172857,0);</v>
      </c>
    </row>
    <row r="892" spans="1:30" x14ac:dyDescent="0.2">
      <c r="A892" t="str">
        <f>+'MBI DIRECTORIO'!A892</f>
        <v>VSR</v>
      </c>
      <c r="B892" t="str">
        <f>+'MBI DIRECTORIO'!B892</f>
        <v>80152-C</v>
      </c>
      <c r="C892" t="str">
        <f>+'MBI DIRECTORIO'!C892</f>
        <v>14004877-18</v>
      </c>
      <c r="D892">
        <f>+'MBI DIRECTORIO'!D892</f>
        <v>2022</v>
      </c>
      <c r="E892" t="str">
        <f>+'MBI DIRECTORIO'!E892</f>
        <v>Junio</v>
      </c>
      <c r="F892" s="5">
        <f>+'MBI DIRECTORIO'!F892</f>
        <v>22.5</v>
      </c>
      <c r="G892" t="str">
        <f>+'MBI DIRECTORIO'!G892</f>
        <v>USD</v>
      </c>
      <c r="H892" s="5">
        <f>+'MBI DIRECTORIO'!H892</f>
        <v>2700</v>
      </c>
      <c r="I892" s="5">
        <f>+'MBI DIRECTORIO'!I892</f>
        <v>1836.2252617057418</v>
      </c>
      <c r="J892" s="5">
        <f>+'MBI DIRECTORIO'!J892</f>
        <v>0</v>
      </c>
      <c r="K892" s="5">
        <f>+'MBI DIRECTORIO'!K892</f>
        <v>0</v>
      </c>
      <c r="L892" s="5">
        <f>+'MBI DIRECTORIO'!L892</f>
        <v>8.1434935604593353</v>
      </c>
      <c r="M892" s="5">
        <f>+'MBI DIRECTORIO'!M892</f>
        <v>21.1965</v>
      </c>
      <c r="N892" s="5">
        <f>+'MBI DIRECTORIO'!N892</f>
        <v>12.09497621878716</v>
      </c>
      <c r="O892" s="5">
        <f>+'MBI DIRECTORIO'!O892</f>
        <v>16.163793103448278</v>
      </c>
      <c r="P892" s="5">
        <f>+'MBI DIRECTORIO'!P892</f>
        <v>1.5476367419738406</v>
      </c>
      <c r="Q892" s="5">
        <f>+'MBI DIRECTORIO'!Q892</f>
        <v>9.2978425682997212</v>
      </c>
      <c r="R892" s="5">
        <f>+'MBI DIRECTORIO'!R892</f>
        <v>0</v>
      </c>
      <c r="S892" s="5">
        <f>+'MBI DIRECTORIO'!S892</f>
        <v>0</v>
      </c>
      <c r="T892" s="5">
        <f>+'MBI DIRECTORIO'!T892</f>
        <v>0</v>
      </c>
      <c r="U892" s="5">
        <f>+'MBI DIRECTORIO'!U892</f>
        <v>0</v>
      </c>
      <c r="V892" s="5">
        <f>+'MBI DIRECTORIO'!V892</f>
        <v>0</v>
      </c>
      <c r="W892" s="5">
        <f>+'MBI DIRECTORIO'!W892</f>
        <v>0</v>
      </c>
      <c r="X892" s="5">
        <f>+'MBI DIRECTORIO'!X892</f>
        <v>0</v>
      </c>
      <c r="Y892" s="5">
        <f>+'MBI DIRECTORIO'!Y892</f>
        <v>74.473605552504523</v>
      </c>
      <c r="Z892" s="5">
        <f>+'MBI DIRECTORIO'!Z892</f>
        <v>14.172856919995514</v>
      </c>
      <c r="AA892" s="5">
        <f>+'MBI DIRECTORIO'!AA892</f>
        <v>0</v>
      </c>
      <c r="AB892" s="5" t="str">
        <f>+'MBI DIRECTORIO'!AG892</f>
        <v>Heting Trading CO., Ltd</v>
      </c>
      <c r="AD892" t="str">
        <f t="shared" si="15"/>
        <v>INSERT INTO TABLA_PRESUPUESTO_COMERCIAL VALUES ('VSR','80152-C','14004877-18',2022,'Junio',22.5,'USD',2700,1836.225262,0,0,8.143494,21.1965,12.094976,16.163793,1.547637,9.297843,0,0,0,0,0,0,0,74.473606,14.172857,0);</v>
      </c>
    </row>
    <row r="893" spans="1:30" x14ac:dyDescent="0.2">
      <c r="A893" t="str">
        <f>+'MBI DIRECTORIO'!A893</f>
        <v>VSR</v>
      </c>
      <c r="B893" t="str">
        <f>+'MBI DIRECTORIO'!B893</f>
        <v>80152-C</v>
      </c>
      <c r="C893" t="str">
        <f>+'MBI DIRECTORIO'!C893</f>
        <v>14004966-20</v>
      </c>
      <c r="D893">
        <f>+'MBI DIRECTORIO'!D893</f>
        <v>2022</v>
      </c>
      <c r="E893" t="str">
        <f>+'MBI DIRECTORIO'!E893</f>
        <v>Junio</v>
      </c>
      <c r="F893" s="5">
        <f>+'MBI DIRECTORIO'!F893</f>
        <v>45</v>
      </c>
      <c r="G893" t="str">
        <f>+'MBI DIRECTORIO'!G893</f>
        <v>USD</v>
      </c>
      <c r="H893" s="5">
        <f>+'MBI DIRECTORIO'!H893</f>
        <v>1530</v>
      </c>
      <c r="I893" s="5">
        <f>+'MBI DIRECTORIO'!I893</f>
        <v>938.63784136777826</v>
      </c>
      <c r="J893" s="5">
        <f>+'MBI DIRECTORIO'!J893</f>
        <v>0</v>
      </c>
      <c r="K893" s="5">
        <f>+'MBI DIRECTORIO'!K893</f>
        <v>0</v>
      </c>
      <c r="L893" s="5">
        <f>+'MBI DIRECTORIO'!L893</f>
        <v>16.286987120918671</v>
      </c>
      <c r="M893" s="5">
        <f>+'MBI DIRECTORIO'!M893</f>
        <v>42.393000000000001</v>
      </c>
      <c r="N893" s="5">
        <f>+'MBI DIRECTORIO'!N893</f>
        <v>24.18995243757432</v>
      </c>
      <c r="O893" s="5">
        <f>+'MBI DIRECTORIO'!O893</f>
        <v>32.327586206896555</v>
      </c>
      <c r="P893" s="5">
        <f>+'MBI DIRECTORIO'!P893</f>
        <v>3.0952734839476812</v>
      </c>
      <c r="Q893" s="5">
        <f>+'MBI DIRECTORIO'!Q893</f>
        <v>5.2687774553698423</v>
      </c>
      <c r="R893" s="5">
        <f>+'MBI DIRECTORIO'!R893</f>
        <v>0</v>
      </c>
      <c r="S893" s="5">
        <f>+'MBI DIRECTORIO'!S893</f>
        <v>0</v>
      </c>
      <c r="T893" s="5">
        <f>+'MBI DIRECTORIO'!T893</f>
        <v>0</v>
      </c>
      <c r="U893" s="5">
        <f>+'MBI DIRECTORIO'!U893</f>
        <v>0</v>
      </c>
      <c r="V893" s="5">
        <f>+'MBI DIRECTORIO'!V893</f>
        <v>0</v>
      </c>
      <c r="W893" s="5">
        <f>+'MBI DIRECTORIO'!W893</f>
        <v>0</v>
      </c>
      <c r="X893" s="5">
        <f>+'MBI DIRECTORIO'!X893</f>
        <v>0</v>
      </c>
      <c r="Y893" s="5">
        <f>+'MBI DIRECTORIO'!Y893</f>
        <v>135.62030342377943</v>
      </c>
      <c r="Z893" s="5">
        <f>+'MBI DIRECTORIO'!Z893</f>
        <v>28.345713839991028</v>
      </c>
      <c r="AA893" s="5">
        <f>+'MBI DIRECTORIO'!AA893</f>
        <v>0</v>
      </c>
      <c r="AB893" s="5" t="str">
        <f>+'MBI DIRECTORIO'!AG893</f>
        <v>Heting Trading CO., Ltd</v>
      </c>
      <c r="AD893" t="str">
        <f t="shared" si="15"/>
        <v>INSERT INTO TABLA_PRESUPUESTO_COMERCIAL VALUES ('VSR','80152-C','14004966-20',2022,'Junio',45,'USD',1530,938.637841,0,0,16.286987,42.393,24.189952,32.327586,3.095273,5.268777,0,0,0,0,0,0,0,135.620303,28.345714,0);</v>
      </c>
    </row>
    <row r="894" spans="1:30" x14ac:dyDescent="0.2">
      <c r="A894" t="str">
        <f>+'MBI DIRECTORIO'!A894</f>
        <v>VSR</v>
      </c>
      <c r="B894" t="str">
        <f>+'MBI DIRECTORIO'!B894</f>
        <v>80152-C</v>
      </c>
      <c r="C894" t="str">
        <f>+'MBI DIRECTORIO'!C894</f>
        <v>14004967-19</v>
      </c>
      <c r="D894">
        <f>+'MBI DIRECTORIO'!D894</f>
        <v>2022</v>
      </c>
      <c r="E894" t="str">
        <f>+'MBI DIRECTORIO'!E894</f>
        <v>Junio</v>
      </c>
      <c r="F894" s="5">
        <f>+'MBI DIRECTORIO'!F894</f>
        <v>45</v>
      </c>
      <c r="G894" t="str">
        <f>+'MBI DIRECTORIO'!G894</f>
        <v>USD</v>
      </c>
      <c r="H894" s="5">
        <f>+'MBI DIRECTORIO'!H894</f>
        <v>1530</v>
      </c>
      <c r="I894" s="5">
        <f>+'MBI DIRECTORIO'!I894</f>
        <v>1028.9174295213247</v>
      </c>
      <c r="J894" s="5">
        <f>+'MBI DIRECTORIO'!J894</f>
        <v>0</v>
      </c>
      <c r="K894" s="5">
        <f>+'MBI DIRECTORIO'!K894</f>
        <v>0</v>
      </c>
      <c r="L894" s="5">
        <f>+'MBI DIRECTORIO'!L894</f>
        <v>16.286987120918671</v>
      </c>
      <c r="M894" s="5">
        <f>+'MBI DIRECTORIO'!M894</f>
        <v>42.393000000000001</v>
      </c>
      <c r="N894" s="5">
        <f>+'MBI DIRECTORIO'!N894</f>
        <v>24.18995243757432</v>
      </c>
      <c r="O894" s="5">
        <f>+'MBI DIRECTORIO'!O894</f>
        <v>32.327586206896555</v>
      </c>
      <c r="P894" s="5">
        <f>+'MBI DIRECTORIO'!P894</f>
        <v>3.0952734839476812</v>
      </c>
      <c r="Q894" s="5">
        <f>+'MBI DIRECTORIO'!Q894</f>
        <v>5.2687774553698423</v>
      </c>
      <c r="R894" s="5">
        <f>+'MBI DIRECTORIO'!R894</f>
        <v>0</v>
      </c>
      <c r="S894" s="5">
        <f>+'MBI DIRECTORIO'!S894</f>
        <v>0</v>
      </c>
      <c r="T894" s="5">
        <f>+'MBI DIRECTORIO'!T894</f>
        <v>0</v>
      </c>
      <c r="U894" s="5">
        <f>+'MBI DIRECTORIO'!U894</f>
        <v>0</v>
      </c>
      <c r="V894" s="5">
        <f>+'MBI DIRECTORIO'!V894</f>
        <v>0</v>
      </c>
      <c r="W894" s="5">
        <f>+'MBI DIRECTORIO'!W894</f>
        <v>0</v>
      </c>
      <c r="X894" s="5">
        <f>+'MBI DIRECTORIO'!X894</f>
        <v>0</v>
      </c>
      <c r="Y894" s="5">
        <f>+'MBI DIRECTORIO'!Y894</f>
        <v>135.62030342377943</v>
      </c>
      <c r="Z894" s="5">
        <f>+'MBI DIRECTORIO'!Z894</f>
        <v>28.345713839991028</v>
      </c>
      <c r="AA894" s="5">
        <f>+'MBI DIRECTORIO'!AA894</f>
        <v>0</v>
      </c>
      <c r="AB894" s="5" t="str">
        <f>+'MBI DIRECTORIO'!AG894</f>
        <v>Heting Trading CO., Ltd</v>
      </c>
      <c r="AD894" t="str">
        <f t="shared" si="15"/>
        <v>INSERT INTO TABLA_PRESUPUESTO_COMERCIAL VALUES ('VSR','80152-C','14004967-19',2022,'Junio',45,'USD',1530,1028.91743,0,0,16.286987,42.393,24.189952,32.327586,3.095273,5.268777,0,0,0,0,0,0,0,135.620303,28.345714,0);</v>
      </c>
    </row>
    <row r="895" spans="1:30" x14ac:dyDescent="0.2">
      <c r="A895" t="str">
        <f>+'MBI DIRECTORIO'!A895</f>
        <v>VSR</v>
      </c>
      <c r="B895" t="str">
        <f>+'MBI DIRECTORIO'!B895</f>
        <v>80152-C</v>
      </c>
      <c r="C895" t="str">
        <f>+'MBI DIRECTORIO'!C895</f>
        <v>14004801-19</v>
      </c>
      <c r="D895">
        <f>+'MBI DIRECTORIO'!D895</f>
        <v>2022</v>
      </c>
      <c r="E895" t="str">
        <f>+'MBI DIRECTORIO'!E895</f>
        <v>Junio</v>
      </c>
      <c r="F895" s="5">
        <f>+'MBI DIRECTORIO'!F895</f>
        <v>22.5</v>
      </c>
      <c r="G895" t="str">
        <f>+'MBI DIRECTORIO'!G895</f>
        <v>USD</v>
      </c>
      <c r="H895" s="5">
        <f>+'MBI DIRECTORIO'!H895</f>
        <v>765</v>
      </c>
      <c r="I895" s="5">
        <f>+'MBI DIRECTORIO'!I895</f>
        <v>576.45240665845517</v>
      </c>
      <c r="J895" s="5">
        <f>+'MBI DIRECTORIO'!J895</f>
        <v>0</v>
      </c>
      <c r="K895" s="5">
        <f>+'MBI DIRECTORIO'!K895</f>
        <v>0</v>
      </c>
      <c r="L895" s="5">
        <f>+'MBI DIRECTORIO'!L895</f>
        <v>8.1434935604593353</v>
      </c>
      <c r="M895" s="5">
        <f>+'MBI DIRECTORIO'!M895</f>
        <v>21.1965</v>
      </c>
      <c r="N895" s="5">
        <f>+'MBI DIRECTORIO'!N895</f>
        <v>12.09497621878716</v>
      </c>
      <c r="O895" s="5">
        <f>+'MBI DIRECTORIO'!O895</f>
        <v>16.163793103448278</v>
      </c>
      <c r="P895" s="5">
        <f>+'MBI DIRECTORIO'!P895</f>
        <v>1.5476367419738406</v>
      </c>
      <c r="Q895" s="5">
        <f>+'MBI DIRECTORIO'!Q895</f>
        <v>2.6343887276849212</v>
      </c>
      <c r="R895" s="5">
        <f>+'MBI DIRECTORIO'!R895</f>
        <v>0</v>
      </c>
      <c r="S895" s="5">
        <f>+'MBI DIRECTORIO'!S895</f>
        <v>0</v>
      </c>
      <c r="T895" s="5">
        <f>+'MBI DIRECTORIO'!T895</f>
        <v>0</v>
      </c>
      <c r="U895" s="5">
        <f>+'MBI DIRECTORIO'!U895</f>
        <v>0</v>
      </c>
      <c r="V895" s="5">
        <f>+'MBI DIRECTORIO'!V895</f>
        <v>0</v>
      </c>
      <c r="W895" s="5">
        <f>+'MBI DIRECTORIO'!W895</f>
        <v>0</v>
      </c>
      <c r="X895" s="5">
        <f>+'MBI DIRECTORIO'!X895</f>
        <v>0</v>
      </c>
      <c r="Y895" s="5">
        <f>+'MBI DIRECTORIO'!Y895</f>
        <v>67.810151711889716</v>
      </c>
      <c r="Z895" s="5">
        <f>+'MBI DIRECTORIO'!Z895</f>
        <v>14.172856919995514</v>
      </c>
      <c r="AA895" s="5">
        <f>+'MBI DIRECTORIO'!AA895</f>
        <v>0</v>
      </c>
      <c r="AB895" s="5" t="str">
        <f>+'MBI DIRECTORIO'!AG895</f>
        <v>Heting Trading CO., Ltd</v>
      </c>
      <c r="AD895" t="str">
        <f t="shared" si="15"/>
        <v>INSERT INTO TABLA_PRESUPUESTO_COMERCIAL VALUES ('VSR','80152-C','14004801-19',2022,'Junio',22.5,'USD',765,576.452407,0,0,8.143494,21.1965,12.094976,16.163793,1.547637,2.634389,0,0,0,0,0,0,0,67.810152,14.172857,0);</v>
      </c>
    </row>
    <row r="896" spans="1:30" x14ac:dyDescent="0.2">
      <c r="A896" t="str">
        <f>+'MBI DIRECTORIO'!A896</f>
        <v>VSR</v>
      </c>
      <c r="B896" t="str">
        <f>+'MBI DIRECTORIO'!B896</f>
        <v>80152-C</v>
      </c>
      <c r="C896" t="str">
        <f>+'MBI DIRECTORIO'!C896</f>
        <v>14004971-20</v>
      </c>
      <c r="D896">
        <f>+'MBI DIRECTORIO'!D896</f>
        <v>2022</v>
      </c>
      <c r="E896" t="str">
        <f>+'MBI DIRECTORIO'!E896</f>
        <v>Junio</v>
      </c>
      <c r="F896" s="5">
        <f>+'MBI DIRECTORIO'!F896</f>
        <v>45</v>
      </c>
      <c r="G896" t="str">
        <f>+'MBI DIRECTORIO'!G896</f>
        <v>USD</v>
      </c>
      <c r="H896" s="5">
        <f>+'MBI DIRECTORIO'!H896</f>
        <v>1125</v>
      </c>
      <c r="I896" s="5">
        <f>+'MBI DIRECTORIO'!I896</f>
        <v>710.17182381089015</v>
      </c>
      <c r="J896" s="5">
        <f>+'MBI DIRECTORIO'!J896</f>
        <v>0</v>
      </c>
      <c r="K896" s="5">
        <f>+'MBI DIRECTORIO'!K896</f>
        <v>0</v>
      </c>
      <c r="L896" s="5">
        <f>+'MBI DIRECTORIO'!L896</f>
        <v>16.286987120918671</v>
      </c>
      <c r="M896" s="5">
        <f>+'MBI DIRECTORIO'!M896</f>
        <v>42.393000000000001</v>
      </c>
      <c r="N896" s="5">
        <f>+'MBI DIRECTORIO'!N896</f>
        <v>24.18995243757432</v>
      </c>
      <c r="O896" s="5">
        <f>+'MBI DIRECTORIO'!O896</f>
        <v>32.327586206896555</v>
      </c>
      <c r="P896" s="5">
        <f>+'MBI DIRECTORIO'!P896</f>
        <v>3.0952734839476812</v>
      </c>
      <c r="Q896" s="5">
        <f>+'MBI DIRECTORIO'!Q896</f>
        <v>3.8741010701248841</v>
      </c>
      <c r="R896" s="5">
        <f>+'MBI DIRECTORIO'!R896</f>
        <v>0</v>
      </c>
      <c r="S896" s="5">
        <f>+'MBI DIRECTORIO'!S896</f>
        <v>0</v>
      </c>
      <c r="T896" s="5">
        <f>+'MBI DIRECTORIO'!T896</f>
        <v>0</v>
      </c>
      <c r="U896" s="5">
        <f>+'MBI DIRECTORIO'!U896</f>
        <v>0</v>
      </c>
      <c r="V896" s="5">
        <f>+'MBI DIRECTORIO'!V896</f>
        <v>0</v>
      </c>
      <c r="W896" s="5">
        <f>+'MBI DIRECTORIO'!W896</f>
        <v>0</v>
      </c>
      <c r="X896" s="5">
        <f>+'MBI DIRECTORIO'!X896</f>
        <v>0</v>
      </c>
      <c r="Y896" s="5">
        <f>+'MBI DIRECTORIO'!Y896</f>
        <v>134.22562703853447</v>
      </c>
      <c r="Z896" s="5">
        <f>+'MBI DIRECTORIO'!Z896</f>
        <v>28.345713839991028</v>
      </c>
      <c r="AA896" s="5">
        <f>+'MBI DIRECTORIO'!AA896</f>
        <v>0</v>
      </c>
      <c r="AB896" s="5" t="str">
        <f>+'MBI DIRECTORIO'!AG896</f>
        <v>Heting Trading CO., Ltd</v>
      </c>
      <c r="AD896" t="str">
        <f t="shared" si="15"/>
        <v>INSERT INTO TABLA_PRESUPUESTO_COMERCIAL VALUES ('VSR','80152-C','14004971-20',2022,'Junio',45,'USD',1125,710.171824,0,0,16.286987,42.393,24.189952,32.327586,3.095273,3.874101,0,0,0,0,0,0,0,134.225627,28.345714,0);</v>
      </c>
    </row>
    <row r="897" spans="1:30" x14ac:dyDescent="0.2">
      <c r="A897" t="str">
        <f>+'MBI DIRECTORIO'!A897</f>
        <v>VSR</v>
      </c>
      <c r="B897" t="str">
        <f>+'MBI DIRECTORIO'!B897</f>
        <v>80152-C</v>
      </c>
      <c r="C897" t="str">
        <f>+'MBI DIRECTORIO'!C897</f>
        <v>14005004-19</v>
      </c>
      <c r="D897">
        <f>+'MBI DIRECTORIO'!D897</f>
        <v>2022</v>
      </c>
      <c r="E897" t="str">
        <f>+'MBI DIRECTORIO'!E897</f>
        <v>Junio</v>
      </c>
      <c r="F897" s="5">
        <f>+'MBI DIRECTORIO'!F897</f>
        <v>45</v>
      </c>
      <c r="G897" t="str">
        <f>+'MBI DIRECTORIO'!G897</f>
        <v>USD</v>
      </c>
      <c r="H897" s="5">
        <f>+'MBI DIRECTORIO'!H897</f>
        <v>2250</v>
      </c>
      <c r="I897" s="5">
        <f>+'MBI DIRECTORIO'!I897</f>
        <v>990.34846450041471</v>
      </c>
      <c r="J897" s="5">
        <f>+'MBI DIRECTORIO'!J897</f>
        <v>0</v>
      </c>
      <c r="K897" s="5">
        <f>+'MBI DIRECTORIO'!K897</f>
        <v>337.5</v>
      </c>
      <c r="L897" s="5">
        <f>+'MBI DIRECTORIO'!L897</f>
        <v>16.286987120918671</v>
      </c>
      <c r="M897" s="5">
        <f>+'MBI DIRECTORIO'!M897</f>
        <v>42.393000000000001</v>
      </c>
      <c r="N897" s="5">
        <f>+'MBI DIRECTORIO'!N897</f>
        <v>24.18995243757432</v>
      </c>
      <c r="O897" s="5">
        <f>+'MBI DIRECTORIO'!O897</f>
        <v>32.327586206896555</v>
      </c>
      <c r="P897" s="5">
        <f>+'MBI DIRECTORIO'!P897</f>
        <v>3.0952734839476812</v>
      </c>
      <c r="Q897" s="5">
        <f>+'MBI DIRECTORIO'!Q897</f>
        <v>7.7482021402497683</v>
      </c>
      <c r="R897" s="5">
        <f>+'MBI DIRECTORIO'!R897</f>
        <v>0</v>
      </c>
      <c r="S897" s="5">
        <f>+'MBI DIRECTORIO'!S897</f>
        <v>0</v>
      </c>
      <c r="T897" s="5">
        <f>+'MBI DIRECTORIO'!T897</f>
        <v>0</v>
      </c>
      <c r="U897" s="5">
        <f>+'MBI DIRECTORIO'!U897</f>
        <v>0</v>
      </c>
      <c r="V897" s="5">
        <f>+'MBI DIRECTORIO'!V897</f>
        <v>0</v>
      </c>
      <c r="W897" s="5">
        <f>+'MBI DIRECTORIO'!W897</f>
        <v>0</v>
      </c>
      <c r="X897" s="5">
        <f>+'MBI DIRECTORIO'!X897</f>
        <v>0</v>
      </c>
      <c r="Y897" s="5">
        <f>+'MBI DIRECTORIO'!Y897</f>
        <v>138.09972810865935</v>
      </c>
      <c r="Z897" s="5">
        <f>+'MBI DIRECTORIO'!Z897</f>
        <v>28.345713839991028</v>
      </c>
      <c r="AA897" s="5">
        <f>+'MBI DIRECTORIO'!AA897</f>
        <v>0</v>
      </c>
      <c r="AB897" s="5" t="str">
        <f>+'MBI DIRECTORIO'!AG897</f>
        <v>Heting Trading CO., Ltd</v>
      </c>
      <c r="AD897" t="str">
        <f t="shared" si="15"/>
        <v>INSERT INTO TABLA_PRESUPUESTO_COMERCIAL VALUES ('VSR','80152-C','14005004-19',2022,'Junio',45,'USD',2250,990.348465,0,337.5,16.286987,42.393,24.189952,32.327586,3.095273,7.748202,0,0,0,0,0,0,0,138.099728,28.345714,0);</v>
      </c>
    </row>
    <row r="898" spans="1:30" x14ac:dyDescent="0.2">
      <c r="A898" t="str">
        <f>+'MBI DIRECTORIO'!A898</f>
        <v>VSR</v>
      </c>
      <c r="B898" t="str">
        <f>+'MBI DIRECTORIO'!B898</f>
        <v>80152-C</v>
      </c>
      <c r="C898" t="str">
        <f>+'MBI DIRECTORIO'!C898</f>
        <v>14004879-18</v>
      </c>
      <c r="D898">
        <f>+'MBI DIRECTORIO'!D898</f>
        <v>2022</v>
      </c>
      <c r="E898" t="str">
        <f>+'MBI DIRECTORIO'!E898</f>
        <v>Junio</v>
      </c>
      <c r="F898" s="5">
        <f>+'MBI DIRECTORIO'!F898</f>
        <v>22.5</v>
      </c>
      <c r="G898" t="str">
        <f>+'MBI DIRECTORIO'!G898</f>
        <v>USD</v>
      </c>
      <c r="H898" s="5">
        <f>+'MBI DIRECTORIO'!H898</f>
        <v>2160</v>
      </c>
      <c r="I898" s="5">
        <f>+'MBI DIRECTORIO'!I898</f>
        <v>2085.207046788445</v>
      </c>
      <c r="J898" s="5">
        <f>+'MBI DIRECTORIO'!J898</f>
        <v>0</v>
      </c>
      <c r="K898" s="5">
        <f>+'MBI DIRECTORIO'!K898</f>
        <v>0</v>
      </c>
      <c r="L898" s="5">
        <f>+'MBI DIRECTORIO'!L898</f>
        <v>8.1434935604593353</v>
      </c>
      <c r="M898" s="5">
        <f>+'MBI DIRECTORIO'!M898</f>
        <v>21.1965</v>
      </c>
      <c r="N898" s="5">
        <f>+'MBI DIRECTORIO'!N898</f>
        <v>12.09497621878716</v>
      </c>
      <c r="O898" s="5">
        <f>+'MBI DIRECTORIO'!O898</f>
        <v>16.163793103448278</v>
      </c>
      <c r="P898" s="5">
        <f>+'MBI DIRECTORIO'!P898</f>
        <v>1.5476367419738406</v>
      </c>
      <c r="Q898" s="5">
        <f>+'MBI DIRECTORIO'!Q898</f>
        <v>7.4382740546397779</v>
      </c>
      <c r="R898" s="5">
        <f>+'MBI DIRECTORIO'!R898</f>
        <v>0</v>
      </c>
      <c r="S898" s="5">
        <f>+'MBI DIRECTORIO'!S898</f>
        <v>0</v>
      </c>
      <c r="T898" s="5">
        <f>+'MBI DIRECTORIO'!T898</f>
        <v>0</v>
      </c>
      <c r="U898" s="5">
        <f>+'MBI DIRECTORIO'!U898</f>
        <v>0</v>
      </c>
      <c r="V898" s="5">
        <f>+'MBI DIRECTORIO'!V898</f>
        <v>0</v>
      </c>
      <c r="W898" s="5">
        <f>+'MBI DIRECTORIO'!W898</f>
        <v>0</v>
      </c>
      <c r="X898" s="5">
        <f>+'MBI DIRECTORIO'!X898</f>
        <v>0</v>
      </c>
      <c r="Y898" s="5">
        <f>+'MBI DIRECTORIO'!Y898</f>
        <v>72.614037038844572</v>
      </c>
      <c r="Z898" s="5">
        <f>+'MBI DIRECTORIO'!Z898</f>
        <v>14.172856919995514</v>
      </c>
      <c r="AA898" s="5">
        <f>+'MBI DIRECTORIO'!AA898</f>
        <v>0</v>
      </c>
      <c r="AB898" s="5" t="str">
        <f>+'MBI DIRECTORIO'!AG898</f>
        <v>Heting Trading CO., Ltd</v>
      </c>
      <c r="AD898" t="str">
        <f t="shared" si="15"/>
        <v>INSERT INTO TABLA_PRESUPUESTO_COMERCIAL VALUES ('VSR','80152-C','14004879-18',2022,'Junio',22.5,'USD',2160,2085.207047,0,0,8.143494,21.1965,12.094976,16.163793,1.547637,7.438274,0,0,0,0,0,0,0,72.614037,14.172857,0);</v>
      </c>
    </row>
    <row r="899" spans="1:30" x14ac:dyDescent="0.2">
      <c r="A899" t="str">
        <f>+'MBI DIRECTORIO'!A899</f>
        <v>VSR</v>
      </c>
      <c r="B899" t="str">
        <f>+'MBI DIRECTORIO'!B899</f>
        <v>80152-C</v>
      </c>
      <c r="C899" t="str">
        <f>+'MBI DIRECTORIO'!C899</f>
        <v>14004952-20</v>
      </c>
      <c r="D899">
        <f>+'MBI DIRECTORIO'!D899</f>
        <v>2022</v>
      </c>
      <c r="E899" t="str">
        <f>+'MBI DIRECTORIO'!E899</f>
        <v>Junio</v>
      </c>
      <c r="F899" s="5">
        <f>+'MBI DIRECTORIO'!F899</f>
        <v>49.5</v>
      </c>
      <c r="G899" t="str">
        <f>+'MBI DIRECTORIO'!G899</f>
        <v>USD</v>
      </c>
      <c r="H899" s="5">
        <f>+'MBI DIRECTORIO'!H899</f>
        <v>3960</v>
      </c>
      <c r="I899" s="5">
        <f>+'MBI DIRECTORIO'!I899</f>
        <v>1189.4590576880391</v>
      </c>
      <c r="J899" s="5">
        <f>+'MBI DIRECTORIO'!J899</f>
        <v>0</v>
      </c>
      <c r="K899" s="5">
        <f>+'MBI DIRECTORIO'!K899</f>
        <v>990</v>
      </c>
      <c r="L899" s="5">
        <f>+'MBI DIRECTORIO'!L899</f>
        <v>17.915685833010539</v>
      </c>
      <c r="M899" s="5">
        <f>+'MBI DIRECTORIO'!M899</f>
        <v>46.632299999999994</v>
      </c>
      <c r="N899" s="5">
        <f>+'MBI DIRECTORIO'!N899</f>
        <v>26.608947681331745</v>
      </c>
      <c r="O899" s="5">
        <f>+'MBI DIRECTORIO'!O899</f>
        <v>35.560344827586214</v>
      </c>
      <c r="P899" s="5">
        <f>+'MBI DIRECTORIO'!P899</f>
        <v>3.4048008323424495</v>
      </c>
      <c r="Q899" s="5">
        <f>+'MBI DIRECTORIO'!Q899</f>
        <v>13.636835766839592</v>
      </c>
      <c r="R899" s="5">
        <f>+'MBI DIRECTORIO'!R899</f>
        <v>0</v>
      </c>
      <c r="S899" s="5">
        <f>+'MBI DIRECTORIO'!S899</f>
        <v>0</v>
      </c>
      <c r="T899" s="5">
        <f>+'MBI DIRECTORIO'!T899</f>
        <v>0</v>
      </c>
      <c r="U899" s="5">
        <f>+'MBI DIRECTORIO'!U899</f>
        <v>0</v>
      </c>
      <c r="V899" s="5">
        <f>+'MBI DIRECTORIO'!V899</f>
        <v>0</v>
      </c>
      <c r="W899" s="5">
        <f>+'MBI DIRECTORIO'!W899</f>
        <v>0</v>
      </c>
      <c r="X899" s="5">
        <f>+'MBI DIRECTORIO'!X899</f>
        <v>0</v>
      </c>
      <c r="Y899" s="5">
        <f>+'MBI DIRECTORIO'!Y899</f>
        <v>157.02351433209014</v>
      </c>
      <c r="Z899" s="5">
        <f>+'MBI DIRECTORIO'!Z899</f>
        <v>31.180285223990129</v>
      </c>
      <c r="AA899" s="5">
        <f>+'MBI DIRECTORIO'!AA899</f>
        <v>0</v>
      </c>
      <c r="AB899" s="5" t="str">
        <f>+'MBI DIRECTORIO'!AG899</f>
        <v>Heting Trading CO., Ltd</v>
      </c>
      <c r="AD899" t="str">
        <f t="shared" si="15"/>
        <v>INSERT INTO TABLA_PRESUPUESTO_COMERCIAL VALUES ('VSR','80152-C','14004952-20',2022,'Junio',49.5,'USD',3960,1189.459058,0,990,17.915686,46.6323,26.608948,35.560345,3.404801,13.636836,0,0,0,0,0,0,0,157.023514,31.180285,0);</v>
      </c>
    </row>
    <row r="900" spans="1:30" x14ac:dyDescent="0.2">
      <c r="A900" t="str">
        <f>+'MBI DIRECTORIO'!A900</f>
        <v>VSR</v>
      </c>
      <c r="B900" t="str">
        <f>+'MBI DIRECTORIO'!B900</f>
        <v>80152-C</v>
      </c>
      <c r="C900" t="str">
        <f>+'MBI DIRECTORIO'!C900</f>
        <v>14004810-18</v>
      </c>
      <c r="D900">
        <f>+'MBI DIRECTORIO'!D900</f>
        <v>2022</v>
      </c>
      <c r="E900" t="str">
        <f>+'MBI DIRECTORIO'!E900</f>
        <v>Junio</v>
      </c>
      <c r="F900" s="5">
        <f>+'MBI DIRECTORIO'!F900</f>
        <v>49.5</v>
      </c>
      <c r="G900" t="str">
        <f>+'MBI DIRECTORIO'!G900</f>
        <v>USD</v>
      </c>
      <c r="H900" s="5">
        <f>+'MBI DIRECTORIO'!H900</f>
        <v>3960</v>
      </c>
      <c r="I900" s="5">
        <f>+'MBI DIRECTORIO'!I900</f>
        <v>958.06962961221654</v>
      </c>
      <c r="J900" s="5">
        <f>+'MBI DIRECTORIO'!J900</f>
        <v>0</v>
      </c>
      <c r="K900" s="5">
        <f>+'MBI DIRECTORIO'!K900</f>
        <v>495</v>
      </c>
      <c r="L900" s="5">
        <f>+'MBI DIRECTORIO'!L900</f>
        <v>17.915685833010539</v>
      </c>
      <c r="M900" s="5">
        <f>+'MBI DIRECTORIO'!M900</f>
        <v>46.632299999999994</v>
      </c>
      <c r="N900" s="5">
        <f>+'MBI DIRECTORIO'!N900</f>
        <v>26.608947681331745</v>
      </c>
      <c r="O900" s="5">
        <f>+'MBI DIRECTORIO'!O900</f>
        <v>35.560344827586214</v>
      </c>
      <c r="P900" s="5">
        <f>+'MBI DIRECTORIO'!P900</f>
        <v>3.4048008323424495</v>
      </c>
      <c r="Q900" s="5">
        <f>+'MBI DIRECTORIO'!Q900</f>
        <v>13.636835766839592</v>
      </c>
      <c r="R900" s="5">
        <f>+'MBI DIRECTORIO'!R900</f>
        <v>0</v>
      </c>
      <c r="S900" s="5">
        <f>+'MBI DIRECTORIO'!S900</f>
        <v>0</v>
      </c>
      <c r="T900" s="5">
        <f>+'MBI DIRECTORIO'!T900</f>
        <v>0</v>
      </c>
      <c r="U900" s="5">
        <f>+'MBI DIRECTORIO'!U900</f>
        <v>0</v>
      </c>
      <c r="V900" s="5">
        <f>+'MBI DIRECTORIO'!V900</f>
        <v>0</v>
      </c>
      <c r="W900" s="5">
        <f>+'MBI DIRECTORIO'!W900</f>
        <v>0</v>
      </c>
      <c r="X900" s="5">
        <f>+'MBI DIRECTORIO'!X900</f>
        <v>0</v>
      </c>
      <c r="Y900" s="5">
        <f>+'MBI DIRECTORIO'!Y900</f>
        <v>157.02351433209014</v>
      </c>
      <c r="Z900" s="5">
        <f>+'MBI DIRECTORIO'!Z900</f>
        <v>31.180285223990129</v>
      </c>
      <c r="AA900" s="5">
        <f>+'MBI DIRECTORIO'!AA900</f>
        <v>0</v>
      </c>
      <c r="AB900" s="5" t="str">
        <f>+'MBI DIRECTORIO'!AG900</f>
        <v>Heting Trading CO., Ltd</v>
      </c>
      <c r="AD900" t="str">
        <f t="shared" si="15"/>
        <v>INSERT INTO TABLA_PRESUPUESTO_COMERCIAL VALUES ('VSR','80152-C','14004810-18',2022,'Junio',49.5,'USD',3960,958.06963,0,495,17.915686,46.6323,26.608948,35.560345,3.404801,13.636836,0,0,0,0,0,0,0,157.023514,31.180285,0);</v>
      </c>
    </row>
    <row r="901" spans="1:30" x14ac:dyDescent="0.2">
      <c r="A901" t="str">
        <f>+'MBI DIRECTORIO'!A901</f>
        <v>VSR</v>
      </c>
      <c r="B901" t="str">
        <f>+'MBI DIRECTORIO'!B901</f>
        <v>80152-C</v>
      </c>
      <c r="C901" t="str">
        <f>+'MBI DIRECTORIO'!C901</f>
        <v>14004950-19</v>
      </c>
      <c r="D901">
        <f>+'MBI DIRECTORIO'!D901</f>
        <v>2022</v>
      </c>
      <c r="E901" t="str">
        <f>+'MBI DIRECTORIO'!E901</f>
        <v>Junio</v>
      </c>
      <c r="F901" s="5">
        <f>+'MBI DIRECTORIO'!F901</f>
        <v>49.5</v>
      </c>
      <c r="G901" t="str">
        <f>+'MBI DIRECTORIO'!G901</f>
        <v>USD</v>
      </c>
      <c r="H901" s="5">
        <f>+'MBI DIRECTORIO'!H901</f>
        <v>2722.5</v>
      </c>
      <c r="I901" s="5">
        <f>+'MBI DIRECTORIO'!I901</f>
        <v>1149.9960003792548</v>
      </c>
      <c r="J901" s="5">
        <f>+'MBI DIRECTORIO'!J901</f>
        <v>0</v>
      </c>
      <c r="K901" s="5">
        <f>+'MBI DIRECTORIO'!K901</f>
        <v>742.5</v>
      </c>
      <c r="L901" s="5">
        <f>+'MBI DIRECTORIO'!L901</f>
        <v>0</v>
      </c>
      <c r="M901" s="5">
        <f>+'MBI DIRECTORIO'!M901</f>
        <v>46.632299999999994</v>
      </c>
      <c r="N901" s="5">
        <f>+'MBI DIRECTORIO'!N901</f>
        <v>26.608947681331745</v>
      </c>
      <c r="O901" s="5">
        <f>+'MBI DIRECTORIO'!O901</f>
        <v>35.560344827586214</v>
      </c>
      <c r="P901" s="5">
        <f>+'MBI DIRECTORIO'!P901</f>
        <v>3.4048008323424495</v>
      </c>
      <c r="Q901" s="5">
        <f>+'MBI DIRECTORIO'!Q901</f>
        <v>9.3753245897022204</v>
      </c>
      <c r="R901" s="5">
        <f>+'MBI DIRECTORIO'!R901</f>
        <v>0</v>
      </c>
      <c r="S901" s="5">
        <f>+'MBI DIRECTORIO'!S901</f>
        <v>0</v>
      </c>
      <c r="T901" s="5">
        <f>+'MBI DIRECTORIO'!T901</f>
        <v>0</v>
      </c>
      <c r="U901" s="5">
        <f>+'MBI DIRECTORIO'!U901</f>
        <v>0</v>
      </c>
      <c r="V901" s="5">
        <f>+'MBI DIRECTORIO'!V901</f>
        <v>0</v>
      </c>
      <c r="W901" s="5">
        <f>+'MBI DIRECTORIO'!W901</f>
        <v>0</v>
      </c>
      <c r="X901" s="5">
        <f>+'MBI DIRECTORIO'!X901</f>
        <v>0</v>
      </c>
      <c r="Y901" s="5">
        <f>+'MBI DIRECTORIO'!Y901</f>
        <v>152.76200315495277</v>
      </c>
      <c r="Z901" s="5">
        <f>+'MBI DIRECTORIO'!Z901</f>
        <v>31.180285223990129</v>
      </c>
      <c r="AA901" s="5">
        <f>+'MBI DIRECTORIO'!AA901</f>
        <v>0</v>
      </c>
      <c r="AB901" s="5" t="str">
        <f>+'MBI DIRECTORIO'!AG901</f>
        <v>Heting Trading CO., Ltd</v>
      </c>
      <c r="AD901" t="str">
        <f t="shared" si="15"/>
        <v>INSERT INTO TABLA_PRESUPUESTO_COMERCIAL VALUES ('VSR','80152-C','14004950-19',2022,'Junio',49.5,'USD',2722.5,1149.996,0,742.5,0,46.6323,26.608948,35.560345,3.404801,9.375325,0,0,0,0,0,0,0,152.762003,31.180285,0);</v>
      </c>
    </row>
    <row r="902" spans="1:30" x14ac:dyDescent="0.2">
      <c r="A902" t="str">
        <f>+'MBI DIRECTORIO'!A902</f>
        <v>VSR</v>
      </c>
      <c r="B902" t="str">
        <f>+'MBI DIRECTORIO'!B902</f>
        <v>80169-C</v>
      </c>
      <c r="C902" t="str">
        <f>+'MBI DIRECTORIO'!C902</f>
        <v>14002773-15</v>
      </c>
      <c r="D902">
        <f>+'MBI DIRECTORIO'!D902</f>
        <v>2022</v>
      </c>
      <c r="E902" t="str">
        <f>+'MBI DIRECTORIO'!E902</f>
        <v>Junio</v>
      </c>
      <c r="F902" s="5">
        <f>+'MBI DIRECTORIO'!F902</f>
        <v>157.5</v>
      </c>
      <c r="G902" t="str">
        <f>+'MBI DIRECTORIO'!G902</f>
        <v>USD</v>
      </c>
      <c r="H902" s="5">
        <f>+'MBI DIRECTORIO'!H902</f>
        <v>7008.75</v>
      </c>
      <c r="I902" s="5">
        <f>+'MBI DIRECTORIO'!I902</f>
        <v>3476.6570840741124</v>
      </c>
      <c r="J902" s="5">
        <f>+'MBI DIRECTORIO'!J902</f>
        <v>0</v>
      </c>
      <c r="K902" s="5">
        <f>+'MBI DIRECTORIO'!K902</f>
        <v>708.75</v>
      </c>
      <c r="L902" s="5">
        <f>+'MBI DIRECTORIO'!L902</f>
        <v>0</v>
      </c>
      <c r="M902" s="5">
        <f>+'MBI DIRECTORIO'!M902</f>
        <v>114.54366477272727</v>
      </c>
      <c r="N902" s="5">
        <f>+'MBI DIRECTORIO'!N902</f>
        <v>52.743055555555571</v>
      </c>
      <c r="O902" s="5">
        <f>+'MBI DIRECTORIO'!O902</f>
        <v>70.486111111111114</v>
      </c>
      <c r="P902" s="5">
        <f>+'MBI DIRECTORIO'!P902</f>
        <v>6.7488425925925934</v>
      </c>
      <c r="Q902" s="5">
        <f>+'MBI DIRECTORIO'!Q902</f>
        <v>24.135649666878027</v>
      </c>
      <c r="R902" s="5">
        <f>+'MBI DIRECTORIO'!R902</f>
        <v>0</v>
      </c>
      <c r="S902" s="5">
        <f>+'MBI DIRECTORIO'!S902</f>
        <v>0</v>
      </c>
      <c r="T902" s="5">
        <f>+'MBI DIRECTORIO'!T902</f>
        <v>0</v>
      </c>
      <c r="U902" s="5">
        <f>+'MBI DIRECTORIO'!U902</f>
        <v>0</v>
      </c>
      <c r="V902" s="5">
        <f>+'MBI DIRECTORIO'!V902</f>
        <v>0</v>
      </c>
      <c r="W902" s="5">
        <f>+'MBI DIRECTORIO'!W902</f>
        <v>0</v>
      </c>
      <c r="X902" s="5">
        <f>+'MBI DIRECTORIO'!X902</f>
        <v>0</v>
      </c>
      <c r="Y902" s="5">
        <f>+'MBI DIRECTORIO'!Y902</f>
        <v>367.86732213883312</v>
      </c>
      <c r="Z902" s="5">
        <f>+'MBI DIRECTORIO'!Z902</f>
        <v>99.209998439968572</v>
      </c>
      <c r="AA902" s="5">
        <f>+'MBI DIRECTORIO'!AA902</f>
        <v>0</v>
      </c>
      <c r="AB902" s="5" t="str">
        <f>+'MBI DIRECTORIO'!AG902</f>
        <v>Shenzhen China Resources Vanguard Supermarket Co., Ltd.</v>
      </c>
      <c r="AD902" t="str">
        <f t="shared" si="15"/>
        <v>INSERT INTO TABLA_PRESUPUESTO_COMERCIAL VALUES ('VSR','80169-C','14002773-15',2022,'Junio',157.5,'USD',7008.75,3476.657084,0,708.75,0,114.543665,52.743056,70.486111,6.748843,24.13565,0,0,0,0,0,0,0,367.867322,99.209998,0);</v>
      </c>
    </row>
    <row r="903" spans="1:30" x14ac:dyDescent="0.2">
      <c r="A903" t="str">
        <f>+'MBI DIRECTORIO'!A903</f>
        <v>VSR</v>
      </c>
      <c r="B903" t="str">
        <f>+'MBI DIRECTORIO'!B903</f>
        <v>80169-C</v>
      </c>
      <c r="C903" t="str">
        <f>+'MBI DIRECTORIO'!C903</f>
        <v>14004790-18</v>
      </c>
      <c r="D903">
        <f>+'MBI DIRECTORIO'!D903</f>
        <v>2022</v>
      </c>
      <c r="E903" t="str">
        <f>+'MBI DIRECTORIO'!E903</f>
        <v>Junio</v>
      </c>
      <c r="F903" s="5">
        <f>+'MBI DIRECTORIO'!F903</f>
        <v>67.5</v>
      </c>
      <c r="G903" t="str">
        <f>+'MBI DIRECTORIO'!G903</f>
        <v>USD</v>
      </c>
      <c r="H903" s="5">
        <f>+'MBI DIRECTORIO'!H903</f>
        <v>2261.25</v>
      </c>
      <c r="I903" s="5">
        <f>+'MBI DIRECTORIO'!I903</f>
        <v>959.16903509896781</v>
      </c>
      <c r="J903" s="5">
        <f>+'MBI DIRECTORIO'!J903</f>
        <v>0</v>
      </c>
      <c r="K903" s="5">
        <f>+'MBI DIRECTORIO'!K903</f>
        <v>202.5</v>
      </c>
      <c r="L903" s="5">
        <f>+'MBI DIRECTORIO'!L903</f>
        <v>0</v>
      </c>
      <c r="M903" s="5">
        <f>+'MBI DIRECTORIO'!M903</f>
        <v>208.39014204545452</v>
      </c>
      <c r="N903" s="5">
        <f>+'MBI DIRECTORIO'!N903</f>
        <v>22.604166666666668</v>
      </c>
      <c r="O903" s="5">
        <f>+'MBI DIRECTORIO'!O903</f>
        <v>30.208333333333332</v>
      </c>
      <c r="P903" s="5">
        <f>+'MBI DIRECTORIO'!P903</f>
        <v>2.8923611111111112</v>
      </c>
      <c r="Q903" s="5">
        <f>+'MBI DIRECTORIO'!Q903</f>
        <v>7.786943150951017</v>
      </c>
      <c r="R903" s="5">
        <f>+'MBI DIRECTORIO'!R903</f>
        <v>0</v>
      </c>
      <c r="S903" s="5">
        <f>+'MBI DIRECTORIO'!S903</f>
        <v>0</v>
      </c>
      <c r="T903" s="5">
        <f>+'MBI DIRECTORIO'!T903</f>
        <v>0</v>
      </c>
      <c r="U903" s="5">
        <f>+'MBI DIRECTORIO'!U903</f>
        <v>0</v>
      </c>
      <c r="V903" s="5">
        <f>+'MBI DIRECTORIO'!V903</f>
        <v>0</v>
      </c>
      <c r="W903" s="5">
        <f>+'MBI DIRECTORIO'!W903</f>
        <v>0</v>
      </c>
      <c r="X903" s="5">
        <f>+'MBI DIRECTORIO'!X903</f>
        <v>0</v>
      </c>
      <c r="Y903" s="5">
        <f>+'MBI DIRECTORIO'!Y903</f>
        <v>314.40051706750313</v>
      </c>
      <c r="Z903" s="5">
        <f>+'MBI DIRECTORIO'!Z903</f>
        <v>42.518570759986538</v>
      </c>
      <c r="AA903" s="5">
        <f>+'MBI DIRECTORIO'!AA903</f>
        <v>0</v>
      </c>
      <c r="AB903" s="5" t="str">
        <f>+'MBI DIRECTORIO'!AG903</f>
        <v>Shenzhen China Resources Vanguard Supermarket Co., Ltd.</v>
      </c>
      <c r="AD903" t="str">
        <f t="shared" ref="AD903:AD966" si="16">_xlfn.CONCAT("INSERT INTO TABLA_PRESUPUESTO_COMERCIAL VALUES ('",A903,"','",B903,"','",C903,"',",D903,",'",E903,"',",SUBSTITUTE(ROUND(F903,6),",","."),",'",G903,"',",SUBSTITUTE(ROUND(H903,6),",","."),",",SUBSTITUTE(ROUND(I903,6),",","."),",",SUBSTITUTE(ROUND(J903,6),",","."),",",SUBSTITUTE(ROUND(K903,6),",","."),",",SUBSTITUTE(ROUND(L903,6),",","."),",",SUBSTITUTE(ROUND(M903,6),",","."),",",SUBSTITUTE(ROUND(N903,6),",","."),",",SUBSTITUTE(ROUND(O903,6),",","."),",",SUBSTITUTE(ROUND(P903,6),",","."),",",SUBSTITUTE(ROUND(Q903,6),",","."),",",SUBSTITUTE(ROUND(R903,6),",","."),",",SUBSTITUTE(ROUND(S903,6),",","."),",",SUBSTITUTE(ROUND(T903,6),",","."),",",SUBSTITUTE(ROUND(U903,6),",","."),",",SUBSTITUTE(ROUND(V903,6),",","."),",",SUBSTITUTE(ROUND(W903,6),",","."),",",SUBSTITUTE(ROUND(X903,6),",","."),",",SUBSTITUTE(ROUND(Y903,6),",","."),",",SUBSTITUTE(ROUND(Z903,6),",","."),",",SUBSTITUTE(ROUND(AA903,6),",","."),");")</f>
        <v>INSERT INTO TABLA_PRESUPUESTO_COMERCIAL VALUES ('VSR','80169-C','14004790-18',2022,'Junio',67.5,'USD',2261.25,959.169035,0,202.5,0,208.390142,22.604167,30.208333,2.892361,7.786943,0,0,0,0,0,0,0,314.400517,42.518571,0);</v>
      </c>
    </row>
    <row r="904" spans="1:30" x14ac:dyDescent="0.2">
      <c r="A904" t="str">
        <f>+'MBI DIRECTORIO'!A904</f>
        <v>VSR</v>
      </c>
      <c r="B904" t="str">
        <f>+'MBI DIRECTORIO'!B904</f>
        <v>80169-C</v>
      </c>
      <c r="C904" t="str">
        <f>+'MBI DIRECTORIO'!C904</f>
        <v>14004789-19</v>
      </c>
      <c r="D904">
        <f>+'MBI DIRECTORIO'!D904</f>
        <v>2022</v>
      </c>
      <c r="E904" t="str">
        <f>+'MBI DIRECTORIO'!E904</f>
        <v>Junio</v>
      </c>
      <c r="F904" s="5">
        <f>+'MBI DIRECTORIO'!F904</f>
        <v>67.5</v>
      </c>
      <c r="G904" t="str">
        <f>+'MBI DIRECTORIO'!G904</f>
        <v>USD</v>
      </c>
      <c r="H904" s="5">
        <f>+'MBI DIRECTORIO'!H904</f>
        <v>2261.25</v>
      </c>
      <c r="I904" s="5">
        <f>+'MBI DIRECTORIO'!I904</f>
        <v>975.25340753520959</v>
      </c>
      <c r="J904" s="5">
        <f>+'MBI DIRECTORIO'!J904</f>
        <v>0</v>
      </c>
      <c r="K904" s="5">
        <f>+'MBI DIRECTORIO'!K904</f>
        <v>202.5</v>
      </c>
      <c r="L904" s="5">
        <f>+'MBI DIRECTORIO'!L904</f>
        <v>0</v>
      </c>
      <c r="M904" s="5">
        <f>+'MBI DIRECTORIO'!M904</f>
        <v>208.39014204545452</v>
      </c>
      <c r="N904" s="5">
        <f>+'MBI DIRECTORIO'!N904</f>
        <v>22.604166666666668</v>
      </c>
      <c r="O904" s="5">
        <f>+'MBI DIRECTORIO'!O904</f>
        <v>30.208333333333332</v>
      </c>
      <c r="P904" s="5">
        <f>+'MBI DIRECTORIO'!P904</f>
        <v>2.8923611111111112</v>
      </c>
      <c r="Q904" s="5">
        <f>+'MBI DIRECTORIO'!Q904</f>
        <v>7.786943150951017</v>
      </c>
      <c r="R904" s="5">
        <f>+'MBI DIRECTORIO'!R904</f>
        <v>0</v>
      </c>
      <c r="S904" s="5">
        <f>+'MBI DIRECTORIO'!S904</f>
        <v>0</v>
      </c>
      <c r="T904" s="5">
        <f>+'MBI DIRECTORIO'!T904</f>
        <v>0</v>
      </c>
      <c r="U904" s="5">
        <f>+'MBI DIRECTORIO'!U904</f>
        <v>0</v>
      </c>
      <c r="V904" s="5">
        <f>+'MBI DIRECTORIO'!V904</f>
        <v>0</v>
      </c>
      <c r="W904" s="5">
        <f>+'MBI DIRECTORIO'!W904</f>
        <v>0</v>
      </c>
      <c r="X904" s="5">
        <f>+'MBI DIRECTORIO'!X904</f>
        <v>0</v>
      </c>
      <c r="Y904" s="5">
        <f>+'MBI DIRECTORIO'!Y904</f>
        <v>314.40051706750313</v>
      </c>
      <c r="Z904" s="5">
        <f>+'MBI DIRECTORIO'!Z904</f>
        <v>42.518570759986538</v>
      </c>
      <c r="AA904" s="5">
        <f>+'MBI DIRECTORIO'!AA904</f>
        <v>0</v>
      </c>
      <c r="AB904" s="5" t="str">
        <f>+'MBI DIRECTORIO'!AG904</f>
        <v>Shenzhen China Resources Vanguard Supermarket Co., Ltd.</v>
      </c>
      <c r="AD904" t="str">
        <f t="shared" si="16"/>
        <v>INSERT INTO TABLA_PRESUPUESTO_COMERCIAL VALUES ('VSR','80169-C','14004789-19',2022,'Junio',67.5,'USD',2261.25,975.253408,0,202.5,0,208.390142,22.604167,30.208333,2.892361,7.786943,0,0,0,0,0,0,0,314.400517,42.518571,0);</v>
      </c>
    </row>
    <row r="905" spans="1:30" x14ac:dyDescent="0.2">
      <c r="A905" t="str">
        <f>+'MBI DIRECTORIO'!A905</f>
        <v>VSR</v>
      </c>
      <c r="B905" t="str">
        <f>+'MBI DIRECTORIO'!B905</f>
        <v>80169-C</v>
      </c>
      <c r="C905" t="str">
        <f>+'MBI DIRECTORIO'!C905</f>
        <v>14004788-18</v>
      </c>
      <c r="D905">
        <f>+'MBI DIRECTORIO'!D905</f>
        <v>2022</v>
      </c>
      <c r="E905" t="str">
        <f>+'MBI DIRECTORIO'!E905</f>
        <v>Junio</v>
      </c>
      <c r="F905" s="5">
        <f>+'MBI DIRECTORIO'!F905</f>
        <v>135</v>
      </c>
      <c r="G905" t="str">
        <f>+'MBI DIRECTORIO'!G905</f>
        <v>USD</v>
      </c>
      <c r="H905" s="5">
        <f>+'MBI DIRECTORIO'!H905</f>
        <v>4522.5</v>
      </c>
      <c r="I905" s="5">
        <f>+'MBI DIRECTORIO'!I905</f>
        <v>1997.2862063769683</v>
      </c>
      <c r="J905" s="5">
        <f>+'MBI DIRECTORIO'!J905</f>
        <v>0</v>
      </c>
      <c r="K905" s="5">
        <f>+'MBI DIRECTORIO'!K905</f>
        <v>405</v>
      </c>
      <c r="L905" s="5">
        <f>+'MBI DIRECTORIO'!L905</f>
        <v>0</v>
      </c>
      <c r="M905" s="5">
        <f>+'MBI DIRECTORIO'!M905</f>
        <v>98.180284090909083</v>
      </c>
      <c r="N905" s="5">
        <f>+'MBI DIRECTORIO'!N905</f>
        <v>45.208333333333336</v>
      </c>
      <c r="O905" s="5">
        <f>+'MBI DIRECTORIO'!O905</f>
        <v>60.416666666666664</v>
      </c>
      <c r="P905" s="5">
        <f>+'MBI DIRECTORIO'!P905</f>
        <v>5.7847222222222223</v>
      </c>
      <c r="Q905" s="5">
        <f>+'MBI DIRECTORIO'!Q905</f>
        <v>15.573886301902034</v>
      </c>
      <c r="R905" s="5">
        <f>+'MBI DIRECTORIO'!R905</f>
        <v>0</v>
      </c>
      <c r="S905" s="5">
        <f>+'MBI DIRECTORIO'!S905</f>
        <v>0</v>
      </c>
      <c r="T905" s="5">
        <f>+'MBI DIRECTORIO'!T905</f>
        <v>0</v>
      </c>
      <c r="U905" s="5">
        <f>+'MBI DIRECTORIO'!U905</f>
        <v>0</v>
      </c>
      <c r="V905" s="5">
        <f>+'MBI DIRECTORIO'!V905</f>
        <v>0</v>
      </c>
      <c r="W905" s="5">
        <f>+'MBI DIRECTORIO'!W905</f>
        <v>0</v>
      </c>
      <c r="X905" s="5">
        <f>+'MBI DIRECTORIO'!X905</f>
        <v>0</v>
      </c>
      <c r="Y905" s="5">
        <f>+'MBI DIRECTORIO'!Y905</f>
        <v>310.20103413500641</v>
      </c>
      <c r="Z905" s="5">
        <f>+'MBI DIRECTORIO'!Z905</f>
        <v>85.037141519973076</v>
      </c>
      <c r="AA905" s="5">
        <f>+'MBI DIRECTORIO'!AA905</f>
        <v>0</v>
      </c>
      <c r="AB905" s="5" t="str">
        <f>+'MBI DIRECTORIO'!AG905</f>
        <v>Shenzhen China Resources Vanguard Supermarket Co., Ltd.</v>
      </c>
      <c r="AD905" t="str">
        <f t="shared" si="16"/>
        <v>INSERT INTO TABLA_PRESUPUESTO_COMERCIAL VALUES ('VSR','80169-C','14004788-18',2022,'Junio',135,'USD',4522.5,1997.286206,0,405,0,98.180284,45.208333,60.416667,5.784722,15.573886,0,0,0,0,0,0,0,310.201034,85.037142,0);</v>
      </c>
    </row>
    <row r="906" spans="1:30" x14ac:dyDescent="0.2">
      <c r="A906" t="str">
        <f>+'MBI DIRECTORIO'!A906</f>
        <v>VSR</v>
      </c>
      <c r="B906" t="str">
        <f>+'MBI DIRECTORIO'!B906</f>
        <v>80174-C</v>
      </c>
      <c r="C906" t="str">
        <f>+'MBI DIRECTORIO'!C906</f>
        <v>14004913-16</v>
      </c>
      <c r="D906">
        <f>+'MBI DIRECTORIO'!D906</f>
        <v>2022</v>
      </c>
      <c r="E906" t="str">
        <f>+'MBI DIRECTORIO'!E906</f>
        <v>Junio</v>
      </c>
      <c r="F906" s="5">
        <f>+'MBI DIRECTORIO'!F906</f>
        <v>11.25</v>
      </c>
      <c r="G906" t="str">
        <f>+'MBI DIRECTORIO'!G906</f>
        <v>USD</v>
      </c>
      <c r="H906" s="5">
        <f>+'MBI DIRECTORIO'!H906</f>
        <v>2250</v>
      </c>
      <c r="I906" s="5">
        <f>+'MBI DIRECTORIO'!I906</f>
        <v>760.87956897960589</v>
      </c>
      <c r="J906" s="5">
        <f>+'MBI DIRECTORIO'!J906</f>
        <v>0</v>
      </c>
      <c r="K906" s="5">
        <f>+'MBI DIRECTORIO'!K906</f>
        <v>0</v>
      </c>
      <c r="L906" s="5">
        <f>+'MBI DIRECTORIO'!L906</f>
        <v>4.0717467802296676</v>
      </c>
      <c r="M906" s="5">
        <f>+'MBI DIRECTORIO'!M906</f>
        <v>6.4153318965517236</v>
      </c>
      <c r="N906" s="5">
        <f>+'MBI DIRECTORIO'!N906</f>
        <v>6.78125</v>
      </c>
      <c r="O906" s="5">
        <f>+'MBI DIRECTORIO'!O906</f>
        <v>9.0625</v>
      </c>
      <c r="P906" s="5">
        <f>+'MBI DIRECTORIO'!P906</f>
        <v>0.8677083333333333</v>
      </c>
      <c r="Q906" s="5">
        <f>+'MBI DIRECTORIO'!Q906</f>
        <v>7.7482021402497683</v>
      </c>
      <c r="R906" s="5">
        <f>+'MBI DIRECTORIO'!R906</f>
        <v>0</v>
      </c>
      <c r="S906" s="5">
        <f>+'MBI DIRECTORIO'!S906</f>
        <v>0</v>
      </c>
      <c r="T906" s="5">
        <f>+'MBI DIRECTORIO'!T906</f>
        <v>0</v>
      </c>
      <c r="U906" s="5">
        <f>+'MBI DIRECTORIO'!U906</f>
        <v>0</v>
      </c>
      <c r="V906" s="5">
        <f>+'MBI DIRECTORIO'!V906</f>
        <v>0</v>
      </c>
      <c r="W906" s="5">
        <f>+'MBI DIRECTORIO'!W906</f>
        <v>0</v>
      </c>
      <c r="X906" s="5">
        <f>+'MBI DIRECTORIO'!X906</f>
        <v>0</v>
      </c>
      <c r="Y906" s="5">
        <f>+'MBI DIRECTORIO'!Y906</f>
        <v>37.961420830132582</v>
      </c>
      <c r="Z906" s="5">
        <f>+'MBI DIRECTORIO'!Z906</f>
        <v>7.0864284599977569</v>
      </c>
      <c r="AA906" s="5">
        <f>+'MBI DIRECTORIO'!AA906</f>
        <v>0</v>
      </c>
      <c r="AB906" s="5" t="str">
        <f>+'MBI DIRECTORIO'!AG906</f>
        <v>Merry Land Wine(Shanghai) Co., Ltd</v>
      </c>
      <c r="AD906" t="str">
        <f t="shared" si="16"/>
        <v>INSERT INTO TABLA_PRESUPUESTO_COMERCIAL VALUES ('VSR','80174-C','14004913-16',2022,'Junio',11.25,'USD',2250,760.879569,0,0,4.071747,6.415332,6.78125,9.0625,0.867708,7.748202,0,0,0,0,0,0,0,37.961421,7.086428,0);</v>
      </c>
    </row>
    <row r="907" spans="1:30" x14ac:dyDescent="0.2">
      <c r="A907" t="str">
        <f>+'MBI DIRECTORIO'!A907</f>
        <v>VSR</v>
      </c>
      <c r="B907" t="str">
        <f>+'MBI DIRECTORIO'!B907</f>
        <v>80174-C</v>
      </c>
      <c r="C907" t="str">
        <f>+'MBI DIRECTORIO'!C907</f>
        <v>14004877-15</v>
      </c>
      <c r="D907">
        <f>+'MBI DIRECTORIO'!D907</f>
        <v>2022</v>
      </c>
      <c r="E907" t="str">
        <f>+'MBI DIRECTORIO'!E907</f>
        <v>Junio</v>
      </c>
      <c r="F907" s="5">
        <f>+'MBI DIRECTORIO'!F907</f>
        <v>11.25</v>
      </c>
      <c r="G907" t="str">
        <f>+'MBI DIRECTORIO'!G907</f>
        <v>USD</v>
      </c>
      <c r="H907" s="5">
        <f>+'MBI DIRECTORIO'!H907</f>
        <v>1350</v>
      </c>
      <c r="I907" s="5">
        <f>+'MBI DIRECTORIO'!I907</f>
        <v>920.6974506241047</v>
      </c>
      <c r="J907" s="5">
        <f>+'MBI DIRECTORIO'!J907</f>
        <v>0</v>
      </c>
      <c r="K907" s="5">
        <f>+'MBI DIRECTORIO'!K907</f>
        <v>0</v>
      </c>
      <c r="L907" s="5">
        <f>+'MBI DIRECTORIO'!L907</f>
        <v>4.0717467802296676</v>
      </c>
      <c r="M907" s="5">
        <f>+'MBI DIRECTORIO'!M907</f>
        <v>6.4153318965517236</v>
      </c>
      <c r="N907" s="5">
        <f>+'MBI DIRECTORIO'!N907</f>
        <v>6.78125</v>
      </c>
      <c r="O907" s="5">
        <f>+'MBI DIRECTORIO'!O907</f>
        <v>9.0625</v>
      </c>
      <c r="P907" s="5">
        <f>+'MBI DIRECTORIO'!P907</f>
        <v>0.8677083333333333</v>
      </c>
      <c r="Q907" s="5">
        <f>+'MBI DIRECTORIO'!Q907</f>
        <v>4.6489212841498606</v>
      </c>
      <c r="R907" s="5">
        <f>+'MBI DIRECTORIO'!R907</f>
        <v>0</v>
      </c>
      <c r="S907" s="5">
        <f>+'MBI DIRECTORIO'!S907</f>
        <v>0</v>
      </c>
      <c r="T907" s="5">
        <f>+'MBI DIRECTORIO'!T907</f>
        <v>0</v>
      </c>
      <c r="U907" s="5">
        <f>+'MBI DIRECTORIO'!U907</f>
        <v>0</v>
      </c>
      <c r="V907" s="5">
        <f>+'MBI DIRECTORIO'!V907</f>
        <v>0</v>
      </c>
      <c r="W907" s="5">
        <f>+'MBI DIRECTORIO'!W907</f>
        <v>0</v>
      </c>
      <c r="X907" s="5">
        <f>+'MBI DIRECTORIO'!X907</f>
        <v>0</v>
      </c>
      <c r="Y907" s="5">
        <f>+'MBI DIRECTORIO'!Y907</f>
        <v>34.862139974032672</v>
      </c>
      <c r="Z907" s="5">
        <f>+'MBI DIRECTORIO'!Z907</f>
        <v>7.0864284599977569</v>
      </c>
      <c r="AA907" s="5">
        <f>+'MBI DIRECTORIO'!AA907</f>
        <v>0</v>
      </c>
      <c r="AB907" s="5" t="str">
        <f>+'MBI DIRECTORIO'!AG907</f>
        <v>Merry Land Wine(Shanghai) Co., Ltd</v>
      </c>
      <c r="AD907" t="str">
        <f t="shared" si="16"/>
        <v>INSERT INTO TABLA_PRESUPUESTO_COMERCIAL VALUES ('VSR','80174-C','14004877-15',2022,'Junio',11.25,'USD',1350,920.697451,0,0,4.071747,6.415332,6.78125,9.0625,0.867708,4.648921,0,0,0,0,0,0,0,34.86214,7.086428,0);</v>
      </c>
    </row>
    <row r="908" spans="1:30" x14ac:dyDescent="0.2">
      <c r="A908" t="str">
        <f>+'MBI DIRECTORIO'!A908</f>
        <v>VSR</v>
      </c>
      <c r="B908" t="str">
        <f>+'MBI DIRECTORIO'!B908</f>
        <v>80174-C</v>
      </c>
      <c r="C908" t="str">
        <f>+'MBI DIRECTORIO'!C908</f>
        <v>14004339-19</v>
      </c>
      <c r="D908">
        <f>+'MBI DIRECTORIO'!D908</f>
        <v>2022</v>
      </c>
      <c r="E908" t="str">
        <f>+'MBI DIRECTORIO'!E908</f>
        <v>Junio</v>
      </c>
      <c r="F908" s="5">
        <f>+'MBI DIRECTORIO'!F908</f>
        <v>54</v>
      </c>
      <c r="G908" t="str">
        <f>+'MBI DIRECTORIO'!G908</f>
        <v>USD</v>
      </c>
      <c r="H908" s="5">
        <f>+'MBI DIRECTORIO'!H908</f>
        <v>2041.1999999999998</v>
      </c>
      <c r="I908" s="5">
        <f>+'MBI DIRECTORIO'!I908</f>
        <v>1079.9450125634401</v>
      </c>
      <c r="J908" s="5">
        <f>+'MBI DIRECTORIO'!J908</f>
        <v>0</v>
      </c>
      <c r="K908" s="5">
        <f>+'MBI DIRECTORIO'!K908</f>
        <v>0</v>
      </c>
      <c r="L908" s="5">
        <f>+'MBI DIRECTORIO'!L908</f>
        <v>19.544384545102407</v>
      </c>
      <c r="M908" s="5">
        <f>+'MBI DIRECTORIO'!M908</f>
        <v>30.793593103448273</v>
      </c>
      <c r="N908" s="5">
        <f>+'MBI DIRECTORIO'!N908</f>
        <v>32.549999999999997</v>
      </c>
      <c r="O908" s="5">
        <f>+'MBI DIRECTORIO'!O908</f>
        <v>43.5</v>
      </c>
      <c r="P908" s="5">
        <f>+'MBI DIRECTORIO'!P908</f>
        <v>4.165</v>
      </c>
      <c r="Q908" s="5">
        <f>+'MBI DIRECTORIO'!Q908</f>
        <v>7.029168981634589</v>
      </c>
      <c r="R908" s="5">
        <f>+'MBI DIRECTORIO'!R908</f>
        <v>0</v>
      </c>
      <c r="S908" s="5">
        <f>+'MBI DIRECTORIO'!S908</f>
        <v>0</v>
      </c>
      <c r="T908" s="5">
        <f>+'MBI DIRECTORIO'!T908</f>
        <v>0</v>
      </c>
      <c r="U908" s="5">
        <f>+'MBI DIRECTORIO'!U908</f>
        <v>0</v>
      </c>
      <c r="V908" s="5">
        <f>+'MBI DIRECTORIO'!V908</f>
        <v>0</v>
      </c>
      <c r="W908" s="5">
        <f>+'MBI DIRECTORIO'!W908</f>
        <v>0</v>
      </c>
      <c r="X908" s="5">
        <f>+'MBI DIRECTORIO'!X908</f>
        <v>0</v>
      </c>
      <c r="Y908" s="5">
        <f>+'MBI DIRECTORIO'!Y908</f>
        <v>152.05261869307211</v>
      </c>
      <c r="Z908" s="5">
        <f>+'MBI DIRECTORIO'!Z908</f>
        <v>34.01485660798923</v>
      </c>
      <c r="AA908" s="5">
        <f>+'MBI DIRECTORIO'!AA908</f>
        <v>0</v>
      </c>
      <c r="AB908" s="5" t="str">
        <f>+'MBI DIRECTORIO'!AG908</f>
        <v>Merry Land Wine(Shanghai) Co., Ltd</v>
      </c>
      <c r="AD908" t="str">
        <f t="shared" si="16"/>
        <v>INSERT INTO TABLA_PRESUPUESTO_COMERCIAL VALUES ('VSR','80174-C','14004339-19',2022,'Junio',54,'USD',2041.2,1079.945013,0,0,19.544385,30.793593,32.55,43.5,4.165,7.029169,0,0,0,0,0,0,0,152.052619,34.014857,0);</v>
      </c>
    </row>
    <row r="909" spans="1:30" x14ac:dyDescent="0.2">
      <c r="A909" t="str">
        <f>+'MBI DIRECTORIO'!A909</f>
        <v>VSR</v>
      </c>
      <c r="B909" t="str">
        <f>+'MBI DIRECTORIO'!B909</f>
        <v>80174-C</v>
      </c>
      <c r="C909" t="str">
        <f>+'MBI DIRECTORIO'!C909</f>
        <v>14004340-19</v>
      </c>
      <c r="D909">
        <f>+'MBI DIRECTORIO'!D909</f>
        <v>2022</v>
      </c>
      <c r="E909" t="str">
        <f>+'MBI DIRECTORIO'!E909</f>
        <v>Junio</v>
      </c>
      <c r="F909" s="5">
        <f>+'MBI DIRECTORIO'!F909</f>
        <v>54</v>
      </c>
      <c r="G909" t="str">
        <f>+'MBI DIRECTORIO'!G909</f>
        <v>USD</v>
      </c>
      <c r="H909" s="5">
        <f>+'MBI DIRECTORIO'!H909</f>
        <v>2041.1999999999998</v>
      </c>
      <c r="I909" s="5">
        <f>+'MBI DIRECTORIO'!I909</f>
        <v>1188.2805183476958</v>
      </c>
      <c r="J909" s="5">
        <f>+'MBI DIRECTORIO'!J909</f>
        <v>0</v>
      </c>
      <c r="K909" s="5">
        <f>+'MBI DIRECTORIO'!K909</f>
        <v>0</v>
      </c>
      <c r="L909" s="5">
        <f>+'MBI DIRECTORIO'!L909</f>
        <v>19.544384545102407</v>
      </c>
      <c r="M909" s="5">
        <f>+'MBI DIRECTORIO'!M909</f>
        <v>30.793593103448273</v>
      </c>
      <c r="N909" s="5">
        <f>+'MBI DIRECTORIO'!N909</f>
        <v>32.549999999999997</v>
      </c>
      <c r="O909" s="5">
        <f>+'MBI DIRECTORIO'!O909</f>
        <v>43.5</v>
      </c>
      <c r="P909" s="5">
        <f>+'MBI DIRECTORIO'!P909</f>
        <v>4.165</v>
      </c>
      <c r="Q909" s="5">
        <f>+'MBI DIRECTORIO'!Q909</f>
        <v>7.029168981634589</v>
      </c>
      <c r="R909" s="5">
        <f>+'MBI DIRECTORIO'!R909</f>
        <v>0</v>
      </c>
      <c r="S909" s="5">
        <f>+'MBI DIRECTORIO'!S909</f>
        <v>0</v>
      </c>
      <c r="T909" s="5">
        <f>+'MBI DIRECTORIO'!T909</f>
        <v>0</v>
      </c>
      <c r="U909" s="5">
        <f>+'MBI DIRECTORIO'!U909</f>
        <v>0</v>
      </c>
      <c r="V909" s="5">
        <f>+'MBI DIRECTORIO'!V909</f>
        <v>0</v>
      </c>
      <c r="W909" s="5">
        <f>+'MBI DIRECTORIO'!W909</f>
        <v>0</v>
      </c>
      <c r="X909" s="5">
        <f>+'MBI DIRECTORIO'!X909</f>
        <v>0</v>
      </c>
      <c r="Y909" s="5">
        <f>+'MBI DIRECTORIO'!Y909</f>
        <v>152.05261869307211</v>
      </c>
      <c r="Z909" s="5">
        <f>+'MBI DIRECTORIO'!Z909</f>
        <v>34.01485660798923</v>
      </c>
      <c r="AA909" s="5">
        <f>+'MBI DIRECTORIO'!AA909</f>
        <v>0</v>
      </c>
      <c r="AB909" s="5" t="str">
        <f>+'MBI DIRECTORIO'!AG909</f>
        <v>Merry Land Wine(Shanghai) Co., Ltd</v>
      </c>
      <c r="AD909" t="str">
        <f t="shared" si="16"/>
        <v>INSERT INTO TABLA_PRESUPUESTO_COMERCIAL VALUES ('VSR','80174-C','14004340-19',2022,'Junio',54,'USD',2041.2,1188.280518,0,0,19.544385,30.793593,32.55,43.5,4.165,7.029169,0,0,0,0,0,0,0,152.052619,34.014857,0);</v>
      </c>
    </row>
    <row r="910" spans="1:30" x14ac:dyDescent="0.2">
      <c r="A910" t="str">
        <f>+'MBI DIRECTORIO'!A910</f>
        <v>VSR</v>
      </c>
      <c r="B910" t="str">
        <f>+'MBI DIRECTORIO'!B910</f>
        <v>80174-C</v>
      </c>
      <c r="C910" t="str">
        <f>+'MBI DIRECTORIO'!C910</f>
        <v>14004411-19</v>
      </c>
      <c r="D910">
        <f>+'MBI DIRECTORIO'!D910</f>
        <v>2022</v>
      </c>
      <c r="E910" t="str">
        <f>+'MBI DIRECTORIO'!E910</f>
        <v>Junio</v>
      </c>
      <c r="F910" s="5">
        <f>+'MBI DIRECTORIO'!F910</f>
        <v>22.5</v>
      </c>
      <c r="G910" t="str">
        <f>+'MBI DIRECTORIO'!G910</f>
        <v>USD</v>
      </c>
      <c r="H910" s="5">
        <f>+'MBI DIRECTORIO'!H910</f>
        <v>850.49999999999989</v>
      </c>
      <c r="I910" s="5">
        <f>+'MBI DIRECTORIO'!I910</f>
        <v>356.32098112463495</v>
      </c>
      <c r="J910" s="5">
        <f>+'MBI DIRECTORIO'!J910</f>
        <v>0</v>
      </c>
      <c r="K910" s="5">
        <f>+'MBI DIRECTORIO'!K910</f>
        <v>0</v>
      </c>
      <c r="L910" s="5">
        <f>+'MBI DIRECTORIO'!L910</f>
        <v>8.1434935604593353</v>
      </c>
      <c r="M910" s="5">
        <f>+'MBI DIRECTORIO'!M910</f>
        <v>12.830663793103447</v>
      </c>
      <c r="N910" s="5">
        <f>+'MBI DIRECTORIO'!N910</f>
        <v>13.5625</v>
      </c>
      <c r="O910" s="5">
        <f>+'MBI DIRECTORIO'!O910</f>
        <v>18.125</v>
      </c>
      <c r="P910" s="5">
        <f>+'MBI DIRECTORIO'!P910</f>
        <v>1.7354166666666666</v>
      </c>
      <c r="Q910" s="5">
        <f>+'MBI DIRECTORIO'!Q910</f>
        <v>2.9288204090144121</v>
      </c>
      <c r="R910" s="5">
        <f>+'MBI DIRECTORIO'!R910</f>
        <v>0</v>
      </c>
      <c r="S910" s="5">
        <f>+'MBI DIRECTORIO'!S910</f>
        <v>0</v>
      </c>
      <c r="T910" s="5">
        <f>+'MBI DIRECTORIO'!T910</f>
        <v>0</v>
      </c>
      <c r="U910" s="5">
        <f>+'MBI DIRECTORIO'!U910</f>
        <v>0</v>
      </c>
      <c r="V910" s="5">
        <f>+'MBI DIRECTORIO'!V910</f>
        <v>0</v>
      </c>
      <c r="W910" s="5">
        <f>+'MBI DIRECTORIO'!W910</f>
        <v>0</v>
      </c>
      <c r="X910" s="5">
        <f>+'MBI DIRECTORIO'!X910</f>
        <v>0</v>
      </c>
      <c r="Y910" s="5">
        <f>+'MBI DIRECTORIO'!Y910</f>
        <v>63.355257788780044</v>
      </c>
      <c r="Z910" s="5">
        <f>+'MBI DIRECTORIO'!Z910</f>
        <v>14.172856919995514</v>
      </c>
      <c r="AA910" s="5">
        <f>+'MBI DIRECTORIO'!AA910</f>
        <v>0</v>
      </c>
      <c r="AB910" s="5" t="str">
        <f>+'MBI DIRECTORIO'!AG910</f>
        <v>Merry Land Wine(Shanghai) Co., Ltd</v>
      </c>
      <c r="AD910" t="str">
        <f t="shared" si="16"/>
        <v>INSERT INTO TABLA_PRESUPUESTO_COMERCIAL VALUES ('VSR','80174-C','14004411-19',2022,'Junio',22.5,'USD',850.5,356.320981,0,0,8.143494,12.830664,13.5625,18.125,1.735417,2.92882,0,0,0,0,0,0,0,63.355258,14.172857,0);</v>
      </c>
    </row>
    <row r="911" spans="1:30" x14ac:dyDescent="0.2">
      <c r="A911" t="str">
        <f>+'MBI DIRECTORIO'!A911</f>
        <v>VSR</v>
      </c>
      <c r="B911" t="str">
        <f>+'MBI DIRECTORIO'!B911</f>
        <v>80174-C</v>
      </c>
      <c r="C911" t="str">
        <f>+'MBI DIRECTORIO'!C911</f>
        <v>14003979-19</v>
      </c>
      <c r="D911">
        <f>+'MBI DIRECTORIO'!D911</f>
        <v>2022</v>
      </c>
      <c r="E911" t="str">
        <f>+'MBI DIRECTORIO'!E911</f>
        <v>Junio</v>
      </c>
      <c r="F911" s="5">
        <f>+'MBI DIRECTORIO'!F911</f>
        <v>54</v>
      </c>
      <c r="G911" t="str">
        <f>+'MBI DIRECTORIO'!G911</f>
        <v>USD</v>
      </c>
      <c r="H911" s="5">
        <f>+'MBI DIRECTORIO'!H911</f>
        <v>1458</v>
      </c>
      <c r="I911" s="5">
        <f>+'MBI DIRECTORIO'!I911</f>
        <v>777.35221151917426</v>
      </c>
      <c r="J911" s="5">
        <f>+'MBI DIRECTORIO'!J911</f>
        <v>0</v>
      </c>
      <c r="K911" s="5">
        <f>+'MBI DIRECTORIO'!K911</f>
        <v>0</v>
      </c>
      <c r="L911" s="5">
        <f>+'MBI DIRECTORIO'!L911</f>
        <v>19.544384545102407</v>
      </c>
      <c r="M911" s="5">
        <f>+'MBI DIRECTORIO'!M911</f>
        <v>30.793593103448273</v>
      </c>
      <c r="N911" s="5">
        <f>+'MBI DIRECTORIO'!N911</f>
        <v>32.549999999999997</v>
      </c>
      <c r="O911" s="5">
        <f>+'MBI DIRECTORIO'!O911</f>
        <v>43.5</v>
      </c>
      <c r="P911" s="5">
        <f>+'MBI DIRECTORIO'!P911</f>
        <v>4.165</v>
      </c>
      <c r="Q911" s="5">
        <f>+'MBI DIRECTORIO'!Q911</f>
        <v>5.0208349868818498</v>
      </c>
      <c r="R911" s="5">
        <f>+'MBI DIRECTORIO'!R911</f>
        <v>0</v>
      </c>
      <c r="S911" s="5">
        <f>+'MBI DIRECTORIO'!S911</f>
        <v>0</v>
      </c>
      <c r="T911" s="5">
        <f>+'MBI DIRECTORIO'!T911</f>
        <v>0</v>
      </c>
      <c r="U911" s="5">
        <f>+'MBI DIRECTORIO'!U911</f>
        <v>0</v>
      </c>
      <c r="V911" s="5">
        <f>+'MBI DIRECTORIO'!V911</f>
        <v>0</v>
      </c>
      <c r="W911" s="5">
        <f>+'MBI DIRECTORIO'!W911</f>
        <v>0</v>
      </c>
      <c r="X911" s="5">
        <f>+'MBI DIRECTORIO'!X911</f>
        <v>0</v>
      </c>
      <c r="Y911" s="5">
        <f>+'MBI DIRECTORIO'!Y911</f>
        <v>150.04428469831936</v>
      </c>
      <c r="Z911" s="5">
        <f>+'MBI DIRECTORIO'!Z911</f>
        <v>34.01485660798923</v>
      </c>
      <c r="AA911" s="5">
        <f>+'MBI DIRECTORIO'!AA911</f>
        <v>0</v>
      </c>
      <c r="AB911" s="5" t="str">
        <f>+'MBI DIRECTORIO'!AG911</f>
        <v>Merry Land Wine(Shanghai) Co., Ltd</v>
      </c>
      <c r="AD911" t="str">
        <f t="shared" si="16"/>
        <v>INSERT INTO TABLA_PRESUPUESTO_COMERCIAL VALUES ('VSR','80174-C','14003979-19',2022,'Junio',54,'USD',1458,777.352212,0,0,19.544385,30.793593,32.55,43.5,4.165,5.020835,0,0,0,0,0,0,0,150.044285,34.014857,0);</v>
      </c>
    </row>
    <row r="912" spans="1:30" x14ac:dyDescent="0.2">
      <c r="A912" t="str">
        <f>+'MBI DIRECTORIO'!A912</f>
        <v>VSR</v>
      </c>
      <c r="B912" t="str">
        <f>+'MBI DIRECTORIO'!B912</f>
        <v>80174-C</v>
      </c>
      <c r="C912" t="str">
        <f>+'MBI DIRECTORIO'!C912</f>
        <v>14004346-18</v>
      </c>
      <c r="D912">
        <f>+'MBI DIRECTORIO'!D912</f>
        <v>2022</v>
      </c>
      <c r="E912" t="str">
        <f>+'MBI DIRECTORIO'!E912</f>
        <v>Junio</v>
      </c>
      <c r="F912" s="5">
        <f>+'MBI DIRECTORIO'!F912</f>
        <v>54</v>
      </c>
      <c r="G912" t="str">
        <f>+'MBI DIRECTORIO'!G912</f>
        <v>USD</v>
      </c>
      <c r="H912" s="5">
        <f>+'MBI DIRECTORIO'!H912</f>
        <v>1458</v>
      </c>
      <c r="I912" s="5">
        <f>+'MBI DIRECTORIO'!I912</f>
        <v>790.04424294816749</v>
      </c>
      <c r="J912" s="5">
        <f>+'MBI DIRECTORIO'!J912</f>
        <v>0</v>
      </c>
      <c r="K912" s="5">
        <f>+'MBI DIRECTORIO'!K912</f>
        <v>0</v>
      </c>
      <c r="L912" s="5">
        <f>+'MBI DIRECTORIO'!L912</f>
        <v>19.544384545102407</v>
      </c>
      <c r="M912" s="5">
        <f>+'MBI DIRECTORIO'!M912</f>
        <v>30.793593103448273</v>
      </c>
      <c r="N912" s="5">
        <f>+'MBI DIRECTORIO'!N912</f>
        <v>32.549999999999997</v>
      </c>
      <c r="O912" s="5">
        <f>+'MBI DIRECTORIO'!O912</f>
        <v>43.5</v>
      </c>
      <c r="P912" s="5">
        <f>+'MBI DIRECTORIO'!P912</f>
        <v>4.165</v>
      </c>
      <c r="Q912" s="5">
        <f>+'MBI DIRECTORIO'!Q912</f>
        <v>5.0208349868818498</v>
      </c>
      <c r="R912" s="5">
        <f>+'MBI DIRECTORIO'!R912</f>
        <v>0</v>
      </c>
      <c r="S912" s="5">
        <f>+'MBI DIRECTORIO'!S912</f>
        <v>0</v>
      </c>
      <c r="T912" s="5">
        <f>+'MBI DIRECTORIO'!T912</f>
        <v>0</v>
      </c>
      <c r="U912" s="5">
        <f>+'MBI DIRECTORIO'!U912</f>
        <v>0</v>
      </c>
      <c r="V912" s="5">
        <f>+'MBI DIRECTORIO'!V912</f>
        <v>0</v>
      </c>
      <c r="W912" s="5">
        <f>+'MBI DIRECTORIO'!W912</f>
        <v>0</v>
      </c>
      <c r="X912" s="5">
        <f>+'MBI DIRECTORIO'!X912</f>
        <v>0</v>
      </c>
      <c r="Y912" s="5">
        <f>+'MBI DIRECTORIO'!Y912</f>
        <v>150.04428469831936</v>
      </c>
      <c r="Z912" s="5">
        <f>+'MBI DIRECTORIO'!Z912</f>
        <v>34.01485660798923</v>
      </c>
      <c r="AA912" s="5">
        <f>+'MBI DIRECTORIO'!AA912</f>
        <v>0</v>
      </c>
      <c r="AB912" s="5" t="str">
        <f>+'MBI DIRECTORIO'!AG912</f>
        <v>Merry Land Wine(Shanghai) Co., Ltd</v>
      </c>
      <c r="AD912" t="str">
        <f t="shared" si="16"/>
        <v>INSERT INTO TABLA_PRESUPUESTO_COMERCIAL VALUES ('VSR','80174-C','14004346-18',2022,'Junio',54,'USD',1458,790.044243,0,0,19.544385,30.793593,32.55,43.5,4.165,5.020835,0,0,0,0,0,0,0,150.044285,34.014857,0);</v>
      </c>
    </row>
    <row r="913" spans="1:30" x14ac:dyDescent="0.2">
      <c r="A913" t="str">
        <f>+'MBI DIRECTORIO'!A913</f>
        <v>VSR</v>
      </c>
      <c r="B913" t="str">
        <f>+'MBI DIRECTORIO'!B913</f>
        <v>80184-C</v>
      </c>
      <c r="C913" t="str">
        <f>+'MBI DIRECTORIO'!C913</f>
        <v>14004391-19</v>
      </c>
      <c r="D913">
        <f>+'MBI DIRECTORIO'!D913</f>
        <v>2022</v>
      </c>
      <c r="E913" t="str">
        <f>+'MBI DIRECTORIO'!E913</f>
        <v>Junio</v>
      </c>
      <c r="F913" s="5">
        <f>+'MBI DIRECTORIO'!F913</f>
        <v>337.5</v>
      </c>
      <c r="G913" t="str">
        <f>+'MBI DIRECTORIO'!G913</f>
        <v>USD</v>
      </c>
      <c r="H913" s="5">
        <f>+'MBI DIRECTORIO'!H913</f>
        <v>12150</v>
      </c>
      <c r="I913" s="5">
        <f>+'MBI DIRECTORIO'!I913</f>
        <v>7521.4724277899468</v>
      </c>
      <c r="J913" s="5">
        <f>+'MBI DIRECTORIO'!J913</f>
        <v>0</v>
      </c>
      <c r="K913" s="5">
        <f>+'MBI DIRECTORIO'!K913</f>
        <v>0</v>
      </c>
      <c r="L913" s="5">
        <f>+'MBI DIRECTORIO'!L913</f>
        <v>0</v>
      </c>
      <c r="M913" s="5">
        <f>+'MBI DIRECTORIO'!M913</f>
        <v>160.91452702702702</v>
      </c>
      <c r="N913" s="5">
        <f>+'MBI DIRECTORIO'!N913</f>
        <v>184.94318181818181</v>
      </c>
      <c r="O913" s="5">
        <f>+'MBI DIRECTORIO'!O913</f>
        <v>247.15909090909088</v>
      </c>
      <c r="P913" s="5">
        <f>+'MBI DIRECTORIO'!P913</f>
        <v>23.664772727272727</v>
      </c>
      <c r="Q913" s="5">
        <f>+'MBI DIRECTORIO'!Q913</f>
        <v>41.840291557348749</v>
      </c>
      <c r="R913" s="5">
        <f>+'MBI DIRECTORIO'!R913</f>
        <v>0</v>
      </c>
      <c r="S913" s="5">
        <f>+'MBI DIRECTORIO'!S913</f>
        <v>0</v>
      </c>
      <c r="T913" s="5">
        <f>+'MBI DIRECTORIO'!T913</f>
        <v>0</v>
      </c>
      <c r="U913" s="5">
        <f>+'MBI DIRECTORIO'!U913</f>
        <v>0</v>
      </c>
      <c r="V913" s="5">
        <f>+'MBI DIRECTORIO'!V913</f>
        <v>0</v>
      </c>
      <c r="W913" s="5">
        <f>+'MBI DIRECTORIO'!W913</f>
        <v>0</v>
      </c>
      <c r="X913" s="5">
        <f>+'MBI DIRECTORIO'!X913</f>
        <v>0</v>
      </c>
      <c r="Y913" s="5">
        <f>+'MBI DIRECTORIO'!Y913</f>
        <v>871.11471783885395</v>
      </c>
      <c r="Z913" s="5">
        <f>+'MBI DIRECTORIO'!Z913</f>
        <v>212.5928537999327</v>
      </c>
      <c r="AA913" s="5">
        <f>+'MBI DIRECTORIO'!AA913</f>
        <v>0</v>
      </c>
      <c r="AB913" s="5" t="str">
        <f>+'MBI DIRECTORIO'!AG913</f>
        <v>Guangzhou Shengjia Commercial And Trading Co., Ltd</v>
      </c>
      <c r="AD913" t="str">
        <f t="shared" si="16"/>
        <v>INSERT INTO TABLA_PRESUPUESTO_COMERCIAL VALUES ('VSR','80184-C','14004391-19',2022,'Junio',337.5,'USD',12150,7521.472428,0,0,0,160.914527,184.943182,247.159091,23.664773,41.840292,0,0,0,0,0,0,0,871.114718,212.592854,0);</v>
      </c>
    </row>
    <row r="914" spans="1:30" x14ac:dyDescent="0.2">
      <c r="A914" t="str">
        <f>+'MBI DIRECTORIO'!A914</f>
        <v>VSR</v>
      </c>
      <c r="B914" t="str">
        <f>+'MBI DIRECTORIO'!B914</f>
        <v>80184-C</v>
      </c>
      <c r="C914" t="str">
        <f>+'MBI DIRECTORIO'!C914</f>
        <v>14004392-19</v>
      </c>
      <c r="D914">
        <f>+'MBI DIRECTORIO'!D914</f>
        <v>2022</v>
      </c>
      <c r="E914" t="str">
        <f>+'MBI DIRECTORIO'!E914</f>
        <v>Junio</v>
      </c>
      <c r="F914" s="5">
        <f>+'MBI DIRECTORIO'!F914</f>
        <v>112.5</v>
      </c>
      <c r="G914" t="str">
        <f>+'MBI DIRECTORIO'!G914</f>
        <v>USD</v>
      </c>
      <c r="H914" s="5">
        <f>+'MBI DIRECTORIO'!H914</f>
        <v>8437.5</v>
      </c>
      <c r="I914" s="5">
        <f>+'MBI DIRECTORIO'!I914</f>
        <v>4497.0978019032336</v>
      </c>
      <c r="J914" s="5">
        <f>+'MBI DIRECTORIO'!J914</f>
        <v>0</v>
      </c>
      <c r="K914" s="5">
        <f>+'MBI DIRECTORIO'!K914</f>
        <v>0</v>
      </c>
      <c r="L914" s="5">
        <f>+'MBI DIRECTORIO'!L914</f>
        <v>0</v>
      </c>
      <c r="M914" s="5">
        <f>+'MBI DIRECTORIO'!M914</f>
        <v>53.638175675675676</v>
      </c>
      <c r="N914" s="5">
        <f>+'MBI DIRECTORIO'!N914</f>
        <v>61.647727272727273</v>
      </c>
      <c r="O914" s="5">
        <f>+'MBI DIRECTORIO'!O914</f>
        <v>82.38636363636364</v>
      </c>
      <c r="P914" s="5">
        <f>+'MBI DIRECTORIO'!P914</f>
        <v>7.8882575757575752</v>
      </c>
      <c r="Q914" s="5">
        <f>+'MBI DIRECTORIO'!Q914</f>
        <v>29.05575802593663</v>
      </c>
      <c r="R914" s="5">
        <f>+'MBI DIRECTORIO'!R914</f>
        <v>0</v>
      </c>
      <c r="S914" s="5">
        <f>+'MBI DIRECTORIO'!S914</f>
        <v>0</v>
      </c>
      <c r="T914" s="5">
        <f>+'MBI DIRECTORIO'!T914</f>
        <v>0</v>
      </c>
      <c r="U914" s="5">
        <f>+'MBI DIRECTORIO'!U914</f>
        <v>0</v>
      </c>
      <c r="V914" s="5">
        <f>+'MBI DIRECTORIO'!V914</f>
        <v>0</v>
      </c>
      <c r="W914" s="5">
        <f>+'MBI DIRECTORIO'!W914</f>
        <v>0</v>
      </c>
      <c r="X914" s="5">
        <f>+'MBI DIRECTORIO'!X914</f>
        <v>0</v>
      </c>
      <c r="Y914" s="5">
        <f>+'MBI DIRECTORIO'!Y914</f>
        <v>305.48056678643837</v>
      </c>
      <c r="Z914" s="5">
        <f>+'MBI DIRECTORIO'!Z914</f>
        <v>70.864284599977566</v>
      </c>
      <c r="AA914" s="5">
        <f>+'MBI DIRECTORIO'!AA914</f>
        <v>0</v>
      </c>
      <c r="AB914" s="5" t="str">
        <f>+'MBI DIRECTORIO'!AG914</f>
        <v>Guangzhou Shengjia Commercial And Trading Co., Ltd</v>
      </c>
      <c r="AD914" t="str">
        <f t="shared" si="16"/>
        <v>INSERT INTO TABLA_PRESUPUESTO_COMERCIAL VALUES ('VSR','80184-C','14004392-19',2022,'Junio',112.5,'USD',8437.5,4497.097802,0,0,0,53.638176,61.647727,82.386364,7.888258,29.055758,0,0,0,0,0,0,0,305.480567,70.864285,0);</v>
      </c>
    </row>
    <row r="915" spans="1:30" x14ac:dyDescent="0.2">
      <c r="A915" t="str">
        <f>+'MBI DIRECTORIO'!A915</f>
        <v>VSR</v>
      </c>
      <c r="B915" t="str">
        <f>+'MBI DIRECTORIO'!B915</f>
        <v>80184-C</v>
      </c>
      <c r="C915" t="str">
        <f>+'MBI DIRECTORIO'!C915</f>
        <v>14004390-20</v>
      </c>
      <c r="D915">
        <f>+'MBI DIRECTORIO'!D915</f>
        <v>2022</v>
      </c>
      <c r="E915" t="str">
        <f>+'MBI DIRECTORIO'!E915</f>
        <v>Junio</v>
      </c>
      <c r="F915" s="5">
        <f>+'MBI DIRECTORIO'!F915</f>
        <v>382.5</v>
      </c>
      <c r="G915" t="str">
        <f>+'MBI DIRECTORIO'!G915</f>
        <v>USD</v>
      </c>
      <c r="H915" s="5">
        <f>+'MBI DIRECTORIO'!H915</f>
        <v>9945</v>
      </c>
      <c r="I915" s="5">
        <f>+'MBI DIRECTORIO'!I915</f>
        <v>6697.7742417331574</v>
      </c>
      <c r="J915" s="5">
        <f>+'MBI DIRECTORIO'!J915</f>
        <v>0</v>
      </c>
      <c r="K915" s="5">
        <f>+'MBI DIRECTORIO'!K915</f>
        <v>0</v>
      </c>
      <c r="L915" s="5">
        <f>+'MBI DIRECTORIO'!L915</f>
        <v>0</v>
      </c>
      <c r="M915" s="5">
        <f>+'MBI DIRECTORIO'!M915</f>
        <v>182.36979729729728</v>
      </c>
      <c r="N915" s="5">
        <f>+'MBI DIRECTORIO'!N915</f>
        <v>209.60227272727275</v>
      </c>
      <c r="O915" s="5">
        <f>+'MBI DIRECTORIO'!O915</f>
        <v>280.11363636363637</v>
      </c>
      <c r="P915" s="5">
        <f>+'MBI DIRECTORIO'!P915</f>
        <v>26.820075757575754</v>
      </c>
      <c r="Q915" s="5">
        <f>+'MBI DIRECTORIO'!Q915</f>
        <v>34.247053459903974</v>
      </c>
      <c r="R915" s="5">
        <f>+'MBI DIRECTORIO'!R915</f>
        <v>0</v>
      </c>
      <c r="S915" s="5">
        <f>+'MBI DIRECTORIO'!S915</f>
        <v>0</v>
      </c>
      <c r="T915" s="5">
        <f>+'MBI DIRECTORIO'!T915</f>
        <v>0</v>
      </c>
      <c r="U915" s="5">
        <f>+'MBI DIRECTORIO'!U915</f>
        <v>0</v>
      </c>
      <c r="V915" s="5">
        <f>+'MBI DIRECTORIO'!V915</f>
        <v>0</v>
      </c>
      <c r="W915" s="5">
        <f>+'MBI DIRECTORIO'!W915</f>
        <v>0</v>
      </c>
      <c r="X915" s="5">
        <f>+'MBI DIRECTORIO'!X915</f>
        <v>0</v>
      </c>
      <c r="Y915" s="5">
        <f>+'MBI DIRECTORIO'!Y915</f>
        <v>974.09140324560985</v>
      </c>
      <c r="Z915" s="5">
        <f>+'MBI DIRECTORIO'!Z915</f>
        <v>240.93856763992375</v>
      </c>
      <c r="AA915" s="5">
        <f>+'MBI DIRECTORIO'!AA915</f>
        <v>0</v>
      </c>
      <c r="AB915" s="5" t="str">
        <f>+'MBI DIRECTORIO'!AG915</f>
        <v>Guangzhou Shengjia Commercial And Trading Co., Ltd</v>
      </c>
      <c r="AD915" t="str">
        <f t="shared" si="16"/>
        <v>INSERT INTO TABLA_PRESUPUESTO_COMERCIAL VALUES ('VSR','80184-C','14004390-20',2022,'Junio',382.5,'USD',9945,6697.774242,0,0,0,182.369797,209.602273,280.113636,26.820076,34.247053,0,0,0,0,0,0,0,974.091403,240.938568,0);</v>
      </c>
    </row>
    <row r="916" spans="1:30" x14ac:dyDescent="0.2">
      <c r="A916" t="str">
        <f>+'MBI DIRECTORIO'!A916</f>
        <v>VSR</v>
      </c>
      <c r="B916" t="str">
        <f>+'MBI DIRECTORIO'!B916</f>
        <v>80183-C</v>
      </c>
      <c r="C916" t="str">
        <f>+'MBI DIRECTORIO'!C916</f>
        <v>14004718-20</v>
      </c>
      <c r="D916">
        <f>+'MBI DIRECTORIO'!D916</f>
        <v>2022</v>
      </c>
      <c r="E916" t="str">
        <f>+'MBI DIRECTORIO'!E916</f>
        <v>Junio</v>
      </c>
      <c r="F916" s="5">
        <f>+'MBI DIRECTORIO'!F916</f>
        <v>225</v>
      </c>
      <c r="G916" t="str">
        <f>+'MBI DIRECTORIO'!G916</f>
        <v>USD</v>
      </c>
      <c r="H916" s="5">
        <f>+'MBI DIRECTORIO'!H916</f>
        <v>8550</v>
      </c>
      <c r="I916" s="5">
        <f>+'MBI DIRECTORIO'!I916</f>
        <v>6027.6084518599655</v>
      </c>
      <c r="J916" s="5">
        <f>+'MBI DIRECTORIO'!J916</f>
        <v>0</v>
      </c>
      <c r="K916" s="5">
        <f>+'MBI DIRECTORIO'!K916</f>
        <v>0</v>
      </c>
      <c r="L916" s="5">
        <f>+'MBI DIRECTORIO'!L916</f>
        <v>0</v>
      </c>
      <c r="M916" s="5">
        <f>+'MBI DIRECTORIO'!M916</f>
        <v>94.05</v>
      </c>
      <c r="N916" s="5">
        <f>+'MBI DIRECTORIO'!N916</f>
        <v>70.393598615916957</v>
      </c>
      <c r="O916" s="5">
        <f>+'MBI DIRECTORIO'!O916</f>
        <v>94.074394463667829</v>
      </c>
      <c r="P916" s="5">
        <f>+'MBI DIRECTORIO'!P916</f>
        <v>9.007352941176471</v>
      </c>
      <c r="Q916" s="5">
        <f>+'MBI DIRECTORIO'!Q916</f>
        <v>29.443168132949118</v>
      </c>
      <c r="R916" s="5">
        <f>+'MBI DIRECTORIO'!R916</f>
        <v>0</v>
      </c>
      <c r="S916" s="5">
        <f>+'MBI DIRECTORIO'!S916</f>
        <v>0</v>
      </c>
      <c r="T916" s="5">
        <f>+'MBI DIRECTORIO'!T916</f>
        <v>0</v>
      </c>
      <c r="U916" s="5">
        <f>+'MBI DIRECTORIO'!U916</f>
        <v>0</v>
      </c>
      <c r="V916" s="5">
        <f>+'MBI DIRECTORIO'!V916</f>
        <v>0</v>
      </c>
      <c r="W916" s="5">
        <f>+'MBI DIRECTORIO'!W916</f>
        <v>0</v>
      </c>
      <c r="X916" s="5">
        <f>+'MBI DIRECTORIO'!X916</f>
        <v>0</v>
      </c>
      <c r="Y916" s="5">
        <f>+'MBI DIRECTORIO'!Y916</f>
        <v>438.69708335366551</v>
      </c>
      <c r="Z916" s="5">
        <f>+'MBI DIRECTORIO'!Z916</f>
        <v>141.72856919995513</v>
      </c>
      <c r="AA916" s="5">
        <f>+'MBI DIRECTORIO'!AA916</f>
        <v>0</v>
      </c>
      <c r="AB916" s="5" t="str">
        <f>+'MBI DIRECTORIO'!AG916</f>
        <v>Beijing Donghaohengxing Business &amp; Trade Co., Ltd</v>
      </c>
      <c r="AD916" t="str">
        <f t="shared" si="16"/>
        <v>INSERT INTO TABLA_PRESUPUESTO_COMERCIAL VALUES ('VSR','80183-C','14004718-20',2022,'Junio',225,'USD',8550,6027.608452,0,0,0,94.05,70.393599,94.074394,9.007353,29.443168,0,0,0,0,0,0,0,438.697083,141.728569,0);</v>
      </c>
    </row>
    <row r="917" spans="1:30" x14ac:dyDescent="0.2">
      <c r="A917" t="str">
        <f>+'MBI DIRECTORIO'!A917</f>
        <v>VSR</v>
      </c>
      <c r="B917" t="str">
        <f>+'MBI DIRECTORIO'!B917</f>
        <v>80183-C</v>
      </c>
      <c r="C917" t="str">
        <f>+'MBI DIRECTORIO'!C917</f>
        <v>14004720-21</v>
      </c>
      <c r="D917">
        <f>+'MBI DIRECTORIO'!D917</f>
        <v>2022</v>
      </c>
      <c r="E917" t="str">
        <f>+'MBI DIRECTORIO'!E917</f>
        <v>Junio</v>
      </c>
      <c r="F917" s="5">
        <f>+'MBI DIRECTORIO'!F917</f>
        <v>900</v>
      </c>
      <c r="G917" t="str">
        <f>+'MBI DIRECTORIO'!G917</f>
        <v>USD</v>
      </c>
      <c r="H917" s="5">
        <f>+'MBI DIRECTORIO'!H917</f>
        <v>18000</v>
      </c>
      <c r="I917" s="5">
        <f>+'MBI DIRECTORIO'!I917</f>
        <v>13150.288475417803</v>
      </c>
      <c r="J917" s="5">
        <f>+'MBI DIRECTORIO'!J917</f>
        <v>0</v>
      </c>
      <c r="K917" s="5">
        <f>+'MBI DIRECTORIO'!K917</f>
        <v>0</v>
      </c>
      <c r="L917" s="5">
        <f>+'MBI DIRECTORIO'!L917</f>
        <v>0</v>
      </c>
      <c r="M917" s="5">
        <f>+'MBI DIRECTORIO'!M917</f>
        <v>376.2</v>
      </c>
      <c r="N917" s="5">
        <f>+'MBI DIRECTORIO'!N917</f>
        <v>281.57439446366783</v>
      </c>
      <c r="O917" s="5">
        <f>+'MBI DIRECTORIO'!O917</f>
        <v>376.29757785467132</v>
      </c>
      <c r="P917" s="5">
        <f>+'MBI DIRECTORIO'!P917</f>
        <v>36.029411764705884</v>
      </c>
      <c r="Q917" s="5">
        <f>+'MBI DIRECTORIO'!Q917</f>
        <v>61.985617121998146</v>
      </c>
      <c r="R917" s="5">
        <f>+'MBI DIRECTORIO'!R917</f>
        <v>0</v>
      </c>
      <c r="S917" s="5">
        <f>+'MBI DIRECTORIO'!S917</f>
        <v>0</v>
      </c>
      <c r="T917" s="5">
        <f>+'MBI DIRECTORIO'!T917</f>
        <v>0</v>
      </c>
      <c r="U917" s="5">
        <f>+'MBI DIRECTORIO'!U917</f>
        <v>0</v>
      </c>
      <c r="V917" s="5">
        <f>+'MBI DIRECTORIO'!V917</f>
        <v>0</v>
      </c>
      <c r="W917" s="5">
        <f>+'MBI DIRECTORIO'!W917</f>
        <v>0</v>
      </c>
      <c r="X917" s="5">
        <f>+'MBI DIRECTORIO'!X917</f>
        <v>0</v>
      </c>
      <c r="Y917" s="5">
        <f>+'MBI DIRECTORIO'!Y917</f>
        <v>1699.0012780048637</v>
      </c>
      <c r="Z917" s="5">
        <f>+'MBI DIRECTORIO'!Z917</f>
        <v>566.91427679982053</v>
      </c>
      <c r="AA917" s="5">
        <f>+'MBI DIRECTORIO'!AA917</f>
        <v>0</v>
      </c>
      <c r="AB917" s="5" t="str">
        <f>+'MBI DIRECTORIO'!AG917</f>
        <v>Beijing Donghaohengxing Business &amp; Trade Co., Ltd</v>
      </c>
      <c r="AD917" t="str">
        <f t="shared" si="16"/>
        <v>INSERT INTO TABLA_PRESUPUESTO_COMERCIAL VALUES ('VSR','80183-C','14004720-21',2022,'Junio',900,'USD',18000,13150.288475,0,0,0,376.2,281.574394,376.297578,36.029412,61.985617,0,0,0,0,0,0,0,1699.001278,566.914277,0);</v>
      </c>
    </row>
    <row r="918" spans="1:30" x14ac:dyDescent="0.2">
      <c r="A918" t="str">
        <f>+'MBI DIRECTORIO'!A918</f>
        <v>VSR</v>
      </c>
      <c r="B918" t="str">
        <f>+'MBI DIRECTORIO'!B918</f>
        <v>80183-C</v>
      </c>
      <c r="C918" t="str">
        <f>+'MBI DIRECTORIO'!C918</f>
        <v>14004401-21</v>
      </c>
      <c r="D918">
        <f>+'MBI DIRECTORIO'!D918</f>
        <v>2022</v>
      </c>
      <c r="E918" t="str">
        <f>+'MBI DIRECTORIO'!E918</f>
        <v>Junio</v>
      </c>
      <c r="F918" s="5">
        <f>+'MBI DIRECTORIO'!F918</f>
        <v>45</v>
      </c>
      <c r="G918" t="str">
        <f>+'MBI DIRECTORIO'!G918</f>
        <v>USD</v>
      </c>
      <c r="H918" s="5">
        <f>+'MBI DIRECTORIO'!H918</f>
        <v>900</v>
      </c>
      <c r="I918" s="5">
        <f>+'MBI DIRECTORIO'!I918</f>
        <v>681.56663752838449</v>
      </c>
      <c r="J918" s="5">
        <f>+'MBI DIRECTORIO'!J918</f>
        <v>0</v>
      </c>
      <c r="K918" s="5">
        <f>+'MBI DIRECTORIO'!K918</f>
        <v>0</v>
      </c>
      <c r="L918" s="5">
        <f>+'MBI DIRECTORIO'!L918</f>
        <v>0</v>
      </c>
      <c r="M918" s="5">
        <f>+'MBI DIRECTORIO'!M918</f>
        <v>18.809999999999999</v>
      </c>
      <c r="N918" s="5">
        <f>+'MBI DIRECTORIO'!N918</f>
        <v>14.078719723183392</v>
      </c>
      <c r="O918" s="5">
        <f>+'MBI DIRECTORIO'!O918</f>
        <v>18.814878892733564</v>
      </c>
      <c r="P918" s="5">
        <f>+'MBI DIRECTORIO'!P918</f>
        <v>1.8014705882352939</v>
      </c>
      <c r="Q918" s="5">
        <f>+'MBI DIRECTORIO'!Q918</f>
        <v>3.0992808560999072</v>
      </c>
      <c r="R918" s="5">
        <f>+'MBI DIRECTORIO'!R918</f>
        <v>0</v>
      </c>
      <c r="S918" s="5">
        <f>+'MBI DIRECTORIO'!S918</f>
        <v>0</v>
      </c>
      <c r="T918" s="5">
        <f>+'MBI DIRECTORIO'!T918</f>
        <v>0</v>
      </c>
      <c r="U918" s="5">
        <f>+'MBI DIRECTORIO'!U918</f>
        <v>0</v>
      </c>
      <c r="V918" s="5">
        <f>+'MBI DIRECTORIO'!V918</f>
        <v>0</v>
      </c>
      <c r="W918" s="5">
        <f>+'MBI DIRECTORIO'!W918</f>
        <v>0</v>
      </c>
      <c r="X918" s="5">
        <f>+'MBI DIRECTORIO'!X918</f>
        <v>0</v>
      </c>
      <c r="Y918" s="5">
        <f>+'MBI DIRECTORIO'!Y918</f>
        <v>84.950063900243194</v>
      </c>
      <c r="Z918" s="5">
        <f>+'MBI DIRECTORIO'!Z918</f>
        <v>28.345713839991028</v>
      </c>
      <c r="AA918" s="5">
        <f>+'MBI DIRECTORIO'!AA918</f>
        <v>0</v>
      </c>
      <c r="AB918" s="5" t="str">
        <f>+'MBI DIRECTORIO'!AG918</f>
        <v>Beijing Donghaohengxing Business &amp; Trade Co., Ltd</v>
      </c>
      <c r="AD918" t="str">
        <f t="shared" si="16"/>
        <v>INSERT INTO TABLA_PRESUPUESTO_COMERCIAL VALUES ('VSR','80183-C','14004401-21',2022,'Junio',45,'USD',900,681.566638,0,0,0,18.81,14.07872,18.814879,1.801471,3.099281,0,0,0,0,0,0,0,84.950064,28.345714,0);</v>
      </c>
    </row>
    <row r="919" spans="1:30" x14ac:dyDescent="0.2">
      <c r="A919" t="str">
        <f>+'MBI DIRECTORIO'!A919</f>
        <v>VSR</v>
      </c>
      <c r="B919" t="str">
        <f>+'MBI DIRECTORIO'!B919</f>
        <v>80183-C</v>
      </c>
      <c r="C919" t="str">
        <f>+'MBI DIRECTORIO'!C919</f>
        <v>14004423-18</v>
      </c>
      <c r="D919">
        <f>+'MBI DIRECTORIO'!D919</f>
        <v>2022</v>
      </c>
      <c r="E919" t="str">
        <f>+'MBI DIRECTORIO'!E919</f>
        <v>Junio</v>
      </c>
      <c r="F919" s="5">
        <f>+'MBI DIRECTORIO'!F919</f>
        <v>45</v>
      </c>
      <c r="G919" t="str">
        <f>+'MBI DIRECTORIO'!G919</f>
        <v>USD</v>
      </c>
      <c r="H919" s="5">
        <f>+'MBI DIRECTORIO'!H919</f>
        <v>8550</v>
      </c>
      <c r="I919" s="5">
        <f>+'MBI DIRECTORIO'!I919</f>
        <v>2809.0083803115604</v>
      </c>
      <c r="J919" s="5">
        <f>+'MBI DIRECTORIO'!J919</f>
        <v>0</v>
      </c>
      <c r="K919" s="5">
        <f>+'MBI DIRECTORIO'!K919</f>
        <v>450</v>
      </c>
      <c r="L919" s="5">
        <f>+'MBI DIRECTORIO'!L919</f>
        <v>0</v>
      </c>
      <c r="M919" s="5">
        <f>+'MBI DIRECTORIO'!M919</f>
        <v>18.809999999999999</v>
      </c>
      <c r="N919" s="5">
        <f>+'MBI DIRECTORIO'!N919</f>
        <v>14.078719723183392</v>
      </c>
      <c r="O919" s="5">
        <f>+'MBI DIRECTORIO'!O919</f>
        <v>18.814878892733564</v>
      </c>
      <c r="P919" s="5">
        <f>+'MBI DIRECTORIO'!P919</f>
        <v>1.8014705882352939</v>
      </c>
      <c r="Q919" s="5">
        <f>+'MBI DIRECTORIO'!Q919</f>
        <v>29.443168132949118</v>
      </c>
      <c r="R919" s="5">
        <f>+'MBI DIRECTORIO'!R919</f>
        <v>0</v>
      </c>
      <c r="S919" s="5">
        <f>+'MBI DIRECTORIO'!S919</f>
        <v>0</v>
      </c>
      <c r="T919" s="5">
        <f>+'MBI DIRECTORIO'!T919</f>
        <v>0</v>
      </c>
      <c r="U919" s="5">
        <f>+'MBI DIRECTORIO'!U919</f>
        <v>0</v>
      </c>
      <c r="V919" s="5">
        <f>+'MBI DIRECTORIO'!V919</f>
        <v>0</v>
      </c>
      <c r="W919" s="5">
        <f>+'MBI DIRECTORIO'!W919</f>
        <v>0</v>
      </c>
      <c r="X919" s="5">
        <f>+'MBI DIRECTORIO'!X919</f>
        <v>0</v>
      </c>
      <c r="Y919" s="5">
        <f>+'MBI DIRECTORIO'!Y919</f>
        <v>111.2939511770924</v>
      </c>
      <c r="Z919" s="5">
        <f>+'MBI DIRECTORIO'!Z919</f>
        <v>28.345713839991028</v>
      </c>
      <c r="AA919" s="5">
        <f>+'MBI DIRECTORIO'!AA919</f>
        <v>0</v>
      </c>
      <c r="AB919" s="5" t="str">
        <f>+'MBI DIRECTORIO'!AG919</f>
        <v>Beijing Donghaohengxing Business &amp; Trade Co., Ltd</v>
      </c>
      <c r="AD919" t="str">
        <f t="shared" si="16"/>
        <v>INSERT INTO TABLA_PRESUPUESTO_COMERCIAL VALUES ('VSR','80183-C','14004423-18',2022,'Junio',45,'USD',8550,2809.00838,0,450,0,18.81,14.07872,18.814879,1.801471,29.443168,0,0,0,0,0,0,0,111.293951,28.345714,0);</v>
      </c>
    </row>
    <row r="920" spans="1:30" x14ac:dyDescent="0.2">
      <c r="A920" t="str">
        <f>+'MBI DIRECTORIO'!A920</f>
        <v>VSR</v>
      </c>
      <c r="B920" t="str">
        <f>+'MBI DIRECTORIO'!B920</f>
        <v>80191-C</v>
      </c>
      <c r="C920" t="str">
        <f>+'MBI DIRECTORIO'!C920</f>
        <v>14004747-18</v>
      </c>
      <c r="D920">
        <f>+'MBI DIRECTORIO'!D920</f>
        <v>2022</v>
      </c>
      <c r="E920" t="str">
        <f>+'MBI DIRECTORIO'!E920</f>
        <v>Junio</v>
      </c>
      <c r="F920" s="5">
        <f>+'MBI DIRECTORIO'!F920</f>
        <v>45</v>
      </c>
      <c r="G920" t="str">
        <f>+'MBI DIRECTORIO'!G920</f>
        <v>USD</v>
      </c>
      <c r="H920" s="5">
        <f>+'MBI DIRECTORIO'!H920</f>
        <v>1710</v>
      </c>
      <c r="I920" s="5">
        <f>+'MBI DIRECTORIO'!I920</f>
        <v>926.60378102120399</v>
      </c>
      <c r="J920" s="5">
        <f>+'MBI DIRECTORIO'!J920</f>
        <v>0</v>
      </c>
      <c r="K920" s="5">
        <f>+'MBI DIRECTORIO'!K920</f>
        <v>0</v>
      </c>
      <c r="L920" s="5">
        <f>+'MBI DIRECTORIO'!L920</f>
        <v>0</v>
      </c>
      <c r="M920" s="5">
        <f>+'MBI DIRECTORIO'!M920</f>
        <v>14.669999999999998</v>
      </c>
      <c r="N920" s="5">
        <f>+'MBI DIRECTORIO'!N920</f>
        <v>25.4296875</v>
      </c>
      <c r="O920" s="5">
        <f>+'MBI DIRECTORIO'!O920</f>
        <v>33.984375</v>
      </c>
      <c r="P920" s="5">
        <f>+'MBI DIRECTORIO'!P920</f>
        <v>3.25390625</v>
      </c>
      <c r="Q920" s="5">
        <f>+'MBI DIRECTORIO'!Q920</f>
        <v>5.888633626589824</v>
      </c>
      <c r="R920" s="5">
        <f>+'MBI DIRECTORIO'!R920</f>
        <v>0</v>
      </c>
      <c r="S920" s="5">
        <f>+'MBI DIRECTORIO'!S920</f>
        <v>0</v>
      </c>
      <c r="T920" s="5">
        <f>+'MBI DIRECTORIO'!T920</f>
        <v>0</v>
      </c>
      <c r="U920" s="5">
        <f>+'MBI DIRECTORIO'!U920</f>
        <v>0</v>
      </c>
      <c r="V920" s="5">
        <f>+'MBI DIRECTORIO'!V920</f>
        <v>0</v>
      </c>
      <c r="W920" s="5">
        <f>+'MBI DIRECTORIO'!W920</f>
        <v>0</v>
      </c>
      <c r="X920" s="5">
        <f>+'MBI DIRECTORIO'!X920</f>
        <v>0</v>
      </c>
      <c r="Y920" s="5">
        <f>+'MBI DIRECTORIO'!Y920</f>
        <v>111.57231621658086</v>
      </c>
      <c r="Z920" s="5">
        <f>+'MBI DIRECTORIO'!Z920</f>
        <v>28.345713839991028</v>
      </c>
      <c r="AA920" s="5">
        <f>+'MBI DIRECTORIO'!AA920</f>
        <v>0</v>
      </c>
      <c r="AB920" s="5" t="str">
        <f>+'MBI DIRECTORIO'!AG920</f>
        <v>Beijing Jiu Yi Jia Trading Co., Ltd</v>
      </c>
      <c r="AD920" t="str">
        <f t="shared" si="16"/>
        <v>INSERT INTO TABLA_PRESUPUESTO_COMERCIAL VALUES ('VSR','80191-C','14004747-18',2022,'Junio',45,'USD',1710,926.603781,0,0,0,14.67,25.429688,33.984375,3.253906,5.888634,0,0,0,0,0,0,0,111.572316,28.345714,0);</v>
      </c>
    </row>
    <row r="921" spans="1:30" x14ac:dyDescent="0.2">
      <c r="A921" t="str">
        <f>+'MBI DIRECTORIO'!A921</f>
        <v>VSR</v>
      </c>
      <c r="B921" t="str">
        <f>+'MBI DIRECTORIO'!B921</f>
        <v>80191-C</v>
      </c>
      <c r="C921" t="str">
        <f>+'MBI DIRECTORIO'!C921</f>
        <v>14004920-18</v>
      </c>
      <c r="D921">
        <f>+'MBI DIRECTORIO'!D921</f>
        <v>2022</v>
      </c>
      <c r="E921" t="str">
        <f>+'MBI DIRECTORIO'!E921</f>
        <v>Junio</v>
      </c>
      <c r="F921" s="5">
        <f>+'MBI DIRECTORIO'!F921</f>
        <v>90</v>
      </c>
      <c r="G921" t="str">
        <f>+'MBI DIRECTORIO'!G921</f>
        <v>USD</v>
      </c>
      <c r="H921" s="5">
        <f>+'MBI DIRECTORIO'!H921</f>
        <v>2880</v>
      </c>
      <c r="I921" s="5">
        <f>+'MBI DIRECTORIO'!I921</f>
        <v>2372.6853067636007</v>
      </c>
      <c r="J921" s="5">
        <f>+'MBI DIRECTORIO'!J921</f>
        <v>0</v>
      </c>
      <c r="K921" s="5">
        <f>+'MBI DIRECTORIO'!K921</f>
        <v>0</v>
      </c>
      <c r="L921" s="5">
        <f>+'MBI DIRECTORIO'!L921</f>
        <v>0</v>
      </c>
      <c r="M921" s="5">
        <f>+'MBI DIRECTORIO'!M921</f>
        <v>29.339999999999996</v>
      </c>
      <c r="N921" s="5">
        <f>+'MBI DIRECTORIO'!N921</f>
        <v>50.859375</v>
      </c>
      <c r="O921" s="5">
        <f>+'MBI DIRECTORIO'!O921</f>
        <v>67.96875</v>
      </c>
      <c r="P921" s="5">
        <f>+'MBI DIRECTORIO'!P921</f>
        <v>6.5078125</v>
      </c>
      <c r="Q921" s="5">
        <f>+'MBI DIRECTORIO'!Q921</f>
        <v>9.9176987395197038</v>
      </c>
      <c r="R921" s="5">
        <f>+'MBI DIRECTORIO'!R921</f>
        <v>0</v>
      </c>
      <c r="S921" s="5">
        <f>+'MBI DIRECTORIO'!S921</f>
        <v>0</v>
      </c>
      <c r="T921" s="5">
        <f>+'MBI DIRECTORIO'!T921</f>
        <v>0</v>
      </c>
      <c r="U921" s="5">
        <f>+'MBI DIRECTORIO'!U921</f>
        <v>0</v>
      </c>
      <c r="V921" s="5">
        <f>+'MBI DIRECTORIO'!V921</f>
        <v>0</v>
      </c>
      <c r="W921" s="5">
        <f>+'MBI DIRECTORIO'!W921</f>
        <v>0</v>
      </c>
      <c r="X921" s="5">
        <f>+'MBI DIRECTORIO'!X921</f>
        <v>0</v>
      </c>
      <c r="Y921" s="5">
        <f>+'MBI DIRECTORIO'!Y921</f>
        <v>221.28506391950177</v>
      </c>
      <c r="Z921" s="5">
        <f>+'MBI DIRECTORIO'!Z921</f>
        <v>56.691427679982056</v>
      </c>
      <c r="AA921" s="5">
        <f>+'MBI DIRECTORIO'!AA921</f>
        <v>0</v>
      </c>
      <c r="AB921" s="5" t="str">
        <f>+'MBI DIRECTORIO'!AG921</f>
        <v>Beijing Jiu Yi Jia Trading Co., Ltd</v>
      </c>
      <c r="AD921" t="str">
        <f t="shared" si="16"/>
        <v>INSERT INTO TABLA_PRESUPUESTO_COMERCIAL VALUES ('VSR','80191-C','14004920-18',2022,'Junio',90,'USD',2880,2372.685307,0,0,0,29.34,50.859375,67.96875,6.507813,9.917699,0,0,0,0,0,0,0,221.285064,56.691428,0);</v>
      </c>
    </row>
    <row r="922" spans="1:30" x14ac:dyDescent="0.2">
      <c r="A922" t="str">
        <f>+'MBI DIRECTORIO'!A922</f>
        <v>VSR</v>
      </c>
      <c r="B922" t="str">
        <f>+'MBI DIRECTORIO'!B922</f>
        <v>80191-C</v>
      </c>
      <c r="C922" t="str">
        <f>+'MBI DIRECTORIO'!C922</f>
        <v>14004205-18</v>
      </c>
      <c r="D922">
        <f>+'MBI DIRECTORIO'!D922</f>
        <v>2022</v>
      </c>
      <c r="E922" t="str">
        <f>+'MBI DIRECTORIO'!E922</f>
        <v>Junio</v>
      </c>
      <c r="F922" s="5">
        <f>+'MBI DIRECTORIO'!F922</f>
        <v>225</v>
      </c>
      <c r="G922" t="str">
        <f>+'MBI DIRECTORIO'!G922</f>
        <v>USD</v>
      </c>
      <c r="H922" s="5">
        <f>+'MBI DIRECTORIO'!H922</f>
        <v>4500</v>
      </c>
      <c r="I922" s="5">
        <f>+'MBI DIRECTORIO'!I922</f>
        <v>3287.1103648544504</v>
      </c>
      <c r="J922" s="5">
        <f>+'MBI DIRECTORIO'!J922</f>
        <v>0</v>
      </c>
      <c r="K922" s="5">
        <f>+'MBI DIRECTORIO'!K922</f>
        <v>0</v>
      </c>
      <c r="L922" s="5">
        <f>+'MBI DIRECTORIO'!L922</f>
        <v>0</v>
      </c>
      <c r="M922" s="5">
        <f>+'MBI DIRECTORIO'!M922</f>
        <v>73.349999999999994</v>
      </c>
      <c r="N922" s="5">
        <f>+'MBI DIRECTORIO'!N922</f>
        <v>127.1484375</v>
      </c>
      <c r="O922" s="5">
        <f>+'MBI DIRECTORIO'!O922</f>
        <v>169.921875</v>
      </c>
      <c r="P922" s="5">
        <f>+'MBI DIRECTORIO'!P922</f>
        <v>16.26953125</v>
      </c>
      <c r="Q922" s="5">
        <f>+'MBI DIRECTORIO'!Q922</f>
        <v>15.496404280499537</v>
      </c>
      <c r="R922" s="5">
        <f>+'MBI DIRECTORIO'!R922</f>
        <v>0</v>
      </c>
      <c r="S922" s="5">
        <f>+'MBI DIRECTORIO'!S922</f>
        <v>0</v>
      </c>
      <c r="T922" s="5">
        <f>+'MBI DIRECTORIO'!T922</f>
        <v>0</v>
      </c>
      <c r="U922" s="5">
        <f>+'MBI DIRECTORIO'!U922</f>
        <v>0</v>
      </c>
      <c r="V922" s="5">
        <f>+'MBI DIRECTORIO'!V922</f>
        <v>0</v>
      </c>
      <c r="W922" s="5">
        <f>+'MBI DIRECTORIO'!W922</f>
        <v>0</v>
      </c>
      <c r="X922" s="5">
        <f>+'MBI DIRECTORIO'!X922</f>
        <v>0</v>
      </c>
      <c r="Y922" s="5">
        <f>+'MBI DIRECTORIO'!Y922</f>
        <v>543.91481723045467</v>
      </c>
      <c r="Z922" s="5">
        <f>+'MBI DIRECTORIO'!Z922</f>
        <v>141.72856919995513</v>
      </c>
      <c r="AA922" s="5">
        <f>+'MBI DIRECTORIO'!AA922</f>
        <v>0</v>
      </c>
      <c r="AB922" s="5" t="str">
        <f>+'MBI DIRECTORIO'!AG922</f>
        <v>Beijing Jiu Yi Jia Trading Co., Ltd</v>
      </c>
      <c r="AD922" t="str">
        <f t="shared" si="16"/>
        <v>INSERT INTO TABLA_PRESUPUESTO_COMERCIAL VALUES ('VSR','80191-C','14004205-18',2022,'Junio',225,'USD',4500,3287.110365,0,0,0,73.35,127.148438,169.921875,16.269531,15.496404,0,0,0,0,0,0,0,543.914817,141.728569,0);</v>
      </c>
    </row>
    <row r="923" spans="1:30" x14ac:dyDescent="0.2">
      <c r="A923" t="str">
        <f>+'MBI DIRECTORIO'!A923</f>
        <v>VSR</v>
      </c>
      <c r="B923" t="str">
        <f>+'MBI DIRECTORIO'!B923</f>
        <v>80196-C</v>
      </c>
      <c r="C923" t="str">
        <f>+'MBI DIRECTORIO'!C923</f>
        <v>14004965-17</v>
      </c>
      <c r="D923">
        <f>+'MBI DIRECTORIO'!D923</f>
        <v>2022</v>
      </c>
      <c r="E923" t="str">
        <f>+'MBI DIRECTORIO'!E923</f>
        <v>Junio</v>
      </c>
      <c r="F923" s="5">
        <f>+'MBI DIRECTORIO'!F923</f>
        <v>45</v>
      </c>
      <c r="G923" t="str">
        <f>+'MBI DIRECTORIO'!G923</f>
        <v>USD</v>
      </c>
      <c r="H923" s="5">
        <f>+'MBI DIRECTORIO'!H923</f>
        <v>4500</v>
      </c>
      <c r="I923" s="5">
        <f>+'MBI DIRECTORIO'!I923</f>
        <v>3104.7150817816746</v>
      </c>
      <c r="J923" s="5">
        <f>+'MBI DIRECTORIO'!J923</f>
        <v>0</v>
      </c>
      <c r="K923" s="5">
        <f>+'MBI DIRECTORIO'!K923</f>
        <v>675</v>
      </c>
      <c r="L923" s="5">
        <f>+'MBI DIRECTORIO'!L923</f>
        <v>16.286987120918671</v>
      </c>
      <c r="M923" s="5">
        <f>+'MBI DIRECTORIO'!M923</f>
        <v>22.784210526315789</v>
      </c>
      <c r="N923" s="5">
        <f>+'MBI DIRECTORIO'!N923</f>
        <v>21.688432835820894</v>
      </c>
      <c r="O923" s="5">
        <f>+'MBI DIRECTORIO'!O923</f>
        <v>28.984541577825155</v>
      </c>
      <c r="P923" s="5">
        <f>+'MBI DIRECTORIO'!P923</f>
        <v>2.7751865671641789</v>
      </c>
      <c r="Q923" s="5">
        <f>+'MBI DIRECTORIO'!Q923</f>
        <v>15.496404280499537</v>
      </c>
      <c r="R923" s="5">
        <f>+'MBI DIRECTORIO'!R923</f>
        <v>0</v>
      </c>
      <c r="S923" s="5">
        <f>+'MBI DIRECTORIO'!S923</f>
        <v>0</v>
      </c>
      <c r="T923" s="5">
        <f>+'MBI DIRECTORIO'!T923</f>
        <v>0</v>
      </c>
      <c r="U923" s="5">
        <f>+'MBI DIRECTORIO'!U923</f>
        <v>0</v>
      </c>
      <c r="V923" s="5">
        <f>+'MBI DIRECTORIO'!V923</f>
        <v>0</v>
      </c>
      <c r="W923" s="5">
        <f>+'MBI DIRECTORIO'!W923</f>
        <v>0</v>
      </c>
      <c r="X923" s="5">
        <f>+'MBI DIRECTORIO'!X923</f>
        <v>0</v>
      </c>
      <c r="Y923" s="5">
        <f>+'MBI DIRECTORIO'!Y923</f>
        <v>120.07448962761659</v>
      </c>
      <c r="Z923" s="5">
        <f>+'MBI DIRECTORIO'!Z923</f>
        <v>28.345713839991028</v>
      </c>
      <c r="AA923" s="5">
        <f>+'MBI DIRECTORIO'!AA923</f>
        <v>0</v>
      </c>
      <c r="AB923" s="5" t="str">
        <f>+'MBI DIRECTORIO'!AG923</f>
        <v>Zhejiang Willing Foreign Trading Co., Ltd.</v>
      </c>
      <c r="AD923" t="str">
        <f t="shared" si="16"/>
        <v>INSERT INTO TABLA_PRESUPUESTO_COMERCIAL VALUES ('VSR','80196-C','14004965-17',2022,'Junio',45,'USD',4500,3104.715082,0,675,16.286987,22.784211,21.688433,28.984542,2.775187,15.496404,0,0,0,0,0,0,0,120.07449,28.345714,0);</v>
      </c>
    </row>
    <row r="924" spans="1:30" x14ac:dyDescent="0.2">
      <c r="A924" t="str">
        <f>+'MBI DIRECTORIO'!A924</f>
        <v>VSR</v>
      </c>
      <c r="B924" t="str">
        <f>+'MBI DIRECTORIO'!B924</f>
        <v>80196-C</v>
      </c>
      <c r="C924" t="str">
        <f>+'MBI DIRECTORIO'!C924</f>
        <v>14004992-19</v>
      </c>
      <c r="D924">
        <f>+'MBI DIRECTORIO'!D924</f>
        <v>2022</v>
      </c>
      <c r="E924" t="str">
        <f>+'MBI DIRECTORIO'!E924</f>
        <v>Junio</v>
      </c>
      <c r="F924" s="5">
        <f>+'MBI DIRECTORIO'!F924</f>
        <v>45</v>
      </c>
      <c r="G924" t="str">
        <f>+'MBI DIRECTORIO'!G924</f>
        <v>USD</v>
      </c>
      <c r="H924" s="5">
        <f>+'MBI DIRECTORIO'!H924</f>
        <v>1800</v>
      </c>
      <c r="I924" s="5">
        <f>+'MBI DIRECTORIO'!I924</f>
        <v>936.51250283586148</v>
      </c>
      <c r="J924" s="5">
        <f>+'MBI DIRECTORIO'!J924</f>
        <v>0</v>
      </c>
      <c r="K924" s="5">
        <f>+'MBI DIRECTORIO'!K924</f>
        <v>270</v>
      </c>
      <c r="L924" s="5">
        <f>+'MBI DIRECTORIO'!L924</f>
        <v>16.286987120918671</v>
      </c>
      <c r="M924" s="5">
        <f>+'MBI DIRECTORIO'!M924</f>
        <v>22.784210526315789</v>
      </c>
      <c r="N924" s="5">
        <f>+'MBI DIRECTORIO'!N924</f>
        <v>21.688432835820894</v>
      </c>
      <c r="O924" s="5">
        <f>+'MBI DIRECTORIO'!O924</f>
        <v>28.984541577825155</v>
      </c>
      <c r="P924" s="5">
        <f>+'MBI DIRECTORIO'!P924</f>
        <v>2.7751865671641789</v>
      </c>
      <c r="Q924" s="5">
        <f>+'MBI DIRECTORIO'!Q924</f>
        <v>6.1985617121998144</v>
      </c>
      <c r="R924" s="5">
        <f>+'MBI DIRECTORIO'!R924</f>
        <v>0</v>
      </c>
      <c r="S924" s="5">
        <f>+'MBI DIRECTORIO'!S924</f>
        <v>0</v>
      </c>
      <c r="T924" s="5">
        <f>+'MBI DIRECTORIO'!T924</f>
        <v>0</v>
      </c>
      <c r="U924" s="5">
        <f>+'MBI DIRECTORIO'!U924</f>
        <v>0</v>
      </c>
      <c r="V924" s="5">
        <f>+'MBI DIRECTORIO'!V924</f>
        <v>0</v>
      </c>
      <c r="W924" s="5">
        <f>+'MBI DIRECTORIO'!W924</f>
        <v>0</v>
      </c>
      <c r="X924" s="5">
        <f>+'MBI DIRECTORIO'!X924</f>
        <v>0</v>
      </c>
      <c r="Y924" s="5">
        <f>+'MBI DIRECTORIO'!Y924</f>
        <v>110.77664705931687</v>
      </c>
      <c r="Z924" s="5">
        <f>+'MBI DIRECTORIO'!Z924</f>
        <v>28.345713839991028</v>
      </c>
      <c r="AA924" s="5">
        <f>+'MBI DIRECTORIO'!AA924</f>
        <v>0</v>
      </c>
      <c r="AB924" s="5" t="str">
        <f>+'MBI DIRECTORIO'!AG924</f>
        <v>Zhejiang Willing Foreign Trading Co., Ltd.</v>
      </c>
      <c r="AD924" t="str">
        <f t="shared" si="16"/>
        <v>INSERT INTO TABLA_PRESUPUESTO_COMERCIAL VALUES ('VSR','80196-C','14004992-19',2022,'Junio',45,'USD',1800,936.512503,0,270,16.286987,22.784211,21.688433,28.984542,2.775187,6.198562,0,0,0,0,0,0,0,110.776647,28.345714,0);</v>
      </c>
    </row>
    <row r="925" spans="1:30" x14ac:dyDescent="0.2">
      <c r="A925" t="str">
        <f>+'MBI DIRECTORIO'!A925</f>
        <v>VSR</v>
      </c>
      <c r="B925" t="str">
        <f>+'MBI DIRECTORIO'!B925</f>
        <v>80196-C</v>
      </c>
      <c r="C925" t="str">
        <f>+'MBI DIRECTORIO'!C925</f>
        <v>14004993-18</v>
      </c>
      <c r="D925">
        <f>+'MBI DIRECTORIO'!D925</f>
        <v>2022</v>
      </c>
      <c r="E925" t="str">
        <f>+'MBI DIRECTORIO'!E925</f>
        <v>Junio</v>
      </c>
      <c r="F925" s="5">
        <f>+'MBI DIRECTORIO'!F925</f>
        <v>45</v>
      </c>
      <c r="G925" t="str">
        <f>+'MBI DIRECTORIO'!G925</f>
        <v>USD</v>
      </c>
      <c r="H925" s="5">
        <f>+'MBI DIRECTORIO'!H925</f>
        <v>1800</v>
      </c>
      <c r="I925" s="5">
        <f>+'MBI DIRECTORIO'!I925</f>
        <v>1132.1258833169102</v>
      </c>
      <c r="J925" s="5">
        <f>+'MBI DIRECTORIO'!J925</f>
        <v>0</v>
      </c>
      <c r="K925" s="5">
        <f>+'MBI DIRECTORIO'!K925</f>
        <v>270</v>
      </c>
      <c r="L925" s="5">
        <f>+'MBI DIRECTORIO'!L925</f>
        <v>16.286987120918671</v>
      </c>
      <c r="M925" s="5">
        <f>+'MBI DIRECTORIO'!M925</f>
        <v>22.784210526315789</v>
      </c>
      <c r="N925" s="5">
        <f>+'MBI DIRECTORIO'!N925</f>
        <v>21.688432835820894</v>
      </c>
      <c r="O925" s="5">
        <f>+'MBI DIRECTORIO'!O925</f>
        <v>28.984541577825155</v>
      </c>
      <c r="P925" s="5">
        <f>+'MBI DIRECTORIO'!P925</f>
        <v>2.7751865671641789</v>
      </c>
      <c r="Q925" s="5">
        <f>+'MBI DIRECTORIO'!Q925</f>
        <v>6.1985617121998144</v>
      </c>
      <c r="R925" s="5">
        <f>+'MBI DIRECTORIO'!R925</f>
        <v>0</v>
      </c>
      <c r="S925" s="5">
        <f>+'MBI DIRECTORIO'!S925</f>
        <v>0</v>
      </c>
      <c r="T925" s="5">
        <f>+'MBI DIRECTORIO'!T925</f>
        <v>0</v>
      </c>
      <c r="U925" s="5">
        <f>+'MBI DIRECTORIO'!U925</f>
        <v>0</v>
      </c>
      <c r="V925" s="5">
        <f>+'MBI DIRECTORIO'!V925</f>
        <v>0</v>
      </c>
      <c r="W925" s="5">
        <f>+'MBI DIRECTORIO'!W925</f>
        <v>0</v>
      </c>
      <c r="X925" s="5">
        <f>+'MBI DIRECTORIO'!X925</f>
        <v>0</v>
      </c>
      <c r="Y925" s="5">
        <f>+'MBI DIRECTORIO'!Y925</f>
        <v>110.77664705931687</v>
      </c>
      <c r="Z925" s="5">
        <f>+'MBI DIRECTORIO'!Z925</f>
        <v>28.345713839991028</v>
      </c>
      <c r="AA925" s="5">
        <f>+'MBI DIRECTORIO'!AA925</f>
        <v>0</v>
      </c>
      <c r="AB925" s="5" t="str">
        <f>+'MBI DIRECTORIO'!AG925</f>
        <v>Zhejiang Willing Foreign Trading Co., Ltd.</v>
      </c>
      <c r="AD925" t="str">
        <f t="shared" si="16"/>
        <v>INSERT INTO TABLA_PRESUPUESTO_COMERCIAL VALUES ('VSR','80196-C','14004993-18',2022,'Junio',45,'USD',1800,1132.125883,0,270,16.286987,22.784211,21.688433,28.984542,2.775187,6.198562,0,0,0,0,0,0,0,110.776647,28.345714,0);</v>
      </c>
    </row>
    <row r="926" spans="1:30" x14ac:dyDescent="0.2">
      <c r="A926" t="str">
        <f>+'MBI DIRECTORIO'!A926</f>
        <v>VSR</v>
      </c>
      <c r="B926" t="str">
        <f>+'MBI DIRECTORIO'!B926</f>
        <v>80196-C</v>
      </c>
      <c r="C926" t="str">
        <f>+'MBI DIRECTORIO'!C926</f>
        <v>14004988-19</v>
      </c>
      <c r="D926">
        <f>+'MBI DIRECTORIO'!D926</f>
        <v>2022</v>
      </c>
      <c r="E926" t="str">
        <f>+'MBI DIRECTORIO'!E926</f>
        <v>Junio</v>
      </c>
      <c r="F926" s="5">
        <f>+'MBI DIRECTORIO'!F926</f>
        <v>67.5</v>
      </c>
      <c r="G926" t="str">
        <f>+'MBI DIRECTORIO'!G926</f>
        <v>USD</v>
      </c>
      <c r="H926" s="5">
        <f>+'MBI DIRECTORIO'!H926</f>
        <v>2025</v>
      </c>
      <c r="I926" s="5">
        <f>+'MBI DIRECTORIO'!I926</f>
        <v>989.41464121633521</v>
      </c>
      <c r="J926" s="5">
        <f>+'MBI DIRECTORIO'!J926</f>
        <v>0</v>
      </c>
      <c r="K926" s="5">
        <f>+'MBI DIRECTORIO'!K926</f>
        <v>303.75</v>
      </c>
      <c r="L926" s="5">
        <f>+'MBI DIRECTORIO'!L926</f>
        <v>24.430480681378008</v>
      </c>
      <c r="M926" s="5">
        <f>+'MBI DIRECTORIO'!M926</f>
        <v>34.176315789473684</v>
      </c>
      <c r="N926" s="5">
        <f>+'MBI DIRECTORIO'!N926</f>
        <v>32.532649253731343</v>
      </c>
      <c r="O926" s="5">
        <f>+'MBI DIRECTORIO'!O926</f>
        <v>43.47681236673774</v>
      </c>
      <c r="P926" s="5">
        <f>+'MBI DIRECTORIO'!P926</f>
        <v>4.1627798507462686</v>
      </c>
      <c r="Q926" s="5">
        <f>+'MBI DIRECTORIO'!Q926</f>
        <v>6.9733819262247918</v>
      </c>
      <c r="R926" s="5">
        <f>+'MBI DIRECTORIO'!R926</f>
        <v>0</v>
      </c>
      <c r="S926" s="5">
        <f>+'MBI DIRECTORIO'!S926</f>
        <v>0</v>
      </c>
      <c r="T926" s="5">
        <f>+'MBI DIRECTORIO'!T926</f>
        <v>0</v>
      </c>
      <c r="U926" s="5">
        <f>+'MBI DIRECTORIO'!U926</f>
        <v>0</v>
      </c>
      <c r="V926" s="5">
        <f>+'MBI DIRECTORIO'!V926</f>
        <v>0</v>
      </c>
      <c r="W926" s="5">
        <f>+'MBI DIRECTORIO'!W926</f>
        <v>0</v>
      </c>
      <c r="X926" s="5">
        <f>+'MBI DIRECTORIO'!X926</f>
        <v>0</v>
      </c>
      <c r="Y926" s="5">
        <f>+'MBI DIRECTORIO'!Y926</f>
        <v>163.84050994690037</v>
      </c>
      <c r="Z926" s="5">
        <f>+'MBI DIRECTORIO'!Z926</f>
        <v>42.518570759986538</v>
      </c>
      <c r="AA926" s="5">
        <f>+'MBI DIRECTORIO'!AA926</f>
        <v>0</v>
      </c>
      <c r="AB926" s="5" t="str">
        <f>+'MBI DIRECTORIO'!AG926</f>
        <v>Zhejiang Willing Foreign Trading Co., Ltd.</v>
      </c>
      <c r="AD926" t="str">
        <f t="shared" si="16"/>
        <v>INSERT INTO TABLA_PRESUPUESTO_COMERCIAL VALUES ('VSR','80196-C','14004988-19',2022,'Junio',67.5,'USD',2025,989.414641,0,303.75,24.430481,34.176316,32.532649,43.476812,4.16278,6.973382,0,0,0,0,0,0,0,163.84051,42.518571,0);</v>
      </c>
    </row>
    <row r="927" spans="1:30" x14ac:dyDescent="0.2">
      <c r="A927" t="str">
        <f>+'MBI DIRECTORIO'!A927</f>
        <v>VSR</v>
      </c>
      <c r="B927" t="str">
        <f>+'MBI DIRECTORIO'!B927</f>
        <v>80196-C</v>
      </c>
      <c r="C927" t="str">
        <f>+'MBI DIRECTORIO'!C927</f>
        <v>14004989-19</v>
      </c>
      <c r="D927">
        <f>+'MBI DIRECTORIO'!D927</f>
        <v>2022</v>
      </c>
      <c r="E927" t="str">
        <f>+'MBI DIRECTORIO'!E927</f>
        <v>Junio</v>
      </c>
      <c r="F927" s="5">
        <f>+'MBI DIRECTORIO'!F927</f>
        <v>67.5</v>
      </c>
      <c r="G927" t="str">
        <f>+'MBI DIRECTORIO'!G927</f>
        <v>USD</v>
      </c>
      <c r="H927" s="5">
        <f>+'MBI DIRECTORIO'!H927</f>
        <v>2025</v>
      </c>
      <c r="I927" s="5">
        <f>+'MBI DIRECTORIO'!I927</f>
        <v>1104.3854883058518</v>
      </c>
      <c r="J927" s="5">
        <f>+'MBI DIRECTORIO'!J927</f>
        <v>0</v>
      </c>
      <c r="K927" s="5">
        <f>+'MBI DIRECTORIO'!K927</f>
        <v>303.75</v>
      </c>
      <c r="L927" s="5">
        <f>+'MBI DIRECTORIO'!L927</f>
        <v>24.430480681378008</v>
      </c>
      <c r="M927" s="5">
        <f>+'MBI DIRECTORIO'!M927</f>
        <v>34.176315789473684</v>
      </c>
      <c r="N927" s="5">
        <f>+'MBI DIRECTORIO'!N927</f>
        <v>32.532649253731343</v>
      </c>
      <c r="O927" s="5">
        <f>+'MBI DIRECTORIO'!O927</f>
        <v>43.47681236673774</v>
      </c>
      <c r="P927" s="5">
        <f>+'MBI DIRECTORIO'!P927</f>
        <v>4.1627798507462686</v>
      </c>
      <c r="Q927" s="5">
        <f>+'MBI DIRECTORIO'!Q927</f>
        <v>6.9733819262247918</v>
      </c>
      <c r="R927" s="5">
        <f>+'MBI DIRECTORIO'!R927</f>
        <v>0</v>
      </c>
      <c r="S927" s="5">
        <f>+'MBI DIRECTORIO'!S927</f>
        <v>0</v>
      </c>
      <c r="T927" s="5">
        <f>+'MBI DIRECTORIO'!T927</f>
        <v>0</v>
      </c>
      <c r="U927" s="5">
        <f>+'MBI DIRECTORIO'!U927</f>
        <v>0</v>
      </c>
      <c r="V927" s="5">
        <f>+'MBI DIRECTORIO'!V927</f>
        <v>0</v>
      </c>
      <c r="W927" s="5">
        <f>+'MBI DIRECTORIO'!W927</f>
        <v>0</v>
      </c>
      <c r="X927" s="5">
        <f>+'MBI DIRECTORIO'!X927</f>
        <v>0</v>
      </c>
      <c r="Y927" s="5">
        <f>+'MBI DIRECTORIO'!Y927</f>
        <v>163.84050994690037</v>
      </c>
      <c r="Z927" s="5">
        <f>+'MBI DIRECTORIO'!Z927</f>
        <v>42.518570759986538</v>
      </c>
      <c r="AA927" s="5">
        <f>+'MBI DIRECTORIO'!AA927</f>
        <v>0</v>
      </c>
      <c r="AB927" s="5" t="str">
        <f>+'MBI DIRECTORIO'!AG927</f>
        <v>Zhejiang Willing Foreign Trading Co., Ltd.</v>
      </c>
      <c r="AD927" t="str">
        <f t="shared" si="16"/>
        <v>INSERT INTO TABLA_PRESUPUESTO_COMERCIAL VALUES ('VSR','80196-C','14004989-19',2022,'Junio',67.5,'USD',2025,1104.38548799999,0,303.75,24.430481,34.176316,32.532649,43.476812,4.16278,6.973382,0,0,0,0,0,0,0,163.84051,42.518571,0);</v>
      </c>
    </row>
    <row r="928" spans="1:30" x14ac:dyDescent="0.2">
      <c r="A928" t="str">
        <f>+'MBI DIRECTORIO'!A928</f>
        <v>VSR</v>
      </c>
      <c r="B928" t="str">
        <f>+'MBI DIRECTORIO'!B928</f>
        <v>80196-C</v>
      </c>
      <c r="C928" t="str">
        <f>+'MBI DIRECTORIO'!C928</f>
        <v>14004987-20</v>
      </c>
      <c r="D928">
        <f>+'MBI DIRECTORIO'!D928</f>
        <v>2022</v>
      </c>
      <c r="E928" t="str">
        <f>+'MBI DIRECTORIO'!E928</f>
        <v>Junio</v>
      </c>
      <c r="F928" s="5">
        <f>+'MBI DIRECTORIO'!F928</f>
        <v>45</v>
      </c>
      <c r="G928" t="str">
        <f>+'MBI DIRECTORIO'!G928</f>
        <v>USD</v>
      </c>
      <c r="H928" s="5">
        <f>+'MBI DIRECTORIO'!H928</f>
        <v>1350</v>
      </c>
      <c r="I928" s="5">
        <f>+'MBI DIRECTORIO'!I928</f>
        <v>914.84266465329449</v>
      </c>
      <c r="J928" s="5">
        <f>+'MBI DIRECTORIO'!J928</f>
        <v>0</v>
      </c>
      <c r="K928" s="5">
        <f>+'MBI DIRECTORIO'!K928</f>
        <v>202.5</v>
      </c>
      <c r="L928" s="5">
        <f>+'MBI DIRECTORIO'!L928</f>
        <v>16.286987120918671</v>
      </c>
      <c r="M928" s="5">
        <f>+'MBI DIRECTORIO'!M928</f>
        <v>22.784210526315789</v>
      </c>
      <c r="N928" s="5">
        <f>+'MBI DIRECTORIO'!N928</f>
        <v>21.688432835820894</v>
      </c>
      <c r="O928" s="5">
        <f>+'MBI DIRECTORIO'!O928</f>
        <v>28.984541577825155</v>
      </c>
      <c r="P928" s="5">
        <f>+'MBI DIRECTORIO'!P928</f>
        <v>2.7751865671641789</v>
      </c>
      <c r="Q928" s="5">
        <f>+'MBI DIRECTORIO'!Q928</f>
        <v>4.6489212841498606</v>
      </c>
      <c r="R928" s="5">
        <f>+'MBI DIRECTORIO'!R928</f>
        <v>0</v>
      </c>
      <c r="S928" s="5">
        <f>+'MBI DIRECTORIO'!S928</f>
        <v>0</v>
      </c>
      <c r="T928" s="5">
        <f>+'MBI DIRECTORIO'!T928</f>
        <v>0</v>
      </c>
      <c r="U928" s="5">
        <f>+'MBI DIRECTORIO'!U928</f>
        <v>0</v>
      </c>
      <c r="V928" s="5">
        <f>+'MBI DIRECTORIO'!V928</f>
        <v>0</v>
      </c>
      <c r="W928" s="5">
        <f>+'MBI DIRECTORIO'!W928</f>
        <v>0</v>
      </c>
      <c r="X928" s="5">
        <f>+'MBI DIRECTORIO'!X928</f>
        <v>0</v>
      </c>
      <c r="Y928" s="5">
        <f>+'MBI DIRECTORIO'!Y928</f>
        <v>109.22700663126692</v>
      </c>
      <c r="Z928" s="5">
        <f>+'MBI DIRECTORIO'!Z928</f>
        <v>28.345713839991028</v>
      </c>
      <c r="AA928" s="5">
        <f>+'MBI DIRECTORIO'!AA928</f>
        <v>0</v>
      </c>
      <c r="AB928" s="5" t="str">
        <f>+'MBI DIRECTORIO'!AG928</f>
        <v>Zhejiang Willing Foreign Trading Co., Ltd.</v>
      </c>
      <c r="AD928" t="str">
        <f t="shared" si="16"/>
        <v>INSERT INTO TABLA_PRESUPUESTO_COMERCIAL VALUES ('VSR','80196-C','14004987-20',2022,'Junio',45,'USD',1350,914.842665,0,202.5,16.286987,22.784211,21.688433,28.984542,2.775187,4.648921,0,0,0,0,0,0,0,109.227007,28.345714,0);</v>
      </c>
    </row>
    <row r="929" spans="1:30" x14ac:dyDescent="0.2">
      <c r="A929" t="str">
        <f>+'MBI DIRECTORIO'!A929</f>
        <v>VSR</v>
      </c>
      <c r="B929" t="str">
        <f>+'MBI DIRECTORIO'!B929</f>
        <v>80196-C</v>
      </c>
      <c r="C929" t="str">
        <f>+'MBI DIRECTORIO'!C929</f>
        <v>14004990-20</v>
      </c>
      <c r="D929">
        <f>+'MBI DIRECTORIO'!D929</f>
        <v>2022</v>
      </c>
      <c r="E929" t="str">
        <f>+'MBI DIRECTORIO'!E929</f>
        <v>Junio</v>
      </c>
      <c r="F929" s="5">
        <f>+'MBI DIRECTORIO'!F929</f>
        <v>22.5</v>
      </c>
      <c r="G929" t="str">
        <f>+'MBI DIRECTORIO'!G929</f>
        <v>USD</v>
      </c>
      <c r="H929" s="5">
        <f>+'MBI DIRECTORIO'!H929</f>
        <v>675</v>
      </c>
      <c r="I929" s="5">
        <f>+'MBI DIRECTORIO'!I929</f>
        <v>361.51085954780353</v>
      </c>
      <c r="J929" s="5">
        <f>+'MBI DIRECTORIO'!J929</f>
        <v>0</v>
      </c>
      <c r="K929" s="5">
        <f>+'MBI DIRECTORIO'!K929</f>
        <v>101.25</v>
      </c>
      <c r="L929" s="5">
        <f>+'MBI DIRECTORIO'!L929</f>
        <v>8.1434935604593353</v>
      </c>
      <c r="M929" s="5">
        <f>+'MBI DIRECTORIO'!M929</f>
        <v>11.392105263157895</v>
      </c>
      <c r="N929" s="5">
        <f>+'MBI DIRECTORIO'!N929</f>
        <v>10.844216417910447</v>
      </c>
      <c r="O929" s="5">
        <f>+'MBI DIRECTORIO'!O929</f>
        <v>14.492270788912577</v>
      </c>
      <c r="P929" s="5">
        <f>+'MBI DIRECTORIO'!P929</f>
        <v>1.3875932835820894</v>
      </c>
      <c r="Q929" s="5">
        <f>+'MBI DIRECTORIO'!Q929</f>
        <v>2.3244606420749303</v>
      </c>
      <c r="R929" s="5">
        <f>+'MBI DIRECTORIO'!R929</f>
        <v>0</v>
      </c>
      <c r="S929" s="5">
        <f>+'MBI DIRECTORIO'!S929</f>
        <v>0</v>
      </c>
      <c r="T929" s="5">
        <f>+'MBI DIRECTORIO'!T929</f>
        <v>0</v>
      </c>
      <c r="U929" s="5">
        <f>+'MBI DIRECTORIO'!U929</f>
        <v>0</v>
      </c>
      <c r="V929" s="5">
        <f>+'MBI DIRECTORIO'!V929</f>
        <v>0</v>
      </c>
      <c r="W929" s="5">
        <f>+'MBI DIRECTORIO'!W929</f>
        <v>0</v>
      </c>
      <c r="X929" s="5">
        <f>+'MBI DIRECTORIO'!X929</f>
        <v>0</v>
      </c>
      <c r="Y929" s="5">
        <f>+'MBI DIRECTORIO'!Y929</f>
        <v>54.613503315633459</v>
      </c>
      <c r="Z929" s="5">
        <f>+'MBI DIRECTORIO'!Z929</f>
        <v>14.172856919995514</v>
      </c>
      <c r="AA929" s="5">
        <f>+'MBI DIRECTORIO'!AA929</f>
        <v>0</v>
      </c>
      <c r="AB929" s="5" t="str">
        <f>+'MBI DIRECTORIO'!AG929</f>
        <v>Zhejiang Willing Foreign Trading Co., Ltd.</v>
      </c>
      <c r="AD929" t="str">
        <f t="shared" si="16"/>
        <v>INSERT INTO TABLA_PRESUPUESTO_COMERCIAL VALUES ('VSR','80196-C','14004990-20',2022,'Junio',22.5,'USD',675,361.51086,0,101.25,8.143494,11.392105,10.844216,14.492271,1.387593,2.324461,0,0,0,0,0,0,0,54.613503,14.172857,0);</v>
      </c>
    </row>
    <row r="930" spans="1:30" x14ac:dyDescent="0.2">
      <c r="A930" t="str">
        <f>+'MBI DIRECTORIO'!A930</f>
        <v>VSR</v>
      </c>
      <c r="B930" t="str">
        <f>+'MBI DIRECTORIO'!B930</f>
        <v>80196-C</v>
      </c>
      <c r="C930" t="str">
        <f>+'MBI DIRECTORIO'!C930</f>
        <v>14004539-20</v>
      </c>
      <c r="D930">
        <f>+'MBI DIRECTORIO'!D930</f>
        <v>2022</v>
      </c>
      <c r="E930" t="str">
        <f>+'MBI DIRECTORIO'!E930</f>
        <v>Junio</v>
      </c>
      <c r="F930" s="5">
        <f>+'MBI DIRECTORIO'!F930</f>
        <v>157.5</v>
      </c>
      <c r="G930" t="str">
        <f>+'MBI DIRECTORIO'!G930</f>
        <v>USD</v>
      </c>
      <c r="H930" s="5">
        <f>+'MBI DIRECTORIO'!H930</f>
        <v>6300</v>
      </c>
      <c r="I930" s="5">
        <f>+'MBI DIRECTORIO'!I930</f>
        <v>3946.5025743251599</v>
      </c>
      <c r="J930" s="5">
        <f>+'MBI DIRECTORIO'!J930</f>
        <v>0</v>
      </c>
      <c r="K930" s="5">
        <f>+'MBI DIRECTORIO'!K930</f>
        <v>630</v>
      </c>
      <c r="L930" s="5">
        <f>+'MBI DIRECTORIO'!L930</f>
        <v>0</v>
      </c>
      <c r="M930" s="5">
        <f>+'MBI DIRECTORIO'!M930</f>
        <v>79.744736842105254</v>
      </c>
      <c r="N930" s="5">
        <f>+'MBI DIRECTORIO'!N930</f>
        <v>75.909514925373131</v>
      </c>
      <c r="O930" s="5">
        <f>+'MBI DIRECTORIO'!O930</f>
        <v>101.44589552238804</v>
      </c>
      <c r="P930" s="5">
        <f>+'MBI DIRECTORIO'!P930</f>
        <v>9.7131529850746254</v>
      </c>
      <c r="Q930" s="5">
        <f>+'MBI DIRECTORIO'!Q930</f>
        <v>21.694965992699352</v>
      </c>
      <c r="R930" s="5">
        <f>+'MBI DIRECTORIO'!R930</f>
        <v>0</v>
      </c>
      <c r="S930" s="5">
        <f>+'MBI DIRECTORIO'!S930</f>
        <v>0</v>
      </c>
      <c r="T930" s="5">
        <f>+'MBI DIRECTORIO'!T930</f>
        <v>0</v>
      </c>
      <c r="U930" s="5">
        <f>+'MBI DIRECTORIO'!U930</f>
        <v>0</v>
      </c>
      <c r="V930" s="5">
        <f>+'MBI DIRECTORIO'!V930</f>
        <v>0</v>
      </c>
      <c r="W930" s="5">
        <f>+'MBI DIRECTORIO'!W930</f>
        <v>0</v>
      </c>
      <c r="X930" s="5">
        <f>+'MBI DIRECTORIO'!X930</f>
        <v>0</v>
      </c>
      <c r="Y930" s="5">
        <f>+'MBI DIRECTORIO'!Y930</f>
        <v>387.71826470760891</v>
      </c>
      <c r="Z930" s="5">
        <f>+'MBI DIRECTORIO'!Z930</f>
        <v>99.209998439968572</v>
      </c>
      <c r="AA930" s="5">
        <f>+'MBI DIRECTORIO'!AA930</f>
        <v>0</v>
      </c>
      <c r="AB930" s="5" t="str">
        <f>+'MBI DIRECTORIO'!AG930</f>
        <v>Zhejiang Willing Foreign Trading Co., Ltd.</v>
      </c>
      <c r="AD930" t="str">
        <f t="shared" si="16"/>
        <v>INSERT INTO TABLA_PRESUPUESTO_COMERCIAL VALUES ('VSR','80196-C','14004539-20',2022,'Junio',157.5,'USD',6300,3946.502574,0,630,0,79.744737,75.909515,101.445896,9.713153,21.694966,0,0,0,0,0,0,0,387.718265,99.209998,0);</v>
      </c>
    </row>
    <row r="931" spans="1:30" x14ac:dyDescent="0.2">
      <c r="A931" t="str">
        <f>+'MBI DIRECTORIO'!A931</f>
        <v>VSR</v>
      </c>
      <c r="B931" t="str">
        <f>+'MBI DIRECTORIO'!B931</f>
        <v>80196-C</v>
      </c>
      <c r="C931" t="str">
        <f>+'MBI DIRECTORIO'!C931</f>
        <v>14004538-21</v>
      </c>
      <c r="D931">
        <f>+'MBI DIRECTORIO'!D931</f>
        <v>2022</v>
      </c>
      <c r="E931" t="str">
        <f>+'MBI DIRECTORIO'!E931</f>
        <v>Junio</v>
      </c>
      <c r="F931" s="5">
        <f>+'MBI DIRECTORIO'!F931</f>
        <v>337.5</v>
      </c>
      <c r="G931" t="str">
        <f>+'MBI DIRECTORIO'!G931</f>
        <v>USD</v>
      </c>
      <c r="H931" s="5">
        <f>+'MBI DIRECTORIO'!H931</f>
        <v>10125</v>
      </c>
      <c r="I931" s="5">
        <f>+'MBI DIRECTORIO'!I931</f>
        <v>6023.8614830660936</v>
      </c>
      <c r="J931" s="5">
        <f>+'MBI DIRECTORIO'!J931</f>
        <v>0</v>
      </c>
      <c r="K931" s="5">
        <f>+'MBI DIRECTORIO'!K931</f>
        <v>1012.5</v>
      </c>
      <c r="L931" s="5">
        <f>+'MBI DIRECTORIO'!L931</f>
        <v>0</v>
      </c>
      <c r="M931" s="5">
        <f>+'MBI DIRECTORIO'!M931</f>
        <v>170.88157894736841</v>
      </c>
      <c r="N931" s="5">
        <f>+'MBI DIRECTORIO'!N931</f>
        <v>162.66324626865674</v>
      </c>
      <c r="O931" s="5">
        <f>+'MBI DIRECTORIO'!O931</f>
        <v>217.38406183368869</v>
      </c>
      <c r="P931" s="5">
        <f>+'MBI DIRECTORIO'!P931</f>
        <v>20.813899253731343</v>
      </c>
      <c r="Q931" s="5">
        <f>+'MBI DIRECTORIO'!Q931</f>
        <v>34.86690963112396</v>
      </c>
      <c r="R931" s="5">
        <f>+'MBI DIRECTORIO'!R931</f>
        <v>0</v>
      </c>
      <c r="S931" s="5">
        <f>+'MBI DIRECTORIO'!S931</f>
        <v>0</v>
      </c>
      <c r="T931" s="5">
        <f>+'MBI DIRECTORIO'!T931</f>
        <v>0</v>
      </c>
      <c r="U931" s="5">
        <f>+'MBI DIRECTORIO'!U931</f>
        <v>0</v>
      </c>
      <c r="V931" s="5">
        <f>+'MBI DIRECTORIO'!V931</f>
        <v>0</v>
      </c>
      <c r="W931" s="5">
        <f>+'MBI DIRECTORIO'!W931</f>
        <v>0</v>
      </c>
      <c r="X931" s="5">
        <f>+'MBI DIRECTORIO'!X931</f>
        <v>0</v>
      </c>
      <c r="Y931" s="5">
        <f>+'MBI DIRECTORIO'!Y931</f>
        <v>819.20254973450187</v>
      </c>
      <c r="Z931" s="5">
        <f>+'MBI DIRECTORIO'!Z931</f>
        <v>212.5928537999327</v>
      </c>
      <c r="AA931" s="5">
        <f>+'MBI DIRECTORIO'!AA931</f>
        <v>0</v>
      </c>
      <c r="AB931" s="5" t="str">
        <f>+'MBI DIRECTORIO'!AG931</f>
        <v>Zhejiang Willing Foreign Trading Co., Ltd.</v>
      </c>
      <c r="AD931" t="str">
        <f t="shared" si="16"/>
        <v>INSERT INTO TABLA_PRESUPUESTO_COMERCIAL VALUES ('VSR','80196-C','14004538-21',2022,'Junio',337.5,'USD',10125,6023.861483,0,1012.5,0,170.881579,162.663246,217.384062,20.813899,34.86691,0,0,0,0,0,0,0,819.20255,212.592854,0);</v>
      </c>
    </row>
    <row r="932" spans="1:30" x14ac:dyDescent="0.2">
      <c r="A932" t="str">
        <f>+'MBI DIRECTORIO'!A932</f>
        <v>VSR</v>
      </c>
      <c r="B932" t="str">
        <f>+'MBI DIRECTORIO'!B932</f>
        <v>80196-C</v>
      </c>
      <c r="C932" t="str">
        <f>+'MBI DIRECTORIO'!C932</f>
        <v>14004540-17</v>
      </c>
      <c r="D932">
        <f>+'MBI DIRECTORIO'!D932</f>
        <v>2022</v>
      </c>
      <c r="E932" t="str">
        <f>+'MBI DIRECTORIO'!E932</f>
        <v>Junio</v>
      </c>
      <c r="F932" s="5">
        <f>+'MBI DIRECTORIO'!F932</f>
        <v>22.5</v>
      </c>
      <c r="G932" t="str">
        <f>+'MBI DIRECTORIO'!G932</f>
        <v>USD</v>
      </c>
      <c r="H932" s="5">
        <f>+'MBI DIRECTORIO'!H932</f>
        <v>2700</v>
      </c>
      <c r="I932" s="5">
        <f>+'MBI DIRECTORIO'!I932</f>
        <v>1369.201637258639</v>
      </c>
      <c r="J932" s="5">
        <f>+'MBI DIRECTORIO'!J932</f>
        <v>0</v>
      </c>
      <c r="K932" s="5">
        <f>+'MBI DIRECTORIO'!K932</f>
        <v>270</v>
      </c>
      <c r="L932" s="5">
        <f>+'MBI DIRECTORIO'!L932</f>
        <v>0</v>
      </c>
      <c r="M932" s="5">
        <f>+'MBI DIRECTORIO'!M932</f>
        <v>11.392105263157895</v>
      </c>
      <c r="N932" s="5">
        <f>+'MBI DIRECTORIO'!N932</f>
        <v>10.844216417910447</v>
      </c>
      <c r="O932" s="5">
        <f>+'MBI DIRECTORIO'!O932</f>
        <v>14.492270788912577</v>
      </c>
      <c r="P932" s="5">
        <f>+'MBI DIRECTORIO'!P932</f>
        <v>1.3875932835820894</v>
      </c>
      <c r="Q932" s="5">
        <f>+'MBI DIRECTORIO'!Q932</f>
        <v>9.2978425682997212</v>
      </c>
      <c r="R932" s="5">
        <f>+'MBI DIRECTORIO'!R932</f>
        <v>0</v>
      </c>
      <c r="S932" s="5">
        <f>+'MBI DIRECTORIO'!S932</f>
        <v>0</v>
      </c>
      <c r="T932" s="5">
        <f>+'MBI DIRECTORIO'!T932</f>
        <v>0</v>
      </c>
      <c r="U932" s="5">
        <f>+'MBI DIRECTORIO'!U932</f>
        <v>0</v>
      </c>
      <c r="V932" s="5">
        <f>+'MBI DIRECTORIO'!V932</f>
        <v>0</v>
      </c>
      <c r="W932" s="5">
        <f>+'MBI DIRECTORIO'!W932</f>
        <v>0</v>
      </c>
      <c r="X932" s="5">
        <f>+'MBI DIRECTORIO'!X932</f>
        <v>0</v>
      </c>
      <c r="Y932" s="5">
        <f>+'MBI DIRECTORIO'!Y932</f>
        <v>61.586885241858248</v>
      </c>
      <c r="Z932" s="5">
        <f>+'MBI DIRECTORIO'!Z932</f>
        <v>14.172856919995514</v>
      </c>
      <c r="AA932" s="5">
        <f>+'MBI DIRECTORIO'!AA932</f>
        <v>0</v>
      </c>
      <c r="AB932" s="5" t="str">
        <f>+'MBI DIRECTORIO'!AG932</f>
        <v>Zhejiang Willing Foreign Trading Co., Ltd.</v>
      </c>
      <c r="AD932" t="str">
        <f t="shared" si="16"/>
        <v>INSERT INTO TABLA_PRESUPUESTO_COMERCIAL VALUES ('VSR','80196-C','14004540-17',2022,'Junio',22.5,'USD',2700,1369.201637,0,270,0,11.392105,10.844216,14.492271,1.387593,9.297843,0,0,0,0,0,0,0,61.586885,14.172857,0);</v>
      </c>
    </row>
    <row r="933" spans="1:30" x14ac:dyDescent="0.2">
      <c r="A933" t="str">
        <f>+'MBI DIRECTORIO'!A933</f>
        <v>VSR</v>
      </c>
      <c r="B933" t="str">
        <f>+'MBI DIRECTORIO'!B933</f>
        <v>Cripton_China</v>
      </c>
      <c r="C933" t="str">
        <f>+'MBI DIRECTORIO'!C933</f>
        <v>14004807-18</v>
      </c>
      <c r="D933">
        <f>+'MBI DIRECTORIO'!D933</f>
        <v>2022</v>
      </c>
      <c r="E933" t="str">
        <f>+'MBI DIRECTORIO'!E933</f>
        <v>Junio</v>
      </c>
      <c r="F933" s="5">
        <f>+'MBI DIRECTORIO'!F933</f>
        <v>11.583</v>
      </c>
      <c r="G933" t="str">
        <f>+'MBI DIRECTORIO'!G933</f>
        <v>USD</v>
      </c>
      <c r="H933" s="5">
        <f>+'MBI DIRECTORIO'!H933</f>
        <v>2779.92</v>
      </c>
      <c r="I933" s="5">
        <f>+'MBI DIRECTORIO'!I933</f>
        <v>783.48414839538918</v>
      </c>
      <c r="J933" s="5">
        <f>+'MBI DIRECTORIO'!J933</f>
        <v>0</v>
      </c>
      <c r="K933" s="5">
        <f>+'MBI DIRECTORIO'!K933</f>
        <v>277.99200000000002</v>
      </c>
      <c r="L933" s="5">
        <f>+'MBI DIRECTORIO'!L933</f>
        <v>4.1922704849244656</v>
      </c>
      <c r="M933" s="5">
        <f>+'MBI DIRECTORIO'!M933</f>
        <v>89.498088151260504</v>
      </c>
      <c r="N933" s="5">
        <f>+'MBI DIRECTORIO'!N933</f>
        <v>3.6113663793103448</v>
      </c>
      <c r="O933" s="5">
        <f>+'MBI DIRECTORIO'!O933</f>
        <v>4.8262499999999999</v>
      </c>
      <c r="P933" s="5">
        <f>+'MBI DIRECTORIO'!P933</f>
        <v>0.46209956896551729</v>
      </c>
      <c r="Q933" s="5">
        <f>+'MBI DIRECTORIO'!Q933</f>
        <v>9.5730587083213941</v>
      </c>
      <c r="R933" s="5">
        <f>+'MBI DIRECTORIO'!R933</f>
        <v>0</v>
      </c>
      <c r="S933" s="5">
        <f>+'MBI DIRECTORIO'!S933</f>
        <v>0</v>
      </c>
      <c r="T933" s="5">
        <f>+'MBI DIRECTORIO'!T933</f>
        <v>0</v>
      </c>
      <c r="U933" s="5">
        <f>+'MBI DIRECTORIO'!U933</f>
        <v>0</v>
      </c>
      <c r="V933" s="5">
        <f>+'MBI DIRECTORIO'!V933</f>
        <v>0</v>
      </c>
      <c r="W933" s="5">
        <f>+'MBI DIRECTORIO'!W933</f>
        <v>0</v>
      </c>
      <c r="X933" s="5">
        <f>+'MBI DIRECTORIO'!X933</f>
        <v>0</v>
      </c>
      <c r="Y933" s="5">
        <f>+'MBI DIRECTORIO'!Y933</f>
        <v>115.26704955027145</v>
      </c>
      <c r="Z933" s="5">
        <f>+'MBI DIRECTORIO'!Z933</f>
        <v>7.2961867424136901</v>
      </c>
      <c r="AA933" s="5">
        <f>+'MBI DIRECTORIO'!AA933</f>
        <v>0</v>
      </c>
      <c r="AB933" s="5" t="str">
        <f>+'MBI DIRECTORIO'!AG933</f>
        <v>Cripton China</v>
      </c>
      <c r="AD933" t="str">
        <f t="shared" si="16"/>
        <v>INSERT INTO TABLA_PRESUPUESTO_COMERCIAL VALUES ('VSR','Cripton_China','14004807-18',2022,'Junio',11.583,'USD',2779.92,783.484148,0,277.992,4.19227,89.498088,3.611366,4.82625,0.4621,9.573059,0,0,0,0,0,0,0,115.26705,7.296187,0);</v>
      </c>
    </row>
    <row r="934" spans="1:30" x14ac:dyDescent="0.2">
      <c r="A934" t="str">
        <f>+'MBI DIRECTORIO'!A934</f>
        <v>VSR</v>
      </c>
      <c r="B934" t="str">
        <f>+'MBI DIRECTORIO'!B934</f>
        <v>Cripton_China</v>
      </c>
      <c r="C934" t="str">
        <f>+'MBI DIRECTORIO'!C934</f>
        <v>14004807-18</v>
      </c>
      <c r="D934">
        <f>+'MBI DIRECTORIO'!D934</f>
        <v>2022</v>
      </c>
      <c r="E934" t="str">
        <f>+'MBI DIRECTORIO'!E934</f>
        <v>Junio</v>
      </c>
      <c r="F934" s="5">
        <f>+'MBI DIRECTORIO'!F934</f>
        <v>8.91</v>
      </c>
      <c r="G934" t="str">
        <f>+'MBI DIRECTORIO'!G934</f>
        <v>USD</v>
      </c>
      <c r="H934" s="5">
        <f>+'MBI DIRECTORIO'!H934</f>
        <v>2895.75</v>
      </c>
      <c r="I934" s="5">
        <f>+'MBI DIRECTORIO'!I934</f>
        <v>768.68160065829932</v>
      </c>
      <c r="J934" s="5">
        <f>+'MBI DIRECTORIO'!J934</f>
        <v>0</v>
      </c>
      <c r="K934" s="5">
        <f>+'MBI DIRECTORIO'!K934</f>
        <v>289.57499999999999</v>
      </c>
      <c r="L934" s="5">
        <f>+'MBI DIRECTORIO'!L934</f>
        <v>3.2248234499418968</v>
      </c>
      <c r="M934" s="5">
        <f>+'MBI DIRECTORIO'!M934</f>
        <v>91.565183193277321</v>
      </c>
      <c r="N934" s="5">
        <f>+'MBI DIRECTORIO'!N934</f>
        <v>2.7779741379310345</v>
      </c>
      <c r="O934" s="5">
        <f>+'MBI DIRECTORIO'!O934</f>
        <v>3.7124999999999999</v>
      </c>
      <c r="P934" s="5">
        <f>+'MBI DIRECTORIO'!P934</f>
        <v>0.35546120689655175</v>
      </c>
      <c r="Q934" s="5">
        <f>+'MBI DIRECTORIO'!Q934</f>
        <v>9.9719361545014511</v>
      </c>
      <c r="R934" s="5">
        <f>+'MBI DIRECTORIO'!R934</f>
        <v>0</v>
      </c>
      <c r="S934" s="5">
        <f>+'MBI DIRECTORIO'!S934</f>
        <v>0</v>
      </c>
      <c r="T934" s="5">
        <f>+'MBI DIRECTORIO'!T934</f>
        <v>0</v>
      </c>
      <c r="U934" s="5">
        <f>+'MBI DIRECTORIO'!U934</f>
        <v>0</v>
      </c>
      <c r="V934" s="5">
        <f>+'MBI DIRECTORIO'!V934</f>
        <v>0</v>
      </c>
      <c r="W934" s="5">
        <f>+'MBI DIRECTORIO'!W934</f>
        <v>0</v>
      </c>
      <c r="X934" s="5">
        <f>+'MBI DIRECTORIO'!X934</f>
        <v>0</v>
      </c>
      <c r="Y934" s="5">
        <f>+'MBI DIRECTORIO'!Y934</f>
        <v>113.99550603292458</v>
      </c>
      <c r="Z934" s="5">
        <f>+'MBI DIRECTORIO'!Z934</f>
        <v>5.6124513403182235</v>
      </c>
      <c r="AA934" s="5">
        <f>+'MBI DIRECTORIO'!AA934</f>
        <v>0</v>
      </c>
      <c r="AB934" s="5" t="str">
        <f>+'MBI DIRECTORIO'!AG934</f>
        <v>Cripton China</v>
      </c>
      <c r="AD934" t="str">
        <f t="shared" si="16"/>
        <v>INSERT INTO TABLA_PRESUPUESTO_COMERCIAL VALUES ('VSR','Cripton_China','14004807-18',2022,'Junio',8.91,'USD',2895.75,768.681601,0,289.575,3.224823,91.565183,2.777974,3.7125,0.355461,9.971936,0,0,0,0,0,0,0,113.995506,5.612451,0);</v>
      </c>
    </row>
    <row r="935" spans="1:30" x14ac:dyDescent="0.2">
      <c r="A935" t="str">
        <f>+'MBI DIRECTORIO'!A935</f>
        <v>VSR</v>
      </c>
      <c r="B935" t="str">
        <f>+'MBI DIRECTORIO'!B935</f>
        <v>Cripton_China</v>
      </c>
      <c r="C935" t="str">
        <f>+'MBI DIRECTORIO'!C935</f>
        <v>14005073-18</v>
      </c>
      <c r="D935">
        <f>+'MBI DIRECTORIO'!D935</f>
        <v>2022</v>
      </c>
      <c r="E935" t="str">
        <f>+'MBI DIRECTORIO'!E935</f>
        <v>Junio</v>
      </c>
      <c r="F935" s="5">
        <f>+'MBI DIRECTORIO'!F935</f>
        <v>26.73</v>
      </c>
      <c r="G935" t="str">
        <f>+'MBI DIRECTORIO'!G935</f>
        <v>USD</v>
      </c>
      <c r="H935" s="5">
        <f>+'MBI DIRECTORIO'!H935</f>
        <v>4811.3999999999996</v>
      </c>
      <c r="I935" s="5">
        <f>+'MBI DIRECTORIO'!I935</f>
        <v>2181.4356109064215</v>
      </c>
      <c r="J935" s="5">
        <f>+'MBI DIRECTORIO'!J935</f>
        <v>0</v>
      </c>
      <c r="K935" s="5">
        <f>+'MBI DIRECTORIO'!K935</f>
        <v>481.14</v>
      </c>
      <c r="L935" s="5">
        <f>+'MBI DIRECTORIO'!L935</f>
        <v>9.6744703498256914</v>
      </c>
      <c r="M935" s="5">
        <f>+'MBI DIRECTORIO'!M935</f>
        <v>158.4200495798319</v>
      </c>
      <c r="N935" s="5">
        <f>+'MBI DIRECTORIO'!N935</f>
        <v>8.3339224137931058</v>
      </c>
      <c r="O935" s="5">
        <f>+'MBI DIRECTORIO'!O935</f>
        <v>11.137499999999999</v>
      </c>
      <c r="P935" s="5">
        <f>+'MBI DIRECTORIO'!P935</f>
        <v>1.0663836206896553</v>
      </c>
      <c r="Q935" s="5">
        <f>+'MBI DIRECTORIO'!Q935</f>
        <v>16.568755456710104</v>
      </c>
      <c r="R935" s="5">
        <f>+'MBI DIRECTORIO'!R935</f>
        <v>0</v>
      </c>
      <c r="S935" s="5">
        <f>+'MBI DIRECTORIO'!S935</f>
        <v>0</v>
      </c>
      <c r="T935" s="5">
        <f>+'MBI DIRECTORIO'!T935</f>
        <v>0</v>
      </c>
      <c r="U935" s="5">
        <f>+'MBI DIRECTORIO'!U935</f>
        <v>0</v>
      </c>
      <c r="V935" s="5">
        <f>+'MBI DIRECTORIO'!V935</f>
        <v>0</v>
      </c>
      <c r="W935" s="5">
        <f>+'MBI DIRECTORIO'!W935</f>
        <v>0</v>
      </c>
      <c r="X935" s="5">
        <f>+'MBI DIRECTORIO'!X935</f>
        <v>0</v>
      </c>
      <c r="Y935" s="5">
        <f>+'MBI DIRECTORIO'!Y935</f>
        <v>212.36396509197945</v>
      </c>
      <c r="Z935" s="5">
        <f>+'MBI DIRECTORIO'!Z935</f>
        <v>16.83735402095467</v>
      </c>
      <c r="AA935" s="5">
        <f>+'MBI DIRECTORIO'!AA935</f>
        <v>0</v>
      </c>
      <c r="AB935" s="5" t="str">
        <f>+'MBI DIRECTORIO'!AG935</f>
        <v>Cripton China</v>
      </c>
      <c r="AD935" t="str">
        <f t="shared" si="16"/>
        <v>INSERT INTO TABLA_PRESUPUESTO_COMERCIAL VALUES ('VSR','Cripton_China','14005073-18',2022,'Junio',26.73,'USD',4811.4,2181.435611,0,481.14,9.67447,158.42005,8.333922,11.1375,1.066384,16.568755,0,0,0,0,0,0,0,212.363965,16.837354,0);</v>
      </c>
    </row>
    <row r="936" spans="1:30" x14ac:dyDescent="0.2">
      <c r="A936" t="str">
        <f>+'MBI DIRECTORIO'!A936</f>
        <v>VSR</v>
      </c>
      <c r="B936" t="str">
        <f>+'MBI DIRECTORIO'!B936</f>
        <v>Cripton_China</v>
      </c>
      <c r="C936" t="str">
        <f>+'MBI DIRECTORIO'!C936</f>
        <v>14004339-19</v>
      </c>
      <c r="D936">
        <f>+'MBI DIRECTORIO'!D936</f>
        <v>2022</v>
      </c>
      <c r="E936" t="str">
        <f>+'MBI DIRECTORIO'!E936</f>
        <v>Junio</v>
      </c>
      <c r="F936" s="5">
        <f>+'MBI DIRECTORIO'!F936</f>
        <v>267.3</v>
      </c>
      <c r="G936" t="str">
        <f>+'MBI DIRECTORIO'!G936</f>
        <v>USD</v>
      </c>
      <c r="H936" s="5">
        <f>+'MBI DIRECTORIO'!H936</f>
        <v>12028.5</v>
      </c>
      <c r="I936" s="5">
        <f>+'MBI DIRECTORIO'!I936</f>
        <v>5345.7278121890286</v>
      </c>
      <c r="J936" s="5">
        <f>+'MBI DIRECTORIO'!J936</f>
        <v>0</v>
      </c>
      <c r="K936" s="5">
        <f>+'MBI DIRECTORIO'!K936</f>
        <v>1202.8500000000001</v>
      </c>
      <c r="L936" s="5">
        <f>+'MBI DIRECTORIO'!L936</f>
        <v>96.744703498256911</v>
      </c>
      <c r="M936" s="5">
        <f>+'MBI DIRECTORIO'!M936</f>
        <v>501.63549579831931</v>
      </c>
      <c r="N936" s="5">
        <f>+'MBI DIRECTORIO'!N936</f>
        <v>83.339224137931041</v>
      </c>
      <c r="O936" s="5">
        <f>+'MBI DIRECTORIO'!O936</f>
        <v>111.375</v>
      </c>
      <c r="P936" s="5">
        <f>+'MBI DIRECTORIO'!P936</f>
        <v>10.663836206896551</v>
      </c>
      <c r="Q936" s="5">
        <f>+'MBI DIRECTORIO'!Q936</f>
        <v>41.421888641775261</v>
      </c>
      <c r="R936" s="5">
        <f>+'MBI DIRECTORIO'!R936</f>
        <v>0</v>
      </c>
      <c r="S936" s="5">
        <f>+'MBI DIRECTORIO'!S936</f>
        <v>0</v>
      </c>
      <c r="T936" s="5">
        <f>+'MBI DIRECTORIO'!T936</f>
        <v>0</v>
      </c>
      <c r="U936" s="5">
        <f>+'MBI DIRECTORIO'!U936</f>
        <v>0</v>
      </c>
      <c r="V936" s="5">
        <f>+'MBI DIRECTORIO'!V936</f>
        <v>0</v>
      </c>
      <c r="W936" s="5">
        <f>+'MBI DIRECTORIO'!W936</f>
        <v>0</v>
      </c>
      <c r="X936" s="5">
        <f>+'MBI DIRECTORIO'!X936</f>
        <v>0</v>
      </c>
      <c r="Y936" s="5">
        <f>+'MBI DIRECTORIO'!Y936</f>
        <v>916.80898499446891</v>
      </c>
      <c r="Z936" s="5">
        <f>+'MBI DIRECTORIO'!Z936</f>
        <v>168.37354020954669</v>
      </c>
      <c r="AA936" s="5">
        <f>+'MBI DIRECTORIO'!AA936</f>
        <v>0</v>
      </c>
      <c r="AB936" s="5" t="str">
        <f>+'MBI DIRECTORIO'!AG936</f>
        <v>Cripton China</v>
      </c>
      <c r="AD936" t="str">
        <f t="shared" si="16"/>
        <v>INSERT INTO TABLA_PRESUPUESTO_COMERCIAL VALUES ('VSR','Cripton_China','14004339-19',2022,'Junio',267.3,'USD',12028.5,5345.727812,0,1202.85,96.744703,501.635496,83.339224,111.375,10.663836,41.421889,0,0,0,0,0,0,0,916.808985,168.37354,0);</v>
      </c>
    </row>
    <row r="937" spans="1:30" x14ac:dyDescent="0.2">
      <c r="A937" t="str">
        <f>+'MBI DIRECTORIO'!A937</f>
        <v>VSR</v>
      </c>
      <c r="B937" t="str">
        <f>+'MBI DIRECTORIO'!B937</f>
        <v>Cripton_China</v>
      </c>
      <c r="C937" t="str">
        <f>+'MBI DIRECTORIO'!C937</f>
        <v>14004806-17</v>
      </c>
      <c r="D937">
        <f>+'MBI DIRECTORIO'!D937</f>
        <v>2022</v>
      </c>
      <c r="E937" t="str">
        <f>+'MBI DIRECTORIO'!E937</f>
        <v>Junio</v>
      </c>
      <c r="F937" s="5">
        <f>+'MBI DIRECTORIO'!F937</f>
        <v>89.100000000000009</v>
      </c>
      <c r="G937" t="str">
        <f>+'MBI DIRECTORIO'!G937</f>
        <v>USD</v>
      </c>
      <c r="H937" s="5">
        <f>+'MBI DIRECTORIO'!H937</f>
        <v>7128.0000000000009</v>
      </c>
      <c r="I937" s="5">
        <f>+'MBI DIRECTORIO'!I937</f>
        <v>2983.810108409386</v>
      </c>
      <c r="J937" s="5">
        <f>+'MBI DIRECTORIO'!J937</f>
        <v>0</v>
      </c>
      <c r="K937" s="5">
        <f>+'MBI DIRECTORIO'!K937</f>
        <v>712.80000000000007</v>
      </c>
      <c r="L937" s="5">
        <f>+'MBI DIRECTORIO'!L937</f>
        <v>32.24823449941897</v>
      </c>
      <c r="M937" s="5">
        <f>+'MBI DIRECTORIO'!M937</f>
        <v>260.76683193277313</v>
      </c>
      <c r="N937" s="5">
        <f>+'MBI DIRECTORIO'!N937</f>
        <v>27.779741379310348</v>
      </c>
      <c r="O937" s="5">
        <f>+'MBI DIRECTORIO'!O937</f>
        <v>37.125000000000007</v>
      </c>
      <c r="P937" s="5">
        <f>+'MBI DIRECTORIO'!P937</f>
        <v>3.5546120689655178</v>
      </c>
      <c r="Q937" s="5">
        <f>+'MBI DIRECTORIO'!Q937</f>
        <v>24.54630438031127</v>
      </c>
      <c r="R937" s="5">
        <f>+'MBI DIRECTORIO'!R937</f>
        <v>0</v>
      </c>
      <c r="S937" s="5">
        <f>+'MBI DIRECTORIO'!S937</f>
        <v>0</v>
      </c>
      <c r="T937" s="5">
        <f>+'MBI DIRECTORIO'!T937</f>
        <v>0</v>
      </c>
      <c r="U937" s="5">
        <f>+'MBI DIRECTORIO'!U937</f>
        <v>0</v>
      </c>
      <c r="V937" s="5">
        <f>+'MBI DIRECTORIO'!V937</f>
        <v>0</v>
      </c>
      <c r="W937" s="5">
        <f>+'MBI DIRECTORIO'!W937</f>
        <v>0</v>
      </c>
      <c r="X937" s="5">
        <f>+'MBI DIRECTORIO'!X937</f>
        <v>0</v>
      </c>
      <c r="Y937" s="5">
        <f>+'MBI DIRECTORIO'!Y937</f>
        <v>409.89700316454247</v>
      </c>
      <c r="Z937" s="5">
        <f>+'MBI DIRECTORIO'!Z937</f>
        <v>56.124513403182242</v>
      </c>
      <c r="AA937" s="5">
        <f>+'MBI DIRECTORIO'!AA937</f>
        <v>0</v>
      </c>
      <c r="AB937" s="5" t="str">
        <f>+'MBI DIRECTORIO'!AG937</f>
        <v>Cripton China</v>
      </c>
      <c r="AD937" t="str">
        <f t="shared" si="16"/>
        <v>INSERT INTO TABLA_PRESUPUESTO_COMERCIAL VALUES ('VSR','Cripton_China','14004806-17',2022,'Junio',89.1,'USD',7128,2983.810108,0,712.8,32.248234,260.766832,27.779741,37.125,3.554612,24.546304,0,0,0,0,0,0,0,409.897003,56.124513,0);</v>
      </c>
    </row>
    <row r="938" spans="1:30" x14ac:dyDescent="0.2">
      <c r="A938" t="str">
        <f>+'MBI DIRECTORIO'!A938</f>
        <v>VSR</v>
      </c>
      <c r="B938" t="str">
        <f>+'MBI DIRECTORIO'!B938</f>
        <v>Cripton_China</v>
      </c>
      <c r="C938" t="str">
        <f>+'MBI DIRECTORIO'!C938</f>
        <v>14004965-17</v>
      </c>
      <c r="D938">
        <f>+'MBI DIRECTORIO'!D938</f>
        <v>2022</v>
      </c>
      <c r="E938" t="str">
        <f>+'MBI DIRECTORIO'!E938</f>
        <v>Junio</v>
      </c>
      <c r="F938" s="5">
        <f>+'MBI DIRECTORIO'!F938</f>
        <v>8.91</v>
      </c>
      <c r="G938" t="str">
        <f>+'MBI DIRECTORIO'!G938</f>
        <v>USD</v>
      </c>
      <c r="H938" s="5">
        <f>+'MBI DIRECTORIO'!H938</f>
        <v>891</v>
      </c>
      <c r="I938" s="5">
        <f>+'MBI DIRECTORIO'!I938</f>
        <v>614.73358619277167</v>
      </c>
      <c r="J938" s="5">
        <f>+'MBI DIRECTORIO'!J938</f>
        <v>0</v>
      </c>
      <c r="K938" s="5">
        <f>+'MBI DIRECTORIO'!K938</f>
        <v>89.1</v>
      </c>
      <c r="L938" s="5">
        <f>+'MBI DIRECTORIO'!L938</f>
        <v>3.2248234499418968</v>
      </c>
      <c r="M938" s="5">
        <f>+'MBI DIRECTORIO'!M938</f>
        <v>31.422683193277312</v>
      </c>
      <c r="N938" s="5">
        <f>+'MBI DIRECTORIO'!N938</f>
        <v>2.7779741379310345</v>
      </c>
      <c r="O938" s="5">
        <f>+'MBI DIRECTORIO'!O938</f>
        <v>3.7124999999999999</v>
      </c>
      <c r="P938" s="5">
        <f>+'MBI DIRECTORIO'!P938</f>
        <v>0.35546120689655175</v>
      </c>
      <c r="Q938" s="5">
        <f>+'MBI DIRECTORIO'!Q938</f>
        <v>3.0682880475389083</v>
      </c>
      <c r="R938" s="5">
        <f>+'MBI DIRECTORIO'!R938</f>
        <v>0</v>
      </c>
      <c r="S938" s="5">
        <f>+'MBI DIRECTORIO'!S938</f>
        <v>0</v>
      </c>
      <c r="T938" s="5">
        <f>+'MBI DIRECTORIO'!T938</f>
        <v>0</v>
      </c>
      <c r="U938" s="5">
        <f>+'MBI DIRECTORIO'!U938</f>
        <v>0</v>
      </c>
      <c r="V938" s="5">
        <f>+'MBI DIRECTORIO'!V938</f>
        <v>0</v>
      </c>
      <c r="W938" s="5">
        <f>+'MBI DIRECTORIO'!W938</f>
        <v>0</v>
      </c>
      <c r="X938" s="5">
        <f>+'MBI DIRECTORIO'!X938</f>
        <v>0</v>
      </c>
      <c r="Y938" s="5">
        <f>+'MBI DIRECTORIO'!Y938</f>
        <v>46.949357925962026</v>
      </c>
      <c r="Z938" s="5">
        <f>+'MBI DIRECTORIO'!Z938</f>
        <v>5.6124513403182235</v>
      </c>
      <c r="AA938" s="5">
        <f>+'MBI DIRECTORIO'!AA938</f>
        <v>0</v>
      </c>
      <c r="AB938" s="5" t="str">
        <f>+'MBI DIRECTORIO'!AG938</f>
        <v>Cripton China</v>
      </c>
      <c r="AD938" t="str">
        <f t="shared" si="16"/>
        <v>INSERT INTO TABLA_PRESUPUESTO_COMERCIAL VALUES ('VSR','Cripton_China','14004965-17',2022,'Junio',8.91,'USD',891,614.733586,0,89.1,3.224823,31.422683,2.777974,3.7125,0.355461,3.068288,0,0,0,0,0,0,0,46.949358,5.612451,0);</v>
      </c>
    </row>
    <row r="939" spans="1:30" x14ac:dyDescent="0.2">
      <c r="A939" t="str">
        <f>+'MBI DIRECTORIO'!A939</f>
        <v>VSR</v>
      </c>
      <c r="B939" t="str">
        <f>+'MBI DIRECTORIO'!B939</f>
        <v>Cripton_China</v>
      </c>
      <c r="C939" t="str">
        <f>+'MBI DIRECTORIO'!C939</f>
        <v>14004992-19</v>
      </c>
      <c r="D939">
        <f>+'MBI DIRECTORIO'!D939</f>
        <v>2022</v>
      </c>
      <c r="E939" t="str">
        <f>+'MBI DIRECTORIO'!E939</f>
        <v>Junio</v>
      </c>
      <c r="F939" s="5">
        <f>+'MBI DIRECTORIO'!F939</f>
        <v>178.20000000000002</v>
      </c>
      <c r="G939" t="str">
        <f>+'MBI DIRECTORIO'!G939</f>
        <v>USD</v>
      </c>
      <c r="H939" s="5">
        <f>+'MBI DIRECTORIO'!H939</f>
        <v>7128.0000000000009</v>
      </c>
      <c r="I939" s="5">
        <f>+'MBI DIRECTORIO'!I939</f>
        <v>3708.5895112300118</v>
      </c>
      <c r="J939" s="5">
        <f>+'MBI DIRECTORIO'!J939</f>
        <v>0</v>
      </c>
      <c r="K939" s="5">
        <f>+'MBI DIRECTORIO'!K939</f>
        <v>712.80000000000007</v>
      </c>
      <c r="L939" s="5">
        <f>+'MBI DIRECTORIO'!L939</f>
        <v>64.49646899883794</v>
      </c>
      <c r="M939" s="5">
        <f>+'MBI DIRECTORIO'!M939</f>
        <v>307.69366386554623</v>
      </c>
      <c r="N939" s="5">
        <f>+'MBI DIRECTORIO'!N939</f>
        <v>55.559482758620696</v>
      </c>
      <c r="O939" s="5">
        <f>+'MBI DIRECTORIO'!O939</f>
        <v>74.250000000000014</v>
      </c>
      <c r="P939" s="5">
        <f>+'MBI DIRECTORIO'!P939</f>
        <v>7.1092241379310357</v>
      </c>
      <c r="Q939" s="5">
        <f>+'MBI DIRECTORIO'!Q939</f>
        <v>24.54630438031127</v>
      </c>
      <c r="R939" s="5">
        <f>+'MBI DIRECTORIO'!R939</f>
        <v>0</v>
      </c>
      <c r="S939" s="5">
        <f>+'MBI DIRECTORIO'!S939</f>
        <v>0</v>
      </c>
      <c r="T939" s="5">
        <f>+'MBI DIRECTORIO'!T939</f>
        <v>0</v>
      </c>
      <c r="U939" s="5">
        <f>+'MBI DIRECTORIO'!U939</f>
        <v>0</v>
      </c>
      <c r="V939" s="5">
        <f>+'MBI DIRECTORIO'!V939</f>
        <v>0</v>
      </c>
      <c r="W939" s="5">
        <f>+'MBI DIRECTORIO'!W939</f>
        <v>0</v>
      </c>
      <c r="X939" s="5">
        <f>+'MBI DIRECTORIO'!X939</f>
        <v>0</v>
      </c>
      <c r="Y939" s="5">
        <f>+'MBI DIRECTORIO'!Y939</f>
        <v>581.40770194877371</v>
      </c>
      <c r="Z939" s="5">
        <f>+'MBI DIRECTORIO'!Z939</f>
        <v>112.24902680636448</v>
      </c>
      <c r="AA939" s="5">
        <f>+'MBI DIRECTORIO'!AA939</f>
        <v>0</v>
      </c>
      <c r="AB939" s="5" t="str">
        <f>+'MBI DIRECTORIO'!AG939</f>
        <v>Cripton China</v>
      </c>
      <c r="AD939" t="str">
        <f t="shared" si="16"/>
        <v>INSERT INTO TABLA_PRESUPUESTO_COMERCIAL VALUES ('VSR','Cripton_China','14004992-19',2022,'Junio',178.2,'USD',7128,3708.589511,0,712.8,64.496469,307.693664,55.559483,74.25,7.109224,24.546304,0,0,0,0,0,0,0,581.407702,112.249027,0);</v>
      </c>
    </row>
    <row r="940" spans="1:30" x14ac:dyDescent="0.2">
      <c r="A940" t="str">
        <f>+'MBI DIRECTORIO'!A940</f>
        <v>VSR</v>
      </c>
      <c r="B940" t="str">
        <f>+'MBI DIRECTORIO'!B940</f>
        <v>Cripton_China</v>
      </c>
      <c r="C940" t="str">
        <f>+'MBI DIRECTORIO'!C940</f>
        <v>14004971-20</v>
      </c>
      <c r="D940">
        <f>+'MBI DIRECTORIO'!D940</f>
        <v>2022</v>
      </c>
      <c r="E940" t="str">
        <f>+'MBI DIRECTORIO'!E940</f>
        <v>Junio</v>
      </c>
      <c r="F940" s="5">
        <f>+'MBI DIRECTORIO'!F940</f>
        <v>1069.2</v>
      </c>
      <c r="G940" t="str">
        <f>+'MBI DIRECTORIO'!G940</f>
        <v>USD</v>
      </c>
      <c r="H940" s="5">
        <f>+'MBI DIRECTORIO'!H940</f>
        <v>26730</v>
      </c>
      <c r="I940" s="5">
        <f>+'MBI DIRECTORIO'!I940</f>
        <v>16873.682533746749</v>
      </c>
      <c r="J940" s="5">
        <f>+'MBI DIRECTORIO'!J940</f>
        <v>0</v>
      </c>
      <c r="K940" s="5">
        <f>+'MBI DIRECTORIO'!K940</f>
        <v>2673</v>
      </c>
      <c r="L940" s="5">
        <f>+'MBI DIRECTORIO'!L940</f>
        <v>386.97881399302764</v>
      </c>
      <c r="M940" s="5">
        <f>+'MBI DIRECTORIO'!M940</f>
        <v>1365.0219831932773</v>
      </c>
      <c r="N940" s="5">
        <f>+'MBI DIRECTORIO'!N940</f>
        <v>333.35689655172416</v>
      </c>
      <c r="O940" s="5">
        <f>+'MBI DIRECTORIO'!O940</f>
        <v>445.5</v>
      </c>
      <c r="P940" s="5">
        <f>+'MBI DIRECTORIO'!P940</f>
        <v>42.655344827586205</v>
      </c>
      <c r="Q940" s="5">
        <f>+'MBI DIRECTORIO'!Q940</f>
        <v>92.048641426167251</v>
      </c>
      <c r="R940" s="5">
        <f>+'MBI DIRECTORIO'!R940</f>
        <v>0</v>
      </c>
      <c r="S940" s="5">
        <f>+'MBI DIRECTORIO'!S940</f>
        <v>0</v>
      </c>
      <c r="T940" s="5">
        <f>+'MBI DIRECTORIO'!T940</f>
        <v>0</v>
      </c>
      <c r="U940" s="5">
        <f>+'MBI DIRECTORIO'!U940</f>
        <v>0</v>
      </c>
      <c r="V940" s="5">
        <f>+'MBI DIRECTORIO'!V940</f>
        <v>0</v>
      </c>
      <c r="W940" s="5">
        <f>+'MBI DIRECTORIO'!W940</f>
        <v>0</v>
      </c>
      <c r="X940" s="5">
        <f>+'MBI DIRECTORIO'!X940</f>
        <v>0</v>
      </c>
      <c r="Y940" s="5">
        <f>+'MBI DIRECTORIO'!Y940</f>
        <v>2952.077026836942</v>
      </c>
      <c r="Z940" s="5">
        <f>+'MBI DIRECTORIO'!Z940</f>
        <v>673.49416083818676</v>
      </c>
      <c r="AA940" s="5">
        <f>+'MBI DIRECTORIO'!AA940</f>
        <v>0</v>
      </c>
      <c r="AB940" s="5" t="str">
        <f>+'MBI DIRECTORIO'!AG940</f>
        <v>Cripton China</v>
      </c>
      <c r="AD940" t="str">
        <f t="shared" si="16"/>
        <v>INSERT INTO TABLA_PRESUPUESTO_COMERCIAL VALUES ('VSR','Cripton_China','14004971-20',2022,'Junio',1069.2,'USD',26730,16873.682534,0,2673,386.978814,1365.021983,333.356897,445.5,42.655345,92.048641,0,0,0,0,0,0,0,2952.077027,673.494161,0);</v>
      </c>
    </row>
    <row r="941" spans="1:30" x14ac:dyDescent="0.2">
      <c r="A941" t="str">
        <f>+'MBI DIRECTORIO'!A941</f>
        <v>VSR</v>
      </c>
      <c r="B941" t="str">
        <f>+'MBI DIRECTORIO'!B941</f>
        <v>Cripton_China</v>
      </c>
      <c r="C941" t="str">
        <f>+'MBI DIRECTORIO'!C941</f>
        <v>14004990-20</v>
      </c>
      <c r="D941">
        <f>+'MBI DIRECTORIO'!D941</f>
        <v>2022</v>
      </c>
      <c r="E941" t="str">
        <f>+'MBI DIRECTORIO'!E941</f>
        <v>Junio</v>
      </c>
      <c r="F941" s="5">
        <f>+'MBI DIRECTORIO'!F941</f>
        <v>463.32</v>
      </c>
      <c r="G941" t="str">
        <f>+'MBI DIRECTORIO'!G941</f>
        <v>USD</v>
      </c>
      <c r="H941" s="5">
        <f>+'MBI DIRECTORIO'!H941</f>
        <v>13899.6</v>
      </c>
      <c r="I941" s="5">
        <f>+'MBI DIRECTORIO'!I941</f>
        <v>7444.2316198083709</v>
      </c>
      <c r="J941" s="5">
        <f>+'MBI DIRECTORIO'!J941</f>
        <v>0</v>
      </c>
      <c r="K941" s="5">
        <f>+'MBI DIRECTORIO'!K941</f>
        <v>1389.96</v>
      </c>
      <c r="L941" s="5">
        <f>+'MBI DIRECTORIO'!L941</f>
        <v>167.69081939697864</v>
      </c>
      <c r="M941" s="5">
        <f>+'MBI DIRECTORIO'!M941</f>
        <v>661.0075260504201</v>
      </c>
      <c r="N941" s="5">
        <f>+'MBI DIRECTORIO'!N941</f>
        <v>144.45465517241382</v>
      </c>
      <c r="O941" s="5">
        <f>+'MBI DIRECTORIO'!O941</f>
        <v>193.05</v>
      </c>
      <c r="P941" s="5">
        <f>+'MBI DIRECTORIO'!P941</f>
        <v>18.483982758620691</v>
      </c>
      <c r="Q941" s="5">
        <f>+'MBI DIRECTORIO'!Q941</f>
        <v>47.865293541606967</v>
      </c>
      <c r="R941" s="5">
        <f>+'MBI DIRECTORIO'!R941</f>
        <v>0</v>
      </c>
      <c r="S941" s="5">
        <f>+'MBI DIRECTORIO'!S941</f>
        <v>0</v>
      </c>
      <c r="T941" s="5">
        <f>+'MBI DIRECTORIO'!T941</f>
        <v>0</v>
      </c>
      <c r="U941" s="5">
        <f>+'MBI DIRECTORIO'!U941</f>
        <v>0</v>
      </c>
      <c r="V941" s="5">
        <f>+'MBI DIRECTORIO'!V941</f>
        <v>0</v>
      </c>
      <c r="W941" s="5">
        <f>+'MBI DIRECTORIO'!W941</f>
        <v>0</v>
      </c>
      <c r="X941" s="5">
        <f>+'MBI DIRECTORIO'!X941</f>
        <v>0</v>
      </c>
      <c r="Y941" s="5">
        <f>+'MBI DIRECTORIO'!Y941</f>
        <v>1356.7089272196092</v>
      </c>
      <c r="Z941" s="5">
        <f>+'MBI DIRECTORIO'!Z941</f>
        <v>291.84746969654759</v>
      </c>
      <c r="AA941" s="5">
        <f>+'MBI DIRECTORIO'!AA941</f>
        <v>0</v>
      </c>
      <c r="AB941" s="5" t="str">
        <f>+'MBI DIRECTORIO'!AG941</f>
        <v>Cripton China</v>
      </c>
      <c r="AD941" t="str">
        <f t="shared" si="16"/>
        <v>INSERT INTO TABLA_PRESUPUESTO_COMERCIAL VALUES ('VSR','Cripton_China','14004990-20',2022,'Junio',463.32,'USD',13899.6,7444.23162,0,1389.96,167.690819,661.007526,144.454655,193.05,18.483983,47.865294,0,0,0,0,0,0,0,1356.708927,291.84747,0);</v>
      </c>
    </row>
    <row r="942" spans="1:30" x14ac:dyDescent="0.2">
      <c r="A942" t="str">
        <f>+'MBI DIRECTORIO'!A942</f>
        <v>VSR</v>
      </c>
      <c r="B942" t="str">
        <f>+'MBI DIRECTORIO'!B942</f>
        <v>Cripton_China</v>
      </c>
      <c r="C942" t="str">
        <f>+'MBI DIRECTORIO'!C942</f>
        <v>14005163-18</v>
      </c>
      <c r="D942">
        <f>+'MBI DIRECTORIO'!D942</f>
        <v>2022</v>
      </c>
      <c r="E942" t="str">
        <f>+'MBI DIRECTORIO'!E942</f>
        <v>Junio</v>
      </c>
      <c r="F942" s="5">
        <f>+'MBI DIRECTORIO'!F942</f>
        <v>44.550000000000004</v>
      </c>
      <c r="G942" t="str">
        <f>+'MBI DIRECTORIO'!G942</f>
        <v>USD</v>
      </c>
      <c r="H942" s="5">
        <f>+'MBI DIRECTORIO'!H942</f>
        <v>3564.0000000000005</v>
      </c>
      <c r="I942" s="5">
        <f>+'MBI DIRECTORIO'!I942</f>
        <v>2443.6945355010976</v>
      </c>
      <c r="J942" s="5">
        <f>+'MBI DIRECTORIO'!J942</f>
        <v>0</v>
      </c>
      <c r="K942" s="5">
        <f>+'MBI DIRECTORIO'!K942</f>
        <v>356.40000000000003</v>
      </c>
      <c r="L942" s="5">
        <f>+'MBI DIRECTORIO'!L942</f>
        <v>16.124117249709485</v>
      </c>
      <c r="M942" s="5">
        <f>+'MBI DIRECTORIO'!M942</f>
        <v>130.38341596638656</v>
      </c>
      <c r="N942" s="5">
        <f>+'MBI DIRECTORIO'!N942</f>
        <v>13.889870689655174</v>
      </c>
      <c r="O942" s="5">
        <f>+'MBI DIRECTORIO'!O942</f>
        <v>18.562500000000004</v>
      </c>
      <c r="P942" s="5">
        <f>+'MBI DIRECTORIO'!P942</f>
        <v>1.7773060344827589</v>
      </c>
      <c r="Q942" s="5">
        <f>+'MBI DIRECTORIO'!Q942</f>
        <v>12.273152190155635</v>
      </c>
      <c r="R942" s="5">
        <f>+'MBI DIRECTORIO'!R942</f>
        <v>0</v>
      </c>
      <c r="S942" s="5">
        <f>+'MBI DIRECTORIO'!S942</f>
        <v>0</v>
      </c>
      <c r="T942" s="5">
        <f>+'MBI DIRECTORIO'!T942</f>
        <v>0</v>
      </c>
      <c r="U942" s="5">
        <f>+'MBI DIRECTORIO'!U942</f>
        <v>0</v>
      </c>
      <c r="V942" s="5">
        <f>+'MBI DIRECTORIO'!V942</f>
        <v>0</v>
      </c>
      <c r="W942" s="5">
        <f>+'MBI DIRECTORIO'!W942</f>
        <v>0</v>
      </c>
      <c r="X942" s="5">
        <f>+'MBI DIRECTORIO'!X942</f>
        <v>0</v>
      </c>
      <c r="Y942" s="5">
        <f>+'MBI DIRECTORIO'!Y942</f>
        <v>204.94850158227123</v>
      </c>
      <c r="Z942" s="5">
        <f>+'MBI DIRECTORIO'!Z942</f>
        <v>28.062256701591121</v>
      </c>
      <c r="AA942" s="5">
        <f>+'MBI DIRECTORIO'!AA942</f>
        <v>0</v>
      </c>
      <c r="AB942" s="5" t="str">
        <f>+'MBI DIRECTORIO'!AG942</f>
        <v>Cripton China</v>
      </c>
      <c r="AD942" t="str">
        <f t="shared" si="16"/>
        <v>INSERT INTO TABLA_PRESUPUESTO_COMERCIAL VALUES ('VSR','Cripton_China','14005163-18',2022,'Junio',44.55,'USD',3564,2443.694536,0,356.4,16.124117,130.383416,13.889871,18.5625,1.777306,12.273152,0,0,0,0,0,0,0,204.948502,28.062257,0);</v>
      </c>
    </row>
    <row r="943" spans="1:30" x14ac:dyDescent="0.2">
      <c r="A943" t="str">
        <f>+'MBI DIRECTORIO'!A943</f>
        <v>VSR</v>
      </c>
      <c r="B943" t="str">
        <f>+'MBI DIRECTORIO'!B943</f>
        <v>Cripton_China</v>
      </c>
      <c r="C943" t="str">
        <f>+'MBI DIRECTORIO'!C943</f>
        <v>14005143-17</v>
      </c>
      <c r="D943">
        <f>+'MBI DIRECTORIO'!D943</f>
        <v>2022</v>
      </c>
      <c r="E943" t="str">
        <f>+'MBI DIRECTORIO'!E943</f>
        <v>Junio</v>
      </c>
      <c r="F943" s="5">
        <f>+'MBI DIRECTORIO'!F943</f>
        <v>71.28</v>
      </c>
      <c r="G943" t="str">
        <f>+'MBI DIRECTORIO'!G943</f>
        <v>USD</v>
      </c>
      <c r="H943" s="5">
        <f>+'MBI DIRECTORIO'!H943</f>
        <v>4276.8</v>
      </c>
      <c r="I943" s="5">
        <f>+'MBI DIRECTORIO'!I943</f>
        <v>2745.4832019209825</v>
      </c>
      <c r="J943" s="5">
        <f>+'MBI DIRECTORIO'!J943</f>
        <v>0</v>
      </c>
      <c r="K943" s="5">
        <f>+'MBI DIRECTORIO'!K943</f>
        <v>427.68</v>
      </c>
      <c r="L943" s="5">
        <f>+'MBI DIRECTORIO'!L943</f>
        <v>25.798587599535175</v>
      </c>
      <c r="M943" s="5">
        <f>+'MBI DIRECTORIO'!M943</f>
        <v>165.84546554621846</v>
      </c>
      <c r="N943" s="5">
        <f>+'MBI DIRECTORIO'!N943</f>
        <v>22.223793103448276</v>
      </c>
      <c r="O943" s="5">
        <f>+'MBI DIRECTORIO'!O943</f>
        <v>29.7</v>
      </c>
      <c r="P943" s="5">
        <f>+'MBI DIRECTORIO'!P943</f>
        <v>2.843689655172414</v>
      </c>
      <c r="Q943" s="5">
        <f>+'MBI DIRECTORIO'!Q943</f>
        <v>14.727782628186761</v>
      </c>
      <c r="R943" s="5">
        <f>+'MBI DIRECTORIO'!R943</f>
        <v>0</v>
      </c>
      <c r="S943" s="5">
        <f>+'MBI DIRECTORIO'!S943</f>
        <v>0</v>
      </c>
      <c r="T943" s="5">
        <f>+'MBI DIRECTORIO'!T943</f>
        <v>0</v>
      </c>
      <c r="U943" s="5">
        <f>+'MBI DIRECTORIO'!U943</f>
        <v>0</v>
      </c>
      <c r="V943" s="5">
        <f>+'MBI DIRECTORIO'!V943</f>
        <v>0</v>
      </c>
      <c r="W943" s="5">
        <f>+'MBI DIRECTORIO'!W943</f>
        <v>0</v>
      </c>
      <c r="X943" s="5">
        <f>+'MBI DIRECTORIO'!X943</f>
        <v>0</v>
      </c>
      <c r="Y943" s="5">
        <f>+'MBI DIRECTORIO'!Y943</f>
        <v>280.24034165557174</v>
      </c>
      <c r="Z943" s="5">
        <f>+'MBI DIRECTORIO'!Z943</f>
        <v>44.899610722545788</v>
      </c>
      <c r="AA943" s="5">
        <f>+'MBI DIRECTORIO'!AA943</f>
        <v>0</v>
      </c>
      <c r="AB943" s="5" t="str">
        <f>+'MBI DIRECTORIO'!AG943</f>
        <v>Cripton China</v>
      </c>
      <c r="AD943" t="str">
        <f t="shared" si="16"/>
        <v>INSERT INTO TABLA_PRESUPUESTO_COMERCIAL VALUES ('VSR','Cripton_China','14005143-17',2022,'Junio',71.28,'USD',4276.8,2745.483202,0,427.68,25.798588,165.845466,22.223793,29.7,2.84369,14.727783,0,0,0,0,0,0,0,280.240342,44.899611,0);</v>
      </c>
    </row>
    <row r="944" spans="1:30" x14ac:dyDescent="0.2">
      <c r="A944" t="str">
        <f>+'MBI DIRECTORIO'!A944</f>
        <v>VSR</v>
      </c>
      <c r="B944" t="str">
        <f>+'MBI DIRECTORIO'!B944</f>
        <v>Cripton_China</v>
      </c>
      <c r="C944" t="str">
        <f>+'MBI DIRECTORIO'!C944</f>
        <v>14005087-20</v>
      </c>
      <c r="D944">
        <f>+'MBI DIRECTORIO'!D944</f>
        <v>2022</v>
      </c>
      <c r="E944" t="str">
        <f>+'MBI DIRECTORIO'!E944</f>
        <v>Junio</v>
      </c>
      <c r="F944" s="5">
        <f>+'MBI DIRECTORIO'!F944</f>
        <v>89.100000000000009</v>
      </c>
      <c r="G944" t="str">
        <f>+'MBI DIRECTORIO'!G944</f>
        <v>USD</v>
      </c>
      <c r="H944" s="5">
        <f>+'MBI DIRECTORIO'!H944</f>
        <v>4900.5000000000009</v>
      </c>
      <c r="I944" s="5">
        <f>+'MBI DIRECTORIO'!I944</f>
        <v>1896.0928157084763</v>
      </c>
      <c r="J944" s="5">
        <f>+'MBI DIRECTORIO'!J944</f>
        <v>0</v>
      </c>
      <c r="K944" s="5">
        <f>+'MBI DIRECTORIO'!K944</f>
        <v>490.05000000000007</v>
      </c>
      <c r="L944" s="5">
        <f>+'MBI DIRECTORIO'!L944</f>
        <v>32.24823449941897</v>
      </c>
      <c r="M944" s="5">
        <f>+'MBI DIRECTORIO'!M944</f>
        <v>193.94183193277311</v>
      </c>
      <c r="N944" s="5">
        <f>+'MBI DIRECTORIO'!N944</f>
        <v>27.779741379310348</v>
      </c>
      <c r="O944" s="5">
        <f>+'MBI DIRECTORIO'!O944</f>
        <v>37.125000000000007</v>
      </c>
      <c r="P944" s="5">
        <f>+'MBI DIRECTORIO'!P944</f>
        <v>3.5546120689655178</v>
      </c>
      <c r="Q944" s="5">
        <f>+'MBI DIRECTORIO'!Q944</f>
        <v>16.875584261463999</v>
      </c>
      <c r="R944" s="5">
        <f>+'MBI DIRECTORIO'!R944</f>
        <v>0</v>
      </c>
      <c r="S944" s="5">
        <f>+'MBI DIRECTORIO'!S944</f>
        <v>0</v>
      </c>
      <c r="T944" s="5">
        <f>+'MBI DIRECTORIO'!T944</f>
        <v>0</v>
      </c>
      <c r="U944" s="5">
        <f>+'MBI DIRECTORIO'!U944</f>
        <v>0</v>
      </c>
      <c r="V944" s="5">
        <f>+'MBI DIRECTORIO'!V944</f>
        <v>0</v>
      </c>
      <c r="W944" s="5">
        <f>+'MBI DIRECTORIO'!W944</f>
        <v>0</v>
      </c>
      <c r="X944" s="5">
        <f>+'MBI DIRECTORIO'!X944</f>
        <v>0</v>
      </c>
      <c r="Y944" s="5">
        <f>+'MBI DIRECTORIO'!Y944</f>
        <v>335.40128304569521</v>
      </c>
      <c r="Z944" s="5">
        <f>+'MBI DIRECTORIO'!Z944</f>
        <v>56.124513403182242</v>
      </c>
      <c r="AA944" s="5">
        <f>+'MBI DIRECTORIO'!AA944</f>
        <v>0</v>
      </c>
      <c r="AB944" s="5" t="str">
        <f>+'MBI DIRECTORIO'!AG944</f>
        <v>Cripton China</v>
      </c>
      <c r="AD944" t="str">
        <f t="shared" si="16"/>
        <v>INSERT INTO TABLA_PRESUPUESTO_COMERCIAL VALUES ('VSR','Cripton_China','14005087-20',2022,'Junio',89.1,'USD',4900.5,1896.092816,0,490.05,32.248234,193.941832,27.779741,37.125,3.554612,16.875584,0,0,0,0,0,0,0,335.401283,56.124513,0);</v>
      </c>
    </row>
    <row r="945" spans="1:30" x14ac:dyDescent="0.2">
      <c r="A945" t="str">
        <f>+'MBI DIRECTORIO'!A945</f>
        <v>VSR</v>
      </c>
      <c r="B945" t="str">
        <f>+'MBI DIRECTORIO'!B945</f>
        <v>Cripton_China</v>
      </c>
      <c r="C945" t="str">
        <f>+'MBI DIRECTORIO'!C945</f>
        <v>14005080-18</v>
      </c>
      <c r="D945">
        <f>+'MBI DIRECTORIO'!D945</f>
        <v>2022</v>
      </c>
      <c r="E945" t="str">
        <f>+'MBI DIRECTORIO'!E945</f>
        <v>Junio</v>
      </c>
      <c r="F945" s="5">
        <f>+'MBI DIRECTORIO'!F945</f>
        <v>8.91</v>
      </c>
      <c r="G945" t="str">
        <f>+'MBI DIRECTORIO'!G945</f>
        <v>USD</v>
      </c>
      <c r="H945" s="5">
        <f>+'MBI DIRECTORIO'!H945</f>
        <v>1069.2</v>
      </c>
      <c r="I945" s="5">
        <f>+'MBI DIRECTORIO'!I945</f>
        <v>476.99718741087628</v>
      </c>
      <c r="J945" s="5">
        <f>+'MBI DIRECTORIO'!J945</f>
        <v>0</v>
      </c>
      <c r="K945" s="5">
        <f>+'MBI DIRECTORIO'!K945</f>
        <v>106.92</v>
      </c>
      <c r="L945" s="5">
        <f>+'MBI DIRECTORIO'!L945</f>
        <v>3.2248234499418968</v>
      </c>
      <c r="M945" s="5">
        <f>+'MBI DIRECTORIO'!M945</f>
        <v>36.768683193277312</v>
      </c>
      <c r="N945" s="5">
        <f>+'MBI DIRECTORIO'!N945</f>
        <v>2.7779741379310345</v>
      </c>
      <c r="O945" s="5">
        <f>+'MBI DIRECTORIO'!O945</f>
        <v>3.7124999999999999</v>
      </c>
      <c r="P945" s="5">
        <f>+'MBI DIRECTORIO'!P945</f>
        <v>0.35546120689655175</v>
      </c>
      <c r="Q945" s="5">
        <f>+'MBI DIRECTORIO'!Q945</f>
        <v>3.6819456570466902</v>
      </c>
      <c r="R945" s="5">
        <f>+'MBI DIRECTORIO'!R945</f>
        <v>0</v>
      </c>
      <c r="S945" s="5">
        <f>+'MBI DIRECTORIO'!S945</f>
        <v>0</v>
      </c>
      <c r="T945" s="5">
        <f>+'MBI DIRECTORIO'!T945</f>
        <v>0</v>
      </c>
      <c r="U945" s="5">
        <f>+'MBI DIRECTORIO'!U945</f>
        <v>0</v>
      </c>
      <c r="V945" s="5">
        <f>+'MBI DIRECTORIO'!V945</f>
        <v>0</v>
      </c>
      <c r="W945" s="5">
        <f>+'MBI DIRECTORIO'!W945</f>
        <v>0</v>
      </c>
      <c r="X945" s="5">
        <f>+'MBI DIRECTORIO'!X945</f>
        <v>0</v>
      </c>
      <c r="Y945" s="5">
        <f>+'MBI DIRECTORIO'!Y945</f>
        <v>52.909015535469806</v>
      </c>
      <c r="Z945" s="5">
        <f>+'MBI DIRECTORIO'!Z945</f>
        <v>5.6124513403182235</v>
      </c>
      <c r="AA945" s="5">
        <f>+'MBI DIRECTORIO'!AA945</f>
        <v>0</v>
      </c>
      <c r="AB945" s="5" t="str">
        <f>+'MBI DIRECTORIO'!AG945</f>
        <v>Cripton China</v>
      </c>
      <c r="AD945" t="str">
        <f t="shared" si="16"/>
        <v>INSERT INTO TABLA_PRESUPUESTO_COMERCIAL VALUES ('VSR','Cripton_China','14005080-18',2022,'Junio',8.91,'USD',1069.2,476.997187,0,106.92,3.224823,36.768683,2.777974,3.7125,0.355461,3.681946,0,0,0,0,0,0,0,52.909016,5.612451,0);</v>
      </c>
    </row>
    <row r="946" spans="1:30" x14ac:dyDescent="0.2">
      <c r="A946" t="str">
        <f>+'MBI DIRECTORIO'!A946</f>
        <v>VSR</v>
      </c>
      <c r="B946" t="str">
        <f>+'MBI DIRECTORIO'!B946</f>
        <v>Cripton_China</v>
      </c>
      <c r="C946" t="str">
        <f>+'MBI DIRECTORIO'!C946</f>
        <v>14004879-18</v>
      </c>
      <c r="D946">
        <f>+'MBI DIRECTORIO'!D946</f>
        <v>2022</v>
      </c>
      <c r="E946" t="str">
        <f>+'MBI DIRECTORIO'!E946</f>
        <v>Junio</v>
      </c>
      <c r="F946" s="5">
        <f>+'MBI DIRECTORIO'!F946</f>
        <v>8.91</v>
      </c>
      <c r="G946" t="str">
        <f>+'MBI DIRECTORIO'!G946</f>
        <v>USD</v>
      </c>
      <c r="H946" s="5">
        <f>+'MBI DIRECTORIO'!H946</f>
        <v>1069.2</v>
      </c>
      <c r="I946" s="5">
        <f>+'MBI DIRECTORIO'!I946</f>
        <v>825.74199052822405</v>
      </c>
      <c r="J946" s="5">
        <f>+'MBI DIRECTORIO'!J946</f>
        <v>0</v>
      </c>
      <c r="K946" s="5">
        <f>+'MBI DIRECTORIO'!K946</f>
        <v>106.92</v>
      </c>
      <c r="L946" s="5">
        <f>+'MBI DIRECTORIO'!L946</f>
        <v>3.2248234499418968</v>
      </c>
      <c r="M946" s="5">
        <f>+'MBI DIRECTORIO'!M946</f>
        <v>36.768683193277312</v>
      </c>
      <c r="N946" s="5">
        <f>+'MBI DIRECTORIO'!N946</f>
        <v>2.7779741379310345</v>
      </c>
      <c r="O946" s="5">
        <f>+'MBI DIRECTORIO'!O946</f>
        <v>3.7124999999999999</v>
      </c>
      <c r="P946" s="5">
        <f>+'MBI DIRECTORIO'!P946</f>
        <v>0.35546120689655175</v>
      </c>
      <c r="Q946" s="5">
        <f>+'MBI DIRECTORIO'!Q946</f>
        <v>3.6819456570466902</v>
      </c>
      <c r="R946" s="5">
        <f>+'MBI DIRECTORIO'!R946</f>
        <v>0</v>
      </c>
      <c r="S946" s="5">
        <f>+'MBI DIRECTORIO'!S946</f>
        <v>0</v>
      </c>
      <c r="T946" s="5">
        <f>+'MBI DIRECTORIO'!T946</f>
        <v>0</v>
      </c>
      <c r="U946" s="5">
        <f>+'MBI DIRECTORIO'!U946</f>
        <v>0</v>
      </c>
      <c r="V946" s="5">
        <f>+'MBI DIRECTORIO'!V946</f>
        <v>0</v>
      </c>
      <c r="W946" s="5">
        <f>+'MBI DIRECTORIO'!W946</f>
        <v>0</v>
      </c>
      <c r="X946" s="5">
        <f>+'MBI DIRECTORIO'!X946</f>
        <v>0</v>
      </c>
      <c r="Y946" s="5">
        <f>+'MBI DIRECTORIO'!Y946</f>
        <v>52.909015535469806</v>
      </c>
      <c r="Z946" s="5">
        <f>+'MBI DIRECTORIO'!Z946</f>
        <v>5.6124513403182235</v>
      </c>
      <c r="AA946" s="5">
        <f>+'MBI DIRECTORIO'!AA946</f>
        <v>0</v>
      </c>
      <c r="AB946" s="5" t="str">
        <f>+'MBI DIRECTORIO'!AG946</f>
        <v>Cripton China</v>
      </c>
      <c r="AD946" t="str">
        <f t="shared" si="16"/>
        <v>INSERT INTO TABLA_PRESUPUESTO_COMERCIAL VALUES ('VSR','Cripton_China','14004879-18',2022,'Junio',8.91,'USD',1069.2,825.741991,0,106.92,3.224823,36.768683,2.777974,3.7125,0.355461,3.681946,0,0,0,0,0,0,0,52.909016,5.612451,0);</v>
      </c>
    </row>
    <row r="947" spans="1:30" x14ac:dyDescent="0.2">
      <c r="A947" t="str">
        <f>+'MBI DIRECTORIO'!A947</f>
        <v>VSR</v>
      </c>
      <c r="B947" t="str">
        <f>+'MBI DIRECTORIO'!B947</f>
        <v>Cripton_China</v>
      </c>
      <c r="C947" t="str">
        <f>+'MBI DIRECTORIO'!C947</f>
        <v>14005089-20</v>
      </c>
      <c r="D947">
        <f>+'MBI DIRECTORIO'!D947</f>
        <v>2022</v>
      </c>
      <c r="E947" t="str">
        <f>+'MBI DIRECTORIO'!E947</f>
        <v>Junio</v>
      </c>
      <c r="F947" s="5">
        <f>+'MBI DIRECTORIO'!F947</f>
        <v>445.5</v>
      </c>
      <c r="G947" t="str">
        <f>+'MBI DIRECTORIO'!G947</f>
        <v>USD</v>
      </c>
      <c r="H947" s="5">
        <f>+'MBI DIRECTORIO'!H947</f>
        <v>17820</v>
      </c>
      <c r="I947" s="5">
        <f>+'MBI DIRECTORIO'!I947</f>
        <v>7894.2171148246662</v>
      </c>
      <c r="J947" s="5">
        <f>+'MBI DIRECTORIO'!J947</f>
        <v>0</v>
      </c>
      <c r="K947" s="5">
        <f>+'MBI DIRECTORIO'!K947</f>
        <v>1782</v>
      </c>
      <c r="L947" s="5">
        <f>+'MBI DIRECTORIO'!L947</f>
        <v>161.24117249709485</v>
      </c>
      <c r="M947" s="5">
        <f>+'MBI DIRECTORIO'!M947</f>
        <v>769.23415966386551</v>
      </c>
      <c r="N947" s="5">
        <f>+'MBI DIRECTORIO'!N947</f>
        <v>138.89870689655172</v>
      </c>
      <c r="O947" s="5">
        <f>+'MBI DIRECTORIO'!O947</f>
        <v>185.625</v>
      </c>
      <c r="P947" s="5">
        <f>+'MBI DIRECTORIO'!P947</f>
        <v>17.773060344827588</v>
      </c>
      <c r="Q947" s="5">
        <f>+'MBI DIRECTORIO'!Q947</f>
        <v>61.365760950778167</v>
      </c>
      <c r="R947" s="5">
        <f>+'MBI DIRECTORIO'!R947</f>
        <v>0</v>
      </c>
      <c r="S947" s="5">
        <f>+'MBI DIRECTORIO'!S947</f>
        <v>0</v>
      </c>
      <c r="T947" s="5">
        <f>+'MBI DIRECTORIO'!T947</f>
        <v>0</v>
      </c>
      <c r="U947" s="5">
        <f>+'MBI DIRECTORIO'!U947</f>
        <v>0</v>
      </c>
      <c r="V947" s="5">
        <f>+'MBI DIRECTORIO'!V947</f>
        <v>0</v>
      </c>
      <c r="W947" s="5">
        <f>+'MBI DIRECTORIO'!W947</f>
        <v>0</v>
      </c>
      <c r="X947" s="5">
        <f>+'MBI DIRECTORIO'!X947</f>
        <v>0</v>
      </c>
      <c r="Y947" s="5">
        <f>+'MBI DIRECTORIO'!Y947</f>
        <v>1453.5192548719342</v>
      </c>
      <c r="Z947" s="5">
        <f>+'MBI DIRECTORIO'!Z947</f>
        <v>280.62256701591116</v>
      </c>
      <c r="AA947" s="5">
        <f>+'MBI DIRECTORIO'!AA947</f>
        <v>0</v>
      </c>
      <c r="AB947" s="5" t="str">
        <f>+'MBI DIRECTORIO'!AG947</f>
        <v>Cripton China</v>
      </c>
      <c r="AD947" t="str">
        <f t="shared" si="16"/>
        <v>INSERT INTO TABLA_PRESUPUESTO_COMERCIAL VALUES ('VSR','Cripton_China','14005089-20',2022,'Junio',445.5,'USD',17820,7894.217115,0,1782,161.241172,769.23416,138.898707,185.625,17.77306,61.365761,0,0,0,0,0,0,0,1453.519255,280.622567,0);</v>
      </c>
    </row>
    <row r="948" spans="1:30" x14ac:dyDescent="0.2">
      <c r="A948" t="str">
        <f>+'MBI DIRECTORIO'!A948</f>
        <v>VSR</v>
      </c>
      <c r="B948" t="str">
        <f>+'MBI DIRECTORIO'!B948</f>
        <v>Cripton_China</v>
      </c>
      <c r="C948" t="str">
        <f>+'MBI DIRECTORIO'!C948</f>
        <v>14005043-17</v>
      </c>
      <c r="D948">
        <f>+'MBI DIRECTORIO'!D948</f>
        <v>2022</v>
      </c>
      <c r="E948" t="str">
        <f>+'MBI DIRECTORIO'!E948</f>
        <v>Junio</v>
      </c>
      <c r="F948" s="5">
        <f>+'MBI DIRECTORIO'!F948</f>
        <v>71.28</v>
      </c>
      <c r="G948" t="str">
        <f>+'MBI DIRECTORIO'!G948</f>
        <v>USD</v>
      </c>
      <c r="H948" s="5">
        <f>+'MBI DIRECTORIO'!H948</f>
        <v>4989.6000000000004</v>
      </c>
      <c r="I948" s="5">
        <f>+'MBI DIRECTORIO'!I948</f>
        <v>2239.0015554684242</v>
      </c>
      <c r="J948" s="5">
        <f>+'MBI DIRECTORIO'!J948</f>
        <v>0</v>
      </c>
      <c r="K948" s="5">
        <f>+'MBI DIRECTORIO'!K948</f>
        <v>498.96000000000004</v>
      </c>
      <c r="L948" s="5">
        <f>+'MBI DIRECTORIO'!L948</f>
        <v>25.798587599535175</v>
      </c>
      <c r="M948" s="5">
        <f>+'MBI DIRECTORIO'!M948</f>
        <v>187.22946554621851</v>
      </c>
      <c r="N948" s="5">
        <f>+'MBI DIRECTORIO'!N948</f>
        <v>22.223793103448276</v>
      </c>
      <c r="O948" s="5">
        <f>+'MBI DIRECTORIO'!O948</f>
        <v>29.7</v>
      </c>
      <c r="P948" s="5">
        <f>+'MBI DIRECTORIO'!P948</f>
        <v>2.843689655172414</v>
      </c>
      <c r="Q948" s="5">
        <f>+'MBI DIRECTORIO'!Q948</f>
        <v>17.182413066217887</v>
      </c>
      <c r="R948" s="5">
        <f>+'MBI DIRECTORIO'!R948</f>
        <v>0</v>
      </c>
      <c r="S948" s="5">
        <f>+'MBI DIRECTORIO'!S948</f>
        <v>0</v>
      </c>
      <c r="T948" s="5">
        <f>+'MBI DIRECTORIO'!T948</f>
        <v>0</v>
      </c>
      <c r="U948" s="5">
        <f>+'MBI DIRECTORIO'!U948</f>
        <v>0</v>
      </c>
      <c r="V948" s="5">
        <f>+'MBI DIRECTORIO'!V948</f>
        <v>0</v>
      </c>
      <c r="W948" s="5">
        <f>+'MBI DIRECTORIO'!W948</f>
        <v>0</v>
      </c>
      <c r="X948" s="5">
        <f>+'MBI DIRECTORIO'!X948</f>
        <v>0</v>
      </c>
      <c r="Y948" s="5">
        <f>+'MBI DIRECTORIO'!Y948</f>
        <v>304.07897209360289</v>
      </c>
      <c r="Z948" s="5">
        <f>+'MBI DIRECTORIO'!Z948</f>
        <v>44.899610722545788</v>
      </c>
      <c r="AA948" s="5">
        <f>+'MBI DIRECTORIO'!AA948</f>
        <v>0</v>
      </c>
      <c r="AB948" s="5" t="str">
        <f>+'MBI DIRECTORIO'!AG948</f>
        <v>Cripton China</v>
      </c>
      <c r="AD948" t="str">
        <f t="shared" si="16"/>
        <v>INSERT INTO TABLA_PRESUPUESTO_COMERCIAL VALUES ('VSR','Cripton_China','14005043-17',2022,'Junio',71.28,'USD',4989.6,2239.001555,0,498.96,25.798588,187.229466,22.223793,29.7,2.84369,17.182413,0,0,0,0,0,0,0,304.078972,44.899611,0);</v>
      </c>
    </row>
    <row r="949" spans="1:30" x14ac:dyDescent="0.2">
      <c r="A949" t="str">
        <f>+'MBI DIRECTORIO'!A949</f>
        <v>VSR</v>
      </c>
      <c r="B949" t="str">
        <f>+'MBI DIRECTORIO'!B949</f>
        <v>80218-C</v>
      </c>
      <c r="C949" t="str">
        <f>+'MBI DIRECTORIO'!C949</f>
        <v>14004965-17</v>
      </c>
      <c r="D949">
        <f>+'MBI DIRECTORIO'!D949</f>
        <v>2022</v>
      </c>
      <c r="E949" t="str">
        <f>+'MBI DIRECTORIO'!E949</f>
        <v>Junio</v>
      </c>
      <c r="F949" s="5">
        <f>+'MBI DIRECTORIO'!F949</f>
        <v>13.5</v>
      </c>
      <c r="G949" t="str">
        <f>+'MBI DIRECTORIO'!G949</f>
        <v>USD</v>
      </c>
      <c r="H949" s="5">
        <f>+'MBI DIRECTORIO'!H949</f>
        <v>1215</v>
      </c>
      <c r="I949" s="5">
        <f>+'MBI DIRECTORIO'!I949</f>
        <v>931.41452453450256</v>
      </c>
      <c r="J949" s="5">
        <f>+'MBI DIRECTORIO'!J949</f>
        <v>0</v>
      </c>
      <c r="K949" s="5">
        <f>+'MBI DIRECTORIO'!K949</f>
        <v>91.125</v>
      </c>
      <c r="L949" s="5">
        <f>+'MBI DIRECTORIO'!L949</f>
        <v>4.8860961362756017</v>
      </c>
      <c r="M949" s="5">
        <f>+'MBI DIRECTORIO'!M949</f>
        <v>7.9487522123893797</v>
      </c>
      <c r="N949" s="5">
        <f>+'MBI DIRECTORIO'!N949</f>
        <v>5.3536184210526319</v>
      </c>
      <c r="O949" s="5">
        <f>+'MBI DIRECTORIO'!O949</f>
        <v>7.1546052631578947</v>
      </c>
      <c r="P949" s="5">
        <f>+'MBI DIRECTORIO'!P949</f>
        <v>0.68503289473684215</v>
      </c>
      <c r="Q949" s="5">
        <f>+'MBI DIRECTORIO'!Q949</f>
        <v>4.1840291557348745</v>
      </c>
      <c r="R949" s="5">
        <f>+'MBI DIRECTORIO'!R949</f>
        <v>0</v>
      </c>
      <c r="S949" s="5">
        <f>+'MBI DIRECTORIO'!S949</f>
        <v>0</v>
      </c>
      <c r="T949" s="5">
        <f>+'MBI DIRECTORIO'!T949</f>
        <v>0</v>
      </c>
      <c r="U949" s="5">
        <f>+'MBI DIRECTORIO'!U949</f>
        <v>0</v>
      </c>
      <c r="V949" s="5">
        <f>+'MBI DIRECTORIO'!V949</f>
        <v>0</v>
      </c>
      <c r="W949" s="5">
        <f>+'MBI DIRECTORIO'!W949</f>
        <v>0</v>
      </c>
      <c r="X949" s="5">
        <f>+'MBI DIRECTORIO'!X949</f>
        <v>0</v>
      </c>
      <c r="Y949" s="5">
        <f>+'MBI DIRECTORIO'!Y949</f>
        <v>33.829752099068934</v>
      </c>
      <c r="Z949" s="5">
        <f>+'MBI DIRECTORIO'!Z949</f>
        <v>8.5037141519973076</v>
      </c>
      <c r="AA949" s="5">
        <f>+'MBI DIRECTORIO'!AA949</f>
        <v>0</v>
      </c>
      <c r="AB949" s="5" t="str">
        <f>+'MBI DIRECTORIO'!AG949</f>
        <v>Qingdao Congmu International Wine Industry Co.,Ltd.</v>
      </c>
      <c r="AD949" t="str">
        <f t="shared" si="16"/>
        <v>INSERT INTO TABLA_PRESUPUESTO_COMERCIAL VALUES ('VSR','80218-C','14004965-17',2022,'Junio',13.5,'USD',1215,931.414525,0,91.125,4.886096,7.948752,5.353618,7.154605,0.685033,4.184029,0,0,0,0,0,0,0,33.829752,8.503714,0);</v>
      </c>
    </row>
    <row r="950" spans="1:30" x14ac:dyDescent="0.2">
      <c r="A950" t="str">
        <f>+'MBI DIRECTORIO'!A950</f>
        <v>VSR</v>
      </c>
      <c r="B950" t="str">
        <f>+'MBI DIRECTORIO'!B950</f>
        <v>80218-C</v>
      </c>
      <c r="C950" t="str">
        <f>+'MBI DIRECTORIO'!C950</f>
        <v>14004975-20</v>
      </c>
      <c r="D950">
        <f>+'MBI DIRECTORIO'!D950</f>
        <v>2022</v>
      </c>
      <c r="E950" t="str">
        <f>+'MBI DIRECTORIO'!E950</f>
        <v>Junio</v>
      </c>
      <c r="F950" s="5">
        <f>+'MBI DIRECTORIO'!F950</f>
        <v>36</v>
      </c>
      <c r="G950" t="str">
        <f>+'MBI DIRECTORIO'!G950</f>
        <v>USD</v>
      </c>
      <c r="H950" s="5">
        <f>+'MBI DIRECTORIO'!H950</f>
        <v>1440</v>
      </c>
      <c r="I950" s="5">
        <f>+'MBI DIRECTORIO'!I950</f>
        <v>750.91027309422259</v>
      </c>
      <c r="J950" s="5">
        <f>+'MBI DIRECTORIO'!J950</f>
        <v>0</v>
      </c>
      <c r="K950" s="5">
        <f>+'MBI DIRECTORIO'!K950</f>
        <v>108</v>
      </c>
      <c r="L950" s="5">
        <f>+'MBI DIRECTORIO'!L950</f>
        <v>13.029589696734936</v>
      </c>
      <c r="M950" s="5">
        <f>+'MBI DIRECTORIO'!M950</f>
        <v>21.196672566371678</v>
      </c>
      <c r="N950" s="5">
        <f>+'MBI DIRECTORIO'!N950</f>
        <v>14.276315789473685</v>
      </c>
      <c r="O950" s="5">
        <f>+'MBI DIRECTORIO'!O950</f>
        <v>19.078947368421051</v>
      </c>
      <c r="P950" s="5">
        <f>+'MBI DIRECTORIO'!P950</f>
        <v>1.8267543859649122</v>
      </c>
      <c r="Q950" s="5">
        <f>+'MBI DIRECTORIO'!Q950</f>
        <v>4.9588493697598519</v>
      </c>
      <c r="R950" s="5">
        <f>+'MBI DIRECTORIO'!R950</f>
        <v>0</v>
      </c>
      <c r="S950" s="5">
        <f>+'MBI DIRECTORIO'!S950</f>
        <v>0</v>
      </c>
      <c r="T950" s="5">
        <f>+'MBI DIRECTORIO'!T950</f>
        <v>0</v>
      </c>
      <c r="U950" s="5">
        <f>+'MBI DIRECTORIO'!U950</f>
        <v>0</v>
      </c>
      <c r="V950" s="5">
        <f>+'MBI DIRECTORIO'!V950</f>
        <v>0</v>
      </c>
      <c r="W950" s="5">
        <f>+'MBI DIRECTORIO'!W950</f>
        <v>0</v>
      </c>
      <c r="X950" s="5">
        <f>+'MBI DIRECTORIO'!X950</f>
        <v>0</v>
      </c>
      <c r="Y950" s="5">
        <f>+'MBI DIRECTORIO'!Y950</f>
        <v>84.01411055198399</v>
      </c>
      <c r="Z950" s="5">
        <f>+'MBI DIRECTORIO'!Z950</f>
        <v>22.676571071992822</v>
      </c>
      <c r="AA950" s="5">
        <f>+'MBI DIRECTORIO'!AA950</f>
        <v>0</v>
      </c>
      <c r="AB950" s="5" t="str">
        <f>+'MBI DIRECTORIO'!AG950</f>
        <v>Qingdao Congmu International Wine Industry Co.,Ltd.</v>
      </c>
      <c r="AD950" t="str">
        <f t="shared" si="16"/>
        <v>INSERT INTO TABLA_PRESUPUESTO_COMERCIAL VALUES ('VSR','80218-C','14004975-20',2022,'Junio',36,'USD',1440,750.910273,0,108,13.02959,21.196673,14.276316,19.078947,1.826754,4.958849,0,0,0,0,0,0,0,84.014111,22.676571,0);</v>
      </c>
    </row>
    <row r="951" spans="1:30" x14ac:dyDescent="0.2">
      <c r="A951" t="str">
        <f>+'MBI DIRECTORIO'!A951</f>
        <v>VSR</v>
      </c>
      <c r="B951" t="str">
        <f>+'MBI DIRECTORIO'!B951</f>
        <v>80218-C</v>
      </c>
      <c r="C951" t="str">
        <f>+'MBI DIRECTORIO'!C951</f>
        <v>14004977-19</v>
      </c>
      <c r="D951">
        <f>+'MBI DIRECTORIO'!D951</f>
        <v>2022</v>
      </c>
      <c r="E951" t="str">
        <f>+'MBI DIRECTORIO'!E951</f>
        <v>Junio</v>
      </c>
      <c r="F951" s="5">
        <f>+'MBI DIRECTORIO'!F951</f>
        <v>27</v>
      </c>
      <c r="G951" t="str">
        <f>+'MBI DIRECTORIO'!G951</f>
        <v>USD</v>
      </c>
      <c r="H951" s="5">
        <f>+'MBI DIRECTORIO'!H951</f>
        <v>1080</v>
      </c>
      <c r="I951" s="5">
        <f>+'MBI DIRECTORIO'!I951</f>
        <v>590.43714400319573</v>
      </c>
      <c r="J951" s="5">
        <f>+'MBI DIRECTORIO'!J951</f>
        <v>0</v>
      </c>
      <c r="K951" s="5">
        <f>+'MBI DIRECTORIO'!K951</f>
        <v>81</v>
      </c>
      <c r="L951" s="5">
        <f>+'MBI DIRECTORIO'!L951</f>
        <v>9.7721922725512034</v>
      </c>
      <c r="M951" s="5">
        <f>+'MBI DIRECTORIO'!M951</f>
        <v>15.897504424778759</v>
      </c>
      <c r="N951" s="5">
        <f>+'MBI DIRECTORIO'!N951</f>
        <v>10.707236842105264</v>
      </c>
      <c r="O951" s="5">
        <f>+'MBI DIRECTORIO'!O951</f>
        <v>14.309210526315789</v>
      </c>
      <c r="P951" s="5">
        <f>+'MBI DIRECTORIO'!P951</f>
        <v>1.3700657894736843</v>
      </c>
      <c r="Q951" s="5">
        <f>+'MBI DIRECTORIO'!Q951</f>
        <v>3.7191370273198889</v>
      </c>
      <c r="R951" s="5">
        <f>+'MBI DIRECTORIO'!R951</f>
        <v>0</v>
      </c>
      <c r="S951" s="5">
        <f>+'MBI DIRECTORIO'!S951</f>
        <v>0</v>
      </c>
      <c r="T951" s="5">
        <f>+'MBI DIRECTORIO'!T951</f>
        <v>0</v>
      </c>
      <c r="U951" s="5">
        <f>+'MBI DIRECTORIO'!U951</f>
        <v>0</v>
      </c>
      <c r="V951" s="5">
        <f>+'MBI DIRECTORIO'!V951</f>
        <v>0</v>
      </c>
      <c r="W951" s="5">
        <f>+'MBI DIRECTORIO'!W951</f>
        <v>0</v>
      </c>
      <c r="X951" s="5">
        <f>+'MBI DIRECTORIO'!X951</f>
        <v>0</v>
      </c>
      <c r="Y951" s="5">
        <f>+'MBI DIRECTORIO'!Y951</f>
        <v>63.010582913988003</v>
      </c>
      <c r="Z951" s="5">
        <f>+'MBI DIRECTORIO'!Z951</f>
        <v>17.007428303994615</v>
      </c>
      <c r="AA951" s="5">
        <f>+'MBI DIRECTORIO'!AA951</f>
        <v>0</v>
      </c>
      <c r="AB951" s="5" t="str">
        <f>+'MBI DIRECTORIO'!AG951</f>
        <v>Qingdao Congmu International Wine Industry Co.,Ltd.</v>
      </c>
      <c r="AD951" t="str">
        <f t="shared" si="16"/>
        <v>INSERT INTO TABLA_PRESUPUESTO_COMERCIAL VALUES ('VSR','80218-C','14004977-19',2022,'Junio',27,'USD',1080,590.437144,0,81,9.772192,15.897504,10.707237,14.309211,1.370066,3.719137,0,0,0,0,0,0,0,63.010583,17.007428,0);</v>
      </c>
    </row>
    <row r="952" spans="1:30" x14ac:dyDescent="0.2">
      <c r="A952" t="str">
        <f>+'MBI DIRECTORIO'!A952</f>
        <v>VSR</v>
      </c>
      <c r="B952" t="str">
        <f>+'MBI DIRECTORIO'!B952</f>
        <v>80218-C</v>
      </c>
      <c r="C952" t="str">
        <f>+'MBI DIRECTORIO'!C952</f>
        <v>14004800-20</v>
      </c>
      <c r="D952">
        <f>+'MBI DIRECTORIO'!D952</f>
        <v>2022</v>
      </c>
      <c r="E952" t="str">
        <f>+'MBI DIRECTORIO'!E952</f>
        <v>Junio</v>
      </c>
      <c r="F952" s="5">
        <f>+'MBI DIRECTORIO'!F952</f>
        <v>36</v>
      </c>
      <c r="G952" t="str">
        <f>+'MBI DIRECTORIO'!G952</f>
        <v>USD</v>
      </c>
      <c r="H952" s="5">
        <f>+'MBI DIRECTORIO'!H952</f>
        <v>1440</v>
      </c>
      <c r="I952" s="5">
        <f>+'MBI DIRECTORIO'!I952</f>
        <v>586.01590915970053</v>
      </c>
      <c r="J952" s="5">
        <f>+'MBI DIRECTORIO'!J952</f>
        <v>0</v>
      </c>
      <c r="K952" s="5">
        <f>+'MBI DIRECTORIO'!K952</f>
        <v>108</v>
      </c>
      <c r="L952" s="5">
        <f>+'MBI DIRECTORIO'!L952</f>
        <v>13.029589696734936</v>
      </c>
      <c r="M952" s="5">
        <f>+'MBI DIRECTORIO'!M952</f>
        <v>21.196672566371678</v>
      </c>
      <c r="N952" s="5">
        <f>+'MBI DIRECTORIO'!N952</f>
        <v>14.276315789473685</v>
      </c>
      <c r="O952" s="5">
        <f>+'MBI DIRECTORIO'!O952</f>
        <v>19.078947368421051</v>
      </c>
      <c r="P952" s="5">
        <f>+'MBI DIRECTORIO'!P952</f>
        <v>1.8267543859649122</v>
      </c>
      <c r="Q952" s="5">
        <f>+'MBI DIRECTORIO'!Q952</f>
        <v>4.9588493697598519</v>
      </c>
      <c r="R952" s="5">
        <f>+'MBI DIRECTORIO'!R952</f>
        <v>0</v>
      </c>
      <c r="S952" s="5">
        <f>+'MBI DIRECTORIO'!S952</f>
        <v>0</v>
      </c>
      <c r="T952" s="5">
        <f>+'MBI DIRECTORIO'!T952</f>
        <v>0</v>
      </c>
      <c r="U952" s="5">
        <f>+'MBI DIRECTORIO'!U952</f>
        <v>0</v>
      </c>
      <c r="V952" s="5">
        <f>+'MBI DIRECTORIO'!V952</f>
        <v>0</v>
      </c>
      <c r="W952" s="5">
        <f>+'MBI DIRECTORIO'!W952</f>
        <v>0</v>
      </c>
      <c r="X952" s="5">
        <f>+'MBI DIRECTORIO'!X952</f>
        <v>0</v>
      </c>
      <c r="Y952" s="5">
        <f>+'MBI DIRECTORIO'!Y952</f>
        <v>84.01411055198399</v>
      </c>
      <c r="Z952" s="5">
        <f>+'MBI DIRECTORIO'!Z952</f>
        <v>22.676571071992822</v>
      </c>
      <c r="AA952" s="5">
        <f>+'MBI DIRECTORIO'!AA952</f>
        <v>0</v>
      </c>
      <c r="AB952" s="5" t="str">
        <f>+'MBI DIRECTORIO'!AG952</f>
        <v>Qingdao Congmu International Wine Industry Co.,Ltd.</v>
      </c>
      <c r="AD952" t="str">
        <f t="shared" si="16"/>
        <v>INSERT INTO TABLA_PRESUPUESTO_COMERCIAL VALUES ('VSR','80218-C','14004800-20',2022,'Junio',36,'USD',1440,586.015909,0,108,13.02959,21.196673,14.276316,19.078947,1.826754,4.958849,0,0,0,0,0,0,0,84.014111,22.676571,0);</v>
      </c>
    </row>
    <row r="953" spans="1:30" x14ac:dyDescent="0.2">
      <c r="A953" t="str">
        <f>+'MBI DIRECTORIO'!A953</f>
        <v>VSR</v>
      </c>
      <c r="B953" t="str">
        <f>+'MBI DIRECTORIO'!B953</f>
        <v>80218-C</v>
      </c>
      <c r="C953" t="str">
        <f>+'MBI DIRECTORIO'!C953</f>
        <v>14004971-20</v>
      </c>
      <c r="D953">
        <f>+'MBI DIRECTORIO'!D953</f>
        <v>2022</v>
      </c>
      <c r="E953" t="str">
        <f>+'MBI DIRECTORIO'!E953</f>
        <v>Junio</v>
      </c>
      <c r="F953" s="5">
        <f>+'MBI DIRECTORIO'!F953</f>
        <v>45</v>
      </c>
      <c r="G953" t="str">
        <f>+'MBI DIRECTORIO'!G953</f>
        <v>USD</v>
      </c>
      <c r="H953" s="5">
        <f>+'MBI DIRECTORIO'!H953</f>
        <v>1350</v>
      </c>
      <c r="I953" s="5">
        <f>+'MBI DIRECTORIO'!I953</f>
        <v>710.17182381089015</v>
      </c>
      <c r="J953" s="5">
        <f>+'MBI DIRECTORIO'!J953</f>
        <v>0</v>
      </c>
      <c r="K953" s="5">
        <f>+'MBI DIRECTORIO'!K953</f>
        <v>101.25</v>
      </c>
      <c r="L953" s="5">
        <f>+'MBI DIRECTORIO'!L953</f>
        <v>16.286987120918671</v>
      </c>
      <c r="M953" s="5">
        <f>+'MBI DIRECTORIO'!M953</f>
        <v>26.495840707964597</v>
      </c>
      <c r="N953" s="5">
        <f>+'MBI DIRECTORIO'!N953</f>
        <v>17.845394736842106</v>
      </c>
      <c r="O953" s="5">
        <f>+'MBI DIRECTORIO'!O953</f>
        <v>23.848684210526315</v>
      </c>
      <c r="P953" s="5">
        <f>+'MBI DIRECTORIO'!P953</f>
        <v>2.2834429824561404</v>
      </c>
      <c r="Q953" s="5">
        <f>+'MBI DIRECTORIO'!Q953</f>
        <v>4.6489212841498606</v>
      </c>
      <c r="R953" s="5">
        <f>+'MBI DIRECTORIO'!R953</f>
        <v>0</v>
      </c>
      <c r="S953" s="5">
        <f>+'MBI DIRECTORIO'!S953</f>
        <v>0</v>
      </c>
      <c r="T953" s="5">
        <f>+'MBI DIRECTORIO'!T953</f>
        <v>0</v>
      </c>
      <c r="U953" s="5">
        <f>+'MBI DIRECTORIO'!U953</f>
        <v>0</v>
      </c>
      <c r="V953" s="5">
        <f>+'MBI DIRECTORIO'!V953</f>
        <v>0</v>
      </c>
      <c r="W953" s="5">
        <f>+'MBI DIRECTORIO'!W953</f>
        <v>0</v>
      </c>
      <c r="X953" s="5">
        <f>+'MBI DIRECTORIO'!X953</f>
        <v>0</v>
      </c>
      <c r="Y953" s="5">
        <f>+'MBI DIRECTORIO'!Y953</f>
        <v>103.46799776193005</v>
      </c>
      <c r="Z953" s="5">
        <f>+'MBI DIRECTORIO'!Z953</f>
        <v>28.345713839991028</v>
      </c>
      <c r="AA953" s="5">
        <f>+'MBI DIRECTORIO'!AA953</f>
        <v>0</v>
      </c>
      <c r="AB953" s="5" t="str">
        <f>+'MBI DIRECTORIO'!AG953</f>
        <v>Qingdao Congmu International Wine Industry Co.,Ltd.</v>
      </c>
      <c r="AD953" t="str">
        <f t="shared" si="16"/>
        <v>INSERT INTO TABLA_PRESUPUESTO_COMERCIAL VALUES ('VSR','80218-C','14004971-20',2022,'Junio',45,'USD',1350,710.171824,0,101.25,16.286987,26.495841,17.845395,23.848684,2.283443,4.648921,0,0,0,0,0,0,0,103.467998,28.345714,0);</v>
      </c>
    </row>
    <row r="954" spans="1:30" x14ac:dyDescent="0.2">
      <c r="A954" t="str">
        <f>+'MBI DIRECTORIO'!A954</f>
        <v>VSR</v>
      </c>
      <c r="B954" t="str">
        <f>+'MBI DIRECTORIO'!B954</f>
        <v>80218-C</v>
      </c>
      <c r="C954" t="str">
        <f>+'MBI DIRECTORIO'!C954</f>
        <v>14004874-20</v>
      </c>
      <c r="D954">
        <f>+'MBI DIRECTORIO'!D954</f>
        <v>2022</v>
      </c>
      <c r="E954" t="str">
        <f>+'MBI DIRECTORIO'!E954</f>
        <v>Junio</v>
      </c>
      <c r="F954" s="5">
        <f>+'MBI DIRECTORIO'!F954</f>
        <v>13.5</v>
      </c>
      <c r="G954" t="str">
        <f>+'MBI DIRECTORIO'!G954</f>
        <v>USD</v>
      </c>
      <c r="H954" s="5">
        <f>+'MBI DIRECTORIO'!H954</f>
        <v>405</v>
      </c>
      <c r="I954" s="5">
        <f>+'MBI DIRECTORIO'!I954</f>
        <v>216.90651572868214</v>
      </c>
      <c r="J954" s="5">
        <f>+'MBI DIRECTORIO'!J954</f>
        <v>0</v>
      </c>
      <c r="K954" s="5">
        <f>+'MBI DIRECTORIO'!K954</f>
        <v>30.375</v>
      </c>
      <c r="L954" s="5">
        <f>+'MBI DIRECTORIO'!L954</f>
        <v>4.8860961362756017</v>
      </c>
      <c r="M954" s="5">
        <f>+'MBI DIRECTORIO'!M954</f>
        <v>7.9487522123893797</v>
      </c>
      <c r="N954" s="5">
        <f>+'MBI DIRECTORIO'!N954</f>
        <v>5.3536184210526319</v>
      </c>
      <c r="O954" s="5">
        <f>+'MBI DIRECTORIO'!O954</f>
        <v>7.1546052631578947</v>
      </c>
      <c r="P954" s="5">
        <f>+'MBI DIRECTORIO'!P954</f>
        <v>0.68503289473684215</v>
      </c>
      <c r="Q954" s="5">
        <f>+'MBI DIRECTORIO'!Q954</f>
        <v>1.3946763852449584</v>
      </c>
      <c r="R954" s="5">
        <f>+'MBI DIRECTORIO'!R954</f>
        <v>0</v>
      </c>
      <c r="S954" s="5">
        <f>+'MBI DIRECTORIO'!S954</f>
        <v>0</v>
      </c>
      <c r="T954" s="5">
        <f>+'MBI DIRECTORIO'!T954</f>
        <v>0</v>
      </c>
      <c r="U954" s="5">
        <f>+'MBI DIRECTORIO'!U954</f>
        <v>0</v>
      </c>
      <c r="V954" s="5">
        <f>+'MBI DIRECTORIO'!V954</f>
        <v>0</v>
      </c>
      <c r="W954" s="5">
        <f>+'MBI DIRECTORIO'!W954</f>
        <v>0</v>
      </c>
      <c r="X954" s="5">
        <f>+'MBI DIRECTORIO'!X954</f>
        <v>0</v>
      </c>
      <c r="Y954" s="5">
        <f>+'MBI DIRECTORIO'!Y954</f>
        <v>31.040399328579017</v>
      </c>
      <c r="Z954" s="5">
        <f>+'MBI DIRECTORIO'!Z954</f>
        <v>8.5037141519973076</v>
      </c>
      <c r="AA954" s="5">
        <f>+'MBI DIRECTORIO'!AA954</f>
        <v>0</v>
      </c>
      <c r="AB954" s="5" t="str">
        <f>+'MBI DIRECTORIO'!AG954</f>
        <v>Qingdao Congmu International Wine Industry Co.,Ltd.</v>
      </c>
      <c r="AD954" t="str">
        <f t="shared" si="16"/>
        <v>INSERT INTO TABLA_PRESUPUESTO_COMERCIAL VALUES ('VSR','80218-C','14004874-20',2022,'Junio',13.5,'USD',405,216.906516,0,30.375,4.886096,7.948752,5.353618,7.154605,0.685033,1.394676,0,0,0,0,0,0,0,31.040399,8.503714,0);</v>
      </c>
    </row>
    <row r="955" spans="1:30" x14ac:dyDescent="0.2">
      <c r="A955" t="str">
        <f>+'MBI DIRECTORIO'!A955</f>
        <v>VSR</v>
      </c>
      <c r="B955" t="str">
        <f>+'MBI DIRECTORIO'!B955</f>
        <v>80218-C</v>
      </c>
      <c r="C955" t="str">
        <f>+'MBI DIRECTORIO'!C955</f>
        <v>14004941-16</v>
      </c>
      <c r="D955">
        <f>+'MBI DIRECTORIO'!D955</f>
        <v>2022</v>
      </c>
      <c r="E955" t="str">
        <f>+'MBI DIRECTORIO'!E955</f>
        <v>Junio</v>
      </c>
      <c r="F955" s="5">
        <f>+'MBI DIRECTORIO'!F955</f>
        <v>13.5</v>
      </c>
      <c r="G955" t="str">
        <f>+'MBI DIRECTORIO'!G955</f>
        <v>USD</v>
      </c>
      <c r="H955" s="5">
        <f>+'MBI DIRECTORIO'!H955</f>
        <v>2916</v>
      </c>
      <c r="I955" s="5">
        <f>+'MBI DIRECTORIO'!I955</f>
        <v>719.33070888824977</v>
      </c>
      <c r="J955" s="5">
        <f>+'MBI DIRECTORIO'!J955</f>
        <v>0</v>
      </c>
      <c r="K955" s="5">
        <f>+'MBI DIRECTORIO'!K955</f>
        <v>0</v>
      </c>
      <c r="L955" s="5">
        <f>+'MBI DIRECTORIO'!L955</f>
        <v>0</v>
      </c>
      <c r="M955" s="5">
        <f>+'MBI DIRECTORIO'!M955</f>
        <v>7.9487522123893797</v>
      </c>
      <c r="N955" s="5">
        <f>+'MBI DIRECTORIO'!N955</f>
        <v>5.3536184210526319</v>
      </c>
      <c r="O955" s="5">
        <f>+'MBI DIRECTORIO'!O955</f>
        <v>7.1546052631578947</v>
      </c>
      <c r="P955" s="5">
        <f>+'MBI DIRECTORIO'!P955</f>
        <v>0.68503289473684215</v>
      </c>
      <c r="Q955" s="5">
        <f>+'MBI DIRECTORIO'!Q955</f>
        <v>10.0416699737637</v>
      </c>
      <c r="R955" s="5">
        <f>+'MBI DIRECTORIO'!R955</f>
        <v>0</v>
      </c>
      <c r="S955" s="5">
        <f>+'MBI DIRECTORIO'!S955</f>
        <v>0</v>
      </c>
      <c r="T955" s="5">
        <f>+'MBI DIRECTORIO'!T955</f>
        <v>0</v>
      </c>
      <c r="U955" s="5">
        <f>+'MBI DIRECTORIO'!U955</f>
        <v>0</v>
      </c>
      <c r="V955" s="5">
        <f>+'MBI DIRECTORIO'!V955</f>
        <v>0</v>
      </c>
      <c r="W955" s="5">
        <f>+'MBI DIRECTORIO'!W955</f>
        <v>0</v>
      </c>
      <c r="X955" s="5">
        <f>+'MBI DIRECTORIO'!X955</f>
        <v>0</v>
      </c>
      <c r="Y955" s="5">
        <f>+'MBI DIRECTORIO'!Y955</f>
        <v>39.687392917097753</v>
      </c>
      <c r="Z955" s="5">
        <f>+'MBI DIRECTORIO'!Z955</f>
        <v>8.5037141519973076</v>
      </c>
      <c r="AA955" s="5">
        <f>+'MBI DIRECTORIO'!AA955</f>
        <v>0</v>
      </c>
      <c r="AB955" s="5" t="str">
        <f>+'MBI DIRECTORIO'!AG955</f>
        <v>Qingdao Congmu International Wine Industry Co.,Ltd.</v>
      </c>
      <c r="AD955" t="str">
        <f t="shared" si="16"/>
        <v>INSERT INTO TABLA_PRESUPUESTO_COMERCIAL VALUES ('VSR','80218-C','14004941-16',2022,'Junio',13.5,'USD',2916,719.330709,0,0,0,7.948752,5.353618,7.154605,0.685033,10.04167,0,0,0,0,0,0,0,39.687393,8.503714,0);</v>
      </c>
    </row>
    <row r="956" spans="1:30" x14ac:dyDescent="0.2">
      <c r="A956" t="str">
        <f>+'MBI DIRECTORIO'!A956</f>
        <v>VSR</v>
      </c>
      <c r="B956" t="str">
        <f>+'MBI DIRECTORIO'!B956</f>
        <v>80122-C</v>
      </c>
      <c r="C956" t="str">
        <f>+'MBI DIRECTORIO'!C956</f>
        <v>14005080-18</v>
      </c>
      <c r="D956">
        <f>+'MBI DIRECTORIO'!D956</f>
        <v>2022</v>
      </c>
      <c r="E956" t="str">
        <f>+'MBI DIRECTORIO'!E956</f>
        <v>Junio</v>
      </c>
      <c r="F956" s="5">
        <f>+'MBI DIRECTORIO'!F956</f>
        <v>67.5</v>
      </c>
      <c r="G956" t="str">
        <f>+'MBI DIRECTORIO'!G956</f>
        <v>USD</v>
      </c>
      <c r="H956" s="5">
        <f>+'MBI DIRECTORIO'!H956</f>
        <v>7087.5</v>
      </c>
      <c r="I956" s="5">
        <f>+'MBI DIRECTORIO'!I956</f>
        <v>3613.6150561430022</v>
      </c>
      <c r="J956" s="5">
        <f>+'MBI DIRECTORIO'!J956</f>
        <v>0</v>
      </c>
      <c r="K956" s="5">
        <f>+'MBI DIRECTORIO'!K956</f>
        <v>1687.5</v>
      </c>
      <c r="L956" s="5">
        <f>+'MBI DIRECTORIO'!L956</f>
        <v>24.430480681378008</v>
      </c>
      <c r="M956" s="5">
        <f>+'MBI DIRECTORIO'!M956</f>
        <v>85.995000000000005</v>
      </c>
      <c r="N956" s="5">
        <f>+'MBI DIRECTORIO'!N956</f>
        <v>30.515625000000004</v>
      </c>
      <c r="O956" s="5">
        <f>+'MBI DIRECTORIO'!O956</f>
        <v>40.78125</v>
      </c>
      <c r="P956" s="5">
        <f>+'MBI DIRECTORIO'!P956</f>
        <v>3.9046875000000001</v>
      </c>
      <c r="Q956" s="5">
        <f>+'MBI DIRECTORIO'!Q956</f>
        <v>24.406836741786769</v>
      </c>
      <c r="R956" s="5">
        <f>+'MBI DIRECTORIO'!R956</f>
        <v>0</v>
      </c>
      <c r="S956" s="5">
        <f>+'MBI DIRECTORIO'!S956</f>
        <v>0</v>
      </c>
      <c r="T956" s="5">
        <f>+'MBI DIRECTORIO'!T956</f>
        <v>0</v>
      </c>
      <c r="U956" s="5">
        <f>+'MBI DIRECTORIO'!U956</f>
        <v>0</v>
      </c>
      <c r="V956" s="5">
        <f>+'MBI DIRECTORIO'!V956</f>
        <v>0</v>
      </c>
      <c r="W956" s="5">
        <f>+'MBI DIRECTORIO'!W956</f>
        <v>0</v>
      </c>
      <c r="X956" s="5">
        <f>+'MBI DIRECTORIO'!X956</f>
        <v>0</v>
      </c>
      <c r="Y956" s="5">
        <f>+'MBI DIRECTORIO'!Y956</f>
        <v>228.12197000177332</v>
      </c>
      <c r="Z956" s="5">
        <f>+'MBI DIRECTORIO'!Z956</f>
        <v>42.518570759986538</v>
      </c>
      <c r="AA956" s="5">
        <f>+'MBI DIRECTORIO'!AA956</f>
        <v>0</v>
      </c>
      <c r="AB956" s="5" t="str">
        <f>+'MBI DIRECTORIO'!AG956</f>
        <v>COSTCO PRESIDENT TAIWAN, INC</v>
      </c>
      <c r="AD956" t="str">
        <f t="shared" si="16"/>
        <v>INSERT INTO TABLA_PRESUPUESTO_COMERCIAL VALUES ('VSR','80122-C','14005080-18',2022,'Junio',67.5,'USD',7087.5,3613.615056,0,1687.5,24.430481,85.995,30.515625,40.78125,3.904688,24.406837,0,0,0,0,0,0,0,228.12197,42.518571,0);</v>
      </c>
    </row>
    <row r="957" spans="1:30" x14ac:dyDescent="0.2">
      <c r="A957" t="str">
        <f>+'MBI DIRECTORIO'!A957</f>
        <v>VSR</v>
      </c>
      <c r="B957" t="str">
        <f>+'MBI DIRECTORIO'!B957</f>
        <v>80122-C</v>
      </c>
      <c r="C957" t="str">
        <f>+'MBI DIRECTORIO'!C957</f>
        <v>14004954-20</v>
      </c>
      <c r="D957">
        <f>+'MBI DIRECTORIO'!D957</f>
        <v>2022</v>
      </c>
      <c r="E957" t="str">
        <f>+'MBI DIRECTORIO'!E957</f>
        <v>Junio</v>
      </c>
      <c r="F957" s="5">
        <f>+'MBI DIRECTORIO'!F957</f>
        <v>180</v>
      </c>
      <c r="G957" t="str">
        <f>+'MBI DIRECTORIO'!G957</f>
        <v>USD</v>
      </c>
      <c r="H957" s="5">
        <f>+'MBI DIRECTORIO'!H957</f>
        <v>14400</v>
      </c>
      <c r="I957" s="5">
        <f>+'MBI DIRECTORIO'!I957</f>
        <v>4325.3056643201426</v>
      </c>
      <c r="J957" s="5">
        <f>+'MBI DIRECTORIO'!J957</f>
        <v>0</v>
      </c>
      <c r="K957" s="5">
        <f>+'MBI DIRECTORIO'!K957</f>
        <v>3600</v>
      </c>
      <c r="L957" s="5">
        <f>+'MBI DIRECTORIO'!L957</f>
        <v>65.147948483674682</v>
      </c>
      <c r="M957" s="5">
        <f>+'MBI DIRECTORIO'!M957</f>
        <v>229.32</v>
      </c>
      <c r="N957" s="5">
        <f>+'MBI DIRECTORIO'!N957</f>
        <v>81.375000000000014</v>
      </c>
      <c r="O957" s="5">
        <f>+'MBI DIRECTORIO'!O957</f>
        <v>108.75</v>
      </c>
      <c r="P957" s="5">
        <f>+'MBI DIRECTORIO'!P957</f>
        <v>10.4125</v>
      </c>
      <c r="Q957" s="5">
        <f>+'MBI DIRECTORIO'!Q957</f>
        <v>49.588493697598516</v>
      </c>
      <c r="R957" s="5">
        <f>+'MBI DIRECTORIO'!R957</f>
        <v>0</v>
      </c>
      <c r="S957" s="5">
        <f>+'MBI DIRECTORIO'!S957</f>
        <v>0</v>
      </c>
      <c r="T957" s="5">
        <f>+'MBI DIRECTORIO'!T957</f>
        <v>0</v>
      </c>
      <c r="U957" s="5">
        <f>+'MBI DIRECTORIO'!U957</f>
        <v>0</v>
      </c>
      <c r="V957" s="5">
        <f>+'MBI DIRECTORIO'!V957</f>
        <v>0</v>
      </c>
      <c r="W957" s="5">
        <f>+'MBI DIRECTORIO'!W957</f>
        <v>0</v>
      </c>
      <c r="X957" s="5">
        <f>+'MBI DIRECTORIO'!X957</f>
        <v>0</v>
      </c>
      <c r="Y957" s="5">
        <f>+'MBI DIRECTORIO'!Y957</f>
        <v>592.82884905756271</v>
      </c>
      <c r="Z957" s="5">
        <f>+'MBI DIRECTORIO'!Z957</f>
        <v>113.38285535996411</v>
      </c>
      <c r="AA957" s="5">
        <f>+'MBI DIRECTORIO'!AA957</f>
        <v>0</v>
      </c>
      <c r="AB957" s="5" t="str">
        <f>+'MBI DIRECTORIO'!AG957</f>
        <v>COSTCO PRESIDENT TAIWAN, INC</v>
      </c>
      <c r="AD957" t="str">
        <f t="shared" si="16"/>
        <v>INSERT INTO TABLA_PRESUPUESTO_COMERCIAL VALUES ('VSR','80122-C','14004954-20',2022,'Junio',180,'USD',14400,4325.305664,0,3600,65.147948,229.32,81.375,108.75,10.4125,49.588494,0,0,0,0,0,0,0,592.828849,113.382855,0);</v>
      </c>
    </row>
    <row r="958" spans="1:30" x14ac:dyDescent="0.2">
      <c r="A958" t="str">
        <f>+'MBI DIRECTORIO'!A958</f>
        <v>VSR</v>
      </c>
      <c r="B958" t="str">
        <f>+'MBI DIRECTORIO'!B958</f>
        <v>80136-C</v>
      </c>
      <c r="C958" t="str">
        <f>+'MBI DIRECTORIO'!C958</f>
        <v>14004965-17</v>
      </c>
      <c r="D958">
        <f>+'MBI DIRECTORIO'!D958</f>
        <v>2022</v>
      </c>
      <c r="E958" t="str">
        <f>+'MBI DIRECTORIO'!E958</f>
        <v>Junio</v>
      </c>
      <c r="F958" s="5">
        <f>+'MBI DIRECTORIO'!F958</f>
        <v>11.25</v>
      </c>
      <c r="G958" t="str">
        <f>+'MBI DIRECTORIO'!G958</f>
        <v>USD</v>
      </c>
      <c r="H958" s="5">
        <f>+'MBI DIRECTORIO'!H958</f>
        <v>1124.55</v>
      </c>
      <c r="I958" s="5">
        <f>+'MBI DIRECTORIO'!I958</f>
        <v>776.17877044541865</v>
      </c>
      <c r="J958" s="5">
        <f>+'MBI DIRECTORIO'!J958</f>
        <v>0</v>
      </c>
      <c r="K958" s="5">
        <f>+'MBI DIRECTORIO'!K958</f>
        <v>112.5</v>
      </c>
      <c r="L958" s="5">
        <f>+'MBI DIRECTORIO'!L958</f>
        <v>4.0717467802296676</v>
      </c>
      <c r="M958" s="5">
        <f>+'MBI DIRECTORIO'!M958</f>
        <v>5.2959773622047237</v>
      </c>
      <c r="N958" s="5">
        <f>+'MBI DIRECTORIO'!N958</f>
        <v>56.926384228187928</v>
      </c>
      <c r="O958" s="5">
        <f>+'MBI DIRECTORIO'!O958</f>
        <v>45.616610738255034</v>
      </c>
      <c r="P958" s="5">
        <f>+'MBI DIRECTORIO'!P958</f>
        <v>4.3676593959731544</v>
      </c>
      <c r="Q958" s="5">
        <f>+'MBI DIRECTORIO'!Q958</f>
        <v>3.8725514296968342</v>
      </c>
      <c r="R958" s="5">
        <f>+'MBI DIRECTORIO'!R958</f>
        <v>0</v>
      </c>
      <c r="S958" s="5">
        <f>+'MBI DIRECTORIO'!S958</f>
        <v>0</v>
      </c>
      <c r="T958" s="5">
        <f>+'MBI DIRECTORIO'!T958</f>
        <v>0</v>
      </c>
      <c r="U958" s="5">
        <f>+'MBI DIRECTORIO'!U958</f>
        <v>0</v>
      </c>
      <c r="V958" s="5">
        <f>+'MBI DIRECTORIO'!V958</f>
        <v>0</v>
      </c>
      <c r="W958" s="5">
        <f>+'MBI DIRECTORIO'!W958</f>
        <v>0</v>
      </c>
      <c r="X958" s="5">
        <f>+'MBI DIRECTORIO'!X958</f>
        <v>0</v>
      </c>
      <c r="Y958" s="5">
        <f>+'MBI DIRECTORIO'!Y958</f>
        <v>123.16561161431542</v>
      </c>
      <c r="Z958" s="5">
        <f>+'MBI DIRECTORIO'!Z958</f>
        <v>7.0864284599977569</v>
      </c>
      <c r="AA958" s="5">
        <f>+'MBI DIRECTORIO'!AA958</f>
        <v>0</v>
      </c>
      <c r="AB958" s="5" t="str">
        <f>+'MBI DIRECTORIO'!AG958</f>
        <v>Sergio Valente Inc</v>
      </c>
      <c r="AD958" t="str">
        <f t="shared" si="16"/>
        <v>INSERT INTO TABLA_PRESUPUESTO_COMERCIAL VALUES ('VSR','80136-C','14004965-17',2022,'Junio',11.25,'USD',1124.55,776.17877,0,112.5,4.071747,5.295977,56.926384,45.616611,4.367659,3.872551,0,0,0,0,0,0,0,123.165612,7.086428,0);</v>
      </c>
    </row>
    <row r="959" spans="1:30" x14ac:dyDescent="0.2">
      <c r="A959" t="str">
        <f>+'MBI DIRECTORIO'!A959</f>
        <v>VSR</v>
      </c>
      <c r="B959" t="str">
        <f>+'MBI DIRECTORIO'!B959</f>
        <v>80136-C</v>
      </c>
      <c r="C959" t="str">
        <f>+'MBI DIRECTORIO'!C959</f>
        <v>14004898-18</v>
      </c>
      <c r="D959">
        <f>+'MBI DIRECTORIO'!D959</f>
        <v>2022</v>
      </c>
      <c r="E959" t="str">
        <f>+'MBI DIRECTORIO'!E959</f>
        <v>Junio</v>
      </c>
      <c r="F959" s="5">
        <f>+'MBI DIRECTORIO'!F959</f>
        <v>11.25</v>
      </c>
      <c r="G959" t="str">
        <f>+'MBI DIRECTORIO'!G959</f>
        <v>USD</v>
      </c>
      <c r="H959" s="5">
        <f>+'MBI DIRECTORIO'!H959</f>
        <v>449.55</v>
      </c>
      <c r="I959" s="5">
        <f>+'MBI DIRECTORIO'!I959</f>
        <v>228.02919437405001</v>
      </c>
      <c r="J959" s="5">
        <f>+'MBI DIRECTORIO'!J959</f>
        <v>0</v>
      </c>
      <c r="K959" s="5">
        <f>+'MBI DIRECTORIO'!K959</f>
        <v>67.5</v>
      </c>
      <c r="L959" s="5">
        <f>+'MBI DIRECTORIO'!L959</f>
        <v>4.0717467802296676</v>
      </c>
      <c r="M959" s="5">
        <f>+'MBI DIRECTORIO'!M959</f>
        <v>5.2959773622047237</v>
      </c>
      <c r="N959" s="5">
        <f>+'MBI DIRECTORIO'!N959</f>
        <v>56.926384228187928</v>
      </c>
      <c r="O959" s="5">
        <f>+'MBI DIRECTORIO'!O959</f>
        <v>45.616610738255034</v>
      </c>
      <c r="P959" s="5">
        <f>+'MBI DIRECTORIO'!P959</f>
        <v>4.3676593959731544</v>
      </c>
      <c r="Q959" s="5">
        <f>+'MBI DIRECTORIO'!Q959</f>
        <v>1.5480907876219037</v>
      </c>
      <c r="R959" s="5">
        <f>+'MBI DIRECTORIO'!R959</f>
        <v>0</v>
      </c>
      <c r="S959" s="5">
        <f>+'MBI DIRECTORIO'!S959</f>
        <v>0</v>
      </c>
      <c r="T959" s="5">
        <f>+'MBI DIRECTORIO'!T959</f>
        <v>0</v>
      </c>
      <c r="U959" s="5">
        <f>+'MBI DIRECTORIO'!U959</f>
        <v>0</v>
      </c>
      <c r="V959" s="5">
        <f>+'MBI DIRECTORIO'!V959</f>
        <v>0</v>
      </c>
      <c r="W959" s="5">
        <f>+'MBI DIRECTORIO'!W959</f>
        <v>0</v>
      </c>
      <c r="X959" s="5">
        <f>+'MBI DIRECTORIO'!X959</f>
        <v>0</v>
      </c>
      <c r="Y959" s="5">
        <f>+'MBI DIRECTORIO'!Y959</f>
        <v>120.8411509722405</v>
      </c>
      <c r="Z959" s="5">
        <f>+'MBI DIRECTORIO'!Z959</f>
        <v>7.0864284599977569</v>
      </c>
      <c r="AA959" s="5">
        <f>+'MBI DIRECTORIO'!AA959</f>
        <v>0</v>
      </c>
      <c r="AB959" s="5" t="str">
        <f>+'MBI DIRECTORIO'!AG959</f>
        <v>Sergio Valente Inc</v>
      </c>
      <c r="AD959" t="str">
        <f t="shared" si="16"/>
        <v>INSERT INTO TABLA_PRESUPUESTO_COMERCIAL VALUES ('VSR','80136-C','14004898-18',2022,'Junio',11.25,'USD',449.55,228.029194,0,67.5,4.071747,5.295977,56.926384,45.616611,4.367659,1.548091,0,0,0,0,0,0,0,120.841151,7.086428,0);</v>
      </c>
    </row>
    <row r="960" spans="1:30" x14ac:dyDescent="0.2">
      <c r="A960" t="str">
        <f>+'MBI DIRECTORIO'!A960</f>
        <v>VSR</v>
      </c>
      <c r="B960" t="str">
        <f>+'MBI DIRECTORIO'!B960</f>
        <v>80136-C</v>
      </c>
      <c r="C960" t="str">
        <f>+'MBI DIRECTORIO'!C960</f>
        <v>14004900-18</v>
      </c>
      <c r="D960">
        <f>+'MBI DIRECTORIO'!D960</f>
        <v>2022</v>
      </c>
      <c r="E960" t="str">
        <f>+'MBI DIRECTORIO'!E960</f>
        <v>Junio</v>
      </c>
      <c r="F960" s="5">
        <f>+'MBI DIRECTORIO'!F960</f>
        <v>11.25</v>
      </c>
      <c r="G960" t="str">
        <f>+'MBI DIRECTORIO'!G960</f>
        <v>USD</v>
      </c>
      <c r="H960" s="5">
        <f>+'MBI DIRECTORIO'!H960</f>
        <v>449.55</v>
      </c>
      <c r="I960" s="5">
        <f>+'MBI DIRECTORIO'!I960</f>
        <v>233.61328570010363</v>
      </c>
      <c r="J960" s="5">
        <f>+'MBI DIRECTORIO'!J960</f>
        <v>0</v>
      </c>
      <c r="K960" s="5">
        <f>+'MBI DIRECTORIO'!K960</f>
        <v>67.5</v>
      </c>
      <c r="L960" s="5">
        <f>+'MBI DIRECTORIO'!L960</f>
        <v>4.0717467802296676</v>
      </c>
      <c r="M960" s="5">
        <f>+'MBI DIRECTORIO'!M960</f>
        <v>5.2959773622047237</v>
      </c>
      <c r="N960" s="5">
        <f>+'MBI DIRECTORIO'!N960</f>
        <v>56.926384228187928</v>
      </c>
      <c r="O960" s="5">
        <f>+'MBI DIRECTORIO'!O960</f>
        <v>45.616610738255034</v>
      </c>
      <c r="P960" s="5">
        <f>+'MBI DIRECTORIO'!P960</f>
        <v>4.3676593959731544</v>
      </c>
      <c r="Q960" s="5">
        <f>+'MBI DIRECTORIO'!Q960</f>
        <v>1.5480907876219037</v>
      </c>
      <c r="R960" s="5">
        <f>+'MBI DIRECTORIO'!R960</f>
        <v>0</v>
      </c>
      <c r="S960" s="5">
        <f>+'MBI DIRECTORIO'!S960</f>
        <v>0</v>
      </c>
      <c r="T960" s="5">
        <f>+'MBI DIRECTORIO'!T960</f>
        <v>0</v>
      </c>
      <c r="U960" s="5">
        <f>+'MBI DIRECTORIO'!U960</f>
        <v>0</v>
      </c>
      <c r="V960" s="5">
        <f>+'MBI DIRECTORIO'!V960</f>
        <v>0</v>
      </c>
      <c r="W960" s="5">
        <f>+'MBI DIRECTORIO'!W960</f>
        <v>0</v>
      </c>
      <c r="X960" s="5">
        <f>+'MBI DIRECTORIO'!X960</f>
        <v>0</v>
      </c>
      <c r="Y960" s="5">
        <f>+'MBI DIRECTORIO'!Y960</f>
        <v>120.8411509722405</v>
      </c>
      <c r="Z960" s="5">
        <f>+'MBI DIRECTORIO'!Z960</f>
        <v>7.0864284599977569</v>
      </c>
      <c r="AA960" s="5">
        <f>+'MBI DIRECTORIO'!AA960</f>
        <v>0</v>
      </c>
      <c r="AB960" s="5" t="str">
        <f>+'MBI DIRECTORIO'!AG960</f>
        <v>Sergio Valente Inc</v>
      </c>
      <c r="AD960" t="str">
        <f t="shared" si="16"/>
        <v>INSERT INTO TABLA_PRESUPUESTO_COMERCIAL VALUES ('VSR','80136-C','14004900-18',2022,'Junio',11.25,'USD',449.55,233.613286,0,67.5,4.071747,5.295977,56.926384,45.616611,4.367659,1.548091,0,0,0,0,0,0,0,120.841151,7.086428,0);</v>
      </c>
    </row>
    <row r="961" spans="1:30" x14ac:dyDescent="0.2">
      <c r="A961" t="str">
        <f>+'MBI DIRECTORIO'!A961</f>
        <v>VSR</v>
      </c>
      <c r="B961" t="str">
        <f>+'MBI DIRECTORIO'!B961</f>
        <v>80136-C</v>
      </c>
      <c r="C961" t="str">
        <f>+'MBI DIRECTORIO'!C961</f>
        <v>14004901-18</v>
      </c>
      <c r="D961">
        <f>+'MBI DIRECTORIO'!D961</f>
        <v>2022</v>
      </c>
      <c r="E961" t="str">
        <f>+'MBI DIRECTORIO'!E961</f>
        <v>Junio</v>
      </c>
      <c r="F961" s="5">
        <f>+'MBI DIRECTORIO'!F961</f>
        <v>11.25</v>
      </c>
      <c r="G961" t="str">
        <f>+'MBI DIRECTORIO'!G961</f>
        <v>USD</v>
      </c>
      <c r="H961" s="5">
        <f>+'MBI DIRECTORIO'!H961</f>
        <v>449.55</v>
      </c>
      <c r="I961" s="5">
        <f>+'MBI DIRECTORIO'!I961</f>
        <v>189.49719258731747</v>
      </c>
      <c r="J961" s="5">
        <f>+'MBI DIRECTORIO'!J961</f>
        <v>0</v>
      </c>
      <c r="K961" s="5">
        <f>+'MBI DIRECTORIO'!K961</f>
        <v>67.5</v>
      </c>
      <c r="L961" s="5">
        <f>+'MBI DIRECTORIO'!L961</f>
        <v>4.0717467802296676</v>
      </c>
      <c r="M961" s="5">
        <f>+'MBI DIRECTORIO'!M961</f>
        <v>5.2959773622047237</v>
      </c>
      <c r="N961" s="5">
        <f>+'MBI DIRECTORIO'!N961</f>
        <v>56.926384228187928</v>
      </c>
      <c r="O961" s="5">
        <f>+'MBI DIRECTORIO'!O961</f>
        <v>45.616610738255034</v>
      </c>
      <c r="P961" s="5">
        <f>+'MBI DIRECTORIO'!P961</f>
        <v>4.3676593959731544</v>
      </c>
      <c r="Q961" s="5">
        <f>+'MBI DIRECTORIO'!Q961</f>
        <v>1.5480907876219037</v>
      </c>
      <c r="R961" s="5">
        <f>+'MBI DIRECTORIO'!R961</f>
        <v>0</v>
      </c>
      <c r="S961" s="5">
        <f>+'MBI DIRECTORIO'!S961</f>
        <v>0</v>
      </c>
      <c r="T961" s="5">
        <f>+'MBI DIRECTORIO'!T961</f>
        <v>0</v>
      </c>
      <c r="U961" s="5">
        <f>+'MBI DIRECTORIO'!U961</f>
        <v>0</v>
      </c>
      <c r="V961" s="5">
        <f>+'MBI DIRECTORIO'!V961</f>
        <v>0</v>
      </c>
      <c r="W961" s="5">
        <f>+'MBI DIRECTORIO'!W961</f>
        <v>0</v>
      </c>
      <c r="X961" s="5">
        <f>+'MBI DIRECTORIO'!X961</f>
        <v>0</v>
      </c>
      <c r="Y961" s="5">
        <f>+'MBI DIRECTORIO'!Y961</f>
        <v>120.8411509722405</v>
      </c>
      <c r="Z961" s="5">
        <f>+'MBI DIRECTORIO'!Z961</f>
        <v>7.0864284599977569</v>
      </c>
      <c r="AA961" s="5">
        <f>+'MBI DIRECTORIO'!AA961</f>
        <v>0</v>
      </c>
      <c r="AB961" s="5" t="str">
        <f>+'MBI DIRECTORIO'!AG961</f>
        <v>Sergio Valente Inc</v>
      </c>
      <c r="AD961" t="str">
        <f t="shared" si="16"/>
        <v>INSERT INTO TABLA_PRESUPUESTO_COMERCIAL VALUES ('VSR','80136-C','14004901-18',2022,'Junio',11.25,'USD',449.55,189.497193,0,67.5,4.071747,5.295977,56.926384,45.616611,4.367659,1.548091,0,0,0,0,0,0,0,120.841151,7.086428,0);</v>
      </c>
    </row>
    <row r="962" spans="1:30" x14ac:dyDescent="0.2">
      <c r="A962" t="str">
        <f>+'MBI DIRECTORIO'!A962</f>
        <v>VSR</v>
      </c>
      <c r="B962" t="str">
        <f>+'MBI DIRECTORIO'!B962</f>
        <v>80136-C</v>
      </c>
      <c r="C962" t="str">
        <f>+'MBI DIRECTORIO'!C962</f>
        <v>14005031-19</v>
      </c>
      <c r="D962">
        <f>+'MBI DIRECTORIO'!D962</f>
        <v>2022</v>
      </c>
      <c r="E962" t="str">
        <f>+'MBI DIRECTORIO'!E962</f>
        <v>Junio</v>
      </c>
      <c r="F962" s="5">
        <f>+'MBI DIRECTORIO'!F962</f>
        <v>11.25</v>
      </c>
      <c r="G962" t="str">
        <f>+'MBI DIRECTORIO'!G962</f>
        <v>USD</v>
      </c>
      <c r="H962" s="5">
        <f>+'MBI DIRECTORIO'!H962</f>
        <v>450</v>
      </c>
      <c r="I962" s="5">
        <f>+'MBI DIRECTORIO'!I962</f>
        <v>283.03147082922754</v>
      </c>
      <c r="J962" s="5">
        <f>+'MBI DIRECTORIO'!J962</f>
        <v>0</v>
      </c>
      <c r="K962" s="5">
        <f>+'MBI DIRECTORIO'!K962</f>
        <v>67.5</v>
      </c>
      <c r="L962" s="5">
        <f>+'MBI DIRECTORIO'!L962</f>
        <v>4.0717467802296676</v>
      </c>
      <c r="M962" s="5">
        <f>+'MBI DIRECTORIO'!M962</f>
        <v>5.2959773622047237</v>
      </c>
      <c r="N962" s="5">
        <f>+'MBI DIRECTORIO'!N962</f>
        <v>56.926384228187928</v>
      </c>
      <c r="O962" s="5">
        <f>+'MBI DIRECTORIO'!O962</f>
        <v>45.616610738255034</v>
      </c>
      <c r="P962" s="5">
        <f>+'MBI DIRECTORIO'!P962</f>
        <v>4.3676593959731544</v>
      </c>
      <c r="Q962" s="5">
        <f>+'MBI DIRECTORIO'!Q962</f>
        <v>1.5496404280499536</v>
      </c>
      <c r="R962" s="5">
        <f>+'MBI DIRECTORIO'!R962</f>
        <v>0</v>
      </c>
      <c r="S962" s="5">
        <f>+'MBI DIRECTORIO'!S962</f>
        <v>0</v>
      </c>
      <c r="T962" s="5">
        <f>+'MBI DIRECTORIO'!T962</f>
        <v>0</v>
      </c>
      <c r="U962" s="5">
        <f>+'MBI DIRECTORIO'!U962</f>
        <v>0</v>
      </c>
      <c r="V962" s="5">
        <f>+'MBI DIRECTORIO'!V962</f>
        <v>0</v>
      </c>
      <c r="W962" s="5">
        <f>+'MBI DIRECTORIO'!W962</f>
        <v>0</v>
      </c>
      <c r="X962" s="5">
        <f>+'MBI DIRECTORIO'!X962</f>
        <v>0</v>
      </c>
      <c r="Y962" s="5">
        <f>+'MBI DIRECTORIO'!Y962</f>
        <v>120.84270061266855</v>
      </c>
      <c r="Z962" s="5">
        <f>+'MBI DIRECTORIO'!Z962</f>
        <v>7.0864284599977569</v>
      </c>
      <c r="AA962" s="5">
        <f>+'MBI DIRECTORIO'!AA962</f>
        <v>0</v>
      </c>
      <c r="AB962" s="5" t="str">
        <f>+'MBI DIRECTORIO'!AG962</f>
        <v>Sergio Valente Inc</v>
      </c>
      <c r="AD962" t="str">
        <f t="shared" si="16"/>
        <v>INSERT INTO TABLA_PRESUPUESTO_COMERCIAL VALUES ('VSR','80136-C','14005031-19',2022,'Junio',11.25,'USD',450,283.031471,0,67.5,4.071747,5.295977,56.926384,45.616611,4.367659,1.54964,0,0,0,0,0,0,0,120.842701,7.086428,0);</v>
      </c>
    </row>
    <row r="963" spans="1:30" x14ac:dyDescent="0.2">
      <c r="A963" t="str">
        <f>+'MBI DIRECTORIO'!A963</f>
        <v>VSR</v>
      </c>
      <c r="B963" t="str">
        <f>+'MBI DIRECTORIO'!B963</f>
        <v>80136-C</v>
      </c>
      <c r="C963" t="str">
        <f>+'MBI DIRECTORIO'!C963</f>
        <v>14004902-18</v>
      </c>
      <c r="D963">
        <f>+'MBI DIRECTORIO'!D963</f>
        <v>2022</v>
      </c>
      <c r="E963" t="str">
        <f>+'MBI DIRECTORIO'!E963</f>
        <v>Junio</v>
      </c>
      <c r="F963" s="5">
        <f>+'MBI DIRECTORIO'!F963</f>
        <v>90</v>
      </c>
      <c r="G963" t="str">
        <f>+'MBI DIRECTORIO'!G963</f>
        <v>USD</v>
      </c>
      <c r="H963" s="5">
        <f>+'MBI DIRECTORIO'!H963</f>
        <v>2700</v>
      </c>
      <c r="I963" s="5">
        <f>+'MBI DIRECTORIO'!I963</f>
        <v>1205.3808099986238</v>
      </c>
      <c r="J963" s="5">
        <f>+'MBI DIRECTORIO'!J963</f>
        <v>0</v>
      </c>
      <c r="K963" s="5">
        <f>+'MBI DIRECTORIO'!K963</f>
        <v>405</v>
      </c>
      <c r="L963" s="5">
        <f>+'MBI DIRECTORIO'!L963</f>
        <v>32.573974241837341</v>
      </c>
      <c r="M963" s="5">
        <f>+'MBI DIRECTORIO'!M963</f>
        <v>42.36781889763779</v>
      </c>
      <c r="N963" s="5">
        <f>+'MBI DIRECTORIO'!N963</f>
        <v>455.41107382550342</v>
      </c>
      <c r="O963" s="5">
        <f>+'MBI DIRECTORIO'!O963</f>
        <v>364.93288590604027</v>
      </c>
      <c r="P963" s="5">
        <f>+'MBI DIRECTORIO'!P963</f>
        <v>34.941275167785236</v>
      </c>
      <c r="Q963" s="5">
        <f>+'MBI DIRECTORIO'!Q963</f>
        <v>9.2978425682997212</v>
      </c>
      <c r="R963" s="5">
        <f>+'MBI DIRECTORIO'!R963</f>
        <v>0</v>
      </c>
      <c r="S963" s="5">
        <f>+'MBI DIRECTORIO'!S963</f>
        <v>0</v>
      </c>
      <c r="T963" s="5">
        <f>+'MBI DIRECTORIO'!T963</f>
        <v>0</v>
      </c>
      <c r="U963" s="5">
        <f>+'MBI DIRECTORIO'!U963</f>
        <v>0</v>
      </c>
      <c r="V963" s="5">
        <f>+'MBI DIRECTORIO'!V963</f>
        <v>0</v>
      </c>
      <c r="W963" s="5">
        <f>+'MBI DIRECTORIO'!W963</f>
        <v>0</v>
      </c>
      <c r="X963" s="5">
        <f>+'MBI DIRECTORIO'!X963</f>
        <v>0</v>
      </c>
      <c r="Y963" s="5">
        <f>+'MBI DIRECTORIO'!Y963</f>
        <v>963.64232404524853</v>
      </c>
      <c r="Z963" s="5">
        <f>+'MBI DIRECTORIO'!Z963</f>
        <v>56.691427679982056</v>
      </c>
      <c r="AA963" s="5">
        <f>+'MBI DIRECTORIO'!AA963</f>
        <v>0</v>
      </c>
      <c r="AB963" s="5" t="str">
        <f>+'MBI DIRECTORIO'!AG963</f>
        <v>Sergio Valente Inc</v>
      </c>
      <c r="AD963" t="str">
        <f t="shared" si="16"/>
        <v>INSERT INTO TABLA_PRESUPUESTO_COMERCIAL VALUES ('VSR','80136-C','14004902-18',2022,'Junio',90,'USD',2700,1205.38081,0,405,32.573974,42.367819,455.411074,364.932886,34.941275,9.297843,0,0,0,0,0,0,0,963.642324,56.691428,0);</v>
      </c>
    </row>
    <row r="964" spans="1:30" x14ac:dyDescent="0.2">
      <c r="A964" t="str">
        <f>+'MBI DIRECTORIO'!A964</f>
        <v>VSR</v>
      </c>
      <c r="B964" t="str">
        <f>+'MBI DIRECTORIO'!B964</f>
        <v>80136-C</v>
      </c>
      <c r="C964" t="str">
        <f>+'MBI DIRECTORIO'!C964</f>
        <v>14004904-18</v>
      </c>
      <c r="D964">
        <f>+'MBI DIRECTORIO'!D964</f>
        <v>2022</v>
      </c>
      <c r="E964" t="str">
        <f>+'MBI DIRECTORIO'!E964</f>
        <v>Junio</v>
      </c>
      <c r="F964" s="5">
        <f>+'MBI DIRECTORIO'!F964</f>
        <v>90</v>
      </c>
      <c r="G964" t="str">
        <f>+'MBI DIRECTORIO'!G964</f>
        <v>USD</v>
      </c>
      <c r="H964" s="5">
        <f>+'MBI DIRECTORIO'!H964</f>
        <v>2700</v>
      </c>
      <c r="I964" s="5">
        <f>+'MBI DIRECTORIO'!I964</f>
        <v>1257.5511467846454</v>
      </c>
      <c r="J964" s="5">
        <f>+'MBI DIRECTORIO'!J964</f>
        <v>0</v>
      </c>
      <c r="K964" s="5">
        <f>+'MBI DIRECTORIO'!K964</f>
        <v>405</v>
      </c>
      <c r="L964" s="5">
        <f>+'MBI DIRECTORIO'!L964</f>
        <v>32.573974241837341</v>
      </c>
      <c r="M964" s="5">
        <f>+'MBI DIRECTORIO'!M964</f>
        <v>42.36781889763779</v>
      </c>
      <c r="N964" s="5">
        <f>+'MBI DIRECTORIO'!N964</f>
        <v>455.41107382550342</v>
      </c>
      <c r="O964" s="5">
        <f>+'MBI DIRECTORIO'!O964</f>
        <v>364.93288590604027</v>
      </c>
      <c r="P964" s="5">
        <f>+'MBI DIRECTORIO'!P964</f>
        <v>34.941275167785236</v>
      </c>
      <c r="Q964" s="5">
        <f>+'MBI DIRECTORIO'!Q964</f>
        <v>9.2978425682997212</v>
      </c>
      <c r="R964" s="5">
        <f>+'MBI DIRECTORIO'!R964</f>
        <v>0</v>
      </c>
      <c r="S964" s="5">
        <f>+'MBI DIRECTORIO'!S964</f>
        <v>0</v>
      </c>
      <c r="T964" s="5">
        <f>+'MBI DIRECTORIO'!T964</f>
        <v>0</v>
      </c>
      <c r="U964" s="5">
        <f>+'MBI DIRECTORIO'!U964</f>
        <v>0</v>
      </c>
      <c r="V964" s="5">
        <f>+'MBI DIRECTORIO'!V964</f>
        <v>0</v>
      </c>
      <c r="W964" s="5">
        <f>+'MBI DIRECTORIO'!W964</f>
        <v>0</v>
      </c>
      <c r="X964" s="5">
        <f>+'MBI DIRECTORIO'!X964</f>
        <v>0</v>
      </c>
      <c r="Y964" s="5">
        <f>+'MBI DIRECTORIO'!Y964</f>
        <v>963.64232404524853</v>
      </c>
      <c r="Z964" s="5">
        <f>+'MBI DIRECTORIO'!Z964</f>
        <v>56.691427679982056</v>
      </c>
      <c r="AA964" s="5">
        <f>+'MBI DIRECTORIO'!AA964</f>
        <v>0</v>
      </c>
      <c r="AB964" s="5" t="str">
        <f>+'MBI DIRECTORIO'!AG964</f>
        <v>Sergio Valente Inc</v>
      </c>
      <c r="AD964" t="str">
        <f t="shared" si="16"/>
        <v>INSERT INTO TABLA_PRESUPUESTO_COMERCIAL VALUES ('VSR','80136-C','14004904-18',2022,'Junio',90,'USD',2700,1257.551147,0,405,32.573974,42.367819,455.411074,364.932886,34.941275,9.297843,0,0,0,0,0,0,0,963.642324,56.691428,0);</v>
      </c>
    </row>
    <row r="965" spans="1:30" x14ac:dyDescent="0.2">
      <c r="A965" t="str">
        <f>+'MBI DIRECTORIO'!A965</f>
        <v>VIA</v>
      </c>
      <c r="B965" t="str">
        <f>+'MBI DIRECTORIO'!B965</f>
        <v>80046-C</v>
      </c>
      <c r="C965" t="str">
        <f>+'MBI DIRECTORIO'!C965</f>
        <v>14003963-19</v>
      </c>
      <c r="D965">
        <f>+'MBI DIRECTORIO'!D965</f>
        <v>2022</v>
      </c>
      <c r="E965" t="str">
        <f>+'MBI DIRECTORIO'!E965</f>
        <v>Junio</v>
      </c>
      <c r="F965" s="5">
        <f>+'MBI DIRECTORIO'!F965</f>
        <v>13.5</v>
      </c>
      <c r="G965" t="str">
        <f>+'MBI DIRECTORIO'!G965</f>
        <v>CAD</v>
      </c>
      <c r="H965" s="5">
        <f>+'MBI DIRECTORIO'!H965</f>
        <v>496.8</v>
      </c>
      <c r="I965" s="5">
        <f>+'MBI DIRECTORIO'!I965</f>
        <v>321.63675715359955</v>
      </c>
      <c r="J965" s="5">
        <f>+'MBI DIRECTORIO'!J965</f>
        <v>6.4800000000000013</v>
      </c>
      <c r="K965" s="5">
        <f>+'MBI DIRECTORIO'!K965</f>
        <v>36.72000000000002</v>
      </c>
      <c r="L965" s="5">
        <f>+'MBI DIRECTORIO'!L965</f>
        <v>4.8860961362756017</v>
      </c>
      <c r="M965" s="5">
        <f>+'MBI DIRECTORIO'!M965</f>
        <v>0</v>
      </c>
      <c r="N965" s="5">
        <f>+'MBI DIRECTORIO'!N965</f>
        <v>22.40625</v>
      </c>
      <c r="O965" s="5">
        <f>+'MBI DIRECTORIO'!O965</f>
        <v>22.37215909090909</v>
      </c>
      <c r="P965" s="5">
        <f>+'MBI DIRECTORIO'!P965</f>
        <v>1.0440340909090908</v>
      </c>
      <c r="Q965" s="5">
        <f>+'MBI DIRECTORIO'!Q965</f>
        <v>1.7108030325671488</v>
      </c>
      <c r="R965" s="5">
        <f>+'MBI DIRECTORIO'!R965</f>
        <v>0</v>
      </c>
      <c r="S965" s="5">
        <f>+'MBI DIRECTORIO'!S965</f>
        <v>0</v>
      </c>
      <c r="T965" s="5">
        <f>+'MBI DIRECTORIO'!T965</f>
        <v>0</v>
      </c>
      <c r="U965" s="5">
        <f>+'MBI DIRECTORIO'!U965</f>
        <v>0</v>
      </c>
      <c r="V965" s="5">
        <f>+'MBI DIRECTORIO'!V965</f>
        <v>0</v>
      </c>
      <c r="W965" s="5">
        <f>+'MBI DIRECTORIO'!W965</f>
        <v>0</v>
      </c>
      <c r="X965" s="5">
        <f>+'MBI DIRECTORIO'!X965</f>
        <v>0</v>
      </c>
      <c r="Y965" s="5">
        <f>+'MBI DIRECTORIO'!Y965</f>
        <v>47.850382273444467</v>
      </c>
      <c r="Z965" s="5">
        <f>+'MBI DIRECTORIO'!Z965</f>
        <v>0.31713605905913073</v>
      </c>
      <c r="AA965" s="5">
        <f>+'MBI DIRECTORIO'!AA965</f>
        <v>0</v>
      </c>
      <c r="AB965" s="5" t="str">
        <f>+'MBI DIRECTORIO'!AG965</f>
        <v>Liquor Control Board</v>
      </c>
      <c r="AD965" t="str">
        <f t="shared" si="16"/>
        <v>INSERT INTO TABLA_PRESUPUESTO_COMERCIAL VALUES ('VIA','80046-C','14003963-19',2022,'Junio',13.5,'CAD',496.8,321.636757,6.48,36.72,4.886096,0,22.40625,22.372159,1.044034,1.710803,0,0,0,0,0,0,0,47.850382,0.317136,0);</v>
      </c>
    </row>
    <row r="966" spans="1:30" x14ac:dyDescent="0.2">
      <c r="A966" t="str">
        <f>+'MBI DIRECTORIO'!A966</f>
        <v>VIA</v>
      </c>
      <c r="B966" t="str">
        <f>+'MBI DIRECTORIO'!B966</f>
        <v>80128-C</v>
      </c>
      <c r="C966" t="str">
        <f>+'MBI DIRECTORIO'!C966</f>
        <v>14005133-20</v>
      </c>
      <c r="D966">
        <f>+'MBI DIRECTORIO'!D966</f>
        <v>2022</v>
      </c>
      <c r="E966" t="str">
        <f>+'MBI DIRECTORIO'!E966</f>
        <v>Junio</v>
      </c>
      <c r="F966" s="5">
        <f>+'MBI DIRECTORIO'!F966</f>
        <v>20.25</v>
      </c>
      <c r="G966" t="str">
        <f>+'MBI DIRECTORIO'!G966</f>
        <v>CAD</v>
      </c>
      <c r="H966" s="5">
        <f>+'MBI DIRECTORIO'!H966</f>
        <v>599.4</v>
      </c>
      <c r="I966" s="5">
        <f>+'MBI DIRECTORIO'!I966</f>
        <v>343.46142210816294</v>
      </c>
      <c r="J966" s="5">
        <f>+'MBI DIRECTORIO'!J966</f>
        <v>0</v>
      </c>
      <c r="K966" s="5">
        <f>+'MBI DIRECTORIO'!K966</f>
        <v>48.6</v>
      </c>
      <c r="L966" s="5">
        <f>+'MBI DIRECTORIO'!L966</f>
        <v>7.3291442044134021</v>
      </c>
      <c r="M966" s="5">
        <f>+'MBI DIRECTORIO'!M966</f>
        <v>0</v>
      </c>
      <c r="N966" s="5">
        <f>+'MBI DIRECTORIO'!N966</f>
        <v>33.609375</v>
      </c>
      <c r="O966" s="5">
        <f>+'MBI DIRECTORIO'!O966</f>
        <v>33.55823863636364</v>
      </c>
      <c r="P966" s="5">
        <f>+'MBI DIRECTORIO'!P966</f>
        <v>1.5660511363636365</v>
      </c>
      <c r="Q966" s="5">
        <f>+'MBI DIRECTORIO'!Q966</f>
        <v>2.0641210501625382</v>
      </c>
      <c r="R966" s="5">
        <f>+'MBI DIRECTORIO'!R966</f>
        <v>0</v>
      </c>
      <c r="S966" s="5">
        <f>+'MBI DIRECTORIO'!S966</f>
        <v>0</v>
      </c>
      <c r="T966" s="5">
        <f>+'MBI DIRECTORIO'!T966</f>
        <v>0</v>
      </c>
      <c r="U966" s="5">
        <f>+'MBI DIRECTORIO'!U966</f>
        <v>0</v>
      </c>
      <c r="V966" s="5">
        <f>+'MBI DIRECTORIO'!V966</f>
        <v>0</v>
      </c>
      <c r="W966" s="5">
        <f>+'MBI DIRECTORIO'!W966</f>
        <v>0</v>
      </c>
      <c r="X966" s="5">
        <f>+'MBI DIRECTORIO'!X966</f>
        <v>0</v>
      </c>
      <c r="Y966" s="5">
        <f>+'MBI DIRECTORIO'!Y966</f>
        <v>71.273489911478521</v>
      </c>
      <c r="Z966" s="5">
        <f>+'MBI DIRECTORIO'!Z966</f>
        <v>0.47570408858869606</v>
      </c>
      <c r="AA966" s="5">
        <f>+'MBI DIRECTORIO'!AA966</f>
        <v>0</v>
      </c>
      <c r="AB966" s="5" t="str">
        <f>+'MBI DIRECTORIO'!AG966</f>
        <v>BRITISH COLUMBIA LIQUOR DIST. BRANCH C/O THE DELF GROUP</v>
      </c>
      <c r="AD966" t="str">
        <f t="shared" si="16"/>
        <v>INSERT INTO TABLA_PRESUPUESTO_COMERCIAL VALUES ('VIA','80128-C','14005133-20',2022,'Junio',20.25,'CAD',599.4,343.461422,0,48.6,7.329144,0,33.609375,33.558239,1.566051,2.064121,0,0,0,0,0,0,0,71.27349,0.475704,0);</v>
      </c>
    </row>
    <row r="967" spans="1:30" x14ac:dyDescent="0.2">
      <c r="A967" t="str">
        <f>+'MBI DIRECTORIO'!A967</f>
        <v>VIA</v>
      </c>
      <c r="B967" t="str">
        <f>+'MBI DIRECTORIO'!B967</f>
        <v>80128-C</v>
      </c>
      <c r="C967" t="str">
        <f>+'MBI DIRECTORIO'!C967</f>
        <v>14005134-20</v>
      </c>
      <c r="D967">
        <f>+'MBI DIRECTORIO'!D967</f>
        <v>2022</v>
      </c>
      <c r="E967" t="str">
        <f>+'MBI DIRECTORIO'!E967</f>
        <v>Junio</v>
      </c>
      <c r="F967" s="5">
        <f>+'MBI DIRECTORIO'!F967</f>
        <v>16.650000000000002</v>
      </c>
      <c r="G967" t="str">
        <f>+'MBI DIRECTORIO'!G967</f>
        <v>CAD</v>
      </c>
      <c r="H967" s="5">
        <f>+'MBI DIRECTORIO'!H967</f>
        <v>492.84000000000003</v>
      </c>
      <c r="I967" s="5">
        <f>+'MBI DIRECTORIO'!I967</f>
        <v>282.49214602878482</v>
      </c>
      <c r="J967" s="5">
        <f>+'MBI DIRECTORIO'!J967</f>
        <v>0</v>
      </c>
      <c r="K967" s="5">
        <f>+'MBI DIRECTORIO'!K967</f>
        <v>39.96</v>
      </c>
      <c r="L967" s="5">
        <f>+'MBI DIRECTORIO'!L967</f>
        <v>6.0261852347399092</v>
      </c>
      <c r="M967" s="5">
        <f>+'MBI DIRECTORIO'!M967</f>
        <v>0</v>
      </c>
      <c r="N967" s="5">
        <f>+'MBI DIRECTORIO'!N967</f>
        <v>27.634375000000006</v>
      </c>
      <c r="O967" s="5">
        <f>+'MBI DIRECTORIO'!O967</f>
        <v>27.59232954545455</v>
      </c>
      <c r="P967" s="5">
        <f>+'MBI DIRECTORIO'!P967</f>
        <v>1.2876420454545456</v>
      </c>
      <c r="Q967" s="5">
        <f>+'MBI DIRECTORIO'!Q967</f>
        <v>1.6971661968003093</v>
      </c>
      <c r="R967" s="5">
        <f>+'MBI DIRECTORIO'!R967</f>
        <v>0</v>
      </c>
      <c r="S967" s="5">
        <f>+'MBI DIRECTORIO'!S967</f>
        <v>0</v>
      </c>
      <c r="T967" s="5">
        <f>+'MBI DIRECTORIO'!T967</f>
        <v>0</v>
      </c>
      <c r="U967" s="5">
        <f>+'MBI DIRECTORIO'!U967</f>
        <v>0</v>
      </c>
      <c r="V967" s="5">
        <f>+'MBI DIRECTORIO'!V967</f>
        <v>0</v>
      </c>
      <c r="W967" s="5">
        <f>+'MBI DIRECTORIO'!W967</f>
        <v>0</v>
      </c>
      <c r="X967" s="5">
        <f>+'MBI DIRECTORIO'!X967</f>
        <v>0</v>
      </c>
      <c r="Y967" s="5">
        <f>+'MBI DIRECTORIO'!Y967</f>
        <v>58.602647260549006</v>
      </c>
      <c r="Z967" s="5">
        <f>+'MBI DIRECTORIO'!Z967</f>
        <v>0.39113447283959457</v>
      </c>
      <c r="AA967" s="5">
        <f>+'MBI DIRECTORIO'!AA967</f>
        <v>0</v>
      </c>
      <c r="AB967" s="5" t="str">
        <f>+'MBI DIRECTORIO'!AG967</f>
        <v>BRITISH COLUMBIA LIQUOR DIST. BRANCH C/O THE DELF GROUP</v>
      </c>
      <c r="AD967" t="str">
        <f t="shared" ref="AD967:AD1030" si="17">_xlfn.CONCAT("INSERT INTO TABLA_PRESUPUESTO_COMERCIAL VALUES ('",A967,"','",B967,"','",C967,"',",D967,",'",E967,"',",SUBSTITUTE(ROUND(F967,6),",","."),",'",G967,"',",SUBSTITUTE(ROUND(H967,6),",","."),",",SUBSTITUTE(ROUND(I967,6),",","."),",",SUBSTITUTE(ROUND(J967,6),",","."),",",SUBSTITUTE(ROUND(K967,6),",","."),",",SUBSTITUTE(ROUND(L967,6),",","."),",",SUBSTITUTE(ROUND(M967,6),",","."),",",SUBSTITUTE(ROUND(N967,6),",","."),",",SUBSTITUTE(ROUND(O967,6),",","."),",",SUBSTITUTE(ROUND(P967,6),",","."),",",SUBSTITUTE(ROUND(Q967,6),",","."),",",SUBSTITUTE(ROUND(R967,6),",","."),",",SUBSTITUTE(ROUND(S967,6),",","."),",",SUBSTITUTE(ROUND(T967,6),",","."),",",SUBSTITUTE(ROUND(U967,6),",","."),",",SUBSTITUTE(ROUND(V967,6),",","."),",",SUBSTITUTE(ROUND(W967,6),",","."),",",SUBSTITUTE(ROUND(X967,6),",","."),",",SUBSTITUTE(ROUND(Y967,6),",","."),",",SUBSTITUTE(ROUND(Z967,6),",","."),",",SUBSTITUTE(ROUND(AA967,6),",","."),");")</f>
        <v>INSERT INTO TABLA_PRESUPUESTO_COMERCIAL VALUES ('VIA','80128-C','14005134-20',2022,'Junio',16.65,'CAD',492.84,282.492146,0,39.96,6.026185,0,27.634375,27.59233,1.287642,1.697166,0,0,0,0,0,0,0,58.602647,0.391134,0);</v>
      </c>
    </row>
    <row r="968" spans="1:30" x14ac:dyDescent="0.2">
      <c r="A968" t="str">
        <f>+'MBI DIRECTORIO'!A968</f>
        <v>VIA</v>
      </c>
      <c r="B968" t="str">
        <f>+'MBI DIRECTORIO'!B968</f>
        <v>80128-C</v>
      </c>
      <c r="C968" t="str">
        <f>+'MBI DIRECTORIO'!C968</f>
        <v>14003945-14</v>
      </c>
      <c r="D968">
        <f>+'MBI DIRECTORIO'!D968</f>
        <v>2022</v>
      </c>
      <c r="E968" t="str">
        <f>+'MBI DIRECTORIO'!E968</f>
        <v>Junio</v>
      </c>
      <c r="F968" s="5">
        <f>+'MBI DIRECTORIO'!F968</f>
        <v>45</v>
      </c>
      <c r="G968" t="str">
        <f>+'MBI DIRECTORIO'!G968</f>
        <v>CAD</v>
      </c>
      <c r="H968" s="5">
        <f>+'MBI DIRECTORIO'!H968</f>
        <v>1224</v>
      </c>
      <c r="I968" s="5">
        <f>+'MBI DIRECTORIO'!I968</f>
        <v>721.955936362643</v>
      </c>
      <c r="J968" s="5">
        <f>+'MBI DIRECTORIO'!J968</f>
        <v>0</v>
      </c>
      <c r="K968" s="5">
        <f>+'MBI DIRECTORIO'!K968</f>
        <v>0</v>
      </c>
      <c r="L968" s="5">
        <f>+'MBI DIRECTORIO'!L968</f>
        <v>16.286987120918671</v>
      </c>
      <c r="M968" s="5">
        <f>+'MBI DIRECTORIO'!M968</f>
        <v>0</v>
      </c>
      <c r="N968" s="5">
        <f>+'MBI DIRECTORIO'!N968</f>
        <v>74.6875</v>
      </c>
      <c r="O968" s="5">
        <f>+'MBI DIRECTORIO'!O968</f>
        <v>74.57386363636364</v>
      </c>
      <c r="P968" s="5">
        <f>+'MBI DIRECTORIO'!P968</f>
        <v>3.4801136363636362</v>
      </c>
      <c r="Q968" s="5">
        <f>+'MBI DIRECTORIO'!Q968</f>
        <v>4.2150219642958744</v>
      </c>
      <c r="R968" s="5">
        <f>+'MBI DIRECTORIO'!R968</f>
        <v>0</v>
      </c>
      <c r="S968" s="5">
        <f>+'MBI DIRECTORIO'!S968</f>
        <v>0</v>
      </c>
      <c r="T968" s="5">
        <f>+'MBI DIRECTORIO'!T968</f>
        <v>0</v>
      </c>
      <c r="U968" s="5">
        <f>+'MBI DIRECTORIO'!U968</f>
        <v>0</v>
      </c>
      <c r="V968" s="5">
        <f>+'MBI DIRECTORIO'!V968</f>
        <v>0</v>
      </c>
      <c r="W968" s="5">
        <f>+'MBI DIRECTORIO'!W968</f>
        <v>0</v>
      </c>
      <c r="X968" s="5">
        <f>+'MBI DIRECTORIO'!X968</f>
        <v>0</v>
      </c>
      <c r="Y968" s="5">
        <f>+'MBI DIRECTORIO'!Y968</f>
        <v>158.0136194338869</v>
      </c>
      <c r="Z968" s="5">
        <f>+'MBI DIRECTORIO'!Z968</f>
        <v>1.0571201968637691</v>
      </c>
      <c r="AA968" s="5">
        <f>+'MBI DIRECTORIO'!AA968</f>
        <v>0</v>
      </c>
      <c r="AB968" s="5" t="str">
        <f>+'MBI DIRECTORIO'!AG968</f>
        <v>BRITISH COLUMBIA LIQUOR DIST. BRANCH C/O THE DELF GROUP</v>
      </c>
      <c r="AD968" t="str">
        <f t="shared" si="17"/>
        <v>INSERT INTO TABLA_PRESUPUESTO_COMERCIAL VALUES ('VIA','80128-C','14003945-14',2022,'Junio',45,'CAD',1224,721.955936,0,0,16.286987,0,74.6875,74.573864,3.480114,4.215022,0,0,0,0,0,0,0,158.013619,1.05712,0);</v>
      </c>
    </row>
    <row r="969" spans="1:30" x14ac:dyDescent="0.2">
      <c r="A969" t="str">
        <f>+'MBI DIRECTORIO'!A969</f>
        <v>VSR</v>
      </c>
      <c r="B969" t="str">
        <f>+'MBI DIRECTORIO'!B969</f>
        <v>80209-C</v>
      </c>
      <c r="C969" t="str">
        <f>+'MBI DIRECTORIO'!C969</f>
        <v>14004814-20</v>
      </c>
      <c r="D969">
        <f>+'MBI DIRECTORIO'!D969</f>
        <v>2022</v>
      </c>
      <c r="E969" t="str">
        <f>+'MBI DIRECTORIO'!E969</f>
        <v>Junio</v>
      </c>
      <c r="F969" s="5">
        <f>+'MBI DIRECTORIO'!F969</f>
        <v>126</v>
      </c>
      <c r="G969" t="str">
        <f>+'MBI DIRECTORIO'!G969</f>
        <v>USD</v>
      </c>
      <c r="H969" s="5">
        <f>+'MBI DIRECTORIO'!H969</f>
        <v>4788</v>
      </c>
      <c r="I969" s="5">
        <f>+'MBI DIRECTORIO'!I969</f>
        <v>2291.6599400693603</v>
      </c>
      <c r="J969" s="5">
        <f>+'MBI DIRECTORIO'!J969</f>
        <v>510.3</v>
      </c>
      <c r="K969" s="5">
        <f>+'MBI DIRECTORIO'!K969</f>
        <v>623.70000000000005</v>
      </c>
      <c r="L969" s="5">
        <f>+'MBI DIRECTORIO'!L969</f>
        <v>45.603563938572279</v>
      </c>
      <c r="M969" s="5">
        <f>+'MBI DIRECTORIO'!M969</f>
        <v>0</v>
      </c>
      <c r="N969" s="5">
        <f>+'MBI DIRECTORIO'!N969</f>
        <v>47.152777777777779</v>
      </c>
      <c r="O969" s="5">
        <f>+'MBI DIRECTORIO'!O969</f>
        <v>70.486111111111114</v>
      </c>
      <c r="P969" s="5">
        <f>+'MBI DIRECTORIO'!P969</f>
        <v>1.9849537037037037</v>
      </c>
      <c r="Q969" s="5">
        <f>+'MBI DIRECTORIO'!Q969</f>
        <v>16.488174154451507</v>
      </c>
      <c r="R969" s="5">
        <f>+'MBI DIRECTORIO'!R969</f>
        <v>0</v>
      </c>
      <c r="S969" s="5">
        <f>+'MBI DIRECTORIO'!S969</f>
        <v>0</v>
      </c>
      <c r="T969" s="5">
        <f>+'MBI DIRECTORIO'!T969</f>
        <v>0</v>
      </c>
      <c r="U969" s="5">
        <f>+'MBI DIRECTORIO'!U969</f>
        <v>0</v>
      </c>
      <c r="V969" s="5">
        <f>+'MBI DIRECTORIO'!V969</f>
        <v>0</v>
      </c>
      <c r="W969" s="5">
        <f>+'MBI DIRECTORIO'!W969</f>
        <v>0</v>
      </c>
      <c r="X969" s="5">
        <f>+'MBI DIRECTORIO'!X969</f>
        <v>0</v>
      </c>
      <c r="Y969" s="5">
        <f>+'MBI DIRECTORIO'!Y969</f>
        <v>139.07195329826266</v>
      </c>
      <c r="Z969" s="5">
        <f>+'MBI DIRECTORIO'!Z969</f>
        <v>2.9599365512185538</v>
      </c>
      <c r="AA969" s="5">
        <f>+'MBI DIRECTORIO'!AA969</f>
        <v>0</v>
      </c>
      <c r="AB969" s="5" t="str">
        <f>+'MBI DIRECTORIO'!AG969</f>
        <v>Total Beverage Solution</v>
      </c>
      <c r="AD969" t="str">
        <f t="shared" si="17"/>
        <v>INSERT INTO TABLA_PRESUPUESTO_COMERCIAL VALUES ('VSR','80209-C','14004814-20',2022,'Junio',126,'USD',4788,2291.65994,510.3,623.7,45.603564,0,47.152778,70.486111,1.984954,16.488174,0,0,0,0,0,0,0,139.071953,2.959937,0);</v>
      </c>
    </row>
    <row r="970" spans="1:30" x14ac:dyDescent="0.2">
      <c r="A970" t="str">
        <f>+'MBI DIRECTORIO'!A970</f>
        <v>VSR</v>
      </c>
      <c r="B970" t="str">
        <f>+'MBI DIRECTORIO'!B970</f>
        <v>80209-C</v>
      </c>
      <c r="C970" t="str">
        <f>+'MBI DIRECTORIO'!C970</f>
        <v>14004947-19</v>
      </c>
      <c r="D970">
        <f>+'MBI DIRECTORIO'!D970</f>
        <v>2022</v>
      </c>
      <c r="E970" t="str">
        <f>+'MBI DIRECTORIO'!E970</f>
        <v>Junio</v>
      </c>
      <c r="F970" s="5">
        <f>+'MBI DIRECTORIO'!F970</f>
        <v>94.5</v>
      </c>
      <c r="G970" t="str">
        <f>+'MBI DIRECTORIO'!G970</f>
        <v>USD</v>
      </c>
      <c r="H970" s="5">
        <f>+'MBI DIRECTORIO'!H970</f>
        <v>3591</v>
      </c>
      <c r="I970" s="5">
        <f>+'MBI DIRECTORIO'!I970</f>
        <v>1814.1354921908708</v>
      </c>
      <c r="J970" s="5">
        <f>+'MBI DIRECTORIO'!J970</f>
        <v>340.2</v>
      </c>
      <c r="K970" s="5">
        <f>+'MBI DIRECTORIO'!K970</f>
        <v>415.8</v>
      </c>
      <c r="L970" s="5">
        <f>+'MBI DIRECTORIO'!L970</f>
        <v>34.202672953929209</v>
      </c>
      <c r="M970" s="5">
        <f>+'MBI DIRECTORIO'!M970</f>
        <v>0</v>
      </c>
      <c r="N970" s="5">
        <f>+'MBI DIRECTORIO'!N970</f>
        <v>35.364583333333336</v>
      </c>
      <c r="O970" s="5">
        <f>+'MBI DIRECTORIO'!O970</f>
        <v>52.864583333333336</v>
      </c>
      <c r="P970" s="5">
        <f>+'MBI DIRECTORIO'!P970</f>
        <v>1.4887152777777777</v>
      </c>
      <c r="Q970" s="5">
        <f>+'MBI DIRECTORIO'!Q970</f>
        <v>12.36613061583863</v>
      </c>
      <c r="R970" s="5">
        <f>+'MBI DIRECTORIO'!R970</f>
        <v>0</v>
      </c>
      <c r="S970" s="5">
        <f>+'MBI DIRECTORIO'!S970</f>
        <v>0</v>
      </c>
      <c r="T970" s="5">
        <f>+'MBI DIRECTORIO'!T970</f>
        <v>0</v>
      </c>
      <c r="U970" s="5">
        <f>+'MBI DIRECTORIO'!U970</f>
        <v>0</v>
      </c>
      <c r="V970" s="5">
        <f>+'MBI DIRECTORIO'!V970</f>
        <v>0</v>
      </c>
      <c r="W970" s="5">
        <f>+'MBI DIRECTORIO'!W970</f>
        <v>0</v>
      </c>
      <c r="X970" s="5">
        <f>+'MBI DIRECTORIO'!X970</f>
        <v>0</v>
      </c>
      <c r="Y970" s="5">
        <f>+'MBI DIRECTORIO'!Y970</f>
        <v>104.30396497369699</v>
      </c>
      <c r="Z970" s="5">
        <f>+'MBI DIRECTORIO'!Z970</f>
        <v>2.2199524134139148</v>
      </c>
      <c r="AA970" s="5">
        <f>+'MBI DIRECTORIO'!AA970</f>
        <v>0</v>
      </c>
      <c r="AB970" s="5" t="str">
        <f>+'MBI DIRECTORIO'!AG970</f>
        <v>Total Beverage Solution</v>
      </c>
      <c r="AD970" t="str">
        <f t="shared" si="17"/>
        <v>INSERT INTO TABLA_PRESUPUESTO_COMERCIAL VALUES ('VSR','80209-C','14004947-19',2022,'Junio',94.5,'USD',3591,1814.135492,340.2,415.8,34.202673,0,35.364583,52.864583,1.488715,12.366131,0,0,0,0,0,0,0,104.303965,2.219952,0);</v>
      </c>
    </row>
    <row r="971" spans="1:30" x14ac:dyDescent="0.2">
      <c r="A971" t="str">
        <f>+'MBI DIRECTORIO'!A971</f>
        <v>VSR</v>
      </c>
      <c r="B971" t="str">
        <f>+'MBI DIRECTORIO'!B971</f>
        <v>80209-C</v>
      </c>
      <c r="C971" t="str">
        <f>+'MBI DIRECTORIO'!C971</f>
        <v>14004840-19</v>
      </c>
      <c r="D971">
        <f>+'MBI DIRECTORIO'!D971</f>
        <v>2022</v>
      </c>
      <c r="E971" t="str">
        <f>+'MBI DIRECTORIO'!E971</f>
        <v>Junio</v>
      </c>
      <c r="F971" s="5">
        <f>+'MBI DIRECTORIO'!F971</f>
        <v>180</v>
      </c>
      <c r="G971" t="str">
        <f>+'MBI DIRECTORIO'!G971</f>
        <v>USD</v>
      </c>
      <c r="H971" s="5">
        <f>+'MBI DIRECTORIO'!H971</f>
        <v>6840</v>
      </c>
      <c r="I971" s="5">
        <f>+'MBI DIRECTORIO'!I971</f>
        <v>2661.0679567121897</v>
      </c>
      <c r="J971" s="5">
        <f>+'MBI DIRECTORIO'!J971</f>
        <v>729</v>
      </c>
      <c r="K971" s="5">
        <f>+'MBI DIRECTORIO'!K971</f>
        <v>891.00000000000011</v>
      </c>
      <c r="L971" s="5">
        <f>+'MBI DIRECTORIO'!L971</f>
        <v>65.147948483674682</v>
      </c>
      <c r="M971" s="5">
        <f>+'MBI DIRECTORIO'!M971</f>
        <v>0</v>
      </c>
      <c r="N971" s="5">
        <f>+'MBI DIRECTORIO'!N971</f>
        <v>67.361111111111114</v>
      </c>
      <c r="O971" s="5">
        <f>+'MBI DIRECTORIO'!O971</f>
        <v>100.69444444444444</v>
      </c>
      <c r="P971" s="5">
        <f>+'MBI DIRECTORIO'!P971</f>
        <v>2.8356481481481484</v>
      </c>
      <c r="Q971" s="5">
        <f>+'MBI DIRECTORIO'!Q971</f>
        <v>23.554534506359296</v>
      </c>
      <c r="R971" s="5">
        <f>+'MBI DIRECTORIO'!R971</f>
        <v>0</v>
      </c>
      <c r="S971" s="5">
        <f>+'MBI DIRECTORIO'!S971</f>
        <v>0</v>
      </c>
      <c r="T971" s="5">
        <f>+'MBI DIRECTORIO'!T971</f>
        <v>0</v>
      </c>
      <c r="U971" s="5">
        <f>+'MBI DIRECTORIO'!U971</f>
        <v>0</v>
      </c>
      <c r="V971" s="5">
        <f>+'MBI DIRECTORIO'!V971</f>
        <v>0</v>
      </c>
      <c r="W971" s="5">
        <f>+'MBI DIRECTORIO'!W971</f>
        <v>0</v>
      </c>
      <c r="X971" s="5">
        <f>+'MBI DIRECTORIO'!X971</f>
        <v>0</v>
      </c>
      <c r="Y971" s="5">
        <f>+'MBI DIRECTORIO'!Y971</f>
        <v>198.67421899751807</v>
      </c>
      <c r="Z971" s="5">
        <f>+'MBI DIRECTORIO'!Z971</f>
        <v>4.2284807874550765</v>
      </c>
      <c r="AA971" s="5">
        <f>+'MBI DIRECTORIO'!AA971</f>
        <v>0</v>
      </c>
      <c r="AB971" s="5" t="str">
        <f>+'MBI DIRECTORIO'!AG971</f>
        <v>Total Beverage Solution</v>
      </c>
      <c r="AD971" t="str">
        <f t="shared" si="17"/>
        <v>INSERT INTO TABLA_PRESUPUESTO_COMERCIAL VALUES ('VSR','80209-C','14004840-19',2022,'Junio',180,'USD',6840,2661.067957,729,891,65.147948,0,67.361111,100.694444,2.835648,23.554535,0,0,0,0,0,0,0,198.674219,4.228481,0);</v>
      </c>
    </row>
    <row r="972" spans="1:30" x14ac:dyDescent="0.2">
      <c r="A972" t="str">
        <f>+'MBI DIRECTORIO'!A972</f>
        <v>VSR</v>
      </c>
      <c r="B972" t="str">
        <f>+'MBI DIRECTORIO'!B972</f>
        <v>80209-C</v>
      </c>
      <c r="C972" t="str">
        <f>+'MBI DIRECTORIO'!C972</f>
        <v>14004841-20</v>
      </c>
      <c r="D972">
        <f>+'MBI DIRECTORIO'!D972</f>
        <v>2022</v>
      </c>
      <c r="E972" t="str">
        <f>+'MBI DIRECTORIO'!E972</f>
        <v>Junio</v>
      </c>
      <c r="F972" s="5">
        <f>+'MBI DIRECTORIO'!F972</f>
        <v>94.5</v>
      </c>
      <c r="G972" t="str">
        <f>+'MBI DIRECTORIO'!G972</f>
        <v>USD</v>
      </c>
      <c r="H972" s="5">
        <f>+'MBI DIRECTORIO'!H972</f>
        <v>3591</v>
      </c>
      <c r="I972" s="5">
        <f>+'MBI DIRECTORIO'!I972</f>
        <v>1657.7168791349948</v>
      </c>
      <c r="J972" s="5">
        <f>+'MBI DIRECTORIO'!J972</f>
        <v>382.72500000000002</v>
      </c>
      <c r="K972" s="5">
        <f>+'MBI DIRECTORIO'!K972</f>
        <v>467.77500000000003</v>
      </c>
      <c r="L972" s="5">
        <f>+'MBI DIRECTORIO'!L972</f>
        <v>34.202672953929209</v>
      </c>
      <c r="M972" s="5">
        <f>+'MBI DIRECTORIO'!M972</f>
        <v>0</v>
      </c>
      <c r="N972" s="5">
        <f>+'MBI DIRECTORIO'!N972</f>
        <v>35.364583333333336</v>
      </c>
      <c r="O972" s="5">
        <f>+'MBI DIRECTORIO'!O972</f>
        <v>52.864583333333336</v>
      </c>
      <c r="P972" s="5">
        <f>+'MBI DIRECTORIO'!P972</f>
        <v>1.4887152777777777</v>
      </c>
      <c r="Q972" s="5">
        <f>+'MBI DIRECTORIO'!Q972</f>
        <v>12.36613061583863</v>
      </c>
      <c r="R972" s="5">
        <f>+'MBI DIRECTORIO'!R972</f>
        <v>0</v>
      </c>
      <c r="S972" s="5">
        <f>+'MBI DIRECTORIO'!S972</f>
        <v>0</v>
      </c>
      <c r="T972" s="5">
        <f>+'MBI DIRECTORIO'!T972</f>
        <v>0</v>
      </c>
      <c r="U972" s="5">
        <f>+'MBI DIRECTORIO'!U972</f>
        <v>0</v>
      </c>
      <c r="V972" s="5">
        <f>+'MBI DIRECTORIO'!V972</f>
        <v>0</v>
      </c>
      <c r="W972" s="5">
        <f>+'MBI DIRECTORIO'!W972</f>
        <v>0</v>
      </c>
      <c r="X972" s="5">
        <f>+'MBI DIRECTORIO'!X972</f>
        <v>0</v>
      </c>
      <c r="Y972" s="5">
        <f>+'MBI DIRECTORIO'!Y972</f>
        <v>104.30396497369699</v>
      </c>
      <c r="Z972" s="5">
        <f>+'MBI DIRECTORIO'!Z972</f>
        <v>2.2199524134139148</v>
      </c>
      <c r="AA972" s="5">
        <f>+'MBI DIRECTORIO'!AA972</f>
        <v>0</v>
      </c>
      <c r="AB972" s="5" t="str">
        <f>+'MBI DIRECTORIO'!AG972</f>
        <v>Total Beverage Solution</v>
      </c>
      <c r="AD972" t="str">
        <f t="shared" si="17"/>
        <v>INSERT INTO TABLA_PRESUPUESTO_COMERCIAL VALUES ('VSR','80209-C','14004841-20',2022,'Junio',94.5,'USD',3591,1657.716879,382.725,467.775,34.202673,0,35.364583,52.864583,1.488715,12.366131,0,0,0,0,0,0,0,104.303965,2.219952,0);</v>
      </c>
    </row>
    <row r="973" spans="1:30" x14ac:dyDescent="0.2">
      <c r="A973" t="str">
        <f>+'MBI DIRECTORIO'!A973</f>
        <v>VSR</v>
      </c>
      <c r="B973" t="str">
        <f>+'MBI DIRECTORIO'!B973</f>
        <v>80209-C</v>
      </c>
      <c r="C973" t="str">
        <f>+'MBI DIRECTORIO'!C973</f>
        <v>14004813-20</v>
      </c>
      <c r="D973">
        <f>+'MBI DIRECTORIO'!D973</f>
        <v>2022</v>
      </c>
      <c r="E973" t="str">
        <f>+'MBI DIRECTORIO'!E973</f>
        <v>Junio</v>
      </c>
      <c r="F973" s="5">
        <f>+'MBI DIRECTORIO'!F973</f>
        <v>519.75</v>
      </c>
      <c r="G973" t="str">
        <f>+'MBI DIRECTORIO'!G973</f>
        <v>USD</v>
      </c>
      <c r="H973" s="5">
        <f>+'MBI DIRECTORIO'!H973</f>
        <v>19750.5</v>
      </c>
      <c r="I973" s="5">
        <f>+'MBI DIRECTORIO'!I973</f>
        <v>12299.282988823583</v>
      </c>
      <c r="J973" s="5">
        <f>+'MBI DIRECTORIO'!J973</f>
        <v>2104.9875000000002</v>
      </c>
      <c r="K973" s="5">
        <f>+'MBI DIRECTORIO'!K973</f>
        <v>2572.7625000000003</v>
      </c>
      <c r="L973" s="5">
        <f>+'MBI DIRECTORIO'!L973</f>
        <v>188.11470124661065</v>
      </c>
      <c r="M973" s="5">
        <f>+'MBI DIRECTORIO'!M973</f>
        <v>0</v>
      </c>
      <c r="N973" s="5">
        <f>+'MBI DIRECTORIO'!N973</f>
        <v>194.50520833333331</v>
      </c>
      <c r="O973" s="5">
        <f>+'MBI DIRECTORIO'!O973</f>
        <v>290.75520833333331</v>
      </c>
      <c r="P973" s="5">
        <f>+'MBI DIRECTORIO'!P973</f>
        <v>8.1879340277777786</v>
      </c>
      <c r="Q973" s="5">
        <f>+'MBI DIRECTORIO'!Q973</f>
        <v>68.013718387112462</v>
      </c>
      <c r="R973" s="5">
        <f>+'MBI DIRECTORIO'!R973</f>
        <v>0</v>
      </c>
      <c r="S973" s="5">
        <f>+'MBI DIRECTORIO'!S973</f>
        <v>0</v>
      </c>
      <c r="T973" s="5">
        <f>+'MBI DIRECTORIO'!T973</f>
        <v>0</v>
      </c>
      <c r="U973" s="5">
        <f>+'MBI DIRECTORIO'!U973</f>
        <v>0</v>
      </c>
      <c r="V973" s="5">
        <f>+'MBI DIRECTORIO'!V973</f>
        <v>0</v>
      </c>
      <c r="W973" s="5">
        <f>+'MBI DIRECTORIO'!W973</f>
        <v>0</v>
      </c>
      <c r="X973" s="5">
        <f>+'MBI DIRECTORIO'!X973</f>
        <v>0</v>
      </c>
      <c r="Y973" s="5">
        <f>+'MBI DIRECTORIO'!Y973</f>
        <v>573.67180735533339</v>
      </c>
      <c r="Z973" s="5">
        <f>+'MBI DIRECTORIO'!Z973</f>
        <v>12.209738273776534</v>
      </c>
      <c r="AA973" s="5">
        <f>+'MBI DIRECTORIO'!AA973</f>
        <v>0</v>
      </c>
      <c r="AB973" s="5" t="str">
        <f>+'MBI DIRECTORIO'!AG973</f>
        <v>Total Beverage Solution</v>
      </c>
      <c r="AD973" t="str">
        <f t="shared" si="17"/>
        <v>INSERT INTO TABLA_PRESUPUESTO_COMERCIAL VALUES ('VSR','80209-C','14004813-20',2022,'Junio',519.75,'USD',19750.5,12299.282989,2104.9875,2572.7625,188.114701,0,194.505208,290.755208,8.187934,68.013718,0,0,0,0,0,0,0,573.671807,12.209738,0);</v>
      </c>
    </row>
    <row r="974" spans="1:30" x14ac:dyDescent="0.2">
      <c r="A974" t="str">
        <f>+'MBI DIRECTORIO'!A974</f>
        <v>VSR</v>
      </c>
      <c r="B974" t="str">
        <f>+'MBI DIRECTORIO'!B974</f>
        <v>80209-C</v>
      </c>
      <c r="C974" t="str">
        <f>+'MBI DIRECTORIO'!C974</f>
        <v>14004815-20</v>
      </c>
      <c r="D974">
        <f>+'MBI DIRECTORIO'!D974</f>
        <v>2022</v>
      </c>
      <c r="E974" t="str">
        <f>+'MBI DIRECTORIO'!E974</f>
        <v>Junio</v>
      </c>
      <c r="F974" s="5">
        <f>+'MBI DIRECTORIO'!F974</f>
        <v>31.5</v>
      </c>
      <c r="G974" t="str">
        <f>+'MBI DIRECTORIO'!G974</f>
        <v>USD</v>
      </c>
      <c r="H974" s="5">
        <f>+'MBI DIRECTORIO'!H974</f>
        <v>1197</v>
      </c>
      <c r="I974" s="5">
        <f>+'MBI DIRECTORIO'!I974</f>
        <v>462.331815014489</v>
      </c>
      <c r="J974" s="5">
        <f>+'MBI DIRECTORIO'!J974</f>
        <v>127.575</v>
      </c>
      <c r="K974" s="5">
        <f>+'MBI DIRECTORIO'!K974</f>
        <v>155.92500000000001</v>
      </c>
      <c r="L974" s="5">
        <f>+'MBI DIRECTORIO'!L974</f>
        <v>11.40089098464307</v>
      </c>
      <c r="M974" s="5">
        <f>+'MBI DIRECTORIO'!M974</f>
        <v>0</v>
      </c>
      <c r="N974" s="5">
        <f>+'MBI DIRECTORIO'!N974</f>
        <v>11.788194444444445</v>
      </c>
      <c r="O974" s="5">
        <f>+'MBI DIRECTORIO'!O974</f>
        <v>17.621527777777779</v>
      </c>
      <c r="P974" s="5">
        <f>+'MBI DIRECTORIO'!P974</f>
        <v>0.49623842592592593</v>
      </c>
      <c r="Q974" s="5">
        <f>+'MBI DIRECTORIO'!Q974</f>
        <v>4.1220435386128766</v>
      </c>
      <c r="R974" s="5">
        <f>+'MBI DIRECTORIO'!R974</f>
        <v>0</v>
      </c>
      <c r="S974" s="5">
        <f>+'MBI DIRECTORIO'!S974</f>
        <v>0</v>
      </c>
      <c r="T974" s="5">
        <f>+'MBI DIRECTORIO'!T974</f>
        <v>0</v>
      </c>
      <c r="U974" s="5">
        <f>+'MBI DIRECTORIO'!U974</f>
        <v>0</v>
      </c>
      <c r="V974" s="5">
        <f>+'MBI DIRECTORIO'!V974</f>
        <v>0</v>
      </c>
      <c r="W974" s="5">
        <f>+'MBI DIRECTORIO'!W974</f>
        <v>0</v>
      </c>
      <c r="X974" s="5">
        <f>+'MBI DIRECTORIO'!X974</f>
        <v>0</v>
      </c>
      <c r="Y974" s="5">
        <f>+'MBI DIRECTORIO'!Y974</f>
        <v>34.767988324565664</v>
      </c>
      <c r="Z974" s="5">
        <f>+'MBI DIRECTORIO'!Z974</f>
        <v>0.73998413780463845</v>
      </c>
      <c r="AA974" s="5">
        <f>+'MBI DIRECTORIO'!AA974</f>
        <v>0</v>
      </c>
      <c r="AB974" s="5" t="str">
        <f>+'MBI DIRECTORIO'!AG974</f>
        <v>Total Beverage Solution</v>
      </c>
      <c r="AD974" t="str">
        <f t="shared" si="17"/>
        <v>INSERT INTO TABLA_PRESUPUESTO_COMERCIAL VALUES ('VSR','80209-C','14004815-20',2022,'Junio',31.5,'USD',1197,462.331815,127.575,155.925,11.400891,0,11.788194,17.621528,0.496238,4.122044,0,0,0,0,0,0,0,34.767988,0.739984,0);</v>
      </c>
    </row>
    <row r="975" spans="1:30" x14ac:dyDescent="0.2">
      <c r="A975" t="str">
        <f>+'MBI DIRECTORIO'!A975</f>
        <v>VSR</v>
      </c>
      <c r="B975" t="str">
        <f>+'MBI DIRECTORIO'!B975</f>
        <v>80209-C</v>
      </c>
      <c r="C975" t="str">
        <f>+'MBI DIRECTORIO'!C975</f>
        <v>14005101-20</v>
      </c>
      <c r="D975">
        <f>+'MBI DIRECTORIO'!D975</f>
        <v>2022</v>
      </c>
      <c r="E975" t="str">
        <f>+'MBI DIRECTORIO'!E975</f>
        <v>Junio</v>
      </c>
      <c r="F975" s="5">
        <f>+'MBI DIRECTORIO'!F975</f>
        <v>371.25</v>
      </c>
      <c r="G975" t="str">
        <f>+'MBI DIRECTORIO'!G975</f>
        <v>USD</v>
      </c>
      <c r="H975" s="5">
        <f>+'MBI DIRECTORIO'!H975</f>
        <v>17077.5</v>
      </c>
      <c r="I975" s="5">
        <f>+'MBI DIRECTORIO'!I975</f>
        <v>8211.6440958784206</v>
      </c>
      <c r="J975" s="5">
        <f>+'MBI DIRECTORIO'!J975</f>
        <v>1503.5625</v>
      </c>
      <c r="K975" s="5">
        <f>+'MBI DIRECTORIO'!K975</f>
        <v>1837.6875000000002</v>
      </c>
      <c r="L975" s="5">
        <f>+'MBI DIRECTORIO'!L975</f>
        <v>134.36764374757902</v>
      </c>
      <c r="M975" s="5">
        <f>+'MBI DIRECTORIO'!M975</f>
        <v>0</v>
      </c>
      <c r="N975" s="5">
        <f>+'MBI DIRECTORIO'!N975</f>
        <v>138.93229166666666</v>
      </c>
      <c r="O975" s="5">
        <f>+'MBI DIRECTORIO'!O975</f>
        <v>207.68229166666666</v>
      </c>
      <c r="P975" s="5">
        <f>+'MBI DIRECTORIO'!P975</f>
        <v>5.8485243055555554</v>
      </c>
      <c r="Q975" s="5">
        <f>+'MBI DIRECTORIO'!Q975</f>
        <v>58.808854244495741</v>
      </c>
      <c r="R975" s="5">
        <f>+'MBI DIRECTORIO'!R975</f>
        <v>0</v>
      </c>
      <c r="S975" s="5">
        <f>+'MBI DIRECTORIO'!S975</f>
        <v>0</v>
      </c>
      <c r="T975" s="5">
        <f>+'MBI DIRECTORIO'!T975</f>
        <v>0</v>
      </c>
      <c r="U975" s="5">
        <f>+'MBI DIRECTORIO'!U975</f>
        <v>0</v>
      </c>
      <c r="V975" s="5">
        <f>+'MBI DIRECTORIO'!V975</f>
        <v>0</v>
      </c>
      <c r="W975" s="5">
        <f>+'MBI DIRECTORIO'!W975</f>
        <v>0</v>
      </c>
      <c r="X975" s="5">
        <f>+'MBI DIRECTORIO'!X975</f>
        <v>0</v>
      </c>
      <c r="Y975" s="5">
        <f>+'MBI DIRECTORIO'!Y975</f>
        <v>419.99320350751071</v>
      </c>
      <c r="Z975" s="5">
        <f>+'MBI DIRECTORIO'!Z975</f>
        <v>8.7212416241260957</v>
      </c>
      <c r="AA975" s="5">
        <f>+'MBI DIRECTORIO'!AA975</f>
        <v>0</v>
      </c>
      <c r="AB975" s="5" t="str">
        <f>+'MBI DIRECTORIO'!AG975</f>
        <v>Total Beverage Solution</v>
      </c>
      <c r="AD975" t="str">
        <f t="shared" si="17"/>
        <v>INSERT INTO TABLA_PRESUPUESTO_COMERCIAL VALUES ('VSR','80209-C','14005101-20',2022,'Junio',371.25,'USD',17077.5,8211.644096,1503.5625,1837.6875,134.367644,0,138.932292,207.682292,5.848524,58.808854,0,0,0,0,0,0,0,419.993204,8.721242,0);</v>
      </c>
    </row>
    <row r="976" spans="1:30" x14ac:dyDescent="0.2">
      <c r="A976" t="str">
        <f>+'MBI DIRECTORIO'!A976</f>
        <v>VSR</v>
      </c>
      <c r="B976" t="str">
        <f>+'MBI DIRECTORIO'!B976</f>
        <v>80209-C</v>
      </c>
      <c r="C976" t="str">
        <f>+'MBI DIRECTORIO'!C976</f>
        <v>14005049-20</v>
      </c>
      <c r="D976">
        <f>+'MBI DIRECTORIO'!D976</f>
        <v>2022</v>
      </c>
      <c r="E976" t="str">
        <f>+'MBI DIRECTORIO'!E976</f>
        <v>Junio</v>
      </c>
      <c r="F976" s="5">
        <f>+'MBI DIRECTORIO'!F976</f>
        <v>31.5</v>
      </c>
      <c r="G976" t="str">
        <f>+'MBI DIRECTORIO'!G976</f>
        <v>USD</v>
      </c>
      <c r="H976" s="5">
        <f>+'MBI DIRECTORIO'!H976</f>
        <v>1323</v>
      </c>
      <c r="I976" s="5">
        <f>+'MBI DIRECTORIO'!I976</f>
        <v>490.2021613748754</v>
      </c>
      <c r="J976" s="5">
        <f>+'MBI DIRECTORIO'!J976</f>
        <v>113.4</v>
      </c>
      <c r="K976" s="5">
        <f>+'MBI DIRECTORIO'!K976</f>
        <v>138.60000000000002</v>
      </c>
      <c r="L976" s="5">
        <f>+'MBI DIRECTORIO'!L976</f>
        <v>11.40089098464307</v>
      </c>
      <c r="M976" s="5">
        <f>+'MBI DIRECTORIO'!M976</f>
        <v>0</v>
      </c>
      <c r="N976" s="5">
        <f>+'MBI DIRECTORIO'!N976</f>
        <v>11.788194444444445</v>
      </c>
      <c r="O976" s="5">
        <f>+'MBI DIRECTORIO'!O976</f>
        <v>17.621527777777779</v>
      </c>
      <c r="P976" s="5">
        <f>+'MBI DIRECTORIO'!P976</f>
        <v>0.49623842592592593</v>
      </c>
      <c r="Q976" s="5">
        <f>+'MBI DIRECTORIO'!Q976</f>
        <v>4.5559428584668638</v>
      </c>
      <c r="R976" s="5">
        <f>+'MBI DIRECTORIO'!R976</f>
        <v>0</v>
      </c>
      <c r="S976" s="5">
        <f>+'MBI DIRECTORIO'!S976</f>
        <v>0</v>
      </c>
      <c r="T976" s="5">
        <f>+'MBI DIRECTORIO'!T976</f>
        <v>0</v>
      </c>
      <c r="U976" s="5">
        <f>+'MBI DIRECTORIO'!U976</f>
        <v>0</v>
      </c>
      <c r="V976" s="5">
        <f>+'MBI DIRECTORIO'!V976</f>
        <v>0</v>
      </c>
      <c r="W976" s="5">
        <f>+'MBI DIRECTORIO'!W976</f>
        <v>0</v>
      </c>
      <c r="X976" s="5">
        <f>+'MBI DIRECTORIO'!X976</f>
        <v>0</v>
      </c>
      <c r="Y976" s="5">
        <f>+'MBI DIRECTORIO'!Y976</f>
        <v>35.201887644419649</v>
      </c>
      <c r="Z976" s="5">
        <f>+'MBI DIRECTORIO'!Z976</f>
        <v>0.73998413780463845</v>
      </c>
      <c r="AA976" s="5">
        <f>+'MBI DIRECTORIO'!AA976</f>
        <v>0</v>
      </c>
      <c r="AB976" s="5" t="str">
        <f>+'MBI DIRECTORIO'!AG976</f>
        <v>Total Beverage Solution</v>
      </c>
      <c r="AD976" t="str">
        <f t="shared" si="17"/>
        <v>INSERT INTO TABLA_PRESUPUESTO_COMERCIAL VALUES ('VSR','80209-C','14005049-20',2022,'Junio',31.5,'USD',1323,490.202161,113.4,138.6,11.400891,0,11.788194,17.621528,0.496238,4.555943,0,0,0,0,0,0,0,35.201888,0.739984,0);</v>
      </c>
    </row>
    <row r="977" spans="1:30" x14ac:dyDescent="0.2">
      <c r="A977" t="str">
        <f>+'MBI DIRECTORIO'!A977</f>
        <v>VSR</v>
      </c>
      <c r="B977" t="str">
        <f>+'MBI DIRECTORIO'!B977</f>
        <v>80209-C</v>
      </c>
      <c r="C977" t="str">
        <f>+'MBI DIRECTORIO'!C977</f>
        <v>14005135-20</v>
      </c>
      <c r="D977">
        <f>+'MBI DIRECTORIO'!D977</f>
        <v>2022</v>
      </c>
      <c r="E977" t="str">
        <f>+'MBI DIRECTORIO'!E977</f>
        <v>Junio</v>
      </c>
      <c r="F977" s="5">
        <f>+'MBI DIRECTORIO'!F977</f>
        <v>371.25</v>
      </c>
      <c r="G977" t="str">
        <f>+'MBI DIRECTORIO'!G977</f>
        <v>USD</v>
      </c>
      <c r="H977" s="5">
        <f>+'MBI DIRECTORIO'!H977</f>
        <v>15592.5</v>
      </c>
      <c r="I977" s="5">
        <f>+'MBI DIRECTORIO'!I977</f>
        <v>5320.658503456476</v>
      </c>
      <c r="J977" s="5">
        <f>+'MBI DIRECTORIO'!J977</f>
        <v>1503.5625</v>
      </c>
      <c r="K977" s="5">
        <f>+'MBI DIRECTORIO'!K977</f>
        <v>1837.6875000000002</v>
      </c>
      <c r="L977" s="5">
        <f>+'MBI DIRECTORIO'!L977</f>
        <v>134.36764374757902</v>
      </c>
      <c r="M977" s="5">
        <f>+'MBI DIRECTORIO'!M977</f>
        <v>0</v>
      </c>
      <c r="N977" s="5">
        <f>+'MBI DIRECTORIO'!N977</f>
        <v>138.93229166666666</v>
      </c>
      <c r="O977" s="5">
        <f>+'MBI DIRECTORIO'!O977</f>
        <v>207.68229166666666</v>
      </c>
      <c r="P977" s="5">
        <f>+'MBI DIRECTORIO'!P977</f>
        <v>5.8485243055555554</v>
      </c>
      <c r="Q977" s="5">
        <f>+'MBI DIRECTORIO'!Q977</f>
        <v>53.695040831930896</v>
      </c>
      <c r="R977" s="5">
        <f>+'MBI DIRECTORIO'!R977</f>
        <v>0</v>
      </c>
      <c r="S977" s="5">
        <f>+'MBI DIRECTORIO'!S977</f>
        <v>0</v>
      </c>
      <c r="T977" s="5">
        <f>+'MBI DIRECTORIO'!T977</f>
        <v>0</v>
      </c>
      <c r="U977" s="5">
        <f>+'MBI DIRECTORIO'!U977</f>
        <v>0</v>
      </c>
      <c r="V977" s="5">
        <f>+'MBI DIRECTORIO'!V977</f>
        <v>0</v>
      </c>
      <c r="W977" s="5">
        <f>+'MBI DIRECTORIO'!W977</f>
        <v>0</v>
      </c>
      <c r="X977" s="5">
        <f>+'MBI DIRECTORIO'!X977</f>
        <v>0</v>
      </c>
      <c r="Y977" s="5">
        <f>+'MBI DIRECTORIO'!Y977</f>
        <v>414.87939009494585</v>
      </c>
      <c r="Z977" s="5">
        <f>+'MBI DIRECTORIO'!Z977</f>
        <v>8.7212416241260957</v>
      </c>
      <c r="AA977" s="5">
        <f>+'MBI DIRECTORIO'!AA977</f>
        <v>0</v>
      </c>
      <c r="AB977" s="5" t="str">
        <f>+'MBI DIRECTORIO'!AG977</f>
        <v>Total Beverage Solution</v>
      </c>
      <c r="AD977" t="str">
        <f t="shared" si="17"/>
        <v>INSERT INTO TABLA_PRESUPUESTO_COMERCIAL VALUES ('VSR','80209-C','14005135-20',2022,'Junio',371.25,'USD',15592.5,5320.658503,1503.5625,1837.6875,134.367644,0,138.932292,207.682292,5.848524,53.695041,0,0,0,0,0,0,0,414.87939,8.721242,0);</v>
      </c>
    </row>
    <row r="978" spans="1:30" x14ac:dyDescent="0.2">
      <c r="A978" t="str">
        <f>+'MBI DIRECTORIO'!A978</f>
        <v>VSR</v>
      </c>
      <c r="B978" t="str">
        <f>+'MBI DIRECTORIO'!B978</f>
        <v>80209-C</v>
      </c>
      <c r="C978" t="str">
        <f>+'MBI DIRECTORIO'!C978</f>
        <v>14004011-15</v>
      </c>
      <c r="D978">
        <f>+'MBI DIRECTORIO'!D978</f>
        <v>2022</v>
      </c>
      <c r="E978" t="str">
        <f>+'MBI DIRECTORIO'!E978</f>
        <v>Junio</v>
      </c>
      <c r="F978" s="5">
        <f>+'MBI DIRECTORIO'!F978</f>
        <v>148.5</v>
      </c>
      <c r="G978" t="str">
        <f>+'MBI DIRECTORIO'!G978</f>
        <v>USD</v>
      </c>
      <c r="H978" s="5">
        <f>+'MBI DIRECTORIO'!H978</f>
        <v>10395</v>
      </c>
      <c r="I978" s="5">
        <f>+'MBI DIRECTORIO'!I978</f>
        <v>5485.4418518609182</v>
      </c>
      <c r="J978" s="5">
        <f>+'MBI DIRECTORIO'!J978</f>
        <v>534.6</v>
      </c>
      <c r="K978" s="5">
        <f>+'MBI DIRECTORIO'!K978</f>
        <v>653.40000000000009</v>
      </c>
      <c r="L978" s="5">
        <f>+'MBI DIRECTORIO'!L978</f>
        <v>53.747057499031612</v>
      </c>
      <c r="M978" s="5">
        <f>+'MBI DIRECTORIO'!M978</f>
        <v>0</v>
      </c>
      <c r="N978" s="5">
        <f>+'MBI DIRECTORIO'!N978</f>
        <v>55.572916666666671</v>
      </c>
      <c r="O978" s="5">
        <f>+'MBI DIRECTORIO'!O978</f>
        <v>83.072916666666671</v>
      </c>
      <c r="P978" s="5">
        <f>+'MBI DIRECTORIO'!P978</f>
        <v>2.3394097222222223</v>
      </c>
      <c r="Q978" s="5">
        <f>+'MBI DIRECTORIO'!Q978</f>
        <v>35.796693887953928</v>
      </c>
      <c r="R978" s="5">
        <f>+'MBI DIRECTORIO'!R978</f>
        <v>0</v>
      </c>
      <c r="S978" s="5">
        <f>+'MBI DIRECTORIO'!S978</f>
        <v>0</v>
      </c>
      <c r="T978" s="5">
        <f>+'MBI DIRECTORIO'!T978</f>
        <v>0</v>
      </c>
      <c r="U978" s="5">
        <f>+'MBI DIRECTORIO'!U978</f>
        <v>0</v>
      </c>
      <c r="V978" s="5">
        <f>+'MBI DIRECTORIO'!V978</f>
        <v>0</v>
      </c>
      <c r="W978" s="5">
        <f>+'MBI DIRECTORIO'!W978</f>
        <v>0</v>
      </c>
      <c r="X978" s="5">
        <f>+'MBI DIRECTORIO'!X978</f>
        <v>0</v>
      </c>
      <c r="Y978" s="5">
        <f>+'MBI DIRECTORIO'!Y978</f>
        <v>180.27043359315994</v>
      </c>
      <c r="Z978" s="5">
        <f>+'MBI DIRECTORIO'!Z978</f>
        <v>3.4884966496504384</v>
      </c>
      <c r="AA978" s="5">
        <f>+'MBI DIRECTORIO'!AA978</f>
        <v>0</v>
      </c>
      <c r="AB978" s="5" t="str">
        <f>+'MBI DIRECTORIO'!AG978</f>
        <v>Total Beverage Solution</v>
      </c>
      <c r="AD978" t="str">
        <f t="shared" si="17"/>
        <v>INSERT INTO TABLA_PRESUPUESTO_COMERCIAL VALUES ('VSR','80209-C','14004011-15',2022,'Junio',148.5,'USD',10395,5485.441852,534.6,653.4,53.747057,0,55.572917,83.072917,2.33941,35.796694,0,0,0,0,0,0,0,180.270434,3.488497,0);</v>
      </c>
    </row>
    <row r="979" spans="1:30" x14ac:dyDescent="0.2">
      <c r="A979" t="str">
        <f>+'MBI DIRECTORIO'!A979</f>
        <v>VSR</v>
      </c>
      <c r="B979" t="str">
        <f>+'MBI DIRECTORIO'!B979</f>
        <v>80007-C</v>
      </c>
      <c r="C979" t="str">
        <f>+'MBI DIRECTORIO'!C979</f>
        <v>14003816-18</v>
      </c>
      <c r="D979">
        <f>+'MBI DIRECTORIO'!D979</f>
        <v>2022</v>
      </c>
      <c r="E979" t="str">
        <f>+'MBI DIRECTORIO'!E979</f>
        <v>Junio</v>
      </c>
      <c r="F979" s="5">
        <f>+'MBI DIRECTORIO'!F979</f>
        <v>25</v>
      </c>
      <c r="G979" t="str">
        <f>+'MBI DIRECTORIO'!G979</f>
        <v>USD</v>
      </c>
      <c r="H979" s="5">
        <f>+'MBI DIRECTORIO'!H979</f>
        <v>620.75</v>
      </c>
      <c r="I979" s="5">
        <f>+'MBI DIRECTORIO'!I979</f>
        <v>355.10669927739548</v>
      </c>
      <c r="J979" s="5">
        <f>+'MBI DIRECTORIO'!J979</f>
        <v>0</v>
      </c>
      <c r="K979" s="5">
        <f>+'MBI DIRECTORIO'!K979</f>
        <v>11.5</v>
      </c>
      <c r="L979" s="5">
        <f>+'MBI DIRECTORIO'!L979</f>
        <v>9.0483261782881499</v>
      </c>
      <c r="M979" s="5">
        <f>+'MBI DIRECTORIO'!M979</f>
        <v>0</v>
      </c>
      <c r="N979" s="5">
        <f>+'MBI DIRECTORIO'!N979</f>
        <v>8.7632275132275126</v>
      </c>
      <c r="O979" s="5">
        <f>+'MBI DIRECTORIO'!O979</f>
        <v>9.5899470899470902</v>
      </c>
      <c r="P979" s="5">
        <f>+'MBI DIRECTORIO'!P979</f>
        <v>0.32407407407407407</v>
      </c>
      <c r="Q979" s="5">
        <f>+'MBI DIRECTORIO'!Q979</f>
        <v>2.1376428793600195</v>
      </c>
      <c r="R979" s="5">
        <f>+'MBI DIRECTORIO'!R979</f>
        <v>0</v>
      </c>
      <c r="S979" s="5">
        <f>+'MBI DIRECTORIO'!S979</f>
        <v>0</v>
      </c>
      <c r="T979" s="5">
        <f>+'MBI DIRECTORIO'!T979</f>
        <v>0</v>
      </c>
      <c r="U979" s="5">
        <f>+'MBI DIRECTORIO'!U979</f>
        <v>0</v>
      </c>
      <c r="V979" s="5">
        <f>+'MBI DIRECTORIO'!V979</f>
        <v>0</v>
      </c>
      <c r="W979" s="5">
        <f>+'MBI DIRECTORIO'!W979</f>
        <v>0</v>
      </c>
      <c r="X979" s="5">
        <f>+'MBI DIRECTORIO'!X979</f>
        <v>0</v>
      </c>
      <c r="Y979" s="5">
        <f>+'MBI DIRECTORIO'!Y979</f>
        <v>26.594828429321076</v>
      </c>
      <c r="Z979" s="5">
        <f>+'MBI DIRECTORIO'!Z979</f>
        <v>5.7799368727123825</v>
      </c>
      <c r="AA979" s="5">
        <f>+'MBI DIRECTORIO'!AA979</f>
        <v>0</v>
      </c>
      <c r="AB979" s="5" t="str">
        <f>+'MBI DIRECTORIO'!AG979</f>
        <v>Ghs Classic Drinks Ltd</v>
      </c>
      <c r="AD979" t="str">
        <f t="shared" si="17"/>
        <v>INSERT INTO TABLA_PRESUPUESTO_COMERCIAL VALUES ('VSR','80007-C','14003816-18',2022,'Junio',25,'USD',620.75,355.106699,0,11.5,9.048326,0,8.763228,9.589947,0.324074,2.137643,0,0,0,0,0,0,0,26.594828,5.779937,0);</v>
      </c>
    </row>
    <row r="980" spans="1:30" x14ac:dyDescent="0.2">
      <c r="A980" t="str">
        <f>+'MBI DIRECTORIO'!A980</f>
        <v>VSR</v>
      </c>
      <c r="B980" t="str">
        <f>+'MBI DIRECTORIO'!B980</f>
        <v>80007-C</v>
      </c>
      <c r="C980" t="str">
        <f>+'MBI DIRECTORIO'!C980</f>
        <v>14003820-18</v>
      </c>
      <c r="D980">
        <f>+'MBI DIRECTORIO'!D980</f>
        <v>2022</v>
      </c>
      <c r="E980" t="str">
        <f>+'MBI DIRECTORIO'!E980</f>
        <v>Junio</v>
      </c>
      <c r="F980" s="5">
        <f>+'MBI DIRECTORIO'!F980</f>
        <v>25</v>
      </c>
      <c r="G980" t="str">
        <f>+'MBI DIRECTORIO'!G980</f>
        <v>USD</v>
      </c>
      <c r="H980" s="5">
        <f>+'MBI DIRECTORIO'!H980</f>
        <v>625</v>
      </c>
      <c r="I980" s="5">
        <f>+'MBI DIRECTORIO'!I980</f>
        <v>468.81272196762012</v>
      </c>
      <c r="J980" s="5">
        <f>+'MBI DIRECTORIO'!J980</f>
        <v>0</v>
      </c>
      <c r="K980" s="5">
        <f>+'MBI DIRECTORIO'!K980</f>
        <v>37.5</v>
      </c>
      <c r="L980" s="5">
        <f>+'MBI DIRECTORIO'!L980</f>
        <v>9.0483261782881499</v>
      </c>
      <c r="M980" s="5">
        <f>+'MBI DIRECTORIO'!M980</f>
        <v>0</v>
      </c>
      <c r="N980" s="5">
        <f>+'MBI DIRECTORIO'!N980</f>
        <v>8.7632275132275126</v>
      </c>
      <c r="O980" s="5">
        <f>+'MBI DIRECTORIO'!O980</f>
        <v>9.5899470899470902</v>
      </c>
      <c r="P980" s="5">
        <f>+'MBI DIRECTORIO'!P980</f>
        <v>0.32407407407407407</v>
      </c>
      <c r="Q980" s="5">
        <f>+'MBI DIRECTORIO'!Q980</f>
        <v>2.1522783722916023</v>
      </c>
      <c r="R980" s="5">
        <f>+'MBI DIRECTORIO'!R980</f>
        <v>0</v>
      </c>
      <c r="S980" s="5">
        <f>+'MBI DIRECTORIO'!S980</f>
        <v>0</v>
      </c>
      <c r="T980" s="5">
        <f>+'MBI DIRECTORIO'!T980</f>
        <v>0</v>
      </c>
      <c r="U980" s="5">
        <f>+'MBI DIRECTORIO'!U980</f>
        <v>0</v>
      </c>
      <c r="V980" s="5">
        <f>+'MBI DIRECTORIO'!V980</f>
        <v>0</v>
      </c>
      <c r="W980" s="5">
        <f>+'MBI DIRECTORIO'!W980</f>
        <v>0</v>
      </c>
      <c r="X980" s="5">
        <f>+'MBI DIRECTORIO'!X980</f>
        <v>0</v>
      </c>
      <c r="Y980" s="5">
        <f>+'MBI DIRECTORIO'!Y980</f>
        <v>26.609463922252658</v>
      </c>
      <c r="Z980" s="5">
        <f>+'MBI DIRECTORIO'!Z980</f>
        <v>5.7799368727123825</v>
      </c>
      <c r="AA980" s="5">
        <f>+'MBI DIRECTORIO'!AA980</f>
        <v>0</v>
      </c>
      <c r="AB980" s="5" t="str">
        <f>+'MBI DIRECTORIO'!AG980</f>
        <v>Ghs Classic Drinks Ltd</v>
      </c>
      <c r="AD980" t="str">
        <f t="shared" si="17"/>
        <v>INSERT INTO TABLA_PRESUPUESTO_COMERCIAL VALUES ('VSR','80007-C','14003820-18',2022,'Junio',25,'USD',625,468.812722,0,37.5,9.048326,0,8.763228,9.589947,0.324074,2.152278,0,0,0,0,0,0,0,26.609464,5.779937,0);</v>
      </c>
    </row>
    <row r="981" spans="1:30" x14ac:dyDescent="0.2">
      <c r="A981" t="str">
        <f>+'MBI DIRECTORIO'!A981</f>
        <v>VSR</v>
      </c>
      <c r="B981" t="str">
        <f>+'MBI DIRECTORIO'!B981</f>
        <v>80007-C</v>
      </c>
      <c r="C981" t="str">
        <f>+'MBI DIRECTORIO'!C981</f>
        <v>14004704-21</v>
      </c>
      <c r="D981">
        <f>+'MBI DIRECTORIO'!D981</f>
        <v>2022</v>
      </c>
      <c r="E981" t="str">
        <f>+'MBI DIRECTORIO'!E981</f>
        <v>Junio</v>
      </c>
      <c r="F981" s="5">
        <f>+'MBI DIRECTORIO'!F981</f>
        <v>75</v>
      </c>
      <c r="G981" t="str">
        <f>+'MBI DIRECTORIO'!G981</f>
        <v>USD</v>
      </c>
      <c r="H981" s="5">
        <f>+'MBI DIRECTORIO'!H981</f>
        <v>1800</v>
      </c>
      <c r="I981" s="5">
        <f>+'MBI DIRECTORIO'!I981</f>
        <v>1005.7538318321865</v>
      </c>
      <c r="J981" s="5">
        <f>+'MBI DIRECTORIO'!J981</f>
        <v>0</v>
      </c>
      <c r="K981" s="5">
        <f>+'MBI DIRECTORIO'!K981</f>
        <v>87</v>
      </c>
      <c r="L981" s="5">
        <f>+'MBI DIRECTORIO'!L981</f>
        <v>27.144978534864453</v>
      </c>
      <c r="M981" s="5">
        <f>+'MBI DIRECTORIO'!M981</f>
        <v>0</v>
      </c>
      <c r="N981" s="5">
        <f>+'MBI DIRECTORIO'!N981</f>
        <v>26.289682539682538</v>
      </c>
      <c r="O981" s="5">
        <f>+'MBI DIRECTORIO'!O981</f>
        <v>28.769841269841269</v>
      </c>
      <c r="P981" s="5">
        <f>+'MBI DIRECTORIO'!P981</f>
        <v>0.97222222222222221</v>
      </c>
      <c r="Q981" s="5">
        <f>+'MBI DIRECTORIO'!Q981</f>
        <v>6.1985617121998144</v>
      </c>
      <c r="R981" s="5">
        <f>+'MBI DIRECTORIO'!R981</f>
        <v>0</v>
      </c>
      <c r="S981" s="5">
        <f>+'MBI DIRECTORIO'!S981</f>
        <v>0</v>
      </c>
      <c r="T981" s="5">
        <f>+'MBI DIRECTORIO'!T981</f>
        <v>0</v>
      </c>
      <c r="U981" s="5">
        <f>+'MBI DIRECTORIO'!U981</f>
        <v>0</v>
      </c>
      <c r="V981" s="5">
        <f>+'MBI DIRECTORIO'!V981</f>
        <v>0</v>
      </c>
      <c r="W981" s="5">
        <f>+'MBI DIRECTORIO'!W981</f>
        <v>0</v>
      </c>
      <c r="X981" s="5">
        <f>+'MBI DIRECTORIO'!X981</f>
        <v>0</v>
      </c>
      <c r="Y981" s="5">
        <f>+'MBI DIRECTORIO'!Y981</f>
        <v>79.570118362082994</v>
      </c>
      <c r="Z981" s="5">
        <f>+'MBI DIRECTORIO'!Z981</f>
        <v>17.339810618137147</v>
      </c>
      <c r="AA981" s="5">
        <f>+'MBI DIRECTORIO'!AA981</f>
        <v>0</v>
      </c>
      <c r="AB981" s="5" t="str">
        <f>+'MBI DIRECTORIO'!AG981</f>
        <v>Ghs Classic Drinks Ltd</v>
      </c>
      <c r="AD981" t="str">
        <f t="shared" si="17"/>
        <v>INSERT INTO TABLA_PRESUPUESTO_COMERCIAL VALUES ('VSR','80007-C','14004704-21',2022,'Junio',75,'USD',1800,1005.753832,0,87,27.144979,0,26.289683,28.769841,0.972222,6.198562,0,0,0,0,0,0,0,79.570118,17.339811,0);</v>
      </c>
    </row>
    <row r="982" spans="1:30" x14ac:dyDescent="0.2">
      <c r="A982" t="str">
        <f>+'MBI DIRECTORIO'!A982</f>
        <v>VSR</v>
      </c>
      <c r="B982" t="str">
        <f>+'MBI DIRECTORIO'!B982</f>
        <v>80007-C</v>
      </c>
      <c r="C982" t="str">
        <f>+'MBI DIRECTORIO'!C982</f>
        <v>14004705-21</v>
      </c>
      <c r="D982">
        <f>+'MBI DIRECTORIO'!D982</f>
        <v>2022</v>
      </c>
      <c r="E982" t="str">
        <f>+'MBI DIRECTORIO'!E982</f>
        <v>Junio</v>
      </c>
      <c r="F982" s="5">
        <f>+'MBI DIRECTORIO'!F982</f>
        <v>107.25</v>
      </c>
      <c r="G982" t="str">
        <f>+'MBI DIRECTORIO'!G982</f>
        <v>USD</v>
      </c>
      <c r="H982" s="5">
        <f>+'MBI DIRECTORIO'!H982</f>
        <v>2600.8125</v>
      </c>
      <c r="I982" s="5">
        <f>+'MBI DIRECTORIO'!I982</f>
        <v>1926.0268168610908</v>
      </c>
      <c r="J982" s="5">
        <f>+'MBI DIRECTORIO'!J982</f>
        <v>0</v>
      </c>
      <c r="K982" s="5">
        <f>+'MBI DIRECTORIO'!K982</f>
        <v>124.41</v>
      </c>
      <c r="L982" s="5">
        <f>+'MBI DIRECTORIO'!L982</f>
        <v>38.817319304856163</v>
      </c>
      <c r="M982" s="5">
        <f>+'MBI DIRECTORIO'!M982</f>
        <v>0</v>
      </c>
      <c r="N982" s="5">
        <f>+'MBI DIRECTORIO'!N982</f>
        <v>37.594246031746025</v>
      </c>
      <c r="O982" s="5">
        <f>+'MBI DIRECTORIO'!O982</f>
        <v>41.140873015873019</v>
      </c>
      <c r="P982" s="5">
        <f>+'MBI DIRECTORIO'!P982</f>
        <v>1.3902777777777779</v>
      </c>
      <c r="Q982" s="5">
        <f>+'MBI DIRECTORIO'!Q982</f>
        <v>8.9562759906170442</v>
      </c>
      <c r="R982" s="5">
        <f>+'MBI DIRECTORIO'!R982</f>
        <v>0</v>
      </c>
      <c r="S982" s="5">
        <f>+'MBI DIRECTORIO'!S982</f>
        <v>0</v>
      </c>
      <c r="T982" s="5">
        <f>+'MBI DIRECTORIO'!T982</f>
        <v>0</v>
      </c>
      <c r="U982" s="5">
        <f>+'MBI DIRECTORIO'!U982</f>
        <v>0</v>
      </c>
      <c r="V982" s="5">
        <f>+'MBI DIRECTORIO'!V982</f>
        <v>0</v>
      </c>
      <c r="W982" s="5">
        <f>+'MBI DIRECTORIO'!W982</f>
        <v>0</v>
      </c>
      <c r="X982" s="5">
        <f>+'MBI DIRECTORIO'!X982</f>
        <v>0</v>
      </c>
      <c r="Y982" s="5">
        <f>+'MBI DIRECTORIO'!Y982</f>
        <v>113.87760199994999</v>
      </c>
      <c r="Z982" s="5">
        <f>+'MBI DIRECTORIO'!Z982</f>
        <v>24.795929183936117</v>
      </c>
      <c r="AA982" s="5">
        <f>+'MBI DIRECTORIO'!AA982</f>
        <v>0</v>
      </c>
      <c r="AB982" s="5" t="str">
        <f>+'MBI DIRECTORIO'!AG982</f>
        <v>Ghs Classic Drinks Ltd</v>
      </c>
      <c r="AD982" t="str">
        <f t="shared" si="17"/>
        <v>INSERT INTO TABLA_PRESUPUESTO_COMERCIAL VALUES ('VSR','80007-C','14004705-21',2022,'Junio',107.25,'USD',2600.8125,1926.026817,0,124.41,38.817319,0,37.594246,41.140873,1.390278,8.956276,0,0,0,0,0,0,0,113.877602,24.795929,0);</v>
      </c>
    </row>
    <row r="983" spans="1:30" x14ac:dyDescent="0.2">
      <c r="A983" t="str">
        <f>+'MBI DIRECTORIO'!A983</f>
        <v>VSR</v>
      </c>
      <c r="B983" t="str">
        <f>+'MBI DIRECTORIO'!B983</f>
        <v>80007-C</v>
      </c>
      <c r="C983" t="str">
        <f>+'MBI DIRECTORIO'!C983</f>
        <v>14005051-21</v>
      </c>
      <c r="D983">
        <f>+'MBI DIRECTORIO'!D983</f>
        <v>2022</v>
      </c>
      <c r="E983" t="str">
        <f>+'MBI DIRECTORIO'!E983</f>
        <v>Junio</v>
      </c>
      <c r="F983" s="5">
        <f>+'MBI DIRECTORIO'!F983</f>
        <v>125</v>
      </c>
      <c r="G983" t="str">
        <f>+'MBI DIRECTORIO'!G983</f>
        <v>USD</v>
      </c>
      <c r="H983" s="5">
        <f>+'MBI DIRECTORIO'!H983</f>
        <v>4250</v>
      </c>
      <c r="I983" s="5">
        <f>+'MBI DIRECTORIO'!I983</f>
        <v>2261.1809802355738</v>
      </c>
      <c r="J983" s="5">
        <f>+'MBI DIRECTORIO'!J983</f>
        <v>0</v>
      </c>
      <c r="K983" s="5">
        <f>+'MBI DIRECTORIO'!K983</f>
        <v>187.5</v>
      </c>
      <c r="L983" s="5">
        <f>+'MBI DIRECTORIO'!L983</f>
        <v>45.241630891440749</v>
      </c>
      <c r="M983" s="5">
        <f>+'MBI DIRECTORIO'!M983</f>
        <v>0</v>
      </c>
      <c r="N983" s="5">
        <f>+'MBI DIRECTORIO'!N983</f>
        <v>43.816137566137563</v>
      </c>
      <c r="O983" s="5">
        <f>+'MBI DIRECTORIO'!O983</f>
        <v>47.949735449735456</v>
      </c>
      <c r="P983" s="5">
        <f>+'MBI DIRECTORIO'!P983</f>
        <v>1.6203703703703705</v>
      </c>
      <c r="Q983" s="5">
        <f>+'MBI DIRECTORIO'!Q983</f>
        <v>14.635492931582895</v>
      </c>
      <c r="R983" s="5">
        <f>+'MBI DIRECTORIO'!R983</f>
        <v>0</v>
      </c>
      <c r="S983" s="5">
        <f>+'MBI DIRECTORIO'!S983</f>
        <v>0</v>
      </c>
      <c r="T983" s="5">
        <f>+'MBI DIRECTORIO'!T983</f>
        <v>0</v>
      </c>
      <c r="U983" s="5">
        <f>+'MBI DIRECTORIO'!U983</f>
        <v>0</v>
      </c>
      <c r="V983" s="5">
        <f>+'MBI DIRECTORIO'!V983</f>
        <v>0</v>
      </c>
      <c r="W983" s="5">
        <f>+'MBI DIRECTORIO'!W983</f>
        <v>0</v>
      </c>
      <c r="X983" s="5">
        <f>+'MBI DIRECTORIO'!X983</f>
        <v>0</v>
      </c>
      <c r="Y983" s="5">
        <f>+'MBI DIRECTORIO'!Y983</f>
        <v>136.92142068138818</v>
      </c>
      <c r="Z983" s="5">
        <f>+'MBI DIRECTORIO'!Z983</f>
        <v>28.899684363561914</v>
      </c>
      <c r="AA983" s="5">
        <f>+'MBI DIRECTORIO'!AA983</f>
        <v>0</v>
      </c>
      <c r="AB983" s="5" t="str">
        <f>+'MBI DIRECTORIO'!AG983</f>
        <v>Ghs Classic Drinks Ltd</v>
      </c>
      <c r="AD983" t="str">
        <f t="shared" si="17"/>
        <v>INSERT INTO TABLA_PRESUPUESTO_COMERCIAL VALUES ('VSR','80007-C','14005051-21',2022,'Junio',125,'USD',4250,2261.18098,0,187.5,45.241631,0,43.816138,47.949735,1.62037,14.635493,0,0,0,0,0,0,0,136.921421,28.899684,0);</v>
      </c>
    </row>
    <row r="984" spans="1:30" x14ac:dyDescent="0.2">
      <c r="A984" t="str">
        <f>+'MBI DIRECTORIO'!A984</f>
        <v>VSR</v>
      </c>
      <c r="B984" t="str">
        <f>+'MBI DIRECTORIO'!B984</f>
        <v>80006-C</v>
      </c>
      <c r="C984" t="str">
        <f>+'MBI DIRECTORIO'!C984</f>
        <v>14004739-20</v>
      </c>
      <c r="D984">
        <f>+'MBI DIRECTORIO'!D984</f>
        <v>2022</v>
      </c>
      <c r="E984" t="str">
        <f>+'MBI DIRECTORIO'!E984</f>
        <v>Junio</v>
      </c>
      <c r="F984" s="5">
        <f>+'MBI DIRECTORIO'!F984</f>
        <v>14.375</v>
      </c>
      <c r="G984" t="str">
        <f>+'MBI DIRECTORIO'!G984</f>
        <v>EUR</v>
      </c>
      <c r="H984" s="5">
        <f>+'MBI DIRECTORIO'!H984</f>
        <v>319.125</v>
      </c>
      <c r="I984" s="5">
        <f>+'MBI DIRECTORIO'!I984</f>
        <v>198.89583591259088</v>
      </c>
      <c r="J984" s="5">
        <f>+'MBI DIRECTORIO'!J984</f>
        <v>0</v>
      </c>
      <c r="K984" s="5">
        <f>+'MBI DIRECTORIO'!K984</f>
        <v>20.354999999999997</v>
      </c>
      <c r="L984" s="5">
        <f>+'MBI DIRECTORIO'!L984</f>
        <v>5.2027875525156864</v>
      </c>
      <c r="M984" s="5">
        <f>+'MBI DIRECTORIO'!M984</f>
        <v>0</v>
      </c>
      <c r="N984" s="5">
        <f>+'MBI DIRECTORIO'!N984</f>
        <v>6.2728922604891499</v>
      </c>
      <c r="O984" s="5">
        <f>+'MBI DIRECTORIO'!O984</f>
        <v>6.7397980342934325</v>
      </c>
      <c r="P984" s="5">
        <f>+'MBI DIRECTORIO'!P984</f>
        <v>0.25851280131536453</v>
      </c>
      <c r="Q984" s="5">
        <f>+'MBI DIRECTORIO'!Q984</f>
        <v>1.0989533368920921</v>
      </c>
      <c r="R984" s="5">
        <f>+'MBI DIRECTORIO'!R984</f>
        <v>0</v>
      </c>
      <c r="S984" s="5">
        <f>+'MBI DIRECTORIO'!S984</f>
        <v>0</v>
      </c>
      <c r="T984" s="5">
        <f>+'MBI DIRECTORIO'!T984</f>
        <v>0</v>
      </c>
      <c r="U984" s="5">
        <f>+'MBI DIRECTORIO'!U984</f>
        <v>0</v>
      </c>
      <c r="V984" s="5">
        <f>+'MBI DIRECTORIO'!V984</f>
        <v>0</v>
      </c>
      <c r="W984" s="5">
        <f>+'MBI DIRECTORIO'!W984</f>
        <v>0</v>
      </c>
      <c r="X984" s="5">
        <f>+'MBI DIRECTORIO'!X984</f>
        <v>0</v>
      </c>
      <c r="Y984" s="5">
        <f>+'MBI DIRECTORIO'!Y984</f>
        <v>17.693620134799659</v>
      </c>
      <c r="Z984" s="5">
        <f>+'MBI DIRECTORIO'!Z984</f>
        <v>3.32346370180962</v>
      </c>
      <c r="AA984" s="5">
        <f>+'MBI DIRECTORIO'!AA984</f>
        <v>0</v>
      </c>
      <c r="AB984" s="5" t="str">
        <f>+'MBI DIRECTORIO'!AG984</f>
        <v>Gall &amp; Gall</v>
      </c>
      <c r="AD984" t="str">
        <f t="shared" si="17"/>
        <v>INSERT INTO TABLA_PRESUPUESTO_COMERCIAL VALUES ('VSR','80006-C','14004739-20',2022,'Junio',14.375,'EUR',319.125,198.895836,0,20.355,5.202788,0,6.272892,6.739798,0.258513,1.098953,0,0,0,0,0,0,0,17.69362,3.323464,0);</v>
      </c>
    </row>
    <row r="985" spans="1:30" x14ac:dyDescent="0.2">
      <c r="A985" t="str">
        <f>+'MBI DIRECTORIO'!A985</f>
        <v>VSR</v>
      </c>
      <c r="B985" t="str">
        <f>+'MBI DIRECTORIO'!B985</f>
        <v>80006-C</v>
      </c>
      <c r="C985" t="str">
        <f>+'MBI DIRECTORIO'!C985</f>
        <v>14005151-20</v>
      </c>
      <c r="D985">
        <f>+'MBI DIRECTORIO'!D985</f>
        <v>2022</v>
      </c>
      <c r="E985" t="str">
        <f>+'MBI DIRECTORIO'!E985</f>
        <v>Junio</v>
      </c>
      <c r="F985" s="5">
        <f>+'MBI DIRECTORIO'!F985</f>
        <v>125</v>
      </c>
      <c r="G985" t="str">
        <f>+'MBI DIRECTORIO'!G985</f>
        <v>EUR</v>
      </c>
      <c r="H985" s="5">
        <f>+'MBI DIRECTORIO'!H985</f>
        <v>4140</v>
      </c>
      <c r="I985" s="5">
        <f>+'MBI DIRECTORIO'!I985</f>
        <v>2887.4205394455958</v>
      </c>
      <c r="J985" s="5">
        <f>+'MBI DIRECTORIO'!J985</f>
        <v>0</v>
      </c>
      <c r="K985" s="5">
        <f>+'MBI DIRECTORIO'!K985</f>
        <v>177</v>
      </c>
      <c r="L985" s="5">
        <f>+'MBI DIRECTORIO'!L985</f>
        <v>45.241630891440749</v>
      </c>
      <c r="M985" s="5">
        <f>+'MBI DIRECTORIO'!M985</f>
        <v>0</v>
      </c>
      <c r="N985" s="5">
        <f>+'MBI DIRECTORIO'!N985</f>
        <v>54.54688922164479</v>
      </c>
      <c r="O985" s="5">
        <f>+'MBI DIRECTORIO'!O985</f>
        <v>58.60693942863854</v>
      </c>
      <c r="P985" s="5">
        <f>+'MBI DIRECTORIO'!P985</f>
        <v>2.2479374027423003</v>
      </c>
      <c r="Q985" s="5">
        <f>+'MBI DIRECTORIO'!Q985</f>
        <v>14.256691938059573</v>
      </c>
      <c r="R985" s="5">
        <f>+'MBI DIRECTORIO'!R985</f>
        <v>0</v>
      </c>
      <c r="S985" s="5">
        <f>+'MBI DIRECTORIO'!S985</f>
        <v>0</v>
      </c>
      <c r="T985" s="5">
        <f>+'MBI DIRECTORIO'!T985</f>
        <v>0</v>
      </c>
      <c r="U985" s="5">
        <f>+'MBI DIRECTORIO'!U985</f>
        <v>0</v>
      </c>
      <c r="V985" s="5">
        <f>+'MBI DIRECTORIO'!V985</f>
        <v>0</v>
      </c>
      <c r="W985" s="5">
        <f>+'MBI DIRECTORIO'!W985</f>
        <v>0</v>
      </c>
      <c r="X985" s="5">
        <f>+'MBI DIRECTORIO'!X985</f>
        <v>0</v>
      </c>
      <c r="Y985" s="5">
        <f>+'MBI DIRECTORIO'!Y985</f>
        <v>158.55814235464709</v>
      </c>
      <c r="Z985" s="5">
        <f>+'MBI DIRECTORIO'!Z985</f>
        <v>28.899684363561914</v>
      </c>
      <c r="AA985" s="5">
        <f>+'MBI DIRECTORIO'!AA985</f>
        <v>0</v>
      </c>
      <c r="AB985" s="5" t="str">
        <f>+'MBI DIRECTORIO'!AG985</f>
        <v>Gall &amp; Gall</v>
      </c>
      <c r="AD985" t="str">
        <f t="shared" si="17"/>
        <v>INSERT INTO TABLA_PRESUPUESTO_COMERCIAL VALUES ('VSR','80006-C','14005151-20',2022,'Junio',125,'EUR',4140,2887.420539,0,177,45.241631,0,54.546889,58.606939,2.247937,14.256692,0,0,0,0,0,0,0,158.558142,28.899684,0);</v>
      </c>
    </row>
    <row r="986" spans="1:30" x14ac:dyDescent="0.2">
      <c r="A986" t="str">
        <f>+'MBI DIRECTORIO'!A986</f>
        <v>VSR</v>
      </c>
      <c r="B986" t="str">
        <f>+'MBI DIRECTORIO'!B986</f>
        <v>80006-C</v>
      </c>
      <c r="C986" t="str">
        <f>+'MBI DIRECTORIO'!C986</f>
        <v>14003720-21</v>
      </c>
      <c r="D986">
        <f>+'MBI DIRECTORIO'!D986</f>
        <v>2022</v>
      </c>
      <c r="E986" t="str">
        <f>+'MBI DIRECTORIO'!E986</f>
        <v>Junio</v>
      </c>
      <c r="F986" s="5">
        <f>+'MBI DIRECTORIO'!F986</f>
        <v>1295</v>
      </c>
      <c r="G986" t="str">
        <f>+'MBI DIRECTORIO'!G986</f>
        <v>EUR</v>
      </c>
      <c r="H986" s="5">
        <f>+'MBI DIRECTORIO'!H986</f>
        <v>27630.120000000003</v>
      </c>
      <c r="I986" s="5">
        <f>+'MBI DIRECTORIO'!I986</f>
        <v>20130.313138655991</v>
      </c>
      <c r="J986" s="5">
        <f>+'MBI DIRECTORIO'!J986</f>
        <v>0</v>
      </c>
      <c r="K986" s="5">
        <f>+'MBI DIRECTORIO'!K986</f>
        <v>1833.7199999999998</v>
      </c>
      <c r="L986" s="5">
        <f>+'MBI DIRECTORIO'!L986</f>
        <v>468.70329603532622</v>
      </c>
      <c r="M986" s="5">
        <f>+'MBI DIRECTORIO'!M986</f>
        <v>0</v>
      </c>
      <c r="N986" s="5">
        <f>+'MBI DIRECTORIO'!N986</f>
        <v>565.10577233623997</v>
      </c>
      <c r="O986" s="5">
        <f>+'MBI DIRECTORIO'!O986</f>
        <v>607.16789248069529</v>
      </c>
      <c r="P986" s="5">
        <f>+'MBI DIRECTORIO'!P986</f>
        <v>23.288631492410232</v>
      </c>
      <c r="Q986" s="5">
        <f>+'MBI DIRECTORIO'!Q986</f>
        <v>95.148335519714649</v>
      </c>
      <c r="R986" s="5">
        <f>+'MBI DIRECTORIO'!R986</f>
        <v>0</v>
      </c>
      <c r="S986" s="5">
        <f>+'MBI DIRECTORIO'!S986</f>
        <v>0</v>
      </c>
      <c r="T986" s="5">
        <f>+'MBI DIRECTORIO'!T986</f>
        <v>0</v>
      </c>
      <c r="U986" s="5">
        <f>+'MBI DIRECTORIO'!U986</f>
        <v>0</v>
      </c>
      <c r="V986" s="5">
        <f>+'MBI DIRECTORIO'!V986</f>
        <v>0</v>
      </c>
      <c r="W986" s="5">
        <f>+'MBI DIRECTORIO'!W986</f>
        <v>0</v>
      </c>
      <c r="X986" s="5">
        <f>+'MBI DIRECTORIO'!X986</f>
        <v>0</v>
      </c>
      <c r="Y986" s="5">
        <f>+'MBI DIRECTORIO'!Y986</f>
        <v>1590.1113618355616</v>
      </c>
      <c r="Z986" s="5">
        <f>+'MBI DIRECTORIO'!Z986</f>
        <v>299.40073000650142</v>
      </c>
      <c r="AA986" s="5">
        <f>+'MBI DIRECTORIO'!AA986</f>
        <v>0</v>
      </c>
      <c r="AB986" s="5" t="str">
        <f>+'MBI DIRECTORIO'!AG986</f>
        <v>Gall &amp; Gall</v>
      </c>
      <c r="AD986" t="str">
        <f t="shared" si="17"/>
        <v>INSERT INTO TABLA_PRESUPUESTO_COMERCIAL VALUES ('VSR','80006-C','14003720-21',2022,'Junio',1295,'EUR',27630.12,20130.313139,0,1833.72,468.703296,0,565.105772,607.167892,23.288631,95.148336,0,0,0,0,0,0,0,1590.111362,299.40073,0);</v>
      </c>
    </row>
    <row r="987" spans="1:30" x14ac:dyDescent="0.2">
      <c r="A987" t="str">
        <f>+'MBI DIRECTORIO'!A987</f>
        <v>VSR</v>
      </c>
      <c r="B987" t="str">
        <f>+'MBI DIRECTORIO'!B987</f>
        <v>80006-C</v>
      </c>
      <c r="C987" t="str">
        <f>+'MBI DIRECTORIO'!C987</f>
        <v>14003719-21</v>
      </c>
      <c r="D987">
        <f>+'MBI DIRECTORIO'!D987</f>
        <v>2022</v>
      </c>
      <c r="E987" t="str">
        <f>+'MBI DIRECTORIO'!E987</f>
        <v>Junio</v>
      </c>
      <c r="F987" s="5">
        <f>+'MBI DIRECTORIO'!F987</f>
        <v>2256.875</v>
      </c>
      <c r="G987" t="str">
        <f>+'MBI DIRECTORIO'!G987</f>
        <v>EUR</v>
      </c>
      <c r="H987" s="5">
        <f>+'MBI DIRECTORIO'!H987</f>
        <v>48152.685000000005</v>
      </c>
      <c r="I987" s="5">
        <f>+'MBI DIRECTORIO'!I987</f>
        <v>30570.044522954573</v>
      </c>
      <c r="J987" s="5">
        <f>+'MBI DIRECTORIO'!J987</f>
        <v>0</v>
      </c>
      <c r="K987" s="5">
        <f>+'MBI DIRECTORIO'!K987</f>
        <v>3195.7349999999997</v>
      </c>
      <c r="L987" s="5">
        <f>+'MBI DIRECTORIO'!L987</f>
        <v>816.83764574496274</v>
      </c>
      <c r="M987" s="5">
        <f>+'MBI DIRECTORIO'!M987</f>
        <v>0</v>
      </c>
      <c r="N987" s="5">
        <f>+'MBI DIRECTORIO'!N987</f>
        <v>984.84408489679663</v>
      </c>
      <c r="O987" s="5">
        <f>+'MBI DIRECTORIO'!O987</f>
        <v>1058.1482913840689</v>
      </c>
      <c r="P987" s="5">
        <f>+'MBI DIRECTORIO'!P987</f>
        <v>40.586509806512233</v>
      </c>
      <c r="Q987" s="5">
        <f>+'MBI DIRECTORIO'!Q987</f>
        <v>165.82077198923241</v>
      </c>
      <c r="R987" s="5">
        <f>+'MBI DIRECTORIO'!R987</f>
        <v>0</v>
      </c>
      <c r="S987" s="5">
        <f>+'MBI DIRECTORIO'!S987</f>
        <v>0</v>
      </c>
      <c r="T987" s="5">
        <f>+'MBI DIRECTORIO'!T987</f>
        <v>0</v>
      </c>
      <c r="U987" s="5">
        <f>+'MBI DIRECTORIO'!U987</f>
        <v>0</v>
      </c>
      <c r="V987" s="5">
        <f>+'MBI DIRECTORIO'!V987</f>
        <v>0</v>
      </c>
      <c r="W987" s="5">
        <f>+'MBI DIRECTORIO'!W987</f>
        <v>0</v>
      </c>
      <c r="X987" s="5">
        <f>+'MBI DIRECTORIO'!X987</f>
        <v>0</v>
      </c>
      <c r="Y987" s="5">
        <f>+'MBI DIRECTORIO'!Y987</f>
        <v>2771.1834592607206</v>
      </c>
      <c r="Z987" s="5">
        <f>+'MBI DIRECTORIO'!Z987</f>
        <v>521.7838011841103</v>
      </c>
      <c r="AA987" s="5">
        <f>+'MBI DIRECTORIO'!AA987</f>
        <v>0</v>
      </c>
      <c r="AB987" s="5" t="str">
        <f>+'MBI DIRECTORIO'!AG987</f>
        <v>Gall &amp; Gall</v>
      </c>
      <c r="AD987" t="str">
        <f t="shared" si="17"/>
        <v>INSERT INTO TABLA_PRESUPUESTO_COMERCIAL VALUES ('VSR','80006-C','14003719-21',2022,'Junio',2256.875,'EUR',48152.685,30570.044523,0,3195.735,816.837646,0,984.844085,1058.148291,40.58651,165.820772,0,0,0,0,0,0,0,2771.183459,521.783801,0);</v>
      </c>
    </row>
    <row r="988" spans="1:30" x14ac:dyDescent="0.2">
      <c r="A988" t="str">
        <f>+'MBI DIRECTORIO'!A988</f>
        <v>VSR</v>
      </c>
      <c r="B988" t="str">
        <f>+'MBI DIRECTORIO'!B988</f>
        <v>80006-C</v>
      </c>
      <c r="C988" t="str">
        <f>+'MBI DIRECTORIO'!C988</f>
        <v>14004090-21</v>
      </c>
      <c r="D988">
        <f>+'MBI DIRECTORIO'!D988</f>
        <v>2022</v>
      </c>
      <c r="E988" t="str">
        <f>+'MBI DIRECTORIO'!E988</f>
        <v>Junio</v>
      </c>
      <c r="F988" s="5">
        <f>+'MBI DIRECTORIO'!F988</f>
        <v>402.5</v>
      </c>
      <c r="G988" t="str">
        <f>+'MBI DIRECTORIO'!G988</f>
        <v>EUR</v>
      </c>
      <c r="H988" s="5">
        <f>+'MBI DIRECTORIO'!H988</f>
        <v>10737.09</v>
      </c>
      <c r="I988" s="5">
        <f>+'MBI DIRECTORIO'!I988</f>
        <v>7247.1673620027568</v>
      </c>
      <c r="J988" s="5">
        <f>+'MBI DIRECTORIO'!J988</f>
        <v>0</v>
      </c>
      <c r="K988" s="5">
        <f>+'MBI DIRECTORIO'!K988</f>
        <v>569.93999999999994</v>
      </c>
      <c r="L988" s="5">
        <f>+'MBI DIRECTORIO'!L988</f>
        <v>145.67805147043921</v>
      </c>
      <c r="M988" s="5">
        <f>+'MBI DIRECTORIO'!M988</f>
        <v>0</v>
      </c>
      <c r="N988" s="5">
        <f>+'MBI DIRECTORIO'!N988</f>
        <v>175.64098329369625</v>
      </c>
      <c r="O988" s="5">
        <f>+'MBI DIRECTORIO'!O988</f>
        <v>188.71434496021612</v>
      </c>
      <c r="P988" s="5">
        <f>+'MBI DIRECTORIO'!P988</f>
        <v>7.2383584368302065</v>
      </c>
      <c r="Q988" s="5">
        <f>+'MBI DIRECTORIO'!Q988</f>
        <v>36.974730541357502</v>
      </c>
      <c r="R988" s="5">
        <f>+'MBI DIRECTORIO'!R988</f>
        <v>0</v>
      </c>
      <c r="S988" s="5">
        <f>+'MBI DIRECTORIO'!S988</f>
        <v>0</v>
      </c>
      <c r="T988" s="5">
        <f>+'MBI DIRECTORIO'!T988</f>
        <v>0</v>
      </c>
      <c r="U988" s="5">
        <f>+'MBI DIRECTORIO'!U988</f>
        <v>0</v>
      </c>
      <c r="V988" s="5">
        <f>+'MBI DIRECTORIO'!V988</f>
        <v>0</v>
      </c>
      <c r="W988" s="5">
        <f>+'MBI DIRECTORIO'!W988</f>
        <v>0</v>
      </c>
      <c r="X988" s="5">
        <f>+'MBI DIRECTORIO'!X988</f>
        <v>0</v>
      </c>
      <c r="Y988" s="5">
        <f>+'MBI DIRECTORIO'!Y988</f>
        <v>501.62540088276944</v>
      </c>
      <c r="Z988" s="5">
        <f>+'MBI DIRECTORIO'!Z988</f>
        <v>93.056983650669366</v>
      </c>
      <c r="AA988" s="5">
        <f>+'MBI DIRECTORIO'!AA988</f>
        <v>0</v>
      </c>
      <c r="AB988" s="5" t="str">
        <f>+'MBI DIRECTORIO'!AG988</f>
        <v>Gall &amp; Gall</v>
      </c>
      <c r="AD988" t="str">
        <f t="shared" si="17"/>
        <v>INSERT INTO TABLA_PRESUPUESTO_COMERCIAL VALUES ('VSR','80006-C','14004090-21',2022,'Junio',402.5,'EUR',10737.09,7247.167362,0,569.94,145.678051,0,175.640983,188.714345,7.238358,36.974731,0,0,0,0,0,0,0,501.625401,93.056984,0);</v>
      </c>
    </row>
    <row r="989" spans="1:30" x14ac:dyDescent="0.2">
      <c r="A989" t="str">
        <f>+'MBI DIRECTORIO'!A989</f>
        <v>VSR</v>
      </c>
      <c r="B989" t="str">
        <f>+'MBI DIRECTORIO'!B989</f>
        <v>80094-C</v>
      </c>
      <c r="C989" t="str">
        <f>+'MBI DIRECTORIO'!C989</f>
        <v>14004090-21</v>
      </c>
      <c r="D989">
        <f>+'MBI DIRECTORIO'!D989</f>
        <v>2022</v>
      </c>
      <c r="E989" t="str">
        <f>+'MBI DIRECTORIO'!E989</f>
        <v>Junio</v>
      </c>
      <c r="F989" s="5">
        <f>+'MBI DIRECTORIO'!F989</f>
        <v>125</v>
      </c>
      <c r="G989" t="str">
        <f>+'MBI DIRECTORIO'!G989</f>
        <v>GBP</v>
      </c>
      <c r="H989" s="5">
        <f>+'MBI DIRECTORIO'!H989</f>
        <v>6500.0000000000009</v>
      </c>
      <c r="I989" s="5">
        <f>+'MBI DIRECTORIO'!I989</f>
        <v>2250.6730937896755</v>
      </c>
      <c r="J989" s="5">
        <f>+'MBI DIRECTORIO'!J989</f>
        <v>0</v>
      </c>
      <c r="K989" s="5">
        <f>+'MBI DIRECTORIO'!K989</f>
        <v>438.75000000000006</v>
      </c>
      <c r="L989" s="5">
        <f>+'MBI DIRECTORIO'!L989</f>
        <v>45.241630891440749</v>
      </c>
      <c r="M989" s="5">
        <f>+'MBI DIRECTORIO'!M989</f>
        <v>0</v>
      </c>
      <c r="N989" s="5">
        <f>+'MBI DIRECTORIO'!N989</f>
        <v>100.18262609343012</v>
      </c>
      <c r="O989" s="5">
        <f>+'MBI DIRECTORIO'!O989</f>
        <v>76.336543830262414</v>
      </c>
      <c r="P989" s="5">
        <f>+'MBI DIRECTORIO'!P989</f>
        <v>4.2748464544946954</v>
      </c>
      <c r="Q989" s="5">
        <f>+'MBI DIRECTORIO'!Q989</f>
        <v>22.383695071832665</v>
      </c>
      <c r="R989" s="5">
        <f>+'MBI DIRECTORIO'!R989</f>
        <v>0</v>
      </c>
      <c r="S989" s="5">
        <f>+'MBI DIRECTORIO'!S989</f>
        <v>0</v>
      </c>
      <c r="T989" s="5">
        <f>+'MBI DIRECTORIO'!T989</f>
        <v>0</v>
      </c>
      <c r="U989" s="5">
        <f>+'MBI DIRECTORIO'!U989</f>
        <v>0</v>
      </c>
      <c r="V989" s="5">
        <f>+'MBI DIRECTORIO'!V989</f>
        <v>0</v>
      </c>
      <c r="W989" s="5">
        <f>+'MBI DIRECTORIO'!W989</f>
        <v>0</v>
      </c>
      <c r="X989" s="5">
        <f>+'MBI DIRECTORIO'!X989</f>
        <v>0</v>
      </c>
      <c r="Y989" s="5">
        <f>+'MBI DIRECTORIO'!Y989</f>
        <v>232.0773958135818</v>
      </c>
      <c r="Z989" s="5">
        <f>+'MBI DIRECTORIO'!Z989</f>
        <v>28.899684363561914</v>
      </c>
      <c r="AA989" s="5">
        <f>+'MBI DIRECTORIO'!AA989</f>
        <v>0</v>
      </c>
      <c r="AB989" s="5" t="str">
        <f>+'MBI DIRECTORIO'!AG989</f>
        <v>Cripton Inglaterra</v>
      </c>
      <c r="AD989" t="str">
        <f t="shared" si="17"/>
        <v>INSERT INTO TABLA_PRESUPUESTO_COMERCIAL VALUES ('VSR','80094-C','14004090-21',2022,'Junio',125,'GBP',6500,2250.673094,0,438.75,45.241631,0,100.182626,76.336544,4.274846,22.383695,0,0,0,0,0,0,0,232.077396,28.899684,0);</v>
      </c>
    </row>
    <row r="990" spans="1:30" x14ac:dyDescent="0.2">
      <c r="A990" t="str">
        <f>+'MBI DIRECTORIO'!A990</f>
        <v>VSR</v>
      </c>
      <c r="B990" t="str">
        <f>+'MBI DIRECTORIO'!B990</f>
        <v>80198-C</v>
      </c>
      <c r="C990" t="str">
        <f>+'MBI DIRECTORIO'!C990</f>
        <v>14003720-21</v>
      </c>
      <c r="D990">
        <f>+'MBI DIRECTORIO'!D990</f>
        <v>2022</v>
      </c>
      <c r="E990" t="str">
        <f>+'MBI DIRECTORIO'!E990</f>
        <v>Junio</v>
      </c>
      <c r="F990" s="5">
        <f>+'MBI DIRECTORIO'!F990</f>
        <v>625</v>
      </c>
      <c r="G990" t="str">
        <f>+'MBI DIRECTORIO'!G990</f>
        <v>USD</v>
      </c>
      <c r="H990" s="5">
        <f>+'MBI DIRECTORIO'!H990</f>
        <v>22500</v>
      </c>
      <c r="I990" s="5">
        <f>+'MBI DIRECTORIO'!I990</f>
        <v>9715.4020939459406</v>
      </c>
      <c r="J990" s="5">
        <f>+'MBI DIRECTORIO'!J990</f>
        <v>0</v>
      </c>
      <c r="K990" s="5">
        <f>+'MBI DIRECTORIO'!K990</f>
        <v>1500</v>
      </c>
      <c r="L990" s="5">
        <f>+'MBI DIRECTORIO'!L990</f>
        <v>226.20815445720376</v>
      </c>
      <c r="M990" s="5">
        <f>+'MBI DIRECTORIO'!M990</f>
        <v>2250</v>
      </c>
      <c r="N990" s="5">
        <f>+'MBI DIRECTORIO'!N990</f>
        <v>273.70746943115364</v>
      </c>
      <c r="O990" s="5">
        <f>+'MBI DIRECTORIO'!O990</f>
        <v>361.34370015948963</v>
      </c>
      <c r="P990" s="5">
        <f>+'MBI DIRECTORIO'!P990</f>
        <v>12.210925039872409</v>
      </c>
      <c r="Q990" s="5">
        <f>+'MBI DIRECTORIO'!Q990</f>
        <v>77.482021402497679</v>
      </c>
      <c r="R990" s="5">
        <f>+'MBI DIRECTORIO'!R990</f>
        <v>0</v>
      </c>
      <c r="S990" s="5">
        <f>+'MBI DIRECTORIO'!S990</f>
        <v>0</v>
      </c>
      <c r="T990" s="5">
        <f>+'MBI DIRECTORIO'!T990</f>
        <v>0</v>
      </c>
      <c r="U990" s="5">
        <f>+'MBI DIRECTORIO'!U990</f>
        <v>0</v>
      </c>
      <c r="V990" s="5">
        <f>+'MBI DIRECTORIO'!V990</f>
        <v>0</v>
      </c>
      <c r="W990" s="5">
        <f>+'MBI DIRECTORIO'!W990</f>
        <v>0</v>
      </c>
      <c r="X990" s="5">
        <f>+'MBI DIRECTORIO'!X990</f>
        <v>0</v>
      </c>
      <c r="Y990" s="5">
        <f>+'MBI DIRECTORIO'!Y990</f>
        <v>3119.2425378508233</v>
      </c>
      <c r="Z990" s="5">
        <f>+'MBI DIRECTORIO'!Z990</f>
        <v>144.49842181780957</v>
      </c>
      <c r="AA990" s="5">
        <f>+'MBI DIRECTORIO'!AA990</f>
        <v>0</v>
      </c>
      <c r="AB990" s="5" t="str">
        <f>+'MBI DIRECTORIO'!AG990</f>
        <v>Creativenture S.A.</v>
      </c>
      <c r="AD990" t="str">
        <f t="shared" si="17"/>
        <v>INSERT INTO TABLA_PRESUPUESTO_COMERCIAL VALUES ('VSR','80198-C','14003720-21',2022,'Junio',625,'USD',22500,9715.402094,0,1500,226.208154,2250,273.707469,361.3437,12.210925,77.482021,0,0,0,0,0,0,0,3119.242538,144.498422,0);</v>
      </c>
    </row>
    <row r="991" spans="1:30" x14ac:dyDescent="0.2">
      <c r="A991" t="str">
        <f>+'MBI DIRECTORIO'!A991</f>
        <v>VSR</v>
      </c>
      <c r="B991" t="str">
        <f>+'MBI DIRECTORIO'!B991</f>
        <v>80130-C</v>
      </c>
      <c r="C991" t="str">
        <f>+'MBI DIRECTORIO'!C991</f>
        <v>14004732-17</v>
      </c>
      <c r="D991">
        <f>+'MBI DIRECTORIO'!D991</f>
        <v>2022</v>
      </c>
      <c r="E991" t="str">
        <f>+'MBI DIRECTORIO'!E991</f>
        <v>Junio</v>
      </c>
      <c r="F991" s="5">
        <f>+'MBI DIRECTORIO'!F991</f>
        <v>11.490214382282881</v>
      </c>
      <c r="G991" t="str">
        <f>+'MBI DIRECTORIO'!G991</f>
        <v>USD</v>
      </c>
      <c r="H991" s="5">
        <f>+'MBI DIRECTORIO'!H991</f>
        <v>1240.943153286551</v>
      </c>
      <c r="I991" s="5">
        <f>+'MBI DIRECTORIO'!I991</f>
        <v>751.34751618988162</v>
      </c>
      <c r="J991" s="5">
        <f>+'MBI DIRECTORIO'!J991</f>
        <v>0</v>
      </c>
      <c r="K991" s="5">
        <f>+'MBI DIRECTORIO'!K991</f>
        <v>62.047157664327564</v>
      </c>
      <c r="L991" s="5">
        <f>+'MBI DIRECTORIO'!L991</f>
        <v>4.1586883035741282</v>
      </c>
      <c r="M991" s="5">
        <f>+'MBI DIRECTORIO'!M991</f>
        <v>186.14147299298267</v>
      </c>
      <c r="N991" s="5">
        <f>+'MBI DIRECTORIO'!N991</f>
        <v>2.4031820930264853</v>
      </c>
      <c r="O991" s="5">
        <f>+'MBI DIRECTORIO'!O991</f>
        <v>0</v>
      </c>
      <c r="P991" s="5">
        <f>+'MBI DIRECTORIO'!P991</f>
        <v>0.18399362899734023</v>
      </c>
      <c r="Q991" s="5">
        <f>+'MBI DIRECTORIO'!Q991</f>
        <v>4.2733681760991784</v>
      </c>
      <c r="R991" s="5">
        <f>+'MBI DIRECTORIO'!R991</f>
        <v>0</v>
      </c>
      <c r="S991" s="5">
        <f>+'MBI DIRECTORIO'!S991</f>
        <v>0</v>
      </c>
      <c r="T991" s="5">
        <f>+'MBI DIRECTORIO'!T991</f>
        <v>0</v>
      </c>
      <c r="U991" s="5">
        <f>+'MBI DIRECTORIO'!U991</f>
        <v>0</v>
      </c>
      <c r="V991" s="5">
        <f>+'MBI DIRECTORIO'!V991</f>
        <v>0</v>
      </c>
      <c r="W991" s="5">
        <f>+'MBI DIRECTORIO'!W991</f>
        <v>0</v>
      </c>
      <c r="X991" s="5">
        <f>+'MBI DIRECTORIO'!X991</f>
        <v>0</v>
      </c>
      <c r="Y991" s="5">
        <f>+'MBI DIRECTORIO'!Y991</f>
        <v>195.65852544244677</v>
      </c>
      <c r="Z991" s="5">
        <f>+'MBI DIRECTORIO'!Z991</f>
        <v>2.6565085513410782</v>
      </c>
      <c r="AA991" s="5">
        <f>+'MBI DIRECTORIO'!AA991</f>
        <v>0</v>
      </c>
      <c r="AB991" s="5" t="str">
        <f>+'MBI DIRECTORIO'!AG991</f>
        <v>COMPANHIA BRASILEIRA DE DISTRIBUIÇÃO</v>
      </c>
      <c r="AD991" t="str">
        <f t="shared" si="17"/>
        <v>INSERT INTO TABLA_PRESUPUESTO_COMERCIAL VALUES ('VSR','80130-C','14004732-17',2022,'Junio',11.490214,'USD',1240.943153,751.347516,0,62.047158,4.158688,186.141473,2.403182,0,0.183994,4.273368,0,0,0,0,0,0,0,195.658525,2.656509,0);</v>
      </c>
    </row>
    <row r="992" spans="1:30" x14ac:dyDescent="0.2">
      <c r="A992" t="str">
        <f>+'MBI DIRECTORIO'!A992</f>
        <v>VSR</v>
      </c>
      <c r="B992" t="str">
        <f>+'MBI DIRECTORIO'!B992</f>
        <v>80130-C</v>
      </c>
      <c r="C992" t="str">
        <f>+'MBI DIRECTORIO'!C992</f>
        <v>14004774-20</v>
      </c>
      <c r="D992">
        <f>+'MBI DIRECTORIO'!D992</f>
        <v>2022</v>
      </c>
      <c r="E992" t="str">
        <f>+'MBI DIRECTORIO'!E992</f>
        <v>Junio</v>
      </c>
      <c r="F992" s="5">
        <f>+'MBI DIRECTORIO'!F992</f>
        <v>92.100849803643854</v>
      </c>
      <c r="G992" t="str">
        <f>+'MBI DIRECTORIO'!G992</f>
        <v>USD</v>
      </c>
      <c r="H992" s="5">
        <f>+'MBI DIRECTORIO'!H992</f>
        <v>3407.7314427348224</v>
      </c>
      <c r="I992" s="5">
        <f>+'MBI DIRECTORIO'!I992</f>
        <v>1777.0350317008699</v>
      </c>
      <c r="J992" s="5">
        <f>+'MBI DIRECTORIO'!J992</f>
        <v>0</v>
      </c>
      <c r="K992" s="5">
        <f>+'MBI DIRECTORIO'!K992</f>
        <v>170.38657213674114</v>
      </c>
      <c r="L992" s="5">
        <f>+'MBI DIRECTORIO'!L992</f>
        <v>33.334341212835831</v>
      </c>
      <c r="M992" s="5">
        <f>+'MBI DIRECTORIO'!M992</f>
        <v>511.15971641022338</v>
      </c>
      <c r="N992" s="5">
        <f>+'MBI DIRECTORIO'!N992</f>
        <v>19.262922834749041</v>
      </c>
      <c r="O992" s="5">
        <f>+'MBI DIRECTORIO'!O992</f>
        <v>0</v>
      </c>
      <c r="P992" s="5">
        <f>+'MBI DIRECTORIO'!P992</f>
        <v>1.4748175295354735</v>
      </c>
      <c r="Q992" s="5">
        <f>+'MBI DIRECTORIO'!Q992</f>
        <v>11.735018692441948</v>
      </c>
      <c r="R992" s="5">
        <f>+'MBI DIRECTORIO'!R992</f>
        <v>0</v>
      </c>
      <c r="S992" s="5">
        <f>+'MBI DIRECTORIO'!S992</f>
        <v>0</v>
      </c>
      <c r="T992" s="5">
        <f>+'MBI DIRECTORIO'!T992</f>
        <v>0</v>
      </c>
      <c r="U992" s="5">
        <f>+'MBI DIRECTORIO'!U992</f>
        <v>0</v>
      </c>
      <c r="V992" s="5">
        <f>+'MBI DIRECTORIO'!V992</f>
        <v>0</v>
      </c>
      <c r="W992" s="5">
        <f>+'MBI DIRECTORIO'!W992</f>
        <v>0</v>
      </c>
      <c r="X992" s="5">
        <f>+'MBI DIRECTORIO'!X992</f>
        <v>0</v>
      </c>
      <c r="Y992" s="5">
        <f>+'MBI DIRECTORIO'!Y992</f>
        <v>564.92595937847886</v>
      </c>
      <c r="Z992" s="5">
        <f>+'MBI DIRECTORIO'!Z992</f>
        <v>21.293483911529044</v>
      </c>
      <c r="AA992" s="5">
        <f>+'MBI DIRECTORIO'!AA992</f>
        <v>0</v>
      </c>
      <c r="AB992" s="5" t="str">
        <f>+'MBI DIRECTORIO'!AG992</f>
        <v>COMPANHIA BRASILEIRA DE DISTRIBUIÇÃO</v>
      </c>
      <c r="AD992" t="str">
        <f t="shared" si="17"/>
        <v>INSERT INTO TABLA_PRESUPUESTO_COMERCIAL VALUES ('VSR','80130-C','14004774-20',2022,'Junio',92.10085,'USD',3407.731443,1777.035032,0,170.386572,33.334341,511.159716,19.262923,0,1.474818,11.735019,0,0,0,0,0,0,0,564.925959,21.293484,0);</v>
      </c>
    </row>
    <row r="993" spans="1:30" x14ac:dyDescent="0.2">
      <c r="A993" t="str">
        <f>+'MBI DIRECTORIO'!A993</f>
        <v>VSR</v>
      </c>
      <c r="B993" t="str">
        <f>+'MBI DIRECTORIO'!B993</f>
        <v>80130-C</v>
      </c>
      <c r="C993" t="str">
        <f>+'MBI DIRECTORIO'!C993</f>
        <v>14004773-20</v>
      </c>
      <c r="D993">
        <f>+'MBI DIRECTORIO'!D993</f>
        <v>2022</v>
      </c>
      <c r="E993" t="str">
        <f>+'MBI DIRECTORIO'!E993</f>
        <v>Junio</v>
      </c>
      <c r="F993" s="5">
        <f>+'MBI DIRECTORIO'!F993</f>
        <v>91.307538788386012</v>
      </c>
      <c r="G993" t="str">
        <f>+'MBI DIRECTORIO'!G993</f>
        <v>USD</v>
      </c>
      <c r="H993" s="5">
        <f>+'MBI DIRECTORIO'!H993</f>
        <v>3378.3789351702826</v>
      </c>
      <c r="I993" s="5">
        <f>+'MBI DIRECTORIO'!I993</f>
        <v>1853.8965250049314</v>
      </c>
      <c r="J993" s="5">
        <f>+'MBI DIRECTORIO'!J993</f>
        <v>0</v>
      </c>
      <c r="K993" s="5">
        <f>+'MBI DIRECTORIO'!K993</f>
        <v>168.91894675851412</v>
      </c>
      <c r="L993" s="5">
        <f>+'MBI DIRECTORIO'!L993</f>
        <v>33.047215739760553</v>
      </c>
      <c r="M993" s="5">
        <f>+'MBI DIRECTORIO'!M993</f>
        <v>506.75684027554234</v>
      </c>
      <c r="N993" s="5">
        <f>+'MBI DIRECTORIO'!N993</f>
        <v>19.097001576655899</v>
      </c>
      <c r="O993" s="5">
        <f>+'MBI DIRECTORIO'!O993</f>
        <v>0</v>
      </c>
      <c r="P993" s="5">
        <f>+'MBI DIRECTORIO'!P993</f>
        <v>1.4621141832127171</v>
      </c>
      <c r="Q993" s="5">
        <f>+'MBI DIRECTORIO'!Q993</f>
        <v>11.633939064916053</v>
      </c>
      <c r="R993" s="5">
        <f>+'MBI DIRECTORIO'!R993</f>
        <v>0</v>
      </c>
      <c r="S993" s="5">
        <f>+'MBI DIRECTORIO'!S993</f>
        <v>0</v>
      </c>
      <c r="T993" s="5">
        <f>+'MBI DIRECTORIO'!T993</f>
        <v>0</v>
      </c>
      <c r="U993" s="5">
        <f>+'MBI DIRECTORIO'!U993</f>
        <v>0</v>
      </c>
      <c r="V993" s="5">
        <f>+'MBI DIRECTORIO'!V993</f>
        <v>0</v>
      </c>
      <c r="W993" s="5">
        <f>+'MBI DIRECTORIO'!W993</f>
        <v>0</v>
      </c>
      <c r="X993" s="5">
        <f>+'MBI DIRECTORIO'!X993</f>
        <v>0</v>
      </c>
      <c r="Y993" s="5">
        <f>+'MBI DIRECTORIO'!Y993</f>
        <v>560.05996750831139</v>
      </c>
      <c r="Z993" s="5">
        <f>+'MBI DIRECTORIO'!Z993</f>
        <v>21.110072407984337</v>
      </c>
      <c r="AA993" s="5">
        <f>+'MBI DIRECTORIO'!AA993</f>
        <v>0</v>
      </c>
      <c r="AB993" s="5" t="str">
        <f>+'MBI DIRECTORIO'!AG993</f>
        <v>COMPANHIA BRASILEIRA DE DISTRIBUIÇÃO</v>
      </c>
      <c r="AD993" t="str">
        <f t="shared" si="17"/>
        <v>INSERT INTO TABLA_PRESUPUESTO_COMERCIAL VALUES ('VSR','80130-C','14004773-20',2022,'Junio',91.307539,'USD',3378.378935,1853.896525,0,168.918947,33.047216,506.75684,19.097002,0,1.462114,11.633939,0,0,0,0,0,0,0,560.059968,21.110072,0);</v>
      </c>
    </row>
    <row r="994" spans="1:30" x14ac:dyDescent="0.2">
      <c r="A994" t="str">
        <f>+'MBI DIRECTORIO'!A994</f>
        <v>VSR</v>
      </c>
      <c r="B994" t="str">
        <f>+'MBI DIRECTORIO'!B994</f>
        <v>80130-C</v>
      </c>
      <c r="C994" t="str">
        <f>+'MBI DIRECTORIO'!C994</f>
        <v>14005136-20</v>
      </c>
      <c r="D994">
        <f>+'MBI DIRECTORIO'!D994</f>
        <v>2022</v>
      </c>
      <c r="E994" t="str">
        <f>+'MBI DIRECTORIO'!E994</f>
        <v>Junio</v>
      </c>
      <c r="F994" s="5">
        <f>+'MBI DIRECTORIO'!F994</f>
        <v>41.318708555977601</v>
      </c>
      <c r="G994" t="str">
        <f>+'MBI DIRECTORIO'!G994</f>
        <v>USD</v>
      </c>
      <c r="H994" s="5">
        <f>+'MBI DIRECTORIO'!H994</f>
        <v>1404.8360909032385</v>
      </c>
      <c r="I994" s="5">
        <f>+'MBI DIRECTORIO'!I994</f>
        <v>789.8715173939238</v>
      </c>
      <c r="J994" s="5">
        <f>+'MBI DIRECTORIO'!J994</f>
        <v>0</v>
      </c>
      <c r="K994" s="5">
        <f>+'MBI DIRECTORIO'!K994</f>
        <v>70.241804545161926</v>
      </c>
      <c r="L994" s="5">
        <f>+'MBI DIRECTORIO'!L994</f>
        <v>14.954606091204429</v>
      </c>
      <c r="M994" s="5">
        <f>+'MBI DIRECTORIO'!M994</f>
        <v>210.72541363548575</v>
      </c>
      <c r="N994" s="5">
        <f>+'MBI DIRECTORIO'!N994</f>
        <v>8.6418213973286484</v>
      </c>
      <c r="O994" s="5">
        <f>+'MBI DIRECTORIO'!O994</f>
        <v>0</v>
      </c>
      <c r="P994" s="5">
        <f>+'MBI DIRECTORIO'!P994</f>
        <v>0.6616394507329747</v>
      </c>
      <c r="Q994" s="5">
        <f>+'MBI DIRECTORIO'!Q994</f>
        <v>4.8377573361051516</v>
      </c>
      <c r="R994" s="5">
        <f>+'MBI DIRECTORIO'!R994</f>
        <v>0</v>
      </c>
      <c r="S994" s="5">
        <f>+'MBI DIRECTORIO'!S994</f>
        <v>0</v>
      </c>
      <c r="T994" s="5">
        <f>+'MBI DIRECTORIO'!T994</f>
        <v>0</v>
      </c>
      <c r="U994" s="5">
        <f>+'MBI DIRECTORIO'!U994</f>
        <v>0</v>
      </c>
      <c r="V994" s="5">
        <f>+'MBI DIRECTORIO'!V994</f>
        <v>0</v>
      </c>
      <c r="W994" s="5">
        <f>+'MBI DIRECTORIO'!W994</f>
        <v>0</v>
      </c>
      <c r="X994" s="5">
        <f>+'MBI DIRECTORIO'!X994</f>
        <v>0</v>
      </c>
      <c r="Y994" s="5">
        <f>+'MBI DIRECTORIO'!Y994</f>
        <v>234.41941290427457</v>
      </c>
      <c r="Z994" s="5">
        <f>+'MBI DIRECTORIO'!Z994</f>
        <v>9.5527810846220618</v>
      </c>
      <c r="AA994" s="5">
        <f>+'MBI DIRECTORIO'!AA994</f>
        <v>0</v>
      </c>
      <c r="AB994" s="5" t="str">
        <f>+'MBI DIRECTORIO'!AG994</f>
        <v>COMPANHIA BRASILEIRA DE DISTRIBUIÇÃO</v>
      </c>
      <c r="AD994" t="str">
        <f t="shared" si="17"/>
        <v>INSERT INTO TABLA_PRESUPUESTO_COMERCIAL VALUES ('VSR','80130-C','14005136-20',2022,'Junio',41.318709,'USD',1404.836091,789.871517,0,70.241805,14.954606,210.725414,8.641821,0,0.661639,4.837757,0,0,0,0,0,0,0,234.419413,9.552781,0);</v>
      </c>
    </row>
    <row r="995" spans="1:30" x14ac:dyDescent="0.2">
      <c r="A995" t="str">
        <f>+'MBI DIRECTORIO'!A995</f>
        <v>VSR</v>
      </c>
      <c r="B995" t="str">
        <f>+'MBI DIRECTORIO'!B995</f>
        <v>80130-C</v>
      </c>
      <c r="C995" t="str">
        <f>+'MBI DIRECTORIO'!C995</f>
        <v>14004731-19</v>
      </c>
      <c r="D995">
        <f>+'MBI DIRECTORIO'!D995</f>
        <v>2022</v>
      </c>
      <c r="E995" t="str">
        <f>+'MBI DIRECTORIO'!E995</f>
        <v>Junio</v>
      </c>
      <c r="F995" s="5">
        <f>+'MBI DIRECTORIO'!F995</f>
        <v>100.69931758192236</v>
      </c>
      <c r="G995" t="str">
        <f>+'MBI DIRECTORIO'!G995</f>
        <v>USD</v>
      </c>
      <c r="H995" s="5">
        <f>+'MBI DIRECTORIO'!H995</f>
        <v>3725.8747505311271</v>
      </c>
      <c r="I995" s="5">
        <f>+'MBI DIRECTORIO'!I995</f>
        <v>2494.3739117751852</v>
      </c>
      <c r="J995" s="5">
        <f>+'MBI DIRECTORIO'!J995</f>
        <v>0</v>
      </c>
      <c r="K995" s="5">
        <f>+'MBI DIRECTORIO'!K995</f>
        <v>186.29373752655638</v>
      </c>
      <c r="L995" s="5">
        <f>+'MBI DIRECTORIO'!L995</f>
        <v>36.446410856490409</v>
      </c>
      <c r="M995" s="5">
        <f>+'MBI DIRECTORIO'!M995</f>
        <v>558.88121257966907</v>
      </c>
      <c r="N995" s="5">
        <f>+'MBI DIRECTORIO'!N995</f>
        <v>21.061295180532777</v>
      </c>
      <c r="O995" s="5">
        <f>+'MBI DIRECTORIO'!O995</f>
        <v>0</v>
      </c>
      <c r="P995" s="5">
        <f>+'MBI DIRECTORIO'!P995</f>
        <v>1.612505412259541</v>
      </c>
      <c r="Q995" s="5">
        <f>+'MBI DIRECTORIO'!Q995</f>
        <v>12.830591429496822</v>
      </c>
      <c r="R995" s="5">
        <f>+'MBI DIRECTORIO'!R995</f>
        <v>0</v>
      </c>
      <c r="S995" s="5">
        <f>+'MBI DIRECTORIO'!S995</f>
        <v>0</v>
      </c>
      <c r="T995" s="5">
        <f>+'MBI DIRECTORIO'!T995</f>
        <v>0</v>
      </c>
      <c r="U995" s="5">
        <f>+'MBI DIRECTORIO'!U995</f>
        <v>0</v>
      </c>
      <c r="V995" s="5">
        <f>+'MBI DIRECTORIO'!V995</f>
        <v>0</v>
      </c>
      <c r="W995" s="5">
        <f>+'MBI DIRECTORIO'!W995</f>
        <v>0</v>
      </c>
      <c r="X995" s="5">
        <f>+'MBI DIRECTORIO'!X995</f>
        <v>0</v>
      </c>
      <c r="Y995" s="5">
        <f>+'MBI DIRECTORIO'!Y995</f>
        <v>617.66703255190725</v>
      </c>
      <c r="Z995" s="5">
        <f>+'MBI DIRECTORIO'!Z995</f>
        <v>23.281427949949091</v>
      </c>
      <c r="AA995" s="5">
        <f>+'MBI DIRECTORIO'!AA995</f>
        <v>0</v>
      </c>
      <c r="AB995" s="5" t="str">
        <f>+'MBI DIRECTORIO'!AG995</f>
        <v>COMPANHIA BRASILEIRA DE DISTRIBUIÇÃO</v>
      </c>
      <c r="AD995" t="str">
        <f t="shared" si="17"/>
        <v>INSERT INTO TABLA_PRESUPUESTO_COMERCIAL VALUES ('VSR','80130-C','14004731-19',2022,'Junio',100.699318,'USD',3725.874751,2494.373912,0,186.293738,36.446411,558.881213,21.061295,0,1.612505,12.830591,0,0,0,0,0,0,0,617.667033,23.281428,0);</v>
      </c>
    </row>
    <row r="996" spans="1:30" x14ac:dyDescent="0.2">
      <c r="A996" t="str">
        <f>+'MBI DIRECTORIO'!A996</f>
        <v>VSR</v>
      </c>
      <c r="B996" t="str">
        <f>+'MBI DIRECTORIO'!B996</f>
        <v>80130-C</v>
      </c>
      <c r="C996" t="str">
        <f>+'MBI DIRECTORIO'!C996</f>
        <v>14005137-20</v>
      </c>
      <c r="D996">
        <f>+'MBI DIRECTORIO'!D996</f>
        <v>2022</v>
      </c>
      <c r="E996" t="str">
        <f>+'MBI DIRECTORIO'!E996</f>
        <v>Junio</v>
      </c>
      <c r="F996" s="5">
        <f>+'MBI DIRECTORIO'!F996</f>
        <v>27.479269941415051</v>
      </c>
      <c r="G996" t="str">
        <f>+'MBI DIRECTORIO'!G996</f>
        <v>USD</v>
      </c>
      <c r="H996" s="5">
        <f>+'MBI DIRECTORIO'!H996</f>
        <v>934.29517800811175</v>
      </c>
      <c r="I996" s="5">
        <f>+'MBI DIRECTORIO'!I996</f>
        <v>560.64947603179041</v>
      </c>
      <c r="J996" s="5">
        <f>+'MBI DIRECTORIO'!J996</f>
        <v>0</v>
      </c>
      <c r="K996" s="5">
        <f>+'MBI DIRECTORIO'!K996</f>
        <v>46.714758900405592</v>
      </c>
      <c r="L996" s="5">
        <f>+'MBI DIRECTORIO'!L996</f>
        <v>9.9456559028461005</v>
      </c>
      <c r="M996" s="5">
        <f>+'MBI DIRECTORIO'!M996</f>
        <v>140.14427670121674</v>
      </c>
      <c r="N996" s="5">
        <f>+'MBI DIRECTORIO'!N996</f>
        <v>5.7472982884005344</v>
      </c>
      <c r="O996" s="5">
        <f>+'MBI DIRECTORIO'!O996</f>
        <v>0</v>
      </c>
      <c r="P996" s="5">
        <f>+'MBI DIRECTORIO'!P996</f>
        <v>0.4400275252056659</v>
      </c>
      <c r="Q996" s="5">
        <f>+'MBI DIRECTORIO'!Q996</f>
        <v>3.2173812879411066</v>
      </c>
      <c r="R996" s="5">
        <f>+'MBI DIRECTORIO'!R996</f>
        <v>0</v>
      </c>
      <c r="S996" s="5">
        <f>+'MBI DIRECTORIO'!S996</f>
        <v>0</v>
      </c>
      <c r="T996" s="5">
        <f>+'MBI DIRECTORIO'!T996</f>
        <v>0</v>
      </c>
      <c r="U996" s="5">
        <f>+'MBI DIRECTORIO'!U996</f>
        <v>0</v>
      </c>
      <c r="V996" s="5">
        <f>+'MBI DIRECTORIO'!V996</f>
        <v>0</v>
      </c>
      <c r="W996" s="5">
        <f>+'MBI DIRECTORIO'!W996</f>
        <v>0</v>
      </c>
      <c r="X996" s="5">
        <f>+'MBI DIRECTORIO'!X996</f>
        <v>0</v>
      </c>
      <c r="Y996" s="5">
        <f>+'MBI DIRECTORIO'!Y996</f>
        <v>155.90212162554812</v>
      </c>
      <c r="Z996" s="5">
        <f>+'MBI DIRECTORIO'!Z996</f>
        <v>6.3531378227840749</v>
      </c>
      <c r="AA996" s="5">
        <f>+'MBI DIRECTORIO'!AA996</f>
        <v>0</v>
      </c>
      <c r="AB996" s="5" t="str">
        <f>+'MBI DIRECTORIO'!AG996</f>
        <v>COMPANHIA BRASILEIRA DE DISTRIBUIÇÃO</v>
      </c>
      <c r="AD996" t="str">
        <f t="shared" si="17"/>
        <v>INSERT INTO TABLA_PRESUPUESTO_COMERCIAL VALUES ('VSR','80130-C','14005137-20',2022,'Junio',27.47927,'USD',934.295178,560.649476,0,46.714759,9.945656,140.144277,5.747298,0,0.440028,3.217381,0,0,0,0,0,0,0,155.902122,6.353138,0);</v>
      </c>
    </row>
    <row r="997" spans="1:30" x14ac:dyDescent="0.2">
      <c r="A997" t="str">
        <f>+'MBI DIRECTORIO'!A997</f>
        <v>VSR</v>
      </c>
      <c r="B997" t="str">
        <f>+'MBI DIRECTORIO'!B997</f>
        <v>80130-C</v>
      </c>
      <c r="C997" t="str">
        <f>+'MBI DIRECTORIO'!C997</f>
        <v>14005138-20</v>
      </c>
      <c r="D997">
        <f>+'MBI DIRECTORIO'!D997</f>
        <v>2022</v>
      </c>
      <c r="E997" t="str">
        <f>+'MBI DIRECTORIO'!E997</f>
        <v>Junio</v>
      </c>
      <c r="F997" s="5">
        <f>+'MBI DIRECTORIO'!F997</f>
        <v>39.987993304577358</v>
      </c>
      <c r="G997" t="str">
        <f>+'MBI DIRECTORIO'!G997</f>
        <v>USD</v>
      </c>
      <c r="H997" s="5">
        <f>+'MBI DIRECTORIO'!H997</f>
        <v>1359.5917723556302</v>
      </c>
      <c r="I997" s="5">
        <f>+'MBI DIRECTORIO'!I997</f>
        <v>720.08831416924886</v>
      </c>
      <c r="J997" s="5">
        <f>+'MBI DIRECTORIO'!J997</f>
        <v>0</v>
      </c>
      <c r="K997" s="5">
        <f>+'MBI DIRECTORIO'!K997</f>
        <v>67.979588617781516</v>
      </c>
      <c r="L997" s="5">
        <f>+'MBI DIRECTORIO'!L997</f>
        <v>14.472976265400744</v>
      </c>
      <c r="M997" s="5">
        <f>+'MBI DIRECTORIO'!M997</f>
        <v>203.93876585334451</v>
      </c>
      <c r="N997" s="5">
        <f>+'MBI DIRECTORIO'!N997</f>
        <v>8.3635018676240218</v>
      </c>
      <c r="O997" s="5">
        <f>+'MBI DIRECTORIO'!O997</f>
        <v>0</v>
      </c>
      <c r="P997" s="5">
        <f>+'MBI DIRECTORIO'!P997</f>
        <v>0.6403306117399642</v>
      </c>
      <c r="Q997" s="5">
        <f>+'MBI DIRECTORIO'!Q997</f>
        <v>4.681951946858609</v>
      </c>
      <c r="R997" s="5">
        <f>+'MBI DIRECTORIO'!R997</f>
        <v>0</v>
      </c>
      <c r="S997" s="5">
        <f>+'MBI DIRECTORIO'!S997</f>
        <v>0</v>
      </c>
      <c r="T997" s="5">
        <f>+'MBI DIRECTORIO'!T997</f>
        <v>0</v>
      </c>
      <c r="U997" s="5">
        <f>+'MBI DIRECTORIO'!U997</f>
        <v>0</v>
      </c>
      <c r="V997" s="5">
        <f>+'MBI DIRECTORIO'!V997</f>
        <v>0</v>
      </c>
      <c r="W997" s="5">
        <f>+'MBI DIRECTORIO'!W997</f>
        <v>0</v>
      </c>
      <c r="X997" s="5">
        <f>+'MBI DIRECTORIO'!X997</f>
        <v>0</v>
      </c>
      <c r="Y997" s="5">
        <f>+'MBI DIRECTORIO'!Y997</f>
        <v>226.8696733582432</v>
      </c>
      <c r="Z997" s="5">
        <f>+'MBI DIRECTORIO'!Z997</f>
        <v>9.2451230786761016</v>
      </c>
      <c r="AA997" s="5">
        <f>+'MBI DIRECTORIO'!AA997</f>
        <v>0</v>
      </c>
      <c r="AB997" s="5" t="str">
        <f>+'MBI DIRECTORIO'!AG997</f>
        <v>COMPANHIA BRASILEIRA DE DISTRIBUIÇÃO</v>
      </c>
      <c r="AD997" t="str">
        <f t="shared" si="17"/>
        <v>INSERT INTO TABLA_PRESUPUESTO_COMERCIAL VALUES ('VSR','80130-C','14005138-20',2022,'Junio',39.987993,'USD',1359.591772,720.088314,0,67.979589,14.472976,203.938766,8.363502,0,0.640331,4.681952,0,0,0,0,0,0,0,226.869673,9.245123,0);</v>
      </c>
    </row>
    <row r="998" spans="1:30" x14ac:dyDescent="0.2">
      <c r="A998" t="str">
        <f>+'MBI DIRECTORIO'!A998</f>
        <v>VSR</v>
      </c>
      <c r="B998" t="str">
        <f>+'MBI DIRECTORIO'!B998</f>
        <v>80130-C</v>
      </c>
      <c r="C998" t="str">
        <f>+'MBI DIRECTORIO'!C998</f>
        <v>14005139-20</v>
      </c>
      <c r="D998">
        <f>+'MBI DIRECTORIO'!D998</f>
        <v>2022</v>
      </c>
      <c r="E998" t="str">
        <f>+'MBI DIRECTORIO'!E998</f>
        <v>Junio</v>
      </c>
      <c r="F998" s="5">
        <f>+'MBI DIRECTORIO'!F998</f>
        <v>33.301149166291118</v>
      </c>
      <c r="G998" t="str">
        <f>+'MBI DIRECTORIO'!G998</f>
        <v>USD</v>
      </c>
      <c r="H998" s="5">
        <f>+'MBI DIRECTORIO'!H998</f>
        <v>1132.239071653898</v>
      </c>
      <c r="I998" s="5">
        <f>+'MBI DIRECTORIO'!I998</f>
        <v>631.18264820668333</v>
      </c>
      <c r="J998" s="5">
        <f>+'MBI DIRECTORIO'!J998</f>
        <v>0</v>
      </c>
      <c r="K998" s="5">
        <f>+'MBI DIRECTORIO'!K998</f>
        <v>56.611953582694909</v>
      </c>
      <c r="L998" s="5">
        <f>+'MBI DIRECTORIO'!L998</f>
        <v>12.052786390737221</v>
      </c>
      <c r="M998" s="5">
        <f>+'MBI DIRECTORIO'!M998</f>
        <v>169.83586074808468</v>
      </c>
      <c r="N998" s="5">
        <f>+'MBI DIRECTORIO'!N998</f>
        <v>6.9649462308582724</v>
      </c>
      <c r="O998" s="5">
        <f>+'MBI DIRECTORIO'!O998</f>
        <v>0</v>
      </c>
      <c r="P998" s="5">
        <f>+'MBI DIRECTORIO'!P998</f>
        <v>0.53325369580008652</v>
      </c>
      <c r="Q998" s="5">
        <f>+'MBI DIRECTORIO'!Q998</f>
        <v>3.8990298658947302</v>
      </c>
      <c r="R998" s="5">
        <f>+'MBI DIRECTORIO'!R998</f>
        <v>0</v>
      </c>
      <c r="S998" s="5">
        <f>+'MBI DIRECTORIO'!S998</f>
        <v>0</v>
      </c>
      <c r="T998" s="5">
        <f>+'MBI DIRECTORIO'!T998</f>
        <v>0</v>
      </c>
      <c r="U998" s="5">
        <f>+'MBI DIRECTORIO'!U998</f>
        <v>0</v>
      </c>
      <c r="V998" s="5">
        <f>+'MBI DIRECTORIO'!V998</f>
        <v>0</v>
      </c>
      <c r="W998" s="5">
        <f>+'MBI DIRECTORIO'!W998</f>
        <v>0</v>
      </c>
      <c r="X998" s="5">
        <f>+'MBI DIRECTORIO'!X998</f>
        <v>0</v>
      </c>
      <c r="Y998" s="5">
        <f>+'MBI DIRECTORIO'!Y998</f>
        <v>188.9322321394354</v>
      </c>
      <c r="Z998" s="5">
        <f>+'MBI DIRECTORIO'!Z998</f>
        <v>7.6991415987976497</v>
      </c>
      <c r="AA998" s="5">
        <f>+'MBI DIRECTORIO'!AA998</f>
        <v>0</v>
      </c>
      <c r="AB998" s="5" t="str">
        <f>+'MBI DIRECTORIO'!AG998</f>
        <v>COMPANHIA BRASILEIRA DE DISTRIBUIÇÃO</v>
      </c>
      <c r="AD998" t="str">
        <f t="shared" si="17"/>
        <v>INSERT INTO TABLA_PRESUPUESTO_COMERCIAL VALUES ('VSR','80130-C','14005139-20',2022,'Junio',33.301149,'USD',1132.239072,631.182648,0,56.611954,12.052786,169.835861,6.964946,0,0.533254,3.89903,0,0,0,0,0,0,0,188.932232,7.699142,0);</v>
      </c>
    </row>
    <row r="999" spans="1:30" x14ac:dyDescent="0.2">
      <c r="A999" t="str">
        <f>+'MBI DIRECTORIO'!A999</f>
        <v>VSR</v>
      </c>
      <c r="B999" t="str">
        <f>+'MBI DIRECTORIO'!B999</f>
        <v>80130-C</v>
      </c>
      <c r="C999" t="str">
        <f>+'MBI DIRECTORIO'!C999</f>
        <v>14005140-21</v>
      </c>
      <c r="D999">
        <f>+'MBI DIRECTORIO'!D999</f>
        <v>2022</v>
      </c>
      <c r="E999" t="str">
        <f>+'MBI DIRECTORIO'!E999</f>
        <v>Junio</v>
      </c>
      <c r="F999" s="5">
        <f>+'MBI DIRECTORIO'!F999</f>
        <v>13.074277345007404</v>
      </c>
      <c r="G999" t="str">
        <f>+'MBI DIRECTORIO'!G999</f>
        <v>USD</v>
      </c>
      <c r="H999" s="5">
        <f>+'MBI DIRECTORIO'!H999</f>
        <v>444.52542973025174</v>
      </c>
      <c r="I999" s="5">
        <f>+'MBI DIRECTORIO'!I999</f>
        <v>227.03053289411449</v>
      </c>
      <c r="J999" s="5">
        <f>+'MBI DIRECTORIO'!J999</f>
        <v>0</v>
      </c>
      <c r="K999" s="5">
        <f>+'MBI DIRECTORIO'!K999</f>
        <v>22.226271486512591</v>
      </c>
      <c r="L999" s="5">
        <f>+'MBI DIRECTORIO'!L999</f>
        <v>4.7320130385212078</v>
      </c>
      <c r="M999" s="5">
        <f>+'MBI DIRECTORIO'!M999</f>
        <v>66.678814459537762</v>
      </c>
      <c r="N999" s="5">
        <f>+'MBI DIRECTORIO'!N999</f>
        <v>2.734489379347953</v>
      </c>
      <c r="O999" s="5">
        <f>+'MBI DIRECTORIO'!O999</f>
        <v>0</v>
      </c>
      <c r="P999" s="5">
        <f>+'MBI DIRECTORIO'!P999</f>
        <v>0.20935934310632773</v>
      </c>
      <c r="Q999" s="5">
        <f>+'MBI DIRECTORIO'!Q999</f>
        <v>1.530787949347282</v>
      </c>
      <c r="R999" s="5">
        <f>+'MBI DIRECTORIO'!R999</f>
        <v>0</v>
      </c>
      <c r="S999" s="5">
        <f>+'MBI DIRECTORIO'!S999</f>
        <v>0</v>
      </c>
      <c r="T999" s="5">
        <f>+'MBI DIRECTORIO'!T999</f>
        <v>0</v>
      </c>
      <c r="U999" s="5">
        <f>+'MBI DIRECTORIO'!U999</f>
        <v>0</v>
      </c>
      <c r="V999" s="5">
        <f>+'MBI DIRECTORIO'!V999</f>
        <v>0</v>
      </c>
      <c r="W999" s="5">
        <f>+'MBI DIRECTORIO'!W999</f>
        <v>0</v>
      </c>
      <c r="X999" s="5">
        <f>+'MBI DIRECTORIO'!X999</f>
        <v>0</v>
      </c>
      <c r="Y999" s="5">
        <f>+'MBI DIRECTORIO'!Y999</f>
        <v>74.176191039758379</v>
      </c>
      <c r="Z999" s="5">
        <f>+'MBI DIRECTORIO'!Z999</f>
        <v>3.0227399084190574</v>
      </c>
      <c r="AA999" s="5">
        <f>+'MBI DIRECTORIO'!AA999</f>
        <v>0</v>
      </c>
      <c r="AB999" s="5" t="str">
        <f>+'MBI DIRECTORIO'!AG999</f>
        <v>COMPANHIA BRASILEIRA DE DISTRIBUIÇÃO</v>
      </c>
      <c r="AD999" t="str">
        <f t="shared" si="17"/>
        <v>INSERT INTO TABLA_PRESUPUESTO_COMERCIAL VALUES ('VSR','80130-C','14005140-21',2022,'Junio',13.074277,'USD',444.52543,227.030533,0,22.226271,4.732013,66.678814,2.734489,0,0.209359,1.530788,0,0,0,0,0,0,0,74.176191,3.02274,0);</v>
      </c>
    </row>
    <row r="1000" spans="1:30" x14ac:dyDescent="0.2">
      <c r="A1000" t="str">
        <f>+'MBI DIRECTORIO'!A1000</f>
        <v>VSR</v>
      </c>
      <c r="B1000" t="str">
        <f>+'MBI DIRECTORIO'!B1000</f>
        <v>80130-C</v>
      </c>
      <c r="C1000" t="str">
        <f>+'MBI DIRECTORIO'!C1000</f>
        <v>14005128-20</v>
      </c>
      <c r="D1000">
        <f>+'MBI DIRECTORIO'!D1000</f>
        <v>2022</v>
      </c>
      <c r="E1000" t="str">
        <f>+'MBI DIRECTORIO'!E1000</f>
        <v>Junio</v>
      </c>
      <c r="F1000" s="5">
        <f>+'MBI DIRECTORIO'!F1000</f>
        <v>116.59112856499067</v>
      </c>
      <c r="G1000" t="str">
        <f>+'MBI DIRECTORIO'!G1000</f>
        <v>USD</v>
      </c>
      <c r="H1000" s="5">
        <f>+'MBI DIRECTORIO'!H1000</f>
        <v>3252.8924869632397</v>
      </c>
      <c r="I1000" s="5">
        <f>+'MBI DIRECTORIO'!I1000</f>
        <v>1561.5189887591348</v>
      </c>
      <c r="J1000" s="5">
        <f>+'MBI DIRECTORIO'!J1000</f>
        <v>0</v>
      </c>
      <c r="K1000" s="5">
        <f>+'MBI DIRECTORIO'!K1000</f>
        <v>162.64462434816198</v>
      </c>
      <c r="L1000" s="5">
        <f>+'MBI DIRECTORIO'!L1000</f>
        <v>42.198182430030577</v>
      </c>
      <c r="M1000" s="5">
        <f>+'MBI DIRECTORIO'!M1000</f>
        <v>487.93387304448589</v>
      </c>
      <c r="N1000" s="5">
        <f>+'MBI DIRECTORIO'!N1000</f>
        <v>24.385072641043802</v>
      </c>
      <c r="O1000" s="5">
        <f>+'MBI DIRECTORIO'!O1000</f>
        <v>0</v>
      </c>
      <c r="P1000" s="5">
        <f>+'MBI DIRECTORIO'!P1000</f>
        <v>1.866982124079916</v>
      </c>
      <c r="Q1000" s="5">
        <f>+'MBI DIRECTORIO'!Q1000</f>
        <v>11.201808235329318</v>
      </c>
      <c r="R1000" s="5">
        <f>+'MBI DIRECTORIO'!R1000</f>
        <v>0</v>
      </c>
      <c r="S1000" s="5">
        <f>+'MBI DIRECTORIO'!S1000</f>
        <v>0</v>
      </c>
      <c r="T1000" s="5">
        <f>+'MBI DIRECTORIO'!T1000</f>
        <v>0</v>
      </c>
      <c r="U1000" s="5">
        <f>+'MBI DIRECTORIO'!U1000</f>
        <v>0</v>
      </c>
      <c r="V1000" s="5">
        <f>+'MBI DIRECTORIO'!V1000</f>
        <v>0</v>
      </c>
      <c r="W1000" s="5">
        <f>+'MBI DIRECTORIO'!W1000</f>
        <v>0</v>
      </c>
      <c r="X1000" s="5">
        <f>+'MBI DIRECTORIO'!X1000</f>
        <v>0</v>
      </c>
      <c r="Y1000" s="5">
        <f>+'MBI DIRECTORIO'!Y1000</f>
        <v>552.34331056589645</v>
      </c>
      <c r="Z1000" s="5">
        <f>+'MBI DIRECTORIO'!Z1000</f>
        <v>26.955574520957576</v>
      </c>
      <c r="AA1000" s="5">
        <f>+'MBI DIRECTORIO'!AA1000</f>
        <v>0</v>
      </c>
      <c r="AB1000" s="5" t="str">
        <f>+'MBI DIRECTORIO'!AG1000</f>
        <v>COMPANHIA BRASILEIRA DE DISTRIBUIÇÃO</v>
      </c>
      <c r="AD1000" t="str">
        <f t="shared" si="17"/>
        <v>INSERT INTO TABLA_PRESUPUESTO_COMERCIAL VALUES ('VSR','80130-C','14005128-20',2022,'Junio',116.591129,'USD',3252.892487,1561.518989,0,162.644624,42.198182,487.933873,24.385073,0,1.866982,11.201808,0,0,0,0,0,0,0,552.343311,26.955575,0);</v>
      </c>
    </row>
    <row r="1001" spans="1:30" x14ac:dyDescent="0.2">
      <c r="A1001" t="str">
        <f>+'MBI DIRECTORIO'!A1001</f>
        <v>VSR</v>
      </c>
      <c r="B1001" t="str">
        <f>+'MBI DIRECTORIO'!B1001</f>
        <v>80130-C</v>
      </c>
      <c r="C1001" t="str">
        <f>+'MBI DIRECTORIO'!C1001</f>
        <v>14005129-20</v>
      </c>
      <c r="D1001">
        <f>+'MBI DIRECTORIO'!D1001</f>
        <v>2022</v>
      </c>
      <c r="E1001" t="str">
        <f>+'MBI DIRECTORIO'!E1001</f>
        <v>Junio</v>
      </c>
      <c r="F1001" s="5">
        <f>+'MBI DIRECTORIO'!F1001</f>
        <v>132.25262344685507</v>
      </c>
      <c r="G1001" t="str">
        <f>+'MBI DIRECTORIO'!G1001</f>
        <v>USD</v>
      </c>
      <c r="H1001" s="5">
        <f>+'MBI DIRECTORIO'!H1001</f>
        <v>3689.8481941672562</v>
      </c>
      <c r="I1001" s="5">
        <f>+'MBI DIRECTORIO'!I1001</f>
        <v>1847.9382031207831</v>
      </c>
      <c r="J1001" s="5">
        <f>+'MBI DIRECTORIO'!J1001</f>
        <v>0</v>
      </c>
      <c r="K1001" s="5">
        <f>+'MBI DIRECTORIO'!K1001</f>
        <v>184.49240970836283</v>
      </c>
      <c r="L1001" s="5">
        <f>+'MBI DIRECTORIO'!L1001</f>
        <v>47.866594995258559</v>
      </c>
      <c r="M1001" s="5">
        <f>+'MBI DIRECTORIO'!M1001</f>
        <v>553.47722912508846</v>
      </c>
      <c r="N1001" s="5">
        <f>+'MBI DIRECTORIO'!N1001</f>
        <v>27.660679413721322</v>
      </c>
      <c r="O1001" s="5">
        <f>+'MBI DIRECTORIO'!O1001</f>
        <v>0</v>
      </c>
      <c r="P1001" s="5">
        <f>+'MBI DIRECTORIO'!P1001</f>
        <v>2.1177707676130386</v>
      </c>
      <c r="Q1001" s="5">
        <f>+'MBI DIRECTORIO'!Q1001</f>
        <v>12.706528744552656</v>
      </c>
      <c r="R1001" s="5">
        <f>+'MBI DIRECTORIO'!R1001</f>
        <v>0</v>
      </c>
      <c r="S1001" s="5">
        <f>+'MBI DIRECTORIO'!S1001</f>
        <v>0</v>
      </c>
      <c r="T1001" s="5">
        <f>+'MBI DIRECTORIO'!T1001</f>
        <v>0</v>
      </c>
      <c r="U1001" s="5">
        <f>+'MBI DIRECTORIO'!U1001</f>
        <v>0</v>
      </c>
      <c r="V1001" s="5">
        <f>+'MBI DIRECTORIO'!V1001</f>
        <v>0</v>
      </c>
      <c r="W1001" s="5">
        <f>+'MBI DIRECTORIO'!W1001</f>
        <v>0</v>
      </c>
      <c r="X1001" s="5">
        <f>+'MBI DIRECTORIO'!X1001</f>
        <v>0</v>
      </c>
      <c r="Y1001" s="5">
        <f>+'MBI DIRECTORIO'!Y1001</f>
        <v>626.53868064191249</v>
      </c>
      <c r="Z1001" s="5">
        <f>+'MBI DIRECTORIO'!Z1001</f>
        <v>30.576472590936952</v>
      </c>
      <c r="AA1001" s="5">
        <f>+'MBI DIRECTORIO'!AA1001</f>
        <v>0</v>
      </c>
      <c r="AB1001" s="5" t="str">
        <f>+'MBI DIRECTORIO'!AG1001</f>
        <v>COMPANHIA BRASILEIRA DE DISTRIBUIÇÃO</v>
      </c>
      <c r="AD1001" t="str">
        <f t="shared" si="17"/>
        <v>INSERT INTO TABLA_PRESUPUESTO_COMERCIAL VALUES ('VSR','80130-C','14005129-20',2022,'Junio',132.252623,'USD',3689.848194,1847.938203,0,184.49241,47.866595,553.477229,27.660679,0,2.117771,12.706529,0,0,0,0,0,0,0,626.538681,30.576473,0);</v>
      </c>
    </row>
    <row r="1002" spans="1:30" x14ac:dyDescent="0.2">
      <c r="A1002" t="str">
        <f>+'MBI DIRECTORIO'!A1002</f>
        <v>VSR</v>
      </c>
      <c r="B1002" t="str">
        <f>+'MBI DIRECTORIO'!B1002</f>
        <v>80130-C</v>
      </c>
      <c r="C1002" t="str">
        <f>+'MBI DIRECTORIO'!C1002</f>
        <v>14005132-20</v>
      </c>
      <c r="D1002">
        <f>+'MBI DIRECTORIO'!D1002</f>
        <v>2022</v>
      </c>
      <c r="E1002" t="str">
        <f>+'MBI DIRECTORIO'!E1002</f>
        <v>Junio</v>
      </c>
      <c r="F1002" s="5">
        <f>+'MBI DIRECTORIO'!F1002</f>
        <v>67.661752398120129</v>
      </c>
      <c r="G1002" t="str">
        <f>+'MBI DIRECTORIO'!G1002</f>
        <v>USD</v>
      </c>
      <c r="H1002" s="5">
        <f>+'MBI DIRECTORIO'!H1002</f>
        <v>1887.7628919075514</v>
      </c>
      <c r="I1002" s="5">
        <f>+'MBI DIRECTORIO'!I1002</f>
        <v>920.67016638102518</v>
      </c>
      <c r="J1002" s="5">
        <f>+'MBI DIRECTORIO'!J1002</f>
        <v>0</v>
      </c>
      <c r="K1002" s="5">
        <f>+'MBI DIRECTORIO'!K1002</f>
        <v>94.388144595377582</v>
      </c>
      <c r="L1002" s="5">
        <f>+'MBI DIRECTORIO'!L1002</f>
        <v>24.489024219710455</v>
      </c>
      <c r="M1002" s="5">
        <f>+'MBI DIRECTORIO'!M1002</f>
        <v>283.16443378613269</v>
      </c>
      <c r="N1002" s="5">
        <f>+'MBI DIRECTORIO'!N1002</f>
        <v>14.151477625750614</v>
      </c>
      <c r="O1002" s="5">
        <f>+'MBI DIRECTORIO'!O1002</f>
        <v>0</v>
      </c>
      <c r="P1002" s="5">
        <f>+'MBI DIRECTORIO'!P1002</f>
        <v>1.0834725057215315</v>
      </c>
      <c r="Q1002" s="5">
        <f>+'MBI DIRECTORIO'!Q1002</f>
        <v>6.5007859908276364</v>
      </c>
      <c r="R1002" s="5">
        <f>+'MBI DIRECTORIO'!R1002</f>
        <v>0</v>
      </c>
      <c r="S1002" s="5">
        <f>+'MBI DIRECTORIO'!S1002</f>
        <v>0</v>
      </c>
      <c r="T1002" s="5">
        <f>+'MBI DIRECTORIO'!T1002</f>
        <v>0</v>
      </c>
      <c r="U1002" s="5">
        <f>+'MBI DIRECTORIO'!U1002</f>
        <v>0</v>
      </c>
      <c r="V1002" s="5">
        <f>+'MBI DIRECTORIO'!V1002</f>
        <v>0</v>
      </c>
      <c r="W1002" s="5">
        <f>+'MBI DIRECTORIO'!W1002</f>
        <v>0</v>
      </c>
      <c r="X1002" s="5">
        <f>+'MBI DIRECTORIO'!X1002</f>
        <v>0</v>
      </c>
      <c r="Y1002" s="5">
        <f>+'MBI DIRECTORIO'!Y1002</f>
        <v>320.54339621076167</v>
      </c>
      <c r="Z1002" s="5">
        <f>+'MBI DIRECTORIO'!Z1002</f>
        <v>15.6432263023292</v>
      </c>
      <c r="AA1002" s="5">
        <f>+'MBI DIRECTORIO'!AA1002</f>
        <v>0</v>
      </c>
      <c r="AB1002" s="5" t="str">
        <f>+'MBI DIRECTORIO'!AG1002</f>
        <v>COMPANHIA BRASILEIRA DE DISTRIBUIÇÃO</v>
      </c>
      <c r="AD1002" t="str">
        <f t="shared" si="17"/>
        <v>INSERT INTO TABLA_PRESUPUESTO_COMERCIAL VALUES ('VSR','80130-C','14005132-20',2022,'Junio',67.661752,'USD',1887.762892,920.670166,0,94.388145,24.489024,283.164434,14.151478,0,1.083473,6.500786,0,0,0,0,0,0,0,320.543396,15.643226,0);</v>
      </c>
    </row>
    <row r="1003" spans="1:30" x14ac:dyDescent="0.2">
      <c r="A1003" t="str">
        <f>+'MBI DIRECTORIO'!A1003</f>
        <v>VSR</v>
      </c>
      <c r="B1003" t="str">
        <f>+'MBI DIRECTORIO'!B1003</f>
        <v>80130-C</v>
      </c>
      <c r="C1003" t="str">
        <f>+'MBI DIRECTORIO'!C1003</f>
        <v>14005130-20</v>
      </c>
      <c r="D1003">
        <f>+'MBI DIRECTORIO'!D1003</f>
        <v>2022</v>
      </c>
      <c r="E1003" t="str">
        <f>+'MBI DIRECTORIO'!E1003</f>
        <v>Junio</v>
      </c>
      <c r="F1003" s="5">
        <f>+'MBI DIRECTORIO'!F1003</f>
        <v>121.78603618103392</v>
      </c>
      <c r="G1003" t="str">
        <f>+'MBI DIRECTORIO'!G1003</f>
        <v>USD</v>
      </c>
      <c r="H1003" s="5">
        <f>+'MBI DIRECTORIO'!H1003</f>
        <v>3397.8304094508462</v>
      </c>
      <c r="I1003" s="5">
        <f>+'MBI DIRECTORIO'!I1003</f>
        <v>2185.0072421609748</v>
      </c>
      <c r="J1003" s="5">
        <f>+'MBI DIRECTORIO'!J1003</f>
        <v>0</v>
      </c>
      <c r="K1003" s="5">
        <f>+'MBI DIRECTORIO'!K1003</f>
        <v>169.89152047254231</v>
      </c>
      <c r="L1003" s="5">
        <f>+'MBI DIRECTORIO'!L1003</f>
        <v>44.078391173071886</v>
      </c>
      <c r="M1003" s="5">
        <f>+'MBI DIRECTORIO'!M1003</f>
        <v>509.67456141762693</v>
      </c>
      <c r="N1003" s="5">
        <f>+'MBI DIRECTORIO'!N1003</f>
        <v>25.471589266621471</v>
      </c>
      <c r="O1003" s="5">
        <f>+'MBI DIRECTORIO'!O1003</f>
        <v>0</v>
      </c>
      <c r="P1003" s="5">
        <f>+'MBI DIRECTORIO'!P1003</f>
        <v>1.9501685532257065</v>
      </c>
      <c r="Q1003" s="5">
        <f>+'MBI DIRECTORIO'!Q1003</f>
        <v>11.700923044761241</v>
      </c>
      <c r="R1003" s="5">
        <f>+'MBI DIRECTORIO'!R1003</f>
        <v>0</v>
      </c>
      <c r="S1003" s="5">
        <f>+'MBI DIRECTORIO'!S1003</f>
        <v>0</v>
      </c>
      <c r="T1003" s="5">
        <f>+'MBI DIRECTORIO'!T1003</f>
        <v>0</v>
      </c>
      <c r="U1003" s="5">
        <f>+'MBI DIRECTORIO'!U1003</f>
        <v>0</v>
      </c>
      <c r="V1003" s="5">
        <f>+'MBI DIRECTORIO'!V1003</f>
        <v>0</v>
      </c>
      <c r="W1003" s="5">
        <f>+'MBI DIRECTORIO'!W1003</f>
        <v>0</v>
      </c>
      <c r="X1003" s="5">
        <f>+'MBI DIRECTORIO'!X1003</f>
        <v>0</v>
      </c>
      <c r="Y1003" s="5">
        <f>+'MBI DIRECTORIO'!Y1003</f>
        <v>576.95386632640498</v>
      </c>
      <c r="Z1003" s="5">
        <f>+'MBI DIRECTORIO'!Z1003</f>
        <v>28.156624044169689</v>
      </c>
      <c r="AA1003" s="5">
        <f>+'MBI DIRECTORIO'!AA1003</f>
        <v>0</v>
      </c>
      <c r="AB1003" s="5" t="str">
        <f>+'MBI DIRECTORIO'!AG1003</f>
        <v>COMPANHIA BRASILEIRA DE DISTRIBUIÇÃO</v>
      </c>
      <c r="AD1003" t="str">
        <f t="shared" si="17"/>
        <v>INSERT INTO TABLA_PRESUPUESTO_COMERCIAL VALUES ('VSR','80130-C','14005130-20',2022,'Junio',121.786036,'USD',3397.830409,2185.007242,0,169.89152,44.078391,509.674561,25.471589,0,1.950169,11.700923,0,0,0,0,0,0,0,576.953866,28.156624,0);</v>
      </c>
    </row>
    <row r="1004" spans="1:30" x14ac:dyDescent="0.2">
      <c r="A1004" t="str">
        <f>+'MBI DIRECTORIO'!A1004</f>
        <v>VSR</v>
      </c>
      <c r="B1004" t="str">
        <f>+'MBI DIRECTORIO'!B1004</f>
        <v>80130-C</v>
      </c>
      <c r="C1004" t="str">
        <f>+'MBI DIRECTORIO'!C1004</f>
        <v>14004728-20</v>
      </c>
      <c r="D1004">
        <f>+'MBI DIRECTORIO'!D1004</f>
        <v>2022</v>
      </c>
      <c r="E1004" t="str">
        <f>+'MBI DIRECTORIO'!E1004</f>
        <v>Junio</v>
      </c>
      <c r="F1004" s="5">
        <f>+'MBI DIRECTORIO'!F1004</f>
        <v>66.586943925835314</v>
      </c>
      <c r="G1004" t="str">
        <f>+'MBI DIRECTORIO'!G1004</f>
        <v>USD</v>
      </c>
      <c r="H1004" s="5">
        <f>+'MBI DIRECTORIO'!H1004</f>
        <v>1857.7757355308052</v>
      </c>
      <c r="I1004" s="5">
        <f>+'MBI DIRECTORIO'!I1004</f>
        <v>930.42991340346055</v>
      </c>
      <c r="J1004" s="5">
        <f>+'MBI DIRECTORIO'!J1004</f>
        <v>0</v>
      </c>
      <c r="K1004" s="5">
        <f>+'MBI DIRECTORIO'!K1004</f>
        <v>92.888786776540258</v>
      </c>
      <c r="L1004" s="5">
        <f>+'MBI DIRECTORIO'!L1004</f>
        <v>24.100015514253634</v>
      </c>
      <c r="M1004" s="5">
        <f>+'MBI DIRECTORIO'!M1004</f>
        <v>278.66636032962077</v>
      </c>
      <c r="N1004" s="5">
        <f>+'MBI DIRECTORIO'!N1004</f>
        <v>13.926681082527647</v>
      </c>
      <c r="O1004" s="5">
        <f>+'MBI DIRECTORIO'!O1004</f>
        <v>0</v>
      </c>
      <c r="P1004" s="5">
        <f>+'MBI DIRECTORIO'!P1004</f>
        <v>1.0662615203810231</v>
      </c>
      <c r="Q1004" s="5">
        <f>+'MBI DIRECTORIO'!Q1004</f>
        <v>6.3975208578417213</v>
      </c>
      <c r="R1004" s="5">
        <f>+'MBI DIRECTORIO'!R1004</f>
        <v>0</v>
      </c>
      <c r="S1004" s="5">
        <f>+'MBI DIRECTORIO'!S1004</f>
        <v>0</v>
      </c>
      <c r="T1004" s="5">
        <f>+'MBI DIRECTORIO'!T1004</f>
        <v>0</v>
      </c>
      <c r="U1004" s="5">
        <f>+'MBI DIRECTORIO'!U1004</f>
        <v>0</v>
      </c>
      <c r="V1004" s="5">
        <f>+'MBI DIRECTORIO'!V1004</f>
        <v>0</v>
      </c>
      <c r="W1004" s="5">
        <f>+'MBI DIRECTORIO'!W1004</f>
        <v>0</v>
      </c>
      <c r="X1004" s="5">
        <f>+'MBI DIRECTORIO'!X1004</f>
        <v>0</v>
      </c>
      <c r="Y1004" s="5">
        <f>+'MBI DIRECTORIO'!Y1004</f>
        <v>315.45155708789781</v>
      </c>
      <c r="Z1004" s="5">
        <f>+'MBI DIRECTORIO'!Z1004</f>
        <v>15.394733297526692</v>
      </c>
      <c r="AA1004" s="5">
        <f>+'MBI DIRECTORIO'!AA1004</f>
        <v>0</v>
      </c>
      <c r="AB1004" s="5" t="str">
        <f>+'MBI DIRECTORIO'!AG1004</f>
        <v>COMPANHIA BRASILEIRA DE DISTRIBUIÇÃO</v>
      </c>
      <c r="AD1004" t="str">
        <f t="shared" si="17"/>
        <v>INSERT INTO TABLA_PRESUPUESTO_COMERCIAL VALUES ('VSR','80130-C','14004728-20',2022,'Junio',66.586944,'USD',1857.775736,930.429913,0,92.888787,24.100016,278.66636,13.926681,0,1.066262,6.397521,0,0,0,0,0,0,0,315.451557,15.394733,0);</v>
      </c>
    </row>
    <row r="1005" spans="1:30" x14ac:dyDescent="0.2">
      <c r="A1005" t="str">
        <f>+'MBI DIRECTORIO'!A1005</f>
        <v>VSR</v>
      </c>
      <c r="B1005" t="str">
        <f>+'MBI DIRECTORIO'!B1005</f>
        <v>80130-C</v>
      </c>
      <c r="C1005" t="str">
        <f>+'MBI DIRECTORIO'!C1005</f>
        <v>14004914-20</v>
      </c>
      <c r="D1005">
        <f>+'MBI DIRECTORIO'!D1005</f>
        <v>2022</v>
      </c>
      <c r="E1005" t="str">
        <f>+'MBI DIRECTORIO'!E1005</f>
        <v>Junio</v>
      </c>
      <c r="F1005" s="5">
        <f>+'MBI DIRECTORIO'!F1005</f>
        <v>79.587008304899243</v>
      </c>
      <c r="G1005" t="str">
        <f>+'MBI DIRECTORIO'!G1005</f>
        <v>USD</v>
      </c>
      <c r="H1005" s="5">
        <f>+'MBI DIRECTORIO'!H1005</f>
        <v>2220.4775317066888</v>
      </c>
      <c r="I1005" s="5">
        <f>+'MBI DIRECTORIO'!I1005</f>
        <v>1221.8609397965997</v>
      </c>
      <c r="J1005" s="5">
        <f>+'MBI DIRECTORIO'!J1005</f>
        <v>0</v>
      </c>
      <c r="K1005" s="5">
        <f>+'MBI DIRECTORIO'!K1005</f>
        <v>111.02387658533445</v>
      </c>
      <c r="L1005" s="5">
        <f>+'MBI DIRECTORIO'!L1005</f>
        <v>28.80516842787425</v>
      </c>
      <c r="M1005" s="5">
        <f>+'MBI DIRECTORIO'!M1005</f>
        <v>333.07162975600329</v>
      </c>
      <c r="N1005" s="5">
        <f>+'MBI DIRECTORIO'!N1005</f>
        <v>16.645648795795921</v>
      </c>
      <c r="O1005" s="5">
        <f>+'MBI DIRECTORIO'!O1005</f>
        <v>0</v>
      </c>
      <c r="P1005" s="5">
        <f>+'MBI DIRECTORIO'!P1005</f>
        <v>1.2744324859281251</v>
      </c>
      <c r="Q1005" s="5">
        <f>+'MBI DIRECTORIO'!Q1005</f>
        <v>7.6465372282427948</v>
      </c>
      <c r="R1005" s="5">
        <f>+'MBI DIRECTORIO'!R1005</f>
        <v>0</v>
      </c>
      <c r="S1005" s="5">
        <f>+'MBI DIRECTORIO'!S1005</f>
        <v>0</v>
      </c>
      <c r="T1005" s="5">
        <f>+'MBI DIRECTORIO'!T1005</f>
        <v>0</v>
      </c>
      <c r="U1005" s="5">
        <f>+'MBI DIRECTORIO'!U1005</f>
        <v>0</v>
      </c>
      <c r="V1005" s="5">
        <f>+'MBI DIRECTORIO'!V1005</f>
        <v>0</v>
      </c>
      <c r="W1005" s="5">
        <f>+'MBI DIRECTORIO'!W1005</f>
        <v>0</v>
      </c>
      <c r="X1005" s="5">
        <f>+'MBI DIRECTORIO'!X1005</f>
        <v>0</v>
      </c>
      <c r="Y1005" s="5">
        <f>+'MBI DIRECTORIO'!Y1005</f>
        <v>377.03856362158427</v>
      </c>
      <c r="Z1005" s="5">
        <f>+'MBI DIRECTORIO'!Z1005</f>
        <v>18.400315355614151</v>
      </c>
      <c r="AA1005" s="5">
        <f>+'MBI DIRECTORIO'!AA1005</f>
        <v>0</v>
      </c>
      <c r="AB1005" s="5" t="str">
        <f>+'MBI DIRECTORIO'!AG1005</f>
        <v>COMPANHIA BRASILEIRA DE DISTRIBUIÇÃO</v>
      </c>
      <c r="AD1005" t="str">
        <f t="shared" si="17"/>
        <v>INSERT INTO TABLA_PRESUPUESTO_COMERCIAL VALUES ('VSR','80130-C','14004914-20',2022,'Junio',79.587008,'USD',2220.477532,1221.86094,0,111.023877,28.805168,333.07163,16.645649,0,1.274432,7.646537,0,0,0,0,0,0,0,377.038564,18.400315,0);</v>
      </c>
    </row>
    <row r="1006" spans="1:30" x14ac:dyDescent="0.2">
      <c r="A1006" t="str">
        <f>+'MBI DIRECTORIO'!A1006</f>
        <v>VSR</v>
      </c>
      <c r="B1006" t="str">
        <f>+'MBI DIRECTORIO'!B1006</f>
        <v>80130-C</v>
      </c>
      <c r="C1006" t="str">
        <f>+'MBI DIRECTORIO'!C1006</f>
        <v>14005146-18</v>
      </c>
      <c r="D1006">
        <f>+'MBI DIRECTORIO'!D1006</f>
        <v>2022</v>
      </c>
      <c r="E1006" t="str">
        <f>+'MBI DIRECTORIO'!E1006</f>
        <v>Junio</v>
      </c>
      <c r="F1006" s="5">
        <f>+'MBI DIRECTORIO'!F1006</f>
        <v>7.0220820189274438</v>
      </c>
      <c r="G1006" t="str">
        <f>+'MBI DIRECTORIO'!G1006</f>
        <v>USD</v>
      </c>
      <c r="H1006" s="5">
        <f>+'MBI DIRECTORIO'!H1006</f>
        <v>561.76656151419547</v>
      </c>
      <c r="I1006" s="5">
        <f>+'MBI DIRECTORIO'!I1006</f>
        <v>175.43991796948251</v>
      </c>
      <c r="J1006" s="5">
        <f>+'MBI DIRECTORIO'!J1006</f>
        <v>0</v>
      </c>
      <c r="K1006" s="5">
        <f>+'MBI DIRECTORIO'!K1006</f>
        <v>28.088328075709775</v>
      </c>
      <c r="L1006" s="5">
        <f>+'MBI DIRECTORIO'!L1006</f>
        <v>2.5415235423179081</v>
      </c>
      <c r="M1006" s="5">
        <f>+'MBI DIRECTORIO'!M1006</f>
        <v>84.264984227129332</v>
      </c>
      <c r="N1006" s="5">
        <f>+'MBI DIRECTORIO'!N1006</f>
        <v>1.4686707490567201</v>
      </c>
      <c r="O1006" s="5">
        <f>+'MBI DIRECTORIO'!O1006</f>
        <v>0</v>
      </c>
      <c r="P1006" s="5">
        <f>+'MBI DIRECTORIO'!P1006</f>
        <v>0.11244510422465515</v>
      </c>
      <c r="Q1006" s="5">
        <f>+'MBI DIRECTORIO'!Q1006</f>
        <v>1.9345248329977967</v>
      </c>
      <c r="R1006" s="5">
        <f>+'MBI DIRECTORIO'!R1006</f>
        <v>0</v>
      </c>
      <c r="S1006" s="5">
        <f>+'MBI DIRECTORIO'!S1006</f>
        <v>0</v>
      </c>
      <c r="T1006" s="5">
        <f>+'MBI DIRECTORIO'!T1006</f>
        <v>0</v>
      </c>
      <c r="U1006" s="5">
        <f>+'MBI DIRECTORIO'!U1006</f>
        <v>0</v>
      </c>
      <c r="V1006" s="5">
        <f>+'MBI DIRECTORIO'!V1006</f>
        <v>0</v>
      </c>
      <c r="W1006" s="5">
        <f>+'MBI DIRECTORIO'!W1006</f>
        <v>0</v>
      </c>
      <c r="X1006" s="5">
        <f>+'MBI DIRECTORIO'!X1006</f>
        <v>0</v>
      </c>
      <c r="Y1006" s="5">
        <f>+'MBI DIRECTORIO'!Y1006</f>
        <v>89.40411254478488</v>
      </c>
      <c r="Z1006" s="5">
        <f>+'MBI DIRECTORIO'!Z1006</f>
        <v>1.6234876313763735</v>
      </c>
      <c r="AA1006" s="5">
        <f>+'MBI DIRECTORIO'!AA1006</f>
        <v>0</v>
      </c>
      <c r="AB1006" s="5" t="str">
        <f>+'MBI DIRECTORIO'!AG1006</f>
        <v>COMPANHIA BRASILEIRA DE DISTRIBUIÇÃO</v>
      </c>
      <c r="AD1006" t="str">
        <f t="shared" si="17"/>
        <v>INSERT INTO TABLA_PRESUPUESTO_COMERCIAL VALUES ('VSR','80130-C','14005146-18',2022,'Junio',7.022082,'USD',561.766562,175.439918,0,28.088328,2.541524,84.264984,1.468671,0,0.112445,1.934525,0,0,0,0,0,0,0,89.404113,1.623488,0);</v>
      </c>
    </row>
    <row r="1007" spans="1:30" x14ac:dyDescent="0.2">
      <c r="A1007" t="str">
        <f>+'MBI DIRECTORIO'!A1007</f>
        <v>VSR</v>
      </c>
      <c r="B1007" t="str">
        <f>+'MBI DIRECTORIO'!B1007</f>
        <v>80130-C</v>
      </c>
      <c r="C1007" t="str">
        <f>+'MBI DIRECTORIO'!C1007</f>
        <v>14005147-18</v>
      </c>
      <c r="D1007">
        <f>+'MBI DIRECTORIO'!D1007</f>
        <v>2022</v>
      </c>
      <c r="E1007" t="str">
        <f>+'MBI DIRECTORIO'!E1007</f>
        <v>Junio</v>
      </c>
      <c r="F1007" s="5">
        <f>+'MBI DIRECTORIO'!F1007</f>
        <v>7.0220820189274438</v>
      </c>
      <c r="G1007" t="str">
        <f>+'MBI DIRECTORIO'!G1007</f>
        <v>USD</v>
      </c>
      <c r="H1007" s="5">
        <f>+'MBI DIRECTORIO'!H1007</f>
        <v>561.76656151419547</v>
      </c>
      <c r="I1007" s="5">
        <f>+'MBI DIRECTORIO'!I1007</f>
        <v>303.06535652380205</v>
      </c>
      <c r="J1007" s="5">
        <f>+'MBI DIRECTORIO'!J1007</f>
        <v>0</v>
      </c>
      <c r="K1007" s="5">
        <f>+'MBI DIRECTORIO'!K1007</f>
        <v>28.088328075709775</v>
      </c>
      <c r="L1007" s="5">
        <f>+'MBI DIRECTORIO'!L1007</f>
        <v>2.5415235423179081</v>
      </c>
      <c r="M1007" s="5">
        <f>+'MBI DIRECTORIO'!M1007</f>
        <v>84.264984227129332</v>
      </c>
      <c r="N1007" s="5">
        <f>+'MBI DIRECTORIO'!N1007</f>
        <v>1.4686707490567201</v>
      </c>
      <c r="O1007" s="5">
        <f>+'MBI DIRECTORIO'!O1007</f>
        <v>0</v>
      </c>
      <c r="P1007" s="5">
        <f>+'MBI DIRECTORIO'!P1007</f>
        <v>0.11244510422465515</v>
      </c>
      <c r="Q1007" s="5">
        <f>+'MBI DIRECTORIO'!Q1007</f>
        <v>1.9345248329977967</v>
      </c>
      <c r="R1007" s="5">
        <f>+'MBI DIRECTORIO'!R1007</f>
        <v>0</v>
      </c>
      <c r="S1007" s="5">
        <f>+'MBI DIRECTORIO'!S1007</f>
        <v>0</v>
      </c>
      <c r="T1007" s="5">
        <f>+'MBI DIRECTORIO'!T1007</f>
        <v>0</v>
      </c>
      <c r="U1007" s="5">
        <f>+'MBI DIRECTORIO'!U1007</f>
        <v>0</v>
      </c>
      <c r="V1007" s="5">
        <f>+'MBI DIRECTORIO'!V1007</f>
        <v>0</v>
      </c>
      <c r="W1007" s="5">
        <f>+'MBI DIRECTORIO'!W1007</f>
        <v>0</v>
      </c>
      <c r="X1007" s="5">
        <f>+'MBI DIRECTORIO'!X1007</f>
        <v>0</v>
      </c>
      <c r="Y1007" s="5">
        <f>+'MBI DIRECTORIO'!Y1007</f>
        <v>89.40411254478488</v>
      </c>
      <c r="Z1007" s="5">
        <f>+'MBI DIRECTORIO'!Z1007</f>
        <v>1.6234876313763735</v>
      </c>
      <c r="AA1007" s="5">
        <f>+'MBI DIRECTORIO'!AA1007</f>
        <v>0</v>
      </c>
      <c r="AB1007" s="5" t="str">
        <f>+'MBI DIRECTORIO'!AG1007</f>
        <v>COMPANHIA BRASILEIRA DE DISTRIBUIÇÃO</v>
      </c>
      <c r="AD1007" t="str">
        <f t="shared" si="17"/>
        <v>INSERT INTO TABLA_PRESUPUESTO_COMERCIAL VALUES ('VSR','80130-C','14005147-18',2022,'Junio',7.022082,'USD',561.766562,303.065357,0,28.088328,2.541524,84.264984,1.468671,0,0.112445,1.934525,0,0,0,0,0,0,0,89.404113,1.623488,0);</v>
      </c>
    </row>
    <row r="1008" spans="1:30" x14ac:dyDescent="0.2">
      <c r="A1008" t="str">
        <f>+'MBI DIRECTORIO'!A1008</f>
        <v>VSR</v>
      </c>
      <c r="B1008" t="str">
        <f>+'MBI DIRECTORIO'!B1008</f>
        <v>80130-C</v>
      </c>
      <c r="C1008" t="str">
        <f>+'MBI DIRECTORIO'!C1008</f>
        <v>14005148-16</v>
      </c>
      <c r="D1008">
        <f>+'MBI DIRECTORIO'!D1008</f>
        <v>2022</v>
      </c>
      <c r="E1008" t="str">
        <f>+'MBI DIRECTORIO'!E1008</f>
        <v>Junio</v>
      </c>
      <c r="F1008" s="5">
        <f>+'MBI DIRECTORIO'!F1008</f>
        <v>7.0220820189274438</v>
      </c>
      <c r="G1008" t="str">
        <f>+'MBI DIRECTORIO'!G1008</f>
        <v>USD</v>
      </c>
      <c r="H1008" s="5">
        <f>+'MBI DIRECTORIO'!H1008</f>
        <v>561.76656151419547</v>
      </c>
      <c r="I1008" s="5">
        <f>+'MBI DIRECTORIO'!I1008</f>
        <v>93.494326352061137</v>
      </c>
      <c r="J1008" s="5">
        <f>+'MBI DIRECTORIO'!J1008</f>
        <v>0</v>
      </c>
      <c r="K1008" s="5">
        <f>+'MBI DIRECTORIO'!K1008</f>
        <v>28.088328075709775</v>
      </c>
      <c r="L1008" s="5">
        <f>+'MBI DIRECTORIO'!L1008</f>
        <v>2.5415235423179081</v>
      </c>
      <c r="M1008" s="5">
        <f>+'MBI DIRECTORIO'!M1008</f>
        <v>84.264984227129332</v>
      </c>
      <c r="N1008" s="5">
        <f>+'MBI DIRECTORIO'!N1008</f>
        <v>1.4686707490567201</v>
      </c>
      <c r="O1008" s="5">
        <f>+'MBI DIRECTORIO'!O1008</f>
        <v>0</v>
      </c>
      <c r="P1008" s="5">
        <f>+'MBI DIRECTORIO'!P1008</f>
        <v>0.11244510422465515</v>
      </c>
      <c r="Q1008" s="5">
        <f>+'MBI DIRECTORIO'!Q1008</f>
        <v>1.9345248329977967</v>
      </c>
      <c r="R1008" s="5">
        <f>+'MBI DIRECTORIO'!R1008</f>
        <v>0</v>
      </c>
      <c r="S1008" s="5">
        <f>+'MBI DIRECTORIO'!S1008</f>
        <v>0</v>
      </c>
      <c r="T1008" s="5">
        <f>+'MBI DIRECTORIO'!T1008</f>
        <v>0</v>
      </c>
      <c r="U1008" s="5">
        <f>+'MBI DIRECTORIO'!U1008</f>
        <v>0</v>
      </c>
      <c r="V1008" s="5">
        <f>+'MBI DIRECTORIO'!V1008</f>
        <v>0</v>
      </c>
      <c r="W1008" s="5">
        <f>+'MBI DIRECTORIO'!W1008</f>
        <v>0</v>
      </c>
      <c r="X1008" s="5">
        <f>+'MBI DIRECTORIO'!X1008</f>
        <v>0</v>
      </c>
      <c r="Y1008" s="5">
        <f>+'MBI DIRECTORIO'!Y1008</f>
        <v>89.40411254478488</v>
      </c>
      <c r="Z1008" s="5">
        <f>+'MBI DIRECTORIO'!Z1008</f>
        <v>1.6234876313763735</v>
      </c>
      <c r="AA1008" s="5">
        <f>+'MBI DIRECTORIO'!AA1008</f>
        <v>0</v>
      </c>
      <c r="AB1008" s="5" t="str">
        <f>+'MBI DIRECTORIO'!AG1008</f>
        <v>COMPANHIA BRASILEIRA DE DISTRIBUIÇÃO</v>
      </c>
      <c r="AD1008" t="str">
        <f t="shared" si="17"/>
        <v>INSERT INTO TABLA_PRESUPUESTO_COMERCIAL VALUES ('VSR','80130-C','14005148-16',2022,'Junio',7.022082,'USD',561.766562,93.494326,0,28.088328,2.541524,84.264984,1.468671,0,0.112445,1.934525,0,0,0,0,0,0,0,89.404113,1.623488,0);</v>
      </c>
    </row>
    <row r="1009" spans="1:30" x14ac:dyDescent="0.2">
      <c r="A1009" t="str">
        <f>+'MBI DIRECTORIO'!A1009</f>
        <v>VSR</v>
      </c>
      <c r="B1009" t="str">
        <f>+'MBI DIRECTORIO'!B1009</f>
        <v>80130-C</v>
      </c>
      <c r="C1009" t="str">
        <f>+'MBI DIRECTORIO'!C1009</f>
        <v>14005141-20</v>
      </c>
      <c r="D1009">
        <f>+'MBI DIRECTORIO'!D1009</f>
        <v>2022</v>
      </c>
      <c r="E1009" t="str">
        <f>+'MBI DIRECTORIO'!E1009</f>
        <v>Junio</v>
      </c>
      <c r="F1009" s="5">
        <f>+'MBI DIRECTORIO'!F1009</f>
        <v>42.275799909869313</v>
      </c>
      <c r="G1009" t="str">
        <f>+'MBI DIRECTORIO'!G1009</f>
        <v>USD</v>
      </c>
      <c r="H1009" s="5">
        <f>+'MBI DIRECTORIO'!H1009</f>
        <v>2536.5479945921588</v>
      </c>
      <c r="I1009" s="5">
        <f>+'MBI DIRECTORIO'!I1009</f>
        <v>1076.3123613720295</v>
      </c>
      <c r="J1009" s="5">
        <f>+'MBI DIRECTORIO'!J1009</f>
        <v>0</v>
      </c>
      <c r="K1009" s="5">
        <f>+'MBI DIRECTORIO'!K1009</f>
        <v>126.82739972960795</v>
      </c>
      <c r="L1009" s="5">
        <f>+'MBI DIRECTORIO'!L1009</f>
        <v>15.301009081301693</v>
      </c>
      <c r="M1009" s="5">
        <f>+'MBI DIRECTORIO'!M1009</f>
        <v>380.48219918882381</v>
      </c>
      <c r="N1009" s="5">
        <f>+'MBI DIRECTORIO'!N1009</f>
        <v>8.84199736677005</v>
      </c>
      <c r="O1009" s="5">
        <f>+'MBI DIRECTORIO'!O1009</f>
        <v>0</v>
      </c>
      <c r="P1009" s="5">
        <f>+'MBI DIRECTORIO'!P1009</f>
        <v>0.6769654233933321</v>
      </c>
      <c r="Q1009" s="5">
        <f>+'MBI DIRECTORIO'!Q1009</f>
        <v>8.7349718224645443</v>
      </c>
      <c r="R1009" s="5">
        <f>+'MBI DIRECTORIO'!R1009</f>
        <v>0</v>
      </c>
      <c r="S1009" s="5">
        <f>+'MBI DIRECTORIO'!S1009</f>
        <v>0</v>
      </c>
      <c r="T1009" s="5">
        <f>+'MBI DIRECTORIO'!T1009</f>
        <v>0</v>
      </c>
      <c r="U1009" s="5">
        <f>+'MBI DIRECTORIO'!U1009</f>
        <v>0</v>
      </c>
      <c r="V1009" s="5">
        <f>+'MBI DIRECTORIO'!V1009</f>
        <v>0</v>
      </c>
      <c r="W1009" s="5">
        <f>+'MBI DIRECTORIO'!W1009</f>
        <v>0</v>
      </c>
      <c r="X1009" s="5">
        <f>+'MBI DIRECTORIO'!X1009</f>
        <v>0</v>
      </c>
      <c r="Y1009" s="5">
        <f>+'MBI DIRECTORIO'!Y1009</f>
        <v>408.51019199035034</v>
      </c>
      <c r="Z1009" s="5">
        <f>+'MBI DIRECTORIO'!Z1009</f>
        <v>9.7740581888985787</v>
      </c>
      <c r="AA1009" s="5">
        <f>+'MBI DIRECTORIO'!AA1009</f>
        <v>0</v>
      </c>
      <c r="AB1009" s="5" t="str">
        <f>+'MBI DIRECTORIO'!AG1009</f>
        <v>COMPANHIA BRASILEIRA DE DISTRIBUIÇÃO</v>
      </c>
      <c r="AD1009" t="str">
        <f t="shared" si="17"/>
        <v>INSERT INTO TABLA_PRESUPUESTO_COMERCIAL VALUES ('VSR','80130-C','14005141-20',2022,'Junio',42.2758,'USD',2536.547995,1076.312361,0,126.8274,15.301009,380.482199,8.841997,0,0.676965,8.734972,0,0,0,0,0,0,0,408.510192,9.774058,0);</v>
      </c>
    </row>
    <row r="1010" spans="1:30" x14ac:dyDescent="0.2">
      <c r="A1010" t="str">
        <f>+'MBI DIRECTORIO'!A1010</f>
        <v>VSR</v>
      </c>
      <c r="B1010" t="str">
        <f>+'MBI DIRECTORIO'!B1010</f>
        <v>80130-C</v>
      </c>
      <c r="C1010" t="str">
        <f>+'MBI DIRECTORIO'!C1010</f>
        <v>14005142-20</v>
      </c>
      <c r="D1010">
        <f>+'MBI DIRECTORIO'!D1010</f>
        <v>2022</v>
      </c>
      <c r="E1010" t="str">
        <f>+'MBI DIRECTORIO'!E1010</f>
        <v>Junio</v>
      </c>
      <c r="F1010" s="5">
        <f>+'MBI DIRECTORIO'!F1010</f>
        <v>14.653222172149613</v>
      </c>
      <c r="G1010" t="str">
        <f>+'MBI DIRECTORIO'!G1010</f>
        <v>USD</v>
      </c>
      <c r="H1010" s="5">
        <f>+'MBI DIRECTORIO'!H1010</f>
        <v>879.1933303289768</v>
      </c>
      <c r="I1010" s="5">
        <f>+'MBI DIRECTORIO'!I1010</f>
        <v>359.6382135906909</v>
      </c>
      <c r="J1010" s="5">
        <f>+'MBI DIRECTORIO'!J1010</f>
        <v>0</v>
      </c>
      <c r="K1010" s="5">
        <f>+'MBI DIRECTORIO'!K1010</f>
        <v>43.959666516448841</v>
      </c>
      <c r="L1010" s="5">
        <f>+'MBI DIRECTORIO'!L1010</f>
        <v>5.3034853510613482</v>
      </c>
      <c r="M1010" s="5">
        <f>+'MBI DIRECTORIO'!M1010</f>
        <v>131.87899954934653</v>
      </c>
      <c r="N1010" s="5">
        <f>+'MBI DIRECTORIO'!N1010</f>
        <v>3.0647262059397882</v>
      </c>
      <c r="O1010" s="5">
        <f>+'MBI DIRECTORIO'!O1010</f>
        <v>0</v>
      </c>
      <c r="P1010" s="5">
        <f>+'MBI DIRECTORIO'!P1010</f>
        <v>0.23464310014226505</v>
      </c>
      <c r="Q1010" s="5">
        <f>+'MBI DIRECTORIO'!Q1010</f>
        <v>3.0276300638881333</v>
      </c>
      <c r="R1010" s="5">
        <f>+'MBI DIRECTORIO'!R1010</f>
        <v>0</v>
      </c>
      <c r="S1010" s="5">
        <f>+'MBI DIRECTORIO'!S1010</f>
        <v>0</v>
      </c>
      <c r="T1010" s="5">
        <f>+'MBI DIRECTORIO'!T1010</f>
        <v>0</v>
      </c>
      <c r="U1010" s="5">
        <f>+'MBI DIRECTORIO'!U1010</f>
        <v>0</v>
      </c>
      <c r="V1010" s="5">
        <f>+'MBI DIRECTORIO'!V1010</f>
        <v>0</v>
      </c>
      <c r="W1010" s="5">
        <f>+'MBI DIRECTORIO'!W1010</f>
        <v>0</v>
      </c>
      <c r="X1010" s="5">
        <f>+'MBI DIRECTORIO'!X1010</f>
        <v>0</v>
      </c>
      <c r="Y1010" s="5">
        <f>+'MBI DIRECTORIO'!Y1010</f>
        <v>141.59378688479089</v>
      </c>
      <c r="Z1010" s="5">
        <f>+'MBI DIRECTORIO'!Z1010</f>
        <v>3.3877879654741672</v>
      </c>
      <c r="AA1010" s="5">
        <f>+'MBI DIRECTORIO'!AA1010</f>
        <v>0</v>
      </c>
      <c r="AB1010" s="5" t="str">
        <f>+'MBI DIRECTORIO'!AG1010</f>
        <v>COMPANHIA BRASILEIRA DE DISTRIBUIÇÃO</v>
      </c>
      <c r="AD1010" t="str">
        <f t="shared" si="17"/>
        <v>INSERT INTO TABLA_PRESUPUESTO_COMERCIAL VALUES ('VSR','80130-C','14005142-20',2022,'Junio',14.653222,'USD',879.19333,359.638214,0,43.959667,5.303485,131.879,3.064726,0,0.234643,3.02763,0,0,0,0,0,0,0,141.593787,3.387788,0);</v>
      </c>
    </row>
    <row r="1011" spans="1:30" x14ac:dyDescent="0.2">
      <c r="A1011" t="str">
        <f>+'MBI DIRECTORIO'!A1011</f>
        <v>VSR</v>
      </c>
      <c r="B1011" t="str">
        <f>+'MBI DIRECTORIO'!B1011</f>
        <v>80130-C</v>
      </c>
      <c r="C1011" t="str">
        <f>+'MBI DIRECTORIO'!C1011</f>
        <v>14005143-17</v>
      </c>
      <c r="D1011">
        <f>+'MBI DIRECTORIO'!D1011</f>
        <v>2022</v>
      </c>
      <c r="E1011" t="str">
        <f>+'MBI DIRECTORIO'!E1011</f>
        <v>Junio</v>
      </c>
      <c r="F1011" s="5">
        <f>+'MBI DIRECTORIO'!F1011</f>
        <v>7.0937359170797647</v>
      </c>
      <c r="G1011" t="str">
        <f>+'MBI DIRECTORIO'!G1011</f>
        <v>USD</v>
      </c>
      <c r="H1011" s="5">
        <f>+'MBI DIRECTORIO'!H1011</f>
        <v>425.62415502478586</v>
      </c>
      <c r="I1011" s="5">
        <f>+'MBI DIRECTORIO'!I1011</f>
        <v>273.22857462410258</v>
      </c>
      <c r="J1011" s="5">
        <f>+'MBI DIRECTORIO'!J1011</f>
        <v>0</v>
      </c>
      <c r="K1011" s="5">
        <f>+'MBI DIRECTORIO'!K1011</f>
        <v>21.281207751239293</v>
      </c>
      <c r="L1011" s="5">
        <f>+'MBI DIRECTORIO'!L1011</f>
        <v>2.5674574560150294</v>
      </c>
      <c r="M1011" s="5">
        <f>+'MBI DIRECTORIO'!M1011</f>
        <v>63.84362325371788</v>
      </c>
      <c r="N1011" s="5">
        <f>+'MBI DIRECTORIO'!N1011</f>
        <v>1.4836571852715847</v>
      </c>
      <c r="O1011" s="5">
        <f>+'MBI DIRECTORIO'!O1011</f>
        <v>0</v>
      </c>
      <c r="P1011" s="5">
        <f>+'MBI DIRECTORIO'!P1011</f>
        <v>0.11359250324735572</v>
      </c>
      <c r="Q1011" s="5">
        <f>+'MBI DIRECTORIO'!Q1011</f>
        <v>1.4656986617355756</v>
      </c>
      <c r="R1011" s="5">
        <f>+'MBI DIRECTORIO'!R1011</f>
        <v>0</v>
      </c>
      <c r="S1011" s="5">
        <f>+'MBI DIRECTORIO'!S1011</f>
        <v>0</v>
      </c>
      <c r="T1011" s="5">
        <f>+'MBI DIRECTORIO'!T1011</f>
        <v>0</v>
      </c>
      <c r="U1011" s="5">
        <f>+'MBI DIRECTORIO'!U1011</f>
        <v>0</v>
      </c>
      <c r="V1011" s="5">
        <f>+'MBI DIRECTORIO'!V1011</f>
        <v>0</v>
      </c>
      <c r="W1011" s="5">
        <f>+'MBI DIRECTORIO'!W1011</f>
        <v>0</v>
      </c>
      <c r="X1011" s="5">
        <f>+'MBI DIRECTORIO'!X1011</f>
        <v>0</v>
      </c>
      <c r="Y1011" s="5">
        <f>+'MBI DIRECTORIO'!Y1011</f>
        <v>68.546625435668929</v>
      </c>
      <c r="Z1011" s="5">
        <f>+'MBI DIRECTORIO'!Z1011</f>
        <v>1.6400538316965407</v>
      </c>
      <c r="AA1011" s="5">
        <f>+'MBI DIRECTORIO'!AA1011</f>
        <v>0</v>
      </c>
      <c r="AB1011" s="5" t="str">
        <f>+'MBI DIRECTORIO'!AG1011</f>
        <v>COMPANHIA BRASILEIRA DE DISTRIBUIÇÃO</v>
      </c>
      <c r="AD1011" t="str">
        <f t="shared" si="17"/>
        <v>INSERT INTO TABLA_PRESUPUESTO_COMERCIAL VALUES ('VSR','80130-C','14005143-17',2022,'Junio',7.093736,'USD',425.624155,273.228575,0,21.281208,2.567457,63.843623,1.483657,0,0.113593,1.465699,0,0,0,0,0,0,0,68.546625,1.640054,0);</v>
      </c>
    </row>
    <row r="1012" spans="1:30" x14ac:dyDescent="0.2">
      <c r="A1012" t="str">
        <f>+'MBI DIRECTORIO'!A1012</f>
        <v>VSR</v>
      </c>
      <c r="B1012" t="str">
        <f>+'MBI DIRECTORIO'!B1012</f>
        <v>80130-C</v>
      </c>
      <c r="C1012" t="str">
        <f>+'MBI DIRECTORIO'!C1012</f>
        <v>14005114-20</v>
      </c>
      <c r="D1012">
        <f>+'MBI DIRECTORIO'!D1012</f>
        <v>2022</v>
      </c>
      <c r="E1012" t="str">
        <f>+'MBI DIRECTORIO'!E1012</f>
        <v>Junio</v>
      </c>
      <c r="F1012" s="5">
        <f>+'MBI DIRECTORIO'!F1012</f>
        <v>21.030419107706173</v>
      </c>
      <c r="G1012" t="str">
        <f>+'MBI DIRECTORIO'!G1012</f>
        <v>USD</v>
      </c>
      <c r="H1012" s="5">
        <f>+'MBI DIRECTORIO'!H1012</f>
        <v>1051.5209553853088</v>
      </c>
      <c r="I1012" s="5">
        <f>+'MBI DIRECTORIO'!I1012</f>
        <v>449.70440138481894</v>
      </c>
      <c r="J1012" s="5">
        <f>+'MBI DIRECTORIO'!J1012</f>
        <v>0</v>
      </c>
      <c r="K1012" s="5">
        <f>+'MBI DIRECTORIO'!K1012</f>
        <v>52.576047769265429</v>
      </c>
      <c r="L1012" s="5">
        <f>+'MBI DIRECTORIO'!L1012</f>
        <v>7.6116036701051639</v>
      </c>
      <c r="M1012" s="5">
        <f>+'MBI DIRECTORIO'!M1012</f>
        <v>157.7281433077963</v>
      </c>
      <c r="N1012" s="5">
        <f>+'MBI DIRECTORIO'!N1012</f>
        <v>4.3985190290627294</v>
      </c>
      <c r="O1012" s="5">
        <f>+'MBI DIRECTORIO'!O1012</f>
        <v>0</v>
      </c>
      <c r="P1012" s="5">
        <f>+'MBI DIRECTORIO'!P1012</f>
        <v>0.33676161316261521</v>
      </c>
      <c r="Q1012" s="5">
        <f>+'MBI DIRECTORIO'!Q1012</f>
        <v>3.6210652964595247</v>
      </c>
      <c r="R1012" s="5">
        <f>+'MBI DIRECTORIO'!R1012</f>
        <v>0</v>
      </c>
      <c r="S1012" s="5">
        <f>+'MBI DIRECTORIO'!S1012</f>
        <v>0</v>
      </c>
      <c r="T1012" s="5">
        <f>+'MBI DIRECTORIO'!T1012</f>
        <v>0</v>
      </c>
      <c r="U1012" s="5">
        <f>+'MBI DIRECTORIO'!U1012</f>
        <v>0</v>
      </c>
      <c r="V1012" s="5">
        <f>+'MBI DIRECTORIO'!V1012</f>
        <v>0</v>
      </c>
      <c r="W1012" s="5">
        <f>+'MBI DIRECTORIO'!W1012</f>
        <v>0</v>
      </c>
      <c r="X1012" s="5">
        <f>+'MBI DIRECTORIO'!X1012</f>
        <v>0</v>
      </c>
      <c r="Y1012" s="5">
        <f>+'MBI DIRECTORIO'!Y1012</f>
        <v>170.94666904045022</v>
      </c>
      <c r="Z1012" s="5">
        <f>+'MBI DIRECTORIO'!Z1012</f>
        <v>4.8621797939690383</v>
      </c>
      <c r="AA1012" s="5">
        <f>+'MBI DIRECTORIO'!AA1012</f>
        <v>0</v>
      </c>
      <c r="AB1012" s="5" t="str">
        <f>+'MBI DIRECTORIO'!AG1012</f>
        <v>COMPANHIA BRASILEIRA DE DISTRIBUIÇÃO</v>
      </c>
      <c r="AD1012" t="str">
        <f t="shared" si="17"/>
        <v>INSERT INTO TABLA_PRESUPUESTO_COMERCIAL VALUES ('VSR','80130-C','14005114-20',2022,'Junio',21.030419,'USD',1051.520955,449.704401,0,52.576048,7.611604,157.728143,4.398519,0,0.336762,3.621065,0,0,0,0,0,0,0,170.946669,4.86218,0);</v>
      </c>
    </row>
    <row r="1013" spans="1:30" x14ac:dyDescent="0.2">
      <c r="A1013" t="str">
        <f>+'MBI DIRECTORIO'!A1013</f>
        <v>VSR</v>
      </c>
      <c r="B1013" t="str">
        <f>+'MBI DIRECTORIO'!B1013</f>
        <v>80130-C</v>
      </c>
      <c r="C1013" t="str">
        <f>+'MBI DIRECTORIO'!C1013</f>
        <v>14005116-20</v>
      </c>
      <c r="D1013">
        <f>+'MBI DIRECTORIO'!D1013</f>
        <v>2022</v>
      </c>
      <c r="E1013" t="str">
        <f>+'MBI DIRECTORIO'!E1013</f>
        <v>Junio</v>
      </c>
      <c r="F1013" s="5">
        <f>+'MBI DIRECTORIO'!F1013</f>
        <v>14.939837764758899</v>
      </c>
      <c r="G1013" t="str">
        <f>+'MBI DIRECTORIO'!G1013</f>
        <v>USD</v>
      </c>
      <c r="H1013" s="5">
        <f>+'MBI DIRECTORIO'!H1013</f>
        <v>746.99188823794498</v>
      </c>
      <c r="I1013" s="5">
        <f>+'MBI DIRECTORIO'!I1013</f>
        <v>315.37225105107728</v>
      </c>
      <c r="J1013" s="5">
        <f>+'MBI DIRECTORIO'!J1013</f>
        <v>0</v>
      </c>
      <c r="K1013" s="5">
        <f>+'MBI DIRECTORIO'!K1013</f>
        <v>37.349594411897243</v>
      </c>
      <c r="L1013" s="5">
        <f>+'MBI DIRECTORIO'!L1013</f>
        <v>5.4072210058498351</v>
      </c>
      <c r="M1013" s="5">
        <f>+'MBI DIRECTORIO'!M1013</f>
        <v>112.04878323569174</v>
      </c>
      <c r="N1013" s="5">
        <f>+'MBI DIRECTORIO'!N1013</f>
        <v>3.1246719507992466</v>
      </c>
      <c r="O1013" s="5">
        <f>+'MBI DIRECTORIO'!O1013</f>
        <v>0</v>
      </c>
      <c r="P1013" s="5">
        <f>+'MBI DIRECTORIO'!P1013</f>
        <v>0.23923269623306734</v>
      </c>
      <c r="Q1013" s="5">
        <f>+'MBI DIRECTORIO'!Q1013</f>
        <v>2.5723751765308718</v>
      </c>
      <c r="R1013" s="5">
        <f>+'MBI DIRECTORIO'!R1013</f>
        <v>0</v>
      </c>
      <c r="S1013" s="5">
        <f>+'MBI DIRECTORIO'!S1013</f>
        <v>0</v>
      </c>
      <c r="T1013" s="5">
        <f>+'MBI DIRECTORIO'!T1013</f>
        <v>0</v>
      </c>
      <c r="U1013" s="5">
        <f>+'MBI DIRECTORIO'!U1013</f>
        <v>0</v>
      </c>
      <c r="V1013" s="5">
        <f>+'MBI DIRECTORIO'!V1013</f>
        <v>0</v>
      </c>
      <c r="W1013" s="5">
        <f>+'MBI DIRECTORIO'!W1013</f>
        <v>0</v>
      </c>
      <c r="X1013" s="5">
        <f>+'MBI DIRECTORIO'!X1013</f>
        <v>0</v>
      </c>
      <c r="Y1013" s="5">
        <f>+'MBI DIRECTORIO'!Y1013</f>
        <v>121.43911582600978</v>
      </c>
      <c r="Z1013" s="5">
        <f>+'MBI DIRECTORIO'!Z1013</f>
        <v>3.4540527667548364</v>
      </c>
      <c r="AA1013" s="5">
        <f>+'MBI DIRECTORIO'!AA1013</f>
        <v>0</v>
      </c>
      <c r="AB1013" s="5" t="str">
        <f>+'MBI DIRECTORIO'!AG1013</f>
        <v>COMPANHIA BRASILEIRA DE DISTRIBUIÇÃO</v>
      </c>
      <c r="AD1013" t="str">
        <f t="shared" si="17"/>
        <v>INSERT INTO TABLA_PRESUPUESTO_COMERCIAL VALUES ('VSR','80130-C','14005116-20',2022,'Junio',14.939838,'USD',746.991888,315.372251,0,37.349594,5.407221,112.048783,3.124672,0,0.239233,2.572375,0,0,0,0,0,0,0,121.439116,3.454053,0);</v>
      </c>
    </row>
    <row r="1014" spans="1:30" x14ac:dyDescent="0.2">
      <c r="A1014" t="str">
        <f>+'MBI DIRECTORIO'!A1014</f>
        <v>VSR</v>
      </c>
      <c r="B1014" t="str">
        <f>+'MBI DIRECTORIO'!B1014</f>
        <v>80130-C</v>
      </c>
      <c r="C1014" t="str">
        <f>+'MBI DIRECTORIO'!C1014</f>
        <v>14005115-20</v>
      </c>
      <c r="D1014">
        <f>+'MBI DIRECTORIO'!D1014</f>
        <v>2022</v>
      </c>
      <c r="E1014" t="str">
        <f>+'MBI DIRECTORIO'!E1014</f>
        <v>Junio</v>
      </c>
      <c r="F1014" s="5">
        <f>+'MBI DIRECTORIO'!F1014</f>
        <v>22.785939612438035</v>
      </c>
      <c r="G1014" t="str">
        <f>+'MBI DIRECTORIO'!G1014</f>
        <v>USD</v>
      </c>
      <c r="H1014" s="5">
        <f>+'MBI DIRECTORIO'!H1014</f>
        <v>1139.2969806219019</v>
      </c>
      <c r="I1014" s="5">
        <f>+'MBI DIRECTORIO'!I1014</f>
        <v>463.04287367129734</v>
      </c>
      <c r="J1014" s="5">
        <f>+'MBI DIRECTORIO'!J1014</f>
        <v>0</v>
      </c>
      <c r="K1014" s="5">
        <f>+'MBI DIRECTORIO'!K1014</f>
        <v>56.964849031095085</v>
      </c>
      <c r="L1014" s="5">
        <f>+'MBI DIRECTORIO'!L1014</f>
        <v>8.2469845556846408</v>
      </c>
      <c r="M1014" s="5">
        <f>+'MBI DIRECTORIO'!M1014</f>
        <v>170.89454709328527</v>
      </c>
      <c r="N1014" s="5">
        <f>+'MBI DIRECTORIO'!N1014</f>
        <v>4.7656867163269094</v>
      </c>
      <c r="O1014" s="5">
        <f>+'MBI DIRECTORIO'!O1014</f>
        <v>0</v>
      </c>
      <c r="P1014" s="5">
        <f>+'MBI DIRECTORIO'!P1014</f>
        <v>0.36487288921877897</v>
      </c>
      <c r="Q1014" s="5">
        <f>+'MBI DIRECTORIO'!Q1014</f>
        <v>3.9233348016154306</v>
      </c>
      <c r="R1014" s="5">
        <f>+'MBI DIRECTORIO'!R1014</f>
        <v>0</v>
      </c>
      <c r="S1014" s="5">
        <f>+'MBI DIRECTORIO'!S1014</f>
        <v>0</v>
      </c>
      <c r="T1014" s="5">
        <f>+'MBI DIRECTORIO'!T1014</f>
        <v>0</v>
      </c>
      <c r="U1014" s="5">
        <f>+'MBI DIRECTORIO'!U1014</f>
        <v>0</v>
      </c>
      <c r="V1014" s="5">
        <f>+'MBI DIRECTORIO'!V1014</f>
        <v>0</v>
      </c>
      <c r="W1014" s="5">
        <f>+'MBI DIRECTORIO'!W1014</f>
        <v>0</v>
      </c>
      <c r="X1014" s="5">
        <f>+'MBI DIRECTORIO'!X1014</f>
        <v>0</v>
      </c>
      <c r="Y1014" s="5">
        <f>+'MBI DIRECTORIO'!Y1014</f>
        <v>185.21649320225953</v>
      </c>
      <c r="Z1014" s="5">
        <f>+'MBI DIRECTORIO'!Z1014</f>
        <v>5.268051701813131</v>
      </c>
      <c r="AA1014" s="5">
        <f>+'MBI DIRECTORIO'!AA1014</f>
        <v>0</v>
      </c>
      <c r="AB1014" s="5" t="str">
        <f>+'MBI DIRECTORIO'!AG1014</f>
        <v>COMPANHIA BRASILEIRA DE DISTRIBUIÇÃO</v>
      </c>
      <c r="AD1014" t="str">
        <f t="shared" si="17"/>
        <v>INSERT INTO TABLA_PRESUPUESTO_COMERCIAL VALUES ('VSR','80130-C','14005115-20',2022,'Junio',22.78594,'USD',1139.296981,463.042874,0,56.964849,8.246985,170.894547,4.765687,0,0.364873,3.923335,0,0,0,0,0,0,0,185.216493,5.268052,0);</v>
      </c>
    </row>
    <row r="1015" spans="1:30" x14ac:dyDescent="0.2">
      <c r="A1015" t="str">
        <f>+'MBI DIRECTORIO'!A1015</f>
        <v>VSR</v>
      </c>
      <c r="B1015" t="str">
        <f>+'MBI DIRECTORIO'!B1015</f>
        <v>80130-C</v>
      </c>
      <c r="C1015" t="str">
        <f>+'MBI DIRECTORIO'!C1015</f>
        <v>14005122-18</v>
      </c>
      <c r="D1015">
        <f>+'MBI DIRECTORIO'!D1015</f>
        <v>2022</v>
      </c>
      <c r="E1015" t="str">
        <f>+'MBI DIRECTORIO'!E1015</f>
        <v>Junio</v>
      </c>
      <c r="F1015" s="5">
        <f>+'MBI DIRECTORIO'!F1015</f>
        <v>2.9429279598274638</v>
      </c>
      <c r="G1015" t="str">
        <f>+'MBI DIRECTORIO'!G1015</f>
        <v>USD</v>
      </c>
      <c r="H1015" s="5">
        <f>+'MBI DIRECTORIO'!H1015</f>
        <v>309.00743578188371</v>
      </c>
      <c r="I1015" s="5">
        <f>+'MBI DIRECTORIO'!I1015</f>
        <v>152.5399161563989</v>
      </c>
      <c r="J1015" s="5">
        <f>+'MBI DIRECTORIO'!J1015</f>
        <v>0</v>
      </c>
      <c r="K1015" s="5">
        <f>+'MBI DIRECTORIO'!K1015</f>
        <v>15.450371789094184</v>
      </c>
      <c r="L1015" s="5">
        <f>+'MBI DIRECTORIO'!L1015</f>
        <v>1.0651428839889192</v>
      </c>
      <c r="M1015" s="5">
        <f>+'MBI DIRECTORIO'!M1015</f>
        <v>46.351115367282553</v>
      </c>
      <c r="N1015" s="5">
        <f>+'MBI DIRECTORIO'!N1015</f>
        <v>0.6155143445390775</v>
      </c>
      <c r="O1015" s="5">
        <f>+'MBI DIRECTORIO'!O1015</f>
        <v>0</v>
      </c>
      <c r="P1015" s="5">
        <f>+'MBI DIRECTORIO'!P1015</f>
        <v>4.7125317003773121E-2</v>
      </c>
      <c r="Q1015" s="5">
        <f>+'MBI DIRECTORIO'!Q1015</f>
        <v>1.0641120334570153</v>
      </c>
      <c r="R1015" s="5">
        <f>+'MBI DIRECTORIO'!R1015</f>
        <v>0</v>
      </c>
      <c r="S1015" s="5">
        <f>+'MBI DIRECTORIO'!S1015</f>
        <v>0</v>
      </c>
      <c r="T1015" s="5">
        <f>+'MBI DIRECTORIO'!T1015</f>
        <v>0</v>
      </c>
      <c r="U1015" s="5">
        <f>+'MBI DIRECTORIO'!U1015</f>
        <v>0</v>
      </c>
      <c r="V1015" s="5">
        <f>+'MBI DIRECTORIO'!V1015</f>
        <v>0</v>
      </c>
      <c r="W1015" s="5">
        <f>+'MBI DIRECTORIO'!W1015</f>
        <v>0</v>
      </c>
      <c r="X1015" s="5">
        <f>+'MBI DIRECTORIO'!X1015</f>
        <v>0</v>
      </c>
      <c r="Y1015" s="5">
        <f>+'MBI DIRECTORIO'!Y1015</f>
        <v>48.758264575432143</v>
      </c>
      <c r="Z1015" s="5">
        <f>+'MBI DIRECTORIO'!Z1015</f>
        <v>0.6803975131497193</v>
      </c>
      <c r="AA1015" s="5">
        <f>+'MBI DIRECTORIO'!AA1015</f>
        <v>0</v>
      </c>
      <c r="AB1015" s="5" t="str">
        <f>+'MBI DIRECTORIO'!AG1015</f>
        <v>COMPANHIA BRASILEIRA DE DISTRIBUIÇÃO</v>
      </c>
      <c r="AD1015" t="str">
        <f t="shared" si="17"/>
        <v>INSERT INTO TABLA_PRESUPUESTO_COMERCIAL VALUES ('VSR','80130-C','14005122-18',2022,'Junio',2.942928,'USD',309.007436,152.539916,0,15.450372,1.065143,46.351115,0.615514,0,0.047125,1.064112,0,0,0,0,0,0,0,48.758265,0.680398,0);</v>
      </c>
    </row>
    <row r="1016" spans="1:30" x14ac:dyDescent="0.2">
      <c r="A1016" t="str">
        <f>+'MBI DIRECTORIO'!A1016</f>
        <v>VSR</v>
      </c>
      <c r="B1016" t="str">
        <f>+'MBI DIRECTORIO'!B1016</f>
        <v>80130-C</v>
      </c>
      <c r="C1016" t="str">
        <f>+'MBI DIRECTORIO'!C1016</f>
        <v>14005113-20</v>
      </c>
      <c r="D1016">
        <f>+'MBI DIRECTORIO'!D1016</f>
        <v>2022</v>
      </c>
      <c r="E1016" t="str">
        <f>+'MBI DIRECTORIO'!E1016</f>
        <v>Junio</v>
      </c>
      <c r="F1016" s="5">
        <f>+'MBI DIRECTORIO'!F1016</f>
        <v>38.119873817034701</v>
      </c>
      <c r="G1016" t="str">
        <f>+'MBI DIRECTORIO'!G1016</f>
        <v>USD</v>
      </c>
      <c r="H1016" s="5">
        <f>+'MBI DIRECTORIO'!H1016</f>
        <v>1410.435331230284</v>
      </c>
      <c r="I1016" s="5">
        <f>+'MBI DIRECTORIO'!I1016</f>
        <v>682.65705268307079</v>
      </c>
      <c r="J1016" s="5">
        <f>+'MBI DIRECTORIO'!J1016</f>
        <v>0</v>
      </c>
      <c r="K1016" s="5">
        <f>+'MBI DIRECTORIO'!K1016</f>
        <v>70.521766561514198</v>
      </c>
      <c r="L1016" s="5">
        <f>+'MBI DIRECTORIO'!L1016</f>
        <v>13.796842086868645</v>
      </c>
      <c r="M1016" s="5">
        <f>+'MBI DIRECTORIO'!M1016</f>
        <v>211.56529968454259</v>
      </c>
      <c r="N1016" s="5">
        <f>+'MBI DIRECTORIO'!N1016</f>
        <v>7.972784066307911</v>
      </c>
      <c r="O1016" s="5">
        <f>+'MBI DIRECTORIO'!O1016</f>
        <v>0</v>
      </c>
      <c r="P1016" s="5">
        <f>+'MBI DIRECTORIO'!P1016</f>
        <v>0.61041628007669946</v>
      </c>
      <c r="Q1016" s="5">
        <f>+'MBI DIRECTORIO'!Q1016</f>
        <v>4.8570391342766124</v>
      </c>
      <c r="R1016" s="5">
        <f>+'MBI DIRECTORIO'!R1016</f>
        <v>0</v>
      </c>
      <c r="S1016" s="5">
        <f>+'MBI DIRECTORIO'!S1016</f>
        <v>0</v>
      </c>
      <c r="T1016" s="5">
        <f>+'MBI DIRECTORIO'!T1016</f>
        <v>0</v>
      </c>
      <c r="U1016" s="5">
        <f>+'MBI DIRECTORIO'!U1016</f>
        <v>0</v>
      </c>
      <c r="V1016" s="5">
        <f>+'MBI DIRECTORIO'!V1016</f>
        <v>0</v>
      </c>
      <c r="W1016" s="5">
        <f>+'MBI DIRECTORIO'!W1016</f>
        <v>0</v>
      </c>
      <c r="X1016" s="5">
        <f>+'MBI DIRECTORIO'!X1016</f>
        <v>0</v>
      </c>
      <c r="Y1016" s="5">
        <f>+'MBI DIRECTORIO'!Y1016</f>
        <v>233.81875773553273</v>
      </c>
      <c r="Z1016" s="5">
        <f>+'MBI DIRECTORIO'!Z1016</f>
        <v>8.8132185703288872</v>
      </c>
      <c r="AA1016" s="5">
        <f>+'MBI DIRECTORIO'!AA1016</f>
        <v>0</v>
      </c>
      <c r="AB1016" s="5" t="str">
        <f>+'MBI DIRECTORIO'!AG1016</f>
        <v>COMPANHIA BRASILEIRA DE DISTRIBUIÇÃO</v>
      </c>
      <c r="AD1016" t="str">
        <f t="shared" si="17"/>
        <v>INSERT INTO TABLA_PRESUPUESTO_COMERCIAL VALUES ('VSR','80130-C','14005113-20',2022,'Junio',38.119874,'USD',1410.435331,682.657053,0,70.521767,13.796842,211.5653,7.972784,0,0.610416,4.857039,0,0,0,0,0,0,0,233.818758,8.813219,0);</v>
      </c>
    </row>
    <row r="1017" spans="1:30" x14ac:dyDescent="0.2">
      <c r="A1017" t="str">
        <f>+'MBI DIRECTORIO'!A1017</f>
        <v>VSR</v>
      </c>
      <c r="B1017" t="str">
        <f>+'MBI DIRECTORIO'!B1017</f>
        <v>80130-C</v>
      </c>
      <c r="C1017" t="str">
        <f>+'MBI DIRECTORIO'!C1017</f>
        <v>14005107-20</v>
      </c>
      <c r="D1017">
        <f>+'MBI DIRECTORIO'!D1017</f>
        <v>2022</v>
      </c>
      <c r="E1017" t="str">
        <f>+'MBI DIRECTORIO'!E1017</f>
        <v>Junio</v>
      </c>
      <c r="F1017" s="5">
        <f>+'MBI DIRECTORIO'!F1017</f>
        <v>72.063348998905553</v>
      </c>
      <c r="G1017" t="str">
        <f>+'MBI DIRECTORIO'!G1017</f>
        <v>USD</v>
      </c>
      <c r="H1017" s="5">
        <f>+'MBI DIRECTORIO'!H1017</f>
        <v>2666.3439129595054</v>
      </c>
      <c r="I1017" s="5">
        <f>+'MBI DIRECTORIO'!I1017</f>
        <v>1189.6997476887996</v>
      </c>
      <c r="J1017" s="5">
        <f>+'MBI DIRECTORIO'!J1017</f>
        <v>0</v>
      </c>
      <c r="K1017" s="5">
        <f>+'MBI DIRECTORIO'!K1017</f>
        <v>133.31719564797527</v>
      </c>
      <c r="L1017" s="5">
        <f>+'MBI DIRECTORIO'!L1017</f>
        <v>26.082107489676492</v>
      </c>
      <c r="M1017" s="5">
        <f>+'MBI DIRECTORIO'!M1017</f>
        <v>399.9515869439258</v>
      </c>
      <c r="N1017" s="5">
        <f>+'MBI DIRECTORIO'!N1017</f>
        <v>15.072072993235148</v>
      </c>
      <c r="O1017" s="5">
        <f>+'MBI DIRECTORIO'!O1017</f>
        <v>0</v>
      </c>
      <c r="P1017" s="5">
        <f>+'MBI DIRECTORIO'!P1017</f>
        <v>1.153955588544566</v>
      </c>
      <c r="Q1017" s="5">
        <f>+'MBI DIRECTORIO'!Q1017</f>
        <v>9.1819429391265697</v>
      </c>
      <c r="R1017" s="5">
        <f>+'MBI DIRECTORIO'!R1017</f>
        <v>0</v>
      </c>
      <c r="S1017" s="5">
        <f>+'MBI DIRECTORIO'!S1017</f>
        <v>0</v>
      </c>
      <c r="T1017" s="5">
        <f>+'MBI DIRECTORIO'!T1017</f>
        <v>0</v>
      </c>
      <c r="U1017" s="5">
        <f>+'MBI DIRECTORIO'!U1017</f>
        <v>0</v>
      </c>
      <c r="V1017" s="5">
        <f>+'MBI DIRECTORIO'!V1017</f>
        <v>0</v>
      </c>
      <c r="W1017" s="5">
        <f>+'MBI DIRECTORIO'!W1017</f>
        <v>0</v>
      </c>
      <c r="X1017" s="5">
        <f>+'MBI DIRECTORIO'!X1017</f>
        <v>0</v>
      </c>
      <c r="Y1017" s="5">
        <f>+'MBI DIRECTORIO'!Y1017</f>
        <v>442.0204227868287</v>
      </c>
      <c r="Z1017" s="5">
        <f>+'MBI DIRECTORIO'!Z1017</f>
        <v>16.660864321996605</v>
      </c>
      <c r="AA1017" s="5">
        <f>+'MBI DIRECTORIO'!AA1017</f>
        <v>0</v>
      </c>
      <c r="AB1017" s="5" t="str">
        <f>+'MBI DIRECTORIO'!AG1017</f>
        <v>COMPANHIA BRASILEIRA DE DISTRIBUIÇÃO</v>
      </c>
      <c r="AD1017" t="str">
        <f t="shared" si="17"/>
        <v>INSERT INTO TABLA_PRESUPUESTO_COMERCIAL VALUES ('VSR','80130-C','14005107-20',2022,'Junio',72.063349,'USD',2666.343913,1189.699748,0,133.317196,26.082107,399.951587,15.072073,0,1.153956,9.181943,0,0,0,0,0,0,0,442.020423,16.660864,0);</v>
      </c>
    </row>
    <row r="1018" spans="1:30" x14ac:dyDescent="0.2">
      <c r="A1018" t="str">
        <f>+'MBI DIRECTORIO'!A1018</f>
        <v>VSR</v>
      </c>
      <c r="B1018" t="str">
        <f>+'MBI DIRECTORIO'!B1018</f>
        <v>80130-C</v>
      </c>
      <c r="C1018" t="str">
        <f>+'MBI DIRECTORIO'!C1018</f>
        <v>14005111-20</v>
      </c>
      <c r="D1018">
        <f>+'MBI DIRECTORIO'!D1018</f>
        <v>2022</v>
      </c>
      <c r="E1018" t="str">
        <f>+'MBI DIRECTORIO'!E1018</f>
        <v>Junio</v>
      </c>
      <c r="F1018" s="5">
        <f>+'MBI DIRECTORIO'!F1018</f>
        <v>39.962402626665813</v>
      </c>
      <c r="G1018" t="str">
        <f>+'MBI DIRECTORIO'!G1018</f>
        <v>USD</v>
      </c>
      <c r="H1018" s="5">
        <f>+'MBI DIRECTORIO'!H1018</f>
        <v>1478.6088971866352</v>
      </c>
      <c r="I1018" s="5">
        <f>+'MBI DIRECTORIO'!I1018</f>
        <v>694.87228220605937</v>
      </c>
      <c r="J1018" s="5">
        <f>+'MBI DIRECTORIO'!J1018</f>
        <v>0</v>
      </c>
      <c r="K1018" s="5">
        <f>+'MBI DIRECTORIO'!K1018</f>
        <v>73.930444859331757</v>
      </c>
      <c r="L1018" s="5">
        <f>+'MBI DIRECTORIO'!L1018</f>
        <v>14.463714153366057</v>
      </c>
      <c r="M1018" s="5">
        <f>+'MBI DIRECTORIO'!M1018</f>
        <v>221.79133457799526</v>
      </c>
      <c r="N1018" s="5">
        <f>+'MBI DIRECTORIO'!N1018</f>
        <v>8.3581495689758558</v>
      </c>
      <c r="O1018" s="5">
        <f>+'MBI DIRECTORIO'!O1018</f>
        <v>0</v>
      </c>
      <c r="P1018" s="5">
        <f>+'MBI DIRECTORIO'!P1018</f>
        <v>0.63992082637471392</v>
      </c>
      <c r="Q1018" s="5">
        <f>+'MBI DIRECTORIO'!Q1018</f>
        <v>5.0918047207883719</v>
      </c>
      <c r="R1018" s="5">
        <f>+'MBI DIRECTORIO'!R1018</f>
        <v>0</v>
      </c>
      <c r="S1018" s="5">
        <f>+'MBI DIRECTORIO'!S1018</f>
        <v>0</v>
      </c>
      <c r="T1018" s="5">
        <f>+'MBI DIRECTORIO'!T1018</f>
        <v>0</v>
      </c>
      <c r="U1018" s="5">
        <f>+'MBI DIRECTORIO'!U1018</f>
        <v>0</v>
      </c>
      <c r="V1018" s="5">
        <f>+'MBI DIRECTORIO'!V1018</f>
        <v>0</v>
      </c>
      <c r="W1018" s="5">
        <f>+'MBI DIRECTORIO'!W1018</f>
        <v>0</v>
      </c>
      <c r="X1018" s="5">
        <f>+'MBI DIRECTORIO'!X1018</f>
        <v>0</v>
      </c>
      <c r="Y1018" s="5">
        <f>+'MBI DIRECTORIO'!Y1018</f>
        <v>245.12041627269593</v>
      </c>
      <c r="Z1018" s="5">
        <f>+'MBI DIRECTORIO'!Z1018</f>
        <v>9.2392065785617561</v>
      </c>
      <c r="AA1018" s="5">
        <f>+'MBI DIRECTORIO'!AA1018</f>
        <v>0</v>
      </c>
      <c r="AB1018" s="5" t="str">
        <f>+'MBI DIRECTORIO'!AG1018</f>
        <v>COMPANHIA BRASILEIRA DE DISTRIBUIÇÃO</v>
      </c>
      <c r="AD1018" t="str">
        <f t="shared" si="17"/>
        <v>INSERT INTO TABLA_PRESUPUESTO_COMERCIAL VALUES ('VSR','80130-C','14005111-20',2022,'Junio',39.962403,'USD',1478.608897,694.872282,0,73.930445,14.463714,221.791335,8.35815,0,0.639921,5.091805,0,0,0,0,0,0,0,245.120416,9.239207,0);</v>
      </c>
    </row>
    <row r="1019" spans="1:30" x14ac:dyDescent="0.2">
      <c r="A1019" t="str">
        <f>+'MBI DIRECTORIO'!A1019</f>
        <v>VSR</v>
      </c>
      <c r="B1019" t="str">
        <f>+'MBI DIRECTORIO'!B1019</f>
        <v>80130-C</v>
      </c>
      <c r="C1019" t="str">
        <f>+'MBI DIRECTORIO'!C1019</f>
        <v>14005109-20</v>
      </c>
      <c r="D1019">
        <f>+'MBI DIRECTORIO'!D1019</f>
        <v>2022</v>
      </c>
      <c r="E1019" t="str">
        <f>+'MBI DIRECTORIO'!E1019</f>
        <v>Junio</v>
      </c>
      <c r="F1019" s="5">
        <f>+'MBI DIRECTORIO'!F1019</f>
        <v>28.047382991051311</v>
      </c>
      <c r="G1019" t="str">
        <f>+'MBI DIRECTORIO'!G1019</f>
        <v>USD</v>
      </c>
      <c r="H1019" s="5">
        <f>+'MBI DIRECTORIO'!H1019</f>
        <v>1037.7531706688985</v>
      </c>
      <c r="I1019" s="5">
        <f>+'MBI DIRECTORIO'!I1019</f>
        <v>381.71530630771497</v>
      </c>
      <c r="J1019" s="5">
        <f>+'MBI DIRECTORIO'!J1019</f>
        <v>0</v>
      </c>
      <c r="K1019" s="5">
        <f>+'MBI DIRECTORIO'!K1019</f>
        <v>51.887658533444927</v>
      </c>
      <c r="L1019" s="5">
        <f>+'MBI DIRECTORIO'!L1019</f>
        <v>10.151274790016135</v>
      </c>
      <c r="M1019" s="5">
        <f>+'MBI DIRECTORIO'!M1019</f>
        <v>155.66297560033476</v>
      </c>
      <c r="N1019" s="5">
        <f>+'MBI DIRECTORIO'!N1019</f>
        <v>5.8661193183898162</v>
      </c>
      <c r="O1019" s="5">
        <f>+'MBI DIRECTORIO'!O1019</f>
        <v>0</v>
      </c>
      <c r="P1019" s="5">
        <f>+'MBI DIRECTORIO'!P1019</f>
        <v>0.44912476031422038</v>
      </c>
      <c r="Q1019" s="5">
        <f>+'MBI DIRECTORIO'!Q1019</f>
        <v>3.5736539280123298</v>
      </c>
      <c r="R1019" s="5">
        <f>+'MBI DIRECTORIO'!R1019</f>
        <v>0</v>
      </c>
      <c r="S1019" s="5">
        <f>+'MBI DIRECTORIO'!S1019</f>
        <v>0</v>
      </c>
      <c r="T1019" s="5">
        <f>+'MBI DIRECTORIO'!T1019</f>
        <v>0</v>
      </c>
      <c r="U1019" s="5">
        <f>+'MBI DIRECTORIO'!U1019</f>
        <v>0</v>
      </c>
      <c r="V1019" s="5">
        <f>+'MBI DIRECTORIO'!V1019</f>
        <v>0</v>
      </c>
      <c r="W1019" s="5">
        <f>+'MBI DIRECTORIO'!W1019</f>
        <v>0</v>
      </c>
      <c r="X1019" s="5">
        <f>+'MBI DIRECTORIO'!X1019</f>
        <v>0</v>
      </c>
      <c r="Y1019" s="5">
        <f>+'MBI DIRECTORIO'!Y1019</f>
        <v>172.03635773237369</v>
      </c>
      <c r="Z1019" s="5">
        <f>+'MBI DIRECTORIO'!Z1019</f>
        <v>6.4844841253225436</v>
      </c>
      <c r="AA1019" s="5">
        <f>+'MBI DIRECTORIO'!AA1019</f>
        <v>0</v>
      </c>
      <c r="AB1019" s="5" t="str">
        <f>+'MBI DIRECTORIO'!AG1019</f>
        <v>COMPANHIA BRASILEIRA DE DISTRIBUIÇÃO</v>
      </c>
      <c r="AD1019" t="str">
        <f t="shared" si="17"/>
        <v>INSERT INTO TABLA_PRESUPUESTO_COMERCIAL VALUES ('VSR','80130-C','14005109-20',2022,'Junio',28.047383,'USD',1037.753171,381.715306,0,51.887659,10.151275,155.662976,5.866119,0,0.449125,3.573654,0,0,0,0,0,0,0,172.036358,6.484484,0);</v>
      </c>
    </row>
    <row r="1020" spans="1:30" x14ac:dyDescent="0.2">
      <c r="A1020" t="str">
        <f>+'MBI DIRECTORIO'!A1020</f>
        <v>VSR</v>
      </c>
      <c r="B1020" t="str">
        <f>+'MBI DIRECTORIO'!B1020</f>
        <v>80130-C</v>
      </c>
      <c r="C1020" t="str">
        <f>+'MBI DIRECTORIO'!C1020</f>
        <v>14005112-20</v>
      </c>
      <c r="D1020">
        <f>+'MBI DIRECTORIO'!D1020</f>
        <v>2022</v>
      </c>
      <c r="E1020" t="str">
        <f>+'MBI DIRECTORIO'!E1020</f>
        <v>Junio</v>
      </c>
      <c r="F1020" s="5">
        <f>+'MBI DIRECTORIO'!F1020</f>
        <v>44.425416854438936</v>
      </c>
      <c r="G1020" t="str">
        <f>+'MBI DIRECTORIO'!G1020</f>
        <v>USD</v>
      </c>
      <c r="H1020" s="5">
        <f>+'MBI DIRECTORIO'!H1020</f>
        <v>1643.7404236142406</v>
      </c>
      <c r="I1020" s="5">
        <f>+'MBI DIRECTORIO'!I1020</f>
        <v>803.8728186977421</v>
      </c>
      <c r="J1020" s="5">
        <f>+'MBI DIRECTORIO'!J1020</f>
        <v>0</v>
      </c>
      <c r="K1020" s="5">
        <f>+'MBI DIRECTORIO'!K1020</f>
        <v>82.187021180712037</v>
      </c>
      <c r="L1020" s="5">
        <f>+'MBI DIRECTORIO'!L1020</f>
        <v>16.079026492215338</v>
      </c>
      <c r="M1020" s="5">
        <f>+'MBI DIRECTORIO'!M1020</f>
        <v>246.56106354213608</v>
      </c>
      <c r="N1020" s="5">
        <f>+'MBI DIRECTORIO'!N1020</f>
        <v>9.291590453215985</v>
      </c>
      <c r="O1020" s="5">
        <f>+'MBI DIRECTORIO'!O1020</f>
        <v>0</v>
      </c>
      <c r="P1020" s="5">
        <f>+'MBI DIRECTORIO'!P1020</f>
        <v>0.71138739407434903</v>
      </c>
      <c r="Q1020" s="5">
        <f>+'MBI DIRECTORIO'!Q1020</f>
        <v>5.660459141450187</v>
      </c>
      <c r="R1020" s="5">
        <f>+'MBI DIRECTORIO'!R1020</f>
        <v>0</v>
      </c>
      <c r="S1020" s="5">
        <f>+'MBI DIRECTORIO'!S1020</f>
        <v>0</v>
      </c>
      <c r="T1020" s="5">
        <f>+'MBI DIRECTORIO'!T1020</f>
        <v>0</v>
      </c>
      <c r="U1020" s="5">
        <f>+'MBI DIRECTORIO'!U1020</f>
        <v>0</v>
      </c>
      <c r="V1020" s="5">
        <f>+'MBI DIRECTORIO'!V1020</f>
        <v>0</v>
      </c>
      <c r="W1020" s="5">
        <f>+'MBI DIRECTORIO'!W1020</f>
        <v>0</v>
      </c>
      <c r="X1020" s="5">
        <f>+'MBI DIRECTORIO'!X1020</f>
        <v>0</v>
      </c>
      <c r="Y1020" s="5">
        <f>+'MBI DIRECTORIO'!Y1020</f>
        <v>272.49554472938019</v>
      </c>
      <c r="Z1020" s="5">
        <f>+'MBI DIRECTORIO'!Z1020</f>
        <v>10.27104419850359</v>
      </c>
      <c r="AA1020" s="5">
        <f>+'MBI DIRECTORIO'!AA1020</f>
        <v>0</v>
      </c>
      <c r="AB1020" s="5" t="str">
        <f>+'MBI DIRECTORIO'!AG1020</f>
        <v>COMPANHIA BRASILEIRA DE DISTRIBUIÇÃO</v>
      </c>
      <c r="AD1020" t="str">
        <f t="shared" si="17"/>
        <v>INSERT INTO TABLA_PRESUPUESTO_COMERCIAL VALUES ('VSR','80130-C','14005112-20',2022,'Junio',44.425417,'USD',1643.740424,803.872819,0,82.187021,16.079026,246.561064,9.29159,0,0.711387,5.660459,0,0,0,0,0,0,0,272.495545,10.271044,0);</v>
      </c>
    </row>
    <row r="1021" spans="1:30" x14ac:dyDescent="0.2">
      <c r="A1021" t="str">
        <f>+'MBI DIRECTORIO'!A1021</f>
        <v>VSR</v>
      </c>
      <c r="B1021" t="str">
        <f>+'MBI DIRECTORIO'!B1021</f>
        <v>80130-C</v>
      </c>
      <c r="C1021" t="str">
        <f>+'MBI DIRECTORIO'!C1021</f>
        <v>14005108-20</v>
      </c>
      <c r="D1021">
        <f>+'MBI DIRECTORIO'!D1021</f>
        <v>2022</v>
      </c>
      <c r="E1021" t="str">
        <f>+'MBI DIRECTORIO'!E1021</f>
        <v>Junio</v>
      </c>
      <c r="F1021" s="5">
        <f>+'MBI DIRECTORIO'!F1021</f>
        <v>69.483808665422018</v>
      </c>
      <c r="G1021" t="str">
        <f>+'MBI DIRECTORIO'!G1021</f>
        <v>USD</v>
      </c>
      <c r="H1021" s="5">
        <f>+'MBI DIRECTORIO'!H1021</f>
        <v>2570.9009206206147</v>
      </c>
      <c r="I1021" s="5">
        <f>+'MBI DIRECTORIO'!I1021</f>
        <v>983.22777711310198</v>
      </c>
      <c r="J1021" s="5">
        <f>+'MBI DIRECTORIO'!J1021</f>
        <v>0</v>
      </c>
      <c r="K1021" s="5">
        <f>+'MBI DIRECTORIO'!K1021</f>
        <v>128.54504603103075</v>
      </c>
      <c r="L1021" s="5">
        <f>+'MBI DIRECTORIO'!L1021</f>
        <v>25.148486596580124</v>
      </c>
      <c r="M1021" s="5">
        <f>+'MBI DIRECTORIO'!M1021</f>
        <v>385.63513809309217</v>
      </c>
      <c r="N1021" s="5">
        <f>+'MBI DIRECTORIO'!N1021</f>
        <v>14.53256128950003</v>
      </c>
      <c r="O1021" s="5">
        <f>+'MBI DIRECTORIO'!O1021</f>
        <v>0</v>
      </c>
      <c r="P1021" s="5">
        <f>+'MBI DIRECTORIO'!P1021</f>
        <v>1.112649223727346</v>
      </c>
      <c r="Q1021" s="5">
        <f>+'MBI DIRECTORIO'!Q1021</f>
        <v>8.8532711180101096</v>
      </c>
      <c r="R1021" s="5">
        <f>+'MBI DIRECTORIO'!R1021</f>
        <v>0</v>
      </c>
      <c r="S1021" s="5">
        <f>+'MBI DIRECTORIO'!S1021</f>
        <v>0</v>
      </c>
      <c r="T1021" s="5">
        <f>+'MBI DIRECTORIO'!T1021</f>
        <v>0</v>
      </c>
      <c r="U1021" s="5">
        <f>+'MBI DIRECTORIO'!U1021</f>
        <v>0</v>
      </c>
      <c r="V1021" s="5">
        <f>+'MBI DIRECTORIO'!V1021</f>
        <v>0</v>
      </c>
      <c r="W1021" s="5">
        <f>+'MBI DIRECTORIO'!W1021</f>
        <v>0</v>
      </c>
      <c r="X1021" s="5">
        <f>+'MBI DIRECTORIO'!X1021</f>
        <v>0</v>
      </c>
      <c r="Y1021" s="5">
        <f>+'MBI DIRECTORIO'!Y1021</f>
        <v>426.1981008348003</v>
      </c>
      <c r="Z1021" s="5">
        <f>+'MBI DIRECTORIO'!Z1021</f>
        <v>16.064481110470595</v>
      </c>
      <c r="AA1021" s="5">
        <f>+'MBI DIRECTORIO'!AA1021</f>
        <v>0</v>
      </c>
      <c r="AB1021" s="5" t="str">
        <f>+'MBI DIRECTORIO'!AG1021</f>
        <v>COMPANHIA BRASILEIRA DE DISTRIBUIÇÃO</v>
      </c>
      <c r="AD1021" t="str">
        <f t="shared" si="17"/>
        <v>INSERT INTO TABLA_PRESUPUESTO_COMERCIAL VALUES ('VSR','80130-C','14005108-20',2022,'Junio',69.483809,'USD',2570.900921,983.227777,0,128.545046,25.148487,385.635138,14.532561,0,1.112649,8.853271,0,0,0,0,0,0,0,426.198101,16.064481,0);</v>
      </c>
    </row>
    <row r="1022" spans="1:30" x14ac:dyDescent="0.2">
      <c r="A1022" t="str">
        <f>+'MBI DIRECTORIO'!A1022</f>
        <v>VSR</v>
      </c>
      <c r="B1022" t="str">
        <f>+'MBI DIRECTORIO'!B1022</f>
        <v>80130-C</v>
      </c>
      <c r="C1022" t="str">
        <f>+'MBI DIRECTORIO'!C1022</f>
        <v>14005110-20</v>
      </c>
      <c r="D1022">
        <f>+'MBI DIRECTORIO'!D1022</f>
        <v>2022</v>
      </c>
      <c r="E1022" t="str">
        <f>+'MBI DIRECTORIO'!E1022</f>
        <v>Junio</v>
      </c>
      <c r="F1022" s="5">
        <f>+'MBI DIRECTORIO'!F1022</f>
        <v>57.200283267881289</v>
      </c>
      <c r="G1022" t="str">
        <f>+'MBI DIRECTORIO'!G1022</f>
        <v>USD</v>
      </c>
      <c r="H1022" s="5">
        <f>+'MBI DIRECTORIO'!H1022</f>
        <v>2116.4104809116079</v>
      </c>
      <c r="I1022" s="5">
        <f>+'MBI DIRECTORIO'!I1022</f>
        <v>798.85370157498687</v>
      </c>
      <c r="J1022" s="5">
        <f>+'MBI DIRECTORIO'!J1022</f>
        <v>0</v>
      </c>
      <c r="K1022" s="5">
        <f>+'MBI DIRECTORIO'!K1022</f>
        <v>105.82052404558038</v>
      </c>
      <c r="L1022" s="5">
        <f>+'MBI DIRECTORIO'!L1022</f>
        <v>20.702672819930719</v>
      </c>
      <c r="M1022" s="5">
        <f>+'MBI DIRECTORIO'!M1022</f>
        <v>317.46157213674115</v>
      </c>
      <c r="N1022" s="5">
        <f>+'MBI DIRECTORIO'!N1022</f>
        <v>11.963457938380399</v>
      </c>
      <c r="O1022" s="5">
        <f>+'MBI DIRECTORIO'!O1022</f>
        <v>0</v>
      </c>
      <c r="P1022" s="5">
        <f>+'MBI DIRECTORIO'!P1022</f>
        <v>0.91595224840724931</v>
      </c>
      <c r="Q1022" s="5">
        <f>+'MBI DIRECTORIO'!Q1022</f>
        <v>7.2881672079317168</v>
      </c>
      <c r="R1022" s="5">
        <f>+'MBI DIRECTORIO'!R1022</f>
        <v>0</v>
      </c>
      <c r="S1022" s="5">
        <f>+'MBI DIRECTORIO'!S1022</f>
        <v>0</v>
      </c>
      <c r="T1022" s="5">
        <f>+'MBI DIRECTORIO'!T1022</f>
        <v>0</v>
      </c>
      <c r="U1022" s="5">
        <f>+'MBI DIRECTORIO'!U1022</f>
        <v>0</v>
      </c>
      <c r="V1022" s="5">
        <f>+'MBI DIRECTORIO'!V1022</f>
        <v>0</v>
      </c>
      <c r="W1022" s="5">
        <f>+'MBI DIRECTORIO'!W1022</f>
        <v>0</v>
      </c>
      <c r="X1022" s="5">
        <f>+'MBI DIRECTORIO'!X1022</f>
        <v>0</v>
      </c>
      <c r="Y1022" s="5">
        <f>+'MBI DIRECTORIO'!Y1022</f>
        <v>350.85371058704527</v>
      </c>
      <c r="Z1022" s="5">
        <f>+'MBI DIRECTORIO'!Z1022</f>
        <v>13.224561055584807</v>
      </c>
      <c r="AA1022" s="5">
        <f>+'MBI DIRECTORIO'!AA1022</f>
        <v>0</v>
      </c>
      <c r="AB1022" s="5" t="str">
        <f>+'MBI DIRECTORIO'!AG1022</f>
        <v>COMPANHIA BRASILEIRA DE DISTRIBUIÇÃO</v>
      </c>
      <c r="AD1022" t="str">
        <f t="shared" si="17"/>
        <v>INSERT INTO TABLA_PRESUPUESTO_COMERCIAL VALUES ('VSR','80130-C','14005110-20',2022,'Junio',57.200283,'USD',2116.410481,798.853702,0,105.820524,20.702673,317.461572,11.963458,0,0.915952,7.288167,0,0,0,0,0,0,0,350.853711,13.224561,0);</v>
      </c>
    </row>
    <row r="1023" spans="1:30" x14ac:dyDescent="0.2">
      <c r="A1023" t="str">
        <f>+'MBI DIRECTORIO'!A1023</f>
        <v>VSR</v>
      </c>
      <c r="B1023" t="str">
        <f>+'MBI DIRECTORIO'!B1023</f>
        <v>80130-C</v>
      </c>
      <c r="C1023" t="str">
        <f>+'MBI DIRECTORIO'!C1023</f>
        <v>14005121-17</v>
      </c>
      <c r="D1023">
        <f>+'MBI DIRECTORIO'!D1023</f>
        <v>2022</v>
      </c>
      <c r="E1023" t="str">
        <f>+'MBI DIRECTORIO'!E1023</f>
        <v>Junio</v>
      </c>
      <c r="F1023" s="5">
        <f>+'MBI DIRECTORIO'!F1023</f>
        <v>12.861874718341594</v>
      </c>
      <c r="G1023" t="str">
        <f>+'MBI DIRECTORIO'!G1023</f>
        <v>USD</v>
      </c>
      <c r="H1023" s="5">
        <f>+'MBI DIRECTORIO'!H1023</f>
        <v>900.33123028391162</v>
      </c>
      <c r="I1023" s="5">
        <f>+'MBI DIRECTORIO'!I1023</f>
        <v>330.22699670708653</v>
      </c>
      <c r="J1023" s="5">
        <f>+'MBI DIRECTORIO'!J1023</f>
        <v>0</v>
      </c>
      <c r="K1023" s="5">
        <f>+'MBI DIRECTORIO'!K1023</f>
        <v>45.01656151419558</v>
      </c>
      <c r="L1023" s="5">
        <f>+'MBI DIRECTORIO'!L1023</f>
        <v>4.6551375086333113</v>
      </c>
      <c r="M1023" s="5">
        <f>+'MBI DIRECTORIO'!M1023</f>
        <v>135.04968454258673</v>
      </c>
      <c r="N1023" s="5">
        <f>+'MBI DIRECTORIO'!N1023</f>
        <v>2.6900653005681763</v>
      </c>
      <c r="O1023" s="5">
        <f>+'MBI DIRECTORIO'!O1023</f>
        <v>0</v>
      </c>
      <c r="P1023" s="5">
        <f>+'MBI DIRECTORIO'!P1023</f>
        <v>0.20595812457475102</v>
      </c>
      <c r="Q1023" s="5">
        <f>+'MBI DIRECTORIO'!Q1023</f>
        <v>3.1004214957420051</v>
      </c>
      <c r="R1023" s="5">
        <f>+'MBI DIRECTORIO'!R1023</f>
        <v>0</v>
      </c>
      <c r="S1023" s="5">
        <f>+'MBI DIRECTORIO'!S1023</f>
        <v>0</v>
      </c>
      <c r="T1023" s="5">
        <f>+'MBI DIRECTORIO'!T1023</f>
        <v>0</v>
      </c>
      <c r="U1023" s="5">
        <f>+'MBI DIRECTORIO'!U1023</f>
        <v>0</v>
      </c>
      <c r="V1023" s="5">
        <f>+'MBI DIRECTORIO'!V1023</f>
        <v>0</v>
      </c>
      <c r="W1023" s="5">
        <f>+'MBI DIRECTORIO'!W1023</f>
        <v>0</v>
      </c>
      <c r="X1023" s="5">
        <f>+'MBI DIRECTORIO'!X1023</f>
        <v>0</v>
      </c>
      <c r="Y1023" s="5">
        <f>+'MBI DIRECTORIO'!Y1023</f>
        <v>144.01976242094165</v>
      </c>
      <c r="Z1023" s="5">
        <f>+'MBI DIRECTORIO'!Z1023</f>
        <v>2.9736329574699907</v>
      </c>
      <c r="AA1023" s="5">
        <f>+'MBI DIRECTORIO'!AA1023</f>
        <v>0</v>
      </c>
      <c r="AB1023" s="5" t="str">
        <f>+'MBI DIRECTORIO'!AG1023</f>
        <v>COMPANHIA BRASILEIRA DE DISTRIBUIÇÃO</v>
      </c>
      <c r="AD1023" t="str">
        <f t="shared" si="17"/>
        <v>INSERT INTO TABLA_PRESUPUESTO_COMERCIAL VALUES ('VSR','80130-C','14005121-17',2022,'Junio',12.861875,'USD',900.33123,330.226997,0,45.016562,4.655138,135.049685,2.690065,0,0.205958,3.100421,0,0,0,0,0,0,0,144.019762,2.973633,0);</v>
      </c>
    </row>
    <row r="1024" spans="1:30" x14ac:dyDescent="0.2">
      <c r="A1024" t="str">
        <f>+'MBI DIRECTORIO'!A1024</f>
        <v>VSR</v>
      </c>
      <c r="B1024" t="str">
        <f>+'MBI DIRECTORIO'!B1024</f>
        <v>80130-C</v>
      </c>
      <c r="C1024" t="str">
        <f>+'MBI DIRECTORIO'!C1024</f>
        <v>14005119-18</v>
      </c>
      <c r="D1024">
        <f>+'MBI DIRECTORIO'!D1024</f>
        <v>2022</v>
      </c>
      <c r="E1024" t="str">
        <f>+'MBI DIRECTORIO'!E1024</f>
        <v>Junio</v>
      </c>
      <c r="F1024" s="5">
        <f>+'MBI DIRECTORIO'!F1024</f>
        <v>10.497296079315005</v>
      </c>
      <c r="G1024" t="str">
        <f>+'MBI DIRECTORIO'!G1024</f>
        <v>USD</v>
      </c>
      <c r="H1024" s="5">
        <f>+'MBI DIRECTORIO'!H1024</f>
        <v>734.81072555205037</v>
      </c>
      <c r="I1024" s="5">
        <f>+'MBI DIRECTORIO'!I1024</f>
        <v>371.00133048830304</v>
      </c>
      <c r="J1024" s="5">
        <f>+'MBI DIRECTORIO'!J1024</f>
        <v>0</v>
      </c>
      <c r="K1024" s="5">
        <f>+'MBI DIRECTORIO'!K1024</f>
        <v>36.740536277602516</v>
      </c>
      <c r="L1024" s="5">
        <f>+'MBI DIRECTORIO'!L1024</f>
        <v>3.7993183566283011</v>
      </c>
      <c r="M1024" s="5">
        <f>+'MBI DIRECTORIO'!M1024</f>
        <v>110.22160883280755</v>
      </c>
      <c r="N1024" s="5">
        <f>+'MBI DIRECTORIO'!N1024</f>
        <v>2.1955129054776479</v>
      </c>
      <c r="O1024" s="5">
        <f>+'MBI DIRECTORIO'!O1024</f>
        <v>0</v>
      </c>
      <c r="P1024" s="5">
        <f>+'MBI DIRECTORIO'!P1024</f>
        <v>0.16809395682563241</v>
      </c>
      <c r="Q1024" s="5">
        <f>+'MBI DIRECTORIO'!Q1024</f>
        <v>2.5304275717337252</v>
      </c>
      <c r="R1024" s="5">
        <f>+'MBI DIRECTORIO'!R1024</f>
        <v>0</v>
      </c>
      <c r="S1024" s="5">
        <f>+'MBI DIRECTORIO'!S1024</f>
        <v>0</v>
      </c>
      <c r="T1024" s="5">
        <f>+'MBI DIRECTORIO'!T1024</f>
        <v>0</v>
      </c>
      <c r="U1024" s="5">
        <f>+'MBI DIRECTORIO'!U1024</f>
        <v>0</v>
      </c>
      <c r="V1024" s="5">
        <f>+'MBI DIRECTORIO'!V1024</f>
        <v>0</v>
      </c>
      <c r="W1024" s="5">
        <f>+'MBI DIRECTORIO'!W1024</f>
        <v>0</v>
      </c>
      <c r="X1024" s="5">
        <f>+'MBI DIRECTORIO'!X1024</f>
        <v>0</v>
      </c>
      <c r="Y1024" s="5">
        <f>+'MBI DIRECTORIO'!Y1024</f>
        <v>117.54259161374902</v>
      </c>
      <c r="Z1024" s="5">
        <f>+'MBI DIRECTORIO'!Z1024</f>
        <v>2.426948346904477</v>
      </c>
      <c r="AA1024" s="5">
        <f>+'MBI DIRECTORIO'!AA1024</f>
        <v>0</v>
      </c>
      <c r="AB1024" s="5" t="str">
        <f>+'MBI DIRECTORIO'!AG1024</f>
        <v>COMPANHIA BRASILEIRA DE DISTRIBUIÇÃO</v>
      </c>
      <c r="AD1024" t="str">
        <f t="shared" si="17"/>
        <v>INSERT INTO TABLA_PRESUPUESTO_COMERCIAL VALUES ('VSR','80130-C','14005119-18',2022,'Junio',10.497296,'USD',734.810726,371.00133,0,36.740536,3.799318,110.221609,2.195513,0,0.168094,2.530428,0,0,0,0,0,0,0,117.542592,2.426948,0);</v>
      </c>
    </row>
    <row r="1025" spans="1:30" x14ac:dyDescent="0.2">
      <c r="A1025" t="str">
        <f>+'MBI DIRECTORIO'!A1025</f>
        <v>VSR</v>
      </c>
      <c r="B1025" t="str">
        <f>+'MBI DIRECTORIO'!B1025</f>
        <v>80130-C</v>
      </c>
      <c r="C1025" t="str">
        <f>+'MBI DIRECTORIO'!C1025</f>
        <v>14005117-18</v>
      </c>
      <c r="D1025">
        <f>+'MBI DIRECTORIO'!D1025</f>
        <v>2022</v>
      </c>
      <c r="E1025" t="str">
        <f>+'MBI DIRECTORIO'!E1025</f>
        <v>Junio</v>
      </c>
      <c r="F1025" s="5">
        <f>+'MBI DIRECTORIO'!F1025</f>
        <v>14.044164037854888</v>
      </c>
      <c r="G1025" t="str">
        <f>+'MBI DIRECTORIO'!G1025</f>
        <v>USD</v>
      </c>
      <c r="H1025" s="5">
        <f>+'MBI DIRECTORIO'!H1025</f>
        <v>983.09148264984208</v>
      </c>
      <c r="I1025" s="5">
        <f>+'MBI DIRECTORIO'!I1025</f>
        <v>433.87316460594189</v>
      </c>
      <c r="J1025" s="5">
        <f>+'MBI DIRECTORIO'!J1025</f>
        <v>0</v>
      </c>
      <c r="K1025" s="5">
        <f>+'MBI DIRECTORIO'!K1025</f>
        <v>49.154574132492108</v>
      </c>
      <c r="L1025" s="5">
        <f>+'MBI DIRECTORIO'!L1025</f>
        <v>5.0830470846358162</v>
      </c>
      <c r="M1025" s="5">
        <f>+'MBI DIRECTORIO'!M1025</f>
        <v>147.46372239747632</v>
      </c>
      <c r="N1025" s="5">
        <f>+'MBI DIRECTORIO'!N1025</f>
        <v>2.9373414981134403</v>
      </c>
      <c r="O1025" s="5">
        <f>+'MBI DIRECTORIO'!O1025</f>
        <v>0</v>
      </c>
      <c r="P1025" s="5">
        <f>+'MBI DIRECTORIO'!P1025</f>
        <v>0.22489020844931029</v>
      </c>
      <c r="Q1025" s="5">
        <f>+'MBI DIRECTORIO'!Q1025</f>
        <v>3.3854184577461441</v>
      </c>
      <c r="R1025" s="5">
        <f>+'MBI DIRECTORIO'!R1025</f>
        <v>0</v>
      </c>
      <c r="S1025" s="5">
        <f>+'MBI DIRECTORIO'!S1025</f>
        <v>0</v>
      </c>
      <c r="T1025" s="5">
        <f>+'MBI DIRECTORIO'!T1025</f>
        <v>0</v>
      </c>
      <c r="U1025" s="5">
        <f>+'MBI DIRECTORIO'!U1025</f>
        <v>0</v>
      </c>
      <c r="V1025" s="5">
        <f>+'MBI DIRECTORIO'!V1025</f>
        <v>0</v>
      </c>
      <c r="W1025" s="5">
        <f>+'MBI DIRECTORIO'!W1025</f>
        <v>0</v>
      </c>
      <c r="X1025" s="5">
        <f>+'MBI DIRECTORIO'!X1025</f>
        <v>0</v>
      </c>
      <c r="Y1025" s="5">
        <f>+'MBI DIRECTORIO'!Y1025</f>
        <v>157.25834782453796</v>
      </c>
      <c r="Z1025" s="5">
        <f>+'MBI DIRECTORIO'!Z1025</f>
        <v>3.2469752627527471</v>
      </c>
      <c r="AA1025" s="5">
        <f>+'MBI DIRECTORIO'!AA1025</f>
        <v>0</v>
      </c>
      <c r="AB1025" s="5" t="str">
        <f>+'MBI DIRECTORIO'!AG1025</f>
        <v>COMPANHIA BRASILEIRA DE DISTRIBUIÇÃO</v>
      </c>
      <c r="AD1025" t="str">
        <f t="shared" si="17"/>
        <v>INSERT INTO TABLA_PRESUPUESTO_COMERCIAL VALUES ('VSR','80130-C','14005117-18',2022,'Junio',14.044164,'USD',983.091483,433.873165,0,49.154574,5.083047,147.463722,2.937341,0,0.22489,3.385418,0,0,0,0,0,0,0,157.258348,3.246975,0);</v>
      </c>
    </row>
    <row r="1026" spans="1:30" x14ac:dyDescent="0.2">
      <c r="A1026" t="str">
        <f>+'MBI DIRECTORIO'!A1026</f>
        <v>VSR</v>
      </c>
      <c r="B1026" t="str">
        <f>+'MBI DIRECTORIO'!B1026</f>
        <v>80130-C</v>
      </c>
      <c r="C1026" t="str">
        <f>+'MBI DIRECTORIO'!C1026</f>
        <v>14005118-18</v>
      </c>
      <c r="D1026">
        <f>+'MBI DIRECTORIO'!D1026</f>
        <v>2022</v>
      </c>
      <c r="E1026" t="str">
        <f>+'MBI DIRECTORIO'!E1026</f>
        <v>Junio</v>
      </c>
      <c r="F1026" s="5">
        <f>+'MBI DIRECTORIO'!F1026</f>
        <v>4.1917530419107702</v>
      </c>
      <c r="G1026" t="str">
        <f>+'MBI DIRECTORIO'!G1026</f>
        <v>USD</v>
      </c>
      <c r="H1026" s="5">
        <f>+'MBI DIRECTORIO'!H1026</f>
        <v>293.42271293375393</v>
      </c>
      <c r="I1026" s="5">
        <f>+'MBI DIRECTORIO'!I1026</f>
        <v>100.31035480983786</v>
      </c>
      <c r="J1026" s="5">
        <f>+'MBI DIRECTORIO'!J1026</f>
        <v>0</v>
      </c>
      <c r="K1026" s="5">
        <f>+'MBI DIRECTORIO'!K1026</f>
        <v>14.671135646687695</v>
      </c>
      <c r="L1026" s="5">
        <f>+'MBI DIRECTORIO'!L1026</f>
        <v>1.5171339512816084</v>
      </c>
      <c r="M1026" s="5">
        <f>+'MBI DIRECTORIO'!M1026</f>
        <v>44.013406940063085</v>
      </c>
      <c r="N1026" s="5">
        <f>+'MBI DIRECTORIO'!N1026</f>
        <v>0.87670651856957282</v>
      </c>
      <c r="O1026" s="5">
        <f>+'MBI DIRECTORIO'!O1026</f>
        <v>0</v>
      </c>
      <c r="P1026" s="5">
        <f>+'MBI DIRECTORIO'!P1026</f>
        <v>6.712284282798292E-2</v>
      </c>
      <c r="Q1026" s="5">
        <f>+'MBI DIRECTORIO'!Q1026</f>
        <v>1.0104437743783137</v>
      </c>
      <c r="R1026" s="5">
        <f>+'MBI DIRECTORIO'!R1026</f>
        <v>0</v>
      </c>
      <c r="S1026" s="5">
        <f>+'MBI DIRECTORIO'!S1026</f>
        <v>0</v>
      </c>
      <c r="T1026" s="5">
        <f>+'MBI DIRECTORIO'!T1026</f>
        <v>0</v>
      </c>
      <c r="U1026" s="5">
        <f>+'MBI DIRECTORIO'!U1026</f>
        <v>0</v>
      </c>
      <c r="V1026" s="5">
        <f>+'MBI DIRECTORIO'!V1026</f>
        <v>0</v>
      </c>
      <c r="W1026" s="5">
        <f>+'MBI DIRECTORIO'!W1026</f>
        <v>0</v>
      </c>
      <c r="X1026" s="5">
        <f>+'MBI DIRECTORIO'!X1026</f>
        <v>0</v>
      </c>
      <c r="Y1026" s="5">
        <f>+'MBI DIRECTORIO'!Y1026</f>
        <v>46.936802794568727</v>
      </c>
      <c r="Z1026" s="5">
        <f>+'MBI DIRECTORIO'!Z1026</f>
        <v>0.96912271872977418</v>
      </c>
      <c r="AA1026" s="5">
        <f>+'MBI DIRECTORIO'!AA1026</f>
        <v>0</v>
      </c>
      <c r="AB1026" s="5" t="str">
        <f>+'MBI DIRECTORIO'!AG1026</f>
        <v>COMPANHIA BRASILEIRA DE DISTRIBUIÇÃO</v>
      </c>
      <c r="AD1026" t="str">
        <f t="shared" si="17"/>
        <v>INSERT INTO TABLA_PRESUPUESTO_COMERCIAL VALUES ('VSR','80130-C','14005118-18',2022,'Junio',4.191753,'USD',293.422713,100.310355,0,14.671136,1.517134,44.013407,0.876707,0,0.067123,1.010444,0,0,0,0,0,0,0,46.936803,0.969123,0);</v>
      </c>
    </row>
    <row r="1027" spans="1:30" x14ac:dyDescent="0.2">
      <c r="A1027" t="str">
        <f>+'MBI DIRECTORIO'!A1027</f>
        <v>VSR</v>
      </c>
      <c r="B1027" t="str">
        <f>+'MBI DIRECTORIO'!B1027</f>
        <v>80130-C</v>
      </c>
      <c r="C1027" t="str">
        <f>+'MBI DIRECTORIO'!C1027</f>
        <v>14005120-17</v>
      </c>
      <c r="D1027">
        <f>+'MBI DIRECTORIO'!D1027</f>
        <v>2022</v>
      </c>
      <c r="E1027" t="str">
        <f>+'MBI DIRECTORIO'!E1027</f>
        <v>Junio</v>
      </c>
      <c r="F1027" s="5">
        <f>+'MBI DIRECTORIO'!F1027</f>
        <v>4.9620324470482187</v>
      </c>
      <c r="G1027" t="str">
        <f>+'MBI DIRECTORIO'!G1027</f>
        <v>USD</v>
      </c>
      <c r="H1027" s="5">
        <f>+'MBI DIRECTORIO'!H1027</f>
        <v>347.34227129337529</v>
      </c>
      <c r="I1027" s="5">
        <f>+'MBI DIRECTORIO'!I1027</f>
        <v>216.72663204947048</v>
      </c>
      <c r="J1027" s="5">
        <f>+'MBI DIRECTORIO'!J1027</f>
        <v>0</v>
      </c>
      <c r="K1027" s="5">
        <f>+'MBI DIRECTORIO'!K1027</f>
        <v>17.367113564668767</v>
      </c>
      <c r="L1027" s="5">
        <f>+'MBI DIRECTORIO'!L1027</f>
        <v>1.7959235235256643</v>
      </c>
      <c r="M1027" s="5">
        <f>+'MBI DIRECTORIO'!M1027</f>
        <v>52.101340694006296</v>
      </c>
      <c r="N1027" s="5">
        <f>+'MBI DIRECTORIO'!N1027</f>
        <v>1.0378107078793659</v>
      </c>
      <c r="O1027" s="5">
        <f>+'MBI DIRECTORIO'!O1027</f>
        <v>0</v>
      </c>
      <c r="P1027" s="5">
        <f>+'MBI DIRECTORIO'!P1027</f>
        <v>7.9457382322013964E-2</v>
      </c>
      <c r="Q1027" s="5">
        <f>+'MBI DIRECTORIO'!Q1027</f>
        <v>1.1961236132597983</v>
      </c>
      <c r="R1027" s="5">
        <f>+'MBI DIRECTORIO'!R1027</f>
        <v>0</v>
      </c>
      <c r="S1027" s="5">
        <f>+'MBI DIRECTORIO'!S1027</f>
        <v>0</v>
      </c>
      <c r="T1027" s="5">
        <f>+'MBI DIRECTORIO'!T1027</f>
        <v>0</v>
      </c>
      <c r="U1027" s="5">
        <f>+'MBI DIRECTORIO'!U1027</f>
        <v>0</v>
      </c>
      <c r="V1027" s="5">
        <f>+'MBI DIRECTORIO'!V1027</f>
        <v>0</v>
      </c>
      <c r="W1027" s="5">
        <f>+'MBI DIRECTORIO'!W1027</f>
        <v>0</v>
      </c>
      <c r="X1027" s="5">
        <f>+'MBI DIRECTORIO'!X1027</f>
        <v>0</v>
      </c>
      <c r="Y1027" s="5">
        <f>+'MBI DIRECTORIO'!Y1027</f>
        <v>55.561941769639049</v>
      </c>
      <c r="Z1027" s="5">
        <f>+'MBI DIRECTORIO'!Z1027</f>
        <v>1.1472093721715702</v>
      </c>
      <c r="AA1027" s="5">
        <f>+'MBI DIRECTORIO'!AA1027</f>
        <v>0</v>
      </c>
      <c r="AB1027" s="5" t="str">
        <f>+'MBI DIRECTORIO'!AG1027</f>
        <v>COMPANHIA BRASILEIRA DE DISTRIBUIÇÃO</v>
      </c>
      <c r="AD1027" t="str">
        <f t="shared" si="17"/>
        <v>INSERT INTO TABLA_PRESUPUESTO_COMERCIAL VALUES ('VSR','80130-C','14005120-17',2022,'Junio',4.962032,'USD',347.342271,216.726632,0,17.367114,1.795924,52.101341,1.037811,0,0.079457,1.196124,0,0,0,0,0,0,0,55.561942,1.147209,0);</v>
      </c>
    </row>
    <row r="1028" spans="1:30" x14ac:dyDescent="0.2">
      <c r="A1028" t="str">
        <f>+'MBI DIRECTORIO'!A1028</f>
        <v>VSR</v>
      </c>
      <c r="B1028" t="str">
        <f>+'MBI DIRECTORIO'!B1028</f>
        <v>CRIP_BRASIL</v>
      </c>
      <c r="C1028" t="str">
        <f>+'MBI DIRECTORIO'!C1028</f>
        <v>14004877-15</v>
      </c>
      <c r="D1028">
        <f>+'MBI DIRECTORIO'!D1028</f>
        <v>2022</v>
      </c>
      <c r="E1028" t="str">
        <f>+'MBI DIRECTORIO'!E1028</f>
        <v>Junio</v>
      </c>
      <c r="F1028" s="5">
        <f>+'MBI DIRECTORIO'!F1028</f>
        <v>45</v>
      </c>
      <c r="G1028" t="str">
        <f>+'MBI DIRECTORIO'!G1028</f>
        <v>USD</v>
      </c>
      <c r="H1028" s="5">
        <f>+'MBI DIRECTORIO'!H1028</f>
        <v>4050</v>
      </c>
      <c r="I1028" s="5">
        <f>+'MBI DIRECTORIO'!I1028</f>
        <v>3682.7898024964188</v>
      </c>
      <c r="J1028" s="5">
        <f>+'MBI DIRECTORIO'!J1028</f>
        <v>0</v>
      </c>
      <c r="K1028" s="5">
        <f>+'MBI DIRECTORIO'!K1028</f>
        <v>0</v>
      </c>
      <c r="L1028" s="5">
        <f>+'MBI DIRECTORIO'!L1028</f>
        <v>16.286987120918671</v>
      </c>
      <c r="M1028" s="5">
        <f>+'MBI DIRECTORIO'!M1028</f>
        <v>0</v>
      </c>
      <c r="N1028" s="5">
        <f>+'MBI DIRECTORIO'!N1028</f>
        <v>51.964285714285715</v>
      </c>
      <c r="O1028" s="5">
        <f>+'MBI DIRECTORIO'!O1028</f>
        <v>77.678571428571431</v>
      </c>
      <c r="P1028" s="5">
        <f>+'MBI DIRECTORIO'!P1028</f>
        <v>3.5</v>
      </c>
      <c r="Q1028" s="5">
        <f>+'MBI DIRECTORIO'!Q1028</f>
        <v>13.946763852449584</v>
      </c>
      <c r="R1028" s="5">
        <f>+'MBI DIRECTORIO'!R1028</f>
        <v>0</v>
      </c>
      <c r="S1028" s="5">
        <f>+'MBI DIRECTORIO'!S1028</f>
        <v>0</v>
      </c>
      <c r="T1028" s="5">
        <f>+'MBI DIRECTORIO'!T1028</f>
        <v>0</v>
      </c>
      <c r="U1028" s="5">
        <f>+'MBI DIRECTORIO'!U1028</f>
        <v>0</v>
      </c>
      <c r="V1028" s="5">
        <f>+'MBI DIRECTORIO'!V1028</f>
        <v>0</v>
      </c>
      <c r="W1028" s="5">
        <f>+'MBI DIRECTORIO'!W1028</f>
        <v>0</v>
      </c>
      <c r="X1028" s="5">
        <f>+'MBI DIRECTORIO'!X1028</f>
        <v>0</v>
      </c>
      <c r="Y1028" s="5">
        <f>+'MBI DIRECTORIO'!Y1028</f>
        <v>157.49350736618899</v>
      </c>
      <c r="Z1028" s="5">
        <f>+'MBI DIRECTORIO'!Z1028</f>
        <v>10.403886370882288</v>
      </c>
      <c r="AA1028" s="5">
        <f>+'MBI DIRECTORIO'!AA1028</f>
        <v>0</v>
      </c>
      <c r="AB1028" s="5" t="str">
        <f>+'MBI DIRECTORIO'!AG1028</f>
        <v>Cripton Brasil</v>
      </c>
      <c r="AD1028" t="str">
        <f t="shared" si="17"/>
        <v>INSERT INTO TABLA_PRESUPUESTO_COMERCIAL VALUES ('VSR','CRIP_BRASIL','14004877-15',2022,'Junio',45,'USD',4050,3682.789802,0,0,16.286987,0,51.964286,77.678571,3.5,13.946764,0,0,0,0,0,0,0,157.493507,10.403886,0);</v>
      </c>
    </row>
    <row r="1029" spans="1:30" x14ac:dyDescent="0.2">
      <c r="A1029" t="str">
        <f>+'MBI DIRECTORIO'!A1029</f>
        <v>VSR</v>
      </c>
      <c r="B1029" t="str">
        <f>+'MBI DIRECTORIO'!B1029</f>
        <v>CRIP_BRASIL</v>
      </c>
      <c r="C1029" t="str">
        <f>+'MBI DIRECTORIO'!C1029</f>
        <v>14004818-18</v>
      </c>
      <c r="D1029">
        <f>+'MBI DIRECTORIO'!D1029</f>
        <v>2022</v>
      </c>
      <c r="E1029" t="str">
        <f>+'MBI DIRECTORIO'!E1029</f>
        <v>Junio</v>
      </c>
      <c r="F1029" s="5">
        <f>+'MBI DIRECTORIO'!F1029</f>
        <v>90</v>
      </c>
      <c r="G1029" t="str">
        <f>+'MBI DIRECTORIO'!G1029</f>
        <v>USD</v>
      </c>
      <c r="H1029" s="5">
        <f>+'MBI DIRECTORIO'!H1029</f>
        <v>2700</v>
      </c>
      <c r="I1029" s="5">
        <f>+'MBI DIRECTORIO'!I1029</f>
        <v>1268.8006244985399</v>
      </c>
      <c r="J1029" s="5">
        <f>+'MBI DIRECTORIO'!J1029</f>
        <v>0</v>
      </c>
      <c r="K1029" s="5">
        <f>+'MBI DIRECTORIO'!K1029</f>
        <v>0</v>
      </c>
      <c r="L1029" s="5">
        <f>+'MBI DIRECTORIO'!L1029</f>
        <v>32.573974241837341</v>
      </c>
      <c r="M1029" s="5">
        <f>+'MBI DIRECTORIO'!M1029</f>
        <v>0</v>
      </c>
      <c r="N1029" s="5">
        <f>+'MBI DIRECTORIO'!N1029</f>
        <v>103.92857142857143</v>
      </c>
      <c r="O1029" s="5">
        <f>+'MBI DIRECTORIO'!O1029</f>
        <v>155.35714285714286</v>
      </c>
      <c r="P1029" s="5">
        <f>+'MBI DIRECTORIO'!P1029</f>
        <v>7</v>
      </c>
      <c r="Q1029" s="5">
        <f>+'MBI DIRECTORIO'!Q1029</f>
        <v>9.2978425682997212</v>
      </c>
      <c r="R1029" s="5">
        <f>+'MBI DIRECTORIO'!R1029</f>
        <v>0</v>
      </c>
      <c r="S1029" s="5">
        <f>+'MBI DIRECTORIO'!S1029</f>
        <v>0</v>
      </c>
      <c r="T1029" s="5">
        <f>+'MBI DIRECTORIO'!T1029</f>
        <v>0</v>
      </c>
      <c r="U1029" s="5">
        <f>+'MBI DIRECTORIO'!U1029</f>
        <v>0</v>
      </c>
      <c r="V1029" s="5">
        <f>+'MBI DIRECTORIO'!V1029</f>
        <v>0</v>
      </c>
      <c r="W1029" s="5">
        <f>+'MBI DIRECTORIO'!W1029</f>
        <v>0</v>
      </c>
      <c r="X1029" s="5">
        <f>+'MBI DIRECTORIO'!X1029</f>
        <v>0</v>
      </c>
      <c r="Y1029" s="5">
        <f>+'MBI DIRECTORIO'!Y1029</f>
        <v>296.39132959577853</v>
      </c>
      <c r="Z1029" s="5">
        <f>+'MBI DIRECTORIO'!Z1029</f>
        <v>20.807772741764577</v>
      </c>
      <c r="AA1029" s="5">
        <f>+'MBI DIRECTORIO'!AA1029</f>
        <v>0</v>
      </c>
      <c r="AB1029" s="5" t="str">
        <f>+'MBI DIRECTORIO'!AG1029</f>
        <v>Cripton Brasil</v>
      </c>
      <c r="AD1029" t="str">
        <f t="shared" si="17"/>
        <v>INSERT INTO TABLA_PRESUPUESTO_COMERCIAL VALUES ('VSR','CRIP_BRASIL','14004818-18',2022,'Junio',90,'USD',2700,1268.800624,0,0,32.573974,0,103.928571,155.357143,7,9.297843,0,0,0,0,0,0,0,296.39133,20.807773,0);</v>
      </c>
    </row>
    <row r="1030" spans="1:30" x14ac:dyDescent="0.2">
      <c r="A1030" t="str">
        <f>+'MBI DIRECTORIO'!A1030</f>
        <v>VSR</v>
      </c>
      <c r="B1030" t="str">
        <f>+'MBI DIRECTORIO'!B1030</f>
        <v>CRIP_BRASIL</v>
      </c>
      <c r="C1030" t="str">
        <f>+'MBI DIRECTORIO'!C1030</f>
        <v>14002618-18</v>
      </c>
      <c r="D1030">
        <f>+'MBI DIRECTORIO'!D1030</f>
        <v>2022</v>
      </c>
      <c r="E1030" t="str">
        <f>+'MBI DIRECTORIO'!E1030</f>
        <v>Junio</v>
      </c>
      <c r="F1030" s="5">
        <f>+'MBI DIRECTORIO'!F1030</f>
        <v>135</v>
      </c>
      <c r="G1030" t="str">
        <f>+'MBI DIRECTORIO'!G1030</f>
        <v>USD</v>
      </c>
      <c r="H1030" s="5">
        <f>+'MBI DIRECTORIO'!H1030</f>
        <v>4050</v>
      </c>
      <c r="I1030" s="5">
        <f>+'MBI DIRECTORIO'!I1030</f>
        <v>2504.4122486544193</v>
      </c>
      <c r="J1030" s="5">
        <f>+'MBI DIRECTORIO'!J1030</f>
        <v>0</v>
      </c>
      <c r="K1030" s="5">
        <f>+'MBI DIRECTORIO'!K1030</f>
        <v>0</v>
      </c>
      <c r="L1030" s="5">
        <f>+'MBI DIRECTORIO'!L1030</f>
        <v>48.860961362756015</v>
      </c>
      <c r="M1030" s="5">
        <f>+'MBI DIRECTORIO'!M1030</f>
        <v>0</v>
      </c>
      <c r="N1030" s="5">
        <f>+'MBI DIRECTORIO'!N1030</f>
        <v>155.89285714285714</v>
      </c>
      <c r="O1030" s="5">
        <f>+'MBI DIRECTORIO'!O1030</f>
        <v>233.03571428571428</v>
      </c>
      <c r="P1030" s="5">
        <f>+'MBI DIRECTORIO'!P1030</f>
        <v>10.5</v>
      </c>
      <c r="Q1030" s="5">
        <f>+'MBI DIRECTORIO'!Q1030</f>
        <v>13.946763852449584</v>
      </c>
      <c r="R1030" s="5">
        <f>+'MBI DIRECTORIO'!R1030</f>
        <v>0</v>
      </c>
      <c r="S1030" s="5">
        <f>+'MBI DIRECTORIO'!S1030</f>
        <v>0</v>
      </c>
      <c r="T1030" s="5">
        <f>+'MBI DIRECTORIO'!T1030</f>
        <v>0</v>
      </c>
      <c r="U1030" s="5">
        <f>+'MBI DIRECTORIO'!U1030</f>
        <v>0</v>
      </c>
      <c r="V1030" s="5">
        <f>+'MBI DIRECTORIO'!V1030</f>
        <v>0</v>
      </c>
      <c r="W1030" s="5">
        <f>+'MBI DIRECTORIO'!W1030</f>
        <v>0</v>
      </c>
      <c r="X1030" s="5">
        <f>+'MBI DIRECTORIO'!X1030</f>
        <v>0</v>
      </c>
      <c r="Y1030" s="5">
        <f>+'MBI DIRECTORIO'!Y1030</f>
        <v>444.58699439366791</v>
      </c>
      <c r="Z1030" s="5">
        <f>+'MBI DIRECTORIO'!Z1030</f>
        <v>31.211659112646863</v>
      </c>
      <c r="AA1030" s="5">
        <f>+'MBI DIRECTORIO'!AA1030</f>
        <v>0</v>
      </c>
      <c r="AB1030" s="5" t="str">
        <f>+'MBI DIRECTORIO'!AG1030</f>
        <v>Cripton Brasil</v>
      </c>
      <c r="AD1030" t="str">
        <f t="shared" si="17"/>
        <v>INSERT INTO TABLA_PRESUPUESTO_COMERCIAL VALUES ('VSR','CRIP_BRASIL','14002618-18',2022,'Junio',135,'USD',4050,2504.412249,0,0,48.860961,0,155.892857,233.035714,10.5,13.946764,0,0,0,0,0,0,0,444.586994,31.211659,0);</v>
      </c>
    </row>
    <row r="1031" spans="1:30" x14ac:dyDescent="0.2">
      <c r="A1031" t="str">
        <f>+'MBI DIRECTORIO'!A1031</f>
        <v>VSR</v>
      </c>
      <c r="B1031" t="str">
        <f>+'MBI DIRECTORIO'!B1031</f>
        <v>CRIP_BRASIL</v>
      </c>
      <c r="C1031" t="str">
        <f>+'MBI DIRECTORIO'!C1031</f>
        <v>14002924-18</v>
      </c>
      <c r="D1031">
        <f>+'MBI DIRECTORIO'!D1031</f>
        <v>2022</v>
      </c>
      <c r="E1031" t="str">
        <f>+'MBI DIRECTORIO'!E1031</f>
        <v>Junio</v>
      </c>
      <c r="F1031" s="5">
        <f>+'MBI DIRECTORIO'!F1031</f>
        <v>90</v>
      </c>
      <c r="G1031" t="str">
        <f>+'MBI DIRECTORIO'!G1031</f>
        <v>USD</v>
      </c>
      <c r="H1031" s="5">
        <f>+'MBI DIRECTORIO'!H1031</f>
        <v>2700</v>
      </c>
      <c r="I1031" s="5">
        <f>+'MBI DIRECTORIO'!I1031</f>
        <v>1543.6905603282153</v>
      </c>
      <c r="J1031" s="5">
        <f>+'MBI DIRECTORIO'!J1031</f>
        <v>0</v>
      </c>
      <c r="K1031" s="5">
        <f>+'MBI DIRECTORIO'!K1031</f>
        <v>0</v>
      </c>
      <c r="L1031" s="5">
        <f>+'MBI DIRECTORIO'!L1031</f>
        <v>32.573974241837341</v>
      </c>
      <c r="M1031" s="5">
        <f>+'MBI DIRECTORIO'!M1031</f>
        <v>0</v>
      </c>
      <c r="N1031" s="5">
        <f>+'MBI DIRECTORIO'!N1031</f>
        <v>103.92857142857143</v>
      </c>
      <c r="O1031" s="5">
        <f>+'MBI DIRECTORIO'!O1031</f>
        <v>155.35714285714286</v>
      </c>
      <c r="P1031" s="5">
        <f>+'MBI DIRECTORIO'!P1031</f>
        <v>7</v>
      </c>
      <c r="Q1031" s="5">
        <f>+'MBI DIRECTORIO'!Q1031</f>
        <v>9.2978425682997212</v>
      </c>
      <c r="R1031" s="5">
        <f>+'MBI DIRECTORIO'!R1031</f>
        <v>0</v>
      </c>
      <c r="S1031" s="5">
        <f>+'MBI DIRECTORIO'!S1031</f>
        <v>0</v>
      </c>
      <c r="T1031" s="5">
        <f>+'MBI DIRECTORIO'!T1031</f>
        <v>0</v>
      </c>
      <c r="U1031" s="5">
        <f>+'MBI DIRECTORIO'!U1031</f>
        <v>0</v>
      </c>
      <c r="V1031" s="5">
        <f>+'MBI DIRECTORIO'!V1031</f>
        <v>0</v>
      </c>
      <c r="W1031" s="5">
        <f>+'MBI DIRECTORIO'!W1031</f>
        <v>0</v>
      </c>
      <c r="X1031" s="5">
        <f>+'MBI DIRECTORIO'!X1031</f>
        <v>0</v>
      </c>
      <c r="Y1031" s="5">
        <f>+'MBI DIRECTORIO'!Y1031</f>
        <v>296.39132959577853</v>
      </c>
      <c r="Z1031" s="5">
        <f>+'MBI DIRECTORIO'!Z1031</f>
        <v>20.807772741764577</v>
      </c>
      <c r="AA1031" s="5">
        <f>+'MBI DIRECTORIO'!AA1031</f>
        <v>0</v>
      </c>
      <c r="AB1031" s="5" t="str">
        <f>+'MBI DIRECTORIO'!AG1031</f>
        <v>Cripton Brasil</v>
      </c>
      <c r="AD1031" t="str">
        <f t="shared" ref="AD1031:AD1094" si="18">_xlfn.CONCAT("INSERT INTO TABLA_PRESUPUESTO_COMERCIAL VALUES ('",A1031,"','",B1031,"','",C1031,"',",D1031,",'",E1031,"',",SUBSTITUTE(ROUND(F1031,6),",","."),",'",G1031,"',",SUBSTITUTE(ROUND(H1031,6),",","."),",",SUBSTITUTE(ROUND(I1031,6),",","."),",",SUBSTITUTE(ROUND(J1031,6),",","."),",",SUBSTITUTE(ROUND(K1031,6),",","."),",",SUBSTITUTE(ROUND(L1031,6),",","."),",",SUBSTITUTE(ROUND(M1031,6),",","."),",",SUBSTITUTE(ROUND(N1031,6),",","."),",",SUBSTITUTE(ROUND(O1031,6),",","."),",",SUBSTITUTE(ROUND(P1031,6),",","."),",",SUBSTITUTE(ROUND(Q1031,6),",","."),",",SUBSTITUTE(ROUND(R1031,6),",","."),",",SUBSTITUTE(ROUND(S1031,6),",","."),",",SUBSTITUTE(ROUND(T1031,6),",","."),",",SUBSTITUTE(ROUND(U1031,6),",","."),",",SUBSTITUTE(ROUND(V1031,6),",","."),",",SUBSTITUTE(ROUND(W1031,6),",","."),",",SUBSTITUTE(ROUND(X1031,6),",","."),",",SUBSTITUTE(ROUND(Y1031,6),",","."),",",SUBSTITUTE(ROUND(Z1031,6),",","."),",",SUBSTITUTE(ROUND(AA1031,6),",","."),");")</f>
        <v>INSERT INTO TABLA_PRESUPUESTO_COMERCIAL VALUES ('VSR','CRIP_BRASIL','14002924-18',2022,'Junio',90,'USD',2700,1543.69056,0,0,32.573974,0,103.928571,155.357143,7,9.297843,0,0,0,0,0,0,0,296.39133,20.807773,0);</v>
      </c>
    </row>
    <row r="1032" spans="1:30" x14ac:dyDescent="0.2">
      <c r="A1032" t="str">
        <f>+'MBI DIRECTORIO'!A1032</f>
        <v>VSR</v>
      </c>
      <c r="B1032" t="str">
        <f>+'MBI DIRECTORIO'!B1032</f>
        <v>80036-C</v>
      </c>
      <c r="C1032" t="str">
        <f>+'MBI DIRECTORIO'!C1032</f>
        <v>14003957-16</v>
      </c>
      <c r="D1032">
        <f>+'MBI DIRECTORIO'!D1032</f>
        <v>2022</v>
      </c>
      <c r="E1032" t="str">
        <f>+'MBI DIRECTORIO'!E1032</f>
        <v>Junio</v>
      </c>
      <c r="F1032" s="5">
        <f>+'MBI DIRECTORIO'!F1032</f>
        <v>135</v>
      </c>
      <c r="G1032" t="str">
        <f>+'MBI DIRECTORIO'!G1032</f>
        <v>USD</v>
      </c>
      <c r="H1032" s="5">
        <f>+'MBI DIRECTORIO'!H1032</f>
        <v>3510</v>
      </c>
      <c r="I1032" s="5">
        <f>+'MBI DIRECTORIO'!I1032</f>
        <v>2132.5573465926977</v>
      </c>
      <c r="J1032" s="5">
        <f>+'MBI DIRECTORIO'!J1032</f>
        <v>0</v>
      </c>
      <c r="K1032" s="5">
        <f>+'MBI DIRECTORIO'!K1032</f>
        <v>0</v>
      </c>
      <c r="L1032" s="5">
        <f>+'MBI DIRECTORIO'!L1032</f>
        <v>0</v>
      </c>
      <c r="M1032" s="5">
        <f>+'MBI DIRECTORIO'!M1032</f>
        <v>0</v>
      </c>
      <c r="N1032" s="5">
        <f>+'MBI DIRECTORIO'!N1032</f>
        <v>102.78409090909091</v>
      </c>
      <c r="O1032" s="5">
        <f>+'MBI DIRECTORIO'!O1032</f>
        <v>148.29545454545453</v>
      </c>
      <c r="P1032" s="5">
        <f>+'MBI DIRECTORIO'!P1032</f>
        <v>6.6818181818181808</v>
      </c>
      <c r="Q1032" s="5">
        <f>+'MBI DIRECTORIO'!Q1032</f>
        <v>12.087195338789639</v>
      </c>
      <c r="R1032" s="5">
        <f>+'MBI DIRECTORIO'!R1032</f>
        <v>0</v>
      </c>
      <c r="S1032" s="5">
        <f>+'MBI DIRECTORIO'!S1032</f>
        <v>0</v>
      </c>
      <c r="T1032" s="5">
        <f>+'MBI DIRECTORIO'!T1032</f>
        <v>0</v>
      </c>
      <c r="U1032" s="5">
        <f>+'MBI DIRECTORIO'!U1032</f>
        <v>0</v>
      </c>
      <c r="V1032" s="5">
        <f>+'MBI DIRECTORIO'!V1032</f>
        <v>0</v>
      </c>
      <c r="W1032" s="5">
        <f>+'MBI DIRECTORIO'!W1032</f>
        <v>0</v>
      </c>
      <c r="X1032" s="5">
        <f>+'MBI DIRECTORIO'!X1032</f>
        <v>0</v>
      </c>
      <c r="Y1032" s="5">
        <f>+'MBI DIRECTORIO'!Y1032</f>
        <v>301.06021808780014</v>
      </c>
      <c r="Z1032" s="5">
        <f>+'MBI DIRECTORIO'!Z1032</f>
        <v>31.211659112646863</v>
      </c>
      <c r="AA1032" s="5">
        <f>+'MBI DIRECTORIO'!AA1032</f>
        <v>0</v>
      </c>
      <c r="AB1032" s="5" t="str">
        <f>+'MBI DIRECTORIO'!AG1032</f>
        <v>Memorias Limitada</v>
      </c>
      <c r="AD1032" t="str">
        <f t="shared" si="18"/>
        <v>INSERT INTO TABLA_PRESUPUESTO_COMERCIAL VALUES ('VSR','80036-C','14003957-16',2022,'Junio',135,'USD',3510,2132.557347,0,0,0,0,102.784091,148.295455,6.681818,12.087195,0,0,0,0,0,0,0,301.060218,31.211659,0);</v>
      </c>
    </row>
    <row r="1033" spans="1:30" x14ac:dyDescent="0.2">
      <c r="A1033" t="str">
        <f>+'MBI DIRECTORIO'!A1033</f>
        <v>VSR</v>
      </c>
      <c r="B1033" t="str">
        <f>+'MBI DIRECTORIO'!B1033</f>
        <v>80036-C</v>
      </c>
      <c r="C1033" t="str">
        <f>+'MBI DIRECTORIO'!C1033</f>
        <v>14003956-16</v>
      </c>
      <c r="D1033">
        <f>+'MBI DIRECTORIO'!D1033</f>
        <v>2022</v>
      </c>
      <c r="E1033" t="str">
        <f>+'MBI DIRECTORIO'!E1033</f>
        <v>Junio</v>
      </c>
      <c r="F1033" s="5">
        <f>+'MBI DIRECTORIO'!F1033</f>
        <v>90</v>
      </c>
      <c r="G1033" t="str">
        <f>+'MBI DIRECTORIO'!G1033</f>
        <v>USD</v>
      </c>
      <c r="H1033" s="5">
        <f>+'MBI DIRECTORIO'!H1033</f>
        <v>2340</v>
      </c>
      <c r="I1033" s="5">
        <f>+'MBI DIRECTORIO'!I1033</f>
        <v>1644.5779051663528</v>
      </c>
      <c r="J1033" s="5">
        <f>+'MBI DIRECTORIO'!J1033</f>
        <v>0</v>
      </c>
      <c r="K1033" s="5">
        <f>+'MBI DIRECTORIO'!K1033</f>
        <v>0</v>
      </c>
      <c r="L1033" s="5">
        <f>+'MBI DIRECTORIO'!L1033</f>
        <v>0</v>
      </c>
      <c r="M1033" s="5">
        <f>+'MBI DIRECTORIO'!M1033</f>
        <v>0</v>
      </c>
      <c r="N1033" s="5">
        <f>+'MBI DIRECTORIO'!N1033</f>
        <v>68.52272727272728</v>
      </c>
      <c r="O1033" s="5">
        <f>+'MBI DIRECTORIO'!O1033</f>
        <v>98.86363636363636</v>
      </c>
      <c r="P1033" s="5">
        <f>+'MBI DIRECTORIO'!P1033</f>
        <v>4.4545454545454541</v>
      </c>
      <c r="Q1033" s="5">
        <f>+'MBI DIRECTORIO'!Q1033</f>
        <v>8.0581302258597596</v>
      </c>
      <c r="R1033" s="5">
        <f>+'MBI DIRECTORIO'!R1033</f>
        <v>0</v>
      </c>
      <c r="S1033" s="5">
        <f>+'MBI DIRECTORIO'!S1033</f>
        <v>0</v>
      </c>
      <c r="T1033" s="5">
        <f>+'MBI DIRECTORIO'!T1033</f>
        <v>0</v>
      </c>
      <c r="U1033" s="5">
        <f>+'MBI DIRECTORIO'!U1033</f>
        <v>0</v>
      </c>
      <c r="V1033" s="5">
        <f>+'MBI DIRECTORIO'!V1033</f>
        <v>0</v>
      </c>
      <c r="W1033" s="5">
        <f>+'MBI DIRECTORIO'!W1033</f>
        <v>0</v>
      </c>
      <c r="X1033" s="5">
        <f>+'MBI DIRECTORIO'!X1033</f>
        <v>0</v>
      </c>
      <c r="Y1033" s="5">
        <f>+'MBI DIRECTORIO'!Y1033</f>
        <v>200.70681205853344</v>
      </c>
      <c r="Z1033" s="5">
        <f>+'MBI DIRECTORIO'!Z1033</f>
        <v>20.807772741764577</v>
      </c>
      <c r="AA1033" s="5">
        <f>+'MBI DIRECTORIO'!AA1033</f>
        <v>0</v>
      </c>
      <c r="AB1033" s="5" t="str">
        <f>+'MBI DIRECTORIO'!AG1033</f>
        <v>Memorias Limitada</v>
      </c>
      <c r="AD1033" t="str">
        <f t="shared" si="18"/>
        <v>INSERT INTO TABLA_PRESUPUESTO_COMERCIAL VALUES ('VSR','80036-C','14003956-16',2022,'Junio',90,'USD',2340,1644.577905,0,0,0,0,68.522727,98.863636,4.454545,8.05813,0,0,0,0,0,0,0,200.706812,20.807773,0);</v>
      </c>
    </row>
    <row r="1034" spans="1:30" x14ac:dyDescent="0.2">
      <c r="A1034" t="str">
        <f>+'MBI DIRECTORIO'!A1034</f>
        <v>VSR</v>
      </c>
      <c r="B1034" t="str">
        <f>+'MBI DIRECTORIO'!B1034</f>
        <v>80176-C</v>
      </c>
      <c r="C1034" t="str">
        <f>+'MBI DIRECTORIO'!C1034</f>
        <v>14004689-18</v>
      </c>
      <c r="D1034">
        <f>+'MBI DIRECTORIO'!D1034</f>
        <v>2022</v>
      </c>
      <c r="E1034" t="str">
        <f>+'MBI DIRECTORIO'!E1034</f>
        <v>Junio</v>
      </c>
      <c r="F1034" s="5">
        <f>+'MBI DIRECTORIO'!F1034</f>
        <v>45</v>
      </c>
      <c r="G1034" t="str">
        <f>+'MBI DIRECTORIO'!G1034</f>
        <v>USD</v>
      </c>
      <c r="H1034" s="5">
        <f>+'MBI DIRECTORIO'!H1034</f>
        <v>1530</v>
      </c>
      <c r="I1034" s="5">
        <f>+'MBI DIRECTORIO'!I1034</f>
        <v>778.5711199642833</v>
      </c>
      <c r="J1034" s="5">
        <f>+'MBI DIRECTORIO'!J1034</f>
        <v>0</v>
      </c>
      <c r="K1034" s="5">
        <f>+'MBI DIRECTORIO'!K1034</f>
        <v>153.00000000000003</v>
      </c>
      <c r="L1034" s="5">
        <f>+'MBI DIRECTORIO'!L1034</f>
        <v>16.286987120918671</v>
      </c>
      <c r="M1034" s="5">
        <f>+'MBI DIRECTORIO'!M1034</f>
        <v>0</v>
      </c>
      <c r="N1034" s="5">
        <f>+'MBI DIRECTORIO'!N1034</f>
        <v>25.982142857142858</v>
      </c>
      <c r="O1034" s="5">
        <f>+'MBI DIRECTORIO'!O1034</f>
        <v>38.839285714285715</v>
      </c>
      <c r="P1034" s="5">
        <f>+'MBI DIRECTORIO'!P1034</f>
        <v>1.75</v>
      </c>
      <c r="Q1034" s="5">
        <f>+'MBI DIRECTORIO'!Q1034</f>
        <v>5.2687774553698423</v>
      </c>
      <c r="R1034" s="5">
        <f>+'MBI DIRECTORIO'!R1034</f>
        <v>0</v>
      </c>
      <c r="S1034" s="5">
        <f>+'MBI DIRECTORIO'!S1034</f>
        <v>0</v>
      </c>
      <c r="T1034" s="5">
        <f>+'MBI DIRECTORIO'!T1034</f>
        <v>0</v>
      </c>
      <c r="U1034" s="5">
        <f>+'MBI DIRECTORIO'!U1034</f>
        <v>0</v>
      </c>
      <c r="V1034" s="5">
        <f>+'MBI DIRECTORIO'!V1034</f>
        <v>0</v>
      </c>
      <c r="W1034" s="5">
        <f>+'MBI DIRECTORIO'!W1034</f>
        <v>0</v>
      </c>
      <c r="X1034" s="5">
        <f>+'MBI DIRECTORIO'!X1034</f>
        <v>0</v>
      </c>
      <c r="Y1034" s="5">
        <f>+'MBI DIRECTORIO'!Y1034</f>
        <v>82.244092397680703</v>
      </c>
      <c r="Z1034" s="5">
        <f>+'MBI DIRECTORIO'!Z1034</f>
        <v>10.403886370882288</v>
      </c>
      <c r="AA1034" s="5">
        <f>+'MBI DIRECTORIO'!AA1034</f>
        <v>0</v>
      </c>
      <c r="AB1034" s="5" t="str">
        <f>+'MBI DIRECTORIO'!AG1034</f>
        <v xml:space="preserve">Cripton Colombia </v>
      </c>
      <c r="AD1034" t="str">
        <f t="shared" si="18"/>
        <v>INSERT INTO TABLA_PRESUPUESTO_COMERCIAL VALUES ('VSR','80176-C','14004689-18',2022,'Junio',45,'USD',1530,778.57112,0,153,16.286987,0,25.982143,38.839286,1.75,5.268777,0,0,0,0,0,0,0,82.244092,10.403886,0);</v>
      </c>
    </row>
    <row r="1035" spans="1:30" x14ac:dyDescent="0.2">
      <c r="A1035" t="str">
        <f>+'MBI DIRECTORIO'!A1035</f>
        <v>VSR</v>
      </c>
      <c r="B1035" t="str">
        <f>+'MBI DIRECTORIO'!B1035</f>
        <v>80176-C</v>
      </c>
      <c r="C1035" t="str">
        <f>+'MBI DIRECTORIO'!C1035</f>
        <v>14004690-18</v>
      </c>
      <c r="D1035">
        <f>+'MBI DIRECTORIO'!D1035</f>
        <v>2022</v>
      </c>
      <c r="E1035" t="str">
        <f>+'MBI DIRECTORIO'!E1035</f>
        <v>Junio</v>
      </c>
      <c r="F1035" s="5">
        <f>+'MBI DIRECTORIO'!F1035</f>
        <v>45</v>
      </c>
      <c r="G1035" t="str">
        <f>+'MBI DIRECTORIO'!G1035</f>
        <v>USD</v>
      </c>
      <c r="H1035" s="5">
        <f>+'MBI DIRECTORIO'!H1035</f>
        <v>1530</v>
      </c>
      <c r="I1035" s="5">
        <f>+'MBI DIRECTORIO'!I1035</f>
        <v>889.81555786695731</v>
      </c>
      <c r="J1035" s="5">
        <f>+'MBI DIRECTORIO'!J1035</f>
        <v>0</v>
      </c>
      <c r="K1035" s="5">
        <f>+'MBI DIRECTORIO'!K1035</f>
        <v>153.00000000000003</v>
      </c>
      <c r="L1035" s="5">
        <f>+'MBI DIRECTORIO'!L1035</f>
        <v>16.286987120918671</v>
      </c>
      <c r="M1035" s="5">
        <f>+'MBI DIRECTORIO'!M1035</f>
        <v>0</v>
      </c>
      <c r="N1035" s="5">
        <f>+'MBI DIRECTORIO'!N1035</f>
        <v>25.982142857142858</v>
      </c>
      <c r="O1035" s="5">
        <f>+'MBI DIRECTORIO'!O1035</f>
        <v>38.839285714285715</v>
      </c>
      <c r="P1035" s="5">
        <f>+'MBI DIRECTORIO'!P1035</f>
        <v>1.75</v>
      </c>
      <c r="Q1035" s="5">
        <f>+'MBI DIRECTORIO'!Q1035</f>
        <v>5.2687774553698423</v>
      </c>
      <c r="R1035" s="5">
        <f>+'MBI DIRECTORIO'!R1035</f>
        <v>0</v>
      </c>
      <c r="S1035" s="5">
        <f>+'MBI DIRECTORIO'!S1035</f>
        <v>0</v>
      </c>
      <c r="T1035" s="5">
        <f>+'MBI DIRECTORIO'!T1035</f>
        <v>0</v>
      </c>
      <c r="U1035" s="5">
        <f>+'MBI DIRECTORIO'!U1035</f>
        <v>0</v>
      </c>
      <c r="V1035" s="5">
        <f>+'MBI DIRECTORIO'!V1035</f>
        <v>0</v>
      </c>
      <c r="W1035" s="5">
        <f>+'MBI DIRECTORIO'!W1035</f>
        <v>0</v>
      </c>
      <c r="X1035" s="5">
        <f>+'MBI DIRECTORIO'!X1035</f>
        <v>0</v>
      </c>
      <c r="Y1035" s="5">
        <f>+'MBI DIRECTORIO'!Y1035</f>
        <v>82.244092397680703</v>
      </c>
      <c r="Z1035" s="5">
        <f>+'MBI DIRECTORIO'!Z1035</f>
        <v>10.403886370882288</v>
      </c>
      <c r="AA1035" s="5">
        <f>+'MBI DIRECTORIO'!AA1035</f>
        <v>0</v>
      </c>
      <c r="AB1035" s="5" t="str">
        <f>+'MBI DIRECTORIO'!AG1035</f>
        <v xml:space="preserve">Cripton Colombia </v>
      </c>
      <c r="AD1035" t="str">
        <f t="shared" si="18"/>
        <v>INSERT INTO TABLA_PRESUPUESTO_COMERCIAL VALUES ('VSR','80176-C','14004690-18',2022,'Junio',45,'USD',1530,889.815558,0,153,16.286987,0,25.982143,38.839286,1.75,5.268777,0,0,0,0,0,0,0,82.244092,10.403886,0);</v>
      </c>
    </row>
    <row r="1036" spans="1:30" x14ac:dyDescent="0.2">
      <c r="A1036" t="str">
        <f>+'MBI DIRECTORIO'!A1036</f>
        <v>VSR</v>
      </c>
      <c r="B1036" t="str">
        <f>+'MBI DIRECTORIO'!B1036</f>
        <v>80176-C</v>
      </c>
      <c r="C1036" t="str">
        <f>+'MBI DIRECTORIO'!C1036</f>
        <v>14004691-18</v>
      </c>
      <c r="D1036">
        <f>+'MBI DIRECTORIO'!D1036</f>
        <v>2022</v>
      </c>
      <c r="E1036" t="str">
        <f>+'MBI DIRECTORIO'!E1036</f>
        <v>Junio</v>
      </c>
      <c r="F1036" s="5">
        <f>+'MBI DIRECTORIO'!F1036</f>
        <v>45</v>
      </c>
      <c r="G1036" t="str">
        <f>+'MBI DIRECTORIO'!G1036</f>
        <v>USD</v>
      </c>
      <c r="H1036" s="5">
        <f>+'MBI DIRECTORIO'!H1036</f>
        <v>1530</v>
      </c>
      <c r="I1036" s="5">
        <f>+'MBI DIRECTORIO'!I1036</f>
        <v>679.51466537804731</v>
      </c>
      <c r="J1036" s="5">
        <f>+'MBI DIRECTORIO'!J1036</f>
        <v>0</v>
      </c>
      <c r="K1036" s="5">
        <f>+'MBI DIRECTORIO'!K1036</f>
        <v>153.00000000000003</v>
      </c>
      <c r="L1036" s="5">
        <f>+'MBI DIRECTORIO'!L1036</f>
        <v>16.286987120918671</v>
      </c>
      <c r="M1036" s="5">
        <f>+'MBI DIRECTORIO'!M1036</f>
        <v>0</v>
      </c>
      <c r="N1036" s="5">
        <f>+'MBI DIRECTORIO'!N1036</f>
        <v>25.982142857142858</v>
      </c>
      <c r="O1036" s="5">
        <f>+'MBI DIRECTORIO'!O1036</f>
        <v>38.839285714285715</v>
      </c>
      <c r="P1036" s="5">
        <f>+'MBI DIRECTORIO'!P1036</f>
        <v>1.75</v>
      </c>
      <c r="Q1036" s="5">
        <f>+'MBI DIRECTORIO'!Q1036</f>
        <v>5.2687774553698423</v>
      </c>
      <c r="R1036" s="5">
        <f>+'MBI DIRECTORIO'!R1036</f>
        <v>0</v>
      </c>
      <c r="S1036" s="5">
        <f>+'MBI DIRECTORIO'!S1036</f>
        <v>0</v>
      </c>
      <c r="T1036" s="5">
        <f>+'MBI DIRECTORIO'!T1036</f>
        <v>0</v>
      </c>
      <c r="U1036" s="5">
        <f>+'MBI DIRECTORIO'!U1036</f>
        <v>0</v>
      </c>
      <c r="V1036" s="5">
        <f>+'MBI DIRECTORIO'!V1036</f>
        <v>0</v>
      </c>
      <c r="W1036" s="5">
        <f>+'MBI DIRECTORIO'!W1036</f>
        <v>0</v>
      </c>
      <c r="X1036" s="5">
        <f>+'MBI DIRECTORIO'!X1036</f>
        <v>0</v>
      </c>
      <c r="Y1036" s="5">
        <f>+'MBI DIRECTORIO'!Y1036</f>
        <v>82.244092397680703</v>
      </c>
      <c r="Z1036" s="5">
        <f>+'MBI DIRECTORIO'!Z1036</f>
        <v>10.403886370882288</v>
      </c>
      <c r="AA1036" s="5">
        <f>+'MBI DIRECTORIO'!AA1036</f>
        <v>0</v>
      </c>
      <c r="AB1036" s="5" t="str">
        <f>+'MBI DIRECTORIO'!AG1036</f>
        <v xml:space="preserve">Cripton Colombia </v>
      </c>
      <c r="AD1036" t="str">
        <f t="shared" si="18"/>
        <v>INSERT INTO TABLA_PRESUPUESTO_COMERCIAL VALUES ('VSR','80176-C','14004691-18',2022,'Junio',45,'USD',1530,679.514665,0,153,16.286987,0,25.982143,38.839286,1.75,5.268777,0,0,0,0,0,0,0,82.244092,10.403886,0);</v>
      </c>
    </row>
    <row r="1037" spans="1:30" x14ac:dyDescent="0.2">
      <c r="A1037" t="str">
        <f>+'MBI DIRECTORIO'!A1037</f>
        <v>VSR</v>
      </c>
      <c r="B1037" t="str">
        <f>+'MBI DIRECTORIO'!B1037</f>
        <v>80176-C</v>
      </c>
      <c r="C1037" t="str">
        <f>+'MBI DIRECTORIO'!C1037</f>
        <v>14004700-18</v>
      </c>
      <c r="D1037">
        <f>+'MBI DIRECTORIO'!D1037</f>
        <v>2022</v>
      </c>
      <c r="E1037" t="str">
        <f>+'MBI DIRECTORIO'!E1037</f>
        <v>Junio</v>
      </c>
      <c r="F1037" s="5">
        <f>+'MBI DIRECTORIO'!F1037</f>
        <v>45</v>
      </c>
      <c r="G1037" t="str">
        <f>+'MBI DIRECTORIO'!G1037</f>
        <v>USD</v>
      </c>
      <c r="H1037" s="5">
        <f>+'MBI DIRECTORIO'!H1037</f>
        <v>1530</v>
      </c>
      <c r="I1037" s="5">
        <f>+'MBI DIRECTORIO'!I1037</f>
        <v>642.6711403655105</v>
      </c>
      <c r="J1037" s="5">
        <f>+'MBI DIRECTORIO'!J1037</f>
        <v>0</v>
      </c>
      <c r="K1037" s="5">
        <f>+'MBI DIRECTORIO'!K1037</f>
        <v>153.00000000000003</v>
      </c>
      <c r="L1037" s="5">
        <f>+'MBI DIRECTORIO'!L1037</f>
        <v>16.286987120918671</v>
      </c>
      <c r="M1037" s="5">
        <f>+'MBI DIRECTORIO'!M1037</f>
        <v>0</v>
      </c>
      <c r="N1037" s="5">
        <f>+'MBI DIRECTORIO'!N1037</f>
        <v>25.982142857142858</v>
      </c>
      <c r="O1037" s="5">
        <f>+'MBI DIRECTORIO'!O1037</f>
        <v>38.839285714285715</v>
      </c>
      <c r="P1037" s="5">
        <f>+'MBI DIRECTORIO'!P1037</f>
        <v>1.75</v>
      </c>
      <c r="Q1037" s="5">
        <f>+'MBI DIRECTORIO'!Q1037</f>
        <v>5.2687774553698423</v>
      </c>
      <c r="R1037" s="5">
        <f>+'MBI DIRECTORIO'!R1037</f>
        <v>0</v>
      </c>
      <c r="S1037" s="5">
        <f>+'MBI DIRECTORIO'!S1037</f>
        <v>0</v>
      </c>
      <c r="T1037" s="5">
        <f>+'MBI DIRECTORIO'!T1037</f>
        <v>0</v>
      </c>
      <c r="U1037" s="5">
        <f>+'MBI DIRECTORIO'!U1037</f>
        <v>0</v>
      </c>
      <c r="V1037" s="5">
        <f>+'MBI DIRECTORIO'!V1037</f>
        <v>0</v>
      </c>
      <c r="W1037" s="5">
        <f>+'MBI DIRECTORIO'!W1037</f>
        <v>0</v>
      </c>
      <c r="X1037" s="5">
        <f>+'MBI DIRECTORIO'!X1037</f>
        <v>0</v>
      </c>
      <c r="Y1037" s="5">
        <f>+'MBI DIRECTORIO'!Y1037</f>
        <v>82.244092397680703</v>
      </c>
      <c r="Z1037" s="5">
        <f>+'MBI DIRECTORIO'!Z1037</f>
        <v>10.403886370882288</v>
      </c>
      <c r="AA1037" s="5">
        <f>+'MBI DIRECTORIO'!AA1037</f>
        <v>0</v>
      </c>
      <c r="AB1037" s="5" t="str">
        <f>+'MBI DIRECTORIO'!AG1037</f>
        <v xml:space="preserve">Cripton Colombia </v>
      </c>
      <c r="AD1037" t="str">
        <f t="shared" si="18"/>
        <v>INSERT INTO TABLA_PRESUPUESTO_COMERCIAL VALUES ('VSR','80176-C','14004700-18',2022,'Junio',45,'USD',1530,642.67114,0,153,16.286987,0,25.982143,38.839286,1.75,5.268777,0,0,0,0,0,0,0,82.244092,10.403886,0);</v>
      </c>
    </row>
    <row r="1038" spans="1:30" x14ac:dyDescent="0.2">
      <c r="A1038" t="str">
        <f>+'MBI DIRECTORIO'!A1038</f>
        <v>VSR</v>
      </c>
      <c r="B1038" t="str">
        <f>+'MBI DIRECTORIO'!B1038</f>
        <v>80179-C</v>
      </c>
      <c r="C1038" t="str">
        <f>+'MBI DIRECTORIO'!C1038</f>
        <v>14005058-19</v>
      </c>
      <c r="D1038">
        <f>+'MBI DIRECTORIO'!D1038</f>
        <v>2022</v>
      </c>
      <c r="E1038" t="str">
        <f>+'MBI DIRECTORIO'!E1038</f>
        <v>Junio</v>
      </c>
      <c r="F1038" s="5">
        <f>+'MBI DIRECTORIO'!F1038</f>
        <v>45</v>
      </c>
      <c r="G1038" t="str">
        <f>+'MBI DIRECTORIO'!G1038</f>
        <v>USD</v>
      </c>
      <c r="H1038" s="5">
        <f>+'MBI DIRECTORIO'!H1038</f>
        <v>2250</v>
      </c>
      <c r="I1038" s="5">
        <f>+'MBI DIRECTORIO'!I1038</f>
        <v>995.3507995004145</v>
      </c>
      <c r="J1038" s="5">
        <f>+'MBI DIRECTORIO'!J1038</f>
        <v>225</v>
      </c>
      <c r="K1038" s="5">
        <f>+'MBI DIRECTORIO'!K1038</f>
        <v>0</v>
      </c>
      <c r="L1038" s="5">
        <f>+'MBI DIRECTORIO'!L1038</f>
        <v>16.286987120918671</v>
      </c>
      <c r="M1038" s="5">
        <f>+'MBI DIRECTORIO'!M1038</f>
        <v>0</v>
      </c>
      <c r="N1038" s="5">
        <f>+'MBI DIRECTORIO'!N1038</f>
        <v>26.172970408917784</v>
      </c>
      <c r="O1038" s="5">
        <f>+'MBI DIRECTORIO'!O1038</f>
        <v>26.649500537131857</v>
      </c>
      <c r="P1038" s="5">
        <f>+'MBI DIRECTORIO'!P1038</f>
        <v>1.7090559035673927</v>
      </c>
      <c r="Q1038" s="5">
        <f>+'MBI DIRECTORIO'!Q1038</f>
        <v>7.7482021402497683</v>
      </c>
      <c r="R1038" s="5">
        <f>+'MBI DIRECTORIO'!R1038</f>
        <v>0</v>
      </c>
      <c r="S1038" s="5">
        <f>+'MBI DIRECTORIO'!S1038</f>
        <v>0</v>
      </c>
      <c r="T1038" s="5">
        <f>+'MBI DIRECTORIO'!T1038</f>
        <v>0</v>
      </c>
      <c r="U1038" s="5">
        <f>+'MBI DIRECTORIO'!U1038</f>
        <v>0</v>
      </c>
      <c r="V1038" s="5">
        <f>+'MBI DIRECTORIO'!V1038</f>
        <v>0</v>
      </c>
      <c r="W1038" s="5">
        <f>+'MBI DIRECTORIO'!W1038</f>
        <v>0</v>
      </c>
      <c r="X1038" s="5">
        <f>+'MBI DIRECTORIO'!X1038</f>
        <v>0</v>
      </c>
      <c r="Y1038" s="5">
        <f>+'MBI DIRECTORIO'!Y1038</f>
        <v>72.683615360749101</v>
      </c>
      <c r="Z1038" s="5">
        <f>+'MBI DIRECTORIO'!Z1038</f>
        <v>10.403886370882288</v>
      </c>
      <c r="AA1038" s="5">
        <f>+'MBI DIRECTORIO'!AA1038</f>
        <v>0</v>
      </c>
      <c r="AB1038" s="5" t="str">
        <f>+'MBI DIRECTORIO'!AG1038</f>
        <v>CORCHOS, S.A.</v>
      </c>
      <c r="AD1038" t="str">
        <f t="shared" si="18"/>
        <v>INSERT INTO TABLA_PRESUPUESTO_COMERCIAL VALUES ('VSR','80179-C','14005058-19',2022,'Junio',45,'USD',2250,995.3508,225,0,16.286987,0,26.17297,26.649501,1.709056,7.748202,0,0,0,0,0,0,0,72.683615,10.403886,0);</v>
      </c>
    </row>
    <row r="1039" spans="1:30" x14ac:dyDescent="0.2">
      <c r="A1039" t="str">
        <f>+'MBI DIRECTORIO'!A1039</f>
        <v>VSR</v>
      </c>
      <c r="B1039" t="str">
        <f>+'MBI DIRECTORIO'!B1039</f>
        <v>80179-C</v>
      </c>
      <c r="C1039" t="str">
        <f>+'MBI DIRECTORIO'!C1039</f>
        <v>14005051-21</v>
      </c>
      <c r="D1039">
        <f>+'MBI DIRECTORIO'!D1039</f>
        <v>2022</v>
      </c>
      <c r="E1039" t="str">
        <f>+'MBI DIRECTORIO'!E1039</f>
        <v>Junio</v>
      </c>
      <c r="F1039" s="5">
        <f>+'MBI DIRECTORIO'!F1039</f>
        <v>180</v>
      </c>
      <c r="G1039" t="str">
        <f>+'MBI DIRECTORIO'!G1039</f>
        <v>USD</v>
      </c>
      <c r="H1039" s="5">
        <f>+'MBI DIRECTORIO'!H1039</f>
        <v>6480</v>
      </c>
      <c r="I1039" s="5">
        <f>+'MBI DIRECTORIO'!I1039</f>
        <v>3256.1006115392265</v>
      </c>
      <c r="J1039" s="5">
        <f>+'MBI DIRECTORIO'!J1039</f>
        <v>720</v>
      </c>
      <c r="K1039" s="5">
        <f>+'MBI DIRECTORIO'!K1039</f>
        <v>0</v>
      </c>
      <c r="L1039" s="5">
        <f>+'MBI DIRECTORIO'!L1039</f>
        <v>65.147948483674682</v>
      </c>
      <c r="M1039" s="5">
        <f>+'MBI DIRECTORIO'!M1039</f>
        <v>0</v>
      </c>
      <c r="N1039" s="5">
        <f>+'MBI DIRECTORIO'!N1039</f>
        <v>104.69188163567114</v>
      </c>
      <c r="O1039" s="5">
        <f>+'MBI DIRECTORIO'!O1039</f>
        <v>106.59800214852743</v>
      </c>
      <c r="P1039" s="5">
        <f>+'MBI DIRECTORIO'!P1039</f>
        <v>6.8362236142695707</v>
      </c>
      <c r="Q1039" s="5">
        <f>+'MBI DIRECTORIO'!Q1039</f>
        <v>22.314822163919334</v>
      </c>
      <c r="R1039" s="5">
        <f>+'MBI DIRECTORIO'!R1039</f>
        <v>0</v>
      </c>
      <c r="S1039" s="5">
        <f>+'MBI DIRECTORIO'!S1039</f>
        <v>0</v>
      </c>
      <c r="T1039" s="5">
        <f>+'MBI DIRECTORIO'!T1039</f>
        <v>0</v>
      </c>
      <c r="U1039" s="5">
        <f>+'MBI DIRECTORIO'!U1039</f>
        <v>0</v>
      </c>
      <c r="V1039" s="5">
        <f>+'MBI DIRECTORIO'!V1039</f>
        <v>0</v>
      </c>
      <c r="W1039" s="5">
        <f>+'MBI DIRECTORIO'!W1039</f>
        <v>0</v>
      </c>
      <c r="X1039" s="5">
        <f>+'MBI DIRECTORIO'!X1039</f>
        <v>0</v>
      </c>
      <c r="Y1039" s="5">
        <f>+'MBI DIRECTORIO'!Y1039</f>
        <v>282.05647504591667</v>
      </c>
      <c r="Z1039" s="5">
        <f>+'MBI DIRECTORIO'!Z1039</f>
        <v>41.615545483529154</v>
      </c>
      <c r="AA1039" s="5">
        <f>+'MBI DIRECTORIO'!AA1039</f>
        <v>0</v>
      </c>
      <c r="AB1039" s="5" t="str">
        <f>+'MBI DIRECTORIO'!AG1039</f>
        <v>CORCHOS, S.A.</v>
      </c>
      <c r="AD1039" t="str">
        <f t="shared" si="18"/>
        <v>INSERT INTO TABLA_PRESUPUESTO_COMERCIAL VALUES ('VSR','80179-C','14005051-21',2022,'Junio',180,'USD',6480,3256.100612,720,0,65.147948,0,104.691882,106.598002,6.836224,22.314822,0,0,0,0,0,0,0,282.056475,41.615545,0);</v>
      </c>
    </row>
    <row r="1040" spans="1:30" x14ac:dyDescent="0.2">
      <c r="A1040" t="str">
        <f>+'MBI DIRECTORIO'!A1040</f>
        <v>VSR</v>
      </c>
      <c r="B1040" t="str">
        <f>+'MBI DIRECTORIO'!B1040</f>
        <v>80179-C</v>
      </c>
      <c r="C1040" t="str">
        <f>+'MBI DIRECTORIO'!C1040</f>
        <v>14005062-21</v>
      </c>
      <c r="D1040">
        <f>+'MBI DIRECTORIO'!D1040</f>
        <v>2022</v>
      </c>
      <c r="E1040" t="str">
        <f>+'MBI DIRECTORIO'!E1040</f>
        <v>Junio</v>
      </c>
      <c r="F1040" s="5">
        <f>+'MBI DIRECTORIO'!F1040</f>
        <v>180</v>
      </c>
      <c r="G1040" t="str">
        <f>+'MBI DIRECTORIO'!G1040</f>
        <v>USD</v>
      </c>
      <c r="H1040" s="5">
        <f>+'MBI DIRECTORIO'!H1040</f>
        <v>6480</v>
      </c>
      <c r="I1040" s="5">
        <f>+'MBI DIRECTORIO'!I1040</f>
        <v>2337.0745089336733</v>
      </c>
      <c r="J1040" s="5">
        <f>+'MBI DIRECTORIO'!J1040</f>
        <v>720</v>
      </c>
      <c r="K1040" s="5">
        <f>+'MBI DIRECTORIO'!K1040</f>
        <v>0</v>
      </c>
      <c r="L1040" s="5">
        <f>+'MBI DIRECTORIO'!L1040</f>
        <v>65.147948483674682</v>
      </c>
      <c r="M1040" s="5">
        <f>+'MBI DIRECTORIO'!M1040</f>
        <v>0</v>
      </c>
      <c r="N1040" s="5">
        <f>+'MBI DIRECTORIO'!N1040</f>
        <v>104.69188163567114</v>
      </c>
      <c r="O1040" s="5">
        <f>+'MBI DIRECTORIO'!O1040</f>
        <v>106.59800214852743</v>
      </c>
      <c r="P1040" s="5">
        <f>+'MBI DIRECTORIO'!P1040</f>
        <v>6.8362236142695707</v>
      </c>
      <c r="Q1040" s="5">
        <f>+'MBI DIRECTORIO'!Q1040</f>
        <v>22.314822163919334</v>
      </c>
      <c r="R1040" s="5">
        <f>+'MBI DIRECTORIO'!R1040</f>
        <v>0</v>
      </c>
      <c r="S1040" s="5">
        <f>+'MBI DIRECTORIO'!S1040</f>
        <v>0</v>
      </c>
      <c r="T1040" s="5">
        <f>+'MBI DIRECTORIO'!T1040</f>
        <v>0</v>
      </c>
      <c r="U1040" s="5">
        <f>+'MBI DIRECTORIO'!U1040</f>
        <v>0</v>
      </c>
      <c r="V1040" s="5">
        <f>+'MBI DIRECTORIO'!V1040</f>
        <v>0</v>
      </c>
      <c r="W1040" s="5">
        <f>+'MBI DIRECTORIO'!W1040</f>
        <v>0</v>
      </c>
      <c r="X1040" s="5">
        <f>+'MBI DIRECTORIO'!X1040</f>
        <v>0</v>
      </c>
      <c r="Y1040" s="5">
        <f>+'MBI DIRECTORIO'!Y1040</f>
        <v>282.05647504591667</v>
      </c>
      <c r="Z1040" s="5">
        <f>+'MBI DIRECTORIO'!Z1040</f>
        <v>41.615545483529154</v>
      </c>
      <c r="AA1040" s="5">
        <f>+'MBI DIRECTORIO'!AA1040</f>
        <v>0</v>
      </c>
      <c r="AB1040" s="5" t="str">
        <f>+'MBI DIRECTORIO'!AG1040</f>
        <v>CORCHOS, S.A.</v>
      </c>
      <c r="AD1040" t="str">
        <f t="shared" si="18"/>
        <v>INSERT INTO TABLA_PRESUPUESTO_COMERCIAL VALUES ('VSR','80179-C','14005062-21',2022,'Junio',180,'USD',6480,2337.074509,720,0,65.147948,0,104.691882,106.598002,6.836224,22.314822,0,0,0,0,0,0,0,282.056475,41.615545,0);</v>
      </c>
    </row>
    <row r="1041" spans="1:30" x14ac:dyDescent="0.2">
      <c r="A1041" t="str">
        <f>+'MBI DIRECTORIO'!A1041</f>
        <v>VSR</v>
      </c>
      <c r="B1041" t="str">
        <f>+'MBI DIRECTORIO'!B1041</f>
        <v>80179-C</v>
      </c>
      <c r="C1041" t="str">
        <f>+'MBI DIRECTORIO'!C1041</f>
        <v>14005060-21</v>
      </c>
      <c r="D1041">
        <f>+'MBI DIRECTORIO'!D1041</f>
        <v>2022</v>
      </c>
      <c r="E1041" t="str">
        <f>+'MBI DIRECTORIO'!E1041</f>
        <v>Junio</v>
      </c>
      <c r="F1041" s="5">
        <f>+'MBI DIRECTORIO'!F1041</f>
        <v>45</v>
      </c>
      <c r="G1041" t="str">
        <f>+'MBI DIRECTORIO'!G1041</f>
        <v>USD</v>
      </c>
      <c r="H1041" s="5">
        <f>+'MBI DIRECTORIO'!H1041</f>
        <v>1800</v>
      </c>
      <c r="I1041" s="5">
        <f>+'MBI DIRECTORIO'!I1041</f>
        <v>891.8607118497082</v>
      </c>
      <c r="J1041" s="5">
        <f>+'MBI DIRECTORIO'!J1041</f>
        <v>180</v>
      </c>
      <c r="K1041" s="5">
        <f>+'MBI DIRECTORIO'!K1041</f>
        <v>0</v>
      </c>
      <c r="L1041" s="5">
        <f>+'MBI DIRECTORIO'!L1041</f>
        <v>16.286987120918671</v>
      </c>
      <c r="M1041" s="5">
        <f>+'MBI DIRECTORIO'!M1041</f>
        <v>0</v>
      </c>
      <c r="N1041" s="5">
        <f>+'MBI DIRECTORIO'!N1041</f>
        <v>26.172970408917784</v>
      </c>
      <c r="O1041" s="5">
        <f>+'MBI DIRECTORIO'!O1041</f>
        <v>26.649500537131857</v>
      </c>
      <c r="P1041" s="5">
        <f>+'MBI DIRECTORIO'!P1041</f>
        <v>1.7090559035673927</v>
      </c>
      <c r="Q1041" s="5">
        <f>+'MBI DIRECTORIO'!Q1041</f>
        <v>6.1985617121998144</v>
      </c>
      <c r="R1041" s="5">
        <f>+'MBI DIRECTORIO'!R1041</f>
        <v>0</v>
      </c>
      <c r="S1041" s="5">
        <f>+'MBI DIRECTORIO'!S1041</f>
        <v>0</v>
      </c>
      <c r="T1041" s="5">
        <f>+'MBI DIRECTORIO'!T1041</f>
        <v>0</v>
      </c>
      <c r="U1041" s="5">
        <f>+'MBI DIRECTORIO'!U1041</f>
        <v>0</v>
      </c>
      <c r="V1041" s="5">
        <f>+'MBI DIRECTORIO'!V1041</f>
        <v>0</v>
      </c>
      <c r="W1041" s="5">
        <f>+'MBI DIRECTORIO'!W1041</f>
        <v>0</v>
      </c>
      <c r="X1041" s="5">
        <f>+'MBI DIRECTORIO'!X1041</f>
        <v>0</v>
      </c>
      <c r="Y1041" s="5">
        <f>+'MBI DIRECTORIO'!Y1041</f>
        <v>71.133974932699147</v>
      </c>
      <c r="Z1041" s="5">
        <f>+'MBI DIRECTORIO'!Z1041</f>
        <v>10.403886370882288</v>
      </c>
      <c r="AA1041" s="5">
        <f>+'MBI DIRECTORIO'!AA1041</f>
        <v>0</v>
      </c>
      <c r="AB1041" s="5" t="str">
        <f>+'MBI DIRECTORIO'!AG1041</f>
        <v>CORCHOS, S.A.</v>
      </c>
      <c r="AD1041" t="str">
        <f t="shared" si="18"/>
        <v>INSERT INTO TABLA_PRESUPUESTO_COMERCIAL VALUES ('VSR','80179-C','14005060-21',2022,'Junio',45,'USD',1800,891.860712,180,0,16.286987,0,26.17297,26.649501,1.709056,6.198562,0,0,0,0,0,0,0,71.133975,10.403886,0);</v>
      </c>
    </row>
    <row r="1042" spans="1:30" x14ac:dyDescent="0.2">
      <c r="A1042" t="str">
        <f>+'MBI DIRECTORIO'!A1042</f>
        <v>VSR</v>
      </c>
      <c r="B1042" t="str">
        <f>+'MBI DIRECTORIO'!B1042</f>
        <v>80179-C</v>
      </c>
      <c r="C1042" t="str">
        <f>+'MBI DIRECTORIO'!C1042</f>
        <v>14005061-21</v>
      </c>
      <c r="D1042">
        <f>+'MBI DIRECTORIO'!D1042</f>
        <v>2022</v>
      </c>
      <c r="E1042" t="str">
        <f>+'MBI DIRECTORIO'!E1042</f>
        <v>Junio</v>
      </c>
      <c r="F1042" s="5">
        <f>+'MBI DIRECTORIO'!F1042</f>
        <v>45</v>
      </c>
      <c r="G1042" t="str">
        <f>+'MBI DIRECTORIO'!G1042</f>
        <v>USD</v>
      </c>
      <c r="H1042" s="5">
        <f>+'MBI DIRECTORIO'!H1042</f>
        <v>1800</v>
      </c>
      <c r="I1042" s="5">
        <f>+'MBI DIRECTORIO'!I1042</f>
        <v>1156.1390805632334</v>
      </c>
      <c r="J1042" s="5">
        <f>+'MBI DIRECTORIO'!J1042</f>
        <v>180</v>
      </c>
      <c r="K1042" s="5">
        <f>+'MBI DIRECTORIO'!K1042</f>
        <v>0</v>
      </c>
      <c r="L1042" s="5">
        <f>+'MBI DIRECTORIO'!L1042</f>
        <v>16.286987120918671</v>
      </c>
      <c r="M1042" s="5">
        <f>+'MBI DIRECTORIO'!M1042</f>
        <v>0</v>
      </c>
      <c r="N1042" s="5">
        <f>+'MBI DIRECTORIO'!N1042</f>
        <v>26.172970408917784</v>
      </c>
      <c r="O1042" s="5">
        <f>+'MBI DIRECTORIO'!O1042</f>
        <v>26.649500537131857</v>
      </c>
      <c r="P1042" s="5">
        <f>+'MBI DIRECTORIO'!P1042</f>
        <v>1.7090559035673927</v>
      </c>
      <c r="Q1042" s="5">
        <f>+'MBI DIRECTORIO'!Q1042</f>
        <v>6.1985617121998144</v>
      </c>
      <c r="R1042" s="5">
        <f>+'MBI DIRECTORIO'!R1042</f>
        <v>0</v>
      </c>
      <c r="S1042" s="5">
        <f>+'MBI DIRECTORIO'!S1042</f>
        <v>0</v>
      </c>
      <c r="T1042" s="5">
        <f>+'MBI DIRECTORIO'!T1042</f>
        <v>0</v>
      </c>
      <c r="U1042" s="5">
        <f>+'MBI DIRECTORIO'!U1042</f>
        <v>0</v>
      </c>
      <c r="V1042" s="5">
        <f>+'MBI DIRECTORIO'!V1042</f>
        <v>0</v>
      </c>
      <c r="W1042" s="5">
        <f>+'MBI DIRECTORIO'!W1042</f>
        <v>0</v>
      </c>
      <c r="X1042" s="5">
        <f>+'MBI DIRECTORIO'!X1042</f>
        <v>0</v>
      </c>
      <c r="Y1042" s="5">
        <f>+'MBI DIRECTORIO'!Y1042</f>
        <v>71.133974932699147</v>
      </c>
      <c r="Z1042" s="5">
        <f>+'MBI DIRECTORIO'!Z1042</f>
        <v>10.403886370882288</v>
      </c>
      <c r="AA1042" s="5">
        <f>+'MBI DIRECTORIO'!AA1042</f>
        <v>0</v>
      </c>
      <c r="AB1042" s="5" t="str">
        <f>+'MBI DIRECTORIO'!AG1042</f>
        <v>CORCHOS, S.A.</v>
      </c>
      <c r="AD1042" t="str">
        <f t="shared" si="18"/>
        <v>INSERT INTO TABLA_PRESUPUESTO_COMERCIAL VALUES ('VSR','80179-C','14005061-21',2022,'Junio',45,'USD',1800,1156.139081,180,0,16.286987,0,26.17297,26.649501,1.709056,6.198562,0,0,0,0,0,0,0,71.133975,10.403886,0);</v>
      </c>
    </row>
    <row r="1043" spans="1:30" x14ac:dyDescent="0.2">
      <c r="A1043" t="str">
        <f>+'MBI DIRECTORIO'!A1043</f>
        <v>VSR</v>
      </c>
      <c r="B1043" t="str">
        <f>+'MBI DIRECTORIO'!B1043</f>
        <v>80179-C</v>
      </c>
      <c r="C1043" t="str">
        <f>+'MBI DIRECTORIO'!C1043</f>
        <v>14005052-21</v>
      </c>
      <c r="D1043">
        <f>+'MBI DIRECTORIO'!D1043</f>
        <v>2022</v>
      </c>
      <c r="E1043" t="str">
        <f>+'MBI DIRECTORIO'!E1043</f>
        <v>Junio</v>
      </c>
      <c r="F1043" s="5">
        <f>+'MBI DIRECTORIO'!F1043</f>
        <v>90</v>
      </c>
      <c r="G1043" t="str">
        <f>+'MBI DIRECTORIO'!G1043</f>
        <v>USD</v>
      </c>
      <c r="H1043" s="5">
        <f>+'MBI DIRECTORIO'!H1043</f>
        <v>3240</v>
      </c>
      <c r="I1043" s="5">
        <f>+'MBI DIRECTORIO'!I1043</f>
        <v>1581.248877755266</v>
      </c>
      <c r="J1043" s="5">
        <f>+'MBI DIRECTORIO'!J1043</f>
        <v>360</v>
      </c>
      <c r="K1043" s="5">
        <f>+'MBI DIRECTORIO'!K1043</f>
        <v>0</v>
      </c>
      <c r="L1043" s="5">
        <f>+'MBI DIRECTORIO'!L1043</f>
        <v>32.573974241837341</v>
      </c>
      <c r="M1043" s="5">
        <f>+'MBI DIRECTORIO'!M1043</f>
        <v>0</v>
      </c>
      <c r="N1043" s="5">
        <f>+'MBI DIRECTORIO'!N1043</f>
        <v>52.345940817835569</v>
      </c>
      <c r="O1043" s="5">
        <f>+'MBI DIRECTORIO'!O1043</f>
        <v>53.299001074263714</v>
      </c>
      <c r="P1043" s="5">
        <f>+'MBI DIRECTORIO'!P1043</f>
        <v>3.4181118071347854</v>
      </c>
      <c r="Q1043" s="5">
        <f>+'MBI DIRECTORIO'!Q1043</f>
        <v>11.157411081959667</v>
      </c>
      <c r="R1043" s="5">
        <f>+'MBI DIRECTORIO'!R1043</f>
        <v>0</v>
      </c>
      <c r="S1043" s="5">
        <f>+'MBI DIRECTORIO'!S1043</f>
        <v>0</v>
      </c>
      <c r="T1043" s="5">
        <f>+'MBI DIRECTORIO'!T1043</f>
        <v>0</v>
      </c>
      <c r="U1043" s="5">
        <f>+'MBI DIRECTORIO'!U1043</f>
        <v>0</v>
      </c>
      <c r="V1043" s="5">
        <f>+'MBI DIRECTORIO'!V1043</f>
        <v>0</v>
      </c>
      <c r="W1043" s="5">
        <f>+'MBI DIRECTORIO'!W1043</f>
        <v>0</v>
      </c>
      <c r="X1043" s="5">
        <f>+'MBI DIRECTORIO'!X1043</f>
        <v>0</v>
      </c>
      <c r="Y1043" s="5">
        <f>+'MBI DIRECTORIO'!Y1043</f>
        <v>141.02823752295834</v>
      </c>
      <c r="Z1043" s="5">
        <f>+'MBI DIRECTORIO'!Z1043</f>
        <v>20.807772741764577</v>
      </c>
      <c r="AA1043" s="5">
        <f>+'MBI DIRECTORIO'!AA1043</f>
        <v>0</v>
      </c>
      <c r="AB1043" s="5" t="str">
        <f>+'MBI DIRECTORIO'!AG1043</f>
        <v>CORCHOS, S.A.</v>
      </c>
      <c r="AD1043" t="str">
        <f t="shared" si="18"/>
        <v>INSERT INTO TABLA_PRESUPUESTO_COMERCIAL VALUES ('VSR','80179-C','14005052-21',2022,'Junio',90,'USD',3240,1581.248878,360,0,32.573974,0,52.345941,53.299001,3.418112,11.157411,0,0,0,0,0,0,0,141.028238,20.807773,0);</v>
      </c>
    </row>
    <row r="1044" spans="1:30" x14ac:dyDescent="0.2">
      <c r="A1044" t="str">
        <f>+'MBI DIRECTORIO'!A1044</f>
        <v>VSR</v>
      </c>
      <c r="B1044" t="str">
        <f>+'MBI DIRECTORIO'!B1044</f>
        <v>80179-C</v>
      </c>
      <c r="C1044" t="str">
        <f>+'MBI DIRECTORIO'!C1044</f>
        <v>14004927-18</v>
      </c>
      <c r="D1044">
        <f>+'MBI DIRECTORIO'!D1044</f>
        <v>2022</v>
      </c>
      <c r="E1044" t="str">
        <f>+'MBI DIRECTORIO'!E1044</f>
        <v>Junio</v>
      </c>
      <c r="F1044" s="5">
        <f>+'MBI DIRECTORIO'!F1044</f>
        <v>33.75</v>
      </c>
      <c r="G1044" t="str">
        <f>+'MBI DIRECTORIO'!G1044</f>
        <v>USD</v>
      </c>
      <c r="H1044" s="5">
        <f>+'MBI DIRECTORIO'!H1044</f>
        <v>1350</v>
      </c>
      <c r="I1044" s="5">
        <f>+'MBI DIRECTORIO'!I1044</f>
        <v>869.04637053741283</v>
      </c>
      <c r="J1044" s="5">
        <f>+'MBI DIRECTORIO'!J1044</f>
        <v>135</v>
      </c>
      <c r="K1044" s="5">
        <f>+'MBI DIRECTORIO'!K1044</f>
        <v>0</v>
      </c>
      <c r="L1044" s="5">
        <f>+'MBI DIRECTORIO'!L1044</f>
        <v>12.215240340689004</v>
      </c>
      <c r="M1044" s="5">
        <f>+'MBI DIRECTORIO'!M1044</f>
        <v>0</v>
      </c>
      <c r="N1044" s="5">
        <f>+'MBI DIRECTORIO'!N1044</f>
        <v>19.629727806688336</v>
      </c>
      <c r="O1044" s="5">
        <f>+'MBI DIRECTORIO'!O1044</f>
        <v>19.987125402848893</v>
      </c>
      <c r="P1044" s="5">
        <f>+'MBI DIRECTORIO'!P1044</f>
        <v>1.2817919276755445</v>
      </c>
      <c r="Q1044" s="5">
        <f>+'MBI DIRECTORIO'!Q1044</f>
        <v>4.6489212841498606</v>
      </c>
      <c r="R1044" s="5">
        <f>+'MBI DIRECTORIO'!R1044</f>
        <v>0</v>
      </c>
      <c r="S1044" s="5">
        <f>+'MBI DIRECTORIO'!S1044</f>
        <v>0</v>
      </c>
      <c r="T1044" s="5">
        <f>+'MBI DIRECTORIO'!T1044</f>
        <v>0</v>
      </c>
      <c r="U1044" s="5">
        <f>+'MBI DIRECTORIO'!U1044</f>
        <v>0</v>
      </c>
      <c r="V1044" s="5">
        <f>+'MBI DIRECTORIO'!V1044</f>
        <v>0</v>
      </c>
      <c r="W1044" s="5">
        <f>+'MBI DIRECTORIO'!W1044</f>
        <v>0</v>
      </c>
      <c r="X1044" s="5">
        <f>+'MBI DIRECTORIO'!X1044</f>
        <v>0</v>
      </c>
      <c r="Y1044" s="5">
        <f>+'MBI DIRECTORIO'!Y1044</f>
        <v>53.350481199524339</v>
      </c>
      <c r="Z1044" s="5">
        <f>+'MBI DIRECTORIO'!Z1044</f>
        <v>7.8029147781617159</v>
      </c>
      <c r="AA1044" s="5">
        <f>+'MBI DIRECTORIO'!AA1044</f>
        <v>0</v>
      </c>
      <c r="AB1044" s="5" t="str">
        <f>+'MBI DIRECTORIO'!AG1044</f>
        <v>CORCHOS, S.A.</v>
      </c>
      <c r="AD1044" t="str">
        <f t="shared" si="18"/>
        <v>INSERT INTO TABLA_PRESUPUESTO_COMERCIAL VALUES ('VSR','80179-C','14004927-18',2022,'Junio',33.75,'USD',1350,869.046371,135,0,12.21524,0,19.629728,19.987125,1.281792,4.648921,0,0,0,0,0,0,0,53.350481,7.802915,0);</v>
      </c>
    </row>
    <row r="1045" spans="1:30" x14ac:dyDescent="0.2">
      <c r="A1045" t="str">
        <f>+'MBI DIRECTORIO'!A1045</f>
        <v>VSR</v>
      </c>
      <c r="B1045" t="str">
        <f>+'MBI DIRECTORIO'!B1045</f>
        <v>80179-C</v>
      </c>
      <c r="C1045" t="str">
        <f>+'MBI DIRECTORIO'!C1045</f>
        <v>14005053-21</v>
      </c>
      <c r="D1045">
        <f>+'MBI DIRECTORIO'!D1045</f>
        <v>2022</v>
      </c>
      <c r="E1045" t="str">
        <f>+'MBI DIRECTORIO'!E1045</f>
        <v>Junio</v>
      </c>
      <c r="F1045" s="5">
        <f>+'MBI DIRECTORIO'!F1045</f>
        <v>67.5</v>
      </c>
      <c r="G1045" t="str">
        <f>+'MBI DIRECTORIO'!G1045</f>
        <v>USD</v>
      </c>
      <c r="H1045" s="5">
        <f>+'MBI DIRECTORIO'!H1045</f>
        <v>2430</v>
      </c>
      <c r="I1045" s="5">
        <f>+'MBI DIRECTORIO'!I1045</f>
        <v>1221.4047521464247</v>
      </c>
      <c r="J1045" s="5">
        <f>+'MBI DIRECTORIO'!J1045</f>
        <v>270</v>
      </c>
      <c r="K1045" s="5">
        <f>+'MBI DIRECTORIO'!K1045</f>
        <v>0</v>
      </c>
      <c r="L1045" s="5">
        <f>+'MBI DIRECTORIO'!L1045</f>
        <v>24.430480681378008</v>
      </c>
      <c r="M1045" s="5">
        <f>+'MBI DIRECTORIO'!M1045</f>
        <v>0</v>
      </c>
      <c r="N1045" s="5">
        <f>+'MBI DIRECTORIO'!N1045</f>
        <v>39.259455613376673</v>
      </c>
      <c r="O1045" s="5">
        <f>+'MBI DIRECTORIO'!O1045</f>
        <v>39.974250805697785</v>
      </c>
      <c r="P1045" s="5">
        <f>+'MBI DIRECTORIO'!P1045</f>
        <v>2.563583855351089</v>
      </c>
      <c r="Q1045" s="5">
        <f>+'MBI DIRECTORIO'!Q1045</f>
        <v>8.3680583114697491</v>
      </c>
      <c r="R1045" s="5">
        <f>+'MBI DIRECTORIO'!R1045</f>
        <v>0</v>
      </c>
      <c r="S1045" s="5">
        <f>+'MBI DIRECTORIO'!S1045</f>
        <v>0</v>
      </c>
      <c r="T1045" s="5">
        <f>+'MBI DIRECTORIO'!T1045</f>
        <v>0</v>
      </c>
      <c r="U1045" s="5">
        <f>+'MBI DIRECTORIO'!U1045</f>
        <v>0</v>
      </c>
      <c r="V1045" s="5">
        <f>+'MBI DIRECTORIO'!V1045</f>
        <v>0</v>
      </c>
      <c r="W1045" s="5">
        <f>+'MBI DIRECTORIO'!W1045</f>
        <v>0</v>
      </c>
      <c r="X1045" s="5">
        <f>+'MBI DIRECTORIO'!X1045</f>
        <v>0</v>
      </c>
      <c r="Y1045" s="5">
        <f>+'MBI DIRECTORIO'!Y1045</f>
        <v>105.77117814221872</v>
      </c>
      <c r="Z1045" s="5">
        <f>+'MBI DIRECTORIO'!Z1045</f>
        <v>15.605829556323432</v>
      </c>
      <c r="AA1045" s="5">
        <f>+'MBI DIRECTORIO'!AA1045</f>
        <v>0</v>
      </c>
      <c r="AB1045" s="5" t="str">
        <f>+'MBI DIRECTORIO'!AG1045</f>
        <v>CORCHOS, S.A.</v>
      </c>
      <c r="AD1045" t="str">
        <f t="shared" si="18"/>
        <v>INSERT INTO TABLA_PRESUPUESTO_COMERCIAL VALUES ('VSR','80179-C','14005053-21',2022,'Junio',67.5,'USD',2430,1221.404752,270,0,24.430481,0,39.259456,39.974251,2.563584,8.368058,0,0,0,0,0,0,0,105.771178,15.60583,0);</v>
      </c>
    </row>
    <row r="1046" spans="1:30" x14ac:dyDescent="0.2">
      <c r="A1046" t="str">
        <f>+'MBI DIRECTORIO'!A1046</f>
        <v>VSR</v>
      </c>
      <c r="B1046" t="str">
        <f>+'MBI DIRECTORIO'!B1046</f>
        <v>80179-C</v>
      </c>
      <c r="C1046" t="str">
        <f>+'MBI DIRECTORIO'!C1046</f>
        <v>14005123-21</v>
      </c>
      <c r="D1046">
        <f>+'MBI DIRECTORIO'!D1046</f>
        <v>2022</v>
      </c>
      <c r="E1046" t="str">
        <f>+'MBI DIRECTORIO'!E1046</f>
        <v>Junio</v>
      </c>
      <c r="F1046" s="5">
        <f>+'MBI DIRECTORIO'!F1046</f>
        <v>45</v>
      </c>
      <c r="G1046" t="str">
        <f>+'MBI DIRECTORIO'!G1046</f>
        <v>USD</v>
      </c>
      <c r="H1046" s="5">
        <f>+'MBI DIRECTORIO'!H1046</f>
        <v>1620</v>
      </c>
      <c r="I1046" s="5">
        <f>+'MBI DIRECTORIO'!I1046</f>
        <v>652.93867085882164</v>
      </c>
      <c r="J1046" s="5">
        <f>+'MBI DIRECTORIO'!J1046</f>
        <v>180</v>
      </c>
      <c r="K1046" s="5">
        <f>+'MBI DIRECTORIO'!K1046</f>
        <v>0</v>
      </c>
      <c r="L1046" s="5">
        <f>+'MBI DIRECTORIO'!L1046</f>
        <v>16.286987120918671</v>
      </c>
      <c r="M1046" s="5">
        <f>+'MBI DIRECTORIO'!M1046</f>
        <v>0</v>
      </c>
      <c r="N1046" s="5">
        <f>+'MBI DIRECTORIO'!N1046</f>
        <v>26.172970408917784</v>
      </c>
      <c r="O1046" s="5">
        <f>+'MBI DIRECTORIO'!O1046</f>
        <v>26.649500537131857</v>
      </c>
      <c r="P1046" s="5">
        <f>+'MBI DIRECTORIO'!P1046</f>
        <v>1.7090559035673927</v>
      </c>
      <c r="Q1046" s="5">
        <f>+'MBI DIRECTORIO'!Q1046</f>
        <v>5.5787055409798336</v>
      </c>
      <c r="R1046" s="5">
        <f>+'MBI DIRECTORIO'!R1046</f>
        <v>0</v>
      </c>
      <c r="S1046" s="5">
        <f>+'MBI DIRECTORIO'!S1046</f>
        <v>0</v>
      </c>
      <c r="T1046" s="5">
        <f>+'MBI DIRECTORIO'!T1046</f>
        <v>0</v>
      </c>
      <c r="U1046" s="5">
        <f>+'MBI DIRECTORIO'!U1046</f>
        <v>0</v>
      </c>
      <c r="V1046" s="5">
        <f>+'MBI DIRECTORIO'!V1046</f>
        <v>0</v>
      </c>
      <c r="W1046" s="5">
        <f>+'MBI DIRECTORIO'!W1046</f>
        <v>0</v>
      </c>
      <c r="X1046" s="5">
        <f>+'MBI DIRECTORIO'!X1046</f>
        <v>0</v>
      </c>
      <c r="Y1046" s="5">
        <f>+'MBI DIRECTORIO'!Y1046</f>
        <v>70.514118761479168</v>
      </c>
      <c r="Z1046" s="5">
        <f>+'MBI DIRECTORIO'!Z1046</f>
        <v>10.403886370882288</v>
      </c>
      <c r="AA1046" s="5">
        <f>+'MBI DIRECTORIO'!AA1046</f>
        <v>0</v>
      </c>
      <c r="AB1046" s="5" t="str">
        <f>+'MBI DIRECTORIO'!AG1046</f>
        <v>CORCHOS, S.A.</v>
      </c>
      <c r="AD1046" t="str">
        <f t="shared" si="18"/>
        <v>INSERT INTO TABLA_PRESUPUESTO_COMERCIAL VALUES ('VSR','80179-C','14005123-21',2022,'Junio',45,'USD',1620,652.938671,180,0,16.286987,0,26.17297,26.649501,1.709056,5.578706,0,0,0,0,0,0,0,70.514119,10.403886,0);</v>
      </c>
    </row>
    <row r="1047" spans="1:30" x14ac:dyDescent="0.2">
      <c r="A1047" t="str">
        <f>+'MBI DIRECTORIO'!A1047</f>
        <v>VSR</v>
      </c>
      <c r="B1047" t="str">
        <f>+'MBI DIRECTORIO'!B1047</f>
        <v>80095-C</v>
      </c>
      <c r="C1047" t="str">
        <f>+'MBI DIRECTORIO'!C1047</f>
        <v>14004755-20</v>
      </c>
      <c r="D1047">
        <f>+'MBI DIRECTORIO'!D1047</f>
        <v>2022</v>
      </c>
      <c r="E1047" t="str">
        <f>+'MBI DIRECTORIO'!E1047</f>
        <v>Junio</v>
      </c>
      <c r="F1047" s="5">
        <f>+'MBI DIRECTORIO'!F1047</f>
        <v>1584</v>
      </c>
      <c r="G1047" t="str">
        <f>+'MBI DIRECTORIO'!G1047</f>
        <v>USD</v>
      </c>
      <c r="H1047" s="5">
        <f>+'MBI DIRECTORIO'!H1047</f>
        <v>66528</v>
      </c>
      <c r="I1047" s="5">
        <f>+'MBI DIRECTORIO'!I1047</f>
        <v>25886.285063369312</v>
      </c>
      <c r="J1047" s="5">
        <f>+'MBI DIRECTORIO'!J1047</f>
        <v>6336.0000000000009</v>
      </c>
      <c r="K1047" s="5">
        <f>+'MBI DIRECTORIO'!K1047</f>
        <v>9503.9999999999982</v>
      </c>
      <c r="L1047" s="5">
        <f>+'MBI DIRECTORIO'!L1047</f>
        <v>573.30194665633724</v>
      </c>
      <c r="M1047" s="5">
        <f>+'MBI DIRECTORIO'!M1047</f>
        <v>0</v>
      </c>
      <c r="N1047" s="5">
        <f>+'MBI DIRECTORIO'!N1047</f>
        <v>544.38775510204084</v>
      </c>
      <c r="O1047" s="5">
        <f>+'MBI DIRECTORIO'!O1047</f>
        <v>813.77551020408168</v>
      </c>
      <c r="P1047" s="5">
        <f>+'MBI DIRECTORIO'!P1047</f>
        <v>36.666666666666671</v>
      </c>
      <c r="Q1047" s="5">
        <f>+'MBI DIRECTORIO'!Q1047</f>
        <v>229.09884088290514</v>
      </c>
      <c r="R1047" s="5">
        <f>+'MBI DIRECTORIO'!R1047</f>
        <v>0</v>
      </c>
      <c r="S1047" s="5">
        <f>+'MBI DIRECTORIO'!S1047</f>
        <v>0</v>
      </c>
      <c r="T1047" s="5">
        <f>+'MBI DIRECTORIO'!T1047</f>
        <v>0</v>
      </c>
      <c r="U1047" s="5">
        <f>+'MBI DIRECTORIO'!U1047</f>
        <v>0</v>
      </c>
      <c r="V1047" s="5">
        <f>+'MBI DIRECTORIO'!V1047</f>
        <v>0</v>
      </c>
      <c r="W1047" s="5">
        <f>+'MBI DIRECTORIO'!W1047</f>
        <v>0</v>
      </c>
      <c r="X1047" s="5">
        <f>+'MBI DIRECTORIO'!X1047</f>
        <v>0</v>
      </c>
      <c r="Y1047" s="5">
        <f>+'MBI DIRECTORIO'!Y1047</f>
        <v>1990.1455731107508</v>
      </c>
      <c r="Z1047" s="5">
        <f>+'MBI DIRECTORIO'!Z1047</f>
        <v>366.21680025505657</v>
      </c>
      <c r="AA1047" s="5">
        <f>+'MBI DIRECTORIO'!AA1047</f>
        <v>0</v>
      </c>
      <c r="AB1047" s="5" t="str">
        <f>+'MBI DIRECTORIO'!AG1047</f>
        <v>Importadora Primex S.A. de C.V.</v>
      </c>
      <c r="AD1047" t="str">
        <f t="shared" si="18"/>
        <v>INSERT INTO TABLA_PRESUPUESTO_COMERCIAL VALUES ('VSR','80095-C','14004755-20',2022,'Junio',1584,'USD',66528,25886.285063,6336,9504,573.301947,0,544.387755,813.77551,36.666667,229.098841,0,0,0,0,0,0,0,1990.145573,366.2168,0);</v>
      </c>
    </row>
    <row r="1048" spans="1:30" x14ac:dyDescent="0.2">
      <c r="A1048" t="str">
        <f>+'MBI DIRECTORIO'!A1048</f>
        <v>VSR</v>
      </c>
      <c r="B1048" t="str">
        <f>+'MBI DIRECTORIO'!B1048</f>
        <v>80027-C</v>
      </c>
      <c r="C1048" t="str">
        <f>+'MBI DIRECTORIO'!C1048</f>
        <v>14005058-20</v>
      </c>
      <c r="D1048">
        <f>+'MBI DIRECTORIO'!D1048</f>
        <v>2022</v>
      </c>
      <c r="E1048" t="str">
        <f>+'MBI DIRECTORIO'!E1048</f>
        <v>Junio</v>
      </c>
      <c r="F1048" s="5">
        <f>+'MBI DIRECTORIO'!F1048</f>
        <v>45</v>
      </c>
      <c r="G1048" t="str">
        <f>+'MBI DIRECTORIO'!G1048</f>
        <v>USD</v>
      </c>
      <c r="H1048" s="5">
        <f>+'MBI DIRECTORIO'!H1048</f>
        <v>2250</v>
      </c>
      <c r="I1048" s="5">
        <f>+'MBI DIRECTORIO'!I1048</f>
        <v>995.3507995004145</v>
      </c>
      <c r="J1048" s="5">
        <f>+'MBI DIRECTORIO'!J1048</f>
        <v>225</v>
      </c>
      <c r="K1048" s="5">
        <f>+'MBI DIRECTORIO'!K1048</f>
        <v>0</v>
      </c>
      <c r="L1048" s="5">
        <f>+'MBI DIRECTORIO'!L1048</f>
        <v>16.286987120918671</v>
      </c>
      <c r="M1048" s="5">
        <f>+'MBI DIRECTORIO'!M1048</f>
        <v>0</v>
      </c>
      <c r="N1048" s="5">
        <f>+'MBI DIRECTORIO'!N1048</f>
        <v>26.358695652173914</v>
      </c>
      <c r="O1048" s="5">
        <f>+'MBI DIRECTORIO'!O1048</f>
        <v>39.402173913043477</v>
      </c>
      <c r="P1048" s="5">
        <f>+'MBI DIRECTORIO'!P1048</f>
        <v>1.7753623188405796</v>
      </c>
      <c r="Q1048" s="5">
        <f>+'MBI DIRECTORIO'!Q1048</f>
        <v>7.7482021402497683</v>
      </c>
      <c r="R1048" s="5">
        <f>+'MBI DIRECTORIO'!R1048</f>
        <v>0</v>
      </c>
      <c r="S1048" s="5">
        <f>+'MBI DIRECTORIO'!S1048</f>
        <v>0</v>
      </c>
      <c r="T1048" s="5">
        <f>+'MBI DIRECTORIO'!T1048</f>
        <v>0</v>
      </c>
      <c r="U1048" s="5">
        <f>+'MBI DIRECTORIO'!U1048</f>
        <v>0</v>
      </c>
      <c r="V1048" s="5">
        <f>+'MBI DIRECTORIO'!V1048</f>
        <v>0</v>
      </c>
      <c r="W1048" s="5">
        <f>+'MBI DIRECTORIO'!W1048</f>
        <v>0</v>
      </c>
      <c r="X1048" s="5">
        <f>+'MBI DIRECTORIO'!X1048</f>
        <v>0</v>
      </c>
      <c r="Y1048" s="5">
        <f>+'MBI DIRECTORIO'!Y1048</f>
        <v>85.688320395190033</v>
      </c>
      <c r="Z1048" s="5">
        <f>+'MBI DIRECTORIO'!Z1048</f>
        <v>10.403886370882288</v>
      </c>
      <c r="AA1048" s="5">
        <f>+'MBI DIRECTORIO'!AA1048</f>
        <v>0</v>
      </c>
      <c r="AB1048" s="5" t="str">
        <f>+'MBI DIRECTORIO'!AG1048</f>
        <v>Viñas Y Vinos S.A. De C.V.</v>
      </c>
      <c r="AD1048" t="str">
        <f t="shared" si="18"/>
        <v>INSERT INTO TABLA_PRESUPUESTO_COMERCIAL VALUES ('VSR','80027-C','14005058-20',2022,'Junio',45,'USD',2250,995.3508,225,0,16.286987,0,26.358696,39.402174,1.775362,7.748202,0,0,0,0,0,0,0,85.68832,10.403886,0);</v>
      </c>
    </row>
    <row r="1049" spans="1:30" x14ac:dyDescent="0.2">
      <c r="A1049" t="str">
        <f>+'MBI DIRECTORIO'!A1049</f>
        <v>VSR</v>
      </c>
      <c r="B1049" t="str">
        <f>+'MBI DIRECTORIO'!B1049</f>
        <v>80027-C</v>
      </c>
      <c r="C1049" t="str">
        <f>+'MBI DIRECTORIO'!C1049</f>
        <v>14005059-20</v>
      </c>
      <c r="D1049">
        <f>+'MBI DIRECTORIO'!D1049</f>
        <v>2022</v>
      </c>
      <c r="E1049" t="str">
        <f>+'MBI DIRECTORIO'!E1049</f>
        <v>Junio</v>
      </c>
      <c r="F1049" s="5">
        <f>+'MBI DIRECTORIO'!F1049</f>
        <v>45</v>
      </c>
      <c r="G1049" t="str">
        <f>+'MBI DIRECTORIO'!G1049</f>
        <v>USD</v>
      </c>
      <c r="H1049" s="5">
        <f>+'MBI DIRECTORIO'!H1049</f>
        <v>2250</v>
      </c>
      <c r="I1049" s="5">
        <f>+'MBI DIRECTORIO'!I1049</f>
        <v>947.55671378480656</v>
      </c>
      <c r="J1049" s="5">
        <f>+'MBI DIRECTORIO'!J1049</f>
        <v>225</v>
      </c>
      <c r="K1049" s="5">
        <f>+'MBI DIRECTORIO'!K1049</f>
        <v>0</v>
      </c>
      <c r="L1049" s="5">
        <f>+'MBI DIRECTORIO'!L1049</f>
        <v>16.286987120918671</v>
      </c>
      <c r="M1049" s="5">
        <f>+'MBI DIRECTORIO'!M1049</f>
        <v>0</v>
      </c>
      <c r="N1049" s="5">
        <f>+'MBI DIRECTORIO'!N1049</f>
        <v>26.358695652173914</v>
      </c>
      <c r="O1049" s="5">
        <f>+'MBI DIRECTORIO'!O1049</f>
        <v>39.402173913043477</v>
      </c>
      <c r="P1049" s="5">
        <f>+'MBI DIRECTORIO'!P1049</f>
        <v>1.7753623188405796</v>
      </c>
      <c r="Q1049" s="5">
        <f>+'MBI DIRECTORIO'!Q1049</f>
        <v>7.7482021402497683</v>
      </c>
      <c r="R1049" s="5">
        <f>+'MBI DIRECTORIO'!R1049</f>
        <v>0</v>
      </c>
      <c r="S1049" s="5">
        <f>+'MBI DIRECTORIO'!S1049</f>
        <v>0</v>
      </c>
      <c r="T1049" s="5">
        <f>+'MBI DIRECTORIO'!T1049</f>
        <v>0</v>
      </c>
      <c r="U1049" s="5">
        <f>+'MBI DIRECTORIO'!U1049</f>
        <v>0</v>
      </c>
      <c r="V1049" s="5">
        <f>+'MBI DIRECTORIO'!V1049</f>
        <v>0</v>
      </c>
      <c r="W1049" s="5">
        <f>+'MBI DIRECTORIO'!W1049</f>
        <v>0</v>
      </c>
      <c r="X1049" s="5">
        <f>+'MBI DIRECTORIO'!X1049</f>
        <v>0</v>
      </c>
      <c r="Y1049" s="5">
        <f>+'MBI DIRECTORIO'!Y1049</f>
        <v>85.688320395190033</v>
      </c>
      <c r="Z1049" s="5">
        <f>+'MBI DIRECTORIO'!Z1049</f>
        <v>10.403886370882288</v>
      </c>
      <c r="AA1049" s="5">
        <f>+'MBI DIRECTORIO'!AA1049</f>
        <v>0</v>
      </c>
      <c r="AB1049" s="5" t="str">
        <f>+'MBI DIRECTORIO'!AG1049</f>
        <v>Viñas Y Vinos S.A. De C.V.</v>
      </c>
      <c r="AD1049" t="str">
        <f t="shared" si="18"/>
        <v>INSERT INTO TABLA_PRESUPUESTO_COMERCIAL VALUES ('VSR','80027-C','14005059-20',2022,'Junio',45,'USD',2250,947.556714,225,0,16.286987,0,26.358696,39.402174,1.775362,7.748202,0,0,0,0,0,0,0,85.68832,10.403886,0);</v>
      </c>
    </row>
    <row r="1050" spans="1:30" x14ac:dyDescent="0.2">
      <c r="A1050" t="str">
        <f>+'MBI DIRECTORIO'!A1050</f>
        <v>VSR</v>
      </c>
      <c r="B1050" t="str">
        <f>+'MBI DIRECTORIO'!B1050</f>
        <v>80027-C</v>
      </c>
      <c r="C1050" t="str">
        <f>+'MBI DIRECTORIO'!C1050</f>
        <v>14005097-20</v>
      </c>
      <c r="D1050">
        <f>+'MBI DIRECTORIO'!D1050</f>
        <v>2022</v>
      </c>
      <c r="E1050" t="str">
        <f>+'MBI DIRECTORIO'!E1050</f>
        <v>Junio</v>
      </c>
      <c r="F1050" s="5">
        <f>+'MBI DIRECTORIO'!F1050</f>
        <v>45</v>
      </c>
      <c r="G1050" t="str">
        <f>+'MBI DIRECTORIO'!G1050</f>
        <v>USD</v>
      </c>
      <c r="H1050" s="5">
        <f>+'MBI DIRECTORIO'!H1050</f>
        <v>1620</v>
      </c>
      <c r="I1050" s="5">
        <f>+'MBI DIRECTORIO'!I1050</f>
        <v>814.02515288480663</v>
      </c>
      <c r="J1050" s="5">
        <f>+'MBI DIRECTORIO'!J1050</f>
        <v>180</v>
      </c>
      <c r="K1050" s="5">
        <f>+'MBI DIRECTORIO'!K1050</f>
        <v>0</v>
      </c>
      <c r="L1050" s="5">
        <f>+'MBI DIRECTORIO'!L1050</f>
        <v>16.286987120918671</v>
      </c>
      <c r="M1050" s="5">
        <f>+'MBI DIRECTORIO'!M1050</f>
        <v>0</v>
      </c>
      <c r="N1050" s="5">
        <f>+'MBI DIRECTORIO'!N1050</f>
        <v>26.358695652173914</v>
      </c>
      <c r="O1050" s="5">
        <f>+'MBI DIRECTORIO'!O1050</f>
        <v>39.402173913043477</v>
      </c>
      <c r="P1050" s="5">
        <f>+'MBI DIRECTORIO'!P1050</f>
        <v>1.7753623188405796</v>
      </c>
      <c r="Q1050" s="5">
        <f>+'MBI DIRECTORIO'!Q1050</f>
        <v>5.5787055409798336</v>
      </c>
      <c r="R1050" s="5">
        <f>+'MBI DIRECTORIO'!R1050</f>
        <v>0</v>
      </c>
      <c r="S1050" s="5">
        <f>+'MBI DIRECTORIO'!S1050</f>
        <v>0</v>
      </c>
      <c r="T1050" s="5">
        <f>+'MBI DIRECTORIO'!T1050</f>
        <v>0</v>
      </c>
      <c r="U1050" s="5">
        <f>+'MBI DIRECTORIO'!U1050</f>
        <v>0</v>
      </c>
      <c r="V1050" s="5">
        <f>+'MBI DIRECTORIO'!V1050</f>
        <v>0</v>
      </c>
      <c r="W1050" s="5">
        <f>+'MBI DIRECTORIO'!W1050</f>
        <v>0</v>
      </c>
      <c r="X1050" s="5">
        <f>+'MBI DIRECTORIO'!X1050</f>
        <v>0</v>
      </c>
      <c r="Y1050" s="5">
        <f>+'MBI DIRECTORIO'!Y1050</f>
        <v>83.518823795920099</v>
      </c>
      <c r="Z1050" s="5">
        <f>+'MBI DIRECTORIO'!Z1050</f>
        <v>10.403886370882288</v>
      </c>
      <c r="AA1050" s="5">
        <f>+'MBI DIRECTORIO'!AA1050</f>
        <v>0</v>
      </c>
      <c r="AB1050" s="5" t="str">
        <f>+'MBI DIRECTORIO'!AG1050</f>
        <v>Viñas Y Vinos S.A. De C.V.</v>
      </c>
      <c r="AD1050" t="str">
        <f t="shared" si="18"/>
        <v>INSERT INTO TABLA_PRESUPUESTO_COMERCIAL VALUES ('VSR','80027-C','14005097-20',2022,'Junio',45,'USD',1620,814.025153,180,0,16.286987,0,26.358696,39.402174,1.775362,5.578706,0,0,0,0,0,0,0,83.518824,10.403886,0);</v>
      </c>
    </row>
    <row r="1051" spans="1:30" x14ac:dyDescent="0.2">
      <c r="A1051" t="str">
        <f>+'MBI DIRECTORIO'!A1051</f>
        <v>VSR</v>
      </c>
      <c r="B1051" t="str">
        <f>+'MBI DIRECTORIO'!B1051</f>
        <v>80027-C</v>
      </c>
      <c r="C1051" t="str">
        <f>+'MBI DIRECTORIO'!C1051</f>
        <v>14005098-20</v>
      </c>
      <c r="D1051">
        <f>+'MBI DIRECTORIO'!D1051</f>
        <v>2022</v>
      </c>
      <c r="E1051" t="str">
        <f>+'MBI DIRECTORIO'!E1051</f>
        <v>Junio</v>
      </c>
      <c r="F1051" s="5">
        <f>+'MBI DIRECTORIO'!F1051</f>
        <v>67.5</v>
      </c>
      <c r="G1051" t="str">
        <f>+'MBI DIRECTORIO'!G1051</f>
        <v>USD</v>
      </c>
      <c r="H1051" s="5">
        <f>+'MBI DIRECTORIO'!H1051</f>
        <v>2430</v>
      </c>
      <c r="I1051" s="5">
        <f>+'MBI DIRECTORIO'!I1051</f>
        <v>1126.5995252461616</v>
      </c>
      <c r="J1051" s="5">
        <f>+'MBI DIRECTORIO'!J1051</f>
        <v>270</v>
      </c>
      <c r="K1051" s="5">
        <f>+'MBI DIRECTORIO'!K1051</f>
        <v>0</v>
      </c>
      <c r="L1051" s="5">
        <f>+'MBI DIRECTORIO'!L1051</f>
        <v>24.430480681378008</v>
      </c>
      <c r="M1051" s="5">
        <f>+'MBI DIRECTORIO'!M1051</f>
        <v>0</v>
      </c>
      <c r="N1051" s="5">
        <f>+'MBI DIRECTORIO'!N1051</f>
        <v>39.538043478260875</v>
      </c>
      <c r="O1051" s="5">
        <f>+'MBI DIRECTORIO'!O1051</f>
        <v>59.103260869565212</v>
      </c>
      <c r="P1051" s="5">
        <f>+'MBI DIRECTORIO'!P1051</f>
        <v>2.6630434782608696</v>
      </c>
      <c r="Q1051" s="5">
        <f>+'MBI DIRECTORIO'!Q1051</f>
        <v>8.3680583114697491</v>
      </c>
      <c r="R1051" s="5">
        <f>+'MBI DIRECTORIO'!R1051</f>
        <v>0</v>
      </c>
      <c r="S1051" s="5">
        <f>+'MBI DIRECTORIO'!S1051</f>
        <v>0</v>
      </c>
      <c r="T1051" s="5">
        <f>+'MBI DIRECTORIO'!T1051</f>
        <v>0</v>
      </c>
      <c r="U1051" s="5">
        <f>+'MBI DIRECTORIO'!U1051</f>
        <v>0</v>
      </c>
      <c r="V1051" s="5">
        <f>+'MBI DIRECTORIO'!V1051</f>
        <v>0</v>
      </c>
      <c r="W1051" s="5">
        <f>+'MBI DIRECTORIO'!W1051</f>
        <v>0</v>
      </c>
      <c r="X1051" s="5">
        <f>+'MBI DIRECTORIO'!X1051</f>
        <v>0</v>
      </c>
      <c r="Y1051" s="5">
        <f>+'MBI DIRECTORIO'!Y1051</f>
        <v>125.27823569388015</v>
      </c>
      <c r="Z1051" s="5">
        <f>+'MBI DIRECTORIO'!Z1051</f>
        <v>15.605829556323432</v>
      </c>
      <c r="AA1051" s="5">
        <f>+'MBI DIRECTORIO'!AA1051</f>
        <v>0</v>
      </c>
      <c r="AB1051" s="5" t="str">
        <f>+'MBI DIRECTORIO'!AG1051</f>
        <v>Viñas Y Vinos S.A. De C.V.</v>
      </c>
      <c r="AD1051" t="str">
        <f t="shared" si="18"/>
        <v>INSERT INTO TABLA_PRESUPUESTO_COMERCIAL VALUES ('VSR','80027-C','14005098-20',2022,'Junio',67.5,'USD',2430,1126.599525,270,0,24.430481,0,39.538043,59.103261,2.663043,8.368058,0,0,0,0,0,0,0,125.278236,15.60583,0);</v>
      </c>
    </row>
    <row r="1052" spans="1:30" x14ac:dyDescent="0.2">
      <c r="A1052" t="str">
        <f>+'MBI DIRECTORIO'!A1052</f>
        <v>VSR</v>
      </c>
      <c r="B1052" t="str">
        <f>+'MBI DIRECTORIO'!B1052</f>
        <v>80190-C</v>
      </c>
      <c r="C1052" t="str">
        <f>+'MBI DIRECTORIO'!C1052</f>
        <v>14005025-19</v>
      </c>
      <c r="D1052">
        <f>+'MBI DIRECTORIO'!D1052</f>
        <v>2022</v>
      </c>
      <c r="E1052" t="str">
        <f>+'MBI DIRECTORIO'!E1052</f>
        <v>Junio</v>
      </c>
      <c r="F1052" s="5">
        <f>+'MBI DIRECTORIO'!F1052</f>
        <v>33.75</v>
      </c>
      <c r="G1052" t="str">
        <f>+'MBI DIRECTORIO'!G1052</f>
        <v>USD</v>
      </c>
      <c r="H1052" s="5">
        <f>+'MBI DIRECTORIO'!H1052</f>
        <v>1687.5</v>
      </c>
      <c r="I1052" s="5">
        <f>+'MBI DIRECTORIO'!I1052</f>
        <v>735.835038375311</v>
      </c>
      <c r="J1052" s="5">
        <f>+'MBI DIRECTORIO'!J1052</f>
        <v>0</v>
      </c>
      <c r="K1052" s="5">
        <f>+'MBI DIRECTORIO'!K1052</f>
        <v>168.75</v>
      </c>
      <c r="L1052" s="5">
        <f>+'MBI DIRECTORIO'!L1052</f>
        <v>12.215240340689004</v>
      </c>
      <c r="M1052" s="5">
        <f>+'MBI DIRECTORIO'!M1052</f>
        <v>0</v>
      </c>
      <c r="N1052" s="5">
        <f>+'MBI DIRECTORIO'!N1052</f>
        <v>8.6214685201818888</v>
      </c>
      <c r="O1052" s="5">
        <f>+'MBI DIRECTORIO'!O1052</f>
        <v>17.269252091169371</v>
      </c>
      <c r="P1052" s="5">
        <f>+'MBI DIRECTORIO'!P1052</f>
        <v>1.2894374894739797</v>
      </c>
      <c r="Q1052" s="5">
        <f>+'MBI DIRECTORIO'!Q1052</f>
        <v>5.8111516051873267</v>
      </c>
      <c r="R1052" s="5">
        <f>+'MBI DIRECTORIO'!R1052</f>
        <v>0</v>
      </c>
      <c r="S1052" s="5">
        <f>+'MBI DIRECTORIO'!S1052</f>
        <v>0</v>
      </c>
      <c r="T1052" s="5">
        <f>+'MBI DIRECTORIO'!T1052</f>
        <v>0</v>
      </c>
      <c r="U1052" s="5">
        <f>+'MBI DIRECTORIO'!U1052</f>
        <v>0</v>
      </c>
      <c r="V1052" s="5">
        <f>+'MBI DIRECTORIO'!V1052</f>
        <v>0</v>
      </c>
      <c r="W1052" s="5">
        <f>+'MBI DIRECTORIO'!W1052</f>
        <v>0</v>
      </c>
      <c r="X1052" s="5">
        <f>+'MBI DIRECTORIO'!X1052</f>
        <v>0</v>
      </c>
      <c r="Y1052" s="5">
        <f>+'MBI DIRECTORIO'!Y1052</f>
        <v>40.794224484174279</v>
      </c>
      <c r="Z1052" s="5">
        <f>+'MBI DIRECTORIO'!Z1052</f>
        <v>7.8029147781617159</v>
      </c>
      <c r="AA1052" s="5">
        <f>+'MBI DIRECTORIO'!AA1052</f>
        <v>0</v>
      </c>
      <c r="AB1052" s="5" t="str">
        <f>+'MBI DIRECTORIO'!AG1052</f>
        <v>Panuts Vinos Memorables SAC</v>
      </c>
      <c r="AD1052" t="str">
        <f t="shared" si="18"/>
        <v>INSERT INTO TABLA_PRESUPUESTO_COMERCIAL VALUES ('VSR','80190-C','14005025-19',2022,'Junio',33.75,'USD',1687.5,735.835038,0,168.75,12.21524,0,8.621469,17.269252,1.289437,5.811152,0,0,0,0,0,0,0,40.794224,7.802915,0);</v>
      </c>
    </row>
    <row r="1053" spans="1:30" x14ac:dyDescent="0.2">
      <c r="A1053" t="str">
        <f>+'MBI DIRECTORIO'!A1053</f>
        <v>VSR</v>
      </c>
      <c r="B1053" t="str">
        <f>+'MBI DIRECTORIO'!B1053</f>
        <v>80190-C</v>
      </c>
      <c r="C1053" t="str">
        <f>+'MBI DIRECTORIO'!C1053</f>
        <v>14005027-19</v>
      </c>
      <c r="D1053">
        <f>+'MBI DIRECTORIO'!D1053</f>
        <v>2022</v>
      </c>
      <c r="E1053" t="str">
        <f>+'MBI DIRECTORIO'!E1053</f>
        <v>Junio</v>
      </c>
      <c r="F1053" s="5">
        <f>+'MBI DIRECTORIO'!F1053</f>
        <v>33.75</v>
      </c>
      <c r="G1053" t="str">
        <f>+'MBI DIRECTORIO'!G1053</f>
        <v>USD</v>
      </c>
      <c r="H1053" s="5">
        <f>+'MBI DIRECTORIO'!H1053</f>
        <v>1687.5</v>
      </c>
      <c r="I1053" s="5">
        <f>+'MBI DIRECTORIO'!I1053</f>
        <v>701.76698939715004</v>
      </c>
      <c r="J1053" s="5">
        <f>+'MBI DIRECTORIO'!J1053</f>
        <v>0</v>
      </c>
      <c r="K1053" s="5">
        <f>+'MBI DIRECTORIO'!K1053</f>
        <v>168.75</v>
      </c>
      <c r="L1053" s="5">
        <f>+'MBI DIRECTORIO'!L1053</f>
        <v>12.215240340689004</v>
      </c>
      <c r="M1053" s="5">
        <f>+'MBI DIRECTORIO'!M1053</f>
        <v>0</v>
      </c>
      <c r="N1053" s="5">
        <f>+'MBI DIRECTORIO'!N1053</f>
        <v>8.6214685201818888</v>
      </c>
      <c r="O1053" s="5">
        <f>+'MBI DIRECTORIO'!O1053</f>
        <v>17.269252091169371</v>
      </c>
      <c r="P1053" s="5">
        <f>+'MBI DIRECTORIO'!P1053</f>
        <v>1.2894374894739797</v>
      </c>
      <c r="Q1053" s="5">
        <f>+'MBI DIRECTORIO'!Q1053</f>
        <v>5.8111516051873267</v>
      </c>
      <c r="R1053" s="5">
        <f>+'MBI DIRECTORIO'!R1053</f>
        <v>0</v>
      </c>
      <c r="S1053" s="5">
        <f>+'MBI DIRECTORIO'!S1053</f>
        <v>0</v>
      </c>
      <c r="T1053" s="5">
        <f>+'MBI DIRECTORIO'!T1053</f>
        <v>0</v>
      </c>
      <c r="U1053" s="5">
        <f>+'MBI DIRECTORIO'!U1053</f>
        <v>0</v>
      </c>
      <c r="V1053" s="5">
        <f>+'MBI DIRECTORIO'!V1053</f>
        <v>0</v>
      </c>
      <c r="W1053" s="5">
        <f>+'MBI DIRECTORIO'!W1053</f>
        <v>0</v>
      </c>
      <c r="X1053" s="5">
        <f>+'MBI DIRECTORIO'!X1053</f>
        <v>0</v>
      </c>
      <c r="Y1053" s="5">
        <f>+'MBI DIRECTORIO'!Y1053</f>
        <v>40.794224484174279</v>
      </c>
      <c r="Z1053" s="5">
        <f>+'MBI DIRECTORIO'!Z1053</f>
        <v>7.8029147781617159</v>
      </c>
      <c r="AA1053" s="5">
        <f>+'MBI DIRECTORIO'!AA1053</f>
        <v>0</v>
      </c>
      <c r="AB1053" s="5" t="str">
        <f>+'MBI DIRECTORIO'!AG1053</f>
        <v>Panuts Vinos Memorables SAC</v>
      </c>
      <c r="AD1053" t="str">
        <f t="shared" si="18"/>
        <v>INSERT INTO TABLA_PRESUPUESTO_COMERCIAL VALUES ('VSR','80190-C','14005027-19',2022,'Junio',33.75,'USD',1687.5,701.766989,0,168.75,12.21524,0,8.621469,17.269252,1.289437,5.811152,0,0,0,0,0,0,0,40.794224,7.802915,0);</v>
      </c>
    </row>
    <row r="1054" spans="1:30" x14ac:dyDescent="0.2">
      <c r="A1054" t="str">
        <f>+'MBI DIRECTORIO'!A1054</f>
        <v>VSR</v>
      </c>
      <c r="B1054" t="str">
        <f>+'MBI DIRECTORIO'!B1054</f>
        <v>80190-C</v>
      </c>
      <c r="C1054" t="str">
        <f>+'MBI DIRECTORIO'!C1054</f>
        <v>14005026-19</v>
      </c>
      <c r="D1054">
        <f>+'MBI DIRECTORIO'!D1054</f>
        <v>2022</v>
      </c>
      <c r="E1054" t="str">
        <f>+'MBI DIRECTORIO'!E1054</f>
        <v>Junio</v>
      </c>
      <c r="F1054" s="5">
        <f>+'MBI DIRECTORIO'!F1054</f>
        <v>45</v>
      </c>
      <c r="G1054" t="str">
        <f>+'MBI DIRECTORIO'!G1054</f>
        <v>USD</v>
      </c>
      <c r="H1054" s="5">
        <f>+'MBI DIRECTORIO'!H1054</f>
        <v>2250</v>
      </c>
      <c r="I1054" s="5">
        <f>+'MBI DIRECTORIO'!I1054</f>
        <v>933.31929878480673</v>
      </c>
      <c r="J1054" s="5">
        <f>+'MBI DIRECTORIO'!J1054</f>
        <v>0</v>
      </c>
      <c r="K1054" s="5">
        <f>+'MBI DIRECTORIO'!K1054</f>
        <v>225</v>
      </c>
      <c r="L1054" s="5">
        <f>+'MBI DIRECTORIO'!L1054</f>
        <v>16.286987120918671</v>
      </c>
      <c r="M1054" s="5">
        <f>+'MBI DIRECTORIO'!M1054</f>
        <v>0</v>
      </c>
      <c r="N1054" s="5">
        <f>+'MBI DIRECTORIO'!N1054</f>
        <v>11.49529136024252</v>
      </c>
      <c r="O1054" s="5">
        <f>+'MBI DIRECTORIO'!O1054</f>
        <v>23.025669454892491</v>
      </c>
      <c r="P1054" s="5">
        <f>+'MBI DIRECTORIO'!P1054</f>
        <v>1.7192499859653063</v>
      </c>
      <c r="Q1054" s="5">
        <f>+'MBI DIRECTORIO'!Q1054</f>
        <v>7.7482021402497683</v>
      </c>
      <c r="R1054" s="5">
        <f>+'MBI DIRECTORIO'!R1054</f>
        <v>0</v>
      </c>
      <c r="S1054" s="5">
        <f>+'MBI DIRECTORIO'!S1054</f>
        <v>0</v>
      </c>
      <c r="T1054" s="5">
        <f>+'MBI DIRECTORIO'!T1054</f>
        <v>0</v>
      </c>
      <c r="U1054" s="5">
        <f>+'MBI DIRECTORIO'!U1054</f>
        <v>0</v>
      </c>
      <c r="V1054" s="5">
        <f>+'MBI DIRECTORIO'!V1054</f>
        <v>0</v>
      </c>
      <c r="W1054" s="5">
        <f>+'MBI DIRECTORIO'!W1054</f>
        <v>0</v>
      </c>
      <c r="X1054" s="5">
        <f>+'MBI DIRECTORIO'!X1054</f>
        <v>0</v>
      </c>
      <c r="Y1054" s="5">
        <f>+'MBI DIRECTORIO'!Y1054</f>
        <v>54.392299312232375</v>
      </c>
      <c r="Z1054" s="5">
        <f>+'MBI DIRECTORIO'!Z1054</f>
        <v>10.403886370882288</v>
      </c>
      <c r="AA1054" s="5">
        <f>+'MBI DIRECTORIO'!AA1054</f>
        <v>0</v>
      </c>
      <c r="AB1054" s="5" t="str">
        <f>+'MBI DIRECTORIO'!AG1054</f>
        <v>Panuts Vinos Memorables SAC</v>
      </c>
      <c r="AD1054" t="str">
        <f t="shared" si="18"/>
        <v>INSERT INTO TABLA_PRESUPUESTO_COMERCIAL VALUES ('VSR','80190-C','14005026-19',2022,'Junio',45,'USD',2250,933.319299,0,225,16.286987,0,11.495291,23.025669,1.71925,7.748202,0,0,0,0,0,0,0,54.392299,10.403886,0);</v>
      </c>
    </row>
    <row r="1055" spans="1:30" x14ac:dyDescent="0.2">
      <c r="A1055" t="str">
        <f>+'MBI DIRECTORIO'!A1055</f>
        <v>VSR</v>
      </c>
      <c r="B1055" t="str">
        <f>+'MBI DIRECTORIO'!B1055</f>
        <v>80190-C</v>
      </c>
      <c r="C1055" t="str">
        <f>+'MBI DIRECTORIO'!C1055</f>
        <v>14004469-19</v>
      </c>
      <c r="D1055">
        <f>+'MBI DIRECTORIO'!D1055</f>
        <v>2022</v>
      </c>
      <c r="E1055" t="str">
        <f>+'MBI DIRECTORIO'!E1055</f>
        <v>Junio</v>
      </c>
      <c r="F1055" s="5">
        <f>+'MBI DIRECTORIO'!F1055</f>
        <v>33.75</v>
      </c>
      <c r="G1055" t="str">
        <f>+'MBI DIRECTORIO'!G1055</f>
        <v>USD</v>
      </c>
      <c r="H1055" s="5">
        <f>+'MBI DIRECTORIO'!H1055</f>
        <v>1380.7124999999999</v>
      </c>
      <c r="I1055" s="5">
        <f>+'MBI DIRECTORIO'!I1055</f>
        <v>610.51886466360497</v>
      </c>
      <c r="J1055" s="5">
        <f>+'MBI DIRECTORIO'!J1055</f>
        <v>0</v>
      </c>
      <c r="K1055" s="5">
        <f>+'MBI DIRECTORIO'!K1055</f>
        <v>135</v>
      </c>
      <c r="L1055" s="5">
        <f>+'MBI DIRECTORIO'!L1055</f>
        <v>12.215240340689004</v>
      </c>
      <c r="M1055" s="5">
        <f>+'MBI DIRECTORIO'!M1055</f>
        <v>0</v>
      </c>
      <c r="N1055" s="5">
        <f>+'MBI DIRECTORIO'!N1055</f>
        <v>8.6214685201818888</v>
      </c>
      <c r="O1055" s="5">
        <f>+'MBI DIRECTORIO'!O1055</f>
        <v>17.269252091169371</v>
      </c>
      <c r="P1055" s="5">
        <f>+'MBI DIRECTORIO'!P1055</f>
        <v>1.2894374894739797</v>
      </c>
      <c r="Q1055" s="5">
        <f>+'MBI DIRECTORIO'!Q1055</f>
        <v>4.7546842433642702</v>
      </c>
      <c r="R1055" s="5">
        <f>+'MBI DIRECTORIO'!R1055</f>
        <v>0</v>
      </c>
      <c r="S1055" s="5">
        <f>+'MBI DIRECTORIO'!S1055</f>
        <v>0</v>
      </c>
      <c r="T1055" s="5">
        <f>+'MBI DIRECTORIO'!T1055</f>
        <v>0</v>
      </c>
      <c r="U1055" s="5">
        <f>+'MBI DIRECTORIO'!U1055</f>
        <v>0</v>
      </c>
      <c r="V1055" s="5">
        <f>+'MBI DIRECTORIO'!V1055</f>
        <v>0</v>
      </c>
      <c r="W1055" s="5">
        <f>+'MBI DIRECTORIO'!W1055</f>
        <v>0</v>
      </c>
      <c r="X1055" s="5">
        <f>+'MBI DIRECTORIO'!X1055</f>
        <v>0</v>
      </c>
      <c r="Y1055" s="5">
        <f>+'MBI DIRECTORIO'!Y1055</f>
        <v>39.737757122351226</v>
      </c>
      <c r="Z1055" s="5">
        <f>+'MBI DIRECTORIO'!Z1055</f>
        <v>7.8029147781617159</v>
      </c>
      <c r="AA1055" s="5">
        <f>+'MBI DIRECTORIO'!AA1055</f>
        <v>0</v>
      </c>
      <c r="AB1055" s="5" t="str">
        <f>+'MBI DIRECTORIO'!AG1055</f>
        <v>Panuts Vinos Memorables SAC</v>
      </c>
      <c r="AD1055" t="str">
        <f t="shared" si="18"/>
        <v>INSERT INTO TABLA_PRESUPUESTO_COMERCIAL VALUES ('VSR','80190-C','14004469-19',2022,'Junio',33.75,'USD',1380.7125,610.518865,0,135,12.21524,0,8.621469,17.269252,1.289437,4.754684,0,0,0,0,0,0,0,39.737757,7.802915,0);</v>
      </c>
    </row>
    <row r="1056" spans="1:30" x14ac:dyDescent="0.2">
      <c r="A1056" t="str">
        <f>+'MBI DIRECTORIO'!A1056</f>
        <v>VSR</v>
      </c>
      <c r="B1056" t="str">
        <f>+'MBI DIRECTORIO'!B1056</f>
        <v>80190-C</v>
      </c>
      <c r="C1056" t="str">
        <f>+'MBI DIRECTORIO'!C1056</f>
        <v>14004468-19</v>
      </c>
      <c r="D1056">
        <f>+'MBI DIRECTORIO'!D1056</f>
        <v>2022</v>
      </c>
      <c r="E1056" t="str">
        <f>+'MBI DIRECTORIO'!E1056</f>
        <v>Junio</v>
      </c>
      <c r="F1056" s="5">
        <f>+'MBI DIRECTORIO'!F1056</f>
        <v>33.75</v>
      </c>
      <c r="G1056" t="str">
        <f>+'MBI DIRECTORIO'!G1056</f>
        <v>USD</v>
      </c>
      <c r="H1056" s="5">
        <f>+'MBI DIRECTORIO'!H1056</f>
        <v>1380.7124999999999</v>
      </c>
      <c r="I1056" s="5">
        <f>+'MBI DIRECTORIO'!I1056</f>
        <v>563.29976262308082</v>
      </c>
      <c r="J1056" s="5">
        <f>+'MBI DIRECTORIO'!J1056</f>
        <v>0</v>
      </c>
      <c r="K1056" s="5">
        <f>+'MBI DIRECTORIO'!K1056</f>
        <v>135</v>
      </c>
      <c r="L1056" s="5">
        <f>+'MBI DIRECTORIO'!L1056</f>
        <v>12.215240340689004</v>
      </c>
      <c r="M1056" s="5">
        <f>+'MBI DIRECTORIO'!M1056</f>
        <v>0</v>
      </c>
      <c r="N1056" s="5">
        <f>+'MBI DIRECTORIO'!N1056</f>
        <v>8.6214685201818888</v>
      </c>
      <c r="O1056" s="5">
        <f>+'MBI DIRECTORIO'!O1056</f>
        <v>17.269252091169371</v>
      </c>
      <c r="P1056" s="5">
        <f>+'MBI DIRECTORIO'!P1056</f>
        <v>1.2894374894739797</v>
      </c>
      <c r="Q1056" s="5">
        <f>+'MBI DIRECTORIO'!Q1056</f>
        <v>4.7546842433642702</v>
      </c>
      <c r="R1056" s="5">
        <f>+'MBI DIRECTORIO'!R1056</f>
        <v>0</v>
      </c>
      <c r="S1056" s="5">
        <f>+'MBI DIRECTORIO'!S1056</f>
        <v>0</v>
      </c>
      <c r="T1056" s="5">
        <f>+'MBI DIRECTORIO'!T1056</f>
        <v>0</v>
      </c>
      <c r="U1056" s="5">
        <f>+'MBI DIRECTORIO'!U1056</f>
        <v>0</v>
      </c>
      <c r="V1056" s="5">
        <f>+'MBI DIRECTORIO'!V1056</f>
        <v>0</v>
      </c>
      <c r="W1056" s="5">
        <f>+'MBI DIRECTORIO'!W1056</f>
        <v>0</v>
      </c>
      <c r="X1056" s="5">
        <f>+'MBI DIRECTORIO'!X1056</f>
        <v>0</v>
      </c>
      <c r="Y1056" s="5">
        <f>+'MBI DIRECTORIO'!Y1056</f>
        <v>39.737757122351226</v>
      </c>
      <c r="Z1056" s="5">
        <f>+'MBI DIRECTORIO'!Z1056</f>
        <v>7.8029147781617159</v>
      </c>
      <c r="AA1056" s="5">
        <f>+'MBI DIRECTORIO'!AA1056</f>
        <v>0</v>
      </c>
      <c r="AB1056" s="5" t="str">
        <f>+'MBI DIRECTORIO'!AG1056</f>
        <v>Panuts Vinos Memorables SAC</v>
      </c>
      <c r="AD1056" t="str">
        <f t="shared" si="18"/>
        <v>INSERT INTO TABLA_PRESUPUESTO_COMERCIAL VALUES ('VSR','80190-C','14004468-19',2022,'Junio',33.75,'USD',1380.7125,563.299763,0,135,12.21524,0,8.621469,17.269252,1.289437,4.754684,0,0,0,0,0,0,0,39.737757,7.802915,0);</v>
      </c>
    </row>
    <row r="1057" spans="1:30" x14ac:dyDescent="0.2">
      <c r="A1057" t="str">
        <f>+'MBI DIRECTORIO'!A1057</f>
        <v>VSR</v>
      </c>
      <c r="B1057" t="str">
        <f>+'MBI DIRECTORIO'!B1057</f>
        <v>80190-C</v>
      </c>
      <c r="C1057" t="str">
        <f>+'MBI DIRECTORIO'!C1057</f>
        <v>14004467-19</v>
      </c>
      <c r="D1057">
        <f>+'MBI DIRECTORIO'!D1057</f>
        <v>2022</v>
      </c>
      <c r="E1057" t="str">
        <f>+'MBI DIRECTORIO'!E1057</f>
        <v>Junio</v>
      </c>
      <c r="F1057" s="5">
        <f>+'MBI DIRECTORIO'!F1057</f>
        <v>33.75</v>
      </c>
      <c r="G1057" t="str">
        <f>+'MBI DIRECTORIO'!G1057</f>
        <v>USD</v>
      </c>
      <c r="H1057" s="5">
        <f>+'MBI DIRECTORIO'!H1057</f>
        <v>1380.7124999999999</v>
      </c>
      <c r="I1057" s="5">
        <f>+'MBI DIRECTORIO'!I1057</f>
        <v>451.42998335853554</v>
      </c>
      <c r="J1057" s="5">
        <f>+'MBI DIRECTORIO'!J1057</f>
        <v>0</v>
      </c>
      <c r="K1057" s="5">
        <f>+'MBI DIRECTORIO'!K1057</f>
        <v>135</v>
      </c>
      <c r="L1057" s="5">
        <f>+'MBI DIRECTORIO'!L1057</f>
        <v>12.215240340689004</v>
      </c>
      <c r="M1057" s="5">
        <f>+'MBI DIRECTORIO'!M1057</f>
        <v>0</v>
      </c>
      <c r="N1057" s="5">
        <f>+'MBI DIRECTORIO'!N1057</f>
        <v>8.6214685201818888</v>
      </c>
      <c r="O1057" s="5">
        <f>+'MBI DIRECTORIO'!O1057</f>
        <v>17.269252091169371</v>
      </c>
      <c r="P1057" s="5">
        <f>+'MBI DIRECTORIO'!P1057</f>
        <v>1.2894374894739797</v>
      </c>
      <c r="Q1057" s="5">
        <f>+'MBI DIRECTORIO'!Q1057</f>
        <v>4.7546842433642702</v>
      </c>
      <c r="R1057" s="5">
        <f>+'MBI DIRECTORIO'!R1057</f>
        <v>0</v>
      </c>
      <c r="S1057" s="5">
        <f>+'MBI DIRECTORIO'!S1057</f>
        <v>0</v>
      </c>
      <c r="T1057" s="5">
        <f>+'MBI DIRECTORIO'!T1057</f>
        <v>0</v>
      </c>
      <c r="U1057" s="5">
        <f>+'MBI DIRECTORIO'!U1057</f>
        <v>0</v>
      </c>
      <c r="V1057" s="5">
        <f>+'MBI DIRECTORIO'!V1057</f>
        <v>0</v>
      </c>
      <c r="W1057" s="5">
        <f>+'MBI DIRECTORIO'!W1057</f>
        <v>0</v>
      </c>
      <c r="X1057" s="5">
        <f>+'MBI DIRECTORIO'!X1057</f>
        <v>0</v>
      </c>
      <c r="Y1057" s="5">
        <f>+'MBI DIRECTORIO'!Y1057</f>
        <v>39.737757122351226</v>
      </c>
      <c r="Z1057" s="5">
        <f>+'MBI DIRECTORIO'!Z1057</f>
        <v>7.8029147781617159</v>
      </c>
      <c r="AA1057" s="5">
        <f>+'MBI DIRECTORIO'!AA1057</f>
        <v>0</v>
      </c>
      <c r="AB1057" s="5" t="str">
        <f>+'MBI DIRECTORIO'!AG1057</f>
        <v>Panuts Vinos Memorables SAC</v>
      </c>
      <c r="AD1057" t="str">
        <f t="shared" si="18"/>
        <v>INSERT INTO TABLA_PRESUPUESTO_COMERCIAL VALUES ('VSR','80190-C','14004467-19',2022,'Junio',33.75,'USD',1380.7125,451.429983,0,135,12.21524,0,8.621469,17.269252,1.289437,4.754684,0,0,0,0,0,0,0,39.737757,7.802915,0);</v>
      </c>
    </row>
    <row r="1058" spans="1:30" x14ac:dyDescent="0.2">
      <c r="A1058" t="str">
        <f>+'MBI DIRECTORIO'!A1058</f>
        <v>VSR</v>
      </c>
      <c r="B1058" t="str">
        <f>+'MBI DIRECTORIO'!B1058</f>
        <v>80190-C</v>
      </c>
      <c r="C1058" t="str">
        <f>+'MBI DIRECTORIO'!C1058</f>
        <v>14004470-20</v>
      </c>
      <c r="D1058">
        <f>+'MBI DIRECTORIO'!D1058</f>
        <v>2022</v>
      </c>
      <c r="E1058" t="str">
        <f>+'MBI DIRECTORIO'!E1058</f>
        <v>Junio</v>
      </c>
      <c r="F1058" s="5">
        <f>+'MBI DIRECTORIO'!F1058</f>
        <v>33.75</v>
      </c>
      <c r="G1058" t="str">
        <f>+'MBI DIRECTORIO'!G1058</f>
        <v>USD</v>
      </c>
      <c r="H1058" s="5">
        <f>+'MBI DIRECTORIO'!H1058</f>
        <v>1380.7124999999999</v>
      </c>
      <c r="I1058" s="5">
        <f>+'MBI DIRECTORIO'!I1058</f>
        <v>610.70237607321235</v>
      </c>
      <c r="J1058" s="5">
        <f>+'MBI DIRECTORIO'!J1058</f>
        <v>0</v>
      </c>
      <c r="K1058" s="5">
        <f>+'MBI DIRECTORIO'!K1058</f>
        <v>135</v>
      </c>
      <c r="L1058" s="5">
        <f>+'MBI DIRECTORIO'!L1058</f>
        <v>12.215240340689004</v>
      </c>
      <c r="M1058" s="5">
        <f>+'MBI DIRECTORIO'!M1058</f>
        <v>0</v>
      </c>
      <c r="N1058" s="5">
        <f>+'MBI DIRECTORIO'!N1058</f>
        <v>8.6214685201818888</v>
      </c>
      <c r="O1058" s="5">
        <f>+'MBI DIRECTORIO'!O1058</f>
        <v>17.269252091169371</v>
      </c>
      <c r="P1058" s="5">
        <f>+'MBI DIRECTORIO'!P1058</f>
        <v>1.2894374894739797</v>
      </c>
      <c r="Q1058" s="5">
        <f>+'MBI DIRECTORIO'!Q1058</f>
        <v>4.7546842433642702</v>
      </c>
      <c r="R1058" s="5">
        <f>+'MBI DIRECTORIO'!R1058</f>
        <v>0</v>
      </c>
      <c r="S1058" s="5">
        <f>+'MBI DIRECTORIO'!S1058</f>
        <v>0</v>
      </c>
      <c r="T1058" s="5">
        <f>+'MBI DIRECTORIO'!T1058</f>
        <v>0</v>
      </c>
      <c r="U1058" s="5">
        <f>+'MBI DIRECTORIO'!U1058</f>
        <v>0</v>
      </c>
      <c r="V1058" s="5">
        <f>+'MBI DIRECTORIO'!V1058</f>
        <v>0</v>
      </c>
      <c r="W1058" s="5">
        <f>+'MBI DIRECTORIO'!W1058</f>
        <v>0</v>
      </c>
      <c r="X1058" s="5">
        <f>+'MBI DIRECTORIO'!X1058</f>
        <v>0</v>
      </c>
      <c r="Y1058" s="5">
        <f>+'MBI DIRECTORIO'!Y1058</f>
        <v>39.737757122351226</v>
      </c>
      <c r="Z1058" s="5">
        <f>+'MBI DIRECTORIO'!Z1058</f>
        <v>7.8029147781617159</v>
      </c>
      <c r="AA1058" s="5">
        <f>+'MBI DIRECTORIO'!AA1058</f>
        <v>0</v>
      </c>
      <c r="AB1058" s="5" t="str">
        <f>+'MBI DIRECTORIO'!AG1058</f>
        <v>Panuts Vinos Memorables SAC</v>
      </c>
      <c r="AD1058" t="str">
        <f t="shared" si="18"/>
        <v>INSERT INTO TABLA_PRESUPUESTO_COMERCIAL VALUES ('VSR','80190-C','14004470-20',2022,'Junio',33.75,'USD',1380.7125,610.702376,0,135,12.21524,0,8.621469,17.269252,1.289437,4.754684,0,0,0,0,0,0,0,39.737757,7.802915,0);</v>
      </c>
    </row>
    <row r="1059" spans="1:30" x14ac:dyDescent="0.2">
      <c r="A1059" t="str">
        <f>+'MBI DIRECTORIO'!A1059</f>
        <v>VSR</v>
      </c>
      <c r="B1059" t="str">
        <f>+'MBI DIRECTORIO'!B1059</f>
        <v>80190-C</v>
      </c>
      <c r="C1059" t="str">
        <f>+'MBI DIRECTORIO'!C1059</f>
        <v>14004466-20</v>
      </c>
      <c r="D1059">
        <f>+'MBI DIRECTORIO'!D1059</f>
        <v>2022</v>
      </c>
      <c r="E1059" t="str">
        <f>+'MBI DIRECTORIO'!E1059</f>
        <v>Junio</v>
      </c>
      <c r="F1059" s="5">
        <f>+'MBI DIRECTORIO'!F1059</f>
        <v>33.75</v>
      </c>
      <c r="G1059" t="str">
        <f>+'MBI DIRECTORIO'!G1059</f>
        <v>USD</v>
      </c>
      <c r="H1059" s="5">
        <f>+'MBI DIRECTORIO'!H1059</f>
        <v>1380.7124999999999</v>
      </c>
      <c r="I1059" s="5">
        <f>+'MBI DIRECTORIO'!I1059</f>
        <v>475.80023418695242</v>
      </c>
      <c r="J1059" s="5">
        <f>+'MBI DIRECTORIO'!J1059</f>
        <v>0</v>
      </c>
      <c r="K1059" s="5">
        <f>+'MBI DIRECTORIO'!K1059</f>
        <v>135</v>
      </c>
      <c r="L1059" s="5">
        <f>+'MBI DIRECTORIO'!L1059</f>
        <v>12.215240340689004</v>
      </c>
      <c r="M1059" s="5">
        <f>+'MBI DIRECTORIO'!M1059</f>
        <v>0</v>
      </c>
      <c r="N1059" s="5">
        <f>+'MBI DIRECTORIO'!N1059</f>
        <v>8.6214685201818888</v>
      </c>
      <c r="O1059" s="5">
        <f>+'MBI DIRECTORIO'!O1059</f>
        <v>17.269252091169371</v>
      </c>
      <c r="P1059" s="5">
        <f>+'MBI DIRECTORIO'!P1059</f>
        <v>1.2894374894739797</v>
      </c>
      <c r="Q1059" s="5">
        <f>+'MBI DIRECTORIO'!Q1059</f>
        <v>4.7546842433642702</v>
      </c>
      <c r="R1059" s="5">
        <f>+'MBI DIRECTORIO'!R1059</f>
        <v>0</v>
      </c>
      <c r="S1059" s="5">
        <f>+'MBI DIRECTORIO'!S1059</f>
        <v>0</v>
      </c>
      <c r="T1059" s="5">
        <f>+'MBI DIRECTORIO'!T1059</f>
        <v>0</v>
      </c>
      <c r="U1059" s="5">
        <f>+'MBI DIRECTORIO'!U1059</f>
        <v>0</v>
      </c>
      <c r="V1059" s="5">
        <f>+'MBI DIRECTORIO'!V1059</f>
        <v>0</v>
      </c>
      <c r="W1059" s="5">
        <f>+'MBI DIRECTORIO'!W1059</f>
        <v>0</v>
      </c>
      <c r="X1059" s="5">
        <f>+'MBI DIRECTORIO'!X1059</f>
        <v>0</v>
      </c>
      <c r="Y1059" s="5">
        <f>+'MBI DIRECTORIO'!Y1059</f>
        <v>39.737757122351226</v>
      </c>
      <c r="Z1059" s="5">
        <f>+'MBI DIRECTORIO'!Z1059</f>
        <v>7.8029147781617159</v>
      </c>
      <c r="AA1059" s="5">
        <f>+'MBI DIRECTORIO'!AA1059</f>
        <v>0</v>
      </c>
      <c r="AB1059" s="5" t="str">
        <f>+'MBI DIRECTORIO'!AG1059</f>
        <v>Panuts Vinos Memorables SAC</v>
      </c>
      <c r="AD1059" t="str">
        <f t="shared" si="18"/>
        <v>INSERT INTO TABLA_PRESUPUESTO_COMERCIAL VALUES ('VSR','80190-C','14004466-20',2022,'Junio',33.75,'USD',1380.7125,475.800234,0,135,12.21524,0,8.621469,17.269252,1.289437,4.754684,0,0,0,0,0,0,0,39.737757,7.802915,0);</v>
      </c>
    </row>
    <row r="1060" spans="1:30" x14ac:dyDescent="0.2">
      <c r="A1060" t="str">
        <f>+'MBI DIRECTORIO'!A1060</f>
        <v>VSR</v>
      </c>
      <c r="B1060" t="str">
        <f>+'MBI DIRECTORIO'!B1060</f>
        <v>80190-C</v>
      </c>
      <c r="C1060" t="str">
        <f>+'MBI DIRECTORIO'!C1060</f>
        <v>14004474-19</v>
      </c>
      <c r="D1060">
        <f>+'MBI DIRECTORIO'!D1060</f>
        <v>2022</v>
      </c>
      <c r="E1060" t="str">
        <f>+'MBI DIRECTORIO'!E1060</f>
        <v>Junio</v>
      </c>
      <c r="F1060" s="5">
        <f>+'MBI DIRECTORIO'!F1060</f>
        <v>33.75</v>
      </c>
      <c r="G1060" t="str">
        <f>+'MBI DIRECTORIO'!G1060</f>
        <v>USD</v>
      </c>
      <c r="H1060" s="5">
        <f>+'MBI DIRECTORIO'!H1060</f>
        <v>1380.7124999999999</v>
      </c>
      <c r="I1060" s="5">
        <f>+'MBI DIRECTORIO'!I1060</f>
        <v>523.11223077198235</v>
      </c>
      <c r="J1060" s="5">
        <f>+'MBI DIRECTORIO'!J1060</f>
        <v>0</v>
      </c>
      <c r="K1060" s="5">
        <f>+'MBI DIRECTORIO'!K1060</f>
        <v>135</v>
      </c>
      <c r="L1060" s="5">
        <f>+'MBI DIRECTORIO'!L1060</f>
        <v>12.215240340689004</v>
      </c>
      <c r="M1060" s="5">
        <f>+'MBI DIRECTORIO'!M1060</f>
        <v>0</v>
      </c>
      <c r="N1060" s="5">
        <f>+'MBI DIRECTORIO'!N1060</f>
        <v>8.6214685201818888</v>
      </c>
      <c r="O1060" s="5">
        <f>+'MBI DIRECTORIO'!O1060</f>
        <v>17.269252091169371</v>
      </c>
      <c r="P1060" s="5">
        <f>+'MBI DIRECTORIO'!P1060</f>
        <v>1.2894374894739797</v>
      </c>
      <c r="Q1060" s="5">
        <f>+'MBI DIRECTORIO'!Q1060</f>
        <v>4.7546842433642702</v>
      </c>
      <c r="R1060" s="5">
        <f>+'MBI DIRECTORIO'!R1060</f>
        <v>0</v>
      </c>
      <c r="S1060" s="5">
        <f>+'MBI DIRECTORIO'!S1060</f>
        <v>0</v>
      </c>
      <c r="T1060" s="5">
        <f>+'MBI DIRECTORIO'!T1060</f>
        <v>0</v>
      </c>
      <c r="U1060" s="5">
        <f>+'MBI DIRECTORIO'!U1060</f>
        <v>0</v>
      </c>
      <c r="V1060" s="5">
        <f>+'MBI DIRECTORIO'!V1060</f>
        <v>0</v>
      </c>
      <c r="W1060" s="5">
        <f>+'MBI DIRECTORIO'!W1060</f>
        <v>0</v>
      </c>
      <c r="X1060" s="5">
        <f>+'MBI DIRECTORIO'!X1060</f>
        <v>0</v>
      </c>
      <c r="Y1060" s="5">
        <f>+'MBI DIRECTORIO'!Y1060</f>
        <v>39.737757122351226</v>
      </c>
      <c r="Z1060" s="5">
        <f>+'MBI DIRECTORIO'!Z1060</f>
        <v>7.8029147781617159</v>
      </c>
      <c r="AA1060" s="5">
        <f>+'MBI DIRECTORIO'!AA1060</f>
        <v>0</v>
      </c>
      <c r="AB1060" s="5" t="str">
        <f>+'MBI DIRECTORIO'!AG1060</f>
        <v>Panuts Vinos Memorables SAC</v>
      </c>
      <c r="AD1060" t="str">
        <f t="shared" si="18"/>
        <v>INSERT INTO TABLA_PRESUPUESTO_COMERCIAL VALUES ('VSR','80190-C','14004474-19',2022,'Junio',33.75,'USD',1380.7125,523.112231,0,135,12.21524,0,8.621469,17.269252,1.289437,4.754684,0,0,0,0,0,0,0,39.737757,7.802915,0);</v>
      </c>
    </row>
    <row r="1061" spans="1:30" x14ac:dyDescent="0.2">
      <c r="A1061" t="str">
        <f>+'MBI DIRECTORIO'!A1061</f>
        <v>VSR</v>
      </c>
      <c r="B1061" t="str">
        <f>+'MBI DIRECTORIO'!B1061</f>
        <v>80116-C</v>
      </c>
      <c r="C1061" t="str">
        <f>+'MBI DIRECTORIO'!C1061</f>
        <v>14004980-20</v>
      </c>
      <c r="D1061">
        <f>+'MBI DIRECTORIO'!D1061</f>
        <v>2022</v>
      </c>
      <c r="E1061" t="str">
        <f>+'MBI DIRECTORIO'!E1061</f>
        <v>Junio</v>
      </c>
      <c r="F1061" s="5">
        <f>+'MBI DIRECTORIO'!F1061</f>
        <v>63</v>
      </c>
      <c r="G1061" t="str">
        <f>+'MBI DIRECTORIO'!G1061</f>
        <v>USD</v>
      </c>
      <c r="H1061" s="5">
        <f>+'MBI DIRECTORIO'!H1061</f>
        <v>2079</v>
      </c>
      <c r="I1061" s="5">
        <f>+'MBI DIRECTORIO'!I1061</f>
        <v>1049.4273588691876</v>
      </c>
      <c r="J1061" s="5">
        <f>+'MBI DIRECTORIO'!J1061</f>
        <v>189</v>
      </c>
      <c r="K1061" s="5">
        <f>+'MBI DIRECTORIO'!K1061</f>
        <v>0</v>
      </c>
      <c r="L1061" s="5">
        <f>+'MBI DIRECTORIO'!L1061</f>
        <v>22.801781969286139</v>
      </c>
      <c r="M1061" s="5">
        <f>+'MBI DIRECTORIO'!M1061</f>
        <v>0</v>
      </c>
      <c r="N1061" s="5">
        <f>+'MBI DIRECTORIO'!N1061</f>
        <v>29.96875</v>
      </c>
      <c r="O1061" s="5">
        <f>+'MBI DIRECTORIO'!O1061</f>
        <v>0</v>
      </c>
      <c r="P1061" s="5">
        <f>+'MBI DIRECTORIO'!P1061</f>
        <v>4.2874999999999996</v>
      </c>
      <c r="Q1061" s="5">
        <f>+'MBI DIRECTORIO'!Q1061</f>
        <v>7.1593387775907855</v>
      </c>
      <c r="R1061" s="5">
        <f>+'MBI DIRECTORIO'!R1061</f>
        <v>0</v>
      </c>
      <c r="S1061" s="5">
        <f>+'MBI DIRECTORIO'!S1061</f>
        <v>0</v>
      </c>
      <c r="T1061" s="5">
        <f>+'MBI DIRECTORIO'!T1061</f>
        <v>0</v>
      </c>
      <c r="U1061" s="5">
        <f>+'MBI DIRECTORIO'!U1061</f>
        <v>0</v>
      </c>
      <c r="V1061" s="5">
        <f>+'MBI DIRECTORIO'!V1061</f>
        <v>0</v>
      </c>
      <c r="W1061" s="5">
        <f>+'MBI DIRECTORIO'!W1061</f>
        <v>0</v>
      </c>
      <c r="X1061" s="5">
        <f>+'MBI DIRECTORIO'!X1061</f>
        <v>0</v>
      </c>
      <c r="Y1061" s="5">
        <f>+'MBI DIRECTORIO'!Y1061</f>
        <v>55.981029696825992</v>
      </c>
      <c r="Z1061" s="5">
        <f>+'MBI DIRECTORIO'!Z1061</f>
        <v>14.565440919235204</v>
      </c>
      <c r="AA1061" s="5">
        <f>+'MBI DIRECTORIO'!AA1061</f>
        <v>0</v>
      </c>
      <c r="AB1061" s="5" t="str">
        <f>+'MBI DIRECTORIO'!AG1061</f>
        <v>SOLDO HNOS. S.A.</v>
      </c>
      <c r="AD1061" t="str">
        <f t="shared" si="18"/>
        <v>INSERT INTO TABLA_PRESUPUESTO_COMERCIAL VALUES ('VSR','80116-C','14004980-20',2022,'Junio',63,'USD',2079,1049.427359,189,0,22.801782,0,29.96875,0,4.2875,7.159339,0,0,0,0,0,0,0,55.98103,14.565441,0);</v>
      </c>
    </row>
    <row r="1062" spans="1:30" x14ac:dyDescent="0.2">
      <c r="A1062" t="str">
        <f>+'MBI DIRECTORIO'!A1062</f>
        <v>VSR</v>
      </c>
      <c r="B1062" t="str">
        <f>+'MBI DIRECTORIO'!B1062</f>
        <v>80116-C</v>
      </c>
      <c r="C1062" t="str">
        <f>+'MBI DIRECTORIO'!C1062</f>
        <v>14003574-20</v>
      </c>
      <c r="D1062">
        <f>+'MBI DIRECTORIO'!D1062</f>
        <v>2022</v>
      </c>
      <c r="E1062" t="str">
        <f>+'MBI DIRECTORIO'!E1062</f>
        <v>Junio</v>
      </c>
      <c r="F1062" s="5">
        <f>+'MBI DIRECTORIO'!F1062</f>
        <v>63</v>
      </c>
      <c r="G1062" t="str">
        <f>+'MBI DIRECTORIO'!G1062</f>
        <v>USD</v>
      </c>
      <c r="H1062" s="5">
        <f>+'MBI DIRECTORIO'!H1062</f>
        <v>2079</v>
      </c>
      <c r="I1062" s="5">
        <f>+'MBI DIRECTORIO'!I1062</f>
        <v>1101.8050930097506</v>
      </c>
      <c r="J1062" s="5">
        <f>+'MBI DIRECTORIO'!J1062</f>
        <v>189</v>
      </c>
      <c r="K1062" s="5">
        <f>+'MBI DIRECTORIO'!K1062</f>
        <v>0</v>
      </c>
      <c r="L1062" s="5">
        <f>+'MBI DIRECTORIO'!L1062</f>
        <v>22.801781969286139</v>
      </c>
      <c r="M1062" s="5">
        <f>+'MBI DIRECTORIO'!M1062</f>
        <v>0</v>
      </c>
      <c r="N1062" s="5">
        <f>+'MBI DIRECTORIO'!N1062</f>
        <v>29.96875</v>
      </c>
      <c r="O1062" s="5">
        <f>+'MBI DIRECTORIO'!O1062</f>
        <v>0</v>
      </c>
      <c r="P1062" s="5">
        <f>+'MBI DIRECTORIO'!P1062</f>
        <v>4.2874999999999996</v>
      </c>
      <c r="Q1062" s="5">
        <f>+'MBI DIRECTORIO'!Q1062</f>
        <v>7.1593387775907855</v>
      </c>
      <c r="R1062" s="5">
        <f>+'MBI DIRECTORIO'!R1062</f>
        <v>0</v>
      </c>
      <c r="S1062" s="5">
        <f>+'MBI DIRECTORIO'!S1062</f>
        <v>0</v>
      </c>
      <c r="T1062" s="5">
        <f>+'MBI DIRECTORIO'!T1062</f>
        <v>0</v>
      </c>
      <c r="U1062" s="5">
        <f>+'MBI DIRECTORIO'!U1062</f>
        <v>0</v>
      </c>
      <c r="V1062" s="5">
        <f>+'MBI DIRECTORIO'!V1062</f>
        <v>0</v>
      </c>
      <c r="W1062" s="5">
        <f>+'MBI DIRECTORIO'!W1062</f>
        <v>0</v>
      </c>
      <c r="X1062" s="5">
        <f>+'MBI DIRECTORIO'!X1062</f>
        <v>0</v>
      </c>
      <c r="Y1062" s="5">
        <f>+'MBI DIRECTORIO'!Y1062</f>
        <v>55.981029696825992</v>
      </c>
      <c r="Z1062" s="5">
        <f>+'MBI DIRECTORIO'!Z1062</f>
        <v>14.565440919235204</v>
      </c>
      <c r="AA1062" s="5">
        <f>+'MBI DIRECTORIO'!AA1062</f>
        <v>0</v>
      </c>
      <c r="AB1062" s="5" t="str">
        <f>+'MBI DIRECTORIO'!AG1062</f>
        <v>SOLDO HNOS. S.A.</v>
      </c>
      <c r="AD1062" t="str">
        <f t="shared" si="18"/>
        <v>INSERT INTO TABLA_PRESUPUESTO_COMERCIAL VALUES ('VSR','80116-C','14003574-20',2022,'Junio',63,'USD',2079,1101.805093,189,0,22.801782,0,29.96875,0,4.2875,7.159339,0,0,0,0,0,0,0,55.98103,14.565441,0);</v>
      </c>
    </row>
    <row r="1063" spans="1:30" x14ac:dyDescent="0.2">
      <c r="A1063" t="str">
        <f>+'MBI DIRECTORIO'!A1063</f>
        <v>VSR</v>
      </c>
      <c r="B1063" t="str">
        <f>+'MBI DIRECTORIO'!B1063</f>
        <v>80116-C</v>
      </c>
      <c r="C1063" t="str">
        <f>+'MBI DIRECTORIO'!C1063</f>
        <v>14005152-21</v>
      </c>
      <c r="D1063">
        <f>+'MBI DIRECTORIO'!D1063</f>
        <v>2022</v>
      </c>
      <c r="E1063" t="str">
        <f>+'MBI DIRECTORIO'!E1063</f>
        <v>Junio</v>
      </c>
      <c r="F1063" s="5">
        <f>+'MBI DIRECTORIO'!F1063</f>
        <v>63</v>
      </c>
      <c r="G1063" t="str">
        <f>+'MBI DIRECTORIO'!G1063</f>
        <v>USD</v>
      </c>
      <c r="H1063" s="5">
        <f>+'MBI DIRECTORIO'!H1063</f>
        <v>2079</v>
      </c>
      <c r="I1063" s="5">
        <f>+'MBI DIRECTORIO'!I1063</f>
        <v>1165.769911008686</v>
      </c>
      <c r="J1063" s="5">
        <f>+'MBI DIRECTORIO'!J1063</f>
        <v>189</v>
      </c>
      <c r="K1063" s="5">
        <f>+'MBI DIRECTORIO'!K1063</f>
        <v>0</v>
      </c>
      <c r="L1063" s="5">
        <f>+'MBI DIRECTORIO'!L1063</f>
        <v>22.801781969286139</v>
      </c>
      <c r="M1063" s="5">
        <f>+'MBI DIRECTORIO'!M1063</f>
        <v>0</v>
      </c>
      <c r="N1063" s="5">
        <f>+'MBI DIRECTORIO'!N1063</f>
        <v>29.96875</v>
      </c>
      <c r="O1063" s="5">
        <f>+'MBI DIRECTORIO'!O1063</f>
        <v>0</v>
      </c>
      <c r="P1063" s="5">
        <f>+'MBI DIRECTORIO'!P1063</f>
        <v>4.2874999999999996</v>
      </c>
      <c r="Q1063" s="5">
        <f>+'MBI DIRECTORIO'!Q1063</f>
        <v>7.1593387775907855</v>
      </c>
      <c r="R1063" s="5">
        <f>+'MBI DIRECTORIO'!R1063</f>
        <v>0</v>
      </c>
      <c r="S1063" s="5">
        <f>+'MBI DIRECTORIO'!S1063</f>
        <v>0</v>
      </c>
      <c r="T1063" s="5">
        <f>+'MBI DIRECTORIO'!T1063</f>
        <v>0</v>
      </c>
      <c r="U1063" s="5">
        <f>+'MBI DIRECTORIO'!U1063</f>
        <v>0</v>
      </c>
      <c r="V1063" s="5">
        <f>+'MBI DIRECTORIO'!V1063</f>
        <v>0</v>
      </c>
      <c r="W1063" s="5">
        <f>+'MBI DIRECTORIO'!W1063</f>
        <v>0</v>
      </c>
      <c r="X1063" s="5">
        <f>+'MBI DIRECTORIO'!X1063</f>
        <v>0</v>
      </c>
      <c r="Y1063" s="5">
        <f>+'MBI DIRECTORIO'!Y1063</f>
        <v>55.981029696825992</v>
      </c>
      <c r="Z1063" s="5">
        <f>+'MBI DIRECTORIO'!Z1063</f>
        <v>14.565440919235204</v>
      </c>
      <c r="AA1063" s="5">
        <f>+'MBI DIRECTORIO'!AA1063</f>
        <v>0</v>
      </c>
      <c r="AB1063" s="5" t="str">
        <f>+'MBI DIRECTORIO'!AG1063</f>
        <v>SOLDO HNOS. S.A.</v>
      </c>
      <c r="AD1063" t="str">
        <f t="shared" si="18"/>
        <v>INSERT INTO TABLA_PRESUPUESTO_COMERCIAL VALUES ('VSR','80116-C','14005152-21',2022,'Junio',63,'USD',2079,1165.769911,189,0,22.801782,0,29.96875,0,4.2875,7.159339,0,0,0,0,0,0,0,55.98103,14.565441,0);</v>
      </c>
    </row>
    <row r="1064" spans="1:30" x14ac:dyDescent="0.2">
      <c r="A1064" t="str">
        <f>+'MBI DIRECTORIO'!A1064</f>
        <v>VSR</v>
      </c>
      <c r="B1064" t="str">
        <f>+'MBI DIRECTORIO'!B1064</f>
        <v>80116-C</v>
      </c>
      <c r="C1064" t="str">
        <f>+'MBI DIRECTORIO'!C1064</f>
        <v>14003597-20</v>
      </c>
      <c r="D1064">
        <f>+'MBI DIRECTORIO'!D1064</f>
        <v>2022</v>
      </c>
      <c r="E1064" t="str">
        <f>+'MBI DIRECTORIO'!E1064</f>
        <v>Junio</v>
      </c>
      <c r="F1064" s="5">
        <f>+'MBI DIRECTORIO'!F1064</f>
        <v>63</v>
      </c>
      <c r="G1064" t="str">
        <f>+'MBI DIRECTORIO'!G1064</f>
        <v>USD</v>
      </c>
      <c r="H1064" s="5">
        <f>+'MBI DIRECTORIO'!H1064</f>
        <v>2079</v>
      </c>
      <c r="I1064" s="5">
        <f>+'MBI DIRECTORIO'!I1064</f>
        <v>837.01861634897796</v>
      </c>
      <c r="J1064" s="5">
        <f>+'MBI DIRECTORIO'!J1064</f>
        <v>189</v>
      </c>
      <c r="K1064" s="5">
        <f>+'MBI DIRECTORIO'!K1064</f>
        <v>0</v>
      </c>
      <c r="L1064" s="5">
        <f>+'MBI DIRECTORIO'!L1064</f>
        <v>22.801781969286139</v>
      </c>
      <c r="M1064" s="5">
        <f>+'MBI DIRECTORIO'!M1064</f>
        <v>0</v>
      </c>
      <c r="N1064" s="5">
        <f>+'MBI DIRECTORIO'!N1064</f>
        <v>29.96875</v>
      </c>
      <c r="O1064" s="5">
        <f>+'MBI DIRECTORIO'!O1064</f>
        <v>0</v>
      </c>
      <c r="P1064" s="5">
        <f>+'MBI DIRECTORIO'!P1064</f>
        <v>4.2874999999999996</v>
      </c>
      <c r="Q1064" s="5">
        <f>+'MBI DIRECTORIO'!Q1064</f>
        <v>7.1593387775907855</v>
      </c>
      <c r="R1064" s="5">
        <f>+'MBI DIRECTORIO'!R1064</f>
        <v>0</v>
      </c>
      <c r="S1064" s="5">
        <f>+'MBI DIRECTORIO'!S1064</f>
        <v>0</v>
      </c>
      <c r="T1064" s="5">
        <f>+'MBI DIRECTORIO'!T1064</f>
        <v>0</v>
      </c>
      <c r="U1064" s="5">
        <f>+'MBI DIRECTORIO'!U1064</f>
        <v>0</v>
      </c>
      <c r="V1064" s="5">
        <f>+'MBI DIRECTORIO'!V1064</f>
        <v>0</v>
      </c>
      <c r="W1064" s="5">
        <f>+'MBI DIRECTORIO'!W1064</f>
        <v>0</v>
      </c>
      <c r="X1064" s="5">
        <f>+'MBI DIRECTORIO'!X1064</f>
        <v>0</v>
      </c>
      <c r="Y1064" s="5">
        <f>+'MBI DIRECTORIO'!Y1064</f>
        <v>55.981029696825992</v>
      </c>
      <c r="Z1064" s="5">
        <f>+'MBI DIRECTORIO'!Z1064</f>
        <v>14.565440919235204</v>
      </c>
      <c r="AA1064" s="5">
        <f>+'MBI DIRECTORIO'!AA1064</f>
        <v>0</v>
      </c>
      <c r="AB1064" s="5" t="str">
        <f>+'MBI DIRECTORIO'!AG1064</f>
        <v>SOLDO HNOS. S.A.</v>
      </c>
      <c r="AD1064" t="str">
        <f t="shared" si="18"/>
        <v>INSERT INTO TABLA_PRESUPUESTO_COMERCIAL VALUES ('VSR','80116-C','14003597-20',2022,'Junio',63,'USD',2079,837.018616,189,0,22.801782,0,29.96875,0,4.2875,7.159339,0,0,0,0,0,0,0,55.98103,14.565441,0);</v>
      </c>
    </row>
    <row r="1065" spans="1:30" x14ac:dyDescent="0.2">
      <c r="A1065" t="str">
        <f>+'MBI DIRECTORIO'!A1065</f>
        <v>VSR</v>
      </c>
      <c r="B1065" t="str">
        <f>+'MBI DIRECTORIO'!B1065</f>
        <v>80144-C</v>
      </c>
      <c r="C1065" t="str">
        <f>+'MBI DIRECTORIO'!C1065</f>
        <v>14003144-15</v>
      </c>
      <c r="D1065">
        <f>+'MBI DIRECTORIO'!D1065</f>
        <v>2022</v>
      </c>
      <c r="E1065" t="str">
        <f>+'MBI DIRECTORIO'!E1065</f>
        <v>Junio</v>
      </c>
      <c r="F1065" s="5">
        <f>+'MBI DIRECTORIO'!F1065</f>
        <v>4.5</v>
      </c>
      <c r="G1065" t="str">
        <f>+'MBI DIRECTORIO'!G1065</f>
        <v>USD</v>
      </c>
      <c r="H1065" s="5">
        <f>+'MBI DIRECTORIO'!H1065</f>
        <v>495</v>
      </c>
      <c r="I1065" s="5">
        <f>+'MBI DIRECTORIO'!I1065</f>
        <v>368.2789802496419</v>
      </c>
      <c r="J1065" s="5">
        <f>+'MBI DIRECTORIO'!J1065</f>
        <v>0</v>
      </c>
      <c r="K1065" s="5">
        <f>+'MBI DIRECTORIO'!K1065</f>
        <v>45</v>
      </c>
      <c r="L1065" s="5">
        <f>+'MBI DIRECTORIO'!L1065</f>
        <v>1.628698712091867</v>
      </c>
      <c r="M1065" s="5">
        <f>+'MBI DIRECTORIO'!M1065</f>
        <v>0</v>
      </c>
      <c r="N1065" s="5">
        <f>+'MBI DIRECTORIO'!N1065</f>
        <v>1.4270833333333335</v>
      </c>
      <c r="O1065" s="5">
        <f>+'MBI DIRECTORIO'!O1065</f>
        <v>0</v>
      </c>
      <c r="P1065" s="5">
        <f>+'MBI DIRECTORIO'!P1065</f>
        <v>0.20416666666666666</v>
      </c>
      <c r="Q1065" s="5">
        <f>+'MBI DIRECTORIO'!Q1065</f>
        <v>1.704604470854949</v>
      </c>
      <c r="R1065" s="5">
        <f>+'MBI DIRECTORIO'!R1065</f>
        <v>0</v>
      </c>
      <c r="S1065" s="5">
        <f>+'MBI DIRECTORIO'!S1065</f>
        <v>0</v>
      </c>
      <c r="T1065" s="5">
        <f>+'MBI DIRECTORIO'!T1065</f>
        <v>0</v>
      </c>
      <c r="U1065" s="5">
        <f>+'MBI DIRECTORIO'!U1065</f>
        <v>0</v>
      </c>
      <c r="V1065" s="5">
        <f>+'MBI DIRECTORIO'!V1065</f>
        <v>0</v>
      </c>
      <c r="W1065" s="5">
        <f>+'MBI DIRECTORIO'!W1065</f>
        <v>0</v>
      </c>
      <c r="X1065" s="5">
        <f>+'MBI DIRECTORIO'!X1065</f>
        <v>0</v>
      </c>
      <c r="Y1065" s="5">
        <f>+'MBI DIRECTORIO'!Y1065</f>
        <v>4.3762431079431785</v>
      </c>
      <c r="Z1065" s="5">
        <f>+'MBI DIRECTORIO'!Z1065</f>
        <v>1.0403886370882287</v>
      </c>
      <c r="AA1065" s="5">
        <f>+'MBI DIRECTORIO'!AA1065</f>
        <v>0</v>
      </c>
      <c r="AB1065" s="5" t="str">
        <f>+'MBI DIRECTORIO'!AG1065</f>
        <v>MICRUS SA</v>
      </c>
      <c r="AD1065" t="str">
        <f t="shared" si="18"/>
        <v>INSERT INTO TABLA_PRESUPUESTO_COMERCIAL VALUES ('VSR','80144-C','14003144-15',2022,'Junio',4.5,'USD',495,368.27898,0,45,1.628699,0,1.427083,0,0.204167,1.704604,0,0,0,0,0,0,0,4.376243,1.040389,0);</v>
      </c>
    </row>
    <row r="1066" spans="1:30" x14ac:dyDescent="0.2">
      <c r="A1066" t="str">
        <f>+'MBI DIRECTORIO'!A1066</f>
        <v>VSR</v>
      </c>
      <c r="B1066" t="str">
        <f>+'MBI DIRECTORIO'!B1066</f>
        <v>80093-C</v>
      </c>
      <c r="C1066" t="str">
        <f>+'MBI DIRECTORIO'!C1066</f>
        <v>14003165-11</v>
      </c>
      <c r="D1066">
        <f>+'MBI DIRECTORIO'!D1066</f>
        <v>2022</v>
      </c>
      <c r="E1066" t="str">
        <f>+'MBI DIRECTORIO'!E1066</f>
        <v>Junio</v>
      </c>
      <c r="F1066" s="5">
        <f>+'MBI DIRECTORIO'!F1066</f>
        <v>9</v>
      </c>
      <c r="G1066" t="str">
        <f>+'MBI DIRECTORIO'!G1066</f>
        <v>USD</v>
      </c>
      <c r="H1066" s="5">
        <f>+'MBI DIRECTORIO'!H1066</f>
        <v>900</v>
      </c>
      <c r="I1066" s="5">
        <f>+'MBI DIRECTORIO'!I1066</f>
        <v>353.90841573428969</v>
      </c>
      <c r="J1066" s="5">
        <f>+'MBI DIRECTORIO'!J1066</f>
        <v>0</v>
      </c>
      <c r="K1066" s="5">
        <f>+'MBI DIRECTORIO'!K1066</f>
        <v>90</v>
      </c>
      <c r="L1066" s="5">
        <f>+'MBI DIRECTORIO'!L1066</f>
        <v>3.257397424183734</v>
      </c>
      <c r="M1066" s="5">
        <f>+'MBI DIRECTORIO'!M1066</f>
        <v>0</v>
      </c>
      <c r="N1066" s="5">
        <f>+'MBI DIRECTORIO'!N1066</f>
        <v>2.8990384615384617</v>
      </c>
      <c r="O1066" s="5">
        <f>+'MBI DIRECTORIO'!O1066</f>
        <v>4.1826923076923084</v>
      </c>
      <c r="P1066" s="5">
        <f>+'MBI DIRECTORIO'!P1066</f>
        <v>0.18846153846153843</v>
      </c>
      <c r="Q1066" s="5">
        <f>+'MBI DIRECTORIO'!Q1066</f>
        <v>3.0992808560999072</v>
      </c>
      <c r="R1066" s="5">
        <f>+'MBI DIRECTORIO'!R1066</f>
        <v>0</v>
      </c>
      <c r="S1066" s="5">
        <f>+'MBI DIRECTORIO'!S1066</f>
        <v>0</v>
      </c>
      <c r="T1066" s="5">
        <f>+'MBI DIRECTORIO'!T1066</f>
        <v>0</v>
      </c>
      <c r="U1066" s="5">
        <f>+'MBI DIRECTORIO'!U1066</f>
        <v>0</v>
      </c>
      <c r="V1066" s="5">
        <f>+'MBI DIRECTORIO'!V1066</f>
        <v>0</v>
      </c>
      <c r="W1066" s="5">
        <f>+'MBI DIRECTORIO'!W1066</f>
        <v>0</v>
      </c>
      <c r="X1066" s="5">
        <f>+'MBI DIRECTORIO'!X1066</f>
        <v>0</v>
      </c>
      <c r="Y1066" s="5">
        <f>+'MBI DIRECTORIO'!Y1066</f>
        <v>12.450250437968673</v>
      </c>
      <c r="Z1066" s="5">
        <f>+'MBI DIRECTORIO'!Z1066</f>
        <v>2.0807772741764574</v>
      </c>
      <c r="AA1066" s="5">
        <f>+'MBI DIRECTORIO'!AA1066</f>
        <v>0</v>
      </c>
      <c r="AB1066" s="5" t="str">
        <f>+'MBI DIRECTORIO'!AG1066</f>
        <v>El Imperio S.A.</v>
      </c>
      <c r="AD1066" t="str">
        <f t="shared" si="18"/>
        <v>INSERT INTO TABLA_PRESUPUESTO_COMERCIAL VALUES ('VSR','80093-C','14003165-11',2022,'Junio',9,'USD',900,353.908416,0,90,3.257397,0,2.899038,4.182692,0.188462,3.099281,0,0,0,0,0,0,0,12.45025,2.080777,0);</v>
      </c>
    </row>
    <row r="1067" spans="1:30" x14ac:dyDescent="0.2">
      <c r="A1067" t="str">
        <f>+'MBI DIRECTORIO'!A1067</f>
        <v>VSR</v>
      </c>
      <c r="B1067" t="str">
        <f>+'MBI DIRECTORIO'!B1067</f>
        <v>80093-C</v>
      </c>
      <c r="C1067" t="str">
        <f>+'MBI DIRECTORIO'!C1067</f>
        <v>14002618-13</v>
      </c>
      <c r="D1067">
        <f>+'MBI DIRECTORIO'!D1067</f>
        <v>2022</v>
      </c>
      <c r="E1067" t="str">
        <f>+'MBI DIRECTORIO'!E1067</f>
        <v>Junio</v>
      </c>
      <c r="F1067" s="5">
        <f>+'MBI DIRECTORIO'!F1067</f>
        <v>25.2</v>
      </c>
      <c r="G1067" t="str">
        <f>+'MBI DIRECTORIO'!G1067</f>
        <v>USD</v>
      </c>
      <c r="H1067" s="5">
        <f>+'MBI DIRECTORIO'!H1067</f>
        <v>856.8</v>
      </c>
      <c r="I1067" s="5">
        <f>+'MBI DIRECTORIO'!I1067</f>
        <v>453.78542769549165</v>
      </c>
      <c r="J1067" s="5">
        <f>+'MBI DIRECTORIO'!J1067</f>
        <v>0</v>
      </c>
      <c r="K1067" s="5">
        <f>+'MBI DIRECTORIO'!K1067</f>
        <v>75.599999999999994</v>
      </c>
      <c r="L1067" s="5">
        <f>+'MBI DIRECTORIO'!L1067</f>
        <v>9.1207127877144547</v>
      </c>
      <c r="M1067" s="5">
        <f>+'MBI DIRECTORIO'!M1067</f>
        <v>0</v>
      </c>
      <c r="N1067" s="5">
        <f>+'MBI DIRECTORIO'!N1067</f>
        <v>8.1173076923076923</v>
      </c>
      <c r="O1067" s="5">
        <f>+'MBI DIRECTORIO'!O1067</f>
        <v>11.711538461538463</v>
      </c>
      <c r="P1067" s="5">
        <f>+'MBI DIRECTORIO'!P1067</f>
        <v>0.52769230769230768</v>
      </c>
      <c r="Q1067" s="5">
        <f>+'MBI DIRECTORIO'!Q1067</f>
        <v>2.9505153750071118</v>
      </c>
      <c r="R1067" s="5">
        <f>+'MBI DIRECTORIO'!R1067</f>
        <v>0</v>
      </c>
      <c r="S1067" s="5">
        <f>+'MBI DIRECTORIO'!S1067</f>
        <v>0</v>
      </c>
      <c r="T1067" s="5">
        <f>+'MBI DIRECTORIO'!T1067</f>
        <v>0</v>
      </c>
      <c r="U1067" s="5">
        <f>+'MBI DIRECTORIO'!U1067</f>
        <v>0</v>
      </c>
      <c r="V1067" s="5">
        <f>+'MBI DIRECTORIO'!V1067</f>
        <v>0</v>
      </c>
      <c r="W1067" s="5">
        <f>+'MBI DIRECTORIO'!W1067</f>
        <v>0</v>
      </c>
      <c r="X1067" s="5">
        <f>+'MBI DIRECTORIO'!X1067</f>
        <v>0</v>
      </c>
      <c r="Y1067" s="5">
        <f>+'MBI DIRECTORIO'!Y1067</f>
        <v>29.133230204239659</v>
      </c>
      <c r="Z1067" s="5">
        <f>+'MBI DIRECTORIO'!Z1067</f>
        <v>5.8261763676940808</v>
      </c>
      <c r="AA1067" s="5">
        <f>+'MBI DIRECTORIO'!AA1067</f>
        <v>0</v>
      </c>
      <c r="AB1067" s="5" t="str">
        <f>+'MBI DIRECTORIO'!AG1067</f>
        <v>El Imperio S.A.</v>
      </c>
      <c r="AD1067" t="str">
        <f t="shared" si="18"/>
        <v>INSERT INTO TABLA_PRESUPUESTO_COMERCIAL VALUES ('VSR','80093-C','14002618-13',2022,'Junio',25.2,'USD',856.8,453.785428,0,75.6,9.120713,0,8.117308,11.711538,0.527692,2.950515,0,0,0,0,0,0,0,29.13323,5.826176,0);</v>
      </c>
    </row>
    <row r="1068" spans="1:30" x14ac:dyDescent="0.2">
      <c r="A1068" t="str">
        <f>+'MBI DIRECTORIO'!A1068</f>
        <v>VSR</v>
      </c>
      <c r="B1068" t="str">
        <f>+'MBI DIRECTORIO'!B1068</f>
        <v>80093-C</v>
      </c>
      <c r="C1068" t="str">
        <f>+'MBI DIRECTORIO'!C1068</f>
        <v>14002924-13</v>
      </c>
      <c r="D1068">
        <f>+'MBI DIRECTORIO'!D1068</f>
        <v>2022</v>
      </c>
      <c r="E1068" t="str">
        <f>+'MBI DIRECTORIO'!E1068</f>
        <v>Junio</v>
      </c>
      <c r="F1068" s="5">
        <f>+'MBI DIRECTORIO'!F1068</f>
        <v>25.2</v>
      </c>
      <c r="G1068" t="str">
        <f>+'MBI DIRECTORIO'!G1068</f>
        <v>USD</v>
      </c>
      <c r="H1068" s="5">
        <f>+'MBI DIRECTORIO'!H1068</f>
        <v>856.8</v>
      </c>
      <c r="I1068" s="5">
        <f>+'MBI DIRECTORIO'!I1068</f>
        <v>432.23335689190026</v>
      </c>
      <c r="J1068" s="5">
        <f>+'MBI DIRECTORIO'!J1068</f>
        <v>0</v>
      </c>
      <c r="K1068" s="5">
        <f>+'MBI DIRECTORIO'!K1068</f>
        <v>75.599999999999994</v>
      </c>
      <c r="L1068" s="5">
        <f>+'MBI DIRECTORIO'!L1068</f>
        <v>9.1207127877144547</v>
      </c>
      <c r="M1068" s="5">
        <f>+'MBI DIRECTORIO'!M1068</f>
        <v>0</v>
      </c>
      <c r="N1068" s="5">
        <f>+'MBI DIRECTORIO'!N1068</f>
        <v>8.1173076923076923</v>
      </c>
      <c r="O1068" s="5">
        <f>+'MBI DIRECTORIO'!O1068</f>
        <v>11.711538461538463</v>
      </c>
      <c r="P1068" s="5">
        <f>+'MBI DIRECTORIO'!P1068</f>
        <v>0.52769230769230768</v>
      </c>
      <c r="Q1068" s="5">
        <f>+'MBI DIRECTORIO'!Q1068</f>
        <v>2.9505153750071118</v>
      </c>
      <c r="R1068" s="5">
        <f>+'MBI DIRECTORIO'!R1068</f>
        <v>0</v>
      </c>
      <c r="S1068" s="5">
        <f>+'MBI DIRECTORIO'!S1068</f>
        <v>0</v>
      </c>
      <c r="T1068" s="5">
        <f>+'MBI DIRECTORIO'!T1068</f>
        <v>0</v>
      </c>
      <c r="U1068" s="5">
        <f>+'MBI DIRECTORIO'!U1068</f>
        <v>0</v>
      </c>
      <c r="V1068" s="5">
        <f>+'MBI DIRECTORIO'!V1068</f>
        <v>0</v>
      </c>
      <c r="W1068" s="5">
        <f>+'MBI DIRECTORIO'!W1068</f>
        <v>0</v>
      </c>
      <c r="X1068" s="5">
        <f>+'MBI DIRECTORIO'!X1068</f>
        <v>0</v>
      </c>
      <c r="Y1068" s="5">
        <f>+'MBI DIRECTORIO'!Y1068</f>
        <v>29.133230204239659</v>
      </c>
      <c r="Z1068" s="5">
        <f>+'MBI DIRECTORIO'!Z1068</f>
        <v>5.8261763676940808</v>
      </c>
      <c r="AA1068" s="5">
        <f>+'MBI DIRECTORIO'!AA1068</f>
        <v>0</v>
      </c>
      <c r="AB1068" s="5" t="str">
        <f>+'MBI DIRECTORIO'!AG1068</f>
        <v>El Imperio S.A.</v>
      </c>
      <c r="AD1068" t="str">
        <f t="shared" si="18"/>
        <v>INSERT INTO TABLA_PRESUPUESTO_COMERCIAL VALUES ('VSR','80093-C','14002924-13',2022,'Junio',25.2,'USD',856.8,432.233357,0,75.6,9.120713,0,8.117308,11.711538,0.527692,2.950515,0,0,0,0,0,0,0,29.13323,5.826176,0);</v>
      </c>
    </row>
    <row r="1069" spans="1:30" x14ac:dyDescent="0.2">
      <c r="A1069" t="str">
        <f>+'MBI DIRECTORIO'!A1069</f>
        <v>VSR</v>
      </c>
      <c r="B1069" t="str">
        <f>+'MBI DIRECTORIO'!B1069</f>
        <v>80093-C</v>
      </c>
      <c r="C1069" t="str">
        <f>+'MBI DIRECTORIO'!C1069</f>
        <v>14002505-14</v>
      </c>
      <c r="D1069">
        <f>+'MBI DIRECTORIO'!D1069</f>
        <v>2022</v>
      </c>
      <c r="E1069" t="str">
        <f>+'MBI DIRECTORIO'!E1069</f>
        <v>Junio</v>
      </c>
      <c r="F1069" s="5">
        <f>+'MBI DIRECTORIO'!F1069</f>
        <v>25.2</v>
      </c>
      <c r="G1069" t="str">
        <f>+'MBI DIRECTORIO'!G1069</f>
        <v>USD</v>
      </c>
      <c r="H1069" s="5">
        <f>+'MBI DIRECTORIO'!H1069</f>
        <v>856.8</v>
      </c>
      <c r="I1069" s="5">
        <f>+'MBI DIRECTORIO'!I1069</f>
        <v>341.55931613959115</v>
      </c>
      <c r="J1069" s="5">
        <f>+'MBI DIRECTORIO'!J1069</f>
        <v>0</v>
      </c>
      <c r="K1069" s="5">
        <f>+'MBI DIRECTORIO'!K1069</f>
        <v>75.599999999999994</v>
      </c>
      <c r="L1069" s="5">
        <f>+'MBI DIRECTORIO'!L1069</f>
        <v>9.1207127877144547</v>
      </c>
      <c r="M1069" s="5">
        <f>+'MBI DIRECTORIO'!M1069</f>
        <v>0</v>
      </c>
      <c r="N1069" s="5">
        <f>+'MBI DIRECTORIO'!N1069</f>
        <v>8.1173076923076923</v>
      </c>
      <c r="O1069" s="5">
        <f>+'MBI DIRECTORIO'!O1069</f>
        <v>11.711538461538463</v>
      </c>
      <c r="P1069" s="5">
        <f>+'MBI DIRECTORIO'!P1069</f>
        <v>0.52769230769230768</v>
      </c>
      <c r="Q1069" s="5">
        <f>+'MBI DIRECTORIO'!Q1069</f>
        <v>2.9505153750071118</v>
      </c>
      <c r="R1069" s="5">
        <f>+'MBI DIRECTORIO'!R1069</f>
        <v>0</v>
      </c>
      <c r="S1069" s="5">
        <f>+'MBI DIRECTORIO'!S1069</f>
        <v>0</v>
      </c>
      <c r="T1069" s="5">
        <f>+'MBI DIRECTORIO'!T1069</f>
        <v>0</v>
      </c>
      <c r="U1069" s="5">
        <f>+'MBI DIRECTORIO'!U1069</f>
        <v>0</v>
      </c>
      <c r="V1069" s="5">
        <f>+'MBI DIRECTORIO'!V1069</f>
        <v>0</v>
      </c>
      <c r="W1069" s="5">
        <f>+'MBI DIRECTORIO'!W1069</f>
        <v>0</v>
      </c>
      <c r="X1069" s="5">
        <f>+'MBI DIRECTORIO'!X1069</f>
        <v>0</v>
      </c>
      <c r="Y1069" s="5">
        <f>+'MBI DIRECTORIO'!Y1069</f>
        <v>29.133230204239659</v>
      </c>
      <c r="Z1069" s="5">
        <f>+'MBI DIRECTORIO'!Z1069</f>
        <v>5.8261763676940808</v>
      </c>
      <c r="AA1069" s="5">
        <f>+'MBI DIRECTORIO'!AA1069</f>
        <v>0</v>
      </c>
      <c r="AB1069" s="5" t="str">
        <f>+'MBI DIRECTORIO'!AG1069</f>
        <v>El Imperio S.A.</v>
      </c>
      <c r="AD1069" t="str">
        <f t="shared" si="18"/>
        <v>INSERT INTO TABLA_PRESUPUESTO_COMERCIAL VALUES ('VSR','80093-C','14002505-14',2022,'Junio',25.2,'USD',856.8,341.559316,0,75.6,9.120713,0,8.117308,11.711538,0.527692,2.950515,0,0,0,0,0,0,0,29.13323,5.826176,0);</v>
      </c>
    </row>
    <row r="1070" spans="1:30" x14ac:dyDescent="0.2">
      <c r="A1070" t="str">
        <f>+'MBI DIRECTORIO'!A1070</f>
        <v>VSR</v>
      </c>
      <c r="B1070" t="str">
        <f>+'MBI DIRECTORIO'!B1070</f>
        <v>80093-C</v>
      </c>
      <c r="C1070" t="str">
        <f>+'MBI DIRECTORIO'!C1070</f>
        <v>14002528-12</v>
      </c>
      <c r="D1070">
        <f>+'MBI DIRECTORIO'!D1070</f>
        <v>2022</v>
      </c>
      <c r="E1070" t="str">
        <f>+'MBI DIRECTORIO'!E1070</f>
        <v>Junio</v>
      </c>
      <c r="F1070" s="5">
        <f>+'MBI DIRECTORIO'!F1070</f>
        <v>13.5</v>
      </c>
      <c r="G1070" t="str">
        <f>+'MBI DIRECTORIO'!G1070</f>
        <v>USD</v>
      </c>
      <c r="H1070" s="5">
        <f>+'MBI DIRECTORIO'!H1070</f>
        <v>945</v>
      </c>
      <c r="I1070" s="5">
        <f>+'MBI DIRECTORIO'!I1070</f>
        <v>424.84590612265458</v>
      </c>
      <c r="J1070" s="5">
        <f>+'MBI DIRECTORIO'!J1070</f>
        <v>0</v>
      </c>
      <c r="K1070" s="5">
        <f>+'MBI DIRECTORIO'!K1070</f>
        <v>94.5</v>
      </c>
      <c r="L1070" s="5">
        <f>+'MBI DIRECTORIO'!L1070</f>
        <v>4.8860961362756017</v>
      </c>
      <c r="M1070" s="5">
        <f>+'MBI DIRECTORIO'!M1070</f>
        <v>0</v>
      </c>
      <c r="N1070" s="5">
        <f>+'MBI DIRECTORIO'!N1070</f>
        <v>4.3485576923076925</v>
      </c>
      <c r="O1070" s="5">
        <f>+'MBI DIRECTORIO'!O1070</f>
        <v>6.2740384615384617</v>
      </c>
      <c r="P1070" s="5">
        <f>+'MBI DIRECTORIO'!P1070</f>
        <v>0.28269230769230769</v>
      </c>
      <c r="Q1070" s="5">
        <f>+'MBI DIRECTORIO'!Q1070</f>
        <v>3.2542448989049029</v>
      </c>
      <c r="R1070" s="5">
        <f>+'MBI DIRECTORIO'!R1070</f>
        <v>0</v>
      </c>
      <c r="S1070" s="5">
        <f>+'MBI DIRECTORIO'!S1070</f>
        <v>0</v>
      </c>
      <c r="T1070" s="5">
        <f>+'MBI DIRECTORIO'!T1070</f>
        <v>0</v>
      </c>
      <c r="U1070" s="5">
        <f>+'MBI DIRECTORIO'!U1070</f>
        <v>0</v>
      </c>
      <c r="V1070" s="5">
        <f>+'MBI DIRECTORIO'!V1070</f>
        <v>0</v>
      </c>
      <c r="W1070" s="5">
        <f>+'MBI DIRECTORIO'!W1070</f>
        <v>0</v>
      </c>
      <c r="X1070" s="5">
        <f>+'MBI DIRECTORIO'!X1070</f>
        <v>0</v>
      </c>
      <c r="Y1070" s="5">
        <f>+'MBI DIRECTORIO'!Y1070</f>
        <v>17.280699271708052</v>
      </c>
      <c r="Z1070" s="5">
        <f>+'MBI DIRECTORIO'!Z1070</f>
        <v>3.1211659112646863</v>
      </c>
      <c r="AA1070" s="5">
        <f>+'MBI DIRECTORIO'!AA1070</f>
        <v>0</v>
      </c>
      <c r="AB1070" s="5" t="str">
        <f>+'MBI DIRECTORIO'!AG1070</f>
        <v>El Imperio S.A.</v>
      </c>
      <c r="AD1070" t="str">
        <f t="shared" si="18"/>
        <v>INSERT INTO TABLA_PRESUPUESTO_COMERCIAL VALUES ('VSR','80093-C','14002528-12',2022,'Junio',13.5,'USD',945,424.845906,0,94.5,4.886096,0,4.348558,6.274038,0.282692,3.254245,0,0,0,0,0,0,0,17.280699,3.121166,0);</v>
      </c>
    </row>
    <row r="1071" spans="1:30" x14ac:dyDescent="0.2">
      <c r="A1071" t="str">
        <f>+'MBI DIRECTORIO'!A1071</f>
        <v>VSR</v>
      </c>
      <c r="B1071" t="str">
        <f>+'MBI DIRECTORIO'!B1071</f>
        <v>80093-C</v>
      </c>
      <c r="C1071" t="str">
        <f>+'MBI DIRECTORIO'!C1071</f>
        <v>14002605-12</v>
      </c>
      <c r="D1071">
        <f>+'MBI DIRECTORIO'!D1071</f>
        <v>2022</v>
      </c>
      <c r="E1071" t="str">
        <f>+'MBI DIRECTORIO'!E1071</f>
        <v>Junio</v>
      </c>
      <c r="F1071" s="5">
        <f>+'MBI DIRECTORIO'!F1071</f>
        <v>13.5</v>
      </c>
      <c r="G1071" t="str">
        <f>+'MBI DIRECTORIO'!G1071</f>
        <v>USD</v>
      </c>
      <c r="H1071" s="5">
        <f>+'MBI DIRECTORIO'!H1071</f>
        <v>945</v>
      </c>
      <c r="I1071" s="5">
        <f>+'MBI DIRECTORIO'!I1071</f>
        <v>377.01985047428002</v>
      </c>
      <c r="J1071" s="5">
        <f>+'MBI DIRECTORIO'!J1071</f>
        <v>0</v>
      </c>
      <c r="K1071" s="5">
        <f>+'MBI DIRECTORIO'!K1071</f>
        <v>94.5</v>
      </c>
      <c r="L1071" s="5">
        <f>+'MBI DIRECTORIO'!L1071</f>
        <v>4.8860961362756017</v>
      </c>
      <c r="M1071" s="5">
        <f>+'MBI DIRECTORIO'!M1071</f>
        <v>0</v>
      </c>
      <c r="N1071" s="5">
        <f>+'MBI DIRECTORIO'!N1071</f>
        <v>4.3485576923076925</v>
      </c>
      <c r="O1071" s="5">
        <f>+'MBI DIRECTORIO'!O1071</f>
        <v>6.2740384615384617</v>
      </c>
      <c r="P1071" s="5">
        <f>+'MBI DIRECTORIO'!P1071</f>
        <v>0.28269230769230769</v>
      </c>
      <c r="Q1071" s="5">
        <f>+'MBI DIRECTORIO'!Q1071</f>
        <v>3.2542448989049029</v>
      </c>
      <c r="R1071" s="5">
        <f>+'MBI DIRECTORIO'!R1071</f>
        <v>0</v>
      </c>
      <c r="S1071" s="5">
        <f>+'MBI DIRECTORIO'!S1071</f>
        <v>0</v>
      </c>
      <c r="T1071" s="5">
        <f>+'MBI DIRECTORIO'!T1071</f>
        <v>0</v>
      </c>
      <c r="U1071" s="5">
        <f>+'MBI DIRECTORIO'!U1071</f>
        <v>0</v>
      </c>
      <c r="V1071" s="5">
        <f>+'MBI DIRECTORIO'!V1071</f>
        <v>0</v>
      </c>
      <c r="W1071" s="5">
        <f>+'MBI DIRECTORIO'!W1071</f>
        <v>0</v>
      </c>
      <c r="X1071" s="5">
        <f>+'MBI DIRECTORIO'!X1071</f>
        <v>0</v>
      </c>
      <c r="Y1071" s="5">
        <f>+'MBI DIRECTORIO'!Y1071</f>
        <v>17.280699271708052</v>
      </c>
      <c r="Z1071" s="5">
        <f>+'MBI DIRECTORIO'!Z1071</f>
        <v>3.1211659112646863</v>
      </c>
      <c r="AA1071" s="5">
        <f>+'MBI DIRECTORIO'!AA1071</f>
        <v>0</v>
      </c>
      <c r="AB1071" s="5" t="str">
        <f>+'MBI DIRECTORIO'!AG1071</f>
        <v>El Imperio S.A.</v>
      </c>
      <c r="AD1071" t="str">
        <f t="shared" si="18"/>
        <v>INSERT INTO TABLA_PRESUPUESTO_COMERCIAL VALUES ('VSR','80093-C','14002605-12',2022,'Junio',13.5,'USD',945,377.01985,0,94.5,4.886096,0,4.348558,6.274038,0.282692,3.254245,0,0,0,0,0,0,0,17.280699,3.121166,0);</v>
      </c>
    </row>
    <row r="1072" spans="1:30" x14ac:dyDescent="0.2">
      <c r="A1072" t="str">
        <f>+'MBI DIRECTORIO'!A1072</f>
        <v>VSR</v>
      </c>
      <c r="B1072" t="str">
        <f>+'MBI DIRECTORIO'!B1072</f>
        <v>80093-C</v>
      </c>
      <c r="C1072" t="str">
        <f>+'MBI DIRECTORIO'!C1072</f>
        <v>14002606-12</v>
      </c>
      <c r="D1072">
        <f>+'MBI DIRECTORIO'!D1072</f>
        <v>2022</v>
      </c>
      <c r="E1072" t="str">
        <f>+'MBI DIRECTORIO'!E1072</f>
        <v>Junio</v>
      </c>
      <c r="F1072" s="5">
        <f>+'MBI DIRECTORIO'!F1072</f>
        <v>13.5</v>
      </c>
      <c r="G1072" t="str">
        <f>+'MBI DIRECTORIO'!G1072</f>
        <v>USD</v>
      </c>
      <c r="H1072" s="5">
        <f>+'MBI DIRECTORIO'!H1072</f>
        <v>945</v>
      </c>
      <c r="I1072" s="5">
        <f>+'MBI DIRECTORIO'!I1072</f>
        <v>270.78181774350861</v>
      </c>
      <c r="J1072" s="5">
        <f>+'MBI DIRECTORIO'!J1072</f>
        <v>0</v>
      </c>
      <c r="K1072" s="5">
        <f>+'MBI DIRECTORIO'!K1072</f>
        <v>94.5</v>
      </c>
      <c r="L1072" s="5">
        <f>+'MBI DIRECTORIO'!L1072</f>
        <v>4.8860961362756017</v>
      </c>
      <c r="M1072" s="5">
        <f>+'MBI DIRECTORIO'!M1072</f>
        <v>0</v>
      </c>
      <c r="N1072" s="5">
        <f>+'MBI DIRECTORIO'!N1072</f>
        <v>4.3485576923076925</v>
      </c>
      <c r="O1072" s="5">
        <f>+'MBI DIRECTORIO'!O1072</f>
        <v>6.2740384615384617</v>
      </c>
      <c r="P1072" s="5">
        <f>+'MBI DIRECTORIO'!P1072</f>
        <v>0.28269230769230769</v>
      </c>
      <c r="Q1072" s="5">
        <f>+'MBI DIRECTORIO'!Q1072</f>
        <v>3.2542448989049029</v>
      </c>
      <c r="R1072" s="5">
        <f>+'MBI DIRECTORIO'!R1072</f>
        <v>0</v>
      </c>
      <c r="S1072" s="5">
        <f>+'MBI DIRECTORIO'!S1072</f>
        <v>0</v>
      </c>
      <c r="T1072" s="5">
        <f>+'MBI DIRECTORIO'!T1072</f>
        <v>0</v>
      </c>
      <c r="U1072" s="5">
        <f>+'MBI DIRECTORIO'!U1072</f>
        <v>0</v>
      </c>
      <c r="V1072" s="5">
        <f>+'MBI DIRECTORIO'!V1072</f>
        <v>0</v>
      </c>
      <c r="W1072" s="5">
        <f>+'MBI DIRECTORIO'!W1072</f>
        <v>0</v>
      </c>
      <c r="X1072" s="5">
        <f>+'MBI DIRECTORIO'!X1072</f>
        <v>0</v>
      </c>
      <c r="Y1072" s="5">
        <f>+'MBI DIRECTORIO'!Y1072</f>
        <v>17.280699271708052</v>
      </c>
      <c r="Z1072" s="5">
        <f>+'MBI DIRECTORIO'!Z1072</f>
        <v>3.1211659112646863</v>
      </c>
      <c r="AA1072" s="5">
        <f>+'MBI DIRECTORIO'!AA1072</f>
        <v>0</v>
      </c>
      <c r="AB1072" s="5" t="str">
        <f>+'MBI DIRECTORIO'!AG1072</f>
        <v>El Imperio S.A.</v>
      </c>
      <c r="AD1072" t="str">
        <f t="shared" si="18"/>
        <v>INSERT INTO TABLA_PRESUPUESTO_COMERCIAL VALUES ('VSR','80093-C','14002606-12',2022,'Junio',13.5,'USD',945,270.781818,0,94.5,4.886096,0,4.348558,6.274038,0.282692,3.254245,0,0,0,0,0,0,0,17.280699,3.121166,0);</v>
      </c>
    </row>
    <row r="1073" spans="1:30" x14ac:dyDescent="0.2">
      <c r="A1073" t="str">
        <f>+'MBI DIRECTORIO'!A1073</f>
        <v>VSR</v>
      </c>
      <c r="B1073" t="str">
        <f>+'MBI DIRECTORIO'!B1073</f>
        <v>80222-C</v>
      </c>
      <c r="C1073" t="str">
        <f>+'MBI DIRECTORIO'!C1073</f>
        <v>14005096-18</v>
      </c>
      <c r="D1073">
        <f>+'MBI DIRECTORIO'!D1073</f>
        <v>2022</v>
      </c>
      <c r="E1073" t="str">
        <f>+'MBI DIRECTORIO'!E1073</f>
        <v>Junio</v>
      </c>
      <c r="F1073" s="5">
        <f>+'MBI DIRECTORIO'!F1073</f>
        <v>27</v>
      </c>
      <c r="G1073" t="str">
        <f>+'MBI DIRECTORIO'!G1073</f>
        <v>USD</v>
      </c>
      <c r="H1073" s="5">
        <f>+'MBI DIRECTORIO'!H1073</f>
        <v>2700</v>
      </c>
      <c r="I1073" s="5">
        <f>+'MBI DIRECTORIO'!I1073</f>
        <v>2202.7475714978514</v>
      </c>
      <c r="J1073" s="5">
        <f>+'MBI DIRECTORIO'!J1073</f>
        <v>0</v>
      </c>
      <c r="K1073" s="5">
        <f>+'MBI DIRECTORIO'!K1073</f>
        <v>270</v>
      </c>
      <c r="L1073" s="5">
        <f>+'MBI DIRECTORIO'!L1073</f>
        <v>9.7721922725512034</v>
      </c>
      <c r="M1073" s="5">
        <f>+'MBI DIRECTORIO'!M1073</f>
        <v>0</v>
      </c>
      <c r="N1073" s="5">
        <f>+'MBI DIRECTORIO'!N1073</f>
        <v>43.308950086058523</v>
      </c>
      <c r="O1073" s="5">
        <f>+'MBI DIRECTORIO'!O1073</f>
        <v>56.153184165232354</v>
      </c>
      <c r="P1073" s="5">
        <f>+'MBI DIRECTORIO'!P1073</f>
        <v>2.5301204819277108</v>
      </c>
      <c r="Q1073" s="5">
        <f>+'MBI DIRECTORIO'!Q1073</f>
        <v>9.2978425682997212</v>
      </c>
      <c r="R1073" s="5">
        <f>+'MBI DIRECTORIO'!R1073</f>
        <v>0</v>
      </c>
      <c r="S1073" s="5">
        <f>+'MBI DIRECTORIO'!S1073</f>
        <v>0</v>
      </c>
      <c r="T1073" s="5">
        <f>+'MBI DIRECTORIO'!T1073</f>
        <v>0</v>
      </c>
      <c r="U1073" s="5">
        <f>+'MBI DIRECTORIO'!U1073</f>
        <v>0</v>
      </c>
      <c r="V1073" s="5">
        <f>+'MBI DIRECTORIO'!V1073</f>
        <v>0</v>
      </c>
      <c r="W1073" s="5">
        <f>+'MBI DIRECTORIO'!W1073</f>
        <v>0</v>
      </c>
      <c r="X1073" s="5">
        <f>+'MBI DIRECTORIO'!X1073</f>
        <v>0</v>
      </c>
      <c r="Y1073" s="5">
        <f>+'MBI DIRECTORIO'!Y1073</f>
        <v>117.5324291240477</v>
      </c>
      <c r="Z1073" s="5">
        <f>+'MBI DIRECTORIO'!Z1073</f>
        <v>6.2423318225293727</v>
      </c>
      <c r="AA1073" s="5">
        <f>+'MBI DIRECTORIO'!AA1073</f>
        <v>0</v>
      </c>
      <c r="AB1073" s="5" t="str">
        <f>+'MBI DIRECTORIO'!AG1073</f>
        <v>LAVENDIMIASA S.A.</v>
      </c>
      <c r="AD1073" t="str">
        <f t="shared" si="18"/>
        <v>INSERT INTO TABLA_PRESUPUESTO_COMERCIAL VALUES ('VSR','80222-C','14005096-18',2022,'Junio',27,'USD',2700,2202.747571,0,270,9.772192,0,43.30895,56.153184,2.53012,9.297843,0,0,0,0,0,0,0,117.532429,6.242332,0);</v>
      </c>
    </row>
    <row r="1074" spans="1:30" x14ac:dyDescent="0.2">
      <c r="A1074" t="str">
        <f>+'MBI DIRECTORIO'!A1074</f>
        <v>VSR</v>
      </c>
      <c r="B1074" t="str">
        <f>+'MBI DIRECTORIO'!B1074</f>
        <v>80222-C</v>
      </c>
      <c r="C1074" t="str">
        <f>+'MBI DIRECTORIO'!C1074</f>
        <v>14003574-20</v>
      </c>
      <c r="D1074">
        <f>+'MBI DIRECTORIO'!D1074</f>
        <v>2022</v>
      </c>
      <c r="E1074" t="str">
        <f>+'MBI DIRECTORIO'!E1074</f>
        <v>Junio</v>
      </c>
      <c r="F1074" s="5">
        <f>+'MBI DIRECTORIO'!F1074</f>
        <v>45</v>
      </c>
      <c r="G1074" t="str">
        <f>+'MBI DIRECTORIO'!G1074</f>
        <v>USD</v>
      </c>
      <c r="H1074" s="5">
        <f>+'MBI DIRECTORIO'!H1074</f>
        <v>1395</v>
      </c>
      <c r="I1074" s="5">
        <f>+'MBI DIRECTORIO'!I1074</f>
        <v>787.00363786410776</v>
      </c>
      <c r="J1074" s="5">
        <f>+'MBI DIRECTORIO'!J1074</f>
        <v>0</v>
      </c>
      <c r="K1074" s="5">
        <f>+'MBI DIRECTORIO'!K1074</f>
        <v>0</v>
      </c>
      <c r="L1074" s="5">
        <f>+'MBI DIRECTORIO'!L1074</f>
        <v>16.286987120918671</v>
      </c>
      <c r="M1074" s="5">
        <f>+'MBI DIRECTORIO'!M1074</f>
        <v>0</v>
      </c>
      <c r="N1074" s="5">
        <f>+'MBI DIRECTORIO'!N1074</f>
        <v>72.181583476764203</v>
      </c>
      <c r="O1074" s="5">
        <f>+'MBI DIRECTORIO'!O1074</f>
        <v>93.588640275387263</v>
      </c>
      <c r="P1074" s="5">
        <f>+'MBI DIRECTORIO'!P1074</f>
        <v>4.2168674698795181</v>
      </c>
      <c r="Q1074" s="5">
        <f>+'MBI DIRECTORIO'!Q1074</f>
        <v>4.8038853269548563</v>
      </c>
      <c r="R1074" s="5">
        <f>+'MBI DIRECTORIO'!R1074</f>
        <v>0</v>
      </c>
      <c r="S1074" s="5">
        <f>+'MBI DIRECTORIO'!S1074</f>
        <v>0</v>
      </c>
      <c r="T1074" s="5">
        <f>+'MBI DIRECTORIO'!T1074</f>
        <v>0</v>
      </c>
      <c r="U1074" s="5">
        <f>+'MBI DIRECTORIO'!U1074</f>
        <v>0</v>
      </c>
      <c r="V1074" s="5">
        <f>+'MBI DIRECTORIO'!V1074</f>
        <v>0</v>
      </c>
      <c r="W1074" s="5">
        <f>+'MBI DIRECTORIO'!W1074</f>
        <v>0</v>
      </c>
      <c r="X1074" s="5">
        <f>+'MBI DIRECTORIO'!X1074</f>
        <v>0</v>
      </c>
      <c r="Y1074" s="5">
        <f>+'MBI DIRECTORIO'!Y1074</f>
        <v>185.19486291986814</v>
      </c>
      <c r="Z1074" s="5">
        <f>+'MBI DIRECTORIO'!Z1074</f>
        <v>10.403886370882288</v>
      </c>
      <c r="AA1074" s="5">
        <f>+'MBI DIRECTORIO'!AA1074</f>
        <v>0</v>
      </c>
      <c r="AB1074" s="5" t="str">
        <f>+'MBI DIRECTORIO'!AG1074</f>
        <v>LAVENDIMIASA S.A.</v>
      </c>
      <c r="AD1074" t="str">
        <f t="shared" si="18"/>
        <v>INSERT INTO TABLA_PRESUPUESTO_COMERCIAL VALUES ('VSR','80222-C','14003574-20',2022,'Junio',45,'USD',1395,787.003638,0,0,16.286987,0,72.181583,93.58864,4.216867,4.803885,0,0,0,0,0,0,0,185.194863,10.403886,0);</v>
      </c>
    </row>
    <row r="1075" spans="1:30" x14ac:dyDescent="0.2">
      <c r="A1075" t="str">
        <f>+'MBI DIRECTORIO'!A1075</f>
        <v>VSR</v>
      </c>
      <c r="B1075" t="str">
        <f>+'MBI DIRECTORIO'!B1075</f>
        <v>80222-C</v>
      </c>
      <c r="C1075" t="str">
        <f>+'MBI DIRECTORIO'!C1075</f>
        <v>14004115-15</v>
      </c>
      <c r="D1075">
        <f>+'MBI DIRECTORIO'!D1075</f>
        <v>2022</v>
      </c>
      <c r="E1075" t="str">
        <f>+'MBI DIRECTORIO'!E1075</f>
        <v>Junio</v>
      </c>
      <c r="F1075" s="5">
        <f>+'MBI DIRECTORIO'!F1075</f>
        <v>45</v>
      </c>
      <c r="G1075" t="str">
        <f>+'MBI DIRECTORIO'!G1075</f>
        <v>USD</v>
      </c>
      <c r="H1075" s="5">
        <f>+'MBI DIRECTORIO'!H1075</f>
        <v>1395</v>
      </c>
      <c r="I1075" s="5">
        <f>+'MBI DIRECTORIO'!I1075</f>
        <v>1359.9574489186455</v>
      </c>
      <c r="J1075" s="5">
        <f>+'MBI DIRECTORIO'!J1075</f>
        <v>0</v>
      </c>
      <c r="K1075" s="5">
        <f>+'MBI DIRECTORIO'!K1075</f>
        <v>0</v>
      </c>
      <c r="L1075" s="5">
        <f>+'MBI DIRECTORIO'!L1075</f>
        <v>16.286987120918671</v>
      </c>
      <c r="M1075" s="5">
        <f>+'MBI DIRECTORIO'!M1075</f>
        <v>0</v>
      </c>
      <c r="N1075" s="5">
        <f>+'MBI DIRECTORIO'!N1075</f>
        <v>72.181583476764203</v>
      </c>
      <c r="O1075" s="5">
        <f>+'MBI DIRECTORIO'!O1075</f>
        <v>93.588640275387263</v>
      </c>
      <c r="P1075" s="5">
        <f>+'MBI DIRECTORIO'!P1075</f>
        <v>4.2168674698795181</v>
      </c>
      <c r="Q1075" s="5">
        <f>+'MBI DIRECTORIO'!Q1075</f>
        <v>4.8038853269548563</v>
      </c>
      <c r="R1075" s="5">
        <f>+'MBI DIRECTORIO'!R1075</f>
        <v>0</v>
      </c>
      <c r="S1075" s="5">
        <f>+'MBI DIRECTORIO'!S1075</f>
        <v>0</v>
      </c>
      <c r="T1075" s="5">
        <f>+'MBI DIRECTORIO'!T1075</f>
        <v>0</v>
      </c>
      <c r="U1075" s="5">
        <f>+'MBI DIRECTORIO'!U1075</f>
        <v>0</v>
      </c>
      <c r="V1075" s="5">
        <f>+'MBI DIRECTORIO'!V1075</f>
        <v>0</v>
      </c>
      <c r="W1075" s="5">
        <f>+'MBI DIRECTORIO'!W1075</f>
        <v>0</v>
      </c>
      <c r="X1075" s="5">
        <f>+'MBI DIRECTORIO'!X1075</f>
        <v>0</v>
      </c>
      <c r="Y1075" s="5">
        <f>+'MBI DIRECTORIO'!Y1075</f>
        <v>185.19486291986814</v>
      </c>
      <c r="Z1075" s="5">
        <f>+'MBI DIRECTORIO'!Z1075</f>
        <v>10.403886370882288</v>
      </c>
      <c r="AA1075" s="5">
        <f>+'MBI DIRECTORIO'!AA1075</f>
        <v>0</v>
      </c>
      <c r="AB1075" s="5" t="str">
        <f>+'MBI DIRECTORIO'!AG1075</f>
        <v>LAVENDIMIASA S.A.</v>
      </c>
      <c r="AD1075" t="str">
        <f t="shared" si="18"/>
        <v>INSERT INTO TABLA_PRESUPUESTO_COMERCIAL VALUES ('VSR','80222-C','14004115-15',2022,'Junio',45,'USD',1395,1359.957449,0,0,16.286987,0,72.181583,93.58864,4.216867,4.803885,0,0,0,0,0,0,0,185.194863,10.403886,0);</v>
      </c>
    </row>
    <row r="1076" spans="1:30" x14ac:dyDescent="0.2">
      <c r="A1076" t="str">
        <f>+'MBI DIRECTORIO'!A1076</f>
        <v>VSR</v>
      </c>
      <c r="B1076" t="str">
        <f>+'MBI DIRECTORIO'!B1076</f>
        <v>80222-C</v>
      </c>
      <c r="C1076" t="str">
        <f>+'MBI DIRECTORIO'!C1076</f>
        <v>14005091-20</v>
      </c>
      <c r="D1076">
        <f>+'MBI DIRECTORIO'!D1076</f>
        <v>2022</v>
      </c>
      <c r="E1076" t="str">
        <f>+'MBI DIRECTORIO'!E1076</f>
        <v>Junio</v>
      </c>
      <c r="F1076" s="5">
        <f>+'MBI DIRECTORIO'!F1076</f>
        <v>45</v>
      </c>
      <c r="G1076" t="str">
        <f>+'MBI DIRECTORIO'!G1076</f>
        <v>USD</v>
      </c>
      <c r="H1076" s="5">
        <f>+'MBI DIRECTORIO'!H1076</f>
        <v>1395</v>
      </c>
      <c r="I1076" s="5">
        <f>+'MBI DIRECTORIO'!I1076</f>
        <v>620.06640317804749</v>
      </c>
      <c r="J1076" s="5">
        <f>+'MBI DIRECTORIO'!J1076</f>
        <v>0</v>
      </c>
      <c r="K1076" s="5">
        <f>+'MBI DIRECTORIO'!K1076</f>
        <v>0</v>
      </c>
      <c r="L1076" s="5">
        <f>+'MBI DIRECTORIO'!L1076</f>
        <v>16.286987120918671</v>
      </c>
      <c r="M1076" s="5">
        <f>+'MBI DIRECTORIO'!M1076</f>
        <v>0</v>
      </c>
      <c r="N1076" s="5">
        <f>+'MBI DIRECTORIO'!N1076</f>
        <v>72.181583476764203</v>
      </c>
      <c r="O1076" s="5">
        <f>+'MBI DIRECTORIO'!O1076</f>
        <v>93.588640275387263</v>
      </c>
      <c r="P1076" s="5">
        <f>+'MBI DIRECTORIO'!P1076</f>
        <v>4.2168674698795181</v>
      </c>
      <c r="Q1076" s="5">
        <f>+'MBI DIRECTORIO'!Q1076</f>
        <v>4.8038853269548563</v>
      </c>
      <c r="R1076" s="5">
        <f>+'MBI DIRECTORIO'!R1076</f>
        <v>0</v>
      </c>
      <c r="S1076" s="5">
        <f>+'MBI DIRECTORIO'!S1076</f>
        <v>0</v>
      </c>
      <c r="T1076" s="5">
        <f>+'MBI DIRECTORIO'!T1076</f>
        <v>0</v>
      </c>
      <c r="U1076" s="5">
        <f>+'MBI DIRECTORIO'!U1076</f>
        <v>0</v>
      </c>
      <c r="V1076" s="5">
        <f>+'MBI DIRECTORIO'!V1076</f>
        <v>0</v>
      </c>
      <c r="W1076" s="5">
        <f>+'MBI DIRECTORIO'!W1076</f>
        <v>0</v>
      </c>
      <c r="X1076" s="5">
        <f>+'MBI DIRECTORIO'!X1076</f>
        <v>0</v>
      </c>
      <c r="Y1076" s="5">
        <f>+'MBI DIRECTORIO'!Y1076</f>
        <v>185.19486291986814</v>
      </c>
      <c r="Z1076" s="5">
        <f>+'MBI DIRECTORIO'!Z1076</f>
        <v>10.403886370882288</v>
      </c>
      <c r="AA1076" s="5">
        <f>+'MBI DIRECTORIO'!AA1076</f>
        <v>0</v>
      </c>
      <c r="AB1076" s="5" t="str">
        <f>+'MBI DIRECTORIO'!AG1076</f>
        <v>LAVENDIMIASA S.A.</v>
      </c>
      <c r="AD1076" t="str">
        <f t="shared" si="18"/>
        <v>INSERT INTO TABLA_PRESUPUESTO_COMERCIAL VALUES ('VSR','80222-C','14005091-20',2022,'Junio',45,'USD',1395,620.066403,0,0,16.286987,0,72.181583,93.58864,4.216867,4.803885,0,0,0,0,0,0,0,185.194863,10.403886,0);</v>
      </c>
    </row>
    <row r="1077" spans="1:30" x14ac:dyDescent="0.2">
      <c r="A1077" t="str">
        <f>+'MBI DIRECTORIO'!A1077</f>
        <v>VSR</v>
      </c>
      <c r="B1077" t="str">
        <f>+'MBI DIRECTORIO'!B1077</f>
        <v>80222-C</v>
      </c>
      <c r="C1077" t="str">
        <f>+'MBI DIRECTORIO'!C1077</f>
        <v>14004857-20</v>
      </c>
      <c r="D1077">
        <f>+'MBI DIRECTORIO'!D1077</f>
        <v>2022</v>
      </c>
      <c r="E1077" t="str">
        <f>+'MBI DIRECTORIO'!E1077</f>
        <v>Junio</v>
      </c>
      <c r="F1077" s="5">
        <f>+'MBI DIRECTORIO'!F1077</f>
        <v>22.5</v>
      </c>
      <c r="G1077" t="str">
        <f>+'MBI DIRECTORIO'!G1077</f>
        <v>USD</v>
      </c>
      <c r="H1077" s="5">
        <f>+'MBI DIRECTORIO'!H1077</f>
        <v>697.5</v>
      </c>
      <c r="I1077" s="5">
        <f>+'MBI DIRECTORIO'!I1077</f>
        <v>402.54662271743518</v>
      </c>
      <c r="J1077" s="5">
        <f>+'MBI DIRECTORIO'!J1077</f>
        <v>0</v>
      </c>
      <c r="K1077" s="5">
        <f>+'MBI DIRECTORIO'!K1077</f>
        <v>0</v>
      </c>
      <c r="L1077" s="5">
        <f>+'MBI DIRECTORIO'!L1077</f>
        <v>8.1434935604593353</v>
      </c>
      <c r="M1077" s="5">
        <f>+'MBI DIRECTORIO'!M1077</f>
        <v>0</v>
      </c>
      <c r="N1077" s="5">
        <f>+'MBI DIRECTORIO'!N1077</f>
        <v>36.090791738382102</v>
      </c>
      <c r="O1077" s="5">
        <f>+'MBI DIRECTORIO'!O1077</f>
        <v>46.794320137693632</v>
      </c>
      <c r="P1077" s="5">
        <f>+'MBI DIRECTORIO'!P1077</f>
        <v>2.1084337349397591</v>
      </c>
      <c r="Q1077" s="5">
        <f>+'MBI DIRECTORIO'!Q1077</f>
        <v>2.4019426634774281</v>
      </c>
      <c r="R1077" s="5">
        <f>+'MBI DIRECTORIO'!R1077</f>
        <v>0</v>
      </c>
      <c r="S1077" s="5">
        <f>+'MBI DIRECTORIO'!S1077</f>
        <v>0</v>
      </c>
      <c r="T1077" s="5">
        <f>+'MBI DIRECTORIO'!T1077</f>
        <v>0</v>
      </c>
      <c r="U1077" s="5">
        <f>+'MBI DIRECTORIO'!U1077</f>
        <v>0</v>
      </c>
      <c r="V1077" s="5">
        <f>+'MBI DIRECTORIO'!V1077</f>
        <v>0</v>
      </c>
      <c r="W1077" s="5">
        <f>+'MBI DIRECTORIO'!W1077</f>
        <v>0</v>
      </c>
      <c r="X1077" s="5">
        <f>+'MBI DIRECTORIO'!X1077</f>
        <v>0</v>
      </c>
      <c r="Y1077" s="5">
        <f>+'MBI DIRECTORIO'!Y1077</f>
        <v>92.597431459934072</v>
      </c>
      <c r="Z1077" s="5">
        <f>+'MBI DIRECTORIO'!Z1077</f>
        <v>5.2019431854411442</v>
      </c>
      <c r="AA1077" s="5">
        <f>+'MBI DIRECTORIO'!AA1077</f>
        <v>0</v>
      </c>
      <c r="AB1077" s="5" t="str">
        <f>+'MBI DIRECTORIO'!AG1077</f>
        <v>LAVENDIMIASA S.A.</v>
      </c>
      <c r="AD1077" t="str">
        <f t="shared" si="18"/>
        <v>INSERT INTO TABLA_PRESUPUESTO_COMERCIAL VALUES ('VSR','80222-C','14004857-20',2022,'Junio',22.5,'USD',697.5,402.546623,0,0,8.143494,0,36.090792,46.79432,2.108434,2.401943,0,0,0,0,0,0,0,92.597431,5.201943,0);</v>
      </c>
    </row>
    <row r="1078" spans="1:30" x14ac:dyDescent="0.2">
      <c r="A1078" t="str">
        <f>+'MBI DIRECTORIO'!A1078</f>
        <v>VSR</v>
      </c>
      <c r="B1078" t="str">
        <f>+'MBI DIRECTORIO'!B1078</f>
        <v>80226-C</v>
      </c>
      <c r="C1078" t="str">
        <f>+'MBI DIRECTORIO'!C1078</f>
        <v>14004821-20</v>
      </c>
      <c r="D1078">
        <f>+'MBI DIRECTORIO'!D1078</f>
        <v>2022</v>
      </c>
      <c r="E1078" t="str">
        <f>+'MBI DIRECTORIO'!E1078</f>
        <v>Junio</v>
      </c>
      <c r="F1078" s="5">
        <f>+'MBI DIRECTORIO'!F1078</f>
        <v>45</v>
      </c>
      <c r="G1078" t="str">
        <f>+'MBI DIRECTORIO'!G1078</f>
        <v>USD</v>
      </c>
      <c r="H1078" s="5">
        <f>+'MBI DIRECTORIO'!H1078</f>
        <v>1215</v>
      </c>
      <c r="I1078" s="5">
        <f>+'MBI DIRECTORIO'!I1078</f>
        <v>628.77557339232271</v>
      </c>
      <c r="J1078" s="5">
        <f>+'MBI DIRECTORIO'!J1078</f>
        <v>0</v>
      </c>
      <c r="K1078" s="5">
        <f>+'MBI DIRECTORIO'!K1078</f>
        <v>0</v>
      </c>
      <c r="L1078" s="5">
        <f>+'MBI DIRECTORIO'!L1078</f>
        <v>16.286987120918671</v>
      </c>
      <c r="M1078" s="5">
        <f>+'MBI DIRECTORIO'!M1078</f>
        <v>0</v>
      </c>
      <c r="N1078" s="5">
        <f>+'MBI DIRECTORIO'!N1078</f>
        <v>61.428571428571431</v>
      </c>
      <c r="O1078" s="5">
        <f>+'MBI DIRECTORIO'!O1078</f>
        <v>77.678571428571431</v>
      </c>
      <c r="P1078" s="5">
        <f>+'MBI DIRECTORIO'!P1078</f>
        <v>3.5</v>
      </c>
      <c r="Q1078" s="5">
        <f>+'MBI DIRECTORIO'!Q1078</f>
        <v>4.1840291557348745</v>
      </c>
      <c r="R1078" s="5">
        <f>+'MBI DIRECTORIO'!R1078</f>
        <v>0</v>
      </c>
      <c r="S1078" s="5">
        <f>+'MBI DIRECTORIO'!S1078</f>
        <v>0</v>
      </c>
      <c r="T1078" s="5">
        <f>+'MBI DIRECTORIO'!T1078</f>
        <v>0</v>
      </c>
      <c r="U1078" s="5">
        <f>+'MBI DIRECTORIO'!U1078</f>
        <v>0</v>
      </c>
      <c r="V1078" s="5">
        <f>+'MBI DIRECTORIO'!V1078</f>
        <v>0</v>
      </c>
      <c r="W1078" s="5">
        <f>+'MBI DIRECTORIO'!W1078</f>
        <v>0</v>
      </c>
      <c r="X1078" s="5">
        <f>+'MBI DIRECTORIO'!X1078</f>
        <v>0</v>
      </c>
      <c r="Y1078" s="5">
        <f>+'MBI DIRECTORIO'!Y1078</f>
        <v>157.19505838376</v>
      </c>
      <c r="Z1078" s="5">
        <f>+'MBI DIRECTORIO'!Z1078</f>
        <v>10.403886370882288</v>
      </c>
      <c r="AA1078" s="5">
        <f>+'MBI DIRECTORIO'!AA1078</f>
        <v>0</v>
      </c>
      <c r="AB1078" s="5" t="str">
        <f>+'MBI DIRECTORIO'!AG1078</f>
        <v>SMART FOODS, C.A.</v>
      </c>
      <c r="AD1078" t="str">
        <f t="shared" si="18"/>
        <v>INSERT INTO TABLA_PRESUPUESTO_COMERCIAL VALUES ('VSR','80226-C','14004821-20',2022,'Junio',45,'USD',1215,628.775573,0,0,16.286987,0,61.428571,77.678571,3.5,4.184029,0,0,0,0,0,0,0,157.195058,10.403886,0);</v>
      </c>
    </row>
    <row r="1079" spans="1:30" x14ac:dyDescent="0.2">
      <c r="A1079" t="str">
        <f>+'MBI DIRECTORIO'!A1079</f>
        <v>VSR</v>
      </c>
      <c r="B1079" t="str">
        <f>+'MBI DIRECTORIO'!B1079</f>
        <v>80226-C</v>
      </c>
      <c r="C1079" t="str">
        <f>+'MBI DIRECTORIO'!C1079</f>
        <v>14004868-20</v>
      </c>
      <c r="D1079">
        <f>+'MBI DIRECTORIO'!D1079</f>
        <v>2022</v>
      </c>
      <c r="E1079" t="str">
        <f>+'MBI DIRECTORIO'!E1079</f>
        <v>Junio</v>
      </c>
      <c r="F1079" s="5">
        <f>+'MBI DIRECTORIO'!F1079</f>
        <v>45</v>
      </c>
      <c r="G1079" t="str">
        <f>+'MBI DIRECTORIO'!G1079</f>
        <v>USD</v>
      </c>
      <c r="H1079" s="5">
        <f>+'MBI DIRECTORIO'!H1079</f>
        <v>1215</v>
      </c>
      <c r="I1079" s="5">
        <f>+'MBI DIRECTORIO'!I1079</f>
        <v>628.79212702402879</v>
      </c>
      <c r="J1079" s="5">
        <f>+'MBI DIRECTORIO'!J1079</f>
        <v>0</v>
      </c>
      <c r="K1079" s="5">
        <f>+'MBI DIRECTORIO'!K1079</f>
        <v>0</v>
      </c>
      <c r="L1079" s="5">
        <f>+'MBI DIRECTORIO'!L1079</f>
        <v>16.286987120918671</v>
      </c>
      <c r="M1079" s="5">
        <f>+'MBI DIRECTORIO'!M1079</f>
        <v>0</v>
      </c>
      <c r="N1079" s="5">
        <f>+'MBI DIRECTORIO'!N1079</f>
        <v>61.428571428571431</v>
      </c>
      <c r="O1079" s="5">
        <f>+'MBI DIRECTORIO'!O1079</f>
        <v>77.678571428571431</v>
      </c>
      <c r="P1079" s="5">
        <f>+'MBI DIRECTORIO'!P1079</f>
        <v>3.5</v>
      </c>
      <c r="Q1079" s="5">
        <f>+'MBI DIRECTORIO'!Q1079</f>
        <v>4.1840291557348745</v>
      </c>
      <c r="R1079" s="5">
        <f>+'MBI DIRECTORIO'!R1079</f>
        <v>0</v>
      </c>
      <c r="S1079" s="5">
        <f>+'MBI DIRECTORIO'!S1079</f>
        <v>0</v>
      </c>
      <c r="T1079" s="5">
        <f>+'MBI DIRECTORIO'!T1079</f>
        <v>0</v>
      </c>
      <c r="U1079" s="5">
        <f>+'MBI DIRECTORIO'!U1079</f>
        <v>0</v>
      </c>
      <c r="V1079" s="5">
        <f>+'MBI DIRECTORIO'!V1079</f>
        <v>0</v>
      </c>
      <c r="W1079" s="5">
        <f>+'MBI DIRECTORIO'!W1079</f>
        <v>0</v>
      </c>
      <c r="X1079" s="5">
        <f>+'MBI DIRECTORIO'!X1079</f>
        <v>0</v>
      </c>
      <c r="Y1079" s="5">
        <f>+'MBI DIRECTORIO'!Y1079</f>
        <v>157.19505838376</v>
      </c>
      <c r="Z1079" s="5">
        <f>+'MBI DIRECTORIO'!Z1079</f>
        <v>10.403886370882288</v>
      </c>
      <c r="AA1079" s="5">
        <f>+'MBI DIRECTORIO'!AA1079</f>
        <v>0</v>
      </c>
      <c r="AB1079" s="5" t="str">
        <f>+'MBI DIRECTORIO'!AG1079</f>
        <v>SMART FOODS, C.A.</v>
      </c>
      <c r="AD1079" t="str">
        <f t="shared" si="18"/>
        <v>INSERT INTO TABLA_PRESUPUESTO_COMERCIAL VALUES ('VSR','80226-C','14004868-20',2022,'Junio',45,'USD',1215,628.792127,0,0,16.286987,0,61.428571,77.678571,3.5,4.184029,0,0,0,0,0,0,0,157.195058,10.403886,0);</v>
      </c>
    </row>
    <row r="1080" spans="1:30" x14ac:dyDescent="0.2">
      <c r="A1080" t="str">
        <f>+'MBI DIRECTORIO'!A1080</f>
        <v>VSR</v>
      </c>
      <c r="B1080" t="str">
        <f>+'MBI DIRECTORIO'!B1080</f>
        <v>80223-C</v>
      </c>
      <c r="C1080" t="str">
        <f>+'MBI DIRECTORIO'!C1080</f>
        <v>14004998-19</v>
      </c>
      <c r="D1080">
        <f>+'MBI DIRECTORIO'!D1080</f>
        <v>2022</v>
      </c>
      <c r="E1080" t="str">
        <f>+'MBI DIRECTORIO'!E1080</f>
        <v>Junio</v>
      </c>
      <c r="F1080" s="5">
        <f>+'MBI DIRECTORIO'!F1080</f>
        <v>45</v>
      </c>
      <c r="G1080" t="str">
        <f>+'MBI DIRECTORIO'!G1080</f>
        <v>USD</v>
      </c>
      <c r="H1080" s="5">
        <f>+'MBI DIRECTORIO'!H1080</f>
        <v>1800</v>
      </c>
      <c r="I1080" s="5">
        <f>+'MBI DIRECTORIO'!I1080</f>
        <v>948.02101450041448</v>
      </c>
      <c r="J1080" s="5">
        <f>+'MBI DIRECTORIO'!J1080</f>
        <v>0</v>
      </c>
      <c r="K1080" s="5">
        <f>+'MBI DIRECTORIO'!K1080</f>
        <v>0</v>
      </c>
      <c r="L1080" s="5">
        <f>+'MBI DIRECTORIO'!L1080</f>
        <v>16.286987120918671</v>
      </c>
      <c r="M1080" s="5">
        <f>+'MBI DIRECTORIO'!M1080</f>
        <v>0</v>
      </c>
      <c r="N1080" s="5">
        <f>+'MBI DIRECTORIO'!N1080</f>
        <v>44.505465350737552</v>
      </c>
      <c r="O1080" s="5">
        <f>+'MBI DIRECTORIO'!O1080</f>
        <v>57.704552690226038</v>
      </c>
      <c r="P1080" s="5">
        <f>+'MBI DIRECTORIO'!P1080</f>
        <v>2.6000212246630583</v>
      </c>
      <c r="Q1080" s="5">
        <f>+'MBI DIRECTORIO'!Q1080</f>
        <v>6.1985617121998144</v>
      </c>
      <c r="R1080" s="5">
        <f>+'MBI DIRECTORIO'!R1080</f>
        <v>0</v>
      </c>
      <c r="S1080" s="5">
        <f>+'MBI DIRECTORIO'!S1080</f>
        <v>0</v>
      </c>
      <c r="T1080" s="5">
        <f>+'MBI DIRECTORIO'!T1080</f>
        <v>0</v>
      </c>
      <c r="U1080" s="5">
        <f>+'MBI DIRECTORIO'!U1080</f>
        <v>0</v>
      </c>
      <c r="V1080" s="5">
        <f>+'MBI DIRECTORIO'!V1080</f>
        <v>0</v>
      </c>
      <c r="W1080" s="5">
        <f>+'MBI DIRECTORIO'!W1080</f>
        <v>0</v>
      </c>
      <c r="X1080" s="5">
        <f>+'MBI DIRECTORIO'!X1080</f>
        <v>0</v>
      </c>
      <c r="Y1080" s="5">
        <f>+'MBI DIRECTORIO'!Y1080</f>
        <v>121.41248734870875</v>
      </c>
      <c r="Z1080" s="5">
        <f>+'MBI DIRECTORIO'!Z1080</f>
        <v>10.403886370882288</v>
      </c>
      <c r="AA1080" s="5">
        <f>+'MBI DIRECTORIO'!AA1080</f>
        <v>0</v>
      </c>
      <c r="AB1080" s="5" t="str">
        <f>+'MBI DIRECTORIO'!AG1080</f>
        <v>Inversiones Electrónicas de Honduras</v>
      </c>
      <c r="AD1080" t="str">
        <f t="shared" si="18"/>
        <v>INSERT INTO TABLA_PRESUPUESTO_COMERCIAL VALUES ('VSR','80223-C','14004998-19',2022,'Junio',45,'USD',1800,948.021015,0,0,16.286987,0,44.505465,57.704553,2.600021,6.198562,0,0,0,0,0,0,0,121.412487,10.403886,0);</v>
      </c>
    </row>
    <row r="1081" spans="1:30" x14ac:dyDescent="0.2">
      <c r="A1081" t="str">
        <f>+'MBI DIRECTORIO'!A1081</f>
        <v>VSR</v>
      </c>
      <c r="B1081" t="str">
        <f>+'MBI DIRECTORIO'!B1081</f>
        <v>80223-C</v>
      </c>
      <c r="C1081" t="str">
        <f>+'MBI DIRECTORIO'!C1081</f>
        <v>14005057-19</v>
      </c>
      <c r="D1081">
        <f>+'MBI DIRECTORIO'!D1081</f>
        <v>2022</v>
      </c>
      <c r="E1081" t="str">
        <f>+'MBI DIRECTORIO'!E1081</f>
        <v>Junio</v>
      </c>
      <c r="F1081" s="5">
        <f>+'MBI DIRECTORIO'!F1081</f>
        <v>45</v>
      </c>
      <c r="G1081" t="str">
        <f>+'MBI DIRECTORIO'!G1081</f>
        <v>USD</v>
      </c>
      <c r="H1081" s="5">
        <f>+'MBI DIRECTORIO'!H1081</f>
        <v>1800</v>
      </c>
      <c r="I1081" s="5">
        <f>+'MBI DIRECTORIO'!I1081</f>
        <v>879.12445419620008</v>
      </c>
      <c r="J1081" s="5">
        <f>+'MBI DIRECTORIO'!J1081</f>
        <v>0</v>
      </c>
      <c r="K1081" s="5">
        <f>+'MBI DIRECTORIO'!K1081</f>
        <v>0</v>
      </c>
      <c r="L1081" s="5">
        <f>+'MBI DIRECTORIO'!L1081</f>
        <v>16.286987120918671</v>
      </c>
      <c r="M1081" s="5">
        <f>+'MBI DIRECTORIO'!M1081</f>
        <v>0</v>
      </c>
      <c r="N1081" s="5">
        <f>+'MBI DIRECTORIO'!N1081</f>
        <v>44.505465350737552</v>
      </c>
      <c r="O1081" s="5">
        <f>+'MBI DIRECTORIO'!O1081</f>
        <v>57.704552690226038</v>
      </c>
      <c r="P1081" s="5">
        <f>+'MBI DIRECTORIO'!P1081</f>
        <v>2.6000212246630583</v>
      </c>
      <c r="Q1081" s="5">
        <f>+'MBI DIRECTORIO'!Q1081</f>
        <v>6.1985617121998144</v>
      </c>
      <c r="R1081" s="5">
        <f>+'MBI DIRECTORIO'!R1081</f>
        <v>0</v>
      </c>
      <c r="S1081" s="5">
        <f>+'MBI DIRECTORIO'!S1081</f>
        <v>0</v>
      </c>
      <c r="T1081" s="5">
        <f>+'MBI DIRECTORIO'!T1081</f>
        <v>0</v>
      </c>
      <c r="U1081" s="5">
        <f>+'MBI DIRECTORIO'!U1081</f>
        <v>0</v>
      </c>
      <c r="V1081" s="5">
        <f>+'MBI DIRECTORIO'!V1081</f>
        <v>0</v>
      </c>
      <c r="W1081" s="5">
        <f>+'MBI DIRECTORIO'!W1081</f>
        <v>0</v>
      </c>
      <c r="X1081" s="5">
        <f>+'MBI DIRECTORIO'!X1081</f>
        <v>0</v>
      </c>
      <c r="Y1081" s="5">
        <f>+'MBI DIRECTORIO'!Y1081</f>
        <v>121.41248734870875</v>
      </c>
      <c r="Z1081" s="5">
        <f>+'MBI DIRECTORIO'!Z1081</f>
        <v>10.403886370882288</v>
      </c>
      <c r="AA1081" s="5">
        <f>+'MBI DIRECTORIO'!AA1081</f>
        <v>0</v>
      </c>
      <c r="AB1081" s="5" t="str">
        <f>+'MBI DIRECTORIO'!AG1081</f>
        <v>Inversiones Electrónicas de Honduras</v>
      </c>
      <c r="AD1081" t="str">
        <f t="shared" si="18"/>
        <v>INSERT INTO TABLA_PRESUPUESTO_COMERCIAL VALUES ('VSR','80223-C','14005057-19',2022,'Junio',45,'USD',1800,879.124454,0,0,16.286987,0,44.505465,57.704553,2.600021,6.198562,0,0,0,0,0,0,0,121.412487,10.403886,0);</v>
      </c>
    </row>
    <row r="1082" spans="1:30" x14ac:dyDescent="0.2">
      <c r="A1082" t="str">
        <f>+'MBI DIRECTORIO'!A1082</f>
        <v>VSR</v>
      </c>
      <c r="B1082" t="str">
        <f>+'MBI DIRECTORIO'!B1082</f>
        <v>80223-C</v>
      </c>
      <c r="C1082" t="str">
        <f>+'MBI DIRECTORIO'!C1082</f>
        <v>14004997-19</v>
      </c>
      <c r="D1082">
        <f>+'MBI DIRECTORIO'!D1082</f>
        <v>2022</v>
      </c>
      <c r="E1082" t="str">
        <f>+'MBI DIRECTORIO'!E1082</f>
        <v>Junio</v>
      </c>
      <c r="F1082" s="5">
        <f>+'MBI DIRECTORIO'!F1082</f>
        <v>45</v>
      </c>
      <c r="G1082" t="str">
        <f>+'MBI DIRECTORIO'!G1082</f>
        <v>USD</v>
      </c>
      <c r="H1082" s="5">
        <f>+'MBI DIRECTORIO'!H1082</f>
        <v>1800</v>
      </c>
      <c r="I1082" s="5">
        <f>+'MBI DIRECTORIO'!I1082</f>
        <v>947.55671378480656</v>
      </c>
      <c r="J1082" s="5">
        <f>+'MBI DIRECTORIO'!J1082</f>
        <v>0</v>
      </c>
      <c r="K1082" s="5">
        <f>+'MBI DIRECTORIO'!K1082</f>
        <v>0</v>
      </c>
      <c r="L1082" s="5">
        <f>+'MBI DIRECTORIO'!L1082</f>
        <v>16.286987120918671</v>
      </c>
      <c r="M1082" s="5">
        <f>+'MBI DIRECTORIO'!M1082</f>
        <v>0</v>
      </c>
      <c r="N1082" s="5">
        <f>+'MBI DIRECTORIO'!N1082</f>
        <v>44.505465350737552</v>
      </c>
      <c r="O1082" s="5">
        <f>+'MBI DIRECTORIO'!O1082</f>
        <v>57.704552690226038</v>
      </c>
      <c r="P1082" s="5">
        <f>+'MBI DIRECTORIO'!P1082</f>
        <v>2.6000212246630583</v>
      </c>
      <c r="Q1082" s="5">
        <f>+'MBI DIRECTORIO'!Q1082</f>
        <v>6.1985617121998144</v>
      </c>
      <c r="R1082" s="5">
        <f>+'MBI DIRECTORIO'!R1082</f>
        <v>0</v>
      </c>
      <c r="S1082" s="5">
        <f>+'MBI DIRECTORIO'!S1082</f>
        <v>0</v>
      </c>
      <c r="T1082" s="5">
        <f>+'MBI DIRECTORIO'!T1082</f>
        <v>0</v>
      </c>
      <c r="U1082" s="5">
        <f>+'MBI DIRECTORIO'!U1082</f>
        <v>0</v>
      </c>
      <c r="V1082" s="5">
        <f>+'MBI DIRECTORIO'!V1082</f>
        <v>0</v>
      </c>
      <c r="W1082" s="5">
        <f>+'MBI DIRECTORIO'!W1082</f>
        <v>0</v>
      </c>
      <c r="X1082" s="5">
        <f>+'MBI DIRECTORIO'!X1082</f>
        <v>0</v>
      </c>
      <c r="Y1082" s="5">
        <f>+'MBI DIRECTORIO'!Y1082</f>
        <v>121.41248734870875</v>
      </c>
      <c r="Z1082" s="5">
        <f>+'MBI DIRECTORIO'!Z1082</f>
        <v>10.403886370882288</v>
      </c>
      <c r="AA1082" s="5">
        <f>+'MBI DIRECTORIO'!AA1082</f>
        <v>0</v>
      </c>
      <c r="AB1082" s="5" t="str">
        <f>+'MBI DIRECTORIO'!AG1082</f>
        <v>Inversiones Electrónicas de Honduras</v>
      </c>
      <c r="AD1082" t="str">
        <f t="shared" si="18"/>
        <v>INSERT INTO TABLA_PRESUPUESTO_COMERCIAL VALUES ('VSR','80223-C','14004997-19',2022,'Junio',45,'USD',1800,947.556714,0,0,16.286987,0,44.505465,57.704553,2.600021,6.198562,0,0,0,0,0,0,0,121.412487,10.403886,0);</v>
      </c>
    </row>
    <row r="1083" spans="1:30" x14ac:dyDescent="0.2">
      <c r="A1083" t="str">
        <f>+'MBI DIRECTORIO'!A1083</f>
        <v>VSR</v>
      </c>
      <c r="B1083" t="str">
        <f>+'MBI DIRECTORIO'!B1083</f>
        <v>80146-C</v>
      </c>
      <c r="C1083" t="str">
        <f>+'MBI DIRECTORIO'!C1083</f>
        <v>14004999-19</v>
      </c>
      <c r="D1083">
        <f>+'MBI DIRECTORIO'!D1083</f>
        <v>2022</v>
      </c>
      <c r="E1083" t="str">
        <f>+'MBI DIRECTORIO'!E1083</f>
        <v>Junio</v>
      </c>
      <c r="F1083" s="5">
        <f>+'MBI DIRECTORIO'!F1083</f>
        <v>67.5</v>
      </c>
      <c r="G1083" t="str">
        <f>+'MBI DIRECTORIO'!G1083</f>
        <v>USD</v>
      </c>
      <c r="H1083" s="5">
        <f>+'MBI DIRECTORIO'!H1083</f>
        <v>1755</v>
      </c>
      <c r="I1083" s="5">
        <f>+'MBI DIRECTORIO'!I1083</f>
        <v>905.1784486489679</v>
      </c>
      <c r="J1083" s="5">
        <f>+'MBI DIRECTORIO'!J1083</f>
        <v>0</v>
      </c>
      <c r="K1083" s="5">
        <f>+'MBI DIRECTORIO'!K1083</f>
        <v>0</v>
      </c>
      <c r="L1083" s="5">
        <f>+'MBI DIRECTORIO'!L1083</f>
        <v>24.430480681378008</v>
      </c>
      <c r="M1083" s="5">
        <f>+'MBI DIRECTORIO'!M1083</f>
        <v>0</v>
      </c>
      <c r="N1083" s="5">
        <f>+'MBI DIRECTORIO'!N1083</f>
        <v>83.875</v>
      </c>
      <c r="O1083" s="5">
        <f>+'MBI DIRECTORIO'!O1083</f>
        <v>65.625</v>
      </c>
      <c r="P1083" s="5">
        <f>+'MBI DIRECTORIO'!P1083</f>
        <v>6.7375000000000016</v>
      </c>
      <c r="Q1083" s="5">
        <f>+'MBI DIRECTORIO'!Q1083</f>
        <v>6.0435976693948197</v>
      </c>
      <c r="R1083" s="5">
        <f>+'MBI DIRECTORIO'!R1083</f>
        <v>0</v>
      </c>
      <c r="S1083" s="5">
        <f>+'MBI DIRECTORIO'!S1083</f>
        <v>0</v>
      </c>
      <c r="T1083" s="5">
        <f>+'MBI DIRECTORIO'!T1083</f>
        <v>0</v>
      </c>
      <c r="U1083" s="5">
        <f>+'MBI DIRECTORIO'!U1083</f>
        <v>0</v>
      </c>
      <c r="V1083" s="5">
        <f>+'MBI DIRECTORIO'!V1083</f>
        <v>0</v>
      </c>
      <c r="W1083" s="5">
        <f>+'MBI DIRECTORIO'!W1083</f>
        <v>0</v>
      </c>
      <c r="X1083" s="5">
        <f>+'MBI DIRECTORIO'!X1083</f>
        <v>0</v>
      </c>
      <c r="Y1083" s="5">
        <f>+'MBI DIRECTORIO'!Y1083</f>
        <v>210.38963578476483</v>
      </c>
      <c r="Z1083" s="5">
        <f>+'MBI DIRECTORIO'!Z1083</f>
        <v>48.108538115370017</v>
      </c>
      <c r="AA1083" s="5">
        <f>+'MBI DIRECTORIO'!AA1083</f>
        <v>0</v>
      </c>
      <c r="AB1083" s="5" t="str">
        <f>+'MBI DIRECTORIO'!AG1083</f>
        <v>Mid Pacific Distributors Inc.</v>
      </c>
      <c r="AD1083" t="str">
        <f t="shared" si="18"/>
        <v>INSERT INTO TABLA_PRESUPUESTO_COMERCIAL VALUES ('VSR','80146-C','14004999-19',2022,'Junio',67.5,'USD',1755,905.178449,0,0,24.430481,0,83.875,65.625,6.7375,6.043598,0,0,0,0,0,0,0,210.389636,48.108538,0);</v>
      </c>
    </row>
    <row r="1084" spans="1:30" x14ac:dyDescent="0.2">
      <c r="A1084" t="str">
        <f>+'MBI DIRECTORIO'!A1084</f>
        <v>VSR</v>
      </c>
      <c r="B1084" t="str">
        <f>+'MBI DIRECTORIO'!B1084</f>
        <v>80146-C</v>
      </c>
      <c r="C1084" t="str">
        <f>+'MBI DIRECTORIO'!C1084</f>
        <v>14005125-20</v>
      </c>
      <c r="D1084">
        <f>+'MBI DIRECTORIO'!D1084</f>
        <v>2022</v>
      </c>
      <c r="E1084" t="str">
        <f>+'MBI DIRECTORIO'!E1084</f>
        <v>Junio</v>
      </c>
      <c r="F1084" s="5">
        <f>+'MBI DIRECTORIO'!F1084</f>
        <v>67.5</v>
      </c>
      <c r="G1084" t="str">
        <f>+'MBI DIRECTORIO'!G1084</f>
        <v>USD</v>
      </c>
      <c r="H1084" s="5">
        <f>+'MBI DIRECTORIO'!H1084</f>
        <v>3510</v>
      </c>
      <c r="I1084" s="5">
        <f>+'MBI DIRECTORIO'!I1084</f>
        <v>933.94566428520943</v>
      </c>
      <c r="J1084" s="5">
        <f>+'MBI DIRECTORIO'!J1084</f>
        <v>0</v>
      </c>
      <c r="K1084" s="5">
        <f>+'MBI DIRECTORIO'!K1084</f>
        <v>0</v>
      </c>
      <c r="L1084" s="5">
        <f>+'MBI DIRECTORIO'!L1084</f>
        <v>24.430480681378008</v>
      </c>
      <c r="M1084" s="5">
        <f>+'MBI DIRECTORIO'!M1084</f>
        <v>0</v>
      </c>
      <c r="N1084" s="5">
        <f>+'MBI DIRECTORIO'!N1084</f>
        <v>83.875</v>
      </c>
      <c r="O1084" s="5">
        <f>+'MBI DIRECTORIO'!O1084</f>
        <v>65.625</v>
      </c>
      <c r="P1084" s="5">
        <f>+'MBI DIRECTORIO'!P1084</f>
        <v>6.7375000000000016</v>
      </c>
      <c r="Q1084" s="5">
        <f>+'MBI DIRECTORIO'!Q1084</f>
        <v>12.087195338789639</v>
      </c>
      <c r="R1084" s="5">
        <f>+'MBI DIRECTORIO'!R1084</f>
        <v>0</v>
      </c>
      <c r="S1084" s="5">
        <f>+'MBI DIRECTORIO'!S1084</f>
        <v>0</v>
      </c>
      <c r="T1084" s="5">
        <f>+'MBI DIRECTORIO'!T1084</f>
        <v>0</v>
      </c>
      <c r="U1084" s="5">
        <f>+'MBI DIRECTORIO'!U1084</f>
        <v>0</v>
      </c>
      <c r="V1084" s="5">
        <f>+'MBI DIRECTORIO'!V1084</f>
        <v>0</v>
      </c>
      <c r="W1084" s="5">
        <f>+'MBI DIRECTORIO'!W1084</f>
        <v>0</v>
      </c>
      <c r="X1084" s="5">
        <f>+'MBI DIRECTORIO'!X1084</f>
        <v>0</v>
      </c>
      <c r="Y1084" s="5">
        <f>+'MBI DIRECTORIO'!Y1084</f>
        <v>216.43323345415965</v>
      </c>
      <c r="Z1084" s="5">
        <f>+'MBI DIRECTORIO'!Z1084</f>
        <v>48.108538115370017</v>
      </c>
      <c r="AA1084" s="5">
        <f>+'MBI DIRECTORIO'!AA1084</f>
        <v>0</v>
      </c>
      <c r="AB1084" s="5" t="str">
        <f>+'MBI DIRECTORIO'!AG1084</f>
        <v>Mid Pacific Distributors Inc.</v>
      </c>
      <c r="AD1084" t="str">
        <f t="shared" si="18"/>
        <v>INSERT INTO TABLA_PRESUPUESTO_COMERCIAL VALUES ('VSR','80146-C','14005125-20',2022,'Junio',67.5,'USD',3510,933.945664,0,0,24.430481,0,83.875,65.625,6.7375,12.087195,0,0,0,0,0,0,0,216.433233,48.108538,0);</v>
      </c>
    </row>
    <row r="1085" spans="1:30" x14ac:dyDescent="0.2">
      <c r="A1085" t="str">
        <f>+'MBI DIRECTORIO'!A1085</f>
        <v>VSR</v>
      </c>
      <c r="B1085" t="str">
        <f>+'MBI DIRECTORIO'!B1085</f>
        <v>80099-C</v>
      </c>
      <c r="C1085" t="str">
        <f>+'MBI DIRECTORIO'!C1085</f>
        <v>14005066-17</v>
      </c>
      <c r="D1085">
        <f>+'MBI DIRECTORIO'!D1085</f>
        <v>2022</v>
      </c>
      <c r="E1085" t="str">
        <f>+'MBI DIRECTORIO'!E1085</f>
        <v>Junio</v>
      </c>
      <c r="F1085" s="5">
        <f>+'MBI DIRECTORIO'!F1085</f>
        <v>13.5</v>
      </c>
      <c r="G1085" t="str">
        <f>+'MBI DIRECTORIO'!G1085</f>
        <v>USD</v>
      </c>
      <c r="H1085" s="5">
        <f>+'MBI DIRECTORIO'!H1085</f>
        <v>1349.4599999999998</v>
      </c>
      <c r="I1085" s="5">
        <f>+'MBI DIRECTORIO'!I1085</f>
        <v>645.18681872860043</v>
      </c>
      <c r="J1085" s="5">
        <f>+'MBI DIRECTORIO'!J1085</f>
        <v>0</v>
      </c>
      <c r="K1085" s="5">
        <f>+'MBI DIRECTORIO'!K1085</f>
        <v>27</v>
      </c>
      <c r="L1085" s="5">
        <f>+'MBI DIRECTORIO'!L1085</f>
        <v>4.8860961362756017</v>
      </c>
      <c r="M1085" s="5">
        <f>+'MBI DIRECTORIO'!M1085</f>
        <v>0</v>
      </c>
      <c r="N1085" s="5">
        <f>+'MBI DIRECTORIO'!N1085</f>
        <v>20.96875</v>
      </c>
      <c r="O1085" s="5">
        <f>+'MBI DIRECTORIO'!O1085</f>
        <v>16.40625</v>
      </c>
      <c r="P1085" s="5">
        <f>+'MBI DIRECTORIO'!P1085</f>
        <v>1.6843750000000004</v>
      </c>
      <c r="Q1085" s="5">
        <f>+'MBI DIRECTORIO'!Q1085</f>
        <v>4.6470617156362</v>
      </c>
      <c r="R1085" s="5">
        <f>+'MBI DIRECTORIO'!R1085</f>
        <v>0</v>
      </c>
      <c r="S1085" s="5">
        <f>+'MBI DIRECTORIO'!S1085</f>
        <v>0</v>
      </c>
      <c r="T1085" s="5">
        <f>+'MBI DIRECTORIO'!T1085</f>
        <v>0</v>
      </c>
      <c r="U1085" s="5">
        <f>+'MBI DIRECTORIO'!U1085</f>
        <v>0</v>
      </c>
      <c r="V1085" s="5">
        <f>+'MBI DIRECTORIO'!V1085</f>
        <v>0</v>
      </c>
      <c r="W1085" s="5">
        <f>+'MBI DIRECTORIO'!W1085</f>
        <v>0</v>
      </c>
      <c r="X1085" s="5">
        <f>+'MBI DIRECTORIO'!X1085</f>
        <v>0</v>
      </c>
      <c r="Y1085" s="5">
        <f>+'MBI DIRECTORIO'!Y1085</f>
        <v>53.328144338710203</v>
      </c>
      <c r="Z1085" s="5">
        <f>+'MBI DIRECTORIO'!Z1085</f>
        <v>9.6217076230740037</v>
      </c>
      <c r="AA1085" s="5">
        <f>+'MBI DIRECTORIO'!AA1085</f>
        <v>0</v>
      </c>
      <c r="AB1085" s="5" t="str">
        <f>+'MBI DIRECTORIO'!AG1085</f>
        <v>Pieroth Japan K.K.</v>
      </c>
      <c r="AD1085" t="str">
        <f t="shared" si="18"/>
        <v>INSERT INTO TABLA_PRESUPUESTO_COMERCIAL VALUES ('VSR','80099-C','14005066-17',2022,'Junio',13.5,'USD',1349.46,645.186819,0,27,4.886096,0,20.96875,16.40625,1.684375,4.647062,0,0,0,0,0,0,0,53.328144,9.621708,0);</v>
      </c>
    </row>
    <row r="1086" spans="1:30" x14ac:dyDescent="0.2">
      <c r="A1086" t="str">
        <f>+'MBI DIRECTORIO'!A1086</f>
        <v>VSR</v>
      </c>
      <c r="B1086" t="str">
        <f>+'MBI DIRECTORIO'!B1086</f>
        <v>80099-C</v>
      </c>
      <c r="C1086" t="str">
        <f>+'MBI DIRECTORIO'!C1086</f>
        <v>14005051-21</v>
      </c>
      <c r="D1086">
        <f>+'MBI DIRECTORIO'!D1086</f>
        <v>2022</v>
      </c>
      <c r="E1086" t="str">
        <f>+'MBI DIRECTORIO'!E1086</f>
        <v>Junio</v>
      </c>
      <c r="F1086" s="5">
        <f>+'MBI DIRECTORIO'!F1086</f>
        <v>112.5</v>
      </c>
      <c r="G1086" t="str">
        <f>+'MBI DIRECTORIO'!G1086</f>
        <v>USD</v>
      </c>
      <c r="H1086" s="5">
        <f>+'MBI DIRECTORIO'!H1086</f>
        <v>4387.5</v>
      </c>
      <c r="I1086" s="5">
        <f>+'MBI DIRECTORIO'!I1086</f>
        <v>2035.0628822120166</v>
      </c>
      <c r="J1086" s="5">
        <f>+'MBI DIRECTORIO'!J1086</f>
        <v>0</v>
      </c>
      <c r="K1086" s="5">
        <f>+'MBI DIRECTORIO'!K1086</f>
        <v>225</v>
      </c>
      <c r="L1086" s="5">
        <f>+'MBI DIRECTORIO'!L1086</f>
        <v>40.717467802296675</v>
      </c>
      <c r="M1086" s="5">
        <f>+'MBI DIRECTORIO'!M1086</f>
        <v>0</v>
      </c>
      <c r="N1086" s="5">
        <f>+'MBI DIRECTORIO'!N1086</f>
        <v>174.73958333333334</v>
      </c>
      <c r="O1086" s="5">
        <f>+'MBI DIRECTORIO'!O1086</f>
        <v>136.71875</v>
      </c>
      <c r="P1086" s="5">
        <f>+'MBI DIRECTORIO'!P1086</f>
        <v>14.036458333333336</v>
      </c>
      <c r="Q1086" s="5">
        <f>+'MBI DIRECTORIO'!Q1086</f>
        <v>15.108994173487048</v>
      </c>
      <c r="R1086" s="5">
        <f>+'MBI DIRECTORIO'!R1086</f>
        <v>0</v>
      </c>
      <c r="S1086" s="5">
        <f>+'MBI DIRECTORIO'!S1086</f>
        <v>0</v>
      </c>
      <c r="T1086" s="5">
        <f>+'MBI DIRECTORIO'!T1086</f>
        <v>0</v>
      </c>
      <c r="U1086" s="5">
        <f>+'MBI DIRECTORIO'!U1086</f>
        <v>0</v>
      </c>
      <c r="V1086" s="5">
        <f>+'MBI DIRECTORIO'!V1086</f>
        <v>0</v>
      </c>
      <c r="W1086" s="5">
        <f>+'MBI DIRECTORIO'!W1086</f>
        <v>0</v>
      </c>
      <c r="X1086" s="5">
        <f>+'MBI DIRECTORIO'!X1086</f>
        <v>0</v>
      </c>
      <c r="Y1086" s="5">
        <f>+'MBI DIRECTORIO'!Y1086</f>
        <v>420.78468269910377</v>
      </c>
      <c r="Z1086" s="5">
        <f>+'MBI DIRECTORIO'!Z1086</f>
        <v>80.180896858950035</v>
      </c>
      <c r="AA1086" s="5">
        <f>+'MBI DIRECTORIO'!AA1086</f>
        <v>0</v>
      </c>
      <c r="AB1086" s="5" t="str">
        <f>+'MBI DIRECTORIO'!AG1086</f>
        <v>Pieroth Japan K.K.</v>
      </c>
      <c r="AD1086" t="str">
        <f t="shared" si="18"/>
        <v>INSERT INTO TABLA_PRESUPUESTO_COMERCIAL VALUES ('VSR','80099-C','14005051-21',2022,'Junio',112.5,'USD',4387.5,2035.062882,0,225,40.717468,0,174.739583,136.71875,14.036458,15.108994,0,0,0,0,0,0,0,420.784683,80.180897,0);</v>
      </c>
    </row>
    <row r="1087" spans="1:30" x14ac:dyDescent="0.2">
      <c r="A1087" t="str">
        <f>+'MBI DIRECTORIO'!A1087</f>
        <v>VSR</v>
      </c>
      <c r="B1087" t="str">
        <f>+'MBI DIRECTORIO'!B1087</f>
        <v>80099-C</v>
      </c>
      <c r="C1087" t="str">
        <f>+'MBI DIRECTORIO'!C1087</f>
        <v>14005055-21</v>
      </c>
      <c r="D1087">
        <f>+'MBI DIRECTORIO'!D1087</f>
        <v>2022</v>
      </c>
      <c r="E1087" t="str">
        <f>+'MBI DIRECTORIO'!E1087</f>
        <v>Junio</v>
      </c>
      <c r="F1087" s="5">
        <f>+'MBI DIRECTORIO'!F1087</f>
        <v>56.25</v>
      </c>
      <c r="G1087" t="str">
        <f>+'MBI DIRECTORIO'!G1087</f>
        <v>USD</v>
      </c>
      <c r="H1087" s="5">
        <f>+'MBI DIRECTORIO'!H1087</f>
        <v>2193.75</v>
      </c>
      <c r="I1087" s="5">
        <f>+'MBI DIRECTORIO'!I1087</f>
        <v>806.16037931158735</v>
      </c>
      <c r="J1087" s="5">
        <f>+'MBI DIRECTORIO'!J1087</f>
        <v>0</v>
      </c>
      <c r="K1087" s="5">
        <f>+'MBI DIRECTORIO'!K1087</f>
        <v>112.5</v>
      </c>
      <c r="L1087" s="5">
        <f>+'MBI DIRECTORIO'!L1087</f>
        <v>20.358733901148337</v>
      </c>
      <c r="M1087" s="5">
        <f>+'MBI DIRECTORIO'!M1087</f>
        <v>0</v>
      </c>
      <c r="N1087" s="5">
        <f>+'MBI DIRECTORIO'!N1087</f>
        <v>87.369791666666671</v>
      </c>
      <c r="O1087" s="5">
        <f>+'MBI DIRECTORIO'!O1087</f>
        <v>68.359375</v>
      </c>
      <c r="P1087" s="5">
        <f>+'MBI DIRECTORIO'!P1087</f>
        <v>7.0182291666666679</v>
      </c>
      <c r="Q1087" s="5">
        <f>+'MBI DIRECTORIO'!Q1087</f>
        <v>7.5544970867435239</v>
      </c>
      <c r="R1087" s="5">
        <f>+'MBI DIRECTORIO'!R1087</f>
        <v>0</v>
      </c>
      <c r="S1087" s="5">
        <f>+'MBI DIRECTORIO'!S1087</f>
        <v>0</v>
      </c>
      <c r="T1087" s="5">
        <f>+'MBI DIRECTORIO'!T1087</f>
        <v>0</v>
      </c>
      <c r="U1087" s="5">
        <f>+'MBI DIRECTORIO'!U1087</f>
        <v>0</v>
      </c>
      <c r="V1087" s="5">
        <f>+'MBI DIRECTORIO'!V1087</f>
        <v>0</v>
      </c>
      <c r="W1087" s="5">
        <f>+'MBI DIRECTORIO'!W1087</f>
        <v>0</v>
      </c>
      <c r="X1087" s="5">
        <f>+'MBI DIRECTORIO'!X1087</f>
        <v>0</v>
      </c>
      <c r="Y1087" s="5">
        <f>+'MBI DIRECTORIO'!Y1087</f>
        <v>210.39234134955188</v>
      </c>
      <c r="Z1087" s="5">
        <f>+'MBI DIRECTORIO'!Z1087</f>
        <v>40.090448429475018</v>
      </c>
      <c r="AA1087" s="5">
        <f>+'MBI DIRECTORIO'!AA1087</f>
        <v>0</v>
      </c>
      <c r="AB1087" s="5" t="str">
        <f>+'MBI DIRECTORIO'!AG1087</f>
        <v>Pieroth Japan K.K.</v>
      </c>
      <c r="AD1087" t="str">
        <f t="shared" si="18"/>
        <v>INSERT INTO TABLA_PRESUPUESTO_COMERCIAL VALUES ('VSR','80099-C','14005055-21',2022,'Junio',56.25,'USD',2193.75,806.160379,0,112.5,20.358734,0,87.369792,68.359375,7.018229,7.554497,0,0,0,0,0,0,0,210.392341,40.090448,0);</v>
      </c>
    </row>
    <row r="1088" spans="1:30" x14ac:dyDescent="0.2">
      <c r="A1088" t="str">
        <f>+'MBI DIRECTORIO'!A1088</f>
        <v>VSR</v>
      </c>
      <c r="B1088" t="str">
        <f>+'MBI DIRECTORIO'!B1088</f>
        <v>80099-C</v>
      </c>
      <c r="C1088" t="str">
        <f>+'MBI DIRECTORIO'!C1088</f>
        <v>14005069-15</v>
      </c>
      <c r="D1088">
        <f>+'MBI DIRECTORIO'!D1088</f>
        <v>2022</v>
      </c>
      <c r="E1088" t="str">
        <f>+'MBI DIRECTORIO'!E1088</f>
        <v>Junio</v>
      </c>
      <c r="F1088" s="5">
        <f>+'MBI DIRECTORIO'!F1088</f>
        <v>90</v>
      </c>
      <c r="G1088" t="str">
        <f>+'MBI DIRECTORIO'!G1088</f>
        <v>USD</v>
      </c>
      <c r="H1088" s="5">
        <f>+'MBI DIRECTORIO'!H1088</f>
        <v>5400</v>
      </c>
      <c r="I1088" s="5">
        <f>+'MBI DIRECTORIO'!I1088</f>
        <v>2134.0946754801644</v>
      </c>
      <c r="J1088" s="5">
        <f>+'MBI DIRECTORIO'!J1088</f>
        <v>0</v>
      </c>
      <c r="K1088" s="5">
        <f>+'MBI DIRECTORIO'!K1088</f>
        <v>180</v>
      </c>
      <c r="L1088" s="5">
        <f>+'MBI DIRECTORIO'!L1088</f>
        <v>32.573974241837341</v>
      </c>
      <c r="M1088" s="5">
        <f>+'MBI DIRECTORIO'!M1088</f>
        <v>0</v>
      </c>
      <c r="N1088" s="5">
        <f>+'MBI DIRECTORIO'!N1088</f>
        <v>139.79166666666666</v>
      </c>
      <c r="O1088" s="5">
        <f>+'MBI DIRECTORIO'!O1088</f>
        <v>109.375</v>
      </c>
      <c r="P1088" s="5">
        <f>+'MBI DIRECTORIO'!P1088</f>
        <v>11.229166666666668</v>
      </c>
      <c r="Q1088" s="5">
        <f>+'MBI DIRECTORIO'!Q1088</f>
        <v>18.595685136599442</v>
      </c>
      <c r="R1088" s="5">
        <f>+'MBI DIRECTORIO'!R1088</f>
        <v>0</v>
      </c>
      <c r="S1088" s="5">
        <f>+'MBI DIRECTORIO'!S1088</f>
        <v>0</v>
      </c>
      <c r="T1088" s="5">
        <f>+'MBI DIRECTORIO'!T1088</f>
        <v>0</v>
      </c>
      <c r="U1088" s="5">
        <f>+'MBI DIRECTORIO'!U1088</f>
        <v>0</v>
      </c>
      <c r="V1088" s="5">
        <f>+'MBI DIRECTORIO'!V1088</f>
        <v>0</v>
      </c>
      <c r="W1088" s="5">
        <f>+'MBI DIRECTORIO'!W1088</f>
        <v>0</v>
      </c>
      <c r="X1088" s="5">
        <f>+'MBI DIRECTORIO'!X1088</f>
        <v>0</v>
      </c>
      <c r="Y1088" s="5">
        <f>+'MBI DIRECTORIO'!Y1088</f>
        <v>343.13623595709277</v>
      </c>
      <c r="Z1088" s="5">
        <f>+'MBI DIRECTORIO'!Z1088</f>
        <v>64.144717487160023</v>
      </c>
      <c r="AA1088" s="5">
        <f>+'MBI DIRECTORIO'!AA1088</f>
        <v>0</v>
      </c>
      <c r="AB1088" s="5" t="str">
        <f>+'MBI DIRECTORIO'!AG1088</f>
        <v>Pieroth Japan K.K.</v>
      </c>
      <c r="AD1088" t="str">
        <f t="shared" si="18"/>
        <v>INSERT INTO TABLA_PRESUPUESTO_COMERCIAL VALUES ('VSR','80099-C','14005069-15',2022,'Junio',90,'USD',5400,2134.094675,0,180,32.573974,0,139.791667,109.375,11.229167,18.595685,0,0,0,0,0,0,0,343.136236,64.144717,0);</v>
      </c>
    </row>
    <row r="1089" spans="1:30" x14ac:dyDescent="0.2">
      <c r="A1089" t="str">
        <f>+'MBI DIRECTORIO'!A1089</f>
        <v>VSR</v>
      </c>
      <c r="B1089" t="str">
        <f>+'MBI DIRECTORIO'!B1089</f>
        <v>80135-C</v>
      </c>
      <c r="C1089" t="str">
        <f>+'MBI DIRECTORIO'!C1089</f>
        <v>14005054-21</v>
      </c>
      <c r="D1089">
        <f>+'MBI DIRECTORIO'!D1089</f>
        <v>2022</v>
      </c>
      <c r="E1089" t="str">
        <f>+'MBI DIRECTORIO'!E1089</f>
        <v>Junio</v>
      </c>
      <c r="F1089" s="5">
        <f>+'MBI DIRECTORIO'!F1089</f>
        <v>67.5</v>
      </c>
      <c r="G1089" t="str">
        <f>+'MBI DIRECTORIO'!G1089</f>
        <v>USD</v>
      </c>
      <c r="H1089" s="5">
        <f>+'MBI DIRECTORIO'!H1089</f>
        <v>2700</v>
      </c>
      <c r="I1089" s="5">
        <f>+'MBI DIRECTORIO'!I1089</f>
        <v>918.65195351707132</v>
      </c>
      <c r="J1089" s="5">
        <f>+'MBI DIRECTORIO'!J1089</f>
        <v>0</v>
      </c>
      <c r="K1089" s="5">
        <f>+'MBI DIRECTORIO'!K1089</f>
        <v>0</v>
      </c>
      <c r="L1089" s="5">
        <f>+'MBI DIRECTORIO'!L1089</f>
        <v>24.430480681378008</v>
      </c>
      <c r="M1089" s="5">
        <f>+'MBI DIRECTORIO'!M1089</f>
        <v>0</v>
      </c>
      <c r="N1089" s="5">
        <f>+'MBI DIRECTORIO'!N1089</f>
        <v>104.84375</v>
      </c>
      <c r="O1089" s="5">
        <f>+'MBI DIRECTORIO'!O1089</f>
        <v>82.03125</v>
      </c>
      <c r="P1089" s="5">
        <f>+'MBI DIRECTORIO'!P1089</f>
        <v>8.4218750000000018</v>
      </c>
      <c r="Q1089" s="5">
        <f>+'MBI DIRECTORIO'!Q1089</f>
        <v>9.2978425682997212</v>
      </c>
      <c r="R1089" s="5">
        <f>+'MBI DIRECTORIO'!R1089</f>
        <v>0</v>
      </c>
      <c r="S1089" s="5">
        <f>+'MBI DIRECTORIO'!S1089</f>
        <v>0</v>
      </c>
      <c r="T1089" s="5">
        <f>+'MBI DIRECTORIO'!T1089</f>
        <v>0</v>
      </c>
      <c r="U1089" s="5">
        <f>+'MBI DIRECTORIO'!U1089</f>
        <v>0</v>
      </c>
      <c r="V1089" s="5">
        <f>+'MBI DIRECTORIO'!V1089</f>
        <v>0</v>
      </c>
      <c r="W1089" s="5">
        <f>+'MBI DIRECTORIO'!W1089</f>
        <v>0</v>
      </c>
      <c r="X1089" s="5">
        <f>+'MBI DIRECTORIO'!X1089</f>
        <v>0</v>
      </c>
      <c r="Y1089" s="5">
        <f>+'MBI DIRECTORIO'!Y1089</f>
        <v>252.70325568366974</v>
      </c>
      <c r="Z1089" s="5">
        <f>+'MBI DIRECTORIO'!Z1089</f>
        <v>48.108538115370017</v>
      </c>
      <c r="AA1089" s="5">
        <f>+'MBI DIRECTORIO'!AA1089</f>
        <v>0</v>
      </c>
      <c r="AB1089" s="5" t="str">
        <f>+'MBI DIRECTORIO'!AG1089</f>
        <v>Grays Inc Ltd</v>
      </c>
      <c r="AD1089" t="str">
        <f t="shared" si="18"/>
        <v>INSERT INTO TABLA_PRESUPUESTO_COMERCIAL VALUES ('VSR','80135-C','14005054-21',2022,'Junio',67.5,'USD',2700,918.651954,0,0,24.430481,0,104.84375,82.03125,8.421875,9.297843,0,0,0,0,0,0,0,252.703256,48.108538,0);</v>
      </c>
    </row>
    <row r="1090" spans="1:30" x14ac:dyDescent="0.2">
      <c r="A1090" t="str">
        <f>+'MBI DIRECTORIO'!A1090</f>
        <v>VSR</v>
      </c>
      <c r="B1090" t="str">
        <f>+'MBI DIRECTORIO'!B1090</f>
        <v>80135-C</v>
      </c>
      <c r="C1090" t="str">
        <f>+'MBI DIRECTORIO'!C1090</f>
        <v>14005076-18</v>
      </c>
      <c r="D1090">
        <f>+'MBI DIRECTORIO'!D1090</f>
        <v>2022</v>
      </c>
      <c r="E1090" t="str">
        <f>+'MBI DIRECTORIO'!E1090</f>
        <v>Junio</v>
      </c>
      <c r="F1090" s="5">
        <f>+'MBI DIRECTORIO'!F1090</f>
        <v>67.5</v>
      </c>
      <c r="G1090" t="str">
        <f>+'MBI DIRECTORIO'!G1090</f>
        <v>USD</v>
      </c>
      <c r="H1090" s="5">
        <f>+'MBI DIRECTORIO'!H1090</f>
        <v>4050</v>
      </c>
      <c r="I1090" s="5">
        <f>+'MBI DIRECTORIO'!I1090</f>
        <v>2385.6228898132204</v>
      </c>
      <c r="J1090" s="5">
        <f>+'MBI DIRECTORIO'!J1090</f>
        <v>0</v>
      </c>
      <c r="K1090" s="5">
        <f>+'MBI DIRECTORIO'!K1090</f>
        <v>0</v>
      </c>
      <c r="L1090" s="5">
        <f>+'MBI DIRECTORIO'!L1090</f>
        <v>24.430480681378008</v>
      </c>
      <c r="M1090" s="5">
        <f>+'MBI DIRECTORIO'!M1090</f>
        <v>0</v>
      </c>
      <c r="N1090" s="5">
        <f>+'MBI DIRECTORIO'!N1090</f>
        <v>104.84375</v>
      </c>
      <c r="O1090" s="5">
        <f>+'MBI DIRECTORIO'!O1090</f>
        <v>82.03125</v>
      </c>
      <c r="P1090" s="5">
        <f>+'MBI DIRECTORIO'!P1090</f>
        <v>8.4218750000000018</v>
      </c>
      <c r="Q1090" s="5">
        <f>+'MBI DIRECTORIO'!Q1090</f>
        <v>13.946763852449584</v>
      </c>
      <c r="R1090" s="5">
        <f>+'MBI DIRECTORIO'!R1090</f>
        <v>0</v>
      </c>
      <c r="S1090" s="5">
        <f>+'MBI DIRECTORIO'!S1090</f>
        <v>0</v>
      </c>
      <c r="T1090" s="5">
        <f>+'MBI DIRECTORIO'!T1090</f>
        <v>0</v>
      </c>
      <c r="U1090" s="5">
        <f>+'MBI DIRECTORIO'!U1090</f>
        <v>0</v>
      </c>
      <c r="V1090" s="5">
        <f>+'MBI DIRECTORIO'!V1090</f>
        <v>0</v>
      </c>
      <c r="W1090" s="5">
        <f>+'MBI DIRECTORIO'!W1090</f>
        <v>0</v>
      </c>
      <c r="X1090" s="5">
        <f>+'MBI DIRECTORIO'!X1090</f>
        <v>0</v>
      </c>
      <c r="Y1090" s="5">
        <f>+'MBI DIRECTORIO'!Y1090</f>
        <v>257.35217696781962</v>
      </c>
      <c r="Z1090" s="5">
        <f>+'MBI DIRECTORIO'!Z1090</f>
        <v>48.108538115370017</v>
      </c>
      <c r="AA1090" s="5">
        <f>+'MBI DIRECTORIO'!AA1090</f>
        <v>0</v>
      </c>
      <c r="AB1090" s="5" t="str">
        <f>+'MBI DIRECTORIO'!AG1090</f>
        <v>Grays Inc Ltd</v>
      </c>
      <c r="AD1090" t="str">
        <f t="shared" si="18"/>
        <v>INSERT INTO TABLA_PRESUPUESTO_COMERCIAL VALUES ('VSR','80135-C','14005076-18',2022,'Junio',67.5,'USD',4050,2385.62289,0,0,24.430481,0,104.84375,82.03125,8.421875,13.946764,0,0,0,0,0,0,0,257.352177,48.108538,0);</v>
      </c>
    </row>
    <row r="1091" spans="1:30" x14ac:dyDescent="0.2">
      <c r="A1091" t="str">
        <f>+'MBI DIRECTORIO'!A1091</f>
        <v>VSR</v>
      </c>
      <c r="B1091" t="str">
        <f>+'MBI DIRECTORIO'!B1091</f>
        <v>80112-C</v>
      </c>
      <c r="C1091" t="str">
        <f>+'MBI DIRECTORIO'!C1091</f>
        <v>14004233-21</v>
      </c>
      <c r="D1091">
        <f>+'MBI DIRECTORIO'!D1091</f>
        <v>2022</v>
      </c>
      <c r="E1091" t="str">
        <f>+'MBI DIRECTORIO'!E1091</f>
        <v>Junio</v>
      </c>
      <c r="F1091" s="5">
        <f>+'MBI DIRECTORIO'!F1091</f>
        <v>315</v>
      </c>
      <c r="G1091" t="str">
        <f>+'MBI DIRECTORIO'!G1091</f>
        <v>USD</v>
      </c>
      <c r="H1091" s="5">
        <f>+'MBI DIRECTORIO'!H1091</f>
        <v>8820</v>
      </c>
      <c r="I1091" s="5">
        <f>+'MBI DIRECTORIO'!I1091</f>
        <v>4469.011152195184</v>
      </c>
      <c r="J1091" s="5">
        <f>+'MBI DIRECTORIO'!J1091</f>
        <v>0</v>
      </c>
      <c r="K1091" s="5">
        <f>+'MBI DIRECTORIO'!K1091</f>
        <v>0</v>
      </c>
      <c r="L1091" s="5">
        <f>+'MBI DIRECTORIO'!L1091</f>
        <v>114.0089098464307</v>
      </c>
      <c r="M1091" s="5">
        <f>+'MBI DIRECTORIO'!M1091</f>
        <v>0</v>
      </c>
      <c r="N1091" s="5">
        <f>+'MBI DIRECTORIO'!N1091</f>
        <v>131.90625</v>
      </c>
      <c r="O1091" s="5">
        <f>+'MBI DIRECTORIO'!O1091</f>
        <v>190.3125</v>
      </c>
      <c r="P1091" s="5">
        <f>+'MBI DIRECTORIO'!P1091</f>
        <v>11.790625</v>
      </c>
      <c r="Q1091" s="5">
        <f>+'MBI DIRECTORIO'!Q1091</f>
        <v>30.372952389779091</v>
      </c>
      <c r="R1091" s="5">
        <f>+'MBI DIRECTORIO'!R1091</f>
        <v>0</v>
      </c>
      <c r="S1091" s="5">
        <f>+'MBI DIRECTORIO'!S1091</f>
        <v>0</v>
      </c>
      <c r="T1091" s="5">
        <f>+'MBI DIRECTORIO'!T1091</f>
        <v>0</v>
      </c>
      <c r="U1091" s="5">
        <f>+'MBI DIRECTORIO'!U1091</f>
        <v>0</v>
      </c>
      <c r="V1091" s="5">
        <f>+'MBI DIRECTORIO'!V1091</f>
        <v>0</v>
      </c>
      <c r="W1091" s="5">
        <f>+'MBI DIRECTORIO'!W1091</f>
        <v>0</v>
      </c>
      <c r="X1091" s="5">
        <f>+'MBI DIRECTORIO'!X1091</f>
        <v>0</v>
      </c>
      <c r="Y1091" s="5">
        <f>+'MBI DIRECTORIO'!Y1091</f>
        <v>588.88883859483917</v>
      </c>
      <c r="Z1091" s="5">
        <f>+'MBI DIRECTORIO'!Z1091</f>
        <v>224.50651120506009</v>
      </c>
      <c r="AA1091" s="5">
        <f>+'MBI DIRECTORIO'!AA1091</f>
        <v>0</v>
      </c>
      <c r="AB1091" s="5" t="str">
        <f>+'MBI DIRECTORIO'!AG1091</f>
        <v>MUANGPHOL TRADING CO., LTD.</v>
      </c>
      <c r="AD1091" t="str">
        <f t="shared" si="18"/>
        <v>INSERT INTO TABLA_PRESUPUESTO_COMERCIAL VALUES ('VSR','80112-C','14004233-21',2022,'Junio',315,'USD',8820,4469.011152,0,0,114.00891,0,131.90625,190.3125,11.790625,30.372952,0,0,0,0,0,0,0,588.888839,224.506511,0);</v>
      </c>
    </row>
    <row r="1092" spans="1:30" x14ac:dyDescent="0.2">
      <c r="A1092" t="str">
        <f>+'MBI DIRECTORIO'!A1092</f>
        <v>VSR</v>
      </c>
      <c r="B1092" t="str">
        <f>+'MBI DIRECTORIO'!B1092</f>
        <v>80112-C</v>
      </c>
      <c r="C1092" t="str">
        <f>+'MBI DIRECTORIO'!C1092</f>
        <v>14004230-21</v>
      </c>
      <c r="D1092">
        <f>+'MBI DIRECTORIO'!D1092</f>
        <v>2022</v>
      </c>
      <c r="E1092" t="str">
        <f>+'MBI DIRECTORIO'!E1092</f>
        <v>Junio</v>
      </c>
      <c r="F1092" s="5">
        <f>+'MBI DIRECTORIO'!F1092</f>
        <v>135</v>
      </c>
      <c r="G1092" t="str">
        <f>+'MBI DIRECTORIO'!G1092</f>
        <v>USD</v>
      </c>
      <c r="H1092" s="5">
        <f>+'MBI DIRECTORIO'!H1092</f>
        <v>3780</v>
      </c>
      <c r="I1092" s="5">
        <f>+'MBI DIRECTORIO'!I1092</f>
        <v>1946.443379870419</v>
      </c>
      <c r="J1092" s="5">
        <f>+'MBI DIRECTORIO'!J1092</f>
        <v>0</v>
      </c>
      <c r="K1092" s="5">
        <f>+'MBI DIRECTORIO'!K1092</f>
        <v>0</v>
      </c>
      <c r="L1092" s="5">
        <f>+'MBI DIRECTORIO'!L1092</f>
        <v>48.860961362756015</v>
      </c>
      <c r="M1092" s="5">
        <f>+'MBI DIRECTORIO'!M1092</f>
        <v>0</v>
      </c>
      <c r="N1092" s="5">
        <f>+'MBI DIRECTORIO'!N1092</f>
        <v>56.53125</v>
      </c>
      <c r="O1092" s="5">
        <f>+'MBI DIRECTORIO'!O1092</f>
        <v>81.5625</v>
      </c>
      <c r="P1092" s="5">
        <f>+'MBI DIRECTORIO'!P1092</f>
        <v>5.0531250000000005</v>
      </c>
      <c r="Q1092" s="5">
        <f>+'MBI DIRECTORIO'!Q1092</f>
        <v>13.016979595619611</v>
      </c>
      <c r="R1092" s="5">
        <f>+'MBI DIRECTORIO'!R1092</f>
        <v>0</v>
      </c>
      <c r="S1092" s="5">
        <f>+'MBI DIRECTORIO'!S1092</f>
        <v>0</v>
      </c>
      <c r="T1092" s="5">
        <f>+'MBI DIRECTORIO'!T1092</f>
        <v>0</v>
      </c>
      <c r="U1092" s="5">
        <f>+'MBI DIRECTORIO'!U1092</f>
        <v>0</v>
      </c>
      <c r="V1092" s="5">
        <f>+'MBI DIRECTORIO'!V1092</f>
        <v>0</v>
      </c>
      <c r="W1092" s="5">
        <f>+'MBI DIRECTORIO'!W1092</f>
        <v>0</v>
      </c>
      <c r="X1092" s="5">
        <f>+'MBI DIRECTORIO'!X1092</f>
        <v>0</v>
      </c>
      <c r="Y1092" s="5">
        <f>+'MBI DIRECTORIO'!Y1092</f>
        <v>252.38093082635964</v>
      </c>
      <c r="Z1092" s="5">
        <f>+'MBI DIRECTORIO'!Z1092</f>
        <v>96.217076230740034</v>
      </c>
      <c r="AA1092" s="5">
        <f>+'MBI DIRECTORIO'!AA1092</f>
        <v>0</v>
      </c>
      <c r="AB1092" s="5" t="str">
        <f>+'MBI DIRECTORIO'!AG1092</f>
        <v>MUANGPHOL TRADING CO., LTD.</v>
      </c>
      <c r="AD1092" t="str">
        <f t="shared" si="18"/>
        <v>INSERT INTO TABLA_PRESUPUESTO_COMERCIAL VALUES ('VSR','80112-C','14004230-21',2022,'Junio',135,'USD',3780,1946.44338,0,0,48.860961,0,56.53125,81.5625,5.053125,13.01698,0,0,0,0,0,0,0,252.380931,96.217076,0);</v>
      </c>
    </row>
    <row r="1093" spans="1:30" x14ac:dyDescent="0.2">
      <c r="A1093" t="str">
        <f>+'MBI DIRECTORIO'!A1093</f>
        <v>VSR</v>
      </c>
      <c r="B1093" t="str">
        <f>+'MBI DIRECTORIO'!B1093</f>
        <v>CRIP_VIE</v>
      </c>
      <c r="C1093" t="str">
        <f>+'MBI DIRECTORIO'!C1093</f>
        <v>14005080-18</v>
      </c>
      <c r="D1093">
        <f>+'MBI DIRECTORIO'!D1093</f>
        <v>2022</v>
      </c>
      <c r="E1093" t="str">
        <f>+'MBI DIRECTORIO'!E1093</f>
        <v>Junio</v>
      </c>
      <c r="F1093" s="5">
        <f>+'MBI DIRECTORIO'!F1093</f>
        <v>9</v>
      </c>
      <c r="G1093" t="str">
        <f>+'MBI DIRECTORIO'!G1093</f>
        <v>USD</v>
      </c>
      <c r="H1093" s="5">
        <f>+'MBI DIRECTORIO'!H1093</f>
        <v>990</v>
      </c>
      <c r="I1093" s="5">
        <f>+'MBI DIRECTORIO'!I1093</f>
        <v>481.81534081906693</v>
      </c>
      <c r="J1093" s="5">
        <f>+'MBI DIRECTORIO'!J1093</f>
        <v>0</v>
      </c>
      <c r="K1093" s="5">
        <f>+'MBI DIRECTORIO'!K1093</f>
        <v>0</v>
      </c>
      <c r="L1093" s="5">
        <f>+'MBI DIRECTORIO'!L1093</f>
        <v>3.257397424183734</v>
      </c>
      <c r="M1093" s="5">
        <f>+'MBI DIRECTORIO'!M1093</f>
        <v>0</v>
      </c>
      <c r="N1093" s="5">
        <f>+'MBI DIRECTORIO'!N1093</f>
        <v>5.0833333333333339</v>
      </c>
      <c r="O1093" s="5">
        <f>+'MBI DIRECTORIO'!O1093</f>
        <v>3.9772727272727271</v>
      </c>
      <c r="P1093" s="5">
        <f>+'MBI DIRECTORIO'!P1093</f>
        <v>0.40833333333333344</v>
      </c>
      <c r="Q1093" s="5">
        <f>+'MBI DIRECTORIO'!Q1093</f>
        <v>3.4092089417098981</v>
      </c>
      <c r="R1093" s="5">
        <f>+'MBI DIRECTORIO'!R1093</f>
        <v>0</v>
      </c>
      <c r="S1093" s="5">
        <f>+'MBI DIRECTORIO'!S1093</f>
        <v>0</v>
      </c>
      <c r="T1093" s="5">
        <f>+'MBI DIRECTORIO'!T1093</f>
        <v>0</v>
      </c>
      <c r="U1093" s="5">
        <f>+'MBI DIRECTORIO'!U1093</f>
        <v>0</v>
      </c>
      <c r="V1093" s="5">
        <f>+'MBI DIRECTORIO'!V1093</f>
        <v>0</v>
      </c>
      <c r="W1093" s="5">
        <f>+'MBI DIRECTORIO'!W1093</f>
        <v>0</v>
      </c>
      <c r="X1093" s="5">
        <f>+'MBI DIRECTORIO'!X1093</f>
        <v>0</v>
      </c>
      <c r="Y1093" s="5">
        <f>+'MBI DIRECTORIO'!Y1093</f>
        <v>19.292620084365296</v>
      </c>
      <c r="Z1093" s="5">
        <f>+'MBI DIRECTORIO'!Z1093</f>
        <v>6.4144717487160028</v>
      </c>
      <c r="AA1093" s="5">
        <f>+'MBI DIRECTORIO'!AA1093</f>
        <v>0</v>
      </c>
      <c r="AB1093" s="5" t="str">
        <f>+'MBI DIRECTORIO'!AG1093</f>
        <v>Cripton_Vietnam</v>
      </c>
      <c r="AD1093" t="str">
        <f t="shared" si="18"/>
        <v>INSERT INTO TABLA_PRESUPUESTO_COMERCIAL VALUES ('VSR','CRIP_VIE','14005080-18',2022,'Junio',9,'USD',990,481.815341,0,0,3.257397,0,5.083333,3.977273,0.408333,3.409209,0,0,0,0,0,0,0,19.29262,6.414472,0);</v>
      </c>
    </row>
    <row r="1094" spans="1:30" x14ac:dyDescent="0.2">
      <c r="A1094" t="str">
        <f>+'MBI DIRECTORIO'!A1094</f>
        <v>VSR</v>
      </c>
      <c r="B1094" t="str">
        <f>+'MBI DIRECTORIO'!B1094</f>
        <v>CRIP_VIE</v>
      </c>
      <c r="C1094" t="str">
        <f>+'MBI DIRECTORIO'!C1094</f>
        <v>14004879-18</v>
      </c>
      <c r="D1094">
        <f>+'MBI DIRECTORIO'!D1094</f>
        <v>2022</v>
      </c>
      <c r="E1094" t="str">
        <f>+'MBI DIRECTORIO'!E1094</f>
        <v>Junio</v>
      </c>
      <c r="F1094" s="5">
        <f>+'MBI DIRECTORIO'!F1094</f>
        <v>9</v>
      </c>
      <c r="G1094" t="str">
        <f>+'MBI DIRECTORIO'!G1094</f>
        <v>USD</v>
      </c>
      <c r="H1094" s="5">
        <f>+'MBI DIRECTORIO'!H1094</f>
        <v>324</v>
      </c>
      <c r="I1094" s="5">
        <f>+'MBI DIRECTORIO'!I1094</f>
        <v>834.08281871537793</v>
      </c>
      <c r="J1094" s="5">
        <f>+'MBI DIRECTORIO'!J1094</f>
        <v>0</v>
      </c>
      <c r="K1094" s="5">
        <f>+'MBI DIRECTORIO'!K1094</f>
        <v>0</v>
      </c>
      <c r="L1094" s="5">
        <f>+'MBI DIRECTORIO'!L1094</f>
        <v>3.257397424183734</v>
      </c>
      <c r="M1094" s="5">
        <f>+'MBI DIRECTORIO'!M1094</f>
        <v>0</v>
      </c>
      <c r="N1094" s="5">
        <f>+'MBI DIRECTORIO'!N1094</f>
        <v>5.0833333333333339</v>
      </c>
      <c r="O1094" s="5">
        <f>+'MBI DIRECTORIO'!O1094</f>
        <v>3.9772727272727271</v>
      </c>
      <c r="P1094" s="5">
        <f>+'MBI DIRECTORIO'!P1094</f>
        <v>0.40833333333333344</v>
      </c>
      <c r="Q1094" s="5">
        <f>+'MBI DIRECTORIO'!Q1094</f>
        <v>1.1157411081959667</v>
      </c>
      <c r="R1094" s="5">
        <f>+'MBI DIRECTORIO'!R1094</f>
        <v>0</v>
      </c>
      <c r="S1094" s="5">
        <f>+'MBI DIRECTORIO'!S1094</f>
        <v>0</v>
      </c>
      <c r="T1094" s="5">
        <f>+'MBI DIRECTORIO'!T1094</f>
        <v>0</v>
      </c>
      <c r="U1094" s="5">
        <f>+'MBI DIRECTORIO'!U1094</f>
        <v>0</v>
      </c>
      <c r="V1094" s="5">
        <f>+'MBI DIRECTORIO'!V1094</f>
        <v>0</v>
      </c>
      <c r="W1094" s="5">
        <f>+'MBI DIRECTORIO'!W1094</f>
        <v>0</v>
      </c>
      <c r="X1094" s="5">
        <f>+'MBI DIRECTORIO'!X1094</f>
        <v>0</v>
      </c>
      <c r="Y1094" s="5">
        <f>+'MBI DIRECTORIO'!Y1094</f>
        <v>16.999152250851363</v>
      </c>
      <c r="Z1094" s="5">
        <f>+'MBI DIRECTORIO'!Z1094</f>
        <v>6.4144717487160028</v>
      </c>
      <c r="AA1094" s="5">
        <f>+'MBI DIRECTORIO'!AA1094</f>
        <v>0</v>
      </c>
      <c r="AB1094" s="5" t="str">
        <f>+'MBI DIRECTORIO'!AG1094</f>
        <v>Cripton_Vietnam</v>
      </c>
      <c r="AD1094" t="str">
        <f t="shared" si="18"/>
        <v>INSERT INTO TABLA_PRESUPUESTO_COMERCIAL VALUES ('VSR','CRIP_VIE','14004879-18',2022,'Junio',9,'USD',324,834.082819,0,0,3.257397,0,5.083333,3.977273,0.408333,1.115741,0,0,0,0,0,0,0,16.999152,6.414472,0);</v>
      </c>
    </row>
    <row r="1095" spans="1:30" x14ac:dyDescent="0.2">
      <c r="A1095" t="str">
        <f>+'MBI DIRECTORIO'!A1095</f>
        <v>VSR</v>
      </c>
      <c r="B1095" t="str">
        <f>+'MBI DIRECTORIO'!B1095</f>
        <v>CRIP_VIE</v>
      </c>
      <c r="C1095" t="str">
        <f>+'MBI DIRECTORIO'!C1095</f>
        <v>14005054-21</v>
      </c>
      <c r="D1095">
        <f>+'MBI DIRECTORIO'!D1095</f>
        <v>2022</v>
      </c>
      <c r="E1095" t="str">
        <f>+'MBI DIRECTORIO'!E1095</f>
        <v>Junio</v>
      </c>
      <c r="F1095" s="5">
        <f>+'MBI DIRECTORIO'!F1095</f>
        <v>90</v>
      </c>
      <c r="G1095" t="str">
        <f>+'MBI DIRECTORIO'!G1095</f>
        <v>USD</v>
      </c>
      <c r="H1095" s="5">
        <f>+'MBI DIRECTORIO'!H1095</f>
        <v>3240</v>
      </c>
      <c r="I1095" s="5">
        <f>+'MBI DIRECTORIO'!I1095</f>
        <v>1224.8692713560949</v>
      </c>
      <c r="J1095" s="5">
        <f>+'MBI DIRECTORIO'!J1095</f>
        <v>0</v>
      </c>
      <c r="K1095" s="5">
        <f>+'MBI DIRECTORIO'!K1095</f>
        <v>0</v>
      </c>
      <c r="L1095" s="5">
        <f>+'MBI DIRECTORIO'!L1095</f>
        <v>32.573974241837341</v>
      </c>
      <c r="M1095" s="5">
        <f>+'MBI DIRECTORIO'!M1095</f>
        <v>0</v>
      </c>
      <c r="N1095" s="5">
        <f>+'MBI DIRECTORIO'!N1095</f>
        <v>50.833333333333329</v>
      </c>
      <c r="O1095" s="5">
        <f>+'MBI DIRECTORIO'!O1095</f>
        <v>39.772727272727273</v>
      </c>
      <c r="P1095" s="5">
        <f>+'MBI DIRECTORIO'!P1095</f>
        <v>4.0833333333333339</v>
      </c>
      <c r="Q1095" s="5">
        <f>+'MBI DIRECTORIO'!Q1095</f>
        <v>11.157411081959667</v>
      </c>
      <c r="R1095" s="5">
        <f>+'MBI DIRECTORIO'!R1095</f>
        <v>0</v>
      </c>
      <c r="S1095" s="5">
        <f>+'MBI DIRECTORIO'!S1095</f>
        <v>0</v>
      </c>
      <c r="T1095" s="5">
        <f>+'MBI DIRECTORIO'!T1095</f>
        <v>0</v>
      </c>
      <c r="U1095" s="5">
        <f>+'MBI DIRECTORIO'!U1095</f>
        <v>0</v>
      </c>
      <c r="V1095" s="5">
        <f>+'MBI DIRECTORIO'!V1095</f>
        <v>0</v>
      </c>
      <c r="W1095" s="5">
        <f>+'MBI DIRECTORIO'!W1095</f>
        <v>0</v>
      </c>
      <c r="X1095" s="5">
        <f>+'MBI DIRECTORIO'!X1095</f>
        <v>0</v>
      </c>
      <c r="Y1095" s="5">
        <f>+'MBI DIRECTORIO'!Y1095</f>
        <v>169.99152250851361</v>
      </c>
      <c r="Z1095" s="5">
        <f>+'MBI DIRECTORIO'!Z1095</f>
        <v>64.144717487160023</v>
      </c>
      <c r="AA1095" s="5">
        <f>+'MBI DIRECTORIO'!AA1095</f>
        <v>0</v>
      </c>
      <c r="AB1095" s="5" t="str">
        <f>+'MBI DIRECTORIO'!AG1095</f>
        <v>Cripton_Vietnam</v>
      </c>
      <c r="AD1095" t="str">
        <f t="shared" ref="AD1095:AD1158" si="19">_xlfn.CONCAT("INSERT INTO TABLA_PRESUPUESTO_COMERCIAL VALUES ('",A1095,"','",B1095,"','",C1095,"',",D1095,",'",E1095,"',",SUBSTITUTE(ROUND(F1095,6),",","."),",'",G1095,"',",SUBSTITUTE(ROUND(H1095,6),",","."),",",SUBSTITUTE(ROUND(I1095,6),",","."),",",SUBSTITUTE(ROUND(J1095,6),",","."),",",SUBSTITUTE(ROUND(K1095,6),",","."),",",SUBSTITUTE(ROUND(L1095,6),",","."),",",SUBSTITUTE(ROUND(M1095,6),",","."),",",SUBSTITUTE(ROUND(N1095,6),",","."),",",SUBSTITUTE(ROUND(O1095,6),",","."),",",SUBSTITUTE(ROUND(P1095,6),",","."),",",SUBSTITUTE(ROUND(Q1095,6),",","."),",",SUBSTITUTE(ROUND(R1095,6),",","."),",",SUBSTITUTE(ROUND(S1095,6),",","."),",",SUBSTITUTE(ROUND(T1095,6),",","."),",",SUBSTITUTE(ROUND(U1095,6),",","."),",",SUBSTITUTE(ROUND(V1095,6),",","."),",",SUBSTITUTE(ROUND(W1095,6),",","."),",",SUBSTITUTE(ROUND(X1095,6),",","."),",",SUBSTITUTE(ROUND(Y1095,6),",","."),",",SUBSTITUTE(ROUND(Z1095,6),",","."),",",SUBSTITUTE(ROUND(AA1095,6),",","."),");")</f>
        <v>INSERT INTO TABLA_PRESUPUESTO_COMERCIAL VALUES ('VSR','CRIP_VIE','14005054-21',2022,'Junio',90,'USD',3240,1224.869271,0,0,32.573974,0,50.833333,39.772727,4.083333,11.157411,0,0,0,0,0,0,0,169.991523,64.144717,0);</v>
      </c>
    </row>
    <row r="1096" spans="1:30" x14ac:dyDescent="0.2">
      <c r="A1096" t="str">
        <f>+'MBI DIRECTORIO'!A1096</f>
        <v>VSR</v>
      </c>
      <c r="B1096" t="str">
        <f>+'MBI DIRECTORIO'!B1096</f>
        <v>CRIP_VIE</v>
      </c>
      <c r="C1096" t="str">
        <f>+'MBI DIRECTORIO'!C1096</f>
        <v>14005076-18</v>
      </c>
      <c r="D1096">
        <f>+'MBI DIRECTORIO'!D1096</f>
        <v>2022</v>
      </c>
      <c r="E1096" t="str">
        <f>+'MBI DIRECTORIO'!E1096</f>
        <v>Junio</v>
      </c>
      <c r="F1096" s="5">
        <f>+'MBI DIRECTORIO'!F1096</f>
        <v>45</v>
      </c>
      <c r="G1096" t="str">
        <f>+'MBI DIRECTORIO'!G1096</f>
        <v>USD</v>
      </c>
      <c r="H1096" s="5">
        <f>+'MBI DIRECTORIO'!H1096</f>
        <v>3375</v>
      </c>
      <c r="I1096" s="5">
        <f>+'MBI DIRECTORIO'!I1096</f>
        <v>1590.4152598754806</v>
      </c>
      <c r="J1096" s="5">
        <f>+'MBI DIRECTORIO'!J1096</f>
        <v>0</v>
      </c>
      <c r="K1096" s="5">
        <f>+'MBI DIRECTORIO'!K1096</f>
        <v>0</v>
      </c>
      <c r="L1096" s="5">
        <f>+'MBI DIRECTORIO'!L1096</f>
        <v>16.286987120918671</v>
      </c>
      <c r="M1096" s="5">
        <f>+'MBI DIRECTORIO'!M1096</f>
        <v>0</v>
      </c>
      <c r="N1096" s="5">
        <f>+'MBI DIRECTORIO'!N1096</f>
        <v>25.416666666666664</v>
      </c>
      <c r="O1096" s="5">
        <f>+'MBI DIRECTORIO'!O1096</f>
        <v>19.886363636363637</v>
      </c>
      <c r="P1096" s="5">
        <f>+'MBI DIRECTORIO'!P1096</f>
        <v>2.041666666666667</v>
      </c>
      <c r="Q1096" s="5">
        <f>+'MBI DIRECTORIO'!Q1096</f>
        <v>11.622303210374653</v>
      </c>
      <c r="R1096" s="5">
        <f>+'MBI DIRECTORIO'!R1096</f>
        <v>0</v>
      </c>
      <c r="S1096" s="5">
        <f>+'MBI DIRECTORIO'!S1096</f>
        <v>0</v>
      </c>
      <c r="T1096" s="5">
        <f>+'MBI DIRECTORIO'!T1096</f>
        <v>0</v>
      </c>
      <c r="U1096" s="5">
        <f>+'MBI DIRECTORIO'!U1096</f>
        <v>0</v>
      </c>
      <c r="V1096" s="5">
        <f>+'MBI DIRECTORIO'!V1096</f>
        <v>0</v>
      </c>
      <c r="W1096" s="5">
        <f>+'MBI DIRECTORIO'!W1096</f>
        <v>0</v>
      </c>
      <c r="X1096" s="5">
        <f>+'MBI DIRECTORIO'!X1096</f>
        <v>0</v>
      </c>
      <c r="Y1096" s="5">
        <f>+'MBI DIRECTORIO'!Y1096</f>
        <v>91.039358923651619</v>
      </c>
      <c r="Z1096" s="5">
        <f>+'MBI DIRECTORIO'!Z1096</f>
        <v>32.072358743580011</v>
      </c>
      <c r="AA1096" s="5">
        <f>+'MBI DIRECTORIO'!AA1096</f>
        <v>0</v>
      </c>
      <c r="AB1096" s="5" t="str">
        <f>+'MBI DIRECTORIO'!AG1096</f>
        <v>Cripton_Vietnam</v>
      </c>
      <c r="AD1096" t="str">
        <f t="shared" si="19"/>
        <v>INSERT INTO TABLA_PRESUPUESTO_COMERCIAL VALUES ('VSR','CRIP_VIE','14005076-18',2022,'Junio',45,'USD',3375,1590.41526,0,0,16.286987,0,25.416667,19.886364,2.041667,11.622303,0,0,0,0,0,0,0,91.039359,32.072359,0);</v>
      </c>
    </row>
    <row r="1097" spans="1:30" x14ac:dyDescent="0.2">
      <c r="A1097" t="str">
        <f>+'MBI DIRECTORIO'!A1097</f>
        <v>VSR</v>
      </c>
      <c r="B1097" t="str">
        <f>+'MBI DIRECTORIO'!B1097</f>
        <v>Crip_Indonesia</v>
      </c>
      <c r="C1097" t="str">
        <f>+'MBI DIRECTORIO'!C1097</f>
        <v>14004807-16</v>
      </c>
      <c r="D1097">
        <f>+'MBI DIRECTORIO'!D1097</f>
        <v>2022</v>
      </c>
      <c r="E1097" t="str">
        <f>+'MBI DIRECTORIO'!E1097</f>
        <v>Junio</v>
      </c>
      <c r="F1097" s="5">
        <f>+'MBI DIRECTORIO'!F1097</f>
        <v>45</v>
      </c>
      <c r="G1097" t="str">
        <f>+'MBI DIRECTORIO'!G1097</f>
        <v>USD</v>
      </c>
      <c r="H1097" s="5">
        <f>+'MBI DIRECTORIO'!H1097</f>
        <v>9000</v>
      </c>
      <c r="I1097" s="5">
        <f>+'MBI DIRECTORIO'!I1097</f>
        <v>3032.2951103550467</v>
      </c>
      <c r="J1097" s="5">
        <f>+'MBI DIRECTORIO'!J1097</f>
        <v>0</v>
      </c>
      <c r="K1097" s="5">
        <f>+'MBI DIRECTORIO'!K1097</f>
        <v>0</v>
      </c>
      <c r="L1097" s="5">
        <f>+'MBI DIRECTORIO'!L1097</f>
        <v>16.286987120918671</v>
      </c>
      <c r="M1097" s="5">
        <f>+'MBI DIRECTORIO'!M1097</f>
        <v>0</v>
      </c>
      <c r="N1097" s="5">
        <f>+'MBI DIRECTORIO'!N1097</f>
        <v>19.017857142857142</v>
      </c>
      <c r="O1097" s="5">
        <f>+'MBI DIRECTORIO'!O1097</f>
        <v>38.839285714285715</v>
      </c>
      <c r="P1097" s="5">
        <f>+'MBI DIRECTORIO'!P1097</f>
        <v>2.4062500000000004</v>
      </c>
      <c r="Q1097" s="5">
        <f>+'MBI DIRECTORIO'!Q1097</f>
        <v>30.992808560999073</v>
      </c>
      <c r="R1097" s="5">
        <f>+'MBI DIRECTORIO'!R1097</f>
        <v>0</v>
      </c>
      <c r="S1097" s="5">
        <f>+'MBI DIRECTORIO'!S1097</f>
        <v>0</v>
      </c>
      <c r="T1097" s="5">
        <f>+'MBI DIRECTORIO'!T1097</f>
        <v>0</v>
      </c>
      <c r="U1097" s="5">
        <f>+'MBI DIRECTORIO'!U1097</f>
        <v>0</v>
      </c>
      <c r="V1097" s="5">
        <f>+'MBI DIRECTORIO'!V1097</f>
        <v>0</v>
      </c>
      <c r="W1097" s="5">
        <f>+'MBI DIRECTORIO'!W1097</f>
        <v>0</v>
      </c>
      <c r="X1097" s="5">
        <f>+'MBI DIRECTORIO'!X1097</f>
        <v>0</v>
      </c>
      <c r="Y1097" s="5">
        <f>+'MBI DIRECTORIO'!Y1097</f>
        <v>123.32856016172195</v>
      </c>
      <c r="Z1097" s="5">
        <f>+'MBI DIRECTORIO'!Z1097</f>
        <v>32.072358743580011</v>
      </c>
      <c r="AA1097" s="5">
        <f>+'MBI DIRECTORIO'!AA1097</f>
        <v>0</v>
      </c>
      <c r="AB1097" s="5" t="str">
        <f>+'MBI DIRECTORIO'!AG1097</f>
        <v>Cripton_Indonesia</v>
      </c>
      <c r="AD1097" t="str">
        <f t="shared" si="19"/>
        <v>INSERT INTO TABLA_PRESUPUESTO_COMERCIAL VALUES ('VSR','Crip_Indonesia','14004807-16',2022,'Junio',45,'USD',9000,3032.29511,0,0,16.286987,0,19.017857,38.839286,2.40625,30.992809,0,0,0,0,0,0,0,123.32856,32.072359,0);</v>
      </c>
    </row>
    <row r="1098" spans="1:30" x14ac:dyDescent="0.2">
      <c r="A1098" t="str">
        <f>+'MBI DIRECTORIO'!A1098</f>
        <v>VSR</v>
      </c>
      <c r="B1098" t="str">
        <f>+'MBI DIRECTORIO'!B1098</f>
        <v>Crip_Indonesia</v>
      </c>
      <c r="C1098" t="str">
        <f>+'MBI DIRECTORIO'!C1098</f>
        <v>14004877-18</v>
      </c>
      <c r="D1098">
        <f>+'MBI DIRECTORIO'!D1098</f>
        <v>2022</v>
      </c>
      <c r="E1098" t="str">
        <f>+'MBI DIRECTORIO'!E1098</f>
        <v>Junio</v>
      </c>
      <c r="F1098" s="5">
        <f>+'MBI DIRECTORIO'!F1098</f>
        <v>13.5</v>
      </c>
      <c r="G1098" t="str">
        <f>+'MBI DIRECTORIO'!G1098</f>
        <v>USD</v>
      </c>
      <c r="H1098" s="5">
        <f>+'MBI DIRECTORIO'!H1098</f>
        <v>2025</v>
      </c>
      <c r="I1098" s="5">
        <f>+'MBI DIRECTORIO'!I1098</f>
        <v>1101.7351570234453</v>
      </c>
      <c r="J1098" s="5">
        <f>+'MBI DIRECTORIO'!J1098</f>
        <v>0</v>
      </c>
      <c r="K1098" s="5">
        <f>+'MBI DIRECTORIO'!K1098</f>
        <v>0</v>
      </c>
      <c r="L1098" s="5">
        <f>+'MBI DIRECTORIO'!L1098</f>
        <v>4.8860961362756017</v>
      </c>
      <c r="M1098" s="5">
        <f>+'MBI DIRECTORIO'!M1098</f>
        <v>0</v>
      </c>
      <c r="N1098" s="5">
        <f>+'MBI DIRECTORIO'!N1098</f>
        <v>5.7053571428571432</v>
      </c>
      <c r="O1098" s="5">
        <f>+'MBI DIRECTORIO'!O1098</f>
        <v>11.651785714285714</v>
      </c>
      <c r="P1098" s="5">
        <f>+'MBI DIRECTORIO'!P1098</f>
        <v>0.72187500000000016</v>
      </c>
      <c r="Q1098" s="5">
        <f>+'MBI DIRECTORIO'!Q1098</f>
        <v>6.9733819262247918</v>
      </c>
      <c r="R1098" s="5">
        <f>+'MBI DIRECTORIO'!R1098</f>
        <v>0</v>
      </c>
      <c r="S1098" s="5">
        <f>+'MBI DIRECTORIO'!S1098</f>
        <v>0</v>
      </c>
      <c r="T1098" s="5">
        <f>+'MBI DIRECTORIO'!T1098</f>
        <v>0</v>
      </c>
      <c r="U1098" s="5">
        <f>+'MBI DIRECTORIO'!U1098</f>
        <v>0</v>
      </c>
      <c r="V1098" s="5">
        <f>+'MBI DIRECTORIO'!V1098</f>
        <v>0</v>
      </c>
      <c r="W1098" s="5">
        <f>+'MBI DIRECTORIO'!W1098</f>
        <v>0</v>
      </c>
      <c r="X1098" s="5">
        <f>+'MBI DIRECTORIO'!X1098</f>
        <v>0</v>
      </c>
      <c r="Y1098" s="5">
        <f>+'MBI DIRECTORIO'!Y1098</f>
        <v>34.674107406441649</v>
      </c>
      <c r="Z1098" s="5">
        <f>+'MBI DIRECTORIO'!Z1098</f>
        <v>9.6217076230740037</v>
      </c>
      <c r="AA1098" s="5">
        <f>+'MBI DIRECTORIO'!AA1098</f>
        <v>0</v>
      </c>
      <c r="AB1098" s="5" t="str">
        <f>+'MBI DIRECTORIO'!AG1098</f>
        <v>Cripton_Indonesia</v>
      </c>
      <c r="AD1098" t="str">
        <f t="shared" si="19"/>
        <v>INSERT INTO TABLA_PRESUPUESTO_COMERCIAL VALUES ('VSR','Crip_Indonesia','14004877-18',2022,'Junio',13.5,'USD',2025,1101.735157,0,0,4.886096,0,5.705357,11.651786,0.721875,6.973382,0,0,0,0,0,0,0,34.674107,9.621708,0);</v>
      </c>
    </row>
    <row r="1099" spans="1:30" x14ac:dyDescent="0.2">
      <c r="A1099" t="str">
        <f>+'MBI DIRECTORIO'!A1099</f>
        <v>VSR</v>
      </c>
      <c r="B1099" t="str">
        <f>+'MBI DIRECTORIO'!B1099</f>
        <v>Crip_Indonesia</v>
      </c>
      <c r="C1099" t="str">
        <f>+'MBI DIRECTORIO'!C1099</f>
        <v>14004965-17</v>
      </c>
      <c r="D1099">
        <f>+'MBI DIRECTORIO'!D1099</f>
        <v>2022</v>
      </c>
      <c r="E1099" t="str">
        <f>+'MBI DIRECTORIO'!E1099</f>
        <v>Junio</v>
      </c>
      <c r="F1099" s="5">
        <f>+'MBI DIRECTORIO'!F1099</f>
        <v>45</v>
      </c>
      <c r="G1099" t="str">
        <f>+'MBI DIRECTORIO'!G1099</f>
        <v>USD</v>
      </c>
      <c r="H1099" s="5">
        <f>+'MBI DIRECTORIO'!H1099</f>
        <v>3825</v>
      </c>
      <c r="I1099" s="5">
        <f>+'MBI DIRECTORIO'!I1099</f>
        <v>3104.7150817816746</v>
      </c>
      <c r="J1099" s="5">
        <f>+'MBI DIRECTORIO'!J1099</f>
        <v>0</v>
      </c>
      <c r="K1099" s="5">
        <f>+'MBI DIRECTORIO'!K1099</f>
        <v>0</v>
      </c>
      <c r="L1099" s="5">
        <f>+'MBI DIRECTORIO'!L1099</f>
        <v>16.286987120918671</v>
      </c>
      <c r="M1099" s="5">
        <f>+'MBI DIRECTORIO'!M1099</f>
        <v>0</v>
      </c>
      <c r="N1099" s="5">
        <f>+'MBI DIRECTORIO'!N1099</f>
        <v>19.017857142857142</v>
      </c>
      <c r="O1099" s="5">
        <f>+'MBI DIRECTORIO'!O1099</f>
        <v>38.839285714285715</v>
      </c>
      <c r="P1099" s="5">
        <f>+'MBI DIRECTORIO'!P1099</f>
        <v>2.4062500000000004</v>
      </c>
      <c r="Q1099" s="5">
        <f>+'MBI DIRECTORIO'!Q1099</f>
        <v>13.171943638424606</v>
      </c>
      <c r="R1099" s="5">
        <f>+'MBI DIRECTORIO'!R1099</f>
        <v>0</v>
      </c>
      <c r="S1099" s="5">
        <f>+'MBI DIRECTORIO'!S1099</f>
        <v>0</v>
      </c>
      <c r="T1099" s="5">
        <f>+'MBI DIRECTORIO'!T1099</f>
        <v>0</v>
      </c>
      <c r="U1099" s="5">
        <f>+'MBI DIRECTORIO'!U1099</f>
        <v>0</v>
      </c>
      <c r="V1099" s="5">
        <f>+'MBI DIRECTORIO'!V1099</f>
        <v>0</v>
      </c>
      <c r="W1099" s="5">
        <f>+'MBI DIRECTORIO'!W1099</f>
        <v>0</v>
      </c>
      <c r="X1099" s="5">
        <f>+'MBI DIRECTORIO'!X1099</f>
        <v>0</v>
      </c>
      <c r="Y1099" s="5">
        <f>+'MBI DIRECTORIO'!Y1099</f>
        <v>105.50769523914748</v>
      </c>
      <c r="Z1099" s="5">
        <f>+'MBI DIRECTORIO'!Z1099</f>
        <v>32.072358743580011</v>
      </c>
      <c r="AA1099" s="5">
        <f>+'MBI DIRECTORIO'!AA1099</f>
        <v>0</v>
      </c>
      <c r="AB1099" s="5" t="str">
        <f>+'MBI DIRECTORIO'!AG1099</f>
        <v>Cripton_Indonesia</v>
      </c>
      <c r="AD1099" t="str">
        <f t="shared" si="19"/>
        <v>INSERT INTO TABLA_PRESUPUESTO_COMERCIAL VALUES ('VSR','Crip_Indonesia','14004965-17',2022,'Junio',45,'USD',3825,3104.715082,0,0,16.286987,0,19.017857,38.839286,2.40625,13.171944,0,0,0,0,0,0,0,105.507695,32.072359,0);</v>
      </c>
    </row>
    <row r="1100" spans="1:30" x14ac:dyDescent="0.2">
      <c r="A1100" t="str">
        <f>+'MBI DIRECTORIO'!A1100</f>
        <v>VSR</v>
      </c>
      <c r="B1100" t="str">
        <f>+'MBI DIRECTORIO'!B1100</f>
        <v>Crip_Indonesia</v>
      </c>
      <c r="C1100" t="str">
        <f>+'MBI DIRECTORIO'!C1100</f>
        <v>14005080-18</v>
      </c>
      <c r="D1100">
        <f>+'MBI DIRECTORIO'!D1100</f>
        <v>2022</v>
      </c>
      <c r="E1100" t="str">
        <f>+'MBI DIRECTORIO'!E1100</f>
        <v>Junio</v>
      </c>
      <c r="F1100" s="5">
        <f>+'MBI DIRECTORIO'!F1100</f>
        <v>22.5</v>
      </c>
      <c r="G1100" t="str">
        <f>+'MBI DIRECTORIO'!G1100</f>
        <v>USD</v>
      </c>
      <c r="H1100" s="5">
        <f>+'MBI DIRECTORIO'!H1100</f>
        <v>2250</v>
      </c>
      <c r="I1100" s="5">
        <f>+'MBI DIRECTORIO'!I1100</f>
        <v>1204.5383520476673</v>
      </c>
      <c r="J1100" s="5">
        <f>+'MBI DIRECTORIO'!J1100</f>
        <v>0</v>
      </c>
      <c r="K1100" s="5">
        <f>+'MBI DIRECTORIO'!K1100</f>
        <v>0</v>
      </c>
      <c r="L1100" s="5">
        <f>+'MBI DIRECTORIO'!L1100</f>
        <v>8.1434935604593353</v>
      </c>
      <c r="M1100" s="5">
        <f>+'MBI DIRECTORIO'!M1100</f>
        <v>0</v>
      </c>
      <c r="N1100" s="5">
        <f>+'MBI DIRECTORIO'!N1100</f>
        <v>9.5089285714285712</v>
      </c>
      <c r="O1100" s="5">
        <f>+'MBI DIRECTORIO'!O1100</f>
        <v>19.419642857142858</v>
      </c>
      <c r="P1100" s="5">
        <f>+'MBI DIRECTORIO'!P1100</f>
        <v>1.2031250000000002</v>
      </c>
      <c r="Q1100" s="5">
        <f>+'MBI DIRECTORIO'!Q1100</f>
        <v>7.7482021402497683</v>
      </c>
      <c r="R1100" s="5">
        <f>+'MBI DIRECTORIO'!R1100</f>
        <v>0</v>
      </c>
      <c r="S1100" s="5">
        <f>+'MBI DIRECTORIO'!S1100</f>
        <v>0</v>
      </c>
      <c r="T1100" s="5">
        <f>+'MBI DIRECTORIO'!T1100</f>
        <v>0</v>
      </c>
      <c r="U1100" s="5">
        <f>+'MBI DIRECTORIO'!U1100</f>
        <v>0</v>
      </c>
      <c r="V1100" s="5">
        <f>+'MBI DIRECTORIO'!V1100</f>
        <v>0</v>
      </c>
      <c r="W1100" s="5">
        <f>+'MBI DIRECTORIO'!W1100</f>
        <v>0</v>
      </c>
      <c r="X1100" s="5">
        <f>+'MBI DIRECTORIO'!X1100</f>
        <v>0</v>
      </c>
      <c r="Y1100" s="5">
        <f>+'MBI DIRECTORIO'!Y1100</f>
        <v>53.916077940611203</v>
      </c>
      <c r="Z1100" s="5">
        <f>+'MBI DIRECTORIO'!Z1100</f>
        <v>16.036179371790006</v>
      </c>
      <c r="AA1100" s="5">
        <f>+'MBI DIRECTORIO'!AA1100</f>
        <v>0</v>
      </c>
      <c r="AB1100" s="5" t="str">
        <f>+'MBI DIRECTORIO'!AG1100</f>
        <v>Cripton_Indonesia</v>
      </c>
      <c r="AD1100" t="str">
        <f t="shared" si="19"/>
        <v>INSERT INTO TABLA_PRESUPUESTO_COMERCIAL VALUES ('VSR','Crip_Indonesia','14005080-18',2022,'Junio',22.5,'USD',2250,1204.538352,0,0,8.143494,0,9.508929,19.419643,1.203125,7.748202,0,0,0,0,0,0,0,53.916078,16.036179,0);</v>
      </c>
    </row>
    <row r="1101" spans="1:30" x14ac:dyDescent="0.2">
      <c r="A1101" t="str">
        <f>+'MBI DIRECTORIO'!A1101</f>
        <v>VSR</v>
      </c>
      <c r="B1101" t="str">
        <f>+'MBI DIRECTORIO'!B1101</f>
        <v>Crip_Indonesia</v>
      </c>
      <c r="C1101" t="str">
        <f>+'MBI DIRECTORIO'!C1101</f>
        <v>14004879-18</v>
      </c>
      <c r="D1101">
        <f>+'MBI DIRECTORIO'!D1101</f>
        <v>2022</v>
      </c>
      <c r="E1101" t="str">
        <f>+'MBI DIRECTORIO'!E1101</f>
        <v>Junio</v>
      </c>
      <c r="F1101" s="5">
        <f>+'MBI DIRECTORIO'!F1101</f>
        <v>22.5</v>
      </c>
      <c r="G1101" t="str">
        <f>+'MBI DIRECTORIO'!G1101</f>
        <v>USD</v>
      </c>
      <c r="H1101" s="5">
        <f>+'MBI DIRECTORIO'!H1101</f>
        <v>2250</v>
      </c>
      <c r="I1101" s="5">
        <f>+'MBI DIRECTORIO'!I1101</f>
        <v>2085.207046788445</v>
      </c>
      <c r="J1101" s="5">
        <f>+'MBI DIRECTORIO'!J1101</f>
        <v>0</v>
      </c>
      <c r="K1101" s="5">
        <f>+'MBI DIRECTORIO'!K1101</f>
        <v>0</v>
      </c>
      <c r="L1101" s="5">
        <f>+'MBI DIRECTORIO'!L1101</f>
        <v>8.1434935604593353</v>
      </c>
      <c r="M1101" s="5">
        <f>+'MBI DIRECTORIO'!M1101</f>
        <v>0</v>
      </c>
      <c r="N1101" s="5">
        <f>+'MBI DIRECTORIO'!N1101</f>
        <v>9.5089285714285712</v>
      </c>
      <c r="O1101" s="5">
        <f>+'MBI DIRECTORIO'!O1101</f>
        <v>19.419642857142858</v>
      </c>
      <c r="P1101" s="5">
        <f>+'MBI DIRECTORIO'!P1101</f>
        <v>1.2031250000000002</v>
      </c>
      <c r="Q1101" s="5">
        <f>+'MBI DIRECTORIO'!Q1101</f>
        <v>7.7482021402497683</v>
      </c>
      <c r="R1101" s="5">
        <f>+'MBI DIRECTORIO'!R1101</f>
        <v>0</v>
      </c>
      <c r="S1101" s="5">
        <f>+'MBI DIRECTORIO'!S1101</f>
        <v>0</v>
      </c>
      <c r="T1101" s="5">
        <f>+'MBI DIRECTORIO'!T1101</f>
        <v>0</v>
      </c>
      <c r="U1101" s="5">
        <f>+'MBI DIRECTORIO'!U1101</f>
        <v>0</v>
      </c>
      <c r="V1101" s="5">
        <f>+'MBI DIRECTORIO'!V1101</f>
        <v>0</v>
      </c>
      <c r="W1101" s="5">
        <f>+'MBI DIRECTORIO'!W1101</f>
        <v>0</v>
      </c>
      <c r="X1101" s="5">
        <f>+'MBI DIRECTORIO'!X1101</f>
        <v>0</v>
      </c>
      <c r="Y1101" s="5">
        <f>+'MBI DIRECTORIO'!Y1101</f>
        <v>53.916077940611203</v>
      </c>
      <c r="Z1101" s="5">
        <f>+'MBI DIRECTORIO'!Z1101</f>
        <v>16.036179371790006</v>
      </c>
      <c r="AA1101" s="5">
        <f>+'MBI DIRECTORIO'!AA1101</f>
        <v>0</v>
      </c>
      <c r="AB1101" s="5" t="str">
        <f>+'MBI DIRECTORIO'!AG1101</f>
        <v>Cripton_Indonesia</v>
      </c>
      <c r="AD1101" t="str">
        <f t="shared" si="19"/>
        <v>INSERT INTO TABLA_PRESUPUESTO_COMERCIAL VALUES ('VSR','Crip_Indonesia','14004879-18',2022,'Junio',22.5,'USD',2250,2085.207047,0,0,8.143494,0,9.508929,19.419643,1.203125,7.748202,0,0,0,0,0,0,0,53.916078,16.036179,0);</v>
      </c>
    </row>
    <row r="1102" spans="1:30" x14ac:dyDescent="0.2">
      <c r="A1102" t="str">
        <f>+'MBI DIRECTORIO'!A1102</f>
        <v>VSR</v>
      </c>
      <c r="B1102" t="str">
        <f>+'MBI DIRECTORIO'!B1102</f>
        <v>Crip_Indonesia</v>
      </c>
      <c r="C1102" t="str">
        <f>+'MBI DIRECTORIO'!C1102</f>
        <v>14005076-18</v>
      </c>
      <c r="D1102">
        <f>+'MBI DIRECTORIO'!D1102</f>
        <v>2022</v>
      </c>
      <c r="E1102" t="str">
        <f>+'MBI DIRECTORIO'!E1102</f>
        <v>Junio</v>
      </c>
      <c r="F1102" s="5">
        <f>+'MBI DIRECTORIO'!F1102</f>
        <v>45</v>
      </c>
      <c r="G1102" t="str">
        <f>+'MBI DIRECTORIO'!G1102</f>
        <v>USD</v>
      </c>
      <c r="H1102" s="5">
        <f>+'MBI DIRECTORIO'!H1102</f>
        <v>2925</v>
      </c>
      <c r="I1102" s="5">
        <f>+'MBI DIRECTORIO'!I1102</f>
        <v>1590.4152598754806</v>
      </c>
      <c r="J1102" s="5">
        <f>+'MBI DIRECTORIO'!J1102</f>
        <v>0</v>
      </c>
      <c r="K1102" s="5">
        <f>+'MBI DIRECTORIO'!K1102</f>
        <v>0</v>
      </c>
      <c r="L1102" s="5">
        <f>+'MBI DIRECTORIO'!L1102</f>
        <v>16.286987120918671</v>
      </c>
      <c r="M1102" s="5">
        <f>+'MBI DIRECTORIO'!M1102</f>
        <v>0</v>
      </c>
      <c r="N1102" s="5">
        <f>+'MBI DIRECTORIO'!N1102</f>
        <v>19.017857142857142</v>
      </c>
      <c r="O1102" s="5">
        <f>+'MBI DIRECTORIO'!O1102</f>
        <v>38.839285714285715</v>
      </c>
      <c r="P1102" s="5">
        <f>+'MBI DIRECTORIO'!P1102</f>
        <v>2.4062500000000004</v>
      </c>
      <c r="Q1102" s="5">
        <f>+'MBI DIRECTORIO'!Q1102</f>
        <v>10.072662782324699</v>
      </c>
      <c r="R1102" s="5">
        <f>+'MBI DIRECTORIO'!R1102</f>
        <v>0</v>
      </c>
      <c r="S1102" s="5">
        <f>+'MBI DIRECTORIO'!S1102</f>
        <v>0</v>
      </c>
      <c r="T1102" s="5">
        <f>+'MBI DIRECTORIO'!T1102</f>
        <v>0</v>
      </c>
      <c r="U1102" s="5">
        <f>+'MBI DIRECTORIO'!U1102</f>
        <v>0</v>
      </c>
      <c r="V1102" s="5">
        <f>+'MBI DIRECTORIO'!V1102</f>
        <v>0</v>
      </c>
      <c r="W1102" s="5">
        <f>+'MBI DIRECTORIO'!W1102</f>
        <v>0</v>
      </c>
      <c r="X1102" s="5">
        <f>+'MBI DIRECTORIO'!X1102</f>
        <v>0</v>
      </c>
      <c r="Y1102" s="5">
        <f>+'MBI DIRECTORIO'!Y1102</f>
        <v>102.40841438304757</v>
      </c>
      <c r="Z1102" s="5">
        <f>+'MBI DIRECTORIO'!Z1102</f>
        <v>32.072358743580011</v>
      </c>
      <c r="AA1102" s="5">
        <f>+'MBI DIRECTORIO'!AA1102</f>
        <v>0</v>
      </c>
      <c r="AB1102" s="5" t="str">
        <f>+'MBI DIRECTORIO'!AG1102</f>
        <v>Cripton_Indonesia</v>
      </c>
      <c r="AD1102" t="str">
        <f t="shared" si="19"/>
        <v>INSERT INTO TABLA_PRESUPUESTO_COMERCIAL VALUES ('VSR','Crip_Indonesia','14005076-18',2022,'Junio',45,'USD',2925,1590.41526,0,0,16.286987,0,19.017857,38.839286,2.40625,10.072663,0,0,0,0,0,0,0,102.408414,32.072359,0);</v>
      </c>
    </row>
    <row r="1103" spans="1:30" x14ac:dyDescent="0.2">
      <c r="A1103" t="str">
        <f>+'MBI DIRECTORIO'!A1103</f>
        <v>VSR</v>
      </c>
      <c r="B1103" t="str">
        <f>+'MBI DIRECTORIO'!B1103</f>
        <v>80138-C</v>
      </c>
      <c r="C1103" t="str">
        <f>+'MBI DIRECTORIO'!C1103</f>
        <v>14004233-21</v>
      </c>
      <c r="D1103">
        <f>+'MBI DIRECTORIO'!D1103</f>
        <v>2022</v>
      </c>
      <c r="E1103" t="str">
        <f>+'MBI DIRECTORIO'!E1103</f>
        <v>Junio</v>
      </c>
      <c r="F1103" s="5">
        <f>+'MBI DIRECTORIO'!F1103</f>
        <v>450</v>
      </c>
      <c r="G1103" t="str">
        <f>+'MBI DIRECTORIO'!G1103</f>
        <v>USD</v>
      </c>
      <c r="H1103" s="5">
        <f>+'MBI DIRECTORIO'!H1103</f>
        <v>13500</v>
      </c>
      <c r="I1103" s="5">
        <f>+'MBI DIRECTORIO'!I1103</f>
        <v>6384.3016459931187</v>
      </c>
      <c r="J1103" s="5">
        <f>+'MBI DIRECTORIO'!J1103</f>
        <v>0</v>
      </c>
      <c r="K1103" s="5">
        <f>+'MBI DIRECTORIO'!K1103</f>
        <v>900</v>
      </c>
      <c r="L1103" s="5">
        <f>+'MBI DIRECTORIO'!L1103</f>
        <v>162.8698712091867</v>
      </c>
      <c r="M1103" s="5">
        <f>+'MBI DIRECTORIO'!M1103</f>
        <v>0</v>
      </c>
      <c r="N1103" s="5">
        <f>+'MBI DIRECTORIO'!N1103</f>
        <v>278.95712812875882</v>
      </c>
      <c r="O1103" s="5">
        <f>+'MBI DIRECTORIO'!O1103</f>
        <v>389.30494300933617</v>
      </c>
      <c r="P1103" s="5">
        <f>+'MBI DIRECTORIO'!P1103</f>
        <v>24.119007388739334</v>
      </c>
      <c r="Q1103" s="5">
        <f>+'MBI DIRECTORIO'!Q1103</f>
        <v>46.489212841498613</v>
      </c>
      <c r="R1103" s="5">
        <f>+'MBI DIRECTORIO'!R1103</f>
        <v>0</v>
      </c>
      <c r="S1103" s="5">
        <f>+'MBI DIRECTORIO'!S1103</f>
        <v>0</v>
      </c>
      <c r="T1103" s="5">
        <f>+'MBI DIRECTORIO'!T1103</f>
        <v>0</v>
      </c>
      <c r="U1103" s="5">
        <f>+'MBI DIRECTORIO'!U1103</f>
        <v>0</v>
      </c>
      <c r="V1103" s="5">
        <f>+'MBI DIRECTORIO'!V1103</f>
        <v>0</v>
      </c>
      <c r="W1103" s="5">
        <f>+'MBI DIRECTORIO'!W1103</f>
        <v>0</v>
      </c>
      <c r="X1103" s="5">
        <f>+'MBI DIRECTORIO'!X1103</f>
        <v>0</v>
      </c>
      <c r="Y1103" s="5">
        <f>+'MBI DIRECTORIO'!Y1103</f>
        <v>1059.5938788041331</v>
      </c>
      <c r="Z1103" s="5">
        <f>+'MBI DIRECTORIO'!Z1103</f>
        <v>320.72358743580014</v>
      </c>
      <c r="AA1103" s="5">
        <f>+'MBI DIRECTORIO'!AA1103</f>
        <v>0</v>
      </c>
      <c r="AB1103" s="5" t="str">
        <f>+'MBI DIRECTORIO'!AG1103</f>
        <v>ALLIED YOUNG FORTUNE BRANDS CO., LTD.</v>
      </c>
      <c r="AD1103" t="str">
        <f t="shared" si="19"/>
        <v>INSERT INTO TABLA_PRESUPUESTO_COMERCIAL VALUES ('VSR','80138-C','14004233-21',2022,'Junio',450,'USD',13500,6384.301646,0,900,162.869871,0,278.957128,389.304943,24.119007,46.489213,0,0,0,0,0,0,0,1059.593879,320.723587,0);</v>
      </c>
    </row>
    <row r="1104" spans="1:30" x14ac:dyDescent="0.2">
      <c r="A1104" t="str">
        <f>+'MBI DIRECTORIO'!A1104</f>
        <v>VSR</v>
      </c>
      <c r="B1104" t="str">
        <f>+'MBI DIRECTORIO'!B1104</f>
        <v>80138-C</v>
      </c>
      <c r="C1104" t="str">
        <f>+'MBI DIRECTORIO'!C1104</f>
        <v>14004230-21</v>
      </c>
      <c r="D1104">
        <f>+'MBI DIRECTORIO'!D1104</f>
        <v>2022</v>
      </c>
      <c r="E1104" t="str">
        <f>+'MBI DIRECTORIO'!E1104</f>
        <v>Junio</v>
      </c>
      <c r="F1104" s="5">
        <f>+'MBI DIRECTORIO'!F1104</f>
        <v>135</v>
      </c>
      <c r="G1104" t="str">
        <f>+'MBI DIRECTORIO'!G1104</f>
        <v>USD</v>
      </c>
      <c r="H1104" s="5">
        <f>+'MBI DIRECTORIO'!H1104</f>
        <v>4050</v>
      </c>
      <c r="I1104" s="5">
        <f>+'MBI DIRECTORIO'!I1104</f>
        <v>1946.443379870419</v>
      </c>
      <c r="J1104" s="5">
        <f>+'MBI DIRECTORIO'!J1104</f>
        <v>0</v>
      </c>
      <c r="K1104" s="5">
        <f>+'MBI DIRECTORIO'!K1104</f>
        <v>0</v>
      </c>
      <c r="L1104" s="5">
        <f>+'MBI DIRECTORIO'!L1104</f>
        <v>48.860961362756015</v>
      </c>
      <c r="M1104" s="5">
        <f>+'MBI DIRECTORIO'!M1104</f>
        <v>0</v>
      </c>
      <c r="N1104" s="5">
        <f>+'MBI DIRECTORIO'!N1104</f>
        <v>83.687138438627642</v>
      </c>
      <c r="O1104" s="5">
        <f>+'MBI DIRECTORIO'!O1104</f>
        <v>116.79148290280085</v>
      </c>
      <c r="P1104" s="5">
        <f>+'MBI DIRECTORIO'!P1104</f>
        <v>7.2357022166218004</v>
      </c>
      <c r="Q1104" s="5">
        <f>+'MBI DIRECTORIO'!Q1104</f>
        <v>13.946763852449584</v>
      </c>
      <c r="R1104" s="5">
        <f>+'MBI DIRECTORIO'!R1104</f>
        <v>0</v>
      </c>
      <c r="S1104" s="5">
        <f>+'MBI DIRECTORIO'!S1104</f>
        <v>0</v>
      </c>
      <c r="T1104" s="5">
        <f>+'MBI DIRECTORIO'!T1104</f>
        <v>0</v>
      </c>
      <c r="U1104" s="5">
        <f>+'MBI DIRECTORIO'!U1104</f>
        <v>0</v>
      </c>
      <c r="V1104" s="5">
        <f>+'MBI DIRECTORIO'!V1104</f>
        <v>0</v>
      </c>
      <c r="W1104" s="5">
        <f>+'MBI DIRECTORIO'!W1104</f>
        <v>0</v>
      </c>
      <c r="X1104" s="5">
        <f>+'MBI DIRECTORIO'!X1104</f>
        <v>0</v>
      </c>
      <c r="Y1104" s="5">
        <f>+'MBI DIRECTORIO'!Y1104</f>
        <v>317.87816364123989</v>
      </c>
      <c r="Z1104" s="5">
        <f>+'MBI DIRECTORIO'!Z1104</f>
        <v>96.217076230740034</v>
      </c>
      <c r="AA1104" s="5">
        <f>+'MBI DIRECTORIO'!AA1104</f>
        <v>0</v>
      </c>
      <c r="AB1104" s="5" t="str">
        <f>+'MBI DIRECTORIO'!AG1104</f>
        <v>ALLIED YOUNG FORTUNE BRANDS CO., LTD.</v>
      </c>
      <c r="AD1104" t="str">
        <f t="shared" si="19"/>
        <v>INSERT INTO TABLA_PRESUPUESTO_COMERCIAL VALUES ('VSR','80138-C','14004230-21',2022,'Junio',135,'USD',4050,1946.44338,0,0,48.860961,0,83.687138,116.791483,7.235702,13.946764,0,0,0,0,0,0,0,317.878164,96.217076,0);</v>
      </c>
    </row>
    <row r="1105" spans="1:30" x14ac:dyDescent="0.2">
      <c r="A1105" t="str">
        <f>+'MBI DIRECTORIO'!A1105</f>
        <v>VSR</v>
      </c>
      <c r="B1105" t="str">
        <f>+'MBI DIRECTORIO'!B1105</f>
        <v>80140-C</v>
      </c>
      <c r="C1105" t="str">
        <f>+'MBI DIRECTORIO'!C1105</f>
        <v>14005080-18</v>
      </c>
      <c r="D1105">
        <f>+'MBI DIRECTORIO'!D1105</f>
        <v>2022</v>
      </c>
      <c r="E1105" t="str">
        <f>+'MBI DIRECTORIO'!E1105</f>
        <v>Junio</v>
      </c>
      <c r="F1105" s="5">
        <f>+'MBI DIRECTORIO'!F1105</f>
        <v>9</v>
      </c>
      <c r="G1105" t="str">
        <f>+'MBI DIRECTORIO'!G1105</f>
        <v>USD</v>
      </c>
      <c r="H1105" s="5">
        <f>+'MBI DIRECTORIO'!H1105</f>
        <v>972</v>
      </c>
      <c r="I1105" s="5">
        <f>+'MBI DIRECTORIO'!I1105</f>
        <v>481.81534081906693</v>
      </c>
      <c r="J1105" s="5">
        <f>+'MBI DIRECTORIO'!J1105</f>
        <v>0</v>
      </c>
      <c r="K1105" s="5">
        <f>+'MBI DIRECTORIO'!K1105</f>
        <v>0</v>
      </c>
      <c r="L1105" s="5">
        <f>+'MBI DIRECTORIO'!L1105</f>
        <v>3.257397424183734</v>
      </c>
      <c r="M1105" s="5">
        <f>+'MBI DIRECTORIO'!M1105</f>
        <v>0</v>
      </c>
      <c r="N1105" s="5">
        <f>+'MBI DIRECTORIO'!N1105</f>
        <v>1.9469696969696972</v>
      </c>
      <c r="O1105" s="5">
        <f>+'MBI DIRECTORIO'!O1105</f>
        <v>3.9772727272727271</v>
      </c>
      <c r="P1105" s="5">
        <f>+'MBI DIRECTORIO'!P1105</f>
        <v>0.40833333333333344</v>
      </c>
      <c r="Q1105" s="5">
        <f>+'MBI DIRECTORIO'!Q1105</f>
        <v>3.3472233245878997</v>
      </c>
      <c r="R1105" s="5">
        <f>+'MBI DIRECTORIO'!R1105</f>
        <v>0</v>
      </c>
      <c r="S1105" s="5">
        <f>+'MBI DIRECTORIO'!S1105</f>
        <v>0</v>
      </c>
      <c r="T1105" s="5">
        <f>+'MBI DIRECTORIO'!T1105</f>
        <v>0</v>
      </c>
      <c r="U1105" s="5">
        <f>+'MBI DIRECTORIO'!U1105</f>
        <v>0</v>
      </c>
      <c r="V1105" s="5">
        <f>+'MBI DIRECTORIO'!V1105</f>
        <v>0</v>
      </c>
      <c r="W1105" s="5">
        <f>+'MBI DIRECTORIO'!W1105</f>
        <v>0</v>
      </c>
      <c r="X1105" s="5">
        <f>+'MBI DIRECTORIO'!X1105</f>
        <v>0</v>
      </c>
      <c r="Y1105" s="5">
        <f>+'MBI DIRECTORIO'!Y1105</f>
        <v>16.094270830879662</v>
      </c>
      <c r="Z1105" s="5">
        <f>+'MBI DIRECTORIO'!Z1105</f>
        <v>6.4144717487160028</v>
      </c>
      <c r="AA1105" s="5">
        <f>+'MBI DIRECTORIO'!AA1105</f>
        <v>0</v>
      </c>
      <c r="AB1105" s="5" t="str">
        <f>+'MBI DIRECTORIO'!AG1105</f>
        <v>Cripton_Korea</v>
      </c>
      <c r="AD1105" t="str">
        <f t="shared" si="19"/>
        <v>INSERT INTO TABLA_PRESUPUESTO_COMERCIAL VALUES ('VSR','80140-C','14005080-18',2022,'Junio',9,'USD',972,481.815341,0,0,3.257397,0,1.94697,3.977273,0.408333,3.347223,0,0,0,0,0,0,0,16.094271,6.414472,0);</v>
      </c>
    </row>
    <row r="1106" spans="1:30" x14ac:dyDescent="0.2">
      <c r="A1106" t="str">
        <f>+'MBI DIRECTORIO'!A1106</f>
        <v>VSR</v>
      </c>
      <c r="B1106" t="str">
        <f>+'MBI DIRECTORIO'!B1106</f>
        <v>80140-C</v>
      </c>
      <c r="C1106" t="str">
        <f>+'MBI DIRECTORIO'!C1106</f>
        <v>14005050-21</v>
      </c>
      <c r="D1106">
        <f>+'MBI DIRECTORIO'!D1106</f>
        <v>2022</v>
      </c>
      <c r="E1106" t="str">
        <f>+'MBI DIRECTORIO'!E1106</f>
        <v>Junio</v>
      </c>
      <c r="F1106" s="5">
        <f>+'MBI DIRECTORIO'!F1106</f>
        <v>45</v>
      </c>
      <c r="G1106" t="str">
        <f>+'MBI DIRECTORIO'!G1106</f>
        <v>USD</v>
      </c>
      <c r="H1106" s="5">
        <f>+'MBI DIRECTORIO'!H1106</f>
        <v>1845</v>
      </c>
      <c r="I1106" s="5">
        <f>+'MBI DIRECTORIO'!I1106</f>
        <v>751.06635016410769</v>
      </c>
      <c r="J1106" s="5">
        <f>+'MBI DIRECTORIO'!J1106</f>
        <v>0</v>
      </c>
      <c r="K1106" s="5">
        <f>+'MBI DIRECTORIO'!K1106</f>
        <v>0</v>
      </c>
      <c r="L1106" s="5">
        <f>+'MBI DIRECTORIO'!L1106</f>
        <v>16.286987120918671</v>
      </c>
      <c r="M1106" s="5">
        <f>+'MBI DIRECTORIO'!M1106</f>
        <v>0</v>
      </c>
      <c r="N1106" s="5">
        <f>+'MBI DIRECTORIO'!N1106</f>
        <v>9.7348484848484844</v>
      </c>
      <c r="O1106" s="5">
        <f>+'MBI DIRECTORIO'!O1106</f>
        <v>19.886363636363637</v>
      </c>
      <c r="P1106" s="5">
        <f>+'MBI DIRECTORIO'!P1106</f>
        <v>2.041666666666667</v>
      </c>
      <c r="Q1106" s="5">
        <f>+'MBI DIRECTORIO'!Q1106</f>
        <v>6.3535257550048101</v>
      </c>
      <c r="R1106" s="5">
        <f>+'MBI DIRECTORIO'!R1106</f>
        <v>0</v>
      </c>
      <c r="S1106" s="5">
        <f>+'MBI DIRECTORIO'!S1106</f>
        <v>0</v>
      </c>
      <c r="T1106" s="5">
        <f>+'MBI DIRECTORIO'!T1106</f>
        <v>0</v>
      </c>
      <c r="U1106" s="5">
        <f>+'MBI DIRECTORIO'!U1106</f>
        <v>0</v>
      </c>
      <c r="V1106" s="5">
        <f>+'MBI DIRECTORIO'!V1106</f>
        <v>0</v>
      </c>
      <c r="W1106" s="5">
        <f>+'MBI DIRECTORIO'!W1106</f>
        <v>0</v>
      </c>
      <c r="X1106" s="5">
        <f>+'MBI DIRECTORIO'!X1106</f>
        <v>0</v>
      </c>
      <c r="Y1106" s="5">
        <f>+'MBI DIRECTORIO'!Y1106</f>
        <v>70.088763286463603</v>
      </c>
      <c r="Z1106" s="5">
        <f>+'MBI DIRECTORIO'!Z1106</f>
        <v>32.072358743580011</v>
      </c>
      <c r="AA1106" s="5">
        <f>+'MBI DIRECTORIO'!AA1106</f>
        <v>0</v>
      </c>
      <c r="AB1106" s="5" t="str">
        <f>+'MBI DIRECTORIO'!AG1106</f>
        <v>Cripton_Korea</v>
      </c>
      <c r="AD1106" t="str">
        <f t="shared" si="19"/>
        <v>INSERT INTO TABLA_PRESUPUESTO_COMERCIAL VALUES ('VSR','80140-C','14005050-21',2022,'Junio',45,'USD',1845,751.06635,0,0,16.286987,0,9.734848,19.886364,2.041667,6.353526,0,0,0,0,0,0,0,70.088763,32.072359,0);</v>
      </c>
    </row>
    <row r="1107" spans="1:30" x14ac:dyDescent="0.2">
      <c r="A1107" t="str">
        <f>+'MBI DIRECTORIO'!A1107</f>
        <v>VSR</v>
      </c>
      <c r="B1107" t="str">
        <f>+'MBI DIRECTORIO'!B1107</f>
        <v>80140-C</v>
      </c>
      <c r="C1107" t="str">
        <f>+'MBI DIRECTORIO'!C1107</f>
        <v>14005054-21</v>
      </c>
      <c r="D1107">
        <f>+'MBI DIRECTORIO'!D1107</f>
        <v>2022</v>
      </c>
      <c r="E1107" t="str">
        <f>+'MBI DIRECTORIO'!E1107</f>
        <v>Junio</v>
      </c>
      <c r="F1107" s="5">
        <f>+'MBI DIRECTORIO'!F1107</f>
        <v>45</v>
      </c>
      <c r="G1107" t="str">
        <f>+'MBI DIRECTORIO'!G1107</f>
        <v>USD</v>
      </c>
      <c r="H1107" s="5">
        <f>+'MBI DIRECTORIO'!H1107</f>
        <v>1845</v>
      </c>
      <c r="I1107" s="5">
        <f>+'MBI DIRECTORIO'!I1107</f>
        <v>612.43463567804747</v>
      </c>
      <c r="J1107" s="5">
        <f>+'MBI DIRECTORIO'!J1107</f>
        <v>0</v>
      </c>
      <c r="K1107" s="5">
        <f>+'MBI DIRECTORIO'!K1107</f>
        <v>0</v>
      </c>
      <c r="L1107" s="5">
        <f>+'MBI DIRECTORIO'!L1107</f>
        <v>16.286987120918671</v>
      </c>
      <c r="M1107" s="5">
        <f>+'MBI DIRECTORIO'!M1107</f>
        <v>0</v>
      </c>
      <c r="N1107" s="5">
        <f>+'MBI DIRECTORIO'!N1107</f>
        <v>9.7348484848484844</v>
      </c>
      <c r="O1107" s="5">
        <f>+'MBI DIRECTORIO'!O1107</f>
        <v>19.886363636363637</v>
      </c>
      <c r="P1107" s="5">
        <f>+'MBI DIRECTORIO'!P1107</f>
        <v>2.041666666666667</v>
      </c>
      <c r="Q1107" s="5">
        <f>+'MBI DIRECTORIO'!Q1107</f>
        <v>6.3535257550048101</v>
      </c>
      <c r="R1107" s="5">
        <f>+'MBI DIRECTORIO'!R1107</f>
        <v>0</v>
      </c>
      <c r="S1107" s="5">
        <f>+'MBI DIRECTORIO'!S1107</f>
        <v>0</v>
      </c>
      <c r="T1107" s="5">
        <f>+'MBI DIRECTORIO'!T1107</f>
        <v>0</v>
      </c>
      <c r="U1107" s="5">
        <f>+'MBI DIRECTORIO'!U1107</f>
        <v>0</v>
      </c>
      <c r="V1107" s="5">
        <f>+'MBI DIRECTORIO'!V1107</f>
        <v>0</v>
      </c>
      <c r="W1107" s="5">
        <f>+'MBI DIRECTORIO'!W1107</f>
        <v>0</v>
      </c>
      <c r="X1107" s="5">
        <f>+'MBI DIRECTORIO'!X1107</f>
        <v>0</v>
      </c>
      <c r="Y1107" s="5">
        <f>+'MBI DIRECTORIO'!Y1107</f>
        <v>70.088763286463603</v>
      </c>
      <c r="Z1107" s="5">
        <f>+'MBI DIRECTORIO'!Z1107</f>
        <v>32.072358743580011</v>
      </c>
      <c r="AA1107" s="5">
        <f>+'MBI DIRECTORIO'!AA1107</f>
        <v>0</v>
      </c>
      <c r="AB1107" s="5" t="str">
        <f>+'MBI DIRECTORIO'!AG1107</f>
        <v>Cripton_Korea</v>
      </c>
      <c r="AD1107" t="str">
        <f t="shared" si="19"/>
        <v>INSERT INTO TABLA_PRESUPUESTO_COMERCIAL VALUES ('VSR','80140-C','14005054-21',2022,'Junio',45,'USD',1845,612.434636,0,0,16.286987,0,9.734848,19.886364,2.041667,6.353526,0,0,0,0,0,0,0,70.088763,32.072359,0);</v>
      </c>
    </row>
    <row r="1108" spans="1:30" x14ac:dyDescent="0.2">
      <c r="A1108" t="str">
        <f>+'MBI DIRECTORIO'!A1108</f>
        <v>VSR</v>
      </c>
      <c r="B1108" t="str">
        <f>+'MBI DIRECTORIO'!B1108</f>
        <v>80140-C</v>
      </c>
      <c r="C1108" t="str">
        <f>+'MBI DIRECTORIO'!C1108</f>
        <v>14005075-18</v>
      </c>
      <c r="D1108">
        <f>+'MBI DIRECTORIO'!D1108</f>
        <v>2022</v>
      </c>
      <c r="E1108" t="str">
        <f>+'MBI DIRECTORIO'!E1108</f>
        <v>Junio</v>
      </c>
      <c r="F1108" s="5">
        <f>+'MBI DIRECTORIO'!F1108</f>
        <v>45</v>
      </c>
      <c r="G1108" t="str">
        <f>+'MBI DIRECTORIO'!G1108</f>
        <v>USD</v>
      </c>
      <c r="H1108" s="5">
        <f>+'MBI DIRECTORIO'!H1108</f>
        <v>2745</v>
      </c>
      <c r="I1108" s="5">
        <f>+'MBI DIRECTORIO'!I1108</f>
        <v>1430.9950743808988</v>
      </c>
      <c r="J1108" s="5">
        <f>+'MBI DIRECTORIO'!J1108</f>
        <v>0</v>
      </c>
      <c r="K1108" s="5">
        <f>+'MBI DIRECTORIO'!K1108</f>
        <v>0</v>
      </c>
      <c r="L1108" s="5">
        <f>+'MBI DIRECTORIO'!L1108</f>
        <v>16.286987120918671</v>
      </c>
      <c r="M1108" s="5">
        <f>+'MBI DIRECTORIO'!M1108</f>
        <v>0</v>
      </c>
      <c r="N1108" s="5">
        <f>+'MBI DIRECTORIO'!N1108</f>
        <v>9.7348484848484844</v>
      </c>
      <c r="O1108" s="5">
        <f>+'MBI DIRECTORIO'!O1108</f>
        <v>19.886363636363637</v>
      </c>
      <c r="P1108" s="5">
        <f>+'MBI DIRECTORIO'!P1108</f>
        <v>2.041666666666667</v>
      </c>
      <c r="Q1108" s="5">
        <f>+'MBI DIRECTORIO'!Q1108</f>
        <v>9.4528066111047178</v>
      </c>
      <c r="R1108" s="5">
        <f>+'MBI DIRECTORIO'!R1108</f>
        <v>0</v>
      </c>
      <c r="S1108" s="5">
        <f>+'MBI DIRECTORIO'!S1108</f>
        <v>0</v>
      </c>
      <c r="T1108" s="5">
        <f>+'MBI DIRECTORIO'!T1108</f>
        <v>0</v>
      </c>
      <c r="U1108" s="5">
        <f>+'MBI DIRECTORIO'!U1108</f>
        <v>0</v>
      </c>
      <c r="V1108" s="5">
        <f>+'MBI DIRECTORIO'!V1108</f>
        <v>0</v>
      </c>
      <c r="W1108" s="5">
        <f>+'MBI DIRECTORIO'!W1108</f>
        <v>0</v>
      </c>
      <c r="X1108" s="5">
        <f>+'MBI DIRECTORIO'!X1108</f>
        <v>0</v>
      </c>
      <c r="Y1108" s="5">
        <f>+'MBI DIRECTORIO'!Y1108</f>
        <v>73.188044142563513</v>
      </c>
      <c r="Z1108" s="5">
        <f>+'MBI DIRECTORIO'!Z1108</f>
        <v>32.072358743580011</v>
      </c>
      <c r="AA1108" s="5">
        <f>+'MBI DIRECTORIO'!AA1108</f>
        <v>0</v>
      </c>
      <c r="AB1108" s="5" t="str">
        <f>+'MBI DIRECTORIO'!AG1108</f>
        <v>Cripton_Korea</v>
      </c>
      <c r="AD1108" t="str">
        <f t="shared" si="19"/>
        <v>INSERT INTO TABLA_PRESUPUESTO_COMERCIAL VALUES ('VSR','80140-C','14005075-18',2022,'Junio',45,'USD',2745,1430.995074,0,0,16.286987,0,9.734848,19.886364,2.041667,9.452807,0,0,0,0,0,0,0,73.188044,32.072359,0);</v>
      </c>
    </row>
    <row r="1109" spans="1:30" x14ac:dyDescent="0.2">
      <c r="A1109" t="str">
        <f>+'MBI DIRECTORIO'!A1109</f>
        <v>VSR</v>
      </c>
      <c r="B1109" t="str">
        <f>+'MBI DIRECTORIO'!B1109</f>
        <v>80140-C</v>
      </c>
      <c r="C1109" t="str">
        <f>+'MBI DIRECTORIO'!C1109</f>
        <v>14005077-18</v>
      </c>
      <c r="D1109">
        <f>+'MBI DIRECTORIO'!D1109</f>
        <v>2022</v>
      </c>
      <c r="E1109" t="str">
        <f>+'MBI DIRECTORIO'!E1109</f>
        <v>Junio</v>
      </c>
      <c r="F1109" s="5">
        <f>+'MBI DIRECTORIO'!F1109</f>
        <v>9</v>
      </c>
      <c r="G1109" t="str">
        <f>+'MBI DIRECTORIO'!G1109</f>
        <v>USD</v>
      </c>
      <c r="H1109" s="5">
        <f>+'MBI DIRECTORIO'!H1109</f>
        <v>549</v>
      </c>
      <c r="I1109" s="5">
        <f>+'MBI DIRECTORIO'!I1109</f>
        <v>215.37365972233209</v>
      </c>
      <c r="J1109" s="5">
        <f>+'MBI DIRECTORIO'!J1109</f>
        <v>0</v>
      </c>
      <c r="K1109" s="5">
        <f>+'MBI DIRECTORIO'!K1109</f>
        <v>0</v>
      </c>
      <c r="L1109" s="5">
        <f>+'MBI DIRECTORIO'!L1109</f>
        <v>3.257397424183734</v>
      </c>
      <c r="M1109" s="5">
        <f>+'MBI DIRECTORIO'!M1109</f>
        <v>0</v>
      </c>
      <c r="N1109" s="5">
        <f>+'MBI DIRECTORIO'!N1109</f>
        <v>1.9469696969696972</v>
      </c>
      <c r="O1109" s="5">
        <f>+'MBI DIRECTORIO'!O1109</f>
        <v>3.9772727272727271</v>
      </c>
      <c r="P1109" s="5">
        <f>+'MBI DIRECTORIO'!P1109</f>
        <v>0.40833333333333344</v>
      </c>
      <c r="Q1109" s="5">
        <f>+'MBI DIRECTORIO'!Q1109</f>
        <v>1.8905613222209434</v>
      </c>
      <c r="R1109" s="5">
        <f>+'MBI DIRECTORIO'!R1109</f>
        <v>0</v>
      </c>
      <c r="S1109" s="5">
        <f>+'MBI DIRECTORIO'!S1109</f>
        <v>0</v>
      </c>
      <c r="T1109" s="5">
        <f>+'MBI DIRECTORIO'!T1109</f>
        <v>0</v>
      </c>
      <c r="U1109" s="5">
        <f>+'MBI DIRECTORIO'!U1109</f>
        <v>0</v>
      </c>
      <c r="V1109" s="5">
        <f>+'MBI DIRECTORIO'!V1109</f>
        <v>0</v>
      </c>
      <c r="W1109" s="5">
        <f>+'MBI DIRECTORIO'!W1109</f>
        <v>0</v>
      </c>
      <c r="X1109" s="5">
        <f>+'MBI DIRECTORIO'!X1109</f>
        <v>0</v>
      </c>
      <c r="Y1109" s="5">
        <f>+'MBI DIRECTORIO'!Y1109</f>
        <v>14.637608828512704</v>
      </c>
      <c r="Z1109" s="5">
        <f>+'MBI DIRECTORIO'!Z1109</f>
        <v>6.4144717487160028</v>
      </c>
      <c r="AA1109" s="5">
        <f>+'MBI DIRECTORIO'!AA1109</f>
        <v>0</v>
      </c>
      <c r="AB1109" s="5" t="str">
        <f>+'MBI DIRECTORIO'!AG1109</f>
        <v>Cripton_Korea</v>
      </c>
      <c r="AD1109" t="str">
        <f t="shared" si="19"/>
        <v>INSERT INTO TABLA_PRESUPUESTO_COMERCIAL VALUES ('VSR','80140-C','14005077-18',2022,'Junio',9,'USD',549,215.37366,0,0,3.257397,0,1.94697,3.977273,0.408333,1.890561,0,0,0,0,0,0,0,14.637609,6.414472,0);</v>
      </c>
    </row>
    <row r="1110" spans="1:30" x14ac:dyDescent="0.2">
      <c r="A1110" t="str">
        <f>+'MBI DIRECTORIO'!A1110</f>
        <v>VSR</v>
      </c>
      <c r="B1110" t="str">
        <f>+'MBI DIRECTORIO'!B1110</f>
        <v>96568970-C</v>
      </c>
      <c r="C1110" t="str">
        <f>+'MBI DIRECTORIO'!C1110</f>
        <v>14005058-20</v>
      </c>
      <c r="D1110">
        <f>+'MBI DIRECTORIO'!D1110</f>
        <v>2022</v>
      </c>
      <c r="E1110" t="str">
        <f>+'MBI DIRECTORIO'!E1110</f>
        <v>Julio</v>
      </c>
      <c r="F1110" s="5">
        <f>+'MBI DIRECTORIO'!F1110</f>
        <v>300</v>
      </c>
      <c r="G1110" t="str">
        <f>+'MBI DIRECTORIO'!G1110</f>
        <v>CLP</v>
      </c>
      <c r="H1110" s="5">
        <f>+'MBI DIRECTORIO'!H1110</f>
        <v>9632.9166666666661</v>
      </c>
      <c r="I1110" s="5">
        <f>+'MBI DIRECTORIO'!I1110</f>
        <v>6681.4728323238687</v>
      </c>
      <c r="J1110" s="5">
        <f>+'MBI DIRECTORIO'!J1110</f>
        <v>0</v>
      </c>
      <c r="K1110" s="5">
        <f>+'MBI DIRECTORIO'!K1110</f>
        <v>1125</v>
      </c>
      <c r="L1110" s="5">
        <f>+'MBI DIRECTORIO'!L1110</f>
        <v>155.96003043580131</v>
      </c>
      <c r="M1110" s="5">
        <f>+'MBI DIRECTORIO'!M1110</f>
        <v>0</v>
      </c>
      <c r="N1110" s="5">
        <f>+'MBI DIRECTORIO'!N1110</f>
        <v>0</v>
      </c>
      <c r="O1110" s="5">
        <f>+'MBI DIRECTORIO'!O1110</f>
        <v>0</v>
      </c>
      <c r="P1110" s="5">
        <f>+'MBI DIRECTORIO'!P1110</f>
        <v>0</v>
      </c>
      <c r="Q1110" s="5">
        <f>+'MBI DIRECTORIO'!Q1110</f>
        <v>0</v>
      </c>
      <c r="R1110" s="5">
        <f>+'MBI DIRECTORIO'!R1110</f>
        <v>33.172349126006367</v>
      </c>
      <c r="S1110" s="5">
        <f>+'MBI DIRECTORIO'!S1110</f>
        <v>0</v>
      </c>
      <c r="T1110" s="5">
        <f>+'MBI DIRECTORIO'!T1110</f>
        <v>0</v>
      </c>
      <c r="U1110" s="5">
        <f>+'MBI DIRECTORIO'!U1110</f>
        <v>118.75</v>
      </c>
      <c r="V1110" s="5">
        <f>+'MBI DIRECTORIO'!V1110</f>
        <v>0</v>
      </c>
      <c r="W1110" s="5">
        <f>+'MBI DIRECTORIO'!W1110</f>
        <v>0</v>
      </c>
      <c r="X1110" s="5">
        <f>+'MBI DIRECTORIO'!X1110</f>
        <v>0</v>
      </c>
      <c r="Y1110" s="5">
        <f>+'MBI DIRECTORIO'!Y1110</f>
        <v>186.52741876870903</v>
      </c>
      <c r="Z1110" s="5">
        <f>+'MBI DIRECTORIO'!Z1110</f>
        <v>0</v>
      </c>
      <c r="AA1110" s="5">
        <f>+'MBI DIRECTORIO'!AA1110</f>
        <v>34.605069642702652</v>
      </c>
      <c r="AB1110" s="5" t="str">
        <f>+'MBI DIRECTORIO'!AG1110</f>
        <v>Distribución y Excelencia S.A.</v>
      </c>
      <c r="AD1110" t="str">
        <f t="shared" si="19"/>
        <v>INSERT INTO TABLA_PRESUPUESTO_COMERCIAL VALUES ('VSR','96568970-C','14005058-20',2022,'Julio',300,'CLP',9632.916667,6681.472832,0,1125,155.96003,0,0,0,0,0,33.172349,0,0,118.75,0,0,0,186.527419,0,34.60507);</v>
      </c>
    </row>
    <row r="1111" spans="1:30" x14ac:dyDescent="0.2">
      <c r="A1111" t="str">
        <f>+'MBI DIRECTORIO'!A1111</f>
        <v>VSR</v>
      </c>
      <c r="B1111" t="str">
        <f>+'MBI DIRECTORIO'!B1111</f>
        <v>96568970-C</v>
      </c>
      <c r="C1111" t="str">
        <f>+'MBI DIRECTORIO'!C1111</f>
        <v>14005057-20</v>
      </c>
      <c r="D1111">
        <f>+'MBI DIRECTORIO'!D1111</f>
        <v>2022</v>
      </c>
      <c r="E1111" t="str">
        <f>+'MBI DIRECTORIO'!E1111</f>
        <v>Julio</v>
      </c>
      <c r="F1111" s="5">
        <f>+'MBI DIRECTORIO'!F1111</f>
        <v>200</v>
      </c>
      <c r="G1111" t="str">
        <f>+'MBI DIRECTORIO'!G1111</f>
        <v>CLP</v>
      </c>
      <c r="H1111" s="5">
        <f>+'MBI DIRECTORIO'!H1111</f>
        <v>6421.9444444444443</v>
      </c>
      <c r="I1111" s="5">
        <f>+'MBI DIRECTORIO'!I1111</f>
        <v>4189.1530868638492</v>
      </c>
      <c r="J1111" s="5">
        <f>+'MBI DIRECTORIO'!J1111</f>
        <v>0</v>
      </c>
      <c r="K1111" s="5">
        <f>+'MBI DIRECTORIO'!K1111</f>
        <v>750</v>
      </c>
      <c r="L1111" s="5">
        <f>+'MBI DIRECTORIO'!L1111</f>
        <v>103.97335362386755</v>
      </c>
      <c r="M1111" s="5">
        <f>+'MBI DIRECTORIO'!M1111</f>
        <v>0</v>
      </c>
      <c r="N1111" s="5">
        <f>+'MBI DIRECTORIO'!N1111</f>
        <v>0</v>
      </c>
      <c r="O1111" s="5">
        <f>+'MBI DIRECTORIO'!O1111</f>
        <v>0</v>
      </c>
      <c r="P1111" s="5">
        <f>+'MBI DIRECTORIO'!P1111</f>
        <v>0</v>
      </c>
      <c r="Q1111" s="5">
        <f>+'MBI DIRECTORIO'!Q1111</f>
        <v>0</v>
      </c>
      <c r="R1111" s="5">
        <f>+'MBI DIRECTORIO'!R1111</f>
        <v>22.114899417337579</v>
      </c>
      <c r="S1111" s="5">
        <f>+'MBI DIRECTORIO'!S1111</f>
        <v>0</v>
      </c>
      <c r="T1111" s="5">
        <f>+'MBI DIRECTORIO'!T1111</f>
        <v>0</v>
      </c>
      <c r="U1111" s="5">
        <f>+'MBI DIRECTORIO'!U1111</f>
        <v>79.166666666666657</v>
      </c>
      <c r="V1111" s="5">
        <f>+'MBI DIRECTORIO'!V1111</f>
        <v>0</v>
      </c>
      <c r="W1111" s="5">
        <f>+'MBI DIRECTORIO'!W1111</f>
        <v>0</v>
      </c>
      <c r="X1111" s="5">
        <f>+'MBI DIRECTORIO'!X1111</f>
        <v>0</v>
      </c>
      <c r="Y1111" s="5">
        <f>+'MBI DIRECTORIO'!Y1111</f>
        <v>124.35161251247267</v>
      </c>
      <c r="Z1111" s="5">
        <f>+'MBI DIRECTORIO'!Z1111</f>
        <v>0</v>
      </c>
      <c r="AA1111" s="5">
        <f>+'MBI DIRECTORIO'!AA1111</f>
        <v>23.070046428468434</v>
      </c>
      <c r="AB1111" s="5" t="str">
        <f>+'MBI DIRECTORIO'!AG1111</f>
        <v>Distribución y Excelencia S.A.</v>
      </c>
      <c r="AD1111" t="str">
        <f t="shared" si="19"/>
        <v>INSERT INTO TABLA_PRESUPUESTO_COMERCIAL VALUES ('VSR','96568970-C','14005057-20',2022,'Julio',200,'CLP',6421.944444,4189.153087,0,750,103.973354,0,0,0,0,0,22.114899,0,0,79.166667,0,0,0,124.351613,0,23.070046);</v>
      </c>
    </row>
    <row r="1112" spans="1:30" x14ac:dyDescent="0.2">
      <c r="A1112" t="str">
        <f>+'MBI DIRECTORIO'!A1112</f>
        <v>VSR</v>
      </c>
      <c r="B1112" t="str">
        <f>+'MBI DIRECTORIO'!B1112</f>
        <v>96568970-C</v>
      </c>
      <c r="C1112" t="str">
        <f>+'MBI DIRECTORIO'!C1112</f>
        <v>14005059-20</v>
      </c>
      <c r="D1112">
        <f>+'MBI DIRECTORIO'!D1112</f>
        <v>2022</v>
      </c>
      <c r="E1112" t="str">
        <f>+'MBI DIRECTORIO'!E1112</f>
        <v>Julio</v>
      </c>
      <c r="F1112" s="5">
        <f>+'MBI DIRECTORIO'!F1112</f>
        <v>300</v>
      </c>
      <c r="G1112" t="str">
        <f>+'MBI DIRECTORIO'!G1112</f>
        <v>CLP</v>
      </c>
      <c r="H1112" s="5">
        <f>+'MBI DIRECTORIO'!H1112</f>
        <v>9632.9166666666661</v>
      </c>
      <c r="I1112" s="5">
        <f>+'MBI DIRECTORIO'!I1112</f>
        <v>6362.8455942198161</v>
      </c>
      <c r="J1112" s="5">
        <f>+'MBI DIRECTORIO'!J1112</f>
        <v>0</v>
      </c>
      <c r="K1112" s="5">
        <f>+'MBI DIRECTORIO'!K1112</f>
        <v>1125</v>
      </c>
      <c r="L1112" s="5">
        <f>+'MBI DIRECTORIO'!L1112</f>
        <v>155.96003043580131</v>
      </c>
      <c r="M1112" s="5">
        <f>+'MBI DIRECTORIO'!M1112</f>
        <v>0</v>
      </c>
      <c r="N1112" s="5">
        <f>+'MBI DIRECTORIO'!N1112</f>
        <v>0</v>
      </c>
      <c r="O1112" s="5">
        <f>+'MBI DIRECTORIO'!O1112</f>
        <v>0</v>
      </c>
      <c r="P1112" s="5">
        <f>+'MBI DIRECTORIO'!P1112</f>
        <v>0</v>
      </c>
      <c r="Q1112" s="5">
        <f>+'MBI DIRECTORIO'!Q1112</f>
        <v>0</v>
      </c>
      <c r="R1112" s="5">
        <f>+'MBI DIRECTORIO'!R1112</f>
        <v>33.172349126006367</v>
      </c>
      <c r="S1112" s="5">
        <f>+'MBI DIRECTORIO'!S1112</f>
        <v>0</v>
      </c>
      <c r="T1112" s="5">
        <f>+'MBI DIRECTORIO'!T1112</f>
        <v>0</v>
      </c>
      <c r="U1112" s="5">
        <f>+'MBI DIRECTORIO'!U1112</f>
        <v>118.75</v>
      </c>
      <c r="V1112" s="5">
        <f>+'MBI DIRECTORIO'!V1112</f>
        <v>0</v>
      </c>
      <c r="W1112" s="5">
        <f>+'MBI DIRECTORIO'!W1112</f>
        <v>0</v>
      </c>
      <c r="X1112" s="5">
        <f>+'MBI DIRECTORIO'!X1112</f>
        <v>0</v>
      </c>
      <c r="Y1112" s="5">
        <f>+'MBI DIRECTORIO'!Y1112</f>
        <v>186.52741876870903</v>
      </c>
      <c r="Z1112" s="5">
        <f>+'MBI DIRECTORIO'!Z1112</f>
        <v>0</v>
      </c>
      <c r="AA1112" s="5">
        <f>+'MBI DIRECTORIO'!AA1112</f>
        <v>34.605069642702652</v>
      </c>
      <c r="AB1112" s="5" t="str">
        <f>+'MBI DIRECTORIO'!AG1112</f>
        <v>Distribución y Excelencia S.A.</v>
      </c>
      <c r="AD1112" t="str">
        <f t="shared" si="19"/>
        <v>INSERT INTO TABLA_PRESUPUESTO_COMERCIAL VALUES ('VSR','96568970-C','14005059-20',2022,'Julio',300,'CLP',9632.916667,6362.845594,0,1125,155.96003,0,0,0,0,0,33.172349,0,0,118.75,0,0,0,186.527419,0,34.60507);</v>
      </c>
    </row>
    <row r="1113" spans="1:30" x14ac:dyDescent="0.2">
      <c r="A1113" t="str">
        <f>+'MBI DIRECTORIO'!A1113</f>
        <v>VSR</v>
      </c>
      <c r="B1113" t="str">
        <f>+'MBI DIRECTORIO'!B1113</f>
        <v>96568970-C</v>
      </c>
      <c r="C1113" t="str">
        <f>+'MBI DIRECTORIO'!C1113</f>
        <v>14005080-18</v>
      </c>
      <c r="D1113">
        <f>+'MBI DIRECTORIO'!D1113</f>
        <v>2022</v>
      </c>
      <c r="E1113" t="str">
        <f>+'MBI DIRECTORIO'!E1113</f>
        <v>Julio</v>
      </c>
      <c r="F1113" s="5">
        <f>+'MBI DIRECTORIO'!F1113</f>
        <v>7.5</v>
      </c>
      <c r="G1113" t="str">
        <f>+'MBI DIRECTORIO'!G1113</f>
        <v>CLP</v>
      </c>
      <c r="H1113" s="5">
        <f>+'MBI DIRECTORIO'!H1113</f>
        <v>665.625</v>
      </c>
      <c r="I1113" s="5">
        <f>+'MBI DIRECTORIO'!I1113</f>
        <v>409.46323690750836</v>
      </c>
      <c r="J1113" s="5">
        <f>+'MBI DIRECTORIO'!J1113</f>
        <v>0</v>
      </c>
      <c r="K1113" s="5">
        <f>+'MBI DIRECTORIO'!K1113</f>
        <v>66.5625</v>
      </c>
      <c r="L1113" s="5">
        <f>+'MBI DIRECTORIO'!L1113</f>
        <v>3.8990007608950332</v>
      </c>
      <c r="M1113" s="5">
        <f>+'MBI DIRECTORIO'!M1113</f>
        <v>0</v>
      </c>
      <c r="N1113" s="5">
        <f>+'MBI DIRECTORIO'!N1113</f>
        <v>0</v>
      </c>
      <c r="O1113" s="5">
        <f>+'MBI DIRECTORIO'!O1113</f>
        <v>0</v>
      </c>
      <c r="P1113" s="5">
        <f>+'MBI DIRECTORIO'!P1113</f>
        <v>0</v>
      </c>
      <c r="Q1113" s="5">
        <f>+'MBI DIRECTORIO'!Q1113</f>
        <v>0</v>
      </c>
      <c r="R1113" s="5">
        <f>+'MBI DIRECTORIO'!R1113</f>
        <v>2.2921764664905564</v>
      </c>
      <c r="S1113" s="5">
        <f>+'MBI DIRECTORIO'!S1113</f>
        <v>0</v>
      </c>
      <c r="T1113" s="5">
        <f>+'MBI DIRECTORIO'!T1113</f>
        <v>0</v>
      </c>
      <c r="U1113" s="5">
        <f>+'MBI DIRECTORIO'!U1113</f>
        <v>2.96875</v>
      </c>
      <c r="V1113" s="5">
        <f>+'MBI DIRECTORIO'!V1113</f>
        <v>0</v>
      </c>
      <c r="W1113" s="5">
        <f>+'MBI DIRECTORIO'!W1113</f>
        <v>0</v>
      </c>
      <c r="X1113" s="5">
        <f>+'MBI DIRECTORIO'!X1113</f>
        <v>0</v>
      </c>
      <c r="Y1113" s="5">
        <f>+'MBI DIRECTORIO'!Y1113</f>
        <v>6.1260532075581224</v>
      </c>
      <c r="Z1113" s="5">
        <f>+'MBI DIRECTORIO'!Z1113</f>
        <v>0</v>
      </c>
      <c r="AA1113" s="5">
        <f>+'MBI DIRECTORIO'!AA1113</f>
        <v>0.86512674106756637</v>
      </c>
      <c r="AB1113" s="5" t="str">
        <f>+'MBI DIRECTORIO'!AG1113</f>
        <v>Distribución y Excelencia S.A.</v>
      </c>
      <c r="AD1113" t="str">
        <f t="shared" si="19"/>
        <v>INSERT INTO TABLA_PRESUPUESTO_COMERCIAL VALUES ('VSR','96568970-C','14005080-18',2022,'Julio',7.5,'CLP',665.625,409.463237,0,66.5625,3.899001,0,0,0,0,0,2.292176,0,0,2.96875,0,0,0,6.126053,0,0.865127);</v>
      </c>
    </row>
    <row r="1114" spans="1:30" x14ac:dyDescent="0.2">
      <c r="A1114" t="str">
        <f>+'MBI DIRECTORIO'!A1114</f>
        <v>VSR</v>
      </c>
      <c r="B1114" t="str">
        <f>+'MBI DIRECTORIO'!B1114</f>
        <v>96568970-C</v>
      </c>
      <c r="C1114" t="str">
        <f>+'MBI DIRECTORIO'!C1114</f>
        <v>14005051-20</v>
      </c>
      <c r="D1114">
        <f>+'MBI DIRECTORIO'!D1114</f>
        <v>2022</v>
      </c>
      <c r="E1114" t="str">
        <f>+'MBI DIRECTORIO'!E1114</f>
        <v>Julio</v>
      </c>
      <c r="F1114" s="5">
        <f>+'MBI DIRECTORIO'!F1114</f>
        <v>2500</v>
      </c>
      <c r="G1114" t="str">
        <f>+'MBI DIRECTORIO'!G1114</f>
        <v>CLP</v>
      </c>
      <c r="H1114" s="5">
        <f>+'MBI DIRECTORIO'!H1114</f>
        <v>58388.888888888891</v>
      </c>
      <c r="I1114" s="5">
        <f>+'MBI DIRECTORIO'!I1114</f>
        <v>45605.29323516514</v>
      </c>
      <c r="J1114" s="5">
        <f>+'MBI DIRECTORIO'!J1114</f>
        <v>0</v>
      </c>
      <c r="K1114" s="5">
        <f>+'MBI DIRECTORIO'!K1114</f>
        <v>3125</v>
      </c>
      <c r="L1114" s="5">
        <f>+'MBI DIRECTORIO'!L1114</f>
        <v>1299.6669202983444</v>
      </c>
      <c r="M1114" s="5">
        <f>+'MBI DIRECTORIO'!M1114</f>
        <v>0</v>
      </c>
      <c r="N1114" s="5">
        <f>+'MBI DIRECTORIO'!N1114</f>
        <v>0</v>
      </c>
      <c r="O1114" s="5">
        <f>+'MBI DIRECTORIO'!O1114</f>
        <v>0</v>
      </c>
      <c r="P1114" s="5">
        <f>+'MBI DIRECTORIO'!P1114</f>
        <v>0</v>
      </c>
      <c r="Q1114" s="5">
        <f>+'MBI DIRECTORIO'!Q1114</f>
        <v>0</v>
      </c>
      <c r="R1114" s="5">
        <f>+'MBI DIRECTORIO'!R1114</f>
        <v>201.07062838030882</v>
      </c>
      <c r="S1114" s="5">
        <f>+'MBI DIRECTORIO'!S1114</f>
        <v>0</v>
      </c>
      <c r="T1114" s="5">
        <f>+'MBI DIRECTORIO'!T1114</f>
        <v>0</v>
      </c>
      <c r="U1114" s="5">
        <f>+'MBI DIRECTORIO'!U1114</f>
        <v>989.58333333333326</v>
      </c>
      <c r="V1114" s="5">
        <f>+'MBI DIRECTORIO'!V1114</f>
        <v>0</v>
      </c>
      <c r="W1114" s="5">
        <f>+'MBI DIRECTORIO'!W1114</f>
        <v>0</v>
      </c>
      <c r="X1114" s="5">
        <f>+'MBI DIRECTORIO'!X1114</f>
        <v>0</v>
      </c>
      <c r="Y1114" s="5">
        <f>+'MBI DIRECTORIO'!Y1114</f>
        <v>1479.0295420694974</v>
      </c>
      <c r="Z1114" s="5">
        <f>+'MBI DIRECTORIO'!Z1114</f>
        <v>0</v>
      </c>
      <c r="AA1114" s="5">
        <f>+'MBI DIRECTORIO'!AA1114</f>
        <v>288.37558035585545</v>
      </c>
      <c r="AB1114" s="5" t="str">
        <f>+'MBI DIRECTORIO'!AG1114</f>
        <v>Distribución y Excelencia S.A.</v>
      </c>
      <c r="AD1114" t="str">
        <f t="shared" si="19"/>
        <v>INSERT INTO TABLA_PRESUPUESTO_COMERCIAL VALUES ('VSR','96568970-C','14005051-20',2022,'Julio',2500,'CLP',58388.888889,45605.293235,0,3125,1299.66692,0,0,0,0,0,201.070628,0,0,989.583333,0,0,0,1479.029542,0,288.37558);</v>
      </c>
    </row>
    <row r="1115" spans="1:30" x14ac:dyDescent="0.2">
      <c r="A1115" t="str">
        <f>+'MBI DIRECTORIO'!A1115</f>
        <v>VSR</v>
      </c>
      <c r="B1115" t="str">
        <f>+'MBI DIRECTORIO'!B1115</f>
        <v>96568970-C</v>
      </c>
      <c r="C1115" t="str">
        <f>+'MBI DIRECTORIO'!C1115</f>
        <v>14005050-21</v>
      </c>
      <c r="D1115">
        <f>+'MBI DIRECTORIO'!D1115</f>
        <v>2022</v>
      </c>
      <c r="E1115" t="str">
        <f>+'MBI DIRECTORIO'!E1115</f>
        <v>Julio</v>
      </c>
      <c r="F1115" s="5">
        <f>+'MBI DIRECTORIO'!F1115</f>
        <v>2500</v>
      </c>
      <c r="G1115" t="str">
        <f>+'MBI DIRECTORIO'!G1115</f>
        <v>CLP</v>
      </c>
      <c r="H1115" s="5">
        <f>+'MBI DIRECTORIO'!H1115</f>
        <v>58388.888888888891</v>
      </c>
      <c r="I1115" s="5">
        <f>+'MBI DIRECTORIO'!I1115</f>
        <v>42107.581972904081</v>
      </c>
      <c r="J1115" s="5">
        <f>+'MBI DIRECTORIO'!J1115</f>
        <v>0</v>
      </c>
      <c r="K1115" s="5">
        <f>+'MBI DIRECTORIO'!K1115</f>
        <v>3125</v>
      </c>
      <c r="L1115" s="5">
        <f>+'MBI DIRECTORIO'!L1115</f>
        <v>1299.6669202983444</v>
      </c>
      <c r="M1115" s="5">
        <f>+'MBI DIRECTORIO'!M1115</f>
        <v>0</v>
      </c>
      <c r="N1115" s="5">
        <f>+'MBI DIRECTORIO'!N1115</f>
        <v>0</v>
      </c>
      <c r="O1115" s="5">
        <f>+'MBI DIRECTORIO'!O1115</f>
        <v>0</v>
      </c>
      <c r="P1115" s="5">
        <f>+'MBI DIRECTORIO'!P1115</f>
        <v>0</v>
      </c>
      <c r="Q1115" s="5">
        <f>+'MBI DIRECTORIO'!Q1115</f>
        <v>0</v>
      </c>
      <c r="R1115" s="5">
        <f>+'MBI DIRECTORIO'!R1115</f>
        <v>201.07062838030882</v>
      </c>
      <c r="S1115" s="5">
        <f>+'MBI DIRECTORIO'!S1115</f>
        <v>0</v>
      </c>
      <c r="T1115" s="5">
        <f>+'MBI DIRECTORIO'!T1115</f>
        <v>0</v>
      </c>
      <c r="U1115" s="5">
        <f>+'MBI DIRECTORIO'!U1115</f>
        <v>989.58333333333326</v>
      </c>
      <c r="V1115" s="5">
        <f>+'MBI DIRECTORIO'!V1115</f>
        <v>0</v>
      </c>
      <c r="W1115" s="5">
        <f>+'MBI DIRECTORIO'!W1115</f>
        <v>0</v>
      </c>
      <c r="X1115" s="5">
        <f>+'MBI DIRECTORIO'!X1115</f>
        <v>0</v>
      </c>
      <c r="Y1115" s="5">
        <f>+'MBI DIRECTORIO'!Y1115</f>
        <v>1479.0295420694974</v>
      </c>
      <c r="Z1115" s="5">
        <f>+'MBI DIRECTORIO'!Z1115</f>
        <v>0</v>
      </c>
      <c r="AA1115" s="5">
        <f>+'MBI DIRECTORIO'!AA1115</f>
        <v>288.37558035585545</v>
      </c>
      <c r="AB1115" s="5" t="str">
        <f>+'MBI DIRECTORIO'!AG1115</f>
        <v>Distribución y Excelencia S.A.</v>
      </c>
      <c r="AD1115" t="str">
        <f t="shared" si="19"/>
        <v>INSERT INTO TABLA_PRESUPUESTO_COMERCIAL VALUES ('VSR','96568970-C','14005050-21',2022,'Julio',2500,'CLP',58388.888889,42107.581973,0,3125,1299.66692,0,0,0,0,0,201.070628,0,0,989.583333,0,0,0,1479.029542,0,288.37558);</v>
      </c>
    </row>
    <row r="1116" spans="1:30" x14ac:dyDescent="0.2">
      <c r="A1116" t="str">
        <f>+'MBI DIRECTORIO'!A1116</f>
        <v>VSR</v>
      </c>
      <c r="B1116" t="str">
        <f>+'MBI DIRECTORIO'!B1116</f>
        <v>96568970-C</v>
      </c>
      <c r="C1116" t="str">
        <f>+'MBI DIRECTORIO'!C1116</f>
        <v>14005052-21</v>
      </c>
      <c r="D1116">
        <f>+'MBI DIRECTORIO'!D1116</f>
        <v>2022</v>
      </c>
      <c r="E1116" t="str">
        <f>+'MBI DIRECTORIO'!E1116</f>
        <v>Julio</v>
      </c>
      <c r="F1116" s="5">
        <f>+'MBI DIRECTORIO'!F1116</f>
        <v>2800</v>
      </c>
      <c r="G1116" t="str">
        <f>+'MBI DIRECTORIO'!G1116</f>
        <v>CLP</v>
      </c>
      <c r="H1116" s="5">
        <f>+'MBI DIRECTORIO'!H1116</f>
        <v>65395.555555555555</v>
      </c>
      <c r="I1116" s="5">
        <f>+'MBI DIRECTORIO'!I1116</f>
        <v>49621.883996271928</v>
      </c>
      <c r="J1116" s="5">
        <f>+'MBI DIRECTORIO'!J1116</f>
        <v>0</v>
      </c>
      <c r="K1116" s="5">
        <f>+'MBI DIRECTORIO'!K1116</f>
        <v>3500</v>
      </c>
      <c r="L1116" s="5">
        <f>+'MBI DIRECTORIO'!L1116</f>
        <v>1455.6269507341456</v>
      </c>
      <c r="M1116" s="5">
        <f>+'MBI DIRECTORIO'!M1116</f>
        <v>0</v>
      </c>
      <c r="N1116" s="5">
        <f>+'MBI DIRECTORIO'!N1116</f>
        <v>0</v>
      </c>
      <c r="O1116" s="5">
        <f>+'MBI DIRECTORIO'!O1116</f>
        <v>0</v>
      </c>
      <c r="P1116" s="5">
        <f>+'MBI DIRECTORIO'!P1116</f>
        <v>0</v>
      </c>
      <c r="Q1116" s="5">
        <f>+'MBI DIRECTORIO'!Q1116</f>
        <v>0</v>
      </c>
      <c r="R1116" s="5">
        <f>+'MBI DIRECTORIO'!R1116</f>
        <v>225.19910378594585</v>
      </c>
      <c r="S1116" s="5">
        <f>+'MBI DIRECTORIO'!S1116</f>
        <v>0</v>
      </c>
      <c r="T1116" s="5">
        <f>+'MBI DIRECTORIO'!T1116</f>
        <v>0</v>
      </c>
      <c r="U1116" s="5">
        <f>+'MBI DIRECTORIO'!U1116</f>
        <v>1108.3333333333333</v>
      </c>
      <c r="V1116" s="5">
        <f>+'MBI DIRECTORIO'!V1116</f>
        <v>0</v>
      </c>
      <c r="W1116" s="5">
        <f>+'MBI DIRECTORIO'!W1116</f>
        <v>0</v>
      </c>
      <c r="X1116" s="5">
        <f>+'MBI DIRECTORIO'!X1116</f>
        <v>0</v>
      </c>
      <c r="Y1116" s="5">
        <f>+'MBI DIRECTORIO'!Y1116</f>
        <v>1656.5130871178374</v>
      </c>
      <c r="Z1116" s="5">
        <f>+'MBI DIRECTORIO'!Z1116</f>
        <v>0</v>
      </c>
      <c r="AA1116" s="5">
        <f>+'MBI DIRECTORIO'!AA1116</f>
        <v>322.98064999855808</v>
      </c>
      <c r="AB1116" s="5" t="str">
        <f>+'MBI DIRECTORIO'!AG1116</f>
        <v>Distribución y Excelencia S.A.</v>
      </c>
      <c r="AD1116" t="str">
        <f t="shared" si="19"/>
        <v>INSERT INTO TABLA_PRESUPUESTO_COMERCIAL VALUES ('VSR','96568970-C','14005052-21',2022,'Julio',2800,'CLP',65395.555556,49621.883996,0,3500,1455.626951,0,0,0,0,0,225.199104,0,0,1108.333333,0,0,0,1656.513087,0,322.98065);</v>
      </c>
    </row>
    <row r="1117" spans="1:30" x14ac:dyDescent="0.2">
      <c r="A1117" t="str">
        <f>+'MBI DIRECTORIO'!A1117</f>
        <v>VSR</v>
      </c>
      <c r="B1117" t="str">
        <f>+'MBI DIRECTORIO'!B1117</f>
        <v>96568970-C</v>
      </c>
      <c r="C1117" t="str">
        <f>+'MBI DIRECTORIO'!C1117</f>
        <v>14005054-20</v>
      </c>
      <c r="D1117">
        <f>+'MBI DIRECTORIO'!D1117</f>
        <v>2022</v>
      </c>
      <c r="E1117" t="str">
        <f>+'MBI DIRECTORIO'!E1117</f>
        <v>Julio</v>
      </c>
      <c r="F1117" s="5">
        <f>+'MBI DIRECTORIO'!F1117</f>
        <v>325</v>
      </c>
      <c r="G1117" t="str">
        <f>+'MBI DIRECTORIO'!G1117</f>
        <v>CLP</v>
      </c>
      <c r="H1117" s="5">
        <f>+'MBI DIRECTORIO'!H1117</f>
        <v>7590.5555555555557</v>
      </c>
      <c r="I1117" s="5">
        <f>+'MBI DIRECTORIO'!I1117</f>
        <v>4423.1390354525647</v>
      </c>
      <c r="J1117" s="5">
        <f>+'MBI DIRECTORIO'!J1117</f>
        <v>0</v>
      </c>
      <c r="K1117" s="5">
        <f>+'MBI DIRECTORIO'!K1117</f>
        <v>406.25</v>
      </c>
      <c r="L1117" s="5">
        <f>+'MBI DIRECTORIO'!L1117</f>
        <v>168.95669963878476</v>
      </c>
      <c r="M1117" s="5">
        <f>+'MBI DIRECTORIO'!M1117</f>
        <v>0</v>
      </c>
      <c r="N1117" s="5">
        <f>+'MBI DIRECTORIO'!N1117</f>
        <v>0</v>
      </c>
      <c r="O1117" s="5">
        <f>+'MBI DIRECTORIO'!O1117</f>
        <v>0</v>
      </c>
      <c r="P1117" s="5">
        <f>+'MBI DIRECTORIO'!P1117</f>
        <v>0</v>
      </c>
      <c r="Q1117" s="5">
        <f>+'MBI DIRECTORIO'!Q1117</f>
        <v>0</v>
      </c>
      <c r="R1117" s="5">
        <f>+'MBI DIRECTORIO'!R1117</f>
        <v>26.139181689440143</v>
      </c>
      <c r="S1117" s="5">
        <f>+'MBI DIRECTORIO'!S1117</f>
        <v>0</v>
      </c>
      <c r="T1117" s="5">
        <f>+'MBI DIRECTORIO'!T1117</f>
        <v>0</v>
      </c>
      <c r="U1117" s="5">
        <f>+'MBI DIRECTORIO'!U1117</f>
        <v>128.64583333333331</v>
      </c>
      <c r="V1117" s="5">
        <f>+'MBI DIRECTORIO'!V1117</f>
        <v>0</v>
      </c>
      <c r="W1117" s="5">
        <f>+'MBI DIRECTORIO'!W1117</f>
        <v>0</v>
      </c>
      <c r="X1117" s="5">
        <f>+'MBI DIRECTORIO'!X1117</f>
        <v>0</v>
      </c>
      <c r="Y1117" s="5">
        <f>+'MBI DIRECTORIO'!Y1117</f>
        <v>192.27384046903467</v>
      </c>
      <c r="Z1117" s="5">
        <f>+'MBI DIRECTORIO'!Z1117</f>
        <v>0</v>
      </c>
      <c r="AA1117" s="5">
        <f>+'MBI DIRECTORIO'!AA1117</f>
        <v>37.48882544626121</v>
      </c>
      <c r="AB1117" s="5" t="str">
        <f>+'MBI DIRECTORIO'!AG1117</f>
        <v>Distribución y Excelencia S.A.</v>
      </c>
      <c r="AD1117" t="str">
        <f t="shared" si="19"/>
        <v>INSERT INTO TABLA_PRESUPUESTO_COMERCIAL VALUES ('VSR','96568970-C','14005054-20',2022,'Julio',325,'CLP',7590.555556,4423.139035,0,406.25,168.9567,0,0,0,0,0,26.139182,0,0,128.645833,0,0,0,192.27384,0,37.488825);</v>
      </c>
    </row>
    <row r="1118" spans="1:30" x14ac:dyDescent="0.2">
      <c r="A1118" t="str">
        <f>+'MBI DIRECTORIO'!A1118</f>
        <v>VSR</v>
      </c>
      <c r="B1118" t="str">
        <f>+'MBI DIRECTORIO'!B1118</f>
        <v>96568970-C</v>
      </c>
      <c r="C1118" t="str">
        <f>+'MBI DIRECTORIO'!C1118</f>
        <v>14004702-19</v>
      </c>
      <c r="D1118">
        <f>+'MBI DIRECTORIO'!D1118</f>
        <v>2022</v>
      </c>
      <c r="E1118" t="str">
        <f>+'MBI DIRECTORIO'!E1118</f>
        <v>Julio</v>
      </c>
      <c r="F1118" s="5">
        <f>+'MBI DIRECTORIO'!F1118</f>
        <v>125</v>
      </c>
      <c r="G1118" t="str">
        <f>+'MBI DIRECTORIO'!G1118</f>
        <v>CLP</v>
      </c>
      <c r="H1118" s="5">
        <f>+'MBI DIRECTORIO'!H1118</f>
        <v>2919.4444444444443</v>
      </c>
      <c r="I1118" s="5">
        <f>+'MBI DIRECTORIO'!I1118</f>
        <v>1939.2836689896328</v>
      </c>
      <c r="J1118" s="5">
        <f>+'MBI DIRECTORIO'!J1118</f>
        <v>0</v>
      </c>
      <c r="K1118" s="5">
        <f>+'MBI DIRECTORIO'!K1118</f>
        <v>156.25</v>
      </c>
      <c r="L1118" s="5">
        <f>+'MBI DIRECTORIO'!L1118</f>
        <v>64.983346014917217</v>
      </c>
      <c r="M1118" s="5">
        <f>+'MBI DIRECTORIO'!M1118</f>
        <v>0</v>
      </c>
      <c r="N1118" s="5">
        <f>+'MBI DIRECTORIO'!N1118</f>
        <v>0</v>
      </c>
      <c r="O1118" s="5">
        <f>+'MBI DIRECTORIO'!O1118</f>
        <v>0</v>
      </c>
      <c r="P1118" s="5">
        <f>+'MBI DIRECTORIO'!P1118</f>
        <v>0</v>
      </c>
      <c r="Q1118" s="5">
        <f>+'MBI DIRECTORIO'!Q1118</f>
        <v>0</v>
      </c>
      <c r="R1118" s="5">
        <f>+'MBI DIRECTORIO'!R1118</f>
        <v>10.053531419015441</v>
      </c>
      <c r="S1118" s="5">
        <f>+'MBI DIRECTORIO'!S1118</f>
        <v>0</v>
      </c>
      <c r="T1118" s="5">
        <f>+'MBI DIRECTORIO'!T1118</f>
        <v>0</v>
      </c>
      <c r="U1118" s="5">
        <f>+'MBI DIRECTORIO'!U1118</f>
        <v>49.479166666666664</v>
      </c>
      <c r="V1118" s="5">
        <f>+'MBI DIRECTORIO'!V1118</f>
        <v>0</v>
      </c>
      <c r="W1118" s="5">
        <f>+'MBI DIRECTORIO'!W1118</f>
        <v>0</v>
      </c>
      <c r="X1118" s="5">
        <f>+'MBI DIRECTORIO'!X1118</f>
        <v>0</v>
      </c>
      <c r="Y1118" s="5">
        <f>+'MBI DIRECTORIO'!Y1118</f>
        <v>73.951477103474872</v>
      </c>
      <c r="Z1118" s="5">
        <f>+'MBI DIRECTORIO'!Z1118</f>
        <v>0</v>
      </c>
      <c r="AA1118" s="5">
        <f>+'MBI DIRECTORIO'!AA1118</f>
        <v>14.418779017792774</v>
      </c>
      <c r="AB1118" s="5" t="str">
        <f>+'MBI DIRECTORIO'!AG1118</f>
        <v>Distribución y Excelencia S.A.</v>
      </c>
      <c r="AD1118" t="str">
        <f t="shared" si="19"/>
        <v>INSERT INTO TABLA_PRESUPUESTO_COMERCIAL VALUES ('VSR','96568970-C','14004702-19',2022,'Julio',125,'CLP',2919.444444,1939.283669,0,156.25,64.983346,0,0,0,0,0,10.053531,0,0,49.479167,0,0,0,73.951477,0,14.418779);</v>
      </c>
    </row>
    <row r="1119" spans="1:30" x14ac:dyDescent="0.2">
      <c r="A1119" t="str">
        <f>+'MBI DIRECTORIO'!A1119</f>
        <v>VSR</v>
      </c>
      <c r="B1119" t="str">
        <f>+'MBI DIRECTORIO'!B1119</f>
        <v>96568970-C</v>
      </c>
      <c r="C1119" t="str">
        <f>+'MBI DIRECTORIO'!C1119</f>
        <v>14005055-20</v>
      </c>
      <c r="D1119">
        <f>+'MBI DIRECTORIO'!D1119</f>
        <v>2022</v>
      </c>
      <c r="E1119" t="str">
        <f>+'MBI DIRECTORIO'!E1119</f>
        <v>Julio</v>
      </c>
      <c r="F1119" s="5">
        <f>+'MBI DIRECTORIO'!F1119</f>
        <v>250</v>
      </c>
      <c r="G1119" t="str">
        <f>+'MBI DIRECTORIO'!G1119</f>
        <v>CLP</v>
      </c>
      <c r="H1119" s="5">
        <f>+'MBI DIRECTORIO'!H1119</f>
        <v>5838.8888888888887</v>
      </c>
      <c r="I1119" s="5">
        <f>+'MBI DIRECTORIO'!I1119</f>
        <v>3582.9350191626108</v>
      </c>
      <c r="J1119" s="5">
        <f>+'MBI DIRECTORIO'!J1119</f>
        <v>0</v>
      </c>
      <c r="K1119" s="5">
        <f>+'MBI DIRECTORIO'!K1119</f>
        <v>312.5</v>
      </c>
      <c r="L1119" s="5">
        <f>+'MBI DIRECTORIO'!L1119</f>
        <v>129.96669202983443</v>
      </c>
      <c r="M1119" s="5">
        <f>+'MBI DIRECTORIO'!M1119</f>
        <v>0</v>
      </c>
      <c r="N1119" s="5">
        <f>+'MBI DIRECTORIO'!N1119</f>
        <v>0</v>
      </c>
      <c r="O1119" s="5">
        <f>+'MBI DIRECTORIO'!O1119</f>
        <v>0</v>
      </c>
      <c r="P1119" s="5">
        <f>+'MBI DIRECTORIO'!P1119</f>
        <v>0</v>
      </c>
      <c r="Q1119" s="5">
        <f>+'MBI DIRECTORIO'!Q1119</f>
        <v>0</v>
      </c>
      <c r="R1119" s="5">
        <f>+'MBI DIRECTORIO'!R1119</f>
        <v>20.107062838030881</v>
      </c>
      <c r="S1119" s="5">
        <f>+'MBI DIRECTORIO'!S1119</f>
        <v>0</v>
      </c>
      <c r="T1119" s="5">
        <f>+'MBI DIRECTORIO'!T1119</f>
        <v>0</v>
      </c>
      <c r="U1119" s="5">
        <f>+'MBI DIRECTORIO'!U1119</f>
        <v>98.958333333333329</v>
      </c>
      <c r="V1119" s="5">
        <f>+'MBI DIRECTORIO'!V1119</f>
        <v>0</v>
      </c>
      <c r="W1119" s="5">
        <f>+'MBI DIRECTORIO'!W1119</f>
        <v>0</v>
      </c>
      <c r="X1119" s="5">
        <f>+'MBI DIRECTORIO'!X1119</f>
        <v>0</v>
      </c>
      <c r="Y1119" s="5">
        <f>+'MBI DIRECTORIO'!Y1119</f>
        <v>147.90295420694974</v>
      </c>
      <c r="Z1119" s="5">
        <f>+'MBI DIRECTORIO'!Z1119</f>
        <v>0</v>
      </c>
      <c r="AA1119" s="5">
        <f>+'MBI DIRECTORIO'!AA1119</f>
        <v>28.837558035585548</v>
      </c>
      <c r="AB1119" s="5" t="str">
        <f>+'MBI DIRECTORIO'!AG1119</f>
        <v>Distribución y Excelencia S.A.</v>
      </c>
      <c r="AD1119" t="str">
        <f t="shared" si="19"/>
        <v>INSERT INTO TABLA_PRESUPUESTO_COMERCIAL VALUES ('VSR','96568970-C','14005055-20',2022,'Julio',250,'CLP',5838.888889,3582.935019,0,312.5,129.966692,0,0,0,0,0,20.107063,0,0,98.958333,0,0,0,147.902954,0,28.837558);</v>
      </c>
    </row>
    <row r="1120" spans="1:30" x14ac:dyDescent="0.2">
      <c r="A1120" t="str">
        <f>+'MBI DIRECTORIO'!A1120</f>
        <v>VSR</v>
      </c>
      <c r="B1120" t="str">
        <f>+'MBI DIRECTORIO'!B1120</f>
        <v>96568970-C</v>
      </c>
      <c r="C1120" t="str">
        <f>+'MBI DIRECTORIO'!C1120</f>
        <v>14005123-21</v>
      </c>
      <c r="D1120">
        <f>+'MBI DIRECTORIO'!D1120</f>
        <v>2022</v>
      </c>
      <c r="E1120" t="str">
        <f>+'MBI DIRECTORIO'!E1120</f>
        <v>Julio</v>
      </c>
      <c r="F1120" s="5">
        <f>+'MBI DIRECTORIO'!F1120</f>
        <v>50</v>
      </c>
      <c r="G1120" t="str">
        <f>+'MBI DIRECTORIO'!G1120</f>
        <v>CLP</v>
      </c>
      <c r="H1120" s="5">
        <f>+'MBI DIRECTORIO'!H1120</f>
        <v>1167.7777777777778</v>
      </c>
      <c r="I1120" s="5">
        <f>+'MBI DIRECTORIO'!I1120</f>
        <v>725.48741206535726</v>
      </c>
      <c r="J1120" s="5">
        <f>+'MBI DIRECTORIO'!J1120</f>
        <v>0</v>
      </c>
      <c r="K1120" s="5">
        <f>+'MBI DIRECTORIO'!K1120</f>
        <v>62.5</v>
      </c>
      <c r="L1120" s="5">
        <f>+'MBI DIRECTORIO'!L1120</f>
        <v>25.993338405966888</v>
      </c>
      <c r="M1120" s="5">
        <f>+'MBI DIRECTORIO'!M1120</f>
        <v>0</v>
      </c>
      <c r="N1120" s="5">
        <f>+'MBI DIRECTORIO'!N1120</f>
        <v>0</v>
      </c>
      <c r="O1120" s="5">
        <f>+'MBI DIRECTORIO'!O1120</f>
        <v>0</v>
      </c>
      <c r="P1120" s="5">
        <f>+'MBI DIRECTORIO'!P1120</f>
        <v>0</v>
      </c>
      <c r="Q1120" s="5">
        <f>+'MBI DIRECTORIO'!Q1120</f>
        <v>0</v>
      </c>
      <c r="R1120" s="5">
        <f>+'MBI DIRECTORIO'!R1120</f>
        <v>4.021412567606176</v>
      </c>
      <c r="S1120" s="5">
        <f>+'MBI DIRECTORIO'!S1120</f>
        <v>0</v>
      </c>
      <c r="T1120" s="5">
        <f>+'MBI DIRECTORIO'!T1120</f>
        <v>0</v>
      </c>
      <c r="U1120" s="5">
        <f>+'MBI DIRECTORIO'!U1120</f>
        <v>19.791666666666664</v>
      </c>
      <c r="V1120" s="5">
        <f>+'MBI DIRECTORIO'!V1120</f>
        <v>0</v>
      </c>
      <c r="W1120" s="5">
        <f>+'MBI DIRECTORIO'!W1120</f>
        <v>0</v>
      </c>
      <c r="X1120" s="5">
        <f>+'MBI DIRECTORIO'!X1120</f>
        <v>0</v>
      </c>
      <c r="Y1120" s="5">
        <f>+'MBI DIRECTORIO'!Y1120</f>
        <v>29.580590841389949</v>
      </c>
      <c r="Z1120" s="5">
        <f>+'MBI DIRECTORIO'!Z1120</f>
        <v>0</v>
      </c>
      <c r="AA1120" s="5">
        <f>+'MBI DIRECTORIO'!AA1120</f>
        <v>5.7675116071171084</v>
      </c>
      <c r="AB1120" s="5" t="str">
        <f>+'MBI DIRECTORIO'!AG1120</f>
        <v>Distribución y Excelencia S.A.</v>
      </c>
      <c r="AD1120" t="str">
        <f t="shared" si="19"/>
        <v>INSERT INTO TABLA_PRESUPUESTO_COMERCIAL VALUES ('VSR','96568970-C','14005123-21',2022,'Julio',50,'CLP',1167.777778,725.487412,0,62.5,25.993338,0,0,0,0,0,4.021413,0,0,19.791667,0,0,0,29.580591,0,5.767512);</v>
      </c>
    </row>
    <row r="1121" spans="1:30" x14ac:dyDescent="0.2">
      <c r="A1121" t="str">
        <f>+'MBI DIRECTORIO'!A1121</f>
        <v>VSR</v>
      </c>
      <c r="B1121" t="str">
        <f>+'MBI DIRECTORIO'!B1121</f>
        <v>96568970-C</v>
      </c>
      <c r="C1121" t="str">
        <f>+'MBI DIRECTORIO'!C1121</f>
        <v>14005078-18</v>
      </c>
      <c r="D1121">
        <f>+'MBI DIRECTORIO'!D1121</f>
        <v>2022</v>
      </c>
      <c r="E1121" t="str">
        <f>+'MBI DIRECTORIO'!E1121</f>
        <v>Julio</v>
      </c>
      <c r="F1121" s="5">
        <f>+'MBI DIRECTORIO'!F1121</f>
        <v>100</v>
      </c>
      <c r="G1121" t="str">
        <f>+'MBI DIRECTORIO'!G1121</f>
        <v>CLP</v>
      </c>
      <c r="H1121" s="5">
        <f>+'MBI DIRECTORIO'!H1121</f>
        <v>5560.1388888888887</v>
      </c>
      <c r="I1121" s="5">
        <f>+'MBI DIRECTORIO'!I1121</f>
        <v>2864.9372201188135</v>
      </c>
      <c r="J1121" s="5">
        <f>+'MBI DIRECTORIO'!J1121</f>
        <v>0</v>
      </c>
      <c r="K1121" s="5">
        <f>+'MBI DIRECTORIO'!K1121</f>
        <v>555.55555555555554</v>
      </c>
      <c r="L1121" s="5">
        <f>+'MBI DIRECTORIO'!L1121</f>
        <v>51.986676811933776</v>
      </c>
      <c r="M1121" s="5">
        <f>+'MBI DIRECTORIO'!M1121</f>
        <v>0</v>
      </c>
      <c r="N1121" s="5">
        <f>+'MBI DIRECTORIO'!N1121</f>
        <v>0</v>
      </c>
      <c r="O1121" s="5">
        <f>+'MBI DIRECTORIO'!O1121</f>
        <v>0</v>
      </c>
      <c r="P1121" s="5">
        <f>+'MBI DIRECTORIO'!P1121</f>
        <v>0</v>
      </c>
      <c r="Q1121" s="5">
        <f>+'MBI DIRECTORIO'!Q1121</f>
        <v>0</v>
      </c>
      <c r="R1121" s="5">
        <f>+'MBI DIRECTORIO'!R1121</f>
        <v>19.147146683988826</v>
      </c>
      <c r="S1121" s="5">
        <f>+'MBI DIRECTORIO'!S1121</f>
        <v>0</v>
      </c>
      <c r="T1121" s="5">
        <f>+'MBI DIRECTORIO'!T1121</f>
        <v>0</v>
      </c>
      <c r="U1121" s="5">
        <f>+'MBI DIRECTORIO'!U1121</f>
        <v>39.583333333333329</v>
      </c>
      <c r="V1121" s="5">
        <f>+'MBI DIRECTORIO'!V1121</f>
        <v>0</v>
      </c>
      <c r="W1121" s="5">
        <f>+'MBI DIRECTORIO'!W1121</f>
        <v>0</v>
      </c>
      <c r="X1121" s="5">
        <f>+'MBI DIRECTORIO'!X1121</f>
        <v>0</v>
      </c>
      <c r="Y1121" s="5">
        <f>+'MBI DIRECTORIO'!Y1121</f>
        <v>70.265503231556366</v>
      </c>
      <c r="Z1121" s="5">
        <f>+'MBI DIRECTORIO'!Z1121</f>
        <v>0</v>
      </c>
      <c r="AA1121" s="5">
        <f>+'MBI DIRECTORIO'!AA1121</f>
        <v>11.535023214234217</v>
      </c>
      <c r="AB1121" s="5" t="str">
        <f>+'MBI DIRECTORIO'!AG1121</f>
        <v>Distribución y Excelencia S.A.</v>
      </c>
      <c r="AD1121" t="str">
        <f t="shared" si="19"/>
        <v>INSERT INTO TABLA_PRESUPUESTO_COMERCIAL VALUES ('VSR','96568970-C','14005078-18',2022,'Julio',100,'CLP',5560.138889,2864.93722,0,555.555556,51.986677,0,0,0,0,0,19.147147,0,0,39.583333,0,0,0,70.265503,0,11.535023);</v>
      </c>
    </row>
    <row r="1122" spans="1:30" x14ac:dyDescent="0.2">
      <c r="A1122" t="str">
        <f>+'MBI DIRECTORIO'!A1122</f>
        <v>VSR</v>
      </c>
      <c r="B1122" t="str">
        <f>+'MBI DIRECTORIO'!B1122</f>
        <v>96568970-C</v>
      </c>
      <c r="C1122" t="str">
        <f>+'MBI DIRECTORIO'!C1122</f>
        <v>14005076-18</v>
      </c>
      <c r="D1122">
        <f>+'MBI DIRECTORIO'!D1122</f>
        <v>2022</v>
      </c>
      <c r="E1122" t="str">
        <f>+'MBI DIRECTORIO'!E1122</f>
        <v>Julio</v>
      </c>
      <c r="F1122" s="5">
        <f>+'MBI DIRECTORIO'!F1122</f>
        <v>75</v>
      </c>
      <c r="G1122" t="str">
        <f>+'MBI DIRECTORIO'!G1122</f>
        <v>CLP</v>
      </c>
      <c r="H1122" s="5">
        <f>+'MBI DIRECTORIO'!H1122</f>
        <v>4170.104166666667</v>
      </c>
      <c r="I1122" s="5">
        <f>+'MBI DIRECTORIO'!I1122</f>
        <v>2662.1423087060771</v>
      </c>
      <c r="J1122" s="5">
        <f>+'MBI DIRECTORIO'!J1122</f>
        <v>0</v>
      </c>
      <c r="K1122" s="5">
        <f>+'MBI DIRECTORIO'!K1122</f>
        <v>416.66666666666669</v>
      </c>
      <c r="L1122" s="5">
        <f>+'MBI DIRECTORIO'!L1122</f>
        <v>38.990007608950329</v>
      </c>
      <c r="M1122" s="5">
        <f>+'MBI DIRECTORIO'!M1122</f>
        <v>0</v>
      </c>
      <c r="N1122" s="5">
        <f>+'MBI DIRECTORIO'!N1122</f>
        <v>0</v>
      </c>
      <c r="O1122" s="5">
        <f>+'MBI DIRECTORIO'!O1122</f>
        <v>0</v>
      </c>
      <c r="P1122" s="5">
        <f>+'MBI DIRECTORIO'!P1122</f>
        <v>0</v>
      </c>
      <c r="Q1122" s="5">
        <f>+'MBI DIRECTORIO'!Q1122</f>
        <v>0</v>
      </c>
      <c r="R1122" s="5">
        <f>+'MBI DIRECTORIO'!R1122</f>
        <v>14.36036001299162</v>
      </c>
      <c r="S1122" s="5">
        <f>+'MBI DIRECTORIO'!S1122</f>
        <v>0</v>
      </c>
      <c r="T1122" s="5">
        <f>+'MBI DIRECTORIO'!T1122</f>
        <v>0</v>
      </c>
      <c r="U1122" s="5">
        <f>+'MBI DIRECTORIO'!U1122</f>
        <v>29.6875</v>
      </c>
      <c r="V1122" s="5">
        <f>+'MBI DIRECTORIO'!V1122</f>
        <v>0</v>
      </c>
      <c r="W1122" s="5">
        <f>+'MBI DIRECTORIO'!W1122</f>
        <v>0</v>
      </c>
      <c r="X1122" s="5">
        <f>+'MBI DIRECTORIO'!X1122</f>
        <v>0</v>
      </c>
      <c r="Y1122" s="5">
        <f>+'MBI DIRECTORIO'!Y1122</f>
        <v>52.699127423667285</v>
      </c>
      <c r="Z1122" s="5">
        <f>+'MBI DIRECTORIO'!Z1122</f>
        <v>0</v>
      </c>
      <c r="AA1122" s="5">
        <f>+'MBI DIRECTORIO'!AA1122</f>
        <v>8.6512674106756631</v>
      </c>
      <c r="AB1122" s="5" t="str">
        <f>+'MBI DIRECTORIO'!AG1122</f>
        <v>Distribución y Excelencia S.A.</v>
      </c>
      <c r="AD1122" t="str">
        <f t="shared" si="19"/>
        <v>INSERT INTO TABLA_PRESUPUESTO_COMERCIAL VALUES ('VSR','96568970-C','14005076-18',2022,'Julio',75,'CLP',4170.104167,2662.142309,0,416.666667,38.990008,0,0,0,0,0,14.36036,0,0,29.6875,0,0,0,52.699127,0,8.651267);</v>
      </c>
    </row>
    <row r="1123" spans="1:30" x14ac:dyDescent="0.2">
      <c r="A1123" t="str">
        <f>+'MBI DIRECTORIO'!A1123</f>
        <v>VSR</v>
      </c>
      <c r="B1123" t="str">
        <f>+'MBI DIRECTORIO'!B1123</f>
        <v>96568970-C</v>
      </c>
      <c r="C1123" t="str">
        <f>+'MBI DIRECTORIO'!C1123</f>
        <v>14005075-18</v>
      </c>
      <c r="D1123">
        <f>+'MBI DIRECTORIO'!D1123</f>
        <v>2022</v>
      </c>
      <c r="E1123" t="str">
        <f>+'MBI DIRECTORIO'!E1123</f>
        <v>Julio</v>
      </c>
      <c r="F1123" s="5">
        <f>+'MBI DIRECTORIO'!F1123</f>
        <v>100</v>
      </c>
      <c r="G1123" t="str">
        <f>+'MBI DIRECTORIO'!G1123</f>
        <v>CLP</v>
      </c>
      <c r="H1123" s="5">
        <f>+'MBI DIRECTORIO'!H1123</f>
        <v>5560.1388888888887</v>
      </c>
      <c r="I1123" s="5">
        <f>+'MBI DIRECTORIO'!I1123</f>
        <v>3195.2559993979212</v>
      </c>
      <c r="J1123" s="5">
        <f>+'MBI DIRECTORIO'!J1123</f>
        <v>0</v>
      </c>
      <c r="K1123" s="5">
        <f>+'MBI DIRECTORIO'!K1123</f>
        <v>555.55555555555554</v>
      </c>
      <c r="L1123" s="5">
        <f>+'MBI DIRECTORIO'!L1123</f>
        <v>51.986676811933776</v>
      </c>
      <c r="M1123" s="5">
        <f>+'MBI DIRECTORIO'!M1123</f>
        <v>0</v>
      </c>
      <c r="N1123" s="5">
        <f>+'MBI DIRECTORIO'!N1123</f>
        <v>0</v>
      </c>
      <c r="O1123" s="5">
        <f>+'MBI DIRECTORIO'!O1123</f>
        <v>0</v>
      </c>
      <c r="P1123" s="5">
        <f>+'MBI DIRECTORIO'!P1123</f>
        <v>0</v>
      </c>
      <c r="Q1123" s="5">
        <f>+'MBI DIRECTORIO'!Q1123</f>
        <v>0</v>
      </c>
      <c r="R1123" s="5">
        <f>+'MBI DIRECTORIO'!R1123</f>
        <v>19.147146683988826</v>
      </c>
      <c r="S1123" s="5">
        <f>+'MBI DIRECTORIO'!S1123</f>
        <v>0</v>
      </c>
      <c r="T1123" s="5">
        <f>+'MBI DIRECTORIO'!T1123</f>
        <v>0</v>
      </c>
      <c r="U1123" s="5">
        <f>+'MBI DIRECTORIO'!U1123</f>
        <v>39.583333333333329</v>
      </c>
      <c r="V1123" s="5">
        <f>+'MBI DIRECTORIO'!V1123</f>
        <v>0</v>
      </c>
      <c r="W1123" s="5">
        <f>+'MBI DIRECTORIO'!W1123</f>
        <v>0</v>
      </c>
      <c r="X1123" s="5">
        <f>+'MBI DIRECTORIO'!X1123</f>
        <v>0</v>
      </c>
      <c r="Y1123" s="5">
        <f>+'MBI DIRECTORIO'!Y1123</f>
        <v>70.265503231556366</v>
      </c>
      <c r="Z1123" s="5">
        <f>+'MBI DIRECTORIO'!Z1123</f>
        <v>0</v>
      </c>
      <c r="AA1123" s="5">
        <f>+'MBI DIRECTORIO'!AA1123</f>
        <v>11.535023214234217</v>
      </c>
      <c r="AB1123" s="5" t="str">
        <f>+'MBI DIRECTORIO'!AG1123</f>
        <v>Distribución y Excelencia S.A.</v>
      </c>
      <c r="AD1123" t="str">
        <f t="shared" si="19"/>
        <v>INSERT INTO TABLA_PRESUPUESTO_COMERCIAL VALUES ('VSR','96568970-C','14005075-18',2022,'Julio',100,'CLP',5560.138889,3195.255999,0,555.555556,51.986677,0,0,0,0,0,19.147147,0,0,39.583333,0,0,0,70.265503,0,11.535023);</v>
      </c>
    </row>
    <row r="1124" spans="1:30" x14ac:dyDescent="0.2">
      <c r="A1124" t="str">
        <f>+'MBI DIRECTORIO'!A1124</f>
        <v>VSR</v>
      </c>
      <c r="B1124" t="str">
        <f>+'MBI DIRECTORIO'!B1124</f>
        <v>80152-C</v>
      </c>
      <c r="C1124" t="str">
        <f>+'MBI DIRECTORIO'!C1124</f>
        <v>14004807-18</v>
      </c>
      <c r="D1124">
        <f>+'MBI DIRECTORIO'!D1124</f>
        <v>2022</v>
      </c>
      <c r="E1124" t="str">
        <f>+'MBI DIRECTORIO'!E1124</f>
        <v>Julio</v>
      </c>
      <c r="F1124" s="5">
        <f>+'MBI DIRECTORIO'!F1124</f>
        <v>12.5</v>
      </c>
      <c r="G1124" t="str">
        <f>+'MBI DIRECTORIO'!G1124</f>
        <v>USD</v>
      </c>
      <c r="H1124" s="5">
        <f>+'MBI DIRECTORIO'!H1124</f>
        <v>2000</v>
      </c>
      <c r="I1124" s="5">
        <f>+'MBI DIRECTORIO'!I1124</f>
        <v>858.7615771402119</v>
      </c>
      <c r="J1124" s="5">
        <f>+'MBI DIRECTORIO'!J1124</f>
        <v>0</v>
      </c>
      <c r="K1124" s="5">
        <f>+'MBI DIRECTORIO'!K1124</f>
        <v>0</v>
      </c>
      <c r="L1124" s="5">
        <f>+'MBI DIRECTORIO'!L1124</f>
        <v>6.498334601491722</v>
      </c>
      <c r="M1124" s="5">
        <f>+'MBI DIRECTORIO'!M1124</f>
        <v>11.775833333333333</v>
      </c>
      <c r="N1124" s="5">
        <f>+'MBI DIRECTORIO'!N1124</f>
        <v>6.7194312326595318</v>
      </c>
      <c r="O1124" s="5">
        <f>+'MBI DIRECTORIO'!O1124</f>
        <v>8.9798850574712645</v>
      </c>
      <c r="P1124" s="5">
        <f>+'MBI DIRECTORIO'!P1124</f>
        <v>0.85979818998546698</v>
      </c>
      <c r="Q1124" s="5">
        <f>+'MBI DIRECTORIO'!Q1124</f>
        <v>6.8872907913331272</v>
      </c>
      <c r="R1124" s="5">
        <f>+'MBI DIRECTORIO'!R1124</f>
        <v>0</v>
      </c>
      <c r="S1124" s="5">
        <f>+'MBI DIRECTORIO'!S1124</f>
        <v>0</v>
      </c>
      <c r="T1124" s="5">
        <f>+'MBI DIRECTORIO'!T1124</f>
        <v>0</v>
      </c>
      <c r="U1124" s="5">
        <f>+'MBI DIRECTORIO'!U1124</f>
        <v>0</v>
      </c>
      <c r="V1124" s="5">
        <f>+'MBI DIRECTORIO'!V1124</f>
        <v>0</v>
      </c>
      <c r="W1124" s="5">
        <f>+'MBI DIRECTORIO'!W1124</f>
        <v>0</v>
      </c>
      <c r="X1124" s="5">
        <f>+'MBI DIRECTORIO'!X1124</f>
        <v>0</v>
      </c>
      <c r="Y1124" s="5">
        <f>+'MBI DIRECTORIO'!Y1124</f>
        <v>38.940562145259776</v>
      </c>
      <c r="Z1124" s="5">
        <f>+'MBI DIRECTORIO'!Z1124</f>
        <v>3.7183235404770505</v>
      </c>
      <c r="AA1124" s="5">
        <f>+'MBI DIRECTORIO'!AA1124</f>
        <v>0</v>
      </c>
      <c r="AB1124" s="5" t="str">
        <f>+'MBI DIRECTORIO'!AG1124</f>
        <v>Heting Trading CO., Ltd</v>
      </c>
      <c r="AD1124" t="str">
        <f t="shared" si="19"/>
        <v>INSERT INTO TABLA_PRESUPUESTO_COMERCIAL VALUES ('VSR','80152-C','14004807-18',2022,'Julio',12.5,'USD',2000,858.761577,0,0,6.498335,11.775833,6.719431,8.979885,0.859798,6.887291,0,0,0,0,0,0,0,38.940562,3.718324,0);</v>
      </c>
    </row>
    <row r="1125" spans="1:30" x14ac:dyDescent="0.2">
      <c r="A1125" t="str">
        <f>+'MBI DIRECTORIO'!A1125</f>
        <v>VSR</v>
      </c>
      <c r="B1125" t="str">
        <f>+'MBI DIRECTORIO'!B1125</f>
        <v>80152-C</v>
      </c>
      <c r="C1125" t="str">
        <f>+'MBI DIRECTORIO'!C1125</f>
        <v>14005032-16</v>
      </c>
      <c r="D1125">
        <f>+'MBI DIRECTORIO'!D1125</f>
        <v>2022</v>
      </c>
      <c r="E1125" t="str">
        <f>+'MBI DIRECTORIO'!E1125</f>
        <v>Julio</v>
      </c>
      <c r="F1125" s="5">
        <f>+'MBI DIRECTORIO'!F1125</f>
        <v>12.5</v>
      </c>
      <c r="G1125" t="str">
        <f>+'MBI DIRECTORIO'!G1125</f>
        <v>USD</v>
      </c>
      <c r="H1125" s="5">
        <f>+'MBI DIRECTORIO'!H1125</f>
        <v>900</v>
      </c>
      <c r="I1125" s="5">
        <f>+'MBI DIRECTORIO'!I1125</f>
        <v>404.61937860008027</v>
      </c>
      <c r="J1125" s="5">
        <f>+'MBI DIRECTORIO'!J1125</f>
        <v>0</v>
      </c>
      <c r="K1125" s="5">
        <f>+'MBI DIRECTORIO'!K1125</f>
        <v>0</v>
      </c>
      <c r="L1125" s="5">
        <f>+'MBI DIRECTORIO'!L1125</f>
        <v>6.498334601491722</v>
      </c>
      <c r="M1125" s="5">
        <f>+'MBI DIRECTORIO'!M1125</f>
        <v>11.775833333333333</v>
      </c>
      <c r="N1125" s="5">
        <f>+'MBI DIRECTORIO'!N1125</f>
        <v>6.7194312326595318</v>
      </c>
      <c r="O1125" s="5">
        <f>+'MBI DIRECTORIO'!O1125</f>
        <v>8.9798850574712645</v>
      </c>
      <c r="P1125" s="5">
        <f>+'MBI DIRECTORIO'!P1125</f>
        <v>0.85979818998546698</v>
      </c>
      <c r="Q1125" s="5">
        <f>+'MBI DIRECTORIO'!Q1125</f>
        <v>3.0992808560999072</v>
      </c>
      <c r="R1125" s="5">
        <f>+'MBI DIRECTORIO'!R1125</f>
        <v>0</v>
      </c>
      <c r="S1125" s="5">
        <f>+'MBI DIRECTORIO'!S1125</f>
        <v>0</v>
      </c>
      <c r="T1125" s="5">
        <f>+'MBI DIRECTORIO'!T1125</f>
        <v>0</v>
      </c>
      <c r="U1125" s="5">
        <f>+'MBI DIRECTORIO'!U1125</f>
        <v>0</v>
      </c>
      <c r="V1125" s="5">
        <f>+'MBI DIRECTORIO'!V1125</f>
        <v>0</v>
      </c>
      <c r="W1125" s="5">
        <f>+'MBI DIRECTORIO'!W1125</f>
        <v>0</v>
      </c>
      <c r="X1125" s="5">
        <f>+'MBI DIRECTORIO'!X1125</f>
        <v>0</v>
      </c>
      <c r="Y1125" s="5">
        <f>+'MBI DIRECTORIO'!Y1125</f>
        <v>35.152552210026556</v>
      </c>
      <c r="Z1125" s="5">
        <f>+'MBI DIRECTORIO'!Z1125</f>
        <v>3.7183235404770505</v>
      </c>
      <c r="AA1125" s="5">
        <f>+'MBI DIRECTORIO'!AA1125</f>
        <v>0</v>
      </c>
      <c r="AB1125" s="5" t="str">
        <f>+'MBI DIRECTORIO'!AG1125</f>
        <v>Heting Trading CO., Ltd</v>
      </c>
      <c r="AD1125" t="str">
        <f t="shared" si="19"/>
        <v>INSERT INTO TABLA_PRESUPUESTO_COMERCIAL VALUES ('VSR','80152-C','14005032-16',2022,'Julio',12.5,'USD',900,404.619379,0,0,6.498335,11.775833,6.719431,8.979885,0.859798,3.099281,0,0,0,0,0,0,0,35.152552,3.718324,0);</v>
      </c>
    </row>
    <row r="1126" spans="1:30" x14ac:dyDescent="0.2">
      <c r="A1126" t="str">
        <f>+'MBI DIRECTORIO'!A1126</f>
        <v>VSR</v>
      </c>
      <c r="B1126" t="str">
        <f>+'MBI DIRECTORIO'!B1126</f>
        <v>80152-C</v>
      </c>
      <c r="C1126" t="str">
        <f>+'MBI DIRECTORIO'!C1126</f>
        <v>14004806-17</v>
      </c>
      <c r="D1126">
        <f>+'MBI DIRECTORIO'!D1126</f>
        <v>2022</v>
      </c>
      <c r="E1126" t="str">
        <f>+'MBI DIRECTORIO'!E1126</f>
        <v>Julio</v>
      </c>
      <c r="F1126" s="5">
        <f>+'MBI DIRECTORIO'!F1126</f>
        <v>12.5</v>
      </c>
      <c r="G1126" t="str">
        <f>+'MBI DIRECTORIO'!G1126</f>
        <v>USD</v>
      </c>
      <c r="H1126" s="5">
        <f>+'MBI DIRECTORIO'!H1126</f>
        <v>900</v>
      </c>
      <c r="I1126" s="5">
        <f>+'MBI DIRECTORIO'!I1126</f>
        <v>431.85486654907709</v>
      </c>
      <c r="J1126" s="5">
        <f>+'MBI DIRECTORIO'!J1126</f>
        <v>0</v>
      </c>
      <c r="K1126" s="5">
        <f>+'MBI DIRECTORIO'!K1126</f>
        <v>0</v>
      </c>
      <c r="L1126" s="5">
        <f>+'MBI DIRECTORIO'!L1126</f>
        <v>6.498334601491722</v>
      </c>
      <c r="M1126" s="5">
        <f>+'MBI DIRECTORIO'!M1126</f>
        <v>11.775833333333333</v>
      </c>
      <c r="N1126" s="5">
        <f>+'MBI DIRECTORIO'!N1126</f>
        <v>6.7194312326595318</v>
      </c>
      <c r="O1126" s="5">
        <f>+'MBI DIRECTORIO'!O1126</f>
        <v>8.9798850574712645</v>
      </c>
      <c r="P1126" s="5">
        <f>+'MBI DIRECTORIO'!P1126</f>
        <v>0.85979818998546698</v>
      </c>
      <c r="Q1126" s="5">
        <f>+'MBI DIRECTORIO'!Q1126</f>
        <v>3.0992808560999072</v>
      </c>
      <c r="R1126" s="5">
        <f>+'MBI DIRECTORIO'!R1126</f>
        <v>0</v>
      </c>
      <c r="S1126" s="5">
        <f>+'MBI DIRECTORIO'!S1126</f>
        <v>0</v>
      </c>
      <c r="T1126" s="5">
        <f>+'MBI DIRECTORIO'!T1126</f>
        <v>0</v>
      </c>
      <c r="U1126" s="5">
        <f>+'MBI DIRECTORIO'!U1126</f>
        <v>0</v>
      </c>
      <c r="V1126" s="5">
        <f>+'MBI DIRECTORIO'!V1126</f>
        <v>0</v>
      </c>
      <c r="W1126" s="5">
        <f>+'MBI DIRECTORIO'!W1126</f>
        <v>0</v>
      </c>
      <c r="X1126" s="5">
        <f>+'MBI DIRECTORIO'!X1126</f>
        <v>0</v>
      </c>
      <c r="Y1126" s="5">
        <f>+'MBI DIRECTORIO'!Y1126</f>
        <v>35.152552210026556</v>
      </c>
      <c r="Z1126" s="5">
        <f>+'MBI DIRECTORIO'!Z1126</f>
        <v>3.7183235404770505</v>
      </c>
      <c r="AA1126" s="5">
        <f>+'MBI DIRECTORIO'!AA1126</f>
        <v>0</v>
      </c>
      <c r="AB1126" s="5" t="str">
        <f>+'MBI DIRECTORIO'!AG1126</f>
        <v>Heting Trading CO., Ltd</v>
      </c>
      <c r="AD1126" t="str">
        <f t="shared" si="19"/>
        <v>INSERT INTO TABLA_PRESUPUESTO_COMERCIAL VALUES ('VSR','80152-C','14004806-17',2022,'Julio',12.5,'USD',900,431.854867,0,0,6.498335,11.775833,6.719431,8.979885,0.859798,3.099281,0,0,0,0,0,0,0,35.152552,3.718324,0);</v>
      </c>
    </row>
    <row r="1127" spans="1:30" x14ac:dyDescent="0.2">
      <c r="A1127" t="str">
        <f>+'MBI DIRECTORIO'!A1127</f>
        <v>VSR</v>
      </c>
      <c r="B1127" t="str">
        <f>+'MBI DIRECTORIO'!B1127</f>
        <v>80152-C</v>
      </c>
      <c r="C1127" t="str">
        <f>+'MBI DIRECTORIO'!C1127</f>
        <v>14004965-17</v>
      </c>
      <c r="D1127">
        <f>+'MBI DIRECTORIO'!D1127</f>
        <v>2022</v>
      </c>
      <c r="E1127" t="str">
        <f>+'MBI DIRECTORIO'!E1127</f>
        <v>Julio</v>
      </c>
      <c r="F1127" s="5">
        <f>+'MBI DIRECTORIO'!F1127</f>
        <v>20</v>
      </c>
      <c r="G1127" t="str">
        <f>+'MBI DIRECTORIO'!G1127</f>
        <v>USD</v>
      </c>
      <c r="H1127" s="5">
        <f>+'MBI DIRECTORIO'!H1127</f>
        <v>1700</v>
      </c>
      <c r="I1127" s="5">
        <f>+'MBI DIRECTORIO'!I1127</f>
        <v>1401.0745773917292</v>
      </c>
      <c r="J1127" s="5">
        <f>+'MBI DIRECTORIO'!J1127</f>
        <v>0</v>
      </c>
      <c r="K1127" s="5">
        <f>+'MBI DIRECTORIO'!K1127</f>
        <v>0</v>
      </c>
      <c r="L1127" s="5">
        <f>+'MBI DIRECTORIO'!L1127</f>
        <v>10.397335362386755</v>
      </c>
      <c r="M1127" s="5">
        <f>+'MBI DIRECTORIO'!M1127</f>
        <v>18.841333333333331</v>
      </c>
      <c r="N1127" s="5">
        <f>+'MBI DIRECTORIO'!N1127</f>
        <v>10.751089972255254</v>
      </c>
      <c r="O1127" s="5">
        <f>+'MBI DIRECTORIO'!O1127</f>
        <v>14.367816091954026</v>
      </c>
      <c r="P1127" s="5">
        <f>+'MBI DIRECTORIO'!P1127</f>
        <v>1.3756771039767473</v>
      </c>
      <c r="Q1127" s="5">
        <f>+'MBI DIRECTORIO'!Q1127</f>
        <v>5.8541971726331585</v>
      </c>
      <c r="R1127" s="5">
        <f>+'MBI DIRECTORIO'!R1127</f>
        <v>0</v>
      </c>
      <c r="S1127" s="5">
        <f>+'MBI DIRECTORIO'!S1127</f>
        <v>0</v>
      </c>
      <c r="T1127" s="5">
        <f>+'MBI DIRECTORIO'!T1127</f>
        <v>0</v>
      </c>
      <c r="U1127" s="5">
        <f>+'MBI DIRECTORIO'!U1127</f>
        <v>0</v>
      </c>
      <c r="V1127" s="5">
        <f>+'MBI DIRECTORIO'!V1127</f>
        <v>0</v>
      </c>
      <c r="W1127" s="5">
        <f>+'MBI DIRECTORIO'!W1127</f>
        <v>0</v>
      </c>
      <c r="X1127" s="5">
        <f>+'MBI DIRECTORIO'!X1127</f>
        <v>0</v>
      </c>
      <c r="Y1127" s="5">
        <f>+'MBI DIRECTORIO'!Y1127</f>
        <v>57.139431338915792</v>
      </c>
      <c r="Z1127" s="5">
        <f>+'MBI DIRECTORIO'!Z1127</f>
        <v>5.9493176647632806</v>
      </c>
      <c r="AA1127" s="5">
        <f>+'MBI DIRECTORIO'!AA1127</f>
        <v>0</v>
      </c>
      <c r="AB1127" s="5" t="str">
        <f>+'MBI DIRECTORIO'!AG1127</f>
        <v>Heting Trading CO., Ltd</v>
      </c>
      <c r="AD1127" t="str">
        <f t="shared" si="19"/>
        <v>INSERT INTO TABLA_PRESUPUESTO_COMERCIAL VALUES ('VSR','80152-C','14004965-17',2022,'Julio',20,'USD',1700,1401.074577,0,0,10.397335,18.841333,10.75109,14.367816,1.375677,5.854197,0,0,0,0,0,0,0,57.139431,5.949318,0);</v>
      </c>
    </row>
    <row r="1128" spans="1:30" x14ac:dyDescent="0.2">
      <c r="A1128" t="str">
        <f>+'MBI DIRECTORIO'!A1128</f>
        <v>VSR</v>
      </c>
      <c r="B1128" t="str">
        <f>+'MBI DIRECTORIO'!B1128</f>
        <v>80152-C</v>
      </c>
      <c r="C1128" t="str">
        <f>+'MBI DIRECTORIO'!C1128</f>
        <v>14005080-18</v>
      </c>
      <c r="D1128">
        <f>+'MBI DIRECTORIO'!D1128</f>
        <v>2022</v>
      </c>
      <c r="E1128" t="str">
        <f>+'MBI DIRECTORIO'!E1128</f>
        <v>Julio</v>
      </c>
      <c r="F1128" s="5">
        <f>+'MBI DIRECTORIO'!F1128</f>
        <v>37.5</v>
      </c>
      <c r="G1128" t="str">
        <f>+'MBI DIRECTORIO'!G1128</f>
        <v>USD</v>
      </c>
      <c r="H1128" s="5">
        <f>+'MBI DIRECTORIO'!H1128</f>
        <v>3600</v>
      </c>
      <c r="I1128" s="5">
        <f>+'MBI DIRECTORIO'!I1128</f>
        <v>2047.3161845375419</v>
      </c>
      <c r="J1128" s="5">
        <f>+'MBI DIRECTORIO'!J1128</f>
        <v>0</v>
      </c>
      <c r="K1128" s="5">
        <f>+'MBI DIRECTORIO'!K1128</f>
        <v>0</v>
      </c>
      <c r="L1128" s="5">
        <f>+'MBI DIRECTORIO'!L1128</f>
        <v>19.495003804475164</v>
      </c>
      <c r="M1128" s="5">
        <f>+'MBI DIRECTORIO'!M1128</f>
        <v>35.327500000000001</v>
      </c>
      <c r="N1128" s="5">
        <f>+'MBI DIRECTORIO'!N1128</f>
        <v>20.158293697978596</v>
      </c>
      <c r="O1128" s="5">
        <f>+'MBI DIRECTORIO'!O1128</f>
        <v>26.939655172413797</v>
      </c>
      <c r="P1128" s="5">
        <f>+'MBI DIRECTORIO'!P1128</f>
        <v>2.5793945699564009</v>
      </c>
      <c r="Q1128" s="5">
        <f>+'MBI DIRECTORIO'!Q1128</f>
        <v>12.397123424399629</v>
      </c>
      <c r="R1128" s="5">
        <f>+'MBI DIRECTORIO'!R1128</f>
        <v>0</v>
      </c>
      <c r="S1128" s="5">
        <f>+'MBI DIRECTORIO'!S1128</f>
        <v>0</v>
      </c>
      <c r="T1128" s="5">
        <f>+'MBI DIRECTORIO'!T1128</f>
        <v>0</v>
      </c>
      <c r="U1128" s="5">
        <f>+'MBI DIRECTORIO'!U1128</f>
        <v>0</v>
      </c>
      <c r="V1128" s="5">
        <f>+'MBI DIRECTORIO'!V1128</f>
        <v>0</v>
      </c>
      <c r="W1128" s="5">
        <f>+'MBI DIRECTORIO'!W1128</f>
        <v>0</v>
      </c>
      <c r="X1128" s="5">
        <f>+'MBI DIRECTORIO'!X1128</f>
        <v>0</v>
      </c>
      <c r="Y1128" s="5">
        <f>+'MBI DIRECTORIO'!Y1128</f>
        <v>108.55693748617956</v>
      </c>
      <c r="Z1128" s="5">
        <f>+'MBI DIRECTORIO'!Z1128</f>
        <v>11.154970621431151</v>
      </c>
      <c r="AA1128" s="5">
        <f>+'MBI DIRECTORIO'!AA1128</f>
        <v>0</v>
      </c>
      <c r="AB1128" s="5" t="str">
        <f>+'MBI DIRECTORIO'!AG1128</f>
        <v>Heting Trading CO., Ltd</v>
      </c>
      <c r="AD1128" t="str">
        <f t="shared" si="19"/>
        <v>INSERT INTO TABLA_PRESUPUESTO_COMERCIAL VALUES ('VSR','80152-C','14005080-18',2022,'Julio',37.5,'USD',3600,2047.316185,0,0,19.495004,35.3275,20.158294,26.939655,2.579395,12.397123,0,0,0,0,0,0,0,108.556937,11.154971,0);</v>
      </c>
    </row>
    <row r="1129" spans="1:30" x14ac:dyDescent="0.2">
      <c r="A1129" t="str">
        <f>+'MBI DIRECTORIO'!A1129</f>
        <v>VSR</v>
      </c>
      <c r="B1129" t="str">
        <f>+'MBI DIRECTORIO'!B1129</f>
        <v>80152-C</v>
      </c>
      <c r="C1129" t="str">
        <f>+'MBI DIRECTORIO'!C1129</f>
        <v>14004879-18</v>
      </c>
      <c r="D1129">
        <f>+'MBI DIRECTORIO'!D1129</f>
        <v>2022</v>
      </c>
      <c r="E1129" t="str">
        <f>+'MBI DIRECTORIO'!E1129</f>
        <v>Julio</v>
      </c>
      <c r="F1129" s="5">
        <f>+'MBI DIRECTORIO'!F1129</f>
        <v>12.5</v>
      </c>
      <c r="G1129" t="str">
        <f>+'MBI DIRECTORIO'!G1129</f>
        <v>USD</v>
      </c>
      <c r="H1129" s="5">
        <f>+'MBI DIRECTORIO'!H1129</f>
        <v>1200</v>
      </c>
      <c r="I1129" s="5">
        <f>+'MBI DIRECTORIO'!I1129</f>
        <v>1171.699114146279</v>
      </c>
      <c r="J1129" s="5">
        <f>+'MBI DIRECTORIO'!J1129</f>
        <v>0</v>
      </c>
      <c r="K1129" s="5">
        <f>+'MBI DIRECTORIO'!K1129</f>
        <v>0</v>
      </c>
      <c r="L1129" s="5">
        <f>+'MBI DIRECTORIO'!L1129</f>
        <v>6.498334601491722</v>
      </c>
      <c r="M1129" s="5">
        <f>+'MBI DIRECTORIO'!M1129</f>
        <v>11.775833333333333</v>
      </c>
      <c r="N1129" s="5">
        <f>+'MBI DIRECTORIO'!N1129</f>
        <v>6.7194312326595318</v>
      </c>
      <c r="O1129" s="5">
        <f>+'MBI DIRECTORIO'!O1129</f>
        <v>8.9798850574712645</v>
      </c>
      <c r="P1129" s="5">
        <f>+'MBI DIRECTORIO'!P1129</f>
        <v>0.85979818998546698</v>
      </c>
      <c r="Q1129" s="5">
        <f>+'MBI DIRECTORIO'!Q1129</f>
        <v>4.1323744747998763</v>
      </c>
      <c r="R1129" s="5">
        <f>+'MBI DIRECTORIO'!R1129</f>
        <v>0</v>
      </c>
      <c r="S1129" s="5">
        <f>+'MBI DIRECTORIO'!S1129</f>
        <v>0</v>
      </c>
      <c r="T1129" s="5">
        <f>+'MBI DIRECTORIO'!T1129</f>
        <v>0</v>
      </c>
      <c r="U1129" s="5">
        <f>+'MBI DIRECTORIO'!U1129</f>
        <v>0</v>
      </c>
      <c r="V1129" s="5">
        <f>+'MBI DIRECTORIO'!V1129</f>
        <v>0</v>
      </c>
      <c r="W1129" s="5">
        <f>+'MBI DIRECTORIO'!W1129</f>
        <v>0</v>
      </c>
      <c r="X1129" s="5">
        <f>+'MBI DIRECTORIO'!X1129</f>
        <v>0</v>
      </c>
      <c r="Y1129" s="5">
        <f>+'MBI DIRECTORIO'!Y1129</f>
        <v>36.185645828726521</v>
      </c>
      <c r="Z1129" s="5">
        <f>+'MBI DIRECTORIO'!Z1129</f>
        <v>3.7183235404770505</v>
      </c>
      <c r="AA1129" s="5">
        <f>+'MBI DIRECTORIO'!AA1129</f>
        <v>0</v>
      </c>
      <c r="AB1129" s="5" t="str">
        <f>+'MBI DIRECTORIO'!AG1129</f>
        <v>Heting Trading CO., Ltd</v>
      </c>
      <c r="AD1129" t="str">
        <f t="shared" si="19"/>
        <v>INSERT INTO TABLA_PRESUPUESTO_COMERCIAL VALUES ('VSR','80152-C','14004879-18',2022,'Julio',12.5,'USD',1200,1171.699114,0,0,6.498335,11.775833,6.719431,8.979885,0.859798,4.132374,0,0,0,0,0,0,0,36.185646,3.718324,0);</v>
      </c>
    </row>
    <row r="1130" spans="1:30" x14ac:dyDescent="0.2">
      <c r="A1130" t="str">
        <f>+'MBI DIRECTORIO'!A1130</f>
        <v>VSR</v>
      </c>
      <c r="B1130" t="str">
        <f>+'MBI DIRECTORIO'!B1130</f>
        <v>80152-C</v>
      </c>
      <c r="C1130" t="str">
        <f>+'MBI DIRECTORIO'!C1130</f>
        <v>14004949-19</v>
      </c>
      <c r="D1130">
        <f>+'MBI DIRECTORIO'!D1130</f>
        <v>2022</v>
      </c>
      <c r="E1130" t="str">
        <f>+'MBI DIRECTORIO'!E1130</f>
        <v>Julio</v>
      </c>
      <c r="F1130" s="5">
        <f>+'MBI DIRECTORIO'!F1130</f>
        <v>27.5</v>
      </c>
      <c r="G1130" t="str">
        <f>+'MBI DIRECTORIO'!G1130</f>
        <v>USD</v>
      </c>
      <c r="H1130" s="5">
        <f>+'MBI DIRECTORIO'!H1130</f>
        <v>990</v>
      </c>
      <c r="I1130" s="5">
        <f>+'MBI DIRECTORIO'!I1130</f>
        <v>718.66753342910511</v>
      </c>
      <c r="J1130" s="5">
        <f>+'MBI DIRECTORIO'!J1130</f>
        <v>0</v>
      </c>
      <c r="K1130" s="5">
        <f>+'MBI DIRECTORIO'!K1130</f>
        <v>165</v>
      </c>
      <c r="L1130" s="5">
        <f>+'MBI DIRECTORIO'!L1130</f>
        <v>0</v>
      </c>
      <c r="M1130" s="5">
        <f>+'MBI DIRECTORIO'!M1130</f>
        <v>25.906833333333331</v>
      </c>
      <c r="N1130" s="5">
        <f>+'MBI DIRECTORIO'!N1130</f>
        <v>14.782748711850971</v>
      </c>
      <c r="O1130" s="5">
        <f>+'MBI DIRECTORIO'!O1130</f>
        <v>19.755747126436784</v>
      </c>
      <c r="P1130" s="5">
        <f>+'MBI DIRECTORIO'!P1130</f>
        <v>1.8915560179680275</v>
      </c>
      <c r="Q1130" s="5">
        <f>+'MBI DIRECTORIO'!Q1130</f>
        <v>3.4092089417098981</v>
      </c>
      <c r="R1130" s="5">
        <f>+'MBI DIRECTORIO'!R1130</f>
        <v>0</v>
      </c>
      <c r="S1130" s="5">
        <f>+'MBI DIRECTORIO'!S1130</f>
        <v>0</v>
      </c>
      <c r="T1130" s="5">
        <f>+'MBI DIRECTORIO'!T1130</f>
        <v>0</v>
      </c>
      <c r="U1130" s="5">
        <f>+'MBI DIRECTORIO'!U1130</f>
        <v>0</v>
      </c>
      <c r="V1130" s="5">
        <f>+'MBI DIRECTORIO'!V1130</f>
        <v>0</v>
      </c>
      <c r="W1130" s="5">
        <f>+'MBI DIRECTORIO'!W1130</f>
        <v>0</v>
      </c>
      <c r="X1130" s="5">
        <f>+'MBI DIRECTORIO'!X1130</f>
        <v>0</v>
      </c>
      <c r="Y1130" s="5">
        <f>+'MBI DIRECTORIO'!Y1130</f>
        <v>73.926405920348515</v>
      </c>
      <c r="Z1130" s="5">
        <f>+'MBI DIRECTORIO'!Z1130</f>
        <v>8.1803117890495116</v>
      </c>
      <c r="AA1130" s="5">
        <f>+'MBI DIRECTORIO'!AA1130</f>
        <v>0</v>
      </c>
      <c r="AB1130" s="5" t="str">
        <f>+'MBI DIRECTORIO'!AG1130</f>
        <v>Heting Trading CO., Ltd</v>
      </c>
      <c r="AD1130" t="str">
        <f t="shared" si="19"/>
        <v>INSERT INTO TABLA_PRESUPUESTO_COMERCIAL VALUES ('VSR','80152-C','14004949-19',2022,'Julio',27.5,'USD',990,718.667533,0,165,0,25.906833,14.782749,19.755747,1.891556,3.409209,0,0,0,0,0,0,0,73.926406,8.180312,0);</v>
      </c>
    </row>
    <row r="1131" spans="1:30" x14ac:dyDescent="0.2">
      <c r="A1131" t="str">
        <f>+'MBI DIRECTORIO'!A1131</f>
        <v>VSR</v>
      </c>
      <c r="B1131" t="str">
        <f>+'MBI DIRECTORIO'!B1131</f>
        <v>80169-C</v>
      </c>
      <c r="C1131" t="str">
        <f>+'MBI DIRECTORIO'!C1131</f>
        <v>14005087-20</v>
      </c>
      <c r="D1131">
        <f>+'MBI DIRECTORIO'!D1131</f>
        <v>2022</v>
      </c>
      <c r="E1131" t="str">
        <f>+'MBI DIRECTORIO'!E1131</f>
        <v>Julio</v>
      </c>
      <c r="F1131" s="5">
        <f>+'MBI DIRECTORIO'!F1131</f>
        <v>37.5</v>
      </c>
      <c r="G1131" t="str">
        <f>+'MBI DIRECTORIO'!G1131</f>
        <v>USD</v>
      </c>
      <c r="H1131" s="5">
        <f>+'MBI DIRECTORIO'!H1131</f>
        <v>2250</v>
      </c>
      <c r="I1131" s="5">
        <f>+'MBI DIRECTORIO'!I1131</f>
        <v>803.7439662869715</v>
      </c>
      <c r="J1131" s="5">
        <f>+'MBI DIRECTORIO'!J1131</f>
        <v>0</v>
      </c>
      <c r="K1131" s="5">
        <f>+'MBI DIRECTORIO'!K1131</f>
        <v>225</v>
      </c>
      <c r="L1131" s="5">
        <f>+'MBI DIRECTORIO'!L1131</f>
        <v>19.495003804475164</v>
      </c>
      <c r="M1131" s="5">
        <f>+'MBI DIRECTORIO'!M1131</f>
        <v>27.272301136363637</v>
      </c>
      <c r="N1131" s="5">
        <f>+'MBI DIRECTORIO'!N1131</f>
        <v>12.55787037037037</v>
      </c>
      <c r="O1131" s="5">
        <f>+'MBI DIRECTORIO'!O1131</f>
        <v>16.782407407407408</v>
      </c>
      <c r="P1131" s="5">
        <f>+'MBI DIRECTORIO'!P1131</f>
        <v>1.6068672839506171</v>
      </c>
      <c r="Q1131" s="5">
        <f>+'MBI DIRECTORIO'!Q1131</f>
        <v>7.7482021402497683</v>
      </c>
      <c r="R1131" s="5">
        <f>+'MBI DIRECTORIO'!R1131</f>
        <v>0</v>
      </c>
      <c r="S1131" s="5">
        <f>+'MBI DIRECTORIO'!S1131</f>
        <v>0</v>
      </c>
      <c r="T1131" s="5">
        <f>+'MBI DIRECTORIO'!T1131</f>
        <v>0</v>
      </c>
      <c r="U1131" s="5">
        <f>+'MBI DIRECTORIO'!U1131</f>
        <v>0</v>
      </c>
      <c r="V1131" s="5">
        <f>+'MBI DIRECTORIO'!V1131</f>
        <v>0</v>
      </c>
      <c r="W1131" s="5">
        <f>+'MBI DIRECTORIO'!W1131</f>
        <v>0</v>
      </c>
      <c r="X1131" s="5">
        <f>+'MBI DIRECTORIO'!X1131</f>
        <v>0</v>
      </c>
      <c r="Y1131" s="5">
        <f>+'MBI DIRECTORIO'!Y1131</f>
        <v>77.12261895977295</v>
      </c>
      <c r="Z1131" s="5">
        <f>+'MBI DIRECTORIO'!Z1131</f>
        <v>11.154970621431151</v>
      </c>
      <c r="AA1131" s="5">
        <f>+'MBI DIRECTORIO'!AA1131</f>
        <v>0</v>
      </c>
      <c r="AB1131" s="5" t="str">
        <f>+'MBI DIRECTORIO'!AG1131</f>
        <v>Shenzhen China Resources Vanguard Supermarket Co., Ltd.</v>
      </c>
      <c r="AD1131" t="str">
        <f t="shared" si="19"/>
        <v>INSERT INTO TABLA_PRESUPUESTO_COMERCIAL VALUES ('VSR','80169-C','14005087-20',2022,'Julio',37.5,'USD',2250,803.743966,0,225,19.495004,27.272301,12.55787,16.782407,1.606867,7.748202,0,0,0,0,0,0,0,77.122619,11.154971,0);</v>
      </c>
    </row>
    <row r="1132" spans="1:30" x14ac:dyDescent="0.2">
      <c r="A1132" t="str">
        <f>+'MBI DIRECTORIO'!A1132</f>
        <v>VSR</v>
      </c>
      <c r="B1132" t="str">
        <f>+'MBI DIRECTORIO'!B1132</f>
        <v>80169-C</v>
      </c>
      <c r="C1132" t="str">
        <f>+'MBI DIRECTORIO'!C1132</f>
        <v>14005048-19</v>
      </c>
      <c r="D1132">
        <f>+'MBI DIRECTORIO'!D1132</f>
        <v>2022</v>
      </c>
      <c r="E1132" t="str">
        <f>+'MBI DIRECTORIO'!E1132</f>
        <v>Julio</v>
      </c>
      <c r="F1132" s="5">
        <f>+'MBI DIRECTORIO'!F1132</f>
        <v>37.5</v>
      </c>
      <c r="G1132" t="str">
        <f>+'MBI DIRECTORIO'!G1132</f>
        <v>USD</v>
      </c>
      <c r="H1132" s="5">
        <f>+'MBI DIRECTORIO'!H1132</f>
        <v>2250</v>
      </c>
      <c r="I1132" s="5">
        <f>+'MBI DIRECTORIO'!I1132</f>
        <v>795.35569927747702</v>
      </c>
      <c r="J1132" s="5">
        <f>+'MBI DIRECTORIO'!J1132</f>
        <v>0</v>
      </c>
      <c r="K1132" s="5">
        <f>+'MBI DIRECTORIO'!K1132</f>
        <v>225</v>
      </c>
      <c r="L1132" s="5">
        <f>+'MBI DIRECTORIO'!L1132</f>
        <v>19.495003804475164</v>
      </c>
      <c r="M1132" s="5">
        <f>+'MBI DIRECTORIO'!M1132</f>
        <v>27.272301136363637</v>
      </c>
      <c r="N1132" s="5">
        <f>+'MBI DIRECTORIO'!N1132</f>
        <v>12.55787037037037</v>
      </c>
      <c r="O1132" s="5">
        <f>+'MBI DIRECTORIO'!O1132</f>
        <v>16.782407407407408</v>
      </c>
      <c r="P1132" s="5">
        <f>+'MBI DIRECTORIO'!P1132</f>
        <v>1.6068672839506171</v>
      </c>
      <c r="Q1132" s="5">
        <f>+'MBI DIRECTORIO'!Q1132</f>
        <v>7.7482021402497683</v>
      </c>
      <c r="R1132" s="5">
        <f>+'MBI DIRECTORIO'!R1132</f>
        <v>0</v>
      </c>
      <c r="S1132" s="5">
        <f>+'MBI DIRECTORIO'!S1132</f>
        <v>0</v>
      </c>
      <c r="T1132" s="5">
        <f>+'MBI DIRECTORIO'!T1132</f>
        <v>0</v>
      </c>
      <c r="U1132" s="5">
        <f>+'MBI DIRECTORIO'!U1132</f>
        <v>0</v>
      </c>
      <c r="V1132" s="5">
        <f>+'MBI DIRECTORIO'!V1132</f>
        <v>0</v>
      </c>
      <c r="W1132" s="5">
        <f>+'MBI DIRECTORIO'!W1132</f>
        <v>0</v>
      </c>
      <c r="X1132" s="5">
        <f>+'MBI DIRECTORIO'!X1132</f>
        <v>0</v>
      </c>
      <c r="Y1132" s="5">
        <f>+'MBI DIRECTORIO'!Y1132</f>
        <v>77.12261895977295</v>
      </c>
      <c r="Z1132" s="5">
        <f>+'MBI DIRECTORIO'!Z1132</f>
        <v>11.154970621431151</v>
      </c>
      <c r="AA1132" s="5">
        <f>+'MBI DIRECTORIO'!AA1132</f>
        <v>0</v>
      </c>
      <c r="AB1132" s="5" t="str">
        <f>+'MBI DIRECTORIO'!AG1132</f>
        <v>Shenzhen China Resources Vanguard Supermarket Co., Ltd.</v>
      </c>
      <c r="AD1132" t="str">
        <f t="shared" si="19"/>
        <v>INSERT INTO TABLA_PRESUPUESTO_COMERCIAL VALUES ('VSR','80169-C','14005048-19',2022,'Julio',37.5,'USD',2250,795.355699,0,225,19.495004,27.272301,12.55787,16.782407,1.606867,7.748202,0,0,0,0,0,0,0,77.122619,11.154971,0);</v>
      </c>
    </row>
    <row r="1133" spans="1:30" x14ac:dyDescent="0.2">
      <c r="A1133" t="str">
        <f>+'MBI DIRECTORIO'!A1133</f>
        <v>VSR</v>
      </c>
      <c r="B1133" t="str">
        <f>+'MBI DIRECTORIO'!B1133</f>
        <v>80169-C</v>
      </c>
      <c r="C1133" t="str">
        <f>+'MBI DIRECTORIO'!C1133</f>
        <v>14005127-18</v>
      </c>
      <c r="D1133">
        <f>+'MBI DIRECTORIO'!D1133</f>
        <v>2022</v>
      </c>
      <c r="E1133" t="str">
        <f>+'MBI DIRECTORIO'!E1133</f>
        <v>Julio</v>
      </c>
      <c r="F1133" s="5">
        <f>+'MBI DIRECTORIO'!F1133</f>
        <v>25</v>
      </c>
      <c r="G1133" t="str">
        <f>+'MBI DIRECTORIO'!G1133</f>
        <v>USD</v>
      </c>
      <c r="H1133" s="5">
        <f>+'MBI DIRECTORIO'!H1133</f>
        <v>2750</v>
      </c>
      <c r="I1133" s="5">
        <f>+'MBI DIRECTORIO'!I1133</f>
        <v>1277.590824898127</v>
      </c>
      <c r="J1133" s="5">
        <f>+'MBI DIRECTORIO'!J1133</f>
        <v>0</v>
      </c>
      <c r="K1133" s="5">
        <f>+'MBI DIRECTORIO'!K1133</f>
        <v>250</v>
      </c>
      <c r="L1133" s="5">
        <f>+'MBI DIRECTORIO'!L1133</f>
        <v>12.996669202983444</v>
      </c>
      <c r="M1133" s="5">
        <f>+'MBI DIRECTORIO'!M1133</f>
        <v>301.18153409090911</v>
      </c>
      <c r="N1133" s="5">
        <f>+'MBI DIRECTORIO'!N1133</f>
        <v>8.3719135802469147</v>
      </c>
      <c r="O1133" s="5">
        <f>+'MBI DIRECTORIO'!O1133</f>
        <v>11.188271604938272</v>
      </c>
      <c r="P1133" s="5">
        <f>+'MBI DIRECTORIO'!P1133</f>
        <v>1.0712448559670782</v>
      </c>
      <c r="Q1133" s="5">
        <f>+'MBI DIRECTORIO'!Q1133</f>
        <v>9.4700248380830505</v>
      </c>
      <c r="R1133" s="5">
        <f>+'MBI DIRECTORIO'!R1133</f>
        <v>0</v>
      </c>
      <c r="S1133" s="5">
        <f>+'MBI DIRECTORIO'!S1133</f>
        <v>0</v>
      </c>
      <c r="T1133" s="5">
        <f>+'MBI DIRECTORIO'!T1133</f>
        <v>0</v>
      </c>
      <c r="U1133" s="5">
        <f>+'MBI DIRECTORIO'!U1133</f>
        <v>0</v>
      </c>
      <c r="V1133" s="5">
        <f>+'MBI DIRECTORIO'!V1133</f>
        <v>0</v>
      </c>
      <c r="W1133" s="5">
        <f>+'MBI DIRECTORIO'!W1133</f>
        <v>0</v>
      </c>
      <c r="X1133" s="5">
        <f>+'MBI DIRECTORIO'!X1133</f>
        <v>0</v>
      </c>
      <c r="Y1133" s="5">
        <f>+'MBI DIRECTORIO'!Y1133</f>
        <v>338.71963605109858</v>
      </c>
      <c r="Z1133" s="5">
        <f>+'MBI DIRECTORIO'!Z1133</f>
        <v>7.436647080954101</v>
      </c>
      <c r="AA1133" s="5">
        <f>+'MBI DIRECTORIO'!AA1133</f>
        <v>0</v>
      </c>
      <c r="AB1133" s="5" t="str">
        <f>+'MBI DIRECTORIO'!AG1133</f>
        <v>Shenzhen China Resources Vanguard Supermarket Co., Ltd.</v>
      </c>
      <c r="AD1133" t="str">
        <f t="shared" si="19"/>
        <v>INSERT INTO TABLA_PRESUPUESTO_COMERCIAL VALUES ('VSR','80169-C','14005127-18',2022,'Julio',25,'USD',2750,1277.590825,0,250,12.996669,301.181534,8.371914,11.188272,1.071245,9.470025,0,0,0,0,0,0,0,338.719636,7.436647,0);</v>
      </c>
    </row>
    <row r="1134" spans="1:30" x14ac:dyDescent="0.2">
      <c r="A1134" t="str">
        <f>+'MBI DIRECTORIO'!A1134</f>
        <v>VSR</v>
      </c>
      <c r="B1134" t="str">
        <f>+'MBI DIRECTORIO'!B1134</f>
        <v>80169-C</v>
      </c>
      <c r="C1134" t="str">
        <f>+'MBI DIRECTORIO'!C1134</f>
        <v>14005046-19</v>
      </c>
      <c r="D1134">
        <f>+'MBI DIRECTORIO'!D1134</f>
        <v>2022</v>
      </c>
      <c r="E1134" t="str">
        <f>+'MBI DIRECTORIO'!E1134</f>
        <v>Julio</v>
      </c>
      <c r="F1134" s="5">
        <f>+'MBI DIRECTORIO'!F1134</f>
        <v>37.5</v>
      </c>
      <c r="G1134" t="str">
        <f>+'MBI DIRECTORIO'!G1134</f>
        <v>USD</v>
      </c>
      <c r="H1134" s="5">
        <f>+'MBI DIRECTORIO'!H1134</f>
        <v>1800</v>
      </c>
      <c r="I1134" s="5">
        <f>+'MBI DIRECTORIO'!I1134</f>
        <v>716.27391352747702</v>
      </c>
      <c r="J1134" s="5">
        <f>+'MBI DIRECTORIO'!J1134</f>
        <v>0</v>
      </c>
      <c r="K1134" s="5">
        <f>+'MBI DIRECTORIO'!K1134</f>
        <v>187.5</v>
      </c>
      <c r="L1134" s="5">
        <f>+'MBI DIRECTORIO'!L1134</f>
        <v>19.495003804475164</v>
      </c>
      <c r="M1134" s="5">
        <f>+'MBI DIRECTORIO'!M1134</f>
        <v>27.272301136363637</v>
      </c>
      <c r="N1134" s="5">
        <f>+'MBI DIRECTORIO'!N1134</f>
        <v>12.55787037037037</v>
      </c>
      <c r="O1134" s="5">
        <f>+'MBI DIRECTORIO'!O1134</f>
        <v>16.782407407407408</v>
      </c>
      <c r="P1134" s="5">
        <f>+'MBI DIRECTORIO'!P1134</f>
        <v>1.6068672839506171</v>
      </c>
      <c r="Q1134" s="5">
        <f>+'MBI DIRECTORIO'!Q1134</f>
        <v>6.1985617121998144</v>
      </c>
      <c r="R1134" s="5">
        <f>+'MBI DIRECTORIO'!R1134</f>
        <v>0</v>
      </c>
      <c r="S1134" s="5">
        <f>+'MBI DIRECTORIO'!S1134</f>
        <v>0</v>
      </c>
      <c r="T1134" s="5">
        <f>+'MBI DIRECTORIO'!T1134</f>
        <v>0</v>
      </c>
      <c r="U1134" s="5">
        <f>+'MBI DIRECTORIO'!U1134</f>
        <v>0</v>
      </c>
      <c r="V1134" s="5">
        <f>+'MBI DIRECTORIO'!V1134</f>
        <v>0</v>
      </c>
      <c r="W1134" s="5">
        <f>+'MBI DIRECTORIO'!W1134</f>
        <v>0</v>
      </c>
      <c r="X1134" s="5">
        <f>+'MBI DIRECTORIO'!X1134</f>
        <v>0</v>
      </c>
      <c r="Y1134" s="5">
        <f>+'MBI DIRECTORIO'!Y1134</f>
        <v>75.572978531722995</v>
      </c>
      <c r="Z1134" s="5">
        <f>+'MBI DIRECTORIO'!Z1134</f>
        <v>11.154970621431151</v>
      </c>
      <c r="AA1134" s="5">
        <f>+'MBI DIRECTORIO'!AA1134</f>
        <v>0</v>
      </c>
      <c r="AB1134" s="5" t="str">
        <f>+'MBI DIRECTORIO'!AG1134</f>
        <v>Shenzhen China Resources Vanguard Supermarket Co., Ltd.</v>
      </c>
      <c r="AD1134" t="str">
        <f t="shared" si="19"/>
        <v>INSERT INTO TABLA_PRESUPUESTO_COMERCIAL VALUES ('VSR','80169-C','14005046-19',2022,'Julio',37.5,'USD',1800,716.273914,0,187.5,19.495004,27.272301,12.55787,16.782407,1.606867,6.198562,0,0,0,0,0,0,0,75.572979,11.154971,0);</v>
      </c>
    </row>
    <row r="1135" spans="1:30" x14ac:dyDescent="0.2">
      <c r="A1135" t="str">
        <f>+'MBI DIRECTORIO'!A1135</f>
        <v>VSR</v>
      </c>
      <c r="B1135" t="str">
        <f>+'MBI DIRECTORIO'!B1135</f>
        <v>80169-C</v>
      </c>
      <c r="C1135" t="str">
        <f>+'MBI DIRECTORIO'!C1135</f>
        <v>14005045-20</v>
      </c>
      <c r="D1135">
        <f>+'MBI DIRECTORIO'!D1135</f>
        <v>2022</v>
      </c>
      <c r="E1135" t="str">
        <f>+'MBI DIRECTORIO'!E1135</f>
        <v>Julio</v>
      </c>
      <c r="F1135" s="5">
        <f>+'MBI DIRECTORIO'!F1135</f>
        <v>37.5</v>
      </c>
      <c r="G1135" t="str">
        <f>+'MBI DIRECTORIO'!G1135</f>
        <v>USD</v>
      </c>
      <c r="H1135" s="5">
        <f>+'MBI DIRECTORIO'!H1135</f>
        <v>1800</v>
      </c>
      <c r="I1135" s="5">
        <f>+'MBI DIRECTORIO'!I1135</f>
        <v>696.77331852149905</v>
      </c>
      <c r="J1135" s="5">
        <f>+'MBI DIRECTORIO'!J1135</f>
        <v>0</v>
      </c>
      <c r="K1135" s="5">
        <f>+'MBI DIRECTORIO'!K1135</f>
        <v>187.5</v>
      </c>
      <c r="L1135" s="5">
        <f>+'MBI DIRECTORIO'!L1135</f>
        <v>19.495003804475164</v>
      </c>
      <c r="M1135" s="5">
        <f>+'MBI DIRECTORIO'!M1135</f>
        <v>27.272301136363637</v>
      </c>
      <c r="N1135" s="5">
        <f>+'MBI DIRECTORIO'!N1135</f>
        <v>12.55787037037037</v>
      </c>
      <c r="O1135" s="5">
        <f>+'MBI DIRECTORIO'!O1135</f>
        <v>16.782407407407408</v>
      </c>
      <c r="P1135" s="5">
        <f>+'MBI DIRECTORIO'!P1135</f>
        <v>1.6068672839506171</v>
      </c>
      <c r="Q1135" s="5">
        <f>+'MBI DIRECTORIO'!Q1135</f>
        <v>6.1985617121998144</v>
      </c>
      <c r="R1135" s="5">
        <f>+'MBI DIRECTORIO'!R1135</f>
        <v>0</v>
      </c>
      <c r="S1135" s="5">
        <f>+'MBI DIRECTORIO'!S1135</f>
        <v>0</v>
      </c>
      <c r="T1135" s="5">
        <f>+'MBI DIRECTORIO'!T1135</f>
        <v>0</v>
      </c>
      <c r="U1135" s="5">
        <f>+'MBI DIRECTORIO'!U1135</f>
        <v>0</v>
      </c>
      <c r="V1135" s="5">
        <f>+'MBI DIRECTORIO'!V1135</f>
        <v>0</v>
      </c>
      <c r="W1135" s="5">
        <f>+'MBI DIRECTORIO'!W1135</f>
        <v>0</v>
      </c>
      <c r="X1135" s="5">
        <f>+'MBI DIRECTORIO'!X1135</f>
        <v>0</v>
      </c>
      <c r="Y1135" s="5">
        <f>+'MBI DIRECTORIO'!Y1135</f>
        <v>75.572978531722995</v>
      </c>
      <c r="Z1135" s="5">
        <f>+'MBI DIRECTORIO'!Z1135</f>
        <v>11.154970621431151</v>
      </c>
      <c r="AA1135" s="5">
        <f>+'MBI DIRECTORIO'!AA1135</f>
        <v>0</v>
      </c>
      <c r="AB1135" s="5" t="str">
        <f>+'MBI DIRECTORIO'!AG1135</f>
        <v>Shenzhen China Resources Vanguard Supermarket Co., Ltd.</v>
      </c>
      <c r="AD1135" t="str">
        <f t="shared" si="19"/>
        <v>INSERT INTO TABLA_PRESUPUESTO_COMERCIAL VALUES ('VSR','80169-C','14005045-20',2022,'Julio',37.5,'USD',1800,696.773319,0,187.5,19.495004,27.272301,12.55787,16.782407,1.606867,6.198562,0,0,0,0,0,0,0,75.572979,11.154971,0);</v>
      </c>
    </row>
    <row r="1136" spans="1:30" x14ac:dyDescent="0.2">
      <c r="A1136" t="str">
        <f>+'MBI DIRECTORIO'!A1136</f>
        <v>VSR</v>
      </c>
      <c r="B1136" t="str">
        <f>+'MBI DIRECTORIO'!B1136</f>
        <v>80169-C</v>
      </c>
      <c r="C1136" t="str">
        <f>+'MBI DIRECTORIO'!C1136</f>
        <v>14005042-18</v>
      </c>
      <c r="D1136">
        <f>+'MBI DIRECTORIO'!D1136</f>
        <v>2022</v>
      </c>
      <c r="E1136" t="str">
        <f>+'MBI DIRECTORIO'!E1136</f>
        <v>Julio</v>
      </c>
      <c r="F1136" s="5">
        <f>+'MBI DIRECTORIO'!F1136</f>
        <v>37.5</v>
      </c>
      <c r="G1136" t="str">
        <f>+'MBI DIRECTORIO'!G1136</f>
        <v>USD</v>
      </c>
      <c r="H1136" s="5">
        <f>+'MBI DIRECTORIO'!H1136</f>
        <v>3000</v>
      </c>
      <c r="I1136" s="5">
        <f>+'MBI DIRECTORIO'!I1136</f>
        <v>1328.3656740337415</v>
      </c>
      <c r="J1136" s="5">
        <f>+'MBI DIRECTORIO'!J1136</f>
        <v>0</v>
      </c>
      <c r="K1136" s="5">
        <f>+'MBI DIRECTORIO'!K1136</f>
        <v>300</v>
      </c>
      <c r="L1136" s="5">
        <f>+'MBI DIRECTORIO'!L1136</f>
        <v>19.495003804475164</v>
      </c>
      <c r="M1136" s="5">
        <f>+'MBI DIRECTORIO'!M1136</f>
        <v>136.02230113636364</v>
      </c>
      <c r="N1136" s="5">
        <f>+'MBI DIRECTORIO'!N1136</f>
        <v>12.55787037037037</v>
      </c>
      <c r="O1136" s="5">
        <f>+'MBI DIRECTORIO'!O1136</f>
        <v>16.782407407407408</v>
      </c>
      <c r="P1136" s="5">
        <f>+'MBI DIRECTORIO'!P1136</f>
        <v>1.6068672839506171</v>
      </c>
      <c r="Q1136" s="5">
        <f>+'MBI DIRECTORIO'!Q1136</f>
        <v>10.330936186999692</v>
      </c>
      <c r="R1136" s="5">
        <f>+'MBI DIRECTORIO'!R1136</f>
        <v>0</v>
      </c>
      <c r="S1136" s="5">
        <f>+'MBI DIRECTORIO'!S1136</f>
        <v>0</v>
      </c>
      <c r="T1136" s="5">
        <f>+'MBI DIRECTORIO'!T1136</f>
        <v>0</v>
      </c>
      <c r="U1136" s="5">
        <f>+'MBI DIRECTORIO'!U1136</f>
        <v>0</v>
      </c>
      <c r="V1136" s="5">
        <f>+'MBI DIRECTORIO'!V1136</f>
        <v>0</v>
      </c>
      <c r="W1136" s="5">
        <f>+'MBI DIRECTORIO'!W1136</f>
        <v>0</v>
      </c>
      <c r="X1136" s="5">
        <f>+'MBI DIRECTORIO'!X1136</f>
        <v>0</v>
      </c>
      <c r="Y1136" s="5">
        <f>+'MBI DIRECTORIO'!Y1136</f>
        <v>188.45535300652287</v>
      </c>
      <c r="Z1136" s="5">
        <f>+'MBI DIRECTORIO'!Z1136</f>
        <v>11.154970621431151</v>
      </c>
      <c r="AA1136" s="5">
        <f>+'MBI DIRECTORIO'!AA1136</f>
        <v>0</v>
      </c>
      <c r="AB1136" s="5" t="str">
        <f>+'MBI DIRECTORIO'!AG1136</f>
        <v>Shenzhen China Resources Vanguard Supermarket Co., Ltd.</v>
      </c>
      <c r="AD1136" t="str">
        <f t="shared" si="19"/>
        <v>INSERT INTO TABLA_PRESUPUESTO_COMERCIAL VALUES ('VSR','80169-C','14005042-18',2022,'Julio',37.5,'USD',3000,1328.365674,0,300,19.495004,136.022301,12.55787,16.782407,1.606867,10.330936,0,0,0,0,0,0,0,188.455353,11.154971,0);</v>
      </c>
    </row>
    <row r="1137" spans="1:30" x14ac:dyDescent="0.2">
      <c r="A1137" t="str">
        <f>+'MBI DIRECTORIO'!A1137</f>
        <v>VSR</v>
      </c>
      <c r="B1137" t="str">
        <f>+'MBI DIRECTORIO'!B1137</f>
        <v>80169-C</v>
      </c>
      <c r="C1137" t="str">
        <f>+'MBI DIRECTORIO'!C1137</f>
        <v>14005043-17</v>
      </c>
      <c r="D1137">
        <f>+'MBI DIRECTORIO'!D1137</f>
        <v>2022</v>
      </c>
      <c r="E1137" t="str">
        <f>+'MBI DIRECTORIO'!E1137</f>
        <v>Julio</v>
      </c>
      <c r="F1137" s="5">
        <f>+'MBI DIRECTORIO'!F1137</f>
        <v>37.5</v>
      </c>
      <c r="G1137" t="str">
        <f>+'MBI DIRECTORIO'!G1137</f>
        <v>USD</v>
      </c>
      <c r="H1137" s="5">
        <f>+'MBI DIRECTORIO'!H1137</f>
        <v>3000</v>
      </c>
      <c r="I1137" s="5">
        <f>+'MBI DIRECTORIO'!I1137</f>
        <v>1183.6510069549236</v>
      </c>
      <c r="J1137" s="5">
        <f>+'MBI DIRECTORIO'!J1137</f>
        <v>0</v>
      </c>
      <c r="K1137" s="5">
        <f>+'MBI DIRECTORIO'!K1137</f>
        <v>300</v>
      </c>
      <c r="L1137" s="5">
        <f>+'MBI DIRECTORIO'!L1137</f>
        <v>19.495003804475164</v>
      </c>
      <c r="M1137" s="5">
        <f>+'MBI DIRECTORIO'!M1137</f>
        <v>136.02230113636364</v>
      </c>
      <c r="N1137" s="5">
        <f>+'MBI DIRECTORIO'!N1137</f>
        <v>12.55787037037037</v>
      </c>
      <c r="O1137" s="5">
        <f>+'MBI DIRECTORIO'!O1137</f>
        <v>16.782407407407408</v>
      </c>
      <c r="P1137" s="5">
        <f>+'MBI DIRECTORIO'!P1137</f>
        <v>1.6068672839506171</v>
      </c>
      <c r="Q1137" s="5">
        <f>+'MBI DIRECTORIO'!Q1137</f>
        <v>10.330936186999692</v>
      </c>
      <c r="R1137" s="5">
        <f>+'MBI DIRECTORIO'!R1137</f>
        <v>0</v>
      </c>
      <c r="S1137" s="5">
        <f>+'MBI DIRECTORIO'!S1137</f>
        <v>0</v>
      </c>
      <c r="T1137" s="5">
        <f>+'MBI DIRECTORIO'!T1137</f>
        <v>0</v>
      </c>
      <c r="U1137" s="5">
        <f>+'MBI DIRECTORIO'!U1137</f>
        <v>0</v>
      </c>
      <c r="V1137" s="5">
        <f>+'MBI DIRECTORIO'!V1137</f>
        <v>0</v>
      </c>
      <c r="W1137" s="5">
        <f>+'MBI DIRECTORIO'!W1137</f>
        <v>0</v>
      </c>
      <c r="X1137" s="5">
        <f>+'MBI DIRECTORIO'!X1137</f>
        <v>0</v>
      </c>
      <c r="Y1137" s="5">
        <f>+'MBI DIRECTORIO'!Y1137</f>
        <v>188.45535300652287</v>
      </c>
      <c r="Z1137" s="5">
        <f>+'MBI DIRECTORIO'!Z1137</f>
        <v>11.154970621431151</v>
      </c>
      <c r="AA1137" s="5">
        <f>+'MBI DIRECTORIO'!AA1137</f>
        <v>0</v>
      </c>
      <c r="AB1137" s="5" t="str">
        <f>+'MBI DIRECTORIO'!AG1137</f>
        <v>Shenzhen China Resources Vanguard Supermarket Co., Ltd.</v>
      </c>
      <c r="AD1137" t="str">
        <f t="shared" si="19"/>
        <v>INSERT INTO TABLA_PRESUPUESTO_COMERCIAL VALUES ('VSR','80169-C','14005043-17',2022,'Julio',37.5,'USD',3000,1183.651007,0,300,19.495004,136.022301,12.55787,16.782407,1.606867,10.330936,0,0,0,0,0,0,0,188.455353,11.154971,0);</v>
      </c>
    </row>
    <row r="1138" spans="1:30" x14ac:dyDescent="0.2">
      <c r="A1138" t="str">
        <f>+'MBI DIRECTORIO'!A1138</f>
        <v>VSR</v>
      </c>
      <c r="B1138" t="str">
        <f>+'MBI DIRECTORIO'!B1138</f>
        <v>80169-C</v>
      </c>
      <c r="C1138" t="str">
        <f>+'MBI DIRECTORIO'!C1138</f>
        <v>14005044-15</v>
      </c>
      <c r="D1138">
        <f>+'MBI DIRECTORIO'!D1138</f>
        <v>2022</v>
      </c>
      <c r="E1138" t="str">
        <f>+'MBI DIRECTORIO'!E1138</f>
        <v>Julio</v>
      </c>
      <c r="F1138" s="5">
        <f>+'MBI DIRECTORIO'!F1138</f>
        <v>62.5</v>
      </c>
      <c r="G1138" t="str">
        <f>+'MBI DIRECTORIO'!G1138</f>
        <v>USD</v>
      </c>
      <c r="H1138" s="5">
        <f>+'MBI DIRECTORIO'!H1138</f>
        <v>5000</v>
      </c>
      <c r="I1138" s="5">
        <f>+'MBI DIRECTORIO'!I1138</f>
        <v>1500.6831216342639</v>
      </c>
      <c r="J1138" s="5">
        <f>+'MBI DIRECTORIO'!J1138</f>
        <v>0</v>
      </c>
      <c r="K1138" s="5">
        <f>+'MBI DIRECTORIO'!K1138</f>
        <v>500</v>
      </c>
      <c r="L1138" s="5">
        <f>+'MBI DIRECTORIO'!L1138</f>
        <v>32.491673007458608</v>
      </c>
      <c r="M1138" s="5">
        <f>+'MBI DIRECTORIO'!M1138</f>
        <v>226.70383522727272</v>
      </c>
      <c r="N1138" s="5">
        <f>+'MBI DIRECTORIO'!N1138</f>
        <v>20.929783950617285</v>
      </c>
      <c r="O1138" s="5">
        <f>+'MBI DIRECTORIO'!O1138</f>
        <v>27.970679012345681</v>
      </c>
      <c r="P1138" s="5">
        <f>+'MBI DIRECTORIO'!P1138</f>
        <v>2.6781121399176953</v>
      </c>
      <c r="Q1138" s="5">
        <f>+'MBI DIRECTORIO'!Q1138</f>
        <v>17.218226978332819</v>
      </c>
      <c r="R1138" s="5">
        <f>+'MBI DIRECTORIO'!R1138</f>
        <v>0</v>
      </c>
      <c r="S1138" s="5">
        <f>+'MBI DIRECTORIO'!S1138</f>
        <v>0</v>
      </c>
      <c r="T1138" s="5">
        <f>+'MBI DIRECTORIO'!T1138</f>
        <v>0</v>
      </c>
      <c r="U1138" s="5">
        <f>+'MBI DIRECTORIO'!U1138</f>
        <v>0</v>
      </c>
      <c r="V1138" s="5">
        <f>+'MBI DIRECTORIO'!V1138</f>
        <v>0</v>
      </c>
      <c r="W1138" s="5">
        <f>+'MBI DIRECTORIO'!W1138</f>
        <v>0</v>
      </c>
      <c r="X1138" s="5">
        <f>+'MBI DIRECTORIO'!X1138</f>
        <v>0</v>
      </c>
      <c r="Y1138" s="5">
        <f>+'MBI DIRECTORIO'!Y1138</f>
        <v>314.09225501087144</v>
      </c>
      <c r="Z1138" s="5">
        <f>+'MBI DIRECTORIO'!Z1138</f>
        <v>18.591617702385253</v>
      </c>
      <c r="AA1138" s="5">
        <f>+'MBI DIRECTORIO'!AA1138</f>
        <v>0</v>
      </c>
      <c r="AB1138" s="5" t="str">
        <f>+'MBI DIRECTORIO'!AG1138</f>
        <v>Shenzhen China Resources Vanguard Supermarket Co., Ltd.</v>
      </c>
      <c r="AD1138" t="str">
        <f t="shared" si="19"/>
        <v>INSERT INTO TABLA_PRESUPUESTO_COMERCIAL VALUES ('VSR','80169-C','14005044-15',2022,'Julio',62.5,'USD',5000,1500.683122,0,500,32.491673,226.703835,20.929784,27.970679,2.678112,17.218227,0,0,0,0,0,0,0,314.092255,18.591618,0);</v>
      </c>
    </row>
    <row r="1139" spans="1:30" x14ac:dyDescent="0.2">
      <c r="A1139" t="str">
        <f>+'MBI DIRECTORIO'!A1139</f>
        <v>VSR</v>
      </c>
      <c r="B1139" t="str">
        <f>+'MBI DIRECTORIO'!B1139</f>
        <v>Cripton_China</v>
      </c>
      <c r="C1139" t="str">
        <f>+'MBI DIRECTORIO'!C1139</f>
        <v>14004807-18</v>
      </c>
      <c r="D1139">
        <f>+'MBI DIRECTORIO'!D1139</f>
        <v>2022</v>
      </c>
      <c r="E1139" t="str">
        <f>+'MBI DIRECTORIO'!E1139</f>
        <v>Julio</v>
      </c>
      <c r="F1139" s="5">
        <f>+'MBI DIRECTORIO'!F1139</f>
        <v>8.7750000000000004</v>
      </c>
      <c r="G1139" t="str">
        <f>+'MBI DIRECTORIO'!G1139</f>
        <v>USD</v>
      </c>
      <c r="H1139" s="5">
        <f>+'MBI DIRECTORIO'!H1139</f>
        <v>2106</v>
      </c>
      <c r="I1139" s="5">
        <f>+'MBI DIRECTORIO'!I1139</f>
        <v>602.85062715242861</v>
      </c>
      <c r="J1139" s="5">
        <f>+'MBI DIRECTORIO'!J1139</f>
        <v>0</v>
      </c>
      <c r="K1139" s="5">
        <f>+'MBI DIRECTORIO'!K1139</f>
        <v>210.60000000000002</v>
      </c>
      <c r="L1139" s="5">
        <f>+'MBI DIRECTORIO'!L1139</f>
        <v>4.5618308902471885</v>
      </c>
      <c r="M1139" s="5">
        <f>+'MBI DIRECTORIO'!M1139</f>
        <v>67.801581932773104</v>
      </c>
      <c r="N1139" s="5">
        <f>+'MBI DIRECTORIO'!N1139</f>
        <v>2.7358836206896551</v>
      </c>
      <c r="O1139" s="5">
        <f>+'MBI DIRECTORIO'!O1139</f>
        <v>3.65625</v>
      </c>
      <c r="P1139" s="5">
        <f>+'MBI DIRECTORIO'!P1139</f>
        <v>0.3500754310344828</v>
      </c>
      <c r="Q1139" s="5">
        <f>+'MBI DIRECTORIO'!Q1139</f>
        <v>7.2523172032737833</v>
      </c>
      <c r="R1139" s="5">
        <f>+'MBI DIRECTORIO'!R1139</f>
        <v>0</v>
      </c>
      <c r="S1139" s="5">
        <f>+'MBI DIRECTORIO'!S1139</f>
        <v>0</v>
      </c>
      <c r="T1139" s="5">
        <f>+'MBI DIRECTORIO'!T1139</f>
        <v>0</v>
      </c>
      <c r="U1139" s="5">
        <f>+'MBI DIRECTORIO'!U1139</f>
        <v>0</v>
      </c>
      <c r="V1139" s="5">
        <f>+'MBI DIRECTORIO'!V1139</f>
        <v>0</v>
      </c>
      <c r="W1139" s="5">
        <f>+'MBI DIRECTORIO'!W1139</f>
        <v>0</v>
      </c>
      <c r="X1139" s="5">
        <f>+'MBI DIRECTORIO'!X1139</f>
        <v>0</v>
      </c>
      <c r="Y1139" s="5">
        <f>+'MBI DIRECTORIO'!Y1139</f>
        <v>84.4063713131859</v>
      </c>
      <c r="Z1139" s="5">
        <f>+'MBI DIRECTORIO'!Z1139</f>
        <v>2.6102631254148894</v>
      </c>
      <c r="AA1139" s="5">
        <f>+'MBI DIRECTORIO'!AA1139</f>
        <v>0</v>
      </c>
      <c r="AB1139" s="5" t="str">
        <f>+'MBI DIRECTORIO'!AG1139</f>
        <v>Cripton China</v>
      </c>
      <c r="AD1139" t="str">
        <f t="shared" si="19"/>
        <v>INSERT INTO TABLA_PRESUPUESTO_COMERCIAL VALUES ('VSR','Cripton_China','14004807-18',2022,'Julio',8.775,'USD',2106,602.850627,0,210.6,4.561831,67.801582,2.735884,3.65625,0.350075,7.252317,0,0,0,0,0,0,0,84.406371,2.610263,0);</v>
      </c>
    </row>
    <row r="1140" spans="1:30" x14ac:dyDescent="0.2">
      <c r="A1140" t="str">
        <f>+'MBI DIRECTORIO'!A1140</f>
        <v>VSR</v>
      </c>
      <c r="B1140" t="str">
        <f>+'MBI DIRECTORIO'!B1140</f>
        <v>Cripton_China</v>
      </c>
      <c r="C1140" t="str">
        <f>+'MBI DIRECTORIO'!C1140</f>
        <v>14004807-18</v>
      </c>
      <c r="D1140">
        <f>+'MBI DIRECTORIO'!D1140</f>
        <v>2022</v>
      </c>
      <c r="E1140" t="str">
        <f>+'MBI DIRECTORIO'!E1140</f>
        <v>Julio</v>
      </c>
      <c r="F1140" s="5">
        <f>+'MBI DIRECTORIO'!F1140</f>
        <v>6.75</v>
      </c>
      <c r="G1140" t="str">
        <f>+'MBI DIRECTORIO'!G1140</f>
        <v>USD</v>
      </c>
      <c r="H1140" s="5">
        <f>+'MBI DIRECTORIO'!H1140</f>
        <v>2193.75</v>
      </c>
      <c r="I1140" s="5">
        <f>+'MBI DIRECTORIO'!I1140</f>
        <v>589.48995355571446</v>
      </c>
      <c r="J1140" s="5">
        <f>+'MBI DIRECTORIO'!J1140</f>
        <v>0</v>
      </c>
      <c r="K1140" s="5">
        <f>+'MBI DIRECTORIO'!K1140</f>
        <v>219.375</v>
      </c>
      <c r="L1140" s="5">
        <f>+'MBI DIRECTORIO'!L1140</f>
        <v>3.5091006848055297</v>
      </c>
      <c r="M1140" s="5">
        <f>+'MBI DIRECTORIO'!M1140</f>
        <v>69.367563025210089</v>
      </c>
      <c r="N1140" s="5">
        <f>+'MBI DIRECTORIO'!N1140</f>
        <v>2.1045258620689653</v>
      </c>
      <c r="O1140" s="5">
        <f>+'MBI DIRECTORIO'!O1140</f>
        <v>2.8125</v>
      </c>
      <c r="P1140" s="5">
        <f>+'MBI DIRECTORIO'!P1140</f>
        <v>0.26928879310344828</v>
      </c>
      <c r="Q1140" s="5">
        <f>+'MBI DIRECTORIO'!Q1140</f>
        <v>7.5544970867435239</v>
      </c>
      <c r="R1140" s="5">
        <f>+'MBI DIRECTORIO'!R1140</f>
        <v>0</v>
      </c>
      <c r="S1140" s="5">
        <f>+'MBI DIRECTORIO'!S1140</f>
        <v>0</v>
      </c>
      <c r="T1140" s="5">
        <f>+'MBI DIRECTORIO'!T1140</f>
        <v>0</v>
      </c>
      <c r="U1140" s="5">
        <f>+'MBI DIRECTORIO'!U1140</f>
        <v>0</v>
      </c>
      <c r="V1140" s="5">
        <f>+'MBI DIRECTORIO'!V1140</f>
        <v>0</v>
      </c>
      <c r="W1140" s="5">
        <f>+'MBI DIRECTORIO'!W1140</f>
        <v>0</v>
      </c>
      <c r="X1140" s="5">
        <f>+'MBI DIRECTORIO'!X1140</f>
        <v>0</v>
      </c>
      <c r="Y1140" s="5">
        <f>+'MBI DIRECTORIO'!Y1140</f>
        <v>84.116269478983625</v>
      </c>
      <c r="Z1140" s="5">
        <f>+'MBI DIRECTORIO'!Z1140</f>
        <v>2.0078947118576074</v>
      </c>
      <c r="AA1140" s="5">
        <f>+'MBI DIRECTORIO'!AA1140</f>
        <v>0</v>
      </c>
      <c r="AB1140" s="5" t="str">
        <f>+'MBI DIRECTORIO'!AG1140</f>
        <v>Cripton China</v>
      </c>
      <c r="AD1140" t="str">
        <f t="shared" si="19"/>
        <v>INSERT INTO TABLA_PRESUPUESTO_COMERCIAL VALUES ('VSR','Cripton_China','14004807-18',2022,'Julio',6.75,'USD',2193.75,589.489954,0,219.375,3.509101,69.367563,2.104526,2.8125,0.269289,7.554497,0,0,0,0,0,0,0,84.116269,2.007895,0);</v>
      </c>
    </row>
    <row r="1141" spans="1:30" x14ac:dyDescent="0.2">
      <c r="A1141" t="str">
        <f>+'MBI DIRECTORIO'!A1141</f>
        <v>VSR</v>
      </c>
      <c r="B1141" t="str">
        <f>+'MBI DIRECTORIO'!B1141</f>
        <v>Cripton_China</v>
      </c>
      <c r="C1141" t="str">
        <f>+'MBI DIRECTORIO'!C1141</f>
        <v>14005073-18</v>
      </c>
      <c r="D1141">
        <f>+'MBI DIRECTORIO'!D1141</f>
        <v>2022</v>
      </c>
      <c r="E1141" t="str">
        <f>+'MBI DIRECTORIO'!E1141</f>
        <v>Julio</v>
      </c>
      <c r="F1141" s="5">
        <f>+'MBI DIRECTORIO'!F1141</f>
        <v>20.25</v>
      </c>
      <c r="G1141" t="str">
        <f>+'MBI DIRECTORIO'!G1141</f>
        <v>USD</v>
      </c>
      <c r="H1141" s="5">
        <f>+'MBI DIRECTORIO'!H1141</f>
        <v>3645</v>
      </c>
      <c r="I1141" s="5">
        <f>+'MBI DIRECTORIO'!I1141</f>
        <v>1674.0689583425399</v>
      </c>
      <c r="J1141" s="5">
        <f>+'MBI DIRECTORIO'!J1141</f>
        <v>0</v>
      </c>
      <c r="K1141" s="5">
        <f>+'MBI DIRECTORIO'!K1141</f>
        <v>364.5</v>
      </c>
      <c r="L1141" s="5">
        <f>+'MBI DIRECTORIO'!L1141</f>
        <v>10.527302054416589</v>
      </c>
      <c r="M1141" s="5">
        <f>+'MBI DIRECTORIO'!M1141</f>
        <v>120.01518907563023</v>
      </c>
      <c r="N1141" s="5">
        <f>+'MBI DIRECTORIO'!N1141</f>
        <v>6.3135775862068977</v>
      </c>
      <c r="O1141" s="5">
        <f>+'MBI DIRECTORIO'!O1141</f>
        <v>8.4375</v>
      </c>
      <c r="P1141" s="5">
        <f>+'MBI DIRECTORIO'!P1141</f>
        <v>0.80786637931034477</v>
      </c>
      <c r="Q1141" s="5">
        <f>+'MBI DIRECTORIO'!Q1141</f>
        <v>12.552087467204625</v>
      </c>
      <c r="R1141" s="5">
        <f>+'MBI DIRECTORIO'!R1141</f>
        <v>0</v>
      </c>
      <c r="S1141" s="5">
        <f>+'MBI DIRECTORIO'!S1141</f>
        <v>0</v>
      </c>
      <c r="T1141" s="5">
        <f>+'MBI DIRECTORIO'!T1141</f>
        <v>0</v>
      </c>
      <c r="U1141" s="5">
        <f>+'MBI DIRECTORIO'!U1141</f>
        <v>0</v>
      </c>
      <c r="V1141" s="5">
        <f>+'MBI DIRECTORIO'!V1141</f>
        <v>0</v>
      </c>
      <c r="W1141" s="5">
        <f>+'MBI DIRECTORIO'!W1141</f>
        <v>0</v>
      </c>
      <c r="X1141" s="5">
        <f>+'MBI DIRECTORIO'!X1141</f>
        <v>0</v>
      </c>
      <c r="Y1141" s="5">
        <f>+'MBI DIRECTORIO'!Y1141</f>
        <v>154.14990464392491</v>
      </c>
      <c r="Z1141" s="5">
        <f>+'MBI DIRECTORIO'!Z1141</f>
        <v>6.0236841355728217</v>
      </c>
      <c r="AA1141" s="5">
        <f>+'MBI DIRECTORIO'!AA1141</f>
        <v>0</v>
      </c>
      <c r="AB1141" s="5" t="str">
        <f>+'MBI DIRECTORIO'!AG1141</f>
        <v>Cripton China</v>
      </c>
      <c r="AD1141" t="str">
        <f t="shared" si="19"/>
        <v>INSERT INTO TABLA_PRESUPUESTO_COMERCIAL VALUES ('VSR','Cripton_China','14005073-18',2022,'Julio',20.25,'USD',3645,1674.068958,0,364.5,10.527302,120.015189,6.313578,8.4375,0.807866,12.552087,0,0,0,0,0,0,0,154.149905,6.023684,0);</v>
      </c>
    </row>
    <row r="1142" spans="1:30" x14ac:dyDescent="0.2">
      <c r="A1142" t="str">
        <f>+'MBI DIRECTORIO'!A1142</f>
        <v>VSR</v>
      </c>
      <c r="B1142" t="str">
        <f>+'MBI DIRECTORIO'!B1142</f>
        <v>Cripton_China</v>
      </c>
      <c r="C1142" t="str">
        <f>+'MBI DIRECTORIO'!C1142</f>
        <v>14004339-19</v>
      </c>
      <c r="D1142">
        <f>+'MBI DIRECTORIO'!D1142</f>
        <v>2022</v>
      </c>
      <c r="E1142" t="str">
        <f>+'MBI DIRECTORIO'!E1142</f>
        <v>Julio</v>
      </c>
      <c r="F1142" s="5">
        <f>+'MBI DIRECTORIO'!F1142</f>
        <v>202.5</v>
      </c>
      <c r="G1142" t="str">
        <f>+'MBI DIRECTORIO'!G1142</f>
        <v>USD</v>
      </c>
      <c r="H1142" s="5">
        <f>+'MBI DIRECTORIO'!H1142</f>
        <v>9112.5</v>
      </c>
      <c r="I1142" s="5">
        <f>+'MBI DIRECTORIO'!I1142</f>
        <v>4080.7093611796463</v>
      </c>
      <c r="J1142" s="5">
        <f>+'MBI DIRECTORIO'!J1142</f>
        <v>0</v>
      </c>
      <c r="K1142" s="5">
        <f>+'MBI DIRECTORIO'!K1142</f>
        <v>911.25</v>
      </c>
      <c r="L1142" s="5">
        <f>+'MBI DIRECTORIO'!L1142</f>
        <v>105.27302054416589</v>
      </c>
      <c r="M1142" s="5">
        <f>+'MBI DIRECTORIO'!M1142</f>
        <v>380.02689075630252</v>
      </c>
      <c r="N1142" s="5">
        <f>+'MBI DIRECTORIO'!N1142</f>
        <v>63.135775862068975</v>
      </c>
      <c r="O1142" s="5">
        <f>+'MBI DIRECTORIO'!O1142</f>
        <v>84.375</v>
      </c>
      <c r="P1142" s="5">
        <f>+'MBI DIRECTORIO'!P1142</f>
        <v>8.0786637931034484</v>
      </c>
      <c r="Q1142" s="5">
        <f>+'MBI DIRECTORIO'!Q1142</f>
        <v>31.380218668011562</v>
      </c>
      <c r="R1142" s="5">
        <f>+'MBI DIRECTORIO'!R1142</f>
        <v>0</v>
      </c>
      <c r="S1142" s="5">
        <f>+'MBI DIRECTORIO'!S1142</f>
        <v>0</v>
      </c>
      <c r="T1142" s="5">
        <f>+'MBI DIRECTORIO'!T1142</f>
        <v>0</v>
      </c>
      <c r="U1142" s="5">
        <f>+'MBI DIRECTORIO'!U1142</f>
        <v>0</v>
      </c>
      <c r="V1142" s="5">
        <f>+'MBI DIRECTORIO'!V1142</f>
        <v>0</v>
      </c>
      <c r="W1142" s="5">
        <f>+'MBI DIRECTORIO'!W1142</f>
        <v>0</v>
      </c>
      <c r="X1142" s="5">
        <f>+'MBI DIRECTORIO'!X1142</f>
        <v>0</v>
      </c>
      <c r="Y1142" s="5">
        <f>+'MBI DIRECTORIO'!Y1142</f>
        <v>627.2333904352148</v>
      </c>
      <c r="Z1142" s="5">
        <f>+'MBI DIRECTORIO'!Z1142</f>
        <v>60.23684135572821</v>
      </c>
      <c r="AA1142" s="5">
        <f>+'MBI DIRECTORIO'!AA1142</f>
        <v>0</v>
      </c>
      <c r="AB1142" s="5" t="str">
        <f>+'MBI DIRECTORIO'!AG1142</f>
        <v>Cripton China</v>
      </c>
      <c r="AD1142" t="str">
        <f t="shared" si="19"/>
        <v>INSERT INTO TABLA_PRESUPUESTO_COMERCIAL VALUES ('VSR','Cripton_China','14004339-19',2022,'Julio',202.5,'USD',9112.5,4080.709361,0,911.25,105.273021,380.026891,63.135776,84.375,8.078664,31.380219,0,0,0,0,0,0,0,627.23339,60.236841,0);</v>
      </c>
    </row>
    <row r="1143" spans="1:30" x14ac:dyDescent="0.2">
      <c r="A1143" t="str">
        <f>+'MBI DIRECTORIO'!A1143</f>
        <v>VSR</v>
      </c>
      <c r="B1143" t="str">
        <f>+'MBI DIRECTORIO'!B1143</f>
        <v>Cripton_China</v>
      </c>
      <c r="C1143" t="str">
        <f>+'MBI DIRECTORIO'!C1143</f>
        <v>14004806-17</v>
      </c>
      <c r="D1143">
        <f>+'MBI DIRECTORIO'!D1143</f>
        <v>2022</v>
      </c>
      <c r="E1143" t="str">
        <f>+'MBI DIRECTORIO'!E1143</f>
        <v>Julio</v>
      </c>
      <c r="F1143" s="5">
        <f>+'MBI DIRECTORIO'!F1143</f>
        <v>67.5</v>
      </c>
      <c r="G1143" t="str">
        <f>+'MBI DIRECTORIO'!G1143</f>
        <v>USD</v>
      </c>
      <c r="H1143" s="5">
        <f>+'MBI DIRECTORIO'!H1143</f>
        <v>5400</v>
      </c>
      <c r="I1143" s="5">
        <f>+'MBI DIRECTORIO'!I1143</f>
        <v>2332.0162793650165</v>
      </c>
      <c r="J1143" s="5">
        <f>+'MBI DIRECTORIO'!J1143</f>
        <v>0</v>
      </c>
      <c r="K1143" s="5">
        <f>+'MBI DIRECTORIO'!K1143</f>
        <v>540</v>
      </c>
      <c r="L1143" s="5">
        <f>+'MBI DIRECTORIO'!L1143</f>
        <v>35.091006848055301</v>
      </c>
      <c r="M1143" s="5">
        <f>+'MBI DIRECTORIO'!M1143</f>
        <v>197.55063025210083</v>
      </c>
      <c r="N1143" s="5">
        <f>+'MBI DIRECTORIO'!N1143</f>
        <v>21.045258620689655</v>
      </c>
      <c r="O1143" s="5">
        <f>+'MBI DIRECTORIO'!O1143</f>
        <v>28.125</v>
      </c>
      <c r="P1143" s="5">
        <f>+'MBI DIRECTORIO'!P1143</f>
        <v>2.6928879310344831</v>
      </c>
      <c r="Q1143" s="5">
        <f>+'MBI DIRECTORIO'!Q1143</f>
        <v>18.595685136599442</v>
      </c>
      <c r="R1143" s="5">
        <f>+'MBI DIRECTORIO'!R1143</f>
        <v>0</v>
      </c>
      <c r="S1143" s="5">
        <f>+'MBI DIRECTORIO'!S1143</f>
        <v>0</v>
      </c>
      <c r="T1143" s="5">
        <f>+'MBI DIRECTORIO'!T1143</f>
        <v>0</v>
      </c>
      <c r="U1143" s="5">
        <f>+'MBI DIRECTORIO'!U1143</f>
        <v>0</v>
      </c>
      <c r="V1143" s="5">
        <f>+'MBI DIRECTORIO'!V1143</f>
        <v>0</v>
      </c>
      <c r="W1143" s="5">
        <f>+'MBI DIRECTORIO'!W1143</f>
        <v>0</v>
      </c>
      <c r="X1143" s="5">
        <f>+'MBI DIRECTORIO'!X1143</f>
        <v>0</v>
      </c>
      <c r="Y1143" s="5">
        <f>+'MBI DIRECTORIO'!Y1143</f>
        <v>288.08840905900047</v>
      </c>
      <c r="Z1143" s="5">
        <f>+'MBI DIRECTORIO'!Z1143</f>
        <v>20.078947118576071</v>
      </c>
      <c r="AA1143" s="5">
        <f>+'MBI DIRECTORIO'!AA1143</f>
        <v>0</v>
      </c>
      <c r="AB1143" s="5" t="str">
        <f>+'MBI DIRECTORIO'!AG1143</f>
        <v>Cripton China</v>
      </c>
      <c r="AD1143" t="str">
        <f t="shared" si="19"/>
        <v>INSERT INTO TABLA_PRESUPUESTO_COMERCIAL VALUES ('VSR','Cripton_China','14004806-17',2022,'Julio',67.5,'USD',5400,2332.016279,0,540,35.091007,197.55063,21.045259,28.125,2.692888,18.595685,0,0,0,0,0,0,0,288.088409,20.078947,0);</v>
      </c>
    </row>
    <row r="1144" spans="1:30" x14ac:dyDescent="0.2">
      <c r="A1144" t="str">
        <f>+'MBI DIRECTORIO'!A1144</f>
        <v>VSR</v>
      </c>
      <c r="B1144" t="str">
        <f>+'MBI DIRECTORIO'!B1144</f>
        <v>Cripton_China</v>
      </c>
      <c r="C1144" t="str">
        <f>+'MBI DIRECTORIO'!C1144</f>
        <v>14004965-17</v>
      </c>
      <c r="D1144">
        <f>+'MBI DIRECTORIO'!D1144</f>
        <v>2022</v>
      </c>
      <c r="E1144" t="str">
        <f>+'MBI DIRECTORIO'!E1144</f>
        <v>Julio</v>
      </c>
      <c r="F1144" s="5">
        <f>+'MBI DIRECTORIO'!F1144</f>
        <v>6.75</v>
      </c>
      <c r="G1144" t="str">
        <f>+'MBI DIRECTORIO'!G1144</f>
        <v>USD</v>
      </c>
      <c r="H1144" s="5">
        <f>+'MBI DIRECTORIO'!H1144</f>
        <v>675</v>
      </c>
      <c r="I1144" s="5">
        <f>+'MBI DIRECTORIO'!I1144</f>
        <v>472.86266986970855</v>
      </c>
      <c r="J1144" s="5">
        <f>+'MBI DIRECTORIO'!J1144</f>
        <v>0</v>
      </c>
      <c r="K1144" s="5">
        <f>+'MBI DIRECTORIO'!K1144</f>
        <v>67.5</v>
      </c>
      <c r="L1144" s="5">
        <f>+'MBI DIRECTORIO'!L1144</f>
        <v>3.5091006848055297</v>
      </c>
      <c r="M1144" s="5">
        <f>+'MBI DIRECTORIO'!M1144</f>
        <v>23.805063025210085</v>
      </c>
      <c r="N1144" s="5">
        <f>+'MBI DIRECTORIO'!N1144</f>
        <v>2.1045258620689653</v>
      </c>
      <c r="O1144" s="5">
        <f>+'MBI DIRECTORIO'!O1144</f>
        <v>2.8125</v>
      </c>
      <c r="P1144" s="5">
        <f>+'MBI DIRECTORIO'!P1144</f>
        <v>0.26928879310344828</v>
      </c>
      <c r="Q1144" s="5">
        <f>+'MBI DIRECTORIO'!Q1144</f>
        <v>2.3244606420749303</v>
      </c>
      <c r="R1144" s="5">
        <f>+'MBI DIRECTORIO'!R1144</f>
        <v>0</v>
      </c>
      <c r="S1144" s="5">
        <f>+'MBI DIRECTORIO'!S1144</f>
        <v>0</v>
      </c>
      <c r="T1144" s="5">
        <f>+'MBI DIRECTORIO'!T1144</f>
        <v>0</v>
      </c>
      <c r="U1144" s="5">
        <f>+'MBI DIRECTORIO'!U1144</f>
        <v>0</v>
      </c>
      <c r="V1144" s="5">
        <f>+'MBI DIRECTORIO'!V1144</f>
        <v>0</v>
      </c>
      <c r="W1144" s="5">
        <f>+'MBI DIRECTORIO'!W1144</f>
        <v>0</v>
      </c>
      <c r="X1144" s="5">
        <f>+'MBI DIRECTORIO'!X1144</f>
        <v>0</v>
      </c>
      <c r="Y1144" s="5">
        <f>+'MBI DIRECTORIO'!Y1144</f>
        <v>33.323733034315033</v>
      </c>
      <c r="Z1144" s="5">
        <f>+'MBI DIRECTORIO'!Z1144</f>
        <v>2.0078947118576074</v>
      </c>
      <c r="AA1144" s="5">
        <f>+'MBI DIRECTORIO'!AA1144</f>
        <v>0</v>
      </c>
      <c r="AB1144" s="5" t="str">
        <f>+'MBI DIRECTORIO'!AG1144</f>
        <v>Cripton China</v>
      </c>
      <c r="AD1144" t="str">
        <f t="shared" si="19"/>
        <v>INSERT INTO TABLA_PRESUPUESTO_COMERCIAL VALUES ('VSR','Cripton_China','14004965-17',2022,'Julio',6.75,'USD',675,472.86267,0,67.5,3.509101,23.805063,2.104526,2.8125,0.269289,2.324461,0,0,0,0,0,0,0,33.323733,2.007895,0);</v>
      </c>
    </row>
    <row r="1145" spans="1:30" x14ac:dyDescent="0.2">
      <c r="A1145" t="str">
        <f>+'MBI DIRECTORIO'!A1145</f>
        <v>VSR</v>
      </c>
      <c r="B1145" t="str">
        <f>+'MBI DIRECTORIO'!B1145</f>
        <v>Cripton_China</v>
      </c>
      <c r="C1145" t="str">
        <f>+'MBI DIRECTORIO'!C1145</f>
        <v>14004992-19</v>
      </c>
      <c r="D1145">
        <f>+'MBI DIRECTORIO'!D1145</f>
        <v>2022</v>
      </c>
      <c r="E1145" t="str">
        <f>+'MBI DIRECTORIO'!E1145</f>
        <v>Julio</v>
      </c>
      <c r="F1145" s="5">
        <f>+'MBI DIRECTORIO'!F1145</f>
        <v>135</v>
      </c>
      <c r="G1145" t="str">
        <f>+'MBI DIRECTORIO'!G1145</f>
        <v>USD</v>
      </c>
      <c r="H1145" s="5">
        <f>+'MBI DIRECTORIO'!H1145</f>
        <v>5400</v>
      </c>
      <c r="I1145" s="5">
        <f>+'MBI DIRECTORIO'!I1145</f>
        <v>2830.1478845520815</v>
      </c>
      <c r="J1145" s="5">
        <f>+'MBI DIRECTORIO'!J1145</f>
        <v>0</v>
      </c>
      <c r="K1145" s="5">
        <f>+'MBI DIRECTORIO'!K1145</f>
        <v>540</v>
      </c>
      <c r="L1145" s="5">
        <f>+'MBI DIRECTORIO'!L1145</f>
        <v>70.182013696110602</v>
      </c>
      <c r="M1145" s="5">
        <f>+'MBI DIRECTORIO'!M1145</f>
        <v>233.10126050420166</v>
      </c>
      <c r="N1145" s="5">
        <f>+'MBI DIRECTORIO'!N1145</f>
        <v>42.09051724137931</v>
      </c>
      <c r="O1145" s="5">
        <f>+'MBI DIRECTORIO'!O1145</f>
        <v>56.25</v>
      </c>
      <c r="P1145" s="5">
        <f>+'MBI DIRECTORIO'!P1145</f>
        <v>5.3857758620689662</v>
      </c>
      <c r="Q1145" s="5">
        <f>+'MBI DIRECTORIO'!Q1145</f>
        <v>18.595685136599442</v>
      </c>
      <c r="R1145" s="5">
        <f>+'MBI DIRECTORIO'!R1145</f>
        <v>0</v>
      </c>
      <c r="S1145" s="5">
        <f>+'MBI DIRECTORIO'!S1145</f>
        <v>0</v>
      </c>
      <c r="T1145" s="5">
        <f>+'MBI DIRECTORIO'!T1145</f>
        <v>0</v>
      </c>
      <c r="U1145" s="5">
        <f>+'MBI DIRECTORIO'!U1145</f>
        <v>0</v>
      </c>
      <c r="V1145" s="5">
        <f>+'MBI DIRECTORIO'!V1145</f>
        <v>0</v>
      </c>
      <c r="W1145" s="5">
        <f>+'MBI DIRECTORIO'!W1145</f>
        <v>0</v>
      </c>
      <c r="X1145" s="5">
        <f>+'MBI DIRECTORIO'!X1145</f>
        <v>0</v>
      </c>
      <c r="Y1145" s="5">
        <f>+'MBI DIRECTORIO'!Y1145</f>
        <v>395.58113298140154</v>
      </c>
      <c r="Z1145" s="5">
        <f>+'MBI DIRECTORIO'!Z1145</f>
        <v>40.157894237152142</v>
      </c>
      <c r="AA1145" s="5">
        <f>+'MBI DIRECTORIO'!AA1145</f>
        <v>0</v>
      </c>
      <c r="AB1145" s="5" t="str">
        <f>+'MBI DIRECTORIO'!AG1145</f>
        <v>Cripton China</v>
      </c>
      <c r="AD1145" t="str">
        <f t="shared" si="19"/>
        <v>INSERT INTO TABLA_PRESUPUESTO_COMERCIAL VALUES ('VSR','Cripton_China','14004992-19',2022,'Julio',135,'USD',5400,2830.147885,0,540,70.182014,233.101261,42.090517,56.25,5.385776,18.595685,0,0,0,0,0,0,0,395.581133,40.157894,0);</v>
      </c>
    </row>
    <row r="1146" spans="1:30" x14ac:dyDescent="0.2">
      <c r="A1146" t="str">
        <f>+'MBI DIRECTORIO'!A1146</f>
        <v>VSR</v>
      </c>
      <c r="B1146" t="str">
        <f>+'MBI DIRECTORIO'!B1146</f>
        <v>Cripton_China</v>
      </c>
      <c r="C1146" t="str">
        <f>+'MBI DIRECTORIO'!C1146</f>
        <v>14004971-20</v>
      </c>
      <c r="D1146">
        <f>+'MBI DIRECTORIO'!D1146</f>
        <v>2022</v>
      </c>
      <c r="E1146" t="str">
        <f>+'MBI DIRECTORIO'!E1146</f>
        <v>Julio</v>
      </c>
      <c r="F1146" s="5">
        <f>+'MBI DIRECTORIO'!F1146</f>
        <v>810</v>
      </c>
      <c r="G1146" t="str">
        <f>+'MBI DIRECTORIO'!G1146</f>
        <v>USD</v>
      </c>
      <c r="H1146" s="5">
        <f>+'MBI DIRECTORIO'!H1146</f>
        <v>20250</v>
      </c>
      <c r="I1146" s="5">
        <f>+'MBI DIRECTORIO'!I1146</f>
        <v>12783.092828596022</v>
      </c>
      <c r="J1146" s="5">
        <f>+'MBI DIRECTORIO'!J1146</f>
        <v>0</v>
      </c>
      <c r="K1146" s="5">
        <f>+'MBI DIRECTORIO'!K1146</f>
        <v>2025</v>
      </c>
      <c r="L1146" s="5">
        <f>+'MBI DIRECTORIO'!L1146</f>
        <v>421.09208217666355</v>
      </c>
      <c r="M1146" s="5">
        <f>+'MBI DIRECTORIO'!M1146</f>
        <v>1034.1075630252101</v>
      </c>
      <c r="N1146" s="5">
        <f>+'MBI DIRECTORIO'!N1146</f>
        <v>252.5431034482759</v>
      </c>
      <c r="O1146" s="5">
        <f>+'MBI DIRECTORIO'!O1146</f>
        <v>337.5</v>
      </c>
      <c r="P1146" s="5">
        <f>+'MBI DIRECTORIO'!P1146</f>
        <v>32.314655172413794</v>
      </c>
      <c r="Q1146" s="5">
        <f>+'MBI DIRECTORIO'!Q1146</f>
        <v>69.73381926224792</v>
      </c>
      <c r="R1146" s="5">
        <f>+'MBI DIRECTORIO'!R1146</f>
        <v>0</v>
      </c>
      <c r="S1146" s="5">
        <f>+'MBI DIRECTORIO'!S1146</f>
        <v>0</v>
      </c>
      <c r="T1146" s="5">
        <f>+'MBI DIRECTORIO'!T1146</f>
        <v>0</v>
      </c>
      <c r="U1146" s="5">
        <f>+'MBI DIRECTORIO'!U1146</f>
        <v>0</v>
      </c>
      <c r="V1146" s="5">
        <f>+'MBI DIRECTORIO'!V1146</f>
        <v>0</v>
      </c>
      <c r="W1146" s="5">
        <f>+'MBI DIRECTORIO'!W1146</f>
        <v>0</v>
      </c>
      <c r="X1146" s="5">
        <f>+'MBI DIRECTORIO'!X1146</f>
        <v>0</v>
      </c>
      <c r="Y1146" s="5">
        <f>+'MBI DIRECTORIO'!Y1146</f>
        <v>1967.1465063310602</v>
      </c>
      <c r="Z1146" s="5">
        <f>+'MBI DIRECTORIO'!Z1146</f>
        <v>240.94736542291284</v>
      </c>
      <c r="AA1146" s="5">
        <f>+'MBI DIRECTORIO'!AA1146</f>
        <v>0</v>
      </c>
      <c r="AB1146" s="5" t="str">
        <f>+'MBI DIRECTORIO'!AG1146</f>
        <v>Cripton China</v>
      </c>
      <c r="AD1146" t="str">
        <f t="shared" si="19"/>
        <v>INSERT INTO TABLA_PRESUPUESTO_COMERCIAL VALUES ('VSR','Cripton_China','14004971-20',2022,'Julio',810,'USD',20250,12783.092829,0,2025,421.092082,1034.107563,252.543103,337.5,32.314655,69.733819,0,0,0,0,0,0,0,1967.146506,240.947365,0);</v>
      </c>
    </row>
    <row r="1147" spans="1:30" x14ac:dyDescent="0.2">
      <c r="A1147" t="str">
        <f>+'MBI DIRECTORIO'!A1147</f>
        <v>VSR</v>
      </c>
      <c r="B1147" t="str">
        <f>+'MBI DIRECTORIO'!B1147</f>
        <v>Cripton_China</v>
      </c>
      <c r="C1147" t="str">
        <f>+'MBI DIRECTORIO'!C1147</f>
        <v>14004990-20</v>
      </c>
      <c r="D1147">
        <f>+'MBI DIRECTORIO'!D1147</f>
        <v>2022</v>
      </c>
      <c r="E1147" t="str">
        <f>+'MBI DIRECTORIO'!E1147</f>
        <v>Julio</v>
      </c>
      <c r="F1147" s="5">
        <f>+'MBI DIRECTORIO'!F1147</f>
        <v>351</v>
      </c>
      <c r="G1147" t="str">
        <f>+'MBI DIRECTORIO'!G1147</f>
        <v>USD</v>
      </c>
      <c r="H1147" s="5">
        <f>+'MBI DIRECTORIO'!H1147</f>
        <v>10530</v>
      </c>
      <c r="I1147" s="5">
        <f>+'MBI DIRECTORIO'!I1147</f>
        <v>5639.5694089457356</v>
      </c>
      <c r="J1147" s="5">
        <f>+'MBI DIRECTORIO'!J1147</f>
        <v>0</v>
      </c>
      <c r="K1147" s="5">
        <f>+'MBI DIRECTORIO'!K1147</f>
        <v>1053</v>
      </c>
      <c r="L1147" s="5">
        <f>+'MBI DIRECTORIO'!L1147</f>
        <v>182.47323560988755</v>
      </c>
      <c r="M1147" s="5">
        <f>+'MBI DIRECTORIO'!M1147</f>
        <v>500.76327731092431</v>
      </c>
      <c r="N1147" s="5">
        <f>+'MBI DIRECTORIO'!N1147</f>
        <v>109.43534482758621</v>
      </c>
      <c r="O1147" s="5">
        <f>+'MBI DIRECTORIO'!O1147</f>
        <v>146.25</v>
      </c>
      <c r="P1147" s="5">
        <f>+'MBI DIRECTORIO'!P1147</f>
        <v>14.003017241379309</v>
      </c>
      <c r="Q1147" s="5">
        <f>+'MBI DIRECTORIO'!Q1147</f>
        <v>36.261586016368916</v>
      </c>
      <c r="R1147" s="5">
        <f>+'MBI DIRECTORIO'!R1147</f>
        <v>0</v>
      </c>
      <c r="S1147" s="5">
        <f>+'MBI DIRECTORIO'!S1147</f>
        <v>0</v>
      </c>
      <c r="T1147" s="5">
        <f>+'MBI DIRECTORIO'!T1147</f>
        <v>0</v>
      </c>
      <c r="U1147" s="5">
        <f>+'MBI DIRECTORIO'!U1147</f>
        <v>0</v>
      </c>
      <c r="V1147" s="5">
        <f>+'MBI DIRECTORIO'!V1147</f>
        <v>0</v>
      </c>
      <c r="W1147" s="5">
        <f>+'MBI DIRECTORIO'!W1147</f>
        <v>0</v>
      </c>
      <c r="X1147" s="5">
        <f>+'MBI DIRECTORIO'!X1147</f>
        <v>0</v>
      </c>
      <c r="Y1147" s="5">
        <f>+'MBI DIRECTORIO'!Y1147</f>
        <v>911.12375041285429</v>
      </c>
      <c r="Z1147" s="5">
        <f>+'MBI DIRECTORIO'!Z1147</f>
        <v>104.41052501659556</v>
      </c>
      <c r="AA1147" s="5">
        <f>+'MBI DIRECTORIO'!AA1147</f>
        <v>0</v>
      </c>
      <c r="AB1147" s="5" t="str">
        <f>+'MBI DIRECTORIO'!AG1147</f>
        <v>Cripton China</v>
      </c>
      <c r="AD1147" t="str">
        <f t="shared" si="19"/>
        <v>INSERT INTO TABLA_PRESUPUESTO_COMERCIAL VALUES ('VSR','Cripton_China','14004990-20',2022,'Julio',351,'USD',10530,5639.569409,0,1053,182.473236,500.763277,109.435345,146.25,14.003017,36.261586,0,0,0,0,0,0,0,911.12375,104.410525,0);</v>
      </c>
    </row>
    <row r="1148" spans="1:30" x14ac:dyDescent="0.2">
      <c r="A1148" t="str">
        <f>+'MBI DIRECTORIO'!A1148</f>
        <v>VSR</v>
      </c>
      <c r="B1148" t="str">
        <f>+'MBI DIRECTORIO'!B1148</f>
        <v>Cripton_China</v>
      </c>
      <c r="C1148" t="str">
        <f>+'MBI DIRECTORIO'!C1148</f>
        <v>14005163-18</v>
      </c>
      <c r="D1148">
        <f>+'MBI DIRECTORIO'!D1148</f>
        <v>2022</v>
      </c>
      <c r="E1148" t="str">
        <f>+'MBI DIRECTORIO'!E1148</f>
        <v>Julio</v>
      </c>
      <c r="F1148" s="5">
        <f>+'MBI DIRECTORIO'!F1148</f>
        <v>33.75</v>
      </c>
      <c r="G1148" t="str">
        <f>+'MBI DIRECTORIO'!G1148</f>
        <v>USD</v>
      </c>
      <c r="H1148" s="5">
        <f>+'MBI DIRECTORIO'!H1148</f>
        <v>2700</v>
      </c>
      <c r="I1148" s="5">
        <f>+'MBI DIRECTORIO'!I1148</f>
        <v>1856.4363330271074</v>
      </c>
      <c r="J1148" s="5">
        <f>+'MBI DIRECTORIO'!J1148</f>
        <v>0</v>
      </c>
      <c r="K1148" s="5">
        <f>+'MBI DIRECTORIO'!K1148</f>
        <v>270</v>
      </c>
      <c r="L1148" s="5">
        <f>+'MBI DIRECTORIO'!L1148</f>
        <v>17.54550342402765</v>
      </c>
      <c r="M1148" s="5">
        <f>+'MBI DIRECTORIO'!M1148</f>
        <v>98.775315126050415</v>
      </c>
      <c r="N1148" s="5">
        <f>+'MBI DIRECTORIO'!N1148</f>
        <v>10.522629310344827</v>
      </c>
      <c r="O1148" s="5">
        <f>+'MBI DIRECTORIO'!O1148</f>
        <v>14.0625</v>
      </c>
      <c r="P1148" s="5">
        <f>+'MBI DIRECTORIO'!P1148</f>
        <v>1.3464439655172415</v>
      </c>
      <c r="Q1148" s="5">
        <f>+'MBI DIRECTORIO'!Q1148</f>
        <v>9.2978425682997212</v>
      </c>
      <c r="R1148" s="5">
        <f>+'MBI DIRECTORIO'!R1148</f>
        <v>0</v>
      </c>
      <c r="S1148" s="5">
        <f>+'MBI DIRECTORIO'!S1148</f>
        <v>0</v>
      </c>
      <c r="T1148" s="5">
        <f>+'MBI DIRECTORIO'!T1148</f>
        <v>0</v>
      </c>
      <c r="U1148" s="5">
        <f>+'MBI DIRECTORIO'!U1148</f>
        <v>0</v>
      </c>
      <c r="V1148" s="5">
        <f>+'MBI DIRECTORIO'!V1148</f>
        <v>0</v>
      </c>
      <c r="W1148" s="5">
        <f>+'MBI DIRECTORIO'!W1148</f>
        <v>0</v>
      </c>
      <c r="X1148" s="5">
        <f>+'MBI DIRECTORIO'!X1148</f>
        <v>0</v>
      </c>
      <c r="Y1148" s="5">
        <f>+'MBI DIRECTORIO'!Y1148</f>
        <v>144.04420452950023</v>
      </c>
      <c r="Z1148" s="5">
        <f>+'MBI DIRECTORIO'!Z1148</f>
        <v>10.039473559288036</v>
      </c>
      <c r="AA1148" s="5">
        <f>+'MBI DIRECTORIO'!AA1148</f>
        <v>0</v>
      </c>
      <c r="AB1148" s="5" t="str">
        <f>+'MBI DIRECTORIO'!AG1148</f>
        <v>Cripton China</v>
      </c>
      <c r="AD1148" t="str">
        <f t="shared" si="19"/>
        <v>INSERT INTO TABLA_PRESUPUESTO_COMERCIAL VALUES ('VSR','Cripton_China','14005163-18',2022,'Julio',33.75,'USD',2700,1856.436333,0,270,17.545503,98.775315,10.522629,14.0625,1.346444,9.297843,0,0,0,0,0,0,0,144.044205,10.039474,0);</v>
      </c>
    </row>
    <row r="1149" spans="1:30" x14ac:dyDescent="0.2">
      <c r="A1149" t="str">
        <f>+'MBI DIRECTORIO'!A1149</f>
        <v>VSR</v>
      </c>
      <c r="B1149" t="str">
        <f>+'MBI DIRECTORIO'!B1149</f>
        <v>Cripton_China</v>
      </c>
      <c r="C1149" t="str">
        <f>+'MBI DIRECTORIO'!C1149</f>
        <v>14005143-17</v>
      </c>
      <c r="D1149">
        <f>+'MBI DIRECTORIO'!D1149</f>
        <v>2022</v>
      </c>
      <c r="E1149" t="str">
        <f>+'MBI DIRECTORIO'!E1149</f>
        <v>Julio</v>
      </c>
      <c r="F1149" s="5">
        <f>+'MBI DIRECTORIO'!F1149</f>
        <v>54</v>
      </c>
      <c r="G1149" t="str">
        <f>+'MBI DIRECTORIO'!G1149</f>
        <v>USD</v>
      </c>
      <c r="H1149" s="5">
        <f>+'MBI DIRECTORIO'!H1149</f>
        <v>3240</v>
      </c>
      <c r="I1149" s="5">
        <f>+'MBI DIRECTORIO'!I1149</f>
        <v>2088.1556670246036</v>
      </c>
      <c r="J1149" s="5">
        <f>+'MBI DIRECTORIO'!J1149</f>
        <v>0</v>
      </c>
      <c r="K1149" s="5">
        <f>+'MBI DIRECTORIO'!K1149</f>
        <v>324</v>
      </c>
      <c r="L1149" s="5">
        <f>+'MBI DIRECTORIO'!L1149</f>
        <v>28.072805478444238</v>
      </c>
      <c r="M1149" s="5">
        <f>+'MBI DIRECTORIO'!M1149</f>
        <v>125.64050420168066</v>
      </c>
      <c r="N1149" s="5">
        <f>+'MBI DIRECTORIO'!N1149</f>
        <v>16.836206896551722</v>
      </c>
      <c r="O1149" s="5">
        <f>+'MBI DIRECTORIO'!O1149</f>
        <v>22.5</v>
      </c>
      <c r="P1149" s="5">
        <f>+'MBI DIRECTORIO'!P1149</f>
        <v>2.1543103448275862</v>
      </c>
      <c r="Q1149" s="5">
        <f>+'MBI DIRECTORIO'!Q1149</f>
        <v>11.157411081959667</v>
      </c>
      <c r="R1149" s="5">
        <f>+'MBI DIRECTORIO'!R1149</f>
        <v>0</v>
      </c>
      <c r="S1149" s="5">
        <f>+'MBI DIRECTORIO'!S1149</f>
        <v>0</v>
      </c>
      <c r="T1149" s="5">
        <f>+'MBI DIRECTORIO'!T1149</f>
        <v>0</v>
      </c>
      <c r="U1149" s="5">
        <f>+'MBI DIRECTORIO'!U1149</f>
        <v>0</v>
      </c>
      <c r="V1149" s="5">
        <f>+'MBI DIRECTORIO'!V1149</f>
        <v>0</v>
      </c>
      <c r="W1149" s="5">
        <f>+'MBI DIRECTORIO'!W1149</f>
        <v>0</v>
      </c>
      <c r="X1149" s="5">
        <f>+'MBI DIRECTORIO'!X1149</f>
        <v>0</v>
      </c>
      <c r="Y1149" s="5">
        <f>+'MBI DIRECTORIO'!Y1149</f>
        <v>194.35159021988051</v>
      </c>
      <c r="Z1149" s="5">
        <f>+'MBI DIRECTORIO'!Z1149</f>
        <v>16.063157694860859</v>
      </c>
      <c r="AA1149" s="5">
        <f>+'MBI DIRECTORIO'!AA1149</f>
        <v>0</v>
      </c>
      <c r="AB1149" s="5" t="str">
        <f>+'MBI DIRECTORIO'!AG1149</f>
        <v>Cripton China</v>
      </c>
      <c r="AD1149" t="str">
        <f t="shared" si="19"/>
        <v>INSERT INTO TABLA_PRESUPUESTO_COMERCIAL VALUES ('VSR','Cripton_China','14005143-17',2022,'Julio',54,'USD',3240,2088.155667,0,324,28.072805,125.640504,16.836207,22.5,2.15431,11.157411,0,0,0,0,0,0,0,194.35159,16.063158,0);</v>
      </c>
    </row>
    <row r="1150" spans="1:30" x14ac:dyDescent="0.2">
      <c r="A1150" t="str">
        <f>+'MBI DIRECTORIO'!A1150</f>
        <v>VSR</v>
      </c>
      <c r="B1150" t="str">
        <f>+'MBI DIRECTORIO'!B1150</f>
        <v>Cripton_China</v>
      </c>
      <c r="C1150" t="str">
        <f>+'MBI DIRECTORIO'!C1150</f>
        <v>14005087-20</v>
      </c>
      <c r="D1150">
        <f>+'MBI DIRECTORIO'!D1150</f>
        <v>2022</v>
      </c>
      <c r="E1150" t="str">
        <f>+'MBI DIRECTORIO'!E1150</f>
        <v>Julio</v>
      </c>
      <c r="F1150" s="5">
        <f>+'MBI DIRECTORIO'!F1150</f>
        <v>67.5</v>
      </c>
      <c r="G1150" t="str">
        <f>+'MBI DIRECTORIO'!G1150</f>
        <v>USD</v>
      </c>
      <c r="H1150" s="5">
        <f>+'MBI DIRECTORIO'!H1150</f>
        <v>3712.5</v>
      </c>
      <c r="I1150" s="5">
        <f>+'MBI DIRECTORIO'!I1150</f>
        <v>1446.7391393165487</v>
      </c>
      <c r="J1150" s="5">
        <f>+'MBI DIRECTORIO'!J1150</f>
        <v>0</v>
      </c>
      <c r="K1150" s="5">
        <f>+'MBI DIRECTORIO'!K1150</f>
        <v>371.25</v>
      </c>
      <c r="L1150" s="5">
        <f>+'MBI DIRECTORIO'!L1150</f>
        <v>35.091006848055301</v>
      </c>
      <c r="M1150" s="5">
        <f>+'MBI DIRECTORIO'!M1150</f>
        <v>146.92563025210083</v>
      </c>
      <c r="N1150" s="5">
        <f>+'MBI DIRECTORIO'!N1150</f>
        <v>21.045258620689655</v>
      </c>
      <c r="O1150" s="5">
        <f>+'MBI DIRECTORIO'!O1150</f>
        <v>28.125</v>
      </c>
      <c r="P1150" s="5">
        <f>+'MBI DIRECTORIO'!P1150</f>
        <v>2.6928879310344831</v>
      </c>
      <c r="Q1150" s="5">
        <f>+'MBI DIRECTORIO'!Q1150</f>
        <v>12.784533531412118</v>
      </c>
      <c r="R1150" s="5">
        <f>+'MBI DIRECTORIO'!R1150</f>
        <v>0</v>
      </c>
      <c r="S1150" s="5">
        <f>+'MBI DIRECTORIO'!S1150</f>
        <v>0</v>
      </c>
      <c r="T1150" s="5">
        <f>+'MBI DIRECTORIO'!T1150</f>
        <v>0</v>
      </c>
      <c r="U1150" s="5">
        <f>+'MBI DIRECTORIO'!U1150</f>
        <v>0</v>
      </c>
      <c r="V1150" s="5">
        <f>+'MBI DIRECTORIO'!V1150</f>
        <v>0</v>
      </c>
      <c r="W1150" s="5">
        <f>+'MBI DIRECTORIO'!W1150</f>
        <v>0</v>
      </c>
      <c r="X1150" s="5">
        <f>+'MBI DIRECTORIO'!X1150</f>
        <v>0</v>
      </c>
      <c r="Y1150" s="5">
        <f>+'MBI DIRECTORIO'!Y1150</f>
        <v>231.65225745381315</v>
      </c>
      <c r="Z1150" s="5">
        <f>+'MBI DIRECTORIO'!Z1150</f>
        <v>20.078947118576071</v>
      </c>
      <c r="AA1150" s="5">
        <f>+'MBI DIRECTORIO'!AA1150</f>
        <v>0</v>
      </c>
      <c r="AB1150" s="5" t="str">
        <f>+'MBI DIRECTORIO'!AG1150</f>
        <v>Cripton China</v>
      </c>
      <c r="AD1150" t="str">
        <f t="shared" si="19"/>
        <v>INSERT INTO TABLA_PRESUPUESTO_COMERCIAL VALUES ('VSR','Cripton_China','14005087-20',2022,'Julio',67.5,'USD',3712.5,1446.739139,0,371.25,35.091007,146.92563,21.045259,28.125,2.692888,12.784534,0,0,0,0,0,0,0,231.652257,20.078947,0);</v>
      </c>
    </row>
    <row r="1151" spans="1:30" x14ac:dyDescent="0.2">
      <c r="A1151" t="str">
        <f>+'MBI DIRECTORIO'!A1151</f>
        <v>VSR</v>
      </c>
      <c r="B1151" t="str">
        <f>+'MBI DIRECTORIO'!B1151</f>
        <v>Cripton_China</v>
      </c>
      <c r="C1151" t="str">
        <f>+'MBI DIRECTORIO'!C1151</f>
        <v>14005080-18</v>
      </c>
      <c r="D1151">
        <f>+'MBI DIRECTORIO'!D1151</f>
        <v>2022</v>
      </c>
      <c r="E1151" t="str">
        <f>+'MBI DIRECTORIO'!E1151</f>
        <v>Julio</v>
      </c>
      <c r="F1151" s="5">
        <f>+'MBI DIRECTORIO'!F1151</f>
        <v>6.75</v>
      </c>
      <c r="G1151" t="str">
        <f>+'MBI DIRECTORIO'!G1151</f>
        <v>USD</v>
      </c>
      <c r="H1151" s="5">
        <f>+'MBI DIRECTORIO'!H1151</f>
        <v>810</v>
      </c>
      <c r="I1151" s="5">
        <f>+'MBI DIRECTORIO'!I1151</f>
        <v>368.51691321675753</v>
      </c>
      <c r="J1151" s="5">
        <f>+'MBI DIRECTORIO'!J1151</f>
        <v>0</v>
      </c>
      <c r="K1151" s="5">
        <f>+'MBI DIRECTORIO'!K1151</f>
        <v>81</v>
      </c>
      <c r="L1151" s="5">
        <f>+'MBI DIRECTORIO'!L1151</f>
        <v>3.5091006848055297</v>
      </c>
      <c r="M1151" s="5">
        <f>+'MBI DIRECTORIO'!M1151</f>
        <v>27.855063025210086</v>
      </c>
      <c r="N1151" s="5">
        <f>+'MBI DIRECTORIO'!N1151</f>
        <v>2.1045258620689653</v>
      </c>
      <c r="O1151" s="5">
        <f>+'MBI DIRECTORIO'!O1151</f>
        <v>2.8125</v>
      </c>
      <c r="P1151" s="5">
        <f>+'MBI DIRECTORIO'!P1151</f>
        <v>0.26928879310344828</v>
      </c>
      <c r="Q1151" s="5">
        <f>+'MBI DIRECTORIO'!Q1151</f>
        <v>2.7893527704899168</v>
      </c>
      <c r="R1151" s="5">
        <f>+'MBI DIRECTORIO'!R1151</f>
        <v>0</v>
      </c>
      <c r="S1151" s="5">
        <f>+'MBI DIRECTORIO'!S1151</f>
        <v>0</v>
      </c>
      <c r="T1151" s="5">
        <f>+'MBI DIRECTORIO'!T1151</f>
        <v>0</v>
      </c>
      <c r="U1151" s="5">
        <f>+'MBI DIRECTORIO'!U1151</f>
        <v>0</v>
      </c>
      <c r="V1151" s="5">
        <f>+'MBI DIRECTORIO'!V1151</f>
        <v>0</v>
      </c>
      <c r="W1151" s="5">
        <f>+'MBI DIRECTORIO'!W1151</f>
        <v>0</v>
      </c>
      <c r="X1151" s="5">
        <f>+'MBI DIRECTORIO'!X1151</f>
        <v>0</v>
      </c>
      <c r="Y1151" s="5">
        <f>+'MBI DIRECTORIO'!Y1151</f>
        <v>37.838625162730033</v>
      </c>
      <c r="Z1151" s="5">
        <f>+'MBI DIRECTORIO'!Z1151</f>
        <v>2.0078947118576074</v>
      </c>
      <c r="AA1151" s="5">
        <f>+'MBI DIRECTORIO'!AA1151</f>
        <v>0</v>
      </c>
      <c r="AB1151" s="5" t="str">
        <f>+'MBI DIRECTORIO'!AG1151</f>
        <v>Cripton China</v>
      </c>
      <c r="AD1151" t="str">
        <f t="shared" si="19"/>
        <v>INSERT INTO TABLA_PRESUPUESTO_COMERCIAL VALUES ('VSR','Cripton_China','14005080-18',2022,'Julio',6.75,'USD',810,368.516913,0,81,3.509101,27.855063,2.104526,2.8125,0.269289,2.789353,0,0,0,0,0,0,0,37.838625,2.007895,0);</v>
      </c>
    </row>
    <row r="1152" spans="1:30" x14ac:dyDescent="0.2">
      <c r="A1152" t="str">
        <f>+'MBI DIRECTORIO'!A1152</f>
        <v>VSR</v>
      </c>
      <c r="B1152" t="str">
        <f>+'MBI DIRECTORIO'!B1152</f>
        <v>Cripton_China</v>
      </c>
      <c r="C1152" t="str">
        <f>+'MBI DIRECTORIO'!C1152</f>
        <v>14004879-18</v>
      </c>
      <c r="D1152">
        <f>+'MBI DIRECTORIO'!D1152</f>
        <v>2022</v>
      </c>
      <c r="E1152" t="str">
        <f>+'MBI DIRECTORIO'!E1152</f>
        <v>Julio</v>
      </c>
      <c r="F1152" s="5">
        <f>+'MBI DIRECTORIO'!F1152</f>
        <v>6.75</v>
      </c>
      <c r="G1152" t="str">
        <f>+'MBI DIRECTORIO'!G1152</f>
        <v>USD</v>
      </c>
      <c r="H1152" s="5">
        <f>+'MBI DIRECTORIO'!H1152</f>
        <v>810</v>
      </c>
      <c r="I1152" s="5">
        <f>+'MBI DIRECTORIO'!I1152</f>
        <v>632.71752163899077</v>
      </c>
      <c r="J1152" s="5">
        <f>+'MBI DIRECTORIO'!J1152</f>
        <v>0</v>
      </c>
      <c r="K1152" s="5">
        <f>+'MBI DIRECTORIO'!K1152</f>
        <v>81</v>
      </c>
      <c r="L1152" s="5">
        <f>+'MBI DIRECTORIO'!L1152</f>
        <v>3.5091006848055297</v>
      </c>
      <c r="M1152" s="5">
        <f>+'MBI DIRECTORIO'!M1152</f>
        <v>27.855063025210086</v>
      </c>
      <c r="N1152" s="5">
        <f>+'MBI DIRECTORIO'!N1152</f>
        <v>2.1045258620689653</v>
      </c>
      <c r="O1152" s="5">
        <f>+'MBI DIRECTORIO'!O1152</f>
        <v>2.8125</v>
      </c>
      <c r="P1152" s="5">
        <f>+'MBI DIRECTORIO'!P1152</f>
        <v>0.26928879310344828</v>
      </c>
      <c r="Q1152" s="5">
        <f>+'MBI DIRECTORIO'!Q1152</f>
        <v>2.7893527704899168</v>
      </c>
      <c r="R1152" s="5">
        <f>+'MBI DIRECTORIO'!R1152</f>
        <v>0</v>
      </c>
      <c r="S1152" s="5">
        <f>+'MBI DIRECTORIO'!S1152</f>
        <v>0</v>
      </c>
      <c r="T1152" s="5">
        <f>+'MBI DIRECTORIO'!T1152</f>
        <v>0</v>
      </c>
      <c r="U1152" s="5">
        <f>+'MBI DIRECTORIO'!U1152</f>
        <v>0</v>
      </c>
      <c r="V1152" s="5">
        <f>+'MBI DIRECTORIO'!V1152</f>
        <v>0</v>
      </c>
      <c r="W1152" s="5">
        <f>+'MBI DIRECTORIO'!W1152</f>
        <v>0</v>
      </c>
      <c r="X1152" s="5">
        <f>+'MBI DIRECTORIO'!X1152</f>
        <v>0</v>
      </c>
      <c r="Y1152" s="5">
        <f>+'MBI DIRECTORIO'!Y1152</f>
        <v>37.838625162730033</v>
      </c>
      <c r="Z1152" s="5">
        <f>+'MBI DIRECTORIO'!Z1152</f>
        <v>2.0078947118576074</v>
      </c>
      <c r="AA1152" s="5">
        <f>+'MBI DIRECTORIO'!AA1152</f>
        <v>0</v>
      </c>
      <c r="AB1152" s="5" t="str">
        <f>+'MBI DIRECTORIO'!AG1152</f>
        <v>Cripton China</v>
      </c>
      <c r="AD1152" t="str">
        <f t="shared" si="19"/>
        <v>INSERT INTO TABLA_PRESUPUESTO_COMERCIAL VALUES ('VSR','Cripton_China','14004879-18',2022,'Julio',6.75,'USD',810,632.717522,0,81,3.509101,27.855063,2.104526,2.8125,0.269289,2.789353,0,0,0,0,0,0,0,37.838625,2.007895,0);</v>
      </c>
    </row>
    <row r="1153" spans="1:30" x14ac:dyDescent="0.2">
      <c r="A1153" t="str">
        <f>+'MBI DIRECTORIO'!A1153</f>
        <v>VSR</v>
      </c>
      <c r="B1153" t="str">
        <f>+'MBI DIRECTORIO'!B1153</f>
        <v>Cripton_China</v>
      </c>
      <c r="C1153" t="str">
        <f>+'MBI DIRECTORIO'!C1153</f>
        <v>14005089-20</v>
      </c>
      <c r="D1153">
        <f>+'MBI DIRECTORIO'!D1153</f>
        <v>2022</v>
      </c>
      <c r="E1153" t="str">
        <f>+'MBI DIRECTORIO'!E1153</f>
        <v>Julio</v>
      </c>
      <c r="F1153" s="5">
        <f>+'MBI DIRECTORIO'!F1153</f>
        <v>337.5</v>
      </c>
      <c r="G1153" t="str">
        <f>+'MBI DIRECTORIO'!G1153</f>
        <v>USD</v>
      </c>
      <c r="H1153" s="5">
        <f>+'MBI DIRECTORIO'!H1153</f>
        <v>13500</v>
      </c>
      <c r="I1153" s="5">
        <f>+'MBI DIRECTORIO'!I1153</f>
        <v>6031.9934513420521</v>
      </c>
      <c r="J1153" s="5">
        <f>+'MBI DIRECTORIO'!J1153</f>
        <v>0</v>
      </c>
      <c r="K1153" s="5">
        <f>+'MBI DIRECTORIO'!K1153</f>
        <v>1350</v>
      </c>
      <c r="L1153" s="5">
        <f>+'MBI DIRECTORIO'!L1153</f>
        <v>175.45503424027649</v>
      </c>
      <c r="M1153" s="5">
        <f>+'MBI DIRECTORIO'!M1153</f>
        <v>582.75315126050418</v>
      </c>
      <c r="N1153" s="5">
        <f>+'MBI DIRECTORIO'!N1153</f>
        <v>105.22629310344831</v>
      </c>
      <c r="O1153" s="5">
        <f>+'MBI DIRECTORIO'!O1153</f>
        <v>140.625</v>
      </c>
      <c r="P1153" s="5">
        <f>+'MBI DIRECTORIO'!P1153</f>
        <v>13.464439655172413</v>
      </c>
      <c r="Q1153" s="5">
        <f>+'MBI DIRECTORIO'!Q1153</f>
        <v>46.489212841498613</v>
      </c>
      <c r="R1153" s="5">
        <f>+'MBI DIRECTORIO'!R1153</f>
        <v>0</v>
      </c>
      <c r="S1153" s="5">
        <f>+'MBI DIRECTORIO'!S1153</f>
        <v>0</v>
      </c>
      <c r="T1153" s="5">
        <f>+'MBI DIRECTORIO'!T1153</f>
        <v>0</v>
      </c>
      <c r="U1153" s="5">
        <f>+'MBI DIRECTORIO'!U1153</f>
        <v>0</v>
      </c>
      <c r="V1153" s="5">
        <f>+'MBI DIRECTORIO'!V1153</f>
        <v>0</v>
      </c>
      <c r="W1153" s="5">
        <f>+'MBI DIRECTORIO'!W1153</f>
        <v>0</v>
      </c>
      <c r="X1153" s="5">
        <f>+'MBI DIRECTORIO'!X1153</f>
        <v>0</v>
      </c>
      <c r="Y1153" s="5">
        <f>+'MBI DIRECTORIO'!Y1153</f>
        <v>988.95283245350402</v>
      </c>
      <c r="Z1153" s="5">
        <f>+'MBI DIRECTORIO'!Z1153</f>
        <v>100.39473559288035</v>
      </c>
      <c r="AA1153" s="5">
        <f>+'MBI DIRECTORIO'!AA1153</f>
        <v>0</v>
      </c>
      <c r="AB1153" s="5" t="str">
        <f>+'MBI DIRECTORIO'!AG1153</f>
        <v>Cripton China</v>
      </c>
      <c r="AD1153" t="str">
        <f t="shared" si="19"/>
        <v>INSERT INTO TABLA_PRESUPUESTO_COMERCIAL VALUES ('VSR','Cripton_China','14005089-20',2022,'Julio',337.5,'USD',13500,6031.993451,0,1350,175.455034,582.753151,105.226293,140.625,13.46444,46.489213,0,0,0,0,0,0,0,988.952832,100.394736,0);</v>
      </c>
    </row>
    <row r="1154" spans="1:30" x14ac:dyDescent="0.2">
      <c r="A1154" t="str">
        <f>+'MBI DIRECTORIO'!A1154</f>
        <v>VSR</v>
      </c>
      <c r="B1154" t="str">
        <f>+'MBI DIRECTORIO'!B1154</f>
        <v>Cripton_China</v>
      </c>
      <c r="C1154" t="str">
        <f>+'MBI DIRECTORIO'!C1154</f>
        <v>14005043-17</v>
      </c>
      <c r="D1154">
        <f>+'MBI DIRECTORIO'!D1154</f>
        <v>2022</v>
      </c>
      <c r="E1154" t="str">
        <f>+'MBI DIRECTORIO'!E1154</f>
        <v>Julio</v>
      </c>
      <c r="F1154" s="5">
        <f>+'MBI DIRECTORIO'!F1154</f>
        <v>54</v>
      </c>
      <c r="G1154" t="str">
        <f>+'MBI DIRECTORIO'!G1154</f>
        <v>USD</v>
      </c>
      <c r="H1154" s="5">
        <f>+'MBI DIRECTORIO'!H1154</f>
        <v>3780</v>
      </c>
      <c r="I1154" s="5">
        <f>+'MBI DIRECTORIO'!I1154</f>
        <v>1704.4574500150898</v>
      </c>
      <c r="J1154" s="5">
        <f>+'MBI DIRECTORIO'!J1154</f>
        <v>0</v>
      </c>
      <c r="K1154" s="5">
        <f>+'MBI DIRECTORIO'!K1154</f>
        <v>378</v>
      </c>
      <c r="L1154" s="5">
        <f>+'MBI DIRECTORIO'!L1154</f>
        <v>28.072805478444238</v>
      </c>
      <c r="M1154" s="5">
        <f>+'MBI DIRECTORIO'!M1154</f>
        <v>141.84050420168069</v>
      </c>
      <c r="N1154" s="5">
        <f>+'MBI DIRECTORIO'!N1154</f>
        <v>16.836206896551722</v>
      </c>
      <c r="O1154" s="5">
        <f>+'MBI DIRECTORIO'!O1154</f>
        <v>22.5</v>
      </c>
      <c r="P1154" s="5">
        <f>+'MBI DIRECTORIO'!P1154</f>
        <v>2.1543103448275862</v>
      </c>
      <c r="Q1154" s="5">
        <f>+'MBI DIRECTORIO'!Q1154</f>
        <v>13.016979595619611</v>
      </c>
      <c r="R1154" s="5">
        <f>+'MBI DIRECTORIO'!R1154</f>
        <v>0</v>
      </c>
      <c r="S1154" s="5">
        <f>+'MBI DIRECTORIO'!S1154</f>
        <v>0</v>
      </c>
      <c r="T1154" s="5">
        <f>+'MBI DIRECTORIO'!T1154</f>
        <v>0</v>
      </c>
      <c r="U1154" s="5">
        <f>+'MBI DIRECTORIO'!U1154</f>
        <v>0</v>
      </c>
      <c r="V1154" s="5">
        <f>+'MBI DIRECTORIO'!V1154</f>
        <v>0</v>
      </c>
      <c r="W1154" s="5">
        <f>+'MBI DIRECTORIO'!W1154</f>
        <v>0</v>
      </c>
      <c r="X1154" s="5">
        <f>+'MBI DIRECTORIO'!X1154</f>
        <v>0</v>
      </c>
      <c r="Y1154" s="5">
        <f>+'MBI DIRECTORIO'!Y1154</f>
        <v>212.41115873354045</v>
      </c>
      <c r="Z1154" s="5">
        <f>+'MBI DIRECTORIO'!Z1154</f>
        <v>16.063157694860859</v>
      </c>
      <c r="AA1154" s="5">
        <f>+'MBI DIRECTORIO'!AA1154</f>
        <v>0</v>
      </c>
      <c r="AB1154" s="5" t="str">
        <f>+'MBI DIRECTORIO'!AG1154</f>
        <v>Cripton China</v>
      </c>
      <c r="AD1154" t="str">
        <f t="shared" si="19"/>
        <v>INSERT INTO TABLA_PRESUPUESTO_COMERCIAL VALUES ('VSR','Cripton_China','14005043-17',2022,'Julio',54,'USD',3780,1704.45745,0,378,28.072805,141.840504,16.836207,22.5,2.15431,13.01698,0,0,0,0,0,0,0,212.411159,16.063158,0);</v>
      </c>
    </row>
    <row r="1155" spans="1:30" x14ac:dyDescent="0.2">
      <c r="A1155" t="str">
        <f>+'MBI DIRECTORIO'!A1155</f>
        <v>VSR</v>
      </c>
      <c r="B1155" t="str">
        <f>+'MBI DIRECTORIO'!B1155</f>
        <v>80199-C</v>
      </c>
      <c r="C1155" t="str">
        <f>+'MBI DIRECTORIO'!C1155</f>
        <v>14004628-17</v>
      </c>
      <c r="D1155">
        <f>+'MBI DIRECTORIO'!D1155</f>
        <v>2022</v>
      </c>
      <c r="E1155" t="str">
        <f>+'MBI DIRECTORIO'!E1155</f>
        <v>Julio</v>
      </c>
      <c r="F1155" s="5">
        <f>+'MBI DIRECTORIO'!F1155</f>
        <v>187.5</v>
      </c>
      <c r="G1155" t="str">
        <f>+'MBI DIRECTORIO'!G1155</f>
        <v>USD</v>
      </c>
      <c r="H1155" s="5">
        <f>+'MBI DIRECTORIO'!H1155</f>
        <v>7968.75</v>
      </c>
      <c r="I1155" s="5">
        <f>+'MBI DIRECTORIO'!I1155</f>
        <v>4690.5011226711194</v>
      </c>
      <c r="J1155" s="5">
        <f>+'MBI DIRECTORIO'!J1155</f>
        <v>0</v>
      </c>
      <c r="K1155" s="5">
        <f>+'MBI DIRECTORIO'!K1155</f>
        <v>0</v>
      </c>
      <c r="L1155" s="5">
        <f>+'MBI DIRECTORIO'!L1155</f>
        <v>0</v>
      </c>
      <c r="M1155" s="5">
        <f>+'MBI DIRECTORIO'!M1155</f>
        <v>572.34375</v>
      </c>
      <c r="N1155" s="5">
        <f>+'MBI DIRECTORIO'!N1155</f>
        <v>56.510416666666671</v>
      </c>
      <c r="O1155" s="5">
        <f>+'MBI DIRECTORIO'!O1155</f>
        <v>75.520833333333329</v>
      </c>
      <c r="P1155" s="5">
        <f>+'MBI DIRECTORIO'!P1155</f>
        <v>7.2309027777777777</v>
      </c>
      <c r="Q1155" s="5">
        <f>+'MBI DIRECTORIO'!Q1155</f>
        <v>27.44154924671793</v>
      </c>
      <c r="R1155" s="5">
        <f>+'MBI DIRECTORIO'!R1155</f>
        <v>0</v>
      </c>
      <c r="S1155" s="5">
        <f>+'MBI DIRECTORIO'!S1155</f>
        <v>0</v>
      </c>
      <c r="T1155" s="5">
        <f>+'MBI DIRECTORIO'!T1155</f>
        <v>0</v>
      </c>
      <c r="U1155" s="5">
        <f>+'MBI DIRECTORIO'!U1155</f>
        <v>0</v>
      </c>
      <c r="V1155" s="5">
        <f>+'MBI DIRECTORIO'!V1155</f>
        <v>0</v>
      </c>
      <c r="W1155" s="5">
        <f>+'MBI DIRECTORIO'!W1155</f>
        <v>0</v>
      </c>
      <c r="X1155" s="5">
        <f>+'MBI DIRECTORIO'!X1155</f>
        <v>0</v>
      </c>
      <c r="Y1155" s="5">
        <f>+'MBI DIRECTORIO'!Y1155</f>
        <v>794.82230513165155</v>
      </c>
      <c r="Z1155" s="5">
        <f>+'MBI DIRECTORIO'!Z1155</f>
        <v>55.774853107155749</v>
      </c>
      <c r="AA1155" s="5">
        <f>+'MBI DIRECTORIO'!AA1155</f>
        <v>0</v>
      </c>
      <c r="AB1155" s="5" t="str">
        <f>+'MBI DIRECTORIO'!AG1155</f>
        <v>Zhejiang Sunny Imp. &amp; Exp. Co., Ltd.</v>
      </c>
      <c r="AD1155" t="str">
        <f t="shared" si="19"/>
        <v>INSERT INTO TABLA_PRESUPUESTO_COMERCIAL VALUES ('VSR','80199-C','14004628-17',2022,'Julio',187.5,'USD',7968.75,4690.501123,0,0,0,572.34375,56.510417,75.520833,7.230903,27.441549,0,0,0,0,0,0,0,794.822305,55.774853,0);</v>
      </c>
    </row>
    <row r="1156" spans="1:30" x14ac:dyDescent="0.2">
      <c r="A1156" t="str">
        <f>+'MBI DIRECTORIO'!A1156</f>
        <v>VSR</v>
      </c>
      <c r="B1156" t="str">
        <f>+'MBI DIRECTORIO'!B1156</f>
        <v>80199-C</v>
      </c>
      <c r="C1156" t="str">
        <f>+'MBI DIRECTORIO'!C1156</f>
        <v>14004631-17</v>
      </c>
      <c r="D1156">
        <f>+'MBI DIRECTORIO'!D1156</f>
        <v>2022</v>
      </c>
      <c r="E1156" t="str">
        <f>+'MBI DIRECTORIO'!E1156</f>
        <v>Julio</v>
      </c>
      <c r="F1156" s="5">
        <f>+'MBI DIRECTORIO'!F1156</f>
        <v>187.5</v>
      </c>
      <c r="G1156" t="str">
        <f>+'MBI DIRECTORIO'!G1156</f>
        <v>USD</v>
      </c>
      <c r="H1156" s="5">
        <f>+'MBI DIRECTORIO'!H1156</f>
        <v>7968.75</v>
      </c>
      <c r="I1156" s="5">
        <f>+'MBI DIRECTORIO'!I1156</f>
        <v>4690.5011226711194</v>
      </c>
      <c r="J1156" s="5">
        <f>+'MBI DIRECTORIO'!J1156</f>
        <v>0</v>
      </c>
      <c r="K1156" s="5">
        <f>+'MBI DIRECTORIO'!K1156</f>
        <v>0</v>
      </c>
      <c r="L1156" s="5">
        <f>+'MBI DIRECTORIO'!L1156</f>
        <v>0</v>
      </c>
      <c r="M1156" s="5">
        <f>+'MBI DIRECTORIO'!M1156</f>
        <v>572.34375</v>
      </c>
      <c r="N1156" s="5">
        <f>+'MBI DIRECTORIO'!N1156</f>
        <v>56.510416666666671</v>
      </c>
      <c r="O1156" s="5">
        <f>+'MBI DIRECTORIO'!O1156</f>
        <v>75.520833333333329</v>
      </c>
      <c r="P1156" s="5">
        <f>+'MBI DIRECTORIO'!P1156</f>
        <v>7.2309027777777777</v>
      </c>
      <c r="Q1156" s="5">
        <f>+'MBI DIRECTORIO'!Q1156</f>
        <v>27.44154924671793</v>
      </c>
      <c r="R1156" s="5">
        <f>+'MBI DIRECTORIO'!R1156</f>
        <v>0</v>
      </c>
      <c r="S1156" s="5">
        <f>+'MBI DIRECTORIO'!S1156</f>
        <v>0</v>
      </c>
      <c r="T1156" s="5">
        <f>+'MBI DIRECTORIO'!T1156</f>
        <v>0</v>
      </c>
      <c r="U1156" s="5">
        <f>+'MBI DIRECTORIO'!U1156</f>
        <v>0</v>
      </c>
      <c r="V1156" s="5">
        <f>+'MBI DIRECTORIO'!V1156</f>
        <v>0</v>
      </c>
      <c r="W1156" s="5">
        <f>+'MBI DIRECTORIO'!W1156</f>
        <v>0</v>
      </c>
      <c r="X1156" s="5">
        <f>+'MBI DIRECTORIO'!X1156</f>
        <v>0</v>
      </c>
      <c r="Y1156" s="5">
        <f>+'MBI DIRECTORIO'!Y1156</f>
        <v>794.82230513165155</v>
      </c>
      <c r="Z1156" s="5">
        <f>+'MBI DIRECTORIO'!Z1156</f>
        <v>55.774853107155749</v>
      </c>
      <c r="AA1156" s="5">
        <f>+'MBI DIRECTORIO'!AA1156</f>
        <v>0</v>
      </c>
      <c r="AB1156" s="5" t="str">
        <f>+'MBI DIRECTORIO'!AG1156</f>
        <v>Zhejiang Sunny Imp. &amp; Exp. Co., Ltd.</v>
      </c>
      <c r="AD1156" t="str">
        <f t="shared" si="19"/>
        <v>INSERT INTO TABLA_PRESUPUESTO_COMERCIAL VALUES ('VSR','80199-C','14004631-17',2022,'Julio',187.5,'USD',7968.75,4690.501123,0,0,0,572.34375,56.510417,75.520833,7.230903,27.441549,0,0,0,0,0,0,0,794.822305,55.774853,0);</v>
      </c>
    </row>
    <row r="1157" spans="1:30" x14ac:dyDescent="0.2">
      <c r="A1157" t="str">
        <f>+'MBI DIRECTORIO'!A1157</f>
        <v>VSR</v>
      </c>
      <c r="B1157" t="str">
        <f>+'MBI DIRECTORIO'!B1157</f>
        <v>80212-C</v>
      </c>
      <c r="C1157" t="str">
        <f>+'MBI DIRECTORIO'!C1157</f>
        <v>14004212-19</v>
      </c>
      <c r="D1157">
        <f>+'MBI DIRECTORIO'!D1157</f>
        <v>2022</v>
      </c>
      <c r="E1157" t="str">
        <f>+'MBI DIRECTORIO'!E1157</f>
        <v>Julio</v>
      </c>
      <c r="F1157" s="5">
        <f>+'MBI DIRECTORIO'!F1157</f>
        <v>150</v>
      </c>
      <c r="G1157" t="str">
        <f>+'MBI DIRECTORIO'!G1157</f>
        <v>USD</v>
      </c>
      <c r="H1157" s="5">
        <f>+'MBI DIRECTORIO'!H1157</f>
        <v>5400</v>
      </c>
      <c r="I1157" s="5">
        <f>+'MBI DIRECTORIO'!I1157</f>
        <v>3538.4464013864795</v>
      </c>
      <c r="J1157" s="5">
        <f>+'MBI DIRECTORIO'!J1157</f>
        <v>0</v>
      </c>
      <c r="K1157" s="5">
        <f>+'MBI DIRECTORIO'!K1157</f>
        <v>0</v>
      </c>
      <c r="L1157" s="5">
        <f>+'MBI DIRECTORIO'!L1157</f>
        <v>0</v>
      </c>
      <c r="M1157" s="5">
        <f>+'MBI DIRECTORIO'!M1157</f>
        <v>58.393636363636361</v>
      </c>
      <c r="N1157" s="5">
        <f>+'MBI DIRECTORIO'!N1157</f>
        <v>56.510416666666671</v>
      </c>
      <c r="O1157" s="5">
        <f>+'MBI DIRECTORIO'!O1157</f>
        <v>75.520833333333329</v>
      </c>
      <c r="P1157" s="5">
        <f>+'MBI DIRECTORIO'!P1157</f>
        <v>7.2309027777777777</v>
      </c>
      <c r="Q1157" s="5">
        <f>+'MBI DIRECTORIO'!Q1157</f>
        <v>18.595685136599442</v>
      </c>
      <c r="R1157" s="5">
        <f>+'MBI DIRECTORIO'!R1157</f>
        <v>0</v>
      </c>
      <c r="S1157" s="5">
        <f>+'MBI DIRECTORIO'!S1157</f>
        <v>0</v>
      </c>
      <c r="T1157" s="5">
        <f>+'MBI DIRECTORIO'!T1157</f>
        <v>0</v>
      </c>
      <c r="U1157" s="5">
        <f>+'MBI DIRECTORIO'!U1157</f>
        <v>0</v>
      </c>
      <c r="V1157" s="5">
        <f>+'MBI DIRECTORIO'!V1157</f>
        <v>0</v>
      </c>
      <c r="W1157" s="5">
        <f>+'MBI DIRECTORIO'!W1157</f>
        <v>0</v>
      </c>
      <c r="X1157" s="5">
        <f>+'MBI DIRECTORIO'!X1157</f>
        <v>0</v>
      </c>
      <c r="Y1157" s="5">
        <f>+'MBI DIRECTORIO'!Y1157</f>
        <v>260.87135676373816</v>
      </c>
      <c r="Z1157" s="5">
        <f>+'MBI DIRECTORIO'!Z1157</f>
        <v>44.619882485724602</v>
      </c>
      <c r="AA1157" s="5">
        <f>+'MBI DIRECTORIO'!AA1157</f>
        <v>0</v>
      </c>
      <c r="AB1157" s="5" t="str">
        <f>+'MBI DIRECTORIO'!AG1157</f>
        <v>Guangzhou Twelve Star International Trading Co., Ltd.</v>
      </c>
      <c r="AD1157" t="str">
        <f t="shared" si="19"/>
        <v>INSERT INTO TABLA_PRESUPUESTO_COMERCIAL VALUES ('VSR','80212-C','14004212-19',2022,'Julio',150,'USD',5400,3538.446401,0,0,0,58.393636,56.510417,75.520833,7.230903,18.595685,0,0,0,0,0,0,0,260.871357,44.619882,0);</v>
      </c>
    </row>
    <row r="1158" spans="1:30" x14ac:dyDescent="0.2">
      <c r="A1158" t="str">
        <f>+'MBI DIRECTORIO'!A1158</f>
        <v>VSR</v>
      </c>
      <c r="B1158" t="str">
        <f>+'MBI DIRECTORIO'!B1158</f>
        <v>80212-C</v>
      </c>
      <c r="C1158" t="str">
        <f>+'MBI DIRECTORIO'!C1158</f>
        <v>14004589-19</v>
      </c>
      <c r="D1158">
        <f>+'MBI DIRECTORIO'!D1158</f>
        <v>2022</v>
      </c>
      <c r="E1158" t="str">
        <f>+'MBI DIRECTORIO'!E1158</f>
        <v>Julio</v>
      </c>
      <c r="F1158" s="5">
        <f>+'MBI DIRECTORIO'!F1158</f>
        <v>75</v>
      </c>
      <c r="G1158" t="str">
        <f>+'MBI DIRECTORIO'!G1158</f>
        <v>USD</v>
      </c>
      <c r="H1158" s="5">
        <f>+'MBI DIRECTORIO'!H1158</f>
        <v>2700</v>
      </c>
      <c r="I1158" s="5">
        <f>+'MBI DIRECTORIO'!I1158</f>
        <v>1926.8656582002645</v>
      </c>
      <c r="J1158" s="5">
        <f>+'MBI DIRECTORIO'!J1158</f>
        <v>0</v>
      </c>
      <c r="K1158" s="5">
        <f>+'MBI DIRECTORIO'!K1158</f>
        <v>0</v>
      </c>
      <c r="L1158" s="5">
        <f>+'MBI DIRECTORIO'!L1158</f>
        <v>0</v>
      </c>
      <c r="M1158" s="5">
        <f>+'MBI DIRECTORIO'!M1158</f>
        <v>29.19681818181818</v>
      </c>
      <c r="N1158" s="5">
        <f>+'MBI DIRECTORIO'!N1158</f>
        <v>28.255208333333336</v>
      </c>
      <c r="O1158" s="5">
        <f>+'MBI DIRECTORIO'!O1158</f>
        <v>37.760416666666664</v>
      </c>
      <c r="P1158" s="5">
        <f>+'MBI DIRECTORIO'!P1158</f>
        <v>3.6154513888888888</v>
      </c>
      <c r="Q1158" s="5">
        <f>+'MBI DIRECTORIO'!Q1158</f>
        <v>9.2978425682997212</v>
      </c>
      <c r="R1158" s="5">
        <f>+'MBI DIRECTORIO'!R1158</f>
        <v>0</v>
      </c>
      <c r="S1158" s="5">
        <f>+'MBI DIRECTORIO'!S1158</f>
        <v>0</v>
      </c>
      <c r="T1158" s="5">
        <f>+'MBI DIRECTORIO'!T1158</f>
        <v>0</v>
      </c>
      <c r="U1158" s="5">
        <f>+'MBI DIRECTORIO'!U1158</f>
        <v>0</v>
      </c>
      <c r="V1158" s="5">
        <f>+'MBI DIRECTORIO'!V1158</f>
        <v>0</v>
      </c>
      <c r="W1158" s="5">
        <f>+'MBI DIRECTORIO'!W1158</f>
        <v>0</v>
      </c>
      <c r="X1158" s="5">
        <f>+'MBI DIRECTORIO'!X1158</f>
        <v>0</v>
      </c>
      <c r="Y1158" s="5">
        <f>+'MBI DIRECTORIO'!Y1158</f>
        <v>130.43567838186908</v>
      </c>
      <c r="Z1158" s="5">
        <f>+'MBI DIRECTORIO'!Z1158</f>
        <v>22.309941242862301</v>
      </c>
      <c r="AA1158" s="5">
        <f>+'MBI DIRECTORIO'!AA1158</f>
        <v>0</v>
      </c>
      <c r="AB1158" s="5" t="str">
        <f>+'MBI DIRECTORIO'!AG1158</f>
        <v>Guangzhou Twelve Star International Trading Co., Ltd.</v>
      </c>
      <c r="AD1158" t="str">
        <f t="shared" si="19"/>
        <v>INSERT INTO TABLA_PRESUPUESTO_COMERCIAL VALUES ('VSR','80212-C','14004589-19',2022,'Julio',75,'USD',2700,1926.865658,0,0,0,29.196818,28.255208,37.760417,3.615451,9.297843,0,0,0,0,0,0,0,130.435678,22.309941,0);</v>
      </c>
    </row>
    <row r="1159" spans="1:30" x14ac:dyDescent="0.2">
      <c r="A1159" t="str">
        <f>+'MBI DIRECTORIO'!A1159</f>
        <v>VSR</v>
      </c>
      <c r="B1159" t="str">
        <f>+'MBI DIRECTORIO'!B1159</f>
        <v>80212-C</v>
      </c>
      <c r="C1159" t="str">
        <f>+'MBI DIRECTORIO'!C1159</f>
        <v>14004213-19</v>
      </c>
      <c r="D1159">
        <f>+'MBI DIRECTORIO'!D1159</f>
        <v>2022</v>
      </c>
      <c r="E1159" t="str">
        <f>+'MBI DIRECTORIO'!E1159</f>
        <v>Julio</v>
      </c>
      <c r="F1159" s="5">
        <f>+'MBI DIRECTORIO'!F1159</f>
        <v>87.5</v>
      </c>
      <c r="G1159" t="str">
        <f>+'MBI DIRECTORIO'!G1159</f>
        <v>USD</v>
      </c>
      <c r="H1159" s="5">
        <f>+'MBI DIRECTORIO'!H1159</f>
        <v>2362.5</v>
      </c>
      <c r="I1159" s="5">
        <f>+'MBI DIRECTORIO'!I1159</f>
        <v>1539.6527031742517</v>
      </c>
      <c r="J1159" s="5">
        <f>+'MBI DIRECTORIO'!J1159</f>
        <v>0</v>
      </c>
      <c r="K1159" s="5">
        <f>+'MBI DIRECTORIO'!K1159</f>
        <v>0</v>
      </c>
      <c r="L1159" s="5">
        <f>+'MBI DIRECTORIO'!L1159</f>
        <v>0</v>
      </c>
      <c r="M1159" s="5">
        <f>+'MBI DIRECTORIO'!M1159</f>
        <v>34.062954545454545</v>
      </c>
      <c r="N1159" s="5">
        <f>+'MBI DIRECTORIO'!N1159</f>
        <v>32.964409722222221</v>
      </c>
      <c r="O1159" s="5">
        <f>+'MBI DIRECTORIO'!O1159</f>
        <v>44.053819444444443</v>
      </c>
      <c r="P1159" s="5">
        <f>+'MBI DIRECTORIO'!P1159</f>
        <v>4.2180266203703711</v>
      </c>
      <c r="Q1159" s="5">
        <f>+'MBI DIRECTORIO'!Q1159</f>
        <v>8.135612247262257</v>
      </c>
      <c r="R1159" s="5">
        <f>+'MBI DIRECTORIO'!R1159</f>
        <v>0</v>
      </c>
      <c r="S1159" s="5">
        <f>+'MBI DIRECTORIO'!S1159</f>
        <v>0</v>
      </c>
      <c r="T1159" s="5">
        <f>+'MBI DIRECTORIO'!T1159</f>
        <v>0</v>
      </c>
      <c r="U1159" s="5">
        <f>+'MBI DIRECTORIO'!U1159</f>
        <v>0</v>
      </c>
      <c r="V1159" s="5">
        <f>+'MBI DIRECTORIO'!V1159</f>
        <v>0</v>
      </c>
      <c r="W1159" s="5">
        <f>+'MBI DIRECTORIO'!W1159</f>
        <v>0</v>
      </c>
      <c r="X1159" s="5">
        <f>+'MBI DIRECTORIO'!X1159</f>
        <v>0</v>
      </c>
      <c r="Y1159" s="5">
        <f>+'MBI DIRECTORIO'!Y1159</f>
        <v>149.46308736309319</v>
      </c>
      <c r="Z1159" s="5">
        <f>+'MBI DIRECTORIO'!Z1159</f>
        <v>26.028264783339353</v>
      </c>
      <c r="AA1159" s="5">
        <f>+'MBI DIRECTORIO'!AA1159</f>
        <v>0</v>
      </c>
      <c r="AB1159" s="5" t="str">
        <f>+'MBI DIRECTORIO'!AG1159</f>
        <v>Guangzhou Twelve Star International Trading Co., Ltd.</v>
      </c>
      <c r="AD1159" t="str">
        <f t="shared" ref="AD1159:AD1222" si="20">_xlfn.CONCAT("INSERT INTO TABLA_PRESUPUESTO_COMERCIAL VALUES ('",A1159,"','",B1159,"','",C1159,"',",D1159,",'",E1159,"',",SUBSTITUTE(ROUND(F1159,6),",","."),",'",G1159,"',",SUBSTITUTE(ROUND(H1159,6),",","."),",",SUBSTITUTE(ROUND(I1159,6),",","."),",",SUBSTITUTE(ROUND(J1159,6),",","."),",",SUBSTITUTE(ROUND(K1159,6),",","."),",",SUBSTITUTE(ROUND(L1159,6),",","."),",",SUBSTITUTE(ROUND(M1159,6),",","."),",",SUBSTITUTE(ROUND(N1159,6),",","."),",",SUBSTITUTE(ROUND(O1159,6),",","."),",",SUBSTITUTE(ROUND(P1159,6),",","."),",",SUBSTITUTE(ROUND(Q1159,6),",","."),",",SUBSTITUTE(ROUND(R1159,6),",","."),",",SUBSTITUTE(ROUND(S1159,6),",","."),",",SUBSTITUTE(ROUND(T1159,6),",","."),",",SUBSTITUTE(ROUND(U1159,6),",","."),",",SUBSTITUTE(ROUND(V1159,6),",","."),",",SUBSTITUTE(ROUND(W1159,6),",","."),",",SUBSTITUTE(ROUND(X1159,6),",","."),",",SUBSTITUTE(ROUND(Y1159,6),",","."),",",SUBSTITUTE(ROUND(Z1159,6),",","."),",",SUBSTITUTE(ROUND(AA1159,6),",","."),");")</f>
        <v>INSERT INTO TABLA_PRESUPUESTO_COMERCIAL VALUES ('VSR','80212-C','14004213-19',2022,'Julio',87.5,'USD',2362.5,1539.652703,0,0,0,34.062955,32.96441,44.053819,4.218027,8.135612,0,0,0,0,0,0,0,149.463087,26.028265,0);</v>
      </c>
    </row>
    <row r="1160" spans="1:30" x14ac:dyDescent="0.2">
      <c r="A1160" t="str">
        <f>+'MBI DIRECTORIO'!A1160</f>
        <v>VSR</v>
      </c>
      <c r="B1160" t="str">
        <f>+'MBI DIRECTORIO'!B1160</f>
        <v>80212-C</v>
      </c>
      <c r="C1160" t="str">
        <f>+'MBI DIRECTORIO'!C1160</f>
        <v>14004590-19</v>
      </c>
      <c r="D1160">
        <f>+'MBI DIRECTORIO'!D1160</f>
        <v>2022</v>
      </c>
      <c r="E1160" t="str">
        <f>+'MBI DIRECTORIO'!E1160</f>
        <v>Julio</v>
      </c>
      <c r="F1160" s="5">
        <f>+'MBI DIRECTORIO'!F1160</f>
        <v>375</v>
      </c>
      <c r="G1160" t="str">
        <f>+'MBI DIRECTORIO'!G1160</f>
        <v>USD</v>
      </c>
      <c r="H1160" s="5">
        <f>+'MBI DIRECTORIO'!H1160</f>
        <v>10125</v>
      </c>
      <c r="I1160" s="5">
        <f>+'MBI DIRECTORIO'!I1160</f>
        <v>6934.538799757418</v>
      </c>
      <c r="J1160" s="5">
        <f>+'MBI DIRECTORIO'!J1160</f>
        <v>0</v>
      </c>
      <c r="K1160" s="5">
        <f>+'MBI DIRECTORIO'!K1160</f>
        <v>0</v>
      </c>
      <c r="L1160" s="5">
        <f>+'MBI DIRECTORIO'!L1160</f>
        <v>0</v>
      </c>
      <c r="M1160" s="5">
        <f>+'MBI DIRECTORIO'!M1160</f>
        <v>145.9840909090909</v>
      </c>
      <c r="N1160" s="5">
        <f>+'MBI DIRECTORIO'!N1160</f>
        <v>141.27604166666666</v>
      </c>
      <c r="O1160" s="5">
        <f>+'MBI DIRECTORIO'!O1160</f>
        <v>188.80208333333334</v>
      </c>
      <c r="P1160" s="5">
        <f>+'MBI DIRECTORIO'!P1160</f>
        <v>18.077256944444443</v>
      </c>
      <c r="Q1160" s="5">
        <f>+'MBI DIRECTORIO'!Q1160</f>
        <v>34.86690963112396</v>
      </c>
      <c r="R1160" s="5">
        <f>+'MBI DIRECTORIO'!R1160</f>
        <v>0</v>
      </c>
      <c r="S1160" s="5">
        <f>+'MBI DIRECTORIO'!S1160</f>
        <v>0</v>
      </c>
      <c r="T1160" s="5">
        <f>+'MBI DIRECTORIO'!T1160</f>
        <v>0</v>
      </c>
      <c r="U1160" s="5">
        <f>+'MBI DIRECTORIO'!U1160</f>
        <v>0</v>
      </c>
      <c r="V1160" s="5">
        <f>+'MBI DIRECTORIO'!V1160</f>
        <v>0</v>
      </c>
      <c r="W1160" s="5">
        <f>+'MBI DIRECTORIO'!W1160</f>
        <v>0</v>
      </c>
      <c r="X1160" s="5">
        <f>+'MBI DIRECTORIO'!X1160</f>
        <v>0</v>
      </c>
      <c r="Y1160" s="5">
        <f>+'MBI DIRECTORIO'!Y1160</f>
        <v>640.55608869897083</v>
      </c>
      <c r="Z1160" s="5">
        <f>+'MBI DIRECTORIO'!Z1160</f>
        <v>111.5497062143115</v>
      </c>
      <c r="AA1160" s="5">
        <f>+'MBI DIRECTORIO'!AA1160</f>
        <v>0</v>
      </c>
      <c r="AB1160" s="5" t="str">
        <f>+'MBI DIRECTORIO'!AG1160</f>
        <v>Guangzhou Twelve Star International Trading Co., Ltd.</v>
      </c>
      <c r="AD1160" t="str">
        <f t="shared" si="20"/>
        <v>INSERT INTO TABLA_PRESUPUESTO_COMERCIAL VALUES ('VSR','80212-C','14004590-19',2022,'Julio',375,'USD',10125,6934.5388,0,0,0,145.984091,141.276042,188.802083,18.077257,34.86691,0,0,0,0,0,0,0,640.556089,111.549706,0);</v>
      </c>
    </row>
    <row r="1161" spans="1:30" x14ac:dyDescent="0.2">
      <c r="A1161" t="str">
        <f>+'MBI DIRECTORIO'!A1161</f>
        <v>VSR</v>
      </c>
      <c r="B1161" t="str">
        <f>+'MBI DIRECTORIO'!B1161</f>
        <v>80227-C</v>
      </c>
      <c r="C1161" t="str">
        <f>+'MBI DIRECTORIO'!C1161</f>
        <v>14005073-18</v>
      </c>
      <c r="D1161">
        <f>+'MBI DIRECTORIO'!D1161</f>
        <v>2022</v>
      </c>
      <c r="E1161" t="str">
        <f>+'MBI DIRECTORIO'!E1161</f>
        <v>Julio</v>
      </c>
      <c r="F1161" s="5">
        <f>+'MBI DIRECTORIO'!F1161</f>
        <v>18.75</v>
      </c>
      <c r="G1161" t="str">
        <f>+'MBI DIRECTORIO'!G1161</f>
        <v>USD</v>
      </c>
      <c r="H1161" s="5">
        <f>+'MBI DIRECTORIO'!H1161</f>
        <v>2850</v>
      </c>
      <c r="I1161" s="5">
        <f>+'MBI DIRECTORIO'!I1161</f>
        <v>1550.0638503171667</v>
      </c>
      <c r="J1161" s="5">
        <f>+'MBI DIRECTORIO'!J1161</f>
        <v>0</v>
      </c>
      <c r="K1161" s="5">
        <f>+'MBI DIRECTORIO'!K1161</f>
        <v>213.75</v>
      </c>
      <c r="L1161" s="5">
        <f>+'MBI DIRECTORIO'!L1161</f>
        <v>9.7475019022375822</v>
      </c>
      <c r="M1161" s="5">
        <f>+'MBI DIRECTORIO'!M1161</f>
        <v>11.780578512396692</v>
      </c>
      <c r="N1161" s="5">
        <f>+'MBI DIRECTORIO'!N1161</f>
        <v>6.5204326923076934</v>
      </c>
      <c r="O1161" s="5">
        <f>+'MBI DIRECTORIO'!O1161</f>
        <v>8.7139423076923084</v>
      </c>
      <c r="P1161" s="5">
        <f>+'MBI DIRECTORIO'!P1161</f>
        <v>0.83433493589743601</v>
      </c>
      <c r="Q1161" s="5">
        <f>+'MBI DIRECTORIO'!Q1161</f>
        <v>9.8143893776497073</v>
      </c>
      <c r="R1161" s="5">
        <f>+'MBI DIRECTORIO'!R1161</f>
        <v>0</v>
      </c>
      <c r="S1161" s="5">
        <f>+'MBI DIRECTORIO'!S1161</f>
        <v>0</v>
      </c>
      <c r="T1161" s="5">
        <f>+'MBI DIRECTORIO'!T1161</f>
        <v>0</v>
      </c>
      <c r="U1161" s="5">
        <f>+'MBI DIRECTORIO'!U1161</f>
        <v>0</v>
      </c>
      <c r="V1161" s="5">
        <f>+'MBI DIRECTORIO'!V1161</f>
        <v>0</v>
      </c>
      <c r="W1161" s="5">
        <f>+'MBI DIRECTORIO'!W1161</f>
        <v>0</v>
      </c>
      <c r="X1161" s="5">
        <f>+'MBI DIRECTORIO'!X1161</f>
        <v>0</v>
      </c>
      <c r="Y1161" s="5">
        <f>+'MBI DIRECTORIO'!Y1161</f>
        <v>43.241163136659409</v>
      </c>
      <c r="Z1161" s="5">
        <f>+'MBI DIRECTORIO'!Z1161</f>
        <v>5.5774853107155753</v>
      </c>
      <c r="AA1161" s="5">
        <f>+'MBI DIRECTORIO'!AA1161</f>
        <v>0</v>
      </c>
      <c r="AB1161" s="5" t="str">
        <f>+'MBI DIRECTORIO'!AG1161</f>
        <v>Shanxi Jinghe Trade Co.，Ltd</v>
      </c>
      <c r="AD1161" t="str">
        <f t="shared" si="20"/>
        <v>INSERT INTO TABLA_PRESUPUESTO_COMERCIAL VALUES ('VSR','80227-C','14005073-18',2022,'Julio',18.75,'USD',2850,1550.06385,0,213.75,9.747502,11.780579,6.520433,8.713942,0.834335,9.814389,0,0,0,0,0,0,0,43.241163,5.577485,0);</v>
      </c>
    </row>
    <row r="1162" spans="1:30" x14ac:dyDescent="0.2">
      <c r="A1162" t="str">
        <f>+'MBI DIRECTORIO'!A1162</f>
        <v>VSR</v>
      </c>
      <c r="B1162" t="str">
        <f>+'MBI DIRECTORIO'!B1162</f>
        <v>80227-C</v>
      </c>
      <c r="C1162" t="str">
        <f>+'MBI DIRECTORIO'!C1162</f>
        <v>14005070-20</v>
      </c>
      <c r="D1162">
        <f>+'MBI DIRECTORIO'!D1162</f>
        <v>2022</v>
      </c>
      <c r="E1162" t="str">
        <f>+'MBI DIRECTORIO'!E1162</f>
        <v>Julio</v>
      </c>
      <c r="F1162" s="5">
        <f>+'MBI DIRECTORIO'!F1162</f>
        <v>25</v>
      </c>
      <c r="G1162" t="str">
        <f>+'MBI DIRECTORIO'!G1162</f>
        <v>USD</v>
      </c>
      <c r="H1162" s="5">
        <f>+'MBI DIRECTORIO'!H1162</f>
        <v>1000</v>
      </c>
      <c r="I1162" s="5">
        <f>+'MBI DIRECTORIO'!I1162</f>
        <v>365.03793909891522</v>
      </c>
      <c r="J1162" s="5">
        <f>+'MBI DIRECTORIO'!J1162</f>
        <v>0</v>
      </c>
      <c r="K1162" s="5">
        <f>+'MBI DIRECTORIO'!K1162</f>
        <v>75</v>
      </c>
      <c r="L1162" s="5">
        <f>+'MBI DIRECTORIO'!L1162</f>
        <v>12.996669202983444</v>
      </c>
      <c r="M1162" s="5">
        <f>+'MBI DIRECTORIO'!M1162</f>
        <v>15.707438016528924</v>
      </c>
      <c r="N1162" s="5">
        <f>+'MBI DIRECTORIO'!N1162</f>
        <v>8.6939102564102573</v>
      </c>
      <c r="O1162" s="5">
        <f>+'MBI DIRECTORIO'!O1162</f>
        <v>11.618589743589743</v>
      </c>
      <c r="P1162" s="5">
        <f>+'MBI DIRECTORIO'!P1162</f>
        <v>1.1124465811965811</v>
      </c>
      <c r="Q1162" s="5">
        <f>+'MBI DIRECTORIO'!Q1162</f>
        <v>3.4436453956665636</v>
      </c>
      <c r="R1162" s="5">
        <f>+'MBI DIRECTORIO'!R1162</f>
        <v>0</v>
      </c>
      <c r="S1162" s="5">
        <f>+'MBI DIRECTORIO'!S1162</f>
        <v>0</v>
      </c>
      <c r="T1162" s="5">
        <f>+'MBI DIRECTORIO'!T1162</f>
        <v>0</v>
      </c>
      <c r="U1162" s="5">
        <f>+'MBI DIRECTORIO'!U1162</f>
        <v>0</v>
      </c>
      <c r="V1162" s="5">
        <f>+'MBI DIRECTORIO'!V1162</f>
        <v>0</v>
      </c>
      <c r="W1162" s="5">
        <f>+'MBI DIRECTORIO'!W1162</f>
        <v>0</v>
      </c>
      <c r="X1162" s="5">
        <f>+'MBI DIRECTORIO'!X1162</f>
        <v>0</v>
      </c>
      <c r="Y1162" s="5">
        <f>+'MBI DIRECTORIO'!Y1162</f>
        <v>48.012677074346172</v>
      </c>
      <c r="Z1162" s="5">
        <f>+'MBI DIRECTORIO'!Z1162</f>
        <v>7.436647080954101</v>
      </c>
      <c r="AA1162" s="5">
        <f>+'MBI DIRECTORIO'!AA1162</f>
        <v>0</v>
      </c>
      <c r="AB1162" s="5" t="str">
        <f>+'MBI DIRECTORIO'!AG1162</f>
        <v>Shanxi Jinghe Trade Co.，Ltd</v>
      </c>
      <c r="AD1162" t="str">
        <f t="shared" si="20"/>
        <v>INSERT INTO TABLA_PRESUPUESTO_COMERCIAL VALUES ('VSR','80227-C','14005070-20',2022,'Julio',25,'USD',1000,365.037939,0,75,12.996669,15.707438,8.69391,11.61859,1.112447,3.443645,0,0,0,0,0,0,0,48.012677,7.436647,0);</v>
      </c>
    </row>
    <row r="1163" spans="1:30" x14ac:dyDescent="0.2">
      <c r="A1163" t="str">
        <f>+'MBI DIRECTORIO'!A1163</f>
        <v>VSR</v>
      </c>
      <c r="B1163" t="str">
        <f>+'MBI DIRECTORIO'!B1163</f>
        <v>80227-C</v>
      </c>
      <c r="C1163" t="str">
        <f>+'MBI DIRECTORIO'!C1163</f>
        <v>14005071-19</v>
      </c>
      <c r="D1163">
        <f>+'MBI DIRECTORIO'!D1163</f>
        <v>2022</v>
      </c>
      <c r="E1163" t="str">
        <f>+'MBI DIRECTORIO'!E1163</f>
        <v>Julio</v>
      </c>
      <c r="F1163" s="5">
        <f>+'MBI DIRECTORIO'!F1163</f>
        <v>200</v>
      </c>
      <c r="G1163" t="str">
        <f>+'MBI DIRECTORIO'!G1163</f>
        <v>USD</v>
      </c>
      <c r="H1163" s="5">
        <f>+'MBI DIRECTORIO'!H1163</f>
        <v>8000</v>
      </c>
      <c r="I1163" s="5">
        <f>+'MBI DIRECTORIO'!I1163</f>
        <v>4069.565909479878</v>
      </c>
      <c r="J1163" s="5">
        <f>+'MBI DIRECTORIO'!J1163</f>
        <v>0</v>
      </c>
      <c r="K1163" s="5">
        <f>+'MBI DIRECTORIO'!K1163</f>
        <v>600</v>
      </c>
      <c r="L1163" s="5">
        <f>+'MBI DIRECTORIO'!L1163</f>
        <v>103.97335362386755</v>
      </c>
      <c r="M1163" s="5">
        <f>+'MBI DIRECTORIO'!M1163</f>
        <v>125.65950413223139</v>
      </c>
      <c r="N1163" s="5">
        <f>+'MBI DIRECTORIO'!N1163</f>
        <v>69.551282051282058</v>
      </c>
      <c r="O1163" s="5">
        <f>+'MBI DIRECTORIO'!O1163</f>
        <v>92.948717948717942</v>
      </c>
      <c r="P1163" s="5">
        <f>+'MBI DIRECTORIO'!P1163</f>
        <v>8.899572649572649</v>
      </c>
      <c r="Q1163" s="5">
        <f>+'MBI DIRECTORIO'!Q1163</f>
        <v>27.549163165332509</v>
      </c>
      <c r="R1163" s="5">
        <f>+'MBI DIRECTORIO'!R1163</f>
        <v>0</v>
      </c>
      <c r="S1163" s="5">
        <f>+'MBI DIRECTORIO'!S1163</f>
        <v>0</v>
      </c>
      <c r="T1163" s="5">
        <f>+'MBI DIRECTORIO'!T1163</f>
        <v>0</v>
      </c>
      <c r="U1163" s="5">
        <f>+'MBI DIRECTORIO'!U1163</f>
        <v>0</v>
      </c>
      <c r="V1163" s="5">
        <f>+'MBI DIRECTORIO'!V1163</f>
        <v>0</v>
      </c>
      <c r="W1163" s="5">
        <f>+'MBI DIRECTORIO'!W1163</f>
        <v>0</v>
      </c>
      <c r="X1163" s="5">
        <f>+'MBI DIRECTORIO'!X1163</f>
        <v>0</v>
      </c>
      <c r="Y1163" s="5">
        <f>+'MBI DIRECTORIO'!Y1163</f>
        <v>384.10141659476938</v>
      </c>
      <c r="Z1163" s="5">
        <f>+'MBI DIRECTORIO'!Z1163</f>
        <v>59.493176647632808</v>
      </c>
      <c r="AA1163" s="5">
        <f>+'MBI DIRECTORIO'!AA1163</f>
        <v>0</v>
      </c>
      <c r="AB1163" s="5" t="str">
        <f>+'MBI DIRECTORIO'!AG1163</f>
        <v>Shanxi Jinghe Trade Co.，Ltd</v>
      </c>
      <c r="AD1163" t="str">
        <f t="shared" si="20"/>
        <v>INSERT INTO TABLA_PRESUPUESTO_COMERCIAL VALUES ('VSR','80227-C','14005071-19',2022,'Julio',200,'USD',8000,4069.565909,0,600,103.973354,125.659504,69.551282,92.948718,8.899573,27.549163,0,0,0,0,0,0,0,384.101417,59.493177,0);</v>
      </c>
    </row>
    <row r="1164" spans="1:30" x14ac:dyDescent="0.2">
      <c r="A1164" t="str">
        <f>+'MBI DIRECTORIO'!A1164</f>
        <v>VSR</v>
      </c>
      <c r="B1164" t="str">
        <f>+'MBI DIRECTORIO'!B1164</f>
        <v>80227-C</v>
      </c>
      <c r="C1164" t="str">
        <f>+'MBI DIRECTORIO'!C1164</f>
        <v>14005072-20</v>
      </c>
      <c r="D1164">
        <f>+'MBI DIRECTORIO'!D1164</f>
        <v>2022</v>
      </c>
      <c r="E1164" t="str">
        <f>+'MBI DIRECTORIO'!E1164</f>
        <v>Julio</v>
      </c>
      <c r="F1164" s="5">
        <f>+'MBI DIRECTORIO'!F1164</f>
        <v>125</v>
      </c>
      <c r="G1164" t="str">
        <f>+'MBI DIRECTORIO'!G1164</f>
        <v>USD</v>
      </c>
      <c r="H1164" s="5">
        <f>+'MBI DIRECTORIO'!H1164</f>
        <v>5000</v>
      </c>
      <c r="I1164" s="5">
        <f>+'MBI DIRECTORIO'!I1164</f>
        <v>2368.5931303118709</v>
      </c>
      <c r="J1164" s="5">
        <f>+'MBI DIRECTORIO'!J1164</f>
        <v>0</v>
      </c>
      <c r="K1164" s="5">
        <f>+'MBI DIRECTORIO'!K1164</f>
        <v>375</v>
      </c>
      <c r="L1164" s="5">
        <f>+'MBI DIRECTORIO'!L1164</f>
        <v>64.983346014917217</v>
      </c>
      <c r="M1164" s="5">
        <f>+'MBI DIRECTORIO'!M1164</f>
        <v>78.537190082644614</v>
      </c>
      <c r="N1164" s="5">
        <f>+'MBI DIRECTORIO'!N1164</f>
        <v>43.469551282051285</v>
      </c>
      <c r="O1164" s="5">
        <f>+'MBI DIRECTORIO'!O1164</f>
        <v>58.092948717948723</v>
      </c>
      <c r="P1164" s="5">
        <f>+'MBI DIRECTORIO'!P1164</f>
        <v>5.5622329059829063</v>
      </c>
      <c r="Q1164" s="5">
        <f>+'MBI DIRECTORIO'!Q1164</f>
        <v>17.218226978332819</v>
      </c>
      <c r="R1164" s="5">
        <f>+'MBI DIRECTORIO'!R1164</f>
        <v>0</v>
      </c>
      <c r="S1164" s="5">
        <f>+'MBI DIRECTORIO'!S1164</f>
        <v>0</v>
      </c>
      <c r="T1164" s="5">
        <f>+'MBI DIRECTORIO'!T1164</f>
        <v>0</v>
      </c>
      <c r="U1164" s="5">
        <f>+'MBI DIRECTORIO'!U1164</f>
        <v>0</v>
      </c>
      <c r="V1164" s="5">
        <f>+'MBI DIRECTORIO'!V1164</f>
        <v>0</v>
      </c>
      <c r="W1164" s="5">
        <f>+'MBI DIRECTORIO'!W1164</f>
        <v>0</v>
      </c>
      <c r="X1164" s="5">
        <f>+'MBI DIRECTORIO'!X1164</f>
        <v>0</v>
      </c>
      <c r="Y1164" s="5">
        <f>+'MBI DIRECTORIO'!Y1164</f>
        <v>240.06338537173085</v>
      </c>
      <c r="Z1164" s="5">
        <f>+'MBI DIRECTORIO'!Z1164</f>
        <v>37.183235404770507</v>
      </c>
      <c r="AA1164" s="5">
        <f>+'MBI DIRECTORIO'!AA1164</f>
        <v>0</v>
      </c>
      <c r="AB1164" s="5" t="str">
        <f>+'MBI DIRECTORIO'!AG1164</f>
        <v>Shanxi Jinghe Trade Co.，Ltd</v>
      </c>
      <c r="AD1164" t="str">
        <f t="shared" si="20"/>
        <v>INSERT INTO TABLA_PRESUPUESTO_COMERCIAL VALUES ('VSR','80227-C','14005072-20',2022,'Julio',125,'USD',5000,2368.59313,0,375,64.983346,78.53719,43.469551,58.092949,5.562233,17.218227,0,0,0,0,0,0,0,240.063385,37.183235,0);</v>
      </c>
    </row>
    <row r="1165" spans="1:30" x14ac:dyDescent="0.2">
      <c r="A1165" t="str">
        <f>+'MBI DIRECTORIO'!A1165</f>
        <v>VSR</v>
      </c>
      <c r="B1165" t="str">
        <f>+'MBI DIRECTORIO'!B1165</f>
        <v>80229-C</v>
      </c>
      <c r="C1165" t="str">
        <f>+'MBI DIRECTORIO'!C1165</f>
        <v>14004807-18</v>
      </c>
      <c r="D1165">
        <f>+'MBI DIRECTORIO'!D1165</f>
        <v>2022</v>
      </c>
      <c r="E1165" t="str">
        <f>+'MBI DIRECTORIO'!E1165</f>
        <v>Julio</v>
      </c>
      <c r="F1165" s="5">
        <f>+'MBI DIRECTORIO'!F1165</f>
        <v>12.5</v>
      </c>
      <c r="G1165" t="str">
        <f>+'MBI DIRECTORIO'!G1165</f>
        <v>USD</v>
      </c>
      <c r="H1165" s="5">
        <f>+'MBI DIRECTORIO'!H1165</f>
        <v>3000</v>
      </c>
      <c r="I1165" s="5">
        <f>+'MBI DIRECTORIO'!I1165</f>
        <v>858.7615771402119</v>
      </c>
      <c r="J1165" s="5">
        <f>+'MBI DIRECTORIO'!J1165</f>
        <v>0</v>
      </c>
      <c r="K1165" s="5">
        <f>+'MBI DIRECTORIO'!K1165</f>
        <v>225</v>
      </c>
      <c r="L1165" s="5">
        <f>+'MBI DIRECTORIO'!L1165</f>
        <v>6.498334601491722</v>
      </c>
      <c r="M1165" s="5">
        <f>+'MBI DIRECTORIO'!M1165</f>
        <v>13.827830188679243</v>
      </c>
      <c r="N1165" s="5">
        <f>+'MBI DIRECTORIO'!N1165</f>
        <v>4.7688115330520393</v>
      </c>
      <c r="O1165" s="5">
        <f>+'MBI DIRECTORIO'!O1165</f>
        <v>6.3730661040787622</v>
      </c>
      <c r="P1165" s="5">
        <f>+'MBI DIRECTORIO'!P1165</f>
        <v>0.61020276605719637</v>
      </c>
      <c r="Q1165" s="5">
        <f>+'MBI DIRECTORIO'!Q1165</f>
        <v>10.330936186999692</v>
      </c>
      <c r="R1165" s="5">
        <f>+'MBI DIRECTORIO'!R1165</f>
        <v>0</v>
      </c>
      <c r="S1165" s="5">
        <f>+'MBI DIRECTORIO'!S1165</f>
        <v>0</v>
      </c>
      <c r="T1165" s="5">
        <f>+'MBI DIRECTORIO'!T1165</f>
        <v>0</v>
      </c>
      <c r="U1165" s="5">
        <f>+'MBI DIRECTORIO'!U1165</f>
        <v>0</v>
      </c>
      <c r="V1165" s="5">
        <f>+'MBI DIRECTORIO'!V1165</f>
        <v>0</v>
      </c>
      <c r="W1165" s="5">
        <f>+'MBI DIRECTORIO'!W1165</f>
        <v>0</v>
      </c>
      <c r="X1165" s="5">
        <f>+'MBI DIRECTORIO'!X1165</f>
        <v>0</v>
      </c>
      <c r="Y1165" s="5">
        <f>+'MBI DIRECTORIO'!Y1165</f>
        <v>39.629170319343984</v>
      </c>
      <c r="Z1165" s="5">
        <f>+'MBI DIRECTORIO'!Z1165</f>
        <v>3.7183235404770505</v>
      </c>
      <c r="AA1165" s="5">
        <f>+'MBI DIRECTORIO'!AA1165</f>
        <v>0</v>
      </c>
      <c r="AB1165" s="5" t="str">
        <f>+'MBI DIRECTORIO'!AG1165</f>
        <v>Harbin Vehicle Parts Ltd</v>
      </c>
      <c r="AD1165" t="str">
        <f t="shared" si="20"/>
        <v>INSERT INTO TABLA_PRESUPUESTO_COMERCIAL VALUES ('VSR','80229-C','14004807-18',2022,'Julio',12.5,'USD',3000,858.761577,0,225,6.498335,13.82783,4.768812,6.373066,0.610203,10.330936,0,0,0,0,0,0,0,39.62917,3.718324,0);</v>
      </c>
    </row>
    <row r="1166" spans="1:30" x14ac:dyDescent="0.2">
      <c r="A1166" t="str">
        <f>+'MBI DIRECTORIO'!A1166</f>
        <v>VSR</v>
      </c>
      <c r="B1166" t="str">
        <f>+'MBI DIRECTORIO'!B1166</f>
        <v>80229-C</v>
      </c>
      <c r="C1166" t="str">
        <f>+'MBI DIRECTORIO'!C1166</f>
        <v>14004877-18</v>
      </c>
      <c r="D1166">
        <f>+'MBI DIRECTORIO'!D1166</f>
        <v>2022</v>
      </c>
      <c r="E1166" t="str">
        <f>+'MBI DIRECTORIO'!E1166</f>
        <v>Julio</v>
      </c>
      <c r="F1166" s="5">
        <f>+'MBI DIRECTORIO'!F1166</f>
        <v>12.5</v>
      </c>
      <c r="G1166" t="str">
        <f>+'MBI DIRECTORIO'!G1166</f>
        <v>USD</v>
      </c>
      <c r="H1166" s="5">
        <f>+'MBI DIRECTORIO'!H1166</f>
        <v>2250</v>
      </c>
      <c r="I1166" s="5">
        <f>+'MBI DIRECTORIO'!I1166</f>
        <v>1033.3759002114443</v>
      </c>
      <c r="J1166" s="5">
        <f>+'MBI DIRECTORIO'!J1166</f>
        <v>0</v>
      </c>
      <c r="K1166" s="5">
        <f>+'MBI DIRECTORIO'!K1166</f>
        <v>168.75</v>
      </c>
      <c r="L1166" s="5">
        <f>+'MBI DIRECTORIO'!L1166</f>
        <v>6.498334601491722</v>
      </c>
      <c r="M1166" s="5">
        <f>+'MBI DIRECTORIO'!M1166</f>
        <v>13.827830188679243</v>
      </c>
      <c r="N1166" s="5">
        <f>+'MBI DIRECTORIO'!N1166</f>
        <v>4.7688115330520393</v>
      </c>
      <c r="O1166" s="5">
        <f>+'MBI DIRECTORIO'!O1166</f>
        <v>6.3730661040787622</v>
      </c>
      <c r="P1166" s="5">
        <f>+'MBI DIRECTORIO'!P1166</f>
        <v>0.61020276605719637</v>
      </c>
      <c r="Q1166" s="5">
        <f>+'MBI DIRECTORIO'!Q1166</f>
        <v>7.7482021402497683</v>
      </c>
      <c r="R1166" s="5">
        <f>+'MBI DIRECTORIO'!R1166</f>
        <v>0</v>
      </c>
      <c r="S1166" s="5">
        <f>+'MBI DIRECTORIO'!S1166</f>
        <v>0</v>
      </c>
      <c r="T1166" s="5">
        <f>+'MBI DIRECTORIO'!T1166</f>
        <v>0</v>
      </c>
      <c r="U1166" s="5">
        <f>+'MBI DIRECTORIO'!U1166</f>
        <v>0</v>
      </c>
      <c r="V1166" s="5">
        <f>+'MBI DIRECTORIO'!V1166</f>
        <v>0</v>
      </c>
      <c r="W1166" s="5">
        <f>+'MBI DIRECTORIO'!W1166</f>
        <v>0</v>
      </c>
      <c r="X1166" s="5">
        <f>+'MBI DIRECTORIO'!X1166</f>
        <v>0</v>
      </c>
      <c r="Y1166" s="5">
        <f>+'MBI DIRECTORIO'!Y1166</f>
        <v>37.046436272594057</v>
      </c>
      <c r="Z1166" s="5">
        <f>+'MBI DIRECTORIO'!Z1166</f>
        <v>3.7183235404770505</v>
      </c>
      <c r="AA1166" s="5">
        <f>+'MBI DIRECTORIO'!AA1166</f>
        <v>0</v>
      </c>
      <c r="AB1166" s="5" t="str">
        <f>+'MBI DIRECTORIO'!AG1166</f>
        <v>Harbin Vehicle Parts Ltd</v>
      </c>
      <c r="AD1166" t="str">
        <f t="shared" si="20"/>
        <v>INSERT INTO TABLA_PRESUPUESTO_COMERCIAL VALUES ('VSR','80229-C','14004877-18',2022,'Julio',12.5,'USD',2250,1033.3759,0,168.75,6.498335,13.82783,4.768812,6.373066,0.610203,7.748202,0,0,0,0,0,0,0,37.046436,3.718324,0);</v>
      </c>
    </row>
    <row r="1167" spans="1:30" x14ac:dyDescent="0.2">
      <c r="A1167" t="str">
        <f>+'MBI DIRECTORIO'!A1167</f>
        <v>VSR</v>
      </c>
      <c r="B1167" t="str">
        <f>+'MBI DIRECTORIO'!B1167</f>
        <v>80229-C</v>
      </c>
      <c r="C1167" t="str">
        <f>+'MBI DIRECTORIO'!C1167</f>
        <v>14005086-19</v>
      </c>
      <c r="D1167">
        <f>+'MBI DIRECTORIO'!D1167</f>
        <v>2022</v>
      </c>
      <c r="E1167" t="str">
        <f>+'MBI DIRECTORIO'!E1167</f>
        <v>Julio</v>
      </c>
      <c r="F1167" s="5">
        <f>+'MBI DIRECTORIO'!F1167</f>
        <v>25</v>
      </c>
      <c r="G1167" t="str">
        <f>+'MBI DIRECTORIO'!G1167</f>
        <v>USD</v>
      </c>
      <c r="H1167" s="5">
        <f>+'MBI DIRECTORIO'!H1167</f>
        <v>1375</v>
      </c>
      <c r="I1167" s="5">
        <f>+'MBI DIRECTORIO'!I1167</f>
        <v>561.06490269365577</v>
      </c>
      <c r="J1167" s="5">
        <f>+'MBI DIRECTORIO'!J1167</f>
        <v>0</v>
      </c>
      <c r="K1167" s="5">
        <f>+'MBI DIRECTORIO'!K1167</f>
        <v>103.25</v>
      </c>
      <c r="L1167" s="5">
        <f>+'MBI DIRECTORIO'!L1167</f>
        <v>12.996669202983444</v>
      </c>
      <c r="M1167" s="5">
        <f>+'MBI DIRECTORIO'!M1167</f>
        <v>27.655660377358487</v>
      </c>
      <c r="N1167" s="5">
        <f>+'MBI DIRECTORIO'!N1167</f>
        <v>9.5376230661040786</v>
      </c>
      <c r="O1167" s="5">
        <f>+'MBI DIRECTORIO'!O1167</f>
        <v>12.746132208157524</v>
      </c>
      <c r="P1167" s="5">
        <f>+'MBI DIRECTORIO'!P1167</f>
        <v>1.2204055321143927</v>
      </c>
      <c r="Q1167" s="5">
        <f>+'MBI DIRECTORIO'!Q1167</f>
        <v>4.7350124190415253</v>
      </c>
      <c r="R1167" s="5">
        <f>+'MBI DIRECTORIO'!R1167</f>
        <v>0</v>
      </c>
      <c r="S1167" s="5">
        <f>+'MBI DIRECTORIO'!S1167</f>
        <v>0</v>
      </c>
      <c r="T1167" s="5">
        <f>+'MBI DIRECTORIO'!T1167</f>
        <v>0</v>
      </c>
      <c r="U1167" s="5">
        <f>+'MBI DIRECTORIO'!U1167</f>
        <v>0</v>
      </c>
      <c r="V1167" s="5">
        <f>+'MBI DIRECTORIO'!V1167</f>
        <v>0</v>
      </c>
      <c r="W1167" s="5">
        <f>+'MBI DIRECTORIO'!W1167</f>
        <v>0</v>
      </c>
      <c r="X1167" s="5">
        <f>+'MBI DIRECTORIO'!X1167</f>
        <v>0</v>
      </c>
      <c r="Y1167" s="5">
        <f>+'MBI DIRECTORIO'!Y1167</f>
        <v>63.331480683730106</v>
      </c>
      <c r="Z1167" s="5">
        <f>+'MBI DIRECTORIO'!Z1167</f>
        <v>7.436647080954101</v>
      </c>
      <c r="AA1167" s="5">
        <f>+'MBI DIRECTORIO'!AA1167</f>
        <v>0</v>
      </c>
      <c r="AB1167" s="5" t="str">
        <f>+'MBI DIRECTORIO'!AG1167</f>
        <v>Harbin Vehicle Parts Ltd</v>
      </c>
      <c r="AD1167" t="str">
        <f t="shared" si="20"/>
        <v>INSERT INTO TABLA_PRESUPUESTO_COMERCIAL VALUES ('VSR','80229-C','14005086-19',2022,'Julio',25,'USD',1375,561.064903,0,103.25,12.996669,27.65566,9.537623,12.746132,1.220406,4.735012,0,0,0,0,0,0,0,63.331481,7.436647,0);</v>
      </c>
    </row>
    <row r="1168" spans="1:30" x14ac:dyDescent="0.2">
      <c r="A1168" t="str">
        <f>+'MBI DIRECTORIO'!A1168</f>
        <v>VSR</v>
      </c>
      <c r="B1168" t="str">
        <f>+'MBI DIRECTORIO'!B1168</f>
        <v>80229-C</v>
      </c>
      <c r="C1168" t="str">
        <f>+'MBI DIRECTORIO'!C1168</f>
        <v>14005087-20</v>
      </c>
      <c r="D1168">
        <f>+'MBI DIRECTORIO'!D1168</f>
        <v>2022</v>
      </c>
      <c r="E1168" t="str">
        <f>+'MBI DIRECTORIO'!E1168</f>
        <v>Julio</v>
      </c>
      <c r="F1168" s="5">
        <f>+'MBI DIRECTORIO'!F1168</f>
        <v>25</v>
      </c>
      <c r="G1168" t="str">
        <f>+'MBI DIRECTORIO'!G1168</f>
        <v>USD</v>
      </c>
      <c r="H1168" s="5">
        <f>+'MBI DIRECTORIO'!H1168</f>
        <v>1375</v>
      </c>
      <c r="I1168" s="5">
        <f>+'MBI DIRECTORIO'!I1168</f>
        <v>535.82931085798111</v>
      </c>
      <c r="J1168" s="5">
        <f>+'MBI DIRECTORIO'!J1168</f>
        <v>0</v>
      </c>
      <c r="K1168" s="5">
        <f>+'MBI DIRECTORIO'!K1168</f>
        <v>103.25</v>
      </c>
      <c r="L1168" s="5">
        <f>+'MBI DIRECTORIO'!L1168</f>
        <v>12.996669202983444</v>
      </c>
      <c r="M1168" s="5">
        <f>+'MBI DIRECTORIO'!M1168</f>
        <v>27.655660377358487</v>
      </c>
      <c r="N1168" s="5">
        <f>+'MBI DIRECTORIO'!N1168</f>
        <v>9.5376230661040786</v>
      </c>
      <c r="O1168" s="5">
        <f>+'MBI DIRECTORIO'!O1168</f>
        <v>12.746132208157524</v>
      </c>
      <c r="P1168" s="5">
        <f>+'MBI DIRECTORIO'!P1168</f>
        <v>1.2204055321143927</v>
      </c>
      <c r="Q1168" s="5">
        <f>+'MBI DIRECTORIO'!Q1168</f>
        <v>4.7350124190415253</v>
      </c>
      <c r="R1168" s="5">
        <f>+'MBI DIRECTORIO'!R1168</f>
        <v>0</v>
      </c>
      <c r="S1168" s="5">
        <f>+'MBI DIRECTORIO'!S1168</f>
        <v>0</v>
      </c>
      <c r="T1168" s="5">
        <f>+'MBI DIRECTORIO'!T1168</f>
        <v>0</v>
      </c>
      <c r="U1168" s="5">
        <f>+'MBI DIRECTORIO'!U1168</f>
        <v>0</v>
      </c>
      <c r="V1168" s="5">
        <f>+'MBI DIRECTORIO'!V1168</f>
        <v>0</v>
      </c>
      <c r="W1168" s="5">
        <f>+'MBI DIRECTORIO'!W1168</f>
        <v>0</v>
      </c>
      <c r="X1168" s="5">
        <f>+'MBI DIRECTORIO'!X1168</f>
        <v>0</v>
      </c>
      <c r="Y1168" s="5">
        <f>+'MBI DIRECTORIO'!Y1168</f>
        <v>63.331480683730106</v>
      </c>
      <c r="Z1168" s="5">
        <f>+'MBI DIRECTORIO'!Z1168</f>
        <v>7.436647080954101</v>
      </c>
      <c r="AA1168" s="5">
        <f>+'MBI DIRECTORIO'!AA1168</f>
        <v>0</v>
      </c>
      <c r="AB1168" s="5" t="str">
        <f>+'MBI DIRECTORIO'!AG1168</f>
        <v>Harbin Vehicle Parts Ltd</v>
      </c>
      <c r="AD1168" t="str">
        <f t="shared" si="20"/>
        <v>INSERT INTO TABLA_PRESUPUESTO_COMERCIAL VALUES ('VSR','80229-C','14005087-20',2022,'Julio',25,'USD',1375,535.829311,0,103.25,12.996669,27.65566,9.537623,12.746132,1.220406,4.735012,0,0,0,0,0,0,0,63.331481,7.436647,0);</v>
      </c>
    </row>
    <row r="1169" spans="1:30" x14ac:dyDescent="0.2">
      <c r="A1169" t="str">
        <f>+'MBI DIRECTORIO'!A1169</f>
        <v>VSR</v>
      </c>
      <c r="B1169" t="str">
        <f>+'MBI DIRECTORIO'!B1169</f>
        <v>80229-C</v>
      </c>
      <c r="C1169" t="str">
        <f>+'MBI DIRECTORIO'!C1169</f>
        <v>14005080-18</v>
      </c>
      <c r="D1169">
        <f>+'MBI DIRECTORIO'!D1169</f>
        <v>2022</v>
      </c>
      <c r="E1169" t="str">
        <f>+'MBI DIRECTORIO'!E1169</f>
        <v>Julio</v>
      </c>
      <c r="F1169" s="5">
        <f>+'MBI DIRECTORIO'!F1169</f>
        <v>12.5</v>
      </c>
      <c r="G1169" t="str">
        <f>+'MBI DIRECTORIO'!G1169</f>
        <v>USD</v>
      </c>
      <c r="H1169" s="5">
        <f>+'MBI DIRECTORIO'!H1169</f>
        <v>1500</v>
      </c>
      <c r="I1169" s="5">
        <f>+'MBI DIRECTORIO'!I1169</f>
        <v>682.43872817918066</v>
      </c>
      <c r="J1169" s="5">
        <f>+'MBI DIRECTORIO'!J1169</f>
        <v>0</v>
      </c>
      <c r="K1169" s="5">
        <f>+'MBI DIRECTORIO'!K1169</f>
        <v>112.5</v>
      </c>
      <c r="L1169" s="5">
        <f>+'MBI DIRECTORIO'!L1169</f>
        <v>6.498334601491722</v>
      </c>
      <c r="M1169" s="5">
        <f>+'MBI DIRECTORIO'!M1169</f>
        <v>13.827830188679243</v>
      </c>
      <c r="N1169" s="5">
        <f>+'MBI DIRECTORIO'!N1169</f>
        <v>4.7688115330520393</v>
      </c>
      <c r="O1169" s="5">
        <f>+'MBI DIRECTORIO'!O1169</f>
        <v>6.3730661040787622</v>
      </c>
      <c r="P1169" s="5">
        <f>+'MBI DIRECTORIO'!P1169</f>
        <v>0.61020276605719637</v>
      </c>
      <c r="Q1169" s="5">
        <f>+'MBI DIRECTORIO'!Q1169</f>
        <v>5.1654680934998458</v>
      </c>
      <c r="R1169" s="5">
        <f>+'MBI DIRECTORIO'!R1169</f>
        <v>0</v>
      </c>
      <c r="S1169" s="5">
        <f>+'MBI DIRECTORIO'!S1169</f>
        <v>0</v>
      </c>
      <c r="T1169" s="5">
        <f>+'MBI DIRECTORIO'!T1169</f>
        <v>0</v>
      </c>
      <c r="U1169" s="5">
        <f>+'MBI DIRECTORIO'!U1169</f>
        <v>0</v>
      </c>
      <c r="V1169" s="5">
        <f>+'MBI DIRECTORIO'!V1169</f>
        <v>0</v>
      </c>
      <c r="W1169" s="5">
        <f>+'MBI DIRECTORIO'!W1169</f>
        <v>0</v>
      </c>
      <c r="X1169" s="5">
        <f>+'MBI DIRECTORIO'!X1169</f>
        <v>0</v>
      </c>
      <c r="Y1169" s="5">
        <f>+'MBI DIRECTORIO'!Y1169</f>
        <v>34.463702225844138</v>
      </c>
      <c r="Z1169" s="5">
        <f>+'MBI DIRECTORIO'!Z1169</f>
        <v>3.7183235404770505</v>
      </c>
      <c r="AA1169" s="5">
        <f>+'MBI DIRECTORIO'!AA1169</f>
        <v>0</v>
      </c>
      <c r="AB1169" s="5" t="str">
        <f>+'MBI DIRECTORIO'!AG1169</f>
        <v>Harbin Vehicle Parts Ltd</v>
      </c>
      <c r="AD1169" t="str">
        <f t="shared" si="20"/>
        <v>INSERT INTO TABLA_PRESUPUESTO_COMERCIAL VALUES ('VSR','80229-C','14005080-18',2022,'Julio',12.5,'USD',1500,682.438728,0,112.5,6.498335,13.82783,4.768812,6.373066,0.610203,5.165468,0,0,0,0,0,0,0,34.463702,3.718324,0);</v>
      </c>
    </row>
    <row r="1170" spans="1:30" x14ac:dyDescent="0.2">
      <c r="A1170" t="str">
        <f>+'MBI DIRECTORIO'!A1170</f>
        <v>VSR</v>
      </c>
      <c r="B1170" t="str">
        <f>+'MBI DIRECTORIO'!B1170</f>
        <v>80229-C</v>
      </c>
      <c r="C1170" t="str">
        <f>+'MBI DIRECTORIO'!C1170</f>
        <v>14004879-18</v>
      </c>
      <c r="D1170">
        <f>+'MBI DIRECTORIO'!D1170</f>
        <v>2022</v>
      </c>
      <c r="E1170" t="str">
        <f>+'MBI DIRECTORIO'!E1170</f>
        <v>Julio</v>
      </c>
      <c r="F1170" s="5">
        <f>+'MBI DIRECTORIO'!F1170</f>
        <v>12.5</v>
      </c>
      <c r="G1170" t="str">
        <f>+'MBI DIRECTORIO'!G1170</f>
        <v>USD</v>
      </c>
      <c r="H1170" s="5">
        <f>+'MBI DIRECTORIO'!H1170</f>
        <v>1500</v>
      </c>
      <c r="I1170" s="5">
        <f>+'MBI DIRECTORIO'!I1170</f>
        <v>1171.699114146279</v>
      </c>
      <c r="J1170" s="5">
        <f>+'MBI DIRECTORIO'!J1170</f>
        <v>0</v>
      </c>
      <c r="K1170" s="5">
        <f>+'MBI DIRECTORIO'!K1170</f>
        <v>112.5</v>
      </c>
      <c r="L1170" s="5">
        <f>+'MBI DIRECTORIO'!L1170</f>
        <v>6.498334601491722</v>
      </c>
      <c r="M1170" s="5">
        <f>+'MBI DIRECTORIO'!M1170</f>
        <v>13.827830188679243</v>
      </c>
      <c r="N1170" s="5">
        <f>+'MBI DIRECTORIO'!N1170</f>
        <v>4.7688115330520393</v>
      </c>
      <c r="O1170" s="5">
        <f>+'MBI DIRECTORIO'!O1170</f>
        <v>6.3730661040787622</v>
      </c>
      <c r="P1170" s="5">
        <f>+'MBI DIRECTORIO'!P1170</f>
        <v>0.61020276605719637</v>
      </c>
      <c r="Q1170" s="5">
        <f>+'MBI DIRECTORIO'!Q1170</f>
        <v>5.1654680934998458</v>
      </c>
      <c r="R1170" s="5">
        <f>+'MBI DIRECTORIO'!R1170</f>
        <v>0</v>
      </c>
      <c r="S1170" s="5">
        <f>+'MBI DIRECTORIO'!S1170</f>
        <v>0</v>
      </c>
      <c r="T1170" s="5">
        <f>+'MBI DIRECTORIO'!T1170</f>
        <v>0</v>
      </c>
      <c r="U1170" s="5">
        <f>+'MBI DIRECTORIO'!U1170</f>
        <v>0</v>
      </c>
      <c r="V1170" s="5">
        <f>+'MBI DIRECTORIO'!V1170</f>
        <v>0</v>
      </c>
      <c r="W1170" s="5">
        <f>+'MBI DIRECTORIO'!W1170</f>
        <v>0</v>
      </c>
      <c r="X1170" s="5">
        <f>+'MBI DIRECTORIO'!X1170</f>
        <v>0</v>
      </c>
      <c r="Y1170" s="5">
        <f>+'MBI DIRECTORIO'!Y1170</f>
        <v>34.463702225844138</v>
      </c>
      <c r="Z1170" s="5">
        <f>+'MBI DIRECTORIO'!Z1170</f>
        <v>3.7183235404770505</v>
      </c>
      <c r="AA1170" s="5">
        <f>+'MBI DIRECTORIO'!AA1170</f>
        <v>0</v>
      </c>
      <c r="AB1170" s="5" t="str">
        <f>+'MBI DIRECTORIO'!AG1170</f>
        <v>Harbin Vehicle Parts Ltd</v>
      </c>
      <c r="AD1170" t="str">
        <f t="shared" si="20"/>
        <v>INSERT INTO TABLA_PRESUPUESTO_COMERCIAL VALUES ('VSR','80229-C','14004879-18',2022,'Julio',12.5,'USD',1500,1171.699114,0,112.5,6.498335,13.82783,4.768812,6.373066,0.610203,5.165468,0,0,0,0,0,0,0,34.463702,3.718324,0);</v>
      </c>
    </row>
    <row r="1171" spans="1:30" x14ac:dyDescent="0.2">
      <c r="A1171" t="str">
        <f>+'MBI DIRECTORIO'!A1171</f>
        <v>VSR</v>
      </c>
      <c r="B1171" t="str">
        <f>+'MBI DIRECTORIO'!B1171</f>
        <v>80229-C</v>
      </c>
      <c r="C1171" t="str">
        <f>+'MBI DIRECTORIO'!C1171</f>
        <v>14005089-20</v>
      </c>
      <c r="D1171">
        <f>+'MBI DIRECTORIO'!D1171</f>
        <v>2022</v>
      </c>
      <c r="E1171" t="str">
        <f>+'MBI DIRECTORIO'!E1171</f>
        <v>Julio</v>
      </c>
      <c r="F1171" s="5">
        <f>+'MBI DIRECTORIO'!F1171</f>
        <v>37.5</v>
      </c>
      <c r="G1171" t="str">
        <f>+'MBI DIRECTORIO'!G1171</f>
        <v>USD</v>
      </c>
      <c r="H1171" s="5">
        <f>+'MBI DIRECTORIO'!H1171</f>
        <v>1650</v>
      </c>
      <c r="I1171" s="5">
        <f>+'MBI DIRECTORIO'!I1171</f>
        <v>670.22149459356126</v>
      </c>
      <c r="J1171" s="5">
        <f>+'MBI DIRECTORIO'!J1171</f>
        <v>0</v>
      </c>
      <c r="K1171" s="5">
        <f>+'MBI DIRECTORIO'!K1171</f>
        <v>123.75</v>
      </c>
      <c r="L1171" s="5">
        <f>+'MBI DIRECTORIO'!L1171</f>
        <v>19.495003804475164</v>
      </c>
      <c r="M1171" s="5">
        <f>+'MBI DIRECTORIO'!M1171</f>
        <v>41.48349056603773</v>
      </c>
      <c r="N1171" s="5">
        <f>+'MBI DIRECTORIO'!N1171</f>
        <v>14.306434599156118</v>
      </c>
      <c r="O1171" s="5">
        <f>+'MBI DIRECTORIO'!O1171</f>
        <v>19.119198312236286</v>
      </c>
      <c r="P1171" s="5">
        <f>+'MBI DIRECTORIO'!P1171</f>
        <v>1.8306082981715892</v>
      </c>
      <c r="Q1171" s="5">
        <f>+'MBI DIRECTORIO'!Q1171</f>
        <v>5.6820149028498301</v>
      </c>
      <c r="R1171" s="5">
        <f>+'MBI DIRECTORIO'!R1171</f>
        <v>0</v>
      </c>
      <c r="S1171" s="5">
        <f>+'MBI DIRECTORIO'!S1171</f>
        <v>0</v>
      </c>
      <c r="T1171" s="5">
        <f>+'MBI DIRECTORIO'!T1171</f>
        <v>0</v>
      </c>
      <c r="U1171" s="5">
        <f>+'MBI DIRECTORIO'!U1171</f>
        <v>0</v>
      </c>
      <c r="V1171" s="5">
        <f>+'MBI DIRECTORIO'!V1171</f>
        <v>0</v>
      </c>
      <c r="W1171" s="5">
        <f>+'MBI DIRECTORIO'!W1171</f>
        <v>0</v>
      </c>
      <c r="X1171" s="5">
        <f>+'MBI DIRECTORIO'!X1171</f>
        <v>0</v>
      </c>
      <c r="Y1171" s="5">
        <f>+'MBI DIRECTORIO'!Y1171</f>
        <v>93.576717299882702</v>
      </c>
      <c r="Z1171" s="5">
        <f>+'MBI DIRECTORIO'!Z1171</f>
        <v>11.154970621431151</v>
      </c>
      <c r="AA1171" s="5">
        <f>+'MBI DIRECTORIO'!AA1171</f>
        <v>0</v>
      </c>
      <c r="AB1171" s="5" t="str">
        <f>+'MBI DIRECTORIO'!AG1171</f>
        <v>Harbin Vehicle Parts Ltd</v>
      </c>
      <c r="AD1171" t="str">
        <f t="shared" si="20"/>
        <v>INSERT INTO TABLA_PRESUPUESTO_COMERCIAL VALUES ('VSR','80229-C','14005089-20',2022,'Julio',37.5,'USD',1650,670.221495,0,123.75,19.495004,41.483491,14.306435,19.119198,1.830608,5.682015,0,0,0,0,0,0,0,93.576717,11.154971,0);</v>
      </c>
    </row>
    <row r="1172" spans="1:30" x14ac:dyDescent="0.2">
      <c r="A1172" t="str">
        <f>+'MBI DIRECTORIO'!A1172</f>
        <v>VSR</v>
      </c>
      <c r="B1172" t="str">
        <f>+'MBI DIRECTORIO'!B1172</f>
        <v>80229-C</v>
      </c>
      <c r="C1172" t="str">
        <f>+'MBI DIRECTORIO'!C1172</f>
        <v>14005090-20</v>
      </c>
      <c r="D1172">
        <f>+'MBI DIRECTORIO'!D1172</f>
        <v>2022</v>
      </c>
      <c r="E1172" t="str">
        <f>+'MBI DIRECTORIO'!E1172</f>
        <v>Julio</v>
      </c>
      <c r="F1172" s="5">
        <f>+'MBI DIRECTORIO'!F1172</f>
        <v>37.5</v>
      </c>
      <c r="G1172" t="str">
        <f>+'MBI DIRECTORIO'!G1172</f>
        <v>USD</v>
      </c>
      <c r="H1172" s="5">
        <f>+'MBI DIRECTORIO'!H1172</f>
        <v>1650</v>
      </c>
      <c r="I1172" s="5">
        <f>+'MBI DIRECTORIO'!I1172</f>
        <v>703.186568521499</v>
      </c>
      <c r="J1172" s="5">
        <f>+'MBI DIRECTORIO'!J1172</f>
        <v>0</v>
      </c>
      <c r="K1172" s="5">
        <f>+'MBI DIRECTORIO'!K1172</f>
        <v>123.75</v>
      </c>
      <c r="L1172" s="5">
        <f>+'MBI DIRECTORIO'!L1172</f>
        <v>19.495003804475164</v>
      </c>
      <c r="M1172" s="5">
        <f>+'MBI DIRECTORIO'!M1172</f>
        <v>41.48349056603773</v>
      </c>
      <c r="N1172" s="5">
        <f>+'MBI DIRECTORIO'!N1172</f>
        <v>14.306434599156118</v>
      </c>
      <c r="O1172" s="5">
        <f>+'MBI DIRECTORIO'!O1172</f>
        <v>19.119198312236286</v>
      </c>
      <c r="P1172" s="5">
        <f>+'MBI DIRECTORIO'!P1172</f>
        <v>1.8306082981715892</v>
      </c>
      <c r="Q1172" s="5">
        <f>+'MBI DIRECTORIO'!Q1172</f>
        <v>5.6820149028498301</v>
      </c>
      <c r="R1172" s="5">
        <f>+'MBI DIRECTORIO'!R1172</f>
        <v>0</v>
      </c>
      <c r="S1172" s="5">
        <f>+'MBI DIRECTORIO'!S1172</f>
        <v>0</v>
      </c>
      <c r="T1172" s="5">
        <f>+'MBI DIRECTORIO'!T1172</f>
        <v>0</v>
      </c>
      <c r="U1172" s="5">
        <f>+'MBI DIRECTORIO'!U1172</f>
        <v>0</v>
      </c>
      <c r="V1172" s="5">
        <f>+'MBI DIRECTORIO'!V1172</f>
        <v>0</v>
      </c>
      <c r="W1172" s="5">
        <f>+'MBI DIRECTORIO'!W1172</f>
        <v>0</v>
      </c>
      <c r="X1172" s="5">
        <f>+'MBI DIRECTORIO'!X1172</f>
        <v>0</v>
      </c>
      <c r="Y1172" s="5">
        <f>+'MBI DIRECTORIO'!Y1172</f>
        <v>93.576717299882702</v>
      </c>
      <c r="Z1172" s="5">
        <f>+'MBI DIRECTORIO'!Z1172</f>
        <v>11.154970621431151</v>
      </c>
      <c r="AA1172" s="5">
        <f>+'MBI DIRECTORIO'!AA1172</f>
        <v>0</v>
      </c>
      <c r="AB1172" s="5" t="str">
        <f>+'MBI DIRECTORIO'!AG1172</f>
        <v>Harbin Vehicle Parts Ltd</v>
      </c>
      <c r="AD1172" t="str">
        <f t="shared" si="20"/>
        <v>INSERT INTO TABLA_PRESUPUESTO_COMERCIAL VALUES ('VSR','80229-C','14005090-20',2022,'Julio',37.5,'USD',1650,703.186569,0,123.75,19.495004,41.483491,14.306435,19.119198,1.830608,5.682015,0,0,0,0,0,0,0,93.576717,11.154971,0);</v>
      </c>
    </row>
    <row r="1173" spans="1:30" x14ac:dyDescent="0.2">
      <c r="A1173" t="str">
        <f>+'MBI DIRECTORIO'!A1173</f>
        <v>VSR</v>
      </c>
      <c r="B1173" t="str">
        <f>+'MBI DIRECTORIO'!B1173</f>
        <v>80229-C</v>
      </c>
      <c r="C1173" t="str">
        <f>+'MBI DIRECTORIO'!C1173</f>
        <v>14005088-20</v>
      </c>
      <c r="D1173">
        <f>+'MBI DIRECTORIO'!D1173</f>
        <v>2022</v>
      </c>
      <c r="E1173" t="str">
        <f>+'MBI DIRECTORIO'!E1173</f>
        <v>Julio</v>
      </c>
      <c r="F1173" s="5">
        <f>+'MBI DIRECTORIO'!F1173</f>
        <v>12.5</v>
      </c>
      <c r="G1173" t="str">
        <f>+'MBI DIRECTORIO'!G1173</f>
        <v>USD</v>
      </c>
      <c r="H1173" s="5">
        <f>+'MBI DIRECTORIO'!H1173</f>
        <v>550</v>
      </c>
      <c r="I1173" s="5">
        <f>+'MBI DIRECTORIO'!I1173</f>
        <v>172.24066754945761</v>
      </c>
      <c r="J1173" s="5">
        <f>+'MBI DIRECTORIO'!J1173</f>
        <v>0</v>
      </c>
      <c r="K1173" s="5">
        <f>+'MBI DIRECTORIO'!K1173</f>
        <v>41.25</v>
      </c>
      <c r="L1173" s="5">
        <f>+'MBI DIRECTORIO'!L1173</f>
        <v>6.498334601491722</v>
      </c>
      <c r="M1173" s="5">
        <f>+'MBI DIRECTORIO'!M1173</f>
        <v>13.827830188679243</v>
      </c>
      <c r="N1173" s="5">
        <f>+'MBI DIRECTORIO'!N1173</f>
        <v>4.7688115330520393</v>
      </c>
      <c r="O1173" s="5">
        <f>+'MBI DIRECTORIO'!O1173</f>
        <v>6.3730661040787622</v>
      </c>
      <c r="P1173" s="5">
        <f>+'MBI DIRECTORIO'!P1173</f>
        <v>0.61020276605719637</v>
      </c>
      <c r="Q1173" s="5">
        <f>+'MBI DIRECTORIO'!Q1173</f>
        <v>1.89400496761661</v>
      </c>
      <c r="R1173" s="5">
        <f>+'MBI DIRECTORIO'!R1173</f>
        <v>0</v>
      </c>
      <c r="S1173" s="5">
        <f>+'MBI DIRECTORIO'!S1173</f>
        <v>0</v>
      </c>
      <c r="T1173" s="5">
        <f>+'MBI DIRECTORIO'!T1173</f>
        <v>0</v>
      </c>
      <c r="U1173" s="5">
        <f>+'MBI DIRECTORIO'!U1173</f>
        <v>0</v>
      </c>
      <c r="V1173" s="5">
        <f>+'MBI DIRECTORIO'!V1173</f>
        <v>0</v>
      </c>
      <c r="W1173" s="5">
        <f>+'MBI DIRECTORIO'!W1173</f>
        <v>0</v>
      </c>
      <c r="X1173" s="5">
        <f>+'MBI DIRECTORIO'!X1173</f>
        <v>0</v>
      </c>
      <c r="Y1173" s="5">
        <f>+'MBI DIRECTORIO'!Y1173</f>
        <v>31.192239099960901</v>
      </c>
      <c r="Z1173" s="5">
        <f>+'MBI DIRECTORIO'!Z1173</f>
        <v>3.7183235404770505</v>
      </c>
      <c r="AA1173" s="5">
        <f>+'MBI DIRECTORIO'!AA1173</f>
        <v>0</v>
      </c>
      <c r="AB1173" s="5" t="str">
        <f>+'MBI DIRECTORIO'!AG1173</f>
        <v>Harbin Vehicle Parts Ltd</v>
      </c>
      <c r="AD1173" t="str">
        <f t="shared" si="20"/>
        <v>INSERT INTO TABLA_PRESUPUESTO_COMERCIAL VALUES ('VSR','80229-C','14005088-20',2022,'Julio',12.5,'USD',550,172.240668,0,41.25,6.498335,13.82783,4.768812,6.373066,0.610203,1.894005,0,0,0,0,0,0,0,31.192239,3.718324,0);</v>
      </c>
    </row>
    <row r="1174" spans="1:30" x14ac:dyDescent="0.2">
      <c r="A1174" t="str">
        <f>+'MBI DIRECTORIO'!A1174</f>
        <v>VSR</v>
      </c>
      <c r="B1174" t="str">
        <f>+'MBI DIRECTORIO'!B1174</f>
        <v>80122-C</v>
      </c>
      <c r="C1174" t="str">
        <f>+'MBI DIRECTORIO'!C1174</f>
        <v>14005080-18</v>
      </c>
      <c r="D1174">
        <f>+'MBI DIRECTORIO'!D1174</f>
        <v>2022</v>
      </c>
      <c r="E1174" t="str">
        <f>+'MBI DIRECTORIO'!E1174</f>
        <v>Julio</v>
      </c>
      <c r="F1174" s="5">
        <f>+'MBI DIRECTORIO'!F1174</f>
        <v>62.5</v>
      </c>
      <c r="G1174" t="str">
        <f>+'MBI DIRECTORIO'!G1174</f>
        <v>USD</v>
      </c>
      <c r="H1174" s="5">
        <f>+'MBI DIRECTORIO'!H1174</f>
        <v>6562.5</v>
      </c>
      <c r="I1174" s="5">
        <f>+'MBI DIRECTORIO'!I1174</f>
        <v>3412.1936408959027</v>
      </c>
      <c r="J1174" s="5">
        <f>+'MBI DIRECTORIO'!J1174</f>
        <v>0</v>
      </c>
      <c r="K1174" s="5">
        <f>+'MBI DIRECTORIO'!K1174</f>
        <v>1562.5</v>
      </c>
      <c r="L1174" s="5">
        <f>+'MBI DIRECTORIO'!L1174</f>
        <v>32.491673007458608</v>
      </c>
      <c r="M1174" s="5">
        <f>+'MBI DIRECTORIO'!M1174</f>
        <v>79.625</v>
      </c>
      <c r="N1174" s="5">
        <f>+'MBI DIRECTORIO'!N1174</f>
        <v>28.255208333333336</v>
      </c>
      <c r="O1174" s="5">
        <f>+'MBI DIRECTORIO'!O1174</f>
        <v>37.760416666666664</v>
      </c>
      <c r="P1174" s="5">
        <f>+'MBI DIRECTORIO'!P1174</f>
        <v>3.6154513888888888</v>
      </c>
      <c r="Q1174" s="5">
        <f>+'MBI DIRECTORIO'!Q1174</f>
        <v>22.598922909061823</v>
      </c>
      <c r="R1174" s="5">
        <f>+'MBI DIRECTORIO'!R1174</f>
        <v>0</v>
      </c>
      <c r="S1174" s="5">
        <f>+'MBI DIRECTORIO'!S1174</f>
        <v>0</v>
      </c>
      <c r="T1174" s="5">
        <f>+'MBI DIRECTORIO'!T1174</f>
        <v>0</v>
      </c>
      <c r="U1174" s="5">
        <f>+'MBI DIRECTORIO'!U1174</f>
        <v>0</v>
      </c>
      <c r="V1174" s="5">
        <f>+'MBI DIRECTORIO'!V1174</f>
        <v>0</v>
      </c>
      <c r="W1174" s="5">
        <f>+'MBI DIRECTORIO'!W1174</f>
        <v>0</v>
      </c>
      <c r="X1174" s="5">
        <f>+'MBI DIRECTORIO'!X1174</f>
        <v>0</v>
      </c>
      <c r="Y1174" s="5">
        <f>+'MBI DIRECTORIO'!Y1174</f>
        <v>190.44661700033598</v>
      </c>
      <c r="Z1174" s="5">
        <f>+'MBI DIRECTORIO'!Z1174</f>
        <v>18.591617702385253</v>
      </c>
      <c r="AA1174" s="5">
        <f>+'MBI DIRECTORIO'!AA1174</f>
        <v>0</v>
      </c>
      <c r="AB1174" s="5" t="str">
        <f>+'MBI DIRECTORIO'!AG1174</f>
        <v>COSTCO PRESIDENT TAIWAN, INC</v>
      </c>
      <c r="AD1174" t="str">
        <f t="shared" si="20"/>
        <v>INSERT INTO TABLA_PRESUPUESTO_COMERCIAL VALUES ('VSR','80122-C','14005080-18',2022,'Julio',62.5,'USD',6562.5,3412.193641,0,1562.5,32.491673,79.625,28.255208,37.760417,3.615451,22.598923,0,0,0,0,0,0,0,190.446617,18.591618,0);</v>
      </c>
    </row>
    <row r="1175" spans="1:30" x14ac:dyDescent="0.2">
      <c r="A1175" t="str">
        <f>+'MBI DIRECTORIO'!A1175</f>
        <v>VSR</v>
      </c>
      <c r="B1175" t="str">
        <f>+'MBI DIRECTORIO'!B1175</f>
        <v>80122-C</v>
      </c>
      <c r="C1175" t="str">
        <f>+'MBI DIRECTORIO'!C1175</f>
        <v>14004954-20</v>
      </c>
      <c r="D1175">
        <f>+'MBI DIRECTORIO'!D1175</f>
        <v>2022</v>
      </c>
      <c r="E1175" t="str">
        <f>+'MBI DIRECTORIO'!E1175</f>
        <v>Julio</v>
      </c>
      <c r="F1175" s="5">
        <f>+'MBI DIRECTORIO'!F1175</f>
        <v>100</v>
      </c>
      <c r="G1175" t="str">
        <f>+'MBI DIRECTORIO'!G1175</f>
        <v>USD</v>
      </c>
      <c r="H1175" s="5">
        <f>+'MBI DIRECTORIO'!H1175</f>
        <v>8000</v>
      </c>
      <c r="I1175" s="5">
        <f>+'MBI DIRECTORIO'!I1175</f>
        <v>2418.2145365071146</v>
      </c>
      <c r="J1175" s="5">
        <f>+'MBI DIRECTORIO'!J1175</f>
        <v>0</v>
      </c>
      <c r="K1175" s="5">
        <f>+'MBI DIRECTORIO'!K1175</f>
        <v>2000</v>
      </c>
      <c r="L1175" s="5">
        <f>+'MBI DIRECTORIO'!L1175</f>
        <v>51.986676811933776</v>
      </c>
      <c r="M1175" s="5">
        <f>+'MBI DIRECTORIO'!M1175</f>
        <v>127.4</v>
      </c>
      <c r="N1175" s="5">
        <f>+'MBI DIRECTORIO'!N1175</f>
        <v>45.208333333333336</v>
      </c>
      <c r="O1175" s="5">
        <f>+'MBI DIRECTORIO'!O1175</f>
        <v>60.416666666666664</v>
      </c>
      <c r="P1175" s="5">
        <f>+'MBI DIRECTORIO'!P1175</f>
        <v>5.7847222222222223</v>
      </c>
      <c r="Q1175" s="5">
        <f>+'MBI DIRECTORIO'!Q1175</f>
        <v>27.549163165332509</v>
      </c>
      <c r="R1175" s="5">
        <f>+'MBI DIRECTORIO'!R1175</f>
        <v>0</v>
      </c>
      <c r="S1175" s="5">
        <f>+'MBI DIRECTORIO'!S1175</f>
        <v>0</v>
      </c>
      <c r="T1175" s="5">
        <f>+'MBI DIRECTORIO'!T1175</f>
        <v>0</v>
      </c>
      <c r="U1175" s="5">
        <f>+'MBI DIRECTORIO'!U1175</f>
        <v>0</v>
      </c>
      <c r="V1175" s="5">
        <f>+'MBI DIRECTORIO'!V1175</f>
        <v>0</v>
      </c>
      <c r="W1175" s="5">
        <f>+'MBI DIRECTORIO'!W1175</f>
        <v>0</v>
      </c>
      <c r="X1175" s="5">
        <f>+'MBI DIRECTORIO'!X1175</f>
        <v>0</v>
      </c>
      <c r="Y1175" s="5">
        <f>+'MBI DIRECTORIO'!Y1175</f>
        <v>296.10547371137113</v>
      </c>
      <c r="Z1175" s="5">
        <f>+'MBI DIRECTORIO'!Z1175</f>
        <v>29.746588323816404</v>
      </c>
      <c r="AA1175" s="5">
        <f>+'MBI DIRECTORIO'!AA1175</f>
        <v>0</v>
      </c>
      <c r="AB1175" s="5" t="str">
        <f>+'MBI DIRECTORIO'!AG1175</f>
        <v>COSTCO PRESIDENT TAIWAN, INC</v>
      </c>
      <c r="AD1175" t="str">
        <f t="shared" si="20"/>
        <v>INSERT INTO TABLA_PRESUPUESTO_COMERCIAL VALUES ('VSR','80122-C','14004954-20',2022,'Julio',100,'USD',8000,2418.214537,0,2000,51.986677,127.4,45.208333,60.416667,5.784722,27.549163,0,0,0,0,0,0,0,296.105474,29.746588,0);</v>
      </c>
    </row>
    <row r="1176" spans="1:30" x14ac:dyDescent="0.2">
      <c r="A1176" t="str">
        <f>+'MBI DIRECTORIO'!A1176</f>
        <v>VSR</v>
      </c>
      <c r="B1176" t="str">
        <f>+'MBI DIRECTORIO'!B1176</f>
        <v>80220-C</v>
      </c>
      <c r="C1176" t="str">
        <f>+'MBI DIRECTORIO'!C1176</f>
        <v>14005015-19</v>
      </c>
      <c r="D1176">
        <f>+'MBI DIRECTORIO'!D1176</f>
        <v>2022</v>
      </c>
      <c r="E1176" t="str">
        <f>+'MBI DIRECTORIO'!E1176</f>
        <v>Julio</v>
      </c>
      <c r="F1176" s="5">
        <f>+'MBI DIRECTORIO'!F1176</f>
        <v>187.5</v>
      </c>
      <c r="G1176" t="str">
        <f>+'MBI DIRECTORIO'!G1176</f>
        <v>USD</v>
      </c>
      <c r="H1176" s="5">
        <f>+'MBI DIRECTORIO'!H1176</f>
        <v>5062.5</v>
      </c>
      <c r="I1176" s="5">
        <f>+'MBI DIRECTORIO'!I1176</f>
        <v>2975.6554480804662</v>
      </c>
      <c r="J1176" s="5">
        <f>+'MBI DIRECTORIO'!J1176</f>
        <v>0</v>
      </c>
      <c r="K1176" s="5">
        <f>+'MBI DIRECTORIO'!K1176</f>
        <v>843.75</v>
      </c>
      <c r="L1176" s="5">
        <f>+'MBI DIRECTORIO'!L1176</f>
        <v>97.475019022375832</v>
      </c>
      <c r="M1176" s="5">
        <f>+'MBI DIRECTORIO'!M1176</f>
        <v>65.8125</v>
      </c>
      <c r="N1176" s="5">
        <f>+'MBI DIRECTORIO'!N1176</f>
        <v>51.373106060606062</v>
      </c>
      <c r="O1176" s="5">
        <f>+'MBI DIRECTORIO'!O1176</f>
        <v>68.655303030303017</v>
      </c>
      <c r="P1176" s="5">
        <f>+'MBI DIRECTORIO'!P1176</f>
        <v>6.5735479797979792</v>
      </c>
      <c r="Q1176" s="5">
        <f>+'MBI DIRECTORIO'!Q1176</f>
        <v>17.43345481556198</v>
      </c>
      <c r="R1176" s="5">
        <f>+'MBI DIRECTORIO'!R1176</f>
        <v>0</v>
      </c>
      <c r="S1176" s="5">
        <f>+'MBI DIRECTORIO'!S1176</f>
        <v>0</v>
      </c>
      <c r="T1176" s="5">
        <f>+'MBI DIRECTORIO'!T1176</f>
        <v>0</v>
      </c>
      <c r="U1176" s="5">
        <f>+'MBI DIRECTORIO'!U1176</f>
        <v>0</v>
      </c>
      <c r="V1176" s="5">
        <f>+'MBI DIRECTORIO'!V1176</f>
        <v>0</v>
      </c>
      <c r="W1176" s="5">
        <f>+'MBI DIRECTORIO'!W1176</f>
        <v>0</v>
      </c>
      <c r="X1176" s="5">
        <f>+'MBI DIRECTORIO'!X1176</f>
        <v>0</v>
      </c>
      <c r="Y1176" s="5">
        <f>+'MBI DIRECTORIO'!Y1176</f>
        <v>265.62276499342477</v>
      </c>
      <c r="Z1176" s="5">
        <f>+'MBI DIRECTORIO'!Z1176</f>
        <v>55.774853107155749</v>
      </c>
      <c r="AA1176" s="5">
        <f>+'MBI DIRECTORIO'!AA1176</f>
        <v>0</v>
      </c>
      <c r="AB1176" s="5" t="str">
        <f>+'MBI DIRECTORIO'!AG1176</f>
        <v>Jin Wine Co., Ltd.</v>
      </c>
      <c r="AD1176" t="str">
        <f t="shared" si="20"/>
        <v>INSERT INTO TABLA_PRESUPUESTO_COMERCIAL VALUES ('VSR','80220-C','14005015-19',2022,'Julio',187.5,'USD',5062.5,2975.655448,0,843.75,97.475019,65.8125,51.373106,68.655303,6.573548,17.433455,0,0,0,0,0,0,0,265.622765,55.774853,0);</v>
      </c>
    </row>
    <row r="1177" spans="1:30" x14ac:dyDescent="0.2">
      <c r="A1177" t="str">
        <f>+'MBI DIRECTORIO'!A1177</f>
        <v>VIA</v>
      </c>
      <c r="B1177" t="str">
        <f>+'MBI DIRECTORIO'!B1177</f>
        <v>80046-C</v>
      </c>
      <c r="C1177" t="str">
        <f>+'MBI DIRECTORIO'!C1177</f>
        <v>14003963-19</v>
      </c>
      <c r="D1177">
        <f>+'MBI DIRECTORIO'!D1177</f>
        <v>2022</v>
      </c>
      <c r="E1177" t="str">
        <f>+'MBI DIRECTORIO'!E1177</f>
        <v>Julio</v>
      </c>
      <c r="F1177" s="5">
        <f>+'MBI DIRECTORIO'!F1177</f>
        <v>50</v>
      </c>
      <c r="G1177" t="str">
        <f>+'MBI DIRECTORIO'!G1177</f>
        <v>CAD</v>
      </c>
      <c r="H1177" s="5">
        <f>+'MBI DIRECTORIO'!H1177</f>
        <v>1840</v>
      </c>
      <c r="I1177" s="5">
        <f>+'MBI DIRECTORIO'!I1177</f>
        <v>1198.8807213261086</v>
      </c>
      <c r="J1177" s="5">
        <f>+'MBI DIRECTORIO'!J1177</f>
        <v>24.000000000000004</v>
      </c>
      <c r="K1177" s="5">
        <f>+'MBI DIRECTORIO'!K1177</f>
        <v>136.00000000000006</v>
      </c>
      <c r="L1177" s="5">
        <f>+'MBI DIRECTORIO'!L1177</f>
        <v>25.993338405966888</v>
      </c>
      <c r="M1177" s="5">
        <f>+'MBI DIRECTORIO'!M1177</f>
        <v>0</v>
      </c>
      <c r="N1177" s="5">
        <f>+'MBI DIRECTORIO'!N1177</f>
        <v>82.986111111111114</v>
      </c>
      <c r="O1177" s="5">
        <f>+'MBI DIRECTORIO'!O1177</f>
        <v>82.859848484848484</v>
      </c>
      <c r="P1177" s="5">
        <f>+'MBI DIRECTORIO'!P1177</f>
        <v>3.8667929292929291</v>
      </c>
      <c r="Q1177" s="5">
        <f>+'MBI DIRECTORIO'!Q1177</f>
        <v>6.3363075280264773</v>
      </c>
      <c r="R1177" s="5">
        <f>+'MBI DIRECTORIO'!R1177</f>
        <v>0</v>
      </c>
      <c r="S1177" s="5">
        <f>+'MBI DIRECTORIO'!S1177</f>
        <v>0</v>
      </c>
      <c r="T1177" s="5">
        <f>+'MBI DIRECTORIO'!T1177</f>
        <v>0</v>
      </c>
      <c r="U1177" s="5">
        <f>+'MBI DIRECTORIO'!U1177</f>
        <v>0</v>
      </c>
      <c r="V1177" s="5">
        <f>+'MBI DIRECTORIO'!V1177</f>
        <v>0</v>
      </c>
      <c r="W1177" s="5">
        <f>+'MBI DIRECTORIO'!W1177</f>
        <v>0</v>
      </c>
      <c r="X1177" s="5">
        <f>+'MBI DIRECTORIO'!X1177</f>
        <v>0</v>
      </c>
      <c r="Y1177" s="5">
        <f>+'MBI DIRECTORIO'!Y1177</f>
        <v>176.04906005327899</v>
      </c>
      <c r="Z1177" s="5">
        <f>+'MBI DIRECTORIO'!Z1177</f>
        <v>0</v>
      </c>
      <c r="AA1177" s="5">
        <f>+'MBI DIRECTORIO'!AA1177</f>
        <v>0</v>
      </c>
      <c r="AB1177" s="5" t="str">
        <f>+'MBI DIRECTORIO'!AG1177</f>
        <v>Liquor Control Board</v>
      </c>
      <c r="AD1177" t="str">
        <f t="shared" si="20"/>
        <v>INSERT INTO TABLA_PRESUPUESTO_COMERCIAL VALUES ('VIA','80046-C','14003963-19',2022,'Julio',50,'CAD',1840,1198.880721,24,136,25.993338,0,82.986111,82.859848,3.866793,6.336308,0,0,0,0,0,0,0,176.04906,0,0);</v>
      </c>
    </row>
    <row r="1178" spans="1:30" x14ac:dyDescent="0.2">
      <c r="A1178" t="str">
        <f>+'MBI DIRECTORIO'!A1178</f>
        <v>VIA</v>
      </c>
      <c r="B1178" t="str">
        <f>+'MBI DIRECTORIO'!B1178</f>
        <v>80046-C</v>
      </c>
      <c r="C1178" t="str">
        <f>+'MBI DIRECTORIO'!C1178</f>
        <v>14004785-20</v>
      </c>
      <c r="D1178">
        <f>+'MBI DIRECTORIO'!D1178</f>
        <v>2022</v>
      </c>
      <c r="E1178" t="str">
        <f>+'MBI DIRECTORIO'!E1178</f>
        <v>Julio</v>
      </c>
      <c r="F1178" s="5">
        <f>+'MBI DIRECTORIO'!F1178</f>
        <v>25</v>
      </c>
      <c r="G1178" t="str">
        <f>+'MBI DIRECTORIO'!G1178</f>
        <v>CAD</v>
      </c>
      <c r="H1178" s="5">
        <f>+'MBI DIRECTORIO'!H1178</f>
        <v>850</v>
      </c>
      <c r="I1178" s="5">
        <f>+'MBI DIRECTORIO'!I1178</f>
        <v>381.89426191626103</v>
      </c>
      <c r="J1178" s="5">
        <f>+'MBI DIRECTORIO'!J1178</f>
        <v>11.999999999999996</v>
      </c>
      <c r="K1178" s="5">
        <f>+'MBI DIRECTORIO'!K1178</f>
        <v>67.999999999999986</v>
      </c>
      <c r="L1178" s="5">
        <f>+'MBI DIRECTORIO'!L1178</f>
        <v>12.996669202983444</v>
      </c>
      <c r="M1178" s="5">
        <f>+'MBI DIRECTORIO'!M1178</f>
        <v>0</v>
      </c>
      <c r="N1178" s="5">
        <f>+'MBI DIRECTORIO'!N1178</f>
        <v>41.493055555555557</v>
      </c>
      <c r="O1178" s="5">
        <f>+'MBI DIRECTORIO'!O1178</f>
        <v>41.429924242424242</v>
      </c>
      <c r="P1178" s="5">
        <f>+'MBI DIRECTORIO'!P1178</f>
        <v>1.9333964646464645</v>
      </c>
      <c r="Q1178" s="5">
        <f>+'MBI DIRECTORIO'!Q1178</f>
        <v>2.9270985863165793</v>
      </c>
      <c r="R1178" s="5">
        <f>+'MBI DIRECTORIO'!R1178</f>
        <v>0</v>
      </c>
      <c r="S1178" s="5">
        <f>+'MBI DIRECTORIO'!S1178</f>
        <v>0</v>
      </c>
      <c r="T1178" s="5">
        <f>+'MBI DIRECTORIO'!T1178</f>
        <v>0</v>
      </c>
      <c r="U1178" s="5">
        <f>+'MBI DIRECTORIO'!U1178</f>
        <v>0</v>
      </c>
      <c r="V1178" s="5">
        <f>+'MBI DIRECTORIO'!V1178</f>
        <v>0</v>
      </c>
      <c r="W1178" s="5">
        <f>+'MBI DIRECTORIO'!W1178</f>
        <v>0</v>
      </c>
      <c r="X1178" s="5">
        <f>+'MBI DIRECTORIO'!X1178</f>
        <v>0</v>
      </c>
      <c r="Y1178" s="5">
        <f>+'MBI DIRECTORIO'!Y1178</f>
        <v>87.783474848942831</v>
      </c>
      <c r="Z1178" s="5">
        <f>+'MBI DIRECTORIO'!Z1178</f>
        <v>0</v>
      </c>
      <c r="AA1178" s="5">
        <f>+'MBI DIRECTORIO'!AA1178</f>
        <v>0</v>
      </c>
      <c r="AB1178" s="5" t="str">
        <f>+'MBI DIRECTORIO'!AG1178</f>
        <v>Liquor Control Board</v>
      </c>
      <c r="AD1178" t="str">
        <f t="shared" si="20"/>
        <v>INSERT INTO TABLA_PRESUPUESTO_COMERCIAL VALUES ('VIA','80046-C','14004785-20',2022,'Julio',25,'CAD',850,381.894262,12,68,12.996669,0,41.493056,41.429924,1.933396,2.927099,0,0,0,0,0,0,0,87.783475,0,0);</v>
      </c>
    </row>
    <row r="1179" spans="1:30" x14ac:dyDescent="0.2">
      <c r="A1179" t="str">
        <f>+'MBI DIRECTORIO'!A1179</f>
        <v>VIA</v>
      </c>
      <c r="B1179" t="str">
        <f>+'MBI DIRECTORIO'!B1179</f>
        <v>80128-C</v>
      </c>
      <c r="C1179" t="str">
        <f>+'MBI DIRECTORIO'!C1179</f>
        <v>14005133-20</v>
      </c>
      <c r="D1179">
        <f>+'MBI DIRECTORIO'!D1179</f>
        <v>2022</v>
      </c>
      <c r="E1179" t="str">
        <f>+'MBI DIRECTORIO'!E1179</f>
        <v>Julio</v>
      </c>
      <c r="F1179" s="5">
        <f>+'MBI DIRECTORIO'!F1179</f>
        <v>14</v>
      </c>
      <c r="G1179" t="str">
        <f>+'MBI DIRECTORIO'!G1179</f>
        <v>CAD</v>
      </c>
      <c r="H1179" s="5">
        <f>+'MBI DIRECTORIO'!H1179</f>
        <v>414.4</v>
      </c>
      <c r="I1179" s="5">
        <f>+'MBI DIRECTORIO'!I1179</f>
        <v>239.59218267692478</v>
      </c>
      <c r="J1179" s="5">
        <f>+'MBI DIRECTORIO'!J1179</f>
        <v>0</v>
      </c>
      <c r="K1179" s="5">
        <f>+'MBI DIRECTORIO'!K1179</f>
        <v>33.6</v>
      </c>
      <c r="L1179" s="5">
        <f>+'MBI DIRECTORIO'!L1179</f>
        <v>7.2781347536707282</v>
      </c>
      <c r="M1179" s="5">
        <f>+'MBI DIRECTORIO'!M1179</f>
        <v>0</v>
      </c>
      <c r="N1179" s="5">
        <f>+'MBI DIRECTORIO'!N1179</f>
        <v>23.236111111111107</v>
      </c>
      <c r="O1179" s="5">
        <f>+'MBI DIRECTORIO'!O1179</f>
        <v>23.200757575757578</v>
      </c>
      <c r="P1179" s="5">
        <f>+'MBI DIRECTORIO'!P1179</f>
        <v>1.0827020202020201</v>
      </c>
      <c r="Q1179" s="5">
        <f>+'MBI DIRECTORIO'!Q1179</f>
        <v>1.427046651964224</v>
      </c>
      <c r="R1179" s="5">
        <f>+'MBI DIRECTORIO'!R1179</f>
        <v>0</v>
      </c>
      <c r="S1179" s="5">
        <f>+'MBI DIRECTORIO'!S1179</f>
        <v>0</v>
      </c>
      <c r="T1179" s="5">
        <f>+'MBI DIRECTORIO'!T1179</f>
        <v>0</v>
      </c>
      <c r="U1179" s="5">
        <f>+'MBI DIRECTORIO'!U1179</f>
        <v>0</v>
      </c>
      <c r="V1179" s="5">
        <f>+'MBI DIRECTORIO'!V1179</f>
        <v>0</v>
      </c>
      <c r="W1179" s="5">
        <f>+'MBI DIRECTORIO'!W1179</f>
        <v>0</v>
      </c>
      <c r="X1179" s="5">
        <f>+'MBI DIRECTORIO'!X1179</f>
        <v>0</v>
      </c>
      <c r="Y1179" s="5">
        <f>+'MBI DIRECTORIO'!Y1179</f>
        <v>48.946617359034931</v>
      </c>
      <c r="Z1179" s="5">
        <f>+'MBI DIRECTORIO'!Z1179</f>
        <v>0</v>
      </c>
      <c r="AA1179" s="5">
        <f>+'MBI DIRECTORIO'!AA1179</f>
        <v>0</v>
      </c>
      <c r="AB1179" s="5" t="str">
        <f>+'MBI DIRECTORIO'!AG1179</f>
        <v>BRITISH COLUMBIA LIQUOR DIST. BRANCH C/O THE DELF GROUP</v>
      </c>
      <c r="AD1179" t="str">
        <f t="shared" si="20"/>
        <v>INSERT INTO TABLA_PRESUPUESTO_COMERCIAL VALUES ('VIA','80128-C','14005133-20',2022,'Julio',14,'CAD',414.4,239.592183,0,33.6,7.278135,0,23.236111,23.200758,1.082702,1.427047,0,0,0,0,0,0,0,48.946617,0,0);</v>
      </c>
    </row>
    <row r="1180" spans="1:30" x14ac:dyDescent="0.2">
      <c r="A1180" t="str">
        <f>+'MBI DIRECTORIO'!A1180</f>
        <v>VIA</v>
      </c>
      <c r="B1180" t="str">
        <f>+'MBI DIRECTORIO'!B1180</f>
        <v>80128-C</v>
      </c>
      <c r="C1180" t="str">
        <f>+'MBI DIRECTORIO'!C1180</f>
        <v>14005134-20</v>
      </c>
      <c r="D1180">
        <f>+'MBI DIRECTORIO'!D1180</f>
        <v>2022</v>
      </c>
      <c r="E1180" t="str">
        <f>+'MBI DIRECTORIO'!E1180</f>
        <v>Julio</v>
      </c>
      <c r="F1180" s="5">
        <f>+'MBI DIRECTORIO'!F1180</f>
        <v>14</v>
      </c>
      <c r="G1180" t="str">
        <f>+'MBI DIRECTORIO'!G1180</f>
        <v>CAD</v>
      </c>
      <c r="H1180" s="5">
        <f>+'MBI DIRECTORIO'!H1180</f>
        <v>414.4</v>
      </c>
      <c r="I1180" s="5">
        <f>+'MBI DIRECTORIO'!I1180</f>
        <v>239.66830592831749</v>
      </c>
      <c r="J1180" s="5">
        <f>+'MBI DIRECTORIO'!J1180</f>
        <v>0</v>
      </c>
      <c r="K1180" s="5">
        <f>+'MBI DIRECTORIO'!K1180</f>
        <v>33.6</v>
      </c>
      <c r="L1180" s="5">
        <f>+'MBI DIRECTORIO'!L1180</f>
        <v>7.2781347536707282</v>
      </c>
      <c r="M1180" s="5">
        <f>+'MBI DIRECTORIO'!M1180</f>
        <v>0</v>
      </c>
      <c r="N1180" s="5">
        <f>+'MBI DIRECTORIO'!N1180</f>
        <v>23.236111111111107</v>
      </c>
      <c r="O1180" s="5">
        <f>+'MBI DIRECTORIO'!O1180</f>
        <v>23.200757575757578</v>
      </c>
      <c r="P1180" s="5">
        <f>+'MBI DIRECTORIO'!P1180</f>
        <v>1.0827020202020201</v>
      </c>
      <c r="Q1180" s="5">
        <f>+'MBI DIRECTORIO'!Q1180</f>
        <v>1.427046651964224</v>
      </c>
      <c r="R1180" s="5">
        <f>+'MBI DIRECTORIO'!R1180</f>
        <v>0</v>
      </c>
      <c r="S1180" s="5">
        <f>+'MBI DIRECTORIO'!S1180</f>
        <v>0</v>
      </c>
      <c r="T1180" s="5">
        <f>+'MBI DIRECTORIO'!T1180</f>
        <v>0</v>
      </c>
      <c r="U1180" s="5">
        <f>+'MBI DIRECTORIO'!U1180</f>
        <v>0</v>
      </c>
      <c r="V1180" s="5">
        <f>+'MBI DIRECTORIO'!V1180</f>
        <v>0</v>
      </c>
      <c r="W1180" s="5">
        <f>+'MBI DIRECTORIO'!W1180</f>
        <v>0</v>
      </c>
      <c r="X1180" s="5">
        <f>+'MBI DIRECTORIO'!X1180</f>
        <v>0</v>
      </c>
      <c r="Y1180" s="5">
        <f>+'MBI DIRECTORIO'!Y1180</f>
        <v>48.946617359034931</v>
      </c>
      <c r="Z1180" s="5">
        <f>+'MBI DIRECTORIO'!Z1180</f>
        <v>0</v>
      </c>
      <c r="AA1180" s="5">
        <f>+'MBI DIRECTORIO'!AA1180</f>
        <v>0</v>
      </c>
      <c r="AB1180" s="5" t="str">
        <f>+'MBI DIRECTORIO'!AG1180</f>
        <v>BRITISH COLUMBIA LIQUOR DIST. BRANCH C/O THE DELF GROUP</v>
      </c>
      <c r="AD1180" t="str">
        <f t="shared" si="20"/>
        <v>INSERT INTO TABLA_PRESUPUESTO_COMERCIAL VALUES ('VIA','80128-C','14005134-20',2022,'Julio',14,'CAD',414.4,239.668306,0,33.6,7.278135,0,23.236111,23.200758,1.082702,1.427047,0,0,0,0,0,0,0,48.946617,0,0);</v>
      </c>
    </row>
    <row r="1181" spans="1:30" x14ac:dyDescent="0.2">
      <c r="A1181" t="str">
        <f>+'MBI DIRECTORIO'!A1181</f>
        <v>VSR</v>
      </c>
      <c r="B1181" t="str">
        <f>+'MBI DIRECTORIO'!B1181</f>
        <v>80209-C</v>
      </c>
      <c r="C1181" t="str">
        <f>+'MBI DIRECTORIO'!C1181</f>
        <v>14004814-20</v>
      </c>
      <c r="D1181">
        <f>+'MBI DIRECTORIO'!D1181</f>
        <v>2022</v>
      </c>
      <c r="E1181" t="str">
        <f>+'MBI DIRECTORIO'!E1181</f>
        <v>Julio</v>
      </c>
      <c r="F1181" s="5">
        <f>+'MBI DIRECTORIO'!F1181</f>
        <v>70</v>
      </c>
      <c r="G1181" t="str">
        <f>+'MBI DIRECTORIO'!G1181</f>
        <v>USD</v>
      </c>
      <c r="H1181" s="5">
        <f>+'MBI DIRECTORIO'!H1181</f>
        <v>2660</v>
      </c>
      <c r="I1181" s="5">
        <f>+'MBI DIRECTORIO'!I1181</f>
        <v>1283.831272802347</v>
      </c>
      <c r="J1181" s="5">
        <f>+'MBI DIRECTORIO'!J1181</f>
        <v>283.5</v>
      </c>
      <c r="K1181" s="5">
        <f>+'MBI DIRECTORIO'!K1181</f>
        <v>346.5</v>
      </c>
      <c r="L1181" s="5">
        <f>+'MBI DIRECTORIO'!L1181</f>
        <v>36.390673768353643</v>
      </c>
      <c r="M1181" s="5">
        <f>+'MBI DIRECTORIO'!M1181</f>
        <v>0</v>
      </c>
      <c r="N1181" s="5">
        <f>+'MBI DIRECTORIO'!N1181</f>
        <v>26.195987654320987</v>
      </c>
      <c r="O1181" s="5">
        <f>+'MBI DIRECTORIO'!O1181</f>
        <v>39.158950617283949</v>
      </c>
      <c r="P1181" s="5">
        <f>+'MBI DIRECTORIO'!P1181</f>
        <v>1.1027520576131689</v>
      </c>
      <c r="Q1181" s="5">
        <f>+'MBI DIRECTORIO'!Q1181</f>
        <v>9.1600967524730592</v>
      </c>
      <c r="R1181" s="5">
        <f>+'MBI DIRECTORIO'!R1181</f>
        <v>0</v>
      </c>
      <c r="S1181" s="5">
        <f>+'MBI DIRECTORIO'!S1181</f>
        <v>0</v>
      </c>
      <c r="T1181" s="5">
        <f>+'MBI DIRECTORIO'!T1181</f>
        <v>0</v>
      </c>
      <c r="U1181" s="5">
        <f>+'MBI DIRECTORIO'!U1181</f>
        <v>0</v>
      </c>
      <c r="V1181" s="5">
        <f>+'MBI DIRECTORIO'!V1181</f>
        <v>0</v>
      </c>
      <c r="W1181" s="5">
        <f>+'MBI DIRECTORIO'!W1181</f>
        <v>0</v>
      </c>
      <c r="X1181" s="5">
        <f>+'MBI DIRECTORIO'!X1181</f>
        <v>0</v>
      </c>
      <c r="Y1181" s="5">
        <f>+'MBI DIRECTORIO'!Y1181</f>
        <v>75.617787081691176</v>
      </c>
      <c r="Z1181" s="5">
        <f>+'MBI DIRECTORIO'!Z1181</f>
        <v>0</v>
      </c>
      <c r="AA1181" s="5">
        <f>+'MBI DIRECTORIO'!AA1181</f>
        <v>0</v>
      </c>
      <c r="AB1181" s="5" t="str">
        <f>+'MBI DIRECTORIO'!AG1181</f>
        <v>Total Beverage Solution</v>
      </c>
      <c r="AD1181" t="str">
        <f t="shared" si="20"/>
        <v>INSERT INTO TABLA_PRESUPUESTO_COMERCIAL VALUES ('VSR','80209-C','14004814-20',2022,'Julio',70,'USD',2660,1283.831273,283.5,346.5,36.390674,0,26.195988,39.158951,1.102752,9.160097,0,0,0,0,0,0,0,75.617787,0,0);</v>
      </c>
    </row>
    <row r="1182" spans="1:30" x14ac:dyDescent="0.2">
      <c r="A1182" t="str">
        <f>+'MBI DIRECTORIO'!A1182</f>
        <v>VSR</v>
      </c>
      <c r="B1182" t="str">
        <f>+'MBI DIRECTORIO'!B1182</f>
        <v>80209-C</v>
      </c>
      <c r="C1182" t="str">
        <f>+'MBI DIRECTORIO'!C1182</f>
        <v>14004947-19</v>
      </c>
      <c r="D1182">
        <f>+'MBI DIRECTORIO'!D1182</f>
        <v>2022</v>
      </c>
      <c r="E1182" t="str">
        <f>+'MBI DIRECTORIO'!E1182</f>
        <v>Julio</v>
      </c>
      <c r="F1182" s="5">
        <f>+'MBI DIRECTORIO'!F1182</f>
        <v>52.5</v>
      </c>
      <c r="G1182" t="str">
        <f>+'MBI DIRECTORIO'!G1182</f>
        <v>USD</v>
      </c>
      <c r="H1182" s="5">
        <f>+'MBI DIRECTORIO'!H1182</f>
        <v>1995</v>
      </c>
      <c r="I1182" s="5">
        <f>+'MBI DIRECTORIO'!I1182</f>
        <v>1015.8681974566772</v>
      </c>
      <c r="J1182" s="5">
        <f>+'MBI DIRECTORIO'!J1182</f>
        <v>189</v>
      </c>
      <c r="K1182" s="5">
        <f>+'MBI DIRECTORIO'!K1182</f>
        <v>231.00000000000003</v>
      </c>
      <c r="L1182" s="5">
        <f>+'MBI DIRECTORIO'!L1182</f>
        <v>27.293005326265231</v>
      </c>
      <c r="M1182" s="5">
        <f>+'MBI DIRECTORIO'!M1182</f>
        <v>0</v>
      </c>
      <c r="N1182" s="5">
        <f>+'MBI DIRECTORIO'!N1182</f>
        <v>19.64699074074074</v>
      </c>
      <c r="O1182" s="5">
        <f>+'MBI DIRECTORIO'!O1182</f>
        <v>29.369212962962962</v>
      </c>
      <c r="P1182" s="5">
        <f>+'MBI DIRECTORIO'!P1182</f>
        <v>0.8270640432098767</v>
      </c>
      <c r="Q1182" s="5">
        <f>+'MBI DIRECTORIO'!Q1182</f>
        <v>6.8700725643547944</v>
      </c>
      <c r="R1182" s="5">
        <f>+'MBI DIRECTORIO'!R1182</f>
        <v>0</v>
      </c>
      <c r="S1182" s="5">
        <f>+'MBI DIRECTORIO'!S1182</f>
        <v>0</v>
      </c>
      <c r="T1182" s="5">
        <f>+'MBI DIRECTORIO'!T1182</f>
        <v>0</v>
      </c>
      <c r="U1182" s="5">
        <f>+'MBI DIRECTORIO'!U1182</f>
        <v>0</v>
      </c>
      <c r="V1182" s="5">
        <f>+'MBI DIRECTORIO'!V1182</f>
        <v>0</v>
      </c>
      <c r="W1182" s="5">
        <f>+'MBI DIRECTORIO'!W1182</f>
        <v>0</v>
      </c>
      <c r="X1182" s="5">
        <f>+'MBI DIRECTORIO'!X1182</f>
        <v>0</v>
      </c>
      <c r="Y1182" s="5">
        <f>+'MBI DIRECTORIO'!Y1182</f>
        <v>56.713340311268375</v>
      </c>
      <c r="Z1182" s="5">
        <f>+'MBI DIRECTORIO'!Z1182</f>
        <v>0</v>
      </c>
      <c r="AA1182" s="5">
        <f>+'MBI DIRECTORIO'!AA1182</f>
        <v>0</v>
      </c>
      <c r="AB1182" s="5" t="str">
        <f>+'MBI DIRECTORIO'!AG1182</f>
        <v>Total Beverage Solution</v>
      </c>
      <c r="AD1182" t="str">
        <f t="shared" si="20"/>
        <v>INSERT INTO TABLA_PRESUPUESTO_COMERCIAL VALUES ('VSR','80209-C','14004947-19',2022,'Julio',52.5,'USD',1995,1015.868197,189,231,27.293005,0,19.646991,29.369213,0.827064,6.870073,0,0,0,0,0,0,0,56.71334,0,0);</v>
      </c>
    </row>
    <row r="1183" spans="1:30" x14ac:dyDescent="0.2">
      <c r="A1183" t="str">
        <f>+'MBI DIRECTORIO'!A1183</f>
        <v>VSR</v>
      </c>
      <c r="B1183" t="str">
        <f>+'MBI DIRECTORIO'!B1183</f>
        <v>80209-C</v>
      </c>
      <c r="C1183" t="str">
        <f>+'MBI DIRECTORIO'!C1183</f>
        <v>14004840-19</v>
      </c>
      <c r="D1183">
        <f>+'MBI DIRECTORIO'!D1183</f>
        <v>2022</v>
      </c>
      <c r="E1183" t="str">
        <f>+'MBI DIRECTORIO'!E1183</f>
        <v>Julio</v>
      </c>
      <c r="F1183" s="5">
        <f>+'MBI DIRECTORIO'!F1183</f>
        <v>206.25</v>
      </c>
      <c r="G1183" t="str">
        <f>+'MBI DIRECTORIO'!G1183</f>
        <v>USD</v>
      </c>
      <c r="H1183" s="5">
        <f>+'MBI DIRECTORIO'!H1183</f>
        <v>7837.5</v>
      </c>
      <c r="I1183" s="5">
        <f>+'MBI DIRECTORIO'!I1183</f>
        <v>3049.1403670660507</v>
      </c>
      <c r="J1183" s="5">
        <f>+'MBI DIRECTORIO'!J1183</f>
        <v>835.3125</v>
      </c>
      <c r="K1183" s="5">
        <f>+'MBI DIRECTORIO'!K1183</f>
        <v>1020.9375000000001</v>
      </c>
      <c r="L1183" s="5">
        <f>+'MBI DIRECTORIO'!L1183</f>
        <v>107.22252092461341</v>
      </c>
      <c r="M1183" s="5">
        <f>+'MBI DIRECTORIO'!M1183</f>
        <v>0</v>
      </c>
      <c r="N1183" s="5">
        <f>+'MBI DIRECTORIO'!N1183</f>
        <v>77.184606481481495</v>
      </c>
      <c r="O1183" s="5">
        <f>+'MBI DIRECTORIO'!O1183</f>
        <v>115.37905092592594</v>
      </c>
      <c r="P1183" s="5">
        <f>+'MBI DIRECTORIO'!P1183</f>
        <v>3.2491801697530862</v>
      </c>
      <c r="Q1183" s="5">
        <f>+'MBI DIRECTORIO'!Q1183</f>
        <v>26.989570788536692</v>
      </c>
      <c r="R1183" s="5">
        <f>+'MBI DIRECTORIO'!R1183</f>
        <v>0</v>
      </c>
      <c r="S1183" s="5">
        <f>+'MBI DIRECTORIO'!S1183</f>
        <v>0</v>
      </c>
      <c r="T1183" s="5">
        <f>+'MBI DIRECTORIO'!T1183</f>
        <v>0</v>
      </c>
      <c r="U1183" s="5">
        <f>+'MBI DIRECTORIO'!U1183</f>
        <v>0</v>
      </c>
      <c r="V1183" s="5">
        <f>+'MBI DIRECTORIO'!V1183</f>
        <v>0</v>
      </c>
      <c r="W1183" s="5">
        <f>+'MBI DIRECTORIO'!W1183</f>
        <v>0</v>
      </c>
      <c r="X1183" s="5">
        <f>+'MBI DIRECTORIO'!X1183</f>
        <v>0</v>
      </c>
      <c r="Y1183" s="5">
        <f>+'MBI DIRECTORIO'!Y1183</f>
        <v>222.80240836569723</v>
      </c>
      <c r="Z1183" s="5">
        <f>+'MBI DIRECTORIO'!Z1183</f>
        <v>0</v>
      </c>
      <c r="AA1183" s="5">
        <f>+'MBI DIRECTORIO'!AA1183</f>
        <v>0</v>
      </c>
      <c r="AB1183" s="5" t="str">
        <f>+'MBI DIRECTORIO'!AG1183</f>
        <v>Total Beverage Solution</v>
      </c>
      <c r="AD1183" t="str">
        <f t="shared" si="20"/>
        <v>INSERT INTO TABLA_PRESUPUESTO_COMERCIAL VALUES ('VSR','80209-C','14004840-19',2022,'Julio',206.25,'USD',7837.5,3049.140367,835.3125,1020.9375,107.222521,0,77.184606,115.379051,3.24918,26.989571,0,0,0,0,0,0,0,222.802408,0,0);</v>
      </c>
    </row>
    <row r="1184" spans="1:30" x14ac:dyDescent="0.2">
      <c r="A1184" t="str">
        <f>+'MBI DIRECTORIO'!A1184</f>
        <v>VSR</v>
      </c>
      <c r="B1184" t="str">
        <f>+'MBI DIRECTORIO'!B1184</f>
        <v>80209-C</v>
      </c>
      <c r="C1184" t="str">
        <f>+'MBI DIRECTORIO'!C1184</f>
        <v>14004813-20</v>
      </c>
      <c r="D1184">
        <f>+'MBI DIRECTORIO'!D1184</f>
        <v>2022</v>
      </c>
      <c r="E1184" t="str">
        <f>+'MBI DIRECTORIO'!E1184</f>
        <v>Julio</v>
      </c>
      <c r="F1184" s="5">
        <f>+'MBI DIRECTORIO'!F1184</f>
        <v>50</v>
      </c>
      <c r="G1184" t="str">
        <f>+'MBI DIRECTORIO'!G1184</f>
        <v>USD</v>
      </c>
      <c r="H1184" s="5">
        <f>+'MBI DIRECTORIO'!H1184</f>
        <v>1900</v>
      </c>
      <c r="I1184" s="5">
        <f>+'MBI DIRECTORIO'!I1184</f>
        <v>1190.8256793261087</v>
      </c>
      <c r="J1184" s="5">
        <f>+'MBI DIRECTORIO'!J1184</f>
        <v>202.5</v>
      </c>
      <c r="K1184" s="5">
        <f>+'MBI DIRECTORIO'!K1184</f>
        <v>247.50000000000003</v>
      </c>
      <c r="L1184" s="5">
        <f>+'MBI DIRECTORIO'!L1184</f>
        <v>25.993338405966888</v>
      </c>
      <c r="M1184" s="5">
        <f>+'MBI DIRECTORIO'!M1184</f>
        <v>0</v>
      </c>
      <c r="N1184" s="5">
        <f>+'MBI DIRECTORIO'!N1184</f>
        <v>18.711419753086417</v>
      </c>
      <c r="O1184" s="5">
        <f>+'MBI DIRECTORIO'!O1184</f>
        <v>27.970679012345677</v>
      </c>
      <c r="P1184" s="5">
        <f>+'MBI DIRECTORIO'!P1184</f>
        <v>0.78768004115226342</v>
      </c>
      <c r="Q1184" s="5">
        <f>+'MBI DIRECTORIO'!Q1184</f>
        <v>6.5429262517664712</v>
      </c>
      <c r="R1184" s="5">
        <f>+'MBI DIRECTORIO'!R1184</f>
        <v>0</v>
      </c>
      <c r="S1184" s="5">
        <f>+'MBI DIRECTORIO'!S1184</f>
        <v>0</v>
      </c>
      <c r="T1184" s="5">
        <f>+'MBI DIRECTORIO'!T1184</f>
        <v>0</v>
      </c>
      <c r="U1184" s="5">
        <f>+'MBI DIRECTORIO'!U1184</f>
        <v>0</v>
      </c>
      <c r="V1184" s="5">
        <f>+'MBI DIRECTORIO'!V1184</f>
        <v>0</v>
      </c>
      <c r="W1184" s="5">
        <f>+'MBI DIRECTORIO'!W1184</f>
        <v>0</v>
      </c>
      <c r="X1184" s="5">
        <f>+'MBI DIRECTORIO'!X1184</f>
        <v>0</v>
      </c>
      <c r="Y1184" s="5">
        <f>+'MBI DIRECTORIO'!Y1184</f>
        <v>54.012705058350832</v>
      </c>
      <c r="Z1184" s="5">
        <f>+'MBI DIRECTORIO'!Z1184</f>
        <v>0</v>
      </c>
      <c r="AA1184" s="5">
        <f>+'MBI DIRECTORIO'!AA1184</f>
        <v>0</v>
      </c>
      <c r="AB1184" s="5" t="str">
        <f>+'MBI DIRECTORIO'!AG1184</f>
        <v>Total Beverage Solution</v>
      </c>
      <c r="AD1184" t="str">
        <f t="shared" si="20"/>
        <v>INSERT INTO TABLA_PRESUPUESTO_COMERCIAL VALUES ('VSR','80209-C','14004813-20',2022,'Julio',50,'USD',1900,1190.825679,202.5,247.5,25.993338,0,18.71142,27.970679,0.78768,6.542926,0,0,0,0,0,0,0,54.012705,0,0);</v>
      </c>
    </row>
    <row r="1185" spans="1:30" x14ac:dyDescent="0.2">
      <c r="A1185" t="str">
        <f>+'MBI DIRECTORIO'!A1185</f>
        <v>VSR</v>
      </c>
      <c r="B1185" t="str">
        <f>+'MBI DIRECTORIO'!B1185</f>
        <v>80209-C</v>
      </c>
      <c r="C1185" t="str">
        <f>+'MBI DIRECTORIO'!C1185</f>
        <v>14005101-20</v>
      </c>
      <c r="D1185">
        <f>+'MBI DIRECTORIO'!D1185</f>
        <v>2022</v>
      </c>
      <c r="E1185" t="str">
        <f>+'MBI DIRECTORIO'!E1185</f>
        <v>Julio</v>
      </c>
      <c r="F1185" s="5">
        <f>+'MBI DIRECTORIO'!F1185</f>
        <v>100</v>
      </c>
      <c r="G1185" t="str">
        <f>+'MBI DIRECTORIO'!G1185</f>
        <v>USD</v>
      </c>
      <c r="H1185" s="5">
        <f>+'MBI DIRECTORIO'!H1185</f>
        <v>4600</v>
      </c>
      <c r="I1185" s="5">
        <f>+'MBI DIRECTORIO'!I1185</f>
        <v>2227.1576107746232</v>
      </c>
      <c r="J1185" s="5">
        <f>+'MBI DIRECTORIO'!J1185</f>
        <v>405</v>
      </c>
      <c r="K1185" s="5">
        <f>+'MBI DIRECTORIO'!K1185</f>
        <v>495.00000000000006</v>
      </c>
      <c r="L1185" s="5">
        <f>+'MBI DIRECTORIO'!L1185</f>
        <v>51.986676811933776</v>
      </c>
      <c r="M1185" s="5">
        <f>+'MBI DIRECTORIO'!M1185</f>
        <v>0</v>
      </c>
      <c r="N1185" s="5">
        <f>+'MBI DIRECTORIO'!N1185</f>
        <v>37.422839506172835</v>
      </c>
      <c r="O1185" s="5">
        <f>+'MBI DIRECTORIO'!O1185</f>
        <v>55.941358024691354</v>
      </c>
      <c r="P1185" s="5">
        <f>+'MBI DIRECTORIO'!P1185</f>
        <v>1.5753600823045268</v>
      </c>
      <c r="Q1185" s="5">
        <f>+'MBI DIRECTORIO'!Q1185</f>
        <v>15.840768820066193</v>
      </c>
      <c r="R1185" s="5">
        <f>+'MBI DIRECTORIO'!R1185</f>
        <v>0</v>
      </c>
      <c r="S1185" s="5">
        <f>+'MBI DIRECTORIO'!S1185</f>
        <v>0</v>
      </c>
      <c r="T1185" s="5">
        <f>+'MBI DIRECTORIO'!T1185</f>
        <v>0</v>
      </c>
      <c r="U1185" s="5">
        <f>+'MBI DIRECTORIO'!U1185</f>
        <v>0</v>
      </c>
      <c r="V1185" s="5">
        <f>+'MBI DIRECTORIO'!V1185</f>
        <v>0</v>
      </c>
      <c r="W1185" s="5">
        <f>+'MBI DIRECTORIO'!W1185</f>
        <v>0</v>
      </c>
      <c r="X1185" s="5">
        <f>+'MBI DIRECTORIO'!X1185</f>
        <v>0</v>
      </c>
      <c r="Y1185" s="5">
        <f>+'MBI DIRECTORIO'!Y1185</f>
        <v>110.7803264332349</v>
      </c>
      <c r="Z1185" s="5">
        <f>+'MBI DIRECTORIO'!Z1185</f>
        <v>0</v>
      </c>
      <c r="AA1185" s="5">
        <f>+'MBI DIRECTORIO'!AA1185</f>
        <v>0</v>
      </c>
      <c r="AB1185" s="5" t="str">
        <f>+'MBI DIRECTORIO'!AG1185</f>
        <v>Total Beverage Solution</v>
      </c>
      <c r="AD1185" t="str">
        <f t="shared" si="20"/>
        <v>INSERT INTO TABLA_PRESUPUESTO_COMERCIAL VALUES ('VSR','80209-C','14005101-20',2022,'Julio',100,'USD',4600,2227.157611,405,495,51.986677,0,37.42284,55.941358,1.57536,15.840769,0,0,0,0,0,0,0,110.780326,0,0);</v>
      </c>
    </row>
    <row r="1186" spans="1:30" x14ac:dyDescent="0.2">
      <c r="A1186" t="str">
        <f>+'MBI DIRECTORIO'!A1186</f>
        <v>VSR</v>
      </c>
      <c r="B1186" t="str">
        <f>+'MBI DIRECTORIO'!B1186</f>
        <v>80209-C</v>
      </c>
      <c r="C1186" t="str">
        <f>+'MBI DIRECTORIO'!C1186</f>
        <v>14005102-20</v>
      </c>
      <c r="D1186">
        <f>+'MBI DIRECTORIO'!D1186</f>
        <v>2022</v>
      </c>
      <c r="E1186" t="str">
        <f>+'MBI DIRECTORIO'!E1186</f>
        <v>Julio</v>
      </c>
      <c r="F1186" s="5">
        <f>+'MBI DIRECTORIO'!F1186</f>
        <v>37.5</v>
      </c>
      <c r="G1186" t="str">
        <f>+'MBI DIRECTORIO'!G1186</f>
        <v>USD</v>
      </c>
      <c r="H1186" s="5">
        <f>+'MBI DIRECTORIO'!H1186</f>
        <v>1725</v>
      </c>
      <c r="I1186" s="5">
        <f>+'MBI DIRECTORIO'!I1186</f>
        <v>785.46620378697162</v>
      </c>
      <c r="J1186" s="5">
        <f>+'MBI DIRECTORIO'!J1186</f>
        <v>151.875</v>
      </c>
      <c r="K1186" s="5">
        <f>+'MBI DIRECTORIO'!K1186</f>
        <v>185.62500000000003</v>
      </c>
      <c r="L1186" s="5">
        <f>+'MBI DIRECTORIO'!L1186</f>
        <v>19.495003804475164</v>
      </c>
      <c r="M1186" s="5">
        <f>+'MBI DIRECTORIO'!M1186</f>
        <v>0</v>
      </c>
      <c r="N1186" s="5">
        <f>+'MBI DIRECTORIO'!N1186</f>
        <v>14.033564814814815</v>
      </c>
      <c r="O1186" s="5">
        <f>+'MBI DIRECTORIO'!O1186</f>
        <v>20.97800925925926</v>
      </c>
      <c r="P1186" s="5">
        <f>+'MBI DIRECTORIO'!P1186</f>
        <v>0.59076003086419759</v>
      </c>
      <c r="Q1186" s="5">
        <f>+'MBI DIRECTORIO'!Q1186</f>
        <v>5.9402883075248223</v>
      </c>
      <c r="R1186" s="5">
        <f>+'MBI DIRECTORIO'!R1186</f>
        <v>0</v>
      </c>
      <c r="S1186" s="5">
        <f>+'MBI DIRECTORIO'!S1186</f>
        <v>0</v>
      </c>
      <c r="T1186" s="5">
        <f>+'MBI DIRECTORIO'!T1186</f>
        <v>0</v>
      </c>
      <c r="U1186" s="5">
        <f>+'MBI DIRECTORIO'!U1186</f>
        <v>0</v>
      </c>
      <c r="V1186" s="5">
        <f>+'MBI DIRECTORIO'!V1186</f>
        <v>0</v>
      </c>
      <c r="W1186" s="5">
        <f>+'MBI DIRECTORIO'!W1186</f>
        <v>0</v>
      </c>
      <c r="X1186" s="5">
        <f>+'MBI DIRECTORIO'!X1186</f>
        <v>0</v>
      </c>
      <c r="Y1186" s="5">
        <f>+'MBI DIRECTORIO'!Y1186</f>
        <v>41.542622412463096</v>
      </c>
      <c r="Z1186" s="5">
        <f>+'MBI DIRECTORIO'!Z1186</f>
        <v>0</v>
      </c>
      <c r="AA1186" s="5">
        <f>+'MBI DIRECTORIO'!AA1186</f>
        <v>0</v>
      </c>
      <c r="AB1186" s="5" t="str">
        <f>+'MBI DIRECTORIO'!AG1186</f>
        <v>Total Beverage Solution</v>
      </c>
      <c r="AD1186" t="str">
        <f t="shared" si="20"/>
        <v>INSERT INTO TABLA_PRESUPUESTO_COMERCIAL VALUES ('VSR','80209-C','14005102-20',2022,'Julio',37.5,'USD',1725,785.466204,151.875,185.625,19.495004,0,14.033565,20.978009,0.59076,5.940288,0,0,0,0,0,0,0,41.542622,0,0);</v>
      </c>
    </row>
    <row r="1187" spans="1:30" x14ac:dyDescent="0.2">
      <c r="A1187" t="str">
        <f>+'MBI DIRECTORIO'!A1187</f>
        <v>VSR</v>
      </c>
      <c r="B1187" t="str">
        <f>+'MBI DIRECTORIO'!B1187</f>
        <v>80209-C</v>
      </c>
      <c r="C1187" t="str">
        <f>+'MBI DIRECTORIO'!C1187</f>
        <v>14005103-20</v>
      </c>
      <c r="D1187">
        <f>+'MBI DIRECTORIO'!D1187</f>
        <v>2022</v>
      </c>
      <c r="E1187" t="str">
        <f>+'MBI DIRECTORIO'!E1187</f>
        <v>Julio</v>
      </c>
      <c r="F1187" s="5">
        <f>+'MBI DIRECTORIO'!F1187</f>
        <v>52.5</v>
      </c>
      <c r="G1187" t="str">
        <f>+'MBI DIRECTORIO'!G1187</f>
        <v>USD</v>
      </c>
      <c r="H1187" s="5">
        <f>+'MBI DIRECTORIO'!H1187</f>
        <v>2205</v>
      </c>
      <c r="I1187" s="5">
        <f>+'MBI DIRECTORIO'!I1187</f>
        <v>898.47068503846788</v>
      </c>
      <c r="J1187" s="5">
        <f>+'MBI DIRECTORIO'!J1187</f>
        <v>212.625</v>
      </c>
      <c r="K1187" s="5">
        <f>+'MBI DIRECTORIO'!K1187</f>
        <v>259.875</v>
      </c>
      <c r="L1187" s="5">
        <f>+'MBI DIRECTORIO'!L1187</f>
        <v>27.293005326265231</v>
      </c>
      <c r="M1187" s="5">
        <f>+'MBI DIRECTORIO'!M1187</f>
        <v>0</v>
      </c>
      <c r="N1187" s="5">
        <f>+'MBI DIRECTORIO'!N1187</f>
        <v>19.64699074074074</v>
      </c>
      <c r="O1187" s="5">
        <f>+'MBI DIRECTORIO'!O1187</f>
        <v>29.369212962962962</v>
      </c>
      <c r="P1187" s="5">
        <f>+'MBI DIRECTORIO'!P1187</f>
        <v>0.8270640432098767</v>
      </c>
      <c r="Q1187" s="5">
        <f>+'MBI DIRECTORIO'!Q1187</f>
        <v>7.5932380974447726</v>
      </c>
      <c r="R1187" s="5">
        <f>+'MBI DIRECTORIO'!R1187</f>
        <v>0</v>
      </c>
      <c r="S1187" s="5">
        <f>+'MBI DIRECTORIO'!S1187</f>
        <v>0</v>
      </c>
      <c r="T1187" s="5">
        <f>+'MBI DIRECTORIO'!T1187</f>
        <v>0</v>
      </c>
      <c r="U1187" s="5">
        <f>+'MBI DIRECTORIO'!U1187</f>
        <v>0</v>
      </c>
      <c r="V1187" s="5">
        <f>+'MBI DIRECTORIO'!V1187</f>
        <v>0</v>
      </c>
      <c r="W1187" s="5">
        <f>+'MBI DIRECTORIO'!W1187</f>
        <v>0</v>
      </c>
      <c r="X1187" s="5">
        <f>+'MBI DIRECTORIO'!X1187</f>
        <v>0</v>
      </c>
      <c r="Y1187" s="5">
        <f>+'MBI DIRECTORIO'!Y1187</f>
        <v>57.436505844358358</v>
      </c>
      <c r="Z1187" s="5">
        <f>+'MBI DIRECTORIO'!Z1187</f>
        <v>0</v>
      </c>
      <c r="AA1187" s="5">
        <f>+'MBI DIRECTORIO'!AA1187</f>
        <v>0</v>
      </c>
      <c r="AB1187" s="5" t="str">
        <f>+'MBI DIRECTORIO'!AG1187</f>
        <v>Total Beverage Solution</v>
      </c>
      <c r="AD1187" t="str">
        <f t="shared" si="20"/>
        <v>INSERT INTO TABLA_PRESUPUESTO_COMERCIAL VALUES ('VSR','80209-C','14005103-20',2022,'Julio',52.5,'USD',2205,898.470685,212.625,259.875,27.293005,0,19.646991,29.369213,0.827064,7.593238,0,0,0,0,0,0,0,57.436506,0,0);</v>
      </c>
    </row>
    <row r="1188" spans="1:30" x14ac:dyDescent="0.2">
      <c r="A1188" t="str">
        <f>+'MBI DIRECTORIO'!A1188</f>
        <v>VSR</v>
      </c>
      <c r="B1188" t="str">
        <f>+'MBI DIRECTORIO'!B1188</f>
        <v>80209-C</v>
      </c>
      <c r="C1188" t="str">
        <f>+'MBI DIRECTORIO'!C1188</f>
        <v>14005104-20</v>
      </c>
      <c r="D1188">
        <f>+'MBI DIRECTORIO'!D1188</f>
        <v>2022</v>
      </c>
      <c r="E1188" t="str">
        <f>+'MBI DIRECTORIO'!E1188</f>
        <v>Julio</v>
      </c>
      <c r="F1188" s="5">
        <f>+'MBI DIRECTORIO'!F1188</f>
        <v>33</v>
      </c>
      <c r="G1188" t="str">
        <f>+'MBI DIRECTORIO'!G1188</f>
        <v>USD</v>
      </c>
      <c r="H1188" s="5">
        <f>+'MBI DIRECTORIO'!H1188</f>
        <v>1386</v>
      </c>
      <c r="I1188" s="5">
        <f>+'MBI DIRECTORIO'!I1188</f>
        <v>449.11873283056809</v>
      </c>
      <c r="J1188" s="5">
        <f>+'MBI DIRECTORIO'!J1188</f>
        <v>133.65</v>
      </c>
      <c r="K1188" s="5">
        <f>+'MBI DIRECTORIO'!K1188</f>
        <v>163.35000000000002</v>
      </c>
      <c r="L1188" s="5">
        <f>+'MBI DIRECTORIO'!L1188</f>
        <v>17.155603347938147</v>
      </c>
      <c r="M1188" s="5">
        <f>+'MBI DIRECTORIO'!M1188</f>
        <v>0</v>
      </c>
      <c r="N1188" s="5">
        <f>+'MBI DIRECTORIO'!N1188</f>
        <v>12.349537037037038</v>
      </c>
      <c r="O1188" s="5">
        <f>+'MBI DIRECTORIO'!O1188</f>
        <v>18.460648148148149</v>
      </c>
      <c r="P1188" s="5">
        <f>+'MBI DIRECTORIO'!P1188</f>
        <v>0.51986882716049387</v>
      </c>
      <c r="Q1188" s="5">
        <f>+'MBI DIRECTORIO'!Q1188</f>
        <v>4.7728925183938573</v>
      </c>
      <c r="R1188" s="5">
        <f>+'MBI DIRECTORIO'!R1188</f>
        <v>0</v>
      </c>
      <c r="S1188" s="5">
        <f>+'MBI DIRECTORIO'!S1188</f>
        <v>0</v>
      </c>
      <c r="T1188" s="5">
        <f>+'MBI DIRECTORIO'!T1188</f>
        <v>0</v>
      </c>
      <c r="U1188" s="5">
        <f>+'MBI DIRECTORIO'!U1188</f>
        <v>0</v>
      </c>
      <c r="V1188" s="5">
        <f>+'MBI DIRECTORIO'!V1188</f>
        <v>0</v>
      </c>
      <c r="W1188" s="5">
        <f>+'MBI DIRECTORIO'!W1188</f>
        <v>0</v>
      </c>
      <c r="X1188" s="5">
        <f>+'MBI DIRECTORIO'!X1188</f>
        <v>0</v>
      </c>
      <c r="Y1188" s="5">
        <f>+'MBI DIRECTORIO'!Y1188</f>
        <v>36.102946530739537</v>
      </c>
      <c r="Z1188" s="5">
        <f>+'MBI DIRECTORIO'!Z1188</f>
        <v>0</v>
      </c>
      <c r="AA1188" s="5">
        <f>+'MBI DIRECTORIO'!AA1188</f>
        <v>0</v>
      </c>
      <c r="AB1188" s="5" t="str">
        <f>+'MBI DIRECTORIO'!AG1188</f>
        <v>Total Beverage Solution</v>
      </c>
      <c r="AD1188" t="str">
        <f t="shared" si="20"/>
        <v>INSERT INTO TABLA_PRESUPUESTO_COMERCIAL VALUES ('VSR','80209-C','14005104-20',2022,'Julio',33,'USD',1386,449.118733,133.65,163.35,17.155603,0,12.349537,18.460648,0.519869,4.772893,0,0,0,0,0,0,0,36.102947,0,0);</v>
      </c>
    </row>
    <row r="1189" spans="1:30" x14ac:dyDescent="0.2">
      <c r="A1189" t="str">
        <f>+'MBI DIRECTORIO'!A1189</f>
        <v>VSR</v>
      </c>
      <c r="B1189" t="str">
        <f>+'MBI DIRECTORIO'!B1189</f>
        <v>80209-C</v>
      </c>
      <c r="C1189" t="str">
        <f>+'MBI DIRECTORIO'!C1189</f>
        <v>14005105-20</v>
      </c>
      <c r="D1189">
        <f>+'MBI DIRECTORIO'!D1189</f>
        <v>2022</v>
      </c>
      <c r="E1189" t="str">
        <f>+'MBI DIRECTORIO'!E1189</f>
        <v>Julio</v>
      </c>
      <c r="F1189" s="5">
        <f>+'MBI DIRECTORIO'!F1189</f>
        <v>17.5</v>
      </c>
      <c r="G1189" t="str">
        <f>+'MBI DIRECTORIO'!G1189</f>
        <v>USD</v>
      </c>
      <c r="H1189" s="5">
        <f>+'MBI DIRECTORIO'!H1189</f>
        <v>735</v>
      </c>
      <c r="I1189" s="5">
        <f>+'MBI DIRECTORIO'!I1189</f>
        <v>299.58538241039685</v>
      </c>
      <c r="J1189" s="5">
        <f>+'MBI DIRECTORIO'!J1189</f>
        <v>70.875</v>
      </c>
      <c r="K1189" s="5">
        <f>+'MBI DIRECTORIO'!K1189</f>
        <v>86.625</v>
      </c>
      <c r="L1189" s="5">
        <f>+'MBI DIRECTORIO'!L1189</f>
        <v>9.0976684420884109</v>
      </c>
      <c r="M1189" s="5">
        <f>+'MBI DIRECTORIO'!M1189</f>
        <v>0</v>
      </c>
      <c r="N1189" s="5">
        <f>+'MBI DIRECTORIO'!N1189</f>
        <v>6.5489969135802468</v>
      </c>
      <c r="O1189" s="5">
        <f>+'MBI DIRECTORIO'!O1189</f>
        <v>9.7897376543209873</v>
      </c>
      <c r="P1189" s="5">
        <f>+'MBI DIRECTORIO'!P1189</f>
        <v>0.27568801440329221</v>
      </c>
      <c r="Q1189" s="5">
        <f>+'MBI DIRECTORIO'!Q1189</f>
        <v>2.5310793658149242</v>
      </c>
      <c r="R1189" s="5">
        <f>+'MBI DIRECTORIO'!R1189</f>
        <v>0</v>
      </c>
      <c r="S1189" s="5">
        <f>+'MBI DIRECTORIO'!S1189</f>
        <v>0</v>
      </c>
      <c r="T1189" s="5">
        <f>+'MBI DIRECTORIO'!T1189</f>
        <v>0</v>
      </c>
      <c r="U1189" s="5">
        <f>+'MBI DIRECTORIO'!U1189</f>
        <v>0</v>
      </c>
      <c r="V1189" s="5">
        <f>+'MBI DIRECTORIO'!V1189</f>
        <v>0</v>
      </c>
      <c r="W1189" s="5">
        <f>+'MBI DIRECTORIO'!W1189</f>
        <v>0</v>
      </c>
      <c r="X1189" s="5">
        <f>+'MBI DIRECTORIO'!X1189</f>
        <v>0</v>
      </c>
      <c r="Y1189" s="5">
        <f>+'MBI DIRECTORIO'!Y1189</f>
        <v>19.145501948119453</v>
      </c>
      <c r="Z1189" s="5">
        <f>+'MBI DIRECTORIO'!Z1189</f>
        <v>0</v>
      </c>
      <c r="AA1189" s="5">
        <f>+'MBI DIRECTORIO'!AA1189</f>
        <v>0</v>
      </c>
      <c r="AB1189" s="5" t="str">
        <f>+'MBI DIRECTORIO'!AG1189</f>
        <v>Total Beverage Solution</v>
      </c>
      <c r="AD1189" t="str">
        <f t="shared" si="20"/>
        <v>INSERT INTO TABLA_PRESUPUESTO_COMERCIAL VALUES ('VSR','80209-C','14005105-20',2022,'Julio',17.5,'USD',735,299.585382,70.875,86.625,9.097668,0,6.548997,9.789738,0.275688,2.531079,0,0,0,0,0,0,0,19.145502,0,0);</v>
      </c>
    </row>
    <row r="1190" spans="1:30" x14ac:dyDescent="0.2">
      <c r="A1190" t="str">
        <f>+'MBI DIRECTORIO'!A1190</f>
        <v>VSR</v>
      </c>
      <c r="B1190" t="str">
        <f>+'MBI DIRECTORIO'!B1190</f>
        <v>80209-C</v>
      </c>
      <c r="C1190" t="str">
        <f>+'MBI DIRECTORIO'!C1190</f>
        <v>14004011-15</v>
      </c>
      <c r="D1190">
        <f>+'MBI DIRECTORIO'!D1190</f>
        <v>2022</v>
      </c>
      <c r="E1190" t="str">
        <f>+'MBI DIRECTORIO'!E1190</f>
        <v>Julio</v>
      </c>
      <c r="F1190" s="5">
        <f>+'MBI DIRECTORIO'!F1190</f>
        <v>82.5</v>
      </c>
      <c r="G1190" t="str">
        <f>+'MBI DIRECTORIO'!G1190</f>
        <v>USD</v>
      </c>
      <c r="H1190" s="5">
        <f>+'MBI DIRECTORIO'!H1190</f>
        <v>5775</v>
      </c>
      <c r="I1190" s="5">
        <f>+'MBI DIRECTORIO'!I1190</f>
        <v>3060.0629252832587</v>
      </c>
      <c r="J1190" s="5">
        <f>+'MBI DIRECTORIO'!J1190</f>
        <v>297</v>
      </c>
      <c r="K1190" s="5">
        <f>+'MBI DIRECTORIO'!K1190</f>
        <v>363.00000000000006</v>
      </c>
      <c r="L1190" s="5">
        <f>+'MBI DIRECTORIO'!L1190</f>
        <v>42.889008369845364</v>
      </c>
      <c r="M1190" s="5">
        <f>+'MBI DIRECTORIO'!M1190</f>
        <v>0</v>
      </c>
      <c r="N1190" s="5">
        <f>+'MBI DIRECTORIO'!N1190</f>
        <v>30.873842592592595</v>
      </c>
      <c r="O1190" s="5">
        <f>+'MBI DIRECTORIO'!O1190</f>
        <v>46.151620370370367</v>
      </c>
      <c r="P1190" s="5">
        <f>+'MBI DIRECTORIO'!P1190</f>
        <v>1.2996720679012346</v>
      </c>
      <c r="Q1190" s="5">
        <f>+'MBI DIRECTORIO'!Q1190</f>
        <v>19.887052159974406</v>
      </c>
      <c r="R1190" s="5">
        <f>+'MBI DIRECTORIO'!R1190</f>
        <v>0</v>
      </c>
      <c r="S1190" s="5">
        <f>+'MBI DIRECTORIO'!S1190</f>
        <v>0</v>
      </c>
      <c r="T1190" s="5">
        <f>+'MBI DIRECTORIO'!T1190</f>
        <v>0</v>
      </c>
      <c r="U1190" s="5">
        <f>+'MBI DIRECTORIO'!U1190</f>
        <v>0</v>
      </c>
      <c r="V1190" s="5">
        <f>+'MBI DIRECTORIO'!V1190</f>
        <v>0</v>
      </c>
      <c r="W1190" s="5">
        <f>+'MBI DIRECTORIO'!W1190</f>
        <v>0</v>
      </c>
      <c r="X1190" s="5">
        <f>+'MBI DIRECTORIO'!X1190</f>
        <v>0</v>
      </c>
      <c r="Y1190" s="5">
        <f>+'MBI DIRECTORIO'!Y1190</f>
        <v>98.212187190838605</v>
      </c>
      <c r="Z1190" s="5">
        <f>+'MBI DIRECTORIO'!Z1190</f>
        <v>0</v>
      </c>
      <c r="AA1190" s="5">
        <f>+'MBI DIRECTORIO'!AA1190</f>
        <v>0</v>
      </c>
      <c r="AB1190" s="5" t="str">
        <f>+'MBI DIRECTORIO'!AG1190</f>
        <v>Total Beverage Solution</v>
      </c>
      <c r="AD1190" t="str">
        <f t="shared" si="20"/>
        <v>INSERT INTO TABLA_PRESUPUESTO_COMERCIAL VALUES ('VSR','80209-C','14004011-15',2022,'Julio',82.5,'USD',5775,3060.062925,297,363,42.889008,0,30.873843,46.15162,1.299672,19.887052,0,0,0,0,0,0,0,98.212187,0,0);</v>
      </c>
    </row>
    <row r="1191" spans="1:30" x14ac:dyDescent="0.2">
      <c r="A1191" t="str">
        <f>+'MBI DIRECTORIO'!A1191</f>
        <v>VSR</v>
      </c>
      <c r="B1191" t="str">
        <f>+'MBI DIRECTORIO'!B1191</f>
        <v>80145-C</v>
      </c>
      <c r="C1191" t="str">
        <f>+'MBI DIRECTORIO'!C1191</f>
        <v>14004889-20</v>
      </c>
      <c r="D1191">
        <f>+'MBI DIRECTORIO'!D1191</f>
        <v>2022</v>
      </c>
      <c r="E1191" t="str">
        <f>+'MBI DIRECTORIO'!E1191</f>
        <v>Julio</v>
      </c>
      <c r="F1191" s="5">
        <f>+'MBI DIRECTORIO'!F1191</f>
        <v>100</v>
      </c>
      <c r="G1191" t="str">
        <f>+'MBI DIRECTORIO'!G1191</f>
        <v>USD</v>
      </c>
      <c r="H1191" s="5">
        <f>+'MBI DIRECTORIO'!H1191</f>
        <v>3340</v>
      </c>
      <c r="I1191" s="5">
        <f>+'MBI DIRECTORIO'!I1191</f>
        <v>1341.005109109582</v>
      </c>
      <c r="J1191" s="5">
        <f>+'MBI DIRECTORIO'!J1191</f>
        <v>0</v>
      </c>
      <c r="K1191" s="5">
        <f>+'MBI DIRECTORIO'!K1191</f>
        <v>200</v>
      </c>
      <c r="L1191" s="5">
        <f>+'MBI DIRECTORIO'!L1191</f>
        <v>51.986676811933776</v>
      </c>
      <c r="M1191" s="5">
        <f>+'MBI DIRECTORIO'!M1191</f>
        <v>0</v>
      </c>
      <c r="N1191" s="5">
        <f>+'MBI DIRECTORIO'!N1191</f>
        <v>26.942926533090468</v>
      </c>
      <c r="O1191" s="5">
        <f>+'MBI DIRECTORIO'!O1191</f>
        <v>33.014571948998181</v>
      </c>
      <c r="P1191" s="5">
        <f>+'MBI DIRECTORIO'!P1191</f>
        <v>1.115664845173042</v>
      </c>
      <c r="Q1191" s="5">
        <f>+'MBI DIRECTORIO'!Q1191</f>
        <v>11.501775621526322</v>
      </c>
      <c r="R1191" s="5">
        <f>+'MBI DIRECTORIO'!R1191</f>
        <v>0</v>
      </c>
      <c r="S1191" s="5">
        <f>+'MBI DIRECTORIO'!S1191</f>
        <v>0</v>
      </c>
      <c r="T1191" s="5">
        <f>+'MBI DIRECTORIO'!T1191</f>
        <v>0</v>
      </c>
      <c r="U1191" s="5">
        <f>+'MBI DIRECTORIO'!U1191</f>
        <v>0</v>
      </c>
      <c r="V1191" s="5">
        <f>+'MBI DIRECTORIO'!V1191</f>
        <v>0</v>
      </c>
      <c r="W1191" s="5">
        <f>+'MBI DIRECTORIO'!W1191</f>
        <v>0</v>
      </c>
      <c r="X1191" s="5">
        <f>+'MBI DIRECTORIO'!X1191</f>
        <v>0</v>
      </c>
      <c r="Y1191" s="5">
        <f>+'MBI DIRECTORIO'!Y1191</f>
        <v>72.877849211961347</v>
      </c>
      <c r="Z1191" s="5">
        <f>+'MBI DIRECTORIO'!Z1191</f>
        <v>0.30291026317332964</v>
      </c>
      <c r="AA1191" s="5">
        <f>+'MBI DIRECTORIO'!AA1191</f>
        <v>0</v>
      </c>
      <c r="AB1191" s="5" t="str">
        <f>+'MBI DIRECTORIO'!AG1191</f>
        <v>Domaine Boyar International EAD</v>
      </c>
      <c r="AD1191" t="str">
        <f t="shared" si="20"/>
        <v>INSERT INTO TABLA_PRESUPUESTO_COMERCIAL VALUES ('VSR','80145-C','14004889-20',2022,'Julio',100,'USD',3340,1341.005109,0,200,51.986677,0,26.942927,33.014572,1.115665,11.501776,0,0,0,0,0,0,0,72.877849,0.30291,0);</v>
      </c>
    </row>
    <row r="1192" spans="1:30" x14ac:dyDescent="0.2">
      <c r="A1192" t="str">
        <f>+'MBI DIRECTORIO'!A1192</f>
        <v>VSR</v>
      </c>
      <c r="B1192" t="str">
        <f>+'MBI DIRECTORIO'!B1192</f>
        <v>80145-C</v>
      </c>
      <c r="C1192" t="str">
        <f>+'MBI DIRECTORIO'!C1192</f>
        <v>14004893-20</v>
      </c>
      <c r="D1192">
        <f>+'MBI DIRECTORIO'!D1192</f>
        <v>2022</v>
      </c>
      <c r="E1192" t="str">
        <f>+'MBI DIRECTORIO'!E1192</f>
        <v>Julio</v>
      </c>
      <c r="F1192" s="5">
        <f>+'MBI DIRECTORIO'!F1192</f>
        <v>150</v>
      </c>
      <c r="G1192" t="str">
        <f>+'MBI DIRECTORIO'!G1192</f>
        <v>USD</v>
      </c>
      <c r="H1192" s="5">
        <f>+'MBI DIRECTORIO'!H1192</f>
        <v>5010</v>
      </c>
      <c r="I1192" s="5">
        <f>+'MBI DIRECTORIO'!I1192</f>
        <v>2098.4582249744089</v>
      </c>
      <c r="J1192" s="5">
        <f>+'MBI DIRECTORIO'!J1192</f>
        <v>0</v>
      </c>
      <c r="K1192" s="5">
        <f>+'MBI DIRECTORIO'!K1192</f>
        <v>300</v>
      </c>
      <c r="L1192" s="5">
        <f>+'MBI DIRECTORIO'!L1192</f>
        <v>77.980015217900657</v>
      </c>
      <c r="M1192" s="5">
        <f>+'MBI DIRECTORIO'!M1192</f>
        <v>0</v>
      </c>
      <c r="N1192" s="5">
        <f>+'MBI DIRECTORIO'!N1192</f>
        <v>40.414389799635693</v>
      </c>
      <c r="O1192" s="5">
        <f>+'MBI DIRECTORIO'!O1192</f>
        <v>49.521857923497265</v>
      </c>
      <c r="P1192" s="5">
        <f>+'MBI DIRECTORIO'!P1192</f>
        <v>1.6734972677595625</v>
      </c>
      <c r="Q1192" s="5">
        <f>+'MBI DIRECTORIO'!Q1192</f>
        <v>17.252663432289484</v>
      </c>
      <c r="R1192" s="5">
        <f>+'MBI DIRECTORIO'!R1192</f>
        <v>0</v>
      </c>
      <c r="S1192" s="5">
        <f>+'MBI DIRECTORIO'!S1192</f>
        <v>0</v>
      </c>
      <c r="T1192" s="5">
        <f>+'MBI DIRECTORIO'!T1192</f>
        <v>0</v>
      </c>
      <c r="U1192" s="5">
        <f>+'MBI DIRECTORIO'!U1192</f>
        <v>0</v>
      </c>
      <c r="V1192" s="5">
        <f>+'MBI DIRECTORIO'!V1192</f>
        <v>0</v>
      </c>
      <c r="W1192" s="5">
        <f>+'MBI DIRECTORIO'!W1192</f>
        <v>0</v>
      </c>
      <c r="X1192" s="5">
        <f>+'MBI DIRECTORIO'!X1192</f>
        <v>0</v>
      </c>
      <c r="Y1192" s="5">
        <f>+'MBI DIRECTORIO'!Y1192</f>
        <v>109.31677381794199</v>
      </c>
      <c r="Z1192" s="5">
        <f>+'MBI DIRECTORIO'!Z1192</f>
        <v>0.45436539475999438</v>
      </c>
      <c r="AA1192" s="5">
        <f>+'MBI DIRECTORIO'!AA1192</f>
        <v>0</v>
      </c>
      <c r="AB1192" s="5" t="str">
        <f>+'MBI DIRECTORIO'!AG1192</f>
        <v>Domaine Boyar International EAD</v>
      </c>
      <c r="AD1192" t="str">
        <f t="shared" si="20"/>
        <v>INSERT INTO TABLA_PRESUPUESTO_COMERCIAL VALUES ('VSR','80145-C','14004893-20',2022,'Julio',150,'USD',5010,2098.458225,0,300,77.980015,0,40.41439,49.521858,1.673497,17.252663,0,0,0,0,0,0,0,109.316774,0.454365,0);</v>
      </c>
    </row>
    <row r="1193" spans="1:30" x14ac:dyDescent="0.2">
      <c r="A1193" t="str">
        <f>+'MBI DIRECTORIO'!A1193</f>
        <v>VSR</v>
      </c>
      <c r="B1193" t="str">
        <f>+'MBI DIRECTORIO'!B1193</f>
        <v>80145-C</v>
      </c>
      <c r="C1193" t="str">
        <f>+'MBI DIRECTORIO'!C1193</f>
        <v>14004892-20</v>
      </c>
      <c r="D1193">
        <f>+'MBI DIRECTORIO'!D1193</f>
        <v>2022</v>
      </c>
      <c r="E1193" t="str">
        <f>+'MBI DIRECTORIO'!E1193</f>
        <v>Julio</v>
      </c>
      <c r="F1193" s="5">
        <f>+'MBI DIRECTORIO'!F1193</f>
        <v>37.5</v>
      </c>
      <c r="G1193" t="str">
        <f>+'MBI DIRECTORIO'!G1193</f>
        <v>USD</v>
      </c>
      <c r="H1193" s="5">
        <f>+'MBI DIRECTORIO'!H1193</f>
        <v>1384.5</v>
      </c>
      <c r="I1193" s="5">
        <f>+'MBI DIRECTORIO'!I1193</f>
        <v>906.95539976652969</v>
      </c>
      <c r="J1193" s="5">
        <f>+'MBI DIRECTORIO'!J1193</f>
        <v>0</v>
      </c>
      <c r="K1193" s="5">
        <f>+'MBI DIRECTORIO'!K1193</f>
        <v>0</v>
      </c>
      <c r="L1193" s="5">
        <f>+'MBI DIRECTORIO'!L1193</f>
        <v>19.495003804475164</v>
      </c>
      <c r="M1193" s="5">
        <f>+'MBI DIRECTORIO'!M1193</f>
        <v>0</v>
      </c>
      <c r="N1193" s="5">
        <f>+'MBI DIRECTORIO'!N1193</f>
        <v>10.103597449908923</v>
      </c>
      <c r="O1193" s="5">
        <f>+'MBI DIRECTORIO'!O1193</f>
        <v>12.380464480874316</v>
      </c>
      <c r="P1193" s="5">
        <f>+'MBI DIRECTORIO'!P1193</f>
        <v>0.41837431693989063</v>
      </c>
      <c r="Q1193" s="5">
        <f>+'MBI DIRECTORIO'!Q1193</f>
        <v>4.7677270503003575</v>
      </c>
      <c r="R1193" s="5">
        <f>+'MBI DIRECTORIO'!R1193</f>
        <v>0</v>
      </c>
      <c r="S1193" s="5">
        <f>+'MBI DIRECTORIO'!S1193</f>
        <v>0</v>
      </c>
      <c r="T1193" s="5">
        <f>+'MBI DIRECTORIO'!T1193</f>
        <v>0</v>
      </c>
      <c r="U1193" s="5">
        <f>+'MBI DIRECTORIO'!U1193</f>
        <v>0</v>
      </c>
      <c r="V1193" s="5">
        <f>+'MBI DIRECTORIO'!V1193</f>
        <v>0</v>
      </c>
      <c r="W1193" s="5">
        <f>+'MBI DIRECTORIO'!W1193</f>
        <v>0</v>
      </c>
      <c r="X1193" s="5">
        <f>+'MBI DIRECTORIO'!X1193</f>
        <v>0</v>
      </c>
      <c r="Y1193" s="5">
        <f>+'MBI DIRECTORIO'!Y1193</f>
        <v>27.783754646713486</v>
      </c>
      <c r="Z1193" s="5">
        <f>+'MBI DIRECTORIO'!Z1193</f>
        <v>0.11359134868999859</v>
      </c>
      <c r="AA1193" s="5">
        <f>+'MBI DIRECTORIO'!AA1193</f>
        <v>0</v>
      </c>
      <c r="AB1193" s="5" t="str">
        <f>+'MBI DIRECTORIO'!AG1193</f>
        <v>Domaine Boyar International EAD</v>
      </c>
      <c r="AD1193" t="str">
        <f t="shared" si="20"/>
        <v>INSERT INTO TABLA_PRESUPUESTO_COMERCIAL VALUES ('VSR','80145-C','14004892-20',2022,'Julio',37.5,'USD',1384.5,906.9554,0,0,19.495004,0,10.103597,12.380464,0.418374,4.767727,0,0,0,0,0,0,0,27.783755,0.113591,0);</v>
      </c>
    </row>
    <row r="1194" spans="1:30" x14ac:dyDescent="0.2">
      <c r="A1194" t="str">
        <f>+'MBI DIRECTORIO'!A1194</f>
        <v>VSR</v>
      </c>
      <c r="B1194" t="str">
        <f>+'MBI DIRECTORIO'!B1194</f>
        <v>80145-C</v>
      </c>
      <c r="C1194" t="str">
        <f>+'MBI DIRECTORIO'!C1194</f>
        <v>14004891-20</v>
      </c>
      <c r="D1194">
        <f>+'MBI DIRECTORIO'!D1194</f>
        <v>2022</v>
      </c>
      <c r="E1194" t="str">
        <f>+'MBI DIRECTORIO'!E1194</f>
        <v>Julio</v>
      </c>
      <c r="F1194" s="5">
        <f>+'MBI DIRECTORIO'!F1194</f>
        <v>375</v>
      </c>
      <c r="G1194" t="str">
        <f>+'MBI DIRECTORIO'!G1194</f>
        <v>USD</v>
      </c>
      <c r="H1194" s="5">
        <f>+'MBI DIRECTORIO'!H1194</f>
        <v>12525</v>
      </c>
      <c r="I1194" s="5">
        <f>+'MBI DIRECTORIO'!I1194</f>
        <v>6360.8800109661897</v>
      </c>
      <c r="J1194" s="5">
        <f>+'MBI DIRECTORIO'!J1194</f>
        <v>0</v>
      </c>
      <c r="K1194" s="5">
        <f>+'MBI DIRECTORIO'!K1194</f>
        <v>750</v>
      </c>
      <c r="L1194" s="5">
        <f>+'MBI DIRECTORIO'!L1194</f>
        <v>194.95003804475166</v>
      </c>
      <c r="M1194" s="5">
        <f>+'MBI DIRECTORIO'!M1194</f>
        <v>0</v>
      </c>
      <c r="N1194" s="5">
        <f>+'MBI DIRECTORIO'!N1194</f>
        <v>101.03597449908926</v>
      </c>
      <c r="O1194" s="5">
        <f>+'MBI DIRECTORIO'!O1194</f>
        <v>123.80464480874318</v>
      </c>
      <c r="P1194" s="5">
        <f>+'MBI DIRECTORIO'!P1194</f>
        <v>4.1837431693989071</v>
      </c>
      <c r="Q1194" s="5">
        <f>+'MBI DIRECTORIO'!Q1194</f>
        <v>43.131658580723709</v>
      </c>
      <c r="R1194" s="5">
        <f>+'MBI DIRECTORIO'!R1194</f>
        <v>0</v>
      </c>
      <c r="S1194" s="5">
        <f>+'MBI DIRECTORIO'!S1194</f>
        <v>0</v>
      </c>
      <c r="T1194" s="5">
        <f>+'MBI DIRECTORIO'!T1194</f>
        <v>0</v>
      </c>
      <c r="U1194" s="5">
        <f>+'MBI DIRECTORIO'!U1194</f>
        <v>0</v>
      </c>
      <c r="V1194" s="5">
        <f>+'MBI DIRECTORIO'!V1194</f>
        <v>0</v>
      </c>
      <c r="W1194" s="5">
        <f>+'MBI DIRECTORIO'!W1194</f>
        <v>0</v>
      </c>
      <c r="X1194" s="5">
        <f>+'MBI DIRECTORIO'!X1194</f>
        <v>0</v>
      </c>
      <c r="Y1194" s="5">
        <f>+'MBI DIRECTORIO'!Y1194</f>
        <v>273.29193454485505</v>
      </c>
      <c r="Z1194" s="5">
        <f>+'MBI DIRECTORIO'!Z1194</f>
        <v>1.1359134868999861</v>
      </c>
      <c r="AA1194" s="5">
        <f>+'MBI DIRECTORIO'!AA1194</f>
        <v>0</v>
      </c>
      <c r="AB1194" s="5" t="str">
        <f>+'MBI DIRECTORIO'!AG1194</f>
        <v>Domaine Boyar International EAD</v>
      </c>
      <c r="AD1194" t="str">
        <f t="shared" si="20"/>
        <v>INSERT INTO TABLA_PRESUPUESTO_COMERCIAL VALUES ('VSR','80145-C','14004891-20',2022,'Julio',375,'USD',12525,6360.880011,0,750,194.950038,0,101.035974,123.804645,4.183743,43.131659,0,0,0,0,0,0,0,273.291935,1.135913,0);</v>
      </c>
    </row>
    <row r="1195" spans="1:30" x14ac:dyDescent="0.2">
      <c r="A1195" t="str">
        <f>+'MBI DIRECTORIO'!A1195</f>
        <v>VSR</v>
      </c>
      <c r="B1195" t="str">
        <f>+'MBI DIRECTORIO'!B1195</f>
        <v>80145-C</v>
      </c>
      <c r="C1195" t="str">
        <f>+'MBI DIRECTORIO'!C1195</f>
        <v>14005055-21</v>
      </c>
      <c r="D1195">
        <f>+'MBI DIRECTORIO'!D1195</f>
        <v>2022</v>
      </c>
      <c r="E1195" t="str">
        <f>+'MBI DIRECTORIO'!E1195</f>
        <v>Julio</v>
      </c>
      <c r="F1195" s="5">
        <f>+'MBI DIRECTORIO'!F1195</f>
        <v>50</v>
      </c>
      <c r="G1195" t="str">
        <f>+'MBI DIRECTORIO'!G1195</f>
        <v>USD</v>
      </c>
      <c r="H1195" s="5">
        <f>+'MBI DIRECTORIO'!H1195</f>
        <v>1750</v>
      </c>
      <c r="I1195" s="5">
        <f>+'MBI DIRECTORIO'!I1195</f>
        <v>716.5870038325221</v>
      </c>
      <c r="J1195" s="5">
        <f>+'MBI DIRECTORIO'!J1195</f>
        <v>0</v>
      </c>
      <c r="K1195" s="5">
        <f>+'MBI DIRECTORIO'!K1195</f>
        <v>175</v>
      </c>
      <c r="L1195" s="5">
        <f>+'MBI DIRECTORIO'!L1195</f>
        <v>25.993338405966888</v>
      </c>
      <c r="M1195" s="5">
        <f>+'MBI DIRECTORIO'!M1195</f>
        <v>0</v>
      </c>
      <c r="N1195" s="5">
        <f>+'MBI DIRECTORIO'!N1195</f>
        <v>13.471463266545234</v>
      </c>
      <c r="O1195" s="5">
        <f>+'MBI DIRECTORIO'!O1195</f>
        <v>16.507285974499091</v>
      </c>
      <c r="P1195" s="5">
        <f>+'MBI DIRECTORIO'!P1195</f>
        <v>0.55783242258652099</v>
      </c>
      <c r="Q1195" s="5">
        <f>+'MBI DIRECTORIO'!Q1195</f>
        <v>6.026379442416486</v>
      </c>
      <c r="R1195" s="5">
        <f>+'MBI DIRECTORIO'!R1195</f>
        <v>0</v>
      </c>
      <c r="S1195" s="5">
        <f>+'MBI DIRECTORIO'!S1195</f>
        <v>0</v>
      </c>
      <c r="T1195" s="5">
        <f>+'MBI DIRECTORIO'!T1195</f>
        <v>0</v>
      </c>
      <c r="U1195" s="5">
        <f>+'MBI DIRECTORIO'!U1195</f>
        <v>0</v>
      </c>
      <c r="V1195" s="5">
        <f>+'MBI DIRECTORIO'!V1195</f>
        <v>0</v>
      </c>
      <c r="W1195" s="5">
        <f>+'MBI DIRECTORIO'!W1195</f>
        <v>0</v>
      </c>
      <c r="X1195" s="5">
        <f>+'MBI DIRECTORIO'!X1195</f>
        <v>0</v>
      </c>
      <c r="Y1195" s="5">
        <f>+'MBI DIRECTORIO'!Y1195</f>
        <v>36.714416237633998</v>
      </c>
      <c r="Z1195" s="5">
        <f>+'MBI DIRECTORIO'!Z1195</f>
        <v>0.15145513158666482</v>
      </c>
      <c r="AA1195" s="5">
        <f>+'MBI DIRECTORIO'!AA1195</f>
        <v>0</v>
      </c>
      <c r="AB1195" s="5" t="str">
        <f>+'MBI DIRECTORIO'!AG1195</f>
        <v>Domaine Boyar International EAD</v>
      </c>
      <c r="AD1195" t="str">
        <f t="shared" si="20"/>
        <v>INSERT INTO TABLA_PRESUPUESTO_COMERCIAL VALUES ('VSR','80145-C','14005055-21',2022,'Julio',50,'USD',1750,716.587004,0,175,25.993338,0,13.471463,16.507286,0.557832,6.026379,0,0,0,0,0,0,0,36.714416,0.151455,0);</v>
      </c>
    </row>
    <row r="1196" spans="1:30" x14ac:dyDescent="0.2">
      <c r="A1196" t="str">
        <f>+'MBI DIRECTORIO'!A1196</f>
        <v>VSR</v>
      </c>
      <c r="B1196" t="str">
        <f>+'MBI DIRECTORIO'!B1196</f>
        <v>80007-C</v>
      </c>
      <c r="C1196" t="str">
        <f>+'MBI DIRECTORIO'!C1196</f>
        <v>14003812-20</v>
      </c>
      <c r="D1196">
        <f>+'MBI DIRECTORIO'!D1196</f>
        <v>2022</v>
      </c>
      <c r="E1196" t="str">
        <f>+'MBI DIRECTORIO'!E1196</f>
        <v>Julio</v>
      </c>
      <c r="F1196" s="5">
        <f>+'MBI DIRECTORIO'!F1196</f>
        <v>18</v>
      </c>
      <c r="G1196" t="str">
        <f>+'MBI DIRECTORIO'!G1196</f>
        <v>USD</v>
      </c>
      <c r="H1196" s="5">
        <f>+'MBI DIRECTORIO'!H1196</f>
        <v>450</v>
      </c>
      <c r="I1196" s="5">
        <f>+'MBI DIRECTORIO'!I1196</f>
        <v>259.52578398272249</v>
      </c>
      <c r="J1196" s="5">
        <f>+'MBI DIRECTORIO'!J1196</f>
        <v>0</v>
      </c>
      <c r="K1196" s="5">
        <f>+'MBI DIRECTORIO'!K1196</f>
        <v>8.2800000000000011</v>
      </c>
      <c r="L1196" s="5">
        <f>+'MBI DIRECTORIO'!L1196</f>
        <v>9.3576018261480787</v>
      </c>
      <c r="M1196" s="5">
        <f>+'MBI DIRECTORIO'!M1196</f>
        <v>0</v>
      </c>
      <c r="N1196" s="5">
        <f>+'MBI DIRECTORIO'!N1196</f>
        <v>6.3095238095238093</v>
      </c>
      <c r="O1196" s="5">
        <f>+'MBI DIRECTORIO'!O1196</f>
        <v>6.9047619047619051</v>
      </c>
      <c r="P1196" s="5">
        <f>+'MBI DIRECTORIO'!P1196</f>
        <v>0.23333333333333334</v>
      </c>
      <c r="Q1196" s="5">
        <f>+'MBI DIRECTORIO'!Q1196</f>
        <v>1.5496404280499536</v>
      </c>
      <c r="R1196" s="5">
        <f>+'MBI DIRECTORIO'!R1196</f>
        <v>0</v>
      </c>
      <c r="S1196" s="5">
        <f>+'MBI DIRECTORIO'!S1196</f>
        <v>0</v>
      </c>
      <c r="T1196" s="5">
        <f>+'MBI DIRECTORIO'!T1196</f>
        <v>0</v>
      </c>
      <c r="U1196" s="5">
        <f>+'MBI DIRECTORIO'!U1196</f>
        <v>0</v>
      </c>
      <c r="V1196" s="5">
        <f>+'MBI DIRECTORIO'!V1196</f>
        <v>0</v>
      </c>
      <c r="W1196" s="5">
        <f>+'MBI DIRECTORIO'!W1196</f>
        <v>0</v>
      </c>
      <c r="X1196" s="5">
        <f>+'MBI DIRECTORIO'!X1196</f>
        <v>0</v>
      </c>
      <c r="Y1196" s="5">
        <f>+'MBI DIRECTORIO'!Y1196</f>
        <v>15.051783323040199</v>
      </c>
      <c r="Z1196" s="5">
        <f>+'MBI DIRECTORIO'!Z1196</f>
        <v>5.4523847371199335E-2</v>
      </c>
      <c r="AA1196" s="5">
        <f>+'MBI DIRECTORIO'!AA1196</f>
        <v>0</v>
      </c>
      <c r="AB1196" s="5" t="str">
        <f>+'MBI DIRECTORIO'!AG1196</f>
        <v>Ghs Classic Drinks Ltd</v>
      </c>
      <c r="AD1196" t="str">
        <f t="shared" si="20"/>
        <v>INSERT INTO TABLA_PRESUPUESTO_COMERCIAL VALUES ('VSR','80007-C','14003812-20',2022,'Julio',18,'USD',450,259.525784,0,8.28,9.357602,0,6.309524,6.904762,0.233333,1.54964,0,0,0,0,0,0,0,15.051783,0.054524,0);</v>
      </c>
    </row>
    <row r="1197" spans="1:30" x14ac:dyDescent="0.2">
      <c r="A1197" t="str">
        <f>+'MBI DIRECTORIO'!A1197</f>
        <v>VSR</v>
      </c>
      <c r="B1197" t="str">
        <f>+'MBI DIRECTORIO'!B1197</f>
        <v>80007-C</v>
      </c>
      <c r="C1197" t="str">
        <f>+'MBI DIRECTORIO'!C1197</f>
        <v>14003820-18</v>
      </c>
      <c r="D1197">
        <f>+'MBI DIRECTORIO'!D1197</f>
        <v>2022</v>
      </c>
      <c r="E1197" t="str">
        <f>+'MBI DIRECTORIO'!E1197</f>
        <v>Julio</v>
      </c>
      <c r="F1197" s="5">
        <f>+'MBI DIRECTORIO'!F1197</f>
        <v>18</v>
      </c>
      <c r="G1197" t="str">
        <f>+'MBI DIRECTORIO'!G1197</f>
        <v>USD</v>
      </c>
      <c r="H1197" s="5">
        <f>+'MBI DIRECTORIO'!H1197</f>
        <v>450</v>
      </c>
      <c r="I1197" s="5">
        <f>+'MBI DIRECTORIO'!I1197</f>
        <v>337.54515981668646</v>
      </c>
      <c r="J1197" s="5">
        <f>+'MBI DIRECTORIO'!J1197</f>
        <v>0</v>
      </c>
      <c r="K1197" s="5">
        <f>+'MBI DIRECTORIO'!K1197</f>
        <v>27</v>
      </c>
      <c r="L1197" s="5">
        <f>+'MBI DIRECTORIO'!L1197</f>
        <v>9.3576018261480787</v>
      </c>
      <c r="M1197" s="5">
        <f>+'MBI DIRECTORIO'!M1197</f>
        <v>0</v>
      </c>
      <c r="N1197" s="5">
        <f>+'MBI DIRECTORIO'!N1197</f>
        <v>6.3095238095238093</v>
      </c>
      <c r="O1197" s="5">
        <f>+'MBI DIRECTORIO'!O1197</f>
        <v>6.9047619047619051</v>
      </c>
      <c r="P1197" s="5">
        <f>+'MBI DIRECTORIO'!P1197</f>
        <v>0.23333333333333334</v>
      </c>
      <c r="Q1197" s="5">
        <f>+'MBI DIRECTORIO'!Q1197</f>
        <v>1.5496404280499536</v>
      </c>
      <c r="R1197" s="5">
        <f>+'MBI DIRECTORIO'!R1197</f>
        <v>0</v>
      </c>
      <c r="S1197" s="5">
        <f>+'MBI DIRECTORIO'!S1197</f>
        <v>0</v>
      </c>
      <c r="T1197" s="5">
        <f>+'MBI DIRECTORIO'!T1197</f>
        <v>0</v>
      </c>
      <c r="U1197" s="5">
        <f>+'MBI DIRECTORIO'!U1197</f>
        <v>0</v>
      </c>
      <c r="V1197" s="5">
        <f>+'MBI DIRECTORIO'!V1197</f>
        <v>0</v>
      </c>
      <c r="W1197" s="5">
        <f>+'MBI DIRECTORIO'!W1197</f>
        <v>0</v>
      </c>
      <c r="X1197" s="5">
        <f>+'MBI DIRECTORIO'!X1197</f>
        <v>0</v>
      </c>
      <c r="Y1197" s="5">
        <f>+'MBI DIRECTORIO'!Y1197</f>
        <v>15.051783323040199</v>
      </c>
      <c r="Z1197" s="5">
        <f>+'MBI DIRECTORIO'!Z1197</f>
        <v>5.4523847371199335E-2</v>
      </c>
      <c r="AA1197" s="5">
        <f>+'MBI DIRECTORIO'!AA1197</f>
        <v>0</v>
      </c>
      <c r="AB1197" s="5" t="str">
        <f>+'MBI DIRECTORIO'!AG1197</f>
        <v>Ghs Classic Drinks Ltd</v>
      </c>
      <c r="AD1197" t="str">
        <f t="shared" si="20"/>
        <v>INSERT INTO TABLA_PRESUPUESTO_COMERCIAL VALUES ('VSR','80007-C','14003820-18',2022,'Julio',18,'USD',450,337.54516,0,27,9.357602,0,6.309524,6.904762,0.233333,1.54964,0,0,0,0,0,0,0,15.051783,0.054524,0);</v>
      </c>
    </row>
    <row r="1198" spans="1:30" x14ac:dyDescent="0.2">
      <c r="A1198" t="str">
        <f>+'MBI DIRECTORIO'!A1198</f>
        <v>VSR</v>
      </c>
      <c r="B1198" t="str">
        <f>+'MBI DIRECTORIO'!B1198</f>
        <v>80007-C</v>
      </c>
      <c r="C1198" t="str">
        <f>+'MBI DIRECTORIO'!C1198</f>
        <v>14003817-21</v>
      </c>
      <c r="D1198">
        <f>+'MBI DIRECTORIO'!D1198</f>
        <v>2022</v>
      </c>
      <c r="E1198" t="str">
        <f>+'MBI DIRECTORIO'!E1198</f>
        <v>Julio</v>
      </c>
      <c r="F1198" s="5">
        <f>+'MBI DIRECTORIO'!F1198</f>
        <v>18</v>
      </c>
      <c r="G1198" t="str">
        <f>+'MBI DIRECTORIO'!G1198</f>
        <v>USD</v>
      </c>
      <c r="H1198" s="5">
        <f>+'MBI DIRECTORIO'!H1198</f>
        <v>441</v>
      </c>
      <c r="I1198" s="5">
        <f>+'MBI DIRECTORIO'!I1198</f>
        <v>265.81275464961152</v>
      </c>
      <c r="J1198" s="5">
        <f>+'MBI DIRECTORIO'!J1198</f>
        <v>0</v>
      </c>
      <c r="K1198" s="5">
        <f>+'MBI DIRECTORIO'!K1198</f>
        <v>27</v>
      </c>
      <c r="L1198" s="5">
        <f>+'MBI DIRECTORIO'!L1198</f>
        <v>9.3576018261480787</v>
      </c>
      <c r="M1198" s="5">
        <f>+'MBI DIRECTORIO'!M1198</f>
        <v>0</v>
      </c>
      <c r="N1198" s="5">
        <f>+'MBI DIRECTORIO'!N1198</f>
        <v>6.3095238095238093</v>
      </c>
      <c r="O1198" s="5">
        <f>+'MBI DIRECTORIO'!O1198</f>
        <v>6.9047619047619051</v>
      </c>
      <c r="P1198" s="5">
        <f>+'MBI DIRECTORIO'!P1198</f>
        <v>0.23333333333333334</v>
      </c>
      <c r="Q1198" s="5">
        <f>+'MBI DIRECTORIO'!Q1198</f>
        <v>1.5186476194889547</v>
      </c>
      <c r="R1198" s="5">
        <f>+'MBI DIRECTORIO'!R1198</f>
        <v>0</v>
      </c>
      <c r="S1198" s="5">
        <f>+'MBI DIRECTORIO'!S1198</f>
        <v>0</v>
      </c>
      <c r="T1198" s="5">
        <f>+'MBI DIRECTORIO'!T1198</f>
        <v>0</v>
      </c>
      <c r="U1198" s="5">
        <f>+'MBI DIRECTORIO'!U1198</f>
        <v>0</v>
      </c>
      <c r="V1198" s="5">
        <f>+'MBI DIRECTORIO'!V1198</f>
        <v>0</v>
      </c>
      <c r="W1198" s="5">
        <f>+'MBI DIRECTORIO'!W1198</f>
        <v>0</v>
      </c>
      <c r="X1198" s="5">
        <f>+'MBI DIRECTORIO'!X1198</f>
        <v>0</v>
      </c>
      <c r="Y1198" s="5">
        <f>+'MBI DIRECTORIO'!Y1198</f>
        <v>15.0207905144792</v>
      </c>
      <c r="Z1198" s="5">
        <f>+'MBI DIRECTORIO'!Z1198</f>
        <v>5.4523847371199335E-2</v>
      </c>
      <c r="AA1198" s="5">
        <f>+'MBI DIRECTORIO'!AA1198</f>
        <v>0</v>
      </c>
      <c r="AB1198" s="5" t="str">
        <f>+'MBI DIRECTORIO'!AG1198</f>
        <v>Ghs Classic Drinks Ltd</v>
      </c>
      <c r="AD1198" t="str">
        <f t="shared" si="20"/>
        <v>INSERT INTO TABLA_PRESUPUESTO_COMERCIAL VALUES ('VSR','80007-C','14003817-21',2022,'Julio',18,'USD',441,265.812755,0,27,9.357602,0,6.309524,6.904762,0.233333,1.518648,0,0,0,0,0,0,0,15.020791,0.054524,0);</v>
      </c>
    </row>
    <row r="1199" spans="1:30" x14ac:dyDescent="0.2">
      <c r="A1199" t="str">
        <f>+'MBI DIRECTORIO'!A1199</f>
        <v>VSR</v>
      </c>
      <c r="B1199" t="str">
        <f>+'MBI DIRECTORIO'!B1199</f>
        <v>80007-C</v>
      </c>
      <c r="C1199" t="str">
        <f>+'MBI DIRECTORIO'!C1199</f>
        <v>14004704-21</v>
      </c>
      <c r="D1199">
        <f>+'MBI DIRECTORIO'!D1199</f>
        <v>2022</v>
      </c>
      <c r="E1199" t="str">
        <f>+'MBI DIRECTORIO'!E1199</f>
        <v>Julio</v>
      </c>
      <c r="F1199" s="5">
        <f>+'MBI DIRECTORIO'!F1199</f>
        <v>100</v>
      </c>
      <c r="G1199" t="str">
        <f>+'MBI DIRECTORIO'!G1199</f>
        <v>USD</v>
      </c>
      <c r="H1199" s="5">
        <f>+'MBI DIRECTORIO'!H1199</f>
        <v>2400</v>
      </c>
      <c r="I1199" s="5">
        <f>+'MBI DIRECTORIO'!I1199</f>
        <v>1341.005109109582</v>
      </c>
      <c r="J1199" s="5">
        <f>+'MBI DIRECTORIO'!J1199</f>
        <v>0</v>
      </c>
      <c r="K1199" s="5">
        <f>+'MBI DIRECTORIO'!K1199</f>
        <v>115.99999999999999</v>
      </c>
      <c r="L1199" s="5">
        <f>+'MBI DIRECTORIO'!L1199</f>
        <v>51.986676811933776</v>
      </c>
      <c r="M1199" s="5">
        <f>+'MBI DIRECTORIO'!M1199</f>
        <v>0</v>
      </c>
      <c r="N1199" s="5">
        <f>+'MBI DIRECTORIO'!N1199</f>
        <v>35.05291005291005</v>
      </c>
      <c r="O1199" s="5">
        <f>+'MBI DIRECTORIO'!O1199</f>
        <v>38.359788359788361</v>
      </c>
      <c r="P1199" s="5">
        <f>+'MBI DIRECTORIO'!P1199</f>
        <v>1.2962962962962963</v>
      </c>
      <c r="Q1199" s="5">
        <f>+'MBI DIRECTORIO'!Q1199</f>
        <v>8.2647489495997526</v>
      </c>
      <c r="R1199" s="5">
        <f>+'MBI DIRECTORIO'!R1199</f>
        <v>0</v>
      </c>
      <c r="S1199" s="5">
        <f>+'MBI DIRECTORIO'!S1199</f>
        <v>0</v>
      </c>
      <c r="T1199" s="5">
        <f>+'MBI DIRECTORIO'!T1199</f>
        <v>0</v>
      </c>
      <c r="U1199" s="5">
        <f>+'MBI DIRECTORIO'!U1199</f>
        <v>0</v>
      </c>
      <c r="V1199" s="5">
        <f>+'MBI DIRECTORIO'!V1199</f>
        <v>0</v>
      </c>
      <c r="W1199" s="5">
        <f>+'MBI DIRECTORIO'!W1199</f>
        <v>0</v>
      </c>
      <c r="X1199" s="5">
        <f>+'MBI DIRECTORIO'!X1199</f>
        <v>0</v>
      </c>
      <c r="Y1199" s="5">
        <f>+'MBI DIRECTORIO'!Y1199</f>
        <v>83.276653921767775</v>
      </c>
      <c r="Z1199" s="5">
        <f>+'MBI DIRECTORIO'!Z1199</f>
        <v>0.30291026317332964</v>
      </c>
      <c r="AA1199" s="5">
        <f>+'MBI DIRECTORIO'!AA1199</f>
        <v>0</v>
      </c>
      <c r="AB1199" s="5" t="str">
        <f>+'MBI DIRECTORIO'!AG1199</f>
        <v>Ghs Classic Drinks Ltd</v>
      </c>
      <c r="AD1199" t="str">
        <f t="shared" si="20"/>
        <v>INSERT INTO TABLA_PRESUPUESTO_COMERCIAL VALUES ('VSR','80007-C','14004704-21',2022,'Julio',100,'USD',2400,1341.005109,0,116,51.986677,0,35.05291,38.359788,1.296296,8.264749,0,0,0,0,0,0,0,83.276654,0.30291,0);</v>
      </c>
    </row>
    <row r="1200" spans="1:30" x14ac:dyDescent="0.2">
      <c r="A1200" t="str">
        <f>+'MBI DIRECTORIO'!A1200</f>
        <v>VSR</v>
      </c>
      <c r="B1200" t="str">
        <f>+'MBI DIRECTORIO'!B1200</f>
        <v>80007-C</v>
      </c>
      <c r="C1200" t="str">
        <f>+'MBI DIRECTORIO'!C1200</f>
        <v>14004705-21</v>
      </c>
      <c r="D1200">
        <f>+'MBI DIRECTORIO'!D1200</f>
        <v>2022</v>
      </c>
      <c r="E1200" t="str">
        <f>+'MBI DIRECTORIO'!E1200</f>
        <v>Julio</v>
      </c>
      <c r="F1200" s="5">
        <f>+'MBI DIRECTORIO'!F1200</f>
        <v>250</v>
      </c>
      <c r="G1200" t="str">
        <f>+'MBI DIRECTORIO'!G1200</f>
        <v>USD</v>
      </c>
      <c r="H1200" s="5">
        <f>+'MBI DIRECTORIO'!H1200</f>
        <v>6062.5</v>
      </c>
      <c r="I1200" s="5">
        <f>+'MBI DIRECTORIO'!I1200</f>
        <v>4489.5729996762011</v>
      </c>
      <c r="J1200" s="5">
        <f>+'MBI DIRECTORIO'!J1200</f>
        <v>0</v>
      </c>
      <c r="K1200" s="5">
        <f>+'MBI DIRECTORIO'!K1200</f>
        <v>290</v>
      </c>
      <c r="L1200" s="5">
        <f>+'MBI DIRECTORIO'!L1200</f>
        <v>129.96669202983443</v>
      </c>
      <c r="M1200" s="5">
        <f>+'MBI DIRECTORIO'!M1200</f>
        <v>0</v>
      </c>
      <c r="N1200" s="5">
        <f>+'MBI DIRECTORIO'!N1200</f>
        <v>87.632275132275126</v>
      </c>
      <c r="O1200" s="5">
        <f>+'MBI DIRECTORIO'!O1200</f>
        <v>95.899470899470913</v>
      </c>
      <c r="P1200" s="5">
        <f>+'MBI DIRECTORIO'!P1200</f>
        <v>3.2407407407407409</v>
      </c>
      <c r="Q1200" s="5">
        <f>+'MBI DIRECTORIO'!Q1200</f>
        <v>20.877100211228541</v>
      </c>
      <c r="R1200" s="5">
        <f>+'MBI DIRECTORIO'!R1200</f>
        <v>0</v>
      </c>
      <c r="S1200" s="5">
        <f>+'MBI DIRECTORIO'!S1200</f>
        <v>0</v>
      </c>
      <c r="T1200" s="5">
        <f>+'MBI DIRECTORIO'!T1200</f>
        <v>0</v>
      </c>
      <c r="U1200" s="5">
        <f>+'MBI DIRECTORIO'!U1200</f>
        <v>0</v>
      </c>
      <c r="V1200" s="5">
        <f>+'MBI DIRECTORIO'!V1200</f>
        <v>0</v>
      </c>
      <c r="W1200" s="5">
        <f>+'MBI DIRECTORIO'!W1200</f>
        <v>0</v>
      </c>
      <c r="X1200" s="5">
        <f>+'MBI DIRECTORIO'!X1200</f>
        <v>0</v>
      </c>
      <c r="Y1200" s="5">
        <f>+'MBI DIRECTORIO'!Y1200</f>
        <v>208.40686264164862</v>
      </c>
      <c r="Z1200" s="5">
        <f>+'MBI DIRECTORIO'!Z1200</f>
        <v>0.75727565793332396</v>
      </c>
      <c r="AA1200" s="5">
        <f>+'MBI DIRECTORIO'!AA1200</f>
        <v>0</v>
      </c>
      <c r="AB1200" s="5" t="str">
        <f>+'MBI DIRECTORIO'!AG1200</f>
        <v>Ghs Classic Drinks Ltd</v>
      </c>
      <c r="AD1200" t="str">
        <f t="shared" si="20"/>
        <v>INSERT INTO TABLA_PRESUPUESTO_COMERCIAL VALUES ('VSR','80007-C','14004705-21',2022,'Julio',250,'USD',6062.5,4489.573,0,290,129.966692,0,87.632275,95.899471,3.240741,20.8771,0,0,0,0,0,0,0,208.406863,0.757276,0);</v>
      </c>
    </row>
    <row r="1201" spans="1:30" x14ac:dyDescent="0.2">
      <c r="A1201" t="str">
        <f>+'MBI DIRECTORIO'!A1201</f>
        <v>VSR</v>
      </c>
      <c r="B1201" t="str">
        <f>+'MBI DIRECTORIO'!B1201</f>
        <v>80007-C</v>
      </c>
      <c r="C1201" t="str">
        <f>+'MBI DIRECTORIO'!C1201</f>
        <v>14004693-21</v>
      </c>
      <c r="D1201">
        <f>+'MBI DIRECTORIO'!D1201</f>
        <v>2022</v>
      </c>
      <c r="E1201" t="str">
        <f>+'MBI DIRECTORIO'!E1201</f>
        <v>Julio</v>
      </c>
      <c r="F1201" s="5">
        <f>+'MBI DIRECTORIO'!F1201</f>
        <v>337.5</v>
      </c>
      <c r="G1201" t="str">
        <f>+'MBI DIRECTORIO'!G1201</f>
        <v>USD</v>
      </c>
      <c r="H1201" s="5">
        <f>+'MBI DIRECTORIO'!H1201</f>
        <v>8184.375</v>
      </c>
      <c r="I1201" s="5">
        <f>+'MBI DIRECTORIO'!I1201</f>
        <v>4715.9409526802165</v>
      </c>
      <c r="J1201" s="5">
        <f>+'MBI DIRECTORIO'!J1201</f>
        <v>0</v>
      </c>
      <c r="K1201" s="5">
        <f>+'MBI DIRECTORIO'!K1201</f>
        <v>155.25</v>
      </c>
      <c r="L1201" s="5">
        <f>+'MBI DIRECTORIO'!L1201</f>
        <v>175.45503424027649</v>
      </c>
      <c r="M1201" s="5">
        <f>+'MBI DIRECTORIO'!M1201</f>
        <v>0</v>
      </c>
      <c r="N1201" s="5">
        <f>+'MBI DIRECTORIO'!N1201</f>
        <v>118.30357142857143</v>
      </c>
      <c r="O1201" s="5">
        <f>+'MBI DIRECTORIO'!O1201</f>
        <v>129.46428571428572</v>
      </c>
      <c r="P1201" s="5">
        <f>+'MBI DIRECTORIO'!P1201</f>
        <v>4.375</v>
      </c>
      <c r="Q1201" s="5">
        <f>+'MBI DIRECTORIO'!Q1201</f>
        <v>28.184085285158531</v>
      </c>
      <c r="R1201" s="5">
        <f>+'MBI DIRECTORIO'!R1201</f>
        <v>0</v>
      </c>
      <c r="S1201" s="5">
        <f>+'MBI DIRECTORIO'!S1201</f>
        <v>0</v>
      </c>
      <c r="T1201" s="5">
        <f>+'MBI DIRECTORIO'!T1201</f>
        <v>0</v>
      </c>
      <c r="U1201" s="5">
        <f>+'MBI DIRECTORIO'!U1201</f>
        <v>0</v>
      </c>
      <c r="V1201" s="5">
        <f>+'MBI DIRECTORIO'!V1201</f>
        <v>0</v>
      </c>
      <c r="W1201" s="5">
        <f>+'MBI DIRECTORIO'!W1201</f>
        <v>0</v>
      </c>
      <c r="X1201" s="5">
        <f>+'MBI DIRECTORIO'!X1201</f>
        <v>0</v>
      </c>
      <c r="Y1201" s="5">
        <f>+'MBI DIRECTORIO'!Y1201</f>
        <v>281.34926456622571</v>
      </c>
      <c r="Z1201" s="5">
        <f>+'MBI DIRECTORIO'!Z1201</f>
        <v>1.0223221382099874</v>
      </c>
      <c r="AA1201" s="5">
        <f>+'MBI DIRECTORIO'!AA1201</f>
        <v>0</v>
      </c>
      <c r="AB1201" s="5" t="str">
        <f>+'MBI DIRECTORIO'!AG1201</f>
        <v>Ghs Classic Drinks Ltd</v>
      </c>
      <c r="AD1201" t="str">
        <f t="shared" si="20"/>
        <v>INSERT INTO TABLA_PRESUPUESTO_COMERCIAL VALUES ('VSR','80007-C','14004693-21',2022,'Julio',337.5,'USD',8184.375,4715.940953,0,155.25,175.455034,0,118.303571,129.464286,4.375,28.184085,0,0,0,0,0,0,0,281.349265,1.022322,0);</v>
      </c>
    </row>
    <row r="1202" spans="1:30" x14ac:dyDescent="0.2">
      <c r="A1202" t="str">
        <f>+'MBI DIRECTORIO'!A1202</f>
        <v>VSR</v>
      </c>
      <c r="B1202" t="str">
        <f>+'MBI DIRECTORIO'!B1202</f>
        <v>80007-C</v>
      </c>
      <c r="C1202" t="str">
        <f>+'MBI DIRECTORIO'!C1202</f>
        <v>14005050-21</v>
      </c>
      <c r="D1202">
        <f>+'MBI DIRECTORIO'!D1202</f>
        <v>2022</v>
      </c>
      <c r="E1202" t="str">
        <f>+'MBI DIRECTORIO'!E1202</f>
        <v>Julio</v>
      </c>
      <c r="F1202" s="5">
        <f>+'MBI DIRECTORIO'!F1202</f>
        <v>175</v>
      </c>
      <c r="G1202" t="str">
        <f>+'MBI DIRECTORIO'!G1202</f>
        <v>USD</v>
      </c>
      <c r="H1202" s="5">
        <f>+'MBI DIRECTORIO'!H1202</f>
        <v>5950</v>
      </c>
      <c r="I1202" s="5">
        <f>+'MBI DIRECTORIO'!I1202</f>
        <v>2947.5307381032862</v>
      </c>
      <c r="J1202" s="5">
        <f>+'MBI DIRECTORIO'!J1202</f>
        <v>0</v>
      </c>
      <c r="K1202" s="5">
        <f>+'MBI DIRECTORIO'!K1202</f>
        <v>262.5</v>
      </c>
      <c r="L1202" s="5">
        <f>+'MBI DIRECTORIO'!L1202</f>
        <v>90.976684420884098</v>
      </c>
      <c r="M1202" s="5">
        <f>+'MBI DIRECTORIO'!M1202</f>
        <v>0</v>
      </c>
      <c r="N1202" s="5">
        <f>+'MBI DIRECTORIO'!N1202</f>
        <v>61.342592592592588</v>
      </c>
      <c r="O1202" s="5">
        <f>+'MBI DIRECTORIO'!O1202</f>
        <v>67.129629629629633</v>
      </c>
      <c r="P1202" s="5">
        <f>+'MBI DIRECTORIO'!P1202</f>
        <v>2.2685185185185186</v>
      </c>
      <c r="Q1202" s="5">
        <f>+'MBI DIRECTORIO'!Q1202</f>
        <v>20.489690104216056</v>
      </c>
      <c r="R1202" s="5">
        <f>+'MBI DIRECTORIO'!R1202</f>
        <v>0</v>
      </c>
      <c r="S1202" s="5">
        <f>+'MBI DIRECTORIO'!S1202</f>
        <v>0</v>
      </c>
      <c r="T1202" s="5">
        <f>+'MBI DIRECTORIO'!T1202</f>
        <v>0</v>
      </c>
      <c r="U1202" s="5">
        <f>+'MBI DIRECTORIO'!U1202</f>
        <v>0</v>
      </c>
      <c r="V1202" s="5">
        <f>+'MBI DIRECTORIO'!V1202</f>
        <v>0</v>
      </c>
      <c r="W1202" s="5">
        <f>+'MBI DIRECTORIO'!W1202</f>
        <v>0</v>
      </c>
      <c r="X1202" s="5">
        <f>+'MBI DIRECTORIO'!X1202</f>
        <v>0</v>
      </c>
      <c r="Y1202" s="5">
        <f>+'MBI DIRECTORIO'!Y1202</f>
        <v>151.76052380551013</v>
      </c>
      <c r="Z1202" s="5">
        <f>+'MBI DIRECTORIO'!Z1202</f>
        <v>0.53009296055332678</v>
      </c>
      <c r="AA1202" s="5">
        <f>+'MBI DIRECTORIO'!AA1202</f>
        <v>0</v>
      </c>
      <c r="AB1202" s="5" t="str">
        <f>+'MBI DIRECTORIO'!AG1202</f>
        <v>Ghs Classic Drinks Ltd</v>
      </c>
      <c r="AD1202" t="str">
        <f t="shared" si="20"/>
        <v>INSERT INTO TABLA_PRESUPUESTO_COMERCIAL VALUES ('VSR','80007-C','14005050-21',2022,'Julio',175,'USD',5950,2947.530738,0,262.5,90.976684,0,61.342593,67.12963,2.268519,20.48969,0,0,0,0,0,0,0,151.760524,0.530093,0);</v>
      </c>
    </row>
    <row r="1203" spans="1:30" x14ac:dyDescent="0.2">
      <c r="A1203" t="str">
        <f>+'MBI DIRECTORIO'!A1203</f>
        <v>VSR</v>
      </c>
      <c r="B1203" t="str">
        <f>+'MBI DIRECTORIO'!B1203</f>
        <v>80007-C</v>
      </c>
      <c r="C1203" t="str">
        <f>+'MBI DIRECTORIO'!C1203</f>
        <v>14005055-21</v>
      </c>
      <c r="D1203">
        <f>+'MBI DIRECTORIO'!D1203</f>
        <v>2022</v>
      </c>
      <c r="E1203" t="str">
        <f>+'MBI DIRECTORIO'!E1203</f>
        <v>Julio</v>
      </c>
      <c r="F1203" s="5">
        <f>+'MBI DIRECTORIO'!F1203</f>
        <v>100</v>
      </c>
      <c r="G1203" t="str">
        <f>+'MBI DIRECTORIO'!G1203</f>
        <v>USD</v>
      </c>
      <c r="H1203" s="5">
        <f>+'MBI DIRECTORIO'!H1203</f>
        <v>3400</v>
      </c>
      <c r="I1203" s="5">
        <f>+'MBI DIRECTORIO'!I1203</f>
        <v>1433.1740076650442</v>
      </c>
      <c r="J1203" s="5">
        <f>+'MBI DIRECTORIO'!J1203</f>
        <v>0</v>
      </c>
      <c r="K1203" s="5">
        <f>+'MBI DIRECTORIO'!K1203</f>
        <v>150</v>
      </c>
      <c r="L1203" s="5">
        <f>+'MBI DIRECTORIO'!L1203</f>
        <v>51.986676811933776</v>
      </c>
      <c r="M1203" s="5">
        <f>+'MBI DIRECTORIO'!M1203</f>
        <v>0</v>
      </c>
      <c r="N1203" s="5">
        <f>+'MBI DIRECTORIO'!N1203</f>
        <v>35.05291005291005</v>
      </c>
      <c r="O1203" s="5">
        <f>+'MBI DIRECTORIO'!O1203</f>
        <v>38.359788359788361</v>
      </c>
      <c r="P1203" s="5">
        <f>+'MBI DIRECTORIO'!P1203</f>
        <v>1.2962962962962963</v>
      </c>
      <c r="Q1203" s="5">
        <f>+'MBI DIRECTORIO'!Q1203</f>
        <v>11.708394345266317</v>
      </c>
      <c r="R1203" s="5">
        <f>+'MBI DIRECTORIO'!R1203</f>
        <v>0</v>
      </c>
      <c r="S1203" s="5">
        <f>+'MBI DIRECTORIO'!S1203</f>
        <v>0</v>
      </c>
      <c r="T1203" s="5">
        <f>+'MBI DIRECTORIO'!T1203</f>
        <v>0</v>
      </c>
      <c r="U1203" s="5">
        <f>+'MBI DIRECTORIO'!U1203</f>
        <v>0</v>
      </c>
      <c r="V1203" s="5">
        <f>+'MBI DIRECTORIO'!V1203</f>
        <v>0</v>
      </c>
      <c r="W1203" s="5">
        <f>+'MBI DIRECTORIO'!W1203</f>
        <v>0</v>
      </c>
      <c r="X1203" s="5">
        <f>+'MBI DIRECTORIO'!X1203</f>
        <v>0</v>
      </c>
      <c r="Y1203" s="5">
        <f>+'MBI DIRECTORIO'!Y1203</f>
        <v>86.720299317434339</v>
      </c>
      <c r="Z1203" s="5">
        <f>+'MBI DIRECTORIO'!Z1203</f>
        <v>0.30291026317332964</v>
      </c>
      <c r="AA1203" s="5">
        <f>+'MBI DIRECTORIO'!AA1203</f>
        <v>0</v>
      </c>
      <c r="AB1203" s="5" t="str">
        <f>+'MBI DIRECTORIO'!AG1203</f>
        <v>Ghs Classic Drinks Ltd</v>
      </c>
      <c r="AD1203" t="str">
        <f t="shared" si="20"/>
        <v>INSERT INTO TABLA_PRESUPUESTO_COMERCIAL VALUES ('VSR','80007-C','14005055-21',2022,'Julio',100,'USD',3400,1433.174008,0,150,51.986677,0,35.05291,38.359788,1.296296,11.708394,0,0,0,0,0,0,0,86.720299,0.30291,0);</v>
      </c>
    </row>
    <row r="1204" spans="1:30" x14ac:dyDescent="0.2">
      <c r="A1204" t="str">
        <f>+'MBI DIRECTORIO'!A1204</f>
        <v>VSR</v>
      </c>
      <c r="B1204" t="str">
        <f>+'MBI DIRECTORIO'!B1204</f>
        <v>80006-C</v>
      </c>
      <c r="C1204" t="str">
        <f>+'MBI DIRECTORIO'!C1204</f>
        <v>14004739-20</v>
      </c>
      <c r="D1204">
        <f>+'MBI DIRECTORIO'!D1204</f>
        <v>2022</v>
      </c>
      <c r="E1204" t="str">
        <f>+'MBI DIRECTORIO'!E1204</f>
        <v>Julio</v>
      </c>
      <c r="F1204" s="5">
        <f>+'MBI DIRECTORIO'!F1204</f>
        <v>57.5</v>
      </c>
      <c r="G1204" t="str">
        <f>+'MBI DIRECTORIO'!G1204</f>
        <v>EUR</v>
      </c>
      <c r="H1204" s="5">
        <f>+'MBI DIRECTORIO'!H1204</f>
        <v>1276.5</v>
      </c>
      <c r="I1204" s="5">
        <f>+'MBI DIRECTORIO'!I1204</f>
        <v>795.58334365036353</v>
      </c>
      <c r="J1204" s="5">
        <f>+'MBI DIRECTORIO'!J1204</f>
        <v>0</v>
      </c>
      <c r="K1204" s="5">
        <f>+'MBI DIRECTORIO'!K1204</f>
        <v>81.419999999999987</v>
      </c>
      <c r="L1204" s="5">
        <f>+'MBI DIRECTORIO'!L1204</f>
        <v>29.89233916686192</v>
      </c>
      <c r="M1204" s="5">
        <f>+'MBI DIRECTORIO'!M1204</f>
        <v>0</v>
      </c>
      <c r="N1204" s="5">
        <f>+'MBI DIRECTORIO'!N1204</f>
        <v>25.0915690419566</v>
      </c>
      <c r="O1204" s="5">
        <f>+'MBI DIRECTORIO'!O1204</f>
        <v>26.95919213717373</v>
      </c>
      <c r="P1204" s="5">
        <f>+'MBI DIRECTORIO'!P1204</f>
        <v>1.0340512052614581</v>
      </c>
      <c r="Q1204" s="5">
        <f>+'MBI DIRECTORIO'!Q1204</f>
        <v>4.3958133475683683</v>
      </c>
      <c r="R1204" s="5">
        <f>+'MBI DIRECTORIO'!R1204</f>
        <v>0</v>
      </c>
      <c r="S1204" s="5">
        <f>+'MBI DIRECTORIO'!S1204</f>
        <v>0</v>
      </c>
      <c r="T1204" s="5">
        <f>+'MBI DIRECTORIO'!T1204</f>
        <v>0</v>
      </c>
      <c r="U1204" s="5">
        <f>+'MBI DIRECTORIO'!U1204</f>
        <v>0</v>
      </c>
      <c r="V1204" s="5">
        <f>+'MBI DIRECTORIO'!V1204</f>
        <v>0</v>
      </c>
      <c r="W1204" s="5">
        <f>+'MBI DIRECTORIO'!W1204</f>
        <v>0</v>
      </c>
      <c r="X1204" s="5">
        <f>+'MBI DIRECTORIO'!X1204</f>
        <v>0</v>
      </c>
      <c r="Y1204" s="5">
        <f>+'MBI DIRECTORIO'!Y1204</f>
        <v>57.654799133284826</v>
      </c>
      <c r="Z1204" s="5">
        <f>+'MBI DIRECTORIO'!Z1204</f>
        <v>0.17417340132466452</v>
      </c>
      <c r="AA1204" s="5">
        <f>+'MBI DIRECTORIO'!AA1204</f>
        <v>0</v>
      </c>
      <c r="AB1204" s="5" t="str">
        <f>+'MBI DIRECTORIO'!AG1204</f>
        <v>Gall &amp; Gall</v>
      </c>
      <c r="AD1204" t="str">
        <f t="shared" si="20"/>
        <v>INSERT INTO TABLA_PRESUPUESTO_COMERCIAL VALUES ('VSR','80006-C','14004739-20',2022,'Julio',57.5,'EUR',1276.5,795.583344,0,81.42,29.892339,0,25.091569,26.959192,1.034051,4.395813,0,0,0,0,0,0,0,57.654799,0.174173,0);</v>
      </c>
    </row>
    <row r="1205" spans="1:30" x14ac:dyDescent="0.2">
      <c r="A1205" t="str">
        <f>+'MBI DIRECTORIO'!A1205</f>
        <v>VSR</v>
      </c>
      <c r="B1205" t="str">
        <f>+'MBI DIRECTORIO'!B1205</f>
        <v>80006-C</v>
      </c>
      <c r="C1205" t="str">
        <f>+'MBI DIRECTORIO'!C1205</f>
        <v>14003720-21</v>
      </c>
      <c r="D1205">
        <f>+'MBI DIRECTORIO'!D1205</f>
        <v>2022</v>
      </c>
      <c r="E1205" t="str">
        <f>+'MBI DIRECTORIO'!E1205</f>
        <v>Julio</v>
      </c>
      <c r="F1205" s="5">
        <f>+'MBI DIRECTORIO'!F1205</f>
        <v>1856.25</v>
      </c>
      <c r="G1205" t="str">
        <f>+'MBI DIRECTORIO'!G1205</f>
        <v>EUR</v>
      </c>
      <c r="H1205" s="5">
        <f>+'MBI DIRECTORIO'!H1205</f>
        <v>39604.949999999997</v>
      </c>
      <c r="I1205" s="5">
        <f>+'MBI DIRECTORIO'!I1205</f>
        <v>29138.136889631282</v>
      </c>
      <c r="J1205" s="5">
        <f>+'MBI DIRECTORIO'!J1205</f>
        <v>0</v>
      </c>
      <c r="K1205" s="5">
        <f>+'MBI DIRECTORIO'!K1205</f>
        <v>2628.45</v>
      </c>
      <c r="L1205" s="5">
        <f>+'MBI DIRECTORIO'!L1205</f>
        <v>965.00268832152074</v>
      </c>
      <c r="M1205" s="5">
        <f>+'MBI DIRECTORIO'!M1205</f>
        <v>0</v>
      </c>
      <c r="N1205" s="5">
        <f>+'MBI DIRECTORIO'!N1205</f>
        <v>810.02130494142511</v>
      </c>
      <c r="O1205" s="5">
        <f>+'MBI DIRECTORIO'!O1205</f>
        <v>870.31305051528238</v>
      </c>
      <c r="P1205" s="5">
        <f>+'MBI DIRECTORIO'!P1205</f>
        <v>33.381870430723154</v>
      </c>
      <c r="Q1205" s="5">
        <f>+'MBI DIRECTORIO'!Q1205</f>
        <v>136.38540371310447</v>
      </c>
      <c r="R1205" s="5">
        <f>+'MBI DIRECTORIO'!R1205</f>
        <v>0</v>
      </c>
      <c r="S1205" s="5">
        <f>+'MBI DIRECTORIO'!S1205</f>
        <v>0</v>
      </c>
      <c r="T1205" s="5">
        <f>+'MBI DIRECTORIO'!T1205</f>
        <v>0</v>
      </c>
      <c r="U1205" s="5">
        <f>+'MBI DIRECTORIO'!U1205</f>
        <v>0</v>
      </c>
      <c r="V1205" s="5">
        <f>+'MBI DIRECTORIO'!V1205</f>
        <v>0</v>
      </c>
      <c r="W1205" s="5">
        <f>+'MBI DIRECTORIO'!W1205</f>
        <v>0</v>
      </c>
      <c r="X1205" s="5">
        <f>+'MBI DIRECTORIO'!X1205</f>
        <v>0</v>
      </c>
      <c r="Y1205" s="5">
        <f>+'MBI DIRECTORIO'!Y1205</f>
        <v>1855.7244013606901</v>
      </c>
      <c r="Z1205" s="5">
        <f>+'MBI DIRECTORIO'!Z1205</f>
        <v>5.6227717601549312</v>
      </c>
      <c r="AA1205" s="5">
        <f>+'MBI DIRECTORIO'!AA1205</f>
        <v>0</v>
      </c>
      <c r="AB1205" s="5" t="str">
        <f>+'MBI DIRECTORIO'!AG1205</f>
        <v>Gall &amp; Gall</v>
      </c>
      <c r="AD1205" t="str">
        <f t="shared" si="20"/>
        <v>INSERT INTO TABLA_PRESUPUESTO_COMERCIAL VALUES ('VSR','80006-C','14003720-21',2022,'Julio',1856.25,'EUR',39604.95,29138.13689,0,2628.45,965.002688,0,810.021305,870.313051,33.38187,136.385404,0,0,0,0,0,0,0,1855.724401,5.622772,0);</v>
      </c>
    </row>
    <row r="1206" spans="1:30" x14ac:dyDescent="0.2">
      <c r="A1206" t="str">
        <f>+'MBI DIRECTORIO'!A1206</f>
        <v>VSR</v>
      </c>
      <c r="B1206" t="str">
        <f>+'MBI DIRECTORIO'!B1206</f>
        <v>80006-C</v>
      </c>
      <c r="C1206" t="str">
        <f>+'MBI DIRECTORIO'!C1206</f>
        <v>14003719-21</v>
      </c>
      <c r="D1206">
        <f>+'MBI DIRECTORIO'!D1206</f>
        <v>2022</v>
      </c>
      <c r="E1206" t="str">
        <f>+'MBI DIRECTORIO'!E1206</f>
        <v>Julio</v>
      </c>
      <c r="F1206" s="5">
        <f>+'MBI DIRECTORIO'!F1206</f>
        <v>2946.875</v>
      </c>
      <c r="G1206" t="str">
        <f>+'MBI DIRECTORIO'!G1206</f>
        <v>EUR</v>
      </c>
      <c r="H1206" s="5">
        <f>+'MBI DIRECTORIO'!H1206</f>
        <v>62874.524999999994</v>
      </c>
      <c r="I1206" s="5">
        <f>+'MBI DIRECTORIO'!I1206</f>
        <v>39916.300173284631</v>
      </c>
      <c r="J1206" s="5">
        <f>+'MBI DIRECTORIO'!J1206</f>
        <v>0</v>
      </c>
      <c r="K1206" s="5">
        <f>+'MBI DIRECTORIO'!K1206</f>
        <v>4172.7749999999996</v>
      </c>
      <c r="L1206" s="5">
        <f>+'MBI DIRECTORIO'!L1206</f>
        <v>1531.9823823016734</v>
      </c>
      <c r="M1206" s="5">
        <f>+'MBI DIRECTORIO'!M1206</f>
        <v>0</v>
      </c>
      <c r="N1206" s="5">
        <f>+'MBI DIRECTORIO'!N1206</f>
        <v>1285.9429134002762</v>
      </c>
      <c r="O1206" s="5">
        <f>+'MBI DIRECTORIO'!O1206</f>
        <v>1381.6585970301537</v>
      </c>
      <c r="P1206" s="5">
        <f>+'MBI DIRECTORIO'!P1206</f>
        <v>52.995124269649729</v>
      </c>
      <c r="Q1206" s="5">
        <f>+'MBI DIRECTORIO'!Q1206</f>
        <v>216.51756852097222</v>
      </c>
      <c r="R1206" s="5">
        <f>+'MBI DIRECTORIO'!R1206</f>
        <v>0</v>
      </c>
      <c r="S1206" s="5">
        <f>+'MBI DIRECTORIO'!S1206</f>
        <v>0</v>
      </c>
      <c r="T1206" s="5">
        <f>+'MBI DIRECTORIO'!T1206</f>
        <v>0</v>
      </c>
      <c r="U1206" s="5">
        <f>+'MBI DIRECTORIO'!U1206</f>
        <v>0</v>
      </c>
      <c r="V1206" s="5">
        <f>+'MBI DIRECTORIO'!V1206</f>
        <v>0</v>
      </c>
      <c r="W1206" s="5">
        <f>+'MBI DIRECTORIO'!W1206</f>
        <v>0</v>
      </c>
      <c r="X1206" s="5">
        <f>+'MBI DIRECTORIO'!X1206</f>
        <v>0</v>
      </c>
      <c r="Y1206" s="5">
        <f>+'MBI DIRECTORIO'!Y1206</f>
        <v>2946.040590038941</v>
      </c>
      <c r="Z1206" s="5">
        <f>+'MBI DIRECTORIO'!Z1206</f>
        <v>8.9263868178890569</v>
      </c>
      <c r="AA1206" s="5">
        <f>+'MBI DIRECTORIO'!AA1206</f>
        <v>0</v>
      </c>
      <c r="AB1206" s="5" t="str">
        <f>+'MBI DIRECTORIO'!AG1206</f>
        <v>Gall &amp; Gall</v>
      </c>
      <c r="AD1206" t="str">
        <f t="shared" si="20"/>
        <v>INSERT INTO TABLA_PRESUPUESTO_COMERCIAL VALUES ('VSR','80006-C','14003719-21',2022,'Julio',2946.875,'EUR',62874.525,39916.300173,0,4172.775,1531.982382,0,1285.942913,1381.658597,52.995124,216.517569,0,0,0,0,0,0,0,2946.04059,8.926387,0);</v>
      </c>
    </row>
    <row r="1207" spans="1:30" x14ac:dyDescent="0.2">
      <c r="A1207" t="str">
        <f>+'MBI DIRECTORIO'!A1207</f>
        <v>VSR</v>
      </c>
      <c r="B1207" t="str">
        <f>+'MBI DIRECTORIO'!B1207</f>
        <v>80006-C</v>
      </c>
      <c r="C1207" t="str">
        <f>+'MBI DIRECTORIO'!C1207</f>
        <v>14005008-18</v>
      </c>
      <c r="D1207">
        <f>+'MBI DIRECTORIO'!D1207</f>
        <v>2022</v>
      </c>
      <c r="E1207" t="str">
        <f>+'MBI DIRECTORIO'!E1207</f>
        <v>Julio</v>
      </c>
      <c r="F1207" s="5">
        <f>+'MBI DIRECTORIO'!F1207</f>
        <v>250</v>
      </c>
      <c r="G1207" t="str">
        <f>+'MBI DIRECTORIO'!G1207</f>
        <v>EUR</v>
      </c>
      <c r="H1207" s="5">
        <f>+'MBI DIRECTORIO'!H1207</f>
        <v>15300</v>
      </c>
      <c r="I1207" s="5">
        <f>+'MBI DIRECTORIO'!I1207</f>
        <v>9098.3142006869239</v>
      </c>
      <c r="J1207" s="5">
        <f>+'MBI DIRECTORIO'!J1207</f>
        <v>0</v>
      </c>
      <c r="K1207" s="5">
        <f>+'MBI DIRECTORIO'!K1207</f>
        <v>354</v>
      </c>
      <c r="L1207" s="5">
        <f>+'MBI DIRECTORIO'!L1207</f>
        <v>129.96669202983443</v>
      </c>
      <c r="M1207" s="5">
        <f>+'MBI DIRECTORIO'!M1207</f>
        <v>0</v>
      </c>
      <c r="N1207" s="5">
        <f>+'MBI DIRECTORIO'!N1207</f>
        <v>109.09377844328958</v>
      </c>
      <c r="O1207" s="5">
        <f>+'MBI DIRECTORIO'!O1207</f>
        <v>117.21387885727708</v>
      </c>
      <c r="P1207" s="5">
        <f>+'MBI DIRECTORIO'!P1207</f>
        <v>4.4958748054846005</v>
      </c>
      <c r="Q1207" s="5">
        <f>+'MBI DIRECTORIO'!Q1207</f>
        <v>52.687774553698425</v>
      </c>
      <c r="R1207" s="5">
        <f>+'MBI DIRECTORIO'!R1207</f>
        <v>0</v>
      </c>
      <c r="S1207" s="5">
        <f>+'MBI DIRECTORIO'!S1207</f>
        <v>0</v>
      </c>
      <c r="T1207" s="5">
        <f>+'MBI DIRECTORIO'!T1207</f>
        <v>0</v>
      </c>
      <c r="U1207" s="5">
        <f>+'MBI DIRECTORIO'!U1207</f>
        <v>0</v>
      </c>
      <c r="V1207" s="5">
        <f>+'MBI DIRECTORIO'!V1207</f>
        <v>0</v>
      </c>
      <c r="W1207" s="5">
        <f>+'MBI DIRECTORIO'!W1207</f>
        <v>0</v>
      </c>
      <c r="X1207" s="5">
        <f>+'MBI DIRECTORIO'!X1207</f>
        <v>0</v>
      </c>
      <c r="Y1207" s="5">
        <f>+'MBI DIRECTORIO'!Y1207</f>
        <v>284.24858231768297</v>
      </c>
      <c r="Z1207" s="5">
        <f>+'MBI DIRECTORIO'!Z1207</f>
        <v>0.75727565793332396</v>
      </c>
      <c r="AA1207" s="5">
        <f>+'MBI DIRECTORIO'!AA1207</f>
        <v>0</v>
      </c>
      <c r="AB1207" s="5" t="str">
        <f>+'MBI DIRECTORIO'!AG1207</f>
        <v>Gall &amp; Gall</v>
      </c>
      <c r="AD1207" t="str">
        <f t="shared" si="20"/>
        <v>INSERT INTO TABLA_PRESUPUESTO_COMERCIAL VALUES ('VSR','80006-C','14005008-18',2022,'Julio',250,'EUR',15300,9098.314201,0,354,129.966692,0,109.093778,117.213879,4.495875,52.687775,0,0,0,0,0,0,0,284.248582,0.757276,0);</v>
      </c>
    </row>
    <row r="1208" spans="1:30" x14ac:dyDescent="0.2">
      <c r="A1208" t="str">
        <f>+'MBI DIRECTORIO'!A1208</f>
        <v>VSR</v>
      </c>
      <c r="B1208" t="str">
        <f>+'MBI DIRECTORIO'!B1208</f>
        <v>80006-C</v>
      </c>
      <c r="C1208" t="str">
        <f>+'MBI DIRECTORIO'!C1208</f>
        <v>14004090-21</v>
      </c>
      <c r="D1208">
        <f>+'MBI DIRECTORIO'!D1208</f>
        <v>2022</v>
      </c>
      <c r="E1208" t="str">
        <f>+'MBI DIRECTORIO'!E1208</f>
        <v>Julio</v>
      </c>
      <c r="F1208" s="5">
        <f>+'MBI DIRECTORIO'!F1208</f>
        <v>280</v>
      </c>
      <c r="G1208" t="str">
        <f>+'MBI DIRECTORIO'!G1208</f>
        <v>EUR</v>
      </c>
      <c r="H1208" s="5">
        <f>+'MBI DIRECTORIO'!H1208</f>
        <v>7469.2800000000007</v>
      </c>
      <c r="I1208" s="5">
        <f>+'MBI DIRECTORIO'!I1208</f>
        <v>5084.255176699683</v>
      </c>
      <c r="J1208" s="5">
        <f>+'MBI DIRECTORIO'!J1208</f>
        <v>0</v>
      </c>
      <c r="K1208" s="5">
        <f>+'MBI DIRECTORIO'!K1208</f>
        <v>396.47999999999996</v>
      </c>
      <c r="L1208" s="5">
        <f>+'MBI DIRECTORIO'!L1208</f>
        <v>145.56269507341457</v>
      </c>
      <c r="M1208" s="5">
        <f>+'MBI DIRECTORIO'!M1208</f>
        <v>0</v>
      </c>
      <c r="N1208" s="5">
        <f>+'MBI DIRECTORIO'!N1208</f>
        <v>122.18503185648433</v>
      </c>
      <c r="O1208" s="5">
        <f>+'MBI DIRECTORIO'!O1208</f>
        <v>131.27954432015034</v>
      </c>
      <c r="P1208" s="5">
        <f>+'MBI DIRECTORIO'!P1208</f>
        <v>5.0353797821427531</v>
      </c>
      <c r="Q1208" s="5">
        <f>+'MBI DIRECTORIO'!Q1208</f>
        <v>25.721551680944351</v>
      </c>
      <c r="R1208" s="5">
        <f>+'MBI DIRECTORIO'!R1208</f>
        <v>0</v>
      </c>
      <c r="S1208" s="5">
        <f>+'MBI DIRECTORIO'!S1208</f>
        <v>0</v>
      </c>
      <c r="T1208" s="5">
        <f>+'MBI DIRECTORIO'!T1208</f>
        <v>0</v>
      </c>
      <c r="U1208" s="5">
        <f>+'MBI DIRECTORIO'!U1208</f>
        <v>0</v>
      </c>
      <c r="V1208" s="5">
        <f>+'MBI DIRECTORIO'!V1208</f>
        <v>0</v>
      </c>
      <c r="W1208" s="5">
        <f>+'MBI DIRECTORIO'!W1208</f>
        <v>0</v>
      </c>
      <c r="X1208" s="5">
        <f>+'MBI DIRECTORIO'!X1208</f>
        <v>0</v>
      </c>
      <c r="Y1208" s="5">
        <f>+'MBI DIRECTORIO'!Y1208</f>
        <v>285.0696563766071</v>
      </c>
      <c r="Z1208" s="5">
        <f>+'MBI DIRECTORIO'!Z1208</f>
        <v>0.84814873688532288</v>
      </c>
      <c r="AA1208" s="5">
        <f>+'MBI DIRECTORIO'!AA1208</f>
        <v>0</v>
      </c>
      <c r="AB1208" s="5" t="str">
        <f>+'MBI DIRECTORIO'!AG1208</f>
        <v>Gall &amp; Gall</v>
      </c>
      <c r="AD1208" t="str">
        <f t="shared" si="20"/>
        <v>INSERT INTO TABLA_PRESUPUESTO_COMERCIAL VALUES ('VSR','80006-C','14004090-21',2022,'Julio',280,'EUR',7469.28,5084.255177,0,396.48,145.562695,0,122.185032,131.279544,5.03538,25.721552,0,0,0,0,0,0,0,285.069656,0.848149,0);</v>
      </c>
    </row>
    <row r="1209" spans="1:30" x14ac:dyDescent="0.2">
      <c r="A1209" t="str">
        <f>+'MBI DIRECTORIO'!A1209</f>
        <v>VSR</v>
      </c>
      <c r="B1209" t="str">
        <f>+'MBI DIRECTORIO'!B1209</f>
        <v>80006-C</v>
      </c>
      <c r="C1209" t="str">
        <f>+'MBI DIRECTORIO'!C1209</f>
        <v>14004494-19</v>
      </c>
      <c r="D1209">
        <f>+'MBI DIRECTORIO'!D1209</f>
        <v>2022</v>
      </c>
      <c r="E1209" t="str">
        <f>+'MBI DIRECTORIO'!E1209</f>
        <v>Julio</v>
      </c>
      <c r="F1209" s="5">
        <f>+'MBI DIRECTORIO'!F1209</f>
        <v>208.25</v>
      </c>
      <c r="G1209" t="str">
        <f>+'MBI DIRECTORIO'!G1209</f>
        <v>EUR</v>
      </c>
      <c r="H1209" s="5">
        <f>+'MBI DIRECTORIO'!H1209</f>
        <v>5555.277</v>
      </c>
      <c r="I1209" s="5">
        <f>+'MBI DIRECTORIO'!I1209</f>
        <v>3360.995623111432</v>
      </c>
      <c r="J1209" s="5">
        <f>+'MBI DIRECTORIO'!J1209</f>
        <v>0</v>
      </c>
      <c r="K1209" s="5">
        <f>+'MBI DIRECTORIO'!K1209</f>
        <v>294.88199999999995</v>
      </c>
      <c r="L1209" s="5">
        <f>+'MBI DIRECTORIO'!L1209</f>
        <v>108.26225446085209</v>
      </c>
      <c r="M1209" s="5">
        <f>+'MBI DIRECTORIO'!M1209</f>
        <v>0</v>
      </c>
      <c r="N1209" s="5">
        <f>+'MBI DIRECTORIO'!N1209</f>
        <v>90.875117443260237</v>
      </c>
      <c r="O1209" s="5">
        <f>+'MBI DIRECTORIO'!O1209</f>
        <v>97.63916108811182</v>
      </c>
      <c r="P1209" s="5">
        <f>+'MBI DIRECTORIO'!P1209</f>
        <v>3.7450637129686721</v>
      </c>
      <c r="Q1209" s="5">
        <f>+'MBI DIRECTORIO'!Q1209</f>
        <v>19.130404062702361</v>
      </c>
      <c r="R1209" s="5">
        <f>+'MBI DIRECTORIO'!R1209</f>
        <v>0</v>
      </c>
      <c r="S1209" s="5">
        <f>+'MBI DIRECTORIO'!S1209</f>
        <v>0</v>
      </c>
      <c r="T1209" s="5">
        <f>+'MBI DIRECTORIO'!T1209</f>
        <v>0</v>
      </c>
      <c r="U1209" s="5">
        <f>+'MBI DIRECTORIO'!U1209</f>
        <v>0</v>
      </c>
      <c r="V1209" s="5">
        <f>+'MBI DIRECTORIO'!V1209</f>
        <v>0</v>
      </c>
      <c r="W1209" s="5">
        <f>+'MBI DIRECTORIO'!W1209</f>
        <v>0</v>
      </c>
      <c r="X1209" s="5">
        <f>+'MBI DIRECTORIO'!X1209</f>
        <v>0</v>
      </c>
      <c r="Y1209" s="5">
        <f>+'MBI DIRECTORIO'!Y1209</f>
        <v>212.02055693010152</v>
      </c>
      <c r="Z1209" s="5">
        <f>+'MBI DIRECTORIO'!Z1209</f>
        <v>0.63081062305845892</v>
      </c>
      <c r="AA1209" s="5">
        <f>+'MBI DIRECTORIO'!AA1209</f>
        <v>0</v>
      </c>
      <c r="AB1209" s="5" t="str">
        <f>+'MBI DIRECTORIO'!AG1209</f>
        <v>Gall &amp; Gall</v>
      </c>
      <c r="AD1209" t="str">
        <f t="shared" si="20"/>
        <v>INSERT INTO TABLA_PRESUPUESTO_COMERCIAL VALUES ('VSR','80006-C','14004494-19',2022,'Julio',208.25,'EUR',5555.277,3360.995623,0,294.882,108.262254,0,90.875117,97.639161,3.745064,19.130404,0,0,0,0,0,0,0,212.020557,0.630811,0);</v>
      </c>
    </row>
    <row r="1210" spans="1:30" x14ac:dyDescent="0.2">
      <c r="A1210" t="str">
        <f>+'MBI DIRECTORIO'!A1210</f>
        <v>VSR</v>
      </c>
      <c r="B1210" t="str">
        <f>+'MBI DIRECTORIO'!B1210</f>
        <v>80025-C</v>
      </c>
      <c r="C1210" t="str">
        <f>+'MBI DIRECTORIO'!C1210</f>
        <v>14003595-21</v>
      </c>
      <c r="D1210">
        <f>+'MBI DIRECTORIO'!D1210</f>
        <v>2022</v>
      </c>
      <c r="E1210" t="str">
        <f>+'MBI DIRECTORIO'!E1210</f>
        <v>Julio</v>
      </c>
      <c r="F1210" s="5">
        <f>+'MBI DIRECTORIO'!F1210</f>
        <v>175</v>
      </c>
      <c r="G1210" t="str">
        <f>+'MBI DIRECTORIO'!G1210</f>
        <v>USD</v>
      </c>
      <c r="H1210" s="5">
        <f>+'MBI DIRECTORIO'!H1210</f>
        <v>7875</v>
      </c>
      <c r="I1210" s="5">
        <f>+'MBI DIRECTORIO'!I1210</f>
        <v>5805.4528924602237</v>
      </c>
      <c r="J1210" s="5">
        <f>+'MBI DIRECTORIO'!J1210</f>
        <v>0</v>
      </c>
      <c r="K1210" s="5">
        <f>+'MBI DIRECTORIO'!K1210</f>
        <v>0</v>
      </c>
      <c r="L1210" s="5">
        <f>+'MBI DIRECTORIO'!L1210</f>
        <v>90.976684420884098</v>
      </c>
      <c r="M1210" s="5">
        <f>+'MBI DIRECTORIO'!M1210</f>
        <v>0</v>
      </c>
      <c r="N1210" s="5">
        <f>+'MBI DIRECTORIO'!N1210</f>
        <v>299.34907659703299</v>
      </c>
      <c r="O1210" s="5">
        <f>+'MBI DIRECTORIO'!O1210</f>
        <v>173.84763851044505</v>
      </c>
      <c r="P1210" s="5">
        <f>+'MBI DIRECTORIO'!P1210</f>
        <v>9.7354677565849226</v>
      </c>
      <c r="Q1210" s="5">
        <f>+'MBI DIRECTORIO'!Q1210</f>
        <v>27.11870749087419</v>
      </c>
      <c r="R1210" s="5">
        <f>+'MBI DIRECTORIO'!R1210</f>
        <v>0</v>
      </c>
      <c r="S1210" s="5">
        <f>+'MBI DIRECTORIO'!S1210</f>
        <v>0</v>
      </c>
      <c r="T1210" s="5">
        <f>+'MBI DIRECTORIO'!T1210</f>
        <v>0</v>
      </c>
      <c r="U1210" s="5">
        <f>+'MBI DIRECTORIO'!U1210</f>
        <v>0</v>
      </c>
      <c r="V1210" s="5">
        <f>+'MBI DIRECTORIO'!V1210</f>
        <v>0</v>
      </c>
      <c r="W1210" s="5">
        <f>+'MBI DIRECTORIO'!W1210</f>
        <v>0</v>
      </c>
      <c r="X1210" s="5">
        <f>+'MBI DIRECTORIO'!X1210</f>
        <v>0</v>
      </c>
      <c r="Y1210" s="5">
        <f>+'MBI DIRECTORIO'!Y1210</f>
        <v>510.58098331549047</v>
      </c>
      <c r="Z1210" s="5">
        <f>+'MBI DIRECTORIO'!Z1210</f>
        <v>0.53009296055332678</v>
      </c>
      <c r="AA1210" s="5">
        <f>+'MBI DIRECTORIO'!AA1210</f>
        <v>0</v>
      </c>
      <c r="AB1210" s="5" t="str">
        <f>+'MBI DIRECTORIO'!AG1210</f>
        <v>The Wine Agency A/B</v>
      </c>
      <c r="AD1210" t="str">
        <f t="shared" si="20"/>
        <v>INSERT INTO TABLA_PRESUPUESTO_COMERCIAL VALUES ('VSR','80025-C','14003595-21',2022,'Julio',175,'USD',7875,5805.452892,0,0,90.976684,0,299.349077,173.847639,9.735468,27.118707,0,0,0,0,0,0,0,510.580983,0.530093,0);</v>
      </c>
    </row>
    <row r="1211" spans="1:30" x14ac:dyDescent="0.2">
      <c r="A1211" t="str">
        <f>+'MBI DIRECTORIO'!A1211</f>
        <v>VSR</v>
      </c>
      <c r="B1211" t="str">
        <f>+'MBI DIRECTORIO'!B1211</f>
        <v>80094-C</v>
      </c>
      <c r="C1211" t="str">
        <f>+'MBI DIRECTORIO'!C1211</f>
        <v>14005080-18</v>
      </c>
      <c r="D1211">
        <f>+'MBI DIRECTORIO'!D1211</f>
        <v>2022</v>
      </c>
      <c r="E1211" t="str">
        <f>+'MBI DIRECTORIO'!E1211</f>
        <v>Julio</v>
      </c>
      <c r="F1211" s="5">
        <f>+'MBI DIRECTORIO'!F1211</f>
        <v>50</v>
      </c>
      <c r="G1211" t="str">
        <f>+'MBI DIRECTORIO'!G1211</f>
        <v>GBP</v>
      </c>
      <c r="H1211" s="5">
        <f>+'MBI DIRECTORIO'!H1211</f>
        <v>4290</v>
      </c>
      <c r="I1211" s="5">
        <f>+'MBI DIRECTORIO'!I1211</f>
        <v>2729.7549127167226</v>
      </c>
      <c r="J1211" s="5">
        <f>+'MBI DIRECTORIO'!J1211</f>
        <v>0</v>
      </c>
      <c r="K1211" s="5">
        <f>+'MBI DIRECTORIO'!K1211</f>
        <v>520</v>
      </c>
      <c r="L1211" s="5">
        <f>+'MBI DIRECTORIO'!L1211</f>
        <v>25.993338405966888</v>
      </c>
      <c r="M1211" s="5">
        <f>+'MBI DIRECTORIO'!M1211</f>
        <v>0</v>
      </c>
      <c r="N1211" s="5">
        <f>+'MBI DIRECTORIO'!N1211</f>
        <v>40.073050437372046</v>
      </c>
      <c r="O1211" s="5">
        <f>+'MBI DIRECTORIO'!O1211</f>
        <v>30.534617532104967</v>
      </c>
      <c r="P1211" s="5">
        <f>+'MBI DIRECTORIO'!P1211</f>
        <v>1.7099385817978783</v>
      </c>
      <c r="Q1211" s="5">
        <f>+'MBI DIRECTORIO'!Q1211</f>
        <v>14.773238747409557</v>
      </c>
      <c r="R1211" s="5">
        <f>+'MBI DIRECTORIO'!R1211</f>
        <v>0</v>
      </c>
      <c r="S1211" s="5">
        <f>+'MBI DIRECTORIO'!S1211</f>
        <v>0</v>
      </c>
      <c r="T1211" s="5">
        <f>+'MBI DIRECTORIO'!T1211</f>
        <v>0</v>
      </c>
      <c r="U1211" s="5">
        <f>+'MBI DIRECTORIO'!U1211</f>
        <v>0</v>
      </c>
      <c r="V1211" s="5">
        <f>+'MBI DIRECTORIO'!V1211</f>
        <v>0</v>
      </c>
      <c r="W1211" s="5">
        <f>+'MBI DIRECTORIO'!W1211</f>
        <v>0</v>
      </c>
      <c r="X1211" s="5">
        <f>+'MBI DIRECTORIO'!X1211</f>
        <v>0</v>
      </c>
      <c r="Y1211" s="5">
        <f>+'MBI DIRECTORIO'!Y1211</f>
        <v>87.242300430271086</v>
      </c>
      <c r="Z1211" s="5">
        <f>+'MBI DIRECTORIO'!Z1211</f>
        <v>0.15145513158666482</v>
      </c>
      <c r="AA1211" s="5">
        <f>+'MBI DIRECTORIO'!AA1211</f>
        <v>0</v>
      </c>
      <c r="AB1211" s="5" t="str">
        <f>+'MBI DIRECTORIO'!AG1211</f>
        <v>Cripton Inglaterra</v>
      </c>
      <c r="AD1211" t="str">
        <f t="shared" si="20"/>
        <v>INSERT INTO TABLA_PRESUPUESTO_COMERCIAL VALUES ('VSR','80094-C','14005080-18',2022,'Julio',50,'GBP',4290,2729.754913,0,520,25.993338,0,40.07305,30.534618,1.709939,14.773239,0,0,0,0,0,0,0,87.2423,0.151455,0);</v>
      </c>
    </row>
    <row r="1212" spans="1:30" x14ac:dyDescent="0.2">
      <c r="A1212" t="str">
        <f>+'MBI DIRECTORIO'!A1212</f>
        <v>VSR</v>
      </c>
      <c r="B1212" t="str">
        <f>+'MBI DIRECTORIO'!B1212</f>
        <v>80094-C</v>
      </c>
      <c r="C1212" t="str">
        <f>+'MBI DIRECTORIO'!C1212</f>
        <v>14005051-21</v>
      </c>
      <c r="D1212">
        <f>+'MBI DIRECTORIO'!D1212</f>
        <v>2022</v>
      </c>
      <c r="E1212" t="str">
        <f>+'MBI DIRECTORIO'!E1212</f>
        <v>Julio</v>
      </c>
      <c r="F1212" s="5">
        <f>+'MBI DIRECTORIO'!F1212</f>
        <v>75</v>
      </c>
      <c r="G1212" t="str">
        <f>+'MBI DIRECTORIO'!G1212</f>
        <v>GBP</v>
      </c>
      <c r="H1212" s="5">
        <f>+'MBI DIRECTORIO'!H1212</f>
        <v>2925.0000000000005</v>
      </c>
      <c r="I1212" s="5">
        <f>+'MBI DIRECTORIO'!I1212</f>
        <v>1368.158797054954</v>
      </c>
      <c r="J1212" s="5">
        <f>+'MBI DIRECTORIO'!J1212</f>
        <v>0</v>
      </c>
      <c r="K1212" s="5">
        <f>+'MBI DIRECTORIO'!K1212</f>
        <v>585</v>
      </c>
      <c r="L1212" s="5">
        <f>+'MBI DIRECTORIO'!L1212</f>
        <v>38.990007608950329</v>
      </c>
      <c r="M1212" s="5">
        <f>+'MBI DIRECTORIO'!M1212</f>
        <v>0</v>
      </c>
      <c r="N1212" s="5">
        <f>+'MBI DIRECTORIO'!N1212</f>
        <v>60.10957565605807</v>
      </c>
      <c r="O1212" s="5">
        <f>+'MBI DIRECTORIO'!O1212</f>
        <v>45.801926298157447</v>
      </c>
      <c r="P1212" s="5">
        <f>+'MBI DIRECTORIO'!P1212</f>
        <v>2.5649078726968173</v>
      </c>
      <c r="Q1212" s="5">
        <f>+'MBI DIRECTORIO'!Q1212</f>
        <v>10.0726627823247</v>
      </c>
      <c r="R1212" s="5">
        <f>+'MBI DIRECTORIO'!R1212</f>
        <v>0</v>
      </c>
      <c r="S1212" s="5">
        <f>+'MBI DIRECTORIO'!S1212</f>
        <v>0</v>
      </c>
      <c r="T1212" s="5">
        <f>+'MBI DIRECTORIO'!T1212</f>
        <v>0</v>
      </c>
      <c r="U1212" s="5">
        <f>+'MBI DIRECTORIO'!U1212</f>
        <v>0</v>
      </c>
      <c r="V1212" s="5">
        <f>+'MBI DIRECTORIO'!V1212</f>
        <v>0</v>
      </c>
      <c r="W1212" s="5">
        <f>+'MBI DIRECTORIO'!W1212</f>
        <v>0</v>
      </c>
      <c r="X1212" s="5">
        <f>+'MBI DIRECTORIO'!X1212</f>
        <v>0</v>
      </c>
      <c r="Y1212" s="5">
        <f>+'MBI DIRECTORIO'!Y1212</f>
        <v>118.77625530661703</v>
      </c>
      <c r="Z1212" s="5">
        <f>+'MBI DIRECTORIO'!Z1212</f>
        <v>0.22718269737999719</v>
      </c>
      <c r="AA1212" s="5">
        <f>+'MBI DIRECTORIO'!AA1212</f>
        <v>0</v>
      </c>
      <c r="AB1212" s="5" t="str">
        <f>+'MBI DIRECTORIO'!AG1212</f>
        <v>Cripton Inglaterra</v>
      </c>
      <c r="AD1212" t="str">
        <f t="shared" si="20"/>
        <v>INSERT INTO TABLA_PRESUPUESTO_COMERCIAL VALUES ('VSR','80094-C','14005051-21',2022,'Julio',75,'GBP',2925,1368.158797,0,585,38.990008,0,60.109576,45.801926,2.564908,10.072663,0,0,0,0,0,0,0,118.776255,0.227183,0);</v>
      </c>
    </row>
    <row r="1213" spans="1:30" x14ac:dyDescent="0.2">
      <c r="A1213" t="str">
        <f>+'MBI DIRECTORIO'!A1213</f>
        <v>VSR</v>
      </c>
      <c r="B1213" t="str">
        <f>+'MBI DIRECTORIO'!B1213</f>
        <v>80094-C</v>
      </c>
      <c r="C1213" t="str">
        <f>+'MBI DIRECTORIO'!C1213</f>
        <v>14005055-21</v>
      </c>
      <c r="D1213">
        <f>+'MBI DIRECTORIO'!D1213</f>
        <v>2022</v>
      </c>
      <c r="E1213" t="str">
        <f>+'MBI DIRECTORIO'!E1213</f>
        <v>Julio</v>
      </c>
      <c r="F1213" s="5">
        <f>+'MBI DIRECTORIO'!F1213</f>
        <v>125</v>
      </c>
      <c r="G1213" t="str">
        <f>+'MBI DIRECTORIO'!G1213</f>
        <v>GBP</v>
      </c>
      <c r="H1213" s="5">
        <f>+'MBI DIRECTORIO'!H1213</f>
        <v>4875</v>
      </c>
      <c r="I1213" s="5">
        <f>+'MBI DIRECTORIO'!I1213</f>
        <v>1791.4675095813054</v>
      </c>
      <c r="J1213" s="5">
        <f>+'MBI DIRECTORIO'!J1213</f>
        <v>0</v>
      </c>
      <c r="K1213" s="5">
        <f>+'MBI DIRECTORIO'!K1213</f>
        <v>0</v>
      </c>
      <c r="L1213" s="5">
        <f>+'MBI DIRECTORIO'!L1213</f>
        <v>64.983346014917217</v>
      </c>
      <c r="M1213" s="5">
        <f>+'MBI DIRECTORIO'!M1213</f>
        <v>0</v>
      </c>
      <c r="N1213" s="5">
        <f>+'MBI DIRECTORIO'!N1213</f>
        <v>100.18262609343012</v>
      </c>
      <c r="O1213" s="5">
        <f>+'MBI DIRECTORIO'!O1213</f>
        <v>76.336543830262414</v>
      </c>
      <c r="P1213" s="5">
        <f>+'MBI DIRECTORIO'!P1213</f>
        <v>4.2748464544946954</v>
      </c>
      <c r="Q1213" s="5">
        <f>+'MBI DIRECTORIO'!Q1213</f>
        <v>16.787771303874496</v>
      </c>
      <c r="R1213" s="5">
        <f>+'MBI DIRECTORIO'!R1213</f>
        <v>0</v>
      </c>
      <c r="S1213" s="5">
        <f>+'MBI DIRECTORIO'!S1213</f>
        <v>0</v>
      </c>
      <c r="T1213" s="5">
        <f>+'MBI DIRECTORIO'!T1213</f>
        <v>0</v>
      </c>
      <c r="U1213" s="5">
        <f>+'MBI DIRECTORIO'!U1213</f>
        <v>0</v>
      </c>
      <c r="V1213" s="5">
        <f>+'MBI DIRECTORIO'!V1213</f>
        <v>0</v>
      </c>
      <c r="W1213" s="5">
        <f>+'MBI DIRECTORIO'!W1213</f>
        <v>0</v>
      </c>
      <c r="X1213" s="5">
        <f>+'MBI DIRECTORIO'!X1213</f>
        <v>0</v>
      </c>
      <c r="Y1213" s="5">
        <f>+'MBI DIRECTORIO'!Y1213</f>
        <v>197.9604255110284</v>
      </c>
      <c r="Z1213" s="5">
        <f>+'MBI DIRECTORIO'!Z1213</f>
        <v>0.37863782896666198</v>
      </c>
      <c r="AA1213" s="5">
        <f>+'MBI DIRECTORIO'!AA1213</f>
        <v>0</v>
      </c>
      <c r="AB1213" s="5" t="str">
        <f>+'MBI DIRECTORIO'!AG1213</f>
        <v>Cripton Inglaterra</v>
      </c>
      <c r="AD1213" t="str">
        <f t="shared" si="20"/>
        <v>INSERT INTO TABLA_PRESUPUESTO_COMERCIAL VALUES ('VSR','80094-C','14005055-21',2022,'Julio',125,'GBP',4875,1791.46751,0,0,64.983346,0,100.182626,76.336544,4.274846,16.787771,0,0,0,0,0,0,0,197.960426,0.378638,0);</v>
      </c>
    </row>
    <row r="1214" spans="1:30" x14ac:dyDescent="0.2">
      <c r="A1214" t="str">
        <f>+'MBI DIRECTORIO'!A1214</f>
        <v>VSR</v>
      </c>
      <c r="B1214" t="str">
        <f>+'MBI DIRECTORIO'!B1214</f>
        <v>80130-C</v>
      </c>
      <c r="C1214" t="str">
        <f>+'MBI DIRECTORIO'!C1214</f>
        <v>14004732-17</v>
      </c>
      <c r="D1214">
        <f>+'MBI DIRECTORIO'!D1214</f>
        <v>2022</v>
      </c>
      <c r="E1214" t="str">
        <f>+'MBI DIRECTORIO'!E1214</f>
        <v>Julio</v>
      </c>
      <c r="F1214" s="5">
        <f>+'MBI DIRECTORIO'!F1214</f>
        <v>48.650338526577826</v>
      </c>
      <c r="G1214" t="str">
        <f>+'MBI DIRECTORIO'!G1214</f>
        <v>USD</v>
      </c>
      <c r="H1214" s="5">
        <f>+'MBI DIRECTORIO'!H1214</f>
        <v>5254.2365608704049</v>
      </c>
      <c r="I1214" s="5">
        <f>+'MBI DIRECTORIO'!I1214</f>
        <v>3232.8280850283622</v>
      </c>
      <c r="J1214" s="5">
        <f>+'MBI DIRECTORIO'!J1214</f>
        <v>0</v>
      </c>
      <c r="K1214" s="5">
        <f>+'MBI DIRECTORIO'!K1214</f>
        <v>262.71182804352026</v>
      </c>
      <c r="L1214" s="5">
        <f>+'MBI DIRECTORIO'!L1214</f>
        <v>25.291694257723719</v>
      </c>
      <c r="M1214" s="5">
        <f>+'MBI DIRECTORIO'!M1214</f>
        <v>788.13548413056071</v>
      </c>
      <c r="N1214" s="5">
        <f>+'MBI DIRECTORIO'!N1214</f>
        <v>10.175234201637192</v>
      </c>
      <c r="O1214" s="5">
        <f>+'MBI DIRECTORIO'!O1214</f>
        <v>0</v>
      </c>
      <c r="P1214" s="5">
        <f>+'MBI DIRECTORIO'!P1214</f>
        <v>0.77904136856284745</v>
      </c>
      <c r="Q1214" s="5">
        <f>+'MBI DIRECTORIO'!Q1214</f>
        <v>18.09372754058429</v>
      </c>
      <c r="R1214" s="5">
        <f>+'MBI DIRECTORIO'!R1214</f>
        <v>0</v>
      </c>
      <c r="S1214" s="5">
        <f>+'MBI DIRECTORIO'!S1214</f>
        <v>0</v>
      </c>
      <c r="T1214" s="5">
        <f>+'MBI DIRECTORIO'!T1214</f>
        <v>0</v>
      </c>
      <c r="U1214" s="5">
        <f>+'MBI DIRECTORIO'!U1214</f>
        <v>0</v>
      </c>
      <c r="V1214" s="5">
        <f>+'MBI DIRECTORIO'!V1214</f>
        <v>0</v>
      </c>
      <c r="W1214" s="5">
        <f>+'MBI DIRECTORIO'!W1214</f>
        <v>0</v>
      </c>
      <c r="X1214" s="5">
        <f>+'MBI DIRECTORIO'!X1214</f>
        <v>0</v>
      </c>
      <c r="Y1214" s="5">
        <f>+'MBI DIRECTORIO'!Y1214</f>
        <v>852.44426197859252</v>
      </c>
      <c r="Z1214" s="5">
        <f>+'MBI DIRECTORIO'!Z1214</f>
        <v>35.260774737247459</v>
      </c>
      <c r="AA1214" s="5">
        <f>+'MBI DIRECTORIO'!AA1214</f>
        <v>0</v>
      </c>
      <c r="AB1214" s="5" t="str">
        <f>+'MBI DIRECTORIO'!AG1214</f>
        <v>COMPANHIA BRASILEIRA DE DISTRIBUIÇÃO</v>
      </c>
      <c r="AD1214" t="str">
        <f t="shared" si="20"/>
        <v>INSERT INTO TABLA_PRESUPUESTO_COMERCIAL VALUES ('VSR','80130-C','14004732-17',2022,'Julio',48.650339,'USD',5254.236561,3232.828085,0,262.711828,25.291694,788.135484,10.175234,0,0.779041,18.093728,0,0,0,0,0,0,0,852.444262,35.260775,0);</v>
      </c>
    </row>
    <row r="1215" spans="1:30" x14ac:dyDescent="0.2">
      <c r="A1215" t="str">
        <f>+'MBI DIRECTORIO'!A1215</f>
        <v>VSR</v>
      </c>
      <c r="B1215" t="str">
        <f>+'MBI DIRECTORIO'!B1215</f>
        <v>80130-C</v>
      </c>
      <c r="C1215" t="str">
        <f>+'MBI DIRECTORIO'!C1215</f>
        <v>14004774-20</v>
      </c>
      <c r="D1215">
        <f>+'MBI DIRECTORIO'!D1215</f>
        <v>2022</v>
      </c>
      <c r="E1215" t="str">
        <f>+'MBI DIRECTORIO'!E1215</f>
        <v>Julio</v>
      </c>
      <c r="F1215" s="5">
        <f>+'MBI DIRECTORIO'!F1215</f>
        <v>389.96117674199019</v>
      </c>
      <c r="G1215" t="str">
        <f>+'MBI DIRECTORIO'!G1215</f>
        <v>USD</v>
      </c>
      <c r="H1215" s="5">
        <f>+'MBI DIRECTORIO'!H1215</f>
        <v>14428.563539453637</v>
      </c>
      <c r="I1215" s="5">
        <f>+'MBI DIRECTORIO'!I1215</f>
        <v>7583.6206975368987</v>
      </c>
      <c r="J1215" s="5">
        <f>+'MBI DIRECTORIO'!J1215</f>
        <v>0</v>
      </c>
      <c r="K1215" s="5">
        <f>+'MBI DIRECTORIO'!K1215</f>
        <v>721.42817697268185</v>
      </c>
      <c r="L1215" s="5">
        <f>+'MBI DIRECTORIO'!L1215</f>
        <v>202.7278566448723</v>
      </c>
      <c r="M1215" s="5">
        <f>+'MBI DIRECTORIO'!M1215</f>
        <v>2164.2845309180457</v>
      </c>
      <c r="N1215" s="5">
        <f>+'MBI DIRECTORIO'!N1215</f>
        <v>81.560507553880299</v>
      </c>
      <c r="O1215" s="5">
        <f>+'MBI DIRECTORIO'!O1215</f>
        <v>0</v>
      </c>
      <c r="P1215" s="5">
        <f>+'MBI DIRECTORIO'!P1215</f>
        <v>6.2444763595939596</v>
      </c>
      <c r="Q1215" s="5">
        <f>+'MBI DIRECTORIO'!Q1215</f>
        <v>49.686856398721972</v>
      </c>
      <c r="R1215" s="5">
        <f>+'MBI DIRECTORIO'!R1215</f>
        <v>0</v>
      </c>
      <c r="S1215" s="5">
        <f>+'MBI DIRECTORIO'!S1215</f>
        <v>0</v>
      </c>
      <c r="T1215" s="5">
        <f>+'MBI DIRECTORIO'!T1215</f>
        <v>0</v>
      </c>
      <c r="U1215" s="5">
        <f>+'MBI DIRECTORIO'!U1215</f>
        <v>0</v>
      </c>
      <c r="V1215" s="5">
        <f>+'MBI DIRECTORIO'!V1215</f>
        <v>0</v>
      </c>
      <c r="W1215" s="5">
        <f>+'MBI DIRECTORIO'!W1215</f>
        <v>0</v>
      </c>
      <c r="X1215" s="5">
        <f>+'MBI DIRECTORIO'!X1215</f>
        <v>0</v>
      </c>
      <c r="Y1215" s="5">
        <f>+'MBI DIRECTORIO'!Y1215</f>
        <v>2584.4122916742363</v>
      </c>
      <c r="Z1215" s="5">
        <f>+'MBI DIRECTORIO'!Z1215</f>
        <v>282.63592044399468</v>
      </c>
      <c r="AA1215" s="5">
        <f>+'MBI DIRECTORIO'!AA1215</f>
        <v>0</v>
      </c>
      <c r="AB1215" s="5" t="str">
        <f>+'MBI DIRECTORIO'!AG1215</f>
        <v>COMPANHIA BRASILEIRA DE DISTRIBUIÇÃO</v>
      </c>
      <c r="AD1215" t="str">
        <f t="shared" si="20"/>
        <v>INSERT INTO TABLA_PRESUPUESTO_COMERCIAL VALUES ('VSR','80130-C','14004774-20',2022,'Julio',389.961177,'USD',14428.563539,7583.620698,0,721.428177,202.727857,2164.284531,81.560508,0,6.244476,49.686856,0,0,0,0,0,0,0,2584.412292,282.63592,0);</v>
      </c>
    </row>
    <row r="1216" spans="1:30" x14ac:dyDescent="0.2">
      <c r="A1216" t="str">
        <f>+'MBI DIRECTORIO'!A1216</f>
        <v>VSR</v>
      </c>
      <c r="B1216" t="str">
        <f>+'MBI DIRECTORIO'!B1216</f>
        <v>80130-C</v>
      </c>
      <c r="C1216" t="str">
        <f>+'MBI DIRECTORIO'!C1216</f>
        <v>14004773-20</v>
      </c>
      <c r="D1216">
        <f>+'MBI DIRECTORIO'!D1216</f>
        <v>2022</v>
      </c>
      <c r="E1216" t="str">
        <f>+'MBI DIRECTORIO'!E1216</f>
        <v>Julio</v>
      </c>
      <c r="F1216" s="5">
        <f>+'MBI DIRECTORIO'!F1216</f>
        <v>386.60224468336236</v>
      </c>
      <c r="G1216" t="str">
        <f>+'MBI DIRECTORIO'!G1216</f>
        <v>USD</v>
      </c>
      <c r="H1216" s="5">
        <f>+'MBI DIRECTORIO'!H1216</f>
        <v>14304.283053284407</v>
      </c>
      <c r="I1216" s="5">
        <f>+'MBI DIRECTORIO'!I1216</f>
        <v>7908.5446101955858</v>
      </c>
      <c r="J1216" s="5">
        <f>+'MBI DIRECTORIO'!J1216</f>
        <v>0</v>
      </c>
      <c r="K1216" s="5">
        <f>+'MBI DIRECTORIO'!K1216</f>
        <v>715.21415266422036</v>
      </c>
      <c r="L1216" s="5">
        <f>+'MBI DIRECTORIO'!L1216</f>
        <v>200.98165949122102</v>
      </c>
      <c r="M1216" s="5">
        <f>+'MBI DIRECTORIO'!M1216</f>
        <v>2145.6424579926611</v>
      </c>
      <c r="N1216" s="5">
        <f>+'MBI DIRECTORIO'!N1216</f>
        <v>80.857985816128078</v>
      </c>
      <c r="O1216" s="5">
        <f>+'MBI DIRECTORIO'!O1216</f>
        <v>0</v>
      </c>
      <c r="P1216" s="5">
        <f>+'MBI DIRECTORIO'!P1216</f>
        <v>6.1906895390473062</v>
      </c>
      <c r="Q1216" s="5">
        <f>+'MBI DIRECTORIO'!Q1216</f>
        <v>49.258878474754106</v>
      </c>
      <c r="R1216" s="5">
        <f>+'MBI DIRECTORIO'!R1216</f>
        <v>0</v>
      </c>
      <c r="S1216" s="5">
        <f>+'MBI DIRECTORIO'!S1216</f>
        <v>0</v>
      </c>
      <c r="T1216" s="5">
        <f>+'MBI DIRECTORIO'!T1216</f>
        <v>0</v>
      </c>
      <c r="U1216" s="5">
        <f>+'MBI DIRECTORIO'!U1216</f>
        <v>0</v>
      </c>
      <c r="V1216" s="5">
        <f>+'MBI DIRECTORIO'!V1216</f>
        <v>0</v>
      </c>
      <c r="W1216" s="5">
        <f>+'MBI DIRECTORIO'!W1216</f>
        <v>0</v>
      </c>
      <c r="X1216" s="5">
        <f>+'MBI DIRECTORIO'!X1216</f>
        <v>0</v>
      </c>
      <c r="Y1216" s="5">
        <f>+'MBI DIRECTORIO'!Y1216</f>
        <v>2562.1514467056618</v>
      </c>
      <c r="Z1216" s="5">
        <f>+'MBI DIRECTORIO'!Z1216</f>
        <v>280.20143488307116</v>
      </c>
      <c r="AA1216" s="5">
        <f>+'MBI DIRECTORIO'!AA1216</f>
        <v>0</v>
      </c>
      <c r="AB1216" s="5" t="str">
        <f>+'MBI DIRECTORIO'!AG1216</f>
        <v>COMPANHIA BRASILEIRA DE DISTRIBUIÇÃO</v>
      </c>
      <c r="AD1216" t="str">
        <f t="shared" si="20"/>
        <v>INSERT INTO TABLA_PRESUPUESTO_COMERCIAL VALUES ('VSR','80130-C','14004773-20',2022,'Julio',386.602245,'USD',14304.283053,7908.54461,0,715.214153,200.981659,2145.642458,80.857986,0,6.19069,49.258878,0,0,0,0,0,0,0,2562.151447,280.201435,0);</v>
      </c>
    </row>
    <row r="1217" spans="1:30" x14ac:dyDescent="0.2">
      <c r="A1217" t="str">
        <f>+'MBI DIRECTORIO'!A1217</f>
        <v>VSR</v>
      </c>
      <c r="B1217" t="str">
        <f>+'MBI DIRECTORIO'!B1217</f>
        <v>80130-C</v>
      </c>
      <c r="C1217" t="str">
        <f>+'MBI DIRECTORIO'!C1217</f>
        <v>14005136-20</v>
      </c>
      <c r="D1217">
        <f>+'MBI DIRECTORIO'!D1217</f>
        <v>2022</v>
      </c>
      <c r="E1217" t="str">
        <f>+'MBI DIRECTORIO'!E1217</f>
        <v>Julio</v>
      </c>
      <c r="F1217" s="5">
        <f>+'MBI DIRECTORIO'!F1217</f>
        <v>174.94618393098568</v>
      </c>
      <c r="G1217" t="str">
        <f>+'MBI DIRECTORIO'!G1217</f>
        <v>USD</v>
      </c>
      <c r="H1217" s="5">
        <f>+'MBI DIRECTORIO'!H1217</f>
        <v>5948.1702536535131</v>
      </c>
      <c r="I1217" s="5">
        <f>+'MBI DIRECTORIO'!I1217</f>
        <v>3371.0779319920407</v>
      </c>
      <c r="J1217" s="5">
        <f>+'MBI DIRECTORIO'!J1217</f>
        <v>0</v>
      </c>
      <c r="K1217" s="5">
        <f>+'MBI DIRECTORIO'!K1217</f>
        <v>297.40851268267568</v>
      </c>
      <c r="L1217" s="5">
        <f>+'MBI DIRECTORIO'!L1217</f>
        <v>90.948707235012748</v>
      </c>
      <c r="M1217" s="5">
        <f>+'MBI DIRECTORIO'!M1217</f>
        <v>892.22553804802692</v>
      </c>
      <c r="N1217" s="5">
        <f>+'MBI DIRECTORIO'!N1217</f>
        <v>36.590051541121184</v>
      </c>
      <c r="O1217" s="5">
        <f>+'MBI DIRECTORIO'!O1217</f>
        <v>0</v>
      </c>
      <c r="P1217" s="5">
        <f>+'MBI DIRECTORIO'!P1217</f>
        <v>2.8014258211170908</v>
      </c>
      <c r="Q1217" s="5">
        <f>+'MBI DIRECTORIO'!Q1217</f>
        <v>20.483389106634736</v>
      </c>
      <c r="R1217" s="5">
        <f>+'MBI DIRECTORIO'!R1217</f>
        <v>0</v>
      </c>
      <c r="S1217" s="5">
        <f>+'MBI DIRECTORIO'!S1217</f>
        <v>0</v>
      </c>
      <c r="T1217" s="5">
        <f>+'MBI DIRECTORIO'!T1217</f>
        <v>0</v>
      </c>
      <c r="U1217" s="5">
        <f>+'MBI DIRECTORIO'!U1217</f>
        <v>0</v>
      </c>
      <c r="V1217" s="5">
        <f>+'MBI DIRECTORIO'!V1217</f>
        <v>0</v>
      </c>
      <c r="W1217" s="5">
        <f>+'MBI DIRECTORIO'!W1217</f>
        <v>0</v>
      </c>
      <c r="X1217" s="5">
        <f>+'MBI DIRECTORIO'!X1217</f>
        <v>0</v>
      </c>
      <c r="Y1217" s="5">
        <f>+'MBI DIRECTORIO'!Y1217</f>
        <v>1078.8978363448728</v>
      </c>
      <c r="Z1217" s="5">
        <f>+'MBI DIRECTORIO'!Z1217</f>
        <v>126.79743182797273</v>
      </c>
      <c r="AA1217" s="5">
        <f>+'MBI DIRECTORIO'!AA1217</f>
        <v>0</v>
      </c>
      <c r="AB1217" s="5" t="str">
        <f>+'MBI DIRECTORIO'!AG1217</f>
        <v>COMPANHIA BRASILEIRA DE DISTRIBUIÇÃO</v>
      </c>
      <c r="AD1217" t="str">
        <f t="shared" si="20"/>
        <v>INSERT INTO TABLA_PRESUPUESTO_COMERCIAL VALUES ('VSR','80130-C','14005136-20',2022,'Julio',174.946184,'USD',5948.170254,3371.077932,0,297.408513,90.948707,892.225538,36.590052,0,2.801426,20.483389,0,0,0,0,0,0,0,1078.897836,126.797432,0);</v>
      </c>
    </row>
    <row r="1218" spans="1:30" x14ac:dyDescent="0.2">
      <c r="A1218" t="str">
        <f>+'MBI DIRECTORIO'!A1218</f>
        <v>VSR</v>
      </c>
      <c r="B1218" t="str">
        <f>+'MBI DIRECTORIO'!B1218</f>
        <v>80130-C</v>
      </c>
      <c r="C1218" t="str">
        <f>+'MBI DIRECTORIO'!C1218</f>
        <v>14004731-19</v>
      </c>
      <c r="D1218">
        <f>+'MBI DIRECTORIO'!D1218</f>
        <v>2022</v>
      </c>
      <c r="E1218" t="str">
        <f>+'MBI DIRECTORIO'!E1218</f>
        <v>Julio</v>
      </c>
      <c r="F1218" s="5">
        <f>+'MBI DIRECTORIO'!F1218</f>
        <v>426.36766615163418</v>
      </c>
      <c r="G1218" t="str">
        <f>+'MBI DIRECTORIO'!G1218</f>
        <v>USD</v>
      </c>
      <c r="H1218" s="5">
        <f>+'MBI DIRECTORIO'!H1218</f>
        <v>15775.603647610465</v>
      </c>
      <c r="I1218" s="5">
        <f>+'MBI DIRECTORIO'!I1218</f>
        <v>10626.439797928593</v>
      </c>
      <c r="J1218" s="5">
        <f>+'MBI DIRECTORIO'!J1218</f>
        <v>0</v>
      </c>
      <c r="K1218" s="5">
        <f>+'MBI DIRECTORIO'!K1218</f>
        <v>788.78018238052323</v>
      </c>
      <c r="L1218" s="5">
        <f>+'MBI DIRECTORIO'!L1218</f>
        <v>221.6543806328348</v>
      </c>
      <c r="M1218" s="5">
        <f>+'MBI DIRECTORIO'!M1218</f>
        <v>2366.3405471415695</v>
      </c>
      <c r="N1218" s="5">
        <f>+'MBI DIRECTORIO'!N1218</f>
        <v>89.174936711452887</v>
      </c>
      <c r="O1218" s="5">
        <f>+'MBI DIRECTORIO'!O1218</f>
        <v>0</v>
      </c>
      <c r="P1218" s="5">
        <f>+'MBI DIRECTORIO'!P1218</f>
        <v>6.8274560919706131</v>
      </c>
      <c r="Q1218" s="5">
        <f>+'MBI DIRECTORIO'!Q1218</f>
        <v>54.325584864954429</v>
      </c>
      <c r="R1218" s="5">
        <f>+'MBI DIRECTORIO'!R1218</f>
        <v>0</v>
      </c>
      <c r="S1218" s="5">
        <f>+'MBI DIRECTORIO'!S1218</f>
        <v>0</v>
      </c>
      <c r="T1218" s="5">
        <f>+'MBI DIRECTORIO'!T1218</f>
        <v>0</v>
      </c>
      <c r="U1218" s="5">
        <f>+'MBI DIRECTORIO'!U1218</f>
        <v>0</v>
      </c>
      <c r="V1218" s="5">
        <f>+'MBI DIRECTORIO'!V1218</f>
        <v>0</v>
      </c>
      <c r="W1218" s="5">
        <f>+'MBI DIRECTORIO'!W1218</f>
        <v>0</v>
      </c>
      <c r="X1218" s="5">
        <f>+'MBI DIRECTORIO'!X1218</f>
        <v>0</v>
      </c>
      <c r="Y1218" s="5">
        <f>+'MBI DIRECTORIO'!Y1218</f>
        <v>2825.6911274626623</v>
      </c>
      <c r="Z1218" s="5">
        <f>+'MBI DIRECTORIO'!Z1218</f>
        <v>309.0226026527144</v>
      </c>
      <c r="AA1218" s="5">
        <f>+'MBI DIRECTORIO'!AA1218</f>
        <v>0</v>
      </c>
      <c r="AB1218" s="5" t="str">
        <f>+'MBI DIRECTORIO'!AG1218</f>
        <v>COMPANHIA BRASILEIRA DE DISTRIBUIÇÃO</v>
      </c>
      <c r="AD1218" t="str">
        <f t="shared" si="20"/>
        <v>INSERT INTO TABLA_PRESUPUESTO_COMERCIAL VALUES ('VSR','80130-C','14004731-19',2022,'Julio',426.367666,'USD',15775.603648,10626.439798,0,788.780182,221.654381,2366.340547,89.174937,0,6.827456,54.325585,0,0,0,0,0,0,0,2825.691127,309.022603,0);</v>
      </c>
    </row>
    <row r="1219" spans="1:30" x14ac:dyDescent="0.2">
      <c r="A1219" t="str">
        <f>+'MBI DIRECTORIO'!A1219</f>
        <v>VSR</v>
      </c>
      <c r="B1219" t="str">
        <f>+'MBI DIRECTORIO'!B1219</f>
        <v>80130-C</v>
      </c>
      <c r="C1219" t="str">
        <f>+'MBI DIRECTORIO'!C1219</f>
        <v>14005137-20</v>
      </c>
      <c r="D1219">
        <f>+'MBI DIRECTORIO'!D1219</f>
        <v>2022</v>
      </c>
      <c r="E1219" t="str">
        <f>+'MBI DIRECTORIO'!E1219</f>
        <v>Julio</v>
      </c>
      <c r="F1219" s="5">
        <f>+'MBI DIRECTORIO'!F1219</f>
        <v>116.34907240498724</v>
      </c>
      <c r="G1219" t="str">
        <f>+'MBI DIRECTORIO'!G1219</f>
        <v>USD</v>
      </c>
      <c r="H1219" s="5">
        <f>+'MBI DIRECTORIO'!H1219</f>
        <v>3955.8684617695662</v>
      </c>
      <c r="I1219" s="5">
        <f>+'MBI DIRECTORIO'!I1219</f>
        <v>2391.5904423693823</v>
      </c>
      <c r="J1219" s="5">
        <f>+'MBI DIRECTORIO'!J1219</f>
        <v>0</v>
      </c>
      <c r="K1219" s="5">
        <f>+'MBI DIRECTORIO'!K1219</f>
        <v>197.79342308847833</v>
      </c>
      <c r="L1219" s="5">
        <f>+'MBI DIRECTORIO'!L1219</f>
        <v>60.486016244863542</v>
      </c>
      <c r="M1219" s="5">
        <f>+'MBI DIRECTORIO'!M1219</f>
        <v>593.38026926543489</v>
      </c>
      <c r="N1219" s="5">
        <f>+'MBI DIRECTORIO'!N1219</f>
        <v>24.334446516075765</v>
      </c>
      <c r="O1219" s="5">
        <f>+'MBI DIRECTORIO'!O1219</f>
        <v>0</v>
      </c>
      <c r="P1219" s="5">
        <f>+'MBI DIRECTORIO'!P1219</f>
        <v>1.8631060613870505</v>
      </c>
      <c r="Q1219" s="5">
        <f>+'MBI DIRECTORIO'!Q1219</f>
        <v>13.622608214235338</v>
      </c>
      <c r="R1219" s="5">
        <f>+'MBI DIRECTORIO'!R1219</f>
        <v>0</v>
      </c>
      <c r="S1219" s="5">
        <f>+'MBI DIRECTORIO'!S1219</f>
        <v>0</v>
      </c>
      <c r="T1219" s="5">
        <f>+'MBI DIRECTORIO'!T1219</f>
        <v>0</v>
      </c>
      <c r="U1219" s="5">
        <f>+'MBI DIRECTORIO'!U1219</f>
        <v>0</v>
      </c>
      <c r="V1219" s="5">
        <f>+'MBI DIRECTORIO'!V1219</f>
        <v>0</v>
      </c>
      <c r="W1219" s="5">
        <f>+'MBI DIRECTORIO'!W1219</f>
        <v>0</v>
      </c>
      <c r="X1219" s="5">
        <f>+'MBI DIRECTORIO'!X1219</f>
        <v>0</v>
      </c>
      <c r="Y1219" s="5">
        <f>+'MBI DIRECTORIO'!Y1219</f>
        <v>717.5278686158332</v>
      </c>
      <c r="Z1219" s="5">
        <f>+'MBI DIRECTORIO'!Z1219</f>
        <v>84.327438558700067</v>
      </c>
      <c r="AA1219" s="5">
        <f>+'MBI DIRECTORIO'!AA1219</f>
        <v>0</v>
      </c>
      <c r="AB1219" s="5" t="str">
        <f>+'MBI DIRECTORIO'!AG1219</f>
        <v>COMPANHIA BRASILEIRA DE DISTRIBUIÇÃO</v>
      </c>
      <c r="AD1219" t="str">
        <f t="shared" si="20"/>
        <v>INSERT INTO TABLA_PRESUPUESTO_COMERCIAL VALUES ('VSR','80130-C','14005137-20',2022,'Julio',116.349072,'USD',3955.868462,2391.590442,0,197.793423,60.486016,593.380269,24.334447,0,1.863106,13.622608,0,0,0,0,0,0,0,717.527869,84.327439,0);</v>
      </c>
    </row>
    <row r="1220" spans="1:30" x14ac:dyDescent="0.2">
      <c r="A1220" t="str">
        <f>+'MBI DIRECTORIO'!A1220</f>
        <v>VSR</v>
      </c>
      <c r="B1220" t="str">
        <f>+'MBI DIRECTORIO'!B1220</f>
        <v>80130-C</v>
      </c>
      <c r="C1220" t="str">
        <f>+'MBI DIRECTORIO'!C1220</f>
        <v>14005138-20</v>
      </c>
      <c r="D1220">
        <f>+'MBI DIRECTORIO'!D1220</f>
        <v>2022</v>
      </c>
      <c r="E1220" t="str">
        <f>+'MBI DIRECTORIO'!E1220</f>
        <v>Julio</v>
      </c>
      <c r="F1220" s="5">
        <f>+'MBI DIRECTORIO'!F1220</f>
        <v>169.31184628425507</v>
      </c>
      <c r="G1220" t="str">
        <f>+'MBI DIRECTORIO'!G1220</f>
        <v>USD</v>
      </c>
      <c r="H1220" s="5">
        <f>+'MBI DIRECTORIO'!H1220</f>
        <v>5756.602773664672</v>
      </c>
      <c r="I1220" s="5">
        <f>+'MBI DIRECTORIO'!I1220</f>
        <v>3074.7509768240816</v>
      </c>
      <c r="J1220" s="5">
        <f>+'MBI DIRECTORIO'!J1220</f>
        <v>0</v>
      </c>
      <c r="K1220" s="5">
        <f>+'MBI DIRECTORIO'!K1220</f>
        <v>287.83013868323366</v>
      </c>
      <c r="L1220" s="5">
        <f>+'MBI DIRECTORIO'!L1220</f>
        <v>88.019602332113791</v>
      </c>
      <c r="M1220" s="5">
        <f>+'MBI DIRECTORIO'!M1220</f>
        <v>863.4904160497008</v>
      </c>
      <c r="N1220" s="5">
        <f>+'MBI DIRECTORIO'!N1220</f>
        <v>35.411627981020665</v>
      </c>
      <c r="O1220" s="5">
        <f>+'MBI DIRECTORIO'!O1220</f>
        <v>0</v>
      </c>
      <c r="P1220" s="5">
        <f>+'MBI DIRECTORIO'!P1220</f>
        <v>2.7112027672968946</v>
      </c>
      <c r="Q1220" s="5">
        <f>+'MBI DIRECTORIO'!Q1220</f>
        <v>19.823698636211716</v>
      </c>
      <c r="R1220" s="5">
        <f>+'MBI DIRECTORIO'!R1220</f>
        <v>0</v>
      </c>
      <c r="S1220" s="5">
        <f>+'MBI DIRECTORIO'!S1220</f>
        <v>0</v>
      </c>
      <c r="T1220" s="5">
        <f>+'MBI DIRECTORIO'!T1220</f>
        <v>0</v>
      </c>
      <c r="U1220" s="5">
        <f>+'MBI DIRECTORIO'!U1220</f>
        <v>0</v>
      </c>
      <c r="V1220" s="5">
        <f>+'MBI DIRECTORIO'!V1220</f>
        <v>0</v>
      </c>
      <c r="W1220" s="5">
        <f>+'MBI DIRECTORIO'!W1220</f>
        <v>0</v>
      </c>
      <c r="X1220" s="5">
        <f>+'MBI DIRECTORIO'!X1220</f>
        <v>0</v>
      </c>
      <c r="Y1220" s="5">
        <f>+'MBI DIRECTORIO'!Y1220</f>
        <v>1044.1507240632343</v>
      </c>
      <c r="Z1220" s="5">
        <f>+'MBI DIRECTORIO'!Z1220</f>
        <v>122.71377862900422</v>
      </c>
      <c r="AA1220" s="5">
        <f>+'MBI DIRECTORIO'!AA1220</f>
        <v>0</v>
      </c>
      <c r="AB1220" s="5" t="str">
        <f>+'MBI DIRECTORIO'!AG1220</f>
        <v>COMPANHIA BRASILEIRA DE DISTRIBUIÇÃO</v>
      </c>
      <c r="AD1220" t="str">
        <f t="shared" si="20"/>
        <v>INSERT INTO TABLA_PRESUPUESTO_COMERCIAL VALUES ('VSR','80130-C','14005138-20',2022,'Julio',169.311846,'USD',5756.602774,3074.750977,0,287.830139,88.019602,863.490416,35.411628,0,2.711203,19.823699,0,0,0,0,0,0,0,1044.150724,122.713779,0);</v>
      </c>
    </row>
    <row r="1221" spans="1:30" x14ac:dyDescent="0.2">
      <c r="A1221" t="str">
        <f>+'MBI DIRECTORIO'!A1221</f>
        <v>VSR</v>
      </c>
      <c r="B1221" t="str">
        <f>+'MBI DIRECTORIO'!B1221</f>
        <v>80130-C</v>
      </c>
      <c r="C1221" t="str">
        <f>+'MBI DIRECTORIO'!C1221</f>
        <v>14005139-20</v>
      </c>
      <c r="D1221">
        <f>+'MBI DIRECTORIO'!D1221</f>
        <v>2022</v>
      </c>
      <c r="E1221" t="str">
        <f>+'MBI DIRECTORIO'!E1221</f>
        <v>Julio</v>
      </c>
      <c r="F1221" s="5">
        <f>+'MBI DIRECTORIO'!F1221</f>
        <v>140.99929960943368</v>
      </c>
      <c r="G1221" t="str">
        <f>+'MBI DIRECTORIO'!G1221</f>
        <v>USD</v>
      </c>
      <c r="H1221" s="5">
        <f>+'MBI DIRECTORIO'!H1221</f>
        <v>4793.9761867207453</v>
      </c>
      <c r="I1221" s="5">
        <f>+'MBI DIRECTORIO'!I1221</f>
        <v>2693.9959618264666</v>
      </c>
      <c r="J1221" s="5">
        <f>+'MBI DIRECTORIO'!J1221</f>
        <v>0</v>
      </c>
      <c r="K1221" s="5">
        <f>+'MBI DIRECTORIO'!K1221</f>
        <v>239.69880933603727</v>
      </c>
      <c r="L1221" s="5">
        <f>+'MBI DIRECTORIO'!L1221</f>
        <v>73.300850195046479</v>
      </c>
      <c r="M1221" s="5">
        <f>+'MBI DIRECTORIO'!M1221</f>
        <v>719.09642800811173</v>
      </c>
      <c r="N1221" s="5">
        <f>+'MBI DIRECTORIO'!N1221</f>
        <v>29.49004959151554</v>
      </c>
      <c r="O1221" s="5">
        <f>+'MBI DIRECTORIO'!O1221</f>
        <v>0</v>
      </c>
      <c r="P1221" s="5">
        <f>+'MBI DIRECTORIO'!P1221</f>
        <v>2.2578319218504084</v>
      </c>
      <c r="Q1221" s="5">
        <f>+'MBI DIRECTORIO'!Q1221</f>
        <v>16.508754022336046</v>
      </c>
      <c r="R1221" s="5">
        <f>+'MBI DIRECTORIO'!R1221</f>
        <v>0</v>
      </c>
      <c r="S1221" s="5">
        <f>+'MBI DIRECTORIO'!S1221</f>
        <v>0</v>
      </c>
      <c r="T1221" s="5">
        <f>+'MBI DIRECTORIO'!T1221</f>
        <v>0</v>
      </c>
      <c r="U1221" s="5">
        <f>+'MBI DIRECTORIO'!U1221</f>
        <v>0</v>
      </c>
      <c r="V1221" s="5">
        <f>+'MBI DIRECTORIO'!V1221</f>
        <v>0</v>
      </c>
      <c r="W1221" s="5">
        <f>+'MBI DIRECTORIO'!W1221</f>
        <v>0</v>
      </c>
      <c r="X1221" s="5">
        <f>+'MBI DIRECTORIO'!X1221</f>
        <v>0</v>
      </c>
      <c r="Y1221" s="5">
        <f>+'MBI DIRECTORIO'!Y1221</f>
        <v>869.54648484800111</v>
      </c>
      <c r="Z1221" s="5">
        <f>+'MBI DIRECTORIO'!Z1221</f>
        <v>102.19342130418735</v>
      </c>
      <c r="AA1221" s="5">
        <f>+'MBI DIRECTORIO'!AA1221</f>
        <v>0</v>
      </c>
      <c r="AB1221" s="5" t="str">
        <f>+'MBI DIRECTORIO'!AG1221</f>
        <v>COMPANHIA BRASILEIRA DE DISTRIBUIÇÃO</v>
      </c>
      <c r="AD1221" t="str">
        <f t="shared" si="20"/>
        <v>INSERT INTO TABLA_PRESUPUESTO_COMERCIAL VALUES ('VSR','80130-C','14005139-20',2022,'Julio',140.9993,'USD',4793.976187,2693.995962,0,239.698809,73.30085,719.096428,29.49005,0,2.257832,16.508754,0,0,0,0,0,0,0,869.546485,102.193421,0);</v>
      </c>
    </row>
    <row r="1222" spans="1:30" x14ac:dyDescent="0.2">
      <c r="A1222" t="str">
        <f>+'MBI DIRECTORIO'!A1222</f>
        <v>VSR</v>
      </c>
      <c r="B1222" t="str">
        <f>+'MBI DIRECTORIO'!B1222</f>
        <v>80130-C</v>
      </c>
      <c r="C1222" t="str">
        <f>+'MBI DIRECTORIO'!C1222</f>
        <v>14005140-21</v>
      </c>
      <c r="D1222">
        <f>+'MBI DIRECTORIO'!D1222</f>
        <v>2022</v>
      </c>
      <c r="E1222" t="str">
        <f>+'MBI DIRECTORIO'!E1222</f>
        <v>Julio</v>
      </c>
      <c r="F1222" s="5">
        <f>+'MBI DIRECTORIO'!F1222</f>
        <v>55.357367379128313</v>
      </c>
      <c r="G1222" t="str">
        <f>+'MBI DIRECTORIO'!G1222</f>
        <v>USD</v>
      </c>
      <c r="H1222" s="5">
        <f>+'MBI DIRECTORIO'!H1222</f>
        <v>1882.1504908903626</v>
      </c>
      <c r="I1222" s="5">
        <f>+'MBI DIRECTORIO'!I1222</f>
        <v>961.26250683353976</v>
      </c>
      <c r="J1222" s="5">
        <f>+'MBI DIRECTORIO'!J1222</f>
        <v>0</v>
      </c>
      <c r="K1222" s="5">
        <f>+'MBI DIRECTORIO'!K1222</f>
        <v>94.107524544518142</v>
      </c>
      <c r="L1222" s="5">
        <f>+'MBI DIRECTORIO'!L1222</f>
        <v>28.778455670982289</v>
      </c>
      <c r="M1222" s="5">
        <f>+'MBI DIRECTORIO'!M1222</f>
        <v>282.32257363355438</v>
      </c>
      <c r="N1222" s="5">
        <f>+'MBI DIRECTORIO'!N1222</f>
        <v>11.578011477987621</v>
      </c>
      <c r="O1222" s="5">
        <f>+'MBI DIRECTORIO'!O1222</f>
        <v>0</v>
      </c>
      <c r="P1222" s="5">
        <f>+'MBI DIRECTORIO'!P1222</f>
        <v>0.88644150378342723</v>
      </c>
      <c r="Q1222" s="5">
        <f>+'MBI DIRECTORIO'!Q1222</f>
        <v>6.4814588719061597</v>
      </c>
      <c r="R1222" s="5">
        <f>+'MBI DIRECTORIO'!R1222</f>
        <v>0</v>
      </c>
      <c r="S1222" s="5">
        <f>+'MBI DIRECTORIO'!S1222</f>
        <v>0</v>
      </c>
      <c r="T1222" s="5">
        <f>+'MBI DIRECTORIO'!T1222</f>
        <v>0</v>
      </c>
      <c r="U1222" s="5">
        <f>+'MBI DIRECTORIO'!U1222</f>
        <v>0</v>
      </c>
      <c r="V1222" s="5">
        <f>+'MBI DIRECTORIO'!V1222</f>
        <v>0</v>
      </c>
      <c r="W1222" s="5">
        <f>+'MBI DIRECTORIO'!W1222</f>
        <v>0</v>
      </c>
      <c r="X1222" s="5">
        <f>+'MBI DIRECTORIO'!X1222</f>
        <v>0</v>
      </c>
      <c r="Y1222" s="5">
        <f>+'MBI DIRECTORIO'!Y1222</f>
        <v>341.39037816709737</v>
      </c>
      <c r="Z1222" s="5">
        <f>+'MBI DIRECTORIO'!Z1222</f>
        <v>40.121892679865766</v>
      </c>
      <c r="AA1222" s="5">
        <f>+'MBI DIRECTORIO'!AA1222</f>
        <v>0</v>
      </c>
      <c r="AB1222" s="5" t="str">
        <f>+'MBI DIRECTORIO'!AG1222</f>
        <v>COMPANHIA BRASILEIRA DE DISTRIBUIÇÃO</v>
      </c>
      <c r="AD1222" t="str">
        <f t="shared" si="20"/>
        <v>INSERT INTO TABLA_PRESUPUESTO_COMERCIAL VALUES ('VSR','80130-C','14005140-21',2022,'Julio',55.357367,'USD',1882.150491,961.262507,0,94.107525,28.778456,282.322574,11.578011,0,0.886442,6.481459,0,0,0,0,0,0,0,341.390378,40.121893,0);</v>
      </c>
    </row>
    <row r="1223" spans="1:30" x14ac:dyDescent="0.2">
      <c r="A1223" t="str">
        <f>+'MBI DIRECTORIO'!A1223</f>
        <v>VSR</v>
      </c>
      <c r="B1223" t="str">
        <f>+'MBI DIRECTORIO'!B1223</f>
        <v>80130-C</v>
      </c>
      <c r="C1223" t="str">
        <f>+'MBI DIRECTORIO'!C1223</f>
        <v>14005128-20</v>
      </c>
      <c r="D1223">
        <f>+'MBI DIRECTORIO'!D1223</f>
        <v>2022</v>
      </c>
      <c r="E1223" t="str">
        <f>+'MBI DIRECTORIO'!E1223</f>
        <v>Julio</v>
      </c>
      <c r="F1223" s="5">
        <f>+'MBI DIRECTORIO'!F1223</f>
        <v>493.65465997124409</v>
      </c>
      <c r="G1223" t="str">
        <f>+'MBI DIRECTORIO'!G1223</f>
        <v>USD</v>
      </c>
      <c r="H1223" s="5">
        <f>+'MBI DIRECTORIO'!H1223</f>
        <v>13772.965013197709</v>
      </c>
      <c r="I1223" s="5">
        <f>+'MBI DIRECTORIO'!I1223</f>
        <v>6611.5761543970384</v>
      </c>
      <c r="J1223" s="5">
        <f>+'MBI DIRECTORIO'!J1223</f>
        <v>0</v>
      </c>
      <c r="K1223" s="5">
        <f>+'MBI DIRECTORIO'!K1223</f>
        <v>688.64825065988555</v>
      </c>
      <c r="L1223" s="5">
        <f>+'MBI DIRECTORIO'!L1223</f>
        <v>256.63465264630128</v>
      </c>
      <c r="M1223" s="5">
        <f>+'MBI DIRECTORIO'!M1223</f>
        <v>2065.9447519796563</v>
      </c>
      <c r="N1223" s="5">
        <f>+'MBI DIRECTORIO'!N1223</f>
        <v>103.24803345803798</v>
      </c>
      <c r="O1223" s="5">
        <f>+'MBI DIRECTORIO'!O1223</f>
        <v>0</v>
      </c>
      <c r="P1223" s="5">
        <f>+'MBI DIRECTORIO'!P1223</f>
        <v>7.9049275616310322</v>
      </c>
      <c r="Q1223" s="5">
        <f>+'MBI DIRECTORIO'!Q1223</f>
        <v>47.429207552374962</v>
      </c>
      <c r="R1223" s="5">
        <f>+'MBI DIRECTORIO'!R1223</f>
        <v>0</v>
      </c>
      <c r="S1223" s="5">
        <f>+'MBI DIRECTORIO'!S1223</f>
        <v>0</v>
      </c>
      <c r="T1223" s="5">
        <f>+'MBI DIRECTORIO'!T1223</f>
        <v>0</v>
      </c>
      <c r="U1223" s="5">
        <f>+'MBI DIRECTORIO'!U1223</f>
        <v>0</v>
      </c>
      <c r="V1223" s="5">
        <f>+'MBI DIRECTORIO'!V1223</f>
        <v>0</v>
      </c>
      <c r="W1223" s="5">
        <f>+'MBI DIRECTORIO'!W1223</f>
        <v>0</v>
      </c>
      <c r="X1223" s="5">
        <f>+'MBI DIRECTORIO'!X1223</f>
        <v>0</v>
      </c>
      <c r="Y1223" s="5">
        <f>+'MBI DIRECTORIO'!Y1223</f>
        <v>2582.3177662151738</v>
      </c>
      <c r="Z1223" s="5">
        <f>+'MBI DIRECTORIO'!Z1223</f>
        <v>357.79084566347314</v>
      </c>
      <c r="AA1223" s="5">
        <f>+'MBI DIRECTORIO'!AA1223</f>
        <v>0</v>
      </c>
      <c r="AB1223" s="5" t="str">
        <f>+'MBI DIRECTORIO'!AG1223</f>
        <v>COMPANHIA BRASILEIRA DE DISTRIBUIÇÃO</v>
      </c>
      <c r="AD1223" t="str">
        <f t="shared" ref="AD1223:AD1286" si="21">_xlfn.CONCAT("INSERT INTO TABLA_PRESUPUESTO_COMERCIAL VALUES ('",A1223,"','",B1223,"','",C1223,"',",D1223,",'",E1223,"',",SUBSTITUTE(ROUND(F1223,6),",","."),",'",G1223,"',",SUBSTITUTE(ROUND(H1223,6),",","."),",",SUBSTITUTE(ROUND(I1223,6),",","."),",",SUBSTITUTE(ROUND(J1223,6),",","."),",",SUBSTITUTE(ROUND(K1223,6),",","."),",",SUBSTITUTE(ROUND(L1223,6),",","."),",",SUBSTITUTE(ROUND(M1223,6),",","."),",",SUBSTITUTE(ROUND(N1223,6),",","."),",",SUBSTITUTE(ROUND(O1223,6),",","."),",",SUBSTITUTE(ROUND(P1223,6),",","."),",",SUBSTITUTE(ROUND(Q1223,6),",","."),",",SUBSTITUTE(ROUND(R1223,6),",","."),",",SUBSTITUTE(ROUND(S1223,6),",","."),",",SUBSTITUTE(ROUND(T1223,6),",","."),",",SUBSTITUTE(ROUND(U1223,6),",","."),",",SUBSTITUTE(ROUND(V1223,6),",","."),",",SUBSTITUTE(ROUND(W1223,6),",","."),",",SUBSTITUTE(ROUND(X1223,6),",","."),",",SUBSTITUTE(ROUND(Y1223,6),",","."),",",SUBSTITUTE(ROUND(Z1223,6),",","."),",",SUBSTITUTE(ROUND(AA1223,6),",","."),");")</f>
        <v>INSERT INTO TABLA_PRESUPUESTO_COMERCIAL VALUES ('VSR','80130-C','14005128-20',2022,'Julio',493.65466,'USD',13772.965013,6611.576154,0,688.648251,256.634653,2065.944752,103.248033,0,7.904928,47.429208,0,0,0,0,0,0,0,2582.317766,357.790846,0);</v>
      </c>
    </row>
    <row r="1224" spans="1:30" x14ac:dyDescent="0.2">
      <c r="A1224" t="str">
        <f>+'MBI DIRECTORIO'!A1224</f>
        <v>VSR</v>
      </c>
      <c r="B1224" t="str">
        <f>+'MBI DIRECTORIO'!B1224</f>
        <v>80130-C</v>
      </c>
      <c r="C1224" t="str">
        <f>+'MBI DIRECTORIO'!C1224</f>
        <v>14005129-20</v>
      </c>
      <c r="D1224">
        <f>+'MBI DIRECTORIO'!D1224</f>
        <v>2022</v>
      </c>
      <c r="E1224" t="str">
        <f>+'MBI DIRECTORIO'!E1224</f>
        <v>Julio</v>
      </c>
      <c r="F1224" s="5">
        <f>+'MBI DIRECTORIO'!F1224</f>
        <v>559.96647996738136</v>
      </c>
      <c r="G1224" t="str">
        <f>+'MBI DIRECTORIO'!G1224</f>
        <v>USD</v>
      </c>
      <c r="H1224" s="5">
        <f>+'MBI DIRECTORIO'!H1224</f>
        <v>15623.064791089939</v>
      </c>
      <c r="I1224" s="5">
        <f>+'MBI DIRECTORIO'!I1224</f>
        <v>7824.2943227104615</v>
      </c>
      <c r="J1224" s="5">
        <f>+'MBI DIRECTORIO'!J1224</f>
        <v>0</v>
      </c>
      <c r="K1224" s="5">
        <f>+'MBI DIRECTORIO'!K1224</f>
        <v>781.15323955449696</v>
      </c>
      <c r="L1224" s="5">
        <f>+'MBI DIRECTORIO'!L1224</f>
        <v>291.10796419580441</v>
      </c>
      <c r="M1224" s="5">
        <f>+'MBI DIRECTORIO'!M1224</f>
        <v>2343.4597186634905</v>
      </c>
      <c r="N1224" s="5">
        <f>+'MBI DIRECTORIO'!N1224</f>
        <v>117.1171722807595</v>
      </c>
      <c r="O1224" s="5">
        <f>+'MBI DIRECTORIO'!O1224</f>
        <v>0</v>
      </c>
      <c r="P1224" s="5">
        <f>+'MBI DIRECTORIO'!P1224</f>
        <v>8.9667835027456491</v>
      </c>
      <c r="Q1224" s="5">
        <f>+'MBI DIRECTORIO'!Q1224</f>
        <v>53.80029513403727</v>
      </c>
      <c r="R1224" s="5">
        <f>+'MBI DIRECTORIO'!R1224</f>
        <v>0</v>
      </c>
      <c r="S1224" s="5">
        <f>+'MBI DIRECTORIO'!S1224</f>
        <v>0</v>
      </c>
      <c r="T1224" s="5">
        <f>+'MBI DIRECTORIO'!T1224</f>
        <v>0</v>
      </c>
      <c r="U1224" s="5">
        <f>+'MBI DIRECTORIO'!U1224</f>
        <v>0</v>
      </c>
      <c r="V1224" s="5">
        <f>+'MBI DIRECTORIO'!V1224</f>
        <v>0</v>
      </c>
      <c r="W1224" s="5">
        <f>+'MBI DIRECTORIO'!W1224</f>
        <v>0</v>
      </c>
      <c r="X1224" s="5">
        <f>+'MBI DIRECTORIO'!X1224</f>
        <v>0</v>
      </c>
      <c r="Y1224" s="5">
        <f>+'MBI DIRECTORIO'!Y1224</f>
        <v>2929.1962721246741</v>
      </c>
      <c r="Z1224" s="5">
        <f>+'MBI DIRECTORIO'!Z1224</f>
        <v>405.8523025436412</v>
      </c>
      <c r="AA1224" s="5">
        <f>+'MBI DIRECTORIO'!AA1224</f>
        <v>0</v>
      </c>
      <c r="AB1224" s="5" t="str">
        <f>+'MBI DIRECTORIO'!AG1224</f>
        <v>COMPANHIA BRASILEIRA DE DISTRIBUIÇÃO</v>
      </c>
      <c r="AD1224" t="str">
        <f t="shared" si="21"/>
        <v>INSERT INTO TABLA_PRESUPUESTO_COMERCIAL VALUES ('VSR','80130-C','14005129-20',2022,'Julio',559.96648,'USD',15623.064791,7824.294323,0,781.15324,291.107964,2343.459719,117.117172,0,8.966784,53.800295,0,0,0,0,0,0,0,2929.196272,405.852303,0);</v>
      </c>
    </row>
    <row r="1225" spans="1:30" x14ac:dyDescent="0.2">
      <c r="A1225" t="str">
        <f>+'MBI DIRECTORIO'!A1225</f>
        <v>VSR</v>
      </c>
      <c r="B1225" t="str">
        <f>+'MBI DIRECTORIO'!B1225</f>
        <v>80130-C</v>
      </c>
      <c r="C1225" t="str">
        <f>+'MBI DIRECTORIO'!C1225</f>
        <v>14005132-20</v>
      </c>
      <c r="D1225">
        <f>+'MBI DIRECTORIO'!D1225</f>
        <v>2022</v>
      </c>
      <c r="E1225" t="str">
        <f>+'MBI DIRECTORIO'!E1225</f>
        <v>Julio</v>
      </c>
      <c r="F1225" s="5">
        <f>+'MBI DIRECTORIO'!F1225</f>
        <v>286.4843988068414</v>
      </c>
      <c r="G1225" t="str">
        <f>+'MBI DIRECTORIO'!G1225</f>
        <v>USD</v>
      </c>
      <c r="H1225" s="5">
        <f>+'MBI DIRECTORIO'!H1225</f>
        <v>7992.9147267108747</v>
      </c>
      <c r="I1225" s="5">
        <f>+'MBI DIRECTORIO'!I1225</f>
        <v>3898.1792484935804</v>
      </c>
      <c r="J1225" s="5">
        <f>+'MBI DIRECTORIO'!J1225</f>
        <v>0</v>
      </c>
      <c r="K1225" s="5">
        <f>+'MBI DIRECTORIO'!K1225</f>
        <v>399.64573633554375</v>
      </c>
      <c r="L1225" s="5">
        <f>+'MBI DIRECTORIO'!L1225</f>
        <v>148.93371852432409</v>
      </c>
      <c r="M1225" s="5">
        <f>+'MBI DIRECTORIO'!M1225</f>
        <v>1198.9372090066311</v>
      </c>
      <c r="N1225" s="5">
        <f>+'MBI DIRECTORIO'!N1225</f>
        <v>59.918305632803424</v>
      </c>
      <c r="O1225" s="5">
        <f>+'MBI DIRECTORIO'!O1225</f>
        <v>0</v>
      </c>
      <c r="P1225" s="5">
        <f>+'MBI DIRECTORIO'!P1225</f>
        <v>4.5874952750115119</v>
      </c>
      <c r="Q1225" s="5">
        <f>+'MBI DIRECTORIO'!Q1225</f>
        <v>27.524763996593375</v>
      </c>
      <c r="R1225" s="5">
        <f>+'MBI DIRECTORIO'!R1225</f>
        <v>0</v>
      </c>
      <c r="S1225" s="5">
        <f>+'MBI DIRECTORIO'!S1225</f>
        <v>0</v>
      </c>
      <c r="T1225" s="5">
        <f>+'MBI DIRECTORIO'!T1225</f>
        <v>0</v>
      </c>
      <c r="U1225" s="5">
        <f>+'MBI DIRECTORIO'!U1225</f>
        <v>0</v>
      </c>
      <c r="V1225" s="5">
        <f>+'MBI DIRECTORIO'!V1225</f>
        <v>0</v>
      </c>
      <c r="W1225" s="5">
        <f>+'MBI DIRECTORIO'!W1225</f>
        <v>0</v>
      </c>
      <c r="X1225" s="5">
        <f>+'MBI DIRECTORIO'!X1225</f>
        <v>0</v>
      </c>
      <c r="Y1225" s="5">
        <f>+'MBI DIRECTORIO'!Y1225</f>
        <v>1498.605832720131</v>
      </c>
      <c r="Z1225" s="5">
        <f>+'MBI DIRECTORIO'!Z1225</f>
        <v>207.638058809092</v>
      </c>
      <c r="AA1225" s="5">
        <f>+'MBI DIRECTORIO'!AA1225</f>
        <v>0</v>
      </c>
      <c r="AB1225" s="5" t="str">
        <f>+'MBI DIRECTORIO'!AG1225</f>
        <v>COMPANHIA BRASILEIRA DE DISTRIBUIÇÃO</v>
      </c>
      <c r="AD1225" t="str">
        <f t="shared" si="21"/>
        <v>INSERT INTO TABLA_PRESUPUESTO_COMERCIAL VALUES ('VSR','80130-C','14005132-20',2022,'Julio',286.484399,'USD',7992.914727,3898.179248,0,399.645736,148.933719,1198.937209,59.918306,0,4.587495,27.524764,0,0,0,0,0,0,0,1498.605833,207.638059,0);</v>
      </c>
    </row>
    <row r="1226" spans="1:30" x14ac:dyDescent="0.2">
      <c r="A1226" t="str">
        <f>+'MBI DIRECTORIO'!A1226</f>
        <v>VSR</v>
      </c>
      <c r="B1226" t="str">
        <f>+'MBI DIRECTORIO'!B1226</f>
        <v>80130-C</v>
      </c>
      <c r="C1226" t="str">
        <f>+'MBI DIRECTORIO'!C1226</f>
        <v>14005130-20</v>
      </c>
      <c r="D1226">
        <f>+'MBI DIRECTORIO'!D1226</f>
        <v>2022</v>
      </c>
      <c r="E1226" t="str">
        <f>+'MBI DIRECTORIO'!E1226</f>
        <v>Julio</v>
      </c>
      <c r="F1226" s="5">
        <f>+'MBI DIRECTORIO'!F1226</f>
        <v>515.65024732290397</v>
      </c>
      <c r="G1226" t="str">
        <f>+'MBI DIRECTORIO'!G1226</f>
        <v>USD</v>
      </c>
      <c r="H1226" s="5">
        <f>+'MBI DIRECTORIO'!H1226</f>
        <v>14386.64190030902</v>
      </c>
      <c r="I1226" s="5">
        <f>+'MBI DIRECTORIO'!I1226</f>
        <v>9251.4672466046395</v>
      </c>
      <c r="J1226" s="5">
        <f>+'MBI DIRECTORIO'!J1226</f>
        <v>0</v>
      </c>
      <c r="K1226" s="5">
        <f>+'MBI DIRECTORIO'!K1226</f>
        <v>719.33209501545105</v>
      </c>
      <c r="L1226" s="5">
        <f>+'MBI DIRECTORIO'!L1226</f>
        <v>268.06942755569526</v>
      </c>
      <c r="M1226" s="5">
        <f>+'MBI DIRECTORIO'!M1226</f>
        <v>2157.996285046353</v>
      </c>
      <c r="N1226" s="5">
        <f>+'MBI DIRECTORIO'!N1226</f>
        <v>107.84841774073809</v>
      </c>
      <c r="O1226" s="5">
        <f>+'MBI DIRECTORIO'!O1226</f>
        <v>0</v>
      </c>
      <c r="P1226" s="5">
        <f>+'MBI DIRECTORIO'!P1226</f>
        <v>8.2571444832752583</v>
      </c>
      <c r="Q1226" s="5">
        <f>+'MBI DIRECTORIO'!Q1226</f>
        <v>49.542493139102817</v>
      </c>
      <c r="R1226" s="5">
        <f>+'MBI DIRECTORIO'!R1226</f>
        <v>0</v>
      </c>
      <c r="S1226" s="5">
        <f>+'MBI DIRECTORIO'!S1226</f>
        <v>0</v>
      </c>
      <c r="T1226" s="5">
        <f>+'MBI DIRECTORIO'!T1226</f>
        <v>0</v>
      </c>
      <c r="U1226" s="5">
        <f>+'MBI DIRECTORIO'!U1226</f>
        <v>0</v>
      </c>
      <c r="V1226" s="5">
        <f>+'MBI DIRECTORIO'!V1226</f>
        <v>0</v>
      </c>
      <c r="W1226" s="5">
        <f>+'MBI DIRECTORIO'!W1226</f>
        <v>0</v>
      </c>
      <c r="X1226" s="5">
        <f>+'MBI DIRECTORIO'!X1226</f>
        <v>0</v>
      </c>
      <c r="Y1226" s="5">
        <f>+'MBI DIRECTORIO'!Y1226</f>
        <v>2697.3771399073767</v>
      </c>
      <c r="Z1226" s="5">
        <f>+'MBI DIRECTORIO'!Z1226</f>
        <v>373.73279949790799</v>
      </c>
      <c r="AA1226" s="5">
        <f>+'MBI DIRECTORIO'!AA1226</f>
        <v>0</v>
      </c>
      <c r="AB1226" s="5" t="str">
        <f>+'MBI DIRECTORIO'!AG1226</f>
        <v>COMPANHIA BRASILEIRA DE DISTRIBUIÇÃO</v>
      </c>
      <c r="AD1226" t="str">
        <f t="shared" si="21"/>
        <v>INSERT INTO TABLA_PRESUPUESTO_COMERCIAL VALUES ('VSR','80130-C','14005130-20',2022,'Julio',515.650247,'USD',14386.6419,9251.467247,0,719.332095,268.069428,2157.996285,107.848418,0,8.257144,49.542493,0,0,0,0,0,0,0,2697.37714,373.732799,0);</v>
      </c>
    </row>
    <row r="1227" spans="1:30" x14ac:dyDescent="0.2">
      <c r="A1227" t="str">
        <f>+'MBI DIRECTORIO'!A1227</f>
        <v>VSR</v>
      </c>
      <c r="B1227" t="str">
        <f>+'MBI DIRECTORIO'!B1227</f>
        <v>80130-C</v>
      </c>
      <c r="C1227" t="str">
        <f>+'MBI DIRECTORIO'!C1227</f>
        <v>14004728-20</v>
      </c>
      <c r="D1227">
        <f>+'MBI DIRECTORIO'!D1227</f>
        <v>2022</v>
      </c>
      <c r="E1227" t="str">
        <f>+'MBI DIRECTORIO'!E1227</f>
        <v>Julio</v>
      </c>
      <c r="F1227" s="5">
        <f>+'MBI DIRECTORIO'!F1227</f>
        <v>281.93358763063588</v>
      </c>
      <c r="G1227" t="str">
        <f>+'MBI DIRECTORIO'!G1227</f>
        <v>USD</v>
      </c>
      <c r="H1227" s="5">
        <f>+'MBI DIRECTORIO'!H1227</f>
        <v>7865.947094894741</v>
      </c>
      <c r="I1227" s="5">
        <f>+'MBI DIRECTORIO'!I1227</f>
        <v>3939.5026721285103</v>
      </c>
      <c r="J1227" s="5">
        <f>+'MBI DIRECTORIO'!J1227</f>
        <v>0</v>
      </c>
      <c r="K1227" s="5">
        <f>+'MBI DIRECTORIO'!K1227</f>
        <v>393.29735474473705</v>
      </c>
      <c r="L1227" s="5">
        <f>+'MBI DIRECTORIO'!L1227</f>
        <v>146.56790302582877</v>
      </c>
      <c r="M1227" s="5">
        <f>+'MBI DIRECTORIO'!M1227</f>
        <v>1179.8920642342111</v>
      </c>
      <c r="N1227" s="5">
        <f>+'MBI DIRECTORIO'!N1227</f>
        <v>58.966501988106849</v>
      </c>
      <c r="O1227" s="5">
        <f>+'MBI DIRECTORIO'!O1227</f>
        <v>0</v>
      </c>
      <c r="P1227" s="5">
        <f>+'MBI DIRECTORIO'!P1227</f>
        <v>4.5146228084644306</v>
      </c>
      <c r="Q1227" s="5">
        <f>+'MBI DIRECTORIO'!Q1227</f>
        <v>27.087532495891057</v>
      </c>
      <c r="R1227" s="5">
        <f>+'MBI DIRECTORIO'!R1227</f>
        <v>0</v>
      </c>
      <c r="S1227" s="5">
        <f>+'MBI DIRECTORIO'!S1227</f>
        <v>0</v>
      </c>
      <c r="T1227" s="5">
        <f>+'MBI DIRECTORIO'!T1227</f>
        <v>0</v>
      </c>
      <c r="U1227" s="5">
        <f>+'MBI DIRECTORIO'!U1227</f>
        <v>0</v>
      </c>
      <c r="V1227" s="5">
        <f>+'MBI DIRECTORIO'!V1227</f>
        <v>0</v>
      </c>
      <c r="W1227" s="5">
        <f>+'MBI DIRECTORIO'!W1227</f>
        <v>0</v>
      </c>
      <c r="X1227" s="5">
        <f>+'MBI DIRECTORIO'!X1227</f>
        <v>0</v>
      </c>
      <c r="Y1227" s="5">
        <f>+'MBI DIRECTORIO'!Y1227</f>
        <v>1474.8004450596754</v>
      </c>
      <c r="Z1227" s="5">
        <f>+'MBI DIRECTORIO'!Z1227</f>
        <v>204.33972353300203</v>
      </c>
      <c r="AA1227" s="5">
        <f>+'MBI DIRECTORIO'!AA1227</f>
        <v>0</v>
      </c>
      <c r="AB1227" s="5" t="str">
        <f>+'MBI DIRECTORIO'!AG1227</f>
        <v>COMPANHIA BRASILEIRA DE DISTRIBUIÇÃO</v>
      </c>
      <c r="AD1227" t="str">
        <f t="shared" si="21"/>
        <v>INSERT INTO TABLA_PRESUPUESTO_COMERCIAL VALUES ('VSR','80130-C','14004728-20',2022,'Julio',281.933588,'USD',7865.947095,3939.502672,0,393.297355,146.567903,1179.892064,58.966502,0,4.514623,27.087532,0,0,0,0,0,0,0,1474.800445,204.339724,0);</v>
      </c>
    </row>
    <row r="1228" spans="1:30" x14ac:dyDescent="0.2">
      <c r="A1228" t="str">
        <f>+'MBI DIRECTORIO'!A1228</f>
        <v>VSR</v>
      </c>
      <c r="B1228" t="str">
        <f>+'MBI DIRECTORIO'!B1228</f>
        <v>80130-C</v>
      </c>
      <c r="C1228" t="str">
        <f>+'MBI DIRECTORIO'!C1228</f>
        <v>14004914-20</v>
      </c>
      <c r="D1228">
        <f>+'MBI DIRECTORIO'!D1228</f>
        <v>2022</v>
      </c>
      <c r="E1228" t="str">
        <f>+'MBI DIRECTORIO'!E1228</f>
        <v>Julio</v>
      </c>
      <c r="F1228" s="5">
        <f>+'MBI DIRECTORIO'!F1228</f>
        <v>336.97673233331193</v>
      </c>
      <c r="G1228" t="str">
        <f>+'MBI DIRECTORIO'!G1228</f>
        <v>USD</v>
      </c>
      <c r="H1228" s="5">
        <f>+'MBI DIRECTORIO'!H1228</f>
        <v>9401.6508320994017</v>
      </c>
      <c r="I1228" s="5">
        <f>+'MBI DIRECTORIO'!I1228</f>
        <v>5173.4411888054574</v>
      </c>
      <c r="J1228" s="5">
        <f>+'MBI DIRECTORIO'!J1228</f>
        <v>0</v>
      </c>
      <c r="K1228" s="5">
        <f>+'MBI DIRECTORIO'!K1228</f>
        <v>470.08254160497017</v>
      </c>
      <c r="L1228" s="5">
        <f>+'MBI DIRECTORIO'!L1228</f>
        <v>175.18300476953402</v>
      </c>
      <c r="M1228" s="5">
        <f>+'MBI DIRECTORIO'!M1228</f>
        <v>1410.2476248149103</v>
      </c>
      <c r="N1228" s="5">
        <f>+'MBI DIRECTORIO'!N1228</f>
        <v>70.478793690627313</v>
      </c>
      <c r="O1228" s="5">
        <f>+'MBI DIRECTORIO'!O1228</f>
        <v>0</v>
      </c>
      <c r="P1228" s="5">
        <f>+'MBI DIRECTORIO'!P1228</f>
        <v>5.3960326419386551</v>
      </c>
      <c r="Q1228" s="5">
        <f>+'MBI DIRECTORIO'!Q1228</f>
        <v>32.375951599623825</v>
      </c>
      <c r="R1228" s="5">
        <f>+'MBI DIRECTORIO'!R1228</f>
        <v>0</v>
      </c>
      <c r="S1228" s="5">
        <f>+'MBI DIRECTORIO'!S1228</f>
        <v>0</v>
      </c>
      <c r="T1228" s="5">
        <f>+'MBI DIRECTORIO'!T1228</f>
        <v>0</v>
      </c>
      <c r="U1228" s="5">
        <f>+'MBI DIRECTORIO'!U1228</f>
        <v>0</v>
      </c>
      <c r="V1228" s="5">
        <f>+'MBI DIRECTORIO'!V1228</f>
        <v>0</v>
      </c>
      <c r="W1228" s="5">
        <f>+'MBI DIRECTORIO'!W1228</f>
        <v>0</v>
      </c>
      <c r="X1228" s="5">
        <f>+'MBI DIRECTORIO'!X1228</f>
        <v>0</v>
      </c>
      <c r="Y1228" s="5">
        <f>+'MBI DIRECTORIO'!Y1228</f>
        <v>1762.7322767623332</v>
      </c>
      <c r="Z1228" s="5">
        <f>+'MBI DIRECTORIO'!Z1228</f>
        <v>244.233874015233</v>
      </c>
      <c r="AA1228" s="5">
        <f>+'MBI DIRECTORIO'!AA1228</f>
        <v>0</v>
      </c>
      <c r="AB1228" s="5" t="str">
        <f>+'MBI DIRECTORIO'!AG1228</f>
        <v>COMPANHIA BRASILEIRA DE DISTRIBUIÇÃO</v>
      </c>
      <c r="AD1228" t="str">
        <f t="shared" si="21"/>
        <v>INSERT INTO TABLA_PRESUPUESTO_COMERCIAL VALUES ('VSR','80130-C','14004914-20',2022,'Julio',336.976732,'USD',9401.650832,5173.441189,0,470.082542,175.183005,1410.247625,70.478794,0,5.396033,32.375952,0,0,0,0,0,0,0,1762.732277,244.233874,0);</v>
      </c>
    </row>
    <row r="1229" spans="1:30" x14ac:dyDescent="0.2">
      <c r="A1229" t="str">
        <f>+'MBI DIRECTORIO'!A1229</f>
        <v>VSR</v>
      </c>
      <c r="B1229" t="str">
        <f>+'MBI DIRECTORIO'!B1229</f>
        <v>80130-C</v>
      </c>
      <c r="C1229" t="str">
        <f>+'MBI DIRECTORIO'!C1229</f>
        <v>14005146-18</v>
      </c>
      <c r="D1229">
        <f>+'MBI DIRECTORIO'!D1229</f>
        <v>2022</v>
      </c>
      <c r="E1229" t="str">
        <f>+'MBI DIRECTORIO'!E1229</f>
        <v>Julio</v>
      </c>
      <c r="F1229" s="5">
        <f>+'MBI DIRECTORIO'!F1229</f>
        <v>29.731966351209255</v>
      </c>
      <c r="G1229" t="str">
        <f>+'MBI DIRECTORIO'!G1229</f>
        <v>USD</v>
      </c>
      <c r="H1229" s="5">
        <f>+'MBI DIRECTORIO'!H1229</f>
        <v>2378.5573080967406</v>
      </c>
      <c r="I1229" s="5">
        <f>+'MBI DIRECTORIO'!I1229</f>
        <v>747.36354525215108</v>
      </c>
      <c r="J1229" s="5">
        <f>+'MBI DIRECTORIO'!J1229</f>
        <v>0</v>
      </c>
      <c r="K1229" s="5">
        <f>+'MBI DIRECTORIO'!K1229</f>
        <v>118.92786540483702</v>
      </c>
      <c r="L1229" s="5">
        <f>+'MBI DIRECTORIO'!L1229</f>
        <v>15.456661256836053</v>
      </c>
      <c r="M1229" s="5">
        <f>+'MBI DIRECTORIO'!M1229</f>
        <v>356.78359621451108</v>
      </c>
      <c r="N1229" s="5">
        <f>+'MBI DIRECTORIO'!N1229</f>
        <v>6.2184504786842894</v>
      </c>
      <c r="O1229" s="5">
        <f>+'MBI DIRECTORIO'!O1229</f>
        <v>0</v>
      </c>
      <c r="P1229" s="5">
        <f>+'MBI DIRECTORIO'!P1229</f>
        <v>0.47610011477426589</v>
      </c>
      <c r="Q1229" s="5">
        <f>+'MBI DIRECTORIO'!Q1229</f>
        <v>8.1909079223563968</v>
      </c>
      <c r="R1229" s="5">
        <f>+'MBI DIRECTORIO'!R1229</f>
        <v>0</v>
      </c>
      <c r="S1229" s="5">
        <f>+'MBI DIRECTORIO'!S1229</f>
        <v>0</v>
      </c>
      <c r="T1229" s="5">
        <f>+'MBI DIRECTORIO'!T1229</f>
        <v>0</v>
      </c>
      <c r="U1229" s="5">
        <f>+'MBI DIRECTORIO'!U1229</f>
        <v>0</v>
      </c>
      <c r="V1229" s="5">
        <f>+'MBI DIRECTORIO'!V1229</f>
        <v>0</v>
      </c>
      <c r="W1229" s="5">
        <f>+'MBI DIRECTORIO'!W1229</f>
        <v>0</v>
      </c>
      <c r="X1229" s="5">
        <f>+'MBI DIRECTORIO'!X1229</f>
        <v>0</v>
      </c>
      <c r="Y1229" s="5">
        <f>+'MBI DIRECTORIO'!Y1229</f>
        <v>393.21817853411386</v>
      </c>
      <c r="Z1229" s="5">
        <f>+'MBI DIRECTORIO'!Z1229</f>
        <v>21.549123803787758</v>
      </c>
      <c r="AA1229" s="5">
        <f>+'MBI DIRECTORIO'!AA1229</f>
        <v>0</v>
      </c>
      <c r="AB1229" s="5" t="str">
        <f>+'MBI DIRECTORIO'!AG1229</f>
        <v>COMPANHIA BRASILEIRA DE DISTRIBUIÇÃO</v>
      </c>
      <c r="AD1229" t="str">
        <f t="shared" si="21"/>
        <v>INSERT INTO TABLA_PRESUPUESTO_COMERCIAL VALUES ('VSR','80130-C','14005146-18',2022,'Julio',29.731966,'USD',2378.557308,747.363545,0,118.927865,15.456661,356.783596,6.21845,0,0.4761,8.190908,0,0,0,0,0,0,0,393.218179,21.549124,0);</v>
      </c>
    </row>
    <row r="1230" spans="1:30" x14ac:dyDescent="0.2">
      <c r="A1230" t="str">
        <f>+'MBI DIRECTORIO'!A1230</f>
        <v>VSR</v>
      </c>
      <c r="B1230" t="str">
        <f>+'MBI DIRECTORIO'!B1230</f>
        <v>80130-C</v>
      </c>
      <c r="C1230" t="str">
        <f>+'MBI DIRECTORIO'!C1230</f>
        <v>14005147-18</v>
      </c>
      <c r="D1230">
        <f>+'MBI DIRECTORIO'!D1230</f>
        <v>2022</v>
      </c>
      <c r="E1230" t="str">
        <f>+'MBI DIRECTORIO'!E1230</f>
        <v>Julio</v>
      </c>
      <c r="F1230" s="5">
        <f>+'MBI DIRECTORIO'!F1230</f>
        <v>29.731966351209255</v>
      </c>
      <c r="G1230" t="str">
        <f>+'MBI DIRECTORIO'!G1230</f>
        <v>USD</v>
      </c>
      <c r="H1230" s="5">
        <f>+'MBI DIRECTORIO'!H1230</f>
        <v>2378.5573080967406</v>
      </c>
      <c r="I1230" s="5">
        <f>+'MBI DIRECTORIO'!I1230</f>
        <v>1287.7382139654251</v>
      </c>
      <c r="J1230" s="5">
        <f>+'MBI DIRECTORIO'!J1230</f>
        <v>0</v>
      </c>
      <c r="K1230" s="5">
        <f>+'MBI DIRECTORIO'!K1230</f>
        <v>118.92786540483702</v>
      </c>
      <c r="L1230" s="5">
        <f>+'MBI DIRECTORIO'!L1230</f>
        <v>15.456661256836053</v>
      </c>
      <c r="M1230" s="5">
        <f>+'MBI DIRECTORIO'!M1230</f>
        <v>356.78359621451108</v>
      </c>
      <c r="N1230" s="5">
        <f>+'MBI DIRECTORIO'!N1230</f>
        <v>6.2184504786842894</v>
      </c>
      <c r="O1230" s="5">
        <f>+'MBI DIRECTORIO'!O1230</f>
        <v>0</v>
      </c>
      <c r="P1230" s="5">
        <f>+'MBI DIRECTORIO'!P1230</f>
        <v>0.47610011477426589</v>
      </c>
      <c r="Q1230" s="5">
        <f>+'MBI DIRECTORIO'!Q1230</f>
        <v>8.1909079223563968</v>
      </c>
      <c r="R1230" s="5">
        <f>+'MBI DIRECTORIO'!R1230</f>
        <v>0</v>
      </c>
      <c r="S1230" s="5">
        <f>+'MBI DIRECTORIO'!S1230</f>
        <v>0</v>
      </c>
      <c r="T1230" s="5">
        <f>+'MBI DIRECTORIO'!T1230</f>
        <v>0</v>
      </c>
      <c r="U1230" s="5">
        <f>+'MBI DIRECTORIO'!U1230</f>
        <v>0</v>
      </c>
      <c r="V1230" s="5">
        <f>+'MBI DIRECTORIO'!V1230</f>
        <v>0</v>
      </c>
      <c r="W1230" s="5">
        <f>+'MBI DIRECTORIO'!W1230</f>
        <v>0</v>
      </c>
      <c r="X1230" s="5">
        <f>+'MBI DIRECTORIO'!X1230</f>
        <v>0</v>
      </c>
      <c r="Y1230" s="5">
        <f>+'MBI DIRECTORIO'!Y1230</f>
        <v>393.21817853411386</v>
      </c>
      <c r="Z1230" s="5">
        <f>+'MBI DIRECTORIO'!Z1230</f>
        <v>21.549123803787758</v>
      </c>
      <c r="AA1230" s="5">
        <f>+'MBI DIRECTORIO'!AA1230</f>
        <v>0</v>
      </c>
      <c r="AB1230" s="5" t="str">
        <f>+'MBI DIRECTORIO'!AG1230</f>
        <v>COMPANHIA BRASILEIRA DE DISTRIBUIÇÃO</v>
      </c>
      <c r="AD1230" t="str">
        <f t="shared" si="21"/>
        <v>INSERT INTO TABLA_PRESUPUESTO_COMERCIAL VALUES ('VSR','80130-C','14005147-18',2022,'Julio',29.731966,'USD',2378.557308,1287.738214,0,118.927865,15.456661,356.783596,6.21845,0,0.4761,8.190908,0,0,0,0,0,0,0,393.218179,21.549124,0);</v>
      </c>
    </row>
    <row r="1231" spans="1:30" x14ac:dyDescent="0.2">
      <c r="A1231" t="str">
        <f>+'MBI DIRECTORIO'!A1231</f>
        <v>VSR</v>
      </c>
      <c r="B1231" t="str">
        <f>+'MBI DIRECTORIO'!B1231</f>
        <v>80130-C</v>
      </c>
      <c r="C1231" t="str">
        <f>+'MBI DIRECTORIO'!C1231</f>
        <v>14005148-16</v>
      </c>
      <c r="D1231">
        <f>+'MBI DIRECTORIO'!D1231</f>
        <v>2022</v>
      </c>
      <c r="E1231" t="str">
        <f>+'MBI DIRECTORIO'!E1231</f>
        <v>Julio</v>
      </c>
      <c r="F1231" s="5">
        <f>+'MBI DIRECTORIO'!F1231</f>
        <v>29.731966351209255</v>
      </c>
      <c r="G1231" t="str">
        <f>+'MBI DIRECTORIO'!G1231</f>
        <v>USD</v>
      </c>
      <c r="H1231" s="5">
        <f>+'MBI DIRECTORIO'!H1231</f>
        <v>2378.5573080967406</v>
      </c>
      <c r="I1231" s="5">
        <f>+'MBI DIRECTORIO'!I1231</f>
        <v>400.40041294580931</v>
      </c>
      <c r="J1231" s="5">
        <f>+'MBI DIRECTORIO'!J1231</f>
        <v>0</v>
      </c>
      <c r="K1231" s="5">
        <f>+'MBI DIRECTORIO'!K1231</f>
        <v>118.92786540483702</v>
      </c>
      <c r="L1231" s="5">
        <f>+'MBI DIRECTORIO'!L1231</f>
        <v>15.456661256836053</v>
      </c>
      <c r="M1231" s="5">
        <f>+'MBI DIRECTORIO'!M1231</f>
        <v>356.78359621451108</v>
      </c>
      <c r="N1231" s="5">
        <f>+'MBI DIRECTORIO'!N1231</f>
        <v>6.2184504786842894</v>
      </c>
      <c r="O1231" s="5">
        <f>+'MBI DIRECTORIO'!O1231</f>
        <v>0</v>
      </c>
      <c r="P1231" s="5">
        <f>+'MBI DIRECTORIO'!P1231</f>
        <v>0.47610011477426589</v>
      </c>
      <c r="Q1231" s="5">
        <f>+'MBI DIRECTORIO'!Q1231</f>
        <v>8.1909079223563968</v>
      </c>
      <c r="R1231" s="5">
        <f>+'MBI DIRECTORIO'!R1231</f>
        <v>0</v>
      </c>
      <c r="S1231" s="5">
        <f>+'MBI DIRECTORIO'!S1231</f>
        <v>0</v>
      </c>
      <c r="T1231" s="5">
        <f>+'MBI DIRECTORIO'!T1231</f>
        <v>0</v>
      </c>
      <c r="U1231" s="5">
        <f>+'MBI DIRECTORIO'!U1231</f>
        <v>0</v>
      </c>
      <c r="V1231" s="5">
        <f>+'MBI DIRECTORIO'!V1231</f>
        <v>0</v>
      </c>
      <c r="W1231" s="5">
        <f>+'MBI DIRECTORIO'!W1231</f>
        <v>0</v>
      </c>
      <c r="X1231" s="5">
        <f>+'MBI DIRECTORIO'!X1231</f>
        <v>0</v>
      </c>
      <c r="Y1231" s="5">
        <f>+'MBI DIRECTORIO'!Y1231</f>
        <v>393.21817853411386</v>
      </c>
      <c r="Z1231" s="5">
        <f>+'MBI DIRECTORIO'!Z1231</f>
        <v>21.549123803787758</v>
      </c>
      <c r="AA1231" s="5">
        <f>+'MBI DIRECTORIO'!AA1231</f>
        <v>0</v>
      </c>
      <c r="AB1231" s="5" t="str">
        <f>+'MBI DIRECTORIO'!AG1231</f>
        <v>COMPANHIA BRASILEIRA DE DISTRIBUIÇÃO</v>
      </c>
      <c r="AD1231" t="str">
        <f t="shared" si="21"/>
        <v>INSERT INTO TABLA_PRESUPUESTO_COMERCIAL VALUES ('VSR','80130-C','14005148-16',2022,'Julio',29.731966,'USD',2378.557308,400.400413,0,118.927865,15.456661,356.783596,6.21845,0,0.4761,8.190908,0,0,0,0,0,0,0,393.218179,21.549124,0);</v>
      </c>
    </row>
    <row r="1232" spans="1:30" x14ac:dyDescent="0.2">
      <c r="A1232" t="str">
        <f>+'MBI DIRECTORIO'!A1232</f>
        <v>VSR</v>
      </c>
      <c r="B1232" t="str">
        <f>+'MBI DIRECTORIO'!B1232</f>
        <v>80130-C</v>
      </c>
      <c r="C1232" t="str">
        <f>+'MBI DIRECTORIO'!C1232</f>
        <v>14005141-20</v>
      </c>
      <c r="D1232">
        <f>+'MBI DIRECTORIO'!D1232</f>
        <v>2022</v>
      </c>
      <c r="E1232" t="str">
        <f>+'MBI DIRECTORIO'!E1232</f>
        <v>Julio</v>
      </c>
      <c r="F1232" s="5">
        <f>+'MBI DIRECTORIO'!F1232</f>
        <v>178.99857293074962</v>
      </c>
      <c r="G1232" t="str">
        <f>+'MBI DIRECTORIO'!G1232</f>
        <v>USD</v>
      </c>
      <c r="H1232" s="5">
        <f>+'MBI DIRECTORIO'!H1232</f>
        <v>10739.914375844977</v>
      </c>
      <c r="I1232" s="5">
        <f>+'MBI DIRECTORIO'!I1232</f>
        <v>4584.5063575612076</v>
      </c>
      <c r="J1232" s="5">
        <f>+'MBI DIRECTORIO'!J1232</f>
        <v>0</v>
      </c>
      <c r="K1232" s="5">
        <f>+'MBI DIRECTORIO'!K1232</f>
        <v>536.99571879224891</v>
      </c>
      <c r="L1232" s="5">
        <f>+'MBI DIRECTORIO'!L1232</f>
        <v>93.055409607482375</v>
      </c>
      <c r="M1232" s="5">
        <f>+'MBI DIRECTORIO'!M1232</f>
        <v>1610.9871563767465</v>
      </c>
      <c r="N1232" s="5">
        <f>+'MBI DIRECTORIO'!N1232</f>
        <v>37.437610024731946</v>
      </c>
      <c r="O1232" s="5">
        <f>+'MBI DIRECTORIO'!O1232</f>
        <v>0</v>
      </c>
      <c r="P1232" s="5">
        <f>+'MBI DIRECTORIO'!P1232</f>
        <v>2.8663170175185395</v>
      </c>
      <c r="Q1232" s="5">
        <f>+'MBI DIRECTORIO'!Q1232</f>
        <v>36.984456690231696</v>
      </c>
      <c r="R1232" s="5">
        <f>+'MBI DIRECTORIO'!R1232</f>
        <v>0</v>
      </c>
      <c r="S1232" s="5">
        <f>+'MBI DIRECTORIO'!S1232</f>
        <v>0</v>
      </c>
      <c r="T1232" s="5">
        <f>+'MBI DIRECTORIO'!T1232</f>
        <v>0</v>
      </c>
      <c r="U1232" s="5">
        <f>+'MBI DIRECTORIO'!U1232</f>
        <v>0</v>
      </c>
      <c r="V1232" s="5">
        <f>+'MBI DIRECTORIO'!V1232</f>
        <v>0</v>
      </c>
      <c r="W1232" s="5">
        <f>+'MBI DIRECTORIO'!W1232</f>
        <v>0</v>
      </c>
      <c r="X1232" s="5">
        <f>+'MBI DIRECTORIO'!X1232</f>
        <v>0</v>
      </c>
      <c r="Y1232" s="5">
        <f>+'MBI DIRECTORIO'!Y1232</f>
        <v>1818.010060968767</v>
      </c>
      <c r="Z1232" s="5">
        <f>+'MBI DIRECTORIO'!Z1232</f>
        <v>129.73452085953855</v>
      </c>
      <c r="AA1232" s="5">
        <f>+'MBI DIRECTORIO'!AA1232</f>
        <v>0</v>
      </c>
      <c r="AB1232" s="5" t="str">
        <f>+'MBI DIRECTORIO'!AG1232</f>
        <v>COMPANHIA BRASILEIRA DE DISTRIBUIÇÃO</v>
      </c>
      <c r="AD1232" t="str">
        <f t="shared" si="21"/>
        <v>INSERT INTO TABLA_PRESUPUESTO_COMERCIAL VALUES ('VSR','80130-C','14005141-20',2022,'Julio',178.998573,'USD',10739.914376,4584.506358,0,536.995719,93.05541,1610.987156,37.43761,0,2.866317,36.984457,0,0,0,0,0,0,0,1818.010061,129.734521,0);</v>
      </c>
    </row>
    <row r="1233" spans="1:30" x14ac:dyDescent="0.2">
      <c r="A1233" t="str">
        <f>+'MBI DIRECTORIO'!A1233</f>
        <v>VSR</v>
      </c>
      <c r="B1233" t="str">
        <f>+'MBI DIRECTORIO'!B1233</f>
        <v>80130-C</v>
      </c>
      <c r="C1233" t="str">
        <f>+'MBI DIRECTORIO'!C1233</f>
        <v>14005142-20</v>
      </c>
      <c r="D1233">
        <f>+'MBI DIRECTORIO'!D1233</f>
        <v>2022</v>
      </c>
      <c r="E1233" t="str">
        <f>+'MBI DIRECTORIO'!E1233</f>
        <v>Julio</v>
      </c>
      <c r="F1233" s="5">
        <f>+'MBI DIRECTORIO'!F1233</f>
        <v>62.042725702268285</v>
      </c>
      <c r="G1233" t="str">
        <f>+'MBI DIRECTORIO'!G1233</f>
        <v>USD</v>
      </c>
      <c r="H1233" s="5">
        <f>+'MBI DIRECTORIO'!H1233</f>
        <v>3722.5635421360971</v>
      </c>
      <c r="I1233" s="5">
        <f>+'MBI DIRECTORIO'!I1233</f>
        <v>1522.7323230155953</v>
      </c>
      <c r="J1233" s="5">
        <f>+'MBI DIRECTORIO'!J1233</f>
        <v>0</v>
      </c>
      <c r="K1233" s="5">
        <f>+'MBI DIRECTORIO'!K1233</f>
        <v>186.12817710680486</v>
      </c>
      <c r="L1233" s="5">
        <f>+'MBI DIRECTORIO'!L1233</f>
        <v>32.253951296152785</v>
      </c>
      <c r="M1233" s="5">
        <f>+'MBI DIRECTORIO'!M1233</f>
        <v>558.38453132041457</v>
      </c>
      <c r="N1233" s="5">
        <f>+'MBI DIRECTORIO'!N1233</f>
        <v>12.976256356029969</v>
      </c>
      <c r="O1233" s="5">
        <f>+'MBI DIRECTORIO'!O1233</f>
        <v>0</v>
      </c>
      <c r="P1233" s="5">
        <f>+'MBI DIRECTORIO'!P1233</f>
        <v>0.99349462725854443</v>
      </c>
      <c r="Q1233" s="5">
        <f>+'MBI DIRECTORIO'!Q1233</f>
        <v>12.819188801953185</v>
      </c>
      <c r="R1233" s="5">
        <f>+'MBI DIRECTORIO'!R1233</f>
        <v>0</v>
      </c>
      <c r="S1233" s="5">
        <f>+'MBI DIRECTORIO'!S1233</f>
        <v>0</v>
      </c>
      <c r="T1233" s="5">
        <f>+'MBI DIRECTORIO'!T1233</f>
        <v>0</v>
      </c>
      <c r="U1233" s="5">
        <f>+'MBI DIRECTORIO'!U1233</f>
        <v>0</v>
      </c>
      <c r="V1233" s="5">
        <f>+'MBI DIRECTORIO'!V1233</f>
        <v>0</v>
      </c>
      <c r="W1233" s="5">
        <f>+'MBI DIRECTORIO'!W1233</f>
        <v>0</v>
      </c>
      <c r="X1233" s="5">
        <f>+'MBI DIRECTORIO'!X1233</f>
        <v>0</v>
      </c>
      <c r="Y1233" s="5">
        <f>+'MBI DIRECTORIO'!Y1233</f>
        <v>630.14077536968273</v>
      </c>
      <c r="Z1233" s="5">
        <f>+'MBI DIRECTORIO'!Z1233</f>
        <v>44.967304264026495</v>
      </c>
      <c r="AA1233" s="5">
        <f>+'MBI DIRECTORIO'!AA1233</f>
        <v>0</v>
      </c>
      <c r="AB1233" s="5" t="str">
        <f>+'MBI DIRECTORIO'!AG1233</f>
        <v>COMPANHIA BRASILEIRA DE DISTRIBUIÇÃO</v>
      </c>
      <c r="AD1233" t="str">
        <f t="shared" si="21"/>
        <v>INSERT INTO TABLA_PRESUPUESTO_COMERCIAL VALUES ('VSR','80130-C','14005142-20',2022,'Julio',62.042726,'USD',3722.563542,1522.732323,0,186.128177,32.253951,558.384531,12.976256,0,0.993495,12.819189,0,0,0,0,0,0,0,630.140775,44.967304,0);</v>
      </c>
    </row>
    <row r="1234" spans="1:30" x14ac:dyDescent="0.2">
      <c r="A1234" t="str">
        <f>+'MBI DIRECTORIO'!A1234</f>
        <v>VSR</v>
      </c>
      <c r="B1234" t="str">
        <f>+'MBI DIRECTORIO'!B1234</f>
        <v>80130-C</v>
      </c>
      <c r="C1234" t="str">
        <f>+'MBI DIRECTORIO'!C1234</f>
        <v>14005143-17</v>
      </c>
      <c r="D1234">
        <f>+'MBI DIRECTORIO'!D1234</f>
        <v>2022</v>
      </c>
      <c r="E1234" t="str">
        <f>+'MBI DIRECTORIO'!E1234</f>
        <v>Julio</v>
      </c>
      <c r="F1234" s="5">
        <f>+'MBI DIRECTORIO'!F1234</f>
        <v>30.035353762956287</v>
      </c>
      <c r="G1234" t="str">
        <f>+'MBI DIRECTORIO'!G1234</f>
        <v>USD</v>
      </c>
      <c r="H1234" s="5">
        <f>+'MBI DIRECTORIO'!H1234</f>
        <v>1802.1212257773773</v>
      </c>
      <c r="I1234" s="5">
        <f>+'MBI DIRECTORIO'!I1234</f>
        <v>1161.4535957630728</v>
      </c>
      <c r="J1234" s="5">
        <f>+'MBI DIRECTORIO'!J1234</f>
        <v>0</v>
      </c>
      <c r="K1234" s="5">
        <f>+'MBI DIRECTORIO'!K1234</f>
        <v>90.106061288868858</v>
      </c>
      <c r="L1234" s="5">
        <f>+'MBI DIRECTORIO'!L1234</f>
        <v>15.614382290069074</v>
      </c>
      <c r="M1234" s="5">
        <f>+'MBI DIRECTORIO'!M1234</f>
        <v>270.3181838666066</v>
      </c>
      <c r="N1234" s="5">
        <f>+'MBI DIRECTORIO'!N1234</f>
        <v>6.2819040549973932</v>
      </c>
      <c r="O1234" s="5">
        <f>+'MBI DIRECTORIO'!O1234</f>
        <v>0</v>
      </c>
      <c r="P1234" s="5">
        <f>+'MBI DIRECTORIO'!P1234</f>
        <v>0.48095827921073792</v>
      </c>
      <c r="Q1234" s="5">
        <f>+'MBI DIRECTORIO'!Q1234</f>
        <v>6.2058664615812491</v>
      </c>
      <c r="R1234" s="5">
        <f>+'MBI DIRECTORIO'!R1234</f>
        <v>0</v>
      </c>
      <c r="S1234" s="5">
        <f>+'MBI DIRECTORIO'!S1234</f>
        <v>0</v>
      </c>
      <c r="T1234" s="5">
        <f>+'MBI DIRECTORIO'!T1234</f>
        <v>0</v>
      </c>
      <c r="U1234" s="5">
        <f>+'MBI DIRECTORIO'!U1234</f>
        <v>0</v>
      </c>
      <c r="V1234" s="5">
        <f>+'MBI DIRECTORIO'!V1234</f>
        <v>0</v>
      </c>
      <c r="W1234" s="5">
        <f>+'MBI DIRECTORIO'!W1234</f>
        <v>0</v>
      </c>
      <c r="X1234" s="5">
        <f>+'MBI DIRECTORIO'!X1234</f>
        <v>0</v>
      </c>
      <c r="Y1234" s="5">
        <f>+'MBI DIRECTORIO'!Y1234</f>
        <v>305.05592548458969</v>
      </c>
      <c r="Z1234" s="5">
        <f>+'MBI DIRECTORIO'!Z1234</f>
        <v>21.769012822193755</v>
      </c>
      <c r="AA1234" s="5">
        <f>+'MBI DIRECTORIO'!AA1234</f>
        <v>0</v>
      </c>
      <c r="AB1234" s="5" t="str">
        <f>+'MBI DIRECTORIO'!AG1234</f>
        <v>COMPANHIA BRASILEIRA DE DISTRIBUIÇÃO</v>
      </c>
      <c r="AD1234" t="str">
        <f t="shared" si="21"/>
        <v>INSERT INTO TABLA_PRESUPUESTO_COMERCIAL VALUES ('VSR','80130-C','14005143-17',2022,'Julio',30.035354,'USD',1802.121226,1161.453596,0,90.106061,15.614382,270.318184,6.281904,0,0.480958,6.205866,0,0,0,0,0,0,0,305.055925,21.769013,0);</v>
      </c>
    </row>
    <row r="1235" spans="1:30" x14ac:dyDescent="0.2">
      <c r="A1235" t="str">
        <f>+'MBI DIRECTORIO'!A1235</f>
        <v>VSR</v>
      </c>
      <c r="B1235" t="str">
        <f>+'MBI DIRECTORIO'!B1235</f>
        <v>80130-C</v>
      </c>
      <c r="C1235" t="str">
        <f>+'MBI DIRECTORIO'!C1235</f>
        <v>14005114-20</v>
      </c>
      <c r="D1235">
        <f>+'MBI DIRECTORIO'!D1235</f>
        <v>2022</v>
      </c>
      <c r="E1235" t="str">
        <f>+'MBI DIRECTORIO'!E1235</f>
        <v>Julio</v>
      </c>
      <c r="F1235" s="5">
        <f>+'MBI DIRECTORIO'!F1235</f>
        <v>89.044205347754243</v>
      </c>
      <c r="G1235" t="str">
        <f>+'MBI DIRECTORIO'!G1235</f>
        <v>USD</v>
      </c>
      <c r="H1235" s="5">
        <f>+'MBI DIRECTORIO'!H1235</f>
        <v>4452.2102673877125</v>
      </c>
      <c r="I1235" s="5">
        <f>+'MBI DIRECTORIO'!I1235</f>
        <v>1917.672934362429</v>
      </c>
      <c r="J1235" s="5">
        <f>+'MBI DIRECTORIO'!J1235</f>
        <v>0</v>
      </c>
      <c r="K1235" s="5">
        <f>+'MBI DIRECTORIO'!K1235</f>
        <v>222.61051336938561</v>
      </c>
      <c r="L1235" s="5">
        <f>+'MBI DIRECTORIO'!L1235</f>
        <v>46.291123253891648</v>
      </c>
      <c r="M1235" s="5">
        <f>+'MBI DIRECTORIO'!M1235</f>
        <v>667.83154010815679</v>
      </c>
      <c r="N1235" s="5">
        <f>+'MBI DIRECTORIO'!N1235</f>
        <v>18.623624647896314</v>
      </c>
      <c r="O1235" s="5">
        <f>+'MBI DIRECTORIO'!O1235</f>
        <v>0</v>
      </c>
      <c r="P1235" s="5">
        <f>+'MBI DIRECTORIO'!P1235</f>
        <v>1.4258712621045615</v>
      </c>
      <c r="Q1235" s="5">
        <f>+'MBI DIRECTORIO'!Q1235</f>
        <v>15.331833387829096</v>
      </c>
      <c r="R1235" s="5">
        <f>+'MBI DIRECTORIO'!R1235</f>
        <v>0</v>
      </c>
      <c r="S1235" s="5">
        <f>+'MBI DIRECTORIO'!S1235</f>
        <v>0</v>
      </c>
      <c r="T1235" s="5">
        <f>+'MBI DIRECTORIO'!T1235</f>
        <v>0</v>
      </c>
      <c r="U1235" s="5">
        <f>+'MBI DIRECTORIO'!U1235</f>
        <v>0</v>
      </c>
      <c r="V1235" s="5">
        <f>+'MBI DIRECTORIO'!V1235</f>
        <v>0</v>
      </c>
      <c r="W1235" s="5">
        <f>+'MBI DIRECTORIO'!W1235</f>
        <v>0</v>
      </c>
      <c r="X1235" s="5">
        <f>+'MBI DIRECTORIO'!X1235</f>
        <v>0</v>
      </c>
      <c r="Y1235" s="5">
        <f>+'MBI DIRECTORIO'!Y1235</f>
        <v>767.75029630814709</v>
      </c>
      <c r="Z1235" s="5">
        <f>+'MBI DIRECTORIO'!Z1235</f>
        <v>64.537426902160263</v>
      </c>
      <c r="AA1235" s="5">
        <f>+'MBI DIRECTORIO'!AA1235</f>
        <v>0</v>
      </c>
      <c r="AB1235" s="5" t="str">
        <f>+'MBI DIRECTORIO'!AG1235</f>
        <v>COMPANHIA BRASILEIRA DE DISTRIBUIÇÃO</v>
      </c>
      <c r="AD1235" t="str">
        <f t="shared" si="21"/>
        <v>INSERT INTO TABLA_PRESUPUESTO_COMERCIAL VALUES ('VSR','80130-C','14005114-20',2022,'Julio',89.044205,'USD',4452.210267,1917.672934,0,222.610513,46.291123,667.83154,18.623625,0,1.425871,15.331833,0,0,0,0,0,0,0,767.750296,64.537427,0);</v>
      </c>
    </row>
    <row r="1236" spans="1:30" x14ac:dyDescent="0.2">
      <c r="A1236" t="str">
        <f>+'MBI DIRECTORIO'!A1236</f>
        <v>VSR</v>
      </c>
      <c r="B1236" t="str">
        <f>+'MBI DIRECTORIO'!B1236</f>
        <v>80130-C</v>
      </c>
      <c r="C1236" t="str">
        <f>+'MBI DIRECTORIO'!C1236</f>
        <v>14005116-20</v>
      </c>
      <c r="D1236">
        <f>+'MBI DIRECTORIO'!D1236</f>
        <v>2022</v>
      </c>
      <c r="E1236" t="str">
        <f>+'MBI DIRECTORIO'!E1236</f>
        <v>Julio</v>
      </c>
      <c r="F1236" s="5">
        <f>+'MBI DIRECTORIO'!F1236</f>
        <v>63.25627534925642</v>
      </c>
      <c r="G1236" t="str">
        <f>+'MBI DIRECTORIO'!G1236</f>
        <v>USD</v>
      </c>
      <c r="H1236" s="5">
        <f>+'MBI DIRECTORIO'!H1236</f>
        <v>3162.813767462821</v>
      </c>
      <c r="I1236" s="5">
        <f>+'MBI DIRECTORIO'!I1236</f>
        <v>1344.9645689031604</v>
      </c>
      <c r="J1236" s="5">
        <f>+'MBI DIRECTORIO'!J1236</f>
        <v>0</v>
      </c>
      <c r="K1236" s="5">
        <f>+'MBI DIRECTORIO'!K1236</f>
        <v>158.14068837314105</v>
      </c>
      <c r="L1236" s="5">
        <f>+'MBI DIRECTORIO'!L1236</f>
        <v>32.884835429084866</v>
      </c>
      <c r="M1236" s="5">
        <f>+'MBI DIRECTORIO'!M1236</f>
        <v>474.42206511942317</v>
      </c>
      <c r="N1236" s="5">
        <f>+'MBI DIRECTORIO'!N1236</f>
        <v>13.230070661282387</v>
      </c>
      <c r="O1236" s="5">
        <f>+'MBI DIRECTORIO'!O1236</f>
        <v>0</v>
      </c>
      <c r="P1236" s="5">
        <f>+'MBI DIRECTORIO'!P1236</f>
        <v>1.0129272850044329</v>
      </c>
      <c r="Q1236" s="5">
        <f>+'MBI DIRECTORIO'!Q1236</f>
        <v>10.891609067674162</v>
      </c>
      <c r="R1236" s="5">
        <f>+'MBI DIRECTORIO'!R1236</f>
        <v>0</v>
      </c>
      <c r="S1236" s="5">
        <f>+'MBI DIRECTORIO'!S1236</f>
        <v>0</v>
      </c>
      <c r="T1236" s="5">
        <f>+'MBI DIRECTORIO'!T1236</f>
        <v>0</v>
      </c>
      <c r="U1236" s="5">
        <f>+'MBI DIRECTORIO'!U1236</f>
        <v>0</v>
      </c>
      <c r="V1236" s="5">
        <f>+'MBI DIRECTORIO'!V1236</f>
        <v>0</v>
      </c>
      <c r="W1236" s="5">
        <f>+'MBI DIRECTORIO'!W1236</f>
        <v>0</v>
      </c>
      <c r="X1236" s="5">
        <f>+'MBI DIRECTORIO'!X1236</f>
        <v>0</v>
      </c>
      <c r="Y1236" s="5">
        <f>+'MBI DIRECTORIO'!Y1236</f>
        <v>545.40353247103462</v>
      </c>
      <c r="Z1236" s="5">
        <f>+'MBI DIRECTORIO'!Z1236</f>
        <v>45.846860337650483</v>
      </c>
      <c r="AA1236" s="5">
        <f>+'MBI DIRECTORIO'!AA1236</f>
        <v>0</v>
      </c>
      <c r="AB1236" s="5" t="str">
        <f>+'MBI DIRECTORIO'!AG1236</f>
        <v>COMPANHIA BRASILEIRA DE DISTRIBUIÇÃO</v>
      </c>
      <c r="AD1236" t="str">
        <f t="shared" si="21"/>
        <v>INSERT INTO TABLA_PRESUPUESTO_COMERCIAL VALUES ('VSR','80130-C','14005116-20',2022,'Julio',63.256275,'USD',3162.813767,1344.964569,0,158.140688,32.884835,474.422065,13.230071,0,1.012927,10.891609,0,0,0,0,0,0,0,545.403532,45.84686,0);</v>
      </c>
    </row>
    <row r="1237" spans="1:30" x14ac:dyDescent="0.2">
      <c r="A1237" t="str">
        <f>+'MBI DIRECTORIO'!A1237</f>
        <v>VSR</v>
      </c>
      <c r="B1237" t="str">
        <f>+'MBI DIRECTORIO'!B1237</f>
        <v>80130-C</v>
      </c>
      <c r="C1237" t="str">
        <f>+'MBI DIRECTORIO'!C1237</f>
        <v>14005115-20</v>
      </c>
      <c r="D1237">
        <f>+'MBI DIRECTORIO'!D1237</f>
        <v>2022</v>
      </c>
      <c r="E1237" t="str">
        <f>+'MBI DIRECTORIO'!E1237</f>
        <v>Julio</v>
      </c>
      <c r="F1237" s="5">
        <f>+'MBI DIRECTORIO'!F1237</f>
        <v>96.477196935556563</v>
      </c>
      <c r="G1237" t="str">
        <f>+'MBI DIRECTORIO'!G1237</f>
        <v>USD</v>
      </c>
      <c r="H1237" s="5">
        <f>+'MBI DIRECTORIO'!H1237</f>
        <v>4823.8598467778284</v>
      </c>
      <c r="I1237" s="5">
        <f>+'MBI DIRECTORIO'!I1237</f>
        <v>1975.2837116012945</v>
      </c>
      <c r="J1237" s="5">
        <f>+'MBI DIRECTORIO'!J1237</f>
        <v>0</v>
      </c>
      <c r="K1237" s="5">
        <f>+'MBI DIRECTORIO'!K1237</f>
        <v>241.1929923388914</v>
      </c>
      <c r="L1237" s="5">
        <f>+'MBI DIRECTORIO'!L1237</f>
        <v>50.155288568100666</v>
      </c>
      <c r="M1237" s="5">
        <f>+'MBI DIRECTORIO'!M1237</f>
        <v>723.57897701667423</v>
      </c>
      <c r="N1237" s="5">
        <f>+'MBI DIRECTORIO'!N1237</f>
        <v>20.178237267567383</v>
      </c>
      <c r="O1237" s="5">
        <f>+'MBI DIRECTORIO'!O1237</f>
        <v>0</v>
      </c>
      <c r="P1237" s="5">
        <f>+'MBI DIRECTORIO'!P1237</f>
        <v>1.5448962907981278</v>
      </c>
      <c r="Q1237" s="5">
        <f>+'MBI DIRECTORIO'!Q1237</f>
        <v>16.611662750697285</v>
      </c>
      <c r="R1237" s="5">
        <f>+'MBI DIRECTORIO'!R1237</f>
        <v>0</v>
      </c>
      <c r="S1237" s="5">
        <f>+'MBI DIRECTORIO'!S1237</f>
        <v>0</v>
      </c>
      <c r="T1237" s="5">
        <f>+'MBI DIRECTORIO'!T1237</f>
        <v>0</v>
      </c>
      <c r="U1237" s="5">
        <f>+'MBI DIRECTORIO'!U1237</f>
        <v>0</v>
      </c>
      <c r="V1237" s="5">
        <f>+'MBI DIRECTORIO'!V1237</f>
        <v>0</v>
      </c>
      <c r="W1237" s="5">
        <f>+'MBI DIRECTORIO'!W1237</f>
        <v>0</v>
      </c>
      <c r="X1237" s="5">
        <f>+'MBI DIRECTORIO'!X1237</f>
        <v>0</v>
      </c>
      <c r="Y1237" s="5">
        <f>+'MBI DIRECTORIO'!Y1237</f>
        <v>831.83848117884418</v>
      </c>
      <c r="Z1237" s="5">
        <f>+'MBI DIRECTORIO'!Z1237</f>
        <v>69.924707853107208</v>
      </c>
      <c r="AA1237" s="5">
        <f>+'MBI DIRECTORIO'!AA1237</f>
        <v>0</v>
      </c>
      <c r="AB1237" s="5" t="str">
        <f>+'MBI DIRECTORIO'!AG1237</f>
        <v>COMPANHIA BRASILEIRA DE DISTRIBUIÇÃO</v>
      </c>
      <c r="AD1237" t="str">
        <f t="shared" si="21"/>
        <v>INSERT INTO TABLA_PRESUPUESTO_COMERCIAL VALUES ('VSR','80130-C','14005115-20',2022,'Julio',96.477197,'USD',4823.859847,1975.283712,0,241.192992,50.155289,723.578977,20.178237,0,1.544896,16.611663,0,0,0,0,0,0,0,831.838481,69.924708,0);</v>
      </c>
    </row>
    <row r="1238" spans="1:30" x14ac:dyDescent="0.2">
      <c r="A1238" t="str">
        <f>+'MBI DIRECTORIO'!A1238</f>
        <v>VSR</v>
      </c>
      <c r="B1238" t="str">
        <f>+'MBI DIRECTORIO'!B1238</f>
        <v>80130-C</v>
      </c>
      <c r="C1238" t="str">
        <f>+'MBI DIRECTORIO'!C1238</f>
        <v>14005122-18</v>
      </c>
      <c r="D1238">
        <f>+'MBI DIRECTORIO'!D1238</f>
        <v>2022</v>
      </c>
      <c r="E1238" t="str">
        <f>+'MBI DIRECTORIO'!E1238</f>
        <v>Julio</v>
      </c>
      <c r="F1238" s="5">
        <f>+'MBI DIRECTORIO'!F1238</f>
        <v>12.460554411038865</v>
      </c>
      <c r="G1238" t="str">
        <f>+'MBI DIRECTORIO'!G1238</f>
        <v>USD</v>
      </c>
      <c r="H1238" s="5">
        <f>+'MBI DIRECTORIO'!H1238</f>
        <v>1308.3582131590808</v>
      </c>
      <c r="I1238" s="5">
        <f>+'MBI DIRECTORIO'!I1238</f>
        <v>659.07317840509586</v>
      </c>
      <c r="J1238" s="5">
        <f>+'MBI DIRECTORIO'!J1238</f>
        <v>0</v>
      </c>
      <c r="K1238" s="5">
        <f>+'MBI DIRECTORIO'!K1238</f>
        <v>65.417910657954039</v>
      </c>
      <c r="L1238" s="5">
        <f>+'MBI DIRECTORIO'!L1238</f>
        <v>6.4778281506419324</v>
      </c>
      <c r="M1238" s="5">
        <f>+'MBI DIRECTORIO'!M1238</f>
        <v>196.25373197386213</v>
      </c>
      <c r="N1238" s="5">
        <f>+'MBI DIRECTORIO'!N1238</f>
        <v>2.6061290271453834</v>
      </c>
      <c r="O1238" s="5">
        <f>+'MBI DIRECTORIO'!O1238</f>
        <v>0</v>
      </c>
      <c r="P1238" s="5">
        <f>+'MBI DIRECTORIO'!P1238</f>
        <v>0.19953175364081843</v>
      </c>
      <c r="Q1238" s="5">
        <f>+'MBI DIRECTORIO'!Q1238</f>
        <v>4.5055217366278013</v>
      </c>
      <c r="R1238" s="5">
        <f>+'MBI DIRECTORIO'!R1238</f>
        <v>0</v>
      </c>
      <c r="S1238" s="5">
        <f>+'MBI DIRECTORIO'!S1238</f>
        <v>0</v>
      </c>
      <c r="T1238" s="5">
        <f>+'MBI DIRECTORIO'!T1238</f>
        <v>0</v>
      </c>
      <c r="U1238" s="5">
        <f>+'MBI DIRECTORIO'!U1238</f>
        <v>0</v>
      </c>
      <c r="V1238" s="5">
        <f>+'MBI DIRECTORIO'!V1238</f>
        <v>0</v>
      </c>
      <c r="W1238" s="5">
        <f>+'MBI DIRECTORIO'!W1238</f>
        <v>0</v>
      </c>
      <c r="X1238" s="5">
        <f>+'MBI DIRECTORIO'!X1238</f>
        <v>0</v>
      </c>
      <c r="Y1238" s="5">
        <f>+'MBI DIRECTORIO'!Y1238</f>
        <v>212.59607060437961</v>
      </c>
      <c r="Z1238" s="5">
        <f>+'MBI DIRECTORIO'!Z1238</f>
        <v>9.0311561131034708</v>
      </c>
      <c r="AA1238" s="5">
        <f>+'MBI DIRECTORIO'!AA1238</f>
        <v>0</v>
      </c>
      <c r="AB1238" s="5" t="str">
        <f>+'MBI DIRECTORIO'!AG1238</f>
        <v>COMPANHIA BRASILEIRA DE DISTRIBUIÇÃO</v>
      </c>
      <c r="AD1238" t="str">
        <f t="shared" si="21"/>
        <v>INSERT INTO TABLA_PRESUPUESTO_COMERCIAL VALUES ('VSR','80130-C','14005122-18',2022,'Julio',12.460554,'USD',1308.358213,659.073178,0,65.417911,6.477828,196.253732,2.606129,0,0.199532,4.505522,0,0,0,0,0,0,0,212.596071,9.031156,0);</v>
      </c>
    </row>
    <row r="1239" spans="1:30" x14ac:dyDescent="0.2">
      <c r="A1239" t="str">
        <f>+'MBI DIRECTORIO'!A1239</f>
        <v>VSR</v>
      </c>
      <c r="B1239" t="str">
        <f>+'MBI DIRECTORIO'!B1239</f>
        <v>80130-C</v>
      </c>
      <c r="C1239" t="str">
        <f>+'MBI DIRECTORIO'!C1239</f>
        <v>14005113-20</v>
      </c>
      <c r="D1239">
        <f>+'MBI DIRECTORIO'!D1239</f>
        <v>2022</v>
      </c>
      <c r="E1239" t="str">
        <f>+'MBI DIRECTORIO'!E1239</f>
        <v>Julio</v>
      </c>
      <c r="F1239" s="5">
        <f>+'MBI DIRECTORIO'!F1239</f>
        <v>161.4021030494217</v>
      </c>
      <c r="G1239" t="str">
        <f>+'MBI DIRECTORIO'!G1239</f>
        <v>USD</v>
      </c>
      <c r="H1239" s="5">
        <f>+'MBI DIRECTORIO'!H1239</f>
        <v>5971.8778128286031</v>
      </c>
      <c r="I1239" s="5">
        <f>+'MBI DIRECTORIO'!I1239</f>
        <v>2915.0569284131643</v>
      </c>
      <c r="J1239" s="5">
        <f>+'MBI DIRECTORIO'!J1239</f>
        <v>0</v>
      </c>
      <c r="K1239" s="5">
        <f>+'MBI DIRECTORIO'!K1239</f>
        <v>298.59389064143016</v>
      </c>
      <c r="L1239" s="5">
        <f>+'MBI DIRECTORIO'!L1239</f>
        <v>83.90758967996716</v>
      </c>
      <c r="M1239" s="5">
        <f>+'MBI DIRECTORIO'!M1239</f>
        <v>895.78167192429044</v>
      </c>
      <c r="N1239" s="5">
        <f>+'MBI DIRECTORIO'!N1239</f>
        <v>33.757302598571854</v>
      </c>
      <c r="O1239" s="5">
        <f>+'MBI DIRECTORIO'!O1239</f>
        <v>0</v>
      </c>
      <c r="P1239" s="5">
        <f>+'MBI DIRECTORIO'!P1239</f>
        <v>2.5845434802031582</v>
      </c>
      <c r="Q1239" s="5">
        <f>+'MBI DIRECTORIO'!Q1239</f>
        <v>20.565029533630529</v>
      </c>
      <c r="R1239" s="5">
        <f>+'MBI DIRECTORIO'!R1239</f>
        <v>0</v>
      </c>
      <c r="S1239" s="5">
        <f>+'MBI DIRECTORIO'!S1239</f>
        <v>0</v>
      </c>
      <c r="T1239" s="5">
        <f>+'MBI DIRECTORIO'!T1239</f>
        <v>0</v>
      </c>
      <c r="U1239" s="5">
        <f>+'MBI DIRECTORIO'!U1239</f>
        <v>0</v>
      </c>
      <c r="V1239" s="5">
        <f>+'MBI DIRECTORIO'!V1239</f>
        <v>0</v>
      </c>
      <c r="W1239" s="5">
        <f>+'MBI DIRECTORIO'!W1239</f>
        <v>0</v>
      </c>
      <c r="X1239" s="5">
        <f>+'MBI DIRECTORIO'!X1239</f>
        <v>0</v>
      </c>
      <c r="Y1239" s="5">
        <f>+'MBI DIRECTORIO'!Y1239</f>
        <v>1069.6695053286867</v>
      </c>
      <c r="Z1239" s="5">
        <f>+'MBI DIRECTORIO'!Z1239</f>
        <v>116.9809577919907</v>
      </c>
      <c r="AA1239" s="5">
        <f>+'MBI DIRECTORIO'!AA1239</f>
        <v>0</v>
      </c>
      <c r="AB1239" s="5" t="str">
        <f>+'MBI DIRECTORIO'!AG1239</f>
        <v>COMPANHIA BRASILEIRA DE DISTRIBUIÇÃO</v>
      </c>
      <c r="AD1239" t="str">
        <f t="shared" si="21"/>
        <v>INSERT INTO TABLA_PRESUPUESTO_COMERCIAL VALUES ('VSR','80130-C','14005113-20',2022,'Julio',161.402103,'USD',5971.877813,2915.056928,0,298.593891,83.90759,895.781672,33.757303,0,2.584543,20.56503,0,0,0,0,0,0,0,1069.669505,116.980958,0);</v>
      </c>
    </row>
    <row r="1240" spans="1:30" x14ac:dyDescent="0.2">
      <c r="A1240" t="str">
        <f>+'MBI DIRECTORIO'!A1240</f>
        <v>VSR</v>
      </c>
      <c r="B1240" t="str">
        <f>+'MBI DIRECTORIO'!B1240</f>
        <v>80130-C</v>
      </c>
      <c r="C1240" t="str">
        <f>+'MBI DIRECTORIO'!C1240</f>
        <v>14005107-20</v>
      </c>
      <c r="D1240">
        <f>+'MBI DIRECTORIO'!D1240</f>
        <v>2022</v>
      </c>
      <c r="E1240" t="str">
        <f>+'MBI DIRECTORIO'!E1240</f>
        <v>Julio</v>
      </c>
      <c r="F1240" s="5">
        <f>+'MBI DIRECTORIO'!F1240</f>
        <v>305.12105409987339</v>
      </c>
      <c r="G1240" t="str">
        <f>+'MBI DIRECTORIO'!G1240</f>
        <v>USD</v>
      </c>
      <c r="H1240" s="5">
        <f>+'MBI DIRECTORIO'!H1240</f>
        <v>11289.479001695316</v>
      </c>
      <c r="I1240" s="5">
        <f>+'MBI DIRECTORIO'!I1240</f>
        <v>5083.8512080352375</v>
      </c>
      <c r="J1240" s="5">
        <f>+'MBI DIRECTORIO'!J1240</f>
        <v>0</v>
      </c>
      <c r="K1240" s="5">
        <f>+'MBI DIRECTORIO'!K1240</f>
        <v>564.47395008476576</v>
      </c>
      <c r="L1240" s="5">
        <f>+'MBI DIRECTORIO'!L1240</f>
        <v>158.62229628006679</v>
      </c>
      <c r="M1240" s="5">
        <f>+'MBI DIRECTORIO'!M1240</f>
        <v>1693.4218502542972</v>
      </c>
      <c r="N1240" s="5">
        <f>+'MBI DIRECTORIO'!N1240</f>
        <v>63.816168177751294</v>
      </c>
      <c r="O1240" s="5">
        <f>+'MBI DIRECTORIO'!O1240</f>
        <v>0</v>
      </c>
      <c r="P1240" s="5">
        <f>+'MBI DIRECTORIO'!P1240</f>
        <v>4.8859253761090837</v>
      </c>
      <c r="Q1240" s="5">
        <f>+'MBI DIRECTORIO'!Q1240</f>
        <v>38.876962383662431</v>
      </c>
      <c r="R1240" s="5">
        <f>+'MBI DIRECTORIO'!R1240</f>
        <v>0</v>
      </c>
      <c r="S1240" s="5">
        <f>+'MBI DIRECTORIO'!S1240</f>
        <v>0</v>
      </c>
      <c r="T1240" s="5">
        <f>+'MBI DIRECTORIO'!T1240</f>
        <v>0</v>
      </c>
      <c r="U1240" s="5">
        <f>+'MBI DIRECTORIO'!U1240</f>
        <v>0</v>
      </c>
      <c r="V1240" s="5">
        <f>+'MBI DIRECTORIO'!V1240</f>
        <v>0</v>
      </c>
      <c r="W1240" s="5">
        <f>+'MBI DIRECTORIO'!W1240</f>
        <v>0</v>
      </c>
      <c r="X1240" s="5">
        <f>+'MBI DIRECTORIO'!X1240</f>
        <v>0</v>
      </c>
      <c r="Y1240" s="5">
        <f>+'MBI DIRECTORIO'!Y1240</f>
        <v>2022.1464332744231</v>
      </c>
      <c r="Z1240" s="5">
        <f>+'MBI DIRECTORIO'!Z1240</f>
        <v>221.14552708260322</v>
      </c>
      <c r="AA1240" s="5">
        <f>+'MBI DIRECTORIO'!AA1240</f>
        <v>0</v>
      </c>
      <c r="AB1240" s="5" t="str">
        <f>+'MBI DIRECTORIO'!AG1240</f>
        <v>COMPANHIA BRASILEIRA DE DISTRIBUIÇÃO</v>
      </c>
      <c r="AD1240" t="str">
        <f t="shared" si="21"/>
        <v>INSERT INTO TABLA_PRESUPUESTO_COMERCIAL VALUES ('VSR','80130-C','14005107-20',2022,'Julio',305.121054,'USD',11289.479002,5083.851208,0,564.47395,158.622296,1693.42185,63.816168,0,4.885925,38.876962,0,0,0,0,0,0,0,2022.146433,221.145527,0);</v>
      </c>
    </row>
    <row r="1241" spans="1:30" x14ac:dyDescent="0.2">
      <c r="A1241" t="str">
        <f>+'MBI DIRECTORIO'!A1241</f>
        <v>VSR</v>
      </c>
      <c r="B1241" t="str">
        <f>+'MBI DIRECTORIO'!B1241</f>
        <v>80130-C</v>
      </c>
      <c r="C1241" t="str">
        <f>+'MBI DIRECTORIO'!C1241</f>
        <v>14005111-20</v>
      </c>
      <c r="D1241">
        <f>+'MBI DIRECTORIO'!D1241</f>
        <v>2022</v>
      </c>
      <c r="E1241" t="str">
        <f>+'MBI DIRECTORIO'!E1241</f>
        <v>Julio</v>
      </c>
      <c r="F1241" s="5">
        <f>+'MBI DIRECTORIO'!F1241</f>
        <v>169.20349363720254</v>
      </c>
      <c r="G1241" t="str">
        <f>+'MBI DIRECTORIO'!G1241</f>
        <v>USD</v>
      </c>
      <c r="H1241" s="5">
        <f>+'MBI DIRECTORIO'!H1241</f>
        <v>6260.5292645764939</v>
      </c>
      <c r="I1241" s="5">
        <f>+'MBI DIRECTORIO'!I1241</f>
        <v>2967.9680637111119</v>
      </c>
      <c r="J1241" s="5">
        <f>+'MBI DIRECTORIO'!J1241</f>
        <v>0</v>
      </c>
      <c r="K1241" s="5">
        <f>+'MBI DIRECTORIO'!K1241</f>
        <v>313.0264632288247</v>
      </c>
      <c r="L1241" s="5">
        <f>+'MBI DIRECTORIO'!L1241</f>
        <v>87.963273391673411</v>
      </c>
      <c r="M1241" s="5">
        <f>+'MBI DIRECTORIO'!M1241</f>
        <v>939.07938968647409</v>
      </c>
      <c r="N1241" s="5">
        <f>+'MBI DIRECTORIO'!N1241</f>
        <v>35.388965989480269</v>
      </c>
      <c r="O1241" s="5">
        <f>+'MBI DIRECTORIO'!O1241</f>
        <v>0</v>
      </c>
      <c r="P1241" s="5">
        <f>+'MBI DIRECTORIO'!P1241</f>
        <v>2.7094677085695831</v>
      </c>
      <c r="Q1241" s="5">
        <f>+'MBI DIRECTORIO'!Q1241</f>
        <v>21.559042776394623</v>
      </c>
      <c r="R1241" s="5">
        <f>+'MBI DIRECTORIO'!R1241</f>
        <v>0</v>
      </c>
      <c r="S1241" s="5">
        <f>+'MBI DIRECTORIO'!S1241</f>
        <v>0</v>
      </c>
      <c r="T1241" s="5">
        <f>+'MBI DIRECTORIO'!T1241</f>
        <v>0</v>
      </c>
      <c r="U1241" s="5">
        <f>+'MBI DIRECTORIO'!U1241</f>
        <v>0</v>
      </c>
      <c r="V1241" s="5">
        <f>+'MBI DIRECTORIO'!V1241</f>
        <v>0</v>
      </c>
      <c r="W1241" s="5">
        <f>+'MBI DIRECTORIO'!W1241</f>
        <v>0</v>
      </c>
      <c r="X1241" s="5">
        <f>+'MBI DIRECTORIO'!X1241</f>
        <v>0</v>
      </c>
      <c r="Y1241" s="5">
        <f>+'MBI DIRECTORIO'!Y1241</f>
        <v>1121.372112997635</v>
      </c>
      <c r="Z1241" s="5">
        <f>+'MBI DIRECTORIO'!Z1241</f>
        <v>122.63524683671635</v>
      </c>
      <c r="AA1241" s="5">
        <f>+'MBI DIRECTORIO'!AA1241</f>
        <v>0</v>
      </c>
      <c r="AB1241" s="5" t="str">
        <f>+'MBI DIRECTORIO'!AG1241</f>
        <v>COMPANHIA BRASILEIRA DE DISTRIBUIÇÃO</v>
      </c>
      <c r="AD1241" t="str">
        <f t="shared" si="21"/>
        <v>INSERT INTO TABLA_PRESUPUESTO_COMERCIAL VALUES ('VSR','80130-C','14005111-20',2022,'Julio',169.203494,'USD',6260.529265,2967.968064,0,313.026463,87.963273,939.07939,35.388966,0,2.709468,21.559043,0,0,0,0,0,0,0,1121.372113,122.635247,0);</v>
      </c>
    </row>
    <row r="1242" spans="1:30" x14ac:dyDescent="0.2">
      <c r="A1242" t="str">
        <f>+'MBI DIRECTORIO'!A1242</f>
        <v>VSR</v>
      </c>
      <c r="B1242" t="str">
        <f>+'MBI DIRECTORIO'!B1242</f>
        <v>80130-C</v>
      </c>
      <c r="C1242" t="str">
        <f>+'MBI DIRECTORIO'!C1242</f>
        <v>14005109-20</v>
      </c>
      <c r="D1242">
        <f>+'MBI DIRECTORIO'!D1242</f>
        <v>2022</v>
      </c>
      <c r="E1242" t="str">
        <f>+'MBI DIRECTORIO'!E1242</f>
        <v>Julio</v>
      </c>
      <c r="F1242" s="5">
        <f>+'MBI DIRECTORIO'!F1242</f>
        <v>118.75450116955301</v>
      </c>
      <c r="G1242" t="str">
        <f>+'MBI DIRECTORIO'!G1242</f>
        <v>USD</v>
      </c>
      <c r="H1242" s="5">
        <f>+'MBI DIRECTORIO'!H1242</f>
        <v>4393.9165432734617</v>
      </c>
      <c r="I1242" s="5">
        <f>+'MBI DIRECTORIO'!I1242</f>
        <v>1616.208214642299</v>
      </c>
      <c r="J1242" s="5">
        <f>+'MBI DIRECTORIO'!J1242</f>
        <v>0</v>
      </c>
      <c r="K1242" s="5">
        <f>+'MBI DIRECTORIO'!K1242</f>
        <v>219.69582716367307</v>
      </c>
      <c r="L1242" s="5">
        <f>+'MBI DIRECTORIO'!L1242</f>
        <v>61.736518722639637</v>
      </c>
      <c r="M1242" s="5">
        <f>+'MBI DIRECTORIO'!M1242</f>
        <v>659.08748149101916</v>
      </c>
      <c r="N1242" s="5">
        <f>+'MBI DIRECTORIO'!N1242</f>
        <v>24.837542728272524</v>
      </c>
      <c r="O1242" s="5">
        <f>+'MBI DIRECTORIO'!O1242</f>
        <v>0</v>
      </c>
      <c r="P1242" s="5">
        <f>+'MBI DIRECTORIO'!P1242</f>
        <v>1.9016243651333651</v>
      </c>
      <c r="Q1242" s="5">
        <f>+'MBI DIRECTORIO'!Q1242</f>
        <v>15.1310904731868</v>
      </c>
      <c r="R1242" s="5">
        <f>+'MBI DIRECTORIO'!R1242</f>
        <v>0</v>
      </c>
      <c r="S1242" s="5">
        <f>+'MBI DIRECTORIO'!S1242</f>
        <v>0</v>
      </c>
      <c r="T1242" s="5">
        <f>+'MBI DIRECTORIO'!T1242</f>
        <v>0</v>
      </c>
      <c r="U1242" s="5">
        <f>+'MBI DIRECTORIO'!U1242</f>
        <v>0</v>
      </c>
      <c r="V1242" s="5">
        <f>+'MBI DIRECTORIO'!V1242</f>
        <v>0</v>
      </c>
      <c r="W1242" s="5">
        <f>+'MBI DIRECTORIO'!W1242</f>
        <v>0</v>
      </c>
      <c r="X1242" s="5">
        <f>+'MBI DIRECTORIO'!X1242</f>
        <v>0</v>
      </c>
      <c r="Y1242" s="5">
        <f>+'MBI DIRECTORIO'!Y1242</f>
        <v>787.02858340510227</v>
      </c>
      <c r="Z1242" s="5">
        <f>+'MBI DIRECTORIO'!Z1242</f>
        <v>86.070844347490464</v>
      </c>
      <c r="AA1242" s="5">
        <f>+'MBI DIRECTORIO'!AA1242</f>
        <v>0</v>
      </c>
      <c r="AB1242" s="5" t="str">
        <f>+'MBI DIRECTORIO'!AG1242</f>
        <v>COMPANHIA BRASILEIRA DE DISTRIBUIÇÃO</v>
      </c>
      <c r="AD1242" t="str">
        <f t="shared" si="21"/>
        <v>INSERT INTO TABLA_PRESUPUESTO_COMERCIAL VALUES ('VSR','80130-C','14005109-20',2022,'Julio',118.754501,'USD',4393.916543,1616.208215,0,219.695827,61.736519,659.087481,24.837543,0,1.901624,15.13109,0,0,0,0,0,0,0,787.028583,86.070844,0);</v>
      </c>
    </row>
    <row r="1243" spans="1:30" x14ac:dyDescent="0.2">
      <c r="A1243" t="str">
        <f>+'MBI DIRECTORIO'!A1243</f>
        <v>VSR</v>
      </c>
      <c r="B1243" t="str">
        <f>+'MBI DIRECTORIO'!B1243</f>
        <v>80130-C</v>
      </c>
      <c r="C1243" t="str">
        <f>+'MBI DIRECTORIO'!C1243</f>
        <v>14005112-20</v>
      </c>
      <c r="D1243">
        <f>+'MBI DIRECTORIO'!D1243</f>
        <v>2022</v>
      </c>
      <c r="E1243" t="str">
        <f>+'MBI DIRECTORIO'!E1243</f>
        <v>Julio</v>
      </c>
      <c r="F1243" s="5">
        <f>+'MBI DIRECTORIO'!F1243</f>
        <v>188.10019528316059</v>
      </c>
      <c r="G1243" t="str">
        <f>+'MBI DIRECTORIO'!G1243</f>
        <v>USD</v>
      </c>
      <c r="H1243" s="5">
        <f>+'MBI DIRECTORIO'!H1243</f>
        <v>6959.7072254769419</v>
      </c>
      <c r="I1243" s="5">
        <f>+'MBI DIRECTORIO'!I1243</f>
        <v>3432.368596710186</v>
      </c>
      <c r="J1243" s="5">
        <f>+'MBI DIRECTORIO'!J1243</f>
        <v>0</v>
      </c>
      <c r="K1243" s="5">
        <f>+'MBI DIRECTORIO'!K1243</f>
        <v>347.9853612738471</v>
      </c>
      <c r="L1243" s="5">
        <f>+'MBI DIRECTORIO'!L1243</f>
        <v>97.787040604472992</v>
      </c>
      <c r="M1243" s="5">
        <f>+'MBI DIRECTORIO'!M1243</f>
        <v>1043.9560838215411</v>
      </c>
      <c r="N1243" s="5">
        <f>+'MBI DIRECTORIO'!N1243</f>
        <v>39.341217314125096</v>
      </c>
      <c r="O1243" s="5">
        <f>+'MBI DIRECTORIO'!O1243</f>
        <v>0</v>
      </c>
      <c r="P1243" s="5">
        <f>+'MBI DIRECTORIO'!P1243</f>
        <v>3.012061950612702</v>
      </c>
      <c r="Q1243" s="5">
        <f>+'MBI DIRECTORIO'!Q1243</f>
        <v>23.966763742200985</v>
      </c>
      <c r="R1243" s="5">
        <f>+'MBI DIRECTORIO'!R1243</f>
        <v>0</v>
      </c>
      <c r="S1243" s="5">
        <f>+'MBI DIRECTORIO'!S1243</f>
        <v>0</v>
      </c>
      <c r="T1243" s="5">
        <f>+'MBI DIRECTORIO'!T1243</f>
        <v>0</v>
      </c>
      <c r="U1243" s="5">
        <f>+'MBI DIRECTORIO'!U1243</f>
        <v>0</v>
      </c>
      <c r="V1243" s="5">
        <f>+'MBI DIRECTORIO'!V1243</f>
        <v>0</v>
      </c>
      <c r="W1243" s="5">
        <f>+'MBI DIRECTORIO'!W1243</f>
        <v>0</v>
      </c>
      <c r="X1243" s="5">
        <f>+'MBI DIRECTORIO'!X1243</f>
        <v>0</v>
      </c>
      <c r="Y1243" s="5">
        <f>+'MBI DIRECTORIO'!Y1243</f>
        <v>1246.6073182401983</v>
      </c>
      <c r="Z1243" s="5">
        <f>+'MBI DIRECTORIO'!Z1243</f>
        <v>136.33119141171846</v>
      </c>
      <c r="AA1243" s="5">
        <f>+'MBI DIRECTORIO'!AA1243</f>
        <v>0</v>
      </c>
      <c r="AB1243" s="5" t="str">
        <f>+'MBI DIRECTORIO'!AG1243</f>
        <v>COMPANHIA BRASILEIRA DE DISTRIBUIÇÃO</v>
      </c>
      <c r="AD1243" t="str">
        <f t="shared" si="21"/>
        <v>INSERT INTO TABLA_PRESUPUESTO_COMERCIAL VALUES ('VSR','80130-C','14005112-20',2022,'Julio',188.100195,'USD',6959.707225,3432.368597,0,347.985361,97.787041,1043.956084,39.341217,0,3.012062,23.966764,0,0,0,0,0,0,0,1246.607318,136.331191,0);</v>
      </c>
    </row>
    <row r="1244" spans="1:30" x14ac:dyDescent="0.2">
      <c r="A1244" t="str">
        <f>+'MBI DIRECTORIO'!A1244</f>
        <v>VSR</v>
      </c>
      <c r="B1244" t="str">
        <f>+'MBI DIRECTORIO'!B1244</f>
        <v>80130-C</v>
      </c>
      <c r="C1244" t="str">
        <f>+'MBI DIRECTORIO'!C1244</f>
        <v>14005108-20</v>
      </c>
      <c r="D1244">
        <f>+'MBI DIRECTORIO'!D1244</f>
        <v>2022</v>
      </c>
      <c r="E1244" t="str">
        <f>+'MBI DIRECTORIO'!E1244</f>
        <v>Julio</v>
      </c>
      <c r="F1244" s="5">
        <f>+'MBI DIRECTORIO'!F1244</f>
        <v>294.19910727698027</v>
      </c>
      <c r="G1244" t="str">
        <f>+'MBI DIRECTORIO'!G1244</f>
        <v>USD</v>
      </c>
      <c r="H1244" s="5">
        <f>+'MBI DIRECTORIO'!H1244</f>
        <v>10885.366969248271</v>
      </c>
      <c r="I1244" s="5">
        <f>+'MBI DIRECTORIO'!I1244</f>
        <v>4163.0523690701812</v>
      </c>
      <c r="J1244" s="5">
        <f>+'MBI DIRECTORIO'!J1244</f>
        <v>0</v>
      </c>
      <c r="K1244" s="5">
        <f>+'MBI DIRECTORIO'!K1244</f>
        <v>544.26834846241354</v>
      </c>
      <c r="L1244" s="5">
        <f>+'MBI DIRECTORIO'!L1244</f>
        <v>152.94433908367807</v>
      </c>
      <c r="M1244" s="5">
        <f>+'MBI DIRECTORIO'!M1244</f>
        <v>1632.8050453872404</v>
      </c>
      <c r="N1244" s="5">
        <f>+'MBI DIRECTORIO'!N1244</f>
        <v>61.531839430479529</v>
      </c>
      <c r="O1244" s="5">
        <f>+'MBI DIRECTORIO'!O1244</f>
        <v>0</v>
      </c>
      <c r="P1244" s="5">
        <f>+'MBI DIRECTORIO'!P1244</f>
        <v>4.7110314563960891</v>
      </c>
      <c r="Q1244" s="5">
        <f>+'MBI DIRECTORIO'!Q1244</f>
        <v>37.485343843792705</v>
      </c>
      <c r="R1244" s="5">
        <f>+'MBI DIRECTORIO'!R1244</f>
        <v>0</v>
      </c>
      <c r="S1244" s="5">
        <f>+'MBI DIRECTORIO'!S1244</f>
        <v>0</v>
      </c>
      <c r="T1244" s="5">
        <f>+'MBI DIRECTORIO'!T1244</f>
        <v>0</v>
      </c>
      <c r="U1244" s="5">
        <f>+'MBI DIRECTORIO'!U1244</f>
        <v>0</v>
      </c>
      <c r="V1244" s="5">
        <f>+'MBI DIRECTORIO'!V1244</f>
        <v>0</v>
      </c>
      <c r="W1244" s="5">
        <f>+'MBI DIRECTORIO'!W1244</f>
        <v>0</v>
      </c>
      <c r="X1244" s="5">
        <f>+'MBI DIRECTORIO'!X1244</f>
        <v>0</v>
      </c>
      <c r="Y1244" s="5">
        <f>+'MBI DIRECTORIO'!Y1244</f>
        <v>1949.7627825378959</v>
      </c>
      <c r="Z1244" s="5">
        <f>+'MBI DIRECTORIO'!Z1244</f>
        <v>213.22952241998735</v>
      </c>
      <c r="AA1244" s="5">
        <f>+'MBI DIRECTORIO'!AA1244</f>
        <v>0</v>
      </c>
      <c r="AB1244" s="5" t="str">
        <f>+'MBI DIRECTORIO'!AG1244</f>
        <v>COMPANHIA BRASILEIRA DE DISTRIBUIÇÃO</v>
      </c>
      <c r="AD1244" t="str">
        <f t="shared" si="21"/>
        <v>INSERT INTO TABLA_PRESUPUESTO_COMERCIAL VALUES ('VSR','80130-C','14005108-20',2022,'Julio',294.199107,'USD',10885.366969,4163.052369,0,544.268348,152.944339,1632.805045,61.531839,0,4.711031,37.485344,0,0,0,0,0,0,0,1949.762783,213.229522,0);</v>
      </c>
    </row>
    <row r="1245" spans="1:30" x14ac:dyDescent="0.2">
      <c r="A1245" t="str">
        <f>+'MBI DIRECTORIO'!A1245</f>
        <v>VSR</v>
      </c>
      <c r="B1245" t="str">
        <f>+'MBI DIRECTORIO'!B1245</f>
        <v>80130-C</v>
      </c>
      <c r="C1245" t="str">
        <f>+'MBI DIRECTORIO'!C1245</f>
        <v>14005110-20</v>
      </c>
      <c r="D1245">
        <f>+'MBI DIRECTORIO'!D1245</f>
        <v>2022</v>
      </c>
      <c r="E1245" t="str">
        <f>+'MBI DIRECTORIO'!E1245</f>
        <v>Julio</v>
      </c>
      <c r="F1245" s="5">
        <f>+'MBI DIRECTORIO'!F1245</f>
        <v>242.18983669177456</v>
      </c>
      <c r="G1245" t="str">
        <f>+'MBI DIRECTORIO'!G1245</f>
        <v>USD</v>
      </c>
      <c r="H1245" s="5">
        <f>+'MBI DIRECTORIO'!H1245</f>
        <v>8961.0239575956584</v>
      </c>
      <c r="I1245" s="5">
        <f>+'MBI DIRECTORIO'!I1245</f>
        <v>3382.4001643310744</v>
      </c>
      <c r="J1245" s="5">
        <f>+'MBI DIRECTORIO'!J1245</f>
        <v>0</v>
      </c>
      <c r="K1245" s="5">
        <f>+'MBI DIRECTORIO'!K1245</f>
        <v>448.05119787978293</v>
      </c>
      <c r="L1245" s="5">
        <f>+'MBI DIRECTORIO'!L1245</f>
        <v>125.90644767230305</v>
      </c>
      <c r="M1245" s="5">
        <f>+'MBI DIRECTORIO'!M1245</f>
        <v>1344.1535936393489</v>
      </c>
      <c r="N1245" s="5">
        <f>+'MBI DIRECTORIO'!N1245</f>
        <v>50.654083491090098</v>
      </c>
      <c r="O1245" s="5">
        <f>+'MBI DIRECTORIO'!O1245</f>
        <v>0</v>
      </c>
      <c r="P1245" s="5">
        <f>+'MBI DIRECTORIO'!P1245</f>
        <v>3.8782032672865858</v>
      </c>
      <c r="Q1245" s="5">
        <f>+'MBI DIRECTORIO'!Q1245</f>
        <v>30.858588892032056</v>
      </c>
      <c r="R1245" s="5">
        <f>+'MBI DIRECTORIO'!R1245</f>
        <v>0</v>
      </c>
      <c r="S1245" s="5">
        <f>+'MBI DIRECTORIO'!S1245</f>
        <v>0</v>
      </c>
      <c r="T1245" s="5">
        <f>+'MBI DIRECTORIO'!T1245</f>
        <v>0</v>
      </c>
      <c r="U1245" s="5">
        <f>+'MBI DIRECTORIO'!U1245</f>
        <v>0</v>
      </c>
      <c r="V1245" s="5">
        <f>+'MBI DIRECTORIO'!V1245</f>
        <v>0</v>
      </c>
      <c r="W1245" s="5">
        <f>+'MBI DIRECTORIO'!W1245</f>
        <v>0</v>
      </c>
      <c r="X1245" s="5">
        <f>+'MBI DIRECTORIO'!X1245</f>
        <v>0</v>
      </c>
      <c r="Y1245" s="5">
        <f>+'MBI DIRECTORIO'!Y1245</f>
        <v>1605.0787314115742</v>
      </c>
      <c r="Z1245" s="5">
        <f>+'MBI DIRECTORIO'!Z1245</f>
        <v>175.53426212181637</v>
      </c>
      <c r="AA1245" s="5">
        <f>+'MBI DIRECTORIO'!AA1245</f>
        <v>0</v>
      </c>
      <c r="AB1245" s="5" t="str">
        <f>+'MBI DIRECTORIO'!AG1245</f>
        <v>COMPANHIA BRASILEIRA DE DISTRIBUIÇÃO</v>
      </c>
      <c r="AD1245" t="str">
        <f t="shared" si="21"/>
        <v>INSERT INTO TABLA_PRESUPUESTO_COMERCIAL VALUES ('VSR','80130-C','14005110-20',2022,'Julio',242.189837,'USD',8961.023958,3382.400164,0,448.051198,125.906448,1344.153594,50.654083,0,3.878203,30.858589,0,0,0,0,0,0,0,1605.078731,175.534262,0);</v>
      </c>
    </row>
    <row r="1246" spans="1:30" x14ac:dyDescent="0.2">
      <c r="A1246" t="str">
        <f>+'MBI DIRECTORIO'!A1246</f>
        <v>VSR</v>
      </c>
      <c r="B1246" t="str">
        <f>+'MBI DIRECTORIO'!B1246</f>
        <v>80130-C</v>
      </c>
      <c r="C1246" t="str">
        <f>+'MBI DIRECTORIO'!C1246</f>
        <v>14005121-17</v>
      </c>
      <c r="D1246">
        <f>+'MBI DIRECTORIO'!D1246</f>
        <v>2022</v>
      </c>
      <c r="E1246" t="str">
        <f>+'MBI DIRECTORIO'!E1246</f>
        <v>Julio</v>
      </c>
      <c r="F1246" s="5">
        <f>+'MBI DIRECTORIO'!F1246</f>
        <v>54.45804040859246</v>
      </c>
      <c r="G1246" t="str">
        <f>+'MBI DIRECTORIO'!G1246</f>
        <v>USD</v>
      </c>
      <c r="H1246" s="5">
        <f>+'MBI DIRECTORIO'!H1246</f>
        <v>3812.0628286014721</v>
      </c>
      <c r="I1246" s="5">
        <f>+'MBI DIRECTORIO'!I1246</f>
        <v>1406.5173368469307</v>
      </c>
      <c r="J1246" s="5">
        <f>+'MBI DIRECTORIO'!J1246</f>
        <v>0</v>
      </c>
      <c r="K1246" s="5">
        <f>+'MBI DIRECTORIO'!K1246</f>
        <v>190.60314143007361</v>
      </c>
      <c r="L1246" s="5">
        <f>+'MBI DIRECTORIO'!L1246</f>
        <v>28.310925465327262</v>
      </c>
      <c r="M1246" s="5">
        <f>+'MBI DIRECTORIO'!M1246</f>
        <v>571.80942429022082</v>
      </c>
      <c r="N1246" s="5">
        <f>+'MBI DIRECTORIO'!N1246</f>
        <v>11.389916948202345</v>
      </c>
      <c r="O1246" s="5">
        <f>+'MBI DIRECTORIO'!O1246</f>
        <v>0</v>
      </c>
      <c r="P1246" s="5">
        <f>+'MBI DIRECTORIO'!P1246</f>
        <v>0.87204051634674207</v>
      </c>
      <c r="Q1246" s="5">
        <f>+'MBI DIRECTORIO'!Q1246</f>
        <v>13.127392607705117</v>
      </c>
      <c r="R1246" s="5">
        <f>+'MBI DIRECTORIO'!R1246</f>
        <v>0</v>
      </c>
      <c r="S1246" s="5">
        <f>+'MBI DIRECTORIO'!S1246</f>
        <v>0</v>
      </c>
      <c r="T1246" s="5">
        <f>+'MBI DIRECTORIO'!T1246</f>
        <v>0</v>
      </c>
      <c r="U1246" s="5">
        <f>+'MBI DIRECTORIO'!U1246</f>
        <v>0</v>
      </c>
      <c r="V1246" s="5">
        <f>+'MBI DIRECTORIO'!V1246</f>
        <v>0</v>
      </c>
      <c r="W1246" s="5">
        <f>+'MBI DIRECTORIO'!W1246</f>
        <v>0</v>
      </c>
      <c r="X1246" s="5">
        <f>+'MBI DIRECTORIO'!X1246</f>
        <v>0</v>
      </c>
      <c r="Y1246" s="5">
        <f>+'MBI DIRECTORIO'!Y1246</f>
        <v>636.66885316635148</v>
      </c>
      <c r="Z1246" s="5">
        <f>+'MBI DIRECTORIO'!Z1246</f>
        <v>39.470078803876561</v>
      </c>
      <c r="AA1246" s="5">
        <f>+'MBI DIRECTORIO'!AA1246</f>
        <v>0</v>
      </c>
      <c r="AB1246" s="5" t="str">
        <f>+'MBI DIRECTORIO'!AG1246</f>
        <v>COMPANHIA BRASILEIRA DE DISTRIBUIÇÃO</v>
      </c>
      <c r="AD1246" t="str">
        <f t="shared" si="21"/>
        <v>INSERT INTO TABLA_PRESUPUESTO_COMERCIAL VALUES ('VSR','80130-C','14005121-17',2022,'Julio',54.45804,'USD',3812.062829,1406.517337,0,190.603141,28.310925,571.809424,11.389917,0,0.872041,13.127393,0,0,0,0,0,0,0,636.668853,39.470079,0);</v>
      </c>
    </row>
    <row r="1247" spans="1:30" x14ac:dyDescent="0.2">
      <c r="A1247" t="str">
        <f>+'MBI DIRECTORIO'!A1247</f>
        <v>VSR</v>
      </c>
      <c r="B1247" t="str">
        <f>+'MBI DIRECTORIO'!B1247</f>
        <v>80130-C</v>
      </c>
      <c r="C1247" t="str">
        <f>+'MBI DIRECTORIO'!C1247</f>
        <v>14005119-18</v>
      </c>
      <c r="D1247">
        <f>+'MBI DIRECTORIO'!D1247</f>
        <v>2022</v>
      </c>
      <c r="E1247" t="str">
        <f>+'MBI DIRECTORIO'!E1247</f>
        <v>Julio</v>
      </c>
      <c r="F1247" s="5">
        <f>+'MBI DIRECTORIO'!F1247</f>
        <v>44.446255820940365</v>
      </c>
      <c r="G1247" t="str">
        <f>+'MBI DIRECTORIO'!G1247</f>
        <v>USD</v>
      </c>
      <c r="H1247" s="5">
        <f>+'MBI DIRECTORIO'!H1247</f>
        <v>3111.2379074658256</v>
      </c>
      <c r="I1247" s="5">
        <f>+'MBI DIRECTORIO'!I1247</f>
        <v>1577.6301077933213</v>
      </c>
      <c r="J1247" s="5">
        <f>+'MBI DIRECTORIO'!J1247</f>
        <v>0</v>
      </c>
      <c r="K1247" s="5">
        <f>+'MBI DIRECTORIO'!K1247</f>
        <v>155.56189537329129</v>
      </c>
      <c r="L1247" s="5">
        <f>+'MBI DIRECTORIO'!L1247</f>
        <v>23.10613136863757</v>
      </c>
      <c r="M1247" s="5">
        <f>+'MBI DIRECTORIO'!M1247</f>
        <v>466.68568611987382</v>
      </c>
      <c r="N1247" s="5">
        <f>+'MBI DIRECTORIO'!N1247</f>
        <v>9.2959489298698799</v>
      </c>
      <c r="O1247" s="5">
        <f>+'MBI DIRECTORIO'!O1247</f>
        <v>0</v>
      </c>
      <c r="P1247" s="5">
        <f>+'MBI DIRECTORIO'!P1247</f>
        <v>0.71172108994316274</v>
      </c>
      <c r="Q1247" s="5">
        <f>+'MBI DIRECTORIO'!Q1247</f>
        <v>10.714000094867965</v>
      </c>
      <c r="R1247" s="5">
        <f>+'MBI DIRECTORIO'!R1247</f>
        <v>0</v>
      </c>
      <c r="S1247" s="5">
        <f>+'MBI DIRECTORIO'!S1247</f>
        <v>0</v>
      </c>
      <c r="T1247" s="5">
        <f>+'MBI DIRECTORIO'!T1247</f>
        <v>0</v>
      </c>
      <c r="U1247" s="5">
        <f>+'MBI DIRECTORIO'!U1247</f>
        <v>0</v>
      </c>
      <c r="V1247" s="5">
        <f>+'MBI DIRECTORIO'!V1247</f>
        <v>0</v>
      </c>
      <c r="W1247" s="5">
        <f>+'MBI DIRECTORIO'!W1247</f>
        <v>0</v>
      </c>
      <c r="X1247" s="5">
        <f>+'MBI DIRECTORIO'!X1247</f>
        <v>0</v>
      </c>
      <c r="Y1247" s="5">
        <f>+'MBI DIRECTORIO'!Y1247</f>
        <v>519.62109743103349</v>
      </c>
      <c r="Z1247" s="5">
        <f>+'MBI DIRECTORIO'!Z1247</f>
        <v>32.213741196478637</v>
      </c>
      <c r="AA1247" s="5">
        <f>+'MBI DIRECTORIO'!AA1247</f>
        <v>0</v>
      </c>
      <c r="AB1247" s="5" t="str">
        <f>+'MBI DIRECTORIO'!AG1247</f>
        <v>COMPANHIA BRASILEIRA DE DISTRIBUIÇÃO</v>
      </c>
      <c r="AD1247" t="str">
        <f t="shared" si="21"/>
        <v>INSERT INTO TABLA_PRESUPUESTO_COMERCIAL VALUES ('VSR','80130-C','14005119-18',2022,'Julio',44.446256,'USD',3111.237907,1577.630108,0,155.561895,23.106131,466.685686,9.295949,0,0.711721,10.714,0,0,0,0,0,0,0,519.621097,32.213741,0);</v>
      </c>
    </row>
    <row r="1248" spans="1:30" x14ac:dyDescent="0.2">
      <c r="A1248" t="str">
        <f>+'MBI DIRECTORIO'!A1248</f>
        <v>VSR</v>
      </c>
      <c r="B1248" t="str">
        <f>+'MBI DIRECTORIO'!B1248</f>
        <v>80130-C</v>
      </c>
      <c r="C1248" t="str">
        <f>+'MBI DIRECTORIO'!C1248</f>
        <v>14005117-18</v>
      </c>
      <c r="D1248">
        <f>+'MBI DIRECTORIO'!D1248</f>
        <v>2022</v>
      </c>
      <c r="E1248" t="str">
        <f>+'MBI DIRECTORIO'!E1248</f>
        <v>Julio</v>
      </c>
      <c r="F1248" s="5">
        <f>+'MBI DIRECTORIO'!F1248</f>
        <v>59.463932702418511</v>
      </c>
      <c r="G1248" t="str">
        <f>+'MBI DIRECTORIO'!G1248</f>
        <v>USD</v>
      </c>
      <c r="H1248" s="5">
        <f>+'MBI DIRECTORIO'!H1248</f>
        <v>4162.475289169296</v>
      </c>
      <c r="I1248" s="5">
        <f>+'MBI DIRECTORIO'!I1248</f>
        <v>1846.1264117669018</v>
      </c>
      <c r="J1248" s="5">
        <f>+'MBI DIRECTORIO'!J1248</f>
        <v>0</v>
      </c>
      <c r="K1248" s="5">
        <f>+'MBI DIRECTORIO'!K1248</f>
        <v>208.12376445846479</v>
      </c>
      <c r="L1248" s="5">
        <f>+'MBI DIRECTORIO'!L1248</f>
        <v>30.913322513672107</v>
      </c>
      <c r="M1248" s="5">
        <f>+'MBI DIRECTORIO'!M1248</f>
        <v>624.37129337539432</v>
      </c>
      <c r="N1248" s="5">
        <f>+'MBI DIRECTORIO'!N1248</f>
        <v>12.436900957368579</v>
      </c>
      <c r="O1248" s="5">
        <f>+'MBI DIRECTORIO'!O1248</f>
        <v>0</v>
      </c>
      <c r="P1248" s="5">
        <f>+'MBI DIRECTORIO'!P1248</f>
        <v>0.95220022954853178</v>
      </c>
      <c r="Q1248" s="5">
        <f>+'MBI DIRECTORIO'!Q1248</f>
        <v>14.334088864123695</v>
      </c>
      <c r="R1248" s="5">
        <f>+'MBI DIRECTORIO'!R1248</f>
        <v>0</v>
      </c>
      <c r="S1248" s="5">
        <f>+'MBI DIRECTORIO'!S1248</f>
        <v>0</v>
      </c>
      <c r="T1248" s="5">
        <f>+'MBI DIRECTORIO'!T1248</f>
        <v>0</v>
      </c>
      <c r="U1248" s="5">
        <f>+'MBI DIRECTORIO'!U1248</f>
        <v>0</v>
      </c>
      <c r="V1248" s="5">
        <f>+'MBI DIRECTORIO'!V1248</f>
        <v>0</v>
      </c>
      <c r="W1248" s="5">
        <f>+'MBI DIRECTORIO'!W1248</f>
        <v>0</v>
      </c>
      <c r="X1248" s="5">
        <f>+'MBI DIRECTORIO'!X1248</f>
        <v>0</v>
      </c>
      <c r="Y1248" s="5">
        <f>+'MBI DIRECTORIO'!Y1248</f>
        <v>695.19273103401076</v>
      </c>
      <c r="Z1248" s="5">
        <f>+'MBI DIRECTORIO'!Z1248</f>
        <v>43.098247607575516</v>
      </c>
      <c r="AA1248" s="5">
        <f>+'MBI DIRECTORIO'!AA1248</f>
        <v>0</v>
      </c>
      <c r="AB1248" s="5" t="str">
        <f>+'MBI DIRECTORIO'!AG1248</f>
        <v>COMPANHIA BRASILEIRA DE DISTRIBUIÇÃO</v>
      </c>
      <c r="AD1248" t="str">
        <f t="shared" si="21"/>
        <v>INSERT INTO TABLA_PRESUPUESTO_COMERCIAL VALUES ('VSR','80130-C','14005117-18',2022,'Julio',59.463933,'USD',4162.475289,1846.126412,0,208.123764,30.913323,624.371293,12.436901,0,0.9522,14.334089,0,0,0,0,0,0,0,695.192731,43.098248,0);</v>
      </c>
    </row>
    <row r="1249" spans="1:30" x14ac:dyDescent="0.2">
      <c r="A1249" t="str">
        <f>+'MBI DIRECTORIO'!A1249</f>
        <v>VSR</v>
      </c>
      <c r="B1249" t="str">
        <f>+'MBI DIRECTORIO'!B1249</f>
        <v>80130-C</v>
      </c>
      <c r="C1249" t="str">
        <f>+'MBI DIRECTORIO'!C1249</f>
        <v>14005118-18</v>
      </c>
      <c r="D1249">
        <f>+'MBI DIRECTORIO'!D1249</f>
        <v>2022</v>
      </c>
      <c r="E1249" t="str">
        <f>+'MBI DIRECTORIO'!E1249</f>
        <v>Julio</v>
      </c>
      <c r="F1249" s="5">
        <f>+'MBI DIRECTORIO'!F1249</f>
        <v>17.748163587201443</v>
      </c>
      <c r="G1249" t="str">
        <f>+'MBI DIRECTORIO'!G1249</f>
        <v>USD</v>
      </c>
      <c r="H1249" s="5">
        <f>+'MBI DIRECTORIO'!H1249</f>
        <v>1242.371451104101</v>
      </c>
      <c r="I1249" s="5">
        <f>+'MBI DIRECTORIO'!I1249</f>
        <v>427.43037409277497</v>
      </c>
      <c r="J1249" s="5">
        <f>+'MBI DIRECTORIO'!J1249</f>
        <v>0</v>
      </c>
      <c r="K1249" s="5">
        <f>+'MBI DIRECTORIO'!K1249</f>
        <v>62.118572555205049</v>
      </c>
      <c r="L1249" s="5">
        <f>+'MBI DIRECTORIO'!L1249</f>
        <v>9.2266804441317252</v>
      </c>
      <c r="M1249" s="5">
        <f>+'MBI DIRECTORIO'!M1249</f>
        <v>186.35571766561515</v>
      </c>
      <c r="N1249" s="5">
        <f>+'MBI DIRECTORIO'!N1249</f>
        <v>3.7120342143166418</v>
      </c>
      <c r="O1249" s="5">
        <f>+'MBI DIRECTORIO'!O1249</f>
        <v>0</v>
      </c>
      <c r="P1249" s="5">
        <f>+'MBI DIRECTORIO'!P1249</f>
        <v>0.28420261953361786</v>
      </c>
      <c r="Q1249" s="5">
        <f>+'MBI DIRECTORIO'!Q1249</f>
        <v>4.2782867273022243</v>
      </c>
      <c r="R1249" s="5">
        <f>+'MBI DIRECTORIO'!R1249</f>
        <v>0</v>
      </c>
      <c r="S1249" s="5">
        <f>+'MBI DIRECTORIO'!S1249</f>
        <v>0</v>
      </c>
      <c r="T1249" s="5">
        <f>+'MBI DIRECTORIO'!T1249</f>
        <v>0</v>
      </c>
      <c r="U1249" s="5">
        <f>+'MBI DIRECTORIO'!U1249</f>
        <v>0</v>
      </c>
      <c r="V1249" s="5">
        <f>+'MBI DIRECTORIO'!V1249</f>
        <v>0</v>
      </c>
      <c r="W1249" s="5">
        <f>+'MBI DIRECTORIO'!W1249</f>
        <v>0</v>
      </c>
      <c r="X1249" s="5">
        <f>+'MBI DIRECTORIO'!X1249</f>
        <v>0</v>
      </c>
      <c r="Y1249" s="5">
        <f>+'MBI DIRECTORIO'!Y1249</f>
        <v>207.49374880351851</v>
      </c>
      <c r="Z1249" s="5">
        <f>+'MBI DIRECTORIO'!Z1249</f>
        <v>12.863507576750855</v>
      </c>
      <c r="AA1249" s="5">
        <f>+'MBI DIRECTORIO'!AA1249</f>
        <v>0</v>
      </c>
      <c r="AB1249" s="5" t="str">
        <f>+'MBI DIRECTORIO'!AG1249</f>
        <v>COMPANHIA BRASILEIRA DE DISTRIBUIÇÃO</v>
      </c>
      <c r="AD1249" t="str">
        <f t="shared" si="21"/>
        <v>INSERT INTO TABLA_PRESUPUESTO_COMERCIAL VALUES ('VSR','80130-C','14005118-18',2022,'Julio',17.748164,'USD',1242.371451,427.430374,0,62.118573,9.22668,186.355718,3.712034,0,0.284203,4.278287,0,0,0,0,0,0,0,207.493749,12.863508,0);</v>
      </c>
    </row>
    <row r="1250" spans="1:30" x14ac:dyDescent="0.2">
      <c r="A1250" t="str">
        <f>+'MBI DIRECTORIO'!A1250</f>
        <v>VSR</v>
      </c>
      <c r="B1250" t="str">
        <f>+'MBI DIRECTORIO'!B1250</f>
        <v>80130-C</v>
      </c>
      <c r="C1250" t="str">
        <f>+'MBI DIRECTORIO'!C1250</f>
        <v>14005120-17</v>
      </c>
      <c r="D1250">
        <f>+'MBI DIRECTORIO'!D1250</f>
        <v>2022</v>
      </c>
      <c r="E1250" t="str">
        <f>+'MBI DIRECTORIO'!E1250</f>
        <v>Julio</v>
      </c>
      <c r="F1250" s="5">
        <f>+'MBI DIRECTORIO'!F1250</f>
        <v>21.009578263482048</v>
      </c>
      <c r="G1250" t="str">
        <f>+'MBI DIRECTORIO'!G1250</f>
        <v>USD</v>
      </c>
      <c r="H1250" s="5">
        <f>+'MBI DIRECTORIO'!H1250</f>
        <v>1470.6704784437434</v>
      </c>
      <c r="I1250" s="5">
        <f>+'MBI DIRECTORIO'!I1250</f>
        <v>920.84262021434949</v>
      </c>
      <c r="J1250" s="5">
        <f>+'MBI DIRECTORIO'!J1250</f>
        <v>0</v>
      </c>
      <c r="K1250" s="5">
        <f>+'MBI DIRECTORIO'!K1250</f>
        <v>73.533523922187172</v>
      </c>
      <c r="L1250" s="5">
        <f>+'MBI DIRECTORIO'!L1250</f>
        <v>10.9221815513867</v>
      </c>
      <c r="M1250" s="5">
        <f>+'MBI DIRECTORIO'!M1250</f>
        <v>220.6005717665615</v>
      </c>
      <c r="N1250" s="5">
        <f>+'MBI DIRECTORIO'!N1250</f>
        <v>4.3941601596825199</v>
      </c>
      <c r="O1250" s="5">
        <f>+'MBI DIRECTORIO'!O1250</f>
        <v>0</v>
      </c>
      <c r="P1250" s="5">
        <f>+'MBI DIRECTORIO'!P1250</f>
        <v>0.33642788722569295</v>
      </c>
      <c r="Q1250" s="5">
        <f>+'MBI DIRECTORIO'!Q1250</f>
        <v>5.0644676216355391</v>
      </c>
      <c r="R1250" s="5">
        <f>+'MBI DIRECTORIO'!R1250</f>
        <v>0</v>
      </c>
      <c r="S1250" s="5">
        <f>+'MBI DIRECTORIO'!S1250</f>
        <v>0</v>
      </c>
      <c r="T1250" s="5">
        <f>+'MBI DIRECTORIO'!T1250</f>
        <v>0</v>
      </c>
      <c r="U1250" s="5">
        <f>+'MBI DIRECTORIO'!U1250</f>
        <v>0</v>
      </c>
      <c r="V1250" s="5">
        <f>+'MBI DIRECTORIO'!V1250</f>
        <v>0</v>
      </c>
      <c r="W1250" s="5">
        <f>+'MBI DIRECTORIO'!W1250</f>
        <v>0</v>
      </c>
      <c r="X1250" s="5">
        <f>+'MBI DIRECTORIO'!X1250</f>
        <v>0</v>
      </c>
      <c r="Y1250" s="5">
        <f>+'MBI DIRECTORIO'!Y1250</f>
        <v>245.62294195972058</v>
      </c>
      <c r="Z1250" s="5">
        <f>+'MBI DIRECTORIO'!Z1250</f>
        <v>15.227314524615327</v>
      </c>
      <c r="AA1250" s="5">
        <f>+'MBI DIRECTORIO'!AA1250</f>
        <v>0</v>
      </c>
      <c r="AB1250" s="5" t="str">
        <f>+'MBI DIRECTORIO'!AG1250</f>
        <v>COMPANHIA BRASILEIRA DE DISTRIBUIÇÃO</v>
      </c>
      <c r="AD1250" t="str">
        <f t="shared" si="21"/>
        <v>INSERT INTO TABLA_PRESUPUESTO_COMERCIAL VALUES ('VSR','80130-C','14005120-17',2022,'Julio',21.009578,'USD',1470.670478,920.84262,0,73.533524,10.922182,220.600572,4.39416,0,0.336428,5.064468,0,0,0,0,0,0,0,245.622942,15.227315,0);</v>
      </c>
    </row>
    <row r="1251" spans="1:30" x14ac:dyDescent="0.2">
      <c r="A1251" t="str">
        <f>+'MBI DIRECTORIO'!A1251</f>
        <v>VSR</v>
      </c>
      <c r="B1251" t="str">
        <f>+'MBI DIRECTORIO'!B1251</f>
        <v>80179-C</v>
      </c>
      <c r="C1251" t="str">
        <f>+'MBI DIRECTORIO'!C1251</f>
        <v>14005051-21</v>
      </c>
      <c r="D1251">
        <f>+'MBI DIRECTORIO'!D1251</f>
        <v>2022</v>
      </c>
      <c r="E1251" t="str">
        <f>+'MBI DIRECTORIO'!E1251</f>
        <v>Julio</v>
      </c>
      <c r="F1251" s="5">
        <f>+'MBI DIRECTORIO'!F1251</f>
        <v>50</v>
      </c>
      <c r="G1251" t="str">
        <f>+'MBI DIRECTORIO'!G1251</f>
        <v>USD</v>
      </c>
      <c r="H1251" s="5">
        <f>+'MBI DIRECTORIO'!H1251</f>
        <v>1800</v>
      </c>
      <c r="I1251" s="5">
        <f>+'MBI DIRECTORIO'!I1251</f>
        <v>912.10586470330281</v>
      </c>
      <c r="J1251" s="5">
        <f>+'MBI DIRECTORIO'!J1251</f>
        <v>200</v>
      </c>
      <c r="K1251" s="5">
        <f>+'MBI DIRECTORIO'!K1251</f>
        <v>0</v>
      </c>
      <c r="L1251" s="5">
        <f>+'MBI DIRECTORIO'!L1251</f>
        <v>25.993338405966888</v>
      </c>
      <c r="M1251" s="5">
        <f>+'MBI DIRECTORIO'!M1251</f>
        <v>0</v>
      </c>
      <c r="N1251" s="5">
        <f>+'MBI DIRECTORIO'!N1251</f>
        <v>29.081078232130871</v>
      </c>
      <c r="O1251" s="5">
        <f>+'MBI DIRECTORIO'!O1251</f>
        <v>29.61055615236873</v>
      </c>
      <c r="P1251" s="5">
        <f>+'MBI DIRECTORIO'!P1251</f>
        <v>1.8989510039637696</v>
      </c>
      <c r="Q1251" s="5">
        <f>+'MBI DIRECTORIO'!Q1251</f>
        <v>6.1985617121998144</v>
      </c>
      <c r="R1251" s="5">
        <f>+'MBI DIRECTORIO'!R1251</f>
        <v>0</v>
      </c>
      <c r="S1251" s="5">
        <f>+'MBI DIRECTORIO'!S1251</f>
        <v>0</v>
      </c>
      <c r="T1251" s="5">
        <f>+'MBI DIRECTORIO'!T1251</f>
        <v>0</v>
      </c>
      <c r="U1251" s="5">
        <f>+'MBI DIRECTORIO'!U1251</f>
        <v>0</v>
      </c>
      <c r="V1251" s="5">
        <f>+'MBI DIRECTORIO'!V1251</f>
        <v>0</v>
      </c>
      <c r="W1251" s="5">
        <f>+'MBI DIRECTORIO'!W1251</f>
        <v>0</v>
      </c>
      <c r="X1251" s="5">
        <f>+'MBI DIRECTORIO'!X1251</f>
        <v>0</v>
      </c>
      <c r="Y1251" s="5">
        <f>+'MBI DIRECTORIO'!Y1251</f>
        <v>103.02812899180088</v>
      </c>
      <c r="Z1251" s="5">
        <f>+'MBI DIRECTORIO'!Z1251</f>
        <v>36.238981891137705</v>
      </c>
      <c r="AA1251" s="5">
        <f>+'MBI DIRECTORIO'!AA1251</f>
        <v>0</v>
      </c>
      <c r="AB1251" s="5" t="str">
        <f>+'MBI DIRECTORIO'!AG1251</f>
        <v>CORCHOS, S.A.</v>
      </c>
      <c r="AD1251" t="str">
        <f t="shared" si="21"/>
        <v>INSERT INTO TABLA_PRESUPUESTO_COMERCIAL VALUES ('VSR','80179-C','14005051-21',2022,'Julio',50,'USD',1800,912.105865,200,0,25.993338,0,29.081078,29.610556,1.898951,6.198562,0,0,0,0,0,0,0,103.028129,36.238982,0);</v>
      </c>
    </row>
    <row r="1252" spans="1:30" x14ac:dyDescent="0.2">
      <c r="A1252" t="str">
        <f>+'MBI DIRECTORIO'!A1252</f>
        <v>VSR</v>
      </c>
      <c r="B1252" t="str">
        <f>+'MBI DIRECTORIO'!B1252</f>
        <v>80179-C</v>
      </c>
      <c r="C1252" t="str">
        <f>+'MBI DIRECTORIO'!C1252</f>
        <v>14005062-21</v>
      </c>
      <c r="D1252">
        <f>+'MBI DIRECTORIO'!D1252</f>
        <v>2022</v>
      </c>
      <c r="E1252" t="str">
        <f>+'MBI DIRECTORIO'!E1252</f>
        <v>Julio</v>
      </c>
      <c r="F1252" s="5">
        <f>+'MBI DIRECTORIO'!F1252</f>
        <v>50</v>
      </c>
      <c r="G1252" t="str">
        <f>+'MBI DIRECTORIO'!G1252</f>
        <v>USD</v>
      </c>
      <c r="H1252" s="5">
        <f>+'MBI DIRECTORIO'!H1252</f>
        <v>1800</v>
      </c>
      <c r="I1252" s="5">
        <f>+'MBI DIRECTORIO'!I1252</f>
        <v>656.82083620176002</v>
      </c>
      <c r="J1252" s="5">
        <f>+'MBI DIRECTORIO'!J1252</f>
        <v>200</v>
      </c>
      <c r="K1252" s="5">
        <f>+'MBI DIRECTORIO'!K1252</f>
        <v>0</v>
      </c>
      <c r="L1252" s="5">
        <f>+'MBI DIRECTORIO'!L1252</f>
        <v>25.993338405966888</v>
      </c>
      <c r="M1252" s="5">
        <f>+'MBI DIRECTORIO'!M1252</f>
        <v>0</v>
      </c>
      <c r="N1252" s="5">
        <f>+'MBI DIRECTORIO'!N1252</f>
        <v>29.081078232130871</v>
      </c>
      <c r="O1252" s="5">
        <f>+'MBI DIRECTORIO'!O1252</f>
        <v>29.61055615236873</v>
      </c>
      <c r="P1252" s="5">
        <f>+'MBI DIRECTORIO'!P1252</f>
        <v>1.8989510039637696</v>
      </c>
      <c r="Q1252" s="5">
        <f>+'MBI DIRECTORIO'!Q1252</f>
        <v>6.1985617121998144</v>
      </c>
      <c r="R1252" s="5">
        <f>+'MBI DIRECTORIO'!R1252</f>
        <v>0</v>
      </c>
      <c r="S1252" s="5">
        <f>+'MBI DIRECTORIO'!S1252</f>
        <v>0</v>
      </c>
      <c r="T1252" s="5">
        <f>+'MBI DIRECTORIO'!T1252</f>
        <v>0</v>
      </c>
      <c r="U1252" s="5">
        <f>+'MBI DIRECTORIO'!U1252</f>
        <v>0</v>
      </c>
      <c r="V1252" s="5">
        <f>+'MBI DIRECTORIO'!V1252</f>
        <v>0</v>
      </c>
      <c r="W1252" s="5">
        <f>+'MBI DIRECTORIO'!W1252</f>
        <v>0</v>
      </c>
      <c r="X1252" s="5">
        <f>+'MBI DIRECTORIO'!X1252</f>
        <v>0</v>
      </c>
      <c r="Y1252" s="5">
        <f>+'MBI DIRECTORIO'!Y1252</f>
        <v>103.02812899180088</v>
      </c>
      <c r="Z1252" s="5">
        <f>+'MBI DIRECTORIO'!Z1252</f>
        <v>36.238981891137705</v>
      </c>
      <c r="AA1252" s="5">
        <f>+'MBI DIRECTORIO'!AA1252</f>
        <v>0</v>
      </c>
      <c r="AB1252" s="5" t="str">
        <f>+'MBI DIRECTORIO'!AG1252</f>
        <v>CORCHOS, S.A.</v>
      </c>
      <c r="AD1252" t="str">
        <f t="shared" si="21"/>
        <v>INSERT INTO TABLA_PRESUPUESTO_COMERCIAL VALUES ('VSR','80179-C','14005062-21',2022,'Julio',50,'USD',1800,656.820836,200,0,25.993338,0,29.081078,29.610556,1.898951,6.198562,0,0,0,0,0,0,0,103.028129,36.238982,0);</v>
      </c>
    </row>
    <row r="1253" spans="1:30" x14ac:dyDescent="0.2">
      <c r="A1253" t="str">
        <f>+'MBI DIRECTORIO'!A1253</f>
        <v>VSR</v>
      </c>
      <c r="B1253" t="str">
        <f>+'MBI DIRECTORIO'!B1253</f>
        <v>80179-C</v>
      </c>
      <c r="C1253" t="str">
        <f>+'MBI DIRECTORIO'!C1253</f>
        <v>14005052-21</v>
      </c>
      <c r="D1253">
        <f>+'MBI DIRECTORIO'!D1253</f>
        <v>2022</v>
      </c>
      <c r="E1253" t="str">
        <f>+'MBI DIRECTORIO'!E1253</f>
        <v>Julio</v>
      </c>
      <c r="F1253" s="5">
        <f>+'MBI DIRECTORIO'!F1253</f>
        <v>50</v>
      </c>
      <c r="G1253" t="str">
        <f>+'MBI DIRECTORIO'!G1253</f>
        <v>USD</v>
      </c>
      <c r="H1253" s="5">
        <f>+'MBI DIRECTORIO'!H1253</f>
        <v>1800</v>
      </c>
      <c r="I1253" s="5">
        <f>+'MBI DIRECTORIO'!I1253</f>
        <v>886.10507136199863</v>
      </c>
      <c r="J1253" s="5">
        <f>+'MBI DIRECTORIO'!J1253</f>
        <v>200</v>
      </c>
      <c r="K1253" s="5">
        <f>+'MBI DIRECTORIO'!K1253</f>
        <v>0</v>
      </c>
      <c r="L1253" s="5">
        <f>+'MBI DIRECTORIO'!L1253</f>
        <v>25.993338405966888</v>
      </c>
      <c r="M1253" s="5">
        <f>+'MBI DIRECTORIO'!M1253</f>
        <v>0</v>
      </c>
      <c r="N1253" s="5">
        <f>+'MBI DIRECTORIO'!N1253</f>
        <v>29.081078232130871</v>
      </c>
      <c r="O1253" s="5">
        <f>+'MBI DIRECTORIO'!O1253</f>
        <v>29.61055615236873</v>
      </c>
      <c r="P1253" s="5">
        <f>+'MBI DIRECTORIO'!P1253</f>
        <v>1.8989510039637696</v>
      </c>
      <c r="Q1253" s="5">
        <f>+'MBI DIRECTORIO'!Q1253</f>
        <v>6.1985617121998144</v>
      </c>
      <c r="R1253" s="5">
        <f>+'MBI DIRECTORIO'!R1253</f>
        <v>0</v>
      </c>
      <c r="S1253" s="5">
        <f>+'MBI DIRECTORIO'!S1253</f>
        <v>0</v>
      </c>
      <c r="T1253" s="5">
        <f>+'MBI DIRECTORIO'!T1253</f>
        <v>0</v>
      </c>
      <c r="U1253" s="5">
        <f>+'MBI DIRECTORIO'!U1253</f>
        <v>0</v>
      </c>
      <c r="V1253" s="5">
        <f>+'MBI DIRECTORIO'!V1253</f>
        <v>0</v>
      </c>
      <c r="W1253" s="5">
        <f>+'MBI DIRECTORIO'!W1253</f>
        <v>0</v>
      </c>
      <c r="X1253" s="5">
        <f>+'MBI DIRECTORIO'!X1253</f>
        <v>0</v>
      </c>
      <c r="Y1253" s="5">
        <f>+'MBI DIRECTORIO'!Y1253</f>
        <v>103.02812899180088</v>
      </c>
      <c r="Z1253" s="5">
        <f>+'MBI DIRECTORIO'!Z1253</f>
        <v>36.238981891137705</v>
      </c>
      <c r="AA1253" s="5">
        <f>+'MBI DIRECTORIO'!AA1253</f>
        <v>0</v>
      </c>
      <c r="AB1253" s="5" t="str">
        <f>+'MBI DIRECTORIO'!AG1253</f>
        <v>CORCHOS, S.A.</v>
      </c>
      <c r="AD1253" t="str">
        <f t="shared" si="21"/>
        <v>INSERT INTO TABLA_PRESUPUESTO_COMERCIAL VALUES ('VSR','80179-C','14005052-21',2022,'Julio',50,'USD',1800,886.105071,200,0,25.993338,0,29.081078,29.610556,1.898951,6.198562,0,0,0,0,0,0,0,103.028129,36.238982,0);</v>
      </c>
    </row>
    <row r="1254" spans="1:30" x14ac:dyDescent="0.2">
      <c r="A1254" t="str">
        <f>+'MBI DIRECTORIO'!A1254</f>
        <v>VSR</v>
      </c>
      <c r="B1254" t="str">
        <f>+'MBI DIRECTORIO'!B1254</f>
        <v>80179-C</v>
      </c>
      <c r="C1254" t="str">
        <f>+'MBI DIRECTORIO'!C1254</f>
        <v>14002617-19</v>
      </c>
      <c r="D1254">
        <f>+'MBI DIRECTORIO'!D1254</f>
        <v>2022</v>
      </c>
      <c r="E1254" t="str">
        <f>+'MBI DIRECTORIO'!E1254</f>
        <v>Julio</v>
      </c>
      <c r="F1254" s="5">
        <f>+'MBI DIRECTORIO'!F1254</f>
        <v>75</v>
      </c>
      <c r="G1254" t="str">
        <f>+'MBI DIRECTORIO'!G1254</f>
        <v>USD</v>
      </c>
      <c r="H1254" s="5">
        <f>+'MBI DIRECTORIO'!H1254</f>
        <v>2700</v>
      </c>
      <c r="I1254" s="5">
        <f>+'MBI DIRECTORIO'!I1254</f>
        <v>1003.1777407967458</v>
      </c>
      <c r="J1254" s="5">
        <f>+'MBI DIRECTORIO'!J1254</f>
        <v>300</v>
      </c>
      <c r="K1254" s="5">
        <f>+'MBI DIRECTORIO'!K1254</f>
        <v>0</v>
      </c>
      <c r="L1254" s="5">
        <f>+'MBI DIRECTORIO'!L1254</f>
        <v>38.990007608950329</v>
      </c>
      <c r="M1254" s="5">
        <f>+'MBI DIRECTORIO'!M1254</f>
        <v>0</v>
      </c>
      <c r="N1254" s="5">
        <f>+'MBI DIRECTORIO'!N1254</f>
        <v>43.62161734819631</v>
      </c>
      <c r="O1254" s="5">
        <f>+'MBI DIRECTORIO'!O1254</f>
        <v>44.415834228553095</v>
      </c>
      <c r="P1254" s="5">
        <f>+'MBI DIRECTORIO'!P1254</f>
        <v>2.8484265059456542</v>
      </c>
      <c r="Q1254" s="5">
        <f>+'MBI DIRECTORIO'!Q1254</f>
        <v>9.2978425682997212</v>
      </c>
      <c r="R1254" s="5">
        <f>+'MBI DIRECTORIO'!R1254</f>
        <v>0</v>
      </c>
      <c r="S1254" s="5">
        <f>+'MBI DIRECTORIO'!S1254</f>
        <v>0</v>
      </c>
      <c r="T1254" s="5">
        <f>+'MBI DIRECTORIO'!T1254</f>
        <v>0</v>
      </c>
      <c r="U1254" s="5">
        <f>+'MBI DIRECTORIO'!U1254</f>
        <v>0</v>
      </c>
      <c r="V1254" s="5">
        <f>+'MBI DIRECTORIO'!V1254</f>
        <v>0</v>
      </c>
      <c r="W1254" s="5">
        <f>+'MBI DIRECTORIO'!W1254</f>
        <v>0</v>
      </c>
      <c r="X1254" s="5">
        <f>+'MBI DIRECTORIO'!X1254</f>
        <v>0</v>
      </c>
      <c r="Y1254" s="5">
        <f>+'MBI DIRECTORIO'!Y1254</f>
        <v>154.54219348770135</v>
      </c>
      <c r="Z1254" s="5">
        <f>+'MBI DIRECTORIO'!Z1254</f>
        <v>54.358472836706568</v>
      </c>
      <c r="AA1254" s="5">
        <f>+'MBI DIRECTORIO'!AA1254</f>
        <v>0</v>
      </c>
      <c r="AB1254" s="5" t="str">
        <f>+'MBI DIRECTORIO'!AG1254</f>
        <v>CORCHOS, S.A.</v>
      </c>
      <c r="AD1254" t="str">
        <f t="shared" si="21"/>
        <v>INSERT INTO TABLA_PRESUPUESTO_COMERCIAL VALUES ('VSR','80179-C','14002617-19',2022,'Julio',75,'USD',2700,1003.177741,300,0,38.990008,0,43.621617,44.415834,2.848427,9.297843,0,0,0,0,0,0,0,154.542193,54.358473,0);</v>
      </c>
    </row>
    <row r="1255" spans="1:30" x14ac:dyDescent="0.2">
      <c r="A1255" t="str">
        <f>+'MBI DIRECTORIO'!A1255</f>
        <v>VSR</v>
      </c>
      <c r="B1255" t="str">
        <f>+'MBI DIRECTORIO'!B1255</f>
        <v>80095-C</v>
      </c>
      <c r="C1255" t="str">
        <f>+'MBI DIRECTORIO'!C1255</f>
        <v>14004755-20</v>
      </c>
      <c r="D1255">
        <f>+'MBI DIRECTORIO'!D1255</f>
        <v>2022</v>
      </c>
      <c r="E1255" t="str">
        <f>+'MBI DIRECTORIO'!E1255</f>
        <v>Julio</v>
      </c>
      <c r="F1255" s="5">
        <f>+'MBI DIRECTORIO'!F1255</f>
        <v>880</v>
      </c>
      <c r="G1255" t="str">
        <f>+'MBI DIRECTORIO'!G1255</f>
        <v>USD</v>
      </c>
      <c r="H1255" s="5">
        <f>+'MBI DIRECTORIO'!H1255</f>
        <v>36960</v>
      </c>
      <c r="I1255" s="5">
        <f>+'MBI DIRECTORIO'!I1255</f>
        <v>14381.269479649618</v>
      </c>
      <c r="J1255" s="5">
        <f>+'MBI DIRECTORIO'!J1255</f>
        <v>3520.0000000000009</v>
      </c>
      <c r="K1255" s="5">
        <f>+'MBI DIRECTORIO'!K1255</f>
        <v>5279.9999999999991</v>
      </c>
      <c r="L1255" s="5">
        <f>+'MBI DIRECTORIO'!L1255</f>
        <v>457.48275594501723</v>
      </c>
      <c r="M1255" s="5">
        <f>+'MBI DIRECTORIO'!M1255</f>
        <v>0</v>
      </c>
      <c r="N1255" s="5">
        <f>+'MBI DIRECTORIO'!N1255</f>
        <v>302.43764172335602</v>
      </c>
      <c r="O1255" s="5">
        <f>+'MBI DIRECTORIO'!O1255</f>
        <v>452.09750566893428</v>
      </c>
      <c r="P1255" s="5">
        <f>+'MBI DIRECTORIO'!P1255</f>
        <v>20.370370370370374</v>
      </c>
      <c r="Q1255" s="5">
        <f>+'MBI DIRECTORIO'!Q1255</f>
        <v>127.27713382383619</v>
      </c>
      <c r="R1255" s="5">
        <f>+'MBI DIRECTORIO'!R1255</f>
        <v>0</v>
      </c>
      <c r="S1255" s="5">
        <f>+'MBI DIRECTORIO'!S1255</f>
        <v>0</v>
      </c>
      <c r="T1255" s="5">
        <f>+'MBI DIRECTORIO'!T1255</f>
        <v>0</v>
      </c>
      <c r="U1255" s="5">
        <f>+'MBI DIRECTORIO'!U1255</f>
        <v>0</v>
      </c>
      <c r="V1255" s="5">
        <f>+'MBI DIRECTORIO'!V1255</f>
        <v>0</v>
      </c>
      <c r="W1255" s="5">
        <f>+'MBI DIRECTORIO'!W1255</f>
        <v>0</v>
      </c>
      <c r="X1255" s="5">
        <f>+'MBI DIRECTORIO'!X1255</f>
        <v>0</v>
      </c>
      <c r="Y1255" s="5">
        <f>+'MBI DIRECTORIO'!Y1255</f>
        <v>1539.9887328705206</v>
      </c>
      <c r="Z1255" s="5">
        <f>+'MBI DIRECTORIO'!Z1255</f>
        <v>637.80608128402366</v>
      </c>
      <c r="AA1255" s="5">
        <f>+'MBI DIRECTORIO'!AA1255</f>
        <v>0</v>
      </c>
      <c r="AB1255" s="5" t="str">
        <f>+'MBI DIRECTORIO'!AG1255</f>
        <v>Importadora Primex S.A. de C.V.</v>
      </c>
      <c r="AD1255" t="str">
        <f t="shared" si="21"/>
        <v>INSERT INTO TABLA_PRESUPUESTO_COMERCIAL VALUES ('VSR','80095-C','14004755-20',2022,'Julio',880,'USD',36960,14381.26948,3520,5280,457.482756,0,302.437642,452.097506,20.37037,127.277134,0,0,0,0,0,0,0,1539.988733,637.806081,0);</v>
      </c>
    </row>
    <row r="1256" spans="1:30" x14ac:dyDescent="0.2">
      <c r="A1256" t="str">
        <f>+'MBI DIRECTORIO'!A1256</f>
        <v>VSR</v>
      </c>
      <c r="B1256" t="str">
        <f>+'MBI DIRECTORIO'!B1256</f>
        <v>80101-C</v>
      </c>
      <c r="C1256" t="str">
        <f>+'MBI DIRECTORIO'!C1256</f>
        <v>14005083-20</v>
      </c>
      <c r="D1256">
        <f>+'MBI DIRECTORIO'!D1256</f>
        <v>2022</v>
      </c>
      <c r="E1256" t="str">
        <f>+'MBI DIRECTORIO'!E1256</f>
        <v>Julio</v>
      </c>
      <c r="F1256" s="5">
        <f>+'MBI DIRECTORIO'!F1256</f>
        <v>25</v>
      </c>
      <c r="G1256" t="str">
        <f>+'MBI DIRECTORIO'!G1256</f>
        <v>USD</v>
      </c>
      <c r="H1256" s="5">
        <f>+'MBI DIRECTORIO'!H1256</f>
        <v>925</v>
      </c>
      <c r="I1256" s="5">
        <f>+'MBI DIRECTORIO'!I1256</f>
        <v>423.31115335165134</v>
      </c>
      <c r="J1256" s="5">
        <f>+'MBI DIRECTORIO'!J1256</f>
        <v>19.999999999999975</v>
      </c>
      <c r="K1256" s="5">
        <f>+'MBI DIRECTORIO'!K1256</f>
        <v>80</v>
      </c>
      <c r="L1256" s="5">
        <f>+'MBI DIRECTORIO'!L1256</f>
        <v>12.996669202983444</v>
      </c>
      <c r="M1256" s="5">
        <f>+'MBI DIRECTORIO'!M1256</f>
        <v>0</v>
      </c>
      <c r="N1256" s="5">
        <f>+'MBI DIRECTORIO'!N1256</f>
        <v>100.40306915306915</v>
      </c>
      <c r="O1256" s="5">
        <f>+'MBI DIRECTORIO'!O1256</f>
        <v>63.738344988344984</v>
      </c>
      <c r="P1256" s="5">
        <f>+'MBI DIRECTORIO'!P1256</f>
        <v>4.7591297591297597</v>
      </c>
      <c r="Q1256" s="5">
        <f>+'MBI DIRECTORIO'!Q1256</f>
        <v>3.1853719909915714</v>
      </c>
      <c r="R1256" s="5">
        <f>+'MBI DIRECTORIO'!R1256</f>
        <v>0</v>
      </c>
      <c r="S1256" s="5">
        <f>+'MBI DIRECTORIO'!S1256</f>
        <v>0</v>
      </c>
      <c r="T1256" s="5">
        <f>+'MBI DIRECTORIO'!T1256</f>
        <v>0</v>
      </c>
      <c r="U1256" s="5">
        <f>+'MBI DIRECTORIO'!U1256</f>
        <v>0</v>
      </c>
      <c r="V1256" s="5">
        <f>+'MBI DIRECTORIO'!V1256</f>
        <v>0</v>
      </c>
      <c r="W1256" s="5">
        <f>+'MBI DIRECTORIO'!W1256</f>
        <v>0</v>
      </c>
      <c r="X1256" s="5">
        <f>+'MBI DIRECTORIO'!X1256</f>
        <v>0</v>
      </c>
      <c r="Y1256" s="5">
        <f>+'MBI DIRECTORIO'!Y1256</f>
        <v>190.20540683710433</v>
      </c>
      <c r="Z1256" s="5">
        <f>+'MBI DIRECTORIO'!Z1256</f>
        <v>18.119490945568852</v>
      </c>
      <c r="AA1256" s="5">
        <f>+'MBI DIRECTORIO'!AA1256</f>
        <v>0</v>
      </c>
      <c r="AB1256" s="5" t="str">
        <f>+'MBI DIRECTORIO'!AG1256</f>
        <v>MENDEZ &amp; CO</v>
      </c>
      <c r="AD1256" t="str">
        <f t="shared" si="21"/>
        <v>INSERT INTO TABLA_PRESUPUESTO_COMERCIAL VALUES ('VSR','80101-C','14005083-20',2022,'Julio',25,'USD',925,423.311153,20,80,12.996669,0,100.403069,63.738345,4.75913,3.185372,0,0,0,0,0,0,0,190.205407,18.119491,0);</v>
      </c>
    </row>
    <row r="1257" spans="1:30" x14ac:dyDescent="0.2">
      <c r="A1257" t="str">
        <f>+'MBI DIRECTORIO'!A1257</f>
        <v>VSR</v>
      </c>
      <c r="B1257" t="str">
        <f>+'MBI DIRECTORIO'!B1257</f>
        <v>80101-C</v>
      </c>
      <c r="C1257" t="str">
        <f>+'MBI DIRECTORIO'!C1257</f>
        <v>14005084-20</v>
      </c>
      <c r="D1257">
        <f>+'MBI DIRECTORIO'!D1257</f>
        <v>2022</v>
      </c>
      <c r="E1257" t="str">
        <f>+'MBI DIRECTORIO'!E1257</f>
        <v>Julio</v>
      </c>
      <c r="F1257" s="5">
        <f>+'MBI DIRECTORIO'!F1257</f>
        <v>25</v>
      </c>
      <c r="G1257" t="str">
        <f>+'MBI DIRECTORIO'!G1257</f>
        <v>USD</v>
      </c>
      <c r="H1257" s="5">
        <f>+'MBI DIRECTORIO'!H1257</f>
        <v>925</v>
      </c>
      <c r="I1257" s="5">
        <f>+'MBI DIRECTORIO'!I1257</f>
        <v>388.33404072904085</v>
      </c>
      <c r="J1257" s="5">
        <f>+'MBI DIRECTORIO'!J1257</f>
        <v>19.999999999999975</v>
      </c>
      <c r="K1257" s="5">
        <f>+'MBI DIRECTORIO'!K1257</f>
        <v>80</v>
      </c>
      <c r="L1257" s="5">
        <f>+'MBI DIRECTORIO'!L1257</f>
        <v>12.996669202983444</v>
      </c>
      <c r="M1257" s="5">
        <f>+'MBI DIRECTORIO'!M1257</f>
        <v>0</v>
      </c>
      <c r="N1257" s="5">
        <f>+'MBI DIRECTORIO'!N1257</f>
        <v>100.40306915306915</v>
      </c>
      <c r="O1257" s="5">
        <f>+'MBI DIRECTORIO'!O1257</f>
        <v>63.738344988344984</v>
      </c>
      <c r="P1257" s="5">
        <f>+'MBI DIRECTORIO'!P1257</f>
        <v>4.7591297591297597</v>
      </c>
      <c r="Q1257" s="5">
        <f>+'MBI DIRECTORIO'!Q1257</f>
        <v>3.1853719909915714</v>
      </c>
      <c r="R1257" s="5">
        <f>+'MBI DIRECTORIO'!R1257</f>
        <v>0</v>
      </c>
      <c r="S1257" s="5">
        <f>+'MBI DIRECTORIO'!S1257</f>
        <v>0</v>
      </c>
      <c r="T1257" s="5">
        <f>+'MBI DIRECTORIO'!T1257</f>
        <v>0</v>
      </c>
      <c r="U1257" s="5">
        <f>+'MBI DIRECTORIO'!U1257</f>
        <v>0</v>
      </c>
      <c r="V1257" s="5">
        <f>+'MBI DIRECTORIO'!V1257</f>
        <v>0</v>
      </c>
      <c r="W1257" s="5">
        <f>+'MBI DIRECTORIO'!W1257</f>
        <v>0</v>
      </c>
      <c r="X1257" s="5">
        <f>+'MBI DIRECTORIO'!X1257</f>
        <v>0</v>
      </c>
      <c r="Y1257" s="5">
        <f>+'MBI DIRECTORIO'!Y1257</f>
        <v>190.20540683710433</v>
      </c>
      <c r="Z1257" s="5">
        <f>+'MBI DIRECTORIO'!Z1257</f>
        <v>18.119490945568852</v>
      </c>
      <c r="AA1257" s="5">
        <f>+'MBI DIRECTORIO'!AA1257</f>
        <v>0</v>
      </c>
      <c r="AB1257" s="5" t="str">
        <f>+'MBI DIRECTORIO'!AG1257</f>
        <v>MENDEZ &amp; CO</v>
      </c>
      <c r="AD1257" t="str">
        <f t="shared" si="21"/>
        <v>INSERT INTO TABLA_PRESUPUESTO_COMERCIAL VALUES ('VSR','80101-C','14005084-20',2022,'Julio',25,'USD',925,388.334041,20,80,12.996669,0,100.403069,63.738345,4.75913,3.185372,0,0,0,0,0,0,0,190.205407,18.119491,0);</v>
      </c>
    </row>
    <row r="1258" spans="1:30" x14ac:dyDescent="0.2">
      <c r="A1258" t="str">
        <f>+'MBI DIRECTORIO'!A1258</f>
        <v>VSR</v>
      </c>
      <c r="B1258" t="str">
        <f>+'MBI DIRECTORIO'!B1258</f>
        <v>80101-C</v>
      </c>
      <c r="C1258" t="str">
        <f>+'MBI DIRECTORIO'!C1258</f>
        <v>14005085-20</v>
      </c>
      <c r="D1258">
        <f>+'MBI DIRECTORIO'!D1258</f>
        <v>2022</v>
      </c>
      <c r="E1258" t="str">
        <f>+'MBI DIRECTORIO'!E1258</f>
        <v>Julio</v>
      </c>
      <c r="F1258" s="5">
        <f>+'MBI DIRECTORIO'!F1258</f>
        <v>25</v>
      </c>
      <c r="G1258" t="str">
        <f>+'MBI DIRECTORIO'!G1258</f>
        <v>USD</v>
      </c>
      <c r="H1258" s="5">
        <f>+'MBI DIRECTORIO'!H1258</f>
        <v>925</v>
      </c>
      <c r="I1258" s="5">
        <f>+'MBI DIRECTORIO'!I1258</f>
        <v>392.93683074892874</v>
      </c>
      <c r="J1258" s="5">
        <f>+'MBI DIRECTORIO'!J1258</f>
        <v>19.999999999999975</v>
      </c>
      <c r="K1258" s="5">
        <f>+'MBI DIRECTORIO'!K1258</f>
        <v>80</v>
      </c>
      <c r="L1258" s="5">
        <f>+'MBI DIRECTORIO'!L1258</f>
        <v>12.996669202983444</v>
      </c>
      <c r="M1258" s="5">
        <f>+'MBI DIRECTORIO'!M1258</f>
        <v>0</v>
      </c>
      <c r="N1258" s="5">
        <f>+'MBI DIRECTORIO'!N1258</f>
        <v>100.40306915306915</v>
      </c>
      <c r="O1258" s="5">
        <f>+'MBI DIRECTORIO'!O1258</f>
        <v>63.738344988344984</v>
      </c>
      <c r="P1258" s="5">
        <f>+'MBI DIRECTORIO'!P1258</f>
        <v>4.7591297591297597</v>
      </c>
      <c r="Q1258" s="5">
        <f>+'MBI DIRECTORIO'!Q1258</f>
        <v>3.1853719909915714</v>
      </c>
      <c r="R1258" s="5">
        <f>+'MBI DIRECTORIO'!R1258</f>
        <v>0</v>
      </c>
      <c r="S1258" s="5">
        <f>+'MBI DIRECTORIO'!S1258</f>
        <v>0</v>
      </c>
      <c r="T1258" s="5">
        <f>+'MBI DIRECTORIO'!T1258</f>
        <v>0</v>
      </c>
      <c r="U1258" s="5">
        <f>+'MBI DIRECTORIO'!U1258</f>
        <v>0</v>
      </c>
      <c r="V1258" s="5">
        <f>+'MBI DIRECTORIO'!V1258</f>
        <v>0</v>
      </c>
      <c r="W1258" s="5">
        <f>+'MBI DIRECTORIO'!W1258</f>
        <v>0</v>
      </c>
      <c r="X1258" s="5">
        <f>+'MBI DIRECTORIO'!X1258</f>
        <v>0</v>
      </c>
      <c r="Y1258" s="5">
        <f>+'MBI DIRECTORIO'!Y1258</f>
        <v>190.20540683710433</v>
      </c>
      <c r="Z1258" s="5">
        <f>+'MBI DIRECTORIO'!Z1258</f>
        <v>18.119490945568852</v>
      </c>
      <c r="AA1258" s="5">
        <f>+'MBI DIRECTORIO'!AA1258</f>
        <v>0</v>
      </c>
      <c r="AB1258" s="5" t="str">
        <f>+'MBI DIRECTORIO'!AG1258</f>
        <v>MENDEZ &amp; CO</v>
      </c>
      <c r="AD1258" t="str">
        <f t="shared" si="21"/>
        <v>INSERT INTO TABLA_PRESUPUESTO_COMERCIAL VALUES ('VSR','80101-C','14005085-20',2022,'Julio',25,'USD',925,392.936831,20,80,12.996669,0,100.403069,63.738345,4.75913,3.185372,0,0,0,0,0,0,0,190.205407,18.119491,0);</v>
      </c>
    </row>
    <row r="1259" spans="1:30" x14ac:dyDescent="0.2">
      <c r="A1259" t="str">
        <f>+'MBI DIRECTORIO'!A1259</f>
        <v>VSR</v>
      </c>
      <c r="B1259" t="str">
        <f>+'MBI DIRECTORIO'!B1259</f>
        <v>80116-C</v>
      </c>
      <c r="C1259" t="str">
        <f>+'MBI DIRECTORIO'!C1259</f>
        <v>14005151-20</v>
      </c>
      <c r="D1259">
        <f>+'MBI DIRECTORIO'!D1259</f>
        <v>2022</v>
      </c>
      <c r="E1259" t="str">
        <f>+'MBI DIRECTORIO'!E1259</f>
        <v>Julio</v>
      </c>
      <c r="F1259" s="5">
        <f>+'MBI DIRECTORIO'!F1259</f>
        <v>25</v>
      </c>
      <c r="G1259" t="str">
        <f>+'MBI DIRECTORIO'!G1259</f>
        <v>USD</v>
      </c>
      <c r="H1259" s="5">
        <f>+'MBI DIRECTORIO'!H1259</f>
        <v>1250</v>
      </c>
      <c r="I1259" s="5">
        <f>+'MBI DIRECTORIO'!I1259</f>
        <v>581.30084419365585</v>
      </c>
      <c r="J1259" s="5">
        <f>+'MBI DIRECTORIO'!J1259</f>
        <v>125</v>
      </c>
      <c r="K1259" s="5">
        <f>+'MBI DIRECTORIO'!K1259</f>
        <v>0</v>
      </c>
      <c r="L1259" s="5">
        <f>+'MBI DIRECTORIO'!L1259</f>
        <v>12.996669202983444</v>
      </c>
      <c r="M1259" s="5">
        <f>+'MBI DIRECTORIO'!M1259</f>
        <v>0</v>
      </c>
      <c r="N1259" s="5">
        <f>+'MBI DIRECTORIO'!N1259</f>
        <v>11.892361111111111</v>
      </c>
      <c r="O1259" s="5">
        <f>+'MBI DIRECTORIO'!O1259</f>
        <v>0</v>
      </c>
      <c r="P1259" s="5">
        <f>+'MBI DIRECTORIO'!P1259</f>
        <v>1.7013888888888888</v>
      </c>
      <c r="Q1259" s="5">
        <f>+'MBI DIRECTORIO'!Q1259</f>
        <v>4.3045567445832047</v>
      </c>
      <c r="R1259" s="5">
        <f>+'MBI DIRECTORIO'!R1259</f>
        <v>0</v>
      </c>
      <c r="S1259" s="5">
        <f>+'MBI DIRECTORIO'!S1259</f>
        <v>0</v>
      </c>
      <c r="T1259" s="5">
        <f>+'MBI DIRECTORIO'!T1259</f>
        <v>0</v>
      </c>
      <c r="U1259" s="5">
        <f>+'MBI DIRECTORIO'!U1259</f>
        <v>0</v>
      </c>
      <c r="V1259" s="5">
        <f>+'MBI DIRECTORIO'!V1259</f>
        <v>0</v>
      </c>
      <c r="W1259" s="5">
        <f>+'MBI DIRECTORIO'!W1259</f>
        <v>0</v>
      </c>
      <c r="X1259" s="5">
        <f>+'MBI DIRECTORIO'!X1259</f>
        <v>0</v>
      </c>
      <c r="Y1259" s="5">
        <f>+'MBI DIRECTORIO'!Y1259</f>
        <v>36.017797690152058</v>
      </c>
      <c r="Z1259" s="5">
        <f>+'MBI DIRECTORIO'!Z1259</f>
        <v>18.119490945568852</v>
      </c>
      <c r="AA1259" s="5">
        <f>+'MBI DIRECTORIO'!AA1259</f>
        <v>0</v>
      </c>
      <c r="AB1259" s="5" t="str">
        <f>+'MBI DIRECTORIO'!AG1259</f>
        <v>SOLDO HNOS. S.A.</v>
      </c>
      <c r="AD1259" t="str">
        <f t="shared" si="21"/>
        <v>INSERT INTO TABLA_PRESUPUESTO_COMERCIAL VALUES ('VSR','80116-C','14005151-20',2022,'Julio',25,'USD',1250,581.300844,125,0,12.996669,0,11.892361,0,1.701389,4.304557,0,0,0,0,0,0,0,36.017798,18.119491,0);</v>
      </c>
    </row>
    <row r="1260" spans="1:30" x14ac:dyDescent="0.2">
      <c r="A1260" t="str">
        <f>+'MBI DIRECTORIO'!A1260</f>
        <v>VSR</v>
      </c>
      <c r="B1260" t="str">
        <f>+'MBI DIRECTORIO'!B1260</f>
        <v>80116-C</v>
      </c>
      <c r="C1260" t="str">
        <f>+'MBI DIRECTORIO'!C1260</f>
        <v>14005058-20</v>
      </c>
      <c r="D1260">
        <f>+'MBI DIRECTORIO'!D1260</f>
        <v>2022</v>
      </c>
      <c r="E1260" t="str">
        <f>+'MBI DIRECTORIO'!E1260</f>
        <v>Julio</v>
      </c>
      <c r="F1260" s="5">
        <f>+'MBI DIRECTORIO'!F1260</f>
        <v>25</v>
      </c>
      <c r="G1260" t="str">
        <f>+'MBI DIRECTORIO'!G1260</f>
        <v>USD</v>
      </c>
      <c r="H1260" s="5">
        <f>+'MBI DIRECTORIO'!H1260</f>
        <v>1250</v>
      </c>
      <c r="I1260" s="5">
        <f>+'MBI DIRECTORIO'!I1260</f>
        <v>556.7894026936558</v>
      </c>
      <c r="J1260" s="5">
        <f>+'MBI DIRECTORIO'!J1260</f>
        <v>125</v>
      </c>
      <c r="K1260" s="5">
        <f>+'MBI DIRECTORIO'!K1260</f>
        <v>0</v>
      </c>
      <c r="L1260" s="5">
        <f>+'MBI DIRECTORIO'!L1260</f>
        <v>12.996669202983444</v>
      </c>
      <c r="M1260" s="5">
        <f>+'MBI DIRECTORIO'!M1260</f>
        <v>0</v>
      </c>
      <c r="N1260" s="5">
        <f>+'MBI DIRECTORIO'!N1260</f>
        <v>11.892361111111111</v>
      </c>
      <c r="O1260" s="5">
        <f>+'MBI DIRECTORIO'!O1260</f>
        <v>0</v>
      </c>
      <c r="P1260" s="5">
        <f>+'MBI DIRECTORIO'!P1260</f>
        <v>1.7013888888888888</v>
      </c>
      <c r="Q1260" s="5">
        <f>+'MBI DIRECTORIO'!Q1260</f>
        <v>4.3045567445832047</v>
      </c>
      <c r="R1260" s="5">
        <f>+'MBI DIRECTORIO'!R1260</f>
        <v>0</v>
      </c>
      <c r="S1260" s="5">
        <f>+'MBI DIRECTORIO'!S1260</f>
        <v>0</v>
      </c>
      <c r="T1260" s="5">
        <f>+'MBI DIRECTORIO'!T1260</f>
        <v>0</v>
      </c>
      <c r="U1260" s="5">
        <f>+'MBI DIRECTORIO'!U1260</f>
        <v>0</v>
      </c>
      <c r="V1260" s="5">
        <f>+'MBI DIRECTORIO'!V1260</f>
        <v>0</v>
      </c>
      <c r="W1260" s="5">
        <f>+'MBI DIRECTORIO'!W1260</f>
        <v>0</v>
      </c>
      <c r="X1260" s="5">
        <f>+'MBI DIRECTORIO'!X1260</f>
        <v>0</v>
      </c>
      <c r="Y1260" s="5">
        <f>+'MBI DIRECTORIO'!Y1260</f>
        <v>36.017797690152058</v>
      </c>
      <c r="Z1260" s="5">
        <f>+'MBI DIRECTORIO'!Z1260</f>
        <v>18.119490945568852</v>
      </c>
      <c r="AA1260" s="5">
        <f>+'MBI DIRECTORIO'!AA1260</f>
        <v>0</v>
      </c>
      <c r="AB1260" s="5" t="str">
        <f>+'MBI DIRECTORIO'!AG1260</f>
        <v>SOLDO HNOS. S.A.</v>
      </c>
      <c r="AD1260" t="str">
        <f t="shared" si="21"/>
        <v>INSERT INTO TABLA_PRESUPUESTO_COMERCIAL VALUES ('VSR','80116-C','14005058-20',2022,'Julio',25,'USD',1250,556.789403,125,0,12.996669,0,11.892361,0,1.701389,4.304557,0,0,0,0,0,0,0,36.017798,18.119491,0);</v>
      </c>
    </row>
    <row r="1261" spans="1:30" x14ac:dyDescent="0.2">
      <c r="A1261" t="str">
        <f>+'MBI DIRECTORIO'!A1261</f>
        <v>VSR</v>
      </c>
      <c r="B1261" t="str">
        <f>+'MBI DIRECTORIO'!B1261</f>
        <v>80116-C</v>
      </c>
      <c r="C1261" t="str">
        <f>+'MBI DIRECTORIO'!C1261</f>
        <v>14005059-20</v>
      </c>
      <c r="D1261">
        <f>+'MBI DIRECTORIO'!D1261</f>
        <v>2022</v>
      </c>
      <c r="E1261" t="str">
        <f>+'MBI DIRECTORIO'!E1261</f>
        <v>Julio</v>
      </c>
      <c r="F1261" s="5">
        <f>+'MBI DIRECTORIO'!F1261</f>
        <v>25</v>
      </c>
      <c r="G1261" t="str">
        <f>+'MBI DIRECTORIO'!G1261</f>
        <v>USD</v>
      </c>
      <c r="H1261" s="5">
        <f>+'MBI DIRECTORIO'!H1261</f>
        <v>1250</v>
      </c>
      <c r="I1261" s="5">
        <f>+'MBI DIRECTORIO'!I1261</f>
        <v>530.23713285165138</v>
      </c>
      <c r="J1261" s="5">
        <f>+'MBI DIRECTORIO'!J1261</f>
        <v>125</v>
      </c>
      <c r="K1261" s="5">
        <f>+'MBI DIRECTORIO'!K1261</f>
        <v>0</v>
      </c>
      <c r="L1261" s="5">
        <f>+'MBI DIRECTORIO'!L1261</f>
        <v>12.996669202983444</v>
      </c>
      <c r="M1261" s="5">
        <f>+'MBI DIRECTORIO'!M1261</f>
        <v>0</v>
      </c>
      <c r="N1261" s="5">
        <f>+'MBI DIRECTORIO'!N1261</f>
        <v>11.892361111111111</v>
      </c>
      <c r="O1261" s="5">
        <f>+'MBI DIRECTORIO'!O1261</f>
        <v>0</v>
      </c>
      <c r="P1261" s="5">
        <f>+'MBI DIRECTORIO'!P1261</f>
        <v>1.7013888888888888</v>
      </c>
      <c r="Q1261" s="5">
        <f>+'MBI DIRECTORIO'!Q1261</f>
        <v>4.3045567445832047</v>
      </c>
      <c r="R1261" s="5">
        <f>+'MBI DIRECTORIO'!R1261</f>
        <v>0</v>
      </c>
      <c r="S1261" s="5">
        <f>+'MBI DIRECTORIO'!S1261</f>
        <v>0</v>
      </c>
      <c r="T1261" s="5">
        <f>+'MBI DIRECTORIO'!T1261</f>
        <v>0</v>
      </c>
      <c r="U1261" s="5">
        <f>+'MBI DIRECTORIO'!U1261</f>
        <v>0</v>
      </c>
      <c r="V1261" s="5">
        <f>+'MBI DIRECTORIO'!V1261</f>
        <v>0</v>
      </c>
      <c r="W1261" s="5">
        <f>+'MBI DIRECTORIO'!W1261</f>
        <v>0</v>
      </c>
      <c r="X1261" s="5">
        <f>+'MBI DIRECTORIO'!X1261</f>
        <v>0</v>
      </c>
      <c r="Y1261" s="5">
        <f>+'MBI DIRECTORIO'!Y1261</f>
        <v>36.017797690152058</v>
      </c>
      <c r="Z1261" s="5">
        <f>+'MBI DIRECTORIO'!Z1261</f>
        <v>18.119490945568852</v>
      </c>
      <c r="AA1261" s="5">
        <f>+'MBI DIRECTORIO'!AA1261</f>
        <v>0</v>
      </c>
      <c r="AB1261" s="5" t="str">
        <f>+'MBI DIRECTORIO'!AG1261</f>
        <v>SOLDO HNOS. S.A.</v>
      </c>
      <c r="AD1261" t="str">
        <f t="shared" si="21"/>
        <v>INSERT INTO TABLA_PRESUPUESTO_COMERCIAL VALUES ('VSR','80116-C','14005059-20',2022,'Julio',25,'USD',1250,530.237133,125,0,12.996669,0,11.892361,0,1.701389,4.304557,0,0,0,0,0,0,0,36.017798,18.119491,0);</v>
      </c>
    </row>
    <row r="1262" spans="1:30" x14ac:dyDescent="0.2">
      <c r="A1262" t="str">
        <f>+'MBI DIRECTORIO'!A1262</f>
        <v>VSR</v>
      </c>
      <c r="B1262" t="str">
        <f>+'MBI DIRECTORIO'!B1262</f>
        <v>80116-C</v>
      </c>
      <c r="C1262" t="str">
        <f>+'MBI DIRECTORIO'!C1262</f>
        <v>14005119-18</v>
      </c>
      <c r="D1262">
        <f>+'MBI DIRECTORIO'!D1262</f>
        <v>2022</v>
      </c>
      <c r="E1262" t="str">
        <f>+'MBI DIRECTORIO'!E1262</f>
        <v>Julio</v>
      </c>
      <c r="F1262" s="5">
        <f>+'MBI DIRECTORIO'!F1262</f>
        <v>12.5</v>
      </c>
      <c r="G1262" t="str">
        <f>+'MBI DIRECTORIO'!G1262</f>
        <v>USD</v>
      </c>
      <c r="H1262" s="5">
        <f>+'MBI DIRECTORIO'!H1262</f>
        <v>1000</v>
      </c>
      <c r="I1262" s="5">
        <f>+'MBI DIRECTORIO'!I1262</f>
        <v>443.69038478434624</v>
      </c>
      <c r="J1262" s="5">
        <f>+'MBI DIRECTORIO'!J1262</f>
        <v>100</v>
      </c>
      <c r="K1262" s="5">
        <f>+'MBI DIRECTORIO'!K1262</f>
        <v>0</v>
      </c>
      <c r="L1262" s="5">
        <f>+'MBI DIRECTORIO'!L1262</f>
        <v>6.498334601491722</v>
      </c>
      <c r="M1262" s="5">
        <f>+'MBI DIRECTORIO'!M1262</f>
        <v>0</v>
      </c>
      <c r="N1262" s="5">
        <f>+'MBI DIRECTORIO'!N1262</f>
        <v>5.9461805555555554</v>
      </c>
      <c r="O1262" s="5">
        <f>+'MBI DIRECTORIO'!O1262</f>
        <v>0</v>
      </c>
      <c r="P1262" s="5">
        <f>+'MBI DIRECTORIO'!P1262</f>
        <v>0.85069444444444442</v>
      </c>
      <c r="Q1262" s="5">
        <f>+'MBI DIRECTORIO'!Q1262</f>
        <v>3.4436453956665636</v>
      </c>
      <c r="R1262" s="5">
        <f>+'MBI DIRECTORIO'!R1262</f>
        <v>0</v>
      </c>
      <c r="S1262" s="5">
        <f>+'MBI DIRECTORIO'!S1262</f>
        <v>0</v>
      </c>
      <c r="T1262" s="5">
        <f>+'MBI DIRECTORIO'!T1262</f>
        <v>0</v>
      </c>
      <c r="U1262" s="5">
        <f>+'MBI DIRECTORIO'!U1262</f>
        <v>0</v>
      </c>
      <c r="V1262" s="5">
        <f>+'MBI DIRECTORIO'!V1262</f>
        <v>0</v>
      </c>
      <c r="W1262" s="5">
        <f>+'MBI DIRECTORIO'!W1262</f>
        <v>0</v>
      </c>
      <c r="X1262" s="5">
        <f>+'MBI DIRECTORIO'!X1262</f>
        <v>0</v>
      </c>
      <c r="Y1262" s="5">
        <f>+'MBI DIRECTORIO'!Y1262</f>
        <v>19.300265868450989</v>
      </c>
      <c r="Z1262" s="5">
        <f>+'MBI DIRECTORIO'!Z1262</f>
        <v>9.0597454727844262</v>
      </c>
      <c r="AA1262" s="5">
        <f>+'MBI DIRECTORIO'!AA1262</f>
        <v>0</v>
      </c>
      <c r="AB1262" s="5" t="str">
        <f>+'MBI DIRECTORIO'!AG1262</f>
        <v>SOLDO HNOS. S.A.</v>
      </c>
      <c r="AD1262" t="str">
        <f t="shared" si="21"/>
        <v>INSERT INTO TABLA_PRESUPUESTO_COMERCIAL VALUES ('VSR','80116-C','14005119-18',2022,'Julio',12.5,'USD',1000,443.690385,100,0,6.498335,0,5.946181,0,0.850694,3.443645,0,0,0,0,0,0,0,19.300266,9.059745,0);</v>
      </c>
    </row>
    <row r="1263" spans="1:30" x14ac:dyDescent="0.2">
      <c r="A1263" t="str">
        <f>+'MBI DIRECTORIO'!A1263</f>
        <v>VSR</v>
      </c>
      <c r="B1263" t="str">
        <f>+'MBI DIRECTORIO'!B1263</f>
        <v>80116-C</v>
      </c>
      <c r="C1263" t="str">
        <f>+'MBI DIRECTORIO'!C1263</f>
        <v>14004293-15</v>
      </c>
      <c r="D1263">
        <f>+'MBI DIRECTORIO'!D1263</f>
        <v>2022</v>
      </c>
      <c r="E1263" t="str">
        <f>+'MBI DIRECTORIO'!E1263</f>
        <v>Julio</v>
      </c>
      <c r="F1263" s="5">
        <f>+'MBI DIRECTORIO'!F1263</f>
        <v>12.5</v>
      </c>
      <c r="G1263" t="str">
        <f>+'MBI DIRECTORIO'!G1263</f>
        <v>USD</v>
      </c>
      <c r="H1263" s="5">
        <f>+'MBI DIRECTORIO'!H1263</f>
        <v>1000</v>
      </c>
      <c r="I1263" s="5">
        <f>+'MBI DIRECTORIO'!I1263</f>
        <v>400.91728479512022</v>
      </c>
      <c r="J1263" s="5">
        <f>+'MBI DIRECTORIO'!J1263</f>
        <v>100</v>
      </c>
      <c r="K1263" s="5">
        <f>+'MBI DIRECTORIO'!K1263</f>
        <v>0</v>
      </c>
      <c r="L1263" s="5">
        <f>+'MBI DIRECTORIO'!L1263</f>
        <v>6.498334601491722</v>
      </c>
      <c r="M1263" s="5">
        <f>+'MBI DIRECTORIO'!M1263</f>
        <v>0</v>
      </c>
      <c r="N1263" s="5">
        <f>+'MBI DIRECTORIO'!N1263</f>
        <v>5.9461805555555554</v>
      </c>
      <c r="O1263" s="5">
        <f>+'MBI DIRECTORIO'!O1263</f>
        <v>0</v>
      </c>
      <c r="P1263" s="5">
        <f>+'MBI DIRECTORIO'!P1263</f>
        <v>0.85069444444444442</v>
      </c>
      <c r="Q1263" s="5">
        <f>+'MBI DIRECTORIO'!Q1263</f>
        <v>3.4436453956665636</v>
      </c>
      <c r="R1263" s="5">
        <f>+'MBI DIRECTORIO'!R1263</f>
        <v>0</v>
      </c>
      <c r="S1263" s="5">
        <f>+'MBI DIRECTORIO'!S1263</f>
        <v>0</v>
      </c>
      <c r="T1263" s="5">
        <f>+'MBI DIRECTORIO'!T1263</f>
        <v>0</v>
      </c>
      <c r="U1263" s="5">
        <f>+'MBI DIRECTORIO'!U1263</f>
        <v>0</v>
      </c>
      <c r="V1263" s="5">
        <f>+'MBI DIRECTORIO'!V1263</f>
        <v>0</v>
      </c>
      <c r="W1263" s="5">
        <f>+'MBI DIRECTORIO'!W1263</f>
        <v>0</v>
      </c>
      <c r="X1263" s="5">
        <f>+'MBI DIRECTORIO'!X1263</f>
        <v>0</v>
      </c>
      <c r="Y1263" s="5">
        <f>+'MBI DIRECTORIO'!Y1263</f>
        <v>19.300265868450989</v>
      </c>
      <c r="Z1263" s="5">
        <f>+'MBI DIRECTORIO'!Z1263</f>
        <v>9.0597454727844262</v>
      </c>
      <c r="AA1263" s="5">
        <f>+'MBI DIRECTORIO'!AA1263</f>
        <v>0</v>
      </c>
      <c r="AB1263" s="5" t="str">
        <f>+'MBI DIRECTORIO'!AG1263</f>
        <v>SOLDO HNOS. S.A.</v>
      </c>
      <c r="AD1263" t="str">
        <f t="shared" si="21"/>
        <v>INSERT INTO TABLA_PRESUPUESTO_COMERCIAL VALUES ('VSR','80116-C','14004293-15',2022,'Julio',12.5,'USD',1000,400.917285,100,0,6.498335,0,5.946181,0,0.850694,3.443645,0,0,0,0,0,0,0,19.300266,9.059745,0);</v>
      </c>
    </row>
    <row r="1264" spans="1:30" x14ac:dyDescent="0.2">
      <c r="A1264" t="str">
        <f>+'MBI DIRECTORIO'!A1264</f>
        <v>VSR</v>
      </c>
      <c r="B1264" t="str">
        <f>+'MBI DIRECTORIO'!B1264</f>
        <v>80144-C</v>
      </c>
      <c r="C1264" t="str">
        <f>+'MBI DIRECTORIO'!C1264</f>
        <v>14004864-18</v>
      </c>
      <c r="D1264">
        <f>+'MBI DIRECTORIO'!D1264</f>
        <v>2022</v>
      </c>
      <c r="E1264" t="str">
        <f>+'MBI DIRECTORIO'!E1264</f>
        <v>Julio</v>
      </c>
      <c r="F1264" s="5">
        <f>+'MBI DIRECTORIO'!F1264</f>
        <v>12.5</v>
      </c>
      <c r="G1264" t="str">
        <f>+'MBI DIRECTORIO'!G1264</f>
        <v>USD</v>
      </c>
      <c r="H1264" s="5">
        <f>+'MBI DIRECTORIO'!H1264</f>
        <v>375</v>
      </c>
      <c r="I1264" s="5">
        <f>+'MBI DIRECTORIO'!I1264</f>
        <v>257.98195634565718</v>
      </c>
      <c r="J1264" s="5">
        <f>+'MBI DIRECTORIO'!J1264</f>
        <v>0</v>
      </c>
      <c r="K1264" s="5">
        <f>+'MBI DIRECTORIO'!K1264</f>
        <v>0</v>
      </c>
      <c r="L1264" s="5">
        <f>+'MBI DIRECTORIO'!L1264</f>
        <v>6.498334601491722</v>
      </c>
      <c r="M1264" s="5">
        <f>+'MBI DIRECTORIO'!M1264</f>
        <v>0</v>
      </c>
      <c r="N1264" s="5">
        <f>+'MBI DIRECTORIO'!N1264</f>
        <v>3.9641203703703694</v>
      </c>
      <c r="O1264" s="5">
        <f>+'MBI DIRECTORIO'!O1264</f>
        <v>0</v>
      </c>
      <c r="P1264" s="5">
        <f>+'MBI DIRECTORIO'!P1264</f>
        <v>0.56712962962962965</v>
      </c>
      <c r="Q1264" s="5">
        <f>+'MBI DIRECTORIO'!Q1264</f>
        <v>1.2913670233749615</v>
      </c>
      <c r="R1264" s="5">
        <f>+'MBI DIRECTORIO'!R1264</f>
        <v>0</v>
      </c>
      <c r="S1264" s="5">
        <f>+'MBI DIRECTORIO'!S1264</f>
        <v>0</v>
      </c>
      <c r="T1264" s="5">
        <f>+'MBI DIRECTORIO'!T1264</f>
        <v>0</v>
      </c>
      <c r="U1264" s="5">
        <f>+'MBI DIRECTORIO'!U1264</f>
        <v>0</v>
      </c>
      <c r="V1264" s="5">
        <f>+'MBI DIRECTORIO'!V1264</f>
        <v>0</v>
      </c>
      <c r="W1264" s="5">
        <f>+'MBI DIRECTORIO'!W1264</f>
        <v>0</v>
      </c>
      <c r="X1264" s="5">
        <f>+'MBI DIRECTORIO'!X1264</f>
        <v>0</v>
      </c>
      <c r="Y1264" s="5">
        <f>+'MBI DIRECTORIO'!Y1264</f>
        <v>14.882362496159386</v>
      </c>
      <c r="Z1264" s="5">
        <f>+'MBI DIRECTORIO'!Z1264</f>
        <v>9.0597454727844262</v>
      </c>
      <c r="AA1264" s="5">
        <f>+'MBI DIRECTORIO'!AA1264</f>
        <v>0</v>
      </c>
      <c r="AB1264" s="5" t="str">
        <f>+'MBI DIRECTORIO'!AG1264</f>
        <v>MICRUS SA</v>
      </c>
      <c r="AD1264" t="str">
        <f t="shared" si="21"/>
        <v>INSERT INTO TABLA_PRESUPUESTO_COMERCIAL VALUES ('VSR','80144-C','14004864-18',2022,'Julio',12.5,'USD',375,257.981956,0,0,6.498335,0,3.96412,0,0.56713,1.291367,0,0,0,0,0,0,0,14.882362,9.059745,0);</v>
      </c>
    </row>
    <row r="1265" spans="1:30" x14ac:dyDescent="0.2">
      <c r="A1265" t="str">
        <f>+'MBI DIRECTORIO'!A1265</f>
        <v>VSR</v>
      </c>
      <c r="B1265" t="str">
        <f>+'MBI DIRECTORIO'!B1265</f>
        <v>80144-C</v>
      </c>
      <c r="C1265" t="str">
        <f>+'MBI DIRECTORIO'!C1265</f>
        <v>14004865-18</v>
      </c>
      <c r="D1265">
        <f>+'MBI DIRECTORIO'!D1265</f>
        <v>2022</v>
      </c>
      <c r="E1265" t="str">
        <f>+'MBI DIRECTORIO'!E1265</f>
        <v>Julio</v>
      </c>
      <c r="F1265" s="5">
        <f>+'MBI DIRECTORIO'!F1265</f>
        <v>12.5</v>
      </c>
      <c r="G1265" t="str">
        <f>+'MBI DIRECTORIO'!G1265</f>
        <v>USD</v>
      </c>
      <c r="H1265" s="5">
        <f>+'MBI DIRECTORIO'!H1265</f>
        <v>375</v>
      </c>
      <c r="I1265" s="5">
        <f>+'MBI DIRECTORIO'!I1265</f>
        <v>264.18650226349456</v>
      </c>
      <c r="J1265" s="5">
        <f>+'MBI DIRECTORIO'!J1265</f>
        <v>0</v>
      </c>
      <c r="K1265" s="5">
        <f>+'MBI DIRECTORIO'!K1265</f>
        <v>0</v>
      </c>
      <c r="L1265" s="5">
        <f>+'MBI DIRECTORIO'!L1265</f>
        <v>6.498334601491722</v>
      </c>
      <c r="M1265" s="5">
        <f>+'MBI DIRECTORIO'!M1265</f>
        <v>0</v>
      </c>
      <c r="N1265" s="5">
        <f>+'MBI DIRECTORIO'!N1265</f>
        <v>3.9641203703703694</v>
      </c>
      <c r="O1265" s="5">
        <f>+'MBI DIRECTORIO'!O1265</f>
        <v>0</v>
      </c>
      <c r="P1265" s="5">
        <f>+'MBI DIRECTORIO'!P1265</f>
        <v>0.56712962962962965</v>
      </c>
      <c r="Q1265" s="5">
        <f>+'MBI DIRECTORIO'!Q1265</f>
        <v>1.2913670233749615</v>
      </c>
      <c r="R1265" s="5">
        <f>+'MBI DIRECTORIO'!R1265</f>
        <v>0</v>
      </c>
      <c r="S1265" s="5">
        <f>+'MBI DIRECTORIO'!S1265</f>
        <v>0</v>
      </c>
      <c r="T1265" s="5">
        <f>+'MBI DIRECTORIO'!T1265</f>
        <v>0</v>
      </c>
      <c r="U1265" s="5">
        <f>+'MBI DIRECTORIO'!U1265</f>
        <v>0</v>
      </c>
      <c r="V1265" s="5">
        <f>+'MBI DIRECTORIO'!V1265</f>
        <v>0</v>
      </c>
      <c r="W1265" s="5">
        <f>+'MBI DIRECTORIO'!W1265</f>
        <v>0</v>
      </c>
      <c r="X1265" s="5">
        <f>+'MBI DIRECTORIO'!X1265</f>
        <v>0</v>
      </c>
      <c r="Y1265" s="5">
        <f>+'MBI DIRECTORIO'!Y1265</f>
        <v>14.882362496159386</v>
      </c>
      <c r="Z1265" s="5">
        <f>+'MBI DIRECTORIO'!Z1265</f>
        <v>9.0597454727844262</v>
      </c>
      <c r="AA1265" s="5">
        <f>+'MBI DIRECTORIO'!AA1265</f>
        <v>0</v>
      </c>
      <c r="AB1265" s="5" t="str">
        <f>+'MBI DIRECTORIO'!AG1265</f>
        <v>MICRUS SA</v>
      </c>
      <c r="AD1265" t="str">
        <f t="shared" si="21"/>
        <v>INSERT INTO TABLA_PRESUPUESTO_COMERCIAL VALUES ('VSR','80144-C','14004865-18',2022,'Julio',12.5,'USD',375,264.186502,0,0,6.498335,0,3.96412,0,0.56713,1.291367,0,0,0,0,0,0,0,14.882362,9.059745,0);</v>
      </c>
    </row>
    <row r="1266" spans="1:30" x14ac:dyDescent="0.2">
      <c r="A1266" t="str">
        <f>+'MBI DIRECTORIO'!A1266</f>
        <v>VSR</v>
      </c>
      <c r="B1266" t="str">
        <f>+'MBI DIRECTORIO'!B1266</f>
        <v>80144-C</v>
      </c>
      <c r="C1266" t="str">
        <f>+'MBI DIRECTORIO'!C1266</f>
        <v>14004859-18</v>
      </c>
      <c r="D1266">
        <f>+'MBI DIRECTORIO'!D1266</f>
        <v>2022</v>
      </c>
      <c r="E1266" t="str">
        <f>+'MBI DIRECTORIO'!E1266</f>
        <v>Julio</v>
      </c>
      <c r="F1266" s="5">
        <f>+'MBI DIRECTORIO'!F1266</f>
        <v>25</v>
      </c>
      <c r="G1266" t="str">
        <f>+'MBI DIRECTORIO'!G1266</f>
        <v>USD</v>
      </c>
      <c r="H1266" s="5">
        <f>+'MBI DIRECTORIO'!H1266</f>
        <v>675</v>
      </c>
      <c r="I1266" s="5">
        <f>+'MBI DIRECTORIO'!I1266</f>
        <v>340.02986111072886</v>
      </c>
      <c r="J1266" s="5">
        <f>+'MBI DIRECTORIO'!J1266</f>
        <v>0</v>
      </c>
      <c r="K1266" s="5">
        <f>+'MBI DIRECTORIO'!K1266</f>
        <v>0</v>
      </c>
      <c r="L1266" s="5">
        <f>+'MBI DIRECTORIO'!L1266</f>
        <v>12.996669202983444</v>
      </c>
      <c r="M1266" s="5">
        <f>+'MBI DIRECTORIO'!M1266</f>
        <v>0</v>
      </c>
      <c r="N1266" s="5">
        <f>+'MBI DIRECTORIO'!N1266</f>
        <v>7.9282407407407387</v>
      </c>
      <c r="O1266" s="5">
        <f>+'MBI DIRECTORIO'!O1266</f>
        <v>0</v>
      </c>
      <c r="P1266" s="5">
        <f>+'MBI DIRECTORIO'!P1266</f>
        <v>1.1342592592592593</v>
      </c>
      <c r="Q1266" s="5">
        <f>+'MBI DIRECTORIO'!Q1266</f>
        <v>2.3244606420749303</v>
      </c>
      <c r="R1266" s="5">
        <f>+'MBI DIRECTORIO'!R1266</f>
        <v>0</v>
      </c>
      <c r="S1266" s="5">
        <f>+'MBI DIRECTORIO'!S1266</f>
        <v>0</v>
      </c>
      <c r="T1266" s="5">
        <f>+'MBI DIRECTORIO'!T1266</f>
        <v>0</v>
      </c>
      <c r="U1266" s="5">
        <f>+'MBI DIRECTORIO'!U1266</f>
        <v>0</v>
      </c>
      <c r="V1266" s="5">
        <f>+'MBI DIRECTORIO'!V1266</f>
        <v>0</v>
      </c>
      <c r="W1266" s="5">
        <f>+'MBI DIRECTORIO'!W1266</f>
        <v>0</v>
      </c>
      <c r="X1266" s="5">
        <f>+'MBI DIRECTORIO'!X1266</f>
        <v>0</v>
      </c>
      <c r="Y1266" s="5">
        <f>+'MBI DIRECTORIO'!Y1266</f>
        <v>29.506451587643781</v>
      </c>
      <c r="Z1266" s="5">
        <f>+'MBI DIRECTORIO'!Z1266</f>
        <v>18.119490945568852</v>
      </c>
      <c r="AA1266" s="5">
        <f>+'MBI DIRECTORIO'!AA1266</f>
        <v>0</v>
      </c>
      <c r="AB1266" s="5" t="str">
        <f>+'MBI DIRECTORIO'!AG1266</f>
        <v>MICRUS SA</v>
      </c>
      <c r="AD1266" t="str">
        <f t="shared" si="21"/>
        <v>INSERT INTO TABLA_PRESUPUESTO_COMERCIAL VALUES ('VSR','80144-C','14004859-18',2022,'Julio',25,'USD',675,340.029861,0,0,12.996669,0,7.928241,0,1.134259,2.324461,0,0,0,0,0,0,0,29.506452,18.119491,0);</v>
      </c>
    </row>
    <row r="1267" spans="1:30" x14ac:dyDescent="0.2">
      <c r="A1267" t="str">
        <f>+'MBI DIRECTORIO'!A1267</f>
        <v>VSR</v>
      </c>
      <c r="B1267" t="str">
        <f>+'MBI DIRECTORIO'!B1267</f>
        <v>80144-C</v>
      </c>
      <c r="C1267" t="str">
        <f>+'MBI DIRECTORIO'!C1267</f>
        <v>14004860-19</v>
      </c>
      <c r="D1267">
        <f>+'MBI DIRECTORIO'!D1267</f>
        <v>2022</v>
      </c>
      <c r="E1267" t="str">
        <f>+'MBI DIRECTORIO'!E1267</f>
        <v>Julio</v>
      </c>
      <c r="F1267" s="5">
        <f>+'MBI DIRECTORIO'!F1267</f>
        <v>25</v>
      </c>
      <c r="G1267" t="str">
        <f>+'MBI DIRECTORIO'!G1267</f>
        <v>USD</v>
      </c>
      <c r="H1267" s="5">
        <f>+'MBI DIRECTORIO'!H1267</f>
        <v>675</v>
      </c>
      <c r="I1267" s="5">
        <f>+'MBI DIRECTORIO'!I1267</f>
        <v>354.52162132906813</v>
      </c>
      <c r="J1267" s="5">
        <f>+'MBI DIRECTORIO'!J1267</f>
        <v>0</v>
      </c>
      <c r="K1267" s="5">
        <f>+'MBI DIRECTORIO'!K1267</f>
        <v>0</v>
      </c>
      <c r="L1267" s="5">
        <f>+'MBI DIRECTORIO'!L1267</f>
        <v>12.996669202983444</v>
      </c>
      <c r="M1267" s="5">
        <f>+'MBI DIRECTORIO'!M1267</f>
        <v>0</v>
      </c>
      <c r="N1267" s="5">
        <f>+'MBI DIRECTORIO'!N1267</f>
        <v>7.9282407407407387</v>
      </c>
      <c r="O1267" s="5">
        <f>+'MBI DIRECTORIO'!O1267</f>
        <v>0</v>
      </c>
      <c r="P1267" s="5">
        <f>+'MBI DIRECTORIO'!P1267</f>
        <v>1.1342592592592593</v>
      </c>
      <c r="Q1267" s="5">
        <f>+'MBI DIRECTORIO'!Q1267</f>
        <v>2.3244606420749303</v>
      </c>
      <c r="R1267" s="5">
        <f>+'MBI DIRECTORIO'!R1267</f>
        <v>0</v>
      </c>
      <c r="S1267" s="5">
        <f>+'MBI DIRECTORIO'!S1267</f>
        <v>0</v>
      </c>
      <c r="T1267" s="5">
        <f>+'MBI DIRECTORIO'!T1267</f>
        <v>0</v>
      </c>
      <c r="U1267" s="5">
        <f>+'MBI DIRECTORIO'!U1267</f>
        <v>0</v>
      </c>
      <c r="V1267" s="5">
        <f>+'MBI DIRECTORIO'!V1267</f>
        <v>0</v>
      </c>
      <c r="W1267" s="5">
        <f>+'MBI DIRECTORIO'!W1267</f>
        <v>0</v>
      </c>
      <c r="X1267" s="5">
        <f>+'MBI DIRECTORIO'!X1267</f>
        <v>0</v>
      </c>
      <c r="Y1267" s="5">
        <f>+'MBI DIRECTORIO'!Y1267</f>
        <v>29.506451587643781</v>
      </c>
      <c r="Z1267" s="5">
        <f>+'MBI DIRECTORIO'!Z1267</f>
        <v>18.119490945568852</v>
      </c>
      <c r="AA1267" s="5">
        <f>+'MBI DIRECTORIO'!AA1267</f>
        <v>0</v>
      </c>
      <c r="AB1267" s="5" t="str">
        <f>+'MBI DIRECTORIO'!AG1267</f>
        <v>MICRUS SA</v>
      </c>
      <c r="AD1267" t="str">
        <f t="shared" si="21"/>
        <v>INSERT INTO TABLA_PRESUPUESTO_COMERCIAL VALUES ('VSR','80144-C','14004860-19',2022,'Julio',25,'USD',675,354.521621,0,0,12.996669,0,7.928241,0,1.134259,2.324461,0,0,0,0,0,0,0,29.506452,18.119491,0);</v>
      </c>
    </row>
    <row r="1268" spans="1:30" x14ac:dyDescent="0.2">
      <c r="A1268" t="str">
        <f>+'MBI DIRECTORIO'!A1268</f>
        <v>VSR</v>
      </c>
      <c r="B1268" t="str">
        <f>+'MBI DIRECTORIO'!B1268</f>
        <v>80228-C</v>
      </c>
      <c r="C1268" t="str">
        <f>+'MBI DIRECTORIO'!C1268</f>
        <v>14005149-20</v>
      </c>
      <c r="D1268">
        <f>+'MBI DIRECTORIO'!D1268</f>
        <v>2022</v>
      </c>
      <c r="E1268" t="str">
        <f>+'MBI DIRECTORIO'!E1268</f>
        <v>Julio</v>
      </c>
      <c r="F1268" s="5">
        <f>+'MBI DIRECTORIO'!F1268</f>
        <v>62.5</v>
      </c>
      <c r="G1268" t="str">
        <f>+'MBI DIRECTORIO'!G1268</f>
        <v>USD</v>
      </c>
      <c r="H1268" s="5">
        <f>+'MBI DIRECTORIO'!H1268</f>
        <v>1687.5</v>
      </c>
      <c r="I1268" s="5">
        <f>+'MBI DIRECTORIO'!I1268</f>
        <v>1212.4929643228456</v>
      </c>
      <c r="J1268" s="5">
        <f>+'MBI DIRECTORIO'!J1268</f>
        <v>0</v>
      </c>
      <c r="K1268" s="5">
        <f>+'MBI DIRECTORIO'!K1268</f>
        <v>0</v>
      </c>
      <c r="L1268" s="5">
        <f>+'MBI DIRECTORIO'!L1268</f>
        <v>32.491673007458608</v>
      </c>
      <c r="M1268" s="5">
        <f>+'MBI DIRECTORIO'!M1268</f>
        <v>0</v>
      </c>
      <c r="N1268" s="5">
        <f>+'MBI DIRECTORIO'!N1268</f>
        <v>138.68220899470899</v>
      </c>
      <c r="O1268" s="5">
        <f>+'MBI DIRECTORIO'!O1268</f>
        <v>179.81150793650795</v>
      </c>
      <c r="P1268" s="5">
        <f>+'MBI DIRECTORIO'!P1268</f>
        <v>8.1018518518518512</v>
      </c>
      <c r="Q1268" s="5">
        <f>+'MBI DIRECTORIO'!Q1268</f>
        <v>5.8111516051873267</v>
      </c>
      <c r="R1268" s="5">
        <f>+'MBI DIRECTORIO'!R1268</f>
        <v>0</v>
      </c>
      <c r="S1268" s="5">
        <f>+'MBI DIRECTORIO'!S1268</f>
        <v>0</v>
      </c>
      <c r="T1268" s="5">
        <f>+'MBI DIRECTORIO'!T1268</f>
        <v>0</v>
      </c>
      <c r="U1268" s="5">
        <f>+'MBI DIRECTORIO'!U1268</f>
        <v>0</v>
      </c>
      <c r="V1268" s="5">
        <f>+'MBI DIRECTORIO'!V1268</f>
        <v>0</v>
      </c>
      <c r="W1268" s="5">
        <f>+'MBI DIRECTORIO'!W1268</f>
        <v>0</v>
      </c>
      <c r="X1268" s="5">
        <f>+'MBI DIRECTORIO'!X1268</f>
        <v>0</v>
      </c>
      <c r="Y1268" s="5">
        <f>+'MBI DIRECTORIO'!Y1268</f>
        <v>377.7054477521782</v>
      </c>
      <c r="Z1268" s="5">
        <f>+'MBI DIRECTORIO'!Z1268</f>
        <v>45.29872736392214</v>
      </c>
      <c r="AA1268" s="5">
        <f>+'MBI DIRECTORIO'!AA1268</f>
        <v>0</v>
      </c>
      <c r="AB1268" s="5" t="str">
        <f>+'MBI DIRECTORIO'!AG1268</f>
        <v>SOCIEDAD CIVIL LICORES WEIMAN</v>
      </c>
      <c r="AD1268" t="str">
        <f t="shared" si="21"/>
        <v>INSERT INTO TABLA_PRESUPUESTO_COMERCIAL VALUES ('VSR','80228-C','14005149-20',2022,'Julio',62.5,'USD',1687.5,1212.492964,0,0,32.491673,0,138.682209,179.811508,8.101852,5.811152,0,0,0,0,0,0,0,377.705448,45.298727,0);</v>
      </c>
    </row>
    <row r="1269" spans="1:30" x14ac:dyDescent="0.2">
      <c r="A1269" t="str">
        <f>+'MBI DIRECTORIO'!A1269</f>
        <v>VSR</v>
      </c>
      <c r="B1269" t="str">
        <f>+'MBI DIRECTORIO'!B1269</f>
        <v>80223-C</v>
      </c>
      <c r="C1269" t="str">
        <f>+'MBI DIRECTORIO'!C1269</f>
        <v>14005056-20</v>
      </c>
      <c r="D1269">
        <f>+'MBI DIRECTORIO'!D1269</f>
        <v>2022</v>
      </c>
      <c r="E1269" t="str">
        <f>+'MBI DIRECTORIO'!E1269</f>
        <v>Julio</v>
      </c>
      <c r="F1269" s="5">
        <f>+'MBI DIRECTORIO'!F1269</f>
        <v>25</v>
      </c>
      <c r="G1269" t="str">
        <f>+'MBI DIRECTORIO'!G1269</f>
        <v>USD</v>
      </c>
      <c r="H1269" s="5">
        <f>+'MBI DIRECTORIO'!H1269</f>
        <v>750</v>
      </c>
      <c r="I1269" s="5">
        <f>+'MBI DIRECTORIO'!I1269</f>
        <v>404.90336761711603</v>
      </c>
      <c r="J1269" s="5">
        <f>+'MBI DIRECTORIO'!J1269</f>
        <v>0</v>
      </c>
      <c r="K1269" s="5">
        <f>+'MBI DIRECTORIO'!K1269</f>
        <v>0</v>
      </c>
      <c r="L1269" s="5">
        <f>+'MBI DIRECTORIO'!L1269</f>
        <v>12.996669202983444</v>
      </c>
      <c r="M1269" s="5">
        <f>+'MBI DIRECTORIO'!M1269</f>
        <v>0</v>
      </c>
      <c r="N1269" s="5">
        <f>+'MBI DIRECTORIO'!N1269</f>
        <v>24.725258528187531</v>
      </c>
      <c r="O1269" s="5">
        <f>+'MBI DIRECTORIO'!O1269</f>
        <v>32.058084827903357</v>
      </c>
      <c r="P1269" s="5">
        <f>+'MBI DIRECTORIO'!P1269</f>
        <v>1.4444562359239213</v>
      </c>
      <c r="Q1269" s="5">
        <f>+'MBI DIRECTORIO'!Q1269</f>
        <v>2.5827340467499229</v>
      </c>
      <c r="R1269" s="5">
        <f>+'MBI DIRECTORIO'!R1269</f>
        <v>0</v>
      </c>
      <c r="S1269" s="5">
        <f>+'MBI DIRECTORIO'!S1269</f>
        <v>0</v>
      </c>
      <c r="T1269" s="5">
        <f>+'MBI DIRECTORIO'!T1269</f>
        <v>0</v>
      </c>
      <c r="U1269" s="5">
        <f>+'MBI DIRECTORIO'!U1269</f>
        <v>0</v>
      </c>
      <c r="V1269" s="5">
        <f>+'MBI DIRECTORIO'!V1269</f>
        <v>0</v>
      </c>
      <c r="W1269" s="5">
        <f>+'MBI DIRECTORIO'!W1269</f>
        <v>0</v>
      </c>
      <c r="X1269" s="5">
        <f>+'MBI DIRECTORIO'!X1269</f>
        <v>0</v>
      </c>
      <c r="Y1269" s="5">
        <f>+'MBI DIRECTORIO'!Y1269</f>
        <v>78.93002458433358</v>
      </c>
      <c r="Z1269" s="5">
        <f>+'MBI DIRECTORIO'!Z1269</f>
        <v>18.119490945568852</v>
      </c>
      <c r="AA1269" s="5">
        <f>+'MBI DIRECTORIO'!AA1269</f>
        <v>0</v>
      </c>
      <c r="AB1269" s="5" t="str">
        <f>+'MBI DIRECTORIO'!AG1269</f>
        <v>Inversiones Electrónicas de Honduras</v>
      </c>
      <c r="AD1269" t="str">
        <f t="shared" si="21"/>
        <v>INSERT INTO TABLA_PRESUPUESTO_COMERCIAL VALUES ('VSR','80223-C','14005056-20',2022,'Julio',25,'USD',750,404.903368,0,0,12.996669,0,24.725259,32.058085,1.444456,2.582734,0,0,0,0,0,0,0,78.930025,18.119491,0);</v>
      </c>
    </row>
    <row r="1270" spans="1:30" x14ac:dyDescent="0.2">
      <c r="A1270" t="str">
        <f>+'MBI DIRECTORIO'!A1270</f>
        <v>VSR</v>
      </c>
      <c r="B1270" t="str">
        <f>+'MBI DIRECTORIO'!B1270</f>
        <v>80223-C</v>
      </c>
      <c r="C1270" t="str">
        <f>+'MBI DIRECTORIO'!C1270</f>
        <v>14005019-19</v>
      </c>
      <c r="D1270">
        <f>+'MBI DIRECTORIO'!D1270</f>
        <v>2022</v>
      </c>
      <c r="E1270" t="str">
        <f>+'MBI DIRECTORIO'!E1270</f>
        <v>Julio</v>
      </c>
      <c r="F1270" s="5">
        <f>+'MBI DIRECTORIO'!F1270</f>
        <v>18.75</v>
      </c>
      <c r="G1270" t="str">
        <f>+'MBI DIRECTORIO'!G1270</f>
        <v>USD</v>
      </c>
      <c r="H1270" s="5">
        <f>+'MBI DIRECTORIO'!H1270</f>
        <v>562.5</v>
      </c>
      <c r="I1270" s="5">
        <f>+'MBI DIRECTORIO'!I1270</f>
        <v>315.80686479678064</v>
      </c>
      <c r="J1270" s="5">
        <f>+'MBI DIRECTORIO'!J1270</f>
        <v>0</v>
      </c>
      <c r="K1270" s="5">
        <f>+'MBI DIRECTORIO'!K1270</f>
        <v>0</v>
      </c>
      <c r="L1270" s="5">
        <f>+'MBI DIRECTORIO'!L1270</f>
        <v>9.7475019022375822</v>
      </c>
      <c r="M1270" s="5">
        <f>+'MBI DIRECTORIO'!M1270</f>
        <v>0</v>
      </c>
      <c r="N1270" s="5">
        <f>+'MBI DIRECTORIO'!N1270</f>
        <v>18.543943896140647</v>
      </c>
      <c r="O1270" s="5">
        <f>+'MBI DIRECTORIO'!O1270</f>
        <v>24.043563620927515</v>
      </c>
      <c r="P1270" s="5">
        <f>+'MBI DIRECTORIO'!P1270</f>
        <v>1.083342176942941</v>
      </c>
      <c r="Q1270" s="5">
        <f>+'MBI DIRECTORIO'!Q1270</f>
        <v>1.9370505350624421</v>
      </c>
      <c r="R1270" s="5">
        <f>+'MBI DIRECTORIO'!R1270</f>
        <v>0</v>
      </c>
      <c r="S1270" s="5">
        <f>+'MBI DIRECTORIO'!S1270</f>
        <v>0</v>
      </c>
      <c r="T1270" s="5">
        <f>+'MBI DIRECTORIO'!T1270</f>
        <v>0</v>
      </c>
      <c r="U1270" s="5">
        <f>+'MBI DIRECTORIO'!U1270</f>
        <v>0</v>
      </c>
      <c r="V1270" s="5">
        <f>+'MBI DIRECTORIO'!V1270</f>
        <v>0</v>
      </c>
      <c r="W1270" s="5">
        <f>+'MBI DIRECTORIO'!W1270</f>
        <v>0</v>
      </c>
      <c r="X1270" s="5">
        <f>+'MBI DIRECTORIO'!X1270</f>
        <v>0</v>
      </c>
      <c r="Y1270" s="5">
        <f>+'MBI DIRECTORIO'!Y1270</f>
        <v>59.197518438250185</v>
      </c>
      <c r="Z1270" s="5">
        <f>+'MBI DIRECTORIO'!Z1270</f>
        <v>13.589618209176642</v>
      </c>
      <c r="AA1270" s="5">
        <f>+'MBI DIRECTORIO'!AA1270</f>
        <v>0</v>
      </c>
      <c r="AB1270" s="5" t="str">
        <f>+'MBI DIRECTORIO'!AG1270</f>
        <v>Inversiones Electrónicas de Honduras</v>
      </c>
      <c r="AD1270" t="str">
        <f t="shared" si="21"/>
        <v>INSERT INTO TABLA_PRESUPUESTO_COMERCIAL VALUES ('VSR','80223-C','14005019-19',2022,'Julio',18.75,'USD',562.5,315.806865,0,0,9.747502,0,18.543944,24.043564,1.083342,1.937051,0,0,0,0,0,0,0,59.197518,13.589618,0);</v>
      </c>
    </row>
    <row r="1271" spans="1:30" x14ac:dyDescent="0.2">
      <c r="A1271" t="str">
        <f>+'MBI DIRECTORIO'!A1271</f>
        <v>VSR</v>
      </c>
      <c r="B1271" t="str">
        <f>+'MBI DIRECTORIO'!B1271</f>
        <v>80223-C</v>
      </c>
      <c r="C1271" t="str">
        <f>+'MBI DIRECTORIO'!C1271</f>
        <v>14005050-20</v>
      </c>
      <c r="D1271">
        <f>+'MBI DIRECTORIO'!D1271</f>
        <v>2022</v>
      </c>
      <c r="E1271" t="str">
        <f>+'MBI DIRECTORIO'!E1271</f>
        <v>Julio</v>
      </c>
      <c r="F1271" s="5">
        <f>+'MBI DIRECTORIO'!F1271</f>
        <v>25</v>
      </c>
      <c r="G1271" t="str">
        <f>+'MBI DIRECTORIO'!G1271</f>
        <v>USD</v>
      </c>
      <c r="H1271" s="5">
        <f>+'MBI DIRECTORIO'!H1271</f>
        <v>750</v>
      </c>
      <c r="I1271" s="5">
        <f>+'MBI DIRECTORIO'!I1271</f>
        <v>421.0758197290408</v>
      </c>
      <c r="J1271" s="5">
        <f>+'MBI DIRECTORIO'!J1271</f>
        <v>0</v>
      </c>
      <c r="K1271" s="5">
        <f>+'MBI DIRECTORIO'!K1271</f>
        <v>0</v>
      </c>
      <c r="L1271" s="5">
        <f>+'MBI DIRECTORIO'!L1271</f>
        <v>12.996669202983444</v>
      </c>
      <c r="M1271" s="5">
        <f>+'MBI DIRECTORIO'!M1271</f>
        <v>0</v>
      </c>
      <c r="N1271" s="5">
        <f>+'MBI DIRECTORIO'!N1271</f>
        <v>24.725258528187531</v>
      </c>
      <c r="O1271" s="5">
        <f>+'MBI DIRECTORIO'!O1271</f>
        <v>32.058084827903357</v>
      </c>
      <c r="P1271" s="5">
        <f>+'MBI DIRECTORIO'!P1271</f>
        <v>1.4444562359239213</v>
      </c>
      <c r="Q1271" s="5">
        <f>+'MBI DIRECTORIO'!Q1271</f>
        <v>2.5827340467499229</v>
      </c>
      <c r="R1271" s="5">
        <f>+'MBI DIRECTORIO'!R1271</f>
        <v>0</v>
      </c>
      <c r="S1271" s="5">
        <f>+'MBI DIRECTORIO'!S1271</f>
        <v>0</v>
      </c>
      <c r="T1271" s="5">
        <f>+'MBI DIRECTORIO'!T1271</f>
        <v>0</v>
      </c>
      <c r="U1271" s="5">
        <f>+'MBI DIRECTORIO'!U1271</f>
        <v>0</v>
      </c>
      <c r="V1271" s="5">
        <f>+'MBI DIRECTORIO'!V1271</f>
        <v>0</v>
      </c>
      <c r="W1271" s="5">
        <f>+'MBI DIRECTORIO'!W1271</f>
        <v>0</v>
      </c>
      <c r="X1271" s="5">
        <f>+'MBI DIRECTORIO'!X1271</f>
        <v>0</v>
      </c>
      <c r="Y1271" s="5">
        <f>+'MBI DIRECTORIO'!Y1271</f>
        <v>78.93002458433358</v>
      </c>
      <c r="Z1271" s="5">
        <f>+'MBI DIRECTORIO'!Z1271</f>
        <v>18.119490945568852</v>
      </c>
      <c r="AA1271" s="5">
        <f>+'MBI DIRECTORIO'!AA1271</f>
        <v>0</v>
      </c>
      <c r="AB1271" s="5" t="str">
        <f>+'MBI DIRECTORIO'!AG1271</f>
        <v>Inversiones Electrónicas de Honduras</v>
      </c>
      <c r="AD1271" t="str">
        <f t="shared" si="21"/>
        <v>INSERT INTO TABLA_PRESUPUESTO_COMERCIAL VALUES ('VSR','80223-C','14005050-20',2022,'Julio',25,'USD',750,421.07582,0,0,12.996669,0,24.725259,32.058085,1.444456,2.582734,0,0,0,0,0,0,0,78.930025,18.119491,0);</v>
      </c>
    </row>
    <row r="1272" spans="1:30" x14ac:dyDescent="0.2">
      <c r="A1272" t="str">
        <f>+'MBI DIRECTORIO'!A1272</f>
        <v>VSR</v>
      </c>
      <c r="B1272" t="str">
        <f>+'MBI DIRECTORIO'!B1272</f>
        <v>80223-C</v>
      </c>
      <c r="C1272" t="str">
        <f>+'MBI DIRECTORIO'!C1272</f>
        <v>14005052-20</v>
      </c>
      <c r="D1272">
        <f>+'MBI DIRECTORIO'!D1272</f>
        <v>2022</v>
      </c>
      <c r="E1272" t="str">
        <f>+'MBI DIRECTORIO'!E1272</f>
        <v>Julio</v>
      </c>
      <c r="F1272" s="5">
        <f>+'MBI DIRECTORIO'!F1272</f>
        <v>25</v>
      </c>
      <c r="G1272" t="str">
        <f>+'MBI DIRECTORIO'!G1272</f>
        <v>USD</v>
      </c>
      <c r="H1272" s="5">
        <f>+'MBI DIRECTORIO'!H1272</f>
        <v>750</v>
      </c>
      <c r="I1272" s="5">
        <f>+'MBI DIRECTORIO'!I1272</f>
        <v>458.01678568099919</v>
      </c>
      <c r="J1272" s="5">
        <f>+'MBI DIRECTORIO'!J1272</f>
        <v>0</v>
      </c>
      <c r="K1272" s="5">
        <f>+'MBI DIRECTORIO'!K1272</f>
        <v>0</v>
      </c>
      <c r="L1272" s="5">
        <f>+'MBI DIRECTORIO'!L1272</f>
        <v>12.996669202983444</v>
      </c>
      <c r="M1272" s="5">
        <f>+'MBI DIRECTORIO'!M1272</f>
        <v>0</v>
      </c>
      <c r="N1272" s="5">
        <f>+'MBI DIRECTORIO'!N1272</f>
        <v>24.725258528187531</v>
      </c>
      <c r="O1272" s="5">
        <f>+'MBI DIRECTORIO'!O1272</f>
        <v>32.058084827903357</v>
      </c>
      <c r="P1272" s="5">
        <f>+'MBI DIRECTORIO'!P1272</f>
        <v>1.4444562359239213</v>
      </c>
      <c r="Q1272" s="5">
        <f>+'MBI DIRECTORIO'!Q1272</f>
        <v>2.5827340467499229</v>
      </c>
      <c r="R1272" s="5">
        <f>+'MBI DIRECTORIO'!R1272</f>
        <v>0</v>
      </c>
      <c r="S1272" s="5">
        <f>+'MBI DIRECTORIO'!S1272</f>
        <v>0</v>
      </c>
      <c r="T1272" s="5">
        <f>+'MBI DIRECTORIO'!T1272</f>
        <v>0</v>
      </c>
      <c r="U1272" s="5">
        <f>+'MBI DIRECTORIO'!U1272</f>
        <v>0</v>
      </c>
      <c r="V1272" s="5">
        <f>+'MBI DIRECTORIO'!V1272</f>
        <v>0</v>
      </c>
      <c r="W1272" s="5">
        <f>+'MBI DIRECTORIO'!W1272</f>
        <v>0</v>
      </c>
      <c r="X1272" s="5">
        <f>+'MBI DIRECTORIO'!X1272</f>
        <v>0</v>
      </c>
      <c r="Y1272" s="5">
        <f>+'MBI DIRECTORIO'!Y1272</f>
        <v>78.93002458433358</v>
      </c>
      <c r="Z1272" s="5">
        <f>+'MBI DIRECTORIO'!Z1272</f>
        <v>18.119490945568852</v>
      </c>
      <c r="AA1272" s="5">
        <f>+'MBI DIRECTORIO'!AA1272</f>
        <v>0</v>
      </c>
      <c r="AB1272" s="5" t="str">
        <f>+'MBI DIRECTORIO'!AG1272</f>
        <v>Inversiones Electrónicas de Honduras</v>
      </c>
      <c r="AD1272" t="str">
        <f t="shared" si="21"/>
        <v>INSERT INTO TABLA_PRESUPUESTO_COMERCIAL VALUES ('VSR','80223-C','14005052-20',2022,'Julio',25,'USD',750,458.016786,0,0,12.996669,0,24.725259,32.058085,1.444456,2.582734,0,0,0,0,0,0,0,78.930025,18.119491,0);</v>
      </c>
    </row>
    <row r="1273" spans="1:30" x14ac:dyDescent="0.2">
      <c r="A1273" t="str">
        <f>+'MBI DIRECTORIO'!A1273</f>
        <v>VSR</v>
      </c>
      <c r="B1273" t="str">
        <f>+'MBI DIRECTORIO'!B1273</f>
        <v>80223-C</v>
      </c>
      <c r="C1273" t="str">
        <f>+'MBI DIRECTORIO'!C1273</f>
        <v>14004612-18</v>
      </c>
      <c r="D1273">
        <f>+'MBI DIRECTORIO'!D1273</f>
        <v>2022</v>
      </c>
      <c r="E1273" t="str">
        <f>+'MBI DIRECTORIO'!E1273</f>
        <v>Julio</v>
      </c>
      <c r="F1273" s="5">
        <f>+'MBI DIRECTORIO'!F1273</f>
        <v>18.75</v>
      </c>
      <c r="G1273" t="str">
        <f>+'MBI DIRECTORIO'!G1273</f>
        <v>USD</v>
      </c>
      <c r="H1273" s="5">
        <f>+'MBI DIRECTORIO'!H1273</f>
        <v>562.5</v>
      </c>
      <c r="I1273" s="5">
        <f>+'MBI DIRECTORIO'!I1273</f>
        <v>390.34536713873854</v>
      </c>
      <c r="J1273" s="5">
        <f>+'MBI DIRECTORIO'!J1273</f>
        <v>0</v>
      </c>
      <c r="K1273" s="5">
        <f>+'MBI DIRECTORIO'!K1273</f>
        <v>0</v>
      </c>
      <c r="L1273" s="5">
        <f>+'MBI DIRECTORIO'!L1273</f>
        <v>9.7475019022375822</v>
      </c>
      <c r="M1273" s="5">
        <f>+'MBI DIRECTORIO'!M1273</f>
        <v>0</v>
      </c>
      <c r="N1273" s="5">
        <f>+'MBI DIRECTORIO'!N1273</f>
        <v>18.543943896140647</v>
      </c>
      <c r="O1273" s="5">
        <f>+'MBI DIRECTORIO'!O1273</f>
        <v>24.043563620927515</v>
      </c>
      <c r="P1273" s="5">
        <f>+'MBI DIRECTORIO'!P1273</f>
        <v>1.083342176942941</v>
      </c>
      <c r="Q1273" s="5">
        <f>+'MBI DIRECTORIO'!Q1273</f>
        <v>1.9370505350624421</v>
      </c>
      <c r="R1273" s="5">
        <f>+'MBI DIRECTORIO'!R1273</f>
        <v>0</v>
      </c>
      <c r="S1273" s="5">
        <f>+'MBI DIRECTORIO'!S1273</f>
        <v>0</v>
      </c>
      <c r="T1273" s="5">
        <f>+'MBI DIRECTORIO'!T1273</f>
        <v>0</v>
      </c>
      <c r="U1273" s="5">
        <f>+'MBI DIRECTORIO'!U1273</f>
        <v>0</v>
      </c>
      <c r="V1273" s="5">
        <f>+'MBI DIRECTORIO'!V1273</f>
        <v>0</v>
      </c>
      <c r="W1273" s="5">
        <f>+'MBI DIRECTORIO'!W1273</f>
        <v>0</v>
      </c>
      <c r="X1273" s="5">
        <f>+'MBI DIRECTORIO'!X1273</f>
        <v>0</v>
      </c>
      <c r="Y1273" s="5">
        <f>+'MBI DIRECTORIO'!Y1273</f>
        <v>59.197518438250185</v>
      </c>
      <c r="Z1273" s="5">
        <f>+'MBI DIRECTORIO'!Z1273</f>
        <v>13.589618209176642</v>
      </c>
      <c r="AA1273" s="5">
        <f>+'MBI DIRECTORIO'!AA1273</f>
        <v>0</v>
      </c>
      <c r="AB1273" s="5" t="str">
        <f>+'MBI DIRECTORIO'!AG1273</f>
        <v>Inversiones Electrónicas de Honduras</v>
      </c>
      <c r="AD1273" t="str">
        <f t="shared" si="21"/>
        <v>INSERT INTO TABLA_PRESUPUESTO_COMERCIAL VALUES ('VSR','80223-C','14004612-18',2022,'Julio',18.75,'USD',562.5,390.345367,0,0,9.747502,0,18.543944,24.043564,1.083342,1.937051,0,0,0,0,0,0,0,59.197518,13.589618,0);</v>
      </c>
    </row>
    <row r="1274" spans="1:30" x14ac:dyDescent="0.2">
      <c r="A1274" t="str">
        <f>+'MBI DIRECTORIO'!A1274</f>
        <v>VSR</v>
      </c>
      <c r="B1274" t="str">
        <f>+'MBI DIRECTORIO'!B1274</f>
        <v>80223-C</v>
      </c>
      <c r="C1274" t="str">
        <f>+'MBI DIRECTORIO'!C1274</f>
        <v>14002505-20</v>
      </c>
      <c r="D1274">
        <f>+'MBI DIRECTORIO'!D1274</f>
        <v>2022</v>
      </c>
      <c r="E1274" t="str">
        <f>+'MBI DIRECTORIO'!E1274</f>
        <v>Julio</v>
      </c>
      <c r="F1274" s="5">
        <f>+'MBI DIRECTORIO'!F1274</f>
        <v>18.75</v>
      </c>
      <c r="G1274" t="str">
        <f>+'MBI DIRECTORIO'!G1274</f>
        <v>USD</v>
      </c>
      <c r="H1274" s="5">
        <f>+'MBI DIRECTORIO'!H1274</f>
        <v>562.5</v>
      </c>
      <c r="I1274" s="5">
        <f>+'MBI DIRECTORIO'!I1274</f>
        <v>264.3334634371958</v>
      </c>
      <c r="J1274" s="5">
        <f>+'MBI DIRECTORIO'!J1274</f>
        <v>0</v>
      </c>
      <c r="K1274" s="5">
        <f>+'MBI DIRECTORIO'!K1274</f>
        <v>0</v>
      </c>
      <c r="L1274" s="5">
        <f>+'MBI DIRECTORIO'!L1274</f>
        <v>9.7475019022375822</v>
      </c>
      <c r="M1274" s="5">
        <f>+'MBI DIRECTORIO'!M1274</f>
        <v>0</v>
      </c>
      <c r="N1274" s="5">
        <f>+'MBI DIRECTORIO'!N1274</f>
        <v>18.543943896140647</v>
      </c>
      <c r="O1274" s="5">
        <f>+'MBI DIRECTORIO'!O1274</f>
        <v>24.043563620927515</v>
      </c>
      <c r="P1274" s="5">
        <f>+'MBI DIRECTORIO'!P1274</f>
        <v>1.083342176942941</v>
      </c>
      <c r="Q1274" s="5">
        <f>+'MBI DIRECTORIO'!Q1274</f>
        <v>1.9370505350624421</v>
      </c>
      <c r="R1274" s="5">
        <f>+'MBI DIRECTORIO'!R1274</f>
        <v>0</v>
      </c>
      <c r="S1274" s="5">
        <f>+'MBI DIRECTORIO'!S1274</f>
        <v>0</v>
      </c>
      <c r="T1274" s="5">
        <f>+'MBI DIRECTORIO'!T1274</f>
        <v>0</v>
      </c>
      <c r="U1274" s="5">
        <f>+'MBI DIRECTORIO'!U1274</f>
        <v>0</v>
      </c>
      <c r="V1274" s="5">
        <f>+'MBI DIRECTORIO'!V1274</f>
        <v>0</v>
      </c>
      <c r="W1274" s="5">
        <f>+'MBI DIRECTORIO'!W1274</f>
        <v>0</v>
      </c>
      <c r="X1274" s="5">
        <f>+'MBI DIRECTORIO'!X1274</f>
        <v>0</v>
      </c>
      <c r="Y1274" s="5">
        <f>+'MBI DIRECTORIO'!Y1274</f>
        <v>59.197518438250185</v>
      </c>
      <c r="Z1274" s="5">
        <f>+'MBI DIRECTORIO'!Z1274</f>
        <v>13.589618209176642</v>
      </c>
      <c r="AA1274" s="5">
        <f>+'MBI DIRECTORIO'!AA1274</f>
        <v>0</v>
      </c>
      <c r="AB1274" s="5" t="str">
        <f>+'MBI DIRECTORIO'!AG1274</f>
        <v>Inversiones Electrónicas de Honduras</v>
      </c>
      <c r="AD1274" t="str">
        <f t="shared" si="21"/>
        <v>INSERT INTO TABLA_PRESUPUESTO_COMERCIAL VALUES ('VSR','80223-C','14002505-20',2022,'Julio',18.75,'USD',562.5,264.333463,0,0,9.747502,0,18.543944,24.043564,1.083342,1.937051,0,0,0,0,0,0,0,59.197518,13.589618,0);</v>
      </c>
    </row>
    <row r="1275" spans="1:30" x14ac:dyDescent="0.2">
      <c r="A1275" t="str">
        <f>+'MBI DIRECTORIO'!A1275</f>
        <v>VSR</v>
      </c>
      <c r="B1275" t="str">
        <f>+'MBI DIRECTORIO'!B1275</f>
        <v>80099-C</v>
      </c>
      <c r="C1275" t="str">
        <f>+'MBI DIRECTORIO'!C1275</f>
        <v>14005038-20</v>
      </c>
      <c r="D1275">
        <f>+'MBI DIRECTORIO'!D1275</f>
        <v>2022</v>
      </c>
      <c r="E1275" t="str">
        <f>+'MBI DIRECTORIO'!E1275</f>
        <v>Julio</v>
      </c>
      <c r="F1275" s="5">
        <f>+'MBI DIRECTORIO'!F1275</f>
        <v>25</v>
      </c>
      <c r="G1275" t="str">
        <f>+'MBI DIRECTORIO'!G1275</f>
        <v>USD</v>
      </c>
      <c r="H1275" s="5">
        <f>+'MBI DIRECTORIO'!H1275</f>
        <v>900</v>
      </c>
      <c r="I1275" s="5">
        <f>+'MBI DIRECTORIO'!I1275</f>
        <v>490.41281906247167</v>
      </c>
      <c r="J1275" s="5">
        <f>+'MBI DIRECTORIO'!J1275</f>
        <v>0</v>
      </c>
      <c r="K1275" s="5">
        <f>+'MBI DIRECTORIO'!K1275</f>
        <v>90</v>
      </c>
      <c r="L1275" s="5">
        <f>+'MBI DIRECTORIO'!L1275</f>
        <v>12.996669202983444</v>
      </c>
      <c r="M1275" s="5">
        <f>+'MBI DIRECTORIO'!M1275</f>
        <v>0</v>
      </c>
      <c r="N1275" s="5">
        <f>+'MBI DIRECTORIO'!N1275</f>
        <v>38.831018518518519</v>
      </c>
      <c r="O1275" s="5">
        <f>+'MBI DIRECTORIO'!O1275</f>
        <v>30.381944444444443</v>
      </c>
      <c r="P1275" s="5">
        <f>+'MBI DIRECTORIO'!P1275</f>
        <v>3.1192129629629632</v>
      </c>
      <c r="Q1275" s="5">
        <f>+'MBI DIRECTORIO'!Q1275</f>
        <v>3.0992808560999072</v>
      </c>
      <c r="R1275" s="5">
        <f>+'MBI DIRECTORIO'!R1275</f>
        <v>0</v>
      </c>
      <c r="S1275" s="5">
        <f>+'MBI DIRECTORIO'!S1275</f>
        <v>0</v>
      </c>
      <c r="T1275" s="5">
        <f>+'MBI DIRECTORIO'!T1275</f>
        <v>0</v>
      </c>
      <c r="U1275" s="5">
        <f>+'MBI DIRECTORIO'!U1275</f>
        <v>0</v>
      </c>
      <c r="V1275" s="5">
        <f>+'MBI DIRECTORIO'!V1275</f>
        <v>0</v>
      </c>
      <c r="W1275" s="5">
        <f>+'MBI DIRECTORIO'!W1275</f>
        <v>0</v>
      </c>
      <c r="X1275" s="5">
        <f>+'MBI DIRECTORIO'!X1275</f>
        <v>0</v>
      </c>
      <c r="Y1275" s="5">
        <f>+'MBI DIRECTORIO'!Y1275</f>
        <v>75.507184347819162</v>
      </c>
      <c r="Z1275" s="5">
        <f>+'MBI DIRECTORIO'!Z1275</f>
        <v>7.5727565793332383E-2</v>
      </c>
      <c r="AA1275" s="5">
        <f>+'MBI DIRECTORIO'!AA1275</f>
        <v>0</v>
      </c>
      <c r="AB1275" s="5" t="str">
        <f>+'MBI DIRECTORIO'!AG1275</f>
        <v>Pieroth Japan K.K.</v>
      </c>
      <c r="AD1275" t="str">
        <f t="shared" si="21"/>
        <v>INSERT INTO TABLA_PRESUPUESTO_COMERCIAL VALUES ('VSR','80099-C','14005038-20',2022,'Julio',25,'USD',900,490.412819,0,90,12.996669,0,38.831019,30.381944,3.119213,3.099281,0,0,0,0,0,0,0,75.507184,0.075728,0);</v>
      </c>
    </row>
    <row r="1276" spans="1:30" x14ac:dyDescent="0.2">
      <c r="A1276" t="str">
        <f>+'MBI DIRECTORIO'!A1276</f>
        <v>VSR</v>
      </c>
      <c r="B1276" t="str">
        <f>+'MBI DIRECTORIO'!B1276</f>
        <v>80099-C</v>
      </c>
      <c r="C1276" t="str">
        <f>+'MBI DIRECTORIO'!C1276</f>
        <v>14005037-19</v>
      </c>
      <c r="D1276">
        <f>+'MBI DIRECTORIO'!D1276</f>
        <v>2022</v>
      </c>
      <c r="E1276" t="str">
        <f>+'MBI DIRECTORIO'!E1276</f>
        <v>Julio</v>
      </c>
      <c r="F1276" s="5">
        <f>+'MBI DIRECTORIO'!F1276</f>
        <v>31.25</v>
      </c>
      <c r="G1276" t="str">
        <f>+'MBI DIRECTORIO'!G1276</f>
        <v>USD</v>
      </c>
      <c r="H1276" s="5">
        <f>+'MBI DIRECTORIO'!H1276</f>
        <v>1125</v>
      </c>
      <c r="I1276" s="5">
        <f>+'MBI DIRECTORIO'!I1276</f>
        <v>790.96945046185829</v>
      </c>
      <c r="J1276" s="5">
        <f>+'MBI DIRECTORIO'!J1276</f>
        <v>0</v>
      </c>
      <c r="K1276" s="5">
        <f>+'MBI DIRECTORIO'!K1276</f>
        <v>112.5</v>
      </c>
      <c r="L1276" s="5">
        <f>+'MBI DIRECTORIO'!L1276</f>
        <v>16.245836503729304</v>
      </c>
      <c r="M1276" s="5">
        <f>+'MBI DIRECTORIO'!M1276</f>
        <v>0</v>
      </c>
      <c r="N1276" s="5">
        <f>+'MBI DIRECTORIO'!N1276</f>
        <v>48.538773148148152</v>
      </c>
      <c r="O1276" s="5">
        <f>+'MBI DIRECTORIO'!O1276</f>
        <v>37.977430555555557</v>
      </c>
      <c r="P1276" s="5">
        <f>+'MBI DIRECTORIO'!P1276</f>
        <v>3.8990162037037042</v>
      </c>
      <c r="Q1276" s="5">
        <f>+'MBI DIRECTORIO'!Q1276</f>
        <v>3.8741010701248841</v>
      </c>
      <c r="R1276" s="5">
        <f>+'MBI DIRECTORIO'!R1276</f>
        <v>0</v>
      </c>
      <c r="S1276" s="5">
        <f>+'MBI DIRECTORIO'!S1276</f>
        <v>0</v>
      </c>
      <c r="T1276" s="5">
        <f>+'MBI DIRECTORIO'!T1276</f>
        <v>0</v>
      </c>
      <c r="U1276" s="5">
        <f>+'MBI DIRECTORIO'!U1276</f>
        <v>0</v>
      </c>
      <c r="V1276" s="5">
        <f>+'MBI DIRECTORIO'!V1276</f>
        <v>0</v>
      </c>
      <c r="W1276" s="5">
        <f>+'MBI DIRECTORIO'!W1276</f>
        <v>0</v>
      </c>
      <c r="X1276" s="5">
        <f>+'MBI DIRECTORIO'!X1276</f>
        <v>0</v>
      </c>
      <c r="Y1276" s="5">
        <f>+'MBI DIRECTORIO'!Y1276</f>
        <v>94.38398043477396</v>
      </c>
      <c r="Z1276" s="5">
        <f>+'MBI DIRECTORIO'!Z1276</f>
        <v>9.4659457241665482E-2</v>
      </c>
      <c r="AA1276" s="5">
        <f>+'MBI DIRECTORIO'!AA1276</f>
        <v>0</v>
      </c>
      <c r="AB1276" s="5" t="str">
        <f>+'MBI DIRECTORIO'!AG1276</f>
        <v>Pieroth Japan K.K.</v>
      </c>
      <c r="AD1276" t="str">
        <f t="shared" si="21"/>
        <v>INSERT INTO TABLA_PRESUPUESTO_COMERCIAL VALUES ('VSR','80099-C','14005037-19',2022,'Julio',31.25,'USD',1125,790.96945,0,112.5,16.245837,0,48.538773,37.977431,3.899016,3.874101,0,0,0,0,0,0,0,94.38398,0.094659,0);</v>
      </c>
    </row>
    <row r="1277" spans="1:30" x14ac:dyDescent="0.2">
      <c r="A1277" t="str">
        <f>+'MBI DIRECTORIO'!A1277</f>
        <v>VSR</v>
      </c>
      <c r="B1277" t="str">
        <f>+'MBI DIRECTORIO'!B1277</f>
        <v>80099-C</v>
      </c>
      <c r="C1277" t="str">
        <f>+'MBI DIRECTORIO'!C1277</f>
        <v>14005066-17</v>
      </c>
      <c r="D1277">
        <f>+'MBI DIRECTORIO'!D1277</f>
        <v>2022</v>
      </c>
      <c r="E1277" t="str">
        <f>+'MBI DIRECTORIO'!E1277</f>
        <v>Julio</v>
      </c>
      <c r="F1277" s="5">
        <f>+'MBI DIRECTORIO'!F1277</f>
        <v>7.5</v>
      </c>
      <c r="G1277" t="str">
        <f>+'MBI DIRECTORIO'!G1277</f>
        <v>USD</v>
      </c>
      <c r="H1277" s="5">
        <f>+'MBI DIRECTORIO'!H1277</f>
        <v>749.69999999999993</v>
      </c>
      <c r="I1277" s="5">
        <f>+'MBI DIRECTORIO'!I1277</f>
        <v>366.38757440750834</v>
      </c>
      <c r="J1277" s="5">
        <f>+'MBI DIRECTORIO'!J1277</f>
        <v>0</v>
      </c>
      <c r="K1277" s="5">
        <f>+'MBI DIRECTORIO'!K1277</f>
        <v>15</v>
      </c>
      <c r="L1277" s="5">
        <f>+'MBI DIRECTORIO'!L1277</f>
        <v>3.8990007608950332</v>
      </c>
      <c r="M1277" s="5">
        <f>+'MBI DIRECTORIO'!M1277</f>
        <v>0</v>
      </c>
      <c r="N1277" s="5">
        <f>+'MBI DIRECTORIO'!N1277</f>
        <v>11.649305555555555</v>
      </c>
      <c r="O1277" s="5">
        <f>+'MBI DIRECTORIO'!O1277</f>
        <v>9.1145833333333339</v>
      </c>
      <c r="P1277" s="5">
        <f>+'MBI DIRECTORIO'!P1277</f>
        <v>0.93576388888888906</v>
      </c>
      <c r="Q1277" s="5">
        <f>+'MBI DIRECTORIO'!Q1277</f>
        <v>2.5817009531312225</v>
      </c>
      <c r="R1277" s="5">
        <f>+'MBI DIRECTORIO'!R1277</f>
        <v>0</v>
      </c>
      <c r="S1277" s="5">
        <f>+'MBI DIRECTORIO'!S1277</f>
        <v>0</v>
      </c>
      <c r="T1277" s="5">
        <f>+'MBI DIRECTORIO'!T1277</f>
        <v>0</v>
      </c>
      <c r="U1277" s="5">
        <f>+'MBI DIRECTORIO'!U1277</f>
        <v>0</v>
      </c>
      <c r="V1277" s="5">
        <f>+'MBI DIRECTORIO'!V1277</f>
        <v>0</v>
      </c>
      <c r="W1277" s="5">
        <f>+'MBI DIRECTORIO'!W1277</f>
        <v>0</v>
      </c>
      <c r="X1277" s="5">
        <f>+'MBI DIRECTORIO'!X1277</f>
        <v>0</v>
      </c>
      <c r="Y1277" s="5">
        <f>+'MBI DIRECTORIO'!Y1277</f>
        <v>24.304072000647</v>
      </c>
      <c r="Z1277" s="5">
        <f>+'MBI DIRECTORIO'!Z1277</f>
        <v>2.2718269737999716E-2</v>
      </c>
      <c r="AA1277" s="5">
        <f>+'MBI DIRECTORIO'!AA1277</f>
        <v>0</v>
      </c>
      <c r="AB1277" s="5" t="str">
        <f>+'MBI DIRECTORIO'!AG1277</f>
        <v>Pieroth Japan K.K.</v>
      </c>
      <c r="AD1277" t="str">
        <f t="shared" si="21"/>
        <v>INSERT INTO TABLA_PRESUPUESTO_COMERCIAL VALUES ('VSR','80099-C','14005066-17',2022,'Julio',7.5,'USD',749.7,366.387574,0,15,3.899001,0,11.649306,9.114583,0.935764,2.581701,0,0,0,0,0,0,0,24.304072,0.022718,0);</v>
      </c>
    </row>
    <row r="1278" spans="1:30" x14ac:dyDescent="0.2">
      <c r="A1278" t="str">
        <f>+'MBI DIRECTORIO'!A1278</f>
        <v>VSR</v>
      </c>
      <c r="B1278" t="str">
        <f>+'MBI DIRECTORIO'!B1278</f>
        <v>80099-C</v>
      </c>
      <c r="C1278" t="str">
        <f>+'MBI DIRECTORIO'!C1278</f>
        <v>14005051-21</v>
      </c>
      <c r="D1278">
        <f>+'MBI DIRECTORIO'!D1278</f>
        <v>2022</v>
      </c>
      <c r="E1278" t="str">
        <f>+'MBI DIRECTORIO'!E1278</f>
        <v>Julio</v>
      </c>
      <c r="F1278" s="5">
        <f>+'MBI DIRECTORIO'!F1278</f>
        <v>37.5</v>
      </c>
      <c r="G1278" t="str">
        <f>+'MBI DIRECTORIO'!G1278</f>
        <v>USD</v>
      </c>
      <c r="H1278" s="5">
        <f>+'MBI DIRECTORIO'!H1278</f>
        <v>1462.5</v>
      </c>
      <c r="I1278" s="5">
        <f>+'MBI DIRECTORIO'!I1278</f>
        <v>684.079398527477</v>
      </c>
      <c r="J1278" s="5">
        <f>+'MBI DIRECTORIO'!J1278</f>
        <v>0</v>
      </c>
      <c r="K1278" s="5">
        <f>+'MBI DIRECTORIO'!K1278</f>
        <v>75</v>
      </c>
      <c r="L1278" s="5">
        <f>+'MBI DIRECTORIO'!L1278</f>
        <v>19.495003804475164</v>
      </c>
      <c r="M1278" s="5">
        <f>+'MBI DIRECTORIO'!M1278</f>
        <v>0</v>
      </c>
      <c r="N1278" s="5">
        <f>+'MBI DIRECTORIO'!N1278</f>
        <v>58.246527777777779</v>
      </c>
      <c r="O1278" s="5">
        <f>+'MBI DIRECTORIO'!O1278</f>
        <v>45.572916666666664</v>
      </c>
      <c r="P1278" s="5">
        <f>+'MBI DIRECTORIO'!P1278</f>
        <v>4.6788194444444446</v>
      </c>
      <c r="Q1278" s="5">
        <f>+'MBI DIRECTORIO'!Q1278</f>
        <v>5.0363313911623493</v>
      </c>
      <c r="R1278" s="5">
        <f>+'MBI DIRECTORIO'!R1278</f>
        <v>0</v>
      </c>
      <c r="S1278" s="5">
        <f>+'MBI DIRECTORIO'!S1278</f>
        <v>0</v>
      </c>
      <c r="T1278" s="5">
        <f>+'MBI DIRECTORIO'!T1278</f>
        <v>0</v>
      </c>
      <c r="U1278" s="5">
        <f>+'MBI DIRECTORIO'!U1278</f>
        <v>0</v>
      </c>
      <c r="V1278" s="5">
        <f>+'MBI DIRECTORIO'!V1278</f>
        <v>0</v>
      </c>
      <c r="W1278" s="5">
        <f>+'MBI DIRECTORIO'!W1278</f>
        <v>0</v>
      </c>
      <c r="X1278" s="5">
        <f>+'MBI DIRECTORIO'!X1278</f>
        <v>0</v>
      </c>
      <c r="Y1278" s="5">
        <f>+'MBI DIRECTORIO'!Y1278</f>
        <v>113.64818662874123</v>
      </c>
      <c r="Z1278" s="5">
        <f>+'MBI DIRECTORIO'!Z1278</f>
        <v>0.11359134868999858</v>
      </c>
      <c r="AA1278" s="5">
        <f>+'MBI DIRECTORIO'!AA1278</f>
        <v>0</v>
      </c>
      <c r="AB1278" s="5" t="str">
        <f>+'MBI DIRECTORIO'!AG1278</f>
        <v>Pieroth Japan K.K.</v>
      </c>
      <c r="AD1278" t="str">
        <f t="shared" si="21"/>
        <v>INSERT INTO TABLA_PRESUPUESTO_COMERCIAL VALUES ('VSR','80099-C','14005051-21',2022,'Julio',37.5,'USD',1462.5,684.079399,0,75,19.495004,0,58.246528,45.572917,4.678819,5.036331,0,0,0,0,0,0,0,113.648187,0.113591,0);</v>
      </c>
    </row>
    <row r="1279" spans="1:30" x14ac:dyDescent="0.2">
      <c r="A1279" t="str">
        <f>+'MBI DIRECTORIO'!A1279</f>
        <v>VSR</v>
      </c>
      <c r="B1279" t="str">
        <f>+'MBI DIRECTORIO'!B1279</f>
        <v>80099-C</v>
      </c>
      <c r="C1279" t="str">
        <f>+'MBI DIRECTORIO'!C1279</f>
        <v>14005055-21</v>
      </c>
      <c r="D1279">
        <f>+'MBI DIRECTORIO'!D1279</f>
        <v>2022</v>
      </c>
      <c r="E1279" t="str">
        <f>+'MBI DIRECTORIO'!E1279</f>
        <v>Julio</v>
      </c>
      <c r="F1279" s="5">
        <f>+'MBI DIRECTORIO'!F1279</f>
        <v>17.5</v>
      </c>
      <c r="G1279" t="str">
        <f>+'MBI DIRECTORIO'!G1279</f>
        <v>USD</v>
      </c>
      <c r="H1279" s="5">
        <f>+'MBI DIRECTORIO'!H1279</f>
        <v>682.5</v>
      </c>
      <c r="I1279" s="5">
        <f>+'MBI DIRECTORIO'!I1279</f>
        <v>250.80545134138276</v>
      </c>
      <c r="J1279" s="5">
        <f>+'MBI DIRECTORIO'!J1279</f>
        <v>0</v>
      </c>
      <c r="K1279" s="5">
        <f>+'MBI DIRECTORIO'!K1279</f>
        <v>35</v>
      </c>
      <c r="L1279" s="5">
        <f>+'MBI DIRECTORIO'!L1279</f>
        <v>9.0976684420884109</v>
      </c>
      <c r="M1279" s="5">
        <f>+'MBI DIRECTORIO'!M1279</f>
        <v>0</v>
      </c>
      <c r="N1279" s="5">
        <f>+'MBI DIRECTORIO'!N1279</f>
        <v>27.181712962962962</v>
      </c>
      <c r="O1279" s="5">
        <f>+'MBI DIRECTORIO'!O1279</f>
        <v>21.267361111111111</v>
      </c>
      <c r="P1279" s="5">
        <f>+'MBI DIRECTORIO'!P1279</f>
        <v>2.1834490740740744</v>
      </c>
      <c r="Q1279" s="5">
        <f>+'MBI DIRECTORIO'!Q1279</f>
        <v>2.3502879825424299</v>
      </c>
      <c r="R1279" s="5">
        <f>+'MBI DIRECTORIO'!R1279</f>
        <v>0</v>
      </c>
      <c r="S1279" s="5">
        <f>+'MBI DIRECTORIO'!S1279</f>
        <v>0</v>
      </c>
      <c r="T1279" s="5">
        <f>+'MBI DIRECTORIO'!T1279</f>
        <v>0</v>
      </c>
      <c r="U1279" s="5">
        <f>+'MBI DIRECTORIO'!U1279</f>
        <v>0</v>
      </c>
      <c r="V1279" s="5">
        <f>+'MBI DIRECTORIO'!V1279</f>
        <v>0</v>
      </c>
      <c r="W1279" s="5">
        <f>+'MBI DIRECTORIO'!W1279</f>
        <v>0</v>
      </c>
      <c r="X1279" s="5">
        <f>+'MBI DIRECTORIO'!X1279</f>
        <v>0</v>
      </c>
      <c r="Y1279" s="5">
        <f>+'MBI DIRECTORIO'!Y1279</f>
        <v>53.035820426745921</v>
      </c>
      <c r="Z1279" s="5">
        <f>+'MBI DIRECTORIO'!Z1279</f>
        <v>5.3009296055332673E-2</v>
      </c>
      <c r="AA1279" s="5">
        <f>+'MBI DIRECTORIO'!AA1279</f>
        <v>0</v>
      </c>
      <c r="AB1279" s="5" t="str">
        <f>+'MBI DIRECTORIO'!AG1279</f>
        <v>Pieroth Japan K.K.</v>
      </c>
      <c r="AD1279" t="str">
        <f t="shared" si="21"/>
        <v>INSERT INTO TABLA_PRESUPUESTO_COMERCIAL VALUES ('VSR','80099-C','14005055-21',2022,'Julio',17.5,'USD',682.5,250.805451,0,35,9.097668,0,27.181713,21.267361,2.183449,2.350288,0,0,0,0,0,0,0,53.03582,0.053009,0);</v>
      </c>
    </row>
    <row r="1280" spans="1:30" x14ac:dyDescent="0.2">
      <c r="A1280" t="str">
        <f>+'MBI DIRECTORIO'!A1280</f>
        <v>VSR</v>
      </c>
      <c r="B1280" t="str">
        <f>+'MBI DIRECTORIO'!B1280</f>
        <v>80099-C</v>
      </c>
      <c r="C1280" t="str">
        <f>+'MBI DIRECTORIO'!C1280</f>
        <v>14005075-18</v>
      </c>
      <c r="D1280">
        <f>+'MBI DIRECTORIO'!D1280</f>
        <v>2022</v>
      </c>
      <c r="E1280" t="str">
        <f>+'MBI DIRECTORIO'!E1280</f>
        <v>Julio</v>
      </c>
      <c r="F1280" s="5">
        <f>+'MBI DIRECTORIO'!F1280</f>
        <v>50</v>
      </c>
      <c r="G1280" t="str">
        <f>+'MBI DIRECTORIO'!G1280</f>
        <v>USD</v>
      </c>
      <c r="H1280" s="5">
        <f>+'MBI DIRECTORIO'!H1280</f>
        <v>3000</v>
      </c>
      <c r="I1280" s="5">
        <f>+'MBI DIRECTORIO'!I1280</f>
        <v>1597.6279996989606</v>
      </c>
      <c r="J1280" s="5">
        <f>+'MBI DIRECTORIO'!J1280</f>
        <v>0</v>
      </c>
      <c r="K1280" s="5">
        <f>+'MBI DIRECTORIO'!K1280</f>
        <v>100</v>
      </c>
      <c r="L1280" s="5">
        <f>+'MBI DIRECTORIO'!L1280</f>
        <v>25.993338405966888</v>
      </c>
      <c r="M1280" s="5">
        <f>+'MBI DIRECTORIO'!M1280</f>
        <v>0</v>
      </c>
      <c r="N1280" s="5">
        <f>+'MBI DIRECTORIO'!N1280</f>
        <v>77.662037037037038</v>
      </c>
      <c r="O1280" s="5">
        <f>+'MBI DIRECTORIO'!O1280</f>
        <v>60.763888888888886</v>
      </c>
      <c r="P1280" s="5">
        <f>+'MBI DIRECTORIO'!P1280</f>
        <v>6.2384259259259265</v>
      </c>
      <c r="Q1280" s="5">
        <f>+'MBI DIRECTORIO'!Q1280</f>
        <v>10.330936186999692</v>
      </c>
      <c r="R1280" s="5">
        <f>+'MBI DIRECTORIO'!R1280</f>
        <v>0</v>
      </c>
      <c r="S1280" s="5">
        <f>+'MBI DIRECTORIO'!S1280</f>
        <v>0</v>
      </c>
      <c r="T1280" s="5">
        <f>+'MBI DIRECTORIO'!T1280</f>
        <v>0</v>
      </c>
      <c r="U1280" s="5">
        <f>+'MBI DIRECTORIO'!U1280</f>
        <v>0</v>
      </c>
      <c r="V1280" s="5">
        <f>+'MBI DIRECTORIO'!V1280</f>
        <v>0</v>
      </c>
      <c r="W1280" s="5">
        <f>+'MBI DIRECTORIO'!W1280</f>
        <v>0</v>
      </c>
      <c r="X1280" s="5">
        <f>+'MBI DIRECTORIO'!X1280</f>
        <v>0</v>
      </c>
      <c r="Y1280" s="5">
        <f>+'MBI DIRECTORIO'!Y1280</f>
        <v>155.14674317043819</v>
      </c>
      <c r="Z1280" s="5">
        <f>+'MBI DIRECTORIO'!Z1280</f>
        <v>0.15145513158666477</v>
      </c>
      <c r="AA1280" s="5">
        <f>+'MBI DIRECTORIO'!AA1280</f>
        <v>0</v>
      </c>
      <c r="AB1280" s="5" t="str">
        <f>+'MBI DIRECTORIO'!AG1280</f>
        <v>Pieroth Japan K.K.</v>
      </c>
      <c r="AD1280" t="str">
        <f t="shared" si="21"/>
        <v>INSERT INTO TABLA_PRESUPUESTO_COMERCIAL VALUES ('VSR','80099-C','14005075-18',2022,'Julio',50,'USD',3000,1597.628,0,100,25.993338,0,77.662037,60.763889,6.238426,10.330936,0,0,0,0,0,0,0,155.146743,0.151455,0);</v>
      </c>
    </row>
    <row r="1281" spans="1:30" x14ac:dyDescent="0.2">
      <c r="A1281" t="str">
        <f>+'MBI DIRECTORIO'!A1281</f>
        <v>VSR</v>
      </c>
      <c r="B1281" t="str">
        <f>+'MBI DIRECTORIO'!B1281</f>
        <v>80099-C</v>
      </c>
      <c r="C1281" t="str">
        <f>+'MBI DIRECTORIO'!C1281</f>
        <v>14005069-15</v>
      </c>
      <c r="D1281">
        <f>+'MBI DIRECTORIO'!D1281</f>
        <v>2022</v>
      </c>
      <c r="E1281" t="str">
        <f>+'MBI DIRECTORIO'!E1281</f>
        <v>Julio</v>
      </c>
      <c r="F1281" s="5">
        <f>+'MBI DIRECTORIO'!F1281</f>
        <v>50</v>
      </c>
      <c r="G1281" t="str">
        <f>+'MBI DIRECTORIO'!G1281</f>
        <v>USD</v>
      </c>
      <c r="H1281" s="5">
        <f>+'MBI DIRECTORIO'!H1281</f>
        <v>3000</v>
      </c>
      <c r="I1281" s="5">
        <f>+'MBI DIRECTORIO'!I1281</f>
        <v>1193.2416256536092</v>
      </c>
      <c r="J1281" s="5">
        <f>+'MBI DIRECTORIO'!J1281</f>
        <v>0</v>
      </c>
      <c r="K1281" s="5">
        <f>+'MBI DIRECTORIO'!K1281</f>
        <v>100</v>
      </c>
      <c r="L1281" s="5">
        <f>+'MBI DIRECTORIO'!L1281</f>
        <v>25.993338405966888</v>
      </c>
      <c r="M1281" s="5">
        <f>+'MBI DIRECTORIO'!M1281</f>
        <v>0</v>
      </c>
      <c r="N1281" s="5">
        <f>+'MBI DIRECTORIO'!N1281</f>
        <v>77.662037037037038</v>
      </c>
      <c r="O1281" s="5">
        <f>+'MBI DIRECTORIO'!O1281</f>
        <v>60.763888888888886</v>
      </c>
      <c r="P1281" s="5">
        <f>+'MBI DIRECTORIO'!P1281</f>
        <v>6.2384259259259265</v>
      </c>
      <c r="Q1281" s="5">
        <f>+'MBI DIRECTORIO'!Q1281</f>
        <v>10.330936186999692</v>
      </c>
      <c r="R1281" s="5">
        <f>+'MBI DIRECTORIO'!R1281</f>
        <v>0</v>
      </c>
      <c r="S1281" s="5">
        <f>+'MBI DIRECTORIO'!S1281</f>
        <v>0</v>
      </c>
      <c r="T1281" s="5">
        <f>+'MBI DIRECTORIO'!T1281</f>
        <v>0</v>
      </c>
      <c r="U1281" s="5">
        <f>+'MBI DIRECTORIO'!U1281</f>
        <v>0</v>
      </c>
      <c r="V1281" s="5">
        <f>+'MBI DIRECTORIO'!V1281</f>
        <v>0</v>
      </c>
      <c r="W1281" s="5">
        <f>+'MBI DIRECTORIO'!W1281</f>
        <v>0</v>
      </c>
      <c r="X1281" s="5">
        <f>+'MBI DIRECTORIO'!X1281</f>
        <v>0</v>
      </c>
      <c r="Y1281" s="5">
        <f>+'MBI DIRECTORIO'!Y1281</f>
        <v>155.14674317043819</v>
      </c>
      <c r="Z1281" s="5">
        <f>+'MBI DIRECTORIO'!Z1281</f>
        <v>0.15145513158666477</v>
      </c>
      <c r="AA1281" s="5">
        <f>+'MBI DIRECTORIO'!AA1281</f>
        <v>0</v>
      </c>
      <c r="AB1281" s="5" t="str">
        <f>+'MBI DIRECTORIO'!AG1281</f>
        <v>Pieroth Japan K.K.</v>
      </c>
      <c r="AD1281" t="str">
        <f t="shared" si="21"/>
        <v>INSERT INTO TABLA_PRESUPUESTO_COMERCIAL VALUES ('VSR','80099-C','14005069-15',2022,'Julio',50,'USD',3000,1193.241626,0,100,25.993338,0,77.662037,60.763889,6.238426,10.330936,0,0,0,0,0,0,0,155.146743,0.151455,0);</v>
      </c>
    </row>
    <row r="1282" spans="1:30" x14ac:dyDescent="0.2">
      <c r="A1282" t="str">
        <f>+'MBI DIRECTORIO'!A1282</f>
        <v>VSR</v>
      </c>
      <c r="B1282" t="str">
        <f>+'MBI DIRECTORIO'!B1282</f>
        <v>Crip_Japon</v>
      </c>
      <c r="C1282" t="str">
        <f>+'MBI DIRECTORIO'!C1282</f>
        <v>14004898-18</v>
      </c>
      <c r="D1282">
        <f>+'MBI DIRECTORIO'!D1282</f>
        <v>2022</v>
      </c>
      <c r="E1282" t="str">
        <f>+'MBI DIRECTORIO'!E1282</f>
        <v>Julio</v>
      </c>
      <c r="F1282" s="5">
        <f>+'MBI DIRECTORIO'!F1282</f>
        <v>50</v>
      </c>
      <c r="G1282" t="str">
        <f>+'MBI DIRECTORIO'!G1282</f>
        <v>USD</v>
      </c>
      <c r="H1282" s="5">
        <f>+'MBI DIRECTORIO'!H1282</f>
        <v>2000</v>
      </c>
      <c r="I1282" s="5">
        <f>+'MBI DIRECTORIO'!I1282</f>
        <v>1021.0965587159623</v>
      </c>
      <c r="J1282" s="5">
        <f>+'MBI DIRECTORIO'!J1282</f>
        <v>0</v>
      </c>
      <c r="K1282" s="5">
        <f>+'MBI DIRECTORIO'!K1282</f>
        <v>200</v>
      </c>
      <c r="L1282" s="5">
        <f>+'MBI DIRECTORIO'!L1282</f>
        <v>25.993338405966888</v>
      </c>
      <c r="M1282" s="5">
        <f>+'MBI DIRECTORIO'!M1282</f>
        <v>0</v>
      </c>
      <c r="N1282" s="5">
        <f>+'MBI DIRECTORIO'!N1282</f>
        <v>10.816498316498317</v>
      </c>
      <c r="O1282" s="5">
        <f>+'MBI DIRECTORIO'!O1282</f>
        <v>22.095959595959599</v>
      </c>
      <c r="P1282" s="5">
        <f>+'MBI DIRECTORIO'!P1282</f>
        <v>2.2685185185185186</v>
      </c>
      <c r="Q1282" s="5">
        <f>+'MBI DIRECTORIO'!Q1282</f>
        <v>6.8872907913331272</v>
      </c>
      <c r="R1282" s="5">
        <f>+'MBI DIRECTORIO'!R1282</f>
        <v>0</v>
      </c>
      <c r="S1282" s="5">
        <f>+'MBI DIRECTORIO'!S1282</f>
        <v>0</v>
      </c>
      <c r="T1282" s="5">
        <f>+'MBI DIRECTORIO'!T1282</f>
        <v>0</v>
      </c>
      <c r="U1282" s="5">
        <f>+'MBI DIRECTORIO'!U1282</f>
        <v>0</v>
      </c>
      <c r="V1282" s="5">
        <f>+'MBI DIRECTORIO'!V1282</f>
        <v>0</v>
      </c>
      <c r="W1282" s="5">
        <f>+'MBI DIRECTORIO'!W1282</f>
        <v>0</v>
      </c>
      <c r="X1282" s="5">
        <f>+'MBI DIRECTORIO'!X1282</f>
        <v>0</v>
      </c>
      <c r="Y1282" s="5">
        <f>+'MBI DIRECTORIO'!Y1282</f>
        <v>42.219722353896231</v>
      </c>
      <c r="Z1282" s="5">
        <f>+'MBI DIRECTORIO'!Z1282</f>
        <v>0.15145513158666477</v>
      </c>
      <c r="AA1282" s="5">
        <f>+'MBI DIRECTORIO'!AA1282</f>
        <v>0</v>
      </c>
      <c r="AB1282" s="5" t="str">
        <f>+'MBI DIRECTORIO'!AG1282</f>
        <v>Cripton Japon</v>
      </c>
      <c r="AD1282" t="str">
        <f t="shared" si="21"/>
        <v>INSERT INTO TABLA_PRESUPUESTO_COMERCIAL VALUES ('VSR','Crip_Japon','14004898-18',2022,'Julio',50,'USD',2000,1021.096559,0,200,25.993338,0,10.816498,22.09596,2.268519,6.887291,0,0,0,0,0,0,0,42.219722,0.151455,0);</v>
      </c>
    </row>
    <row r="1283" spans="1:30" x14ac:dyDescent="0.2">
      <c r="A1283" t="str">
        <f>+'MBI DIRECTORIO'!A1283</f>
        <v>VSR</v>
      </c>
      <c r="B1283" t="str">
        <f>+'MBI DIRECTORIO'!B1283</f>
        <v>Crip_Japon</v>
      </c>
      <c r="C1283" t="str">
        <f>+'MBI DIRECTORIO'!C1283</f>
        <v>14004900-18</v>
      </c>
      <c r="D1283">
        <f>+'MBI DIRECTORIO'!D1283</f>
        <v>2022</v>
      </c>
      <c r="E1283" t="str">
        <f>+'MBI DIRECTORIO'!E1283</f>
        <v>Julio</v>
      </c>
      <c r="F1283" s="5">
        <f>+'MBI DIRECTORIO'!F1283</f>
        <v>50</v>
      </c>
      <c r="G1283" t="str">
        <f>+'MBI DIRECTORIO'!G1283</f>
        <v>USD</v>
      </c>
      <c r="H1283" s="5">
        <f>+'MBI DIRECTORIO'!H1283</f>
        <v>2000</v>
      </c>
      <c r="I1283" s="5">
        <f>+'MBI DIRECTORIO'!I1283</f>
        <v>1045.9147423873114</v>
      </c>
      <c r="J1283" s="5">
        <f>+'MBI DIRECTORIO'!J1283</f>
        <v>0</v>
      </c>
      <c r="K1283" s="5">
        <f>+'MBI DIRECTORIO'!K1283</f>
        <v>200</v>
      </c>
      <c r="L1283" s="5">
        <f>+'MBI DIRECTORIO'!L1283</f>
        <v>25.993338405966888</v>
      </c>
      <c r="M1283" s="5">
        <f>+'MBI DIRECTORIO'!M1283</f>
        <v>0</v>
      </c>
      <c r="N1283" s="5">
        <f>+'MBI DIRECTORIO'!N1283</f>
        <v>10.816498316498317</v>
      </c>
      <c r="O1283" s="5">
        <f>+'MBI DIRECTORIO'!O1283</f>
        <v>22.095959595959599</v>
      </c>
      <c r="P1283" s="5">
        <f>+'MBI DIRECTORIO'!P1283</f>
        <v>2.2685185185185186</v>
      </c>
      <c r="Q1283" s="5">
        <f>+'MBI DIRECTORIO'!Q1283</f>
        <v>6.8872907913331272</v>
      </c>
      <c r="R1283" s="5">
        <f>+'MBI DIRECTORIO'!R1283</f>
        <v>0</v>
      </c>
      <c r="S1283" s="5">
        <f>+'MBI DIRECTORIO'!S1283</f>
        <v>0</v>
      </c>
      <c r="T1283" s="5">
        <f>+'MBI DIRECTORIO'!T1283</f>
        <v>0</v>
      </c>
      <c r="U1283" s="5">
        <f>+'MBI DIRECTORIO'!U1283</f>
        <v>0</v>
      </c>
      <c r="V1283" s="5">
        <f>+'MBI DIRECTORIO'!V1283</f>
        <v>0</v>
      </c>
      <c r="W1283" s="5">
        <f>+'MBI DIRECTORIO'!W1283</f>
        <v>0</v>
      </c>
      <c r="X1283" s="5">
        <f>+'MBI DIRECTORIO'!X1283</f>
        <v>0</v>
      </c>
      <c r="Y1283" s="5">
        <f>+'MBI DIRECTORIO'!Y1283</f>
        <v>42.219722353896231</v>
      </c>
      <c r="Z1283" s="5">
        <f>+'MBI DIRECTORIO'!Z1283</f>
        <v>0.15145513158666477</v>
      </c>
      <c r="AA1283" s="5">
        <f>+'MBI DIRECTORIO'!AA1283</f>
        <v>0</v>
      </c>
      <c r="AB1283" s="5" t="str">
        <f>+'MBI DIRECTORIO'!AG1283</f>
        <v>Cripton Japon</v>
      </c>
      <c r="AD1283" t="str">
        <f t="shared" si="21"/>
        <v>INSERT INTO TABLA_PRESUPUESTO_COMERCIAL VALUES ('VSR','Crip_Japon','14004900-18',2022,'Julio',50,'USD',2000,1045.914742,0,200,25.993338,0,10.816498,22.09596,2.268519,6.887291,0,0,0,0,0,0,0,42.219722,0.151455,0);</v>
      </c>
    </row>
    <row r="1284" spans="1:30" x14ac:dyDescent="0.2">
      <c r="A1284" t="str">
        <f>+'MBI DIRECTORIO'!A1284</f>
        <v>VSR</v>
      </c>
      <c r="B1284" t="str">
        <f>+'MBI DIRECTORIO'!B1284</f>
        <v>Crip_Japon</v>
      </c>
      <c r="C1284" t="str">
        <f>+'MBI DIRECTORIO'!C1284</f>
        <v>14004794-18</v>
      </c>
      <c r="D1284">
        <f>+'MBI DIRECTORIO'!D1284</f>
        <v>2022</v>
      </c>
      <c r="E1284" t="str">
        <f>+'MBI DIRECTORIO'!E1284</f>
        <v>Julio</v>
      </c>
      <c r="F1284" s="5">
        <f>+'MBI DIRECTORIO'!F1284</f>
        <v>50</v>
      </c>
      <c r="G1284" t="str">
        <f>+'MBI DIRECTORIO'!G1284</f>
        <v>USD</v>
      </c>
      <c r="H1284" s="5">
        <f>+'MBI DIRECTORIO'!H1284</f>
        <v>2000</v>
      </c>
      <c r="I1284" s="5">
        <f>+'MBI DIRECTORIO'!I1284</f>
        <v>1190.8256793261087</v>
      </c>
      <c r="J1284" s="5">
        <f>+'MBI DIRECTORIO'!J1284</f>
        <v>0</v>
      </c>
      <c r="K1284" s="5">
        <f>+'MBI DIRECTORIO'!K1284</f>
        <v>200</v>
      </c>
      <c r="L1284" s="5">
        <f>+'MBI DIRECTORIO'!L1284</f>
        <v>25.993338405966888</v>
      </c>
      <c r="M1284" s="5">
        <f>+'MBI DIRECTORIO'!M1284</f>
        <v>0</v>
      </c>
      <c r="N1284" s="5">
        <f>+'MBI DIRECTORIO'!N1284</f>
        <v>10.816498316498317</v>
      </c>
      <c r="O1284" s="5">
        <f>+'MBI DIRECTORIO'!O1284</f>
        <v>22.095959595959599</v>
      </c>
      <c r="P1284" s="5">
        <f>+'MBI DIRECTORIO'!P1284</f>
        <v>2.2685185185185186</v>
      </c>
      <c r="Q1284" s="5">
        <f>+'MBI DIRECTORIO'!Q1284</f>
        <v>6.8872907913331272</v>
      </c>
      <c r="R1284" s="5">
        <f>+'MBI DIRECTORIO'!R1284</f>
        <v>0</v>
      </c>
      <c r="S1284" s="5">
        <f>+'MBI DIRECTORIO'!S1284</f>
        <v>0</v>
      </c>
      <c r="T1284" s="5">
        <f>+'MBI DIRECTORIO'!T1284</f>
        <v>0</v>
      </c>
      <c r="U1284" s="5">
        <f>+'MBI DIRECTORIO'!U1284</f>
        <v>0</v>
      </c>
      <c r="V1284" s="5">
        <f>+'MBI DIRECTORIO'!V1284</f>
        <v>0</v>
      </c>
      <c r="W1284" s="5">
        <f>+'MBI DIRECTORIO'!W1284</f>
        <v>0</v>
      </c>
      <c r="X1284" s="5">
        <f>+'MBI DIRECTORIO'!X1284</f>
        <v>0</v>
      </c>
      <c r="Y1284" s="5">
        <f>+'MBI DIRECTORIO'!Y1284</f>
        <v>42.219722353896231</v>
      </c>
      <c r="Z1284" s="5">
        <f>+'MBI DIRECTORIO'!Z1284</f>
        <v>0.15145513158666477</v>
      </c>
      <c r="AA1284" s="5">
        <f>+'MBI DIRECTORIO'!AA1284</f>
        <v>0</v>
      </c>
      <c r="AB1284" s="5" t="str">
        <f>+'MBI DIRECTORIO'!AG1284</f>
        <v>Cripton Japon</v>
      </c>
      <c r="AD1284" t="str">
        <f t="shared" si="21"/>
        <v>INSERT INTO TABLA_PRESUPUESTO_COMERCIAL VALUES ('VSR','Crip_Japon','14004794-18',2022,'Julio',50,'USD',2000,1190.825679,0,200,25.993338,0,10.816498,22.09596,2.268519,6.887291,0,0,0,0,0,0,0,42.219722,0.151455,0);</v>
      </c>
    </row>
    <row r="1285" spans="1:30" x14ac:dyDescent="0.2">
      <c r="A1285" t="str">
        <f>+'MBI DIRECTORIO'!A1285</f>
        <v>VSR</v>
      </c>
      <c r="B1285" t="str">
        <f>+'MBI DIRECTORIO'!B1285</f>
        <v>80112-C</v>
      </c>
      <c r="C1285" t="str">
        <f>+'MBI DIRECTORIO'!C1285</f>
        <v>14004233-21</v>
      </c>
      <c r="D1285">
        <f>+'MBI DIRECTORIO'!D1285</f>
        <v>2022</v>
      </c>
      <c r="E1285" t="str">
        <f>+'MBI DIRECTORIO'!E1285</f>
        <v>Julio</v>
      </c>
      <c r="F1285" s="5">
        <f>+'MBI DIRECTORIO'!F1285</f>
        <v>125</v>
      </c>
      <c r="G1285" t="str">
        <f>+'MBI DIRECTORIO'!G1285</f>
        <v>USD</v>
      </c>
      <c r="H1285" s="5">
        <f>+'MBI DIRECTORIO'!H1285</f>
        <v>3500</v>
      </c>
      <c r="I1285" s="5">
        <f>+'MBI DIRECTORIO'!I1285</f>
        <v>1773.4171238869772</v>
      </c>
      <c r="J1285" s="5">
        <f>+'MBI DIRECTORIO'!J1285</f>
        <v>0</v>
      </c>
      <c r="K1285" s="5">
        <f>+'MBI DIRECTORIO'!K1285</f>
        <v>0</v>
      </c>
      <c r="L1285" s="5">
        <f>+'MBI DIRECTORIO'!L1285</f>
        <v>64.983346014917217</v>
      </c>
      <c r="M1285" s="5">
        <f>+'MBI DIRECTORIO'!M1285</f>
        <v>0</v>
      </c>
      <c r="N1285" s="5">
        <f>+'MBI DIRECTORIO'!N1285</f>
        <v>52.34375</v>
      </c>
      <c r="O1285" s="5">
        <f>+'MBI DIRECTORIO'!O1285</f>
        <v>75.520833333333329</v>
      </c>
      <c r="P1285" s="5">
        <f>+'MBI DIRECTORIO'!P1285</f>
        <v>4.6788194444444446</v>
      </c>
      <c r="Q1285" s="5">
        <f>+'MBI DIRECTORIO'!Q1285</f>
        <v>12.052758884832972</v>
      </c>
      <c r="R1285" s="5">
        <f>+'MBI DIRECTORIO'!R1285</f>
        <v>0</v>
      </c>
      <c r="S1285" s="5">
        <f>+'MBI DIRECTORIO'!S1285</f>
        <v>0</v>
      </c>
      <c r="T1285" s="5">
        <f>+'MBI DIRECTORIO'!T1285</f>
        <v>0</v>
      </c>
      <c r="U1285" s="5">
        <f>+'MBI DIRECTORIO'!U1285</f>
        <v>0</v>
      </c>
      <c r="V1285" s="5">
        <f>+'MBI DIRECTORIO'!V1285</f>
        <v>0</v>
      </c>
      <c r="W1285" s="5">
        <f>+'MBI DIRECTORIO'!W1285</f>
        <v>0</v>
      </c>
      <c r="X1285" s="5">
        <f>+'MBI DIRECTORIO'!X1285</f>
        <v>0</v>
      </c>
      <c r="Y1285" s="5">
        <f>+'MBI DIRECTORIO'!Y1285</f>
        <v>144.97479949157741</v>
      </c>
      <c r="Z1285" s="5">
        <f>+'MBI DIRECTORIO'!Z1285</f>
        <v>0.37863782896666193</v>
      </c>
      <c r="AA1285" s="5">
        <f>+'MBI DIRECTORIO'!AA1285</f>
        <v>0</v>
      </c>
      <c r="AB1285" s="5" t="str">
        <f>+'MBI DIRECTORIO'!AG1285</f>
        <v>MUANGPHOL TRADING CO., LTD.</v>
      </c>
      <c r="AD1285" t="str">
        <f t="shared" si="21"/>
        <v>INSERT INTO TABLA_PRESUPUESTO_COMERCIAL VALUES ('VSR','80112-C','14004233-21',2022,'Julio',125,'USD',3500,1773.417124,0,0,64.983346,0,52.34375,75.520833,4.678819,12.052759,0,0,0,0,0,0,0,144.974799,0.378638,0);</v>
      </c>
    </row>
    <row r="1286" spans="1:30" x14ac:dyDescent="0.2">
      <c r="A1286" t="str">
        <f>+'MBI DIRECTORIO'!A1286</f>
        <v>VSR</v>
      </c>
      <c r="B1286" t="str">
        <f>+'MBI DIRECTORIO'!B1286</f>
        <v>Crip_Indonesia</v>
      </c>
      <c r="C1286" t="str">
        <f>+'MBI DIRECTORIO'!C1286</f>
        <v>14004877-15</v>
      </c>
      <c r="D1286">
        <f>+'MBI DIRECTORIO'!D1286</f>
        <v>2022</v>
      </c>
      <c r="E1286" t="str">
        <f>+'MBI DIRECTORIO'!E1286</f>
        <v>Julio</v>
      </c>
      <c r="F1286" s="5">
        <f>+'MBI DIRECTORIO'!F1286</f>
        <v>37.5</v>
      </c>
      <c r="G1286" t="str">
        <f>+'MBI DIRECTORIO'!G1286</f>
        <v>USD</v>
      </c>
      <c r="H1286" s="5">
        <f>+'MBI DIRECTORIO'!H1286</f>
        <v>1200</v>
      </c>
      <c r="I1286" s="5">
        <f>+'MBI DIRECTORIO'!I1286</f>
        <v>3108.7437665384459</v>
      </c>
      <c r="J1286" s="5">
        <f>+'MBI DIRECTORIO'!J1286</f>
        <v>0</v>
      </c>
      <c r="K1286" s="5">
        <f>+'MBI DIRECTORIO'!K1286</f>
        <v>0</v>
      </c>
      <c r="L1286" s="5">
        <f>+'MBI DIRECTORIO'!L1286</f>
        <v>19.495003804475164</v>
      </c>
      <c r="M1286" s="5">
        <f>+'MBI DIRECTORIO'!M1286</f>
        <v>0</v>
      </c>
      <c r="N1286" s="5">
        <f>+'MBI DIRECTORIO'!N1286</f>
        <v>15.848214285714285</v>
      </c>
      <c r="O1286" s="5">
        <f>+'MBI DIRECTORIO'!O1286</f>
        <v>32.366071428571431</v>
      </c>
      <c r="P1286" s="5">
        <f>+'MBI DIRECTORIO'!P1286</f>
        <v>2.0052083333333335</v>
      </c>
      <c r="Q1286" s="5">
        <f>+'MBI DIRECTORIO'!Q1286</f>
        <v>4.1323744747998763</v>
      </c>
      <c r="R1286" s="5">
        <f>+'MBI DIRECTORIO'!R1286</f>
        <v>0</v>
      </c>
      <c r="S1286" s="5">
        <f>+'MBI DIRECTORIO'!S1286</f>
        <v>0</v>
      </c>
      <c r="T1286" s="5">
        <f>+'MBI DIRECTORIO'!T1286</f>
        <v>0</v>
      </c>
      <c r="U1286" s="5">
        <f>+'MBI DIRECTORIO'!U1286</f>
        <v>0</v>
      </c>
      <c r="V1286" s="5">
        <f>+'MBI DIRECTORIO'!V1286</f>
        <v>0</v>
      </c>
      <c r="W1286" s="5">
        <f>+'MBI DIRECTORIO'!W1286</f>
        <v>0</v>
      </c>
      <c r="X1286" s="5">
        <f>+'MBI DIRECTORIO'!X1286</f>
        <v>0</v>
      </c>
      <c r="Y1286" s="5">
        <f>+'MBI DIRECTORIO'!Y1286</f>
        <v>54.465459871108926</v>
      </c>
      <c r="Z1286" s="5">
        <f>+'MBI DIRECTORIO'!Z1286</f>
        <v>0.11359134868999858</v>
      </c>
      <c r="AA1286" s="5">
        <f>+'MBI DIRECTORIO'!AA1286</f>
        <v>0</v>
      </c>
      <c r="AB1286" s="5" t="str">
        <f>+'MBI DIRECTORIO'!AG1286</f>
        <v>Cripton_Indonesia</v>
      </c>
      <c r="AD1286" t="str">
        <f t="shared" si="21"/>
        <v>INSERT INTO TABLA_PRESUPUESTO_COMERCIAL VALUES ('VSR','Crip_Indonesia','14004877-15',2022,'Julio',37.5,'USD',1200,3108.743767,0,0,19.495004,0,15.848214,32.366071,2.005208,4.132374,0,0,0,0,0,0,0,54.46546,0.113591,0);</v>
      </c>
    </row>
    <row r="1287" spans="1:30" x14ac:dyDescent="0.2">
      <c r="A1287" t="str">
        <f>+'MBI DIRECTORIO'!A1287</f>
        <v>VSR</v>
      </c>
      <c r="B1287" t="str">
        <f>+'MBI DIRECTORIO'!B1287</f>
        <v>Crip_Indonesia</v>
      </c>
      <c r="C1287" t="str">
        <f>+'MBI DIRECTORIO'!C1287</f>
        <v>14004579-18</v>
      </c>
      <c r="D1287">
        <f>+'MBI DIRECTORIO'!D1287</f>
        <v>2022</v>
      </c>
      <c r="E1287" t="str">
        <f>+'MBI DIRECTORIO'!E1287</f>
        <v>Julio</v>
      </c>
      <c r="F1287" s="5">
        <f>+'MBI DIRECTORIO'!F1287</f>
        <v>62.5</v>
      </c>
      <c r="G1287" t="str">
        <f>+'MBI DIRECTORIO'!G1287</f>
        <v>USD</v>
      </c>
      <c r="H1287" s="5">
        <f>+'MBI DIRECTORIO'!H1287</f>
        <v>1625</v>
      </c>
      <c r="I1287" s="5">
        <f>+'MBI DIRECTORIO'!I1287</f>
        <v>943.40338816395467</v>
      </c>
      <c r="J1287" s="5">
        <f>+'MBI DIRECTORIO'!J1287</f>
        <v>0</v>
      </c>
      <c r="K1287" s="5">
        <f>+'MBI DIRECTORIO'!K1287</f>
        <v>0</v>
      </c>
      <c r="L1287" s="5">
        <f>+'MBI DIRECTORIO'!L1287</f>
        <v>32.491673007458608</v>
      </c>
      <c r="M1287" s="5">
        <f>+'MBI DIRECTORIO'!M1287</f>
        <v>0</v>
      </c>
      <c r="N1287" s="5">
        <f>+'MBI DIRECTORIO'!N1287</f>
        <v>26.413690476190474</v>
      </c>
      <c r="O1287" s="5">
        <f>+'MBI DIRECTORIO'!O1287</f>
        <v>53.943452380952387</v>
      </c>
      <c r="P1287" s="5">
        <f>+'MBI DIRECTORIO'!P1287</f>
        <v>3.3420138888888897</v>
      </c>
      <c r="Q1287" s="5">
        <f>+'MBI DIRECTORIO'!Q1287</f>
        <v>5.5959237679581664</v>
      </c>
      <c r="R1287" s="5">
        <f>+'MBI DIRECTORIO'!R1287</f>
        <v>0</v>
      </c>
      <c r="S1287" s="5">
        <f>+'MBI DIRECTORIO'!S1287</f>
        <v>0</v>
      </c>
      <c r="T1287" s="5">
        <f>+'MBI DIRECTORIO'!T1287</f>
        <v>0</v>
      </c>
      <c r="U1287" s="5">
        <f>+'MBI DIRECTORIO'!U1287</f>
        <v>0</v>
      </c>
      <c r="V1287" s="5">
        <f>+'MBI DIRECTORIO'!V1287</f>
        <v>0</v>
      </c>
      <c r="W1287" s="5">
        <f>+'MBI DIRECTORIO'!W1287</f>
        <v>0</v>
      </c>
      <c r="X1287" s="5">
        <f>+'MBI DIRECTORIO'!X1287</f>
        <v>0</v>
      </c>
      <c r="Y1287" s="5">
        <f>+'MBI DIRECTORIO'!Y1287</f>
        <v>89.484399428473253</v>
      </c>
      <c r="Z1287" s="5">
        <f>+'MBI DIRECTORIO'!Z1287</f>
        <v>0.18931891448333096</v>
      </c>
      <c r="AA1287" s="5">
        <f>+'MBI DIRECTORIO'!AA1287</f>
        <v>0</v>
      </c>
      <c r="AB1287" s="5" t="str">
        <f>+'MBI DIRECTORIO'!AG1287</f>
        <v>Cripton_Indonesia</v>
      </c>
      <c r="AD1287" t="str">
        <f t="shared" ref="AD1287:AD1350" si="22">_xlfn.CONCAT("INSERT INTO TABLA_PRESUPUESTO_COMERCIAL VALUES ('",A1287,"','",B1287,"','",C1287,"',",D1287,",'",E1287,"',",SUBSTITUTE(ROUND(F1287,6),",","."),",'",G1287,"',",SUBSTITUTE(ROUND(H1287,6),",","."),",",SUBSTITUTE(ROUND(I1287,6),",","."),",",SUBSTITUTE(ROUND(J1287,6),",","."),",",SUBSTITUTE(ROUND(K1287,6),",","."),",",SUBSTITUTE(ROUND(L1287,6),",","."),",",SUBSTITUTE(ROUND(M1287,6),",","."),",",SUBSTITUTE(ROUND(N1287,6),",","."),",",SUBSTITUTE(ROUND(O1287,6),",","."),",",SUBSTITUTE(ROUND(P1287,6),",","."),",",SUBSTITUTE(ROUND(Q1287,6),",","."),",",SUBSTITUTE(ROUND(R1287,6),",","."),",",SUBSTITUTE(ROUND(S1287,6),",","."),",",SUBSTITUTE(ROUND(T1287,6),",","."),",",SUBSTITUTE(ROUND(U1287,6),",","."),",",SUBSTITUTE(ROUND(V1287,6),",","."),",",SUBSTITUTE(ROUND(W1287,6),",","."),",",SUBSTITUTE(ROUND(X1287,6),",","."),",",SUBSTITUTE(ROUND(Y1287,6),",","."),",",SUBSTITUTE(ROUND(Z1287,6),",","."),",",SUBSTITUTE(ROUND(AA1287,6),",","."),");")</f>
        <v>INSERT INTO TABLA_PRESUPUESTO_COMERCIAL VALUES ('VSR','Crip_Indonesia','14004579-18',2022,'Julio',62.5,'USD',1625,943.403388,0,0,32.491673,0,26.41369,53.943452,3.342014,5.595924,0,0,0,0,0,0,0,89.484399,0.189319,0);</v>
      </c>
    </row>
    <row r="1288" spans="1:30" x14ac:dyDescent="0.2">
      <c r="A1288" t="str">
        <f>+'MBI DIRECTORIO'!A1288</f>
        <v>VSR</v>
      </c>
      <c r="B1288" t="str">
        <f>+'MBI DIRECTORIO'!B1288</f>
        <v>Crip_Indonesia</v>
      </c>
      <c r="C1288" t="str">
        <f>+'MBI DIRECTORIO'!C1288</f>
        <v>14005137-20</v>
      </c>
      <c r="D1288">
        <f>+'MBI DIRECTORIO'!D1288</f>
        <v>2022</v>
      </c>
      <c r="E1288" t="str">
        <f>+'MBI DIRECTORIO'!E1288</f>
        <v>Julio</v>
      </c>
      <c r="F1288" s="5">
        <f>+'MBI DIRECTORIO'!F1288</f>
        <v>37.5</v>
      </c>
      <c r="G1288" t="str">
        <f>+'MBI DIRECTORIO'!G1288</f>
        <v>USD</v>
      </c>
      <c r="H1288" s="5">
        <f>+'MBI DIRECTORIO'!H1288</f>
        <v>1200</v>
      </c>
      <c r="I1288" s="5">
        <f>+'MBI DIRECTORIO'!I1288</f>
        <v>770.82386421335639</v>
      </c>
      <c r="J1288" s="5">
        <f>+'MBI DIRECTORIO'!J1288</f>
        <v>0</v>
      </c>
      <c r="K1288" s="5">
        <f>+'MBI DIRECTORIO'!K1288</f>
        <v>0</v>
      </c>
      <c r="L1288" s="5">
        <f>+'MBI DIRECTORIO'!L1288</f>
        <v>19.495003804475164</v>
      </c>
      <c r="M1288" s="5">
        <f>+'MBI DIRECTORIO'!M1288</f>
        <v>272.25</v>
      </c>
      <c r="N1288" s="5">
        <f>+'MBI DIRECTORIO'!N1288</f>
        <v>15.848214285714285</v>
      </c>
      <c r="O1288" s="5">
        <f>+'MBI DIRECTORIO'!O1288</f>
        <v>32.366071428571431</v>
      </c>
      <c r="P1288" s="5">
        <f>+'MBI DIRECTORIO'!P1288</f>
        <v>2.0052083333333335</v>
      </c>
      <c r="Q1288" s="5">
        <f>+'MBI DIRECTORIO'!Q1288</f>
        <v>4.1323744747998763</v>
      </c>
      <c r="R1288" s="5">
        <f>+'MBI DIRECTORIO'!R1288</f>
        <v>0</v>
      </c>
      <c r="S1288" s="5">
        <f>+'MBI DIRECTORIO'!S1288</f>
        <v>0</v>
      </c>
      <c r="T1288" s="5">
        <f>+'MBI DIRECTORIO'!T1288</f>
        <v>0</v>
      </c>
      <c r="U1288" s="5">
        <f>+'MBI DIRECTORIO'!U1288</f>
        <v>0</v>
      </c>
      <c r="V1288" s="5">
        <f>+'MBI DIRECTORIO'!V1288</f>
        <v>0</v>
      </c>
      <c r="W1288" s="5">
        <f>+'MBI DIRECTORIO'!W1288</f>
        <v>0</v>
      </c>
      <c r="X1288" s="5">
        <f>+'MBI DIRECTORIO'!X1288</f>
        <v>0</v>
      </c>
      <c r="Y1288" s="5">
        <f>+'MBI DIRECTORIO'!Y1288</f>
        <v>326.71545987110892</v>
      </c>
      <c r="Z1288" s="5">
        <f>+'MBI DIRECTORIO'!Z1288</f>
        <v>0.11359134868999858</v>
      </c>
      <c r="AA1288" s="5">
        <f>+'MBI DIRECTORIO'!AA1288</f>
        <v>0</v>
      </c>
      <c r="AB1288" s="5" t="str">
        <f>+'MBI DIRECTORIO'!AG1288</f>
        <v>Cripton_Indonesia</v>
      </c>
      <c r="AD1288" t="str">
        <f t="shared" si="22"/>
        <v>INSERT INTO TABLA_PRESUPUESTO_COMERCIAL VALUES ('VSR','Crip_Indonesia','14005137-20',2022,'Julio',37.5,'USD',1200,770.823864,0,0,19.495004,272.25,15.848214,32.366071,2.005208,4.132374,0,0,0,0,0,0,0,326.71546,0.113591,0);</v>
      </c>
    </row>
    <row r="1289" spans="1:30" x14ac:dyDescent="0.2">
      <c r="A1289" t="str">
        <f>+'MBI DIRECTORIO'!A1289</f>
        <v>VSR</v>
      </c>
      <c r="B1289" t="str">
        <f>+'MBI DIRECTORIO'!B1289</f>
        <v>Crip_Indonesia</v>
      </c>
      <c r="C1289" t="str">
        <f>+'MBI DIRECTORIO'!C1289</f>
        <v>14005141-20</v>
      </c>
      <c r="D1289">
        <f>+'MBI DIRECTORIO'!D1289</f>
        <v>2022</v>
      </c>
      <c r="E1289" t="str">
        <f>+'MBI DIRECTORIO'!E1289</f>
        <v>Julio</v>
      </c>
      <c r="F1289" s="5">
        <f>+'MBI DIRECTORIO'!F1289</f>
        <v>37.5</v>
      </c>
      <c r="G1289" t="str">
        <f>+'MBI DIRECTORIO'!G1289</f>
        <v>USD</v>
      </c>
      <c r="H1289" s="5">
        <f>+'MBI DIRECTORIO'!H1289</f>
        <v>2062.5</v>
      </c>
      <c r="I1289" s="5">
        <f>+'MBI DIRECTORIO'!I1289</f>
        <v>960.44893316024775</v>
      </c>
      <c r="J1289" s="5">
        <f>+'MBI DIRECTORIO'!J1289</f>
        <v>0</v>
      </c>
      <c r="K1289" s="5">
        <f>+'MBI DIRECTORIO'!K1289</f>
        <v>0</v>
      </c>
      <c r="L1289" s="5">
        <f>+'MBI DIRECTORIO'!L1289</f>
        <v>19.495003804475164</v>
      </c>
      <c r="M1289" s="5">
        <f>+'MBI DIRECTORIO'!M1289</f>
        <v>0</v>
      </c>
      <c r="N1289" s="5">
        <f>+'MBI DIRECTORIO'!N1289</f>
        <v>15.848214285714285</v>
      </c>
      <c r="O1289" s="5">
        <f>+'MBI DIRECTORIO'!O1289</f>
        <v>32.366071428571431</v>
      </c>
      <c r="P1289" s="5">
        <f>+'MBI DIRECTORIO'!P1289</f>
        <v>2.0052083333333335</v>
      </c>
      <c r="Q1289" s="5">
        <f>+'MBI DIRECTORIO'!Q1289</f>
        <v>7.1025186285622874</v>
      </c>
      <c r="R1289" s="5">
        <f>+'MBI DIRECTORIO'!R1289</f>
        <v>0</v>
      </c>
      <c r="S1289" s="5">
        <f>+'MBI DIRECTORIO'!S1289</f>
        <v>0</v>
      </c>
      <c r="T1289" s="5">
        <f>+'MBI DIRECTORIO'!T1289</f>
        <v>0</v>
      </c>
      <c r="U1289" s="5">
        <f>+'MBI DIRECTORIO'!U1289</f>
        <v>0</v>
      </c>
      <c r="V1289" s="5">
        <f>+'MBI DIRECTORIO'!V1289</f>
        <v>0</v>
      </c>
      <c r="W1289" s="5">
        <f>+'MBI DIRECTORIO'!W1289</f>
        <v>0</v>
      </c>
      <c r="X1289" s="5">
        <f>+'MBI DIRECTORIO'!X1289</f>
        <v>0</v>
      </c>
      <c r="Y1289" s="5">
        <f>+'MBI DIRECTORIO'!Y1289</f>
        <v>57.435604024871338</v>
      </c>
      <c r="Z1289" s="5">
        <f>+'MBI DIRECTORIO'!Z1289</f>
        <v>0.11359134868999858</v>
      </c>
      <c r="AA1289" s="5">
        <f>+'MBI DIRECTORIO'!AA1289</f>
        <v>0</v>
      </c>
      <c r="AB1289" s="5" t="str">
        <f>+'MBI DIRECTORIO'!AG1289</f>
        <v>Cripton_Indonesia</v>
      </c>
      <c r="AD1289" t="str">
        <f t="shared" si="22"/>
        <v>INSERT INTO TABLA_PRESUPUESTO_COMERCIAL VALUES ('VSR','Crip_Indonesia','14005141-20',2022,'Julio',37.5,'USD',2062.5,960.448933,0,0,19.495004,0,15.848214,32.366071,2.005208,7.102519,0,0,0,0,0,0,0,57.435604,0.113591,0);</v>
      </c>
    </row>
    <row r="1290" spans="1:30" x14ac:dyDescent="0.2">
      <c r="A1290" t="str">
        <f>+'MBI DIRECTORIO'!A1290</f>
        <v>VSR</v>
      </c>
      <c r="B1290" t="str">
        <f>+'MBI DIRECTORIO'!B1290</f>
        <v>Crip_Indonesia</v>
      </c>
      <c r="C1290" t="str">
        <f>+'MBI DIRECTORIO'!C1290</f>
        <v>14005142-20</v>
      </c>
      <c r="D1290">
        <f>+'MBI DIRECTORIO'!D1290</f>
        <v>2022</v>
      </c>
      <c r="E1290" t="str">
        <f>+'MBI DIRECTORIO'!E1290</f>
        <v>Julio</v>
      </c>
      <c r="F1290" s="5">
        <f>+'MBI DIRECTORIO'!F1290</f>
        <v>37.5</v>
      </c>
      <c r="G1290" t="str">
        <f>+'MBI DIRECTORIO'!G1290</f>
        <v>USD</v>
      </c>
      <c r="H1290" s="5">
        <f>+'MBI DIRECTORIO'!H1290</f>
        <v>2062.5</v>
      </c>
      <c r="I1290" s="5">
        <f>+'MBI DIRECTORIO'!I1290</f>
        <v>920.37320196261385</v>
      </c>
      <c r="J1290" s="5">
        <f>+'MBI DIRECTORIO'!J1290</f>
        <v>0</v>
      </c>
      <c r="K1290" s="5">
        <f>+'MBI DIRECTORIO'!K1290</f>
        <v>0</v>
      </c>
      <c r="L1290" s="5">
        <f>+'MBI DIRECTORIO'!L1290</f>
        <v>19.495003804475164</v>
      </c>
      <c r="M1290" s="5">
        <f>+'MBI DIRECTORIO'!M1290</f>
        <v>0</v>
      </c>
      <c r="N1290" s="5">
        <f>+'MBI DIRECTORIO'!N1290</f>
        <v>15.848214285714285</v>
      </c>
      <c r="O1290" s="5">
        <f>+'MBI DIRECTORIO'!O1290</f>
        <v>32.366071428571431</v>
      </c>
      <c r="P1290" s="5">
        <f>+'MBI DIRECTORIO'!P1290</f>
        <v>2.0052083333333335</v>
      </c>
      <c r="Q1290" s="5">
        <f>+'MBI DIRECTORIO'!Q1290</f>
        <v>7.1025186285622874</v>
      </c>
      <c r="R1290" s="5">
        <f>+'MBI DIRECTORIO'!R1290</f>
        <v>0</v>
      </c>
      <c r="S1290" s="5">
        <f>+'MBI DIRECTORIO'!S1290</f>
        <v>0</v>
      </c>
      <c r="T1290" s="5">
        <f>+'MBI DIRECTORIO'!T1290</f>
        <v>0</v>
      </c>
      <c r="U1290" s="5">
        <f>+'MBI DIRECTORIO'!U1290</f>
        <v>0</v>
      </c>
      <c r="V1290" s="5">
        <f>+'MBI DIRECTORIO'!V1290</f>
        <v>0</v>
      </c>
      <c r="W1290" s="5">
        <f>+'MBI DIRECTORIO'!W1290</f>
        <v>0</v>
      </c>
      <c r="X1290" s="5">
        <f>+'MBI DIRECTORIO'!X1290</f>
        <v>0</v>
      </c>
      <c r="Y1290" s="5">
        <f>+'MBI DIRECTORIO'!Y1290</f>
        <v>57.435604024871338</v>
      </c>
      <c r="Z1290" s="5">
        <f>+'MBI DIRECTORIO'!Z1290</f>
        <v>0.11359134868999858</v>
      </c>
      <c r="AA1290" s="5">
        <f>+'MBI DIRECTORIO'!AA1290</f>
        <v>0</v>
      </c>
      <c r="AB1290" s="5" t="str">
        <f>+'MBI DIRECTORIO'!AG1290</f>
        <v>Cripton_Indonesia</v>
      </c>
      <c r="AD1290" t="str">
        <f t="shared" si="22"/>
        <v>INSERT INTO TABLA_PRESUPUESTO_COMERCIAL VALUES ('VSR','Crip_Indonesia','14005142-20',2022,'Julio',37.5,'USD',2062.5,920.373202,0,0,19.495004,0,15.848214,32.366071,2.005208,7.102519,0,0,0,0,0,0,0,57.435604,0.113591,0);</v>
      </c>
    </row>
    <row r="1291" spans="1:30" x14ac:dyDescent="0.2">
      <c r="A1291" t="str">
        <f>+'MBI DIRECTORIO'!A1291</f>
        <v>VSR</v>
      </c>
      <c r="B1291" t="str">
        <f>+'MBI DIRECTORIO'!B1291</f>
        <v>Crip_Indonesia</v>
      </c>
      <c r="C1291" t="str">
        <f>+'MBI DIRECTORIO'!C1291</f>
        <v>14005143-17</v>
      </c>
      <c r="D1291">
        <f>+'MBI DIRECTORIO'!D1291</f>
        <v>2022</v>
      </c>
      <c r="E1291" t="str">
        <f>+'MBI DIRECTORIO'!E1291</f>
        <v>Julio</v>
      </c>
      <c r="F1291" s="5">
        <f>+'MBI DIRECTORIO'!F1291</f>
        <v>37.5</v>
      </c>
      <c r="G1291" t="str">
        <f>+'MBI DIRECTORIO'!G1291</f>
        <v>USD</v>
      </c>
      <c r="H1291" s="5">
        <f>+'MBI DIRECTORIO'!H1291</f>
        <v>2062.5</v>
      </c>
      <c r="I1291" s="5">
        <f>+'MBI DIRECTORIO'!I1291</f>
        <v>1450.1081021004195</v>
      </c>
      <c r="J1291" s="5">
        <f>+'MBI DIRECTORIO'!J1291</f>
        <v>0</v>
      </c>
      <c r="K1291" s="5">
        <f>+'MBI DIRECTORIO'!K1291</f>
        <v>0</v>
      </c>
      <c r="L1291" s="5">
        <f>+'MBI DIRECTORIO'!L1291</f>
        <v>19.495003804475164</v>
      </c>
      <c r="M1291" s="5">
        <f>+'MBI DIRECTORIO'!M1291</f>
        <v>0</v>
      </c>
      <c r="N1291" s="5">
        <f>+'MBI DIRECTORIO'!N1291</f>
        <v>15.848214285714285</v>
      </c>
      <c r="O1291" s="5">
        <f>+'MBI DIRECTORIO'!O1291</f>
        <v>32.366071428571431</v>
      </c>
      <c r="P1291" s="5">
        <f>+'MBI DIRECTORIO'!P1291</f>
        <v>2.0052083333333335</v>
      </c>
      <c r="Q1291" s="5">
        <f>+'MBI DIRECTORIO'!Q1291</f>
        <v>7.1025186285622874</v>
      </c>
      <c r="R1291" s="5">
        <f>+'MBI DIRECTORIO'!R1291</f>
        <v>0</v>
      </c>
      <c r="S1291" s="5">
        <f>+'MBI DIRECTORIO'!S1291</f>
        <v>0</v>
      </c>
      <c r="T1291" s="5">
        <f>+'MBI DIRECTORIO'!T1291</f>
        <v>0</v>
      </c>
      <c r="U1291" s="5">
        <f>+'MBI DIRECTORIO'!U1291</f>
        <v>0</v>
      </c>
      <c r="V1291" s="5">
        <f>+'MBI DIRECTORIO'!V1291</f>
        <v>0</v>
      </c>
      <c r="W1291" s="5">
        <f>+'MBI DIRECTORIO'!W1291</f>
        <v>0</v>
      </c>
      <c r="X1291" s="5">
        <f>+'MBI DIRECTORIO'!X1291</f>
        <v>0</v>
      </c>
      <c r="Y1291" s="5">
        <f>+'MBI DIRECTORIO'!Y1291</f>
        <v>57.435604024871338</v>
      </c>
      <c r="Z1291" s="5">
        <f>+'MBI DIRECTORIO'!Z1291</f>
        <v>0.11359134868999858</v>
      </c>
      <c r="AA1291" s="5">
        <f>+'MBI DIRECTORIO'!AA1291</f>
        <v>0</v>
      </c>
      <c r="AB1291" s="5" t="str">
        <f>+'MBI DIRECTORIO'!AG1291</f>
        <v>Cripton_Indonesia</v>
      </c>
      <c r="AD1291" t="str">
        <f t="shared" si="22"/>
        <v>INSERT INTO TABLA_PRESUPUESTO_COMERCIAL VALUES ('VSR','Crip_Indonesia','14005143-17',2022,'Julio',37.5,'USD',2062.5,1450.108102,0,0,19.495004,0,15.848214,32.366071,2.005208,7.102519,0,0,0,0,0,0,0,57.435604,0.113591,0);</v>
      </c>
    </row>
    <row r="1292" spans="1:30" x14ac:dyDescent="0.2">
      <c r="A1292" t="str">
        <f>+'MBI DIRECTORIO'!A1292</f>
        <v>VSR</v>
      </c>
      <c r="B1292" t="str">
        <f>+'MBI DIRECTORIO'!B1292</f>
        <v>80138-C</v>
      </c>
      <c r="C1292" t="str">
        <f>+'MBI DIRECTORIO'!C1292</f>
        <v>14005035-18</v>
      </c>
      <c r="D1292">
        <f>+'MBI DIRECTORIO'!D1292</f>
        <v>2022</v>
      </c>
      <c r="E1292" t="str">
        <f>+'MBI DIRECTORIO'!E1292</f>
        <v>Julio</v>
      </c>
      <c r="F1292" s="5">
        <f>+'MBI DIRECTORIO'!F1292</f>
        <v>25</v>
      </c>
      <c r="G1292" t="str">
        <f>+'MBI DIRECTORIO'!G1292</f>
        <v>USD</v>
      </c>
      <c r="H1292" s="5">
        <f>+'MBI DIRECTORIO'!H1292</f>
        <v>5400</v>
      </c>
      <c r="I1292" s="5">
        <f>+'MBI DIRECTORIO'!I1292</f>
        <v>1711.1099042804235</v>
      </c>
      <c r="J1292" s="5">
        <f>+'MBI DIRECTORIO'!J1292</f>
        <v>0</v>
      </c>
      <c r="K1292" s="5">
        <f>+'MBI DIRECTORIO'!K1292</f>
        <v>275</v>
      </c>
      <c r="L1292" s="5">
        <f>+'MBI DIRECTORIO'!L1292</f>
        <v>12.996669202983444</v>
      </c>
      <c r="M1292" s="5">
        <f>+'MBI DIRECTORIO'!M1292</f>
        <v>0</v>
      </c>
      <c r="N1292" s="5">
        <f>+'MBI DIRECTORIO'!N1292</f>
        <v>15.49761822937549</v>
      </c>
      <c r="O1292" s="5">
        <f>+'MBI DIRECTORIO'!O1292</f>
        <v>21.628052389407564</v>
      </c>
      <c r="P1292" s="5">
        <f>+'MBI DIRECTORIO'!P1292</f>
        <v>1.3399448549299631</v>
      </c>
      <c r="Q1292" s="5">
        <f>+'MBI DIRECTORIO'!Q1292</f>
        <v>18.595685136599442</v>
      </c>
      <c r="R1292" s="5">
        <f>+'MBI DIRECTORIO'!R1292</f>
        <v>0</v>
      </c>
      <c r="S1292" s="5">
        <f>+'MBI DIRECTORIO'!S1292</f>
        <v>0</v>
      </c>
      <c r="T1292" s="5">
        <f>+'MBI DIRECTORIO'!T1292</f>
        <v>0</v>
      </c>
      <c r="U1292" s="5">
        <f>+'MBI DIRECTORIO'!U1292</f>
        <v>0</v>
      </c>
      <c r="V1292" s="5">
        <f>+'MBI DIRECTORIO'!V1292</f>
        <v>0</v>
      </c>
      <c r="W1292" s="5">
        <f>+'MBI DIRECTORIO'!W1292</f>
        <v>0</v>
      </c>
      <c r="X1292" s="5">
        <f>+'MBI DIRECTORIO'!X1292</f>
        <v>0</v>
      </c>
      <c r="Y1292" s="5">
        <f>+'MBI DIRECTORIO'!Y1292</f>
        <v>57.137028176105787</v>
      </c>
      <c r="Z1292" s="5">
        <f>+'MBI DIRECTORIO'!Z1292</f>
        <v>7.5727565793332383E-2</v>
      </c>
      <c r="AA1292" s="5">
        <f>+'MBI DIRECTORIO'!AA1292</f>
        <v>0</v>
      </c>
      <c r="AB1292" s="5" t="str">
        <f>+'MBI DIRECTORIO'!AG1292</f>
        <v>ALLIED YOUNG FORTUNE BRANDS CO., LTD.</v>
      </c>
      <c r="AD1292" t="str">
        <f t="shared" si="22"/>
        <v>INSERT INTO TABLA_PRESUPUESTO_COMERCIAL VALUES ('VSR','80138-C','14005035-18',2022,'Julio',25,'USD',5400,1711.109904,0,275,12.996669,0,15.497618,21.628052,1.339945,18.595685,0,0,0,0,0,0,0,57.137028,0.075728,0);</v>
      </c>
    </row>
    <row r="1293" spans="1:30" x14ac:dyDescent="0.2">
      <c r="A1293" t="str">
        <f>+'MBI DIRECTORIO'!A1293</f>
        <v>VSR</v>
      </c>
      <c r="B1293" t="str">
        <f>+'MBI DIRECTORIO'!B1293</f>
        <v>80138-C</v>
      </c>
      <c r="C1293" t="str">
        <f>+'MBI DIRECTORIO'!C1293</f>
        <v>14005036-18</v>
      </c>
      <c r="D1293">
        <f>+'MBI DIRECTORIO'!D1293</f>
        <v>2022</v>
      </c>
      <c r="E1293" t="str">
        <f>+'MBI DIRECTORIO'!E1293</f>
        <v>Julio</v>
      </c>
      <c r="F1293" s="5">
        <f>+'MBI DIRECTORIO'!F1293</f>
        <v>50</v>
      </c>
      <c r="G1293" t="str">
        <f>+'MBI DIRECTORIO'!G1293</f>
        <v>USD</v>
      </c>
      <c r="H1293" s="5">
        <f>+'MBI DIRECTORIO'!H1293</f>
        <v>8100</v>
      </c>
      <c r="I1293" s="5">
        <f>+'MBI DIRECTORIO'!I1293</f>
        <v>4133.5036008457773</v>
      </c>
      <c r="J1293" s="5">
        <f>+'MBI DIRECTORIO'!J1293</f>
        <v>0</v>
      </c>
      <c r="K1293" s="5">
        <f>+'MBI DIRECTORIO'!K1293</f>
        <v>400</v>
      </c>
      <c r="L1293" s="5">
        <f>+'MBI DIRECTORIO'!L1293</f>
        <v>25.993338405966888</v>
      </c>
      <c r="M1293" s="5">
        <f>+'MBI DIRECTORIO'!M1293</f>
        <v>0</v>
      </c>
      <c r="N1293" s="5">
        <f>+'MBI DIRECTORIO'!N1293</f>
        <v>30.995236458750981</v>
      </c>
      <c r="O1293" s="5">
        <f>+'MBI DIRECTORIO'!O1293</f>
        <v>43.256104778815128</v>
      </c>
      <c r="P1293" s="5">
        <f>+'MBI DIRECTORIO'!P1293</f>
        <v>2.6798897098599261</v>
      </c>
      <c r="Q1293" s="5">
        <f>+'MBI DIRECTORIO'!Q1293</f>
        <v>27.893527704899167</v>
      </c>
      <c r="R1293" s="5">
        <f>+'MBI DIRECTORIO'!R1293</f>
        <v>0</v>
      </c>
      <c r="S1293" s="5">
        <f>+'MBI DIRECTORIO'!S1293</f>
        <v>0</v>
      </c>
      <c r="T1293" s="5">
        <f>+'MBI DIRECTORIO'!T1293</f>
        <v>0</v>
      </c>
      <c r="U1293" s="5">
        <f>+'MBI DIRECTORIO'!U1293</f>
        <v>0</v>
      </c>
      <c r="V1293" s="5">
        <f>+'MBI DIRECTORIO'!V1293</f>
        <v>0</v>
      </c>
      <c r="W1293" s="5">
        <f>+'MBI DIRECTORIO'!W1293</f>
        <v>0</v>
      </c>
      <c r="X1293" s="5">
        <f>+'MBI DIRECTORIO'!X1293</f>
        <v>0</v>
      </c>
      <c r="Y1293" s="5">
        <f>+'MBI DIRECTORIO'!Y1293</f>
        <v>104.97621378391186</v>
      </c>
      <c r="Z1293" s="5">
        <f>+'MBI DIRECTORIO'!Z1293</f>
        <v>0.15145513158666477</v>
      </c>
      <c r="AA1293" s="5">
        <f>+'MBI DIRECTORIO'!AA1293</f>
        <v>0</v>
      </c>
      <c r="AB1293" s="5" t="str">
        <f>+'MBI DIRECTORIO'!AG1293</f>
        <v>ALLIED YOUNG FORTUNE BRANDS CO., LTD.</v>
      </c>
      <c r="AD1293" t="str">
        <f t="shared" si="22"/>
        <v>INSERT INTO TABLA_PRESUPUESTO_COMERCIAL VALUES ('VSR','80138-C','14005036-18',2022,'Julio',50,'USD',8100,4133.503601,0,400,25.993338,0,30.995236,43.256105,2.67989,27.893528,0,0,0,0,0,0,0,104.976214,0.151455,0);</v>
      </c>
    </row>
    <row r="1294" spans="1:30" x14ac:dyDescent="0.2">
      <c r="A1294" t="str">
        <f>+'MBI DIRECTORIO'!A1294</f>
        <v>VSR</v>
      </c>
      <c r="B1294" t="str">
        <f>+'MBI DIRECTORIO'!B1294</f>
        <v>80138-C</v>
      </c>
      <c r="C1294" t="str">
        <f>+'MBI DIRECTORIO'!C1294</f>
        <v>14004232-17</v>
      </c>
      <c r="D1294">
        <f>+'MBI DIRECTORIO'!D1294</f>
        <v>2022</v>
      </c>
      <c r="E1294" t="str">
        <f>+'MBI DIRECTORIO'!E1294</f>
        <v>Julio</v>
      </c>
      <c r="F1294" s="5">
        <f>+'MBI DIRECTORIO'!F1294</f>
        <v>100</v>
      </c>
      <c r="G1294" t="str">
        <f>+'MBI DIRECTORIO'!G1294</f>
        <v>USD</v>
      </c>
      <c r="H1294" s="5">
        <f>+'MBI DIRECTORIO'!H1294</f>
        <v>4200</v>
      </c>
      <c r="I1294" s="5">
        <f>+'MBI DIRECTORIO'!I1294</f>
        <v>2099.7344629625513</v>
      </c>
      <c r="J1294" s="5">
        <f>+'MBI DIRECTORIO'!J1294</f>
        <v>0</v>
      </c>
      <c r="K1294" s="5">
        <f>+'MBI DIRECTORIO'!K1294</f>
        <v>800</v>
      </c>
      <c r="L1294" s="5">
        <f>+'MBI DIRECTORIO'!L1294</f>
        <v>51.986676811933776</v>
      </c>
      <c r="M1294" s="5">
        <f>+'MBI DIRECTORIO'!M1294</f>
        <v>0</v>
      </c>
      <c r="N1294" s="5">
        <f>+'MBI DIRECTORIO'!N1294</f>
        <v>61.990472917501961</v>
      </c>
      <c r="O1294" s="5">
        <f>+'MBI DIRECTORIO'!O1294</f>
        <v>86.512209557630257</v>
      </c>
      <c r="P1294" s="5">
        <f>+'MBI DIRECTORIO'!P1294</f>
        <v>5.3597794197198523</v>
      </c>
      <c r="Q1294" s="5">
        <f>+'MBI DIRECTORIO'!Q1294</f>
        <v>14.463310661799568</v>
      </c>
      <c r="R1294" s="5">
        <f>+'MBI DIRECTORIO'!R1294</f>
        <v>0</v>
      </c>
      <c r="S1294" s="5">
        <f>+'MBI DIRECTORIO'!S1294</f>
        <v>0</v>
      </c>
      <c r="T1294" s="5">
        <f>+'MBI DIRECTORIO'!T1294</f>
        <v>0</v>
      </c>
      <c r="U1294" s="5">
        <f>+'MBI DIRECTORIO'!U1294</f>
        <v>0</v>
      </c>
      <c r="V1294" s="5">
        <f>+'MBI DIRECTORIO'!V1294</f>
        <v>0</v>
      </c>
      <c r="W1294" s="5">
        <f>+'MBI DIRECTORIO'!W1294</f>
        <v>0</v>
      </c>
      <c r="X1294" s="5">
        <f>+'MBI DIRECTORIO'!X1294</f>
        <v>0</v>
      </c>
      <c r="Y1294" s="5">
        <f>+'MBI DIRECTORIO'!Y1294</f>
        <v>168.62868281982495</v>
      </c>
      <c r="Z1294" s="5">
        <f>+'MBI DIRECTORIO'!Z1294</f>
        <v>0.30291026317332953</v>
      </c>
      <c r="AA1294" s="5">
        <f>+'MBI DIRECTORIO'!AA1294</f>
        <v>0</v>
      </c>
      <c r="AB1294" s="5" t="str">
        <f>+'MBI DIRECTORIO'!AG1294</f>
        <v>ALLIED YOUNG FORTUNE BRANDS CO., LTD.</v>
      </c>
      <c r="AD1294" t="str">
        <f t="shared" si="22"/>
        <v>INSERT INTO TABLA_PRESUPUESTO_COMERCIAL VALUES ('VSR','80138-C','14004232-17',2022,'Julio',100,'USD',4200,2099.734463,0,800,51.986677,0,61.990473,86.51221,5.359779,14.463311,0,0,0,0,0,0,0,168.628683,0.30291,0);</v>
      </c>
    </row>
    <row r="1295" spans="1:30" x14ac:dyDescent="0.2">
      <c r="A1295" t="str">
        <f>+'MBI DIRECTORIO'!A1295</f>
        <v>VSR</v>
      </c>
      <c r="B1295" t="str">
        <f>+'MBI DIRECTORIO'!B1295</f>
        <v>80138-C</v>
      </c>
      <c r="C1295" t="str">
        <f>+'MBI DIRECTORIO'!C1295</f>
        <v>14004233-21</v>
      </c>
      <c r="D1295">
        <f>+'MBI DIRECTORIO'!D1295</f>
        <v>2022</v>
      </c>
      <c r="E1295" t="str">
        <f>+'MBI DIRECTORIO'!E1295</f>
        <v>Julio</v>
      </c>
      <c r="F1295" s="5">
        <f>+'MBI DIRECTORIO'!F1295</f>
        <v>150</v>
      </c>
      <c r="G1295" t="str">
        <f>+'MBI DIRECTORIO'!G1295</f>
        <v>USD</v>
      </c>
      <c r="H1295" s="5">
        <f>+'MBI DIRECTORIO'!H1295</f>
        <v>4500</v>
      </c>
      <c r="I1295" s="5">
        <f>+'MBI DIRECTORIO'!I1295</f>
        <v>2128.1005486643726</v>
      </c>
      <c r="J1295" s="5">
        <f>+'MBI DIRECTORIO'!J1295</f>
        <v>0</v>
      </c>
      <c r="K1295" s="5">
        <f>+'MBI DIRECTORIO'!K1295</f>
        <v>300</v>
      </c>
      <c r="L1295" s="5">
        <f>+'MBI DIRECTORIO'!L1295</f>
        <v>77.980015217900657</v>
      </c>
      <c r="M1295" s="5">
        <f>+'MBI DIRECTORIO'!M1295</f>
        <v>0</v>
      </c>
      <c r="N1295" s="5">
        <f>+'MBI DIRECTORIO'!N1295</f>
        <v>92.985709376252942</v>
      </c>
      <c r="O1295" s="5">
        <f>+'MBI DIRECTORIO'!O1295</f>
        <v>129.7683143364454</v>
      </c>
      <c r="P1295" s="5">
        <f>+'MBI DIRECTORIO'!P1295</f>
        <v>8.039669129579778</v>
      </c>
      <c r="Q1295" s="5">
        <f>+'MBI DIRECTORIO'!Q1295</f>
        <v>15.496404280499537</v>
      </c>
      <c r="R1295" s="5">
        <f>+'MBI DIRECTORIO'!R1295</f>
        <v>0</v>
      </c>
      <c r="S1295" s="5">
        <f>+'MBI DIRECTORIO'!S1295</f>
        <v>0</v>
      </c>
      <c r="T1295" s="5">
        <f>+'MBI DIRECTORIO'!T1295</f>
        <v>0</v>
      </c>
      <c r="U1295" s="5">
        <f>+'MBI DIRECTORIO'!U1295</f>
        <v>0</v>
      </c>
      <c r="V1295" s="5">
        <f>+'MBI DIRECTORIO'!V1295</f>
        <v>0</v>
      </c>
      <c r="W1295" s="5">
        <f>+'MBI DIRECTORIO'!W1295</f>
        <v>0</v>
      </c>
      <c r="X1295" s="5">
        <f>+'MBI DIRECTORIO'!X1295</f>
        <v>0</v>
      </c>
      <c r="Y1295" s="5">
        <f>+'MBI DIRECTORIO'!Y1295</f>
        <v>246.74446251753767</v>
      </c>
      <c r="Z1295" s="5">
        <f>+'MBI DIRECTORIO'!Z1295</f>
        <v>0.45436539475999432</v>
      </c>
      <c r="AA1295" s="5">
        <f>+'MBI DIRECTORIO'!AA1295</f>
        <v>0</v>
      </c>
      <c r="AB1295" s="5" t="str">
        <f>+'MBI DIRECTORIO'!AG1295</f>
        <v>ALLIED YOUNG FORTUNE BRANDS CO., LTD.</v>
      </c>
      <c r="AD1295" t="str">
        <f t="shared" si="22"/>
        <v>INSERT INTO TABLA_PRESUPUESTO_COMERCIAL VALUES ('VSR','80138-C','14004233-21',2022,'Julio',150,'USD',4500,2128.100549,0,300,77.980015,0,92.985709,129.768314,8.039669,15.496404,0,0,0,0,0,0,0,246.744463,0.454365,0);</v>
      </c>
    </row>
    <row r="1296" spans="1:30" x14ac:dyDescent="0.2">
      <c r="A1296" t="str">
        <f>+'MBI DIRECTORIO'!A1296</f>
        <v>VSR</v>
      </c>
      <c r="B1296" t="str">
        <f>+'MBI DIRECTORIO'!B1296</f>
        <v>80138-C</v>
      </c>
      <c r="C1296" t="str">
        <f>+'MBI DIRECTORIO'!C1296</f>
        <v>14004230-21</v>
      </c>
      <c r="D1296">
        <f>+'MBI DIRECTORIO'!D1296</f>
        <v>2022</v>
      </c>
      <c r="E1296" t="str">
        <f>+'MBI DIRECTORIO'!E1296</f>
        <v>Julio</v>
      </c>
      <c r="F1296" s="5">
        <f>+'MBI DIRECTORIO'!F1296</f>
        <v>50</v>
      </c>
      <c r="G1296" t="str">
        <f>+'MBI DIRECTORIO'!G1296</f>
        <v>USD</v>
      </c>
      <c r="H1296" s="5">
        <f>+'MBI DIRECTORIO'!H1296</f>
        <v>1500</v>
      </c>
      <c r="I1296" s="5">
        <f>+'MBI DIRECTORIO'!I1296</f>
        <v>720.90495550756259</v>
      </c>
      <c r="J1296" s="5">
        <f>+'MBI DIRECTORIO'!J1296</f>
        <v>0</v>
      </c>
      <c r="K1296" s="5">
        <f>+'MBI DIRECTORIO'!K1296</f>
        <v>0</v>
      </c>
      <c r="L1296" s="5">
        <f>+'MBI DIRECTORIO'!L1296</f>
        <v>25.993338405966888</v>
      </c>
      <c r="M1296" s="5">
        <f>+'MBI DIRECTORIO'!M1296</f>
        <v>0</v>
      </c>
      <c r="N1296" s="5">
        <f>+'MBI DIRECTORIO'!N1296</f>
        <v>30.995236458750981</v>
      </c>
      <c r="O1296" s="5">
        <f>+'MBI DIRECTORIO'!O1296</f>
        <v>43.256104778815128</v>
      </c>
      <c r="P1296" s="5">
        <f>+'MBI DIRECTORIO'!P1296</f>
        <v>2.6798897098599261</v>
      </c>
      <c r="Q1296" s="5">
        <f>+'MBI DIRECTORIO'!Q1296</f>
        <v>5.1654680934998458</v>
      </c>
      <c r="R1296" s="5">
        <f>+'MBI DIRECTORIO'!R1296</f>
        <v>0</v>
      </c>
      <c r="S1296" s="5">
        <f>+'MBI DIRECTORIO'!S1296</f>
        <v>0</v>
      </c>
      <c r="T1296" s="5">
        <f>+'MBI DIRECTORIO'!T1296</f>
        <v>0</v>
      </c>
      <c r="U1296" s="5">
        <f>+'MBI DIRECTORIO'!U1296</f>
        <v>0</v>
      </c>
      <c r="V1296" s="5">
        <f>+'MBI DIRECTORIO'!V1296</f>
        <v>0</v>
      </c>
      <c r="W1296" s="5">
        <f>+'MBI DIRECTORIO'!W1296</f>
        <v>0</v>
      </c>
      <c r="X1296" s="5">
        <f>+'MBI DIRECTORIO'!X1296</f>
        <v>0</v>
      </c>
      <c r="Y1296" s="5">
        <f>+'MBI DIRECTORIO'!Y1296</f>
        <v>82.248154172512528</v>
      </c>
      <c r="Z1296" s="5">
        <f>+'MBI DIRECTORIO'!Z1296</f>
        <v>0.15145513158666477</v>
      </c>
      <c r="AA1296" s="5">
        <f>+'MBI DIRECTORIO'!AA1296</f>
        <v>0</v>
      </c>
      <c r="AB1296" s="5" t="str">
        <f>+'MBI DIRECTORIO'!AG1296</f>
        <v>ALLIED YOUNG FORTUNE BRANDS CO., LTD.</v>
      </c>
      <c r="AD1296" t="str">
        <f t="shared" si="22"/>
        <v>INSERT INTO TABLA_PRESUPUESTO_COMERCIAL VALUES ('VSR','80138-C','14004230-21',2022,'Julio',50,'USD',1500,720.904956,0,0,25.993338,0,30.995236,43.256105,2.67989,5.165468,0,0,0,0,0,0,0,82.248154,0.151455,0);</v>
      </c>
    </row>
    <row r="1297" spans="1:30" x14ac:dyDescent="0.2">
      <c r="A1297" t="str">
        <f>+'MBI DIRECTORIO'!A1297</f>
        <v>VSR</v>
      </c>
      <c r="B1297" t="str">
        <f>+'MBI DIRECTORIO'!B1297</f>
        <v>80140-C</v>
      </c>
      <c r="C1297" t="str">
        <f>+'MBI DIRECTORIO'!C1297</f>
        <v>14005080-18</v>
      </c>
      <c r="D1297">
        <f>+'MBI DIRECTORIO'!D1297</f>
        <v>2022</v>
      </c>
      <c r="E1297" t="str">
        <f>+'MBI DIRECTORIO'!E1297</f>
        <v>Julio</v>
      </c>
      <c r="F1297" s="5">
        <f>+'MBI DIRECTORIO'!F1297</f>
        <v>5</v>
      </c>
      <c r="G1297" t="str">
        <f>+'MBI DIRECTORIO'!G1297</f>
        <v>USD</v>
      </c>
      <c r="H1297" s="5">
        <f>+'MBI DIRECTORIO'!H1297</f>
        <v>540</v>
      </c>
      <c r="I1297" s="5">
        <f>+'MBI DIRECTORIO'!I1297</f>
        <v>272.97549127167224</v>
      </c>
      <c r="J1297" s="5">
        <f>+'MBI DIRECTORIO'!J1297</f>
        <v>0</v>
      </c>
      <c r="K1297" s="5">
        <f>+'MBI DIRECTORIO'!K1297</f>
        <v>0</v>
      </c>
      <c r="L1297" s="5">
        <f>+'MBI DIRECTORIO'!L1297</f>
        <v>2.5993338405966888</v>
      </c>
      <c r="M1297" s="5">
        <f>+'MBI DIRECTORIO'!M1297</f>
        <v>0</v>
      </c>
      <c r="N1297" s="5">
        <f>+'MBI DIRECTORIO'!N1297</f>
        <v>1.0816498316498318</v>
      </c>
      <c r="O1297" s="5">
        <f>+'MBI DIRECTORIO'!O1297</f>
        <v>2.2095959595959598</v>
      </c>
      <c r="P1297" s="5">
        <f>+'MBI DIRECTORIO'!P1297</f>
        <v>0.22685185185185192</v>
      </c>
      <c r="Q1297" s="5">
        <f>+'MBI DIRECTORIO'!Q1297</f>
        <v>1.8595685136599445</v>
      </c>
      <c r="R1297" s="5">
        <f>+'MBI DIRECTORIO'!R1297</f>
        <v>0</v>
      </c>
      <c r="S1297" s="5">
        <f>+'MBI DIRECTORIO'!S1297</f>
        <v>0</v>
      </c>
      <c r="T1297" s="5">
        <f>+'MBI DIRECTORIO'!T1297</f>
        <v>0</v>
      </c>
      <c r="U1297" s="5">
        <f>+'MBI DIRECTORIO'!U1297</f>
        <v>0</v>
      </c>
      <c r="V1297" s="5">
        <f>+'MBI DIRECTORIO'!V1297</f>
        <v>0</v>
      </c>
      <c r="W1297" s="5">
        <f>+'MBI DIRECTORIO'!W1297</f>
        <v>0</v>
      </c>
      <c r="X1297" s="5">
        <f>+'MBI DIRECTORIO'!X1297</f>
        <v>0</v>
      </c>
      <c r="Y1297" s="5">
        <f>+'MBI DIRECTORIO'!Y1297</f>
        <v>5.3928116699162549</v>
      </c>
      <c r="Z1297" s="5">
        <f>+'MBI DIRECTORIO'!Z1297</f>
        <v>1.5145513158666477E-2</v>
      </c>
      <c r="AA1297" s="5">
        <f>+'MBI DIRECTORIO'!AA1297</f>
        <v>0</v>
      </c>
      <c r="AB1297" s="5" t="str">
        <f>+'MBI DIRECTORIO'!AG1297</f>
        <v>Cripton_Korea</v>
      </c>
      <c r="AD1297" t="str">
        <f t="shared" si="22"/>
        <v>INSERT INTO TABLA_PRESUPUESTO_COMERCIAL VALUES ('VSR','80140-C','14005080-18',2022,'Julio',5,'USD',540,272.975491,0,0,2.599334,0,1.08165,2.209596,0.226852,1.859569,0,0,0,0,0,0,0,5.392812,0.015146,0);</v>
      </c>
    </row>
    <row r="1298" spans="1:30" x14ac:dyDescent="0.2">
      <c r="A1298" t="str">
        <f>+'MBI DIRECTORIO'!A1298</f>
        <v>VSR</v>
      </c>
      <c r="B1298" t="str">
        <f>+'MBI DIRECTORIO'!B1298</f>
        <v>80140-C</v>
      </c>
      <c r="C1298" t="str">
        <f>+'MBI DIRECTORIO'!C1298</f>
        <v>14005050-21</v>
      </c>
      <c r="D1298">
        <f>+'MBI DIRECTORIO'!D1298</f>
        <v>2022</v>
      </c>
      <c r="E1298" t="str">
        <f>+'MBI DIRECTORIO'!E1298</f>
        <v>Julio</v>
      </c>
      <c r="F1298" s="5">
        <f>+'MBI DIRECTORIO'!F1298</f>
        <v>25</v>
      </c>
      <c r="G1298" t="str">
        <f>+'MBI DIRECTORIO'!G1298</f>
        <v>USD</v>
      </c>
      <c r="H1298" s="5">
        <f>+'MBI DIRECTORIO'!H1298</f>
        <v>1025</v>
      </c>
      <c r="I1298" s="5">
        <f>+'MBI DIRECTORIO'!I1298</f>
        <v>421.0758197290408</v>
      </c>
      <c r="J1298" s="5">
        <f>+'MBI DIRECTORIO'!J1298</f>
        <v>0</v>
      </c>
      <c r="K1298" s="5">
        <f>+'MBI DIRECTORIO'!K1298</f>
        <v>0</v>
      </c>
      <c r="L1298" s="5">
        <f>+'MBI DIRECTORIO'!L1298</f>
        <v>12.996669202983444</v>
      </c>
      <c r="M1298" s="5">
        <f>+'MBI DIRECTORIO'!M1298</f>
        <v>0</v>
      </c>
      <c r="N1298" s="5">
        <f>+'MBI DIRECTORIO'!N1298</f>
        <v>5.4082491582491583</v>
      </c>
      <c r="O1298" s="5">
        <f>+'MBI DIRECTORIO'!O1298</f>
        <v>11.047979797979799</v>
      </c>
      <c r="P1298" s="5">
        <f>+'MBI DIRECTORIO'!P1298</f>
        <v>1.1342592592592593</v>
      </c>
      <c r="Q1298" s="5">
        <f>+'MBI DIRECTORIO'!Q1298</f>
        <v>3.5297365305582278</v>
      </c>
      <c r="R1298" s="5">
        <f>+'MBI DIRECTORIO'!R1298</f>
        <v>0</v>
      </c>
      <c r="S1298" s="5">
        <f>+'MBI DIRECTORIO'!S1298</f>
        <v>0</v>
      </c>
      <c r="T1298" s="5">
        <f>+'MBI DIRECTORIO'!T1298</f>
        <v>0</v>
      </c>
      <c r="U1298" s="5">
        <f>+'MBI DIRECTORIO'!U1298</f>
        <v>0</v>
      </c>
      <c r="V1298" s="5">
        <f>+'MBI DIRECTORIO'!V1298</f>
        <v>0</v>
      </c>
      <c r="W1298" s="5">
        <f>+'MBI DIRECTORIO'!W1298</f>
        <v>0</v>
      </c>
      <c r="X1298" s="5">
        <f>+'MBI DIRECTORIO'!X1298</f>
        <v>0</v>
      </c>
      <c r="Y1298" s="5">
        <f>+'MBI DIRECTORIO'!Y1298</f>
        <v>21.195952311839779</v>
      </c>
      <c r="Z1298" s="5">
        <f>+'MBI DIRECTORIO'!Z1298</f>
        <v>7.5727565793332383E-2</v>
      </c>
      <c r="AA1298" s="5">
        <f>+'MBI DIRECTORIO'!AA1298</f>
        <v>0</v>
      </c>
      <c r="AB1298" s="5" t="str">
        <f>+'MBI DIRECTORIO'!AG1298</f>
        <v>Cripton_Korea</v>
      </c>
      <c r="AD1298" t="str">
        <f t="shared" si="22"/>
        <v>INSERT INTO TABLA_PRESUPUESTO_COMERCIAL VALUES ('VSR','80140-C','14005050-21',2022,'Julio',25,'USD',1025,421.07582,0,0,12.996669,0,5.408249,11.04798,1.134259,3.529737,0,0,0,0,0,0,0,21.195952,0.075728,0);</v>
      </c>
    </row>
    <row r="1299" spans="1:30" x14ac:dyDescent="0.2">
      <c r="A1299" t="str">
        <f>+'MBI DIRECTORIO'!A1299</f>
        <v>VSR</v>
      </c>
      <c r="B1299" t="str">
        <f>+'MBI DIRECTORIO'!B1299</f>
        <v>80140-C</v>
      </c>
      <c r="C1299" t="str">
        <f>+'MBI DIRECTORIO'!C1299</f>
        <v>14005054-21</v>
      </c>
      <c r="D1299">
        <f>+'MBI DIRECTORIO'!D1299</f>
        <v>2022</v>
      </c>
      <c r="E1299" t="str">
        <f>+'MBI DIRECTORIO'!E1299</f>
        <v>Julio</v>
      </c>
      <c r="F1299" s="5">
        <f>+'MBI DIRECTORIO'!F1299</f>
        <v>25</v>
      </c>
      <c r="G1299" t="str">
        <f>+'MBI DIRECTORIO'!G1299</f>
        <v>USD</v>
      </c>
      <c r="H1299" s="5">
        <f>+'MBI DIRECTORIO'!H1299</f>
        <v>1025</v>
      </c>
      <c r="I1299" s="5">
        <f>+'MBI DIRECTORIO'!I1299</f>
        <v>340.24146426558184</v>
      </c>
      <c r="J1299" s="5">
        <f>+'MBI DIRECTORIO'!J1299</f>
        <v>0</v>
      </c>
      <c r="K1299" s="5">
        <f>+'MBI DIRECTORIO'!K1299</f>
        <v>0</v>
      </c>
      <c r="L1299" s="5">
        <f>+'MBI DIRECTORIO'!L1299</f>
        <v>12.996669202983444</v>
      </c>
      <c r="M1299" s="5">
        <f>+'MBI DIRECTORIO'!M1299</f>
        <v>0</v>
      </c>
      <c r="N1299" s="5">
        <f>+'MBI DIRECTORIO'!N1299</f>
        <v>5.4082491582491583</v>
      </c>
      <c r="O1299" s="5">
        <f>+'MBI DIRECTORIO'!O1299</f>
        <v>11.047979797979799</v>
      </c>
      <c r="P1299" s="5">
        <f>+'MBI DIRECTORIO'!P1299</f>
        <v>1.1342592592592593</v>
      </c>
      <c r="Q1299" s="5">
        <f>+'MBI DIRECTORIO'!Q1299</f>
        <v>3.5297365305582278</v>
      </c>
      <c r="R1299" s="5">
        <f>+'MBI DIRECTORIO'!R1299</f>
        <v>0</v>
      </c>
      <c r="S1299" s="5">
        <f>+'MBI DIRECTORIO'!S1299</f>
        <v>0</v>
      </c>
      <c r="T1299" s="5">
        <f>+'MBI DIRECTORIO'!T1299</f>
        <v>0</v>
      </c>
      <c r="U1299" s="5">
        <f>+'MBI DIRECTORIO'!U1299</f>
        <v>0</v>
      </c>
      <c r="V1299" s="5">
        <f>+'MBI DIRECTORIO'!V1299</f>
        <v>0</v>
      </c>
      <c r="W1299" s="5">
        <f>+'MBI DIRECTORIO'!W1299</f>
        <v>0</v>
      </c>
      <c r="X1299" s="5">
        <f>+'MBI DIRECTORIO'!X1299</f>
        <v>0</v>
      </c>
      <c r="Y1299" s="5">
        <f>+'MBI DIRECTORIO'!Y1299</f>
        <v>21.195952311839779</v>
      </c>
      <c r="Z1299" s="5">
        <f>+'MBI DIRECTORIO'!Z1299</f>
        <v>7.5727565793332383E-2</v>
      </c>
      <c r="AA1299" s="5">
        <f>+'MBI DIRECTORIO'!AA1299</f>
        <v>0</v>
      </c>
      <c r="AB1299" s="5" t="str">
        <f>+'MBI DIRECTORIO'!AG1299</f>
        <v>Cripton_Korea</v>
      </c>
      <c r="AD1299" t="str">
        <f t="shared" si="22"/>
        <v>INSERT INTO TABLA_PRESUPUESTO_COMERCIAL VALUES ('VSR','80140-C','14005054-21',2022,'Julio',25,'USD',1025,340.241464,0,0,12.996669,0,5.408249,11.04798,1.134259,3.529737,0,0,0,0,0,0,0,21.195952,0.075728,0);</v>
      </c>
    </row>
    <row r="1300" spans="1:30" x14ac:dyDescent="0.2">
      <c r="A1300" t="str">
        <f>+'MBI DIRECTORIO'!A1300</f>
        <v>VSR</v>
      </c>
      <c r="B1300" t="str">
        <f>+'MBI DIRECTORIO'!B1300</f>
        <v>80140-C</v>
      </c>
      <c r="C1300" t="str">
        <f>+'MBI DIRECTORIO'!C1300</f>
        <v>14005075-18</v>
      </c>
      <c r="D1300">
        <f>+'MBI DIRECTORIO'!D1300</f>
        <v>2022</v>
      </c>
      <c r="E1300" t="str">
        <f>+'MBI DIRECTORIO'!E1300</f>
        <v>Julio</v>
      </c>
      <c r="F1300" s="5">
        <f>+'MBI DIRECTORIO'!F1300</f>
        <v>25</v>
      </c>
      <c r="G1300" t="str">
        <f>+'MBI DIRECTORIO'!G1300</f>
        <v>USD</v>
      </c>
      <c r="H1300" s="5">
        <f>+'MBI DIRECTORIO'!H1300</f>
        <v>1525</v>
      </c>
      <c r="I1300" s="5">
        <f>+'MBI DIRECTORIO'!I1300</f>
        <v>798.8139998494803</v>
      </c>
      <c r="J1300" s="5">
        <f>+'MBI DIRECTORIO'!J1300</f>
        <v>0</v>
      </c>
      <c r="K1300" s="5">
        <f>+'MBI DIRECTORIO'!K1300</f>
        <v>0</v>
      </c>
      <c r="L1300" s="5">
        <f>+'MBI DIRECTORIO'!L1300</f>
        <v>12.996669202983444</v>
      </c>
      <c r="M1300" s="5">
        <f>+'MBI DIRECTORIO'!M1300</f>
        <v>0</v>
      </c>
      <c r="N1300" s="5">
        <f>+'MBI DIRECTORIO'!N1300</f>
        <v>5.4082491582491583</v>
      </c>
      <c r="O1300" s="5">
        <f>+'MBI DIRECTORIO'!O1300</f>
        <v>11.047979797979799</v>
      </c>
      <c r="P1300" s="5">
        <f>+'MBI DIRECTORIO'!P1300</f>
        <v>1.1342592592592593</v>
      </c>
      <c r="Q1300" s="5">
        <f>+'MBI DIRECTORIO'!Q1300</f>
        <v>5.2515592283915096</v>
      </c>
      <c r="R1300" s="5">
        <f>+'MBI DIRECTORIO'!R1300</f>
        <v>0</v>
      </c>
      <c r="S1300" s="5">
        <f>+'MBI DIRECTORIO'!S1300</f>
        <v>0</v>
      </c>
      <c r="T1300" s="5">
        <f>+'MBI DIRECTORIO'!T1300</f>
        <v>0</v>
      </c>
      <c r="U1300" s="5">
        <f>+'MBI DIRECTORIO'!U1300</f>
        <v>0</v>
      </c>
      <c r="V1300" s="5">
        <f>+'MBI DIRECTORIO'!V1300</f>
        <v>0</v>
      </c>
      <c r="W1300" s="5">
        <f>+'MBI DIRECTORIO'!W1300</f>
        <v>0</v>
      </c>
      <c r="X1300" s="5">
        <f>+'MBI DIRECTORIO'!X1300</f>
        <v>0</v>
      </c>
      <c r="Y1300" s="5">
        <f>+'MBI DIRECTORIO'!Y1300</f>
        <v>22.917775009673061</v>
      </c>
      <c r="Z1300" s="5">
        <f>+'MBI DIRECTORIO'!Z1300</f>
        <v>7.5727565793332383E-2</v>
      </c>
      <c r="AA1300" s="5">
        <f>+'MBI DIRECTORIO'!AA1300</f>
        <v>0</v>
      </c>
      <c r="AB1300" s="5" t="str">
        <f>+'MBI DIRECTORIO'!AG1300</f>
        <v>Cripton_Korea</v>
      </c>
      <c r="AD1300" t="str">
        <f t="shared" si="22"/>
        <v>INSERT INTO TABLA_PRESUPUESTO_COMERCIAL VALUES ('VSR','80140-C','14005075-18',2022,'Julio',25,'USD',1525,798.814,0,0,12.996669,0,5.408249,11.04798,1.134259,5.251559,0,0,0,0,0,0,0,22.917775,0.075728,0);</v>
      </c>
    </row>
    <row r="1301" spans="1:30" x14ac:dyDescent="0.2">
      <c r="A1301" t="str">
        <f>+'MBI DIRECTORIO'!A1301</f>
        <v>VSR</v>
      </c>
      <c r="B1301" t="str">
        <f>+'MBI DIRECTORIO'!B1301</f>
        <v>80140-C</v>
      </c>
      <c r="C1301" t="str">
        <f>+'MBI DIRECTORIO'!C1301</f>
        <v>14005077-18</v>
      </c>
      <c r="D1301">
        <f>+'MBI DIRECTORIO'!D1301</f>
        <v>2022</v>
      </c>
      <c r="E1301" t="str">
        <f>+'MBI DIRECTORIO'!E1301</f>
        <v>Julio</v>
      </c>
      <c r="F1301" s="5">
        <f>+'MBI DIRECTORIO'!F1301</f>
        <v>5</v>
      </c>
      <c r="G1301" t="str">
        <f>+'MBI DIRECTORIO'!G1301</f>
        <v>USD</v>
      </c>
      <c r="H1301" s="5">
        <f>+'MBI DIRECTORIO'!H1301</f>
        <v>305</v>
      </c>
      <c r="I1301" s="5">
        <f>+'MBI DIRECTORIO'!I1301</f>
        <v>120.41538043998071</v>
      </c>
      <c r="J1301" s="5">
        <f>+'MBI DIRECTORIO'!J1301</f>
        <v>0</v>
      </c>
      <c r="K1301" s="5">
        <f>+'MBI DIRECTORIO'!K1301</f>
        <v>0</v>
      </c>
      <c r="L1301" s="5">
        <f>+'MBI DIRECTORIO'!L1301</f>
        <v>2.5993338405966888</v>
      </c>
      <c r="M1301" s="5">
        <f>+'MBI DIRECTORIO'!M1301</f>
        <v>0</v>
      </c>
      <c r="N1301" s="5">
        <f>+'MBI DIRECTORIO'!N1301</f>
        <v>1.0816498316498318</v>
      </c>
      <c r="O1301" s="5">
        <f>+'MBI DIRECTORIO'!O1301</f>
        <v>2.2095959595959598</v>
      </c>
      <c r="P1301" s="5">
        <f>+'MBI DIRECTORIO'!P1301</f>
        <v>0.22685185185185192</v>
      </c>
      <c r="Q1301" s="5">
        <f>+'MBI DIRECTORIO'!Q1301</f>
        <v>1.0503118456783018</v>
      </c>
      <c r="R1301" s="5">
        <f>+'MBI DIRECTORIO'!R1301</f>
        <v>0</v>
      </c>
      <c r="S1301" s="5">
        <f>+'MBI DIRECTORIO'!S1301</f>
        <v>0</v>
      </c>
      <c r="T1301" s="5">
        <f>+'MBI DIRECTORIO'!T1301</f>
        <v>0</v>
      </c>
      <c r="U1301" s="5">
        <f>+'MBI DIRECTORIO'!U1301</f>
        <v>0</v>
      </c>
      <c r="V1301" s="5">
        <f>+'MBI DIRECTORIO'!V1301</f>
        <v>0</v>
      </c>
      <c r="W1301" s="5">
        <f>+'MBI DIRECTORIO'!W1301</f>
        <v>0</v>
      </c>
      <c r="X1301" s="5">
        <f>+'MBI DIRECTORIO'!X1301</f>
        <v>0</v>
      </c>
      <c r="Y1301" s="5">
        <f>+'MBI DIRECTORIO'!Y1301</f>
        <v>4.5835550019346121</v>
      </c>
      <c r="Z1301" s="5">
        <f>+'MBI DIRECTORIO'!Z1301</f>
        <v>1.5145513158666477E-2</v>
      </c>
      <c r="AA1301" s="5">
        <f>+'MBI DIRECTORIO'!AA1301</f>
        <v>0</v>
      </c>
      <c r="AB1301" s="5" t="str">
        <f>+'MBI DIRECTORIO'!AG1301</f>
        <v>Cripton_Korea</v>
      </c>
      <c r="AD1301" t="str">
        <f t="shared" si="22"/>
        <v>INSERT INTO TABLA_PRESUPUESTO_COMERCIAL VALUES ('VSR','80140-C','14005077-18',2022,'Julio',5,'USD',305,120.41538,0,0,2.599334,0,1.08165,2.209596,0.226852,1.050312,0,0,0,0,0,0,0,4.583555,0.015146,0);</v>
      </c>
    </row>
    <row r="1302" spans="1:30" x14ac:dyDescent="0.2">
      <c r="A1302" t="str">
        <f>+'MBI DIRECTORIO'!A1302</f>
        <v>VSR</v>
      </c>
      <c r="B1302" t="str">
        <f>+'MBI DIRECTORIO'!B1302</f>
        <v>96568970-C</v>
      </c>
      <c r="C1302" t="str">
        <f>+'MBI DIRECTORIO'!C1302</f>
        <v>14005058-20</v>
      </c>
      <c r="D1302">
        <f>+'MBI DIRECTORIO'!D1302</f>
        <v>2022</v>
      </c>
      <c r="E1302" t="str">
        <f>+'MBI DIRECTORIO'!E1302</f>
        <v>Agosto</v>
      </c>
      <c r="F1302" s="5">
        <f>+'MBI DIRECTORIO'!F1302</f>
        <v>360</v>
      </c>
      <c r="G1302" t="str">
        <f>+'MBI DIRECTORIO'!G1302</f>
        <v>CLP</v>
      </c>
      <c r="H1302" s="5">
        <f>+'MBI DIRECTORIO'!H1302</f>
        <v>11559.5</v>
      </c>
      <c r="I1302" s="5">
        <f>+'MBI DIRECTORIO'!I1302</f>
        <v>6755.1235790629935</v>
      </c>
      <c r="J1302" s="5">
        <f>+'MBI DIRECTORIO'!J1302</f>
        <v>0</v>
      </c>
      <c r="K1302" s="5">
        <f>+'MBI DIRECTORIO'!K1302</f>
        <v>1350</v>
      </c>
      <c r="L1302" s="5">
        <f>+'MBI DIRECTORIO'!L1302</f>
        <v>99.484870309233145</v>
      </c>
      <c r="M1302" s="5">
        <f>+'MBI DIRECTORIO'!M1302</f>
        <v>0</v>
      </c>
      <c r="N1302" s="5">
        <f>+'MBI DIRECTORIO'!N1302</f>
        <v>0</v>
      </c>
      <c r="O1302" s="5">
        <f>+'MBI DIRECTORIO'!O1302</f>
        <v>0</v>
      </c>
      <c r="P1302" s="5">
        <f>+'MBI DIRECTORIO'!P1302</f>
        <v>0</v>
      </c>
      <c r="Q1302" s="5">
        <f>+'MBI DIRECTORIO'!Q1302</f>
        <v>0</v>
      </c>
      <c r="R1302" s="5">
        <f>+'MBI DIRECTORIO'!R1302</f>
        <v>39.806818951207646</v>
      </c>
      <c r="S1302" s="5">
        <f>+'MBI DIRECTORIO'!S1302</f>
        <v>0</v>
      </c>
      <c r="T1302" s="5">
        <f>+'MBI DIRECTORIO'!T1302</f>
        <v>0</v>
      </c>
      <c r="U1302" s="5">
        <f>+'MBI DIRECTORIO'!U1302</f>
        <v>142.5</v>
      </c>
      <c r="V1302" s="5">
        <f>+'MBI DIRECTORIO'!V1302</f>
        <v>0</v>
      </c>
      <c r="W1302" s="5">
        <f>+'MBI DIRECTORIO'!W1302</f>
        <v>0</v>
      </c>
      <c r="X1302" s="5">
        <f>+'MBI DIRECTORIO'!X1302</f>
        <v>0</v>
      </c>
      <c r="Y1302" s="5">
        <f>+'MBI DIRECTORIO'!Y1302</f>
        <v>227.72597285725487</v>
      </c>
      <c r="Z1302" s="5">
        <f>+'MBI DIRECTORIO'!Z1302</f>
        <v>0</v>
      </c>
      <c r="AA1302" s="5">
        <f>+'MBI DIRECTORIO'!AA1302</f>
        <v>45.419153906047235</v>
      </c>
      <c r="AB1302" s="5" t="str">
        <f>+'MBI DIRECTORIO'!AG1302</f>
        <v>Distribución y Excelencia S.A.</v>
      </c>
      <c r="AD1302" t="str">
        <f t="shared" si="22"/>
        <v>INSERT INTO TABLA_PRESUPUESTO_COMERCIAL VALUES ('VSR','96568970-C','14005058-20',2022,'Agosto',360,'CLP',11559.5,6755.123579,0,1350,99.48487,0,0,0,0,0,39.806819,0,0,142.5,0,0,0,227.725973,0,45.419154);</v>
      </c>
    </row>
    <row r="1303" spans="1:30" x14ac:dyDescent="0.2">
      <c r="A1303" t="str">
        <f>+'MBI DIRECTORIO'!A1303</f>
        <v>VSR</v>
      </c>
      <c r="B1303" t="str">
        <f>+'MBI DIRECTORIO'!B1303</f>
        <v>96568970-C</v>
      </c>
      <c r="C1303" t="str">
        <f>+'MBI DIRECTORIO'!C1303</f>
        <v>14005057-20</v>
      </c>
      <c r="D1303">
        <f>+'MBI DIRECTORIO'!D1303</f>
        <v>2022</v>
      </c>
      <c r="E1303" t="str">
        <f>+'MBI DIRECTORIO'!E1303</f>
        <v>Agosto</v>
      </c>
      <c r="F1303" s="5">
        <f>+'MBI DIRECTORIO'!F1303</f>
        <v>240</v>
      </c>
      <c r="G1303" t="str">
        <f>+'MBI DIRECTORIO'!G1303</f>
        <v>CLP</v>
      </c>
      <c r="H1303" s="5">
        <f>+'MBI DIRECTORIO'!H1303</f>
        <v>7706.333333333333</v>
      </c>
      <c r="I1303" s="5">
        <f>+'MBI DIRECTORIO'!I1303</f>
        <v>4743.3430699301061</v>
      </c>
      <c r="J1303" s="5">
        <f>+'MBI DIRECTORIO'!J1303</f>
        <v>0</v>
      </c>
      <c r="K1303" s="5">
        <f>+'MBI DIRECTORIO'!K1303</f>
        <v>900</v>
      </c>
      <c r="L1303" s="5">
        <f>+'MBI DIRECTORIO'!L1303</f>
        <v>66.323246872822097</v>
      </c>
      <c r="M1303" s="5">
        <f>+'MBI DIRECTORIO'!M1303</f>
        <v>0</v>
      </c>
      <c r="N1303" s="5">
        <f>+'MBI DIRECTORIO'!N1303</f>
        <v>0</v>
      </c>
      <c r="O1303" s="5">
        <f>+'MBI DIRECTORIO'!O1303</f>
        <v>0</v>
      </c>
      <c r="P1303" s="5">
        <f>+'MBI DIRECTORIO'!P1303</f>
        <v>0</v>
      </c>
      <c r="Q1303" s="5">
        <f>+'MBI DIRECTORIO'!Q1303</f>
        <v>0</v>
      </c>
      <c r="R1303" s="5">
        <f>+'MBI DIRECTORIO'!R1303</f>
        <v>26.537879300805095</v>
      </c>
      <c r="S1303" s="5">
        <f>+'MBI DIRECTORIO'!S1303</f>
        <v>0</v>
      </c>
      <c r="T1303" s="5">
        <f>+'MBI DIRECTORIO'!T1303</f>
        <v>0</v>
      </c>
      <c r="U1303" s="5">
        <f>+'MBI DIRECTORIO'!U1303</f>
        <v>95</v>
      </c>
      <c r="V1303" s="5">
        <f>+'MBI DIRECTORIO'!V1303</f>
        <v>0</v>
      </c>
      <c r="W1303" s="5">
        <f>+'MBI DIRECTORIO'!W1303</f>
        <v>0</v>
      </c>
      <c r="X1303" s="5">
        <f>+'MBI DIRECTORIO'!X1303</f>
        <v>0</v>
      </c>
      <c r="Y1303" s="5">
        <f>+'MBI DIRECTORIO'!Y1303</f>
        <v>151.81731523816993</v>
      </c>
      <c r="Z1303" s="5">
        <f>+'MBI DIRECTORIO'!Z1303</f>
        <v>0</v>
      </c>
      <c r="AA1303" s="5">
        <f>+'MBI DIRECTORIO'!AA1303</f>
        <v>30.279435937364823</v>
      </c>
      <c r="AB1303" s="5" t="str">
        <f>+'MBI DIRECTORIO'!AG1303</f>
        <v>Distribución y Excelencia S.A.</v>
      </c>
      <c r="AD1303" t="str">
        <f t="shared" si="22"/>
        <v>INSERT INTO TABLA_PRESUPUESTO_COMERCIAL VALUES ('VSR','96568970-C','14005057-20',2022,'Agosto',240,'CLP',7706.333333,4743.34307,0,900,66.323247,0,0,0,0,0,26.537879,0,0,95,0,0,0,151.817315,0,30.279436);</v>
      </c>
    </row>
    <row r="1304" spans="1:30" x14ac:dyDescent="0.2">
      <c r="A1304" t="str">
        <f>+'MBI DIRECTORIO'!A1304</f>
        <v>VSR</v>
      </c>
      <c r="B1304" t="str">
        <f>+'MBI DIRECTORIO'!B1304</f>
        <v>96568970-C</v>
      </c>
      <c r="C1304" t="str">
        <f>+'MBI DIRECTORIO'!C1304</f>
        <v>14005059-20</v>
      </c>
      <c r="D1304">
        <f>+'MBI DIRECTORIO'!D1304</f>
        <v>2022</v>
      </c>
      <c r="E1304" t="str">
        <f>+'MBI DIRECTORIO'!E1304</f>
        <v>Agosto</v>
      </c>
      <c r="F1304" s="5">
        <f>+'MBI DIRECTORIO'!F1304</f>
        <v>360</v>
      </c>
      <c r="G1304" t="str">
        <f>+'MBI DIRECTORIO'!G1304</f>
        <v>CLP</v>
      </c>
      <c r="H1304" s="5">
        <f>+'MBI DIRECTORIO'!H1304</f>
        <v>11559.5</v>
      </c>
      <c r="I1304" s="5">
        <f>+'MBI DIRECTORIO'!I1304</f>
        <v>7172.4750959774228</v>
      </c>
      <c r="J1304" s="5">
        <f>+'MBI DIRECTORIO'!J1304</f>
        <v>0</v>
      </c>
      <c r="K1304" s="5">
        <f>+'MBI DIRECTORIO'!K1304</f>
        <v>1350</v>
      </c>
      <c r="L1304" s="5">
        <f>+'MBI DIRECTORIO'!L1304</f>
        <v>99.484870309233145</v>
      </c>
      <c r="M1304" s="5">
        <f>+'MBI DIRECTORIO'!M1304</f>
        <v>0</v>
      </c>
      <c r="N1304" s="5">
        <f>+'MBI DIRECTORIO'!N1304</f>
        <v>0</v>
      </c>
      <c r="O1304" s="5">
        <f>+'MBI DIRECTORIO'!O1304</f>
        <v>0</v>
      </c>
      <c r="P1304" s="5">
        <f>+'MBI DIRECTORIO'!P1304</f>
        <v>0</v>
      </c>
      <c r="Q1304" s="5">
        <f>+'MBI DIRECTORIO'!Q1304</f>
        <v>0</v>
      </c>
      <c r="R1304" s="5">
        <f>+'MBI DIRECTORIO'!R1304</f>
        <v>39.806818951207646</v>
      </c>
      <c r="S1304" s="5">
        <f>+'MBI DIRECTORIO'!S1304</f>
        <v>0</v>
      </c>
      <c r="T1304" s="5">
        <f>+'MBI DIRECTORIO'!T1304</f>
        <v>0</v>
      </c>
      <c r="U1304" s="5">
        <f>+'MBI DIRECTORIO'!U1304</f>
        <v>142.5</v>
      </c>
      <c r="V1304" s="5">
        <f>+'MBI DIRECTORIO'!V1304</f>
        <v>0</v>
      </c>
      <c r="W1304" s="5">
        <f>+'MBI DIRECTORIO'!W1304</f>
        <v>0</v>
      </c>
      <c r="X1304" s="5">
        <f>+'MBI DIRECTORIO'!X1304</f>
        <v>0</v>
      </c>
      <c r="Y1304" s="5">
        <f>+'MBI DIRECTORIO'!Y1304</f>
        <v>227.72597285725487</v>
      </c>
      <c r="Z1304" s="5">
        <f>+'MBI DIRECTORIO'!Z1304</f>
        <v>0</v>
      </c>
      <c r="AA1304" s="5">
        <f>+'MBI DIRECTORIO'!AA1304</f>
        <v>45.419153906047235</v>
      </c>
      <c r="AB1304" s="5" t="str">
        <f>+'MBI DIRECTORIO'!AG1304</f>
        <v>Distribución y Excelencia S.A.</v>
      </c>
      <c r="AD1304" t="str">
        <f t="shared" si="22"/>
        <v>INSERT INTO TABLA_PRESUPUESTO_COMERCIAL VALUES ('VSR','96568970-C','14005059-20',2022,'Agosto',360,'CLP',11559.5,7172.475096,0,1350,99.48487,0,0,0,0,0,39.806819,0,0,142.5,0,0,0,227.725973,0,45.419154);</v>
      </c>
    </row>
    <row r="1305" spans="1:30" x14ac:dyDescent="0.2">
      <c r="A1305" t="str">
        <f>+'MBI DIRECTORIO'!A1305</f>
        <v>VSR</v>
      </c>
      <c r="B1305" t="str">
        <f>+'MBI DIRECTORIO'!B1305</f>
        <v>96568970-C</v>
      </c>
      <c r="C1305" t="str">
        <f>+'MBI DIRECTORIO'!C1305</f>
        <v>14005080-18</v>
      </c>
      <c r="D1305">
        <f>+'MBI DIRECTORIO'!D1305</f>
        <v>2022</v>
      </c>
      <c r="E1305" t="str">
        <f>+'MBI DIRECTORIO'!E1305</f>
        <v>Agosto</v>
      </c>
      <c r="F1305" s="5">
        <f>+'MBI DIRECTORIO'!F1305</f>
        <v>9</v>
      </c>
      <c r="G1305" t="str">
        <f>+'MBI DIRECTORIO'!G1305</f>
        <v>CLP</v>
      </c>
      <c r="H1305" s="5">
        <f>+'MBI DIRECTORIO'!H1305</f>
        <v>798.75</v>
      </c>
      <c r="I1305" s="5">
        <f>+'MBI DIRECTORIO'!I1305</f>
        <v>500.89642775895311</v>
      </c>
      <c r="J1305" s="5">
        <f>+'MBI DIRECTORIO'!J1305</f>
        <v>0</v>
      </c>
      <c r="K1305" s="5">
        <f>+'MBI DIRECTORIO'!K1305</f>
        <v>79.875</v>
      </c>
      <c r="L1305" s="5">
        <f>+'MBI DIRECTORIO'!L1305</f>
        <v>2.4871217577308284</v>
      </c>
      <c r="M1305" s="5">
        <f>+'MBI DIRECTORIO'!M1305</f>
        <v>0</v>
      </c>
      <c r="N1305" s="5">
        <f>+'MBI DIRECTORIO'!N1305</f>
        <v>0</v>
      </c>
      <c r="O1305" s="5">
        <f>+'MBI DIRECTORIO'!O1305</f>
        <v>0</v>
      </c>
      <c r="P1305" s="5">
        <f>+'MBI DIRECTORIO'!P1305</f>
        <v>0</v>
      </c>
      <c r="Q1305" s="5">
        <f>+'MBI DIRECTORIO'!Q1305</f>
        <v>0</v>
      </c>
      <c r="R1305" s="5">
        <f>+'MBI DIRECTORIO'!R1305</f>
        <v>2.7506117597886677</v>
      </c>
      <c r="S1305" s="5">
        <f>+'MBI DIRECTORIO'!S1305</f>
        <v>0</v>
      </c>
      <c r="T1305" s="5">
        <f>+'MBI DIRECTORIO'!T1305</f>
        <v>0</v>
      </c>
      <c r="U1305" s="5">
        <f>+'MBI DIRECTORIO'!U1305</f>
        <v>3.5625</v>
      </c>
      <c r="V1305" s="5">
        <f>+'MBI DIRECTORIO'!V1305</f>
        <v>0</v>
      </c>
      <c r="W1305" s="5">
        <f>+'MBI DIRECTORIO'!W1305</f>
        <v>0</v>
      </c>
      <c r="X1305" s="5">
        <f>+'MBI DIRECTORIO'!X1305</f>
        <v>0</v>
      </c>
      <c r="Y1305" s="5">
        <f>+'MBI DIRECTORIO'!Y1305</f>
        <v>7.4485906074398489</v>
      </c>
      <c r="Z1305" s="5">
        <f>+'MBI DIRECTORIO'!Z1305</f>
        <v>0</v>
      </c>
      <c r="AA1305" s="5">
        <f>+'MBI DIRECTORIO'!AA1305</f>
        <v>1.135478847651181</v>
      </c>
      <c r="AB1305" s="5" t="str">
        <f>+'MBI DIRECTORIO'!AG1305</f>
        <v>Distribución y Excelencia S.A.</v>
      </c>
      <c r="AD1305" t="str">
        <f t="shared" si="22"/>
        <v>INSERT INTO TABLA_PRESUPUESTO_COMERCIAL VALUES ('VSR','96568970-C','14005080-18',2022,'Agosto',9,'CLP',798.75,500.896428,0,79.875,2.487122,0,0,0,0,0,2.750612,0,0,3.5625,0,0,0,7.448591,0,1.135479);</v>
      </c>
    </row>
    <row r="1306" spans="1:30" x14ac:dyDescent="0.2">
      <c r="A1306" t="str">
        <f>+'MBI DIRECTORIO'!A1306</f>
        <v>VSR</v>
      </c>
      <c r="B1306" t="str">
        <f>+'MBI DIRECTORIO'!B1306</f>
        <v>96568970-C</v>
      </c>
      <c r="C1306" t="str">
        <f>+'MBI DIRECTORIO'!C1306</f>
        <v>14005051-20</v>
      </c>
      <c r="D1306">
        <f>+'MBI DIRECTORIO'!D1306</f>
        <v>2022</v>
      </c>
      <c r="E1306" t="str">
        <f>+'MBI DIRECTORIO'!E1306</f>
        <v>Agosto</v>
      </c>
      <c r="F1306" s="5">
        <f>+'MBI DIRECTORIO'!F1306</f>
        <v>3000</v>
      </c>
      <c r="G1306" t="str">
        <f>+'MBI DIRECTORIO'!G1306</f>
        <v>CLP</v>
      </c>
      <c r="H1306" s="5">
        <f>+'MBI DIRECTORIO'!H1306</f>
        <v>70066.666666666672</v>
      </c>
      <c r="I1306" s="5">
        <f>+'MBI DIRECTORIO'!I1306</f>
        <v>50868.521739811855</v>
      </c>
      <c r="J1306" s="5">
        <f>+'MBI DIRECTORIO'!J1306</f>
        <v>0</v>
      </c>
      <c r="K1306" s="5">
        <f>+'MBI DIRECTORIO'!K1306</f>
        <v>3750</v>
      </c>
      <c r="L1306" s="5">
        <f>+'MBI DIRECTORIO'!L1306</f>
        <v>829.04058591027615</v>
      </c>
      <c r="M1306" s="5">
        <f>+'MBI DIRECTORIO'!M1306</f>
        <v>0</v>
      </c>
      <c r="N1306" s="5">
        <f>+'MBI DIRECTORIO'!N1306</f>
        <v>0</v>
      </c>
      <c r="O1306" s="5">
        <f>+'MBI DIRECTORIO'!O1306</f>
        <v>0</v>
      </c>
      <c r="P1306" s="5">
        <f>+'MBI DIRECTORIO'!P1306</f>
        <v>0</v>
      </c>
      <c r="Q1306" s="5">
        <f>+'MBI DIRECTORIO'!Q1306</f>
        <v>0</v>
      </c>
      <c r="R1306" s="5">
        <f>+'MBI DIRECTORIO'!R1306</f>
        <v>241.28475405637059</v>
      </c>
      <c r="S1306" s="5">
        <f>+'MBI DIRECTORIO'!S1306</f>
        <v>0</v>
      </c>
      <c r="T1306" s="5">
        <f>+'MBI DIRECTORIO'!T1306</f>
        <v>0</v>
      </c>
      <c r="U1306" s="5">
        <f>+'MBI DIRECTORIO'!U1306</f>
        <v>1187.5</v>
      </c>
      <c r="V1306" s="5">
        <f>+'MBI DIRECTORIO'!V1306</f>
        <v>0</v>
      </c>
      <c r="W1306" s="5">
        <f>+'MBI DIRECTORIO'!W1306</f>
        <v>0</v>
      </c>
      <c r="X1306" s="5">
        <f>+'MBI DIRECTORIO'!X1306</f>
        <v>0</v>
      </c>
      <c r="Y1306" s="5">
        <f>+'MBI DIRECTORIO'!Y1306</f>
        <v>1807.2777032734309</v>
      </c>
      <c r="Z1306" s="5">
        <f>+'MBI DIRECTORIO'!Z1306</f>
        <v>0</v>
      </c>
      <c r="AA1306" s="5">
        <f>+'MBI DIRECTORIO'!AA1306</f>
        <v>378.4929492170603</v>
      </c>
      <c r="AB1306" s="5" t="str">
        <f>+'MBI DIRECTORIO'!AG1306</f>
        <v>Distribución y Excelencia S.A.</v>
      </c>
      <c r="AD1306" t="str">
        <f t="shared" si="22"/>
        <v>INSERT INTO TABLA_PRESUPUESTO_COMERCIAL VALUES ('VSR','96568970-C','14005051-20',2022,'Agosto',3000,'CLP',70066.666667,50868.5217399999,0,3750,829.040586,0,0,0,0,0,241.284754,0,0,1187.5,0,0,0,1807.277703,0,378.492949);</v>
      </c>
    </row>
    <row r="1307" spans="1:30" x14ac:dyDescent="0.2">
      <c r="A1307" t="str">
        <f>+'MBI DIRECTORIO'!A1307</f>
        <v>VSR</v>
      </c>
      <c r="B1307" t="str">
        <f>+'MBI DIRECTORIO'!B1307</f>
        <v>96568970-C</v>
      </c>
      <c r="C1307" t="str">
        <f>+'MBI DIRECTORIO'!C1307</f>
        <v>14005050-21</v>
      </c>
      <c r="D1307">
        <f>+'MBI DIRECTORIO'!D1307</f>
        <v>2022</v>
      </c>
      <c r="E1307" t="str">
        <f>+'MBI DIRECTORIO'!E1307</f>
        <v>Agosto</v>
      </c>
      <c r="F1307" s="5">
        <f>+'MBI DIRECTORIO'!F1307</f>
        <v>3000</v>
      </c>
      <c r="G1307" t="str">
        <f>+'MBI DIRECTORIO'!G1307</f>
        <v>CLP</v>
      </c>
      <c r="H1307" s="5">
        <f>+'MBI DIRECTORIO'!H1307</f>
        <v>70066.666666666672</v>
      </c>
      <c r="I1307" s="5">
        <f>+'MBI DIRECTORIO'!I1307</f>
        <v>44001.002548303542</v>
      </c>
      <c r="J1307" s="5">
        <f>+'MBI DIRECTORIO'!J1307</f>
        <v>0</v>
      </c>
      <c r="K1307" s="5">
        <f>+'MBI DIRECTORIO'!K1307</f>
        <v>3750</v>
      </c>
      <c r="L1307" s="5">
        <f>+'MBI DIRECTORIO'!L1307</f>
        <v>829.04058591027615</v>
      </c>
      <c r="M1307" s="5">
        <f>+'MBI DIRECTORIO'!M1307</f>
        <v>0</v>
      </c>
      <c r="N1307" s="5">
        <f>+'MBI DIRECTORIO'!N1307</f>
        <v>0</v>
      </c>
      <c r="O1307" s="5">
        <f>+'MBI DIRECTORIO'!O1307</f>
        <v>0</v>
      </c>
      <c r="P1307" s="5">
        <f>+'MBI DIRECTORIO'!P1307</f>
        <v>0</v>
      </c>
      <c r="Q1307" s="5">
        <f>+'MBI DIRECTORIO'!Q1307</f>
        <v>0</v>
      </c>
      <c r="R1307" s="5">
        <f>+'MBI DIRECTORIO'!R1307</f>
        <v>241.28475405637059</v>
      </c>
      <c r="S1307" s="5">
        <f>+'MBI DIRECTORIO'!S1307</f>
        <v>0</v>
      </c>
      <c r="T1307" s="5">
        <f>+'MBI DIRECTORIO'!T1307</f>
        <v>0</v>
      </c>
      <c r="U1307" s="5">
        <f>+'MBI DIRECTORIO'!U1307</f>
        <v>1187.5</v>
      </c>
      <c r="V1307" s="5">
        <f>+'MBI DIRECTORIO'!V1307</f>
        <v>0</v>
      </c>
      <c r="W1307" s="5">
        <f>+'MBI DIRECTORIO'!W1307</f>
        <v>0</v>
      </c>
      <c r="X1307" s="5">
        <f>+'MBI DIRECTORIO'!X1307</f>
        <v>0</v>
      </c>
      <c r="Y1307" s="5">
        <f>+'MBI DIRECTORIO'!Y1307</f>
        <v>1807.2777032734309</v>
      </c>
      <c r="Z1307" s="5">
        <f>+'MBI DIRECTORIO'!Z1307</f>
        <v>0</v>
      </c>
      <c r="AA1307" s="5">
        <f>+'MBI DIRECTORIO'!AA1307</f>
        <v>378.4929492170603</v>
      </c>
      <c r="AB1307" s="5" t="str">
        <f>+'MBI DIRECTORIO'!AG1307</f>
        <v>Distribución y Excelencia S.A.</v>
      </c>
      <c r="AD1307" t="str">
        <f t="shared" si="22"/>
        <v>INSERT INTO TABLA_PRESUPUESTO_COMERCIAL VALUES ('VSR','96568970-C','14005050-21',2022,'Agosto',3000,'CLP',70066.666667,44001.002548,0,3750,829.040586,0,0,0,0,0,241.284754,0,0,1187.5,0,0,0,1807.277703,0,378.492949);</v>
      </c>
    </row>
    <row r="1308" spans="1:30" x14ac:dyDescent="0.2">
      <c r="A1308" t="str">
        <f>+'MBI DIRECTORIO'!A1308</f>
        <v>VSR</v>
      </c>
      <c r="B1308" t="str">
        <f>+'MBI DIRECTORIO'!B1308</f>
        <v>96568970-C</v>
      </c>
      <c r="C1308" t="str">
        <f>+'MBI DIRECTORIO'!C1308</f>
        <v>14005052-21</v>
      </c>
      <c r="D1308">
        <f>+'MBI DIRECTORIO'!D1308</f>
        <v>2022</v>
      </c>
      <c r="E1308" t="str">
        <f>+'MBI DIRECTORIO'!E1308</f>
        <v>Agosto</v>
      </c>
      <c r="F1308" s="5">
        <f>+'MBI DIRECTORIO'!F1308</f>
        <v>3360</v>
      </c>
      <c r="G1308" t="str">
        <f>+'MBI DIRECTORIO'!G1308</f>
        <v>CLP</v>
      </c>
      <c r="H1308" s="5">
        <f>+'MBI DIRECTORIO'!H1308</f>
        <v>78474.666666666672</v>
      </c>
      <c r="I1308" s="5">
        <f>+'MBI DIRECTORIO'!I1308</f>
        <v>51228.815427444773</v>
      </c>
      <c r="J1308" s="5">
        <f>+'MBI DIRECTORIO'!J1308</f>
        <v>0</v>
      </c>
      <c r="K1308" s="5">
        <f>+'MBI DIRECTORIO'!K1308</f>
        <v>4200</v>
      </c>
      <c r="L1308" s="5">
        <f>+'MBI DIRECTORIO'!L1308</f>
        <v>928.52545621950935</v>
      </c>
      <c r="M1308" s="5">
        <f>+'MBI DIRECTORIO'!M1308</f>
        <v>0</v>
      </c>
      <c r="N1308" s="5">
        <f>+'MBI DIRECTORIO'!N1308</f>
        <v>0</v>
      </c>
      <c r="O1308" s="5">
        <f>+'MBI DIRECTORIO'!O1308</f>
        <v>0</v>
      </c>
      <c r="P1308" s="5">
        <f>+'MBI DIRECTORIO'!P1308</f>
        <v>0</v>
      </c>
      <c r="Q1308" s="5">
        <f>+'MBI DIRECTORIO'!Q1308</f>
        <v>0</v>
      </c>
      <c r="R1308" s="5">
        <f>+'MBI DIRECTORIO'!R1308</f>
        <v>270.23892454313506</v>
      </c>
      <c r="S1308" s="5">
        <f>+'MBI DIRECTORIO'!S1308</f>
        <v>0</v>
      </c>
      <c r="T1308" s="5">
        <f>+'MBI DIRECTORIO'!T1308</f>
        <v>0</v>
      </c>
      <c r="U1308" s="5">
        <f>+'MBI DIRECTORIO'!U1308</f>
        <v>1330</v>
      </c>
      <c r="V1308" s="5">
        <f>+'MBI DIRECTORIO'!V1308</f>
        <v>0</v>
      </c>
      <c r="W1308" s="5">
        <f>+'MBI DIRECTORIO'!W1308</f>
        <v>0</v>
      </c>
      <c r="X1308" s="5">
        <f>+'MBI DIRECTORIO'!X1308</f>
        <v>0</v>
      </c>
      <c r="Y1308" s="5">
        <f>+'MBI DIRECTORIO'!Y1308</f>
        <v>2024.1510276662425</v>
      </c>
      <c r="Z1308" s="5">
        <f>+'MBI DIRECTORIO'!Z1308</f>
        <v>0</v>
      </c>
      <c r="AA1308" s="5">
        <f>+'MBI DIRECTORIO'!AA1308</f>
        <v>423.91210312310756</v>
      </c>
      <c r="AB1308" s="5" t="str">
        <f>+'MBI DIRECTORIO'!AG1308</f>
        <v>Distribución y Excelencia S.A.</v>
      </c>
      <c r="AD1308" t="str">
        <f t="shared" si="22"/>
        <v>INSERT INTO TABLA_PRESUPUESTO_COMERCIAL VALUES ('VSR','96568970-C','14005052-21',2022,'Agosto',3360,'CLP',78474.666667,51228.815427,0,4200,928.525456,0,0,0,0,0,270.238925,0,0,1330,0,0,0,2024.151028,0,423.912103);</v>
      </c>
    </row>
    <row r="1309" spans="1:30" x14ac:dyDescent="0.2">
      <c r="A1309" t="str">
        <f>+'MBI DIRECTORIO'!A1309</f>
        <v>VSR</v>
      </c>
      <c r="B1309" t="str">
        <f>+'MBI DIRECTORIO'!B1309</f>
        <v>96568970-C</v>
      </c>
      <c r="C1309" t="str">
        <f>+'MBI DIRECTORIO'!C1309</f>
        <v>14005054-20</v>
      </c>
      <c r="D1309">
        <f>+'MBI DIRECTORIO'!D1309</f>
        <v>2022</v>
      </c>
      <c r="E1309" t="str">
        <f>+'MBI DIRECTORIO'!E1309</f>
        <v>Agosto</v>
      </c>
      <c r="F1309" s="5">
        <f>+'MBI DIRECTORIO'!F1309</f>
        <v>390</v>
      </c>
      <c r="G1309" t="str">
        <f>+'MBI DIRECTORIO'!G1309</f>
        <v>CLP</v>
      </c>
      <c r="H1309" s="5">
        <f>+'MBI DIRECTORIO'!H1309</f>
        <v>9108.6666666666661</v>
      </c>
      <c r="I1309" s="5">
        <f>+'MBI DIRECTORIO'!I1309</f>
        <v>5307.7668425430775</v>
      </c>
      <c r="J1309" s="5">
        <f>+'MBI DIRECTORIO'!J1309</f>
        <v>0</v>
      </c>
      <c r="K1309" s="5">
        <f>+'MBI DIRECTORIO'!K1309</f>
        <v>487.5</v>
      </c>
      <c r="L1309" s="5">
        <f>+'MBI DIRECTORIO'!L1309</f>
        <v>107.77527616833591</v>
      </c>
      <c r="M1309" s="5">
        <f>+'MBI DIRECTORIO'!M1309</f>
        <v>0</v>
      </c>
      <c r="N1309" s="5">
        <f>+'MBI DIRECTORIO'!N1309</f>
        <v>0</v>
      </c>
      <c r="O1309" s="5">
        <f>+'MBI DIRECTORIO'!O1309</f>
        <v>0</v>
      </c>
      <c r="P1309" s="5">
        <f>+'MBI DIRECTORIO'!P1309</f>
        <v>0</v>
      </c>
      <c r="Q1309" s="5">
        <f>+'MBI DIRECTORIO'!Q1309</f>
        <v>0</v>
      </c>
      <c r="R1309" s="5">
        <f>+'MBI DIRECTORIO'!R1309</f>
        <v>31.367018027328172</v>
      </c>
      <c r="S1309" s="5">
        <f>+'MBI DIRECTORIO'!S1309</f>
        <v>0</v>
      </c>
      <c r="T1309" s="5">
        <f>+'MBI DIRECTORIO'!T1309</f>
        <v>0</v>
      </c>
      <c r="U1309" s="5">
        <f>+'MBI DIRECTORIO'!U1309</f>
        <v>154.375</v>
      </c>
      <c r="V1309" s="5">
        <f>+'MBI DIRECTORIO'!V1309</f>
        <v>0</v>
      </c>
      <c r="W1309" s="5">
        <f>+'MBI DIRECTORIO'!W1309</f>
        <v>0</v>
      </c>
      <c r="X1309" s="5">
        <f>+'MBI DIRECTORIO'!X1309</f>
        <v>0</v>
      </c>
      <c r="Y1309" s="5">
        <f>+'MBI DIRECTORIO'!Y1309</f>
        <v>234.94610142554603</v>
      </c>
      <c r="Z1309" s="5">
        <f>+'MBI DIRECTORIO'!Z1309</f>
        <v>0</v>
      </c>
      <c r="AA1309" s="5">
        <f>+'MBI DIRECTORIO'!AA1309</f>
        <v>49.20408339821784</v>
      </c>
      <c r="AB1309" s="5" t="str">
        <f>+'MBI DIRECTORIO'!AG1309</f>
        <v>Distribución y Excelencia S.A.</v>
      </c>
      <c r="AD1309" t="str">
        <f t="shared" si="22"/>
        <v>INSERT INTO TABLA_PRESUPUESTO_COMERCIAL VALUES ('VSR','96568970-C','14005054-20',2022,'Agosto',390,'CLP',9108.666667,5307.766843,0,487.5,107.775276,0,0,0,0,0,31.367018,0,0,154.375,0,0,0,234.946101,0,49.204083);</v>
      </c>
    </row>
    <row r="1310" spans="1:30" x14ac:dyDescent="0.2">
      <c r="A1310" t="str">
        <f>+'MBI DIRECTORIO'!A1310</f>
        <v>VSR</v>
      </c>
      <c r="B1310" t="str">
        <f>+'MBI DIRECTORIO'!B1310</f>
        <v>96568970-C</v>
      </c>
      <c r="C1310" t="str">
        <f>+'MBI DIRECTORIO'!C1310</f>
        <v>14004702-19</v>
      </c>
      <c r="D1310">
        <f>+'MBI DIRECTORIO'!D1310</f>
        <v>2022</v>
      </c>
      <c r="E1310" t="str">
        <f>+'MBI DIRECTORIO'!E1310</f>
        <v>Agosto</v>
      </c>
      <c r="F1310" s="5">
        <f>+'MBI DIRECTORIO'!F1310</f>
        <v>150</v>
      </c>
      <c r="G1310" t="str">
        <f>+'MBI DIRECTORIO'!G1310</f>
        <v>CLP</v>
      </c>
      <c r="H1310" s="5">
        <f>+'MBI DIRECTORIO'!H1310</f>
        <v>3503.3333333333335</v>
      </c>
      <c r="I1310" s="5">
        <f>+'MBI DIRECTORIO'!I1310</f>
        <v>2327.1404027875597</v>
      </c>
      <c r="J1310" s="5">
        <f>+'MBI DIRECTORIO'!J1310</f>
        <v>0</v>
      </c>
      <c r="K1310" s="5">
        <f>+'MBI DIRECTORIO'!K1310</f>
        <v>187.5</v>
      </c>
      <c r="L1310" s="5">
        <f>+'MBI DIRECTORIO'!L1310</f>
        <v>41.45202929551381</v>
      </c>
      <c r="M1310" s="5">
        <f>+'MBI DIRECTORIO'!M1310</f>
        <v>0</v>
      </c>
      <c r="N1310" s="5">
        <f>+'MBI DIRECTORIO'!N1310</f>
        <v>0</v>
      </c>
      <c r="O1310" s="5">
        <f>+'MBI DIRECTORIO'!O1310</f>
        <v>0</v>
      </c>
      <c r="P1310" s="5">
        <f>+'MBI DIRECTORIO'!P1310</f>
        <v>0</v>
      </c>
      <c r="Q1310" s="5">
        <f>+'MBI DIRECTORIO'!Q1310</f>
        <v>0</v>
      </c>
      <c r="R1310" s="5">
        <f>+'MBI DIRECTORIO'!R1310</f>
        <v>12.064237702818529</v>
      </c>
      <c r="S1310" s="5">
        <f>+'MBI DIRECTORIO'!S1310</f>
        <v>0</v>
      </c>
      <c r="T1310" s="5">
        <f>+'MBI DIRECTORIO'!T1310</f>
        <v>0</v>
      </c>
      <c r="U1310" s="5">
        <f>+'MBI DIRECTORIO'!U1310</f>
        <v>59.375</v>
      </c>
      <c r="V1310" s="5">
        <f>+'MBI DIRECTORIO'!V1310</f>
        <v>0</v>
      </c>
      <c r="W1310" s="5">
        <f>+'MBI DIRECTORIO'!W1310</f>
        <v>0</v>
      </c>
      <c r="X1310" s="5">
        <f>+'MBI DIRECTORIO'!X1310</f>
        <v>0</v>
      </c>
      <c r="Y1310" s="5">
        <f>+'MBI DIRECTORIO'!Y1310</f>
        <v>90.36388516367154</v>
      </c>
      <c r="Z1310" s="5">
        <f>+'MBI DIRECTORIO'!Z1310</f>
        <v>0</v>
      </c>
      <c r="AA1310" s="5">
        <f>+'MBI DIRECTORIO'!AA1310</f>
        <v>18.924647460853016</v>
      </c>
      <c r="AB1310" s="5" t="str">
        <f>+'MBI DIRECTORIO'!AG1310</f>
        <v>Distribución y Excelencia S.A.</v>
      </c>
      <c r="AD1310" t="str">
        <f t="shared" si="22"/>
        <v>INSERT INTO TABLA_PRESUPUESTO_COMERCIAL VALUES ('VSR','96568970-C','14004702-19',2022,'Agosto',150,'CLP',3503.333333,2327.140403,0,187.5,41.452029,0,0,0,0,0,12.064238,0,0,59.375,0,0,0,90.363885,0,18.924647);</v>
      </c>
    </row>
    <row r="1311" spans="1:30" x14ac:dyDescent="0.2">
      <c r="A1311" t="str">
        <f>+'MBI DIRECTORIO'!A1311</f>
        <v>VSR</v>
      </c>
      <c r="B1311" t="str">
        <f>+'MBI DIRECTORIO'!B1311</f>
        <v>96568970-C</v>
      </c>
      <c r="C1311" t="str">
        <f>+'MBI DIRECTORIO'!C1311</f>
        <v>14005055-20</v>
      </c>
      <c r="D1311">
        <f>+'MBI DIRECTORIO'!D1311</f>
        <v>2022</v>
      </c>
      <c r="E1311" t="str">
        <f>+'MBI DIRECTORIO'!E1311</f>
        <v>Agosto</v>
      </c>
      <c r="F1311" s="5">
        <f>+'MBI DIRECTORIO'!F1311</f>
        <v>300</v>
      </c>
      <c r="G1311" t="str">
        <f>+'MBI DIRECTORIO'!G1311</f>
        <v>CLP</v>
      </c>
      <c r="H1311" s="5">
        <f>+'MBI DIRECTORIO'!H1311</f>
        <v>7006.666666666667</v>
      </c>
      <c r="I1311" s="5">
        <f>+'MBI DIRECTORIO'!I1311</f>
        <v>4299.5220229951328</v>
      </c>
      <c r="J1311" s="5">
        <f>+'MBI DIRECTORIO'!J1311</f>
        <v>0</v>
      </c>
      <c r="K1311" s="5">
        <f>+'MBI DIRECTORIO'!K1311</f>
        <v>375</v>
      </c>
      <c r="L1311" s="5">
        <f>+'MBI DIRECTORIO'!L1311</f>
        <v>82.904058591027621</v>
      </c>
      <c r="M1311" s="5">
        <f>+'MBI DIRECTORIO'!M1311</f>
        <v>0</v>
      </c>
      <c r="N1311" s="5">
        <f>+'MBI DIRECTORIO'!N1311</f>
        <v>0</v>
      </c>
      <c r="O1311" s="5">
        <f>+'MBI DIRECTORIO'!O1311</f>
        <v>0</v>
      </c>
      <c r="P1311" s="5">
        <f>+'MBI DIRECTORIO'!P1311</f>
        <v>0</v>
      </c>
      <c r="Q1311" s="5">
        <f>+'MBI DIRECTORIO'!Q1311</f>
        <v>0</v>
      </c>
      <c r="R1311" s="5">
        <f>+'MBI DIRECTORIO'!R1311</f>
        <v>24.128475405637058</v>
      </c>
      <c r="S1311" s="5">
        <f>+'MBI DIRECTORIO'!S1311</f>
        <v>0</v>
      </c>
      <c r="T1311" s="5">
        <f>+'MBI DIRECTORIO'!T1311</f>
        <v>0</v>
      </c>
      <c r="U1311" s="5">
        <f>+'MBI DIRECTORIO'!U1311</f>
        <v>118.75</v>
      </c>
      <c r="V1311" s="5">
        <f>+'MBI DIRECTORIO'!V1311</f>
        <v>0</v>
      </c>
      <c r="W1311" s="5">
        <f>+'MBI DIRECTORIO'!W1311</f>
        <v>0</v>
      </c>
      <c r="X1311" s="5">
        <f>+'MBI DIRECTORIO'!X1311</f>
        <v>0</v>
      </c>
      <c r="Y1311" s="5">
        <f>+'MBI DIRECTORIO'!Y1311</f>
        <v>180.72777032734308</v>
      </c>
      <c r="Z1311" s="5">
        <f>+'MBI DIRECTORIO'!Z1311</f>
        <v>0</v>
      </c>
      <c r="AA1311" s="5">
        <f>+'MBI DIRECTORIO'!AA1311</f>
        <v>37.849294921706033</v>
      </c>
      <c r="AB1311" s="5" t="str">
        <f>+'MBI DIRECTORIO'!AG1311</f>
        <v>Distribución y Excelencia S.A.</v>
      </c>
      <c r="AD1311" t="str">
        <f t="shared" si="22"/>
        <v>INSERT INTO TABLA_PRESUPUESTO_COMERCIAL VALUES ('VSR','96568970-C','14005055-20',2022,'Agosto',300,'CLP',7006.666667,4299.522023,0,375,82.904059,0,0,0,0,0,24.128475,0,0,118.75,0,0,0,180.72777,0,37.849295);</v>
      </c>
    </row>
    <row r="1312" spans="1:30" x14ac:dyDescent="0.2">
      <c r="A1312" t="str">
        <f>+'MBI DIRECTORIO'!A1312</f>
        <v>VSR</v>
      </c>
      <c r="B1312" t="str">
        <f>+'MBI DIRECTORIO'!B1312</f>
        <v>96568970-C</v>
      </c>
      <c r="C1312" t="str">
        <f>+'MBI DIRECTORIO'!C1312</f>
        <v>14005123-21</v>
      </c>
      <c r="D1312">
        <f>+'MBI DIRECTORIO'!D1312</f>
        <v>2022</v>
      </c>
      <c r="E1312" t="str">
        <f>+'MBI DIRECTORIO'!E1312</f>
        <v>Agosto</v>
      </c>
      <c r="F1312" s="5">
        <f>+'MBI DIRECTORIO'!F1312</f>
        <v>60</v>
      </c>
      <c r="G1312" t="str">
        <f>+'MBI DIRECTORIO'!G1312</f>
        <v>CLP</v>
      </c>
      <c r="H1312" s="5">
        <f>+'MBI DIRECTORIO'!H1312</f>
        <v>1401.3333333333333</v>
      </c>
      <c r="I1312" s="5">
        <f>+'MBI DIRECTORIO'!I1312</f>
        <v>870.58489447842885</v>
      </c>
      <c r="J1312" s="5">
        <f>+'MBI DIRECTORIO'!J1312</f>
        <v>0</v>
      </c>
      <c r="K1312" s="5">
        <f>+'MBI DIRECTORIO'!K1312</f>
        <v>75</v>
      </c>
      <c r="L1312" s="5">
        <f>+'MBI DIRECTORIO'!L1312</f>
        <v>16.580811718205524</v>
      </c>
      <c r="M1312" s="5">
        <f>+'MBI DIRECTORIO'!M1312</f>
        <v>0</v>
      </c>
      <c r="N1312" s="5">
        <f>+'MBI DIRECTORIO'!N1312</f>
        <v>0</v>
      </c>
      <c r="O1312" s="5">
        <f>+'MBI DIRECTORIO'!O1312</f>
        <v>0</v>
      </c>
      <c r="P1312" s="5">
        <f>+'MBI DIRECTORIO'!P1312</f>
        <v>0</v>
      </c>
      <c r="Q1312" s="5">
        <f>+'MBI DIRECTORIO'!Q1312</f>
        <v>0</v>
      </c>
      <c r="R1312" s="5">
        <f>+'MBI DIRECTORIO'!R1312</f>
        <v>4.8256950811274111</v>
      </c>
      <c r="S1312" s="5">
        <f>+'MBI DIRECTORIO'!S1312</f>
        <v>0</v>
      </c>
      <c r="T1312" s="5">
        <f>+'MBI DIRECTORIO'!T1312</f>
        <v>0</v>
      </c>
      <c r="U1312" s="5">
        <f>+'MBI DIRECTORIO'!U1312</f>
        <v>23.75</v>
      </c>
      <c r="V1312" s="5">
        <f>+'MBI DIRECTORIO'!V1312</f>
        <v>0</v>
      </c>
      <c r="W1312" s="5">
        <f>+'MBI DIRECTORIO'!W1312</f>
        <v>0</v>
      </c>
      <c r="X1312" s="5">
        <f>+'MBI DIRECTORIO'!X1312</f>
        <v>0</v>
      </c>
      <c r="Y1312" s="5">
        <f>+'MBI DIRECTORIO'!Y1312</f>
        <v>36.145554065468616</v>
      </c>
      <c r="Z1312" s="5">
        <f>+'MBI DIRECTORIO'!Z1312</f>
        <v>0</v>
      </c>
      <c r="AA1312" s="5">
        <f>+'MBI DIRECTORIO'!AA1312</f>
        <v>7.5698589843412059</v>
      </c>
      <c r="AB1312" s="5" t="str">
        <f>+'MBI DIRECTORIO'!AG1312</f>
        <v>Distribución y Excelencia S.A.</v>
      </c>
      <c r="AD1312" t="str">
        <f t="shared" si="22"/>
        <v>INSERT INTO TABLA_PRESUPUESTO_COMERCIAL VALUES ('VSR','96568970-C','14005123-21',2022,'Agosto',60,'CLP',1401.333333,870.584894,0,75,16.580812,0,0,0,0,0,4.825695,0,0,23.75,0,0,0,36.145554,0,7.569859);</v>
      </c>
    </row>
    <row r="1313" spans="1:30" x14ac:dyDescent="0.2">
      <c r="A1313" t="str">
        <f>+'MBI DIRECTORIO'!A1313</f>
        <v>VSR</v>
      </c>
      <c r="B1313" t="str">
        <f>+'MBI DIRECTORIO'!B1313</f>
        <v>96568970-C</v>
      </c>
      <c r="C1313" t="str">
        <f>+'MBI DIRECTORIO'!C1313</f>
        <v>14005078-18</v>
      </c>
      <c r="D1313">
        <f>+'MBI DIRECTORIO'!D1313</f>
        <v>2022</v>
      </c>
      <c r="E1313" t="str">
        <f>+'MBI DIRECTORIO'!E1313</f>
        <v>Agosto</v>
      </c>
      <c r="F1313" s="5">
        <f>+'MBI DIRECTORIO'!F1313</f>
        <v>120</v>
      </c>
      <c r="G1313" t="str">
        <f>+'MBI DIRECTORIO'!G1313</f>
        <v>CLP</v>
      </c>
      <c r="H1313" s="5">
        <f>+'MBI DIRECTORIO'!H1313</f>
        <v>6672.166666666667</v>
      </c>
      <c r="I1313" s="5">
        <f>+'MBI DIRECTORIO'!I1313</f>
        <v>3456.2449984043524</v>
      </c>
      <c r="J1313" s="5">
        <f>+'MBI DIRECTORIO'!J1313</f>
        <v>0</v>
      </c>
      <c r="K1313" s="5">
        <f>+'MBI DIRECTORIO'!K1313</f>
        <v>666.66666666666663</v>
      </c>
      <c r="L1313" s="5">
        <f>+'MBI DIRECTORIO'!L1313</f>
        <v>33.161623436411048</v>
      </c>
      <c r="M1313" s="5">
        <f>+'MBI DIRECTORIO'!M1313</f>
        <v>0</v>
      </c>
      <c r="N1313" s="5">
        <f>+'MBI DIRECTORIO'!N1313</f>
        <v>0</v>
      </c>
      <c r="O1313" s="5">
        <f>+'MBI DIRECTORIO'!O1313</f>
        <v>0</v>
      </c>
      <c r="P1313" s="5">
        <f>+'MBI DIRECTORIO'!P1313</f>
        <v>0</v>
      </c>
      <c r="Q1313" s="5">
        <f>+'MBI DIRECTORIO'!Q1313</f>
        <v>0</v>
      </c>
      <c r="R1313" s="5">
        <f>+'MBI DIRECTORIO'!R1313</f>
        <v>22.976576020786592</v>
      </c>
      <c r="S1313" s="5">
        <f>+'MBI DIRECTORIO'!S1313</f>
        <v>0</v>
      </c>
      <c r="T1313" s="5">
        <f>+'MBI DIRECTORIO'!T1313</f>
        <v>0</v>
      </c>
      <c r="U1313" s="5">
        <f>+'MBI DIRECTORIO'!U1313</f>
        <v>47.5</v>
      </c>
      <c r="V1313" s="5">
        <f>+'MBI DIRECTORIO'!V1313</f>
        <v>0</v>
      </c>
      <c r="W1313" s="5">
        <f>+'MBI DIRECTORIO'!W1313</f>
        <v>0</v>
      </c>
      <c r="X1313" s="5">
        <f>+'MBI DIRECTORIO'!X1313</f>
        <v>0</v>
      </c>
      <c r="Y1313" s="5">
        <f>+'MBI DIRECTORIO'!Y1313</f>
        <v>85.616293989469</v>
      </c>
      <c r="Z1313" s="5">
        <f>+'MBI DIRECTORIO'!Z1313</f>
        <v>0</v>
      </c>
      <c r="AA1313" s="5">
        <f>+'MBI DIRECTORIO'!AA1313</f>
        <v>15.139717968682412</v>
      </c>
      <c r="AB1313" s="5" t="str">
        <f>+'MBI DIRECTORIO'!AG1313</f>
        <v>Distribución y Excelencia S.A.</v>
      </c>
      <c r="AD1313" t="str">
        <f t="shared" si="22"/>
        <v>INSERT INTO TABLA_PRESUPUESTO_COMERCIAL VALUES ('VSR','96568970-C','14005078-18',2022,'Agosto',120,'CLP',6672.166667,3456.244998,0,666.666667,33.161623,0,0,0,0,0,22.976576,0,0,47.5,0,0,0,85.616294,0,15.139718);</v>
      </c>
    </row>
    <row r="1314" spans="1:30" x14ac:dyDescent="0.2">
      <c r="A1314" t="str">
        <f>+'MBI DIRECTORIO'!A1314</f>
        <v>VSR</v>
      </c>
      <c r="B1314" t="str">
        <f>+'MBI DIRECTORIO'!B1314</f>
        <v>96568970-C</v>
      </c>
      <c r="C1314" t="str">
        <f>+'MBI DIRECTORIO'!C1314</f>
        <v>14005076-18</v>
      </c>
      <c r="D1314">
        <f>+'MBI DIRECTORIO'!D1314</f>
        <v>2022</v>
      </c>
      <c r="E1314" t="str">
        <f>+'MBI DIRECTORIO'!E1314</f>
        <v>Agosto</v>
      </c>
      <c r="F1314" s="5">
        <f>+'MBI DIRECTORIO'!F1314</f>
        <v>90</v>
      </c>
      <c r="G1314" t="str">
        <f>+'MBI DIRECTORIO'!G1314</f>
        <v>CLP</v>
      </c>
      <c r="H1314" s="5">
        <f>+'MBI DIRECTORIO'!H1314</f>
        <v>5004.125</v>
      </c>
      <c r="I1314" s="5">
        <f>+'MBI DIRECTORIO'!I1314</f>
        <v>3208.3110211436247</v>
      </c>
      <c r="J1314" s="5">
        <f>+'MBI DIRECTORIO'!J1314</f>
        <v>0</v>
      </c>
      <c r="K1314" s="5">
        <f>+'MBI DIRECTORIO'!K1314</f>
        <v>500</v>
      </c>
      <c r="L1314" s="5">
        <f>+'MBI DIRECTORIO'!L1314</f>
        <v>24.871217577308286</v>
      </c>
      <c r="M1314" s="5">
        <f>+'MBI DIRECTORIO'!M1314</f>
        <v>0</v>
      </c>
      <c r="N1314" s="5">
        <f>+'MBI DIRECTORIO'!N1314</f>
        <v>0</v>
      </c>
      <c r="O1314" s="5">
        <f>+'MBI DIRECTORIO'!O1314</f>
        <v>0</v>
      </c>
      <c r="P1314" s="5">
        <f>+'MBI DIRECTORIO'!P1314</f>
        <v>0</v>
      </c>
      <c r="Q1314" s="5">
        <f>+'MBI DIRECTORIO'!Q1314</f>
        <v>0</v>
      </c>
      <c r="R1314" s="5">
        <f>+'MBI DIRECTORIO'!R1314</f>
        <v>17.232432015589943</v>
      </c>
      <c r="S1314" s="5">
        <f>+'MBI DIRECTORIO'!S1314</f>
        <v>0</v>
      </c>
      <c r="T1314" s="5">
        <f>+'MBI DIRECTORIO'!T1314</f>
        <v>0</v>
      </c>
      <c r="U1314" s="5">
        <f>+'MBI DIRECTORIO'!U1314</f>
        <v>35.625</v>
      </c>
      <c r="V1314" s="5">
        <f>+'MBI DIRECTORIO'!V1314</f>
        <v>0</v>
      </c>
      <c r="W1314" s="5">
        <f>+'MBI DIRECTORIO'!W1314</f>
        <v>0</v>
      </c>
      <c r="X1314" s="5">
        <f>+'MBI DIRECTORIO'!X1314</f>
        <v>0</v>
      </c>
      <c r="Y1314" s="5">
        <f>+'MBI DIRECTORIO'!Y1314</f>
        <v>64.21222049210175</v>
      </c>
      <c r="Z1314" s="5">
        <f>+'MBI DIRECTORIO'!Z1314</f>
        <v>0</v>
      </c>
      <c r="AA1314" s="5">
        <f>+'MBI DIRECTORIO'!AA1314</f>
        <v>11.354788476511809</v>
      </c>
      <c r="AB1314" s="5" t="str">
        <f>+'MBI DIRECTORIO'!AG1314</f>
        <v>Distribución y Excelencia S.A.</v>
      </c>
      <c r="AD1314" t="str">
        <f t="shared" si="22"/>
        <v>INSERT INTO TABLA_PRESUPUESTO_COMERCIAL VALUES ('VSR','96568970-C','14005076-18',2022,'Agosto',90,'CLP',5004.125,3208.311021,0,500,24.871218,0,0,0,0,0,17.232432,0,0,35.625,0,0,0,64.21222,0,11.354788);</v>
      </c>
    </row>
    <row r="1315" spans="1:30" x14ac:dyDescent="0.2">
      <c r="A1315" t="str">
        <f>+'MBI DIRECTORIO'!A1315</f>
        <v>VSR</v>
      </c>
      <c r="B1315" t="str">
        <f>+'MBI DIRECTORIO'!B1315</f>
        <v>96568970-C</v>
      </c>
      <c r="C1315" t="str">
        <f>+'MBI DIRECTORIO'!C1315</f>
        <v>14005075-18</v>
      </c>
      <c r="D1315">
        <f>+'MBI DIRECTORIO'!D1315</f>
        <v>2022</v>
      </c>
      <c r="E1315" t="str">
        <f>+'MBI DIRECTORIO'!E1315</f>
        <v>Agosto</v>
      </c>
      <c r="F1315" s="5">
        <f>+'MBI DIRECTORIO'!F1315</f>
        <v>120</v>
      </c>
      <c r="G1315" t="str">
        <f>+'MBI DIRECTORIO'!G1315</f>
        <v>CLP</v>
      </c>
      <c r="H1315" s="5">
        <f>+'MBI DIRECTORIO'!H1315</f>
        <v>6672.166666666667</v>
      </c>
      <c r="I1315" s="5">
        <f>+'MBI DIRECTORIO'!I1315</f>
        <v>3852.6275335392811</v>
      </c>
      <c r="J1315" s="5">
        <f>+'MBI DIRECTORIO'!J1315</f>
        <v>0</v>
      </c>
      <c r="K1315" s="5">
        <f>+'MBI DIRECTORIO'!K1315</f>
        <v>666.66666666666663</v>
      </c>
      <c r="L1315" s="5">
        <f>+'MBI DIRECTORIO'!L1315</f>
        <v>33.161623436411048</v>
      </c>
      <c r="M1315" s="5">
        <f>+'MBI DIRECTORIO'!M1315</f>
        <v>0</v>
      </c>
      <c r="N1315" s="5">
        <f>+'MBI DIRECTORIO'!N1315</f>
        <v>0</v>
      </c>
      <c r="O1315" s="5">
        <f>+'MBI DIRECTORIO'!O1315</f>
        <v>0</v>
      </c>
      <c r="P1315" s="5">
        <f>+'MBI DIRECTORIO'!P1315</f>
        <v>0</v>
      </c>
      <c r="Q1315" s="5">
        <f>+'MBI DIRECTORIO'!Q1315</f>
        <v>0</v>
      </c>
      <c r="R1315" s="5">
        <f>+'MBI DIRECTORIO'!R1315</f>
        <v>22.976576020786592</v>
      </c>
      <c r="S1315" s="5">
        <f>+'MBI DIRECTORIO'!S1315</f>
        <v>0</v>
      </c>
      <c r="T1315" s="5">
        <f>+'MBI DIRECTORIO'!T1315</f>
        <v>0</v>
      </c>
      <c r="U1315" s="5">
        <f>+'MBI DIRECTORIO'!U1315</f>
        <v>47.5</v>
      </c>
      <c r="V1315" s="5">
        <f>+'MBI DIRECTORIO'!V1315</f>
        <v>0</v>
      </c>
      <c r="W1315" s="5">
        <f>+'MBI DIRECTORIO'!W1315</f>
        <v>0</v>
      </c>
      <c r="X1315" s="5">
        <f>+'MBI DIRECTORIO'!X1315</f>
        <v>0</v>
      </c>
      <c r="Y1315" s="5">
        <f>+'MBI DIRECTORIO'!Y1315</f>
        <v>85.616293989469</v>
      </c>
      <c r="Z1315" s="5">
        <f>+'MBI DIRECTORIO'!Z1315</f>
        <v>0</v>
      </c>
      <c r="AA1315" s="5">
        <f>+'MBI DIRECTORIO'!AA1315</f>
        <v>15.139717968682412</v>
      </c>
      <c r="AB1315" s="5" t="str">
        <f>+'MBI DIRECTORIO'!AG1315</f>
        <v>Distribución y Excelencia S.A.</v>
      </c>
      <c r="AD1315" t="str">
        <f t="shared" si="22"/>
        <v>INSERT INTO TABLA_PRESUPUESTO_COMERCIAL VALUES ('VSR','96568970-C','14005075-18',2022,'Agosto',120,'CLP',6672.166667,3852.627534,0,666.666667,33.161623,0,0,0,0,0,22.976576,0,0,47.5,0,0,0,85.616294,0,15.139718);</v>
      </c>
    </row>
    <row r="1316" spans="1:30" x14ac:dyDescent="0.2">
      <c r="A1316" t="str">
        <f>+'MBI DIRECTORIO'!A1316</f>
        <v>VSR</v>
      </c>
      <c r="B1316" t="str">
        <f>+'MBI DIRECTORIO'!B1316</f>
        <v>80152-C</v>
      </c>
      <c r="C1316" t="str">
        <f>+'MBI DIRECTORIO'!C1316</f>
        <v>14004807-18</v>
      </c>
      <c r="D1316">
        <f>+'MBI DIRECTORIO'!D1316</f>
        <v>2022</v>
      </c>
      <c r="E1316" t="str">
        <f>+'MBI DIRECTORIO'!E1316</f>
        <v>Agosto</v>
      </c>
      <c r="F1316" s="5">
        <f>+'MBI DIRECTORIO'!F1316</f>
        <v>15</v>
      </c>
      <c r="G1316" t="str">
        <f>+'MBI DIRECTORIO'!G1316</f>
        <v>USD</v>
      </c>
      <c r="H1316" s="5">
        <f>+'MBI DIRECTORIO'!H1316</f>
        <v>2400</v>
      </c>
      <c r="I1316" s="5">
        <f>+'MBI DIRECTORIO'!I1316</f>
        <v>1046.4147983514927</v>
      </c>
      <c r="J1316" s="5">
        <f>+'MBI DIRECTORIO'!J1316</f>
        <v>0</v>
      </c>
      <c r="K1316" s="5">
        <f>+'MBI DIRECTORIO'!K1316</f>
        <v>0</v>
      </c>
      <c r="L1316" s="5">
        <f>+'MBI DIRECTORIO'!L1316</f>
        <v>4.145202929551381</v>
      </c>
      <c r="M1316" s="5">
        <f>+'MBI DIRECTORIO'!M1316</f>
        <v>14.130999999999998</v>
      </c>
      <c r="N1316" s="5">
        <f>+'MBI DIRECTORIO'!N1316</f>
        <v>8.0633174791914382</v>
      </c>
      <c r="O1316" s="5">
        <f>+'MBI DIRECTORIO'!O1316</f>
        <v>10.775862068965518</v>
      </c>
      <c r="P1316" s="5">
        <f>+'MBI DIRECTORIO'!P1316</f>
        <v>1.0317578279825605</v>
      </c>
      <c r="Q1316" s="5">
        <f>+'MBI DIRECTORIO'!Q1316</f>
        <v>8.2647489495997526</v>
      </c>
      <c r="R1316" s="5">
        <f>+'MBI DIRECTORIO'!R1316</f>
        <v>0</v>
      </c>
      <c r="S1316" s="5">
        <f>+'MBI DIRECTORIO'!S1316</f>
        <v>0</v>
      </c>
      <c r="T1316" s="5">
        <f>+'MBI DIRECTORIO'!T1316</f>
        <v>0</v>
      </c>
      <c r="U1316" s="5">
        <f>+'MBI DIRECTORIO'!U1316</f>
        <v>0</v>
      </c>
      <c r="V1316" s="5">
        <f>+'MBI DIRECTORIO'!V1316</f>
        <v>0</v>
      </c>
      <c r="W1316" s="5">
        <f>+'MBI DIRECTORIO'!W1316</f>
        <v>0</v>
      </c>
      <c r="X1316" s="5">
        <f>+'MBI DIRECTORIO'!X1316</f>
        <v>0</v>
      </c>
      <c r="Y1316" s="5">
        <f>+'MBI DIRECTORIO'!Y1316</f>
        <v>45.985009866216316</v>
      </c>
      <c r="Z1316" s="5">
        <f>+'MBI DIRECTORIO'!Z1316</f>
        <v>3.7183235404770496</v>
      </c>
      <c r="AA1316" s="5">
        <f>+'MBI DIRECTORIO'!AA1316</f>
        <v>0</v>
      </c>
      <c r="AB1316" s="5" t="str">
        <f>+'MBI DIRECTORIO'!AG1316</f>
        <v>Heting Trading CO., Ltd</v>
      </c>
      <c r="AD1316" t="str">
        <f t="shared" si="22"/>
        <v>INSERT INTO TABLA_PRESUPUESTO_COMERCIAL VALUES ('VSR','80152-C','14004807-18',2022,'Agosto',15,'USD',2400,1046.414798,0,0,4.145203,14.131,8.063317,10.775862,1.031758,8.264749,0,0,0,0,0,0,0,45.98501,3.718324,0);</v>
      </c>
    </row>
    <row r="1317" spans="1:30" x14ac:dyDescent="0.2">
      <c r="A1317" t="str">
        <f>+'MBI DIRECTORIO'!A1317</f>
        <v>VSR</v>
      </c>
      <c r="B1317" t="str">
        <f>+'MBI DIRECTORIO'!B1317</f>
        <v>80152-C</v>
      </c>
      <c r="C1317" t="str">
        <f>+'MBI DIRECTORIO'!C1317</f>
        <v>14005032-16</v>
      </c>
      <c r="D1317">
        <f>+'MBI DIRECTORIO'!D1317</f>
        <v>2022</v>
      </c>
      <c r="E1317" t="str">
        <f>+'MBI DIRECTORIO'!E1317</f>
        <v>Agosto</v>
      </c>
      <c r="F1317" s="5">
        <f>+'MBI DIRECTORIO'!F1317</f>
        <v>15</v>
      </c>
      <c r="G1317" t="str">
        <f>+'MBI DIRECTORIO'!G1317</f>
        <v>USD</v>
      </c>
      <c r="H1317" s="5">
        <f>+'MBI DIRECTORIO'!H1317</f>
        <v>1080</v>
      </c>
      <c r="I1317" s="5">
        <f>+'MBI DIRECTORIO'!I1317</f>
        <v>501.44416010333487</v>
      </c>
      <c r="J1317" s="5">
        <f>+'MBI DIRECTORIO'!J1317</f>
        <v>0</v>
      </c>
      <c r="K1317" s="5">
        <f>+'MBI DIRECTORIO'!K1317</f>
        <v>0</v>
      </c>
      <c r="L1317" s="5">
        <f>+'MBI DIRECTORIO'!L1317</f>
        <v>4.145202929551381</v>
      </c>
      <c r="M1317" s="5">
        <f>+'MBI DIRECTORIO'!M1317</f>
        <v>14.130999999999998</v>
      </c>
      <c r="N1317" s="5">
        <f>+'MBI DIRECTORIO'!N1317</f>
        <v>8.0633174791914382</v>
      </c>
      <c r="O1317" s="5">
        <f>+'MBI DIRECTORIO'!O1317</f>
        <v>10.775862068965518</v>
      </c>
      <c r="P1317" s="5">
        <f>+'MBI DIRECTORIO'!P1317</f>
        <v>1.0317578279825605</v>
      </c>
      <c r="Q1317" s="5">
        <f>+'MBI DIRECTORIO'!Q1317</f>
        <v>3.7191370273198889</v>
      </c>
      <c r="R1317" s="5">
        <f>+'MBI DIRECTORIO'!R1317</f>
        <v>0</v>
      </c>
      <c r="S1317" s="5">
        <f>+'MBI DIRECTORIO'!S1317</f>
        <v>0</v>
      </c>
      <c r="T1317" s="5">
        <f>+'MBI DIRECTORIO'!T1317</f>
        <v>0</v>
      </c>
      <c r="U1317" s="5">
        <f>+'MBI DIRECTORIO'!U1317</f>
        <v>0</v>
      </c>
      <c r="V1317" s="5">
        <f>+'MBI DIRECTORIO'!V1317</f>
        <v>0</v>
      </c>
      <c r="W1317" s="5">
        <f>+'MBI DIRECTORIO'!W1317</f>
        <v>0</v>
      </c>
      <c r="X1317" s="5">
        <f>+'MBI DIRECTORIO'!X1317</f>
        <v>0</v>
      </c>
      <c r="Y1317" s="5">
        <f>+'MBI DIRECTORIO'!Y1317</f>
        <v>41.439397943936456</v>
      </c>
      <c r="Z1317" s="5">
        <f>+'MBI DIRECTORIO'!Z1317</f>
        <v>3.7183235404770496</v>
      </c>
      <c r="AA1317" s="5">
        <f>+'MBI DIRECTORIO'!AA1317</f>
        <v>0</v>
      </c>
      <c r="AB1317" s="5" t="str">
        <f>+'MBI DIRECTORIO'!AG1317</f>
        <v>Heting Trading CO., Ltd</v>
      </c>
      <c r="AD1317" t="str">
        <f t="shared" si="22"/>
        <v>INSERT INTO TABLA_PRESUPUESTO_COMERCIAL VALUES ('VSR','80152-C','14005032-16',2022,'Agosto',15,'USD',1080,501.44416,0,0,4.145203,14.131,8.063317,10.775862,1.031758,3.719137,0,0,0,0,0,0,0,41.439398,3.718324,0);</v>
      </c>
    </row>
    <row r="1318" spans="1:30" x14ac:dyDescent="0.2">
      <c r="A1318" t="str">
        <f>+'MBI DIRECTORIO'!A1318</f>
        <v>VSR</v>
      </c>
      <c r="B1318" t="str">
        <f>+'MBI DIRECTORIO'!B1318</f>
        <v>80152-C</v>
      </c>
      <c r="C1318" t="str">
        <f>+'MBI DIRECTORIO'!C1318</f>
        <v>14004806-17</v>
      </c>
      <c r="D1318">
        <f>+'MBI DIRECTORIO'!D1318</f>
        <v>2022</v>
      </c>
      <c r="E1318" t="str">
        <f>+'MBI DIRECTORIO'!E1318</f>
        <v>Agosto</v>
      </c>
      <c r="F1318" s="5">
        <f>+'MBI DIRECTORIO'!F1318</f>
        <v>15</v>
      </c>
      <c r="G1318" t="str">
        <f>+'MBI DIRECTORIO'!G1318</f>
        <v>USD</v>
      </c>
      <c r="H1318" s="5">
        <f>+'MBI DIRECTORIO'!H1318</f>
        <v>1080</v>
      </c>
      <c r="I1318" s="5">
        <f>+'MBI DIRECTORIO'!I1318</f>
        <v>534.12674564213103</v>
      </c>
      <c r="J1318" s="5">
        <f>+'MBI DIRECTORIO'!J1318</f>
        <v>0</v>
      </c>
      <c r="K1318" s="5">
        <f>+'MBI DIRECTORIO'!K1318</f>
        <v>0</v>
      </c>
      <c r="L1318" s="5">
        <f>+'MBI DIRECTORIO'!L1318</f>
        <v>4.145202929551381</v>
      </c>
      <c r="M1318" s="5">
        <f>+'MBI DIRECTORIO'!M1318</f>
        <v>14.130999999999998</v>
      </c>
      <c r="N1318" s="5">
        <f>+'MBI DIRECTORIO'!N1318</f>
        <v>8.0633174791914382</v>
      </c>
      <c r="O1318" s="5">
        <f>+'MBI DIRECTORIO'!O1318</f>
        <v>10.775862068965518</v>
      </c>
      <c r="P1318" s="5">
        <f>+'MBI DIRECTORIO'!P1318</f>
        <v>1.0317578279825605</v>
      </c>
      <c r="Q1318" s="5">
        <f>+'MBI DIRECTORIO'!Q1318</f>
        <v>3.7191370273198889</v>
      </c>
      <c r="R1318" s="5">
        <f>+'MBI DIRECTORIO'!R1318</f>
        <v>0</v>
      </c>
      <c r="S1318" s="5">
        <f>+'MBI DIRECTORIO'!S1318</f>
        <v>0</v>
      </c>
      <c r="T1318" s="5">
        <f>+'MBI DIRECTORIO'!T1318</f>
        <v>0</v>
      </c>
      <c r="U1318" s="5">
        <f>+'MBI DIRECTORIO'!U1318</f>
        <v>0</v>
      </c>
      <c r="V1318" s="5">
        <f>+'MBI DIRECTORIO'!V1318</f>
        <v>0</v>
      </c>
      <c r="W1318" s="5">
        <f>+'MBI DIRECTORIO'!W1318</f>
        <v>0</v>
      </c>
      <c r="X1318" s="5">
        <f>+'MBI DIRECTORIO'!X1318</f>
        <v>0</v>
      </c>
      <c r="Y1318" s="5">
        <f>+'MBI DIRECTORIO'!Y1318</f>
        <v>41.439397943936456</v>
      </c>
      <c r="Z1318" s="5">
        <f>+'MBI DIRECTORIO'!Z1318</f>
        <v>3.7183235404770496</v>
      </c>
      <c r="AA1318" s="5">
        <f>+'MBI DIRECTORIO'!AA1318</f>
        <v>0</v>
      </c>
      <c r="AB1318" s="5" t="str">
        <f>+'MBI DIRECTORIO'!AG1318</f>
        <v>Heting Trading CO., Ltd</v>
      </c>
      <c r="AD1318" t="str">
        <f t="shared" si="22"/>
        <v>INSERT INTO TABLA_PRESUPUESTO_COMERCIAL VALUES ('VSR','80152-C','14004806-17',2022,'Agosto',15,'USD',1080,534.126746,0,0,4.145203,14.131,8.063317,10.775862,1.031758,3.719137,0,0,0,0,0,0,0,41.439398,3.718324,0);</v>
      </c>
    </row>
    <row r="1319" spans="1:30" x14ac:dyDescent="0.2">
      <c r="A1319" t="str">
        <f>+'MBI DIRECTORIO'!A1319</f>
        <v>VSR</v>
      </c>
      <c r="B1319" t="str">
        <f>+'MBI DIRECTORIO'!B1319</f>
        <v>80152-C</v>
      </c>
      <c r="C1319" t="str">
        <f>+'MBI DIRECTORIO'!C1319</f>
        <v>14004965-17</v>
      </c>
      <c r="D1319">
        <f>+'MBI DIRECTORIO'!D1319</f>
        <v>2022</v>
      </c>
      <c r="E1319" t="str">
        <f>+'MBI DIRECTORIO'!E1319</f>
        <v>Agosto</v>
      </c>
      <c r="F1319" s="5">
        <f>+'MBI DIRECTORIO'!F1319</f>
        <v>24</v>
      </c>
      <c r="G1319" t="str">
        <f>+'MBI DIRECTORIO'!G1319</f>
        <v>USD</v>
      </c>
      <c r="H1319" s="5">
        <f>+'MBI DIRECTORIO'!H1319</f>
        <v>2040</v>
      </c>
      <c r="I1319" s="5">
        <f>+'MBI DIRECTORIO'!I1319</f>
        <v>1706.7309421232565</v>
      </c>
      <c r="J1319" s="5">
        <f>+'MBI DIRECTORIO'!J1319</f>
        <v>0</v>
      </c>
      <c r="K1319" s="5">
        <f>+'MBI DIRECTORIO'!K1319</f>
        <v>0</v>
      </c>
      <c r="L1319" s="5">
        <f>+'MBI DIRECTORIO'!L1319</f>
        <v>6.6323246872822095</v>
      </c>
      <c r="M1319" s="5">
        <f>+'MBI DIRECTORIO'!M1319</f>
        <v>22.6096</v>
      </c>
      <c r="N1319" s="5">
        <f>+'MBI DIRECTORIO'!N1319</f>
        <v>12.901307966706302</v>
      </c>
      <c r="O1319" s="5">
        <f>+'MBI DIRECTORIO'!O1319</f>
        <v>17.241379310344829</v>
      </c>
      <c r="P1319" s="5">
        <f>+'MBI DIRECTORIO'!P1319</f>
        <v>1.6508125247720966</v>
      </c>
      <c r="Q1319" s="5">
        <f>+'MBI DIRECTORIO'!Q1319</f>
        <v>7.0250366071597901</v>
      </c>
      <c r="R1319" s="5">
        <f>+'MBI DIRECTORIO'!R1319</f>
        <v>0</v>
      </c>
      <c r="S1319" s="5">
        <f>+'MBI DIRECTORIO'!S1319</f>
        <v>0</v>
      </c>
      <c r="T1319" s="5">
        <f>+'MBI DIRECTORIO'!T1319</f>
        <v>0</v>
      </c>
      <c r="U1319" s="5">
        <f>+'MBI DIRECTORIO'!U1319</f>
        <v>0</v>
      </c>
      <c r="V1319" s="5">
        <f>+'MBI DIRECTORIO'!V1319</f>
        <v>0</v>
      </c>
      <c r="W1319" s="5">
        <f>+'MBI DIRECTORIO'!W1319</f>
        <v>0</v>
      </c>
      <c r="X1319" s="5">
        <f>+'MBI DIRECTORIO'!X1319</f>
        <v>0</v>
      </c>
      <c r="Y1319" s="5">
        <f>+'MBI DIRECTORIO'!Y1319</f>
        <v>67.377454073746293</v>
      </c>
      <c r="Z1319" s="5">
        <f>+'MBI DIRECTORIO'!Z1319</f>
        <v>5.9493176647632797</v>
      </c>
      <c r="AA1319" s="5">
        <f>+'MBI DIRECTORIO'!AA1319</f>
        <v>0</v>
      </c>
      <c r="AB1319" s="5" t="str">
        <f>+'MBI DIRECTORIO'!AG1319</f>
        <v>Heting Trading CO., Ltd</v>
      </c>
      <c r="AD1319" t="str">
        <f t="shared" si="22"/>
        <v>INSERT INTO TABLA_PRESUPUESTO_COMERCIAL VALUES ('VSR','80152-C','14004965-17',2022,'Agosto',24,'USD',2040,1706.730942,0,0,6.632325,22.6096,12.901308,17.241379,1.650813,7.025037,0,0,0,0,0,0,0,67.377454,5.949318,0);</v>
      </c>
    </row>
    <row r="1320" spans="1:30" x14ac:dyDescent="0.2">
      <c r="A1320" t="str">
        <f>+'MBI DIRECTORIO'!A1320</f>
        <v>VSR</v>
      </c>
      <c r="B1320" t="str">
        <f>+'MBI DIRECTORIO'!B1320</f>
        <v>80152-C</v>
      </c>
      <c r="C1320" t="str">
        <f>+'MBI DIRECTORIO'!C1320</f>
        <v>14005080-18</v>
      </c>
      <c r="D1320">
        <f>+'MBI DIRECTORIO'!D1320</f>
        <v>2022</v>
      </c>
      <c r="E1320" t="str">
        <f>+'MBI DIRECTORIO'!E1320</f>
        <v>Agosto</v>
      </c>
      <c r="F1320" s="5">
        <f>+'MBI DIRECTORIO'!F1320</f>
        <v>45</v>
      </c>
      <c r="G1320" t="str">
        <f>+'MBI DIRECTORIO'!G1320</f>
        <v>USD</v>
      </c>
      <c r="H1320" s="5">
        <f>+'MBI DIRECTORIO'!H1320</f>
        <v>4320</v>
      </c>
      <c r="I1320" s="5">
        <f>+'MBI DIRECTORIO'!I1320</f>
        <v>2504.4821387947654</v>
      </c>
      <c r="J1320" s="5">
        <f>+'MBI DIRECTORIO'!J1320</f>
        <v>0</v>
      </c>
      <c r="K1320" s="5">
        <f>+'MBI DIRECTORIO'!K1320</f>
        <v>0</v>
      </c>
      <c r="L1320" s="5">
        <f>+'MBI DIRECTORIO'!L1320</f>
        <v>12.435608788654143</v>
      </c>
      <c r="M1320" s="5">
        <f>+'MBI DIRECTORIO'!M1320</f>
        <v>42.393000000000001</v>
      </c>
      <c r="N1320" s="5">
        <f>+'MBI DIRECTORIO'!N1320</f>
        <v>24.18995243757432</v>
      </c>
      <c r="O1320" s="5">
        <f>+'MBI DIRECTORIO'!O1320</f>
        <v>32.327586206896555</v>
      </c>
      <c r="P1320" s="5">
        <f>+'MBI DIRECTORIO'!P1320</f>
        <v>3.0952734839476812</v>
      </c>
      <c r="Q1320" s="5">
        <f>+'MBI DIRECTORIO'!Q1320</f>
        <v>14.876548109279556</v>
      </c>
      <c r="R1320" s="5">
        <f>+'MBI DIRECTORIO'!R1320</f>
        <v>0</v>
      </c>
      <c r="S1320" s="5">
        <f>+'MBI DIRECTORIO'!S1320</f>
        <v>0</v>
      </c>
      <c r="T1320" s="5">
        <f>+'MBI DIRECTORIO'!T1320</f>
        <v>0</v>
      </c>
      <c r="U1320" s="5">
        <f>+'MBI DIRECTORIO'!U1320</f>
        <v>0</v>
      </c>
      <c r="V1320" s="5">
        <f>+'MBI DIRECTORIO'!V1320</f>
        <v>0</v>
      </c>
      <c r="W1320" s="5">
        <f>+'MBI DIRECTORIO'!W1320</f>
        <v>0</v>
      </c>
      <c r="X1320" s="5">
        <f>+'MBI DIRECTORIO'!X1320</f>
        <v>0</v>
      </c>
      <c r="Y1320" s="5">
        <f>+'MBI DIRECTORIO'!Y1320</f>
        <v>128.03733085912927</v>
      </c>
      <c r="Z1320" s="5">
        <f>+'MBI DIRECTORIO'!Z1320</f>
        <v>11.154970621431149</v>
      </c>
      <c r="AA1320" s="5">
        <f>+'MBI DIRECTORIO'!AA1320</f>
        <v>0</v>
      </c>
      <c r="AB1320" s="5" t="str">
        <f>+'MBI DIRECTORIO'!AG1320</f>
        <v>Heting Trading CO., Ltd</v>
      </c>
      <c r="AD1320" t="str">
        <f t="shared" si="22"/>
        <v>INSERT INTO TABLA_PRESUPUESTO_COMERCIAL VALUES ('VSR','80152-C','14005080-18',2022,'Agosto',45,'USD',4320,2504.482139,0,0,12.435609,42.393,24.189952,32.327586,3.095273,14.876548,0,0,0,0,0,0,0,128.037331,11.154971,0);</v>
      </c>
    </row>
    <row r="1321" spans="1:30" x14ac:dyDescent="0.2">
      <c r="A1321" t="str">
        <f>+'MBI DIRECTORIO'!A1321</f>
        <v>VSR</v>
      </c>
      <c r="B1321" t="str">
        <f>+'MBI DIRECTORIO'!B1321</f>
        <v>80152-C</v>
      </c>
      <c r="C1321" t="str">
        <f>+'MBI DIRECTORIO'!C1321</f>
        <v>14004879-18</v>
      </c>
      <c r="D1321">
        <f>+'MBI DIRECTORIO'!D1321</f>
        <v>2022</v>
      </c>
      <c r="E1321" t="str">
        <f>+'MBI DIRECTORIO'!E1321</f>
        <v>Agosto</v>
      </c>
      <c r="F1321" s="5">
        <f>+'MBI DIRECTORIO'!F1321</f>
        <v>15</v>
      </c>
      <c r="G1321" t="str">
        <f>+'MBI DIRECTORIO'!G1321</f>
        <v>USD</v>
      </c>
      <c r="H1321" s="5">
        <f>+'MBI DIRECTORIO'!H1321</f>
        <v>1440</v>
      </c>
      <c r="I1321" s="5">
        <f>+'MBI DIRECTORIO'!I1321</f>
        <v>1421.9398427587735</v>
      </c>
      <c r="J1321" s="5">
        <f>+'MBI DIRECTORIO'!J1321</f>
        <v>0</v>
      </c>
      <c r="K1321" s="5">
        <f>+'MBI DIRECTORIO'!K1321</f>
        <v>0</v>
      </c>
      <c r="L1321" s="5">
        <f>+'MBI DIRECTORIO'!L1321</f>
        <v>4.145202929551381</v>
      </c>
      <c r="M1321" s="5">
        <f>+'MBI DIRECTORIO'!M1321</f>
        <v>14.130999999999998</v>
      </c>
      <c r="N1321" s="5">
        <f>+'MBI DIRECTORIO'!N1321</f>
        <v>8.0633174791914382</v>
      </c>
      <c r="O1321" s="5">
        <f>+'MBI DIRECTORIO'!O1321</f>
        <v>10.775862068965518</v>
      </c>
      <c r="P1321" s="5">
        <f>+'MBI DIRECTORIO'!P1321</f>
        <v>1.0317578279825605</v>
      </c>
      <c r="Q1321" s="5">
        <f>+'MBI DIRECTORIO'!Q1321</f>
        <v>4.9588493697598519</v>
      </c>
      <c r="R1321" s="5">
        <f>+'MBI DIRECTORIO'!R1321</f>
        <v>0</v>
      </c>
      <c r="S1321" s="5">
        <f>+'MBI DIRECTORIO'!S1321</f>
        <v>0</v>
      </c>
      <c r="T1321" s="5">
        <f>+'MBI DIRECTORIO'!T1321</f>
        <v>0</v>
      </c>
      <c r="U1321" s="5">
        <f>+'MBI DIRECTORIO'!U1321</f>
        <v>0</v>
      </c>
      <c r="V1321" s="5">
        <f>+'MBI DIRECTORIO'!V1321</f>
        <v>0</v>
      </c>
      <c r="W1321" s="5">
        <f>+'MBI DIRECTORIO'!W1321</f>
        <v>0</v>
      </c>
      <c r="X1321" s="5">
        <f>+'MBI DIRECTORIO'!X1321</f>
        <v>0</v>
      </c>
      <c r="Y1321" s="5">
        <f>+'MBI DIRECTORIO'!Y1321</f>
        <v>42.679110286376421</v>
      </c>
      <c r="Z1321" s="5">
        <f>+'MBI DIRECTORIO'!Z1321</f>
        <v>3.7183235404770496</v>
      </c>
      <c r="AA1321" s="5">
        <f>+'MBI DIRECTORIO'!AA1321</f>
        <v>0</v>
      </c>
      <c r="AB1321" s="5" t="str">
        <f>+'MBI DIRECTORIO'!AG1321</f>
        <v>Heting Trading CO., Ltd</v>
      </c>
      <c r="AD1321" t="str">
        <f t="shared" si="22"/>
        <v>INSERT INTO TABLA_PRESUPUESTO_COMERCIAL VALUES ('VSR','80152-C','14004879-18',2022,'Agosto',15,'USD',1440,1421.939843,0,0,4.145203,14.131,8.063317,10.775862,1.031758,4.958849,0,0,0,0,0,0,0,42.67911,3.718324,0);</v>
      </c>
    </row>
    <row r="1322" spans="1:30" x14ac:dyDescent="0.2">
      <c r="A1322" t="str">
        <f>+'MBI DIRECTORIO'!A1322</f>
        <v>VSR</v>
      </c>
      <c r="B1322" t="str">
        <f>+'MBI DIRECTORIO'!B1322</f>
        <v>80152-C</v>
      </c>
      <c r="C1322" t="str">
        <f>+'MBI DIRECTORIO'!C1322</f>
        <v>14004949-19</v>
      </c>
      <c r="D1322">
        <f>+'MBI DIRECTORIO'!D1322</f>
        <v>2022</v>
      </c>
      <c r="E1322" t="str">
        <f>+'MBI DIRECTORIO'!E1322</f>
        <v>Agosto</v>
      </c>
      <c r="F1322" s="5">
        <f>+'MBI DIRECTORIO'!F1322</f>
        <v>33</v>
      </c>
      <c r="G1322" t="str">
        <f>+'MBI DIRECTORIO'!G1322</f>
        <v>USD</v>
      </c>
      <c r="H1322" s="5">
        <f>+'MBI DIRECTORIO'!H1322</f>
        <v>1188</v>
      </c>
      <c r="I1322" s="5">
        <f>+'MBI DIRECTORIO'!I1322</f>
        <v>862.4010401149261</v>
      </c>
      <c r="J1322" s="5">
        <f>+'MBI DIRECTORIO'!J1322</f>
        <v>0</v>
      </c>
      <c r="K1322" s="5">
        <f>+'MBI DIRECTORIO'!K1322</f>
        <v>198</v>
      </c>
      <c r="L1322" s="5">
        <f>+'MBI DIRECTORIO'!L1322</f>
        <v>0</v>
      </c>
      <c r="M1322" s="5">
        <f>+'MBI DIRECTORIO'!M1322</f>
        <v>31.088199999999997</v>
      </c>
      <c r="N1322" s="5">
        <f>+'MBI DIRECTORIO'!N1322</f>
        <v>17.739298454221167</v>
      </c>
      <c r="O1322" s="5">
        <f>+'MBI DIRECTORIO'!O1322</f>
        <v>23.706896551724139</v>
      </c>
      <c r="P1322" s="5">
        <f>+'MBI DIRECTORIO'!P1322</f>
        <v>2.2698672215616327</v>
      </c>
      <c r="Q1322" s="5">
        <f>+'MBI DIRECTORIO'!Q1322</f>
        <v>4.0910507300518777</v>
      </c>
      <c r="R1322" s="5">
        <f>+'MBI DIRECTORIO'!R1322</f>
        <v>0</v>
      </c>
      <c r="S1322" s="5">
        <f>+'MBI DIRECTORIO'!S1322</f>
        <v>0</v>
      </c>
      <c r="T1322" s="5">
        <f>+'MBI DIRECTORIO'!T1322</f>
        <v>0</v>
      </c>
      <c r="U1322" s="5">
        <f>+'MBI DIRECTORIO'!U1322</f>
        <v>0</v>
      </c>
      <c r="V1322" s="5">
        <f>+'MBI DIRECTORIO'!V1322</f>
        <v>0</v>
      </c>
      <c r="W1322" s="5">
        <f>+'MBI DIRECTORIO'!W1322</f>
        <v>0</v>
      </c>
      <c r="X1322" s="5">
        <f>+'MBI DIRECTORIO'!X1322</f>
        <v>0</v>
      </c>
      <c r="Y1322" s="5">
        <f>+'MBI DIRECTORIO'!Y1322</f>
        <v>87.075624746608327</v>
      </c>
      <c r="Z1322" s="5">
        <f>+'MBI DIRECTORIO'!Z1322</f>
        <v>8.1803117890495098</v>
      </c>
      <c r="AA1322" s="5">
        <f>+'MBI DIRECTORIO'!AA1322</f>
        <v>0</v>
      </c>
      <c r="AB1322" s="5" t="str">
        <f>+'MBI DIRECTORIO'!AG1322</f>
        <v>Heting Trading CO., Ltd</v>
      </c>
      <c r="AD1322" t="str">
        <f t="shared" si="22"/>
        <v>INSERT INTO TABLA_PRESUPUESTO_COMERCIAL VALUES ('VSR','80152-C','14004949-19',2022,'Agosto',33,'USD',1188,862.40104,0,198,0,31.0882,17.739298,23.706897,2.269867,4.091051,0,0,0,0,0,0,0,87.075625,8.180312,0);</v>
      </c>
    </row>
    <row r="1323" spans="1:30" x14ac:dyDescent="0.2">
      <c r="A1323" t="str">
        <f>+'MBI DIRECTORIO'!A1323</f>
        <v>VSR</v>
      </c>
      <c r="B1323" t="str">
        <f>+'MBI DIRECTORIO'!B1323</f>
        <v>80169-C</v>
      </c>
      <c r="C1323" t="str">
        <f>+'MBI DIRECTORIO'!C1323</f>
        <v>14005087-20</v>
      </c>
      <c r="D1323">
        <f>+'MBI DIRECTORIO'!D1323</f>
        <v>2022</v>
      </c>
      <c r="E1323" t="str">
        <f>+'MBI DIRECTORIO'!E1323</f>
        <v>Agosto</v>
      </c>
      <c r="F1323" s="5">
        <f>+'MBI DIRECTORIO'!F1323</f>
        <v>45</v>
      </c>
      <c r="G1323" t="str">
        <f>+'MBI DIRECTORIO'!G1323</f>
        <v>USD</v>
      </c>
      <c r="H1323" s="5">
        <f>+'MBI DIRECTORIO'!H1323</f>
        <v>2700</v>
      </c>
      <c r="I1323" s="5">
        <f>+'MBI DIRECTORIO'!I1323</f>
        <v>911.31014061189467</v>
      </c>
      <c r="J1323" s="5">
        <f>+'MBI DIRECTORIO'!J1323</f>
        <v>0</v>
      </c>
      <c r="K1323" s="5">
        <f>+'MBI DIRECTORIO'!K1323</f>
        <v>270</v>
      </c>
      <c r="L1323" s="5">
        <f>+'MBI DIRECTORIO'!L1323</f>
        <v>12.435608788654143</v>
      </c>
      <c r="M1323" s="5">
        <f>+'MBI DIRECTORIO'!M1323</f>
        <v>32.726761363636363</v>
      </c>
      <c r="N1323" s="5">
        <f>+'MBI DIRECTORIO'!N1323</f>
        <v>15.069444444444446</v>
      </c>
      <c r="O1323" s="5">
        <f>+'MBI DIRECTORIO'!O1323</f>
        <v>20.138888888888889</v>
      </c>
      <c r="P1323" s="5">
        <f>+'MBI DIRECTORIO'!P1323</f>
        <v>1.9282407407407407</v>
      </c>
      <c r="Q1323" s="5">
        <f>+'MBI DIRECTORIO'!Q1323</f>
        <v>9.2978425682997212</v>
      </c>
      <c r="R1323" s="5">
        <f>+'MBI DIRECTORIO'!R1323</f>
        <v>0</v>
      </c>
      <c r="S1323" s="5">
        <f>+'MBI DIRECTORIO'!S1323</f>
        <v>0</v>
      </c>
      <c r="T1323" s="5">
        <f>+'MBI DIRECTORIO'!T1323</f>
        <v>0</v>
      </c>
      <c r="U1323" s="5">
        <f>+'MBI DIRECTORIO'!U1323</f>
        <v>0</v>
      </c>
      <c r="V1323" s="5">
        <f>+'MBI DIRECTORIO'!V1323</f>
        <v>0</v>
      </c>
      <c r="W1323" s="5">
        <f>+'MBI DIRECTORIO'!W1323</f>
        <v>0</v>
      </c>
      <c r="X1323" s="5">
        <f>+'MBI DIRECTORIO'!X1323</f>
        <v>0</v>
      </c>
      <c r="Y1323" s="5">
        <f>+'MBI DIRECTORIO'!Y1323</f>
        <v>90.316148627441322</v>
      </c>
      <c r="Z1323" s="5">
        <f>+'MBI DIRECTORIO'!Z1323</f>
        <v>11.154970621431149</v>
      </c>
      <c r="AA1323" s="5">
        <f>+'MBI DIRECTORIO'!AA1323</f>
        <v>0</v>
      </c>
      <c r="AB1323" s="5" t="str">
        <f>+'MBI DIRECTORIO'!AG1323</f>
        <v>Shenzhen China Resources Vanguard Supermarket Co., Ltd.</v>
      </c>
      <c r="AD1323" t="str">
        <f t="shared" si="22"/>
        <v>INSERT INTO TABLA_PRESUPUESTO_COMERCIAL VALUES ('VSR','80169-C','14005087-20',2022,'Agosto',45,'USD',2700,911.310141,0,270,12.435609,32.726761,15.069444,20.138889,1.928241,9.297843,0,0,0,0,0,0,0,90.316149,11.154971,0);</v>
      </c>
    </row>
    <row r="1324" spans="1:30" x14ac:dyDescent="0.2">
      <c r="A1324" t="str">
        <f>+'MBI DIRECTORIO'!A1324</f>
        <v>VSR</v>
      </c>
      <c r="B1324" t="str">
        <f>+'MBI DIRECTORIO'!B1324</f>
        <v>80169-C</v>
      </c>
      <c r="C1324" t="str">
        <f>+'MBI DIRECTORIO'!C1324</f>
        <v>14005048-19</v>
      </c>
      <c r="D1324">
        <f>+'MBI DIRECTORIO'!D1324</f>
        <v>2022</v>
      </c>
      <c r="E1324" t="str">
        <f>+'MBI DIRECTORIO'!E1324</f>
        <v>Agosto</v>
      </c>
      <c r="F1324" s="5">
        <f>+'MBI DIRECTORIO'!F1324</f>
        <v>45</v>
      </c>
      <c r="G1324" t="str">
        <f>+'MBI DIRECTORIO'!G1324</f>
        <v>USD</v>
      </c>
      <c r="H1324" s="5">
        <f>+'MBI DIRECTORIO'!H1324</f>
        <v>2700</v>
      </c>
      <c r="I1324" s="5">
        <f>+'MBI DIRECTORIO'!I1324</f>
        <v>896.55938699717785</v>
      </c>
      <c r="J1324" s="5">
        <f>+'MBI DIRECTORIO'!J1324</f>
        <v>0</v>
      </c>
      <c r="K1324" s="5">
        <f>+'MBI DIRECTORIO'!K1324</f>
        <v>270</v>
      </c>
      <c r="L1324" s="5">
        <f>+'MBI DIRECTORIO'!L1324</f>
        <v>12.435608788654143</v>
      </c>
      <c r="M1324" s="5">
        <f>+'MBI DIRECTORIO'!M1324</f>
        <v>32.726761363636363</v>
      </c>
      <c r="N1324" s="5">
        <f>+'MBI DIRECTORIO'!N1324</f>
        <v>15.069444444444446</v>
      </c>
      <c r="O1324" s="5">
        <f>+'MBI DIRECTORIO'!O1324</f>
        <v>20.138888888888889</v>
      </c>
      <c r="P1324" s="5">
        <f>+'MBI DIRECTORIO'!P1324</f>
        <v>1.9282407407407407</v>
      </c>
      <c r="Q1324" s="5">
        <f>+'MBI DIRECTORIO'!Q1324</f>
        <v>9.2978425682997212</v>
      </c>
      <c r="R1324" s="5">
        <f>+'MBI DIRECTORIO'!R1324</f>
        <v>0</v>
      </c>
      <c r="S1324" s="5">
        <f>+'MBI DIRECTORIO'!S1324</f>
        <v>0</v>
      </c>
      <c r="T1324" s="5">
        <f>+'MBI DIRECTORIO'!T1324</f>
        <v>0</v>
      </c>
      <c r="U1324" s="5">
        <f>+'MBI DIRECTORIO'!U1324</f>
        <v>0</v>
      </c>
      <c r="V1324" s="5">
        <f>+'MBI DIRECTORIO'!V1324</f>
        <v>0</v>
      </c>
      <c r="W1324" s="5">
        <f>+'MBI DIRECTORIO'!W1324</f>
        <v>0</v>
      </c>
      <c r="X1324" s="5">
        <f>+'MBI DIRECTORIO'!X1324</f>
        <v>0</v>
      </c>
      <c r="Y1324" s="5">
        <f>+'MBI DIRECTORIO'!Y1324</f>
        <v>90.316148627441322</v>
      </c>
      <c r="Z1324" s="5">
        <f>+'MBI DIRECTORIO'!Z1324</f>
        <v>11.154970621431149</v>
      </c>
      <c r="AA1324" s="5">
        <f>+'MBI DIRECTORIO'!AA1324</f>
        <v>0</v>
      </c>
      <c r="AB1324" s="5" t="str">
        <f>+'MBI DIRECTORIO'!AG1324</f>
        <v>Shenzhen China Resources Vanguard Supermarket Co., Ltd.</v>
      </c>
      <c r="AD1324" t="str">
        <f t="shared" si="22"/>
        <v>INSERT INTO TABLA_PRESUPUESTO_COMERCIAL VALUES ('VSR','80169-C','14005048-19',2022,'Agosto',45,'USD',2700,896.559387,0,270,12.435609,32.726761,15.069444,20.138889,1.928241,9.297843,0,0,0,0,0,0,0,90.316149,11.154971,0);</v>
      </c>
    </row>
    <row r="1325" spans="1:30" x14ac:dyDescent="0.2">
      <c r="A1325" t="str">
        <f>+'MBI DIRECTORIO'!A1325</f>
        <v>VSR</v>
      </c>
      <c r="B1325" t="str">
        <f>+'MBI DIRECTORIO'!B1325</f>
        <v>80169-C</v>
      </c>
      <c r="C1325" t="str">
        <f>+'MBI DIRECTORIO'!C1325</f>
        <v>14005127-18</v>
      </c>
      <c r="D1325">
        <f>+'MBI DIRECTORIO'!D1325</f>
        <v>2022</v>
      </c>
      <c r="E1325" t="str">
        <f>+'MBI DIRECTORIO'!E1325</f>
        <v>Agosto</v>
      </c>
      <c r="F1325" s="5">
        <f>+'MBI DIRECTORIO'!F1325</f>
        <v>30</v>
      </c>
      <c r="G1325" t="str">
        <f>+'MBI DIRECTORIO'!G1325</f>
        <v>USD</v>
      </c>
      <c r="H1325" s="5">
        <f>+'MBI DIRECTORIO'!H1325</f>
        <v>3300</v>
      </c>
      <c r="I1325" s="5">
        <f>+'MBI DIRECTORIO'!I1325</f>
        <v>1564.9108014442293</v>
      </c>
      <c r="J1325" s="5">
        <f>+'MBI DIRECTORIO'!J1325</f>
        <v>0</v>
      </c>
      <c r="K1325" s="5">
        <f>+'MBI DIRECTORIO'!K1325</f>
        <v>300</v>
      </c>
      <c r="L1325" s="5">
        <f>+'MBI DIRECTORIO'!L1325</f>
        <v>8.2904058591027621</v>
      </c>
      <c r="M1325" s="5">
        <f>+'MBI DIRECTORIO'!M1325</f>
        <v>361.41784090909096</v>
      </c>
      <c r="N1325" s="5">
        <f>+'MBI DIRECTORIO'!N1325</f>
        <v>10.046296296296299</v>
      </c>
      <c r="O1325" s="5">
        <f>+'MBI DIRECTORIO'!O1325</f>
        <v>13.425925925925926</v>
      </c>
      <c r="P1325" s="5">
        <f>+'MBI DIRECTORIO'!P1325</f>
        <v>1.2854938271604939</v>
      </c>
      <c r="Q1325" s="5">
        <f>+'MBI DIRECTORIO'!Q1325</f>
        <v>11.36402980569966</v>
      </c>
      <c r="R1325" s="5">
        <f>+'MBI DIRECTORIO'!R1325</f>
        <v>0</v>
      </c>
      <c r="S1325" s="5">
        <f>+'MBI DIRECTORIO'!S1325</f>
        <v>0</v>
      </c>
      <c r="T1325" s="5">
        <f>+'MBI DIRECTORIO'!T1325</f>
        <v>0</v>
      </c>
      <c r="U1325" s="5">
        <f>+'MBI DIRECTORIO'!U1325</f>
        <v>0</v>
      </c>
      <c r="V1325" s="5">
        <f>+'MBI DIRECTORIO'!V1325</f>
        <v>0</v>
      </c>
      <c r="W1325" s="5">
        <f>+'MBI DIRECTORIO'!W1325</f>
        <v>0</v>
      </c>
      <c r="X1325" s="5">
        <f>+'MBI DIRECTORIO'!X1325</f>
        <v>0</v>
      </c>
      <c r="Y1325" s="5">
        <f>+'MBI DIRECTORIO'!Y1325</f>
        <v>404.97623384512747</v>
      </c>
      <c r="Z1325" s="5">
        <f>+'MBI DIRECTORIO'!Z1325</f>
        <v>7.4366470809540992</v>
      </c>
      <c r="AA1325" s="5">
        <f>+'MBI DIRECTORIO'!AA1325</f>
        <v>0</v>
      </c>
      <c r="AB1325" s="5" t="str">
        <f>+'MBI DIRECTORIO'!AG1325</f>
        <v>Shenzhen China Resources Vanguard Supermarket Co., Ltd.</v>
      </c>
      <c r="AD1325" t="str">
        <f t="shared" si="22"/>
        <v>INSERT INTO TABLA_PRESUPUESTO_COMERCIAL VALUES ('VSR','80169-C','14005127-18',2022,'Agosto',30,'USD',3300,1564.910801,0,300,8.290406,361.417841,10.046296,13.425926,1.285494,11.36403,0,0,0,0,0,0,0,404.976234,7.436647,0);</v>
      </c>
    </row>
    <row r="1326" spans="1:30" x14ac:dyDescent="0.2">
      <c r="A1326" t="str">
        <f>+'MBI DIRECTORIO'!A1326</f>
        <v>VSR</v>
      </c>
      <c r="B1326" t="str">
        <f>+'MBI DIRECTORIO'!B1326</f>
        <v>80169-C</v>
      </c>
      <c r="C1326" t="str">
        <f>+'MBI DIRECTORIO'!C1326</f>
        <v>14005046-19</v>
      </c>
      <c r="D1326">
        <f>+'MBI DIRECTORIO'!D1326</f>
        <v>2022</v>
      </c>
      <c r="E1326" t="str">
        <f>+'MBI DIRECTORIO'!E1326</f>
        <v>Agosto</v>
      </c>
      <c r="F1326" s="5">
        <f>+'MBI DIRECTORIO'!F1326</f>
        <v>45</v>
      </c>
      <c r="G1326" t="str">
        <f>+'MBI DIRECTORIO'!G1326</f>
        <v>USD</v>
      </c>
      <c r="H1326" s="5">
        <f>+'MBI DIRECTORIO'!H1326</f>
        <v>2160</v>
      </c>
      <c r="I1326" s="5">
        <f>+'MBI DIRECTORIO'!I1326</f>
        <v>801.66124409717781</v>
      </c>
      <c r="J1326" s="5">
        <f>+'MBI DIRECTORIO'!J1326</f>
        <v>0</v>
      </c>
      <c r="K1326" s="5">
        <f>+'MBI DIRECTORIO'!K1326</f>
        <v>225</v>
      </c>
      <c r="L1326" s="5">
        <f>+'MBI DIRECTORIO'!L1326</f>
        <v>12.435608788654143</v>
      </c>
      <c r="M1326" s="5">
        <f>+'MBI DIRECTORIO'!M1326</f>
        <v>32.726761363636363</v>
      </c>
      <c r="N1326" s="5">
        <f>+'MBI DIRECTORIO'!N1326</f>
        <v>15.069444444444446</v>
      </c>
      <c r="O1326" s="5">
        <f>+'MBI DIRECTORIO'!O1326</f>
        <v>20.138888888888889</v>
      </c>
      <c r="P1326" s="5">
        <f>+'MBI DIRECTORIO'!P1326</f>
        <v>1.9282407407407407</v>
      </c>
      <c r="Q1326" s="5">
        <f>+'MBI DIRECTORIO'!Q1326</f>
        <v>7.4382740546397779</v>
      </c>
      <c r="R1326" s="5">
        <f>+'MBI DIRECTORIO'!R1326</f>
        <v>0</v>
      </c>
      <c r="S1326" s="5">
        <f>+'MBI DIRECTORIO'!S1326</f>
        <v>0</v>
      </c>
      <c r="T1326" s="5">
        <f>+'MBI DIRECTORIO'!T1326</f>
        <v>0</v>
      </c>
      <c r="U1326" s="5">
        <f>+'MBI DIRECTORIO'!U1326</f>
        <v>0</v>
      </c>
      <c r="V1326" s="5">
        <f>+'MBI DIRECTORIO'!V1326</f>
        <v>0</v>
      </c>
      <c r="W1326" s="5">
        <f>+'MBI DIRECTORIO'!W1326</f>
        <v>0</v>
      </c>
      <c r="X1326" s="5">
        <f>+'MBI DIRECTORIO'!X1326</f>
        <v>0</v>
      </c>
      <c r="Y1326" s="5">
        <f>+'MBI DIRECTORIO'!Y1326</f>
        <v>88.456580113781371</v>
      </c>
      <c r="Z1326" s="5">
        <f>+'MBI DIRECTORIO'!Z1326</f>
        <v>11.154970621431149</v>
      </c>
      <c r="AA1326" s="5">
        <f>+'MBI DIRECTORIO'!AA1326</f>
        <v>0</v>
      </c>
      <c r="AB1326" s="5" t="str">
        <f>+'MBI DIRECTORIO'!AG1326</f>
        <v>Shenzhen China Resources Vanguard Supermarket Co., Ltd.</v>
      </c>
      <c r="AD1326" t="str">
        <f t="shared" si="22"/>
        <v>INSERT INTO TABLA_PRESUPUESTO_COMERCIAL VALUES ('VSR','80169-C','14005046-19',2022,'Agosto',45,'USD',2160,801.661244,0,225,12.435609,32.726761,15.069444,20.138889,1.928241,7.438274,0,0,0,0,0,0,0,88.45658,11.154971,0);</v>
      </c>
    </row>
    <row r="1327" spans="1:30" x14ac:dyDescent="0.2">
      <c r="A1327" t="str">
        <f>+'MBI DIRECTORIO'!A1327</f>
        <v>VSR</v>
      </c>
      <c r="B1327" t="str">
        <f>+'MBI DIRECTORIO'!B1327</f>
        <v>80169-C</v>
      </c>
      <c r="C1327" t="str">
        <f>+'MBI DIRECTORIO'!C1327</f>
        <v>14005045-20</v>
      </c>
      <c r="D1327">
        <f>+'MBI DIRECTORIO'!D1327</f>
        <v>2022</v>
      </c>
      <c r="E1327" t="str">
        <f>+'MBI DIRECTORIO'!E1327</f>
        <v>Agosto</v>
      </c>
      <c r="F1327" s="5">
        <f>+'MBI DIRECTORIO'!F1327</f>
        <v>45</v>
      </c>
      <c r="G1327" t="str">
        <f>+'MBI DIRECTORIO'!G1327</f>
        <v>USD</v>
      </c>
      <c r="H1327" s="5">
        <f>+'MBI DIRECTORIO'!H1327</f>
        <v>2160</v>
      </c>
      <c r="I1327" s="5">
        <f>+'MBI DIRECTORIO'!I1327</f>
        <v>724.73362461756381</v>
      </c>
      <c r="J1327" s="5">
        <f>+'MBI DIRECTORIO'!J1327</f>
        <v>0</v>
      </c>
      <c r="K1327" s="5">
        <f>+'MBI DIRECTORIO'!K1327</f>
        <v>225</v>
      </c>
      <c r="L1327" s="5">
        <f>+'MBI DIRECTORIO'!L1327</f>
        <v>12.435608788654143</v>
      </c>
      <c r="M1327" s="5">
        <f>+'MBI DIRECTORIO'!M1327</f>
        <v>32.726761363636363</v>
      </c>
      <c r="N1327" s="5">
        <f>+'MBI DIRECTORIO'!N1327</f>
        <v>15.069444444444446</v>
      </c>
      <c r="O1327" s="5">
        <f>+'MBI DIRECTORIO'!O1327</f>
        <v>20.138888888888889</v>
      </c>
      <c r="P1327" s="5">
        <f>+'MBI DIRECTORIO'!P1327</f>
        <v>1.9282407407407407</v>
      </c>
      <c r="Q1327" s="5">
        <f>+'MBI DIRECTORIO'!Q1327</f>
        <v>7.4382740546397779</v>
      </c>
      <c r="R1327" s="5">
        <f>+'MBI DIRECTORIO'!R1327</f>
        <v>0</v>
      </c>
      <c r="S1327" s="5">
        <f>+'MBI DIRECTORIO'!S1327</f>
        <v>0</v>
      </c>
      <c r="T1327" s="5">
        <f>+'MBI DIRECTORIO'!T1327</f>
        <v>0</v>
      </c>
      <c r="U1327" s="5">
        <f>+'MBI DIRECTORIO'!U1327</f>
        <v>0</v>
      </c>
      <c r="V1327" s="5">
        <f>+'MBI DIRECTORIO'!V1327</f>
        <v>0</v>
      </c>
      <c r="W1327" s="5">
        <f>+'MBI DIRECTORIO'!W1327</f>
        <v>0</v>
      </c>
      <c r="X1327" s="5">
        <f>+'MBI DIRECTORIO'!X1327</f>
        <v>0</v>
      </c>
      <c r="Y1327" s="5">
        <f>+'MBI DIRECTORIO'!Y1327</f>
        <v>88.456580113781371</v>
      </c>
      <c r="Z1327" s="5">
        <f>+'MBI DIRECTORIO'!Z1327</f>
        <v>11.154970621431149</v>
      </c>
      <c r="AA1327" s="5">
        <f>+'MBI DIRECTORIO'!AA1327</f>
        <v>0</v>
      </c>
      <c r="AB1327" s="5" t="str">
        <f>+'MBI DIRECTORIO'!AG1327</f>
        <v>Shenzhen China Resources Vanguard Supermarket Co., Ltd.</v>
      </c>
      <c r="AD1327" t="str">
        <f t="shared" si="22"/>
        <v>INSERT INTO TABLA_PRESUPUESTO_COMERCIAL VALUES ('VSR','80169-C','14005045-20',2022,'Agosto',45,'USD',2160,724.733625,0,225,12.435609,32.726761,15.069444,20.138889,1.928241,7.438274,0,0,0,0,0,0,0,88.45658,11.154971,0);</v>
      </c>
    </row>
    <row r="1328" spans="1:30" x14ac:dyDescent="0.2">
      <c r="A1328" t="str">
        <f>+'MBI DIRECTORIO'!A1328</f>
        <v>VSR</v>
      </c>
      <c r="B1328" t="str">
        <f>+'MBI DIRECTORIO'!B1328</f>
        <v>80169-C</v>
      </c>
      <c r="C1328" t="str">
        <f>+'MBI DIRECTORIO'!C1328</f>
        <v>14005042-18</v>
      </c>
      <c r="D1328">
        <f>+'MBI DIRECTORIO'!D1328</f>
        <v>2022</v>
      </c>
      <c r="E1328" t="str">
        <f>+'MBI DIRECTORIO'!E1328</f>
        <v>Agosto</v>
      </c>
      <c r="F1328" s="5">
        <f>+'MBI DIRECTORIO'!F1328</f>
        <v>45</v>
      </c>
      <c r="G1328" t="str">
        <f>+'MBI DIRECTORIO'!G1328</f>
        <v>USD</v>
      </c>
      <c r="H1328" s="5">
        <f>+'MBI DIRECTORIO'!H1328</f>
        <v>3600</v>
      </c>
      <c r="I1328" s="5">
        <f>+'MBI DIRECTORIO'!I1328</f>
        <v>1600.9089341886556</v>
      </c>
      <c r="J1328" s="5">
        <f>+'MBI DIRECTORIO'!J1328</f>
        <v>0</v>
      </c>
      <c r="K1328" s="5">
        <f>+'MBI DIRECTORIO'!K1328</f>
        <v>360</v>
      </c>
      <c r="L1328" s="5">
        <f>+'MBI DIRECTORIO'!L1328</f>
        <v>12.435608788654143</v>
      </c>
      <c r="M1328" s="5">
        <f>+'MBI DIRECTORIO'!M1328</f>
        <v>163.22676136363637</v>
      </c>
      <c r="N1328" s="5">
        <f>+'MBI DIRECTORIO'!N1328</f>
        <v>15.069444444444446</v>
      </c>
      <c r="O1328" s="5">
        <f>+'MBI DIRECTORIO'!O1328</f>
        <v>20.138888888888889</v>
      </c>
      <c r="P1328" s="5">
        <f>+'MBI DIRECTORIO'!P1328</f>
        <v>1.9282407407407407</v>
      </c>
      <c r="Q1328" s="5">
        <f>+'MBI DIRECTORIO'!Q1328</f>
        <v>12.397123424399629</v>
      </c>
      <c r="R1328" s="5">
        <f>+'MBI DIRECTORIO'!R1328</f>
        <v>0</v>
      </c>
      <c r="S1328" s="5">
        <f>+'MBI DIRECTORIO'!S1328</f>
        <v>0</v>
      </c>
      <c r="T1328" s="5">
        <f>+'MBI DIRECTORIO'!T1328</f>
        <v>0</v>
      </c>
      <c r="U1328" s="5">
        <f>+'MBI DIRECTORIO'!U1328</f>
        <v>0</v>
      </c>
      <c r="V1328" s="5">
        <f>+'MBI DIRECTORIO'!V1328</f>
        <v>0</v>
      </c>
      <c r="W1328" s="5">
        <f>+'MBI DIRECTORIO'!W1328</f>
        <v>0</v>
      </c>
      <c r="X1328" s="5">
        <f>+'MBI DIRECTORIO'!X1328</f>
        <v>0</v>
      </c>
      <c r="Y1328" s="5">
        <f>+'MBI DIRECTORIO'!Y1328</f>
        <v>223.91542948354123</v>
      </c>
      <c r="Z1328" s="5">
        <f>+'MBI DIRECTORIO'!Z1328</f>
        <v>11.154970621431149</v>
      </c>
      <c r="AA1328" s="5">
        <f>+'MBI DIRECTORIO'!AA1328</f>
        <v>0</v>
      </c>
      <c r="AB1328" s="5" t="str">
        <f>+'MBI DIRECTORIO'!AG1328</f>
        <v>Shenzhen China Resources Vanguard Supermarket Co., Ltd.</v>
      </c>
      <c r="AD1328" t="str">
        <f t="shared" si="22"/>
        <v>INSERT INTO TABLA_PRESUPUESTO_COMERCIAL VALUES ('VSR','80169-C','14005042-18',2022,'Agosto',45,'USD',3600,1600.908934,0,360,12.435609,163.226761,15.069444,20.138889,1.928241,12.397123,0,0,0,0,0,0,0,223.915429,11.154971,0);</v>
      </c>
    </row>
    <row r="1329" spans="1:30" x14ac:dyDescent="0.2">
      <c r="A1329" t="str">
        <f>+'MBI DIRECTORIO'!A1329</f>
        <v>VSR</v>
      </c>
      <c r="B1329" t="str">
        <f>+'MBI DIRECTORIO'!B1329</f>
        <v>80169-C</v>
      </c>
      <c r="C1329" t="str">
        <f>+'MBI DIRECTORIO'!C1329</f>
        <v>14005043-17</v>
      </c>
      <c r="D1329">
        <f>+'MBI DIRECTORIO'!D1329</f>
        <v>2022</v>
      </c>
      <c r="E1329" t="str">
        <f>+'MBI DIRECTORIO'!E1329</f>
        <v>Agosto</v>
      </c>
      <c r="F1329" s="5">
        <f>+'MBI DIRECTORIO'!F1329</f>
        <v>45</v>
      </c>
      <c r="G1329" t="str">
        <f>+'MBI DIRECTORIO'!G1329</f>
        <v>USD</v>
      </c>
      <c r="H1329" s="5">
        <f>+'MBI DIRECTORIO'!H1329</f>
        <v>3600</v>
      </c>
      <c r="I1329" s="5">
        <f>+'MBI DIRECTORIO'!I1329</f>
        <v>1427.251333694074</v>
      </c>
      <c r="J1329" s="5">
        <f>+'MBI DIRECTORIO'!J1329</f>
        <v>0</v>
      </c>
      <c r="K1329" s="5">
        <f>+'MBI DIRECTORIO'!K1329</f>
        <v>360</v>
      </c>
      <c r="L1329" s="5">
        <f>+'MBI DIRECTORIO'!L1329</f>
        <v>12.435608788654143</v>
      </c>
      <c r="M1329" s="5">
        <f>+'MBI DIRECTORIO'!M1329</f>
        <v>163.22676136363637</v>
      </c>
      <c r="N1329" s="5">
        <f>+'MBI DIRECTORIO'!N1329</f>
        <v>15.069444444444446</v>
      </c>
      <c r="O1329" s="5">
        <f>+'MBI DIRECTORIO'!O1329</f>
        <v>20.138888888888889</v>
      </c>
      <c r="P1329" s="5">
        <f>+'MBI DIRECTORIO'!P1329</f>
        <v>1.9282407407407407</v>
      </c>
      <c r="Q1329" s="5">
        <f>+'MBI DIRECTORIO'!Q1329</f>
        <v>12.397123424399629</v>
      </c>
      <c r="R1329" s="5">
        <f>+'MBI DIRECTORIO'!R1329</f>
        <v>0</v>
      </c>
      <c r="S1329" s="5">
        <f>+'MBI DIRECTORIO'!S1329</f>
        <v>0</v>
      </c>
      <c r="T1329" s="5">
        <f>+'MBI DIRECTORIO'!T1329</f>
        <v>0</v>
      </c>
      <c r="U1329" s="5">
        <f>+'MBI DIRECTORIO'!U1329</f>
        <v>0</v>
      </c>
      <c r="V1329" s="5">
        <f>+'MBI DIRECTORIO'!V1329</f>
        <v>0</v>
      </c>
      <c r="W1329" s="5">
        <f>+'MBI DIRECTORIO'!W1329</f>
        <v>0</v>
      </c>
      <c r="X1329" s="5">
        <f>+'MBI DIRECTORIO'!X1329</f>
        <v>0</v>
      </c>
      <c r="Y1329" s="5">
        <f>+'MBI DIRECTORIO'!Y1329</f>
        <v>223.91542948354123</v>
      </c>
      <c r="Z1329" s="5">
        <f>+'MBI DIRECTORIO'!Z1329</f>
        <v>11.154970621431149</v>
      </c>
      <c r="AA1329" s="5">
        <f>+'MBI DIRECTORIO'!AA1329</f>
        <v>0</v>
      </c>
      <c r="AB1329" s="5" t="str">
        <f>+'MBI DIRECTORIO'!AG1329</f>
        <v>Shenzhen China Resources Vanguard Supermarket Co., Ltd.</v>
      </c>
      <c r="AD1329" t="str">
        <f t="shared" si="22"/>
        <v>INSERT INTO TABLA_PRESUPUESTO_COMERCIAL VALUES ('VSR','80169-C','14005043-17',2022,'Agosto',45,'USD',3600,1427.251334,0,360,12.435609,163.226761,15.069444,20.138889,1.928241,12.397123,0,0,0,0,0,0,0,223.915429,11.154971,0);</v>
      </c>
    </row>
    <row r="1330" spans="1:30" x14ac:dyDescent="0.2">
      <c r="A1330" t="str">
        <f>+'MBI DIRECTORIO'!A1330</f>
        <v>VSR</v>
      </c>
      <c r="B1330" t="str">
        <f>+'MBI DIRECTORIO'!B1330</f>
        <v>80169-C</v>
      </c>
      <c r="C1330" t="str">
        <f>+'MBI DIRECTORIO'!C1330</f>
        <v>14005044-15</v>
      </c>
      <c r="D1330">
        <f>+'MBI DIRECTORIO'!D1330</f>
        <v>2022</v>
      </c>
      <c r="E1330" t="str">
        <f>+'MBI DIRECTORIO'!E1330</f>
        <v>Agosto</v>
      </c>
      <c r="F1330" s="5">
        <f>+'MBI DIRECTORIO'!F1330</f>
        <v>75</v>
      </c>
      <c r="G1330" t="str">
        <f>+'MBI DIRECTORIO'!G1330</f>
        <v>USD</v>
      </c>
      <c r="H1330" s="5">
        <f>+'MBI DIRECTORIO'!H1330</f>
        <v>6000</v>
      </c>
      <c r="I1330" s="5">
        <f>+'MBI DIRECTORIO'!I1330</f>
        <v>1812.2699548747266</v>
      </c>
      <c r="J1330" s="5">
        <f>+'MBI DIRECTORIO'!J1330</f>
        <v>0</v>
      </c>
      <c r="K1330" s="5">
        <f>+'MBI DIRECTORIO'!K1330</f>
        <v>600</v>
      </c>
      <c r="L1330" s="5">
        <f>+'MBI DIRECTORIO'!L1330</f>
        <v>20.726014647756905</v>
      </c>
      <c r="M1330" s="5">
        <f>+'MBI DIRECTORIO'!M1330</f>
        <v>272.04460227272727</v>
      </c>
      <c r="N1330" s="5">
        <f>+'MBI DIRECTORIO'!N1330</f>
        <v>25.11574074074074</v>
      </c>
      <c r="O1330" s="5">
        <f>+'MBI DIRECTORIO'!O1330</f>
        <v>33.564814814814817</v>
      </c>
      <c r="P1330" s="5">
        <f>+'MBI DIRECTORIO'!P1330</f>
        <v>3.2137345679012341</v>
      </c>
      <c r="Q1330" s="5">
        <f>+'MBI DIRECTORIO'!Q1330</f>
        <v>20.661872373999383</v>
      </c>
      <c r="R1330" s="5">
        <f>+'MBI DIRECTORIO'!R1330</f>
        <v>0</v>
      </c>
      <c r="S1330" s="5">
        <f>+'MBI DIRECTORIO'!S1330</f>
        <v>0</v>
      </c>
      <c r="T1330" s="5">
        <f>+'MBI DIRECTORIO'!T1330</f>
        <v>0</v>
      </c>
      <c r="U1330" s="5">
        <f>+'MBI DIRECTORIO'!U1330</f>
        <v>0</v>
      </c>
      <c r="V1330" s="5">
        <f>+'MBI DIRECTORIO'!V1330</f>
        <v>0</v>
      </c>
      <c r="W1330" s="5">
        <f>+'MBI DIRECTORIO'!W1330</f>
        <v>0</v>
      </c>
      <c r="X1330" s="5">
        <f>+'MBI DIRECTORIO'!X1330</f>
        <v>0</v>
      </c>
      <c r="Y1330" s="5">
        <f>+'MBI DIRECTORIO'!Y1330</f>
        <v>373.19238247256868</v>
      </c>
      <c r="Z1330" s="5">
        <f>+'MBI DIRECTORIO'!Z1330</f>
        <v>18.591617702385246</v>
      </c>
      <c r="AA1330" s="5">
        <f>+'MBI DIRECTORIO'!AA1330</f>
        <v>0</v>
      </c>
      <c r="AB1330" s="5" t="str">
        <f>+'MBI DIRECTORIO'!AG1330</f>
        <v>Shenzhen China Resources Vanguard Supermarket Co., Ltd.</v>
      </c>
      <c r="AD1330" t="str">
        <f t="shared" si="22"/>
        <v>INSERT INTO TABLA_PRESUPUESTO_COMERCIAL VALUES ('VSR','80169-C','14005044-15',2022,'Agosto',75,'USD',6000,1812.269955,0,600,20.726015,272.044602,25.115741,33.564815,3.213735,20.661872,0,0,0,0,0,0,0,373.192382,18.591618,0);</v>
      </c>
    </row>
    <row r="1331" spans="1:30" x14ac:dyDescent="0.2">
      <c r="A1331" t="str">
        <f>+'MBI DIRECTORIO'!A1331</f>
        <v>VSR</v>
      </c>
      <c r="B1331" t="str">
        <f>+'MBI DIRECTORIO'!B1331</f>
        <v>Cripton_China</v>
      </c>
      <c r="C1331" t="str">
        <f>+'MBI DIRECTORIO'!C1331</f>
        <v>14004807-18</v>
      </c>
      <c r="D1331">
        <f>+'MBI DIRECTORIO'!D1331</f>
        <v>2022</v>
      </c>
      <c r="E1331" t="str">
        <f>+'MBI DIRECTORIO'!E1331</f>
        <v>Agosto</v>
      </c>
      <c r="F1331" s="5">
        <f>+'MBI DIRECTORIO'!F1331</f>
        <v>10.53</v>
      </c>
      <c r="G1331" t="str">
        <f>+'MBI DIRECTORIO'!G1331</f>
        <v>USD</v>
      </c>
      <c r="H1331" s="5">
        <f>+'MBI DIRECTORIO'!H1331</f>
        <v>2527.1999999999998</v>
      </c>
      <c r="I1331" s="5">
        <f>+'MBI DIRECTORIO'!I1331</f>
        <v>734.58318844274777</v>
      </c>
      <c r="J1331" s="5">
        <f>+'MBI DIRECTORIO'!J1331</f>
        <v>0</v>
      </c>
      <c r="K1331" s="5">
        <f>+'MBI DIRECTORIO'!K1331</f>
        <v>252.71999999999997</v>
      </c>
      <c r="L1331" s="5">
        <f>+'MBI DIRECTORIO'!L1331</f>
        <v>2.9099324565450693</v>
      </c>
      <c r="M1331" s="5">
        <f>+'MBI DIRECTORIO'!M1331</f>
        <v>81.361898319327722</v>
      </c>
      <c r="N1331" s="5">
        <f>+'MBI DIRECTORIO'!N1331</f>
        <v>3.2830603448275864</v>
      </c>
      <c r="O1331" s="5">
        <f>+'MBI DIRECTORIO'!O1331</f>
        <v>4.3875000000000002</v>
      </c>
      <c r="P1331" s="5">
        <f>+'MBI DIRECTORIO'!P1331</f>
        <v>0.4200905172413793</v>
      </c>
      <c r="Q1331" s="5">
        <f>+'MBI DIRECTORIO'!Q1331</f>
        <v>8.7027806439285396</v>
      </c>
      <c r="R1331" s="5">
        <f>+'MBI DIRECTORIO'!R1331</f>
        <v>0</v>
      </c>
      <c r="S1331" s="5">
        <f>+'MBI DIRECTORIO'!S1331</f>
        <v>0</v>
      </c>
      <c r="T1331" s="5">
        <f>+'MBI DIRECTORIO'!T1331</f>
        <v>0</v>
      </c>
      <c r="U1331" s="5">
        <f>+'MBI DIRECTORIO'!U1331</f>
        <v>0</v>
      </c>
      <c r="V1331" s="5">
        <f>+'MBI DIRECTORIO'!V1331</f>
        <v>0</v>
      </c>
      <c r="W1331" s="5">
        <f>+'MBI DIRECTORIO'!W1331</f>
        <v>0</v>
      </c>
      <c r="X1331" s="5">
        <f>+'MBI DIRECTORIO'!X1331</f>
        <v>0</v>
      </c>
      <c r="Y1331" s="5">
        <f>+'MBI DIRECTORIO'!Y1331</f>
        <v>100.76559295074011</v>
      </c>
      <c r="Z1331" s="5">
        <f>+'MBI DIRECTORIO'!Z1331</f>
        <v>2.6102631254148885</v>
      </c>
      <c r="AA1331" s="5">
        <f>+'MBI DIRECTORIO'!AA1331</f>
        <v>0</v>
      </c>
      <c r="AB1331" s="5" t="str">
        <f>+'MBI DIRECTORIO'!AG1331</f>
        <v>Cripton China</v>
      </c>
      <c r="AD1331" t="str">
        <f t="shared" si="22"/>
        <v>INSERT INTO TABLA_PRESUPUESTO_COMERCIAL VALUES ('VSR','Cripton_China','14004807-18',2022,'Agosto',10.53,'USD',2527.2,734.583188,0,252.72,2.909932,81.361898,3.28306,4.3875,0.420091,8.702781,0,0,0,0,0,0,0,100.765593,2.610263,0);</v>
      </c>
    </row>
    <row r="1332" spans="1:30" x14ac:dyDescent="0.2">
      <c r="A1332" t="str">
        <f>+'MBI DIRECTORIO'!A1332</f>
        <v>VSR</v>
      </c>
      <c r="B1332" t="str">
        <f>+'MBI DIRECTORIO'!B1332</f>
        <v>Cripton_China</v>
      </c>
      <c r="C1332" t="str">
        <f>+'MBI DIRECTORIO'!C1332</f>
        <v>14004807-18</v>
      </c>
      <c r="D1332">
        <f>+'MBI DIRECTORIO'!D1332</f>
        <v>2022</v>
      </c>
      <c r="E1332" t="str">
        <f>+'MBI DIRECTORIO'!E1332</f>
        <v>Agosto</v>
      </c>
      <c r="F1332" s="5">
        <f>+'MBI DIRECTORIO'!F1332</f>
        <v>8.1</v>
      </c>
      <c r="G1332" t="str">
        <f>+'MBI DIRECTORIO'!G1332</f>
        <v>USD</v>
      </c>
      <c r="H1332" s="5">
        <f>+'MBI DIRECTORIO'!H1332</f>
        <v>2632.5</v>
      </c>
      <c r="I1332" s="5">
        <f>+'MBI DIRECTORIO'!I1332</f>
        <v>715.97443338980599</v>
      </c>
      <c r="J1332" s="5">
        <f>+'MBI DIRECTORIO'!J1332</f>
        <v>0</v>
      </c>
      <c r="K1332" s="5">
        <f>+'MBI DIRECTORIO'!K1332</f>
        <v>263.25</v>
      </c>
      <c r="L1332" s="5">
        <f>+'MBI DIRECTORIO'!L1332</f>
        <v>2.2384095819577454</v>
      </c>
      <c r="M1332" s="5">
        <f>+'MBI DIRECTORIO'!M1332</f>
        <v>83.241075630252098</v>
      </c>
      <c r="N1332" s="5">
        <f>+'MBI DIRECTORIO'!N1332</f>
        <v>2.5254310344827586</v>
      </c>
      <c r="O1332" s="5">
        <f>+'MBI DIRECTORIO'!O1332</f>
        <v>3.375</v>
      </c>
      <c r="P1332" s="5">
        <f>+'MBI DIRECTORIO'!P1332</f>
        <v>0.32314655172413792</v>
      </c>
      <c r="Q1332" s="5">
        <f>+'MBI DIRECTORIO'!Q1332</f>
        <v>9.0653965040922291</v>
      </c>
      <c r="R1332" s="5">
        <f>+'MBI DIRECTORIO'!R1332</f>
        <v>0</v>
      </c>
      <c r="S1332" s="5">
        <f>+'MBI DIRECTORIO'!S1332</f>
        <v>0</v>
      </c>
      <c r="T1332" s="5">
        <f>+'MBI DIRECTORIO'!T1332</f>
        <v>0</v>
      </c>
      <c r="U1332" s="5">
        <f>+'MBI DIRECTORIO'!U1332</f>
        <v>0</v>
      </c>
      <c r="V1332" s="5">
        <f>+'MBI DIRECTORIO'!V1332</f>
        <v>0</v>
      </c>
      <c r="W1332" s="5">
        <f>+'MBI DIRECTORIO'!W1332</f>
        <v>0</v>
      </c>
      <c r="X1332" s="5">
        <f>+'MBI DIRECTORIO'!X1332</f>
        <v>0</v>
      </c>
      <c r="Y1332" s="5">
        <f>+'MBI DIRECTORIO'!Y1332</f>
        <v>100.53794443240884</v>
      </c>
      <c r="Z1332" s="5">
        <f>+'MBI DIRECTORIO'!Z1332</f>
        <v>2.0078947118576065</v>
      </c>
      <c r="AA1332" s="5">
        <f>+'MBI DIRECTORIO'!AA1332</f>
        <v>0</v>
      </c>
      <c r="AB1332" s="5" t="str">
        <f>+'MBI DIRECTORIO'!AG1332</f>
        <v>Cripton China</v>
      </c>
      <c r="AD1332" t="str">
        <f t="shared" si="22"/>
        <v>INSERT INTO TABLA_PRESUPUESTO_COMERCIAL VALUES ('VSR','Cripton_China','14004807-18',2022,'Agosto',8.1,'USD',2632.5,715.974433,0,263.25,2.23841,83.241076,2.525431,3.375,0.323147,9.065397,0,0,0,0,0,0,0,100.537944,2.007895,0);</v>
      </c>
    </row>
    <row r="1333" spans="1:30" x14ac:dyDescent="0.2">
      <c r="A1333" t="str">
        <f>+'MBI DIRECTORIO'!A1333</f>
        <v>VSR</v>
      </c>
      <c r="B1333" t="str">
        <f>+'MBI DIRECTORIO'!B1333</f>
        <v>Cripton_China</v>
      </c>
      <c r="C1333" t="str">
        <f>+'MBI DIRECTORIO'!C1333</f>
        <v>14005073-18</v>
      </c>
      <c r="D1333">
        <f>+'MBI DIRECTORIO'!D1333</f>
        <v>2022</v>
      </c>
      <c r="E1333" t="str">
        <f>+'MBI DIRECTORIO'!E1333</f>
        <v>Agosto</v>
      </c>
      <c r="F1333" s="5">
        <f>+'MBI DIRECTORIO'!F1333</f>
        <v>24.3</v>
      </c>
      <c r="G1333" t="str">
        <f>+'MBI DIRECTORIO'!G1333</f>
        <v>USD</v>
      </c>
      <c r="H1333" s="5">
        <f>+'MBI DIRECTORIO'!H1333</f>
        <v>4374</v>
      </c>
      <c r="I1333" s="5">
        <f>+'MBI DIRECTORIO'!I1333</f>
        <v>2034.6422173798942</v>
      </c>
      <c r="J1333" s="5">
        <f>+'MBI DIRECTORIO'!J1333</f>
        <v>0</v>
      </c>
      <c r="K1333" s="5">
        <f>+'MBI DIRECTORIO'!K1333</f>
        <v>437.40000000000003</v>
      </c>
      <c r="L1333" s="5">
        <f>+'MBI DIRECTORIO'!L1333</f>
        <v>6.7152287458732376</v>
      </c>
      <c r="M1333" s="5">
        <f>+'MBI DIRECTORIO'!M1333</f>
        <v>144.0182268907563</v>
      </c>
      <c r="N1333" s="5">
        <f>+'MBI DIRECTORIO'!N1333</f>
        <v>7.5762931034482772</v>
      </c>
      <c r="O1333" s="5">
        <f>+'MBI DIRECTORIO'!O1333</f>
        <v>10.125</v>
      </c>
      <c r="P1333" s="5">
        <f>+'MBI DIRECTORIO'!P1333</f>
        <v>0.96943965517241382</v>
      </c>
      <c r="Q1333" s="5">
        <f>+'MBI DIRECTORIO'!Q1333</f>
        <v>15.062504960645549</v>
      </c>
      <c r="R1333" s="5">
        <f>+'MBI DIRECTORIO'!R1333</f>
        <v>0</v>
      </c>
      <c r="S1333" s="5">
        <f>+'MBI DIRECTORIO'!S1333</f>
        <v>0</v>
      </c>
      <c r="T1333" s="5">
        <f>+'MBI DIRECTORIO'!T1333</f>
        <v>0</v>
      </c>
      <c r="U1333" s="5">
        <f>+'MBI DIRECTORIO'!U1333</f>
        <v>0</v>
      </c>
      <c r="V1333" s="5">
        <f>+'MBI DIRECTORIO'!V1333</f>
        <v>0</v>
      </c>
      <c r="W1333" s="5">
        <f>+'MBI DIRECTORIO'!W1333</f>
        <v>0</v>
      </c>
      <c r="X1333" s="5">
        <f>+'MBI DIRECTORIO'!X1333</f>
        <v>0</v>
      </c>
      <c r="Y1333" s="5">
        <f>+'MBI DIRECTORIO'!Y1333</f>
        <v>183.77514874559535</v>
      </c>
      <c r="Z1333" s="5">
        <f>+'MBI DIRECTORIO'!Z1333</f>
        <v>6.0236841355728199</v>
      </c>
      <c r="AA1333" s="5">
        <f>+'MBI DIRECTORIO'!AA1333</f>
        <v>0</v>
      </c>
      <c r="AB1333" s="5" t="str">
        <f>+'MBI DIRECTORIO'!AG1333</f>
        <v>Cripton China</v>
      </c>
      <c r="AD1333" t="str">
        <f t="shared" si="22"/>
        <v>INSERT INTO TABLA_PRESUPUESTO_COMERCIAL VALUES ('VSR','Cripton_China','14005073-18',2022,'Agosto',24.3,'USD',4374,2034.642217,0,437.4,6.715229,144.018227,7.576293,10.125,0.96944,15.062505,0,0,0,0,0,0,0,183.775149,6.023684,0);</v>
      </c>
    </row>
    <row r="1334" spans="1:30" x14ac:dyDescent="0.2">
      <c r="A1334" t="str">
        <f>+'MBI DIRECTORIO'!A1334</f>
        <v>VSR</v>
      </c>
      <c r="B1334" t="str">
        <f>+'MBI DIRECTORIO'!B1334</f>
        <v>Cripton_China</v>
      </c>
      <c r="C1334" t="str">
        <f>+'MBI DIRECTORIO'!C1334</f>
        <v>14004339-19</v>
      </c>
      <c r="D1334">
        <f>+'MBI DIRECTORIO'!D1334</f>
        <v>2022</v>
      </c>
      <c r="E1334" t="str">
        <f>+'MBI DIRECTORIO'!E1334</f>
        <v>Agosto</v>
      </c>
      <c r="F1334" s="5">
        <f>+'MBI DIRECTORIO'!F1334</f>
        <v>243</v>
      </c>
      <c r="G1334" t="str">
        <f>+'MBI DIRECTORIO'!G1334</f>
        <v>USD</v>
      </c>
      <c r="H1334" s="5">
        <f>+'MBI DIRECTORIO'!H1334</f>
        <v>10935</v>
      </c>
      <c r="I1334" s="5">
        <f>+'MBI DIRECTORIO'!I1334</f>
        <v>4609.6650911802317</v>
      </c>
      <c r="J1334" s="5">
        <f>+'MBI DIRECTORIO'!J1334</f>
        <v>0</v>
      </c>
      <c r="K1334" s="5">
        <f>+'MBI DIRECTORIO'!K1334</f>
        <v>1093.5</v>
      </c>
      <c r="L1334" s="5">
        <f>+'MBI DIRECTORIO'!L1334</f>
        <v>67.152287458732374</v>
      </c>
      <c r="M1334" s="5">
        <f>+'MBI DIRECTORIO'!M1334</f>
        <v>456.03226890756298</v>
      </c>
      <c r="N1334" s="5">
        <f>+'MBI DIRECTORIO'!N1334</f>
        <v>75.762931034482762</v>
      </c>
      <c r="O1334" s="5">
        <f>+'MBI DIRECTORIO'!O1334</f>
        <v>101.25</v>
      </c>
      <c r="P1334" s="5">
        <f>+'MBI DIRECTORIO'!P1334</f>
        <v>9.6943965517241377</v>
      </c>
      <c r="Q1334" s="5">
        <f>+'MBI DIRECTORIO'!Q1334</f>
        <v>37.656262401613873</v>
      </c>
      <c r="R1334" s="5">
        <f>+'MBI DIRECTORIO'!R1334</f>
        <v>0</v>
      </c>
      <c r="S1334" s="5">
        <f>+'MBI DIRECTORIO'!S1334</f>
        <v>0</v>
      </c>
      <c r="T1334" s="5">
        <f>+'MBI DIRECTORIO'!T1334</f>
        <v>0</v>
      </c>
      <c r="U1334" s="5">
        <f>+'MBI DIRECTORIO'!U1334</f>
        <v>0</v>
      </c>
      <c r="V1334" s="5">
        <f>+'MBI DIRECTORIO'!V1334</f>
        <v>0</v>
      </c>
      <c r="W1334" s="5">
        <f>+'MBI DIRECTORIO'!W1334</f>
        <v>0</v>
      </c>
      <c r="X1334" s="5">
        <f>+'MBI DIRECTORIO'!X1334</f>
        <v>0</v>
      </c>
      <c r="Y1334" s="5">
        <f>+'MBI DIRECTORIO'!Y1334</f>
        <v>740.63270025111194</v>
      </c>
      <c r="Z1334" s="5">
        <f>+'MBI DIRECTORIO'!Z1334</f>
        <v>60.236841355728203</v>
      </c>
      <c r="AA1334" s="5">
        <f>+'MBI DIRECTORIO'!AA1334</f>
        <v>0</v>
      </c>
      <c r="AB1334" s="5" t="str">
        <f>+'MBI DIRECTORIO'!AG1334</f>
        <v>Cripton China</v>
      </c>
      <c r="AD1334" t="str">
        <f t="shared" si="22"/>
        <v>INSERT INTO TABLA_PRESUPUESTO_COMERCIAL VALUES ('VSR','Cripton_China','14004339-19',2022,'Agosto',243,'USD',10935,4609.665091,0,1093.5,67.152287,456.032269,75.762931,101.25,9.694397,37.656262,0,0,0,0,0,0,0,740.6327,60.236841,0);</v>
      </c>
    </row>
    <row r="1335" spans="1:30" x14ac:dyDescent="0.2">
      <c r="A1335" t="str">
        <f>+'MBI DIRECTORIO'!A1335</f>
        <v>VSR</v>
      </c>
      <c r="B1335" t="str">
        <f>+'MBI DIRECTORIO'!B1335</f>
        <v>Cripton_China</v>
      </c>
      <c r="C1335" t="str">
        <f>+'MBI DIRECTORIO'!C1335</f>
        <v>14004806-17</v>
      </c>
      <c r="D1335">
        <f>+'MBI DIRECTORIO'!D1335</f>
        <v>2022</v>
      </c>
      <c r="E1335" t="str">
        <f>+'MBI DIRECTORIO'!E1335</f>
        <v>Agosto</v>
      </c>
      <c r="F1335" s="5">
        <f>+'MBI DIRECTORIO'!F1335</f>
        <v>81</v>
      </c>
      <c r="G1335" t="str">
        <f>+'MBI DIRECTORIO'!G1335</f>
        <v>USD</v>
      </c>
      <c r="H1335" s="5">
        <f>+'MBI DIRECTORIO'!H1335</f>
        <v>6480</v>
      </c>
      <c r="I1335" s="5">
        <f>+'MBI DIRECTORIO'!I1335</f>
        <v>2884.2844264675077</v>
      </c>
      <c r="J1335" s="5">
        <f>+'MBI DIRECTORIO'!J1335</f>
        <v>0</v>
      </c>
      <c r="K1335" s="5">
        <f>+'MBI DIRECTORIO'!K1335</f>
        <v>648</v>
      </c>
      <c r="L1335" s="5">
        <f>+'MBI DIRECTORIO'!L1335</f>
        <v>22.384095819577457</v>
      </c>
      <c r="M1335" s="5">
        <f>+'MBI DIRECTORIO'!M1335</f>
        <v>237.06075630252101</v>
      </c>
      <c r="N1335" s="5">
        <f>+'MBI DIRECTORIO'!N1335</f>
        <v>25.254310344827591</v>
      </c>
      <c r="O1335" s="5">
        <f>+'MBI DIRECTORIO'!O1335</f>
        <v>33.75</v>
      </c>
      <c r="P1335" s="5">
        <f>+'MBI DIRECTORIO'!P1335</f>
        <v>3.2314655172413791</v>
      </c>
      <c r="Q1335" s="5">
        <f>+'MBI DIRECTORIO'!Q1335</f>
        <v>22.314822163919334</v>
      </c>
      <c r="R1335" s="5">
        <f>+'MBI DIRECTORIO'!R1335</f>
        <v>0</v>
      </c>
      <c r="S1335" s="5">
        <f>+'MBI DIRECTORIO'!S1335</f>
        <v>0</v>
      </c>
      <c r="T1335" s="5">
        <f>+'MBI DIRECTORIO'!T1335</f>
        <v>0</v>
      </c>
      <c r="U1335" s="5">
        <f>+'MBI DIRECTORIO'!U1335</f>
        <v>0</v>
      </c>
      <c r="V1335" s="5">
        <f>+'MBI DIRECTORIO'!V1335</f>
        <v>0</v>
      </c>
      <c r="W1335" s="5">
        <f>+'MBI DIRECTORIO'!W1335</f>
        <v>0</v>
      </c>
      <c r="X1335" s="5">
        <f>+'MBI DIRECTORIO'!X1335</f>
        <v>0</v>
      </c>
      <c r="Y1335" s="5">
        <f>+'MBI DIRECTORIO'!Y1335</f>
        <v>341.6903014470854</v>
      </c>
      <c r="Z1335" s="5">
        <f>+'MBI DIRECTORIO'!Z1335</f>
        <v>20.078947118576068</v>
      </c>
      <c r="AA1335" s="5">
        <f>+'MBI DIRECTORIO'!AA1335</f>
        <v>0</v>
      </c>
      <c r="AB1335" s="5" t="str">
        <f>+'MBI DIRECTORIO'!AG1335</f>
        <v>Cripton China</v>
      </c>
      <c r="AD1335" t="str">
        <f t="shared" si="22"/>
        <v>INSERT INTO TABLA_PRESUPUESTO_COMERCIAL VALUES ('VSR','Cripton_China','14004806-17',2022,'Agosto',81,'USD',6480,2884.284426,0,648,22.384096,237.060756,25.25431,33.75,3.231466,22.314822,0,0,0,0,0,0,0,341.690301,20.078947,0);</v>
      </c>
    </row>
    <row r="1336" spans="1:30" x14ac:dyDescent="0.2">
      <c r="A1336" t="str">
        <f>+'MBI DIRECTORIO'!A1336</f>
        <v>VSR</v>
      </c>
      <c r="B1336" t="str">
        <f>+'MBI DIRECTORIO'!B1336</f>
        <v>Cripton_China</v>
      </c>
      <c r="C1336" t="str">
        <f>+'MBI DIRECTORIO'!C1336</f>
        <v>14004965-17</v>
      </c>
      <c r="D1336">
        <f>+'MBI DIRECTORIO'!D1336</f>
        <v>2022</v>
      </c>
      <c r="E1336" t="str">
        <f>+'MBI DIRECTORIO'!E1336</f>
        <v>Agosto</v>
      </c>
      <c r="F1336" s="5">
        <f>+'MBI DIRECTORIO'!F1336</f>
        <v>8.1</v>
      </c>
      <c r="G1336" t="str">
        <f>+'MBI DIRECTORIO'!G1336</f>
        <v>USD</v>
      </c>
      <c r="H1336" s="5">
        <f>+'MBI DIRECTORIO'!H1336</f>
        <v>810</v>
      </c>
      <c r="I1336" s="5">
        <f>+'MBI DIRECTORIO'!I1336</f>
        <v>576.02169296659895</v>
      </c>
      <c r="J1336" s="5">
        <f>+'MBI DIRECTORIO'!J1336</f>
        <v>0</v>
      </c>
      <c r="K1336" s="5">
        <f>+'MBI DIRECTORIO'!K1336</f>
        <v>81</v>
      </c>
      <c r="L1336" s="5">
        <f>+'MBI DIRECTORIO'!L1336</f>
        <v>2.2384095819577454</v>
      </c>
      <c r="M1336" s="5">
        <f>+'MBI DIRECTORIO'!M1336</f>
        <v>28.566075630252101</v>
      </c>
      <c r="N1336" s="5">
        <f>+'MBI DIRECTORIO'!N1336</f>
        <v>2.5254310344827586</v>
      </c>
      <c r="O1336" s="5">
        <f>+'MBI DIRECTORIO'!O1336</f>
        <v>3.375</v>
      </c>
      <c r="P1336" s="5">
        <f>+'MBI DIRECTORIO'!P1336</f>
        <v>0.32314655172413792</v>
      </c>
      <c r="Q1336" s="5">
        <f>+'MBI DIRECTORIO'!Q1336</f>
        <v>2.7893527704899168</v>
      </c>
      <c r="R1336" s="5">
        <f>+'MBI DIRECTORIO'!R1336</f>
        <v>0</v>
      </c>
      <c r="S1336" s="5">
        <f>+'MBI DIRECTORIO'!S1336</f>
        <v>0</v>
      </c>
      <c r="T1336" s="5">
        <f>+'MBI DIRECTORIO'!T1336</f>
        <v>0</v>
      </c>
      <c r="U1336" s="5">
        <f>+'MBI DIRECTORIO'!U1336</f>
        <v>0</v>
      </c>
      <c r="V1336" s="5">
        <f>+'MBI DIRECTORIO'!V1336</f>
        <v>0</v>
      </c>
      <c r="W1336" s="5">
        <f>+'MBI DIRECTORIO'!W1336</f>
        <v>0</v>
      </c>
      <c r="X1336" s="5">
        <f>+'MBI DIRECTORIO'!X1336</f>
        <v>0</v>
      </c>
      <c r="Y1336" s="5">
        <f>+'MBI DIRECTORIO'!Y1336</f>
        <v>39.586900698806524</v>
      </c>
      <c r="Z1336" s="5">
        <f>+'MBI DIRECTORIO'!Z1336</f>
        <v>2.0078947118576065</v>
      </c>
      <c r="AA1336" s="5">
        <f>+'MBI DIRECTORIO'!AA1336</f>
        <v>0</v>
      </c>
      <c r="AB1336" s="5" t="str">
        <f>+'MBI DIRECTORIO'!AG1336</f>
        <v>Cripton China</v>
      </c>
      <c r="AD1336" t="str">
        <f t="shared" si="22"/>
        <v>INSERT INTO TABLA_PRESUPUESTO_COMERCIAL VALUES ('VSR','Cripton_China','14004965-17',2022,'Agosto',8.1,'USD',810,576.021693,0,81,2.23841,28.566076,2.525431,3.375,0.323147,2.789353,0,0,0,0,0,0,0,39.586901,2.007895,0);</v>
      </c>
    </row>
    <row r="1337" spans="1:30" x14ac:dyDescent="0.2">
      <c r="A1337" t="str">
        <f>+'MBI DIRECTORIO'!A1337</f>
        <v>VSR</v>
      </c>
      <c r="B1337" t="str">
        <f>+'MBI DIRECTORIO'!B1337</f>
        <v>Cripton_China</v>
      </c>
      <c r="C1337" t="str">
        <f>+'MBI DIRECTORIO'!C1337</f>
        <v>14004992-19</v>
      </c>
      <c r="D1337">
        <f>+'MBI DIRECTORIO'!D1337</f>
        <v>2022</v>
      </c>
      <c r="E1337" t="str">
        <f>+'MBI DIRECTORIO'!E1337</f>
        <v>Agosto</v>
      </c>
      <c r="F1337" s="5">
        <f>+'MBI DIRECTORIO'!F1337</f>
        <v>162</v>
      </c>
      <c r="G1337" t="str">
        <f>+'MBI DIRECTORIO'!G1337</f>
        <v>USD</v>
      </c>
      <c r="H1337" s="5">
        <f>+'MBI DIRECTORIO'!H1337</f>
        <v>6480</v>
      </c>
      <c r="I1337" s="5">
        <f>+'MBI DIRECTORIO'!I1337</f>
        <v>3295.3546778147584</v>
      </c>
      <c r="J1337" s="5">
        <f>+'MBI DIRECTORIO'!J1337</f>
        <v>0</v>
      </c>
      <c r="K1337" s="5">
        <f>+'MBI DIRECTORIO'!K1337</f>
        <v>648</v>
      </c>
      <c r="L1337" s="5">
        <f>+'MBI DIRECTORIO'!L1337</f>
        <v>44.768191639154914</v>
      </c>
      <c r="M1337" s="5">
        <f>+'MBI DIRECTORIO'!M1337</f>
        <v>279.72151260504199</v>
      </c>
      <c r="N1337" s="5">
        <f>+'MBI DIRECTORIO'!N1337</f>
        <v>50.508620689655181</v>
      </c>
      <c r="O1337" s="5">
        <f>+'MBI DIRECTORIO'!O1337</f>
        <v>67.5</v>
      </c>
      <c r="P1337" s="5">
        <f>+'MBI DIRECTORIO'!P1337</f>
        <v>6.4629310344827582</v>
      </c>
      <c r="Q1337" s="5">
        <f>+'MBI DIRECTORIO'!Q1337</f>
        <v>22.314822163919334</v>
      </c>
      <c r="R1337" s="5">
        <f>+'MBI DIRECTORIO'!R1337</f>
        <v>0</v>
      </c>
      <c r="S1337" s="5">
        <f>+'MBI DIRECTORIO'!S1337</f>
        <v>0</v>
      </c>
      <c r="T1337" s="5">
        <f>+'MBI DIRECTORIO'!T1337</f>
        <v>0</v>
      </c>
      <c r="U1337" s="5">
        <f>+'MBI DIRECTORIO'!U1337</f>
        <v>0</v>
      </c>
      <c r="V1337" s="5">
        <f>+'MBI DIRECTORIO'!V1337</f>
        <v>0</v>
      </c>
      <c r="W1337" s="5">
        <f>+'MBI DIRECTORIO'!W1337</f>
        <v>0</v>
      </c>
      <c r="X1337" s="5">
        <f>+'MBI DIRECTORIO'!X1337</f>
        <v>0</v>
      </c>
      <c r="Y1337" s="5">
        <f>+'MBI DIRECTORIO'!Y1337</f>
        <v>466.66578073025147</v>
      </c>
      <c r="Z1337" s="5">
        <f>+'MBI DIRECTORIO'!Z1337</f>
        <v>40.157894237152135</v>
      </c>
      <c r="AA1337" s="5">
        <f>+'MBI DIRECTORIO'!AA1337</f>
        <v>0</v>
      </c>
      <c r="AB1337" s="5" t="str">
        <f>+'MBI DIRECTORIO'!AG1337</f>
        <v>Cripton China</v>
      </c>
      <c r="AD1337" t="str">
        <f t="shared" si="22"/>
        <v>INSERT INTO TABLA_PRESUPUESTO_COMERCIAL VALUES ('VSR','Cripton_China','14004992-19',2022,'Agosto',162,'USD',6480,3295.354678,0,648,44.768192,279.721513,50.508621,67.5,6.462931,22.314822,0,0,0,0,0,0,0,466.665781,40.157894,0);</v>
      </c>
    </row>
    <row r="1338" spans="1:30" x14ac:dyDescent="0.2">
      <c r="A1338" t="str">
        <f>+'MBI DIRECTORIO'!A1338</f>
        <v>VSR</v>
      </c>
      <c r="B1338" t="str">
        <f>+'MBI DIRECTORIO'!B1338</f>
        <v>Cripton_China</v>
      </c>
      <c r="C1338" t="str">
        <f>+'MBI DIRECTORIO'!C1338</f>
        <v>14004971-20</v>
      </c>
      <c r="D1338">
        <f>+'MBI DIRECTORIO'!D1338</f>
        <v>2022</v>
      </c>
      <c r="E1338" t="str">
        <f>+'MBI DIRECTORIO'!E1338</f>
        <v>Agosto</v>
      </c>
      <c r="F1338" s="5">
        <f>+'MBI DIRECTORIO'!F1338</f>
        <v>972</v>
      </c>
      <c r="G1338" t="str">
        <f>+'MBI DIRECTORIO'!G1338</f>
        <v>USD</v>
      </c>
      <c r="H1338" s="5">
        <f>+'MBI DIRECTORIO'!H1338</f>
        <v>24300</v>
      </c>
      <c r="I1338" s="5">
        <f>+'MBI DIRECTORIO'!I1338</f>
        <v>15339.711394315227</v>
      </c>
      <c r="J1338" s="5">
        <f>+'MBI DIRECTORIO'!J1338</f>
        <v>0</v>
      </c>
      <c r="K1338" s="5">
        <f>+'MBI DIRECTORIO'!K1338</f>
        <v>2430</v>
      </c>
      <c r="L1338" s="5">
        <f>+'MBI DIRECTORIO'!L1338</f>
        <v>268.6091498349295</v>
      </c>
      <c r="M1338" s="5">
        <f>+'MBI DIRECTORIO'!M1338</f>
        <v>1240.9290756302521</v>
      </c>
      <c r="N1338" s="5">
        <f>+'MBI DIRECTORIO'!N1338</f>
        <v>303.05172413793105</v>
      </c>
      <c r="O1338" s="5">
        <f>+'MBI DIRECTORIO'!O1338</f>
        <v>405</v>
      </c>
      <c r="P1338" s="5">
        <f>+'MBI DIRECTORIO'!P1338</f>
        <v>38.777586206896551</v>
      </c>
      <c r="Q1338" s="5">
        <f>+'MBI DIRECTORIO'!Q1338</f>
        <v>83.680583114697498</v>
      </c>
      <c r="R1338" s="5">
        <f>+'MBI DIRECTORIO'!R1338</f>
        <v>0</v>
      </c>
      <c r="S1338" s="5">
        <f>+'MBI DIRECTORIO'!S1338</f>
        <v>0</v>
      </c>
      <c r="T1338" s="5">
        <f>+'MBI DIRECTORIO'!T1338</f>
        <v>0</v>
      </c>
      <c r="U1338" s="5">
        <f>+'MBI DIRECTORIO'!U1338</f>
        <v>0</v>
      </c>
      <c r="V1338" s="5">
        <f>+'MBI DIRECTORIO'!V1338</f>
        <v>0</v>
      </c>
      <c r="W1338" s="5">
        <f>+'MBI DIRECTORIO'!W1338</f>
        <v>0</v>
      </c>
      <c r="X1338" s="5">
        <f>+'MBI DIRECTORIO'!X1338</f>
        <v>0</v>
      </c>
      <c r="Y1338" s="5">
        <f>+'MBI DIRECTORIO'!Y1338</f>
        <v>2312.3863345126902</v>
      </c>
      <c r="Z1338" s="5">
        <f>+'MBI DIRECTORIO'!Z1338</f>
        <v>240.94736542291281</v>
      </c>
      <c r="AA1338" s="5">
        <f>+'MBI DIRECTORIO'!AA1338</f>
        <v>0</v>
      </c>
      <c r="AB1338" s="5" t="str">
        <f>+'MBI DIRECTORIO'!AG1338</f>
        <v>Cripton China</v>
      </c>
      <c r="AD1338" t="str">
        <f t="shared" si="22"/>
        <v>INSERT INTO TABLA_PRESUPUESTO_COMERCIAL VALUES ('VSR','Cripton_China','14004971-20',2022,'Agosto',972,'USD',24300,15339.711394,0,2430,268.60915,1240.929076,303.051724,405,38.777586,83.680583,0,0,0,0,0,0,0,2312.386335,240.947365,0);</v>
      </c>
    </row>
    <row r="1339" spans="1:30" x14ac:dyDescent="0.2">
      <c r="A1339" t="str">
        <f>+'MBI DIRECTORIO'!A1339</f>
        <v>VSR</v>
      </c>
      <c r="B1339" t="str">
        <f>+'MBI DIRECTORIO'!B1339</f>
        <v>Cripton_China</v>
      </c>
      <c r="C1339" t="str">
        <f>+'MBI DIRECTORIO'!C1339</f>
        <v>14004990-20</v>
      </c>
      <c r="D1339">
        <f>+'MBI DIRECTORIO'!D1339</f>
        <v>2022</v>
      </c>
      <c r="E1339" t="str">
        <f>+'MBI DIRECTORIO'!E1339</f>
        <v>Agosto</v>
      </c>
      <c r="F1339" s="5">
        <f>+'MBI DIRECTORIO'!F1339</f>
        <v>421.2</v>
      </c>
      <c r="G1339" t="str">
        <f>+'MBI DIRECTORIO'!G1339</f>
        <v>USD</v>
      </c>
      <c r="H1339" s="5">
        <f>+'MBI DIRECTORIO'!H1339</f>
        <v>12636</v>
      </c>
      <c r="I1339" s="5">
        <f>+'MBI DIRECTORIO'!I1339</f>
        <v>6767.4832907348828</v>
      </c>
      <c r="J1339" s="5">
        <f>+'MBI DIRECTORIO'!J1339</f>
        <v>0</v>
      </c>
      <c r="K1339" s="5">
        <f>+'MBI DIRECTORIO'!K1339</f>
        <v>1263.5999999999999</v>
      </c>
      <c r="L1339" s="5">
        <f>+'MBI DIRECTORIO'!L1339</f>
        <v>116.39729826180277</v>
      </c>
      <c r="M1339" s="5">
        <f>+'MBI DIRECTORIO'!M1339</f>
        <v>600.91593277310915</v>
      </c>
      <c r="N1339" s="5">
        <f>+'MBI DIRECTORIO'!N1339</f>
        <v>131.32241379310346</v>
      </c>
      <c r="O1339" s="5">
        <f>+'MBI DIRECTORIO'!O1339</f>
        <v>175.5</v>
      </c>
      <c r="P1339" s="5">
        <f>+'MBI DIRECTORIO'!P1339</f>
        <v>16.803620689655173</v>
      </c>
      <c r="Q1339" s="5">
        <f>+'MBI DIRECTORIO'!Q1339</f>
        <v>43.5139032196427</v>
      </c>
      <c r="R1339" s="5">
        <f>+'MBI DIRECTORIO'!R1339</f>
        <v>0</v>
      </c>
      <c r="S1339" s="5">
        <f>+'MBI DIRECTORIO'!S1339</f>
        <v>0</v>
      </c>
      <c r="T1339" s="5">
        <f>+'MBI DIRECTORIO'!T1339</f>
        <v>0</v>
      </c>
      <c r="U1339" s="5">
        <f>+'MBI DIRECTORIO'!U1339</f>
        <v>0</v>
      </c>
      <c r="V1339" s="5">
        <f>+'MBI DIRECTORIO'!V1339</f>
        <v>0</v>
      </c>
      <c r="W1339" s="5">
        <f>+'MBI DIRECTORIO'!W1339</f>
        <v>0</v>
      </c>
      <c r="X1339" s="5">
        <f>+'MBI DIRECTORIO'!X1339</f>
        <v>0</v>
      </c>
      <c r="Y1339" s="5">
        <f>+'MBI DIRECTORIO'!Y1339</f>
        <v>1072.4663954921061</v>
      </c>
      <c r="Z1339" s="5">
        <f>+'MBI DIRECTORIO'!Z1339</f>
        <v>104.41052501659554</v>
      </c>
      <c r="AA1339" s="5">
        <f>+'MBI DIRECTORIO'!AA1339</f>
        <v>0</v>
      </c>
      <c r="AB1339" s="5" t="str">
        <f>+'MBI DIRECTORIO'!AG1339</f>
        <v>Cripton China</v>
      </c>
      <c r="AD1339" t="str">
        <f t="shared" si="22"/>
        <v>INSERT INTO TABLA_PRESUPUESTO_COMERCIAL VALUES ('VSR','Cripton_China','14004990-20',2022,'Agosto',421.2,'USD',12636,6767.483291,0,1263.6,116.397298,600.915933,131.322414,175.5,16.803621,43.513903,0,0,0,0,0,0,0,1072.466395,104.410525,0);</v>
      </c>
    </row>
    <row r="1340" spans="1:30" x14ac:dyDescent="0.2">
      <c r="A1340" t="str">
        <f>+'MBI DIRECTORIO'!A1340</f>
        <v>VSR</v>
      </c>
      <c r="B1340" t="str">
        <f>+'MBI DIRECTORIO'!B1340</f>
        <v>Cripton_China</v>
      </c>
      <c r="C1340" t="str">
        <f>+'MBI DIRECTORIO'!C1340</f>
        <v>14005163-18</v>
      </c>
      <c r="D1340">
        <f>+'MBI DIRECTORIO'!D1340</f>
        <v>2022</v>
      </c>
      <c r="E1340" t="str">
        <f>+'MBI DIRECTORIO'!E1340</f>
        <v>Agosto</v>
      </c>
      <c r="F1340" s="5">
        <f>+'MBI DIRECTORIO'!F1340</f>
        <v>40.5</v>
      </c>
      <c r="G1340" t="str">
        <f>+'MBI DIRECTORIO'!G1340</f>
        <v>USD</v>
      </c>
      <c r="H1340" s="5">
        <f>+'MBI DIRECTORIO'!H1340</f>
        <v>3240</v>
      </c>
      <c r="I1340" s="5">
        <f>+'MBI DIRECTORIO'!I1340</f>
        <v>2233.9067124458779</v>
      </c>
      <c r="J1340" s="5">
        <f>+'MBI DIRECTORIO'!J1340</f>
        <v>0</v>
      </c>
      <c r="K1340" s="5">
        <f>+'MBI DIRECTORIO'!K1340</f>
        <v>324</v>
      </c>
      <c r="L1340" s="5">
        <f>+'MBI DIRECTORIO'!L1340</f>
        <v>11.192047909788728</v>
      </c>
      <c r="M1340" s="5">
        <f>+'MBI DIRECTORIO'!M1340</f>
        <v>118.53037815126051</v>
      </c>
      <c r="N1340" s="5">
        <f>+'MBI DIRECTORIO'!N1340</f>
        <v>12.627155172413795</v>
      </c>
      <c r="O1340" s="5">
        <f>+'MBI DIRECTORIO'!O1340</f>
        <v>16.875</v>
      </c>
      <c r="P1340" s="5">
        <f>+'MBI DIRECTORIO'!P1340</f>
        <v>1.6157327586206895</v>
      </c>
      <c r="Q1340" s="5">
        <f>+'MBI DIRECTORIO'!Q1340</f>
        <v>11.157411081959667</v>
      </c>
      <c r="R1340" s="5">
        <f>+'MBI DIRECTORIO'!R1340</f>
        <v>0</v>
      </c>
      <c r="S1340" s="5">
        <f>+'MBI DIRECTORIO'!S1340</f>
        <v>0</v>
      </c>
      <c r="T1340" s="5">
        <f>+'MBI DIRECTORIO'!T1340</f>
        <v>0</v>
      </c>
      <c r="U1340" s="5">
        <f>+'MBI DIRECTORIO'!U1340</f>
        <v>0</v>
      </c>
      <c r="V1340" s="5">
        <f>+'MBI DIRECTORIO'!V1340</f>
        <v>0</v>
      </c>
      <c r="W1340" s="5">
        <f>+'MBI DIRECTORIO'!W1340</f>
        <v>0</v>
      </c>
      <c r="X1340" s="5">
        <f>+'MBI DIRECTORIO'!X1340</f>
        <v>0</v>
      </c>
      <c r="Y1340" s="5">
        <f>+'MBI DIRECTORIO'!Y1340</f>
        <v>170.8451507235427</v>
      </c>
      <c r="Z1340" s="5">
        <f>+'MBI DIRECTORIO'!Z1340</f>
        <v>10.039473559288034</v>
      </c>
      <c r="AA1340" s="5">
        <f>+'MBI DIRECTORIO'!AA1340</f>
        <v>0</v>
      </c>
      <c r="AB1340" s="5" t="str">
        <f>+'MBI DIRECTORIO'!AG1340</f>
        <v>Cripton China</v>
      </c>
      <c r="AD1340" t="str">
        <f t="shared" si="22"/>
        <v>INSERT INTO TABLA_PRESUPUESTO_COMERCIAL VALUES ('VSR','Cripton_China','14005163-18',2022,'Agosto',40.5,'USD',3240,2233.906712,0,324,11.192048,118.530378,12.627155,16.875,1.615733,11.157411,0,0,0,0,0,0,0,170.845151,10.039474,0);</v>
      </c>
    </row>
    <row r="1341" spans="1:30" x14ac:dyDescent="0.2">
      <c r="A1341" t="str">
        <f>+'MBI DIRECTORIO'!A1341</f>
        <v>VSR</v>
      </c>
      <c r="B1341" t="str">
        <f>+'MBI DIRECTORIO'!B1341</f>
        <v>Cripton_China</v>
      </c>
      <c r="C1341" t="str">
        <f>+'MBI DIRECTORIO'!C1341</f>
        <v>14005143-17</v>
      </c>
      <c r="D1341">
        <f>+'MBI DIRECTORIO'!D1341</f>
        <v>2022</v>
      </c>
      <c r="E1341" t="str">
        <f>+'MBI DIRECTORIO'!E1341</f>
        <v>Agosto</v>
      </c>
      <c r="F1341" s="5">
        <f>+'MBI DIRECTORIO'!F1341</f>
        <v>64.8</v>
      </c>
      <c r="G1341" t="str">
        <f>+'MBI DIRECTORIO'!G1341</f>
        <v>USD</v>
      </c>
      <c r="H1341" s="5">
        <f>+'MBI DIRECTORIO'!H1341</f>
        <v>3888</v>
      </c>
      <c r="I1341" s="5">
        <f>+'MBI DIRECTORIO'!I1341</f>
        <v>2515.6797809308837</v>
      </c>
      <c r="J1341" s="5">
        <f>+'MBI DIRECTORIO'!J1341</f>
        <v>0</v>
      </c>
      <c r="K1341" s="5">
        <f>+'MBI DIRECTORIO'!K1341</f>
        <v>388.79999999999995</v>
      </c>
      <c r="L1341" s="5">
        <f>+'MBI DIRECTORIO'!L1341</f>
        <v>17.907276655661963</v>
      </c>
      <c r="M1341" s="5">
        <f>+'MBI DIRECTORIO'!M1341</f>
        <v>150.76860504201679</v>
      </c>
      <c r="N1341" s="5">
        <f>+'MBI DIRECTORIO'!N1341</f>
        <v>20.203448275862069</v>
      </c>
      <c r="O1341" s="5">
        <f>+'MBI DIRECTORIO'!O1341</f>
        <v>27</v>
      </c>
      <c r="P1341" s="5">
        <f>+'MBI DIRECTORIO'!P1341</f>
        <v>2.5851724137931034</v>
      </c>
      <c r="Q1341" s="5">
        <f>+'MBI DIRECTORIO'!Q1341</f>
        <v>13.388893298351599</v>
      </c>
      <c r="R1341" s="5">
        <f>+'MBI DIRECTORIO'!R1341</f>
        <v>0</v>
      </c>
      <c r="S1341" s="5">
        <f>+'MBI DIRECTORIO'!S1341</f>
        <v>0</v>
      </c>
      <c r="T1341" s="5">
        <f>+'MBI DIRECTORIO'!T1341</f>
        <v>0</v>
      </c>
      <c r="U1341" s="5">
        <f>+'MBI DIRECTORIO'!U1341</f>
        <v>0</v>
      </c>
      <c r="V1341" s="5">
        <f>+'MBI DIRECTORIO'!V1341</f>
        <v>0</v>
      </c>
      <c r="W1341" s="5">
        <f>+'MBI DIRECTORIO'!W1341</f>
        <v>0</v>
      </c>
      <c r="X1341" s="5">
        <f>+'MBI DIRECTORIO'!X1341</f>
        <v>0</v>
      </c>
      <c r="Y1341" s="5">
        <f>+'MBI DIRECTORIO'!Y1341</f>
        <v>230.00927672488442</v>
      </c>
      <c r="Z1341" s="5">
        <f>+'MBI DIRECTORIO'!Z1341</f>
        <v>16.063157694860852</v>
      </c>
      <c r="AA1341" s="5">
        <f>+'MBI DIRECTORIO'!AA1341</f>
        <v>0</v>
      </c>
      <c r="AB1341" s="5" t="str">
        <f>+'MBI DIRECTORIO'!AG1341</f>
        <v>Cripton China</v>
      </c>
      <c r="AD1341" t="str">
        <f t="shared" si="22"/>
        <v>INSERT INTO TABLA_PRESUPUESTO_COMERCIAL VALUES ('VSR','Cripton_China','14005143-17',2022,'Agosto',64.8,'USD',3888,2515.679781,0,388.8,17.907277,150.768605,20.203448,27,2.585172,13.388893,0,0,0,0,0,0,0,230.009277,16.063158,0);</v>
      </c>
    </row>
    <row r="1342" spans="1:30" x14ac:dyDescent="0.2">
      <c r="A1342" t="str">
        <f>+'MBI DIRECTORIO'!A1342</f>
        <v>VSR</v>
      </c>
      <c r="B1342" t="str">
        <f>+'MBI DIRECTORIO'!B1342</f>
        <v>Cripton_China</v>
      </c>
      <c r="C1342" t="str">
        <f>+'MBI DIRECTORIO'!C1342</f>
        <v>14005087-20</v>
      </c>
      <c r="D1342">
        <f>+'MBI DIRECTORIO'!D1342</f>
        <v>2022</v>
      </c>
      <c r="E1342" t="str">
        <f>+'MBI DIRECTORIO'!E1342</f>
        <v>Agosto</v>
      </c>
      <c r="F1342" s="5">
        <f>+'MBI DIRECTORIO'!F1342</f>
        <v>81</v>
      </c>
      <c r="G1342" t="str">
        <f>+'MBI DIRECTORIO'!G1342</f>
        <v>USD</v>
      </c>
      <c r="H1342" s="5">
        <f>+'MBI DIRECTORIO'!H1342</f>
        <v>4455</v>
      </c>
      <c r="I1342" s="5">
        <f>+'MBI DIRECTORIO'!I1342</f>
        <v>1640.3582531014104</v>
      </c>
      <c r="J1342" s="5">
        <f>+'MBI DIRECTORIO'!J1342</f>
        <v>0</v>
      </c>
      <c r="K1342" s="5">
        <f>+'MBI DIRECTORIO'!K1342</f>
        <v>445.5</v>
      </c>
      <c r="L1342" s="5">
        <f>+'MBI DIRECTORIO'!L1342</f>
        <v>22.384095819577457</v>
      </c>
      <c r="M1342" s="5">
        <f>+'MBI DIRECTORIO'!M1342</f>
        <v>176.31075630252101</v>
      </c>
      <c r="N1342" s="5">
        <f>+'MBI DIRECTORIO'!N1342</f>
        <v>25.254310344827591</v>
      </c>
      <c r="O1342" s="5">
        <f>+'MBI DIRECTORIO'!O1342</f>
        <v>33.75</v>
      </c>
      <c r="P1342" s="5">
        <f>+'MBI DIRECTORIO'!P1342</f>
        <v>3.2314655172413791</v>
      </c>
      <c r="Q1342" s="5">
        <f>+'MBI DIRECTORIO'!Q1342</f>
        <v>15.341440237694542</v>
      </c>
      <c r="R1342" s="5">
        <f>+'MBI DIRECTORIO'!R1342</f>
        <v>0</v>
      </c>
      <c r="S1342" s="5">
        <f>+'MBI DIRECTORIO'!S1342</f>
        <v>0</v>
      </c>
      <c r="T1342" s="5">
        <f>+'MBI DIRECTORIO'!T1342</f>
        <v>0</v>
      </c>
      <c r="U1342" s="5">
        <f>+'MBI DIRECTORIO'!U1342</f>
        <v>0</v>
      </c>
      <c r="V1342" s="5">
        <f>+'MBI DIRECTORIO'!V1342</f>
        <v>0</v>
      </c>
      <c r="W1342" s="5">
        <f>+'MBI DIRECTORIO'!W1342</f>
        <v>0</v>
      </c>
      <c r="X1342" s="5">
        <f>+'MBI DIRECTORIO'!X1342</f>
        <v>0</v>
      </c>
      <c r="Y1342" s="5">
        <f>+'MBI DIRECTORIO'!Y1342</f>
        <v>273.96691952086059</v>
      </c>
      <c r="Z1342" s="5">
        <f>+'MBI DIRECTORIO'!Z1342</f>
        <v>20.078947118576068</v>
      </c>
      <c r="AA1342" s="5">
        <f>+'MBI DIRECTORIO'!AA1342</f>
        <v>0</v>
      </c>
      <c r="AB1342" s="5" t="str">
        <f>+'MBI DIRECTORIO'!AG1342</f>
        <v>Cripton China</v>
      </c>
      <c r="AD1342" t="str">
        <f t="shared" si="22"/>
        <v>INSERT INTO TABLA_PRESUPUESTO_COMERCIAL VALUES ('VSR','Cripton_China','14005087-20',2022,'Agosto',81,'USD',4455,1640.358253,0,445.5,22.384096,176.310756,25.25431,33.75,3.231466,15.34144,0,0,0,0,0,0,0,273.96692,20.078947,0);</v>
      </c>
    </row>
    <row r="1343" spans="1:30" x14ac:dyDescent="0.2">
      <c r="A1343" t="str">
        <f>+'MBI DIRECTORIO'!A1343</f>
        <v>VSR</v>
      </c>
      <c r="B1343" t="str">
        <f>+'MBI DIRECTORIO'!B1343</f>
        <v>Cripton_China</v>
      </c>
      <c r="C1343" t="str">
        <f>+'MBI DIRECTORIO'!C1343</f>
        <v>14005080-18</v>
      </c>
      <c r="D1343">
        <f>+'MBI DIRECTORIO'!D1343</f>
        <v>2022</v>
      </c>
      <c r="E1343" t="str">
        <f>+'MBI DIRECTORIO'!E1343</f>
        <v>Agosto</v>
      </c>
      <c r="F1343" s="5">
        <f>+'MBI DIRECTORIO'!F1343</f>
        <v>8.1</v>
      </c>
      <c r="G1343" t="str">
        <f>+'MBI DIRECTORIO'!G1343</f>
        <v>USD</v>
      </c>
      <c r="H1343" s="5">
        <f>+'MBI DIRECTORIO'!H1343</f>
        <v>972</v>
      </c>
      <c r="I1343" s="5">
        <f>+'MBI DIRECTORIO'!I1343</f>
        <v>450.80678498305775</v>
      </c>
      <c r="J1343" s="5">
        <f>+'MBI DIRECTORIO'!J1343</f>
        <v>0</v>
      </c>
      <c r="K1343" s="5">
        <f>+'MBI DIRECTORIO'!K1343</f>
        <v>97.199999999999989</v>
      </c>
      <c r="L1343" s="5">
        <f>+'MBI DIRECTORIO'!L1343</f>
        <v>2.2384095819577454</v>
      </c>
      <c r="M1343" s="5">
        <f>+'MBI DIRECTORIO'!M1343</f>
        <v>33.4260756302521</v>
      </c>
      <c r="N1343" s="5">
        <f>+'MBI DIRECTORIO'!N1343</f>
        <v>2.5254310344827586</v>
      </c>
      <c r="O1343" s="5">
        <f>+'MBI DIRECTORIO'!O1343</f>
        <v>3.375</v>
      </c>
      <c r="P1343" s="5">
        <f>+'MBI DIRECTORIO'!P1343</f>
        <v>0.32314655172413792</v>
      </c>
      <c r="Q1343" s="5">
        <f>+'MBI DIRECTORIO'!Q1343</f>
        <v>3.3472233245878997</v>
      </c>
      <c r="R1343" s="5">
        <f>+'MBI DIRECTORIO'!R1343</f>
        <v>0</v>
      </c>
      <c r="S1343" s="5">
        <f>+'MBI DIRECTORIO'!S1343</f>
        <v>0</v>
      </c>
      <c r="T1343" s="5">
        <f>+'MBI DIRECTORIO'!T1343</f>
        <v>0</v>
      </c>
      <c r="U1343" s="5">
        <f>+'MBI DIRECTORIO'!U1343</f>
        <v>0</v>
      </c>
      <c r="V1343" s="5">
        <f>+'MBI DIRECTORIO'!V1343</f>
        <v>0</v>
      </c>
      <c r="W1343" s="5">
        <f>+'MBI DIRECTORIO'!W1343</f>
        <v>0</v>
      </c>
      <c r="X1343" s="5">
        <f>+'MBI DIRECTORIO'!X1343</f>
        <v>0</v>
      </c>
      <c r="Y1343" s="5">
        <f>+'MBI DIRECTORIO'!Y1343</f>
        <v>45.004771252904504</v>
      </c>
      <c r="Z1343" s="5">
        <f>+'MBI DIRECTORIO'!Z1343</f>
        <v>2.0078947118576065</v>
      </c>
      <c r="AA1343" s="5">
        <f>+'MBI DIRECTORIO'!AA1343</f>
        <v>0</v>
      </c>
      <c r="AB1343" s="5" t="str">
        <f>+'MBI DIRECTORIO'!AG1343</f>
        <v>Cripton China</v>
      </c>
      <c r="AD1343" t="str">
        <f t="shared" si="22"/>
        <v>INSERT INTO TABLA_PRESUPUESTO_COMERCIAL VALUES ('VSR','Cripton_China','14005080-18',2022,'Agosto',8.1,'USD',972,450.806785,0,97.2,2.23841,33.426076,2.525431,3.375,0.323147,3.347223,0,0,0,0,0,0,0,45.004771,2.007895,0);</v>
      </c>
    </row>
    <row r="1344" spans="1:30" x14ac:dyDescent="0.2">
      <c r="A1344" t="str">
        <f>+'MBI DIRECTORIO'!A1344</f>
        <v>VSR</v>
      </c>
      <c r="B1344" t="str">
        <f>+'MBI DIRECTORIO'!B1344</f>
        <v>Cripton_China</v>
      </c>
      <c r="C1344" t="str">
        <f>+'MBI DIRECTORIO'!C1344</f>
        <v>14004879-18</v>
      </c>
      <c r="D1344">
        <f>+'MBI DIRECTORIO'!D1344</f>
        <v>2022</v>
      </c>
      <c r="E1344" t="str">
        <f>+'MBI DIRECTORIO'!E1344</f>
        <v>Agosto</v>
      </c>
      <c r="F1344" s="5">
        <f>+'MBI DIRECTORIO'!F1344</f>
        <v>8.1</v>
      </c>
      <c r="G1344" t="str">
        <f>+'MBI DIRECTORIO'!G1344</f>
        <v>USD</v>
      </c>
      <c r="H1344" s="5">
        <f>+'MBI DIRECTORIO'!H1344</f>
        <v>972</v>
      </c>
      <c r="I1344" s="5">
        <f>+'MBI DIRECTORIO'!I1344</f>
        <v>767.84751508973773</v>
      </c>
      <c r="J1344" s="5">
        <f>+'MBI DIRECTORIO'!J1344</f>
        <v>0</v>
      </c>
      <c r="K1344" s="5">
        <f>+'MBI DIRECTORIO'!K1344</f>
        <v>97.199999999999989</v>
      </c>
      <c r="L1344" s="5">
        <f>+'MBI DIRECTORIO'!L1344</f>
        <v>2.2384095819577454</v>
      </c>
      <c r="M1344" s="5">
        <f>+'MBI DIRECTORIO'!M1344</f>
        <v>33.4260756302521</v>
      </c>
      <c r="N1344" s="5">
        <f>+'MBI DIRECTORIO'!N1344</f>
        <v>2.5254310344827586</v>
      </c>
      <c r="O1344" s="5">
        <f>+'MBI DIRECTORIO'!O1344</f>
        <v>3.375</v>
      </c>
      <c r="P1344" s="5">
        <f>+'MBI DIRECTORIO'!P1344</f>
        <v>0.32314655172413792</v>
      </c>
      <c r="Q1344" s="5">
        <f>+'MBI DIRECTORIO'!Q1344</f>
        <v>3.3472233245878997</v>
      </c>
      <c r="R1344" s="5">
        <f>+'MBI DIRECTORIO'!R1344</f>
        <v>0</v>
      </c>
      <c r="S1344" s="5">
        <f>+'MBI DIRECTORIO'!S1344</f>
        <v>0</v>
      </c>
      <c r="T1344" s="5">
        <f>+'MBI DIRECTORIO'!T1344</f>
        <v>0</v>
      </c>
      <c r="U1344" s="5">
        <f>+'MBI DIRECTORIO'!U1344</f>
        <v>0</v>
      </c>
      <c r="V1344" s="5">
        <f>+'MBI DIRECTORIO'!V1344</f>
        <v>0</v>
      </c>
      <c r="W1344" s="5">
        <f>+'MBI DIRECTORIO'!W1344</f>
        <v>0</v>
      </c>
      <c r="X1344" s="5">
        <f>+'MBI DIRECTORIO'!X1344</f>
        <v>0</v>
      </c>
      <c r="Y1344" s="5">
        <f>+'MBI DIRECTORIO'!Y1344</f>
        <v>45.004771252904504</v>
      </c>
      <c r="Z1344" s="5">
        <f>+'MBI DIRECTORIO'!Z1344</f>
        <v>2.0078947118576065</v>
      </c>
      <c r="AA1344" s="5">
        <f>+'MBI DIRECTORIO'!AA1344</f>
        <v>0</v>
      </c>
      <c r="AB1344" s="5" t="str">
        <f>+'MBI DIRECTORIO'!AG1344</f>
        <v>Cripton China</v>
      </c>
      <c r="AD1344" t="str">
        <f t="shared" si="22"/>
        <v>INSERT INTO TABLA_PRESUPUESTO_COMERCIAL VALUES ('VSR','Cripton_China','14004879-18',2022,'Agosto',8.1,'USD',972,767.847515,0,97.2,2.23841,33.426076,2.525431,3.375,0.323147,3.347223,0,0,0,0,0,0,0,45.004771,2.007895,0);</v>
      </c>
    </row>
    <row r="1345" spans="1:30" x14ac:dyDescent="0.2">
      <c r="A1345" t="str">
        <f>+'MBI DIRECTORIO'!A1345</f>
        <v>VSR</v>
      </c>
      <c r="B1345" t="str">
        <f>+'MBI DIRECTORIO'!B1345</f>
        <v>Cripton_China</v>
      </c>
      <c r="C1345" t="str">
        <f>+'MBI DIRECTORIO'!C1345</f>
        <v>14005089-20</v>
      </c>
      <c r="D1345">
        <f>+'MBI DIRECTORIO'!D1345</f>
        <v>2022</v>
      </c>
      <c r="E1345" t="str">
        <f>+'MBI DIRECTORIO'!E1345</f>
        <v>Agosto</v>
      </c>
      <c r="F1345" s="5">
        <f>+'MBI DIRECTORIO'!F1345</f>
        <v>405</v>
      </c>
      <c r="G1345" t="str">
        <f>+'MBI DIRECTORIO'!G1345</f>
        <v>USD</v>
      </c>
      <c r="H1345" s="5">
        <f>+'MBI DIRECTORIO'!H1345</f>
        <v>16200</v>
      </c>
      <c r="I1345" s="5">
        <f>+'MBI DIRECTORIO'!I1345</f>
        <v>6357.0992060209774</v>
      </c>
      <c r="J1345" s="5">
        <f>+'MBI DIRECTORIO'!J1345</f>
        <v>0</v>
      </c>
      <c r="K1345" s="5">
        <f>+'MBI DIRECTORIO'!K1345</f>
        <v>1620</v>
      </c>
      <c r="L1345" s="5">
        <f>+'MBI DIRECTORIO'!L1345</f>
        <v>111.92047909788728</v>
      </c>
      <c r="M1345" s="5">
        <f>+'MBI DIRECTORIO'!M1345</f>
        <v>699.30378151260504</v>
      </c>
      <c r="N1345" s="5">
        <f>+'MBI DIRECTORIO'!N1345</f>
        <v>126.27155172413795</v>
      </c>
      <c r="O1345" s="5">
        <f>+'MBI DIRECTORIO'!O1345</f>
        <v>168.75</v>
      </c>
      <c r="P1345" s="5">
        <f>+'MBI DIRECTORIO'!P1345</f>
        <v>16.157327586206897</v>
      </c>
      <c r="Q1345" s="5">
        <f>+'MBI DIRECTORIO'!Q1345</f>
        <v>55.787055409798334</v>
      </c>
      <c r="R1345" s="5">
        <f>+'MBI DIRECTORIO'!R1345</f>
        <v>0</v>
      </c>
      <c r="S1345" s="5">
        <f>+'MBI DIRECTORIO'!S1345</f>
        <v>0</v>
      </c>
      <c r="T1345" s="5">
        <f>+'MBI DIRECTORIO'!T1345</f>
        <v>0</v>
      </c>
      <c r="U1345" s="5">
        <f>+'MBI DIRECTORIO'!U1345</f>
        <v>0</v>
      </c>
      <c r="V1345" s="5">
        <f>+'MBI DIRECTORIO'!V1345</f>
        <v>0</v>
      </c>
      <c r="W1345" s="5">
        <f>+'MBI DIRECTORIO'!W1345</f>
        <v>0</v>
      </c>
      <c r="X1345" s="5">
        <f>+'MBI DIRECTORIO'!X1345</f>
        <v>0</v>
      </c>
      <c r="Y1345" s="5">
        <f>+'MBI DIRECTORIO'!Y1345</f>
        <v>1166.6644518256285</v>
      </c>
      <c r="Z1345" s="5">
        <f>+'MBI DIRECTORIO'!Z1345</f>
        <v>100.39473559288034</v>
      </c>
      <c r="AA1345" s="5">
        <f>+'MBI DIRECTORIO'!AA1345</f>
        <v>0</v>
      </c>
      <c r="AB1345" s="5" t="str">
        <f>+'MBI DIRECTORIO'!AG1345</f>
        <v>Cripton China</v>
      </c>
      <c r="AD1345" t="str">
        <f t="shared" si="22"/>
        <v>INSERT INTO TABLA_PRESUPUESTO_COMERCIAL VALUES ('VSR','Cripton_China','14005089-20',2022,'Agosto',405,'USD',16200,6357.099206,0,1620,111.920479,699.303782,126.271552,168.75,16.157328,55.787055,0,0,0,0,0,0,0,1166.664452,100.394736,0);</v>
      </c>
    </row>
    <row r="1346" spans="1:30" x14ac:dyDescent="0.2">
      <c r="A1346" t="str">
        <f>+'MBI DIRECTORIO'!A1346</f>
        <v>VSR</v>
      </c>
      <c r="B1346" t="str">
        <f>+'MBI DIRECTORIO'!B1346</f>
        <v>Cripton_China</v>
      </c>
      <c r="C1346" t="str">
        <f>+'MBI DIRECTORIO'!C1346</f>
        <v>14005043-17</v>
      </c>
      <c r="D1346">
        <f>+'MBI DIRECTORIO'!D1346</f>
        <v>2022</v>
      </c>
      <c r="E1346" t="str">
        <f>+'MBI DIRECTORIO'!E1346</f>
        <v>Agosto</v>
      </c>
      <c r="F1346" s="5">
        <f>+'MBI DIRECTORIO'!F1346</f>
        <v>64.8</v>
      </c>
      <c r="G1346" t="str">
        <f>+'MBI DIRECTORIO'!G1346</f>
        <v>USD</v>
      </c>
      <c r="H1346" s="5">
        <f>+'MBI DIRECTORIO'!H1346</f>
        <v>4536</v>
      </c>
      <c r="I1346" s="5">
        <f>+'MBI DIRECTORIO'!I1346</f>
        <v>2055.241920519466</v>
      </c>
      <c r="J1346" s="5">
        <f>+'MBI DIRECTORIO'!J1346</f>
        <v>0</v>
      </c>
      <c r="K1346" s="5">
        <f>+'MBI DIRECTORIO'!K1346</f>
        <v>453.59999999999997</v>
      </c>
      <c r="L1346" s="5">
        <f>+'MBI DIRECTORIO'!L1346</f>
        <v>17.907276655661963</v>
      </c>
      <c r="M1346" s="5">
        <f>+'MBI DIRECTORIO'!M1346</f>
        <v>170.20860504201681</v>
      </c>
      <c r="N1346" s="5">
        <f>+'MBI DIRECTORIO'!N1346</f>
        <v>20.203448275862069</v>
      </c>
      <c r="O1346" s="5">
        <f>+'MBI DIRECTORIO'!O1346</f>
        <v>27</v>
      </c>
      <c r="P1346" s="5">
        <f>+'MBI DIRECTORIO'!P1346</f>
        <v>2.5851724137931034</v>
      </c>
      <c r="Q1346" s="5">
        <f>+'MBI DIRECTORIO'!Q1346</f>
        <v>15.620375514743532</v>
      </c>
      <c r="R1346" s="5">
        <f>+'MBI DIRECTORIO'!R1346</f>
        <v>0</v>
      </c>
      <c r="S1346" s="5">
        <f>+'MBI DIRECTORIO'!S1346</f>
        <v>0</v>
      </c>
      <c r="T1346" s="5">
        <f>+'MBI DIRECTORIO'!T1346</f>
        <v>0</v>
      </c>
      <c r="U1346" s="5">
        <f>+'MBI DIRECTORIO'!U1346</f>
        <v>0</v>
      </c>
      <c r="V1346" s="5">
        <f>+'MBI DIRECTORIO'!V1346</f>
        <v>0</v>
      </c>
      <c r="W1346" s="5">
        <f>+'MBI DIRECTORIO'!W1346</f>
        <v>0</v>
      </c>
      <c r="X1346" s="5">
        <f>+'MBI DIRECTORIO'!X1346</f>
        <v>0</v>
      </c>
      <c r="Y1346" s="5">
        <f>+'MBI DIRECTORIO'!Y1346</f>
        <v>251.68075894127637</v>
      </c>
      <c r="Z1346" s="5">
        <f>+'MBI DIRECTORIO'!Z1346</f>
        <v>16.063157694860852</v>
      </c>
      <c r="AA1346" s="5">
        <f>+'MBI DIRECTORIO'!AA1346</f>
        <v>0</v>
      </c>
      <c r="AB1346" s="5" t="str">
        <f>+'MBI DIRECTORIO'!AG1346</f>
        <v>Cripton China</v>
      </c>
      <c r="AD1346" t="str">
        <f t="shared" si="22"/>
        <v>INSERT INTO TABLA_PRESUPUESTO_COMERCIAL VALUES ('VSR','Cripton_China','14005043-17',2022,'Agosto',64.8,'USD',4536,2055.241921,0,453.6,17.907277,170.208605,20.203448,27,2.585172,15.620376,0,0,0,0,0,0,0,251.680759,16.063158,0);</v>
      </c>
    </row>
    <row r="1347" spans="1:30" x14ac:dyDescent="0.2">
      <c r="A1347" t="str">
        <f>+'MBI DIRECTORIO'!A1347</f>
        <v>VSR</v>
      </c>
      <c r="B1347" t="str">
        <f>+'MBI DIRECTORIO'!B1347</f>
        <v>80199-C</v>
      </c>
      <c r="C1347" t="str">
        <f>+'MBI DIRECTORIO'!C1347</f>
        <v>14004628-17</v>
      </c>
      <c r="D1347">
        <f>+'MBI DIRECTORIO'!D1347</f>
        <v>2022</v>
      </c>
      <c r="E1347" t="str">
        <f>+'MBI DIRECTORIO'!E1347</f>
        <v>Agosto</v>
      </c>
      <c r="F1347" s="5">
        <f>+'MBI DIRECTORIO'!F1347</f>
        <v>225</v>
      </c>
      <c r="G1347" t="str">
        <f>+'MBI DIRECTORIO'!G1347</f>
        <v>USD</v>
      </c>
      <c r="H1347" s="5">
        <f>+'MBI DIRECTORIO'!H1347</f>
        <v>9562.5</v>
      </c>
      <c r="I1347" s="5">
        <f>+'MBI DIRECTORIO'!I1347</f>
        <v>4946.7329079941337</v>
      </c>
      <c r="J1347" s="5">
        <f>+'MBI DIRECTORIO'!J1347</f>
        <v>0</v>
      </c>
      <c r="K1347" s="5">
        <f>+'MBI DIRECTORIO'!K1347</f>
        <v>0</v>
      </c>
      <c r="L1347" s="5">
        <f>+'MBI DIRECTORIO'!L1347</f>
        <v>0</v>
      </c>
      <c r="M1347" s="5">
        <f>+'MBI DIRECTORIO'!M1347</f>
        <v>686.8125</v>
      </c>
      <c r="N1347" s="5">
        <f>+'MBI DIRECTORIO'!N1347</f>
        <v>67.8125</v>
      </c>
      <c r="O1347" s="5">
        <f>+'MBI DIRECTORIO'!O1347</f>
        <v>90.625</v>
      </c>
      <c r="P1347" s="5">
        <f>+'MBI DIRECTORIO'!P1347</f>
        <v>8.6770833333333339</v>
      </c>
      <c r="Q1347" s="5">
        <f>+'MBI DIRECTORIO'!Q1347</f>
        <v>32.929859096061513</v>
      </c>
      <c r="R1347" s="5">
        <f>+'MBI DIRECTORIO'!R1347</f>
        <v>0</v>
      </c>
      <c r="S1347" s="5">
        <f>+'MBI DIRECTORIO'!S1347</f>
        <v>0</v>
      </c>
      <c r="T1347" s="5">
        <f>+'MBI DIRECTORIO'!T1347</f>
        <v>0</v>
      </c>
      <c r="U1347" s="5">
        <f>+'MBI DIRECTORIO'!U1347</f>
        <v>0</v>
      </c>
      <c r="V1347" s="5">
        <f>+'MBI DIRECTORIO'!V1347</f>
        <v>0</v>
      </c>
      <c r="W1347" s="5">
        <f>+'MBI DIRECTORIO'!W1347</f>
        <v>0</v>
      </c>
      <c r="X1347" s="5">
        <f>+'MBI DIRECTORIO'!X1347</f>
        <v>0</v>
      </c>
      <c r="Y1347" s="5">
        <f>+'MBI DIRECTORIO'!Y1347</f>
        <v>942.63179553655061</v>
      </c>
      <c r="Z1347" s="5">
        <f>+'MBI DIRECTORIO'!Z1347</f>
        <v>55.774853107155742</v>
      </c>
      <c r="AA1347" s="5">
        <f>+'MBI DIRECTORIO'!AA1347</f>
        <v>0</v>
      </c>
      <c r="AB1347" s="5" t="str">
        <f>+'MBI DIRECTORIO'!AG1347</f>
        <v>Zhejiang Sunny Imp. &amp; Exp. Co., Ltd.</v>
      </c>
      <c r="AD1347" t="str">
        <f t="shared" si="22"/>
        <v>INSERT INTO TABLA_PRESUPUESTO_COMERCIAL VALUES ('VSR','80199-C','14004628-17',2022,'Agosto',225,'USD',9562.5,4946.732908,0,0,0,686.8125,67.8125,90.625,8.677083,32.929859,0,0,0,0,0,0,0,942.631796,55.774853,0);</v>
      </c>
    </row>
    <row r="1348" spans="1:30" x14ac:dyDescent="0.2">
      <c r="A1348" t="str">
        <f>+'MBI DIRECTORIO'!A1348</f>
        <v>VSR</v>
      </c>
      <c r="B1348" t="str">
        <f>+'MBI DIRECTORIO'!B1348</f>
        <v>80199-C</v>
      </c>
      <c r="C1348" t="str">
        <f>+'MBI DIRECTORIO'!C1348</f>
        <v>14004631-17</v>
      </c>
      <c r="D1348">
        <f>+'MBI DIRECTORIO'!D1348</f>
        <v>2022</v>
      </c>
      <c r="E1348" t="str">
        <f>+'MBI DIRECTORIO'!E1348</f>
        <v>Agosto</v>
      </c>
      <c r="F1348" s="5">
        <f>+'MBI DIRECTORIO'!F1348</f>
        <v>225</v>
      </c>
      <c r="G1348" t="str">
        <f>+'MBI DIRECTORIO'!G1348</f>
        <v>USD</v>
      </c>
      <c r="H1348" s="5">
        <f>+'MBI DIRECTORIO'!H1348</f>
        <v>9562.5</v>
      </c>
      <c r="I1348" s="5">
        <f>+'MBI DIRECTORIO'!I1348</f>
        <v>4946.7329079941337</v>
      </c>
      <c r="J1348" s="5">
        <f>+'MBI DIRECTORIO'!J1348</f>
        <v>0</v>
      </c>
      <c r="K1348" s="5">
        <f>+'MBI DIRECTORIO'!K1348</f>
        <v>0</v>
      </c>
      <c r="L1348" s="5">
        <f>+'MBI DIRECTORIO'!L1348</f>
        <v>0</v>
      </c>
      <c r="M1348" s="5">
        <f>+'MBI DIRECTORIO'!M1348</f>
        <v>686.8125</v>
      </c>
      <c r="N1348" s="5">
        <f>+'MBI DIRECTORIO'!N1348</f>
        <v>67.8125</v>
      </c>
      <c r="O1348" s="5">
        <f>+'MBI DIRECTORIO'!O1348</f>
        <v>90.625</v>
      </c>
      <c r="P1348" s="5">
        <f>+'MBI DIRECTORIO'!P1348</f>
        <v>8.6770833333333339</v>
      </c>
      <c r="Q1348" s="5">
        <f>+'MBI DIRECTORIO'!Q1348</f>
        <v>32.929859096061513</v>
      </c>
      <c r="R1348" s="5">
        <f>+'MBI DIRECTORIO'!R1348</f>
        <v>0</v>
      </c>
      <c r="S1348" s="5">
        <f>+'MBI DIRECTORIO'!S1348</f>
        <v>0</v>
      </c>
      <c r="T1348" s="5">
        <f>+'MBI DIRECTORIO'!T1348</f>
        <v>0</v>
      </c>
      <c r="U1348" s="5">
        <f>+'MBI DIRECTORIO'!U1348</f>
        <v>0</v>
      </c>
      <c r="V1348" s="5">
        <f>+'MBI DIRECTORIO'!V1348</f>
        <v>0</v>
      </c>
      <c r="W1348" s="5">
        <f>+'MBI DIRECTORIO'!W1348</f>
        <v>0</v>
      </c>
      <c r="X1348" s="5">
        <f>+'MBI DIRECTORIO'!X1348</f>
        <v>0</v>
      </c>
      <c r="Y1348" s="5">
        <f>+'MBI DIRECTORIO'!Y1348</f>
        <v>942.63179553655061</v>
      </c>
      <c r="Z1348" s="5">
        <f>+'MBI DIRECTORIO'!Z1348</f>
        <v>55.774853107155742</v>
      </c>
      <c r="AA1348" s="5">
        <f>+'MBI DIRECTORIO'!AA1348</f>
        <v>0</v>
      </c>
      <c r="AB1348" s="5" t="str">
        <f>+'MBI DIRECTORIO'!AG1348</f>
        <v>Zhejiang Sunny Imp. &amp; Exp. Co., Ltd.</v>
      </c>
      <c r="AD1348" t="str">
        <f t="shared" si="22"/>
        <v>INSERT INTO TABLA_PRESUPUESTO_COMERCIAL VALUES ('VSR','80199-C','14004631-17',2022,'Agosto',225,'USD',9562.5,4946.732908,0,0,0,686.8125,67.8125,90.625,8.677083,32.929859,0,0,0,0,0,0,0,942.631796,55.774853,0);</v>
      </c>
    </row>
    <row r="1349" spans="1:30" x14ac:dyDescent="0.2">
      <c r="A1349" t="str">
        <f>+'MBI DIRECTORIO'!A1349</f>
        <v>VSR</v>
      </c>
      <c r="B1349" t="str">
        <f>+'MBI DIRECTORIO'!B1349</f>
        <v>80212-C</v>
      </c>
      <c r="C1349" t="str">
        <f>+'MBI DIRECTORIO'!C1349</f>
        <v>14004212-19</v>
      </c>
      <c r="D1349">
        <f>+'MBI DIRECTORIO'!D1349</f>
        <v>2022</v>
      </c>
      <c r="E1349" t="str">
        <f>+'MBI DIRECTORIO'!E1349</f>
        <v>Agosto</v>
      </c>
      <c r="F1349" s="5">
        <f>+'MBI DIRECTORIO'!F1349</f>
        <v>180</v>
      </c>
      <c r="G1349" t="str">
        <f>+'MBI DIRECTORIO'!G1349</f>
        <v>USD</v>
      </c>
      <c r="H1349" s="5">
        <f>+'MBI DIRECTORIO'!H1349</f>
        <v>6480</v>
      </c>
      <c r="I1349" s="5">
        <f>+'MBI DIRECTORIO'!I1349</f>
        <v>4033.4052059338919</v>
      </c>
      <c r="J1349" s="5">
        <f>+'MBI DIRECTORIO'!J1349</f>
        <v>0</v>
      </c>
      <c r="K1349" s="5">
        <f>+'MBI DIRECTORIO'!K1349</f>
        <v>0</v>
      </c>
      <c r="L1349" s="5">
        <f>+'MBI DIRECTORIO'!L1349</f>
        <v>0</v>
      </c>
      <c r="M1349" s="5">
        <f>+'MBI DIRECTORIO'!M1349</f>
        <v>70.072363636363633</v>
      </c>
      <c r="N1349" s="5">
        <f>+'MBI DIRECTORIO'!N1349</f>
        <v>67.8125</v>
      </c>
      <c r="O1349" s="5">
        <f>+'MBI DIRECTORIO'!O1349</f>
        <v>90.625</v>
      </c>
      <c r="P1349" s="5">
        <f>+'MBI DIRECTORIO'!P1349</f>
        <v>8.6770833333333339</v>
      </c>
      <c r="Q1349" s="5">
        <f>+'MBI DIRECTORIO'!Q1349</f>
        <v>22.314822163919334</v>
      </c>
      <c r="R1349" s="5">
        <f>+'MBI DIRECTORIO'!R1349</f>
        <v>0</v>
      </c>
      <c r="S1349" s="5">
        <f>+'MBI DIRECTORIO'!S1349</f>
        <v>0</v>
      </c>
      <c r="T1349" s="5">
        <f>+'MBI DIRECTORIO'!T1349</f>
        <v>0</v>
      </c>
      <c r="U1349" s="5">
        <f>+'MBI DIRECTORIO'!U1349</f>
        <v>0</v>
      </c>
      <c r="V1349" s="5">
        <f>+'MBI DIRECTORIO'!V1349</f>
        <v>0</v>
      </c>
      <c r="W1349" s="5">
        <f>+'MBI DIRECTORIO'!W1349</f>
        <v>0</v>
      </c>
      <c r="X1349" s="5">
        <f>+'MBI DIRECTORIO'!X1349</f>
        <v>0</v>
      </c>
      <c r="Y1349" s="5">
        <f>+'MBI DIRECTORIO'!Y1349</f>
        <v>304.12165161934092</v>
      </c>
      <c r="Z1349" s="5">
        <f>+'MBI DIRECTORIO'!Z1349</f>
        <v>44.619882485724595</v>
      </c>
      <c r="AA1349" s="5">
        <f>+'MBI DIRECTORIO'!AA1349</f>
        <v>0</v>
      </c>
      <c r="AB1349" s="5" t="str">
        <f>+'MBI DIRECTORIO'!AG1349</f>
        <v>Guangzhou Twelve Star International Trading Co., Ltd.</v>
      </c>
      <c r="AD1349" t="str">
        <f t="shared" si="22"/>
        <v>INSERT INTO TABLA_PRESUPUESTO_COMERCIAL VALUES ('VSR','80212-C','14004212-19',2022,'Agosto',180,'USD',6480,4033.405206,0,0,0,70.072364,67.8125,90.625,8.677083,22.314822,0,0,0,0,0,0,0,304.121652,44.619882,0);</v>
      </c>
    </row>
    <row r="1350" spans="1:30" x14ac:dyDescent="0.2">
      <c r="A1350" t="str">
        <f>+'MBI DIRECTORIO'!A1350</f>
        <v>VSR</v>
      </c>
      <c r="B1350" t="str">
        <f>+'MBI DIRECTORIO'!B1350</f>
        <v>80212-C</v>
      </c>
      <c r="C1350" t="str">
        <f>+'MBI DIRECTORIO'!C1350</f>
        <v>14004589-19</v>
      </c>
      <c r="D1350">
        <f>+'MBI DIRECTORIO'!D1350</f>
        <v>2022</v>
      </c>
      <c r="E1350" t="str">
        <f>+'MBI DIRECTORIO'!E1350</f>
        <v>Agosto</v>
      </c>
      <c r="F1350" s="5">
        <f>+'MBI DIRECTORIO'!F1350</f>
        <v>90</v>
      </c>
      <c r="G1350" t="str">
        <f>+'MBI DIRECTORIO'!G1350</f>
        <v>USD</v>
      </c>
      <c r="H1350" s="5">
        <f>+'MBI DIRECTORIO'!H1350</f>
        <v>3240</v>
      </c>
      <c r="I1350" s="5">
        <f>+'MBI DIRECTORIO'!I1350</f>
        <v>1996.5778349089046</v>
      </c>
      <c r="J1350" s="5">
        <f>+'MBI DIRECTORIO'!J1350</f>
        <v>0</v>
      </c>
      <c r="K1350" s="5">
        <f>+'MBI DIRECTORIO'!K1350</f>
        <v>0</v>
      </c>
      <c r="L1350" s="5">
        <f>+'MBI DIRECTORIO'!L1350</f>
        <v>0</v>
      </c>
      <c r="M1350" s="5">
        <f>+'MBI DIRECTORIO'!M1350</f>
        <v>35.036181818181817</v>
      </c>
      <c r="N1350" s="5">
        <f>+'MBI DIRECTORIO'!N1350</f>
        <v>33.90625</v>
      </c>
      <c r="O1350" s="5">
        <f>+'MBI DIRECTORIO'!O1350</f>
        <v>45.3125</v>
      </c>
      <c r="P1350" s="5">
        <f>+'MBI DIRECTORIO'!P1350</f>
        <v>4.338541666666667</v>
      </c>
      <c r="Q1350" s="5">
        <f>+'MBI DIRECTORIO'!Q1350</f>
        <v>11.157411081959667</v>
      </c>
      <c r="R1350" s="5">
        <f>+'MBI DIRECTORIO'!R1350</f>
        <v>0</v>
      </c>
      <c r="S1350" s="5">
        <f>+'MBI DIRECTORIO'!S1350</f>
        <v>0</v>
      </c>
      <c r="T1350" s="5">
        <f>+'MBI DIRECTORIO'!T1350</f>
        <v>0</v>
      </c>
      <c r="U1350" s="5">
        <f>+'MBI DIRECTORIO'!U1350</f>
        <v>0</v>
      </c>
      <c r="V1350" s="5">
        <f>+'MBI DIRECTORIO'!V1350</f>
        <v>0</v>
      </c>
      <c r="W1350" s="5">
        <f>+'MBI DIRECTORIO'!W1350</f>
        <v>0</v>
      </c>
      <c r="X1350" s="5">
        <f>+'MBI DIRECTORIO'!X1350</f>
        <v>0</v>
      </c>
      <c r="Y1350" s="5">
        <f>+'MBI DIRECTORIO'!Y1350</f>
        <v>152.06082580967046</v>
      </c>
      <c r="Z1350" s="5">
        <f>+'MBI DIRECTORIO'!Z1350</f>
        <v>22.309941242862298</v>
      </c>
      <c r="AA1350" s="5">
        <f>+'MBI DIRECTORIO'!AA1350</f>
        <v>0</v>
      </c>
      <c r="AB1350" s="5" t="str">
        <f>+'MBI DIRECTORIO'!AG1350</f>
        <v>Guangzhou Twelve Star International Trading Co., Ltd.</v>
      </c>
      <c r="AD1350" t="str">
        <f t="shared" si="22"/>
        <v>INSERT INTO TABLA_PRESUPUESTO_COMERCIAL VALUES ('VSR','80212-C','14004589-19',2022,'Agosto',90,'USD',3240,1996.577835,0,0,0,35.036182,33.90625,45.3125,4.338542,11.157411,0,0,0,0,0,0,0,152.060826,22.309941,0);</v>
      </c>
    </row>
    <row r="1351" spans="1:30" x14ac:dyDescent="0.2">
      <c r="A1351" t="str">
        <f>+'MBI DIRECTORIO'!A1351</f>
        <v>VSR</v>
      </c>
      <c r="B1351" t="str">
        <f>+'MBI DIRECTORIO'!B1351</f>
        <v>80212-C</v>
      </c>
      <c r="C1351" t="str">
        <f>+'MBI DIRECTORIO'!C1351</f>
        <v>14004213-19</v>
      </c>
      <c r="D1351">
        <f>+'MBI DIRECTORIO'!D1351</f>
        <v>2022</v>
      </c>
      <c r="E1351" t="str">
        <f>+'MBI DIRECTORIO'!E1351</f>
        <v>Agosto</v>
      </c>
      <c r="F1351" s="5">
        <f>+'MBI DIRECTORIO'!F1351</f>
        <v>105</v>
      </c>
      <c r="G1351" t="str">
        <f>+'MBI DIRECTORIO'!G1351</f>
        <v>USD</v>
      </c>
      <c r="H1351" s="5">
        <f>+'MBI DIRECTORIO'!H1351</f>
        <v>2835</v>
      </c>
      <c r="I1351" s="5">
        <f>+'MBI DIRECTORIO'!I1351</f>
        <v>1847.5832438091022</v>
      </c>
      <c r="J1351" s="5">
        <f>+'MBI DIRECTORIO'!J1351</f>
        <v>0</v>
      </c>
      <c r="K1351" s="5">
        <f>+'MBI DIRECTORIO'!K1351</f>
        <v>0</v>
      </c>
      <c r="L1351" s="5">
        <f>+'MBI DIRECTORIO'!L1351</f>
        <v>0</v>
      </c>
      <c r="M1351" s="5">
        <f>+'MBI DIRECTORIO'!M1351</f>
        <v>40.875545454545453</v>
      </c>
      <c r="N1351" s="5">
        <f>+'MBI DIRECTORIO'!N1351</f>
        <v>39.557291666666664</v>
      </c>
      <c r="O1351" s="5">
        <f>+'MBI DIRECTORIO'!O1351</f>
        <v>52.864583333333336</v>
      </c>
      <c r="P1351" s="5">
        <f>+'MBI DIRECTORIO'!P1351</f>
        <v>5.0616319444444446</v>
      </c>
      <c r="Q1351" s="5">
        <f>+'MBI DIRECTORIO'!Q1351</f>
        <v>9.7627346967147073</v>
      </c>
      <c r="R1351" s="5">
        <f>+'MBI DIRECTORIO'!R1351</f>
        <v>0</v>
      </c>
      <c r="S1351" s="5">
        <f>+'MBI DIRECTORIO'!S1351</f>
        <v>0</v>
      </c>
      <c r="T1351" s="5">
        <f>+'MBI DIRECTORIO'!T1351</f>
        <v>0</v>
      </c>
      <c r="U1351" s="5">
        <f>+'MBI DIRECTORIO'!U1351</f>
        <v>0</v>
      </c>
      <c r="V1351" s="5">
        <f>+'MBI DIRECTORIO'!V1351</f>
        <v>0</v>
      </c>
      <c r="W1351" s="5">
        <f>+'MBI DIRECTORIO'!W1351</f>
        <v>0</v>
      </c>
      <c r="X1351" s="5">
        <f>+'MBI DIRECTORIO'!X1351</f>
        <v>0</v>
      </c>
      <c r="Y1351" s="5">
        <f>+'MBI DIRECTORIO'!Y1351</f>
        <v>174.15005187904399</v>
      </c>
      <c r="Z1351" s="5">
        <f>+'MBI DIRECTORIO'!Z1351</f>
        <v>26.028264783339349</v>
      </c>
      <c r="AA1351" s="5">
        <f>+'MBI DIRECTORIO'!AA1351</f>
        <v>0</v>
      </c>
      <c r="AB1351" s="5" t="str">
        <f>+'MBI DIRECTORIO'!AG1351</f>
        <v>Guangzhou Twelve Star International Trading Co., Ltd.</v>
      </c>
      <c r="AD1351" t="str">
        <f t="shared" ref="AD1351:AD1414" si="23">_xlfn.CONCAT("INSERT INTO TABLA_PRESUPUESTO_COMERCIAL VALUES ('",A1351,"','",B1351,"','",C1351,"',",D1351,",'",E1351,"',",SUBSTITUTE(ROUND(F1351,6),",","."),",'",G1351,"',",SUBSTITUTE(ROUND(H1351,6),",","."),",",SUBSTITUTE(ROUND(I1351,6),",","."),",",SUBSTITUTE(ROUND(J1351,6),",","."),",",SUBSTITUTE(ROUND(K1351,6),",","."),",",SUBSTITUTE(ROUND(L1351,6),",","."),",",SUBSTITUTE(ROUND(M1351,6),",","."),",",SUBSTITUTE(ROUND(N1351,6),",","."),",",SUBSTITUTE(ROUND(O1351,6),",","."),",",SUBSTITUTE(ROUND(P1351,6),",","."),",",SUBSTITUTE(ROUND(Q1351,6),",","."),",",SUBSTITUTE(ROUND(R1351,6),",","."),",",SUBSTITUTE(ROUND(S1351,6),",","."),",",SUBSTITUTE(ROUND(T1351,6),",","."),",",SUBSTITUTE(ROUND(U1351,6),",","."),",",SUBSTITUTE(ROUND(V1351,6),",","."),",",SUBSTITUTE(ROUND(W1351,6),",","."),",",SUBSTITUTE(ROUND(X1351,6),",","."),",",SUBSTITUTE(ROUND(Y1351,6),",","."),",",SUBSTITUTE(ROUND(Z1351,6),",","."),",",SUBSTITUTE(ROUND(AA1351,6),",","."),");")</f>
        <v>INSERT INTO TABLA_PRESUPUESTO_COMERCIAL VALUES ('VSR','80212-C','14004213-19',2022,'Agosto',105,'USD',2835,1847.583244,0,0,0,40.875545,39.557292,52.864583,5.061632,9.762735,0,0,0,0,0,0,0,174.150052,26.028265,0);</v>
      </c>
    </row>
    <row r="1352" spans="1:30" x14ac:dyDescent="0.2">
      <c r="A1352" t="str">
        <f>+'MBI DIRECTORIO'!A1352</f>
        <v>VSR</v>
      </c>
      <c r="B1352" t="str">
        <f>+'MBI DIRECTORIO'!B1352</f>
        <v>80212-C</v>
      </c>
      <c r="C1352" t="str">
        <f>+'MBI DIRECTORIO'!C1352</f>
        <v>14004590-19</v>
      </c>
      <c r="D1352">
        <f>+'MBI DIRECTORIO'!D1352</f>
        <v>2022</v>
      </c>
      <c r="E1352" t="str">
        <f>+'MBI DIRECTORIO'!E1352</f>
        <v>Agosto</v>
      </c>
      <c r="F1352" s="5">
        <f>+'MBI DIRECTORIO'!F1352</f>
        <v>450</v>
      </c>
      <c r="G1352" t="str">
        <f>+'MBI DIRECTORIO'!G1352</f>
        <v>USD</v>
      </c>
      <c r="H1352" s="5">
        <f>+'MBI DIRECTORIO'!H1352</f>
        <v>12150</v>
      </c>
      <c r="I1352" s="5">
        <f>+'MBI DIRECTORIO'!I1352</f>
        <v>8321.4465597089002</v>
      </c>
      <c r="J1352" s="5">
        <f>+'MBI DIRECTORIO'!J1352</f>
        <v>0</v>
      </c>
      <c r="K1352" s="5">
        <f>+'MBI DIRECTORIO'!K1352</f>
        <v>0</v>
      </c>
      <c r="L1352" s="5">
        <f>+'MBI DIRECTORIO'!L1352</f>
        <v>0</v>
      </c>
      <c r="M1352" s="5">
        <f>+'MBI DIRECTORIO'!M1352</f>
        <v>175.1809090909091</v>
      </c>
      <c r="N1352" s="5">
        <f>+'MBI DIRECTORIO'!N1352</f>
        <v>169.53125</v>
      </c>
      <c r="O1352" s="5">
        <f>+'MBI DIRECTORIO'!O1352</f>
        <v>226.5625</v>
      </c>
      <c r="P1352" s="5">
        <f>+'MBI DIRECTORIO'!P1352</f>
        <v>21.692708333333336</v>
      </c>
      <c r="Q1352" s="5">
        <f>+'MBI DIRECTORIO'!Q1352</f>
        <v>41.840291557348749</v>
      </c>
      <c r="R1352" s="5">
        <f>+'MBI DIRECTORIO'!R1352</f>
        <v>0</v>
      </c>
      <c r="S1352" s="5">
        <f>+'MBI DIRECTORIO'!S1352</f>
        <v>0</v>
      </c>
      <c r="T1352" s="5">
        <f>+'MBI DIRECTORIO'!T1352</f>
        <v>0</v>
      </c>
      <c r="U1352" s="5">
        <f>+'MBI DIRECTORIO'!U1352</f>
        <v>0</v>
      </c>
      <c r="V1352" s="5">
        <f>+'MBI DIRECTORIO'!V1352</f>
        <v>0</v>
      </c>
      <c r="W1352" s="5">
        <f>+'MBI DIRECTORIO'!W1352</f>
        <v>0</v>
      </c>
      <c r="X1352" s="5">
        <f>+'MBI DIRECTORIO'!X1352</f>
        <v>0</v>
      </c>
      <c r="Y1352" s="5">
        <f>+'MBI DIRECTORIO'!Y1352</f>
        <v>746.35736519590284</v>
      </c>
      <c r="Z1352" s="5">
        <f>+'MBI DIRECTORIO'!Z1352</f>
        <v>111.54970621431148</v>
      </c>
      <c r="AA1352" s="5">
        <f>+'MBI DIRECTORIO'!AA1352</f>
        <v>0</v>
      </c>
      <c r="AB1352" s="5" t="str">
        <f>+'MBI DIRECTORIO'!AG1352</f>
        <v>Guangzhou Twelve Star International Trading Co., Ltd.</v>
      </c>
      <c r="AD1352" t="str">
        <f t="shared" si="23"/>
        <v>INSERT INTO TABLA_PRESUPUESTO_COMERCIAL VALUES ('VSR','80212-C','14004590-19',2022,'Agosto',450,'USD',12150,8321.44656,0,0,0,175.180909,169.53125,226.5625,21.692708,41.840292,0,0,0,0,0,0,0,746.357365,111.549706,0);</v>
      </c>
    </row>
    <row r="1353" spans="1:30" x14ac:dyDescent="0.2">
      <c r="A1353" t="str">
        <f>+'MBI DIRECTORIO'!A1353</f>
        <v>VSR</v>
      </c>
      <c r="B1353" t="str">
        <f>+'MBI DIRECTORIO'!B1353</f>
        <v>80227-C</v>
      </c>
      <c r="C1353" t="str">
        <f>+'MBI DIRECTORIO'!C1353</f>
        <v>14005073-18</v>
      </c>
      <c r="D1353">
        <f>+'MBI DIRECTORIO'!D1353</f>
        <v>2022</v>
      </c>
      <c r="E1353" t="str">
        <f>+'MBI DIRECTORIO'!E1353</f>
        <v>Agosto</v>
      </c>
      <c r="F1353" s="5">
        <f>+'MBI DIRECTORIO'!F1353</f>
        <v>22.5</v>
      </c>
      <c r="G1353" t="str">
        <f>+'MBI DIRECTORIO'!G1353</f>
        <v>USD</v>
      </c>
      <c r="H1353" s="5">
        <f>+'MBI DIRECTORIO'!H1353</f>
        <v>3420</v>
      </c>
      <c r="I1353" s="5">
        <f>+'MBI DIRECTORIO'!I1353</f>
        <v>1883.9279790554574</v>
      </c>
      <c r="J1353" s="5">
        <f>+'MBI DIRECTORIO'!J1353</f>
        <v>0</v>
      </c>
      <c r="K1353" s="5">
        <f>+'MBI DIRECTORIO'!K1353</f>
        <v>256.5</v>
      </c>
      <c r="L1353" s="5">
        <f>+'MBI DIRECTORIO'!L1353</f>
        <v>6.2178043943270715</v>
      </c>
      <c r="M1353" s="5">
        <f>+'MBI DIRECTORIO'!M1353</f>
        <v>14.136694214876032</v>
      </c>
      <c r="N1353" s="5">
        <f>+'MBI DIRECTORIO'!N1353</f>
        <v>7.8245192307692326</v>
      </c>
      <c r="O1353" s="5">
        <f>+'MBI DIRECTORIO'!O1353</f>
        <v>10.45673076923077</v>
      </c>
      <c r="P1353" s="5">
        <f>+'MBI DIRECTORIO'!P1353</f>
        <v>1.0012019230769231</v>
      </c>
      <c r="Q1353" s="5">
        <f>+'MBI DIRECTORIO'!Q1353</f>
        <v>11.777267253179648</v>
      </c>
      <c r="R1353" s="5">
        <f>+'MBI DIRECTORIO'!R1353</f>
        <v>0</v>
      </c>
      <c r="S1353" s="5">
        <f>+'MBI DIRECTORIO'!S1353</f>
        <v>0</v>
      </c>
      <c r="T1353" s="5">
        <f>+'MBI DIRECTORIO'!T1353</f>
        <v>0</v>
      </c>
      <c r="U1353" s="5">
        <f>+'MBI DIRECTORIO'!U1353</f>
        <v>0</v>
      </c>
      <c r="V1353" s="5">
        <f>+'MBI DIRECTORIO'!V1353</f>
        <v>0</v>
      </c>
      <c r="W1353" s="5">
        <f>+'MBI DIRECTORIO'!W1353</f>
        <v>0</v>
      </c>
      <c r="X1353" s="5">
        <f>+'MBI DIRECTORIO'!X1353</f>
        <v>0</v>
      </c>
      <c r="Y1353" s="5">
        <f>+'MBI DIRECTORIO'!Y1353</f>
        <v>50.773898701848168</v>
      </c>
      <c r="Z1353" s="5">
        <f>+'MBI DIRECTORIO'!Z1353</f>
        <v>5.5774853107155744</v>
      </c>
      <c r="AA1353" s="5">
        <f>+'MBI DIRECTORIO'!AA1353</f>
        <v>0</v>
      </c>
      <c r="AB1353" s="5" t="str">
        <f>+'MBI DIRECTORIO'!AG1353</f>
        <v>Shanxi Jinghe Trade Co.，Ltd</v>
      </c>
      <c r="AD1353" t="str">
        <f t="shared" si="23"/>
        <v>INSERT INTO TABLA_PRESUPUESTO_COMERCIAL VALUES ('VSR','80227-C','14005073-18',2022,'Agosto',22.5,'USD',3420,1883.927979,0,256.5,6.217804,14.136694,7.824519,10.456731,1.001202,11.777267,0,0,0,0,0,0,0,50.773899,5.577485,0);</v>
      </c>
    </row>
    <row r="1354" spans="1:30" x14ac:dyDescent="0.2">
      <c r="A1354" t="str">
        <f>+'MBI DIRECTORIO'!A1354</f>
        <v>VSR</v>
      </c>
      <c r="B1354" t="str">
        <f>+'MBI DIRECTORIO'!B1354</f>
        <v>80227-C</v>
      </c>
      <c r="C1354" t="str">
        <f>+'MBI DIRECTORIO'!C1354</f>
        <v>14005070-20</v>
      </c>
      <c r="D1354">
        <f>+'MBI DIRECTORIO'!D1354</f>
        <v>2022</v>
      </c>
      <c r="E1354" t="str">
        <f>+'MBI DIRECTORIO'!E1354</f>
        <v>Agosto</v>
      </c>
      <c r="F1354" s="5">
        <f>+'MBI DIRECTORIO'!F1354</f>
        <v>30</v>
      </c>
      <c r="G1354" t="str">
        <f>+'MBI DIRECTORIO'!G1354</f>
        <v>USD</v>
      </c>
      <c r="H1354" s="5">
        <f>+'MBI DIRECTORIO'!H1354</f>
        <v>1200</v>
      </c>
      <c r="I1354" s="5">
        <f>+'MBI DIRECTORIO'!I1354</f>
        <v>438.04552691869827</v>
      </c>
      <c r="J1354" s="5">
        <f>+'MBI DIRECTORIO'!J1354</f>
        <v>0</v>
      </c>
      <c r="K1354" s="5">
        <f>+'MBI DIRECTORIO'!K1354</f>
        <v>90</v>
      </c>
      <c r="L1354" s="5">
        <f>+'MBI DIRECTORIO'!L1354</f>
        <v>8.2904058591027621</v>
      </c>
      <c r="M1354" s="5">
        <f>+'MBI DIRECTORIO'!M1354</f>
        <v>18.848925619834709</v>
      </c>
      <c r="N1354" s="5">
        <f>+'MBI DIRECTORIO'!N1354</f>
        <v>10.432692307692308</v>
      </c>
      <c r="O1354" s="5">
        <f>+'MBI DIRECTORIO'!O1354</f>
        <v>13.942307692307693</v>
      </c>
      <c r="P1354" s="5">
        <f>+'MBI DIRECTORIO'!P1354</f>
        <v>1.3349358974358976</v>
      </c>
      <c r="Q1354" s="5">
        <f>+'MBI DIRECTORIO'!Q1354</f>
        <v>4.1323744747998763</v>
      </c>
      <c r="R1354" s="5">
        <f>+'MBI DIRECTORIO'!R1354</f>
        <v>0</v>
      </c>
      <c r="S1354" s="5">
        <f>+'MBI DIRECTORIO'!S1354</f>
        <v>0</v>
      </c>
      <c r="T1354" s="5">
        <f>+'MBI DIRECTORIO'!T1354</f>
        <v>0</v>
      </c>
      <c r="U1354" s="5">
        <f>+'MBI DIRECTORIO'!U1354</f>
        <v>0</v>
      </c>
      <c r="V1354" s="5">
        <f>+'MBI DIRECTORIO'!V1354</f>
        <v>0</v>
      </c>
      <c r="W1354" s="5">
        <f>+'MBI DIRECTORIO'!W1354</f>
        <v>0</v>
      </c>
      <c r="X1354" s="5">
        <f>+'MBI DIRECTORIO'!X1354</f>
        <v>0</v>
      </c>
      <c r="Y1354" s="5">
        <f>+'MBI DIRECTORIO'!Y1354</f>
        <v>56.127883073024577</v>
      </c>
      <c r="Z1354" s="5">
        <f>+'MBI DIRECTORIO'!Z1354</f>
        <v>7.4366470809540992</v>
      </c>
      <c r="AA1354" s="5">
        <f>+'MBI DIRECTORIO'!AA1354</f>
        <v>0</v>
      </c>
      <c r="AB1354" s="5" t="str">
        <f>+'MBI DIRECTORIO'!AG1354</f>
        <v>Shanxi Jinghe Trade Co.，Ltd</v>
      </c>
      <c r="AD1354" t="str">
        <f t="shared" si="23"/>
        <v>INSERT INTO TABLA_PRESUPUESTO_COMERCIAL VALUES ('VSR','80227-C','14005070-20',2022,'Agosto',30,'USD',1200,438.045527,0,90,8.290406,18.848926,10.432692,13.942308,1.334936,4.132374,0,0,0,0,0,0,0,56.127883,7.436647,0);</v>
      </c>
    </row>
    <row r="1355" spans="1:30" x14ac:dyDescent="0.2">
      <c r="A1355" t="str">
        <f>+'MBI DIRECTORIO'!A1355</f>
        <v>VSR</v>
      </c>
      <c r="B1355" t="str">
        <f>+'MBI DIRECTORIO'!B1355</f>
        <v>80227-C</v>
      </c>
      <c r="C1355" t="str">
        <f>+'MBI DIRECTORIO'!C1355</f>
        <v>14005071-19</v>
      </c>
      <c r="D1355">
        <f>+'MBI DIRECTORIO'!D1355</f>
        <v>2022</v>
      </c>
      <c r="E1355" t="str">
        <f>+'MBI DIRECTORIO'!E1355</f>
        <v>Agosto</v>
      </c>
      <c r="F1355" s="5">
        <f>+'MBI DIRECTORIO'!F1355</f>
        <v>240</v>
      </c>
      <c r="G1355" t="str">
        <f>+'MBI DIRECTORIO'!G1355</f>
        <v>USD</v>
      </c>
      <c r="H1355" s="5">
        <f>+'MBI DIRECTORIO'!H1355</f>
        <v>9600</v>
      </c>
      <c r="I1355" s="5">
        <f>+'MBI DIRECTORIO'!I1355</f>
        <v>4574.8526799849478</v>
      </c>
      <c r="J1355" s="5">
        <f>+'MBI DIRECTORIO'!J1355</f>
        <v>0</v>
      </c>
      <c r="K1355" s="5">
        <f>+'MBI DIRECTORIO'!K1355</f>
        <v>720</v>
      </c>
      <c r="L1355" s="5">
        <f>+'MBI DIRECTORIO'!L1355</f>
        <v>66.323246872822097</v>
      </c>
      <c r="M1355" s="5">
        <f>+'MBI DIRECTORIO'!M1355</f>
        <v>150.79140495867767</v>
      </c>
      <c r="N1355" s="5">
        <f>+'MBI DIRECTORIO'!N1355</f>
        <v>83.461538461538467</v>
      </c>
      <c r="O1355" s="5">
        <f>+'MBI DIRECTORIO'!O1355</f>
        <v>111.53846153846155</v>
      </c>
      <c r="P1355" s="5">
        <f>+'MBI DIRECTORIO'!P1355</f>
        <v>10.679487179487181</v>
      </c>
      <c r="Q1355" s="5">
        <f>+'MBI DIRECTORIO'!Q1355</f>
        <v>33.05899579839901</v>
      </c>
      <c r="R1355" s="5">
        <f>+'MBI DIRECTORIO'!R1355</f>
        <v>0</v>
      </c>
      <c r="S1355" s="5">
        <f>+'MBI DIRECTORIO'!S1355</f>
        <v>0</v>
      </c>
      <c r="T1355" s="5">
        <f>+'MBI DIRECTORIO'!T1355</f>
        <v>0</v>
      </c>
      <c r="U1355" s="5">
        <f>+'MBI DIRECTORIO'!U1355</f>
        <v>0</v>
      </c>
      <c r="V1355" s="5">
        <f>+'MBI DIRECTORIO'!V1355</f>
        <v>0</v>
      </c>
      <c r="W1355" s="5">
        <f>+'MBI DIRECTORIO'!W1355</f>
        <v>0</v>
      </c>
      <c r="X1355" s="5">
        <f>+'MBI DIRECTORIO'!X1355</f>
        <v>0</v>
      </c>
      <c r="Y1355" s="5">
        <f>+'MBI DIRECTORIO'!Y1355</f>
        <v>449.02306458419662</v>
      </c>
      <c r="Z1355" s="5">
        <f>+'MBI DIRECTORIO'!Z1355</f>
        <v>59.493176647632794</v>
      </c>
      <c r="AA1355" s="5">
        <f>+'MBI DIRECTORIO'!AA1355</f>
        <v>0</v>
      </c>
      <c r="AB1355" s="5" t="str">
        <f>+'MBI DIRECTORIO'!AG1355</f>
        <v>Shanxi Jinghe Trade Co.，Ltd</v>
      </c>
      <c r="AD1355" t="str">
        <f t="shared" si="23"/>
        <v>INSERT INTO TABLA_PRESUPUESTO_COMERCIAL VALUES ('VSR','80227-C','14005071-19',2022,'Agosto',240,'USD',9600,4574.85268,0,720,66.323247,150.791405,83.461538,111.538462,10.679487,33.058996,0,0,0,0,0,0,0,449.023065,59.493177,0);</v>
      </c>
    </row>
    <row r="1356" spans="1:30" x14ac:dyDescent="0.2">
      <c r="A1356" t="str">
        <f>+'MBI DIRECTORIO'!A1356</f>
        <v>VSR</v>
      </c>
      <c r="B1356" t="str">
        <f>+'MBI DIRECTORIO'!B1356</f>
        <v>80227-C</v>
      </c>
      <c r="C1356" t="str">
        <f>+'MBI DIRECTORIO'!C1356</f>
        <v>14005072-20</v>
      </c>
      <c r="D1356">
        <f>+'MBI DIRECTORIO'!D1356</f>
        <v>2022</v>
      </c>
      <c r="E1356" t="str">
        <f>+'MBI DIRECTORIO'!E1356</f>
        <v>Agosto</v>
      </c>
      <c r="F1356" s="5">
        <f>+'MBI DIRECTORIO'!F1356</f>
        <v>150</v>
      </c>
      <c r="G1356" t="str">
        <f>+'MBI DIRECTORIO'!G1356</f>
        <v>USD</v>
      </c>
      <c r="H1356" s="5">
        <f>+'MBI DIRECTORIO'!H1356</f>
        <v>6000</v>
      </c>
      <c r="I1356" s="5">
        <f>+'MBI DIRECTORIO'!I1356</f>
        <v>2515.9069654151767</v>
      </c>
      <c r="J1356" s="5">
        <f>+'MBI DIRECTORIO'!J1356</f>
        <v>0</v>
      </c>
      <c r="K1356" s="5">
        <f>+'MBI DIRECTORIO'!K1356</f>
        <v>450</v>
      </c>
      <c r="L1356" s="5">
        <f>+'MBI DIRECTORIO'!L1356</f>
        <v>41.45202929551381</v>
      </c>
      <c r="M1356" s="5">
        <f>+'MBI DIRECTORIO'!M1356</f>
        <v>94.244628099173539</v>
      </c>
      <c r="N1356" s="5">
        <f>+'MBI DIRECTORIO'!N1356</f>
        <v>52.163461538461547</v>
      </c>
      <c r="O1356" s="5">
        <f>+'MBI DIRECTORIO'!O1356</f>
        <v>69.711538461538467</v>
      </c>
      <c r="P1356" s="5">
        <f>+'MBI DIRECTORIO'!P1356</f>
        <v>6.6746794871794881</v>
      </c>
      <c r="Q1356" s="5">
        <f>+'MBI DIRECTORIO'!Q1356</f>
        <v>20.661872373999383</v>
      </c>
      <c r="R1356" s="5">
        <f>+'MBI DIRECTORIO'!R1356</f>
        <v>0</v>
      </c>
      <c r="S1356" s="5">
        <f>+'MBI DIRECTORIO'!S1356</f>
        <v>0</v>
      </c>
      <c r="T1356" s="5">
        <f>+'MBI DIRECTORIO'!T1356</f>
        <v>0</v>
      </c>
      <c r="U1356" s="5">
        <f>+'MBI DIRECTORIO'!U1356</f>
        <v>0</v>
      </c>
      <c r="V1356" s="5">
        <f>+'MBI DIRECTORIO'!V1356</f>
        <v>0</v>
      </c>
      <c r="W1356" s="5">
        <f>+'MBI DIRECTORIO'!W1356</f>
        <v>0</v>
      </c>
      <c r="X1356" s="5">
        <f>+'MBI DIRECTORIO'!X1356</f>
        <v>0</v>
      </c>
      <c r="Y1356" s="5">
        <f>+'MBI DIRECTORIO'!Y1356</f>
        <v>280.63941536512289</v>
      </c>
      <c r="Z1356" s="5">
        <f>+'MBI DIRECTORIO'!Z1356</f>
        <v>37.183235404770492</v>
      </c>
      <c r="AA1356" s="5">
        <f>+'MBI DIRECTORIO'!AA1356</f>
        <v>0</v>
      </c>
      <c r="AB1356" s="5" t="str">
        <f>+'MBI DIRECTORIO'!AG1356</f>
        <v>Shanxi Jinghe Trade Co.，Ltd</v>
      </c>
      <c r="AD1356" t="str">
        <f t="shared" si="23"/>
        <v>INSERT INTO TABLA_PRESUPUESTO_COMERCIAL VALUES ('VSR','80227-C','14005072-20',2022,'Agosto',150,'USD',6000,2515.906965,0,450,41.452029,94.244628,52.163462,69.711538,6.674679,20.661872,0,0,0,0,0,0,0,280.639415,37.183235,0);</v>
      </c>
    </row>
    <row r="1357" spans="1:30" x14ac:dyDescent="0.2">
      <c r="A1357" t="str">
        <f>+'MBI DIRECTORIO'!A1357</f>
        <v>VSR</v>
      </c>
      <c r="B1357" t="str">
        <f>+'MBI DIRECTORIO'!B1357</f>
        <v>80229-C</v>
      </c>
      <c r="C1357" t="str">
        <f>+'MBI DIRECTORIO'!C1357</f>
        <v>14004807-18</v>
      </c>
      <c r="D1357">
        <f>+'MBI DIRECTORIO'!D1357</f>
        <v>2022</v>
      </c>
      <c r="E1357" t="str">
        <f>+'MBI DIRECTORIO'!E1357</f>
        <v>Agosto</v>
      </c>
      <c r="F1357" s="5">
        <f>+'MBI DIRECTORIO'!F1357</f>
        <v>15</v>
      </c>
      <c r="G1357" t="str">
        <f>+'MBI DIRECTORIO'!G1357</f>
        <v>USD</v>
      </c>
      <c r="H1357" s="5">
        <f>+'MBI DIRECTORIO'!H1357</f>
        <v>3600</v>
      </c>
      <c r="I1357" s="5">
        <f>+'MBI DIRECTORIO'!I1357</f>
        <v>1046.4147983514927</v>
      </c>
      <c r="J1357" s="5">
        <f>+'MBI DIRECTORIO'!J1357</f>
        <v>0</v>
      </c>
      <c r="K1357" s="5">
        <f>+'MBI DIRECTORIO'!K1357</f>
        <v>270</v>
      </c>
      <c r="L1357" s="5">
        <f>+'MBI DIRECTORIO'!L1357</f>
        <v>4.145202929551381</v>
      </c>
      <c r="M1357" s="5">
        <f>+'MBI DIRECTORIO'!M1357</f>
        <v>16.593396226415091</v>
      </c>
      <c r="N1357" s="5">
        <f>+'MBI DIRECTORIO'!N1357</f>
        <v>5.7225738396624477</v>
      </c>
      <c r="O1357" s="5">
        <f>+'MBI DIRECTORIO'!O1357</f>
        <v>7.647679324894515</v>
      </c>
      <c r="P1357" s="5">
        <f>+'MBI DIRECTORIO'!P1357</f>
        <v>0.73224331926863562</v>
      </c>
      <c r="Q1357" s="5">
        <f>+'MBI DIRECTORIO'!Q1357</f>
        <v>12.397123424399629</v>
      </c>
      <c r="R1357" s="5">
        <f>+'MBI DIRECTORIO'!R1357</f>
        <v>0</v>
      </c>
      <c r="S1357" s="5">
        <f>+'MBI DIRECTORIO'!S1357</f>
        <v>0</v>
      </c>
      <c r="T1357" s="5">
        <f>+'MBI DIRECTORIO'!T1357</f>
        <v>0</v>
      </c>
      <c r="U1357" s="5">
        <f>+'MBI DIRECTORIO'!U1357</f>
        <v>0</v>
      </c>
      <c r="V1357" s="5">
        <f>+'MBI DIRECTORIO'!V1357</f>
        <v>0</v>
      </c>
      <c r="W1357" s="5">
        <f>+'MBI DIRECTORIO'!W1357</f>
        <v>0</v>
      </c>
      <c r="X1357" s="5">
        <f>+'MBI DIRECTORIO'!X1357</f>
        <v>0</v>
      </c>
      <c r="Y1357" s="5">
        <f>+'MBI DIRECTORIO'!Y1357</f>
        <v>46.811339675117374</v>
      </c>
      <c r="Z1357" s="5">
        <f>+'MBI DIRECTORIO'!Z1357</f>
        <v>3.7183235404770496</v>
      </c>
      <c r="AA1357" s="5">
        <f>+'MBI DIRECTORIO'!AA1357</f>
        <v>0</v>
      </c>
      <c r="AB1357" s="5" t="str">
        <f>+'MBI DIRECTORIO'!AG1357</f>
        <v>Harbin Vehicle Parts Ltd</v>
      </c>
      <c r="AD1357" t="str">
        <f t="shared" si="23"/>
        <v>INSERT INTO TABLA_PRESUPUESTO_COMERCIAL VALUES ('VSR','80229-C','14004807-18',2022,'Agosto',15,'USD',3600,1046.414798,0,270,4.145203,16.593396,5.722574,7.647679,0.732243,12.397123,0,0,0,0,0,0,0,46.81134,3.718324,0);</v>
      </c>
    </row>
    <row r="1358" spans="1:30" x14ac:dyDescent="0.2">
      <c r="A1358" t="str">
        <f>+'MBI DIRECTORIO'!A1358</f>
        <v>VSR</v>
      </c>
      <c r="B1358" t="str">
        <f>+'MBI DIRECTORIO'!B1358</f>
        <v>80229-C</v>
      </c>
      <c r="C1358" t="str">
        <f>+'MBI DIRECTORIO'!C1358</f>
        <v>14004877-18</v>
      </c>
      <c r="D1358">
        <f>+'MBI DIRECTORIO'!D1358</f>
        <v>2022</v>
      </c>
      <c r="E1358" t="str">
        <f>+'MBI DIRECTORIO'!E1358</f>
        <v>Agosto</v>
      </c>
      <c r="F1358" s="5">
        <f>+'MBI DIRECTORIO'!F1358</f>
        <v>15</v>
      </c>
      <c r="G1358" t="str">
        <f>+'MBI DIRECTORIO'!G1358</f>
        <v>USD</v>
      </c>
      <c r="H1358" s="5">
        <f>+'MBI DIRECTORIO'!H1358</f>
        <v>2700</v>
      </c>
      <c r="I1358" s="5">
        <f>+'MBI DIRECTORIO'!I1358</f>
        <v>1255.9519860369717</v>
      </c>
      <c r="J1358" s="5">
        <f>+'MBI DIRECTORIO'!J1358</f>
        <v>0</v>
      </c>
      <c r="K1358" s="5">
        <f>+'MBI DIRECTORIO'!K1358</f>
        <v>202.5</v>
      </c>
      <c r="L1358" s="5">
        <f>+'MBI DIRECTORIO'!L1358</f>
        <v>4.145202929551381</v>
      </c>
      <c r="M1358" s="5">
        <f>+'MBI DIRECTORIO'!M1358</f>
        <v>16.593396226415091</v>
      </c>
      <c r="N1358" s="5">
        <f>+'MBI DIRECTORIO'!N1358</f>
        <v>5.7225738396624477</v>
      </c>
      <c r="O1358" s="5">
        <f>+'MBI DIRECTORIO'!O1358</f>
        <v>7.647679324894515</v>
      </c>
      <c r="P1358" s="5">
        <f>+'MBI DIRECTORIO'!P1358</f>
        <v>0.73224331926863562</v>
      </c>
      <c r="Q1358" s="5">
        <f>+'MBI DIRECTORIO'!Q1358</f>
        <v>9.2978425682997212</v>
      </c>
      <c r="R1358" s="5">
        <f>+'MBI DIRECTORIO'!R1358</f>
        <v>0</v>
      </c>
      <c r="S1358" s="5">
        <f>+'MBI DIRECTORIO'!S1358</f>
        <v>0</v>
      </c>
      <c r="T1358" s="5">
        <f>+'MBI DIRECTORIO'!T1358</f>
        <v>0</v>
      </c>
      <c r="U1358" s="5">
        <f>+'MBI DIRECTORIO'!U1358</f>
        <v>0</v>
      </c>
      <c r="V1358" s="5">
        <f>+'MBI DIRECTORIO'!V1358</f>
        <v>0</v>
      </c>
      <c r="W1358" s="5">
        <f>+'MBI DIRECTORIO'!W1358</f>
        <v>0</v>
      </c>
      <c r="X1358" s="5">
        <f>+'MBI DIRECTORIO'!X1358</f>
        <v>0</v>
      </c>
      <c r="Y1358" s="5">
        <f>+'MBI DIRECTORIO'!Y1358</f>
        <v>43.712058819017464</v>
      </c>
      <c r="Z1358" s="5">
        <f>+'MBI DIRECTORIO'!Z1358</f>
        <v>3.7183235404770496</v>
      </c>
      <c r="AA1358" s="5">
        <f>+'MBI DIRECTORIO'!AA1358</f>
        <v>0</v>
      </c>
      <c r="AB1358" s="5" t="str">
        <f>+'MBI DIRECTORIO'!AG1358</f>
        <v>Harbin Vehicle Parts Ltd</v>
      </c>
      <c r="AD1358" t="str">
        <f t="shared" si="23"/>
        <v>INSERT INTO TABLA_PRESUPUESTO_COMERCIAL VALUES ('VSR','80229-C','14004877-18',2022,'Agosto',15,'USD',2700,1255.951986,0,202.5,4.145203,16.593396,5.722574,7.647679,0.732243,9.297843,0,0,0,0,0,0,0,43.712059,3.718324,0);</v>
      </c>
    </row>
    <row r="1359" spans="1:30" x14ac:dyDescent="0.2">
      <c r="A1359" t="str">
        <f>+'MBI DIRECTORIO'!A1359</f>
        <v>VSR</v>
      </c>
      <c r="B1359" t="str">
        <f>+'MBI DIRECTORIO'!B1359</f>
        <v>80229-C</v>
      </c>
      <c r="C1359" t="str">
        <f>+'MBI DIRECTORIO'!C1359</f>
        <v>14005086-19</v>
      </c>
      <c r="D1359">
        <f>+'MBI DIRECTORIO'!D1359</f>
        <v>2022</v>
      </c>
      <c r="E1359" t="str">
        <f>+'MBI DIRECTORIO'!E1359</f>
        <v>Agosto</v>
      </c>
      <c r="F1359" s="5">
        <f>+'MBI DIRECTORIO'!F1359</f>
        <v>30</v>
      </c>
      <c r="G1359" t="str">
        <f>+'MBI DIRECTORIO'!G1359</f>
        <v>USD</v>
      </c>
      <c r="H1359" s="5">
        <f>+'MBI DIRECTORIO'!H1359</f>
        <v>1650</v>
      </c>
      <c r="I1359" s="5">
        <f>+'MBI DIRECTORIO'!I1359</f>
        <v>568.05756492191608</v>
      </c>
      <c r="J1359" s="5">
        <f>+'MBI DIRECTORIO'!J1359</f>
        <v>0</v>
      </c>
      <c r="K1359" s="5">
        <f>+'MBI DIRECTORIO'!K1359</f>
        <v>123.89999999999999</v>
      </c>
      <c r="L1359" s="5">
        <f>+'MBI DIRECTORIO'!L1359</f>
        <v>8.2904058591027621</v>
      </c>
      <c r="M1359" s="5">
        <f>+'MBI DIRECTORIO'!M1359</f>
        <v>33.186792452830183</v>
      </c>
      <c r="N1359" s="5">
        <f>+'MBI DIRECTORIO'!N1359</f>
        <v>11.445147679324895</v>
      </c>
      <c r="O1359" s="5">
        <f>+'MBI DIRECTORIO'!O1359</f>
        <v>15.29535864978903</v>
      </c>
      <c r="P1359" s="5">
        <f>+'MBI DIRECTORIO'!P1359</f>
        <v>1.4644866385372712</v>
      </c>
      <c r="Q1359" s="5">
        <f>+'MBI DIRECTORIO'!Q1359</f>
        <v>5.6820149028498301</v>
      </c>
      <c r="R1359" s="5">
        <f>+'MBI DIRECTORIO'!R1359</f>
        <v>0</v>
      </c>
      <c r="S1359" s="5">
        <f>+'MBI DIRECTORIO'!S1359</f>
        <v>0</v>
      </c>
      <c r="T1359" s="5">
        <f>+'MBI DIRECTORIO'!T1359</f>
        <v>0</v>
      </c>
      <c r="U1359" s="5">
        <f>+'MBI DIRECTORIO'!U1359</f>
        <v>0</v>
      </c>
      <c r="V1359" s="5">
        <f>+'MBI DIRECTORIO'!V1359</f>
        <v>0</v>
      </c>
      <c r="W1359" s="5">
        <f>+'MBI DIRECTORIO'!W1359</f>
        <v>0</v>
      </c>
      <c r="X1359" s="5">
        <f>+'MBI DIRECTORIO'!X1359</f>
        <v>0</v>
      </c>
      <c r="Y1359" s="5">
        <f>+'MBI DIRECTORIO'!Y1359</f>
        <v>74.510447404285316</v>
      </c>
      <c r="Z1359" s="5">
        <f>+'MBI DIRECTORIO'!Z1359</f>
        <v>7.4366470809540992</v>
      </c>
      <c r="AA1359" s="5">
        <f>+'MBI DIRECTORIO'!AA1359</f>
        <v>0</v>
      </c>
      <c r="AB1359" s="5" t="str">
        <f>+'MBI DIRECTORIO'!AG1359</f>
        <v>Harbin Vehicle Parts Ltd</v>
      </c>
      <c r="AD1359" t="str">
        <f t="shared" si="23"/>
        <v>INSERT INTO TABLA_PRESUPUESTO_COMERCIAL VALUES ('VSR','80229-C','14005086-19',2022,'Agosto',30,'USD',1650,568.057565,0,123.9,8.290406,33.186792,11.445148,15.295359,1.464487,5.682015,0,0,0,0,0,0,0,74.510447,7.436647,0);</v>
      </c>
    </row>
    <row r="1360" spans="1:30" x14ac:dyDescent="0.2">
      <c r="A1360" t="str">
        <f>+'MBI DIRECTORIO'!A1360</f>
        <v>VSR</v>
      </c>
      <c r="B1360" t="str">
        <f>+'MBI DIRECTORIO'!B1360</f>
        <v>80229-C</v>
      </c>
      <c r="C1360" t="str">
        <f>+'MBI DIRECTORIO'!C1360</f>
        <v>14005087-20</v>
      </c>
      <c r="D1360">
        <f>+'MBI DIRECTORIO'!D1360</f>
        <v>2022</v>
      </c>
      <c r="E1360" t="str">
        <f>+'MBI DIRECTORIO'!E1360</f>
        <v>Agosto</v>
      </c>
      <c r="F1360" s="5">
        <f>+'MBI DIRECTORIO'!F1360</f>
        <v>30</v>
      </c>
      <c r="G1360" t="str">
        <f>+'MBI DIRECTORIO'!G1360</f>
        <v>USD</v>
      </c>
      <c r="H1360" s="5">
        <f>+'MBI DIRECTORIO'!H1360</f>
        <v>1650</v>
      </c>
      <c r="I1360" s="5">
        <f>+'MBI DIRECTORIO'!I1360</f>
        <v>607.54009374126315</v>
      </c>
      <c r="J1360" s="5">
        <f>+'MBI DIRECTORIO'!J1360</f>
        <v>0</v>
      </c>
      <c r="K1360" s="5">
        <f>+'MBI DIRECTORIO'!K1360</f>
        <v>123.89999999999999</v>
      </c>
      <c r="L1360" s="5">
        <f>+'MBI DIRECTORIO'!L1360</f>
        <v>8.2904058591027621</v>
      </c>
      <c r="M1360" s="5">
        <f>+'MBI DIRECTORIO'!M1360</f>
        <v>33.186792452830183</v>
      </c>
      <c r="N1360" s="5">
        <f>+'MBI DIRECTORIO'!N1360</f>
        <v>11.445147679324895</v>
      </c>
      <c r="O1360" s="5">
        <f>+'MBI DIRECTORIO'!O1360</f>
        <v>15.29535864978903</v>
      </c>
      <c r="P1360" s="5">
        <f>+'MBI DIRECTORIO'!P1360</f>
        <v>1.4644866385372712</v>
      </c>
      <c r="Q1360" s="5">
        <f>+'MBI DIRECTORIO'!Q1360</f>
        <v>5.6820149028498301</v>
      </c>
      <c r="R1360" s="5">
        <f>+'MBI DIRECTORIO'!R1360</f>
        <v>0</v>
      </c>
      <c r="S1360" s="5">
        <f>+'MBI DIRECTORIO'!S1360</f>
        <v>0</v>
      </c>
      <c r="T1360" s="5">
        <f>+'MBI DIRECTORIO'!T1360</f>
        <v>0</v>
      </c>
      <c r="U1360" s="5">
        <f>+'MBI DIRECTORIO'!U1360</f>
        <v>0</v>
      </c>
      <c r="V1360" s="5">
        <f>+'MBI DIRECTORIO'!V1360</f>
        <v>0</v>
      </c>
      <c r="W1360" s="5">
        <f>+'MBI DIRECTORIO'!W1360</f>
        <v>0</v>
      </c>
      <c r="X1360" s="5">
        <f>+'MBI DIRECTORIO'!X1360</f>
        <v>0</v>
      </c>
      <c r="Y1360" s="5">
        <f>+'MBI DIRECTORIO'!Y1360</f>
        <v>74.510447404285316</v>
      </c>
      <c r="Z1360" s="5">
        <f>+'MBI DIRECTORIO'!Z1360</f>
        <v>7.4366470809540992</v>
      </c>
      <c r="AA1360" s="5">
        <f>+'MBI DIRECTORIO'!AA1360</f>
        <v>0</v>
      </c>
      <c r="AB1360" s="5" t="str">
        <f>+'MBI DIRECTORIO'!AG1360</f>
        <v>Harbin Vehicle Parts Ltd</v>
      </c>
      <c r="AD1360" t="str">
        <f t="shared" si="23"/>
        <v>INSERT INTO TABLA_PRESUPUESTO_COMERCIAL VALUES ('VSR','80229-C','14005087-20',2022,'Agosto',30,'USD',1650,607.540094,0,123.9,8.290406,33.186792,11.445148,15.295359,1.464487,5.682015,0,0,0,0,0,0,0,74.510447,7.436647,0);</v>
      </c>
    </row>
    <row r="1361" spans="1:30" x14ac:dyDescent="0.2">
      <c r="A1361" t="str">
        <f>+'MBI DIRECTORIO'!A1361</f>
        <v>VSR</v>
      </c>
      <c r="B1361" t="str">
        <f>+'MBI DIRECTORIO'!B1361</f>
        <v>80229-C</v>
      </c>
      <c r="C1361" t="str">
        <f>+'MBI DIRECTORIO'!C1361</f>
        <v>14005080-18</v>
      </c>
      <c r="D1361">
        <f>+'MBI DIRECTORIO'!D1361</f>
        <v>2022</v>
      </c>
      <c r="E1361" t="str">
        <f>+'MBI DIRECTORIO'!E1361</f>
        <v>Agosto</v>
      </c>
      <c r="F1361" s="5">
        <f>+'MBI DIRECTORIO'!F1361</f>
        <v>15</v>
      </c>
      <c r="G1361" t="str">
        <f>+'MBI DIRECTORIO'!G1361</f>
        <v>USD</v>
      </c>
      <c r="H1361" s="5">
        <f>+'MBI DIRECTORIO'!H1361</f>
        <v>1800</v>
      </c>
      <c r="I1361" s="5">
        <f>+'MBI DIRECTORIO'!I1361</f>
        <v>834.82737959825522</v>
      </c>
      <c r="J1361" s="5">
        <f>+'MBI DIRECTORIO'!J1361</f>
        <v>0</v>
      </c>
      <c r="K1361" s="5">
        <f>+'MBI DIRECTORIO'!K1361</f>
        <v>135</v>
      </c>
      <c r="L1361" s="5">
        <f>+'MBI DIRECTORIO'!L1361</f>
        <v>4.145202929551381</v>
      </c>
      <c r="M1361" s="5">
        <f>+'MBI DIRECTORIO'!M1361</f>
        <v>16.593396226415091</v>
      </c>
      <c r="N1361" s="5">
        <f>+'MBI DIRECTORIO'!N1361</f>
        <v>5.7225738396624477</v>
      </c>
      <c r="O1361" s="5">
        <f>+'MBI DIRECTORIO'!O1361</f>
        <v>7.647679324894515</v>
      </c>
      <c r="P1361" s="5">
        <f>+'MBI DIRECTORIO'!P1361</f>
        <v>0.73224331926863562</v>
      </c>
      <c r="Q1361" s="5">
        <f>+'MBI DIRECTORIO'!Q1361</f>
        <v>6.1985617121998144</v>
      </c>
      <c r="R1361" s="5">
        <f>+'MBI DIRECTORIO'!R1361</f>
        <v>0</v>
      </c>
      <c r="S1361" s="5">
        <f>+'MBI DIRECTORIO'!S1361</f>
        <v>0</v>
      </c>
      <c r="T1361" s="5">
        <f>+'MBI DIRECTORIO'!T1361</f>
        <v>0</v>
      </c>
      <c r="U1361" s="5">
        <f>+'MBI DIRECTORIO'!U1361</f>
        <v>0</v>
      </c>
      <c r="V1361" s="5">
        <f>+'MBI DIRECTORIO'!V1361</f>
        <v>0</v>
      </c>
      <c r="W1361" s="5">
        <f>+'MBI DIRECTORIO'!W1361</f>
        <v>0</v>
      </c>
      <c r="X1361" s="5">
        <f>+'MBI DIRECTORIO'!X1361</f>
        <v>0</v>
      </c>
      <c r="Y1361" s="5">
        <f>+'MBI DIRECTORIO'!Y1361</f>
        <v>40.612777962917555</v>
      </c>
      <c r="Z1361" s="5">
        <f>+'MBI DIRECTORIO'!Z1361</f>
        <v>3.7183235404770496</v>
      </c>
      <c r="AA1361" s="5">
        <f>+'MBI DIRECTORIO'!AA1361</f>
        <v>0</v>
      </c>
      <c r="AB1361" s="5" t="str">
        <f>+'MBI DIRECTORIO'!AG1361</f>
        <v>Harbin Vehicle Parts Ltd</v>
      </c>
      <c r="AD1361" t="str">
        <f t="shared" si="23"/>
        <v>INSERT INTO TABLA_PRESUPUESTO_COMERCIAL VALUES ('VSR','80229-C','14005080-18',2022,'Agosto',15,'USD',1800,834.82738,0,135,4.145203,16.593396,5.722574,7.647679,0.732243,6.198562,0,0,0,0,0,0,0,40.612778,3.718324,0);</v>
      </c>
    </row>
    <row r="1362" spans="1:30" x14ac:dyDescent="0.2">
      <c r="A1362" t="str">
        <f>+'MBI DIRECTORIO'!A1362</f>
        <v>VSR</v>
      </c>
      <c r="B1362" t="str">
        <f>+'MBI DIRECTORIO'!B1362</f>
        <v>80229-C</v>
      </c>
      <c r="C1362" t="str">
        <f>+'MBI DIRECTORIO'!C1362</f>
        <v>14004879-18</v>
      </c>
      <c r="D1362">
        <f>+'MBI DIRECTORIO'!D1362</f>
        <v>2022</v>
      </c>
      <c r="E1362" t="str">
        <f>+'MBI DIRECTORIO'!E1362</f>
        <v>Agosto</v>
      </c>
      <c r="F1362" s="5">
        <f>+'MBI DIRECTORIO'!F1362</f>
        <v>15</v>
      </c>
      <c r="G1362" t="str">
        <f>+'MBI DIRECTORIO'!G1362</f>
        <v>USD</v>
      </c>
      <c r="H1362" s="5">
        <f>+'MBI DIRECTORIO'!H1362</f>
        <v>1800</v>
      </c>
      <c r="I1362" s="5">
        <f>+'MBI DIRECTORIO'!I1362</f>
        <v>1421.9398427587735</v>
      </c>
      <c r="J1362" s="5">
        <f>+'MBI DIRECTORIO'!J1362</f>
        <v>0</v>
      </c>
      <c r="K1362" s="5">
        <f>+'MBI DIRECTORIO'!K1362</f>
        <v>135</v>
      </c>
      <c r="L1362" s="5">
        <f>+'MBI DIRECTORIO'!L1362</f>
        <v>4.145202929551381</v>
      </c>
      <c r="M1362" s="5">
        <f>+'MBI DIRECTORIO'!M1362</f>
        <v>16.593396226415091</v>
      </c>
      <c r="N1362" s="5">
        <f>+'MBI DIRECTORIO'!N1362</f>
        <v>5.7225738396624477</v>
      </c>
      <c r="O1362" s="5">
        <f>+'MBI DIRECTORIO'!O1362</f>
        <v>7.647679324894515</v>
      </c>
      <c r="P1362" s="5">
        <f>+'MBI DIRECTORIO'!P1362</f>
        <v>0.73224331926863562</v>
      </c>
      <c r="Q1362" s="5">
        <f>+'MBI DIRECTORIO'!Q1362</f>
        <v>6.1985617121998144</v>
      </c>
      <c r="R1362" s="5">
        <f>+'MBI DIRECTORIO'!R1362</f>
        <v>0</v>
      </c>
      <c r="S1362" s="5">
        <f>+'MBI DIRECTORIO'!S1362</f>
        <v>0</v>
      </c>
      <c r="T1362" s="5">
        <f>+'MBI DIRECTORIO'!T1362</f>
        <v>0</v>
      </c>
      <c r="U1362" s="5">
        <f>+'MBI DIRECTORIO'!U1362</f>
        <v>0</v>
      </c>
      <c r="V1362" s="5">
        <f>+'MBI DIRECTORIO'!V1362</f>
        <v>0</v>
      </c>
      <c r="W1362" s="5">
        <f>+'MBI DIRECTORIO'!W1362</f>
        <v>0</v>
      </c>
      <c r="X1362" s="5">
        <f>+'MBI DIRECTORIO'!X1362</f>
        <v>0</v>
      </c>
      <c r="Y1362" s="5">
        <f>+'MBI DIRECTORIO'!Y1362</f>
        <v>40.612777962917555</v>
      </c>
      <c r="Z1362" s="5">
        <f>+'MBI DIRECTORIO'!Z1362</f>
        <v>3.7183235404770496</v>
      </c>
      <c r="AA1362" s="5">
        <f>+'MBI DIRECTORIO'!AA1362</f>
        <v>0</v>
      </c>
      <c r="AB1362" s="5" t="str">
        <f>+'MBI DIRECTORIO'!AG1362</f>
        <v>Harbin Vehicle Parts Ltd</v>
      </c>
      <c r="AD1362" t="str">
        <f t="shared" si="23"/>
        <v>INSERT INTO TABLA_PRESUPUESTO_COMERCIAL VALUES ('VSR','80229-C','14004879-18',2022,'Agosto',15,'USD',1800,1421.939843,0,135,4.145203,16.593396,5.722574,7.647679,0.732243,6.198562,0,0,0,0,0,0,0,40.612778,3.718324,0);</v>
      </c>
    </row>
    <row r="1363" spans="1:30" x14ac:dyDescent="0.2">
      <c r="A1363" t="str">
        <f>+'MBI DIRECTORIO'!A1363</f>
        <v>VSR</v>
      </c>
      <c r="B1363" t="str">
        <f>+'MBI DIRECTORIO'!B1363</f>
        <v>80229-C</v>
      </c>
      <c r="C1363" t="str">
        <f>+'MBI DIRECTORIO'!C1363</f>
        <v>14005089-20</v>
      </c>
      <c r="D1363">
        <f>+'MBI DIRECTORIO'!D1363</f>
        <v>2022</v>
      </c>
      <c r="E1363" t="str">
        <f>+'MBI DIRECTORIO'!E1363</f>
        <v>Agosto</v>
      </c>
      <c r="F1363" s="5">
        <f>+'MBI DIRECTORIO'!F1363</f>
        <v>45</v>
      </c>
      <c r="G1363" t="str">
        <f>+'MBI DIRECTORIO'!G1363</f>
        <v>USD</v>
      </c>
      <c r="H1363" s="5">
        <f>+'MBI DIRECTORIO'!H1363</f>
        <v>1980</v>
      </c>
      <c r="I1363" s="5">
        <f>+'MBI DIRECTORIO'!I1363</f>
        <v>706.34435622455305</v>
      </c>
      <c r="J1363" s="5">
        <f>+'MBI DIRECTORIO'!J1363</f>
        <v>0</v>
      </c>
      <c r="K1363" s="5">
        <f>+'MBI DIRECTORIO'!K1363</f>
        <v>148.5</v>
      </c>
      <c r="L1363" s="5">
        <f>+'MBI DIRECTORIO'!L1363</f>
        <v>12.435608788654143</v>
      </c>
      <c r="M1363" s="5">
        <f>+'MBI DIRECTORIO'!M1363</f>
        <v>49.780188679245278</v>
      </c>
      <c r="N1363" s="5">
        <f>+'MBI DIRECTORIO'!N1363</f>
        <v>17.167721518987342</v>
      </c>
      <c r="O1363" s="5">
        <f>+'MBI DIRECTORIO'!O1363</f>
        <v>22.943037974683548</v>
      </c>
      <c r="P1363" s="5">
        <f>+'MBI DIRECTORIO'!P1363</f>
        <v>2.196729957805907</v>
      </c>
      <c r="Q1363" s="5">
        <f>+'MBI DIRECTORIO'!Q1363</f>
        <v>6.8184178834197962</v>
      </c>
      <c r="R1363" s="5">
        <f>+'MBI DIRECTORIO'!R1363</f>
        <v>0</v>
      </c>
      <c r="S1363" s="5">
        <f>+'MBI DIRECTORIO'!S1363</f>
        <v>0</v>
      </c>
      <c r="T1363" s="5">
        <f>+'MBI DIRECTORIO'!T1363</f>
        <v>0</v>
      </c>
      <c r="U1363" s="5">
        <f>+'MBI DIRECTORIO'!U1363</f>
        <v>0</v>
      </c>
      <c r="V1363" s="5">
        <f>+'MBI DIRECTORIO'!V1363</f>
        <v>0</v>
      </c>
      <c r="W1363" s="5">
        <f>+'MBI DIRECTORIO'!W1363</f>
        <v>0</v>
      </c>
      <c r="X1363" s="5">
        <f>+'MBI DIRECTORIO'!X1363</f>
        <v>0</v>
      </c>
      <c r="Y1363" s="5">
        <f>+'MBI DIRECTORIO'!Y1363</f>
        <v>110.06106663557303</v>
      </c>
      <c r="Z1363" s="5">
        <f>+'MBI DIRECTORIO'!Z1363</f>
        <v>11.154970621431149</v>
      </c>
      <c r="AA1363" s="5">
        <f>+'MBI DIRECTORIO'!AA1363</f>
        <v>0</v>
      </c>
      <c r="AB1363" s="5" t="str">
        <f>+'MBI DIRECTORIO'!AG1363</f>
        <v>Harbin Vehicle Parts Ltd</v>
      </c>
      <c r="AD1363" t="str">
        <f t="shared" si="23"/>
        <v>INSERT INTO TABLA_PRESUPUESTO_COMERCIAL VALUES ('VSR','80229-C','14005089-20',2022,'Agosto',45,'USD',1980,706.344356,0,148.5,12.435609,49.780189,17.167722,22.943038,2.19673,6.818418,0,0,0,0,0,0,0,110.061067,11.154971,0);</v>
      </c>
    </row>
    <row r="1364" spans="1:30" x14ac:dyDescent="0.2">
      <c r="A1364" t="str">
        <f>+'MBI DIRECTORIO'!A1364</f>
        <v>VSR</v>
      </c>
      <c r="B1364" t="str">
        <f>+'MBI DIRECTORIO'!B1364</f>
        <v>80229-C</v>
      </c>
      <c r="C1364" t="str">
        <f>+'MBI DIRECTORIO'!C1364</f>
        <v>14005090-20</v>
      </c>
      <c r="D1364">
        <f>+'MBI DIRECTORIO'!D1364</f>
        <v>2022</v>
      </c>
      <c r="E1364" t="str">
        <f>+'MBI DIRECTORIO'!E1364</f>
        <v>Agosto</v>
      </c>
      <c r="F1364" s="5">
        <f>+'MBI DIRECTORIO'!F1364</f>
        <v>45</v>
      </c>
      <c r="G1364" t="str">
        <f>+'MBI DIRECTORIO'!G1364</f>
        <v>USD</v>
      </c>
      <c r="H1364" s="5">
        <f>+'MBI DIRECTORIO'!H1364</f>
        <v>1980</v>
      </c>
      <c r="I1364" s="5">
        <f>+'MBI DIRECTORIO'!I1364</f>
        <v>732.42952461756397</v>
      </c>
      <c r="J1364" s="5">
        <f>+'MBI DIRECTORIO'!J1364</f>
        <v>0</v>
      </c>
      <c r="K1364" s="5">
        <f>+'MBI DIRECTORIO'!K1364</f>
        <v>148.5</v>
      </c>
      <c r="L1364" s="5">
        <f>+'MBI DIRECTORIO'!L1364</f>
        <v>12.435608788654143</v>
      </c>
      <c r="M1364" s="5">
        <f>+'MBI DIRECTORIO'!M1364</f>
        <v>49.780188679245278</v>
      </c>
      <c r="N1364" s="5">
        <f>+'MBI DIRECTORIO'!N1364</f>
        <v>17.167721518987342</v>
      </c>
      <c r="O1364" s="5">
        <f>+'MBI DIRECTORIO'!O1364</f>
        <v>22.943037974683548</v>
      </c>
      <c r="P1364" s="5">
        <f>+'MBI DIRECTORIO'!P1364</f>
        <v>2.196729957805907</v>
      </c>
      <c r="Q1364" s="5">
        <f>+'MBI DIRECTORIO'!Q1364</f>
        <v>6.8184178834197962</v>
      </c>
      <c r="R1364" s="5">
        <f>+'MBI DIRECTORIO'!R1364</f>
        <v>0</v>
      </c>
      <c r="S1364" s="5">
        <f>+'MBI DIRECTORIO'!S1364</f>
        <v>0</v>
      </c>
      <c r="T1364" s="5">
        <f>+'MBI DIRECTORIO'!T1364</f>
        <v>0</v>
      </c>
      <c r="U1364" s="5">
        <f>+'MBI DIRECTORIO'!U1364</f>
        <v>0</v>
      </c>
      <c r="V1364" s="5">
        <f>+'MBI DIRECTORIO'!V1364</f>
        <v>0</v>
      </c>
      <c r="W1364" s="5">
        <f>+'MBI DIRECTORIO'!W1364</f>
        <v>0</v>
      </c>
      <c r="X1364" s="5">
        <f>+'MBI DIRECTORIO'!X1364</f>
        <v>0</v>
      </c>
      <c r="Y1364" s="5">
        <f>+'MBI DIRECTORIO'!Y1364</f>
        <v>110.06106663557303</v>
      </c>
      <c r="Z1364" s="5">
        <f>+'MBI DIRECTORIO'!Z1364</f>
        <v>11.154970621431149</v>
      </c>
      <c r="AA1364" s="5">
        <f>+'MBI DIRECTORIO'!AA1364</f>
        <v>0</v>
      </c>
      <c r="AB1364" s="5" t="str">
        <f>+'MBI DIRECTORIO'!AG1364</f>
        <v>Harbin Vehicle Parts Ltd</v>
      </c>
      <c r="AD1364" t="str">
        <f t="shared" si="23"/>
        <v>INSERT INTO TABLA_PRESUPUESTO_COMERCIAL VALUES ('VSR','80229-C','14005090-20',2022,'Agosto',45,'USD',1980,732.429525,0,148.5,12.435609,49.780189,17.167722,22.943038,2.19673,6.818418,0,0,0,0,0,0,0,110.061067,11.154971,0);</v>
      </c>
    </row>
    <row r="1365" spans="1:30" x14ac:dyDescent="0.2">
      <c r="A1365" t="str">
        <f>+'MBI DIRECTORIO'!A1365</f>
        <v>VSR</v>
      </c>
      <c r="B1365" t="str">
        <f>+'MBI DIRECTORIO'!B1365</f>
        <v>80229-C</v>
      </c>
      <c r="C1365" t="str">
        <f>+'MBI DIRECTORIO'!C1365</f>
        <v>14005088-20</v>
      </c>
      <c r="D1365">
        <f>+'MBI DIRECTORIO'!D1365</f>
        <v>2022</v>
      </c>
      <c r="E1365" t="str">
        <f>+'MBI DIRECTORIO'!E1365</f>
        <v>Agosto</v>
      </c>
      <c r="F1365" s="5">
        <f>+'MBI DIRECTORIO'!F1365</f>
        <v>15</v>
      </c>
      <c r="G1365" t="str">
        <f>+'MBI DIRECTORIO'!G1365</f>
        <v>USD</v>
      </c>
      <c r="H1365" s="5">
        <f>+'MBI DIRECTORIO'!H1365</f>
        <v>660</v>
      </c>
      <c r="I1365" s="5">
        <f>+'MBI DIRECTORIO'!I1365</f>
        <v>206.68880105934915</v>
      </c>
      <c r="J1365" s="5">
        <f>+'MBI DIRECTORIO'!J1365</f>
        <v>0</v>
      </c>
      <c r="K1365" s="5">
        <f>+'MBI DIRECTORIO'!K1365</f>
        <v>49.5</v>
      </c>
      <c r="L1365" s="5">
        <f>+'MBI DIRECTORIO'!L1365</f>
        <v>4.145202929551381</v>
      </c>
      <c r="M1365" s="5">
        <f>+'MBI DIRECTORIO'!M1365</f>
        <v>16.593396226415091</v>
      </c>
      <c r="N1365" s="5">
        <f>+'MBI DIRECTORIO'!N1365</f>
        <v>5.7225738396624477</v>
      </c>
      <c r="O1365" s="5">
        <f>+'MBI DIRECTORIO'!O1365</f>
        <v>7.647679324894515</v>
      </c>
      <c r="P1365" s="5">
        <f>+'MBI DIRECTORIO'!P1365</f>
        <v>0.73224331926863562</v>
      </c>
      <c r="Q1365" s="5">
        <f>+'MBI DIRECTORIO'!Q1365</f>
        <v>2.2728059611399321</v>
      </c>
      <c r="R1365" s="5">
        <f>+'MBI DIRECTORIO'!R1365</f>
        <v>0</v>
      </c>
      <c r="S1365" s="5">
        <f>+'MBI DIRECTORIO'!S1365</f>
        <v>0</v>
      </c>
      <c r="T1365" s="5">
        <f>+'MBI DIRECTORIO'!T1365</f>
        <v>0</v>
      </c>
      <c r="U1365" s="5">
        <f>+'MBI DIRECTORIO'!U1365</f>
        <v>0</v>
      </c>
      <c r="V1365" s="5">
        <f>+'MBI DIRECTORIO'!V1365</f>
        <v>0</v>
      </c>
      <c r="W1365" s="5">
        <f>+'MBI DIRECTORIO'!W1365</f>
        <v>0</v>
      </c>
      <c r="X1365" s="5">
        <f>+'MBI DIRECTORIO'!X1365</f>
        <v>0</v>
      </c>
      <c r="Y1365" s="5">
        <f>+'MBI DIRECTORIO'!Y1365</f>
        <v>36.687022211857673</v>
      </c>
      <c r="Z1365" s="5">
        <f>+'MBI DIRECTORIO'!Z1365</f>
        <v>3.7183235404770496</v>
      </c>
      <c r="AA1365" s="5">
        <f>+'MBI DIRECTORIO'!AA1365</f>
        <v>0</v>
      </c>
      <c r="AB1365" s="5" t="str">
        <f>+'MBI DIRECTORIO'!AG1365</f>
        <v>Harbin Vehicle Parts Ltd</v>
      </c>
      <c r="AD1365" t="str">
        <f t="shared" si="23"/>
        <v>INSERT INTO TABLA_PRESUPUESTO_COMERCIAL VALUES ('VSR','80229-C','14005088-20',2022,'Agosto',15,'USD',660,206.688801,0,49.5,4.145203,16.593396,5.722574,7.647679,0.732243,2.272806,0,0,0,0,0,0,0,36.687022,3.718324,0);</v>
      </c>
    </row>
    <row r="1366" spans="1:30" x14ac:dyDescent="0.2">
      <c r="A1366" t="str">
        <f>+'MBI DIRECTORIO'!A1366</f>
        <v>VSR</v>
      </c>
      <c r="B1366" t="str">
        <f>+'MBI DIRECTORIO'!B1366</f>
        <v>80122-C</v>
      </c>
      <c r="C1366" t="str">
        <f>+'MBI DIRECTORIO'!C1366</f>
        <v>14005080-18</v>
      </c>
      <c r="D1366">
        <f>+'MBI DIRECTORIO'!D1366</f>
        <v>2022</v>
      </c>
      <c r="E1366" t="str">
        <f>+'MBI DIRECTORIO'!E1366</f>
        <v>Agosto</v>
      </c>
      <c r="F1366" s="5">
        <f>+'MBI DIRECTORIO'!F1366</f>
        <v>75</v>
      </c>
      <c r="G1366" t="str">
        <f>+'MBI DIRECTORIO'!G1366</f>
        <v>USD</v>
      </c>
      <c r="H1366" s="5">
        <f>+'MBI DIRECTORIO'!H1366</f>
        <v>7875</v>
      </c>
      <c r="I1366" s="5">
        <f>+'MBI DIRECTORIO'!I1366</f>
        <v>4174.1368979912759</v>
      </c>
      <c r="J1366" s="5">
        <f>+'MBI DIRECTORIO'!J1366</f>
        <v>0</v>
      </c>
      <c r="K1366" s="5">
        <f>+'MBI DIRECTORIO'!K1366</f>
        <v>1875</v>
      </c>
      <c r="L1366" s="5">
        <f>+'MBI DIRECTORIO'!L1366</f>
        <v>20.726014647756905</v>
      </c>
      <c r="M1366" s="5">
        <f>+'MBI DIRECTORIO'!M1366</f>
        <v>95.55</v>
      </c>
      <c r="N1366" s="5">
        <f>+'MBI DIRECTORIO'!N1366</f>
        <v>33.90625</v>
      </c>
      <c r="O1366" s="5">
        <f>+'MBI DIRECTORIO'!O1366</f>
        <v>45.3125</v>
      </c>
      <c r="P1366" s="5">
        <f>+'MBI DIRECTORIO'!P1366</f>
        <v>4.338541666666667</v>
      </c>
      <c r="Q1366" s="5">
        <f>+'MBI DIRECTORIO'!Q1366</f>
        <v>27.11870749087419</v>
      </c>
      <c r="R1366" s="5">
        <f>+'MBI DIRECTORIO'!R1366</f>
        <v>0</v>
      </c>
      <c r="S1366" s="5">
        <f>+'MBI DIRECTORIO'!S1366</f>
        <v>0</v>
      </c>
      <c r="T1366" s="5">
        <f>+'MBI DIRECTORIO'!T1366</f>
        <v>0</v>
      </c>
      <c r="U1366" s="5">
        <f>+'MBI DIRECTORIO'!U1366</f>
        <v>0</v>
      </c>
      <c r="V1366" s="5">
        <f>+'MBI DIRECTORIO'!V1366</f>
        <v>0</v>
      </c>
      <c r="W1366" s="5">
        <f>+'MBI DIRECTORIO'!W1366</f>
        <v>0</v>
      </c>
      <c r="X1366" s="5">
        <f>+'MBI DIRECTORIO'!X1366</f>
        <v>0</v>
      </c>
      <c r="Y1366" s="5">
        <f>+'MBI DIRECTORIO'!Y1366</f>
        <v>224.81761685992609</v>
      </c>
      <c r="Z1366" s="5">
        <f>+'MBI DIRECTORIO'!Z1366</f>
        <v>18.591617702385246</v>
      </c>
      <c r="AA1366" s="5">
        <f>+'MBI DIRECTORIO'!AA1366</f>
        <v>0</v>
      </c>
      <c r="AB1366" s="5" t="str">
        <f>+'MBI DIRECTORIO'!AG1366</f>
        <v>COSTCO PRESIDENT TAIWAN, INC</v>
      </c>
      <c r="AD1366" t="str">
        <f t="shared" si="23"/>
        <v>INSERT INTO TABLA_PRESUPUESTO_COMERCIAL VALUES ('VSR','80122-C','14005080-18',2022,'Agosto',75,'USD',7875,4174.136898,0,1875,20.726015,95.55,33.90625,45.3125,4.338542,27.118707,0,0,0,0,0,0,0,224.817617,18.591618,0);</v>
      </c>
    </row>
    <row r="1367" spans="1:30" x14ac:dyDescent="0.2">
      <c r="A1367" t="str">
        <f>+'MBI DIRECTORIO'!A1367</f>
        <v>VSR</v>
      </c>
      <c r="B1367" t="str">
        <f>+'MBI DIRECTORIO'!B1367</f>
        <v>80122-C</v>
      </c>
      <c r="C1367" t="str">
        <f>+'MBI DIRECTORIO'!C1367</f>
        <v>14004954-20</v>
      </c>
      <c r="D1367">
        <f>+'MBI DIRECTORIO'!D1367</f>
        <v>2022</v>
      </c>
      <c r="E1367" t="str">
        <f>+'MBI DIRECTORIO'!E1367</f>
        <v>Agosto</v>
      </c>
      <c r="F1367" s="5">
        <f>+'MBI DIRECTORIO'!F1367</f>
        <v>120</v>
      </c>
      <c r="G1367" t="str">
        <f>+'MBI DIRECTORIO'!G1367</f>
        <v>USD</v>
      </c>
      <c r="H1367" s="5">
        <f>+'MBI DIRECTORIO'!H1367</f>
        <v>9600</v>
      </c>
      <c r="I1367" s="5">
        <f>+'MBI DIRECTORIO'!I1367</f>
        <v>2920.1777780703133</v>
      </c>
      <c r="J1367" s="5">
        <f>+'MBI DIRECTORIO'!J1367</f>
        <v>0</v>
      </c>
      <c r="K1367" s="5">
        <f>+'MBI DIRECTORIO'!K1367</f>
        <v>2400</v>
      </c>
      <c r="L1367" s="5">
        <f>+'MBI DIRECTORIO'!L1367</f>
        <v>33.161623436411048</v>
      </c>
      <c r="M1367" s="5">
        <f>+'MBI DIRECTORIO'!M1367</f>
        <v>152.88</v>
      </c>
      <c r="N1367" s="5">
        <f>+'MBI DIRECTORIO'!N1367</f>
        <v>54.250000000000007</v>
      </c>
      <c r="O1367" s="5">
        <f>+'MBI DIRECTORIO'!O1367</f>
        <v>72.5</v>
      </c>
      <c r="P1367" s="5">
        <f>+'MBI DIRECTORIO'!P1367</f>
        <v>6.9416666666666664</v>
      </c>
      <c r="Q1367" s="5">
        <f>+'MBI DIRECTORIO'!Q1367</f>
        <v>33.05899579839901</v>
      </c>
      <c r="R1367" s="5">
        <f>+'MBI DIRECTORIO'!R1367</f>
        <v>0</v>
      </c>
      <c r="S1367" s="5">
        <f>+'MBI DIRECTORIO'!S1367</f>
        <v>0</v>
      </c>
      <c r="T1367" s="5">
        <f>+'MBI DIRECTORIO'!T1367</f>
        <v>0</v>
      </c>
      <c r="U1367" s="5">
        <f>+'MBI DIRECTORIO'!U1367</f>
        <v>0</v>
      </c>
      <c r="V1367" s="5">
        <f>+'MBI DIRECTORIO'!V1367</f>
        <v>0</v>
      </c>
      <c r="W1367" s="5">
        <f>+'MBI DIRECTORIO'!W1367</f>
        <v>0</v>
      </c>
      <c r="X1367" s="5">
        <f>+'MBI DIRECTORIO'!X1367</f>
        <v>0</v>
      </c>
      <c r="Y1367" s="5">
        <f>+'MBI DIRECTORIO'!Y1367</f>
        <v>349.37725078888207</v>
      </c>
      <c r="Z1367" s="5">
        <f>+'MBI DIRECTORIO'!Z1367</f>
        <v>29.746588323816397</v>
      </c>
      <c r="AA1367" s="5">
        <f>+'MBI DIRECTORIO'!AA1367</f>
        <v>0</v>
      </c>
      <c r="AB1367" s="5" t="str">
        <f>+'MBI DIRECTORIO'!AG1367</f>
        <v>COSTCO PRESIDENT TAIWAN, INC</v>
      </c>
      <c r="AD1367" t="str">
        <f t="shared" si="23"/>
        <v>INSERT INTO TABLA_PRESUPUESTO_COMERCIAL VALUES ('VSR','80122-C','14004954-20',2022,'Agosto',120,'USD',9600,2920.177778,0,2400,33.161623,152.88,54.25,72.5,6.941667,33.058996,0,0,0,0,0,0,0,349.377251,29.746588,0);</v>
      </c>
    </row>
    <row r="1368" spans="1:30" x14ac:dyDescent="0.2">
      <c r="A1368" t="str">
        <f>+'MBI DIRECTORIO'!A1368</f>
        <v>VSR</v>
      </c>
      <c r="B1368" t="str">
        <f>+'MBI DIRECTORIO'!B1368</f>
        <v>80220-C</v>
      </c>
      <c r="C1368" t="str">
        <f>+'MBI DIRECTORIO'!C1368</f>
        <v>14005015-19</v>
      </c>
      <c r="D1368">
        <f>+'MBI DIRECTORIO'!D1368</f>
        <v>2022</v>
      </c>
      <c r="E1368" t="str">
        <f>+'MBI DIRECTORIO'!E1368</f>
        <v>Agosto</v>
      </c>
      <c r="F1368" s="5">
        <f>+'MBI DIRECTORIO'!F1368</f>
        <v>225</v>
      </c>
      <c r="G1368" t="str">
        <f>+'MBI DIRECTORIO'!G1368</f>
        <v>USD</v>
      </c>
      <c r="H1368" s="5">
        <f>+'MBI DIRECTORIO'!H1368</f>
        <v>6075</v>
      </c>
      <c r="I1368" s="5">
        <f>+'MBI DIRECTORIO'!I1368</f>
        <v>3570.7865376965592</v>
      </c>
      <c r="J1368" s="5">
        <f>+'MBI DIRECTORIO'!J1368</f>
        <v>0</v>
      </c>
      <c r="K1368" s="5">
        <f>+'MBI DIRECTORIO'!K1368</f>
        <v>1012.5</v>
      </c>
      <c r="L1368" s="5">
        <f>+'MBI DIRECTORIO'!L1368</f>
        <v>62.178043943270715</v>
      </c>
      <c r="M1368" s="5">
        <f>+'MBI DIRECTORIO'!M1368</f>
        <v>78.974999999999994</v>
      </c>
      <c r="N1368" s="5">
        <f>+'MBI DIRECTORIO'!N1368</f>
        <v>61.647727272727273</v>
      </c>
      <c r="O1368" s="5">
        <f>+'MBI DIRECTORIO'!O1368</f>
        <v>82.38636363636364</v>
      </c>
      <c r="P1368" s="5">
        <f>+'MBI DIRECTORIO'!P1368</f>
        <v>7.8882575757575752</v>
      </c>
      <c r="Q1368" s="5">
        <f>+'MBI DIRECTORIO'!Q1368</f>
        <v>20.920145778674375</v>
      </c>
      <c r="R1368" s="5">
        <f>+'MBI DIRECTORIO'!R1368</f>
        <v>0</v>
      </c>
      <c r="S1368" s="5">
        <f>+'MBI DIRECTORIO'!S1368</f>
        <v>0</v>
      </c>
      <c r="T1368" s="5">
        <f>+'MBI DIRECTORIO'!T1368</f>
        <v>0</v>
      </c>
      <c r="U1368" s="5">
        <f>+'MBI DIRECTORIO'!U1368</f>
        <v>0</v>
      </c>
      <c r="V1368" s="5">
        <f>+'MBI DIRECTORIO'!V1368</f>
        <v>0</v>
      </c>
      <c r="W1368" s="5">
        <f>+'MBI DIRECTORIO'!W1368</f>
        <v>0</v>
      </c>
      <c r="X1368" s="5">
        <f>+'MBI DIRECTORIO'!X1368</f>
        <v>0</v>
      </c>
      <c r="Y1368" s="5">
        <f>+'MBI DIRECTORIO'!Y1368</f>
        <v>307.59234737067862</v>
      </c>
      <c r="Z1368" s="5">
        <f>+'MBI DIRECTORIO'!Z1368</f>
        <v>55.774853107155742</v>
      </c>
      <c r="AA1368" s="5">
        <f>+'MBI DIRECTORIO'!AA1368</f>
        <v>0</v>
      </c>
      <c r="AB1368" s="5" t="str">
        <f>+'MBI DIRECTORIO'!AG1368</f>
        <v>Jin Wine Co., Ltd.</v>
      </c>
      <c r="AD1368" t="str">
        <f t="shared" si="23"/>
        <v>INSERT INTO TABLA_PRESUPUESTO_COMERCIAL VALUES ('VSR','80220-C','14005015-19',2022,'Agosto',225,'USD',6075,3570.786538,0,1012.5,62.178044,78.975,61.647727,82.386364,7.888258,20.920146,0,0,0,0,0,0,0,307.592347,55.774853,0);</v>
      </c>
    </row>
    <row r="1369" spans="1:30" x14ac:dyDescent="0.2">
      <c r="A1369" t="str">
        <f>+'MBI DIRECTORIO'!A1369</f>
        <v>VIA</v>
      </c>
      <c r="B1369" t="str">
        <f>+'MBI DIRECTORIO'!B1369</f>
        <v>80046-C</v>
      </c>
      <c r="C1369" t="str">
        <f>+'MBI DIRECTORIO'!C1369</f>
        <v>14003963-19</v>
      </c>
      <c r="D1369">
        <f>+'MBI DIRECTORIO'!D1369</f>
        <v>2022</v>
      </c>
      <c r="E1369" t="str">
        <f>+'MBI DIRECTORIO'!E1369</f>
        <v>Agosto</v>
      </c>
      <c r="F1369" s="5">
        <f>+'MBI DIRECTORIO'!F1369</f>
        <v>60</v>
      </c>
      <c r="G1369" t="str">
        <f>+'MBI DIRECTORIO'!G1369</f>
        <v>CAD</v>
      </c>
      <c r="H1369" s="5">
        <f>+'MBI DIRECTORIO'!H1369</f>
        <v>2208</v>
      </c>
      <c r="I1369" s="5">
        <f>+'MBI DIRECTORIO'!I1369</f>
        <v>988.12294301783209</v>
      </c>
      <c r="J1369" s="5">
        <f>+'MBI DIRECTORIO'!J1369</f>
        <v>28.800000000000004</v>
      </c>
      <c r="K1369" s="5">
        <f>+'MBI DIRECTORIO'!K1369</f>
        <v>163.20000000000007</v>
      </c>
      <c r="L1369" s="5">
        <f>+'MBI DIRECTORIO'!L1369</f>
        <v>16.580811718205524</v>
      </c>
      <c r="M1369" s="5">
        <f>+'MBI DIRECTORIO'!M1369</f>
        <v>0</v>
      </c>
      <c r="N1369" s="5">
        <f>+'MBI DIRECTORIO'!N1369</f>
        <v>99.583333333333343</v>
      </c>
      <c r="O1369" s="5">
        <f>+'MBI DIRECTORIO'!O1369</f>
        <v>99.431818181818173</v>
      </c>
      <c r="P1369" s="5">
        <f>+'MBI DIRECTORIO'!P1369</f>
        <v>4.6401515151515156</v>
      </c>
      <c r="Q1369" s="5">
        <f>+'MBI DIRECTORIO'!Q1369</f>
        <v>7.6035690336317723</v>
      </c>
      <c r="R1369" s="5">
        <f>+'MBI DIRECTORIO'!R1369</f>
        <v>0</v>
      </c>
      <c r="S1369" s="5">
        <f>+'MBI DIRECTORIO'!S1369</f>
        <v>0</v>
      </c>
      <c r="T1369" s="5">
        <f>+'MBI DIRECTORIO'!T1369</f>
        <v>0</v>
      </c>
      <c r="U1369" s="5">
        <f>+'MBI DIRECTORIO'!U1369</f>
        <v>0</v>
      </c>
      <c r="V1369" s="5">
        <f>+'MBI DIRECTORIO'!V1369</f>
        <v>0</v>
      </c>
      <c r="W1369" s="5">
        <f>+'MBI DIRECTORIO'!W1369</f>
        <v>0</v>
      </c>
      <c r="X1369" s="5">
        <f>+'MBI DIRECTORIO'!X1369</f>
        <v>0</v>
      </c>
      <c r="Y1369" s="5">
        <f>+'MBI DIRECTORIO'!Y1369</f>
        <v>211.25887206393477</v>
      </c>
      <c r="Z1369" s="5">
        <f>+'MBI DIRECTORIO'!Z1369</f>
        <v>0</v>
      </c>
      <c r="AA1369" s="5">
        <f>+'MBI DIRECTORIO'!AA1369</f>
        <v>0</v>
      </c>
      <c r="AB1369" s="5" t="str">
        <f>+'MBI DIRECTORIO'!AG1369</f>
        <v>Liquor Control Board</v>
      </c>
      <c r="AD1369" t="str">
        <f t="shared" si="23"/>
        <v>INSERT INTO TABLA_PRESUPUESTO_COMERCIAL VALUES ('VIA','80046-C','14003963-19',2022,'Agosto',60,'CAD',2208,988.122943,28.8,163.2,16.580812,0,99.583333,99.431818,4.640152,7.603569,0,0,0,0,0,0,0,211.258872,0,0);</v>
      </c>
    </row>
    <row r="1370" spans="1:30" x14ac:dyDescent="0.2">
      <c r="A1370" t="str">
        <f>+'MBI DIRECTORIO'!A1370</f>
        <v>VIA</v>
      </c>
      <c r="B1370" t="str">
        <f>+'MBI DIRECTORIO'!B1370</f>
        <v>80046-C</v>
      </c>
      <c r="C1370" t="str">
        <f>+'MBI DIRECTORIO'!C1370</f>
        <v>14004785-20</v>
      </c>
      <c r="D1370">
        <f>+'MBI DIRECTORIO'!D1370</f>
        <v>2022</v>
      </c>
      <c r="E1370" t="str">
        <f>+'MBI DIRECTORIO'!E1370</f>
        <v>Agosto</v>
      </c>
      <c r="F1370" s="5">
        <f>+'MBI DIRECTORIO'!F1370</f>
        <v>30</v>
      </c>
      <c r="G1370" t="str">
        <f>+'MBI DIRECTORIO'!G1370</f>
        <v>CAD</v>
      </c>
      <c r="H1370" s="5">
        <f>+'MBI DIRECTORIO'!H1370</f>
        <v>1020</v>
      </c>
      <c r="I1370" s="5">
        <f>+'MBI DIRECTORIO'!I1370</f>
        <v>458.27311429951328</v>
      </c>
      <c r="J1370" s="5">
        <f>+'MBI DIRECTORIO'!J1370</f>
        <v>14.399999999999997</v>
      </c>
      <c r="K1370" s="5">
        <f>+'MBI DIRECTORIO'!K1370</f>
        <v>81.59999999999998</v>
      </c>
      <c r="L1370" s="5">
        <f>+'MBI DIRECTORIO'!L1370</f>
        <v>8.2904058591027621</v>
      </c>
      <c r="M1370" s="5">
        <f>+'MBI DIRECTORIO'!M1370</f>
        <v>0</v>
      </c>
      <c r="N1370" s="5">
        <f>+'MBI DIRECTORIO'!N1370</f>
        <v>49.791666666666671</v>
      </c>
      <c r="O1370" s="5">
        <f>+'MBI DIRECTORIO'!O1370</f>
        <v>49.715909090909086</v>
      </c>
      <c r="P1370" s="5">
        <f>+'MBI DIRECTORIO'!P1370</f>
        <v>2.3200757575757578</v>
      </c>
      <c r="Q1370" s="5">
        <f>+'MBI DIRECTORIO'!Q1370</f>
        <v>3.512518303579895</v>
      </c>
      <c r="R1370" s="5">
        <f>+'MBI DIRECTORIO'!R1370</f>
        <v>0</v>
      </c>
      <c r="S1370" s="5">
        <f>+'MBI DIRECTORIO'!S1370</f>
        <v>0</v>
      </c>
      <c r="T1370" s="5">
        <f>+'MBI DIRECTORIO'!T1370</f>
        <v>0</v>
      </c>
      <c r="U1370" s="5">
        <f>+'MBI DIRECTORIO'!U1370</f>
        <v>0</v>
      </c>
      <c r="V1370" s="5">
        <f>+'MBI DIRECTORIO'!V1370</f>
        <v>0</v>
      </c>
      <c r="W1370" s="5">
        <f>+'MBI DIRECTORIO'!W1370</f>
        <v>0</v>
      </c>
      <c r="X1370" s="5">
        <f>+'MBI DIRECTORIO'!X1370</f>
        <v>0</v>
      </c>
      <c r="Y1370" s="5">
        <f>+'MBI DIRECTORIO'!Y1370</f>
        <v>105.3401698187314</v>
      </c>
      <c r="Z1370" s="5">
        <f>+'MBI DIRECTORIO'!Z1370</f>
        <v>0</v>
      </c>
      <c r="AA1370" s="5">
        <f>+'MBI DIRECTORIO'!AA1370</f>
        <v>0</v>
      </c>
      <c r="AB1370" s="5" t="str">
        <f>+'MBI DIRECTORIO'!AG1370</f>
        <v>Liquor Control Board</v>
      </c>
      <c r="AD1370" t="str">
        <f t="shared" si="23"/>
        <v>INSERT INTO TABLA_PRESUPUESTO_COMERCIAL VALUES ('VIA','80046-C','14004785-20',2022,'Agosto',30,'CAD',1020,458.273114,14.4,81.6,8.290406,0,49.791667,49.715909,2.320076,3.512518,0,0,0,0,0,0,0,105.34017,0,0);</v>
      </c>
    </row>
    <row r="1371" spans="1:30" x14ac:dyDescent="0.2">
      <c r="A1371" t="str">
        <f>+'MBI DIRECTORIO'!A1371</f>
        <v>VIA</v>
      </c>
      <c r="B1371" t="str">
        <f>+'MBI DIRECTORIO'!B1371</f>
        <v>80128-C</v>
      </c>
      <c r="C1371" t="str">
        <f>+'MBI DIRECTORIO'!C1371</f>
        <v>14005133-20</v>
      </c>
      <c r="D1371">
        <f>+'MBI DIRECTORIO'!D1371</f>
        <v>2022</v>
      </c>
      <c r="E1371" t="str">
        <f>+'MBI DIRECTORIO'!E1371</f>
        <v>Agosto</v>
      </c>
      <c r="F1371" s="5">
        <f>+'MBI DIRECTORIO'!F1371</f>
        <v>16.8</v>
      </c>
      <c r="G1371" t="str">
        <f>+'MBI DIRECTORIO'!G1371</f>
        <v>CAD</v>
      </c>
      <c r="H1371" s="5">
        <f>+'MBI DIRECTORIO'!H1371</f>
        <v>497.28000000000003</v>
      </c>
      <c r="I1371" s="5">
        <f>+'MBI DIRECTORIO'!I1371</f>
        <v>265.90677041494632</v>
      </c>
      <c r="J1371" s="5">
        <f>+'MBI DIRECTORIO'!J1371</f>
        <v>0</v>
      </c>
      <c r="K1371" s="5">
        <f>+'MBI DIRECTORIO'!K1371</f>
        <v>40.320000000000007</v>
      </c>
      <c r="L1371" s="5">
        <f>+'MBI DIRECTORIO'!L1371</f>
        <v>4.6426272810975471</v>
      </c>
      <c r="M1371" s="5">
        <f>+'MBI DIRECTORIO'!M1371</f>
        <v>0</v>
      </c>
      <c r="N1371" s="5">
        <f>+'MBI DIRECTORIO'!N1371</f>
        <v>27.883333333333333</v>
      </c>
      <c r="O1371" s="5">
        <f>+'MBI DIRECTORIO'!O1371</f>
        <v>27.840909090909093</v>
      </c>
      <c r="P1371" s="5">
        <f>+'MBI DIRECTORIO'!P1371</f>
        <v>1.2992424242424243</v>
      </c>
      <c r="Q1371" s="5">
        <f>+'MBI DIRECTORIO'!Q1371</f>
        <v>1.7124559823570689</v>
      </c>
      <c r="R1371" s="5">
        <f>+'MBI DIRECTORIO'!R1371</f>
        <v>0</v>
      </c>
      <c r="S1371" s="5">
        <f>+'MBI DIRECTORIO'!S1371</f>
        <v>0</v>
      </c>
      <c r="T1371" s="5">
        <f>+'MBI DIRECTORIO'!T1371</f>
        <v>0</v>
      </c>
      <c r="U1371" s="5">
        <f>+'MBI DIRECTORIO'!U1371</f>
        <v>0</v>
      </c>
      <c r="V1371" s="5">
        <f>+'MBI DIRECTORIO'!V1371</f>
        <v>0</v>
      </c>
      <c r="W1371" s="5">
        <f>+'MBI DIRECTORIO'!W1371</f>
        <v>0</v>
      </c>
      <c r="X1371" s="5">
        <f>+'MBI DIRECTORIO'!X1371</f>
        <v>0</v>
      </c>
      <c r="Y1371" s="5">
        <f>+'MBI DIRECTORIO'!Y1371</f>
        <v>58.735940830841919</v>
      </c>
      <c r="Z1371" s="5">
        <f>+'MBI DIRECTORIO'!Z1371</f>
        <v>0</v>
      </c>
      <c r="AA1371" s="5">
        <f>+'MBI DIRECTORIO'!AA1371</f>
        <v>0</v>
      </c>
      <c r="AB1371" s="5" t="str">
        <f>+'MBI DIRECTORIO'!AG1371</f>
        <v>BRITISH COLUMBIA LIQUOR DIST. BRANCH C/O THE DELF GROUP</v>
      </c>
      <c r="AD1371" t="str">
        <f t="shared" si="23"/>
        <v>INSERT INTO TABLA_PRESUPUESTO_COMERCIAL VALUES ('VIA','80128-C','14005133-20',2022,'Agosto',16.8,'CAD',497.28,265.90677,0,40.32,4.642627,0,27.883333,27.840909,1.299242,1.712456,0,0,0,0,0,0,0,58.735941,0,0);</v>
      </c>
    </row>
    <row r="1372" spans="1:30" x14ac:dyDescent="0.2">
      <c r="A1372" t="str">
        <f>+'MBI DIRECTORIO'!A1372</f>
        <v>VIA</v>
      </c>
      <c r="B1372" t="str">
        <f>+'MBI DIRECTORIO'!B1372</f>
        <v>80128-C</v>
      </c>
      <c r="C1372" t="str">
        <f>+'MBI DIRECTORIO'!C1372</f>
        <v>14005134-20</v>
      </c>
      <c r="D1372">
        <f>+'MBI DIRECTORIO'!D1372</f>
        <v>2022</v>
      </c>
      <c r="E1372" t="str">
        <f>+'MBI DIRECTORIO'!E1372</f>
        <v>Agosto</v>
      </c>
      <c r="F1372" s="5">
        <f>+'MBI DIRECTORIO'!F1372</f>
        <v>16.8</v>
      </c>
      <c r="G1372" t="str">
        <f>+'MBI DIRECTORIO'!G1372</f>
        <v>CAD</v>
      </c>
      <c r="H1372" s="5">
        <f>+'MBI DIRECTORIO'!H1372</f>
        <v>497.28000000000003</v>
      </c>
      <c r="I1372" s="5">
        <f>+'MBI DIRECTORIO'!I1372</f>
        <v>277.14627103199319</v>
      </c>
      <c r="J1372" s="5">
        <f>+'MBI DIRECTORIO'!J1372</f>
        <v>0</v>
      </c>
      <c r="K1372" s="5">
        <f>+'MBI DIRECTORIO'!K1372</f>
        <v>40.320000000000007</v>
      </c>
      <c r="L1372" s="5">
        <f>+'MBI DIRECTORIO'!L1372</f>
        <v>4.6426272810975471</v>
      </c>
      <c r="M1372" s="5">
        <f>+'MBI DIRECTORIO'!M1372</f>
        <v>0</v>
      </c>
      <c r="N1372" s="5">
        <f>+'MBI DIRECTORIO'!N1372</f>
        <v>27.883333333333333</v>
      </c>
      <c r="O1372" s="5">
        <f>+'MBI DIRECTORIO'!O1372</f>
        <v>27.840909090909093</v>
      </c>
      <c r="P1372" s="5">
        <f>+'MBI DIRECTORIO'!P1372</f>
        <v>1.2992424242424243</v>
      </c>
      <c r="Q1372" s="5">
        <f>+'MBI DIRECTORIO'!Q1372</f>
        <v>1.7124559823570689</v>
      </c>
      <c r="R1372" s="5">
        <f>+'MBI DIRECTORIO'!R1372</f>
        <v>0</v>
      </c>
      <c r="S1372" s="5">
        <f>+'MBI DIRECTORIO'!S1372</f>
        <v>0</v>
      </c>
      <c r="T1372" s="5">
        <f>+'MBI DIRECTORIO'!T1372</f>
        <v>0</v>
      </c>
      <c r="U1372" s="5">
        <f>+'MBI DIRECTORIO'!U1372</f>
        <v>0</v>
      </c>
      <c r="V1372" s="5">
        <f>+'MBI DIRECTORIO'!V1372</f>
        <v>0</v>
      </c>
      <c r="W1372" s="5">
        <f>+'MBI DIRECTORIO'!W1372</f>
        <v>0</v>
      </c>
      <c r="X1372" s="5">
        <f>+'MBI DIRECTORIO'!X1372</f>
        <v>0</v>
      </c>
      <c r="Y1372" s="5">
        <f>+'MBI DIRECTORIO'!Y1372</f>
        <v>58.735940830841919</v>
      </c>
      <c r="Z1372" s="5">
        <f>+'MBI DIRECTORIO'!Z1372</f>
        <v>0</v>
      </c>
      <c r="AA1372" s="5">
        <f>+'MBI DIRECTORIO'!AA1372</f>
        <v>0</v>
      </c>
      <c r="AB1372" s="5" t="str">
        <f>+'MBI DIRECTORIO'!AG1372</f>
        <v>BRITISH COLUMBIA LIQUOR DIST. BRANCH C/O THE DELF GROUP</v>
      </c>
      <c r="AD1372" t="str">
        <f t="shared" si="23"/>
        <v>INSERT INTO TABLA_PRESUPUESTO_COMERCIAL VALUES ('VIA','80128-C','14005134-20',2022,'Agosto',16.8,'CAD',497.28,277.146271,0,40.32,4.642627,0,27.883333,27.840909,1.299242,1.712456,0,0,0,0,0,0,0,58.735941,0,0);</v>
      </c>
    </row>
    <row r="1373" spans="1:30" x14ac:dyDescent="0.2">
      <c r="A1373" t="str">
        <f>+'MBI DIRECTORIO'!A1373</f>
        <v>VSR</v>
      </c>
      <c r="B1373" t="str">
        <f>+'MBI DIRECTORIO'!B1373</f>
        <v>80209-C</v>
      </c>
      <c r="C1373" t="str">
        <f>+'MBI DIRECTORIO'!C1373</f>
        <v>14004814-20</v>
      </c>
      <c r="D1373">
        <f>+'MBI DIRECTORIO'!D1373</f>
        <v>2022</v>
      </c>
      <c r="E1373" t="str">
        <f>+'MBI DIRECTORIO'!E1373</f>
        <v>Agosto</v>
      </c>
      <c r="F1373" s="5">
        <f>+'MBI DIRECTORIO'!F1373</f>
        <v>84</v>
      </c>
      <c r="G1373" t="str">
        <f>+'MBI DIRECTORIO'!G1373</f>
        <v>USD</v>
      </c>
      <c r="H1373" s="5">
        <f>+'MBI DIRECTORIO'!H1373</f>
        <v>3192</v>
      </c>
      <c r="I1373" s="5">
        <f>+'MBI DIRECTORIO'!I1373</f>
        <v>1441.3233053555371</v>
      </c>
      <c r="J1373" s="5">
        <f>+'MBI DIRECTORIO'!J1373</f>
        <v>340.2</v>
      </c>
      <c r="K1373" s="5">
        <f>+'MBI DIRECTORIO'!K1373</f>
        <v>415.8</v>
      </c>
      <c r="L1373" s="5">
        <f>+'MBI DIRECTORIO'!L1373</f>
        <v>23.213136405487734</v>
      </c>
      <c r="M1373" s="5">
        <f>+'MBI DIRECTORIO'!M1373</f>
        <v>0</v>
      </c>
      <c r="N1373" s="5">
        <f>+'MBI DIRECTORIO'!N1373</f>
        <v>31.435185185185183</v>
      </c>
      <c r="O1373" s="5">
        <f>+'MBI DIRECTORIO'!O1373</f>
        <v>46.990740740740748</v>
      </c>
      <c r="P1373" s="5">
        <f>+'MBI DIRECTORIO'!P1373</f>
        <v>1.3233024691358026</v>
      </c>
      <c r="Q1373" s="5">
        <f>+'MBI DIRECTORIO'!Q1373</f>
        <v>10.992116102967671</v>
      </c>
      <c r="R1373" s="5">
        <f>+'MBI DIRECTORIO'!R1373</f>
        <v>0</v>
      </c>
      <c r="S1373" s="5">
        <f>+'MBI DIRECTORIO'!S1373</f>
        <v>0</v>
      </c>
      <c r="T1373" s="5">
        <f>+'MBI DIRECTORIO'!T1373</f>
        <v>0</v>
      </c>
      <c r="U1373" s="5">
        <f>+'MBI DIRECTORIO'!U1373</f>
        <v>0</v>
      </c>
      <c r="V1373" s="5">
        <f>+'MBI DIRECTORIO'!V1373</f>
        <v>0</v>
      </c>
      <c r="W1373" s="5">
        <f>+'MBI DIRECTORIO'!W1373</f>
        <v>0</v>
      </c>
      <c r="X1373" s="5">
        <f>+'MBI DIRECTORIO'!X1373</f>
        <v>0</v>
      </c>
      <c r="Y1373" s="5">
        <f>+'MBI DIRECTORIO'!Y1373</f>
        <v>90.741344498029392</v>
      </c>
      <c r="Z1373" s="5">
        <f>+'MBI DIRECTORIO'!Z1373</f>
        <v>0</v>
      </c>
      <c r="AA1373" s="5">
        <f>+'MBI DIRECTORIO'!AA1373</f>
        <v>0</v>
      </c>
      <c r="AB1373" s="5" t="str">
        <f>+'MBI DIRECTORIO'!AG1373</f>
        <v>Total Beverage Solution</v>
      </c>
      <c r="AD1373" t="str">
        <f t="shared" si="23"/>
        <v>INSERT INTO TABLA_PRESUPUESTO_COMERCIAL VALUES ('VSR','80209-C','14004814-20',2022,'Agosto',84,'USD',3192,1441.323305,340.2,415.8,23.213136,0,31.435185,46.990741,1.323302,10.992116,0,0,0,0,0,0,0,90.741344,0,0);</v>
      </c>
    </row>
    <row r="1374" spans="1:30" x14ac:dyDescent="0.2">
      <c r="A1374" t="str">
        <f>+'MBI DIRECTORIO'!A1374</f>
        <v>VSR</v>
      </c>
      <c r="B1374" t="str">
        <f>+'MBI DIRECTORIO'!B1374</f>
        <v>80209-C</v>
      </c>
      <c r="C1374" t="str">
        <f>+'MBI DIRECTORIO'!C1374</f>
        <v>14004947-19</v>
      </c>
      <c r="D1374">
        <f>+'MBI DIRECTORIO'!D1374</f>
        <v>2022</v>
      </c>
      <c r="E1374" t="str">
        <f>+'MBI DIRECTORIO'!E1374</f>
        <v>Agosto</v>
      </c>
      <c r="F1374" s="5">
        <f>+'MBI DIRECTORIO'!F1374</f>
        <v>63</v>
      </c>
      <c r="G1374" t="str">
        <f>+'MBI DIRECTORIO'!G1374</f>
        <v>USD</v>
      </c>
      <c r="H1374" s="5">
        <f>+'MBI DIRECTORIO'!H1374</f>
        <v>2394</v>
      </c>
      <c r="I1374" s="5">
        <f>+'MBI DIRECTORIO'!I1374</f>
        <v>998.07916849602384</v>
      </c>
      <c r="J1374" s="5">
        <f>+'MBI DIRECTORIO'!J1374</f>
        <v>226.8</v>
      </c>
      <c r="K1374" s="5">
        <f>+'MBI DIRECTORIO'!K1374</f>
        <v>277.20000000000005</v>
      </c>
      <c r="L1374" s="5">
        <f>+'MBI DIRECTORIO'!L1374</f>
        <v>17.409852304115798</v>
      </c>
      <c r="M1374" s="5">
        <f>+'MBI DIRECTORIO'!M1374</f>
        <v>0</v>
      </c>
      <c r="N1374" s="5">
        <f>+'MBI DIRECTORIO'!N1374</f>
        <v>23.576388888888889</v>
      </c>
      <c r="O1374" s="5">
        <f>+'MBI DIRECTORIO'!O1374</f>
        <v>35.243055555555557</v>
      </c>
      <c r="P1374" s="5">
        <f>+'MBI DIRECTORIO'!P1374</f>
        <v>0.99247685185185186</v>
      </c>
      <c r="Q1374" s="5">
        <f>+'MBI DIRECTORIO'!Q1374</f>
        <v>8.2440870772257533</v>
      </c>
      <c r="R1374" s="5">
        <f>+'MBI DIRECTORIO'!R1374</f>
        <v>0</v>
      </c>
      <c r="S1374" s="5">
        <f>+'MBI DIRECTORIO'!S1374</f>
        <v>0</v>
      </c>
      <c r="T1374" s="5">
        <f>+'MBI DIRECTORIO'!T1374</f>
        <v>0</v>
      </c>
      <c r="U1374" s="5">
        <f>+'MBI DIRECTORIO'!U1374</f>
        <v>0</v>
      </c>
      <c r="V1374" s="5">
        <f>+'MBI DIRECTORIO'!V1374</f>
        <v>0</v>
      </c>
      <c r="W1374" s="5">
        <f>+'MBI DIRECTORIO'!W1374</f>
        <v>0</v>
      </c>
      <c r="X1374" s="5">
        <f>+'MBI DIRECTORIO'!X1374</f>
        <v>0</v>
      </c>
      <c r="Y1374" s="5">
        <f>+'MBI DIRECTORIO'!Y1374</f>
        <v>68.056008373522047</v>
      </c>
      <c r="Z1374" s="5">
        <f>+'MBI DIRECTORIO'!Z1374</f>
        <v>0</v>
      </c>
      <c r="AA1374" s="5">
        <f>+'MBI DIRECTORIO'!AA1374</f>
        <v>0</v>
      </c>
      <c r="AB1374" s="5" t="str">
        <f>+'MBI DIRECTORIO'!AG1374</f>
        <v>Total Beverage Solution</v>
      </c>
      <c r="AD1374" t="str">
        <f t="shared" si="23"/>
        <v>INSERT INTO TABLA_PRESUPUESTO_COMERCIAL VALUES ('VSR','80209-C','14004947-19',2022,'Agosto',63,'USD',2394,998.079168,226.8,277.2,17.409852,0,23.576389,35.243056,0.992477,8.244087,0,0,0,0,0,0,0,68.056008,0,0);</v>
      </c>
    </row>
    <row r="1375" spans="1:30" x14ac:dyDescent="0.2">
      <c r="A1375" t="str">
        <f>+'MBI DIRECTORIO'!A1375</f>
        <v>VSR</v>
      </c>
      <c r="B1375" t="str">
        <f>+'MBI DIRECTORIO'!B1375</f>
        <v>80209-C</v>
      </c>
      <c r="C1375" t="str">
        <f>+'MBI DIRECTORIO'!C1375</f>
        <v>14004840-19</v>
      </c>
      <c r="D1375">
        <f>+'MBI DIRECTORIO'!D1375</f>
        <v>2022</v>
      </c>
      <c r="E1375" t="str">
        <f>+'MBI DIRECTORIO'!E1375</f>
        <v>Agosto</v>
      </c>
      <c r="F1375" s="5">
        <f>+'MBI DIRECTORIO'!F1375</f>
        <v>247.5</v>
      </c>
      <c r="G1375" t="str">
        <f>+'MBI DIRECTORIO'!G1375</f>
        <v>USD</v>
      </c>
      <c r="H1375" s="5">
        <f>+'MBI DIRECTORIO'!H1375</f>
        <v>9405</v>
      </c>
      <c r="I1375" s="5">
        <f>+'MBI DIRECTORIO'!I1375</f>
        <v>3658.9684404792611</v>
      </c>
      <c r="J1375" s="5">
        <f>+'MBI DIRECTORIO'!J1375</f>
        <v>1002.375</v>
      </c>
      <c r="K1375" s="5">
        <f>+'MBI DIRECTORIO'!K1375</f>
        <v>1225.125</v>
      </c>
      <c r="L1375" s="5">
        <f>+'MBI DIRECTORIO'!L1375</f>
        <v>68.395848337597783</v>
      </c>
      <c r="M1375" s="5">
        <f>+'MBI DIRECTORIO'!M1375</f>
        <v>0</v>
      </c>
      <c r="N1375" s="5">
        <f>+'MBI DIRECTORIO'!N1375</f>
        <v>92.621527777777771</v>
      </c>
      <c r="O1375" s="5">
        <f>+'MBI DIRECTORIO'!O1375</f>
        <v>138.45486111111111</v>
      </c>
      <c r="P1375" s="5">
        <f>+'MBI DIRECTORIO'!P1375</f>
        <v>3.8990162037037042</v>
      </c>
      <c r="Q1375" s="5">
        <f>+'MBI DIRECTORIO'!Q1375</f>
        <v>32.38748494624403</v>
      </c>
      <c r="R1375" s="5">
        <f>+'MBI DIRECTORIO'!R1375</f>
        <v>0</v>
      </c>
      <c r="S1375" s="5">
        <f>+'MBI DIRECTORIO'!S1375</f>
        <v>0</v>
      </c>
      <c r="T1375" s="5">
        <f>+'MBI DIRECTORIO'!T1375</f>
        <v>0</v>
      </c>
      <c r="U1375" s="5">
        <f>+'MBI DIRECTORIO'!U1375</f>
        <v>0</v>
      </c>
      <c r="V1375" s="5">
        <f>+'MBI DIRECTORIO'!V1375</f>
        <v>0</v>
      </c>
      <c r="W1375" s="5">
        <f>+'MBI DIRECTORIO'!W1375</f>
        <v>0</v>
      </c>
      <c r="X1375" s="5">
        <f>+'MBI DIRECTORIO'!X1375</f>
        <v>0</v>
      </c>
      <c r="Y1375" s="5">
        <f>+'MBI DIRECTORIO'!Y1375</f>
        <v>267.36289003883661</v>
      </c>
      <c r="Z1375" s="5">
        <f>+'MBI DIRECTORIO'!Z1375</f>
        <v>0</v>
      </c>
      <c r="AA1375" s="5">
        <f>+'MBI DIRECTORIO'!AA1375</f>
        <v>0</v>
      </c>
      <c r="AB1375" s="5" t="str">
        <f>+'MBI DIRECTORIO'!AG1375</f>
        <v>Total Beverage Solution</v>
      </c>
      <c r="AD1375" t="str">
        <f t="shared" si="23"/>
        <v>INSERT INTO TABLA_PRESUPUESTO_COMERCIAL VALUES ('VSR','80209-C','14004840-19',2022,'Agosto',247.5,'USD',9405,3658.96844,1002.375,1225.125,68.395848,0,92.621528,138.454861,3.899016,32.387485,0,0,0,0,0,0,0,267.36289,0,0);</v>
      </c>
    </row>
    <row r="1376" spans="1:30" x14ac:dyDescent="0.2">
      <c r="A1376" t="str">
        <f>+'MBI DIRECTORIO'!A1376</f>
        <v>VSR</v>
      </c>
      <c r="B1376" t="str">
        <f>+'MBI DIRECTORIO'!B1376</f>
        <v>80209-C</v>
      </c>
      <c r="C1376" t="str">
        <f>+'MBI DIRECTORIO'!C1376</f>
        <v>14004813-20</v>
      </c>
      <c r="D1376">
        <f>+'MBI DIRECTORIO'!D1376</f>
        <v>2022</v>
      </c>
      <c r="E1376" t="str">
        <f>+'MBI DIRECTORIO'!E1376</f>
        <v>Agosto</v>
      </c>
      <c r="F1376" s="5">
        <f>+'MBI DIRECTORIO'!F1376</f>
        <v>60</v>
      </c>
      <c r="G1376" t="str">
        <f>+'MBI DIRECTORIO'!G1376</f>
        <v>USD</v>
      </c>
      <c r="H1376" s="5">
        <f>+'MBI DIRECTORIO'!H1376</f>
        <v>2280</v>
      </c>
      <c r="I1376" s="5">
        <f>+'MBI DIRECTORIO'!I1376</f>
        <v>978.45689261783207</v>
      </c>
      <c r="J1376" s="5">
        <f>+'MBI DIRECTORIO'!J1376</f>
        <v>243</v>
      </c>
      <c r="K1376" s="5">
        <f>+'MBI DIRECTORIO'!K1376</f>
        <v>297</v>
      </c>
      <c r="L1376" s="5">
        <f>+'MBI DIRECTORIO'!L1376</f>
        <v>16.580811718205524</v>
      </c>
      <c r="M1376" s="5">
        <f>+'MBI DIRECTORIO'!M1376</f>
        <v>0</v>
      </c>
      <c r="N1376" s="5">
        <f>+'MBI DIRECTORIO'!N1376</f>
        <v>22.453703703703702</v>
      </c>
      <c r="O1376" s="5">
        <f>+'MBI DIRECTORIO'!O1376</f>
        <v>33.564814814814817</v>
      </c>
      <c r="P1376" s="5">
        <f>+'MBI DIRECTORIO'!P1376</f>
        <v>0.94521604938271619</v>
      </c>
      <c r="Q1376" s="5">
        <f>+'MBI DIRECTORIO'!Q1376</f>
        <v>7.8515115021197657</v>
      </c>
      <c r="R1376" s="5">
        <f>+'MBI DIRECTORIO'!R1376</f>
        <v>0</v>
      </c>
      <c r="S1376" s="5">
        <f>+'MBI DIRECTORIO'!S1376</f>
        <v>0</v>
      </c>
      <c r="T1376" s="5">
        <f>+'MBI DIRECTORIO'!T1376</f>
        <v>0</v>
      </c>
      <c r="U1376" s="5">
        <f>+'MBI DIRECTORIO'!U1376</f>
        <v>0</v>
      </c>
      <c r="V1376" s="5">
        <f>+'MBI DIRECTORIO'!V1376</f>
        <v>0</v>
      </c>
      <c r="W1376" s="5">
        <f>+'MBI DIRECTORIO'!W1376</f>
        <v>0</v>
      </c>
      <c r="X1376" s="5">
        <f>+'MBI DIRECTORIO'!X1376</f>
        <v>0</v>
      </c>
      <c r="Y1376" s="5">
        <f>+'MBI DIRECTORIO'!Y1376</f>
        <v>64.815246070021004</v>
      </c>
      <c r="Z1376" s="5">
        <f>+'MBI DIRECTORIO'!Z1376</f>
        <v>0</v>
      </c>
      <c r="AA1376" s="5">
        <f>+'MBI DIRECTORIO'!AA1376</f>
        <v>0</v>
      </c>
      <c r="AB1376" s="5" t="str">
        <f>+'MBI DIRECTORIO'!AG1376</f>
        <v>Total Beverage Solution</v>
      </c>
      <c r="AD1376" t="str">
        <f t="shared" si="23"/>
        <v>INSERT INTO TABLA_PRESUPUESTO_COMERCIAL VALUES ('VSR','80209-C','14004813-20',2022,'Agosto',60,'USD',2280,978.456893,243,297,16.580812,0,22.453704,33.564815,0.945216,7.851512,0,0,0,0,0,0,0,64.815246,0,0);</v>
      </c>
    </row>
    <row r="1377" spans="1:30" x14ac:dyDescent="0.2">
      <c r="A1377" t="str">
        <f>+'MBI DIRECTORIO'!A1377</f>
        <v>VSR</v>
      </c>
      <c r="B1377" t="str">
        <f>+'MBI DIRECTORIO'!B1377</f>
        <v>80209-C</v>
      </c>
      <c r="C1377" t="str">
        <f>+'MBI DIRECTORIO'!C1377</f>
        <v>14005101-20</v>
      </c>
      <c r="D1377">
        <f>+'MBI DIRECTORIO'!D1377</f>
        <v>2022</v>
      </c>
      <c r="E1377" t="str">
        <f>+'MBI DIRECTORIO'!E1377</f>
        <v>Agosto</v>
      </c>
      <c r="F1377" s="5">
        <f>+'MBI DIRECTORIO'!F1377</f>
        <v>120</v>
      </c>
      <c r="G1377" t="str">
        <f>+'MBI DIRECTORIO'!G1377</f>
        <v>USD</v>
      </c>
      <c r="H1377" s="5">
        <f>+'MBI DIRECTORIO'!H1377</f>
        <v>5520</v>
      </c>
      <c r="I1377" s="5">
        <f>+'MBI DIRECTORIO'!I1377</f>
        <v>2251.7078596876645</v>
      </c>
      <c r="J1377" s="5">
        <f>+'MBI DIRECTORIO'!J1377</f>
        <v>486</v>
      </c>
      <c r="K1377" s="5">
        <f>+'MBI DIRECTORIO'!K1377</f>
        <v>594</v>
      </c>
      <c r="L1377" s="5">
        <f>+'MBI DIRECTORIO'!L1377</f>
        <v>33.161623436411048</v>
      </c>
      <c r="M1377" s="5">
        <f>+'MBI DIRECTORIO'!M1377</f>
        <v>0</v>
      </c>
      <c r="N1377" s="5">
        <f>+'MBI DIRECTORIO'!N1377</f>
        <v>44.907407407407405</v>
      </c>
      <c r="O1377" s="5">
        <f>+'MBI DIRECTORIO'!O1377</f>
        <v>67.129629629629633</v>
      </c>
      <c r="P1377" s="5">
        <f>+'MBI DIRECTORIO'!P1377</f>
        <v>1.8904320987654324</v>
      </c>
      <c r="Q1377" s="5">
        <f>+'MBI DIRECTORIO'!Q1377</f>
        <v>19.008922584079432</v>
      </c>
      <c r="R1377" s="5">
        <f>+'MBI DIRECTORIO'!R1377</f>
        <v>0</v>
      </c>
      <c r="S1377" s="5">
        <f>+'MBI DIRECTORIO'!S1377</f>
        <v>0</v>
      </c>
      <c r="T1377" s="5">
        <f>+'MBI DIRECTORIO'!T1377</f>
        <v>0</v>
      </c>
      <c r="U1377" s="5">
        <f>+'MBI DIRECTORIO'!U1377</f>
        <v>0</v>
      </c>
      <c r="V1377" s="5">
        <f>+'MBI DIRECTORIO'!V1377</f>
        <v>0</v>
      </c>
      <c r="W1377" s="5">
        <f>+'MBI DIRECTORIO'!W1377</f>
        <v>0</v>
      </c>
      <c r="X1377" s="5">
        <f>+'MBI DIRECTORIO'!X1377</f>
        <v>0</v>
      </c>
      <c r="Y1377" s="5">
        <f>+'MBI DIRECTORIO'!Y1377</f>
        <v>132.9363917198819</v>
      </c>
      <c r="Z1377" s="5">
        <f>+'MBI DIRECTORIO'!Z1377</f>
        <v>0</v>
      </c>
      <c r="AA1377" s="5">
        <f>+'MBI DIRECTORIO'!AA1377</f>
        <v>0</v>
      </c>
      <c r="AB1377" s="5" t="str">
        <f>+'MBI DIRECTORIO'!AG1377</f>
        <v>Total Beverage Solution</v>
      </c>
      <c r="AD1377" t="str">
        <f t="shared" si="23"/>
        <v>INSERT INTO TABLA_PRESUPUESTO_COMERCIAL VALUES ('VSR','80209-C','14005101-20',2022,'Agosto',120,'USD',5520,2251.70786,486,594,33.161623,0,44.907407,67.12963,1.890432,19.008923,0,0,0,0,0,0,0,132.936392,0,0);</v>
      </c>
    </row>
    <row r="1378" spans="1:30" x14ac:dyDescent="0.2">
      <c r="A1378" t="str">
        <f>+'MBI DIRECTORIO'!A1378</f>
        <v>VSR</v>
      </c>
      <c r="B1378" t="str">
        <f>+'MBI DIRECTORIO'!B1378</f>
        <v>80209-C</v>
      </c>
      <c r="C1378" t="str">
        <f>+'MBI DIRECTORIO'!C1378</f>
        <v>14005102-20</v>
      </c>
      <c r="D1378">
        <f>+'MBI DIRECTORIO'!D1378</f>
        <v>2022</v>
      </c>
      <c r="E1378" t="str">
        <f>+'MBI DIRECTORIO'!E1378</f>
        <v>Agosto</v>
      </c>
      <c r="F1378" s="5">
        <f>+'MBI DIRECTORIO'!F1378</f>
        <v>45</v>
      </c>
      <c r="G1378" t="str">
        <f>+'MBI DIRECTORIO'!G1378</f>
        <v>USD</v>
      </c>
      <c r="H1378" s="5">
        <f>+'MBI DIRECTORIO'!H1378</f>
        <v>2070</v>
      </c>
      <c r="I1378" s="5">
        <f>+'MBI DIRECTORIO'!I1378</f>
        <v>889.3768256118949</v>
      </c>
      <c r="J1378" s="5">
        <f>+'MBI DIRECTORIO'!J1378</f>
        <v>182.25</v>
      </c>
      <c r="K1378" s="5">
        <f>+'MBI DIRECTORIO'!K1378</f>
        <v>222.75000000000003</v>
      </c>
      <c r="L1378" s="5">
        <f>+'MBI DIRECTORIO'!L1378</f>
        <v>12.435608788654143</v>
      </c>
      <c r="M1378" s="5">
        <f>+'MBI DIRECTORIO'!M1378</f>
        <v>0</v>
      </c>
      <c r="N1378" s="5">
        <f>+'MBI DIRECTORIO'!N1378</f>
        <v>16.840277777777779</v>
      </c>
      <c r="O1378" s="5">
        <f>+'MBI DIRECTORIO'!O1378</f>
        <v>25.173611111111111</v>
      </c>
      <c r="P1378" s="5">
        <f>+'MBI DIRECTORIO'!P1378</f>
        <v>0.70891203703703709</v>
      </c>
      <c r="Q1378" s="5">
        <f>+'MBI DIRECTORIO'!Q1378</f>
        <v>7.1283459690297866</v>
      </c>
      <c r="R1378" s="5">
        <f>+'MBI DIRECTORIO'!R1378</f>
        <v>0</v>
      </c>
      <c r="S1378" s="5">
        <f>+'MBI DIRECTORIO'!S1378</f>
        <v>0</v>
      </c>
      <c r="T1378" s="5">
        <f>+'MBI DIRECTORIO'!T1378</f>
        <v>0</v>
      </c>
      <c r="U1378" s="5">
        <f>+'MBI DIRECTORIO'!U1378</f>
        <v>0</v>
      </c>
      <c r="V1378" s="5">
        <f>+'MBI DIRECTORIO'!V1378</f>
        <v>0</v>
      </c>
      <c r="W1378" s="5">
        <f>+'MBI DIRECTORIO'!W1378</f>
        <v>0</v>
      </c>
      <c r="X1378" s="5">
        <f>+'MBI DIRECTORIO'!X1378</f>
        <v>0</v>
      </c>
      <c r="Y1378" s="5">
        <f>+'MBI DIRECTORIO'!Y1378</f>
        <v>49.851146894955711</v>
      </c>
      <c r="Z1378" s="5">
        <f>+'MBI DIRECTORIO'!Z1378</f>
        <v>0</v>
      </c>
      <c r="AA1378" s="5">
        <f>+'MBI DIRECTORIO'!AA1378</f>
        <v>0</v>
      </c>
      <c r="AB1378" s="5" t="str">
        <f>+'MBI DIRECTORIO'!AG1378</f>
        <v>Total Beverage Solution</v>
      </c>
      <c r="AD1378" t="str">
        <f t="shared" si="23"/>
        <v>INSERT INTO TABLA_PRESUPUESTO_COMERCIAL VALUES ('VSR','80209-C','14005102-20',2022,'Agosto',45,'USD',2070,889.376826,182.25,222.75,12.435609,0,16.840278,25.173611,0.708912,7.128346,0,0,0,0,0,0,0,49.851147,0,0);</v>
      </c>
    </row>
    <row r="1379" spans="1:30" x14ac:dyDescent="0.2">
      <c r="A1379" t="str">
        <f>+'MBI DIRECTORIO'!A1379</f>
        <v>VSR</v>
      </c>
      <c r="B1379" t="str">
        <f>+'MBI DIRECTORIO'!B1379</f>
        <v>80209-C</v>
      </c>
      <c r="C1379" t="str">
        <f>+'MBI DIRECTORIO'!C1379</f>
        <v>14005103-20</v>
      </c>
      <c r="D1379">
        <f>+'MBI DIRECTORIO'!D1379</f>
        <v>2022</v>
      </c>
      <c r="E1379" t="str">
        <f>+'MBI DIRECTORIO'!E1379</f>
        <v>Agosto</v>
      </c>
      <c r="F1379" s="5">
        <f>+'MBI DIRECTORIO'!F1379</f>
        <v>63</v>
      </c>
      <c r="G1379" t="str">
        <f>+'MBI DIRECTORIO'!G1379</f>
        <v>USD</v>
      </c>
      <c r="H1379" s="5">
        <f>+'MBI DIRECTORIO'!H1379</f>
        <v>2646</v>
      </c>
      <c r="I1379" s="5">
        <f>+'MBI DIRECTORIO'!I1379</f>
        <v>997.15038905604888</v>
      </c>
      <c r="J1379" s="5">
        <f>+'MBI DIRECTORIO'!J1379</f>
        <v>255.15</v>
      </c>
      <c r="K1379" s="5">
        <f>+'MBI DIRECTORIO'!K1379</f>
        <v>311.85000000000002</v>
      </c>
      <c r="L1379" s="5">
        <f>+'MBI DIRECTORIO'!L1379</f>
        <v>17.409852304115798</v>
      </c>
      <c r="M1379" s="5">
        <f>+'MBI DIRECTORIO'!M1379</f>
        <v>0</v>
      </c>
      <c r="N1379" s="5">
        <f>+'MBI DIRECTORIO'!N1379</f>
        <v>23.576388888888889</v>
      </c>
      <c r="O1379" s="5">
        <f>+'MBI DIRECTORIO'!O1379</f>
        <v>35.243055555555557</v>
      </c>
      <c r="P1379" s="5">
        <f>+'MBI DIRECTORIO'!P1379</f>
        <v>0.99247685185185186</v>
      </c>
      <c r="Q1379" s="5">
        <f>+'MBI DIRECTORIO'!Q1379</f>
        <v>9.1118857169337275</v>
      </c>
      <c r="R1379" s="5">
        <f>+'MBI DIRECTORIO'!R1379</f>
        <v>0</v>
      </c>
      <c r="S1379" s="5">
        <f>+'MBI DIRECTORIO'!S1379</f>
        <v>0</v>
      </c>
      <c r="T1379" s="5">
        <f>+'MBI DIRECTORIO'!T1379</f>
        <v>0</v>
      </c>
      <c r="U1379" s="5">
        <f>+'MBI DIRECTORIO'!U1379</f>
        <v>0</v>
      </c>
      <c r="V1379" s="5">
        <f>+'MBI DIRECTORIO'!V1379</f>
        <v>0</v>
      </c>
      <c r="W1379" s="5">
        <f>+'MBI DIRECTORIO'!W1379</f>
        <v>0</v>
      </c>
      <c r="X1379" s="5">
        <f>+'MBI DIRECTORIO'!X1379</f>
        <v>0</v>
      </c>
      <c r="Y1379" s="5">
        <f>+'MBI DIRECTORIO'!Y1379</f>
        <v>68.923807013230032</v>
      </c>
      <c r="Z1379" s="5">
        <f>+'MBI DIRECTORIO'!Z1379</f>
        <v>0</v>
      </c>
      <c r="AA1379" s="5">
        <f>+'MBI DIRECTORIO'!AA1379</f>
        <v>0</v>
      </c>
      <c r="AB1379" s="5" t="str">
        <f>+'MBI DIRECTORIO'!AG1379</f>
        <v>Total Beverage Solution</v>
      </c>
      <c r="AD1379" t="str">
        <f t="shared" si="23"/>
        <v>INSERT INTO TABLA_PRESUPUESTO_COMERCIAL VALUES ('VSR','80209-C','14005103-20',2022,'Agosto',63,'USD',2646,997.150389,255.15,311.85,17.409852,0,23.576389,35.243056,0.992477,9.111886,0,0,0,0,0,0,0,68.923807,0,0);</v>
      </c>
    </row>
    <row r="1380" spans="1:30" x14ac:dyDescent="0.2">
      <c r="A1380" t="str">
        <f>+'MBI DIRECTORIO'!A1380</f>
        <v>VSR</v>
      </c>
      <c r="B1380" t="str">
        <f>+'MBI DIRECTORIO'!B1380</f>
        <v>80209-C</v>
      </c>
      <c r="C1380" t="str">
        <f>+'MBI DIRECTORIO'!C1380</f>
        <v>14005104-20</v>
      </c>
      <c r="D1380">
        <f>+'MBI DIRECTORIO'!D1380</f>
        <v>2022</v>
      </c>
      <c r="E1380" t="str">
        <f>+'MBI DIRECTORIO'!E1380</f>
        <v>Agosto</v>
      </c>
      <c r="F1380" s="5">
        <f>+'MBI DIRECTORIO'!F1380</f>
        <v>39.6</v>
      </c>
      <c r="G1380" t="str">
        <f>+'MBI DIRECTORIO'!G1380</f>
        <v>USD</v>
      </c>
      <c r="H1380" s="5">
        <f>+'MBI DIRECTORIO'!H1380</f>
        <v>1663.2</v>
      </c>
      <c r="I1380" s="5">
        <f>+'MBI DIRECTORIO'!I1380</f>
        <v>538.94247939668173</v>
      </c>
      <c r="J1380" s="5">
        <f>+'MBI DIRECTORIO'!J1380</f>
        <v>160.38000000000002</v>
      </c>
      <c r="K1380" s="5">
        <f>+'MBI DIRECTORIO'!K1380</f>
        <v>196.02000000000004</v>
      </c>
      <c r="L1380" s="5">
        <f>+'MBI DIRECTORIO'!L1380</f>
        <v>10.943335734015646</v>
      </c>
      <c r="M1380" s="5">
        <f>+'MBI DIRECTORIO'!M1380</f>
        <v>0</v>
      </c>
      <c r="N1380" s="5">
        <f>+'MBI DIRECTORIO'!N1380</f>
        <v>14.819444444444446</v>
      </c>
      <c r="O1380" s="5">
        <f>+'MBI DIRECTORIO'!O1380</f>
        <v>22.152777777777779</v>
      </c>
      <c r="P1380" s="5">
        <f>+'MBI DIRECTORIO'!P1380</f>
        <v>0.62384259259259267</v>
      </c>
      <c r="Q1380" s="5">
        <f>+'MBI DIRECTORIO'!Q1380</f>
        <v>5.7274710220726286</v>
      </c>
      <c r="R1380" s="5">
        <f>+'MBI DIRECTORIO'!R1380</f>
        <v>0</v>
      </c>
      <c r="S1380" s="5">
        <f>+'MBI DIRECTORIO'!S1380</f>
        <v>0</v>
      </c>
      <c r="T1380" s="5">
        <f>+'MBI DIRECTORIO'!T1380</f>
        <v>0</v>
      </c>
      <c r="U1380" s="5">
        <f>+'MBI DIRECTORIO'!U1380</f>
        <v>0</v>
      </c>
      <c r="V1380" s="5">
        <f>+'MBI DIRECTORIO'!V1380</f>
        <v>0</v>
      </c>
      <c r="W1380" s="5">
        <f>+'MBI DIRECTORIO'!W1380</f>
        <v>0</v>
      </c>
      <c r="X1380" s="5">
        <f>+'MBI DIRECTORIO'!X1380</f>
        <v>0</v>
      </c>
      <c r="Y1380" s="5">
        <f>+'MBI DIRECTORIO'!Y1380</f>
        <v>43.323535836887451</v>
      </c>
      <c r="Z1380" s="5">
        <f>+'MBI DIRECTORIO'!Z1380</f>
        <v>0</v>
      </c>
      <c r="AA1380" s="5">
        <f>+'MBI DIRECTORIO'!AA1380</f>
        <v>0</v>
      </c>
      <c r="AB1380" s="5" t="str">
        <f>+'MBI DIRECTORIO'!AG1380</f>
        <v>Total Beverage Solution</v>
      </c>
      <c r="AD1380" t="str">
        <f t="shared" si="23"/>
        <v>INSERT INTO TABLA_PRESUPUESTO_COMERCIAL VALUES ('VSR','80209-C','14005104-20',2022,'Agosto',39.6,'USD',1663.2,538.942479,160.38,196.02,10.943336,0,14.819444,22.152778,0.623843,5.727471,0,0,0,0,0,0,0,43.323536,0,0);</v>
      </c>
    </row>
    <row r="1381" spans="1:30" x14ac:dyDescent="0.2">
      <c r="A1381" t="str">
        <f>+'MBI DIRECTORIO'!A1381</f>
        <v>VSR</v>
      </c>
      <c r="B1381" t="str">
        <f>+'MBI DIRECTORIO'!B1381</f>
        <v>80209-C</v>
      </c>
      <c r="C1381" t="str">
        <f>+'MBI DIRECTORIO'!C1381</f>
        <v>14005105-20</v>
      </c>
      <c r="D1381">
        <f>+'MBI DIRECTORIO'!D1381</f>
        <v>2022</v>
      </c>
      <c r="E1381" t="str">
        <f>+'MBI DIRECTORIO'!E1381</f>
        <v>Agosto</v>
      </c>
      <c r="F1381" s="5">
        <f>+'MBI DIRECTORIO'!F1381</f>
        <v>21</v>
      </c>
      <c r="G1381" t="str">
        <f>+'MBI DIRECTORIO'!G1381</f>
        <v>USD</v>
      </c>
      <c r="H1381" s="5">
        <f>+'MBI DIRECTORIO'!H1381</f>
        <v>882</v>
      </c>
      <c r="I1381" s="5">
        <f>+'MBI DIRECTORIO'!I1381</f>
        <v>346.43283878999148</v>
      </c>
      <c r="J1381" s="5">
        <f>+'MBI DIRECTORIO'!J1381</f>
        <v>85.05</v>
      </c>
      <c r="K1381" s="5">
        <f>+'MBI DIRECTORIO'!K1381</f>
        <v>103.95</v>
      </c>
      <c r="L1381" s="5">
        <f>+'MBI DIRECTORIO'!L1381</f>
        <v>5.8032841013719336</v>
      </c>
      <c r="M1381" s="5">
        <f>+'MBI DIRECTORIO'!M1381</f>
        <v>0</v>
      </c>
      <c r="N1381" s="5">
        <f>+'MBI DIRECTORIO'!N1381</f>
        <v>7.8587962962962958</v>
      </c>
      <c r="O1381" s="5">
        <f>+'MBI DIRECTORIO'!O1381</f>
        <v>11.747685185185187</v>
      </c>
      <c r="P1381" s="5">
        <f>+'MBI DIRECTORIO'!P1381</f>
        <v>0.33082561728395066</v>
      </c>
      <c r="Q1381" s="5">
        <f>+'MBI DIRECTORIO'!Q1381</f>
        <v>3.0372952389779093</v>
      </c>
      <c r="R1381" s="5">
        <f>+'MBI DIRECTORIO'!R1381</f>
        <v>0</v>
      </c>
      <c r="S1381" s="5">
        <f>+'MBI DIRECTORIO'!S1381</f>
        <v>0</v>
      </c>
      <c r="T1381" s="5">
        <f>+'MBI DIRECTORIO'!T1381</f>
        <v>0</v>
      </c>
      <c r="U1381" s="5">
        <f>+'MBI DIRECTORIO'!U1381</f>
        <v>0</v>
      </c>
      <c r="V1381" s="5">
        <f>+'MBI DIRECTORIO'!V1381</f>
        <v>0</v>
      </c>
      <c r="W1381" s="5">
        <f>+'MBI DIRECTORIO'!W1381</f>
        <v>0</v>
      </c>
      <c r="X1381" s="5">
        <f>+'MBI DIRECTORIO'!X1381</f>
        <v>0</v>
      </c>
      <c r="Y1381" s="5">
        <f>+'MBI DIRECTORIO'!Y1381</f>
        <v>22.974602337743338</v>
      </c>
      <c r="Z1381" s="5">
        <f>+'MBI DIRECTORIO'!Z1381</f>
        <v>0</v>
      </c>
      <c r="AA1381" s="5">
        <f>+'MBI DIRECTORIO'!AA1381</f>
        <v>0</v>
      </c>
      <c r="AB1381" s="5" t="str">
        <f>+'MBI DIRECTORIO'!AG1381</f>
        <v>Total Beverage Solution</v>
      </c>
      <c r="AD1381" t="str">
        <f t="shared" si="23"/>
        <v>INSERT INTO TABLA_PRESUPUESTO_COMERCIAL VALUES ('VSR','80209-C','14005105-20',2022,'Agosto',21,'USD',882,346.432839,85.05,103.95,5.803284,0,7.858796,11.747685,0.330826,3.037295,0,0,0,0,0,0,0,22.974602,0,0);</v>
      </c>
    </row>
    <row r="1382" spans="1:30" x14ac:dyDescent="0.2">
      <c r="A1382" t="str">
        <f>+'MBI DIRECTORIO'!A1382</f>
        <v>VSR</v>
      </c>
      <c r="B1382" t="str">
        <f>+'MBI DIRECTORIO'!B1382</f>
        <v>80209-C</v>
      </c>
      <c r="C1382" t="str">
        <f>+'MBI DIRECTORIO'!C1382</f>
        <v>14004011-15</v>
      </c>
      <c r="D1382">
        <f>+'MBI DIRECTORIO'!D1382</f>
        <v>2022</v>
      </c>
      <c r="E1382" t="str">
        <f>+'MBI DIRECTORIO'!E1382</f>
        <v>Agosto</v>
      </c>
      <c r="F1382" s="5">
        <f>+'MBI DIRECTORIO'!F1382</f>
        <v>99</v>
      </c>
      <c r="G1382" t="str">
        <f>+'MBI DIRECTORIO'!G1382</f>
        <v>USD</v>
      </c>
      <c r="H1382" s="5">
        <f>+'MBI DIRECTORIO'!H1382</f>
        <v>6930</v>
      </c>
      <c r="I1382" s="5">
        <f>+'MBI DIRECTORIO'!I1382</f>
        <v>3687.1897861058756</v>
      </c>
      <c r="J1382" s="5">
        <f>+'MBI DIRECTORIO'!J1382</f>
        <v>356.40000000000003</v>
      </c>
      <c r="K1382" s="5">
        <f>+'MBI DIRECTORIO'!K1382</f>
        <v>435.6</v>
      </c>
      <c r="L1382" s="5">
        <f>+'MBI DIRECTORIO'!L1382</f>
        <v>27.358339335039116</v>
      </c>
      <c r="M1382" s="5">
        <f>+'MBI DIRECTORIO'!M1382</f>
        <v>0</v>
      </c>
      <c r="N1382" s="5">
        <f>+'MBI DIRECTORIO'!N1382</f>
        <v>37.048611111111107</v>
      </c>
      <c r="O1382" s="5">
        <f>+'MBI DIRECTORIO'!O1382</f>
        <v>55.381944444444443</v>
      </c>
      <c r="P1382" s="5">
        <f>+'MBI DIRECTORIO'!P1382</f>
        <v>1.5596064814814816</v>
      </c>
      <c r="Q1382" s="5">
        <f>+'MBI DIRECTORIO'!Q1382</f>
        <v>23.864462591969286</v>
      </c>
      <c r="R1382" s="5">
        <f>+'MBI DIRECTORIO'!R1382</f>
        <v>0</v>
      </c>
      <c r="S1382" s="5">
        <f>+'MBI DIRECTORIO'!S1382</f>
        <v>0</v>
      </c>
      <c r="T1382" s="5">
        <f>+'MBI DIRECTORIO'!T1382</f>
        <v>0</v>
      </c>
      <c r="U1382" s="5">
        <f>+'MBI DIRECTORIO'!U1382</f>
        <v>0</v>
      </c>
      <c r="V1382" s="5">
        <f>+'MBI DIRECTORIO'!V1382</f>
        <v>0</v>
      </c>
      <c r="W1382" s="5">
        <f>+'MBI DIRECTORIO'!W1382</f>
        <v>0</v>
      </c>
      <c r="X1382" s="5">
        <f>+'MBI DIRECTORIO'!X1382</f>
        <v>0</v>
      </c>
      <c r="Y1382" s="5">
        <f>+'MBI DIRECTORIO'!Y1382</f>
        <v>117.85462462900631</v>
      </c>
      <c r="Z1382" s="5">
        <f>+'MBI DIRECTORIO'!Z1382</f>
        <v>0</v>
      </c>
      <c r="AA1382" s="5">
        <f>+'MBI DIRECTORIO'!AA1382</f>
        <v>0</v>
      </c>
      <c r="AB1382" s="5" t="str">
        <f>+'MBI DIRECTORIO'!AG1382</f>
        <v>Total Beverage Solution</v>
      </c>
      <c r="AD1382" t="str">
        <f t="shared" si="23"/>
        <v>INSERT INTO TABLA_PRESUPUESTO_COMERCIAL VALUES ('VSR','80209-C','14004011-15',2022,'Agosto',99,'USD',6930,3687.189786,356.4,435.6,27.358339,0,37.048611,55.381944,1.559606,23.864463,0,0,0,0,0,0,0,117.854625,0,0);</v>
      </c>
    </row>
    <row r="1383" spans="1:30" x14ac:dyDescent="0.2">
      <c r="A1383" t="str">
        <f>+'MBI DIRECTORIO'!A1383</f>
        <v>VSR</v>
      </c>
      <c r="B1383" t="str">
        <f>+'MBI DIRECTORIO'!B1383</f>
        <v>80145-C</v>
      </c>
      <c r="C1383" t="str">
        <f>+'MBI DIRECTORIO'!C1383</f>
        <v>14004889-20</v>
      </c>
      <c r="D1383">
        <f>+'MBI DIRECTORIO'!D1383</f>
        <v>2022</v>
      </c>
      <c r="E1383" t="str">
        <f>+'MBI DIRECTORIO'!E1383</f>
        <v>Agosto</v>
      </c>
      <c r="F1383" s="5">
        <f>+'MBI DIRECTORIO'!F1383</f>
        <v>120</v>
      </c>
      <c r="G1383" t="str">
        <f>+'MBI DIRECTORIO'!G1383</f>
        <v>USD</v>
      </c>
      <c r="H1383" s="5">
        <f>+'MBI DIRECTORIO'!H1383</f>
        <v>4008</v>
      </c>
      <c r="I1383" s="5">
        <f>+'MBI DIRECTORIO'!I1383</f>
        <v>1609.2061309314984</v>
      </c>
      <c r="J1383" s="5">
        <f>+'MBI DIRECTORIO'!J1383</f>
        <v>0</v>
      </c>
      <c r="K1383" s="5">
        <f>+'MBI DIRECTORIO'!K1383</f>
        <v>240</v>
      </c>
      <c r="L1383" s="5">
        <f>+'MBI DIRECTORIO'!L1383</f>
        <v>33.161623436411048</v>
      </c>
      <c r="M1383" s="5">
        <f>+'MBI DIRECTORIO'!M1383</f>
        <v>0</v>
      </c>
      <c r="N1383" s="5">
        <f>+'MBI DIRECTORIO'!N1383</f>
        <v>32.331511839708561</v>
      </c>
      <c r="O1383" s="5">
        <f>+'MBI DIRECTORIO'!O1383</f>
        <v>39.617486338797818</v>
      </c>
      <c r="P1383" s="5">
        <f>+'MBI DIRECTORIO'!P1383</f>
        <v>1.3387978142076502</v>
      </c>
      <c r="Q1383" s="5">
        <f>+'MBI DIRECTORIO'!Q1383</f>
        <v>13.802130745831587</v>
      </c>
      <c r="R1383" s="5">
        <f>+'MBI DIRECTORIO'!R1383</f>
        <v>0</v>
      </c>
      <c r="S1383" s="5">
        <f>+'MBI DIRECTORIO'!S1383</f>
        <v>0</v>
      </c>
      <c r="T1383" s="5">
        <f>+'MBI DIRECTORIO'!T1383</f>
        <v>0</v>
      </c>
      <c r="U1383" s="5">
        <f>+'MBI DIRECTORIO'!U1383</f>
        <v>0</v>
      </c>
      <c r="V1383" s="5">
        <f>+'MBI DIRECTORIO'!V1383</f>
        <v>0</v>
      </c>
      <c r="W1383" s="5">
        <f>+'MBI DIRECTORIO'!W1383</f>
        <v>0</v>
      </c>
      <c r="X1383" s="5">
        <f>+'MBI DIRECTORIO'!X1383</f>
        <v>0</v>
      </c>
      <c r="Y1383" s="5">
        <f>+'MBI DIRECTORIO'!Y1383</f>
        <v>87.392837001718945</v>
      </c>
      <c r="Z1383" s="5">
        <f>+'MBI DIRECTORIO'!Z1383</f>
        <v>0.30291026317332953</v>
      </c>
      <c r="AA1383" s="5">
        <f>+'MBI DIRECTORIO'!AA1383</f>
        <v>0</v>
      </c>
      <c r="AB1383" s="5" t="str">
        <f>+'MBI DIRECTORIO'!AG1383</f>
        <v>Domaine Boyar International EAD</v>
      </c>
      <c r="AD1383" t="str">
        <f t="shared" si="23"/>
        <v>INSERT INTO TABLA_PRESUPUESTO_COMERCIAL VALUES ('VSR','80145-C','14004889-20',2022,'Agosto',120,'USD',4008,1609.206131,0,240,33.161623,0,32.331512,39.617486,1.338798,13.802131,0,0,0,0,0,0,0,87.392837,0.30291,0);</v>
      </c>
    </row>
    <row r="1384" spans="1:30" x14ac:dyDescent="0.2">
      <c r="A1384" t="str">
        <f>+'MBI DIRECTORIO'!A1384</f>
        <v>VSR</v>
      </c>
      <c r="B1384" t="str">
        <f>+'MBI DIRECTORIO'!B1384</f>
        <v>80145-C</v>
      </c>
      <c r="C1384" t="str">
        <f>+'MBI DIRECTORIO'!C1384</f>
        <v>14004893-20</v>
      </c>
      <c r="D1384">
        <f>+'MBI DIRECTORIO'!D1384</f>
        <v>2022</v>
      </c>
      <c r="E1384" t="str">
        <f>+'MBI DIRECTORIO'!E1384</f>
        <v>Agosto</v>
      </c>
      <c r="F1384" s="5">
        <f>+'MBI DIRECTORIO'!F1384</f>
        <v>180</v>
      </c>
      <c r="G1384" t="str">
        <f>+'MBI DIRECTORIO'!G1384</f>
        <v>USD</v>
      </c>
      <c r="H1384" s="5">
        <f>+'MBI DIRECTORIO'!H1384</f>
        <v>6012</v>
      </c>
      <c r="I1384" s="5">
        <f>+'MBI DIRECTORIO'!I1384</f>
        <v>2518.1498699692906</v>
      </c>
      <c r="J1384" s="5">
        <f>+'MBI DIRECTORIO'!J1384</f>
        <v>0</v>
      </c>
      <c r="K1384" s="5">
        <f>+'MBI DIRECTORIO'!K1384</f>
        <v>360</v>
      </c>
      <c r="L1384" s="5">
        <f>+'MBI DIRECTORIO'!L1384</f>
        <v>49.742435154616572</v>
      </c>
      <c r="M1384" s="5">
        <f>+'MBI DIRECTORIO'!M1384</f>
        <v>0</v>
      </c>
      <c r="N1384" s="5">
        <f>+'MBI DIRECTORIO'!N1384</f>
        <v>48.497267759562838</v>
      </c>
      <c r="O1384" s="5">
        <f>+'MBI DIRECTORIO'!O1384</f>
        <v>59.426229508196727</v>
      </c>
      <c r="P1384" s="5">
        <f>+'MBI DIRECTORIO'!P1384</f>
        <v>2.0081967213114753</v>
      </c>
      <c r="Q1384" s="5">
        <f>+'MBI DIRECTORIO'!Q1384</f>
        <v>20.703196118747382</v>
      </c>
      <c r="R1384" s="5">
        <f>+'MBI DIRECTORIO'!R1384</f>
        <v>0</v>
      </c>
      <c r="S1384" s="5">
        <f>+'MBI DIRECTORIO'!S1384</f>
        <v>0</v>
      </c>
      <c r="T1384" s="5">
        <f>+'MBI DIRECTORIO'!T1384</f>
        <v>0</v>
      </c>
      <c r="U1384" s="5">
        <f>+'MBI DIRECTORIO'!U1384</f>
        <v>0</v>
      </c>
      <c r="V1384" s="5">
        <f>+'MBI DIRECTORIO'!V1384</f>
        <v>0</v>
      </c>
      <c r="W1384" s="5">
        <f>+'MBI DIRECTORIO'!W1384</f>
        <v>0</v>
      </c>
      <c r="X1384" s="5">
        <f>+'MBI DIRECTORIO'!X1384</f>
        <v>0</v>
      </c>
      <c r="Y1384" s="5">
        <f>+'MBI DIRECTORIO'!Y1384</f>
        <v>131.0892555025784</v>
      </c>
      <c r="Z1384" s="5">
        <f>+'MBI DIRECTORIO'!Z1384</f>
        <v>0.45436539475999432</v>
      </c>
      <c r="AA1384" s="5">
        <f>+'MBI DIRECTORIO'!AA1384</f>
        <v>0</v>
      </c>
      <c r="AB1384" s="5" t="str">
        <f>+'MBI DIRECTORIO'!AG1384</f>
        <v>Domaine Boyar International EAD</v>
      </c>
      <c r="AD1384" t="str">
        <f t="shared" si="23"/>
        <v>INSERT INTO TABLA_PRESUPUESTO_COMERCIAL VALUES ('VSR','80145-C','14004893-20',2022,'Agosto',180,'USD',6012,2518.14987,0,360,49.742435,0,48.497268,59.42623,2.008197,20.703196,0,0,0,0,0,0,0,131.089256,0.454365,0);</v>
      </c>
    </row>
    <row r="1385" spans="1:30" x14ac:dyDescent="0.2">
      <c r="A1385" t="str">
        <f>+'MBI DIRECTORIO'!A1385</f>
        <v>VSR</v>
      </c>
      <c r="B1385" t="str">
        <f>+'MBI DIRECTORIO'!B1385</f>
        <v>80145-C</v>
      </c>
      <c r="C1385" t="str">
        <f>+'MBI DIRECTORIO'!C1385</f>
        <v>14004892-20</v>
      </c>
      <c r="D1385">
        <f>+'MBI DIRECTORIO'!D1385</f>
        <v>2022</v>
      </c>
      <c r="E1385" t="str">
        <f>+'MBI DIRECTORIO'!E1385</f>
        <v>Agosto</v>
      </c>
      <c r="F1385" s="5">
        <f>+'MBI DIRECTORIO'!F1385</f>
        <v>45</v>
      </c>
      <c r="G1385" t="str">
        <f>+'MBI DIRECTORIO'!G1385</f>
        <v>USD</v>
      </c>
      <c r="H1385" s="5">
        <f>+'MBI DIRECTORIO'!H1385</f>
        <v>1661.4</v>
      </c>
      <c r="I1385" s="5">
        <f>+'MBI DIRECTORIO'!I1385</f>
        <v>953.83300542792188</v>
      </c>
      <c r="J1385" s="5">
        <f>+'MBI DIRECTORIO'!J1385</f>
        <v>0</v>
      </c>
      <c r="K1385" s="5">
        <f>+'MBI DIRECTORIO'!K1385</f>
        <v>0</v>
      </c>
      <c r="L1385" s="5">
        <f>+'MBI DIRECTORIO'!L1385</f>
        <v>12.435608788654143</v>
      </c>
      <c r="M1385" s="5">
        <f>+'MBI DIRECTORIO'!M1385</f>
        <v>0</v>
      </c>
      <c r="N1385" s="5">
        <f>+'MBI DIRECTORIO'!N1385</f>
        <v>12.12431693989071</v>
      </c>
      <c r="O1385" s="5">
        <f>+'MBI DIRECTORIO'!O1385</f>
        <v>14.856557377049182</v>
      </c>
      <c r="P1385" s="5">
        <f>+'MBI DIRECTORIO'!P1385</f>
        <v>0.50204918032786883</v>
      </c>
      <c r="Q1385" s="5">
        <f>+'MBI DIRECTORIO'!Q1385</f>
        <v>5.7212724603604297</v>
      </c>
      <c r="R1385" s="5">
        <f>+'MBI DIRECTORIO'!R1385</f>
        <v>0</v>
      </c>
      <c r="S1385" s="5">
        <f>+'MBI DIRECTORIO'!S1385</f>
        <v>0</v>
      </c>
      <c r="T1385" s="5">
        <f>+'MBI DIRECTORIO'!T1385</f>
        <v>0</v>
      </c>
      <c r="U1385" s="5">
        <f>+'MBI DIRECTORIO'!U1385</f>
        <v>0</v>
      </c>
      <c r="V1385" s="5">
        <f>+'MBI DIRECTORIO'!V1385</f>
        <v>0</v>
      </c>
      <c r="W1385" s="5">
        <f>+'MBI DIRECTORIO'!W1385</f>
        <v>0</v>
      </c>
      <c r="X1385" s="5">
        <f>+'MBI DIRECTORIO'!X1385</f>
        <v>0</v>
      </c>
      <c r="Y1385" s="5">
        <f>+'MBI DIRECTORIO'!Y1385</f>
        <v>33.317787306318188</v>
      </c>
      <c r="Z1385" s="5">
        <f>+'MBI DIRECTORIO'!Z1385</f>
        <v>0.11359134868999858</v>
      </c>
      <c r="AA1385" s="5">
        <f>+'MBI DIRECTORIO'!AA1385</f>
        <v>0</v>
      </c>
      <c r="AB1385" s="5" t="str">
        <f>+'MBI DIRECTORIO'!AG1385</f>
        <v>Domaine Boyar International EAD</v>
      </c>
      <c r="AD1385" t="str">
        <f t="shared" si="23"/>
        <v>INSERT INTO TABLA_PRESUPUESTO_COMERCIAL VALUES ('VSR','80145-C','14004892-20',2022,'Agosto',45,'USD',1661.4,953.833005,0,0,12.435609,0,12.124317,14.856557,0.502049,5.721272,0,0,0,0,0,0,0,33.317787,0.113591,0);</v>
      </c>
    </row>
    <row r="1386" spans="1:30" x14ac:dyDescent="0.2">
      <c r="A1386" t="str">
        <f>+'MBI DIRECTORIO'!A1386</f>
        <v>VSR</v>
      </c>
      <c r="B1386" t="str">
        <f>+'MBI DIRECTORIO'!B1386</f>
        <v>80145-C</v>
      </c>
      <c r="C1386" t="str">
        <f>+'MBI DIRECTORIO'!C1386</f>
        <v>14004891-20</v>
      </c>
      <c r="D1386">
        <f>+'MBI DIRECTORIO'!D1386</f>
        <v>2022</v>
      </c>
      <c r="E1386" t="str">
        <f>+'MBI DIRECTORIO'!E1386</f>
        <v>Agosto</v>
      </c>
      <c r="F1386" s="5">
        <f>+'MBI DIRECTORIO'!F1386</f>
        <v>450</v>
      </c>
      <c r="G1386" t="str">
        <f>+'MBI DIRECTORIO'!G1386</f>
        <v>USD</v>
      </c>
      <c r="H1386" s="5">
        <f>+'MBI DIRECTORIO'!H1386</f>
        <v>15030</v>
      </c>
      <c r="I1386" s="5">
        <f>+'MBI DIRECTORIO'!I1386</f>
        <v>6287.9212702402883</v>
      </c>
      <c r="J1386" s="5">
        <f>+'MBI DIRECTORIO'!J1386</f>
        <v>0</v>
      </c>
      <c r="K1386" s="5">
        <f>+'MBI DIRECTORIO'!K1386</f>
        <v>900</v>
      </c>
      <c r="L1386" s="5">
        <f>+'MBI DIRECTORIO'!L1386</f>
        <v>124.35608788654143</v>
      </c>
      <c r="M1386" s="5">
        <f>+'MBI DIRECTORIO'!M1386</f>
        <v>0</v>
      </c>
      <c r="N1386" s="5">
        <f>+'MBI DIRECTORIO'!N1386</f>
        <v>121.24316939890711</v>
      </c>
      <c r="O1386" s="5">
        <f>+'MBI DIRECTORIO'!O1386</f>
        <v>148.5655737704918</v>
      </c>
      <c r="P1386" s="5">
        <f>+'MBI DIRECTORIO'!P1386</f>
        <v>5.0204918032786878</v>
      </c>
      <c r="Q1386" s="5">
        <f>+'MBI DIRECTORIO'!Q1386</f>
        <v>51.757990296868449</v>
      </c>
      <c r="R1386" s="5">
        <f>+'MBI DIRECTORIO'!R1386</f>
        <v>0</v>
      </c>
      <c r="S1386" s="5">
        <f>+'MBI DIRECTORIO'!S1386</f>
        <v>0</v>
      </c>
      <c r="T1386" s="5">
        <f>+'MBI DIRECTORIO'!T1386</f>
        <v>0</v>
      </c>
      <c r="U1386" s="5">
        <f>+'MBI DIRECTORIO'!U1386</f>
        <v>0</v>
      </c>
      <c r="V1386" s="5">
        <f>+'MBI DIRECTORIO'!V1386</f>
        <v>0</v>
      </c>
      <c r="W1386" s="5">
        <f>+'MBI DIRECTORIO'!W1386</f>
        <v>0</v>
      </c>
      <c r="X1386" s="5">
        <f>+'MBI DIRECTORIO'!X1386</f>
        <v>0</v>
      </c>
      <c r="Y1386" s="5">
        <f>+'MBI DIRECTORIO'!Y1386</f>
        <v>327.72313875644602</v>
      </c>
      <c r="Z1386" s="5">
        <f>+'MBI DIRECTORIO'!Z1386</f>
        <v>1.1359134868999858</v>
      </c>
      <c r="AA1386" s="5">
        <f>+'MBI DIRECTORIO'!AA1386</f>
        <v>0</v>
      </c>
      <c r="AB1386" s="5" t="str">
        <f>+'MBI DIRECTORIO'!AG1386</f>
        <v>Domaine Boyar International EAD</v>
      </c>
      <c r="AD1386" t="str">
        <f t="shared" si="23"/>
        <v>INSERT INTO TABLA_PRESUPUESTO_COMERCIAL VALUES ('VSR','80145-C','14004891-20',2022,'Agosto',450,'USD',15030,6287.92127,0,900,124.356088,0,121.243169,148.565574,5.020492,51.75799,0,0,0,0,0,0,0,327.723139,1.135913,0);</v>
      </c>
    </row>
    <row r="1387" spans="1:30" x14ac:dyDescent="0.2">
      <c r="A1387" t="str">
        <f>+'MBI DIRECTORIO'!A1387</f>
        <v>VSR</v>
      </c>
      <c r="B1387" t="str">
        <f>+'MBI DIRECTORIO'!B1387</f>
        <v>80145-C</v>
      </c>
      <c r="C1387" t="str">
        <f>+'MBI DIRECTORIO'!C1387</f>
        <v>14005055-21</v>
      </c>
      <c r="D1387">
        <f>+'MBI DIRECTORIO'!D1387</f>
        <v>2022</v>
      </c>
      <c r="E1387" t="str">
        <f>+'MBI DIRECTORIO'!E1387</f>
        <v>Agosto</v>
      </c>
      <c r="F1387" s="5">
        <f>+'MBI DIRECTORIO'!F1387</f>
        <v>60</v>
      </c>
      <c r="G1387" t="str">
        <f>+'MBI DIRECTORIO'!G1387</f>
        <v>USD</v>
      </c>
      <c r="H1387" s="5">
        <f>+'MBI DIRECTORIO'!H1387</f>
        <v>2100</v>
      </c>
      <c r="I1387" s="5">
        <f>+'MBI DIRECTORIO'!I1387</f>
        <v>859.90440459902652</v>
      </c>
      <c r="J1387" s="5">
        <f>+'MBI DIRECTORIO'!J1387</f>
        <v>0</v>
      </c>
      <c r="K1387" s="5">
        <f>+'MBI DIRECTORIO'!K1387</f>
        <v>210</v>
      </c>
      <c r="L1387" s="5">
        <f>+'MBI DIRECTORIO'!L1387</f>
        <v>16.580811718205524</v>
      </c>
      <c r="M1387" s="5">
        <f>+'MBI DIRECTORIO'!M1387</f>
        <v>0</v>
      </c>
      <c r="N1387" s="5">
        <f>+'MBI DIRECTORIO'!N1387</f>
        <v>16.165755919854281</v>
      </c>
      <c r="O1387" s="5">
        <f>+'MBI DIRECTORIO'!O1387</f>
        <v>19.808743169398909</v>
      </c>
      <c r="P1387" s="5">
        <f>+'MBI DIRECTORIO'!P1387</f>
        <v>0.6693989071038251</v>
      </c>
      <c r="Q1387" s="5">
        <f>+'MBI DIRECTORIO'!Q1387</f>
        <v>7.231655330899784</v>
      </c>
      <c r="R1387" s="5">
        <f>+'MBI DIRECTORIO'!R1387</f>
        <v>0</v>
      </c>
      <c r="S1387" s="5">
        <f>+'MBI DIRECTORIO'!S1387</f>
        <v>0</v>
      </c>
      <c r="T1387" s="5">
        <f>+'MBI DIRECTORIO'!T1387</f>
        <v>0</v>
      </c>
      <c r="U1387" s="5">
        <f>+'MBI DIRECTORIO'!U1387</f>
        <v>0</v>
      </c>
      <c r="V1387" s="5">
        <f>+'MBI DIRECTORIO'!V1387</f>
        <v>0</v>
      </c>
      <c r="W1387" s="5">
        <f>+'MBI DIRECTORIO'!W1387</f>
        <v>0</v>
      </c>
      <c r="X1387" s="5">
        <f>+'MBI DIRECTORIO'!X1387</f>
        <v>0</v>
      </c>
      <c r="Y1387" s="5">
        <f>+'MBI DIRECTORIO'!Y1387</f>
        <v>44.027008458843461</v>
      </c>
      <c r="Z1387" s="5">
        <f>+'MBI DIRECTORIO'!Z1387</f>
        <v>0.15145513158666477</v>
      </c>
      <c r="AA1387" s="5">
        <f>+'MBI DIRECTORIO'!AA1387</f>
        <v>0</v>
      </c>
      <c r="AB1387" s="5" t="str">
        <f>+'MBI DIRECTORIO'!AG1387</f>
        <v>Domaine Boyar International EAD</v>
      </c>
      <c r="AD1387" t="str">
        <f t="shared" si="23"/>
        <v>INSERT INTO TABLA_PRESUPUESTO_COMERCIAL VALUES ('VSR','80145-C','14005055-21',2022,'Agosto',60,'USD',2100,859.904405,0,210,16.580812,0,16.165756,19.808743,0.669399,7.231655,0,0,0,0,0,0,0,44.027008,0.151455,0);</v>
      </c>
    </row>
    <row r="1388" spans="1:30" x14ac:dyDescent="0.2">
      <c r="A1388" t="str">
        <f>+'MBI DIRECTORIO'!A1388</f>
        <v>VSR</v>
      </c>
      <c r="B1388" t="str">
        <f>+'MBI DIRECTORIO'!B1388</f>
        <v>80007-C</v>
      </c>
      <c r="C1388" t="str">
        <f>+'MBI DIRECTORIO'!C1388</f>
        <v>14003812-20</v>
      </c>
      <c r="D1388">
        <f>+'MBI DIRECTORIO'!D1388</f>
        <v>2022</v>
      </c>
      <c r="E1388" t="str">
        <f>+'MBI DIRECTORIO'!E1388</f>
        <v>Agosto</v>
      </c>
      <c r="F1388" s="5">
        <f>+'MBI DIRECTORIO'!F1388</f>
        <v>21.599999999999998</v>
      </c>
      <c r="G1388" t="str">
        <f>+'MBI DIRECTORIO'!G1388</f>
        <v>USD</v>
      </c>
      <c r="H1388" s="5">
        <f>+'MBI DIRECTORIO'!H1388</f>
        <v>540</v>
      </c>
      <c r="I1388" s="5">
        <f>+'MBI DIRECTORIO'!I1388</f>
        <v>311.43094077926696</v>
      </c>
      <c r="J1388" s="5">
        <f>+'MBI DIRECTORIO'!J1388</f>
        <v>0</v>
      </c>
      <c r="K1388" s="5">
        <f>+'MBI DIRECTORIO'!K1388</f>
        <v>9.9359999999999999</v>
      </c>
      <c r="L1388" s="5">
        <f>+'MBI DIRECTORIO'!L1388</f>
        <v>5.9690922185539881</v>
      </c>
      <c r="M1388" s="5">
        <f>+'MBI DIRECTORIO'!M1388</f>
        <v>0</v>
      </c>
      <c r="N1388" s="5">
        <f>+'MBI DIRECTORIO'!N1388</f>
        <v>7.5714285714285703</v>
      </c>
      <c r="O1388" s="5">
        <f>+'MBI DIRECTORIO'!O1388</f>
        <v>8.2857142857142847</v>
      </c>
      <c r="P1388" s="5">
        <f>+'MBI DIRECTORIO'!P1388</f>
        <v>0.27999999999999997</v>
      </c>
      <c r="Q1388" s="5">
        <f>+'MBI DIRECTORIO'!Q1388</f>
        <v>1.8595685136599445</v>
      </c>
      <c r="R1388" s="5">
        <f>+'MBI DIRECTORIO'!R1388</f>
        <v>0</v>
      </c>
      <c r="S1388" s="5">
        <f>+'MBI DIRECTORIO'!S1388</f>
        <v>0</v>
      </c>
      <c r="T1388" s="5">
        <f>+'MBI DIRECTORIO'!T1388</f>
        <v>0</v>
      </c>
      <c r="U1388" s="5">
        <f>+'MBI DIRECTORIO'!U1388</f>
        <v>0</v>
      </c>
      <c r="V1388" s="5">
        <f>+'MBI DIRECTORIO'!V1388</f>
        <v>0</v>
      </c>
      <c r="W1388" s="5">
        <f>+'MBI DIRECTORIO'!W1388</f>
        <v>0</v>
      </c>
      <c r="X1388" s="5">
        <f>+'MBI DIRECTORIO'!X1388</f>
        <v>0</v>
      </c>
      <c r="Y1388" s="5">
        <f>+'MBI DIRECTORIO'!Y1388</f>
        <v>18.051235218174</v>
      </c>
      <c r="Z1388" s="5">
        <f>+'MBI DIRECTORIO'!Z1388</f>
        <v>5.4523847371199315E-2</v>
      </c>
      <c r="AA1388" s="5">
        <f>+'MBI DIRECTORIO'!AA1388</f>
        <v>0</v>
      </c>
      <c r="AB1388" s="5" t="str">
        <f>+'MBI DIRECTORIO'!AG1388</f>
        <v>Ghs Classic Drinks Ltd</v>
      </c>
      <c r="AD1388" t="str">
        <f t="shared" si="23"/>
        <v>INSERT INTO TABLA_PRESUPUESTO_COMERCIAL VALUES ('VSR','80007-C','14003812-20',2022,'Agosto',21.6,'USD',540,311.430941,0,9.936,5.969092,0,7.571429,8.285714,0.28,1.859569,0,0,0,0,0,0,0,18.051235,0.054524,0);</v>
      </c>
    </row>
    <row r="1389" spans="1:30" x14ac:dyDescent="0.2">
      <c r="A1389" t="str">
        <f>+'MBI DIRECTORIO'!A1389</f>
        <v>VSR</v>
      </c>
      <c r="B1389" t="str">
        <f>+'MBI DIRECTORIO'!B1389</f>
        <v>80007-C</v>
      </c>
      <c r="C1389" t="str">
        <f>+'MBI DIRECTORIO'!C1389</f>
        <v>14003820-18</v>
      </c>
      <c r="D1389">
        <f>+'MBI DIRECTORIO'!D1389</f>
        <v>2022</v>
      </c>
      <c r="E1389" t="str">
        <f>+'MBI DIRECTORIO'!E1389</f>
        <v>Agosto</v>
      </c>
      <c r="F1389" s="5">
        <f>+'MBI DIRECTORIO'!F1389</f>
        <v>21.599999999999998</v>
      </c>
      <c r="G1389" t="str">
        <f>+'MBI DIRECTORIO'!G1389</f>
        <v>USD</v>
      </c>
      <c r="H1389" s="5">
        <f>+'MBI DIRECTORIO'!H1389</f>
        <v>540</v>
      </c>
      <c r="I1389" s="5">
        <f>+'MBI DIRECTORIO'!I1389</f>
        <v>405.05419178002376</v>
      </c>
      <c r="J1389" s="5">
        <f>+'MBI DIRECTORIO'!J1389</f>
        <v>0</v>
      </c>
      <c r="K1389" s="5">
        <f>+'MBI DIRECTORIO'!K1389</f>
        <v>32.4</v>
      </c>
      <c r="L1389" s="5">
        <f>+'MBI DIRECTORIO'!L1389</f>
        <v>5.9690922185539881</v>
      </c>
      <c r="M1389" s="5">
        <f>+'MBI DIRECTORIO'!M1389</f>
        <v>0</v>
      </c>
      <c r="N1389" s="5">
        <f>+'MBI DIRECTORIO'!N1389</f>
        <v>7.5714285714285703</v>
      </c>
      <c r="O1389" s="5">
        <f>+'MBI DIRECTORIO'!O1389</f>
        <v>8.2857142857142847</v>
      </c>
      <c r="P1389" s="5">
        <f>+'MBI DIRECTORIO'!P1389</f>
        <v>0.27999999999999997</v>
      </c>
      <c r="Q1389" s="5">
        <f>+'MBI DIRECTORIO'!Q1389</f>
        <v>1.8595685136599445</v>
      </c>
      <c r="R1389" s="5">
        <f>+'MBI DIRECTORIO'!R1389</f>
        <v>0</v>
      </c>
      <c r="S1389" s="5">
        <f>+'MBI DIRECTORIO'!S1389</f>
        <v>0</v>
      </c>
      <c r="T1389" s="5">
        <f>+'MBI DIRECTORIO'!T1389</f>
        <v>0</v>
      </c>
      <c r="U1389" s="5">
        <f>+'MBI DIRECTORIO'!U1389</f>
        <v>0</v>
      </c>
      <c r="V1389" s="5">
        <f>+'MBI DIRECTORIO'!V1389</f>
        <v>0</v>
      </c>
      <c r="W1389" s="5">
        <f>+'MBI DIRECTORIO'!W1389</f>
        <v>0</v>
      </c>
      <c r="X1389" s="5">
        <f>+'MBI DIRECTORIO'!X1389</f>
        <v>0</v>
      </c>
      <c r="Y1389" s="5">
        <f>+'MBI DIRECTORIO'!Y1389</f>
        <v>18.051235218174</v>
      </c>
      <c r="Z1389" s="5">
        <f>+'MBI DIRECTORIO'!Z1389</f>
        <v>5.4523847371199315E-2</v>
      </c>
      <c r="AA1389" s="5">
        <f>+'MBI DIRECTORIO'!AA1389</f>
        <v>0</v>
      </c>
      <c r="AB1389" s="5" t="str">
        <f>+'MBI DIRECTORIO'!AG1389</f>
        <v>Ghs Classic Drinks Ltd</v>
      </c>
      <c r="AD1389" t="str">
        <f t="shared" si="23"/>
        <v>INSERT INTO TABLA_PRESUPUESTO_COMERCIAL VALUES ('VSR','80007-C','14003820-18',2022,'Agosto',21.6,'USD',540,405.054192,0,32.4,5.969092,0,7.571429,8.285714,0.28,1.859569,0,0,0,0,0,0,0,18.051235,0.054524,0);</v>
      </c>
    </row>
    <row r="1390" spans="1:30" x14ac:dyDescent="0.2">
      <c r="A1390" t="str">
        <f>+'MBI DIRECTORIO'!A1390</f>
        <v>VSR</v>
      </c>
      <c r="B1390" t="str">
        <f>+'MBI DIRECTORIO'!B1390</f>
        <v>80007-C</v>
      </c>
      <c r="C1390" t="str">
        <f>+'MBI DIRECTORIO'!C1390</f>
        <v>14003817-21</v>
      </c>
      <c r="D1390">
        <f>+'MBI DIRECTORIO'!D1390</f>
        <v>2022</v>
      </c>
      <c r="E1390" t="str">
        <f>+'MBI DIRECTORIO'!E1390</f>
        <v>Agosto</v>
      </c>
      <c r="F1390" s="5">
        <f>+'MBI DIRECTORIO'!F1390</f>
        <v>21.599999999999998</v>
      </c>
      <c r="G1390" t="str">
        <f>+'MBI DIRECTORIO'!G1390</f>
        <v>USD</v>
      </c>
      <c r="H1390" s="5">
        <f>+'MBI DIRECTORIO'!H1390</f>
        <v>529.19999999999993</v>
      </c>
      <c r="I1390" s="5">
        <f>+'MBI DIRECTORIO'!I1390</f>
        <v>318.97530557953382</v>
      </c>
      <c r="J1390" s="5">
        <f>+'MBI DIRECTORIO'!J1390</f>
        <v>0</v>
      </c>
      <c r="K1390" s="5">
        <f>+'MBI DIRECTORIO'!K1390</f>
        <v>32.4</v>
      </c>
      <c r="L1390" s="5">
        <f>+'MBI DIRECTORIO'!L1390</f>
        <v>5.9690922185539881</v>
      </c>
      <c r="M1390" s="5">
        <f>+'MBI DIRECTORIO'!M1390</f>
        <v>0</v>
      </c>
      <c r="N1390" s="5">
        <f>+'MBI DIRECTORIO'!N1390</f>
        <v>7.5714285714285703</v>
      </c>
      <c r="O1390" s="5">
        <f>+'MBI DIRECTORIO'!O1390</f>
        <v>8.2857142857142847</v>
      </c>
      <c r="P1390" s="5">
        <f>+'MBI DIRECTORIO'!P1390</f>
        <v>0.27999999999999997</v>
      </c>
      <c r="Q1390" s="5">
        <f>+'MBI DIRECTORIO'!Q1390</f>
        <v>1.8223771433867453</v>
      </c>
      <c r="R1390" s="5">
        <f>+'MBI DIRECTORIO'!R1390</f>
        <v>0</v>
      </c>
      <c r="S1390" s="5">
        <f>+'MBI DIRECTORIO'!S1390</f>
        <v>0</v>
      </c>
      <c r="T1390" s="5">
        <f>+'MBI DIRECTORIO'!T1390</f>
        <v>0</v>
      </c>
      <c r="U1390" s="5">
        <f>+'MBI DIRECTORIO'!U1390</f>
        <v>0</v>
      </c>
      <c r="V1390" s="5">
        <f>+'MBI DIRECTORIO'!V1390</f>
        <v>0</v>
      </c>
      <c r="W1390" s="5">
        <f>+'MBI DIRECTORIO'!W1390</f>
        <v>0</v>
      </c>
      <c r="X1390" s="5">
        <f>+'MBI DIRECTORIO'!X1390</f>
        <v>0</v>
      </c>
      <c r="Y1390" s="5">
        <f>+'MBI DIRECTORIO'!Y1390</f>
        <v>18.014043847900801</v>
      </c>
      <c r="Z1390" s="5">
        <f>+'MBI DIRECTORIO'!Z1390</f>
        <v>5.4523847371199315E-2</v>
      </c>
      <c r="AA1390" s="5">
        <f>+'MBI DIRECTORIO'!AA1390</f>
        <v>0</v>
      </c>
      <c r="AB1390" s="5" t="str">
        <f>+'MBI DIRECTORIO'!AG1390</f>
        <v>Ghs Classic Drinks Ltd</v>
      </c>
      <c r="AD1390" t="str">
        <f t="shared" si="23"/>
        <v>INSERT INTO TABLA_PRESUPUESTO_COMERCIAL VALUES ('VSR','80007-C','14003817-21',2022,'Agosto',21.6,'USD',529.2,318.975306,0,32.4,5.969092,0,7.571429,8.285714,0.28,1.822377,0,0,0,0,0,0,0,18.014044,0.054524,0);</v>
      </c>
    </row>
    <row r="1391" spans="1:30" x14ac:dyDescent="0.2">
      <c r="A1391" t="str">
        <f>+'MBI DIRECTORIO'!A1391</f>
        <v>VSR</v>
      </c>
      <c r="B1391" t="str">
        <f>+'MBI DIRECTORIO'!B1391</f>
        <v>80007-C</v>
      </c>
      <c r="C1391" t="str">
        <f>+'MBI DIRECTORIO'!C1391</f>
        <v>14004704-21</v>
      </c>
      <c r="D1391">
        <f>+'MBI DIRECTORIO'!D1391</f>
        <v>2022</v>
      </c>
      <c r="E1391" t="str">
        <f>+'MBI DIRECTORIO'!E1391</f>
        <v>Agosto</v>
      </c>
      <c r="F1391" s="5">
        <f>+'MBI DIRECTORIO'!F1391</f>
        <v>120</v>
      </c>
      <c r="G1391" t="str">
        <f>+'MBI DIRECTORIO'!G1391</f>
        <v>USD</v>
      </c>
      <c r="H1391" s="5">
        <f>+'MBI DIRECTORIO'!H1391</f>
        <v>2880</v>
      </c>
      <c r="I1391" s="5">
        <f>+'MBI DIRECTORIO'!I1391</f>
        <v>1609.2061309314984</v>
      </c>
      <c r="J1391" s="5">
        <f>+'MBI DIRECTORIO'!J1391</f>
        <v>0</v>
      </c>
      <c r="K1391" s="5">
        <f>+'MBI DIRECTORIO'!K1391</f>
        <v>139.19999999999999</v>
      </c>
      <c r="L1391" s="5">
        <f>+'MBI DIRECTORIO'!L1391</f>
        <v>33.161623436411048</v>
      </c>
      <c r="M1391" s="5">
        <f>+'MBI DIRECTORIO'!M1391</f>
        <v>0</v>
      </c>
      <c r="N1391" s="5">
        <f>+'MBI DIRECTORIO'!N1391</f>
        <v>42.063492063492063</v>
      </c>
      <c r="O1391" s="5">
        <f>+'MBI DIRECTORIO'!O1391</f>
        <v>46.031746031746032</v>
      </c>
      <c r="P1391" s="5">
        <f>+'MBI DIRECTORIO'!P1391</f>
        <v>1.5555555555555556</v>
      </c>
      <c r="Q1391" s="5">
        <f>+'MBI DIRECTORIO'!Q1391</f>
        <v>9.9176987395197038</v>
      </c>
      <c r="R1391" s="5">
        <f>+'MBI DIRECTORIO'!R1391</f>
        <v>0</v>
      </c>
      <c r="S1391" s="5">
        <f>+'MBI DIRECTORIO'!S1391</f>
        <v>0</v>
      </c>
      <c r="T1391" s="5">
        <f>+'MBI DIRECTORIO'!T1391</f>
        <v>0</v>
      </c>
      <c r="U1391" s="5">
        <f>+'MBI DIRECTORIO'!U1391</f>
        <v>0</v>
      </c>
      <c r="V1391" s="5">
        <f>+'MBI DIRECTORIO'!V1391</f>
        <v>0</v>
      </c>
      <c r="W1391" s="5">
        <f>+'MBI DIRECTORIO'!W1391</f>
        <v>0</v>
      </c>
      <c r="X1391" s="5">
        <f>+'MBI DIRECTORIO'!X1391</f>
        <v>0</v>
      </c>
      <c r="Y1391" s="5">
        <f>+'MBI DIRECTORIO'!Y1391</f>
        <v>99.871402653486697</v>
      </c>
      <c r="Z1391" s="5">
        <f>+'MBI DIRECTORIO'!Z1391</f>
        <v>0.30291026317332953</v>
      </c>
      <c r="AA1391" s="5">
        <f>+'MBI DIRECTORIO'!AA1391</f>
        <v>0</v>
      </c>
      <c r="AB1391" s="5" t="str">
        <f>+'MBI DIRECTORIO'!AG1391</f>
        <v>Ghs Classic Drinks Ltd</v>
      </c>
      <c r="AD1391" t="str">
        <f t="shared" si="23"/>
        <v>INSERT INTO TABLA_PRESUPUESTO_COMERCIAL VALUES ('VSR','80007-C','14004704-21',2022,'Agosto',120,'USD',2880,1609.206131,0,139.2,33.161623,0,42.063492,46.031746,1.555556,9.917699,0,0,0,0,0,0,0,99.871403,0.30291,0);</v>
      </c>
    </row>
    <row r="1392" spans="1:30" x14ac:dyDescent="0.2">
      <c r="A1392" t="str">
        <f>+'MBI DIRECTORIO'!A1392</f>
        <v>VSR</v>
      </c>
      <c r="B1392" t="str">
        <f>+'MBI DIRECTORIO'!B1392</f>
        <v>80007-C</v>
      </c>
      <c r="C1392" t="str">
        <f>+'MBI DIRECTORIO'!C1392</f>
        <v>14004705-21</v>
      </c>
      <c r="D1392">
        <f>+'MBI DIRECTORIO'!D1392</f>
        <v>2022</v>
      </c>
      <c r="E1392" t="str">
        <f>+'MBI DIRECTORIO'!E1392</f>
        <v>Agosto</v>
      </c>
      <c r="F1392" s="5">
        <f>+'MBI DIRECTORIO'!F1392</f>
        <v>300</v>
      </c>
      <c r="G1392" t="str">
        <f>+'MBI DIRECTORIO'!G1392</f>
        <v>USD</v>
      </c>
      <c r="H1392" s="5">
        <f>+'MBI DIRECTORIO'!H1392</f>
        <v>7275</v>
      </c>
      <c r="I1392" s="5">
        <f>+'MBI DIRECTORIO'!I1392</f>
        <v>5387.4875996114415</v>
      </c>
      <c r="J1392" s="5">
        <f>+'MBI DIRECTORIO'!J1392</f>
        <v>0</v>
      </c>
      <c r="K1392" s="5">
        <f>+'MBI DIRECTORIO'!K1392</f>
        <v>348</v>
      </c>
      <c r="L1392" s="5">
        <f>+'MBI DIRECTORIO'!L1392</f>
        <v>82.904058591027621</v>
      </c>
      <c r="M1392" s="5">
        <f>+'MBI DIRECTORIO'!M1392</f>
        <v>0</v>
      </c>
      <c r="N1392" s="5">
        <f>+'MBI DIRECTORIO'!N1392</f>
        <v>105.15873015873015</v>
      </c>
      <c r="O1392" s="5">
        <f>+'MBI DIRECTORIO'!O1392</f>
        <v>115.07936507936508</v>
      </c>
      <c r="P1392" s="5">
        <f>+'MBI DIRECTORIO'!P1392</f>
        <v>3.8888888888888888</v>
      </c>
      <c r="Q1392" s="5">
        <f>+'MBI DIRECTORIO'!Q1392</f>
        <v>25.052520253474253</v>
      </c>
      <c r="R1392" s="5">
        <f>+'MBI DIRECTORIO'!R1392</f>
        <v>0</v>
      </c>
      <c r="S1392" s="5">
        <f>+'MBI DIRECTORIO'!S1392</f>
        <v>0</v>
      </c>
      <c r="T1392" s="5">
        <f>+'MBI DIRECTORIO'!T1392</f>
        <v>0</v>
      </c>
      <c r="U1392" s="5">
        <f>+'MBI DIRECTORIO'!U1392</f>
        <v>0</v>
      </c>
      <c r="V1392" s="5">
        <f>+'MBI DIRECTORIO'!V1392</f>
        <v>0</v>
      </c>
      <c r="W1392" s="5">
        <f>+'MBI DIRECTORIO'!W1392</f>
        <v>0</v>
      </c>
      <c r="X1392" s="5">
        <f>+'MBI DIRECTORIO'!X1392</f>
        <v>0</v>
      </c>
      <c r="Y1392" s="5">
        <f>+'MBI DIRECTORIO'!Y1392</f>
        <v>249.9367800383917</v>
      </c>
      <c r="Z1392" s="5">
        <f>+'MBI DIRECTORIO'!Z1392</f>
        <v>0.75727565793332385</v>
      </c>
      <c r="AA1392" s="5">
        <f>+'MBI DIRECTORIO'!AA1392</f>
        <v>0</v>
      </c>
      <c r="AB1392" s="5" t="str">
        <f>+'MBI DIRECTORIO'!AG1392</f>
        <v>Ghs Classic Drinks Ltd</v>
      </c>
      <c r="AD1392" t="str">
        <f t="shared" si="23"/>
        <v>INSERT INTO TABLA_PRESUPUESTO_COMERCIAL VALUES ('VSR','80007-C','14004705-21',2022,'Agosto',300,'USD',7275,5387.4876,0,348,82.904059,0,105.15873,115.079365,3.888889,25.05252,0,0,0,0,0,0,0,249.93678,0.757276,0);</v>
      </c>
    </row>
    <row r="1393" spans="1:30" x14ac:dyDescent="0.2">
      <c r="A1393" t="str">
        <f>+'MBI DIRECTORIO'!A1393</f>
        <v>VSR</v>
      </c>
      <c r="B1393" t="str">
        <f>+'MBI DIRECTORIO'!B1393</f>
        <v>80007-C</v>
      </c>
      <c r="C1393" t="str">
        <f>+'MBI DIRECTORIO'!C1393</f>
        <v>14004693-21</v>
      </c>
      <c r="D1393">
        <f>+'MBI DIRECTORIO'!D1393</f>
        <v>2022</v>
      </c>
      <c r="E1393" t="str">
        <f>+'MBI DIRECTORIO'!E1393</f>
        <v>Agosto</v>
      </c>
      <c r="F1393" s="5">
        <f>+'MBI DIRECTORIO'!F1393</f>
        <v>405</v>
      </c>
      <c r="G1393" t="str">
        <f>+'MBI DIRECTORIO'!G1393</f>
        <v>USD</v>
      </c>
      <c r="H1393" s="5">
        <f>+'MBI DIRECTORIO'!H1393</f>
        <v>9821.25</v>
      </c>
      <c r="I1393" s="5">
        <f>+'MBI DIRECTORIO'!I1393</f>
        <v>5659.1291432162598</v>
      </c>
      <c r="J1393" s="5">
        <f>+'MBI DIRECTORIO'!J1393</f>
        <v>0</v>
      </c>
      <c r="K1393" s="5">
        <f>+'MBI DIRECTORIO'!K1393</f>
        <v>186.3</v>
      </c>
      <c r="L1393" s="5">
        <f>+'MBI DIRECTORIO'!L1393</f>
        <v>111.92047909788728</v>
      </c>
      <c r="M1393" s="5">
        <f>+'MBI DIRECTORIO'!M1393</f>
        <v>0</v>
      </c>
      <c r="N1393" s="5">
        <f>+'MBI DIRECTORIO'!N1393</f>
        <v>141.96428571428569</v>
      </c>
      <c r="O1393" s="5">
        <f>+'MBI DIRECTORIO'!O1393</f>
        <v>155.35714285714286</v>
      </c>
      <c r="P1393" s="5">
        <f>+'MBI DIRECTORIO'!P1393</f>
        <v>5.2500000000000009</v>
      </c>
      <c r="Q1393" s="5">
        <f>+'MBI DIRECTORIO'!Q1393</f>
        <v>33.820902342190237</v>
      </c>
      <c r="R1393" s="5">
        <f>+'MBI DIRECTORIO'!R1393</f>
        <v>0</v>
      </c>
      <c r="S1393" s="5">
        <f>+'MBI DIRECTORIO'!S1393</f>
        <v>0</v>
      </c>
      <c r="T1393" s="5">
        <f>+'MBI DIRECTORIO'!T1393</f>
        <v>0</v>
      </c>
      <c r="U1393" s="5">
        <f>+'MBI DIRECTORIO'!U1393</f>
        <v>0</v>
      </c>
      <c r="V1393" s="5">
        <f>+'MBI DIRECTORIO'!V1393</f>
        <v>0</v>
      </c>
      <c r="W1393" s="5">
        <f>+'MBI DIRECTORIO'!W1393</f>
        <v>0</v>
      </c>
      <c r="X1393" s="5">
        <f>+'MBI DIRECTORIO'!X1393</f>
        <v>0</v>
      </c>
      <c r="Y1393" s="5">
        <f>+'MBI DIRECTORIO'!Y1393</f>
        <v>337.41465305182874</v>
      </c>
      <c r="Z1393" s="5">
        <f>+'MBI DIRECTORIO'!Z1393</f>
        <v>1.0223221382099872</v>
      </c>
      <c r="AA1393" s="5">
        <f>+'MBI DIRECTORIO'!AA1393</f>
        <v>0</v>
      </c>
      <c r="AB1393" s="5" t="str">
        <f>+'MBI DIRECTORIO'!AG1393</f>
        <v>Ghs Classic Drinks Ltd</v>
      </c>
      <c r="AD1393" t="str">
        <f t="shared" si="23"/>
        <v>INSERT INTO TABLA_PRESUPUESTO_COMERCIAL VALUES ('VSR','80007-C','14004693-21',2022,'Agosto',405,'USD',9821.25,5659.129143,0,186.3,111.920479,0,141.964286,155.357143,5.25,33.820902,0,0,0,0,0,0,0,337.414653,1.022322,0);</v>
      </c>
    </row>
    <row r="1394" spans="1:30" x14ac:dyDescent="0.2">
      <c r="A1394" t="str">
        <f>+'MBI DIRECTORIO'!A1394</f>
        <v>VSR</v>
      </c>
      <c r="B1394" t="str">
        <f>+'MBI DIRECTORIO'!B1394</f>
        <v>80007-C</v>
      </c>
      <c r="C1394" t="str">
        <f>+'MBI DIRECTORIO'!C1394</f>
        <v>14005050-21</v>
      </c>
      <c r="D1394">
        <f>+'MBI DIRECTORIO'!D1394</f>
        <v>2022</v>
      </c>
      <c r="E1394" t="str">
        <f>+'MBI DIRECTORIO'!E1394</f>
        <v>Agosto</v>
      </c>
      <c r="F1394" s="5">
        <f>+'MBI DIRECTORIO'!F1394</f>
        <v>210</v>
      </c>
      <c r="G1394" t="str">
        <f>+'MBI DIRECTORIO'!G1394</f>
        <v>USD</v>
      </c>
      <c r="H1394" s="5">
        <f>+'MBI DIRECTORIO'!H1394</f>
        <v>7140</v>
      </c>
      <c r="I1394" s="5">
        <f>+'MBI DIRECTORIO'!I1394</f>
        <v>3080.0701783812474</v>
      </c>
      <c r="J1394" s="5">
        <f>+'MBI DIRECTORIO'!J1394</f>
        <v>0</v>
      </c>
      <c r="K1394" s="5">
        <f>+'MBI DIRECTORIO'!K1394</f>
        <v>315</v>
      </c>
      <c r="L1394" s="5">
        <f>+'MBI DIRECTORIO'!L1394</f>
        <v>58.032841013719334</v>
      </c>
      <c r="M1394" s="5">
        <f>+'MBI DIRECTORIO'!M1394</f>
        <v>0</v>
      </c>
      <c r="N1394" s="5">
        <f>+'MBI DIRECTORIO'!N1394</f>
        <v>73.611111111111114</v>
      </c>
      <c r="O1394" s="5">
        <f>+'MBI DIRECTORIO'!O1394</f>
        <v>80.555555555555557</v>
      </c>
      <c r="P1394" s="5">
        <f>+'MBI DIRECTORIO'!P1394</f>
        <v>2.7222222222222223</v>
      </c>
      <c r="Q1394" s="5">
        <f>+'MBI DIRECTORIO'!Q1394</f>
        <v>24.587628125059265</v>
      </c>
      <c r="R1394" s="5">
        <f>+'MBI DIRECTORIO'!R1394</f>
        <v>0</v>
      </c>
      <c r="S1394" s="5">
        <f>+'MBI DIRECTORIO'!S1394</f>
        <v>0</v>
      </c>
      <c r="T1394" s="5">
        <f>+'MBI DIRECTORIO'!T1394</f>
        <v>0</v>
      </c>
      <c r="U1394" s="5">
        <f>+'MBI DIRECTORIO'!U1394</f>
        <v>0</v>
      </c>
      <c r="V1394" s="5">
        <f>+'MBI DIRECTORIO'!V1394</f>
        <v>0</v>
      </c>
      <c r="W1394" s="5">
        <f>+'MBI DIRECTORIO'!W1394</f>
        <v>0</v>
      </c>
      <c r="X1394" s="5">
        <f>+'MBI DIRECTORIO'!X1394</f>
        <v>0</v>
      </c>
      <c r="Y1394" s="5">
        <f>+'MBI DIRECTORIO'!Y1394</f>
        <v>182.00660997450152</v>
      </c>
      <c r="Z1394" s="5">
        <f>+'MBI DIRECTORIO'!Z1394</f>
        <v>0.53009296055332678</v>
      </c>
      <c r="AA1394" s="5">
        <f>+'MBI DIRECTORIO'!AA1394</f>
        <v>0</v>
      </c>
      <c r="AB1394" s="5" t="str">
        <f>+'MBI DIRECTORIO'!AG1394</f>
        <v>Ghs Classic Drinks Ltd</v>
      </c>
      <c r="AD1394" t="str">
        <f t="shared" si="23"/>
        <v>INSERT INTO TABLA_PRESUPUESTO_COMERCIAL VALUES ('VSR','80007-C','14005050-21',2022,'Agosto',210,'USD',7140,3080.070178,0,315,58.032841,0,73.611111,80.555556,2.722222,24.587628,0,0,0,0,0,0,0,182.00661,0.530093,0);</v>
      </c>
    </row>
    <row r="1395" spans="1:30" x14ac:dyDescent="0.2">
      <c r="A1395" t="str">
        <f>+'MBI DIRECTORIO'!A1395</f>
        <v>VSR</v>
      </c>
      <c r="B1395" t="str">
        <f>+'MBI DIRECTORIO'!B1395</f>
        <v>80007-C</v>
      </c>
      <c r="C1395" t="str">
        <f>+'MBI DIRECTORIO'!C1395</f>
        <v>14005055-21</v>
      </c>
      <c r="D1395">
        <f>+'MBI DIRECTORIO'!D1395</f>
        <v>2022</v>
      </c>
      <c r="E1395" t="str">
        <f>+'MBI DIRECTORIO'!E1395</f>
        <v>Agosto</v>
      </c>
      <c r="F1395" s="5">
        <f>+'MBI DIRECTORIO'!F1395</f>
        <v>120</v>
      </c>
      <c r="G1395" t="str">
        <f>+'MBI DIRECTORIO'!G1395</f>
        <v>USD</v>
      </c>
      <c r="H1395" s="5">
        <f>+'MBI DIRECTORIO'!H1395</f>
        <v>4080</v>
      </c>
      <c r="I1395" s="5">
        <f>+'MBI DIRECTORIO'!I1395</f>
        <v>1719.808809198053</v>
      </c>
      <c r="J1395" s="5">
        <f>+'MBI DIRECTORIO'!J1395</f>
        <v>0</v>
      </c>
      <c r="K1395" s="5">
        <f>+'MBI DIRECTORIO'!K1395</f>
        <v>180</v>
      </c>
      <c r="L1395" s="5">
        <f>+'MBI DIRECTORIO'!L1395</f>
        <v>33.161623436411048</v>
      </c>
      <c r="M1395" s="5">
        <f>+'MBI DIRECTORIO'!M1395</f>
        <v>0</v>
      </c>
      <c r="N1395" s="5">
        <f>+'MBI DIRECTORIO'!N1395</f>
        <v>42.063492063492063</v>
      </c>
      <c r="O1395" s="5">
        <f>+'MBI DIRECTORIO'!O1395</f>
        <v>46.031746031746032</v>
      </c>
      <c r="P1395" s="5">
        <f>+'MBI DIRECTORIO'!P1395</f>
        <v>1.5555555555555556</v>
      </c>
      <c r="Q1395" s="5">
        <f>+'MBI DIRECTORIO'!Q1395</f>
        <v>14.05007321431958</v>
      </c>
      <c r="R1395" s="5">
        <f>+'MBI DIRECTORIO'!R1395</f>
        <v>0</v>
      </c>
      <c r="S1395" s="5">
        <f>+'MBI DIRECTORIO'!S1395</f>
        <v>0</v>
      </c>
      <c r="T1395" s="5">
        <f>+'MBI DIRECTORIO'!T1395</f>
        <v>0</v>
      </c>
      <c r="U1395" s="5">
        <f>+'MBI DIRECTORIO'!U1395</f>
        <v>0</v>
      </c>
      <c r="V1395" s="5">
        <f>+'MBI DIRECTORIO'!V1395</f>
        <v>0</v>
      </c>
      <c r="W1395" s="5">
        <f>+'MBI DIRECTORIO'!W1395</f>
        <v>0</v>
      </c>
      <c r="X1395" s="5">
        <f>+'MBI DIRECTORIO'!X1395</f>
        <v>0</v>
      </c>
      <c r="Y1395" s="5">
        <f>+'MBI DIRECTORIO'!Y1395</f>
        <v>104.00377712828657</v>
      </c>
      <c r="Z1395" s="5">
        <f>+'MBI DIRECTORIO'!Z1395</f>
        <v>0.30291026317332953</v>
      </c>
      <c r="AA1395" s="5">
        <f>+'MBI DIRECTORIO'!AA1395</f>
        <v>0</v>
      </c>
      <c r="AB1395" s="5" t="str">
        <f>+'MBI DIRECTORIO'!AG1395</f>
        <v>Ghs Classic Drinks Ltd</v>
      </c>
      <c r="AD1395" t="str">
        <f t="shared" si="23"/>
        <v>INSERT INTO TABLA_PRESUPUESTO_COMERCIAL VALUES ('VSR','80007-C','14005055-21',2022,'Agosto',120,'USD',4080,1719.808809,0,180,33.161623,0,42.063492,46.031746,1.555556,14.050073,0,0,0,0,0,0,0,104.003777,0.30291,0);</v>
      </c>
    </row>
    <row r="1396" spans="1:30" x14ac:dyDescent="0.2">
      <c r="A1396" t="str">
        <f>+'MBI DIRECTORIO'!A1396</f>
        <v>VSR</v>
      </c>
      <c r="B1396" t="str">
        <f>+'MBI DIRECTORIO'!B1396</f>
        <v>80006-C</v>
      </c>
      <c r="C1396" t="str">
        <f>+'MBI DIRECTORIO'!C1396</f>
        <v>14004739-20</v>
      </c>
      <c r="D1396">
        <f>+'MBI DIRECTORIO'!D1396</f>
        <v>2022</v>
      </c>
      <c r="E1396" t="str">
        <f>+'MBI DIRECTORIO'!E1396</f>
        <v>Agosto</v>
      </c>
      <c r="F1396" s="5">
        <f>+'MBI DIRECTORIO'!F1396</f>
        <v>69</v>
      </c>
      <c r="G1396" t="str">
        <f>+'MBI DIRECTORIO'!G1396</f>
        <v>EUR</v>
      </c>
      <c r="H1396" s="5">
        <f>+'MBI DIRECTORIO'!H1396</f>
        <v>1531.8</v>
      </c>
      <c r="I1396" s="5">
        <f>+'MBI DIRECTORIO'!I1396</f>
        <v>954.70001238043619</v>
      </c>
      <c r="J1396" s="5">
        <f>+'MBI DIRECTORIO'!J1396</f>
        <v>0</v>
      </c>
      <c r="K1396" s="5">
        <f>+'MBI DIRECTORIO'!K1396</f>
        <v>97.703999999999994</v>
      </c>
      <c r="L1396" s="5">
        <f>+'MBI DIRECTORIO'!L1396</f>
        <v>19.067933475936353</v>
      </c>
      <c r="M1396" s="5">
        <f>+'MBI DIRECTORIO'!M1396</f>
        <v>0</v>
      </c>
      <c r="N1396" s="5">
        <f>+'MBI DIRECTORIO'!N1396</f>
        <v>30.10988285034793</v>
      </c>
      <c r="O1396" s="5">
        <f>+'MBI DIRECTORIO'!O1396</f>
        <v>32.351030564608479</v>
      </c>
      <c r="P1396" s="5">
        <f>+'MBI DIRECTORIO'!P1396</f>
        <v>1.2408614463137497</v>
      </c>
      <c r="Q1396" s="5">
        <f>+'MBI DIRECTORIO'!Q1396</f>
        <v>5.2749760170820421</v>
      </c>
      <c r="R1396" s="5">
        <f>+'MBI DIRECTORIO'!R1396</f>
        <v>0</v>
      </c>
      <c r="S1396" s="5">
        <f>+'MBI DIRECTORIO'!S1396</f>
        <v>0</v>
      </c>
      <c r="T1396" s="5">
        <f>+'MBI DIRECTORIO'!T1396</f>
        <v>0</v>
      </c>
      <c r="U1396" s="5">
        <f>+'MBI DIRECTORIO'!U1396</f>
        <v>0</v>
      </c>
      <c r="V1396" s="5">
        <f>+'MBI DIRECTORIO'!V1396</f>
        <v>0</v>
      </c>
      <c r="W1396" s="5">
        <f>+'MBI DIRECTORIO'!W1396</f>
        <v>0</v>
      </c>
      <c r="X1396" s="5">
        <f>+'MBI DIRECTORIO'!X1396</f>
        <v>0</v>
      </c>
      <c r="Y1396" s="5">
        <f>+'MBI DIRECTORIO'!Y1396</f>
        <v>69.150924279676872</v>
      </c>
      <c r="Z1396" s="5">
        <f>+'MBI DIRECTORIO'!Z1396</f>
        <v>0.1741734013246645</v>
      </c>
      <c r="AA1396" s="5">
        <f>+'MBI DIRECTORIO'!AA1396</f>
        <v>0</v>
      </c>
      <c r="AB1396" s="5" t="str">
        <f>+'MBI DIRECTORIO'!AG1396</f>
        <v>Gall &amp; Gall</v>
      </c>
      <c r="AD1396" t="str">
        <f t="shared" si="23"/>
        <v>INSERT INTO TABLA_PRESUPUESTO_COMERCIAL VALUES ('VSR','80006-C','14004739-20',2022,'Agosto',69,'EUR',1531.8,954.700012,0,97.704,19.067933,0,30.109883,32.351031,1.240861,5.274976,0,0,0,0,0,0,0,69.150924,0.174173,0);</v>
      </c>
    </row>
    <row r="1397" spans="1:30" x14ac:dyDescent="0.2">
      <c r="A1397" t="str">
        <f>+'MBI DIRECTORIO'!A1397</f>
        <v>VSR</v>
      </c>
      <c r="B1397" t="str">
        <f>+'MBI DIRECTORIO'!B1397</f>
        <v>80006-C</v>
      </c>
      <c r="C1397" t="str">
        <f>+'MBI DIRECTORIO'!C1397</f>
        <v>14003720-21</v>
      </c>
      <c r="D1397">
        <f>+'MBI DIRECTORIO'!D1397</f>
        <v>2022</v>
      </c>
      <c r="E1397" t="str">
        <f>+'MBI DIRECTORIO'!E1397</f>
        <v>Agosto</v>
      </c>
      <c r="F1397" s="5">
        <f>+'MBI DIRECTORIO'!F1397</f>
        <v>2227.5</v>
      </c>
      <c r="G1397" t="str">
        <f>+'MBI DIRECTORIO'!G1397</f>
        <v>EUR</v>
      </c>
      <c r="H1397" s="5">
        <f>+'MBI DIRECTORIO'!H1397</f>
        <v>47525.94</v>
      </c>
      <c r="I1397" s="5">
        <f>+'MBI DIRECTORIO'!I1397</f>
        <v>30118.653121815376</v>
      </c>
      <c r="J1397" s="5">
        <f>+'MBI DIRECTORIO'!J1397</f>
        <v>0</v>
      </c>
      <c r="K1397" s="5">
        <f>+'MBI DIRECTORIO'!K1397</f>
        <v>3154.1399999999994</v>
      </c>
      <c r="L1397" s="5">
        <f>+'MBI DIRECTORIO'!L1397</f>
        <v>615.56263503838011</v>
      </c>
      <c r="M1397" s="5">
        <f>+'MBI DIRECTORIO'!M1397</f>
        <v>0</v>
      </c>
      <c r="N1397" s="5">
        <f>+'MBI DIRECTORIO'!N1397</f>
        <v>972.02556592971007</v>
      </c>
      <c r="O1397" s="5">
        <f>+'MBI DIRECTORIO'!O1397</f>
        <v>1044.3756606183388</v>
      </c>
      <c r="P1397" s="5">
        <f>+'MBI DIRECTORIO'!P1397</f>
        <v>40.058244516867788</v>
      </c>
      <c r="Q1397" s="5">
        <f>+'MBI DIRECTORIO'!Q1397</f>
        <v>163.66248445572538</v>
      </c>
      <c r="R1397" s="5">
        <f>+'MBI DIRECTORIO'!R1397</f>
        <v>0</v>
      </c>
      <c r="S1397" s="5">
        <f>+'MBI DIRECTORIO'!S1397</f>
        <v>0</v>
      </c>
      <c r="T1397" s="5">
        <f>+'MBI DIRECTORIO'!T1397</f>
        <v>0</v>
      </c>
      <c r="U1397" s="5">
        <f>+'MBI DIRECTORIO'!U1397</f>
        <v>0</v>
      </c>
      <c r="V1397" s="5">
        <f>+'MBI DIRECTORIO'!V1397</f>
        <v>0</v>
      </c>
      <c r="W1397" s="5">
        <f>+'MBI DIRECTORIO'!W1397</f>
        <v>0</v>
      </c>
      <c r="X1397" s="5">
        <f>+'MBI DIRECTORIO'!X1397</f>
        <v>0</v>
      </c>
      <c r="Y1397" s="5">
        <f>+'MBI DIRECTORIO'!Y1397</f>
        <v>2225.7447272807972</v>
      </c>
      <c r="Z1397" s="5">
        <f>+'MBI DIRECTORIO'!Z1397</f>
        <v>5.6227717601549294</v>
      </c>
      <c r="AA1397" s="5">
        <f>+'MBI DIRECTORIO'!AA1397</f>
        <v>0</v>
      </c>
      <c r="AB1397" s="5" t="str">
        <f>+'MBI DIRECTORIO'!AG1397</f>
        <v>Gall &amp; Gall</v>
      </c>
      <c r="AD1397" t="str">
        <f t="shared" si="23"/>
        <v>INSERT INTO TABLA_PRESUPUESTO_COMERCIAL VALUES ('VSR','80006-C','14003720-21',2022,'Agosto',2227.5,'EUR',47525.94,30118.653122,0,3154.14,615.562635,0,972.025566,1044.375661,40.058245,163.662484,0,0,0,0,0,0,0,2225.744727,5.622772,0);</v>
      </c>
    </row>
    <row r="1398" spans="1:30" x14ac:dyDescent="0.2">
      <c r="A1398" t="str">
        <f>+'MBI DIRECTORIO'!A1398</f>
        <v>VSR</v>
      </c>
      <c r="B1398" t="str">
        <f>+'MBI DIRECTORIO'!B1398</f>
        <v>80006-C</v>
      </c>
      <c r="C1398" t="str">
        <f>+'MBI DIRECTORIO'!C1398</f>
        <v>14003719-21</v>
      </c>
      <c r="D1398">
        <f>+'MBI DIRECTORIO'!D1398</f>
        <v>2022</v>
      </c>
      <c r="E1398" t="str">
        <f>+'MBI DIRECTORIO'!E1398</f>
        <v>Agosto</v>
      </c>
      <c r="F1398" s="5">
        <f>+'MBI DIRECTORIO'!F1398</f>
        <v>3536.25</v>
      </c>
      <c r="G1398" t="str">
        <f>+'MBI DIRECTORIO'!G1398</f>
        <v>EUR</v>
      </c>
      <c r="H1398" s="5">
        <f>+'MBI DIRECTORIO'!H1398</f>
        <v>75449.429999999993</v>
      </c>
      <c r="I1398" s="5">
        <f>+'MBI DIRECTORIO'!I1398</f>
        <v>47899.560207941562</v>
      </c>
      <c r="J1398" s="5">
        <f>+'MBI DIRECTORIO'!J1398</f>
        <v>0</v>
      </c>
      <c r="K1398" s="5">
        <f>+'MBI DIRECTORIO'!K1398</f>
        <v>5007.329999999999</v>
      </c>
      <c r="L1398" s="5">
        <f>+'MBI DIRECTORIO'!L1398</f>
        <v>977.23159064173808</v>
      </c>
      <c r="M1398" s="5">
        <f>+'MBI DIRECTORIO'!M1398</f>
        <v>0</v>
      </c>
      <c r="N1398" s="5">
        <f>+'MBI DIRECTORIO'!N1398</f>
        <v>1543.1314960803313</v>
      </c>
      <c r="O1398" s="5">
        <f>+'MBI DIRECTORIO'!O1398</f>
        <v>1657.9903164361842</v>
      </c>
      <c r="P1398" s="5">
        <f>+'MBI DIRECTORIO'!P1398</f>
        <v>63.594149123579669</v>
      </c>
      <c r="Q1398" s="5">
        <f>+'MBI DIRECTORIO'!Q1398</f>
        <v>259.82108222516666</v>
      </c>
      <c r="R1398" s="5">
        <f>+'MBI DIRECTORIO'!R1398</f>
        <v>0</v>
      </c>
      <c r="S1398" s="5">
        <f>+'MBI DIRECTORIO'!S1398</f>
        <v>0</v>
      </c>
      <c r="T1398" s="5">
        <f>+'MBI DIRECTORIO'!T1398</f>
        <v>0</v>
      </c>
      <c r="U1398" s="5">
        <f>+'MBI DIRECTORIO'!U1398</f>
        <v>0</v>
      </c>
      <c r="V1398" s="5">
        <f>+'MBI DIRECTORIO'!V1398</f>
        <v>0</v>
      </c>
      <c r="W1398" s="5">
        <f>+'MBI DIRECTORIO'!W1398</f>
        <v>0</v>
      </c>
      <c r="X1398" s="5">
        <f>+'MBI DIRECTORIO'!X1398</f>
        <v>0</v>
      </c>
      <c r="Y1398" s="5">
        <f>+'MBI DIRECTORIO'!Y1398</f>
        <v>3533.4634306831513</v>
      </c>
      <c r="Z1398" s="5">
        <f>+'MBI DIRECTORIO'!Z1398</f>
        <v>8.9263868178890551</v>
      </c>
      <c r="AA1398" s="5">
        <f>+'MBI DIRECTORIO'!AA1398</f>
        <v>0</v>
      </c>
      <c r="AB1398" s="5" t="str">
        <f>+'MBI DIRECTORIO'!AG1398</f>
        <v>Gall &amp; Gall</v>
      </c>
      <c r="AD1398" t="str">
        <f t="shared" si="23"/>
        <v>INSERT INTO TABLA_PRESUPUESTO_COMERCIAL VALUES ('VSR','80006-C','14003719-21',2022,'Agosto',3536.25,'EUR',75449.43,47899.560208,0,5007.33,977.231591,0,1543.131496,1657.990316,63.594149,259.821082,0,0,0,0,0,0,0,3533.463431,8.926387,0);</v>
      </c>
    </row>
    <row r="1399" spans="1:30" x14ac:dyDescent="0.2">
      <c r="A1399" t="str">
        <f>+'MBI DIRECTORIO'!A1399</f>
        <v>VSR</v>
      </c>
      <c r="B1399" t="str">
        <f>+'MBI DIRECTORIO'!B1399</f>
        <v>80006-C</v>
      </c>
      <c r="C1399" t="str">
        <f>+'MBI DIRECTORIO'!C1399</f>
        <v>14005008-18</v>
      </c>
      <c r="D1399">
        <f>+'MBI DIRECTORIO'!D1399</f>
        <v>2022</v>
      </c>
      <c r="E1399" t="str">
        <f>+'MBI DIRECTORIO'!E1399</f>
        <v>Agosto</v>
      </c>
      <c r="F1399" s="5">
        <f>+'MBI DIRECTORIO'!F1399</f>
        <v>300</v>
      </c>
      <c r="G1399" t="str">
        <f>+'MBI DIRECTORIO'!G1399</f>
        <v>EUR</v>
      </c>
      <c r="H1399" s="5">
        <f>+'MBI DIRECTORIO'!H1399</f>
        <v>18360</v>
      </c>
      <c r="I1399" s="5">
        <f>+'MBI DIRECTORIO'!I1399</f>
        <v>10963.777876478749</v>
      </c>
      <c r="J1399" s="5">
        <f>+'MBI DIRECTORIO'!J1399</f>
        <v>0</v>
      </c>
      <c r="K1399" s="5">
        <f>+'MBI DIRECTORIO'!K1399</f>
        <v>424.79999999999995</v>
      </c>
      <c r="L1399" s="5">
        <f>+'MBI DIRECTORIO'!L1399</f>
        <v>82.904058591027621</v>
      </c>
      <c r="M1399" s="5">
        <f>+'MBI DIRECTORIO'!M1399</f>
        <v>0</v>
      </c>
      <c r="N1399" s="5">
        <f>+'MBI DIRECTORIO'!N1399</f>
        <v>130.9125341319475</v>
      </c>
      <c r="O1399" s="5">
        <f>+'MBI DIRECTORIO'!O1399</f>
        <v>140.65665462873253</v>
      </c>
      <c r="P1399" s="5">
        <f>+'MBI DIRECTORIO'!P1399</f>
        <v>5.3950497665815202</v>
      </c>
      <c r="Q1399" s="5">
        <f>+'MBI DIRECTORIO'!Q1399</f>
        <v>63.225329464438111</v>
      </c>
      <c r="R1399" s="5">
        <f>+'MBI DIRECTORIO'!R1399</f>
        <v>0</v>
      </c>
      <c r="S1399" s="5">
        <f>+'MBI DIRECTORIO'!S1399</f>
        <v>0</v>
      </c>
      <c r="T1399" s="5">
        <f>+'MBI DIRECTORIO'!T1399</f>
        <v>0</v>
      </c>
      <c r="U1399" s="5">
        <f>+'MBI DIRECTORIO'!U1399</f>
        <v>0</v>
      </c>
      <c r="V1399" s="5">
        <f>+'MBI DIRECTORIO'!V1399</f>
        <v>0</v>
      </c>
      <c r="W1399" s="5">
        <f>+'MBI DIRECTORIO'!W1399</f>
        <v>0</v>
      </c>
      <c r="X1399" s="5">
        <f>+'MBI DIRECTORIO'!X1399</f>
        <v>0</v>
      </c>
      <c r="Y1399" s="5">
        <f>+'MBI DIRECTORIO'!Y1399</f>
        <v>340.94684364963302</v>
      </c>
      <c r="Z1399" s="5">
        <f>+'MBI DIRECTORIO'!Z1399</f>
        <v>0.75727565793332385</v>
      </c>
      <c r="AA1399" s="5">
        <f>+'MBI DIRECTORIO'!AA1399</f>
        <v>0</v>
      </c>
      <c r="AB1399" s="5" t="str">
        <f>+'MBI DIRECTORIO'!AG1399</f>
        <v>Gall &amp; Gall</v>
      </c>
      <c r="AD1399" t="str">
        <f t="shared" si="23"/>
        <v>INSERT INTO TABLA_PRESUPUESTO_COMERCIAL VALUES ('VSR','80006-C','14005008-18',2022,'Agosto',300,'EUR',18360,10963.777876,0,424.8,82.904059,0,130.912534,140.656655,5.39505,63.225329,0,0,0,0,0,0,0,340.946844,0.757276,0);</v>
      </c>
    </row>
    <row r="1400" spans="1:30" x14ac:dyDescent="0.2">
      <c r="A1400" t="str">
        <f>+'MBI DIRECTORIO'!A1400</f>
        <v>VSR</v>
      </c>
      <c r="B1400" t="str">
        <f>+'MBI DIRECTORIO'!B1400</f>
        <v>80006-C</v>
      </c>
      <c r="C1400" t="str">
        <f>+'MBI DIRECTORIO'!C1400</f>
        <v>14004090-21</v>
      </c>
      <c r="D1400">
        <f>+'MBI DIRECTORIO'!D1400</f>
        <v>2022</v>
      </c>
      <c r="E1400" t="str">
        <f>+'MBI DIRECTORIO'!E1400</f>
        <v>Agosto</v>
      </c>
      <c r="F1400" s="5">
        <f>+'MBI DIRECTORIO'!F1400</f>
        <v>336</v>
      </c>
      <c r="G1400" t="str">
        <f>+'MBI DIRECTORIO'!G1400</f>
        <v>EUR</v>
      </c>
      <c r="H1400" s="5">
        <f>+'MBI DIRECTORIO'!H1400</f>
        <v>8963.1359999999986</v>
      </c>
      <c r="I1400" s="5">
        <f>+'MBI DIRECTORIO'!I1400</f>
        <v>5891.9922903998631</v>
      </c>
      <c r="J1400" s="5">
        <f>+'MBI DIRECTORIO'!J1400</f>
        <v>0</v>
      </c>
      <c r="K1400" s="5">
        <f>+'MBI DIRECTORIO'!K1400</f>
        <v>475.77599999999995</v>
      </c>
      <c r="L1400" s="5">
        <f>+'MBI DIRECTORIO'!L1400</f>
        <v>92.852545621950938</v>
      </c>
      <c r="M1400" s="5">
        <f>+'MBI DIRECTORIO'!M1400</f>
        <v>0</v>
      </c>
      <c r="N1400" s="5">
        <f>+'MBI DIRECTORIO'!N1400</f>
        <v>146.62203822778122</v>
      </c>
      <c r="O1400" s="5">
        <f>+'MBI DIRECTORIO'!O1400</f>
        <v>157.5354531841804</v>
      </c>
      <c r="P1400" s="5">
        <f>+'MBI DIRECTORIO'!P1400</f>
        <v>6.0424557385713022</v>
      </c>
      <c r="Q1400" s="5">
        <f>+'MBI DIRECTORIO'!Q1400</f>
        <v>30.865862017133217</v>
      </c>
      <c r="R1400" s="5">
        <f>+'MBI DIRECTORIO'!R1400</f>
        <v>0</v>
      </c>
      <c r="S1400" s="5">
        <f>+'MBI DIRECTORIO'!S1400</f>
        <v>0</v>
      </c>
      <c r="T1400" s="5">
        <f>+'MBI DIRECTORIO'!T1400</f>
        <v>0</v>
      </c>
      <c r="U1400" s="5">
        <f>+'MBI DIRECTORIO'!U1400</f>
        <v>0</v>
      </c>
      <c r="V1400" s="5">
        <f>+'MBI DIRECTORIO'!V1400</f>
        <v>0</v>
      </c>
      <c r="W1400" s="5">
        <f>+'MBI DIRECTORIO'!W1400</f>
        <v>0</v>
      </c>
      <c r="X1400" s="5">
        <f>+'MBI DIRECTORIO'!X1400</f>
        <v>0</v>
      </c>
      <c r="Y1400" s="5">
        <f>+'MBI DIRECTORIO'!Y1400</f>
        <v>341.91395790455141</v>
      </c>
      <c r="Z1400" s="5">
        <f>+'MBI DIRECTORIO'!Z1400</f>
        <v>0.84814873688532277</v>
      </c>
      <c r="AA1400" s="5">
        <f>+'MBI DIRECTORIO'!AA1400</f>
        <v>0</v>
      </c>
      <c r="AB1400" s="5" t="str">
        <f>+'MBI DIRECTORIO'!AG1400</f>
        <v>Gall &amp; Gall</v>
      </c>
      <c r="AD1400" t="str">
        <f t="shared" si="23"/>
        <v>INSERT INTO TABLA_PRESUPUESTO_COMERCIAL VALUES ('VSR','80006-C','14004090-21',2022,'Agosto',336,'EUR',8963.136,5891.99229,0,475.776,92.852546,0,146.622038,157.535453,6.042456,30.865862,0,0,0,0,0,0,0,341.913958,0.848149,0);</v>
      </c>
    </row>
    <row r="1401" spans="1:30" x14ac:dyDescent="0.2">
      <c r="A1401" t="str">
        <f>+'MBI DIRECTORIO'!A1401</f>
        <v>VSR</v>
      </c>
      <c r="B1401" t="str">
        <f>+'MBI DIRECTORIO'!B1401</f>
        <v>80006-C</v>
      </c>
      <c r="C1401" t="str">
        <f>+'MBI DIRECTORIO'!C1401</f>
        <v>14004494-19</v>
      </c>
      <c r="D1401">
        <f>+'MBI DIRECTORIO'!D1401</f>
        <v>2022</v>
      </c>
      <c r="E1401" t="str">
        <f>+'MBI DIRECTORIO'!E1401</f>
        <v>Agosto</v>
      </c>
      <c r="F1401" s="5">
        <f>+'MBI DIRECTORIO'!F1401</f>
        <v>249.89999999999998</v>
      </c>
      <c r="G1401" t="str">
        <f>+'MBI DIRECTORIO'!G1401</f>
        <v>EUR</v>
      </c>
      <c r="H1401" s="5">
        <f>+'MBI DIRECTORIO'!H1401</f>
        <v>6666.3323999999993</v>
      </c>
      <c r="I1401" s="5">
        <f>+'MBI DIRECTORIO'!I1401</f>
        <v>4033.1947477337194</v>
      </c>
      <c r="J1401" s="5">
        <f>+'MBI DIRECTORIO'!J1401</f>
        <v>0</v>
      </c>
      <c r="K1401" s="5">
        <f>+'MBI DIRECTORIO'!K1401</f>
        <v>353.8583999999999</v>
      </c>
      <c r="L1401" s="5">
        <f>+'MBI DIRECTORIO'!L1401</f>
        <v>69.059080806325994</v>
      </c>
      <c r="M1401" s="5">
        <f>+'MBI DIRECTORIO'!M1401</f>
        <v>0</v>
      </c>
      <c r="N1401" s="5">
        <f>+'MBI DIRECTORIO'!N1401</f>
        <v>109.05014093191227</v>
      </c>
      <c r="O1401" s="5">
        <f>+'MBI DIRECTORIO'!O1401</f>
        <v>117.16699330573417</v>
      </c>
      <c r="P1401" s="5">
        <f>+'MBI DIRECTORIO'!P1401</f>
        <v>4.4940764555624062</v>
      </c>
      <c r="Q1401" s="5">
        <f>+'MBI DIRECTORIO'!Q1401</f>
        <v>22.956484875242833</v>
      </c>
      <c r="R1401" s="5">
        <f>+'MBI DIRECTORIO'!R1401</f>
        <v>0</v>
      </c>
      <c r="S1401" s="5">
        <f>+'MBI DIRECTORIO'!S1401</f>
        <v>0</v>
      </c>
      <c r="T1401" s="5">
        <f>+'MBI DIRECTORIO'!T1401</f>
        <v>0</v>
      </c>
      <c r="U1401" s="5">
        <f>+'MBI DIRECTORIO'!U1401</f>
        <v>0</v>
      </c>
      <c r="V1401" s="5">
        <f>+'MBI DIRECTORIO'!V1401</f>
        <v>0</v>
      </c>
      <c r="W1401" s="5">
        <f>+'MBI DIRECTORIO'!W1401</f>
        <v>0</v>
      </c>
      <c r="X1401" s="5">
        <f>+'MBI DIRECTORIO'!X1401</f>
        <v>0</v>
      </c>
      <c r="Y1401" s="5">
        <f>+'MBI DIRECTORIO'!Y1401</f>
        <v>254.29850619151014</v>
      </c>
      <c r="Z1401" s="5">
        <f>+'MBI DIRECTORIO'!Z1401</f>
        <v>0.6308106230584587</v>
      </c>
      <c r="AA1401" s="5">
        <f>+'MBI DIRECTORIO'!AA1401</f>
        <v>0</v>
      </c>
      <c r="AB1401" s="5" t="str">
        <f>+'MBI DIRECTORIO'!AG1401</f>
        <v>Gall &amp; Gall</v>
      </c>
      <c r="AD1401" t="str">
        <f t="shared" si="23"/>
        <v>INSERT INTO TABLA_PRESUPUESTO_COMERCIAL VALUES ('VSR','80006-C','14004494-19',2022,'Agosto',249.9,'EUR',6666.3324,4033.194748,0,353.8584,69.059081,0,109.050141,117.166993,4.494076,22.956485,0,0,0,0,0,0,0,254.298506,0.630811,0);</v>
      </c>
    </row>
    <row r="1402" spans="1:30" x14ac:dyDescent="0.2">
      <c r="A1402" t="str">
        <f>+'MBI DIRECTORIO'!A1402</f>
        <v>VSR</v>
      </c>
      <c r="B1402" t="str">
        <f>+'MBI DIRECTORIO'!B1402</f>
        <v>80025-C</v>
      </c>
      <c r="C1402" t="str">
        <f>+'MBI DIRECTORIO'!C1402</f>
        <v>14003595-21</v>
      </c>
      <c r="D1402">
        <f>+'MBI DIRECTORIO'!D1402</f>
        <v>2022</v>
      </c>
      <c r="E1402" t="str">
        <f>+'MBI DIRECTORIO'!E1402</f>
        <v>Agosto</v>
      </c>
      <c r="F1402" s="5">
        <f>+'MBI DIRECTORIO'!F1402</f>
        <v>210</v>
      </c>
      <c r="G1402" t="str">
        <f>+'MBI DIRECTORIO'!G1402</f>
        <v>USD</v>
      </c>
      <c r="H1402" s="5">
        <f>+'MBI DIRECTORIO'!H1402</f>
        <v>9450</v>
      </c>
      <c r="I1402" s="5">
        <f>+'MBI DIRECTORIO'!I1402</f>
        <v>6998.6040559103749</v>
      </c>
      <c r="J1402" s="5">
        <f>+'MBI DIRECTORIO'!J1402</f>
        <v>0</v>
      </c>
      <c r="K1402" s="5">
        <f>+'MBI DIRECTORIO'!K1402</f>
        <v>0</v>
      </c>
      <c r="L1402" s="5">
        <f>+'MBI DIRECTORIO'!L1402</f>
        <v>58.032841013719334</v>
      </c>
      <c r="M1402" s="5">
        <f>+'MBI DIRECTORIO'!M1402</f>
        <v>0</v>
      </c>
      <c r="N1402" s="5">
        <f>+'MBI DIRECTORIO'!N1402</f>
        <v>359.21889191643959</v>
      </c>
      <c r="O1402" s="5">
        <f>+'MBI DIRECTORIO'!O1402</f>
        <v>208.61716621253404</v>
      </c>
      <c r="P1402" s="5">
        <f>+'MBI DIRECTORIO'!P1402</f>
        <v>11.682561307901908</v>
      </c>
      <c r="Q1402" s="5">
        <f>+'MBI DIRECTORIO'!Q1402</f>
        <v>32.542448989049028</v>
      </c>
      <c r="R1402" s="5">
        <f>+'MBI DIRECTORIO'!R1402</f>
        <v>0</v>
      </c>
      <c r="S1402" s="5">
        <f>+'MBI DIRECTORIO'!S1402</f>
        <v>0</v>
      </c>
      <c r="T1402" s="5">
        <f>+'MBI DIRECTORIO'!T1402</f>
        <v>0</v>
      </c>
      <c r="U1402" s="5">
        <f>+'MBI DIRECTORIO'!U1402</f>
        <v>0</v>
      </c>
      <c r="V1402" s="5">
        <f>+'MBI DIRECTORIO'!V1402</f>
        <v>0</v>
      </c>
      <c r="W1402" s="5">
        <f>+'MBI DIRECTORIO'!W1402</f>
        <v>0</v>
      </c>
      <c r="X1402" s="5">
        <f>+'MBI DIRECTORIO'!X1402</f>
        <v>0</v>
      </c>
      <c r="Y1402" s="5">
        <f>+'MBI DIRECTORIO'!Y1402</f>
        <v>612.59116138647789</v>
      </c>
      <c r="Z1402" s="5">
        <f>+'MBI DIRECTORIO'!Z1402</f>
        <v>0.53009296055332678</v>
      </c>
      <c r="AA1402" s="5">
        <f>+'MBI DIRECTORIO'!AA1402</f>
        <v>0</v>
      </c>
      <c r="AB1402" s="5" t="str">
        <f>+'MBI DIRECTORIO'!AG1402</f>
        <v>The Wine Agency A/B</v>
      </c>
      <c r="AD1402" t="str">
        <f t="shared" si="23"/>
        <v>INSERT INTO TABLA_PRESUPUESTO_COMERCIAL VALUES ('VSR','80025-C','14003595-21',2022,'Agosto',210,'USD',9450,6998.604056,0,0,58.032841,0,359.218892,208.617166,11.682561,32.542449,0,0,0,0,0,0,0,612.591161,0.530093,0);</v>
      </c>
    </row>
    <row r="1403" spans="1:30" x14ac:dyDescent="0.2">
      <c r="A1403" t="str">
        <f>+'MBI DIRECTORIO'!A1403</f>
        <v>VSR</v>
      </c>
      <c r="B1403" t="str">
        <f>+'MBI DIRECTORIO'!B1403</f>
        <v>80094-C</v>
      </c>
      <c r="C1403" t="str">
        <f>+'MBI DIRECTORIO'!C1403</f>
        <v>14005080-18</v>
      </c>
      <c r="D1403">
        <f>+'MBI DIRECTORIO'!D1403</f>
        <v>2022</v>
      </c>
      <c r="E1403" t="str">
        <f>+'MBI DIRECTORIO'!E1403</f>
        <v>Agosto</v>
      </c>
      <c r="F1403" s="5">
        <f>+'MBI DIRECTORIO'!F1403</f>
        <v>60</v>
      </c>
      <c r="G1403" t="str">
        <f>+'MBI DIRECTORIO'!G1403</f>
        <v>GBP</v>
      </c>
      <c r="H1403" s="5">
        <f>+'MBI DIRECTORIO'!H1403</f>
        <v>5148.0000000000009</v>
      </c>
      <c r="I1403" s="5">
        <f>+'MBI DIRECTORIO'!I1403</f>
        <v>3339.3095183930209</v>
      </c>
      <c r="J1403" s="5">
        <f>+'MBI DIRECTORIO'!J1403</f>
        <v>0</v>
      </c>
      <c r="K1403" s="5">
        <f>+'MBI DIRECTORIO'!K1403</f>
        <v>624</v>
      </c>
      <c r="L1403" s="5">
        <f>+'MBI DIRECTORIO'!L1403</f>
        <v>16.580811718205524</v>
      </c>
      <c r="M1403" s="5">
        <f>+'MBI DIRECTORIO'!M1403</f>
        <v>0</v>
      </c>
      <c r="N1403" s="5">
        <f>+'MBI DIRECTORIO'!N1403</f>
        <v>48.087660524846456</v>
      </c>
      <c r="O1403" s="5">
        <f>+'MBI DIRECTORIO'!O1403</f>
        <v>36.641541038525965</v>
      </c>
      <c r="P1403" s="5">
        <f>+'MBI DIRECTORIO'!P1403</f>
        <v>2.0519262981574538</v>
      </c>
      <c r="Q1403" s="5">
        <f>+'MBI DIRECTORIO'!Q1403</f>
        <v>17.727886496891472</v>
      </c>
      <c r="R1403" s="5">
        <f>+'MBI DIRECTORIO'!R1403</f>
        <v>0</v>
      </c>
      <c r="S1403" s="5">
        <f>+'MBI DIRECTORIO'!S1403</f>
        <v>0</v>
      </c>
      <c r="T1403" s="5">
        <f>+'MBI DIRECTORIO'!T1403</f>
        <v>0</v>
      </c>
      <c r="U1403" s="5">
        <f>+'MBI DIRECTORIO'!U1403</f>
        <v>0</v>
      </c>
      <c r="V1403" s="5">
        <f>+'MBI DIRECTORIO'!V1403</f>
        <v>0</v>
      </c>
      <c r="W1403" s="5">
        <f>+'MBI DIRECTORIO'!W1403</f>
        <v>0</v>
      </c>
      <c r="X1403" s="5">
        <f>+'MBI DIRECTORIO'!X1403</f>
        <v>0</v>
      </c>
      <c r="Y1403" s="5">
        <f>+'MBI DIRECTORIO'!Y1403</f>
        <v>104.660469490008</v>
      </c>
      <c r="Z1403" s="5">
        <f>+'MBI DIRECTORIO'!Z1403</f>
        <v>0.15145513158666477</v>
      </c>
      <c r="AA1403" s="5">
        <f>+'MBI DIRECTORIO'!AA1403</f>
        <v>0</v>
      </c>
      <c r="AB1403" s="5" t="str">
        <f>+'MBI DIRECTORIO'!AG1403</f>
        <v>Cripton Inglaterra</v>
      </c>
      <c r="AD1403" t="str">
        <f t="shared" si="23"/>
        <v>INSERT INTO TABLA_PRESUPUESTO_COMERCIAL VALUES ('VSR','80094-C','14005080-18',2022,'Agosto',60,'GBP',5148,3339.309518,0,624,16.580812,0,48.087661,36.641541,2.051926,17.727886,0,0,0,0,0,0,0,104.660469,0.151455,0);</v>
      </c>
    </row>
    <row r="1404" spans="1:30" x14ac:dyDescent="0.2">
      <c r="A1404" t="str">
        <f>+'MBI DIRECTORIO'!A1404</f>
        <v>VSR</v>
      </c>
      <c r="B1404" t="str">
        <f>+'MBI DIRECTORIO'!B1404</f>
        <v>80094-C</v>
      </c>
      <c r="C1404" t="str">
        <f>+'MBI DIRECTORIO'!C1404</f>
        <v>14005051-21</v>
      </c>
      <c r="D1404">
        <f>+'MBI DIRECTORIO'!D1404</f>
        <v>2022</v>
      </c>
      <c r="E1404" t="str">
        <f>+'MBI DIRECTORIO'!E1404</f>
        <v>Agosto</v>
      </c>
      <c r="F1404" s="5">
        <f>+'MBI DIRECTORIO'!F1404</f>
        <v>90</v>
      </c>
      <c r="G1404" t="str">
        <f>+'MBI DIRECTORIO'!G1404</f>
        <v>GBP</v>
      </c>
      <c r="H1404" s="5">
        <f>+'MBI DIRECTORIO'!H1404</f>
        <v>3510.0000000000005</v>
      </c>
      <c r="I1404" s="5">
        <f>+'MBI DIRECTORIO'!I1404</f>
        <v>1526.0556521943556</v>
      </c>
      <c r="J1404" s="5">
        <f>+'MBI DIRECTORIO'!J1404</f>
        <v>0</v>
      </c>
      <c r="K1404" s="5">
        <f>+'MBI DIRECTORIO'!K1404</f>
        <v>702.00000000000011</v>
      </c>
      <c r="L1404" s="5">
        <f>+'MBI DIRECTORIO'!L1404</f>
        <v>24.871217577308286</v>
      </c>
      <c r="M1404" s="5">
        <f>+'MBI DIRECTORIO'!M1404</f>
        <v>0</v>
      </c>
      <c r="N1404" s="5">
        <f>+'MBI DIRECTORIO'!N1404</f>
        <v>72.131490787269684</v>
      </c>
      <c r="O1404" s="5">
        <f>+'MBI DIRECTORIO'!O1404</f>
        <v>54.962311557788944</v>
      </c>
      <c r="P1404" s="5">
        <f>+'MBI DIRECTORIO'!P1404</f>
        <v>3.0778894472361813</v>
      </c>
      <c r="Q1404" s="5">
        <f>+'MBI DIRECTORIO'!Q1404</f>
        <v>12.087195338789639</v>
      </c>
      <c r="R1404" s="5">
        <f>+'MBI DIRECTORIO'!R1404</f>
        <v>0</v>
      </c>
      <c r="S1404" s="5">
        <f>+'MBI DIRECTORIO'!S1404</f>
        <v>0</v>
      </c>
      <c r="T1404" s="5">
        <f>+'MBI DIRECTORIO'!T1404</f>
        <v>0</v>
      </c>
      <c r="U1404" s="5">
        <f>+'MBI DIRECTORIO'!U1404</f>
        <v>0</v>
      </c>
      <c r="V1404" s="5">
        <f>+'MBI DIRECTORIO'!V1404</f>
        <v>0</v>
      </c>
      <c r="W1404" s="5">
        <f>+'MBI DIRECTORIO'!W1404</f>
        <v>0</v>
      </c>
      <c r="X1404" s="5">
        <f>+'MBI DIRECTORIO'!X1404</f>
        <v>0</v>
      </c>
      <c r="Y1404" s="5">
        <f>+'MBI DIRECTORIO'!Y1404</f>
        <v>142.48606982846442</v>
      </c>
      <c r="Z1404" s="5">
        <f>+'MBI DIRECTORIO'!Z1404</f>
        <v>0.22718269737999716</v>
      </c>
      <c r="AA1404" s="5">
        <f>+'MBI DIRECTORIO'!AA1404</f>
        <v>0</v>
      </c>
      <c r="AB1404" s="5" t="str">
        <f>+'MBI DIRECTORIO'!AG1404</f>
        <v>Cripton Inglaterra</v>
      </c>
      <c r="AD1404" t="str">
        <f t="shared" si="23"/>
        <v>INSERT INTO TABLA_PRESUPUESTO_COMERCIAL VALUES ('VSR','80094-C','14005051-21',2022,'Agosto',90,'GBP',3510,1526.055652,0,702,24.871218,0,72.131491,54.962312,3.077889,12.087195,0,0,0,0,0,0,0,142.48607,0.227183,0);</v>
      </c>
    </row>
    <row r="1405" spans="1:30" x14ac:dyDescent="0.2">
      <c r="A1405" t="str">
        <f>+'MBI DIRECTORIO'!A1405</f>
        <v>VSR</v>
      </c>
      <c r="B1405" t="str">
        <f>+'MBI DIRECTORIO'!B1405</f>
        <v>80094-C</v>
      </c>
      <c r="C1405" t="str">
        <f>+'MBI DIRECTORIO'!C1405</f>
        <v>14005055-21</v>
      </c>
      <c r="D1405">
        <f>+'MBI DIRECTORIO'!D1405</f>
        <v>2022</v>
      </c>
      <c r="E1405" t="str">
        <f>+'MBI DIRECTORIO'!E1405</f>
        <v>Agosto</v>
      </c>
      <c r="F1405" s="5">
        <f>+'MBI DIRECTORIO'!F1405</f>
        <v>150</v>
      </c>
      <c r="G1405" t="str">
        <f>+'MBI DIRECTORIO'!G1405</f>
        <v>GBP</v>
      </c>
      <c r="H1405" s="5">
        <f>+'MBI DIRECTORIO'!H1405</f>
        <v>5850.0000000000009</v>
      </c>
      <c r="I1405" s="5">
        <f>+'MBI DIRECTORIO'!I1405</f>
        <v>2149.7610114975664</v>
      </c>
      <c r="J1405" s="5">
        <f>+'MBI DIRECTORIO'!J1405</f>
        <v>0</v>
      </c>
      <c r="K1405" s="5">
        <f>+'MBI DIRECTORIO'!K1405</f>
        <v>0</v>
      </c>
      <c r="L1405" s="5">
        <f>+'MBI DIRECTORIO'!L1405</f>
        <v>41.45202929551381</v>
      </c>
      <c r="M1405" s="5">
        <f>+'MBI DIRECTORIO'!M1405</f>
        <v>0</v>
      </c>
      <c r="N1405" s="5">
        <f>+'MBI DIRECTORIO'!N1405</f>
        <v>120.21915131211614</v>
      </c>
      <c r="O1405" s="5">
        <f>+'MBI DIRECTORIO'!O1405</f>
        <v>91.603852596314894</v>
      </c>
      <c r="P1405" s="5">
        <f>+'MBI DIRECTORIO'!P1405</f>
        <v>5.1298157453936346</v>
      </c>
      <c r="Q1405" s="5">
        <f>+'MBI DIRECTORIO'!Q1405</f>
        <v>20.145325564649401</v>
      </c>
      <c r="R1405" s="5">
        <f>+'MBI DIRECTORIO'!R1405</f>
        <v>0</v>
      </c>
      <c r="S1405" s="5">
        <f>+'MBI DIRECTORIO'!S1405</f>
        <v>0</v>
      </c>
      <c r="T1405" s="5">
        <f>+'MBI DIRECTORIO'!T1405</f>
        <v>0</v>
      </c>
      <c r="U1405" s="5">
        <f>+'MBI DIRECTORIO'!U1405</f>
        <v>0</v>
      </c>
      <c r="V1405" s="5">
        <f>+'MBI DIRECTORIO'!V1405</f>
        <v>0</v>
      </c>
      <c r="W1405" s="5">
        <f>+'MBI DIRECTORIO'!W1405</f>
        <v>0</v>
      </c>
      <c r="X1405" s="5">
        <f>+'MBI DIRECTORIO'!X1405</f>
        <v>0</v>
      </c>
      <c r="Y1405" s="5">
        <f>+'MBI DIRECTORIO'!Y1405</f>
        <v>237.47678304744073</v>
      </c>
      <c r="Z1405" s="5">
        <f>+'MBI DIRECTORIO'!Z1405</f>
        <v>0.37863782896666193</v>
      </c>
      <c r="AA1405" s="5">
        <f>+'MBI DIRECTORIO'!AA1405</f>
        <v>0</v>
      </c>
      <c r="AB1405" s="5" t="str">
        <f>+'MBI DIRECTORIO'!AG1405</f>
        <v>Cripton Inglaterra</v>
      </c>
      <c r="AD1405" t="str">
        <f t="shared" si="23"/>
        <v>INSERT INTO TABLA_PRESUPUESTO_COMERCIAL VALUES ('VSR','80094-C','14005055-21',2022,'Agosto',150,'GBP',5850,2149.761011,0,0,41.452029,0,120.219151,91.603853,5.129816,20.145326,0,0,0,0,0,0,0,237.476783,0.378638,0);</v>
      </c>
    </row>
    <row r="1406" spans="1:30" x14ac:dyDescent="0.2">
      <c r="A1406" t="str">
        <f>+'MBI DIRECTORIO'!A1406</f>
        <v>VSR</v>
      </c>
      <c r="B1406" t="str">
        <f>+'MBI DIRECTORIO'!B1406</f>
        <v>80130-C</v>
      </c>
      <c r="C1406" t="str">
        <f>+'MBI DIRECTORIO'!C1406</f>
        <v>14004732-17</v>
      </c>
      <c r="D1406">
        <f>+'MBI DIRECTORIO'!D1406</f>
        <v>2022</v>
      </c>
      <c r="E1406" t="str">
        <f>+'MBI DIRECTORIO'!E1406</f>
        <v>Agosto</v>
      </c>
      <c r="F1406" s="5">
        <f>+'MBI DIRECTORIO'!F1406</f>
        <v>58.380406231893389</v>
      </c>
      <c r="G1406" t="str">
        <f>+'MBI DIRECTORIO'!G1406</f>
        <v>USD</v>
      </c>
      <c r="H1406" s="5">
        <f>+'MBI DIRECTORIO'!H1406</f>
        <v>6305.0838730444857</v>
      </c>
      <c r="I1406" s="5">
        <f>+'MBI DIRECTORIO'!I1406</f>
        <v>3941.2804579727363</v>
      </c>
      <c r="J1406" s="5">
        <f>+'MBI DIRECTORIO'!J1406</f>
        <v>0</v>
      </c>
      <c r="K1406" s="5">
        <f>+'MBI DIRECTORIO'!K1406</f>
        <v>315.25419365222433</v>
      </c>
      <c r="L1406" s="5">
        <f>+'MBI DIRECTORIO'!L1406</f>
        <v>16.133242062722946</v>
      </c>
      <c r="M1406" s="5">
        <f>+'MBI DIRECTORIO'!M1406</f>
        <v>945.76258095667288</v>
      </c>
      <c r="N1406" s="5">
        <f>+'MBI DIRECTORIO'!N1406</f>
        <v>12.210281041964629</v>
      </c>
      <c r="O1406" s="5">
        <f>+'MBI DIRECTORIO'!O1406</f>
        <v>0</v>
      </c>
      <c r="P1406" s="5">
        <f>+'MBI DIRECTORIO'!P1406</f>
        <v>0.934849642275417</v>
      </c>
      <c r="Q1406" s="5">
        <f>+'MBI DIRECTORIO'!Q1406</f>
        <v>21.712473048701149</v>
      </c>
      <c r="R1406" s="5">
        <f>+'MBI DIRECTORIO'!R1406</f>
        <v>0</v>
      </c>
      <c r="S1406" s="5">
        <f>+'MBI DIRECTORIO'!S1406</f>
        <v>0</v>
      </c>
      <c r="T1406" s="5">
        <f>+'MBI DIRECTORIO'!T1406</f>
        <v>0</v>
      </c>
      <c r="U1406" s="5">
        <f>+'MBI DIRECTORIO'!U1406</f>
        <v>0</v>
      </c>
      <c r="V1406" s="5">
        <f>+'MBI DIRECTORIO'!V1406</f>
        <v>0</v>
      </c>
      <c r="W1406" s="5">
        <f>+'MBI DIRECTORIO'!W1406</f>
        <v>0</v>
      </c>
      <c r="X1406" s="5">
        <f>+'MBI DIRECTORIO'!X1406</f>
        <v>0</v>
      </c>
      <c r="Y1406" s="5">
        <f>+'MBI DIRECTORIO'!Y1406</f>
        <v>980.76755155807962</v>
      </c>
      <c r="Z1406" s="5">
        <f>+'MBI DIRECTORIO'!Z1406</f>
        <v>0.14736686846557262</v>
      </c>
      <c r="AA1406" s="5">
        <f>+'MBI DIRECTORIO'!AA1406</f>
        <v>0</v>
      </c>
      <c r="AB1406" s="5" t="str">
        <f>+'MBI DIRECTORIO'!AG1406</f>
        <v>COMPANHIA BRASILEIRA DE DISTRIBUIÇÃO</v>
      </c>
      <c r="AD1406" t="str">
        <f t="shared" si="23"/>
        <v>INSERT INTO TABLA_PRESUPUESTO_COMERCIAL VALUES ('VSR','80130-C','14004732-17',2022,'Agosto',58.380406,'USD',6305.083873,3941.280458,0,315.254194,16.133242,945.762581,12.210281,0,0.93485,21.712473,0,0,0,0,0,0,0,980.767552,0.147367,0);</v>
      </c>
    </row>
    <row r="1407" spans="1:30" x14ac:dyDescent="0.2">
      <c r="A1407" t="str">
        <f>+'MBI DIRECTORIO'!A1407</f>
        <v>VSR</v>
      </c>
      <c r="B1407" t="str">
        <f>+'MBI DIRECTORIO'!B1407</f>
        <v>80130-C</v>
      </c>
      <c r="C1407" t="str">
        <f>+'MBI DIRECTORIO'!C1407</f>
        <v>14004774-20</v>
      </c>
      <c r="D1407">
        <f>+'MBI DIRECTORIO'!D1407</f>
        <v>2022</v>
      </c>
      <c r="E1407" t="str">
        <f>+'MBI DIRECTORIO'!E1407</f>
        <v>Agosto</v>
      </c>
      <c r="F1407" s="5">
        <f>+'MBI DIRECTORIO'!F1407</f>
        <v>467.95341209038821</v>
      </c>
      <c r="G1407" t="str">
        <f>+'MBI DIRECTORIO'!G1407</f>
        <v>USD</v>
      </c>
      <c r="H1407" s="5">
        <f>+'MBI DIRECTORIO'!H1407</f>
        <v>17314.276247344365</v>
      </c>
      <c r="I1407" s="5">
        <f>+'MBI DIRECTORIO'!I1407</f>
        <v>8547.3006594142171</v>
      </c>
      <c r="J1407" s="5">
        <f>+'MBI DIRECTORIO'!J1407</f>
        <v>0</v>
      </c>
      <c r="K1407" s="5">
        <f>+'MBI DIRECTORIO'!K1407</f>
        <v>865.71381236721822</v>
      </c>
      <c r="L1407" s="5">
        <f>+'MBI DIRECTORIO'!L1407</f>
        <v>129.31745697937612</v>
      </c>
      <c r="M1407" s="5">
        <f>+'MBI DIRECTORIO'!M1407</f>
        <v>2597.1414371016544</v>
      </c>
      <c r="N1407" s="5">
        <f>+'MBI DIRECTORIO'!N1407</f>
        <v>97.872609064656359</v>
      </c>
      <c r="O1407" s="5">
        <f>+'MBI DIRECTORIO'!O1407</f>
        <v>0</v>
      </c>
      <c r="P1407" s="5">
        <f>+'MBI DIRECTORIO'!P1407</f>
        <v>7.493371631512753</v>
      </c>
      <c r="Q1407" s="5">
        <f>+'MBI DIRECTORIO'!Q1407</f>
        <v>59.624227678466376</v>
      </c>
      <c r="R1407" s="5">
        <f>+'MBI DIRECTORIO'!R1407</f>
        <v>0</v>
      </c>
      <c r="S1407" s="5">
        <f>+'MBI DIRECTORIO'!S1407</f>
        <v>0</v>
      </c>
      <c r="T1407" s="5">
        <f>+'MBI DIRECTORIO'!T1407</f>
        <v>0</v>
      </c>
      <c r="U1407" s="5">
        <f>+'MBI DIRECTORIO'!U1407</f>
        <v>0</v>
      </c>
      <c r="V1407" s="5">
        <f>+'MBI DIRECTORIO'!V1407</f>
        <v>0</v>
      </c>
      <c r="W1407" s="5">
        <f>+'MBI DIRECTORIO'!W1407</f>
        <v>0</v>
      </c>
      <c r="X1407" s="5">
        <f>+'MBI DIRECTORIO'!X1407</f>
        <v>0</v>
      </c>
      <c r="Y1407" s="5">
        <f>+'MBI DIRECTORIO'!Y1407</f>
        <v>2763.312877903033</v>
      </c>
      <c r="Z1407" s="5">
        <f>+'MBI DIRECTORIO'!Z1407</f>
        <v>1.1812324267429752</v>
      </c>
      <c r="AA1407" s="5">
        <f>+'MBI DIRECTORIO'!AA1407</f>
        <v>0</v>
      </c>
      <c r="AB1407" s="5" t="str">
        <f>+'MBI DIRECTORIO'!AG1407</f>
        <v>COMPANHIA BRASILEIRA DE DISTRIBUIÇÃO</v>
      </c>
      <c r="AD1407" t="str">
        <f t="shared" si="23"/>
        <v>INSERT INTO TABLA_PRESUPUESTO_COMERCIAL VALUES ('VSR','80130-C','14004774-20',2022,'Agosto',467.953412,'USD',17314.276247,8547.300659,0,865.713812,129.317457,2597.141437,97.872609,0,7.493372,59.624228,0,0,0,0,0,0,0,2763.312878,1.181232,0);</v>
      </c>
    </row>
    <row r="1408" spans="1:30" x14ac:dyDescent="0.2">
      <c r="A1408" t="str">
        <f>+'MBI DIRECTORIO'!A1408</f>
        <v>VSR</v>
      </c>
      <c r="B1408" t="str">
        <f>+'MBI DIRECTORIO'!B1408</f>
        <v>80130-C</v>
      </c>
      <c r="C1408" t="str">
        <f>+'MBI DIRECTORIO'!C1408</f>
        <v>14004773-20</v>
      </c>
      <c r="D1408">
        <f>+'MBI DIRECTORIO'!D1408</f>
        <v>2022</v>
      </c>
      <c r="E1408" t="str">
        <f>+'MBI DIRECTORIO'!E1408</f>
        <v>Agosto</v>
      </c>
      <c r="F1408" s="5">
        <f>+'MBI DIRECTORIO'!F1408</f>
        <v>463.92269362003481</v>
      </c>
      <c r="G1408" t="str">
        <f>+'MBI DIRECTORIO'!G1408</f>
        <v>USD</v>
      </c>
      <c r="H1408" s="5">
        <f>+'MBI DIRECTORIO'!H1408</f>
        <v>17165.139663941289</v>
      </c>
      <c r="I1408" s="5">
        <f>+'MBI DIRECTORIO'!I1408</f>
        <v>7863.117082429666</v>
      </c>
      <c r="J1408" s="5">
        <f>+'MBI DIRECTORIO'!J1408</f>
        <v>0</v>
      </c>
      <c r="K1408" s="5">
        <f>+'MBI DIRECTORIO'!K1408</f>
        <v>858.25698319706441</v>
      </c>
      <c r="L1408" s="5">
        <f>+'MBI DIRECTORIO'!L1408</f>
        <v>128.20358057860906</v>
      </c>
      <c r="M1408" s="5">
        <f>+'MBI DIRECTORIO'!M1408</f>
        <v>2574.7709495911931</v>
      </c>
      <c r="N1408" s="5">
        <f>+'MBI DIRECTORIO'!N1408</f>
        <v>97.029582979353677</v>
      </c>
      <c r="O1408" s="5">
        <f>+'MBI DIRECTORIO'!O1408</f>
        <v>0</v>
      </c>
      <c r="P1408" s="5">
        <f>+'MBI DIRECTORIO'!P1408</f>
        <v>7.4288274468567668</v>
      </c>
      <c r="Q1408" s="5">
        <f>+'MBI DIRECTORIO'!Q1408</f>
        <v>59.110654169704922</v>
      </c>
      <c r="R1408" s="5">
        <f>+'MBI DIRECTORIO'!R1408</f>
        <v>0</v>
      </c>
      <c r="S1408" s="5">
        <f>+'MBI DIRECTORIO'!S1408</f>
        <v>0</v>
      </c>
      <c r="T1408" s="5">
        <f>+'MBI DIRECTORIO'!T1408</f>
        <v>0</v>
      </c>
      <c r="U1408" s="5">
        <f>+'MBI DIRECTORIO'!U1408</f>
        <v>0</v>
      </c>
      <c r="V1408" s="5">
        <f>+'MBI DIRECTORIO'!V1408</f>
        <v>0</v>
      </c>
      <c r="W1408" s="5">
        <f>+'MBI DIRECTORIO'!W1408</f>
        <v>0</v>
      </c>
      <c r="X1408" s="5">
        <f>+'MBI DIRECTORIO'!X1408</f>
        <v>0</v>
      </c>
      <c r="Y1408" s="5">
        <f>+'MBI DIRECTORIO'!Y1408</f>
        <v>2739.5110720639127</v>
      </c>
      <c r="Z1408" s="5">
        <f>+'MBI DIRECTORIO'!Z1408</f>
        <v>1.1710578768043725</v>
      </c>
      <c r="AA1408" s="5">
        <f>+'MBI DIRECTORIO'!AA1408</f>
        <v>0</v>
      </c>
      <c r="AB1408" s="5" t="str">
        <f>+'MBI DIRECTORIO'!AG1408</f>
        <v>COMPANHIA BRASILEIRA DE DISTRIBUIÇÃO</v>
      </c>
      <c r="AD1408" t="str">
        <f t="shared" si="23"/>
        <v>INSERT INTO TABLA_PRESUPUESTO_COMERCIAL VALUES ('VSR','80130-C','14004773-20',2022,'Agosto',463.922694,'USD',17165.139664,7863.117082,0,858.256983,128.203581,2574.77095,97.029583,0,7.428827,59.110654,0,0,0,0,0,0,0,2739.511072,1.171058,0);</v>
      </c>
    </row>
    <row r="1409" spans="1:30" x14ac:dyDescent="0.2">
      <c r="A1409" t="str">
        <f>+'MBI DIRECTORIO'!A1409</f>
        <v>VSR</v>
      </c>
      <c r="B1409" t="str">
        <f>+'MBI DIRECTORIO'!B1409</f>
        <v>80130-C</v>
      </c>
      <c r="C1409" t="str">
        <f>+'MBI DIRECTORIO'!C1409</f>
        <v>14005136-20</v>
      </c>
      <c r="D1409">
        <f>+'MBI DIRECTORIO'!D1409</f>
        <v>2022</v>
      </c>
      <c r="E1409" t="str">
        <f>+'MBI DIRECTORIO'!E1409</f>
        <v>Agosto</v>
      </c>
      <c r="F1409" s="5">
        <f>+'MBI DIRECTORIO'!F1409</f>
        <v>209.93542071718281</v>
      </c>
      <c r="G1409" t="str">
        <f>+'MBI DIRECTORIO'!G1409</f>
        <v>USD</v>
      </c>
      <c r="H1409" s="5">
        <f>+'MBI DIRECTORIO'!H1409</f>
        <v>7137.8043043842154</v>
      </c>
      <c r="I1409" s="5">
        <f>+'MBI DIRECTORIO'!I1409</f>
        <v>3914.6375091128821</v>
      </c>
      <c r="J1409" s="5">
        <f>+'MBI DIRECTORIO'!J1409</f>
        <v>0</v>
      </c>
      <c r="K1409" s="5">
        <f>+'MBI DIRECTORIO'!K1409</f>
        <v>356.8902152192108</v>
      </c>
      <c r="L1409" s="5">
        <f>+'MBI DIRECTORIO'!L1409</f>
        <v>58.014994731564521</v>
      </c>
      <c r="M1409" s="5">
        <f>+'MBI DIRECTORIO'!M1409</f>
        <v>1070.6706456576323</v>
      </c>
      <c r="N1409" s="5">
        <f>+'MBI DIRECTORIO'!N1409</f>
        <v>43.908061849345422</v>
      </c>
      <c r="O1409" s="5">
        <f>+'MBI DIRECTORIO'!O1409</f>
        <v>0</v>
      </c>
      <c r="P1409" s="5">
        <f>+'MBI DIRECTORIO'!P1409</f>
        <v>3.3617109853405092</v>
      </c>
      <c r="Q1409" s="5">
        <f>+'MBI DIRECTORIO'!Q1409</f>
        <v>24.580066927961681</v>
      </c>
      <c r="R1409" s="5">
        <f>+'MBI DIRECTORIO'!R1409</f>
        <v>0</v>
      </c>
      <c r="S1409" s="5">
        <f>+'MBI DIRECTORIO'!S1409</f>
        <v>0</v>
      </c>
      <c r="T1409" s="5">
        <f>+'MBI DIRECTORIO'!T1409</f>
        <v>0</v>
      </c>
      <c r="U1409" s="5">
        <f>+'MBI DIRECTORIO'!U1409</f>
        <v>0</v>
      </c>
      <c r="V1409" s="5">
        <f>+'MBI DIRECTORIO'!V1409</f>
        <v>0</v>
      </c>
      <c r="W1409" s="5">
        <f>+'MBI DIRECTORIO'!W1409</f>
        <v>0</v>
      </c>
      <c r="X1409" s="5">
        <f>+'MBI DIRECTORIO'!X1409</f>
        <v>0</v>
      </c>
      <c r="Y1409" s="5">
        <f>+'MBI DIRECTORIO'!Y1409</f>
        <v>1143.0504153664372</v>
      </c>
      <c r="Z1409" s="5">
        <f>+'MBI DIRECTORIO'!Z1409</f>
        <v>0.52992994615704581</v>
      </c>
      <c r="AA1409" s="5">
        <f>+'MBI DIRECTORIO'!AA1409</f>
        <v>0</v>
      </c>
      <c r="AB1409" s="5" t="str">
        <f>+'MBI DIRECTORIO'!AG1409</f>
        <v>COMPANHIA BRASILEIRA DE DISTRIBUIÇÃO</v>
      </c>
      <c r="AD1409" t="str">
        <f t="shared" si="23"/>
        <v>INSERT INTO TABLA_PRESUPUESTO_COMERCIAL VALUES ('VSR','80130-C','14005136-20',2022,'Agosto',209.935421,'USD',7137.804304,3914.637509,0,356.890215,58.014995,1070.670646,43.908062,0,3.361711,24.580067,0,0,0,0,0,0,0,1143.050415,0.52993,0);</v>
      </c>
    </row>
    <row r="1410" spans="1:30" x14ac:dyDescent="0.2">
      <c r="A1410" t="str">
        <f>+'MBI DIRECTORIO'!A1410</f>
        <v>VSR</v>
      </c>
      <c r="B1410" t="str">
        <f>+'MBI DIRECTORIO'!B1410</f>
        <v>80130-C</v>
      </c>
      <c r="C1410" t="str">
        <f>+'MBI DIRECTORIO'!C1410</f>
        <v>14004731-19</v>
      </c>
      <c r="D1410">
        <f>+'MBI DIRECTORIO'!D1410</f>
        <v>2022</v>
      </c>
      <c r="E1410" t="str">
        <f>+'MBI DIRECTORIO'!E1410</f>
        <v>Agosto</v>
      </c>
      <c r="F1410" s="5">
        <f>+'MBI DIRECTORIO'!F1410</f>
        <v>511.64119938196097</v>
      </c>
      <c r="G1410" t="str">
        <f>+'MBI DIRECTORIO'!G1410</f>
        <v>USD</v>
      </c>
      <c r="H1410" s="5">
        <f>+'MBI DIRECTORIO'!H1410</f>
        <v>18930.724377132556</v>
      </c>
      <c r="I1410" s="5">
        <f>+'MBI DIRECTORIO'!I1410</f>
        <v>8909.8658157182435</v>
      </c>
      <c r="J1410" s="5">
        <f>+'MBI DIRECTORIO'!J1410</f>
        <v>0</v>
      </c>
      <c r="K1410" s="5">
        <f>+'MBI DIRECTORIO'!K1410</f>
        <v>946.5362188566279</v>
      </c>
      <c r="L1410" s="5">
        <f>+'MBI DIRECTORIO'!L1410</f>
        <v>141.39043990381913</v>
      </c>
      <c r="M1410" s="5">
        <f>+'MBI DIRECTORIO'!M1410</f>
        <v>2839.6086565698834</v>
      </c>
      <c r="N1410" s="5">
        <f>+'MBI DIRECTORIO'!N1410</f>
        <v>107.00992405374346</v>
      </c>
      <c r="O1410" s="5">
        <f>+'MBI DIRECTORIO'!O1410</f>
        <v>0</v>
      </c>
      <c r="P1410" s="5">
        <f>+'MBI DIRECTORIO'!P1410</f>
        <v>8.192947310364735</v>
      </c>
      <c r="Q1410" s="5">
        <f>+'MBI DIRECTORIO'!Q1410</f>
        <v>65.190701837945298</v>
      </c>
      <c r="R1410" s="5">
        <f>+'MBI DIRECTORIO'!R1410</f>
        <v>0</v>
      </c>
      <c r="S1410" s="5">
        <f>+'MBI DIRECTORIO'!S1410</f>
        <v>0</v>
      </c>
      <c r="T1410" s="5">
        <f>+'MBI DIRECTORIO'!T1410</f>
        <v>0</v>
      </c>
      <c r="U1410" s="5">
        <f>+'MBI DIRECTORIO'!U1410</f>
        <v>0</v>
      </c>
      <c r="V1410" s="5">
        <f>+'MBI DIRECTORIO'!V1410</f>
        <v>0</v>
      </c>
      <c r="W1410" s="5">
        <f>+'MBI DIRECTORIO'!W1410</f>
        <v>0</v>
      </c>
      <c r="X1410" s="5">
        <f>+'MBI DIRECTORIO'!X1410</f>
        <v>0</v>
      </c>
      <c r="Y1410" s="5">
        <f>+'MBI DIRECTORIO'!Y1410</f>
        <v>3021.2937411915623</v>
      </c>
      <c r="Z1410" s="5">
        <f>+'MBI DIRECTORIO'!Z1410</f>
        <v>1.2915114196258981</v>
      </c>
      <c r="AA1410" s="5">
        <f>+'MBI DIRECTORIO'!AA1410</f>
        <v>0</v>
      </c>
      <c r="AB1410" s="5" t="str">
        <f>+'MBI DIRECTORIO'!AG1410</f>
        <v>COMPANHIA BRASILEIRA DE DISTRIBUIÇÃO</v>
      </c>
      <c r="AD1410" t="str">
        <f t="shared" si="23"/>
        <v>INSERT INTO TABLA_PRESUPUESTO_COMERCIAL VALUES ('VSR','80130-C','14004731-19',2022,'Agosto',511.641199,'USD',18930.724377,8909.865816,0,946.536219,141.39044,2839.608657,107.009924,0,8.192947,65.190702,0,0,0,0,0,0,0,3021.293741,1.291511,0);</v>
      </c>
    </row>
    <row r="1411" spans="1:30" x14ac:dyDescent="0.2">
      <c r="A1411" t="str">
        <f>+'MBI DIRECTORIO'!A1411</f>
        <v>VSR</v>
      </c>
      <c r="B1411" t="str">
        <f>+'MBI DIRECTORIO'!B1411</f>
        <v>80130-C</v>
      </c>
      <c r="C1411" t="str">
        <f>+'MBI DIRECTORIO'!C1411</f>
        <v>14005137-20</v>
      </c>
      <c r="D1411">
        <f>+'MBI DIRECTORIO'!D1411</f>
        <v>2022</v>
      </c>
      <c r="E1411" t="str">
        <f>+'MBI DIRECTORIO'!E1411</f>
        <v>Agosto</v>
      </c>
      <c r="F1411" s="5">
        <f>+'MBI DIRECTORIO'!F1411</f>
        <v>139.61888688598469</v>
      </c>
      <c r="G1411" t="str">
        <f>+'MBI DIRECTORIO'!G1411</f>
        <v>USD</v>
      </c>
      <c r="H1411" s="5">
        <f>+'MBI DIRECTORIO'!H1411</f>
        <v>4747.0421541234791</v>
      </c>
      <c r="I1411" s="5">
        <f>+'MBI DIRECTORIO'!I1411</f>
        <v>2510.047041654545</v>
      </c>
      <c r="J1411" s="5">
        <f>+'MBI DIRECTORIO'!J1411</f>
        <v>0</v>
      </c>
      <c r="K1411" s="5">
        <f>+'MBI DIRECTORIO'!K1411</f>
        <v>237.352107706174</v>
      </c>
      <c r="L1411" s="5">
        <f>+'MBI DIRECTORIO'!L1411</f>
        <v>38.583241262699111</v>
      </c>
      <c r="M1411" s="5">
        <f>+'MBI DIRECTORIO'!M1411</f>
        <v>712.05632311852185</v>
      </c>
      <c r="N1411" s="5">
        <f>+'MBI DIRECTORIO'!N1411</f>
        <v>29.201335819290914</v>
      </c>
      <c r="O1411" s="5">
        <f>+'MBI DIRECTORIO'!O1411</f>
        <v>0</v>
      </c>
      <c r="P1411" s="5">
        <f>+'MBI DIRECTORIO'!P1411</f>
        <v>2.2357272736644607</v>
      </c>
      <c r="Q1411" s="5">
        <f>+'MBI DIRECTORIO'!Q1411</f>
        <v>16.347129857082404</v>
      </c>
      <c r="R1411" s="5">
        <f>+'MBI DIRECTORIO'!R1411</f>
        <v>0</v>
      </c>
      <c r="S1411" s="5">
        <f>+'MBI DIRECTORIO'!S1411</f>
        <v>0</v>
      </c>
      <c r="T1411" s="5">
        <f>+'MBI DIRECTORIO'!T1411</f>
        <v>0</v>
      </c>
      <c r="U1411" s="5">
        <f>+'MBI DIRECTORIO'!U1411</f>
        <v>0</v>
      </c>
      <c r="V1411" s="5">
        <f>+'MBI DIRECTORIO'!V1411</f>
        <v>0</v>
      </c>
      <c r="W1411" s="5">
        <f>+'MBI DIRECTORIO'!W1411</f>
        <v>0</v>
      </c>
      <c r="X1411" s="5">
        <f>+'MBI DIRECTORIO'!X1411</f>
        <v>0</v>
      </c>
      <c r="Y1411" s="5">
        <f>+'MBI DIRECTORIO'!Y1411</f>
        <v>760.19294934998129</v>
      </c>
      <c r="Z1411" s="5">
        <f>+'MBI DIRECTORIO'!Z1411</f>
        <v>0.35243328142167463</v>
      </c>
      <c r="AA1411" s="5">
        <f>+'MBI DIRECTORIO'!AA1411</f>
        <v>0</v>
      </c>
      <c r="AB1411" s="5" t="str">
        <f>+'MBI DIRECTORIO'!AG1411</f>
        <v>COMPANHIA BRASILEIRA DE DISTRIBUIÇÃO</v>
      </c>
      <c r="AD1411" t="str">
        <f t="shared" si="23"/>
        <v>INSERT INTO TABLA_PRESUPUESTO_COMERCIAL VALUES ('VSR','80130-C','14005137-20',2022,'Agosto',139.618887,'USD',4747.042154,2510.047042,0,237.352108,38.583241,712.056323,29.201336,0,2.235727,16.34713,0,0,0,0,0,0,0,760.192949,0.352433,0);</v>
      </c>
    </row>
    <row r="1412" spans="1:30" x14ac:dyDescent="0.2">
      <c r="A1412" t="str">
        <f>+'MBI DIRECTORIO'!A1412</f>
        <v>VSR</v>
      </c>
      <c r="B1412" t="str">
        <f>+'MBI DIRECTORIO'!B1412</f>
        <v>80130-C</v>
      </c>
      <c r="C1412" t="str">
        <f>+'MBI DIRECTORIO'!C1412</f>
        <v>14005138-20</v>
      </c>
      <c r="D1412">
        <f>+'MBI DIRECTORIO'!D1412</f>
        <v>2022</v>
      </c>
      <c r="E1412" t="str">
        <f>+'MBI DIRECTORIO'!E1412</f>
        <v>Agosto</v>
      </c>
      <c r="F1412" s="5">
        <f>+'MBI DIRECTORIO'!F1412</f>
        <v>203.17421554110607</v>
      </c>
      <c r="G1412" t="str">
        <f>+'MBI DIRECTORIO'!G1412</f>
        <v>USD</v>
      </c>
      <c r="H1412" s="5">
        <f>+'MBI DIRECTORIO'!H1412</f>
        <v>6907.9233283976064</v>
      </c>
      <c r="I1412" s="5">
        <f>+'MBI DIRECTORIO'!I1412</f>
        <v>3379.5616571312762</v>
      </c>
      <c r="J1412" s="5">
        <f>+'MBI DIRECTORIO'!J1412</f>
        <v>0</v>
      </c>
      <c r="K1412" s="5">
        <f>+'MBI DIRECTORIO'!K1412</f>
        <v>345.39616641988033</v>
      </c>
      <c r="L1412" s="5">
        <f>+'MBI DIRECTORIO'!L1412</f>
        <v>56.146556898019774</v>
      </c>
      <c r="M1412" s="5">
        <f>+'MBI DIRECTORIO'!M1412</f>
        <v>1036.1884992596408</v>
      </c>
      <c r="N1412" s="5">
        <f>+'MBI DIRECTORIO'!N1412</f>
        <v>42.493953577224801</v>
      </c>
      <c r="O1412" s="5">
        <f>+'MBI DIRECTORIO'!O1412</f>
        <v>0</v>
      </c>
      <c r="P1412" s="5">
        <f>+'MBI DIRECTORIO'!P1412</f>
        <v>3.2534433207562738</v>
      </c>
      <c r="Q1412" s="5">
        <f>+'MBI DIRECTORIO'!Q1412</f>
        <v>23.788438363454063</v>
      </c>
      <c r="R1412" s="5">
        <f>+'MBI DIRECTORIO'!R1412</f>
        <v>0</v>
      </c>
      <c r="S1412" s="5">
        <f>+'MBI DIRECTORIO'!S1412</f>
        <v>0</v>
      </c>
      <c r="T1412" s="5">
        <f>+'MBI DIRECTORIO'!T1412</f>
        <v>0</v>
      </c>
      <c r="U1412" s="5">
        <f>+'MBI DIRECTORIO'!U1412</f>
        <v>0</v>
      </c>
      <c r="V1412" s="5">
        <f>+'MBI DIRECTORIO'!V1412</f>
        <v>0</v>
      </c>
      <c r="W1412" s="5">
        <f>+'MBI DIRECTORIO'!W1412</f>
        <v>0</v>
      </c>
      <c r="X1412" s="5">
        <f>+'MBI DIRECTORIO'!X1412</f>
        <v>0</v>
      </c>
      <c r="Y1412" s="5">
        <f>+'MBI DIRECTORIO'!Y1412</f>
        <v>1106.2371974802393</v>
      </c>
      <c r="Z1412" s="5">
        <f>+'MBI DIRECTORIO'!Z1412</f>
        <v>0.51286295916326019</v>
      </c>
      <c r="AA1412" s="5">
        <f>+'MBI DIRECTORIO'!AA1412</f>
        <v>0</v>
      </c>
      <c r="AB1412" s="5" t="str">
        <f>+'MBI DIRECTORIO'!AG1412</f>
        <v>COMPANHIA BRASILEIRA DE DISTRIBUIÇÃO</v>
      </c>
      <c r="AD1412" t="str">
        <f t="shared" si="23"/>
        <v>INSERT INTO TABLA_PRESUPUESTO_COMERCIAL VALUES ('VSR','80130-C','14005138-20',2022,'Agosto',203.174216,'USD',6907.923328,3379.561657,0,345.396166,56.146557,1036.188499,42.493954,0,3.253443,23.788438,0,0,0,0,0,0,0,1106.237197,0.512863,0);</v>
      </c>
    </row>
    <row r="1413" spans="1:30" x14ac:dyDescent="0.2">
      <c r="A1413" t="str">
        <f>+'MBI DIRECTORIO'!A1413</f>
        <v>VSR</v>
      </c>
      <c r="B1413" t="str">
        <f>+'MBI DIRECTORIO'!B1413</f>
        <v>80130-C</v>
      </c>
      <c r="C1413" t="str">
        <f>+'MBI DIRECTORIO'!C1413</f>
        <v>14005139-20</v>
      </c>
      <c r="D1413">
        <f>+'MBI DIRECTORIO'!D1413</f>
        <v>2022</v>
      </c>
      <c r="E1413" t="str">
        <f>+'MBI DIRECTORIO'!E1413</f>
        <v>Agosto</v>
      </c>
      <c r="F1413" s="5">
        <f>+'MBI DIRECTORIO'!F1413</f>
        <v>169.19915953132042</v>
      </c>
      <c r="G1413" t="str">
        <f>+'MBI DIRECTORIO'!G1413</f>
        <v>USD</v>
      </c>
      <c r="H1413" s="5">
        <f>+'MBI DIRECTORIO'!H1413</f>
        <v>5752.7714240648938</v>
      </c>
      <c r="I1413" s="5">
        <f>+'MBI DIRECTORIO'!I1413</f>
        <v>3049.3884955265967</v>
      </c>
      <c r="J1413" s="5">
        <f>+'MBI DIRECTORIO'!J1413</f>
        <v>0</v>
      </c>
      <c r="K1413" s="5">
        <f>+'MBI DIRECTORIO'!K1413</f>
        <v>287.63857120324474</v>
      </c>
      <c r="L1413" s="5">
        <f>+'MBI DIRECTORIO'!L1413</f>
        <v>46.757656784457389</v>
      </c>
      <c r="M1413" s="5">
        <f>+'MBI DIRECTORIO'!M1413</f>
        <v>862.9157136097341</v>
      </c>
      <c r="N1413" s="5">
        <f>+'MBI DIRECTORIO'!N1413</f>
        <v>35.388059509818646</v>
      </c>
      <c r="O1413" s="5">
        <f>+'MBI DIRECTORIO'!O1413</f>
        <v>0</v>
      </c>
      <c r="P1413" s="5">
        <f>+'MBI DIRECTORIO'!P1413</f>
        <v>2.70939830622049</v>
      </c>
      <c r="Q1413" s="5">
        <f>+'MBI DIRECTORIO'!Q1413</f>
        <v>19.810504826803253</v>
      </c>
      <c r="R1413" s="5">
        <f>+'MBI DIRECTORIO'!R1413</f>
        <v>0</v>
      </c>
      <c r="S1413" s="5">
        <f>+'MBI DIRECTORIO'!S1413</f>
        <v>0</v>
      </c>
      <c r="T1413" s="5">
        <f>+'MBI DIRECTORIO'!T1413</f>
        <v>0</v>
      </c>
      <c r="U1413" s="5">
        <f>+'MBI DIRECTORIO'!U1413</f>
        <v>0</v>
      </c>
      <c r="V1413" s="5">
        <f>+'MBI DIRECTORIO'!V1413</f>
        <v>0</v>
      </c>
      <c r="W1413" s="5">
        <f>+'MBI DIRECTORIO'!W1413</f>
        <v>0</v>
      </c>
      <c r="X1413" s="5">
        <f>+'MBI DIRECTORIO'!X1413</f>
        <v>0</v>
      </c>
      <c r="Y1413" s="5">
        <f>+'MBI DIRECTORIO'!Y1413</f>
        <v>921.25077760209592</v>
      </c>
      <c r="Z1413" s="5">
        <f>+'MBI DIRECTORIO'!Z1413</f>
        <v>0.42710134951948703</v>
      </c>
      <c r="AA1413" s="5">
        <f>+'MBI DIRECTORIO'!AA1413</f>
        <v>0</v>
      </c>
      <c r="AB1413" s="5" t="str">
        <f>+'MBI DIRECTORIO'!AG1413</f>
        <v>COMPANHIA BRASILEIRA DE DISTRIBUIÇÃO</v>
      </c>
      <c r="AD1413" t="str">
        <f t="shared" si="23"/>
        <v>INSERT INTO TABLA_PRESUPUESTO_COMERCIAL VALUES ('VSR','80130-C','14005139-20',2022,'Agosto',169.19916,'USD',5752.771424,3049.388496,0,287.638571,46.757657,862.915714,35.38806,0,2.709398,19.810505,0,0,0,0,0,0,0,921.250778,0.427101,0);</v>
      </c>
    </row>
    <row r="1414" spans="1:30" x14ac:dyDescent="0.2">
      <c r="A1414" t="str">
        <f>+'MBI DIRECTORIO'!A1414</f>
        <v>VSR</v>
      </c>
      <c r="B1414" t="str">
        <f>+'MBI DIRECTORIO'!B1414</f>
        <v>80130-C</v>
      </c>
      <c r="C1414" t="str">
        <f>+'MBI DIRECTORIO'!C1414</f>
        <v>14005140-21</v>
      </c>
      <c r="D1414">
        <f>+'MBI DIRECTORIO'!D1414</f>
        <v>2022</v>
      </c>
      <c r="E1414" t="str">
        <f>+'MBI DIRECTORIO'!E1414</f>
        <v>Agosto</v>
      </c>
      <c r="F1414" s="5">
        <f>+'MBI DIRECTORIO'!F1414</f>
        <v>66.428840854953975</v>
      </c>
      <c r="G1414" t="str">
        <f>+'MBI DIRECTORIO'!G1414</f>
        <v>USD</v>
      </c>
      <c r="H1414" s="5">
        <f>+'MBI DIRECTORIO'!H1414</f>
        <v>2258.5805890684351</v>
      </c>
      <c r="I1414" s="5">
        <f>+'MBI DIRECTORIO'!I1414</f>
        <v>1146.1214673179684</v>
      </c>
      <c r="J1414" s="5">
        <f>+'MBI DIRECTORIO'!J1414</f>
        <v>0</v>
      </c>
      <c r="K1414" s="5">
        <f>+'MBI DIRECTORIO'!K1414</f>
        <v>112.92902945342178</v>
      </c>
      <c r="L1414" s="5">
        <f>+'MBI DIRECTORIO'!L1414</f>
        <v>18.357401714577179</v>
      </c>
      <c r="M1414" s="5">
        <f>+'MBI DIRECTORIO'!M1414</f>
        <v>338.78708836026527</v>
      </c>
      <c r="N1414" s="5">
        <f>+'MBI DIRECTORIO'!N1414</f>
        <v>13.893613773585146</v>
      </c>
      <c r="O1414" s="5">
        <f>+'MBI DIRECTORIO'!O1414</f>
        <v>0</v>
      </c>
      <c r="P1414" s="5">
        <f>+'MBI DIRECTORIO'!P1414</f>
        <v>1.0637298045401127</v>
      </c>
      <c r="Q1414" s="5">
        <f>+'MBI DIRECTORIO'!Q1414</f>
        <v>7.7777506462873918</v>
      </c>
      <c r="R1414" s="5">
        <f>+'MBI DIRECTORIO'!R1414</f>
        <v>0</v>
      </c>
      <c r="S1414" s="5">
        <f>+'MBI DIRECTORIO'!S1414</f>
        <v>0</v>
      </c>
      <c r="T1414" s="5">
        <f>+'MBI DIRECTORIO'!T1414</f>
        <v>0</v>
      </c>
      <c r="U1414" s="5">
        <f>+'MBI DIRECTORIO'!U1414</f>
        <v>0</v>
      </c>
      <c r="V1414" s="5">
        <f>+'MBI DIRECTORIO'!V1414</f>
        <v>0</v>
      </c>
      <c r="W1414" s="5">
        <f>+'MBI DIRECTORIO'!W1414</f>
        <v>0</v>
      </c>
      <c r="X1414" s="5">
        <f>+'MBI DIRECTORIO'!X1414</f>
        <v>0</v>
      </c>
      <c r="Y1414" s="5">
        <f>+'MBI DIRECTORIO'!Y1414</f>
        <v>361.68986573189193</v>
      </c>
      <c r="Z1414" s="5">
        <f>+'MBI DIRECTORIO'!Z1414</f>
        <v>0.16768314721394445</v>
      </c>
      <c r="AA1414" s="5">
        <f>+'MBI DIRECTORIO'!AA1414</f>
        <v>0</v>
      </c>
      <c r="AB1414" s="5" t="str">
        <f>+'MBI DIRECTORIO'!AG1414</f>
        <v>COMPANHIA BRASILEIRA DE DISTRIBUIÇÃO</v>
      </c>
      <c r="AD1414" t="str">
        <f t="shared" si="23"/>
        <v>INSERT INTO TABLA_PRESUPUESTO_COMERCIAL VALUES ('VSR','80130-C','14005140-21',2022,'Agosto',66.428841,'USD',2258.580589,1146.121467,0,112.929029,18.357402,338.787088,13.893614,0,1.06373,7.777751,0,0,0,0,0,0,0,361.689866,0.167683,0);</v>
      </c>
    </row>
    <row r="1415" spans="1:30" x14ac:dyDescent="0.2">
      <c r="A1415" t="str">
        <f>+'MBI DIRECTORIO'!A1415</f>
        <v>VSR</v>
      </c>
      <c r="B1415" t="str">
        <f>+'MBI DIRECTORIO'!B1415</f>
        <v>80130-C</v>
      </c>
      <c r="C1415" t="str">
        <f>+'MBI DIRECTORIO'!C1415</f>
        <v>14005128-20</v>
      </c>
      <c r="D1415">
        <f>+'MBI DIRECTORIO'!D1415</f>
        <v>2022</v>
      </c>
      <c r="E1415" t="str">
        <f>+'MBI DIRECTORIO'!E1415</f>
        <v>Agosto</v>
      </c>
      <c r="F1415" s="5">
        <f>+'MBI DIRECTORIO'!F1415</f>
        <v>592.38559196549284</v>
      </c>
      <c r="G1415" t="str">
        <f>+'MBI DIRECTORIO'!G1415</f>
        <v>USD</v>
      </c>
      <c r="H1415" s="5">
        <f>+'MBI DIRECTORIO'!H1415</f>
        <v>16527.55801583725</v>
      </c>
      <c r="I1415" s="5">
        <f>+'MBI DIRECTORIO'!I1415</f>
        <v>7933.8913852764435</v>
      </c>
      <c r="J1415" s="5">
        <f>+'MBI DIRECTORIO'!J1415</f>
        <v>0</v>
      </c>
      <c r="K1415" s="5">
        <f>+'MBI DIRECTORIO'!K1415</f>
        <v>826.37790079186254</v>
      </c>
      <c r="L1415" s="5">
        <f>+'MBI DIRECTORIO'!L1415</f>
        <v>163.70389941595931</v>
      </c>
      <c r="M1415" s="5">
        <f>+'MBI DIRECTORIO'!M1415</f>
        <v>2479.1337023755873</v>
      </c>
      <c r="N1415" s="5">
        <f>+'MBI DIRECTORIO'!N1415</f>
        <v>123.89764014964555</v>
      </c>
      <c r="O1415" s="5">
        <f>+'MBI DIRECTORIO'!O1415</f>
        <v>0</v>
      </c>
      <c r="P1415" s="5">
        <f>+'MBI DIRECTORIO'!P1415</f>
        <v>9.4859130739572386</v>
      </c>
      <c r="Q1415" s="5">
        <f>+'MBI DIRECTORIO'!Q1415</f>
        <v>56.915049062849953</v>
      </c>
      <c r="R1415" s="5">
        <f>+'MBI DIRECTORIO'!R1415</f>
        <v>0</v>
      </c>
      <c r="S1415" s="5">
        <f>+'MBI DIRECTORIO'!S1415</f>
        <v>0</v>
      </c>
      <c r="T1415" s="5">
        <f>+'MBI DIRECTORIO'!T1415</f>
        <v>0</v>
      </c>
      <c r="U1415" s="5">
        <f>+'MBI DIRECTORIO'!U1415</f>
        <v>0</v>
      </c>
      <c r="V1415" s="5">
        <f>+'MBI DIRECTORIO'!V1415</f>
        <v>0</v>
      </c>
      <c r="W1415" s="5">
        <f>+'MBI DIRECTORIO'!W1415</f>
        <v>0</v>
      </c>
      <c r="X1415" s="5">
        <f>+'MBI DIRECTORIO'!X1415</f>
        <v>0</v>
      </c>
      <c r="Y1415" s="5">
        <f>+'MBI DIRECTORIO'!Y1415</f>
        <v>2670.9276352917263</v>
      </c>
      <c r="Z1415" s="5">
        <f>+'MBI DIRECTORIO'!Z1415</f>
        <v>1.4953306296863003</v>
      </c>
      <c r="AA1415" s="5">
        <f>+'MBI DIRECTORIO'!AA1415</f>
        <v>0</v>
      </c>
      <c r="AB1415" s="5" t="str">
        <f>+'MBI DIRECTORIO'!AG1415</f>
        <v>COMPANHIA BRASILEIRA DE DISTRIBUIÇÃO</v>
      </c>
      <c r="AD1415" t="str">
        <f t="shared" ref="AD1415:AD1478" si="24">_xlfn.CONCAT("INSERT INTO TABLA_PRESUPUESTO_COMERCIAL VALUES ('",A1415,"','",B1415,"','",C1415,"',",D1415,",'",E1415,"',",SUBSTITUTE(ROUND(F1415,6),",","."),",'",G1415,"',",SUBSTITUTE(ROUND(H1415,6),",","."),",",SUBSTITUTE(ROUND(I1415,6),",","."),",",SUBSTITUTE(ROUND(J1415,6),",","."),",",SUBSTITUTE(ROUND(K1415,6),",","."),",",SUBSTITUTE(ROUND(L1415,6),",","."),",",SUBSTITUTE(ROUND(M1415,6),",","."),",",SUBSTITUTE(ROUND(N1415,6),",","."),",",SUBSTITUTE(ROUND(O1415,6),",","."),",",SUBSTITUTE(ROUND(P1415,6),",","."),",",SUBSTITUTE(ROUND(Q1415,6),",","."),",",SUBSTITUTE(ROUND(R1415,6),",","."),",",SUBSTITUTE(ROUND(S1415,6),",","."),",",SUBSTITUTE(ROUND(T1415,6),",","."),",",SUBSTITUTE(ROUND(U1415,6),",","."),",",SUBSTITUTE(ROUND(V1415,6),",","."),",",SUBSTITUTE(ROUND(W1415,6),",","."),",",SUBSTITUTE(ROUND(X1415,6),",","."),",",SUBSTITUTE(ROUND(Y1415,6),",","."),",",SUBSTITUTE(ROUND(Z1415,6),",","."),",",SUBSTITUTE(ROUND(AA1415,6),",","."),");")</f>
        <v>INSERT INTO TABLA_PRESUPUESTO_COMERCIAL VALUES ('VSR','80130-C','14005128-20',2022,'Agosto',592.385592,'USD',16527.558016,7933.891385,0,826.377901,163.703899,2479.133702,123.89764,0,9.485913,56.915049,0,0,0,0,0,0,0,2670.927635,1.495331,0);</v>
      </c>
    </row>
    <row r="1416" spans="1:30" x14ac:dyDescent="0.2">
      <c r="A1416" t="str">
        <f>+'MBI DIRECTORIO'!A1416</f>
        <v>VSR</v>
      </c>
      <c r="B1416" t="str">
        <f>+'MBI DIRECTORIO'!B1416</f>
        <v>80130-C</v>
      </c>
      <c r="C1416" t="str">
        <f>+'MBI DIRECTORIO'!C1416</f>
        <v>14005129-20</v>
      </c>
      <c r="D1416">
        <f>+'MBI DIRECTORIO'!D1416</f>
        <v>2022</v>
      </c>
      <c r="E1416" t="str">
        <f>+'MBI DIRECTORIO'!E1416</f>
        <v>Agosto</v>
      </c>
      <c r="F1416" s="5">
        <f>+'MBI DIRECTORIO'!F1416</f>
        <v>671.95977596085766</v>
      </c>
      <c r="G1416" t="str">
        <f>+'MBI DIRECTORIO'!G1416</f>
        <v>USD</v>
      </c>
      <c r="H1416" s="5">
        <f>+'MBI DIRECTORIO'!H1416</f>
        <v>18747.677749307928</v>
      </c>
      <c r="I1416" s="5">
        <f>+'MBI DIRECTORIO'!I1416</f>
        <v>9389.1531872525557</v>
      </c>
      <c r="J1416" s="5">
        <f>+'MBI DIRECTORIO'!J1416</f>
        <v>0</v>
      </c>
      <c r="K1416" s="5">
        <f>+'MBI DIRECTORIO'!K1416</f>
        <v>937.38388746539647</v>
      </c>
      <c r="L1416" s="5">
        <f>+'MBI DIRECTORIO'!L1416</f>
        <v>185.69397545690913</v>
      </c>
      <c r="M1416" s="5">
        <f>+'MBI DIRECTORIO'!M1416</f>
        <v>2812.1516623961888</v>
      </c>
      <c r="N1416" s="5">
        <f>+'MBI DIRECTORIO'!N1416</f>
        <v>140.5406067369114</v>
      </c>
      <c r="O1416" s="5">
        <f>+'MBI DIRECTORIO'!O1416</f>
        <v>0</v>
      </c>
      <c r="P1416" s="5">
        <f>+'MBI DIRECTORIO'!P1416</f>
        <v>10.76014020329478</v>
      </c>
      <c r="Q1416" s="5">
        <f>+'MBI DIRECTORIO'!Q1416</f>
        <v>64.560354160844739</v>
      </c>
      <c r="R1416" s="5">
        <f>+'MBI DIRECTORIO'!R1416</f>
        <v>0</v>
      </c>
      <c r="S1416" s="5">
        <f>+'MBI DIRECTORIO'!S1416</f>
        <v>0</v>
      </c>
      <c r="T1416" s="5">
        <f>+'MBI DIRECTORIO'!T1416</f>
        <v>0</v>
      </c>
      <c r="U1416" s="5">
        <f>+'MBI DIRECTORIO'!U1416</f>
        <v>0</v>
      </c>
      <c r="V1416" s="5">
        <f>+'MBI DIRECTORIO'!V1416</f>
        <v>0</v>
      </c>
      <c r="W1416" s="5">
        <f>+'MBI DIRECTORIO'!W1416</f>
        <v>0</v>
      </c>
      <c r="X1416" s="5">
        <f>+'MBI DIRECTORIO'!X1416</f>
        <v>0</v>
      </c>
      <c r="Y1416" s="5">
        <f>+'MBI DIRECTORIO'!Y1416</f>
        <v>3029.7089594353911</v>
      </c>
      <c r="Z1416" s="5">
        <f>+'MBI DIRECTORIO'!Z1416</f>
        <v>1.6961959381516247</v>
      </c>
      <c r="AA1416" s="5">
        <f>+'MBI DIRECTORIO'!AA1416</f>
        <v>0</v>
      </c>
      <c r="AB1416" s="5" t="str">
        <f>+'MBI DIRECTORIO'!AG1416</f>
        <v>COMPANHIA BRASILEIRA DE DISTRIBUIÇÃO</v>
      </c>
      <c r="AD1416" t="str">
        <f t="shared" si="24"/>
        <v>INSERT INTO TABLA_PRESUPUESTO_COMERCIAL VALUES ('VSR','80130-C','14005129-20',2022,'Agosto',671.959776,'USD',18747.677749,9389.153187,0,937.383887,185.693975,2812.151662,140.540607,0,10.76014,64.560354,0,0,0,0,0,0,0,3029.708959,1.696196,0);</v>
      </c>
    </row>
    <row r="1417" spans="1:30" x14ac:dyDescent="0.2">
      <c r="A1417" t="str">
        <f>+'MBI DIRECTORIO'!A1417</f>
        <v>VSR</v>
      </c>
      <c r="B1417" t="str">
        <f>+'MBI DIRECTORIO'!B1417</f>
        <v>80130-C</v>
      </c>
      <c r="C1417" t="str">
        <f>+'MBI DIRECTORIO'!C1417</f>
        <v>14005132-20</v>
      </c>
      <c r="D1417">
        <f>+'MBI DIRECTORIO'!D1417</f>
        <v>2022</v>
      </c>
      <c r="E1417" t="str">
        <f>+'MBI DIRECTORIO'!E1417</f>
        <v>Agosto</v>
      </c>
      <c r="F1417" s="5">
        <f>+'MBI DIRECTORIO'!F1417</f>
        <v>343.78127856820964</v>
      </c>
      <c r="G1417" t="str">
        <f>+'MBI DIRECTORIO'!G1417</f>
        <v>USD</v>
      </c>
      <c r="H1417" s="5">
        <f>+'MBI DIRECTORIO'!H1417</f>
        <v>9591.4976720530485</v>
      </c>
      <c r="I1417" s="5">
        <f>+'MBI DIRECTORIO'!I1417</f>
        <v>4677.8150981922954</v>
      </c>
      <c r="J1417" s="5">
        <f>+'MBI DIRECTORIO'!J1417</f>
        <v>0</v>
      </c>
      <c r="K1417" s="5">
        <f>+'MBI DIRECTORIO'!K1417</f>
        <v>479.57488360265245</v>
      </c>
      <c r="L1417" s="5">
        <f>+'MBI DIRECTORIO'!L1417</f>
        <v>95.002877536390798</v>
      </c>
      <c r="M1417" s="5">
        <f>+'MBI DIRECTORIO'!M1417</f>
        <v>1438.7246508079572</v>
      </c>
      <c r="N1417" s="5">
        <f>+'MBI DIRECTORIO'!N1417</f>
        <v>71.9019667593641</v>
      </c>
      <c r="O1417" s="5">
        <f>+'MBI DIRECTORIO'!O1417</f>
        <v>0</v>
      </c>
      <c r="P1417" s="5">
        <f>+'MBI DIRECTORIO'!P1417</f>
        <v>5.5049943300138144</v>
      </c>
      <c r="Q1417" s="5">
        <f>+'MBI DIRECTORIO'!Q1417</f>
        <v>33.029716795912044</v>
      </c>
      <c r="R1417" s="5">
        <f>+'MBI DIRECTORIO'!R1417</f>
        <v>0</v>
      </c>
      <c r="S1417" s="5">
        <f>+'MBI DIRECTORIO'!S1417</f>
        <v>0</v>
      </c>
      <c r="T1417" s="5">
        <f>+'MBI DIRECTORIO'!T1417</f>
        <v>0</v>
      </c>
      <c r="U1417" s="5">
        <f>+'MBI DIRECTORIO'!U1417</f>
        <v>0</v>
      </c>
      <c r="V1417" s="5">
        <f>+'MBI DIRECTORIO'!V1417</f>
        <v>0</v>
      </c>
      <c r="W1417" s="5">
        <f>+'MBI DIRECTORIO'!W1417</f>
        <v>0</v>
      </c>
      <c r="X1417" s="5">
        <f>+'MBI DIRECTORIO'!X1417</f>
        <v>0</v>
      </c>
      <c r="Y1417" s="5">
        <f>+'MBI DIRECTORIO'!Y1417</f>
        <v>1550.0291193396235</v>
      </c>
      <c r="Z1417" s="5">
        <f>+'MBI DIRECTORIO'!Z1417</f>
        <v>0.86779064637633418</v>
      </c>
      <c r="AA1417" s="5">
        <f>+'MBI DIRECTORIO'!AA1417</f>
        <v>0</v>
      </c>
      <c r="AB1417" s="5" t="str">
        <f>+'MBI DIRECTORIO'!AG1417</f>
        <v>COMPANHIA BRASILEIRA DE DISTRIBUIÇÃO</v>
      </c>
      <c r="AD1417" t="str">
        <f t="shared" si="24"/>
        <v>INSERT INTO TABLA_PRESUPUESTO_COMERCIAL VALUES ('VSR','80130-C','14005132-20',2022,'Agosto',343.781279,'USD',9591.497672,4677.815098,0,479.574884,95.002878,1438.724651,71.901967,0,5.504994,33.029717,0,0,0,0,0,0,0,1550.029119,0.867791,0);</v>
      </c>
    </row>
    <row r="1418" spans="1:30" x14ac:dyDescent="0.2">
      <c r="A1418" t="str">
        <f>+'MBI DIRECTORIO'!A1418</f>
        <v>VSR</v>
      </c>
      <c r="B1418" t="str">
        <f>+'MBI DIRECTORIO'!B1418</f>
        <v>80130-C</v>
      </c>
      <c r="C1418" t="str">
        <f>+'MBI DIRECTORIO'!C1418</f>
        <v>14005130-20</v>
      </c>
      <c r="D1418">
        <f>+'MBI DIRECTORIO'!D1418</f>
        <v>2022</v>
      </c>
      <c r="E1418" t="str">
        <f>+'MBI DIRECTORIO'!E1418</f>
        <v>Agosto</v>
      </c>
      <c r="F1418" s="5">
        <f>+'MBI DIRECTORIO'!F1418</f>
        <v>618.78029678748476</v>
      </c>
      <c r="G1418" t="str">
        <f>+'MBI DIRECTORIO'!G1418</f>
        <v>USD</v>
      </c>
      <c r="H1418" s="5">
        <f>+'MBI DIRECTORIO'!H1418</f>
        <v>17263.970280370824</v>
      </c>
      <c r="I1418" s="5">
        <f>+'MBI DIRECTORIO'!I1418</f>
        <v>11101.760695925568</v>
      </c>
      <c r="J1418" s="5">
        <f>+'MBI DIRECTORIO'!J1418</f>
        <v>0</v>
      </c>
      <c r="K1418" s="5">
        <f>+'MBI DIRECTORIO'!K1418</f>
        <v>863.19851401854123</v>
      </c>
      <c r="L1418" s="5">
        <f>+'MBI DIRECTORIO'!L1418</f>
        <v>170.99799326614365</v>
      </c>
      <c r="M1418" s="5">
        <f>+'MBI DIRECTORIO'!M1418</f>
        <v>2589.5955420556234</v>
      </c>
      <c r="N1418" s="5">
        <f>+'MBI DIRECTORIO'!N1418</f>
        <v>129.41810128888568</v>
      </c>
      <c r="O1418" s="5">
        <f>+'MBI DIRECTORIO'!O1418</f>
        <v>0</v>
      </c>
      <c r="P1418" s="5">
        <f>+'MBI DIRECTORIO'!P1418</f>
        <v>9.9085733799303117</v>
      </c>
      <c r="Q1418" s="5">
        <f>+'MBI DIRECTORIO'!Q1418</f>
        <v>59.45099176692338</v>
      </c>
      <c r="R1418" s="5">
        <f>+'MBI DIRECTORIO'!R1418</f>
        <v>0</v>
      </c>
      <c r="S1418" s="5">
        <f>+'MBI DIRECTORIO'!S1418</f>
        <v>0</v>
      </c>
      <c r="T1418" s="5">
        <f>+'MBI DIRECTORIO'!T1418</f>
        <v>0</v>
      </c>
      <c r="U1418" s="5">
        <f>+'MBI DIRECTORIO'!U1418</f>
        <v>0</v>
      </c>
      <c r="V1418" s="5">
        <f>+'MBI DIRECTORIO'!V1418</f>
        <v>0</v>
      </c>
      <c r="W1418" s="5">
        <f>+'MBI DIRECTORIO'!W1418</f>
        <v>0</v>
      </c>
      <c r="X1418" s="5">
        <f>+'MBI DIRECTORIO'!X1418</f>
        <v>0</v>
      </c>
      <c r="Y1418" s="5">
        <f>+'MBI DIRECTORIO'!Y1418</f>
        <v>2789.9351660125826</v>
      </c>
      <c r="Z1418" s="5">
        <f>+'MBI DIRECTORIO'!Z1418</f>
        <v>1.561957521219733</v>
      </c>
      <c r="AA1418" s="5">
        <f>+'MBI DIRECTORIO'!AA1418</f>
        <v>0</v>
      </c>
      <c r="AB1418" s="5" t="str">
        <f>+'MBI DIRECTORIO'!AG1418</f>
        <v>COMPANHIA BRASILEIRA DE DISTRIBUIÇÃO</v>
      </c>
      <c r="AD1418" t="str">
        <f t="shared" si="24"/>
        <v>INSERT INTO TABLA_PRESUPUESTO_COMERCIAL VALUES ('VSR','80130-C','14005130-20',2022,'Agosto',618.780297,'USD',17263.97028,11101.760696,0,863.198514,170.997993,2589.595542,129.418101,0,9.908573,59.450992,0,0,0,0,0,0,0,2789.935166,1.561958,0);</v>
      </c>
    </row>
    <row r="1419" spans="1:30" x14ac:dyDescent="0.2">
      <c r="A1419" t="str">
        <f>+'MBI DIRECTORIO'!A1419</f>
        <v>VSR</v>
      </c>
      <c r="B1419" t="str">
        <f>+'MBI DIRECTORIO'!B1419</f>
        <v>80130-C</v>
      </c>
      <c r="C1419" t="str">
        <f>+'MBI DIRECTORIO'!C1419</f>
        <v>14004728-20</v>
      </c>
      <c r="D1419">
        <f>+'MBI DIRECTORIO'!D1419</f>
        <v>2022</v>
      </c>
      <c r="E1419" t="str">
        <f>+'MBI DIRECTORIO'!E1419</f>
        <v>Agosto</v>
      </c>
      <c r="F1419" s="5">
        <f>+'MBI DIRECTORIO'!F1419</f>
        <v>338.32030515676303</v>
      </c>
      <c r="G1419" t="str">
        <f>+'MBI DIRECTORIO'!G1419</f>
        <v>USD</v>
      </c>
      <c r="H1419" s="5">
        <f>+'MBI DIRECTORIO'!H1419</f>
        <v>9439.1365138736874</v>
      </c>
      <c r="I1419" s="5">
        <f>+'MBI DIRECTORIO'!I1419</f>
        <v>4727.4032065542115</v>
      </c>
      <c r="J1419" s="5">
        <f>+'MBI DIRECTORIO'!J1419</f>
        <v>0</v>
      </c>
      <c r="K1419" s="5">
        <f>+'MBI DIRECTORIO'!K1419</f>
        <v>471.95682569368444</v>
      </c>
      <c r="L1419" s="5">
        <f>+'MBI DIRECTORIO'!L1419</f>
        <v>93.493754670835415</v>
      </c>
      <c r="M1419" s="5">
        <f>+'MBI DIRECTORIO'!M1419</f>
        <v>1415.8704770810532</v>
      </c>
      <c r="N1419" s="5">
        <f>+'MBI DIRECTORIO'!N1419</f>
        <v>70.759802385728193</v>
      </c>
      <c r="O1419" s="5">
        <f>+'MBI DIRECTORIO'!O1419</f>
        <v>0</v>
      </c>
      <c r="P1419" s="5">
        <f>+'MBI DIRECTORIO'!P1419</f>
        <v>5.4175473701573162</v>
      </c>
      <c r="Q1419" s="5">
        <f>+'MBI DIRECTORIO'!Q1419</f>
        <v>32.505038995069263</v>
      </c>
      <c r="R1419" s="5">
        <f>+'MBI DIRECTORIO'!R1419</f>
        <v>0</v>
      </c>
      <c r="S1419" s="5">
        <f>+'MBI DIRECTORIO'!S1419</f>
        <v>0</v>
      </c>
      <c r="T1419" s="5">
        <f>+'MBI DIRECTORIO'!T1419</f>
        <v>0</v>
      </c>
      <c r="U1419" s="5">
        <f>+'MBI DIRECTORIO'!U1419</f>
        <v>0</v>
      </c>
      <c r="V1419" s="5">
        <f>+'MBI DIRECTORIO'!V1419</f>
        <v>0</v>
      </c>
      <c r="W1419" s="5">
        <f>+'MBI DIRECTORIO'!W1419</f>
        <v>0</v>
      </c>
      <c r="X1419" s="5">
        <f>+'MBI DIRECTORIO'!X1419</f>
        <v>0</v>
      </c>
      <c r="Y1419" s="5">
        <f>+'MBI DIRECTORIO'!Y1419</f>
        <v>1525.4068716042739</v>
      </c>
      <c r="Z1419" s="5">
        <f>+'MBI DIRECTORIO'!Z1419</f>
        <v>0.85400577226596874</v>
      </c>
      <c r="AA1419" s="5">
        <f>+'MBI DIRECTORIO'!AA1419</f>
        <v>0</v>
      </c>
      <c r="AB1419" s="5" t="str">
        <f>+'MBI DIRECTORIO'!AG1419</f>
        <v>COMPANHIA BRASILEIRA DE DISTRIBUIÇÃO</v>
      </c>
      <c r="AD1419" t="str">
        <f t="shared" si="24"/>
        <v>INSERT INTO TABLA_PRESUPUESTO_COMERCIAL VALUES ('VSR','80130-C','14004728-20',2022,'Agosto',338.320305,'USD',9439.136514,4727.403207,0,471.956826,93.493755,1415.870477,70.759802,0,5.417547,32.505039,0,0,0,0,0,0,0,1525.406872,0.854006,0);</v>
      </c>
    </row>
    <row r="1420" spans="1:30" x14ac:dyDescent="0.2">
      <c r="A1420" t="str">
        <f>+'MBI DIRECTORIO'!A1420</f>
        <v>VSR</v>
      </c>
      <c r="B1420" t="str">
        <f>+'MBI DIRECTORIO'!B1420</f>
        <v>80130-C</v>
      </c>
      <c r="C1420" t="str">
        <f>+'MBI DIRECTORIO'!C1420</f>
        <v>14004914-20</v>
      </c>
      <c r="D1420">
        <f>+'MBI DIRECTORIO'!D1420</f>
        <v>2022</v>
      </c>
      <c r="E1420" t="str">
        <f>+'MBI DIRECTORIO'!E1420</f>
        <v>Agosto</v>
      </c>
      <c r="F1420" s="5">
        <f>+'MBI DIRECTORIO'!F1420</f>
        <v>404.3720787999743</v>
      </c>
      <c r="G1420" t="str">
        <f>+'MBI DIRECTORIO'!G1420</f>
        <v>USD</v>
      </c>
      <c r="H1420" s="5">
        <f>+'MBI DIRECTORIO'!H1420</f>
        <v>11281.980998519282</v>
      </c>
      <c r="I1420" s="5">
        <f>+'MBI DIRECTORIO'!I1420</f>
        <v>6208.1294265665492</v>
      </c>
      <c r="J1420" s="5">
        <f>+'MBI DIRECTORIO'!J1420</f>
        <v>0</v>
      </c>
      <c r="K1420" s="5">
        <f>+'MBI DIRECTORIO'!K1420</f>
        <v>564.09904992596421</v>
      </c>
      <c r="L1420" s="5">
        <f>+'MBI DIRECTORIO'!L1420</f>
        <v>111.7469550446957</v>
      </c>
      <c r="M1420" s="5">
        <f>+'MBI DIRECTORIO'!M1420</f>
        <v>1692.2971497778924</v>
      </c>
      <c r="N1420" s="5">
        <f>+'MBI DIRECTORIO'!N1420</f>
        <v>84.574552428752796</v>
      </c>
      <c r="O1420" s="5">
        <f>+'MBI DIRECTORIO'!O1420</f>
        <v>0</v>
      </c>
      <c r="P1420" s="5">
        <f>+'MBI DIRECTORIO'!P1420</f>
        <v>6.4752391703263861</v>
      </c>
      <c r="Q1420" s="5">
        <f>+'MBI DIRECTORIO'!Q1420</f>
        <v>38.851141919548589</v>
      </c>
      <c r="R1420" s="5">
        <f>+'MBI DIRECTORIO'!R1420</f>
        <v>0</v>
      </c>
      <c r="S1420" s="5">
        <f>+'MBI DIRECTORIO'!S1420</f>
        <v>0</v>
      </c>
      <c r="T1420" s="5">
        <f>+'MBI DIRECTORIO'!T1420</f>
        <v>0</v>
      </c>
      <c r="U1420" s="5">
        <f>+'MBI DIRECTORIO'!U1420</f>
        <v>0</v>
      </c>
      <c r="V1420" s="5">
        <f>+'MBI DIRECTORIO'!V1420</f>
        <v>0</v>
      </c>
      <c r="W1420" s="5">
        <f>+'MBI DIRECTORIO'!W1420</f>
        <v>0</v>
      </c>
      <c r="X1420" s="5">
        <f>+'MBI DIRECTORIO'!X1420</f>
        <v>0</v>
      </c>
      <c r="Y1420" s="5">
        <f>+'MBI DIRECTORIO'!Y1420</f>
        <v>1823.2188204032641</v>
      </c>
      <c r="Z1420" s="5">
        <f>+'MBI DIRECTORIO'!Z1420</f>
        <v>1.0207371067437214</v>
      </c>
      <c r="AA1420" s="5">
        <f>+'MBI DIRECTORIO'!AA1420</f>
        <v>0</v>
      </c>
      <c r="AB1420" s="5" t="str">
        <f>+'MBI DIRECTORIO'!AG1420</f>
        <v>COMPANHIA BRASILEIRA DE DISTRIBUIÇÃO</v>
      </c>
      <c r="AD1420" t="str">
        <f t="shared" si="24"/>
        <v>INSERT INTO TABLA_PRESUPUESTO_COMERCIAL VALUES ('VSR','80130-C','14004914-20',2022,'Agosto',404.372079,'USD',11281.980999,6208.129427,0,564.09905,111.746955,1692.29715,84.574552,0,6.475239,38.851142,0,0,0,0,0,0,0,1823.21882,1.020737,0);</v>
      </c>
    </row>
    <row r="1421" spans="1:30" x14ac:dyDescent="0.2">
      <c r="A1421" t="str">
        <f>+'MBI DIRECTORIO'!A1421</f>
        <v>VSR</v>
      </c>
      <c r="B1421" t="str">
        <f>+'MBI DIRECTORIO'!B1421</f>
        <v>80130-C</v>
      </c>
      <c r="C1421" t="str">
        <f>+'MBI DIRECTORIO'!C1421</f>
        <v>14005146-18</v>
      </c>
      <c r="D1421">
        <f>+'MBI DIRECTORIO'!D1421</f>
        <v>2022</v>
      </c>
      <c r="E1421" t="str">
        <f>+'MBI DIRECTORIO'!E1421</f>
        <v>Agosto</v>
      </c>
      <c r="F1421" s="5">
        <f>+'MBI DIRECTORIO'!F1421</f>
        <v>35.678359621451108</v>
      </c>
      <c r="G1421" t="str">
        <f>+'MBI DIRECTORIO'!G1421</f>
        <v>USD</v>
      </c>
      <c r="H1421" s="5">
        <f>+'MBI DIRECTORIO'!H1421</f>
        <v>2854.2687697160886</v>
      </c>
      <c r="I1421" s="5">
        <f>+'MBI DIRECTORIO'!I1421</f>
        <v>902.28324992072157</v>
      </c>
      <c r="J1421" s="5">
        <f>+'MBI DIRECTORIO'!J1421</f>
        <v>0</v>
      </c>
      <c r="K1421" s="5">
        <f>+'MBI DIRECTORIO'!K1421</f>
        <v>142.71343848580443</v>
      </c>
      <c r="L1421" s="5">
        <f>+'MBI DIRECTORIO'!L1421</f>
        <v>9.8596027216284554</v>
      </c>
      <c r="M1421" s="5">
        <f>+'MBI DIRECTORIO'!M1421</f>
        <v>428.14031545741329</v>
      </c>
      <c r="N1421" s="5">
        <f>+'MBI DIRECTORIO'!N1421</f>
        <v>7.4621405744211469</v>
      </c>
      <c r="O1421" s="5">
        <f>+'MBI DIRECTORIO'!O1421</f>
        <v>0</v>
      </c>
      <c r="P1421" s="5">
        <f>+'MBI DIRECTORIO'!P1421</f>
        <v>0.57132013772911905</v>
      </c>
      <c r="Q1421" s="5">
        <f>+'MBI DIRECTORIO'!Q1421</f>
        <v>9.8290895068276765</v>
      </c>
      <c r="R1421" s="5">
        <f>+'MBI DIRECTORIO'!R1421</f>
        <v>0</v>
      </c>
      <c r="S1421" s="5">
        <f>+'MBI DIRECTORIO'!S1421</f>
        <v>0</v>
      </c>
      <c r="T1421" s="5">
        <f>+'MBI DIRECTORIO'!T1421</f>
        <v>0</v>
      </c>
      <c r="U1421" s="5">
        <f>+'MBI DIRECTORIO'!U1421</f>
        <v>0</v>
      </c>
      <c r="V1421" s="5">
        <f>+'MBI DIRECTORIO'!V1421</f>
        <v>0</v>
      </c>
      <c r="W1421" s="5">
        <f>+'MBI DIRECTORIO'!W1421</f>
        <v>0</v>
      </c>
      <c r="X1421" s="5">
        <f>+'MBI DIRECTORIO'!X1421</f>
        <v>0</v>
      </c>
      <c r="Y1421" s="5">
        <f>+'MBI DIRECTORIO'!Y1421</f>
        <v>446.09292685391233</v>
      </c>
      <c r="Z1421" s="5">
        <f>+'MBI DIRECTORIO'!Z1421</f>
        <v>9.0061177521053748E-2</v>
      </c>
      <c r="AA1421" s="5">
        <f>+'MBI DIRECTORIO'!AA1421</f>
        <v>0</v>
      </c>
      <c r="AB1421" s="5" t="str">
        <f>+'MBI DIRECTORIO'!AG1421</f>
        <v>COMPANHIA BRASILEIRA DE DISTRIBUIÇÃO</v>
      </c>
      <c r="AD1421" t="str">
        <f t="shared" si="24"/>
        <v>INSERT INTO TABLA_PRESUPUESTO_COMERCIAL VALUES ('VSR','80130-C','14005146-18',2022,'Agosto',35.67836,'USD',2854.26877,902.28325,0,142.713438,9.859603,428.140315,7.462141,0,0.57132,9.82909,0,0,0,0,0,0,0,446.092927,0.090061,0);</v>
      </c>
    </row>
    <row r="1422" spans="1:30" x14ac:dyDescent="0.2">
      <c r="A1422" t="str">
        <f>+'MBI DIRECTORIO'!A1422</f>
        <v>VSR</v>
      </c>
      <c r="B1422" t="str">
        <f>+'MBI DIRECTORIO'!B1422</f>
        <v>80130-C</v>
      </c>
      <c r="C1422" t="str">
        <f>+'MBI DIRECTORIO'!C1422</f>
        <v>14005147-18</v>
      </c>
      <c r="D1422">
        <f>+'MBI DIRECTORIO'!D1422</f>
        <v>2022</v>
      </c>
      <c r="E1422" t="str">
        <f>+'MBI DIRECTORIO'!E1422</f>
        <v>Agosto</v>
      </c>
      <c r="F1422" s="5">
        <f>+'MBI DIRECTORIO'!F1422</f>
        <v>35.678359621451108</v>
      </c>
      <c r="G1422" t="str">
        <f>+'MBI DIRECTORIO'!G1422</f>
        <v>USD</v>
      </c>
      <c r="H1422" s="5">
        <f>+'MBI DIRECTORIO'!H1422</f>
        <v>2854.2687697160886</v>
      </c>
      <c r="I1422" s="5">
        <f>+'MBI DIRECTORIO'!I1422</f>
        <v>1550.73285237665</v>
      </c>
      <c r="J1422" s="5">
        <f>+'MBI DIRECTORIO'!J1422</f>
        <v>0</v>
      </c>
      <c r="K1422" s="5">
        <f>+'MBI DIRECTORIO'!K1422</f>
        <v>142.71343848580443</v>
      </c>
      <c r="L1422" s="5">
        <f>+'MBI DIRECTORIO'!L1422</f>
        <v>9.8596027216284554</v>
      </c>
      <c r="M1422" s="5">
        <f>+'MBI DIRECTORIO'!M1422</f>
        <v>428.14031545741329</v>
      </c>
      <c r="N1422" s="5">
        <f>+'MBI DIRECTORIO'!N1422</f>
        <v>7.4621405744211469</v>
      </c>
      <c r="O1422" s="5">
        <f>+'MBI DIRECTORIO'!O1422</f>
        <v>0</v>
      </c>
      <c r="P1422" s="5">
        <f>+'MBI DIRECTORIO'!P1422</f>
        <v>0.57132013772911905</v>
      </c>
      <c r="Q1422" s="5">
        <f>+'MBI DIRECTORIO'!Q1422</f>
        <v>9.8290895068276765</v>
      </c>
      <c r="R1422" s="5">
        <f>+'MBI DIRECTORIO'!R1422</f>
        <v>0</v>
      </c>
      <c r="S1422" s="5">
        <f>+'MBI DIRECTORIO'!S1422</f>
        <v>0</v>
      </c>
      <c r="T1422" s="5">
        <f>+'MBI DIRECTORIO'!T1422</f>
        <v>0</v>
      </c>
      <c r="U1422" s="5">
        <f>+'MBI DIRECTORIO'!U1422</f>
        <v>0</v>
      </c>
      <c r="V1422" s="5">
        <f>+'MBI DIRECTORIO'!V1422</f>
        <v>0</v>
      </c>
      <c r="W1422" s="5">
        <f>+'MBI DIRECTORIO'!W1422</f>
        <v>0</v>
      </c>
      <c r="X1422" s="5">
        <f>+'MBI DIRECTORIO'!X1422</f>
        <v>0</v>
      </c>
      <c r="Y1422" s="5">
        <f>+'MBI DIRECTORIO'!Y1422</f>
        <v>446.09292685391233</v>
      </c>
      <c r="Z1422" s="5">
        <f>+'MBI DIRECTORIO'!Z1422</f>
        <v>9.0061177521053748E-2</v>
      </c>
      <c r="AA1422" s="5">
        <f>+'MBI DIRECTORIO'!AA1422</f>
        <v>0</v>
      </c>
      <c r="AB1422" s="5" t="str">
        <f>+'MBI DIRECTORIO'!AG1422</f>
        <v>COMPANHIA BRASILEIRA DE DISTRIBUIÇÃO</v>
      </c>
      <c r="AD1422" t="str">
        <f t="shared" si="24"/>
        <v>INSERT INTO TABLA_PRESUPUESTO_COMERCIAL VALUES ('VSR','80130-C','14005147-18',2022,'Agosto',35.67836,'USD',2854.26877,1550.732852,0,142.713438,9.859603,428.140315,7.462141,0,0.57132,9.82909,0,0,0,0,0,0,0,446.092927,0.090061,0);</v>
      </c>
    </row>
    <row r="1423" spans="1:30" x14ac:dyDescent="0.2">
      <c r="A1423" t="str">
        <f>+'MBI DIRECTORIO'!A1423</f>
        <v>VSR</v>
      </c>
      <c r="B1423" t="str">
        <f>+'MBI DIRECTORIO'!B1423</f>
        <v>80130-C</v>
      </c>
      <c r="C1423" t="str">
        <f>+'MBI DIRECTORIO'!C1423</f>
        <v>14005148-16</v>
      </c>
      <c r="D1423">
        <f>+'MBI DIRECTORIO'!D1423</f>
        <v>2022</v>
      </c>
      <c r="E1423" t="str">
        <f>+'MBI DIRECTORIO'!E1423</f>
        <v>Agosto</v>
      </c>
      <c r="F1423" s="5">
        <f>+'MBI DIRECTORIO'!F1423</f>
        <v>35.678359621451108</v>
      </c>
      <c r="G1423" t="str">
        <f>+'MBI DIRECTORIO'!G1423</f>
        <v>USD</v>
      </c>
      <c r="H1423" s="5">
        <f>+'MBI DIRECTORIO'!H1423</f>
        <v>2854.2687697160886</v>
      </c>
      <c r="I1423" s="5">
        <f>+'MBI DIRECTORIO'!I1423</f>
        <v>485.92749115311142</v>
      </c>
      <c r="J1423" s="5">
        <f>+'MBI DIRECTORIO'!J1423</f>
        <v>0</v>
      </c>
      <c r="K1423" s="5">
        <f>+'MBI DIRECTORIO'!K1423</f>
        <v>142.71343848580443</v>
      </c>
      <c r="L1423" s="5">
        <f>+'MBI DIRECTORIO'!L1423</f>
        <v>9.8596027216284554</v>
      </c>
      <c r="M1423" s="5">
        <f>+'MBI DIRECTORIO'!M1423</f>
        <v>428.14031545741329</v>
      </c>
      <c r="N1423" s="5">
        <f>+'MBI DIRECTORIO'!N1423</f>
        <v>7.4621405744211469</v>
      </c>
      <c r="O1423" s="5">
        <f>+'MBI DIRECTORIO'!O1423</f>
        <v>0</v>
      </c>
      <c r="P1423" s="5">
        <f>+'MBI DIRECTORIO'!P1423</f>
        <v>0.57132013772911905</v>
      </c>
      <c r="Q1423" s="5">
        <f>+'MBI DIRECTORIO'!Q1423</f>
        <v>9.8290895068276765</v>
      </c>
      <c r="R1423" s="5">
        <f>+'MBI DIRECTORIO'!R1423</f>
        <v>0</v>
      </c>
      <c r="S1423" s="5">
        <f>+'MBI DIRECTORIO'!S1423</f>
        <v>0</v>
      </c>
      <c r="T1423" s="5">
        <f>+'MBI DIRECTORIO'!T1423</f>
        <v>0</v>
      </c>
      <c r="U1423" s="5">
        <f>+'MBI DIRECTORIO'!U1423</f>
        <v>0</v>
      </c>
      <c r="V1423" s="5">
        <f>+'MBI DIRECTORIO'!V1423</f>
        <v>0</v>
      </c>
      <c r="W1423" s="5">
        <f>+'MBI DIRECTORIO'!W1423</f>
        <v>0</v>
      </c>
      <c r="X1423" s="5">
        <f>+'MBI DIRECTORIO'!X1423</f>
        <v>0</v>
      </c>
      <c r="Y1423" s="5">
        <f>+'MBI DIRECTORIO'!Y1423</f>
        <v>446.09292685391233</v>
      </c>
      <c r="Z1423" s="5">
        <f>+'MBI DIRECTORIO'!Z1423</f>
        <v>9.0061177521053748E-2</v>
      </c>
      <c r="AA1423" s="5">
        <f>+'MBI DIRECTORIO'!AA1423</f>
        <v>0</v>
      </c>
      <c r="AB1423" s="5" t="str">
        <f>+'MBI DIRECTORIO'!AG1423</f>
        <v>COMPANHIA BRASILEIRA DE DISTRIBUIÇÃO</v>
      </c>
      <c r="AD1423" t="str">
        <f t="shared" si="24"/>
        <v>INSERT INTO TABLA_PRESUPUESTO_COMERCIAL VALUES ('VSR','80130-C','14005148-16',2022,'Agosto',35.67836,'USD',2854.26877,485.927491,0,142.713438,9.859603,428.140315,7.462141,0,0.57132,9.82909,0,0,0,0,0,0,0,446.092927,0.090061,0);</v>
      </c>
    </row>
    <row r="1424" spans="1:30" x14ac:dyDescent="0.2">
      <c r="A1424" t="str">
        <f>+'MBI DIRECTORIO'!A1424</f>
        <v>VSR</v>
      </c>
      <c r="B1424" t="str">
        <f>+'MBI DIRECTORIO'!B1424</f>
        <v>80130-C</v>
      </c>
      <c r="C1424" t="str">
        <f>+'MBI DIRECTORIO'!C1424</f>
        <v>14005141-20</v>
      </c>
      <c r="D1424">
        <f>+'MBI DIRECTORIO'!D1424</f>
        <v>2022</v>
      </c>
      <c r="E1424" t="str">
        <f>+'MBI DIRECTORIO'!E1424</f>
        <v>Agosto</v>
      </c>
      <c r="F1424" s="5">
        <f>+'MBI DIRECTORIO'!F1424</f>
        <v>214.79828751689953</v>
      </c>
      <c r="G1424" t="str">
        <f>+'MBI DIRECTORIO'!G1424</f>
        <v>USD</v>
      </c>
      <c r="H1424" s="5">
        <f>+'MBI DIRECTORIO'!H1424</f>
        <v>12887.897251013972</v>
      </c>
      <c r="I1424" s="5">
        <f>+'MBI DIRECTORIO'!I1424</f>
        <v>5534.2007659581705</v>
      </c>
      <c r="J1424" s="5">
        <f>+'MBI DIRECTORIO'!J1424</f>
        <v>0</v>
      </c>
      <c r="K1424" s="5">
        <f>+'MBI DIRECTORIO'!K1424</f>
        <v>644.39486255069858</v>
      </c>
      <c r="L1424" s="5">
        <f>+'MBI DIRECTORIO'!L1424</f>
        <v>59.358832711844784</v>
      </c>
      <c r="M1424" s="5">
        <f>+'MBI DIRECTORIO'!M1424</f>
        <v>1933.1845876520958</v>
      </c>
      <c r="N1424" s="5">
        <f>+'MBI DIRECTORIO'!N1424</f>
        <v>44.925132029678338</v>
      </c>
      <c r="O1424" s="5">
        <f>+'MBI DIRECTORIO'!O1424</f>
        <v>0</v>
      </c>
      <c r="P1424" s="5">
        <f>+'MBI DIRECTORIO'!P1424</f>
        <v>3.4395804210222471</v>
      </c>
      <c r="Q1424" s="5">
        <f>+'MBI DIRECTORIO'!Q1424</f>
        <v>44.381348028278026</v>
      </c>
      <c r="R1424" s="5">
        <f>+'MBI DIRECTORIO'!R1424</f>
        <v>0</v>
      </c>
      <c r="S1424" s="5">
        <f>+'MBI DIRECTORIO'!S1424</f>
        <v>0</v>
      </c>
      <c r="T1424" s="5">
        <f>+'MBI DIRECTORIO'!T1424</f>
        <v>0</v>
      </c>
      <c r="U1424" s="5">
        <f>+'MBI DIRECTORIO'!U1424</f>
        <v>0</v>
      </c>
      <c r="V1424" s="5">
        <f>+'MBI DIRECTORIO'!V1424</f>
        <v>0</v>
      </c>
      <c r="W1424" s="5">
        <f>+'MBI DIRECTORIO'!W1424</f>
        <v>0</v>
      </c>
      <c r="X1424" s="5">
        <f>+'MBI DIRECTORIO'!X1424</f>
        <v>0</v>
      </c>
      <c r="Y1424" s="5">
        <f>+'MBI DIRECTORIO'!Y1424</f>
        <v>2026.4728531794156</v>
      </c>
      <c r="Z1424" s="5">
        <f>+'MBI DIRECTORIO'!Z1424</f>
        <v>0.54220504834103789</v>
      </c>
      <c r="AA1424" s="5">
        <f>+'MBI DIRECTORIO'!AA1424</f>
        <v>0</v>
      </c>
      <c r="AB1424" s="5" t="str">
        <f>+'MBI DIRECTORIO'!AG1424</f>
        <v>COMPANHIA BRASILEIRA DE DISTRIBUIÇÃO</v>
      </c>
      <c r="AD1424" t="str">
        <f t="shared" si="24"/>
        <v>INSERT INTO TABLA_PRESUPUESTO_COMERCIAL VALUES ('VSR','80130-C','14005141-20',2022,'Agosto',214.798288,'USD',12887.897251,5534.200766,0,644.394863,59.358833,1933.184588,44.925132,0,3.43958,44.381348,0,0,0,0,0,0,0,2026.472853,0.542205,0);</v>
      </c>
    </row>
    <row r="1425" spans="1:30" x14ac:dyDescent="0.2">
      <c r="A1425" t="str">
        <f>+'MBI DIRECTORIO'!A1425</f>
        <v>VSR</v>
      </c>
      <c r="B1425" t="str">
        <f>+'MBI DIRECTORIO'!B1425</f>
        <v>80130-C</v>
      </c>
      <c r="C1425" t="str">
        <f>+'MBI DIRECTORIO'!C1425</f>
        <v>14005142-20</v>
      </c>
      <c r="D1425">
        <f>+'MBI DIRECTORIO'!D1425</f>
        <v>2022</v>
      </c>
      <c r="E1425" t="str">
        <f>+'MBI DIRECTORIO'!E1425</f>
        <v>Agosto</v>
      </c>
      <c r="F1425" s="5">
        <f>+'MBI DIRECTORIO'!F1425</f>
        <v>74.451270842721939</v>
      </c>
      <c r="G1425" t="str">
        <f>+'MBI DIRECTORIO'!G1425</f>
        <v>USD</v>
      </c>
      <c r="H1425" s="5">
        <f>+'MBI DIRECTORIO'!H1425</f>
        <v>4467.0762505633165</v>
      </c>
      <c r="I1425" s="5">
        <f>+'MBI DIRECTORIO'!I1425</f>
        <v>1827.2787876187144</v>
      </c>
      <c r="J1425" s="5">
        <f>+'MBI DIRECTORIO'!J1425</f>
        <v>0</v>
      </c>
      <c r="K1425" s="5">
        <f>+'MBI DIRECTORIO'!K1425</f>
        <v>223.3538125281658</v>
      </c>
      <c r="L1425" s="5">
        <f>+'MBI DIRECTORIO'!L1425</f>
        <v>20.574375067071621</v>
      </c>
      <c r="M1425" s="5">
        <f>+'MBI DIRECTORIO'!M1425</f>
        <v>670.06143758449741</v>
      </c>
      <c r="N1425" s="5">
        <f>+'MBI DIRECTORIO'!N1425</f>
        <v>15.571507627235961</v>
      </c>
      <c r="O1425" s="5">
        <f>+'MBI DIRECTORIO'!O1425</f>
        <v>0</v>
      </c>
      <c r="P1425" s="5">
        <f>+'MBI DIRECTORIO'!P1425</f>
        <v>1.1921935527102532</v>
      </c>
      <c r="Q1425" s="5">
        <f>+'MBI DIRECTORIO'!Q1425</f>
        <v>15.383026562343822</v>
      </c>
      <c r="R1425" s="5">
        <f>+'MBI DIRECTORIO'!R1425</f>
        <v>0</v>
      </c>
      <c r="S1425" s="5">
        <f>+'MBI DIRECTORIO'!S1425</f>
        <v>0</v>
      </c>
      <c r="T1425" s="5">
        <f>+'MBI DIRECTORIO'!T1425</f>
        <v>0</v>
      </c>
      <c r="U1425" s="5">
        <f>+'MBI DIRECTORIO'!U1425</f>
        <v>0</v>
      </c>
      <c r="V1425" s="5">
        <f>+'MBI DIRECTORIO'!V1425</f>
        <v>0</v>
      </c>
      <c r="W1425" s="5">
        <f>+'MBI DIRECTORIO'!W1425</f>
        <v>0</v>
      </c>
      <c r="X1425" s="5">
        <f>+'MBI DIRECTORIO'!X1425</f>
        <v>0</v>
      </c>
      <c r="Y1425" s="5">
        <f>+'MBI DIRECTORIO'!Y1425</f>
        <v>702.39609911049217</v>
      </c>
      <c r="Z1425" s="5">
        <f>+'MBI DIRECTORIO'!Z1425</f>
        <v>0.18793378370464783</v>
      </c>
      <c r="AA1425" s="5">
        <f>+'MBI DIRECTORIO'!AA1425</f>
        <v>0</v>
      </c>
      <c r="AB1425" s="5" t="str">
        <f>+'MBI DIRECTORIO'!AG1425</f>
        <v>COMPANHIA BRASILEIRA DE DISTRIBUIÇÃO</v>
      </c>
      <c r="AD1425" t="str">
        <f t="shared" si="24"/>
        <v>INSERT INTO TABLA_PRESUPUESTO_COMERCIAL VALUES ('VSR','80130-C','14005142-20',2022,'Agosto',74.451271,'USD',4467.076251,1827.278788,0,223.353813,20.574375,670.061438,15.571508,0,1.192194,15.383027,0,0,0,0,0,0,0,702.396099,0.187934,0);</v>
      </c>
    </row>
    <row r="1426" spans="1:30" x14ac:dyDescent="0.2">
      <c r="A1426" t="str">
        <f>+'MBI DIRECTORIO'!A1426</f>
        <v>VSR</v>
      </c>
      <c r="B1426" t="str">
        <f>+'MBI DIRECTORIO'!B1426</f>
        <v>80130-C</v>
      </c>
      <c r="C1426" t="str">
        <f>+'MBI DIRECTORIO'!C1426</f>
        <v>14005143-17</v>
      </c>
      <c r="D1426">
        <f>+'MBI DIRECTORIO'!D1426</f>
        <v>2022</v>
      </c>
      <c r="E1426" t="str">
        <f>+'MBI DIRECTORIO'!E1426</f>
        <v>Agosto</v>
      </c>
      <c r="F1426" s="5">
        <f>+'MBI DIRECTORIO'!F1426</f>
        <v>36.042424515547545</v>
      </c>
      <c r="G1426" t="str">
        <f>+'MBI DIRECTORIO'!G1426</f>
        <v>USD</v>
      </c>
      <c r="H1426" s="5">
        <f>+'MBI DIRECTORIO'!H1426</f>
        <v>2162.5454709328528</v>
      </c>
      <c r="I1426" s="5">
        <f>+'MBI DIRECTORIO'!I1426</f>
        <v>1399.2468921217678</v>
      </c>
      <c r="J1426" s="5">
        <f>+'MBI DIRECTORIO'!J1426</f>
        <v>0</v>
      </c>
      <c r="K1426" s="5">
        <f>+'MBI DIRECTORIO'!K1426</f>
        <v>108.12727354664264</v>
      </c>
      <c r="L1426" s="5">
        <f>+'MBI DIRECTORIO'!L1426</f>
        <v>9.9602109126654792</v>
      </c>
      <c r="M1426" s="5">
        <f>+'MBI DIRECTORIO'!M1426</f>
        <v>324.38182063992792</v>
      </c>
      <c r="N1426" s="5">
        <f>+'MBI DIRECTORIO'!N1426</f>
        <v>7.5382848659968706</v>
      </c>
      <c r="O1426" s="5">
        <f>+'MBI DIRECTORIO'!O1426</f>
        <v>0</v>
      </c>
      <c r="P1426" s="5">
        <f>+'MBI DIRECTORIO'!P1426</f>
        <v>0.57714993505288548</v>
      </c>
      <c r="Q1426" s="5">
        <f>+'MBI DIRECTORIO'!Q1426</f>
        <v>7.4470397538974993</v>
      </c>
      <c r="R1426" s="5">
        <f>+'MBI DIRECTORIO'!R1426</f>
        <v>0</v>
      </c>
      <c r="S1426" s="5">
        <f>+'MBI DIRECTORIO'!S1426</f>
        <v>0</v>
      </c>
      <c r="T1426" s="5">
        <f>+'MBI DIRECTORIO'!T1426</f>
        <v>0</v>
      </c>
      <c r="U1426" s="5">
        <f>+'MBI DIRECTORIO'!U1426</f>
        <v>0</v>
      </c>
      <c r="V1426" s="5">
        <f>+'MBI DIRECTORIO'!V1426</f>
        <v>0</v>
      </c>
      <c r="W1426" s="5">
        <f>+'MBI DIRECTORIO'!W1426</f>
        <v>0</v>
      </c>
      <c r="X1426" s="5">
        <f>+'MBI DIRECTORIO'!X1426</f>
        <v>0</v>
      </c>
      <c r="Y1426" s="5">
        <f>+'MBI DIRECTORIO'!Y1426</f>
        <v>340.03527536400355</v>
      </c>
      <c r="Z1426" s="5">
        <f>+'MBI DIRECTORIO'!Z1426</f>
        <v>9.098016912841142E-2</v>
      </c>
      <c r="AA1426" s="5">
        <f>+'MBI DIRECTORIO'!AA1426</f>
        <v>0</v>
      </c>
      <c r="AB1426" s="5" t="str">
        <f>+'MBI DIRECTORIO'!AG1426</f>
        <v>COMPANHIA BRASILEIRA DE DISTRIBUIÇÃO</v>
      </c>
      <c r="AD1426" t="str">
        <f t="shared" si="24"/>
        <v>INSERT INTO TABLA_PRESUPUESTO_COMERCIAL VALUES ('VSR','80130-C','14005143-17',2022,'Agosto',36.042425,'USD',2162.545471,1399.246892,0,108.127274,9.960211,324.381821,7.538285,0,0.57715,7.44704,0,0,0,0,0,0,0,340.035275,0.09098,0);</v>
      </c>
    </row>
    <row r="1427" spans="1:30" x14ac:dyDescent="0.2">
      <c r="A1427" t="str">
        <f>+'MBI DIRECTORIO'!A1427</f>
        <v>VSR</v>
      </c>
      <c r="B1427" t="str">
        <f>+'MBI DIRECTORIO'!B1427</f>
        <v>80130-C</v>
      </c>
      <c r="C1427" t="str">
        <f>+'MBI DIRECTORIO'!C1427</f>
        <v>14005114-20</v>
      </c>
      <c r="D1427">
        <f>+'MBI DIRECTORIO'!D1427</f>
        <v>2022</v>
      </c>
      <c r="E1427" t="str">
        <f>+'MBI DIRECTORIO'!E1427</f>
        <v>Agosto</v>
      </c>
      <c r="F1427" s="5">
        <f>+'MBI DIRECTORIO'!F1427</f>
        <v>106.85304641730509</v>
      </c>
      <c r="G1427" t="str">
        <f>+'MBI DIRECTORIO'!G1427</f>
        <v>USD</v>
      </c>
      <c r="H1427" s="5">
        <f>+'MBI DIRECTORIO'!H1427</f>
        <v>5342.6523208652543</v>
      </c>
      <c r="I1427" s="5">
        <f>+'MBI DIRECTORIO'!I1427</f>
        <v>1926.4371360191697</v>
      </c>
      <c r="J1427" s="5">
        <f>+'MBI DIRECTORIO'!J1427</f>
        <v>0</v>
      </c>
      <c r="K1427" s="5">
        <f>+'MBI DIRECTORIO'!K1427</f>
        <v>267.13261604326271</v>
      </c>
      <c r="L1427" s="5">
        <f>+'MBI DIRECTORIO'!L1427</f>
        <v>29.52850406936685</v>
      </c>
      <c r="M1427" s="5">
        <f>+'MBI DIRECTORIO'!M1427</f>
        <v>801.39784812978826</v>
      </c>
      <c r="N1427" s="5">
        <f>+'MBI DIRECTORIO'!N1427</f>
        <v>22.348349577475574</v>
      </c>
      <c r="O1427" s="5">
        <f>+'MBI DIRECTORIO'!O1427</f>
        <v>0</v>
      </c>
      <c r="P1427" s="5">
        <f>+'MBI DIRECTORIO'!P1427</f>
        <v>1.7110455145254737</v>
      </c>
      <c r="Q1427" s="5">
        <f>+'MBI DIRECTORIO'!Q1427</f>
        <v>18.398200065394914</v>
      </c>
      <c r="R1427" s="5">
        <f>+'MBI DIRECTORIO'!R1427</f>
        <v>0</v>
      </c>
      <c r="S1427" s="5">
        <f>+'MBI DIRECTORIO'!S1427</f>
        <v>0</v>
      </c>
      <c r="T1427" s="5">
        <f>+'MBI DIRECTORIO'!T1427</f>
        <v>0</v>
      </c>
      <c r="U1427" s="5">
        <f>+'MBI DIRECTORIO'!U1427</f>
        <v>0</v>
      </c>
      <c r="V1427" s="5">
        <f>+'MBI DIRECTORIO'!V1427</f>
        <v>0</v>
      </c>
      <c r="W1427" s="5">
        <f>+'MBI DIRECTORIO'!W1427</f>
        <v>0</v>
      </c>
      <c r="X1427" s="5">
        <f>+'MBI DIRECTORIO'!X1427</f>
        <v>0</v>
      </c>
      <c r="Y1427" s="5">
        <f>+'MBI DIRECTORIO'!Y1427</f>
        <v>844.12516732394374</v>
      </c>
      <c r="Z1427" s="5">
        <f>+'MBI DIRECTORIO'!Z1427</f>
        <v>0.26972403675948237</v>
      </c>
      <c r="AA1427" s="5">
        <f>+'MBI DIRECTORIO'!AA1427</f>
        <v>0</v>
      </c>
      <c r="AB1427" s="5" t="str">
        <f>+'MBI DIRECTORIO'!AG1427</f>
        <v>COMPANHIA BRASILEIRA DE DISTRIBUIÇÃO</v>
      </c>
      <c r="AD1427" t="str">
        <f t="shared" si="24"/>
        <v>INSERT INTO TABLA_PRESUPUESTO_COMERCIAL VALUES ('VSR','80130-C','14005114-20',2022,'Agosto',106.853046,'USD',5342.652321,1926.437136,0,267.132616,29.528504,801.397848,22.34835,0,1.711046,18.3982,0,0,0,0,0,0,0,844.125167,0.269724,0);</v>
      </c>
    </row>
    <row r="1428" spans="1:30" x14ac:dyDescent="0.2">
      <c r="A1428" t="str">
        <f>+'MBI DIRECTORIO'!A1428</f>
        <v>VSR</v>
      </c>
      <c r="B1428" t="str">
        <f>+'MBI DIRECTORIO'!B1428</f>
        <v>80130-C</v>
      </c>
      <c r="C1428" t="str">
        <f>+'MBI DIRECTORIO'!C1428</f>
        <v>14005116-20</v>
      </c>
      <c r="D1428">
        <f>+'MBI DIRECTORIO'!D1428</f>
        <v>2022</v>
      </c>
      <c r="E1428" t="str">
        <f>+'MBI DIRECTORIO'!E1428</f>
        <v>Agosto</v>
      </c>
      <c r="F1428" s="5">
        <f>+'MBI DIRECTORIO'!F1428</f>
        <v>75.907530419107701</v>
      </c>
      <c r="G1428" t="str">
        <f>+'MBI DIRECTORIO'!G1428</f>
        <v>USD</v>
      </c>
      <c r="H1428" s="5">
        <f>+'MBI DIRECTORIO'!H1428</f>
        <v>3795.3765209553849</v>
      </c>
      <c r="I1428" s="5">
        <f>+'MBI DIRECTORIO'!I1428</f>
        <v>1524.24723236414</v>
      </c>
      <c r="J1428" s="5">
        <f>+'MBI DIRECTORIO'!J1428</f>
        <v>0</v>
      </c>
      <c r="K1428" s="5">
        <f>+'MBI DIRECTORIO'!K1428</f>
        <v>189.76882604776927</v>
      </c>
      <c r="L1428" s="5">
        <f>+'MBI DIRECTORIO'!L1428</f>
        <v>20.97680783121972</v>
      </c>
      <c r="M1428" s="5">
        <f>+'MBI DIRECTORIO'!M1428</f>
        <v>569.3064781433078</v>
      </c>
      <c r="N1428" s="5">
        <f>+'MBI DIRECTORIO'!N1428</f>
        <v>15.876084793538865</v>
      </c>
      <c r="O1428" s="5">
        <f>+'MBI DIRECTORIO'!O1428</f>
        <v>0</v>
      </c>
      <c r="P1428" s="5">
        <f>+'MBI DIRECTORIO'!P1428</f>
        <v>1.2155127420053193</v>
      </c>
      <c r="Q1428" s="5">
        <f>+'MBI DIRECTORIO'!Q1428</f>
        <v>13.069930881208993</v>
      </c>
      <c r="R1428" s="5">
        <f>+'MBI DIRECTORIO'!R1428</f>
        <v>0</v>
      </c>
      <c r="S1428" s="5">
        <f>+'MBI DIRECTORIO'!S1428</f>
        <v>0</v>
      </c>
      <c r="T1428" s="5">
        <f>+'MBI DIRECTORIO'!T1428</f>
        <v>0</v>
      </c>
      <c r="U1428" s="5">
        <f>+'MBI DIRECTORIO'!U1428</f>
        <v>0</v>
      </c>
      <c r="V1428" s="5">
        <f>+'MBI DIRECTORIO'!V1428</f>
        <v>0</v>
      </c>
      <c r="W1428" s="5">
        <f>+'MBI DIRECTORIO'!W1428</f>
        <v>0</v>
      </c>
      <c r="X1428" s="5">
        <f>+'MBI DIRECTORIO'!X1428</f>
        <v>0</v>
      </c>
      <c r="Y1428" s="5">
        <f>+'MBI DIRECTORIO'!Y1428</f>
        <v>599.65961631019502</v>
      </c>
      <c r="Z1428" s="5">
        <f>+'MBI DIRECTORIO'!Z1428</f>
        <v>0.1916097501340786</v>
      </c>
      <c r="AA1428" s="5">
        <f>+'MBI DIRECTORIO'!AA1428</f>
        <v>0</v>
      </c>
      <c r="AB1428" s="5" t="str">
        <f>+'MBI DIRECTORIO'!AG1428</f>
        <v>COMPANHIA BRASILEIRA DE DISTRIBUIÇÃO</v>
      </c>
      <c r="AD1428" t="str">
        <f t="shared" si="24"/>
        <v>INSERT INTO TABLA_PRESUPUESTO_COMERCIAL VALUES ('VSR','80130-C','14005116-20',2022,'Agosto',75.90753,'USD',3795.376521,1524.247232,0,189.768826,20.976808,569.306478,15.876085,0,1.215513,13.069931,0,0,0,0,0,0,0,599.659616,0.19161,0);</v>
      </c>
    </row>
    <row r="1429" spans="1:30" x14ac:dyDescent="0.2">
      <c r="A1429" t="str">
        <f>+'MBI DIRECTORIO'!A1429</f>
        <v>VSR</v>
      </c>
      <c r="B1429" t="str">
        <f>+'MBI DIRECTORIO'!B1429</f>
        <v>80130-C</v>
      </c>
      <c r="C1429" t="str">
        <f>+'MBI DIRECTORIO'!C1429</f>
        <v>14005115-20</v>
      </c>
      <c r="D1429">
        <f>+'MBI DIRECTORIO'!D1429</f>
        <v>2022</v>
      </c>
      <c r="E1429" t="str">
        <f>+'MBI DIRECTORIO'!E1429</f>
        <v>Agosto</v>
      </c>
      <c r="F1429" s="5">
        <f>+'MBI DIRECTORIO'!F1429</f>
        <v>115.77263632266786</v>
      </c>
      <c r="G1429" t="str">
        <f>+'MBI DIRECTORIO'!G1429</f>
        <v>USD</v>
      </c>
      <c r="H1429" s="5">
        <f>+'MBI DIRECTORIO'!H1429</f>
        <v>5788.6318161333929</v>
      </c>
      <c r="I1429" s="5">
        <f>+'MBI DIRECTORIO'!I1429</f>
        <v>2221.4633985651808</v>
      </c>
      <c r="J1429" s="5">
        <f>+'MBI DIRECTORIO'!J1429</f>
        <v>0</v>
      </c>
      <c r="K1429" s="5">
        <f>+'MBI DIRECTORIO'!K1429</f>
        <v>289.43159080666965</v>
      </c>
      <c r="L1429" s="5">
        <f>+'MBI DIRECTORIO'!L1429</f>
        <v>31.993404749773962</v>
      </c>
      <c r="M1429" s="5">
        <f>+'MBI DIRECTORIO'!M1429</f>
        <v>868.29477242000894</v>
      </c>
      <c r="N1429" s="5">
        <f>+'MBI DIRECTORIO'!N1429</f>
        <v>24.213884721080859</v>
      </c>
      <c r="O1429" s="5">
        <f>+'MBI DIRECTORIO'!O1429</f>
        <v>0</v>
      </c>
      <c r="P1429" s="5">
        <f>+'MBI DIRECTORIO'!P1429</f>
        <v>1.8538755489577534</v>
      </c>
      <c r="Q1429" s="5">
        <f>+'MBI DIRECTORIO'!Q1429</f>
        <v>19.933995300836738</v>
      </c>
      <c r="R1429" s="5">
        <f>+'MBI DIRECTORIO'!R1429</f>
        <v>0</v>
      </c>
      <c r="S1429" s="5">
        <f>+'MBI DIRECTORIO'!S1429</f>
        <v>0</v>
      </c>
      <c r="T1429" s="5">
        <f>+'MBI DIRECTORIO'!T1429</f>
        <v>0</v>
      </c>
      <c r="U1429" s="5">
        <f>+'MBI DIRECTORIO'!U1429</f>
        <v>0</v>
      </c>
      <c r="V1429" s="5">
        <f>+'MBI DIRECTORIO'!V1429</f>
        <v>0</v>
      </c>
      <c r="W1429" s="5">
        <f>+'MBI DIRECTORIO'!W1429</f>
        <v>0</v>
      </c>
      <c r="X1429" s="5">
        <f>+'MBI DIRECTORIO'!X1429</f>
        <v>0</v>
      </c>
      <c r="Y1429" s="5">
        <f>+'MBI DIRECTORIO'!Y1429</f>
        <v>914.58876732202395</v>
      </c>
      <c r="Z1429" s="5">
        <f>+'MBI DIRECTORIO'!Z1429</f>
        <v>0.29223933113974582</v>
      </c>
      <c r="AA1429" s="5">
        <f>+'MBI DIRECTORIO'!AA1429</f>
        <v>0</v>
      </c>
      <c r="AB1429" s="5" t="str">
        <f>+'MBI DIRECTORIO'!AG1429</f>
        <v>COMPANHIA BRASILEIRA DE DISTRIBUIÇÃO</v>
      </c>
      <c r="AD1429" t="str">
        <f t="shared" si="24"/>
        <v>INSERT INTO TABLA_PRESUPUESTO_COMERCIAL VALUES ('VSR','80130-C','14005115-20',2022,'Agosto',115.772636,'USD',5788.631816,2221.463399,0,289.431591,31.993405,868.294772,24.213885,0,1.853876,19.933995,0,0,0,0,0,0,0,914.588767,0.292239,0);</v>
      </c>
    </row>
    <row r="1430" spans="1:30" x14ac:dyDescent="0.2">
      <c r="A1430" t="str">
        <f>+'MBI DIRECTORIO'!A1430</f>
        <v>VSR</v>
      </c>
      <c r="B1430" t="str">
        <f>+'MBI DIRECTORIO'!B1430</f>
        <v>80130-C</v>
      </c>
      <c r="C1430" t="str">
        <f>+'MBI DIRECTORIO'!C1430</f>
        <v>14005122-18</v>
      </c>
      <c r="D1430">
        <f>+'MBI DIRECTORIO'!D1430</f>
        <v>2022</v>
      </c>
      <c r="E1430" t="str">
        <f>+'MBI DIRECTORIO'!E1430</f>
        <v>Agosto</v>
      </c>
      <c r="F1430" s="5">
        <f>+'MBI DIRECTORIO'!F1430</f>
        <v>14.952665293246637</v>
      </c>
      <c r="G1430" t="str">
        <f>+'MBI DIRECTORIO'!G1430</f>
        <v>USD</v>
      </c>
      <c r="H1430" s="5">
        <f>+'MBI DIRECTORIO'!H1430</f>
        <v>1570.0298557908968</v>
      </c>
      <c r="I1430" s="5">
        <f>+'MBI DIRECTORIO'!I1430</f>
        <v>806.73854222186264</v>
      </c>
      <c r="J1430" s="5">
        <f>+'MBI DIRECTORIO'!J1430</f>
        <v>0</v>
      </c>
      <c r="K1430" s="5">
        <f>+'MBI DIRECTORIO'!K1430</f>
        <v>78.501492789544841</v>
      </c>
      <c r="L1430" s="5">
        <f>+'MBI DIRECTORIO'!L1430</f>
        <v>4.1321221318778143</v>
      </c>
      <c r="M1430" s="5">
        <f>+'MBI DIRECTORIO'!M1430</f>
        <v>235.50447836863455</v>
      </c>
      <c r="N1430" s="5">
        <f>+'MBI DIRECTORIO'!N1430</f>
        <v>3.12735483257446</v>
      </c>
      <c r="O1430" s="5">
        <f>+'MBI DIRECTORIO'!O1430</f>
        <v>0</v>
      </c>
      <c r="P1430" s="5">
        <f>+'MBI DIRECTORIO'!P1430</f>
        <v>0.23943810436898211</v>
      </c>
      <c r="Q1430" s="5">
        <f>+'MBI DIRECTORIO'!Q1430</f>
        <v>5.4066260839533609</v>
      </c>
      <c r="R1430" s="5">
        <f>+'MBI DIRECTORIO'!R1430</f>
        <v>0</v>
      </c>
      <c r="S1430" s="5">
        <f>+'MBI DIRECTORIO'!S1430</f>
        <v>0</v>
      </c>
      <c r="T1430" s="5">
        <f>+'MBI DIRECTORIO'!T1430</f>
        <v>0</v>
      </c>
      <c r="U1430" s="5">
        <f>+'MBI DIRECTORIO'!U1430</f>
        <v>0</v>
      </c>
      <c r="V1430" s="5">
        <f>+'MBI DIRECTORIO'!V1430</f>
        <v>0</v>
      </c>
      <c r="W1430" s="5">
        <f>+'MBI DIRECTORIO'!W1430</f>
        <v>0</v>
      </c>
      <c r="X1430" s="5">
        <f>+'MBI DIRECTORIO'!X1430</f>
        <v>0</v>
      </c>
      <c r="Y1430" s="5">
        <f>+'MBI DIRECTORIO'!Y1430</f>
        <v>244.31564168769071</v>
      </c>
      <c r="Z1430" s="5">
        <f>+'MBI DIRECTORIO'!Z1430</f>
        <v>3.7744298159333743E-2</v>
      </c>
      <c r="AA1430" s="5">
        <f>+'MBI DIRECTORIO'!AA1430</f>
        <v>0</v>
      </c>
      <c r="AB1430" s="5" t="str">
        <f>+'MBI DIRECTORIO'!AG1430</f>
        <v>COMPANHIA BRASILEIRA DE DISTRIBUIÇÃO</v>
      </c>
      <c r="AD1430" t="str">
        <f t="shared" si="24"/>
        <v>INSERT INTO TABLA_PRESUPUESTO_COMERCIAL VALUES ('VSR','80130-C','14005122-18',2022,'Agosto',14.952665,'USD',1570.029856,806.738542,0,78.501493,4.132122,235.504478,3.127355,0,0.239438,5.406626,0,0,0,0,0,0,0,244.315642,0.037744,0);</v>
      </c>
    </row>
    <row r="1431" spans="1:30" x14ac:dyDescent="0.2">
      <c r="A1431" t="str">
        <f>+'MBI DIRECTORIO'!A1431</f>
        <v>VSR</v>
      </c>
      <c r="B1431" t="str">
        <f>+'MBI DIRECTORIO'!B1431</f>
        <v>80130-C</v>
      </c>
      <c r="C1431" t="str">
        <f>+'MBI DIRECTORIO'!C1431</f>
        <v>14005113-20</v>
      </c>
      <c r="D1431">
        <f>+'MBI DIRECTORIO'!D1431</f>
        <v>2022</v>
      </c>
      <c r="E1431" t="str">
        <f>+'MBI DIRECTORIO'!E1431</f>
        <v>Agosto</v>
      </c>
      <c r="F1431" s="5">
        <f>+'MBI DIRECTORIO'!F1431</f>
        <v>193.68252365930604</v>
      </c>
      <c r="G1431" t="str">
        <f>+'MBI DIRECTORIO'!G1431</f>
        <v>USD</v>
      </c>
      <c r="H1431" s="5">
        <f>+'MBI DIRECTORIO'!H1431</f>
        <v>7166.2533753943235</v>
      </c>
      <c r="I1431" s="5">
        <f>+'MBI DIRECTORIO'!I1431</f>
        <v>3249.0035548203568</v>
      </c>
      <c r="J1431" s="5">
        <f>+'MBI DIRECTORIO'!J1431</f>
        <v>0</v>
      </c>
      <c r="K1431" s="5">
        <f>+'MBI DIRECTORIO'!K1431</f>
        <v>358.3126687697162</v>
      </c>
      <c r="L1431" s="5">
        <f>+'MBI DIRECTORIO'!L1431</f>
        <v>53.523557631697336</v>
      </c>
      <c r="M1431" s="5">
        <f>+'MBI DIRECTORIO'!M1431</f>
        <v>1074.9380063091485</v>
      </c>
      <c r="N1431" s="5">
        <f>+'MBI DIRECTORIO'!N1431</f>
        <v>40.508763118286232</v>
      </c>
      <c r="O1431" s="5">
        <f>+'MBI DIRECTORIO'!O1431</f>
        <v>0</v>
      </c>
      <c r="P1431" s="5">
        <f>+'MBI DIRECTORIO'!P1431</f>
        <v>3.1014521762437894</v>
      </c>
      <c r="Q1431" s="5">
        <f>+'MBI DIRECTORIO'!Q1431</f>
        <v>24.678035440356634</v>
      </c>
      <c r="R1431" s="5">
        <f>+'MBI DIRECTORIO'!R1431</f>
        <v>0</v>
      </c>
      <c r="S1431" s="5">
        <f>+'MBI DIRECTORIO'!S1431</f>
        <v>0</v>
      </c>
      <c r="T1431" s="5">
        <f>+'MBI DIRECTORIO'!T1431</f>
        <v>0</v>
      </c>
      <c r="U1431" s="5">
        <f>+'MBI DIRECTORIO'!U1431</f>
        <v>0</v>
      </c>
      <c r="V1431" s="5">
        <f>+'MBI DIRECTORIO'!V1431</f>
        <v>0</v>
      </c>
      <c r="W1431" s="5">
        <f>+'MBI DIRECTORIO'!W1431</f>
        <v>0</v>
      </c>
      <c r="X1431" s="5">
        <f>+'MBI DIRECTORIO'!X1431</f>
        <v>0</v>
      </c>
      <c r="Y1431" s="5">
        <f>+'MBI DIRECTORIO'!Y1431</f>
        <v>1143.7151605791494</v>
      </c>
      <c r="Z1431" s="5">
        <f>+'MBI DIRECTORIO'!Z1431</f>
        <v>0.48890353511429185</v>
      </c>
      <c r="AA1431" s="5">
        <f>+'MBI DIRECTORIO'!AA1431</f>
        <v>0</v>
      </c>
      <c r="AB1431" s="5" t="str">
        <f>+'MBI DIRECTORIO'!AG1431</f>
        <v>COMPANHIA BRASILEIRA DE DISTRIBUIÇÃO</v>
      </c>
      <c r="AD1431" t="str">
        <f t="shared" si="24"/>
        <v>INSERT INTO TABLA_PRESUPUESTO_COMERCIAL VALUES ('VSR','80130-C','14005113-20',2022,'Agosto',193.682524,'USD',7166.253375,3249.003555,0,358.312669,53.523558,1074.938006,40.508763,0,3.101452,24.678035,0,0,0,0,0,0,0,1143.715161,0.488904,0);</v>
      </c>
    </row>
    <row r="1432" spans="1:30" x14ac:dyDescent="0.2">
      <c r="A1432" t="str">
        <f>+'MBI DIRECTORIO'!A1432</f>
        <v>VSR</v>
      </c>
      <c r="B1432" t="str">
        <f>+'MBI DIRECTORIO'!B1432</f>
        <v>80130-C</v>
      </c>
      <c r="C1432" t="str">
        <f>+'MBI DIRECTORIO'!C1432</f>
        <v>14005107-20</v>
      </c>
      <c r="D1432">
        <f>+'MBI DIRECTORIO'!D1432</f>
        <v>2022</v>
      </c>
      <c r="E1432" t="str">
        <f>+'MBI DIRECTORIO'!E1432</f>
        <v>Agosto</v>
      </c>
      <c r="F1432" s="5">
        <f>+'MBI DIRECTORIO'!F1432</f>
        <v>366.14526491984805</v>
      </c>
      <c r="G1432" t="str">
        <f>+'MBI DIRECTORIO'!G1432</f>
        <v>USD</v>
      </c>
      <c r="H1432" s="5">
        <f>+'MBI DIRECTORIO'!H1432</f>
        <v>13547.374802034377</v>
      </c>
      <c r="I1432" s="5">
        <f>+'MBI DIRECTORIO'!I1432</f>
        <v>5303.8776585968481</v>
      </c>
      <c r="J1432" s="5">
        <f>+'MBI DIRECTORIO'!J1432</f>
        <v>0</v>
      </c>
      <c r="K1432" s="5">
        <f>+'MBI DIRECTORIO'!K1432</f>
        <v>677.36874010171891</v>
      </c>
      <c r="L1432" s="5">
        <f>+'MBI DIRECTORIO'!L1432</f>
        <v>101.18309498580804</v>
      </c>
      <c r="M1432" s="5">
        <f>+'MBI DIRECTORIO'!M1432</f>
        <v>2032.1062203051565</v>
      </c>
      <c r="N1432" s="5">
        <f>+'MBI DIRECTORIO'!N1432</f>
        <v>76.579401813301544</v>
      </c>
      <c r="O1432" s="5">
        <f>+'MBI DIRECTORIO'!O1432</f>
        <v>0</v>
      </c>
      <c r="P1432" s="5">
        <f>+'MBI DIRECTORIO'!P1432</f>
        <v>5.8631104513308996</v>
      </c>
      <c r="Q1432" s="5">
        <f>+'MBI DIRECTORIO'!Q1432</f>
        <v>46.652354860394908</v>
      </c>
      <c r="R1432" s="5">
        <f>+'MBI DIRECTORIO'!R1432</f>
        <v>0</v>
      </c>
      <c r="S1432" s="5">
        <f>+'MBI DIRECTORIO'!S1432</f>
        <v>0</v>
      </c>
      <c r="T1432" s="5">
        <f>+'MBI DIRECTORIO'!T1432</f>
        <v>0</v>
      </c>
      <c r="U1432" s="5">
        <f>+'MBI DIRECTORIO'!U1432</f>
        <v>0</v>
      </c>
      <c r="V1432" s="5">
        <f>+'MBI DIRECTORIO'!V1432</f>
        <v>0</v>
      </c>
      <c r="W1432" s="5">
        <f>+'MBI DIRECTORIO'!W1432</f>
        <v>0</v>
      </c>
      <c r="X1432" s="5">
        <f>+'MBI DIRECTORIO'!X1432</f>
        <v>0</v>
      </c>
      <c r="Y1432" s="5">
        <f>+'MBI DIRECTORIO'!Y1432</f>
        <v>2162.125330418155</v>
      </c>
      <c r="Z1432" s="5">
        <f>+'MBI DIRECTORIO'!Z1432</f>
        <v>0.92424298797116367</v>
      </c>
      <c r="AA1432" s="5">
        <f>+'MBI DIRECTORIO'!AA1432</f>
        <v>0</v>
      </c>
      <c r="AB1432" s="5" t="str">
        <f>+'MBI DIRECTORIO'!AG1432</f>
        <v>COMPANHIA BRASILEIRA DE DISTRIBUIÇÃO</v>
      </c>
      <c r="AD1432" t="str">
        <f t="shared" si="24"/>
        <v>INSERT INTO TABLA_PRESUPUESTO_COMERCIAL VALUES ('VSR','80130-C','14005107-20',2022,'Agosto',366.145265,'USD',13547.374802,5303.877659,0,677.36874,101.183095,2032.10622,76.579402,0,5.86311,46.652355,0,0,0,0,0,0,0,2162.12533,0.924243,0);</v>
      </c>
    </row>
    <row r="1433" spans="1:30" x14ac:dyDescent="0.2">
      <c r="A1433" t="str">
        <f>+'MBI DIRECTORIO'!A1433</f>
        <v>VSR</v>
      </c>
      <c r="B1433" t="str">
        <f>+'MBI DIRECTORIO'!B1433</f>
        <v>80130-C</v>
      </c>
      <c r="C1433" t="str">
        <f>+'MBI DIRECTORIO'!C1433</f>
        <v>14005111-20</v>
      </c>
      <c r="D1433">
        <f>+'MBI DIRECTORIO'!D1433</f>
        <v>2022</v>
      </c>
      <c r="E1433" t="str">
        <f>+'MBI DIRECTORIO'!E1433</f>
        <v>Agosto</v>
      </c>
      <c r="F1433" s="5">
        <f>+'MBI DIRECTORIO'!F1433</f>
        <v>203.04419236464304</v>
      </c>
      <c r="G1433" t="str">
        <f>+'MBI DIRECTORIO'!G1433</f>
        <v>USD</v>
      </c>
      <c r="H1433" s="5">
        <f>+'MBI DIRECTORIO'!H1433</f>
        <v>7512.6351174917927</v>
      </c>
      <c r="I1433" s="5">
        <f>+'MBI DIRECTORIO'!I1433</f>
        <v>3058.9399570190612</v>
      </c>
      <c r="J1433" s="5">
        <f>+'MBI DIRECTORIO'!J1433</f>
        <v>0</v>
      </c>
      <c r="K1433" s="5">
        <f>+'MBI DIRECTORIO'!K1433</f>
        <v>375.63175587458966</v>
      </c>
      <c r="L1433" s="5">
        <f>+'MBI DIRECTORIO'!L1433</f>
        <v>56.11062540122083</v>
      </c>
      <c r="M1433" s="5">
        <f>+'MBI DIRECTORIO'!M1433</f>
        <v>1126.8952676237689</v>
      </c>
      <c r="N1433" s="5">
        <f>+'MBI DIRECTORIO'!N1433</f>
        <v>42.466759187376326</v>
      </c>
      <c r="O1433" s="5">
        <f>+'MBI DIRECTORIO'!O1433</f>
        <v>0</v>
      </c>
      <c r="P1433" s="5">
        <f>+'MBI DIRECTORIO'!P1433</f>
        <v>3.2513612502834999</v>
      </c>
      <c r="Q1433" s="5">
        <f>+'MBI DIRECTORIO'!Q1433</f>
        <v>25.870851331673546</v>
      </c>
      <c r="R1433" s="5">
        <f>+'MBI DIRECTORIO'!R1433</f>
        <v>0</v>
      </c>
      <c r="S1433" s="5">
        <f>+'MBI DIRECTORIO'!S1433</f>
        <v>0</v>
      </c>
      <c r="T1433" s="5">
        <f>+'MBI DIRECTORIO'!T1433</f>
        <v>0</v>
      </c>
      <c r="U1433" s="5">
        <f>+'MBI DIRECTORIO'!U1433</f>
        <v>0</v>
      </c>
      <c r="V1433" s="5">
        <f>+'MBI DIRECTORIO'!V1433</f>
        <v>0</v>
      </c>
      <c r="W1433" s="5">
        <f>+'MBI DIRECTORIO'!W1433</f>
        <v>0</v>
      </c>
      <c r="X1433" s="5">
        <f>+'MBI DIRECTORIO'!X1433</f>
        <v>0</v>
      </c>
      <c r="Y1433" s="5">
        <f>+'MBI DIRECTORIO'!Y1433</f>
        <v>1198.9967741409771</v>
      </c>
      <c r="Z1433" s="5">
        <f>+'MBI DIRECTORIO'!Z1433</f>
        <v>0.51253474787491804</v>
      </c>
      <c r="AA1433" s="5">
        <f>+'MBI DIRECTORIO'!AA1433</f>
        <v>0</v>
      </c>
      <c r="AB1433" s="5" t="str">
        <f>+'MBI DIRECTORIO'!AG1433</f>
        <v>COMPANHIA BRASILEIRA DE DISTRIBUIÇÃO</v>
      </c>
      <c r="AD1433" t="str">
        <f t="shared" si="24"/>
        <v>INSERT INTO TABLA_PRESUPUESTO_COMERCIAL VALUES ('VSR','80130-C','14005111-20',2022,'Agosto',203.044192,'USD',7512.635117,3058.939957,0,375.631756,56.110625,1126.895268,42.466759,0,3.251361,25.870851,0,0,0,0,0,0,0,1198.996774,0.512535,0);</v>
      </c>
    </row>
    <row r="1434" spans="1:30" x14ac:dyDescent="0.2">
      <c r="A1434" t="str">
        <f>+'MBI DIRECTORIO'!A1434</f>
        <v>VSR</v>
      </c>
      <c r="B1434" t="str">
        <f>+'MBI DIRECTORIO'!B1434</f>
        <v>80130-C</v>
      </c>
      <c r="C1434" t="str">
        <f>+'MBI DIRECTORIO'!C1434</f>
        <v>14005109-20</v>
      </c>
      <c r="D1434">
        <f>+'MBI DIRECTORIO'!D1434</f>
        <v>2022</v>
      </c>
      <c r="E1434" t="str">
        <f>+'MBI DIRECTORIO'!E1434</f>
        <v>Agosto</v>
      </c>
      <c r="F1434" s="5">
        <f>+'MBI DIRECTORIO'!F1434</f>
        <v>142.50540140346359</v>
      </c>
      <c r="G1434" t="str">
        <f>+'MBI DIRECTORIO'!G1434</f>
        <v>USD</v>
      </c>
      <c r="H1434" s="5">
        <f>+'MBI DIRECTORIO'!H1434</f>
        <v>5272.6998519281533</v>
      </c>
      <c r="I1434" s="5">
        <f>+'MBI DIRECTORIO'!I1434</f>
        <v>1939.4498575707589</v>
      </c>
      <c r="J1434" s="5">
        <f>+'MBI DIRECTORIO'!J1434</f>
        <v>0</v>
      </c>
      <c r="K1434" s="5">
        <f>+'MBI DIRECTORIO'!K1434</f>
        <v>263.63499259640764</v>
      </c>
      <c r="L1434" s="5">
        <f>+'MBI DIRECTORIO'!L1434</f>
        <v>39.380920491635514</v>
      </c>
      <c r="M1434" s="5">
        <f>+'MBI DIRECTORIO'!M1434</f>
        <v>790.90497778922293</v>
      </c>
      <c r="N1434" s="5">
        <f>+'MBI DIRECTORIO'!N1434</f>
        <v>29.805051273927027</v>
      </c>
      <c r="O1434" s="5">
        <f>+'MBI DIRECTORIO'!O1434</f>
        <v>0</v>
      </c>
      <c r="P1434" s="5">
        <f>+'MBI DIRECTORIO'!P1434</f>
        <v>2.2819492381600379</v>
      </c>
      <c r="Q1434" s="5">
        <f>+'MBI DIRECTORIO'!Q1434</f>
        <v>18.157308567824156</v>
      </c>
      <c r="R1434" s="5">
        <f>+'MBI DIRECTORIO'!R1434</f>
        <v>0</v>
      </c>
      <c r="S1434" s="5">
        <f>+'MBI DIRECTORIO'!S1434</f>
        <v>0</v>
      </c>
      <c r="T1434" s="5">
        <f>+'MBI DIRECTORIO'!T1434</f>
        <v>0</v>
      </c>
      <c r="U1434" s="5">
        <f>+'MBI DIRECTORIO'!U1434</f>
        <v>0</v>
      </c>
      <c r="V1434" s="5">
        <f>+'MBI DIRECTORIO'!V1434</f>
        <v>0</v>
      </c>
      <c r="W1434" s="5">
        <f>+'MBI DIRECTORIO'!W1434</f>
        <v>0</v>
      </c>
      <c r="X1434" s="5">
        <f>+'MBI DIRECTORIO'!X1434</f>
        <v>0</v>
      </c>
      <c r="Y1434" s="5">
        <f>+'MBI DIRECTORIO'!Y1434</f>
        <v>841.509006441157</v>
      </c>
      <c r="Z1434" s="5">
        <f>+'MBI DIRECTORIO'!Z1434</f>
        <v>0.3597195720228677</v>
      </c>
      <c r="AA1434" s="5">
        <f>+'MBI DIRECTORIO'!AA1434</f>
        <v>0</v>
      </c>
      <c r="AB1434" s="5" t="str">
        <f>+'MBI DIRECTORIO'!AG1434</f>
        <v>COMPANHIA BRASILEIRA DE DISTRIBUIÇÃO</v>
      </c>
      <c r="AD1434" t="str">
        <f t="shared" si="24"/>
        <v>INSERT INTO TABLA_PRESUPUESTO_COMERCIAL VALUES ('VSR','80130-C','14005109-20',2022,'Agosto',142.505401,'USD',5272.699852,1939.449858,0,263.634993,39.38092,790.904978,29.805051,0,2.281949,18.157309,0,0,0,0,0,0,0,841.509006,0.35972,0);</v>
      </c>
    </row>
    <row r="1435" spans="1:30" x14ac:dyDescent="0.2">
      <c r="A1435" t="str">
        <f>+'MBI DIRECTORIO'!A1435</f>
        <v>VSR</v>
      </c>
      <c r="B1435" t="str">
        <f>+'MBI DIRECTORIO'!B1435</f>
        <v>80130-C</v>
      </c>
      <c r="C1435" t="str">
        <f>+'MBI DIRECTORIO'!C1435</f>
        <v>14005112-20</v>
      </c>
      <c r="D1435">
        <f>+'MBI DIRECTORIO'!D1435</f>
        <v>2022</v>
      </c>
      <c r="E1435" t="str">
        <f>+'MBI DIRECTORIO'!E1435</f>
        <v>Agosto</v>
      </c>
      <c r="F1435" s="5">
        <f>+'MBI DIRECTORIO'!F1435</f>
        <v>225.72023433979271</v>
      </c>
      <c r="G1435" t="str">
        <f>+'MBI DIRECTORIO'!G1435</f>
        <v>USD</v>
      </c>
      <c r="H1435" s="5">
        <f>+'MBI DIRECTORIO'!H1435</f>
        <v>8351.648670572331</v>
      </c>
      <c r="I1435" s="5">
        <f>+'MBI DIRECTORIO'!I1435</f>
        <v>3978.362424991989</v>
      </c>
      <c r="J1435" s="5">
        <f>+'MBI DIRECTORIO'!J1435</f>
        <v>0</v>
      </c>
      <c r="K1435" s="5">
        <f>+'MBI DIRECTORIO'!K1435</f>
        <v>417.58243352861655</v>
      </c>
      <c r="L1435" s="5">
        <f>+'MBI DIRECTORIO'!L1435</f>
        <v>62.377078442955529</v>
      </c>
      <c r="M1435" s="5">
        <f>+'MBI DIRECTORIO'!M1435</f>
        <v>1252.7473005858494</v>
      </c>
      <c r="N1435" s="5">
        <f>+'MBI DIRECTORIO'!N1435</f>
        <v>47.209460776950102</v>
      </c>
      <c r="O1435" s="5">
        <f>+'MBI DIRECTORIO'!O1435</f>
        <v>0</v>
      </c>
      <c r="P1435" s="5">
        <f>+'MBI DIRECTORIO'!P1435</f>
        <v>3.6144743407352427</v>
      </c>
      <c r="Q1435" s="5">
        <f>+'MBI DIRECTORIO'!Q1435</f>
        <v>28.760116490641185</v>
      </c>
      <c r="R1435" s="5">
        <f>+'MBI DIRECTORIO'!R1435</f>
        <v>0</v>
      </c>
      <c r="S1435" s="5">
        <f>+'MBI DIRECTORIO'!S1435</f>
        <v>0</v>
      </c>
      <c r="T1435" s="5">
        <f>+'MBI DIRECTORIO'!T1435</f>
        <v>0</v>
      </c>
      <c r="U1435" s="5">
        <f>+'MBI DIRECTORIO'!U1435</f>
        <v>0</v>
      </c>
      <c r="V1435" s="5">
        <f>+'MBI DIRECTORIO'!V1435</f>
        <v>0</v>
      </c>
      <c r="W1435" s="5">
        <f>+'MBI DIRECTORIO'!W1435</f>
        <v>0</v>
      </c>
      <c r="X1435" s="5">
        <f>+'MBI DIRECTORIO'!X1435</f>
        <v>0</v>
      </c>
      <c r="Y1435" s="5">
        <f>+'MBI DIRECTORIO'!Y1435</f>
        <v>1332.9011269907378</v>
      </c>
      <c r="Z1435" s="5">
        <f>+'MBI DIRECTORIO'!Z1435</f>
        <v>0.56977479656176855</v>
      </c>
      <c r="AA1435" s="5">
        <f>+'MBI DIRECTORIO'!AA1435</f>
        <v>0</v>
      </c>
      <c r="AB1435" s="5" t="str">
        <f>+'MBI DIRECTORIO'!AG1435</f>
        <v>COMPANHIA BRASILEIRA DE DISTRIBUIÇÃO</v>
      </c>
      <c r="AD1435" t="str">
        <f t="shared" si="24"/>
        <v>INSERT INTO TABLA_PRESUPUESTO_COMERCIAL VALUES ('VSR','80130-C','14005112-20',2022,'Agosto',225.720234,'USD',8351.648671,3978.362425,0,417.582434,62.377078,1252.747301,47.209461,0,3.614474,28.760116,0,0,0,0,0,0,0,1332.901127,0.569775,0);</v>
      </c>
    </row>
    <row r="1436" spans="1:30" x14ac:dyDescent="0.2">
      <c r="A1436" t="str">
        <f>+'MBI DIRECTORIO'!A1436</f>
        <v>VSR</v>
      </c>
      <c r="B1436" t="str">
        <f>+'MBI DIRECTORIO'!B1436</f>
        <v>80130-C</v>
      </c>
      <c r="C1436" t="str">
        <f>+'MBI DIRECTORIO'!C1436</f>
        <v>14005108-20</v>
      </c>
      <c r="D1436">
        <f>+'MBI DIRECTORIO'!D1436</f>
        <v>2022</v>
      </c>
      <c r="E1436" t="str">
        <f>+'MBI DIRECTORIO'!E1436</f>
        <v>Agosto</v>
      </c>
      <c r="F1436" s="5">
        <f>+'MBI DIRECTORIO'!F1436</f>
        <v>353.03892873237629</v>
      </c>
      <c r="G1436" t="str">
        <f>+'MBI DIRECTORIO'!G1436</f>
        <v>USD</v>
      </c>
      <c r="H1436" s="5">
        <f>+'MBI DIRECTORIO'!H1436</f>
        <v>13062.440363097923</v>
      </c>
      <c r="I1436" s="5">
        <f>+'MBI DIRECTORIO'!I1436</f>
        <v>4995.6628428842178</v>
      </c>
      <c r="J1436" s="5">
        <f>+'MBI DIRECTORIO'!J1436</f>
        <v>0</v>
      </c>
      <c r="K1436" s="5">
        <f>+'MBI DIRECTORIO'!K1436</f>
        <v>653.12201815489618</v>
      </c>
      <c r="L1436" s="5">
        <f>+'MBI DIRECTORIO'!L1436</f>
        <v>97.561200108475163</v>
      </c>
      <c r="M1436" s="5">
        <f>+'MBI DIRECTORIO'!M1436</f>
        <v>1959.3660544646884</v>
      </c>
      <c r="N1436" s="5">
        <f>+'MBI DIRECTORIO'!N1436</f>
        <v>73.838207316575435</v>
      </c>
      <c r="O1436" s="5">
        <f>+'MBI DIRECTORIO'!O1436</f>
        <v>0</v>
      </c>
      <c r="P1436" s="5">
        <f>+'MBI DIRECTORIO'!P1436</f>
        <v>5.6532377476753064</v>
      </c>
      <c r="Q1436" s="5">
        <f>+'MBI DIRECTORIO'!Q1436</f>
        <v>44.982412612551236</v>
      </c>
      <c r="R1436" s="5">
        <f>+'MBI DIRECTORIO'!R1436</f>
        <v>0</v>
      </c>
      <c r="S1436" s="5">
        <f>+'MBI DIRECTORIO'!S1436</f>
        <v>0</v>
      </c>
      <c r="T1436" s="5">
        <f>+'MBI DIRECTORIO'!T1436</f>
        <v>0</v>
      </c>
      <c r="U1436" s="5">
        <f>+'MBI DIRECTORIO'!U1436</f>
        <v>0</v>
      </c>
      <c r="V1436" s="5">
        <f>+'MBI DIRECTORIO'!V1436</f>
        <v>0</v>
      </c>
      <c r="W1436" s="5">
        <f>+'MBI DIRECTORIO'!W1436</f>
        <v>0</v>
      </c>
      <c r="X1436" s="5">
        <f>+'MBI DIRECTORIO'!X1436</f>
        <v>0</v>
      </c>
      <c r="Y1436" s="5">
        <f>+'MBI DIRECTORIO'!Y1436</f>
        <v>2084.7310714315968</v>
      </c>
      <c r="Z1436" s="5">
        <f>+'MBI DIRECTORIO'!Z1436</f>
        <v>0.89115929010628703</v>
      </c>
      <c r="AA1436" s="5">
        <f>+'MBI DIRECTORIO'!AA1436</f>
        <v>0</v>
      </c>
      <c r="AB1436" s="5" t="str">
        <f>+'MBI DIRECTORIO'!AG1436</f>
        <v>COMPANHIA BRASILEIRA DE DISTRIBUIÇÃO</v>
      </c>
      <c r="AD1436" t="str">
        <f t="shared" si="24"/>
        <v>INSERT INTO TABLA_PRESUPUESTO_COMERCIAL VALUES ('VSR','80130-C','14005108-20',2022,'Agosto',353.038929,'USD',13062.440363,4995.662843,0,653.122018,97.5612,1959.366054,73.838207,0,5.653238,44.982413,0,0,0,0,0,0,0,2084.731071,0.891159,0);</v>
      </c>
    </row>
    <row r="1437" spans="1:30" x14ac:dyDescent="0.2">
      <c r="A1437" t="str">
        <f>+'MBI DIRECTORIO'!A1437</f>
        <v>VSR</v>
      </c>
      <c r="B1437" t="str">
        <f>+'MBI DIRECTORIO'!B1437</f>
        <v>80130-C</v>
      </c>
      <c r="C1437" t="str">
        <f>+'MBI DIRECTORIO'!C1437</f>
        <v>14005110-20</v>
      </c>
      <c r="D1437">
        <f>+'MBI DIRECTORIO'!D1437</f>
        <v>2022</v>
      </c>
      <c r="E1437" t="str">
        <f>+'MBI DIRECTORIO'!E1437</f>
        <v>Agosto</v>
      </c>
      <c r="F1437" s="5">
        <f>+'MBI DIRECTORIO'!F1437</f>
        <v>290.62780403012948</v>
      </c>
      <c r="G1437" t="str">
        <f>+'MBI DIRECTORIO'!G1437</f>
        <v>USD</v>
      </c>
      <c r="H1437" s="5">
        <f>+'MBI DIRECTORIO'!H1437</f>
        <v>10753.228749114791</v>
      </c>
      <c r="I1437" s="5">
        <f>+'MBI DIRECTORIO'!I1437</f>
        <v>4058.8801971972889</v>
      </c>
      <c r="J1437" s="5">
        <f>+'MBI DIRECTORIO'!J1437</f>
        <v>0</v>
      </c>
      <c r="K1437" s="5">
        <f>+'MBI DIRECTORIO'!K1437</f>
        <v>537.66143745573959</v>
      </c>
      <c r="L1437" s="5">
        <f>+'MBI DIRECTORIO'!L1437</f>
        <v>80.314081644985151</v>
      </c>
      <c r="M1437" s="5">
        <f>+'MBI DIRECTORIO'!M1437</f>
        <v>1612.9843123672185</v>
      </c>
      <c r="N1437" s="5">
        <f>+'MBI DIRECTORIO'!N1437</f>
        <v>60.784900189308118</v>
      </c>
      <c r="O1437" s="5">
        <f>+'MBI DIRECTORIO'!O1437</f>
        <v>0</v>
      </c>
      <c r="P1437" s="5">
        <f>+'MBI DIRECTORIO'!P1437</f>
        <v>4.6538439207439035</v>
      </c>
      <c r="Q1437" s="5">
        <f>+'MBI DIRECTORIO'!Q1437</f>
        <v>37.03030667043847</v>
      </c>
      <c r="R1437" s="5">
        <f>+'MBI DIRECTORIO'!R1437</f>
        <v>0</v>
      </c>
      <c r="S1437" s="5">
        <f>+'MBI DIRECTORIO'!S1437</f>
        <v>0</v>
      </c>
      <c r="T1437" s="5">
        <f>+'MBI DIRECTORIO'!T1437</f>
        <v>0</v>
      </c>
      <c r="U1437" s="5">
        <f>+'MBI DIRECTORIO'!U1437</f>
        <v>0</v>
      </c>
      <c r="V1437" s="5">
        <f>+'MBI DIRECTORIO'!V1437</f>
        <v>0</v>
      </c>
      <c r="W1437" s="5">
        <f>+'MBI DIRECTORIO'!W1437</f>
        <v>0</v>
      </c>
      <c r="X1437" s="5">
        <f>+'MBI DIRECTORIO'!X1437</f>
        <v>0</v>
      </c>
      <c r="Y1437" s="5">
        <f>+'MBI DIRECTORIO'!Y1437</f>
        <v>1716.186981019411</v>
      </c>
      <c r="Z1437" s="5">
        <f>+'MBI DIRECTORIO'!Z1437</f>
        <v>0.73361787170211146</v>
      </c>
      <c r="AA1437" s="5">
        <f>+'MBI DIRECTORIO'!AA1437</f>
        <v>0</v>
      </c>
      <c r="AB1437" s="5" t="str">
        <f>+'MBI DIRECTORIO'!AG1437</f>
        <v>COMPANHIA BRASILEIRA DE DISTRIBUIÇÃO</v>
      </c>
      <c r="AD1437" t="str">
        <f t="shared" si="24"/>
        <v>INSERT INTO TABLA_PRESUPUESTO_COMERCIAL VALUES ('VSR','80130-C','14005110-20',2022,'Agosto',290.627804,'USD',10753.228749,4058.880197,0,537.661437,80.314082,1612.984312,60.7849,0,4.653844,37.030307,0,0,0,0,0,0,0,1716.186981,0.733618,0);</v>
      </c>
    </row>
    <row r="1438" spans="1:30" x14ac:dyDescent="0.2">
      <c r="A1438" t="str">
        <f>+'MBI DIRECTORIO'!A1438</f>
        <v>VSR</v>
      </c>
      <c r="B1438" t="str">
        <f>+'MBI DIRECTORIO'!B1438</f>
        <v>80130-C</v>
      </c>
      <c r="C1438" t="str">
        <f>+'MBI DIRECTORIO'!C1438</f>
        <v>14005121-17</v>
      </c>
      <c r="D1438">
        <f>+'MBI DIRECTORIO'!D1438</f>
        <v>2022</v>
      </c>
      <c r="E1438" t="str">
        <f>+'MBI DIRECTORIO'!E1438</f>
        <v>Agosto</v>
      </c>
      <c r="F1438" s="5">
        <f>+'MBI DIRECTORIO'!F1438</f>
        <v>65.349648490310955</v>
      </c>
      <c r="G1438" t="str">
        <f>+'MBI DIRECTORIO'!G1438</f>
        <v>USD</v>
      </c>
      <c r="H1438" s="5">
        <f>+'MBI DIRECTORIO'!H1438</f>
        <v>4574.4753943217665</v>
      </c>
      <c r="I1438" s="5">
        <f>+'MBI DIRECTORIO'!I1438</f>
        <v>1697.7976992515837</v>
      </c>
      <c r="J1438" s="5">
        <f>+'MBI DIRECTORIO'!J1438</f>
        <v>0</v>
      </c>
      <c r="K1438" s="5">
        <f>+'MBI DIRECTORIO'!K1438</f>
        <v>228.72376971608833</v>
      </c>
      <c r="L1438" s="5">
        <f>+'MBI DIRECTORIO'!L1438</f>
        <v>18.059170291145996</v>
      </c>
      <c r="M1438" s="5">
        <f>+'MBI DIRECTORIO'!M1438</f>
        <v>686.17130914826498</v>
      </c>
      <c r="N1438" s="5">
        <f>+'MBI DIRECTORIO'!N1438</f>
        <v>13.667900337842813</v>
      </c>
      <c r="O1438" s="5">
        <f>+'MBI DIRECTORIO'!O1438</f>
        <v>0</v>
      </c>
      <c r="P1438" s="5">
        <f>+'MBI DIRECTORIO'!P1438</f>
        <v>1.0464486196160903</v>
      </c>
      <c r="Q1438" s="5">
        <f>+'MBI DIRECTORIO'!Q1438</f>
        <v>15.75287112924614</v>
      </c>
      <c r="R1438" s="5">
        <f>+'MBI DIRECTORIO'!R1438</f>
        <v>0</v>
      </c>
      <c r="S1438" s="5">
        <f>+'MBI DIRECTORIO'!S1438</f>
        <v>0</v>
      </c>
      <c r="T1438" s="5">
        <f>+'MBI DIRECTORIO'!T1438</f>
        <v>0</v>
      </c>
      <c r="U1438" s="5">
        <f>+'MBI DIRECTORIO'!U1438</f>
        <v>0</v>
      </c>
      <c r="V1438" s="5">
        <f>+'MBI DIRECTORIO'!V1438</f>
        <v>0</v>
      </c>
      <c r="W1438" s="5">
        <f>+'MBI DIRECTORIO'!W1438</f>
        <v>0</v>
      </c>
      <c r="X1438" s="5">
        <f>+'MBI DIRECTORIO'!X1438</f>
        <v>0</v>
      </c>
      <c r="Y1438" s="5">
        <f>+'MBI DIRECTORIO'!Y1438</f>
        <v>716.80348822849078</v>
      </c>
      <c r="Z1438" s="5">
        <f>+'MBI DIRECTORIO'!Z1438</f>
        <v>0.16495899352070559</v>
      </c>
      <c r="AA1438" s="5">
        <f>+'MBI DIRECTORIO'!AA1438</f>
        <v>0</v>
      </c>
      <c r="AB1438" s="5" t="str">
        <f>+'MBI DIRECTORIO'!AG1438</f>
        <v>COMPANHIA BRASILEIRA DE DISTRIBUIÇÃO</v>
      </c>
      <c r="AD1438" t="str">
        <f t="shared" si="24"/>
        <v>INSERT INTO TABLA_PRESUPUESTO_COMERCIAL VALUES ('VSR','80130-C','14005121-17',2022,'Agosto',65.349648,'USD',4574.475394,1697.797699,0,228.72377,18.05917,686.171309,13.6679,0,1.046449,15.752871,0,0,0,0,0,0,0,716.803488,0.164959,0);</v>
      </c>
    </row>
    <row r="1439" spans="1:30" x14ac:dyDescent="0.2">
      <c r="A1439" t="str">
        <f>+'MBI DIRECTORIO'!A1439</f>
        <v>VSR</v>
      </c>
      <c r="B1439" t="str">
        <f>+'MBI DIRECTORIO'!B1439</f>
        <v>80130-C</v>
      </c>
      <c r="C1439" t="str">
        <f>+'MBI DIRECTORIO'!C1439</f>
        <v>14005119-18</v>
      </c>
      <c r="D1439">
        <f>+'MBI DIRECTORIO'!D1439</f>
        <v>2022</v>
      </c>
      <c r="E1439" t="str">
        <f>+'MBI DIRECTORIO'!E1439</f>
        <v>Agosto</v>
      </c>
      <c r="F1439" s="5">
        <f>+'MBI DIRECTORIO'!F1439</f>
        <v>53.33550698512844</v>
      </c>
      <c r="G1439" t="str">
        <f>+'MBI DIRECTORIO'!G1439</f>
        <v>USD</v>
      </c>
      <c r="H1439" s="5">
        <f>+'MBI DIRECTORIO'!H1439</f>
        <v>3733.4854889589906</v>
      </c>
      <c r="I1439" s="5">
        <f>+'MBI DIRECTORIO'!I1439</f>
        <v>1901.2988319852259</v>
      </c>
      <c r="J1439" s="5">
        <f>+'MBI DIRECTORIO'!J1439</f>
        <v>0</v>
      </c>
      <c r="K1439" s="5">
        <f>+'MBI DIRECTORIO'!K1439</f>
        <v>186.67427444794953</v>
      </c>
      <c r="L1439" s="5">
        <f>+'MBI DIRECTORIO'!L1439</f>
        <v>14.73909998692417</v>
      </c>
      <c r="M1439" s="5">
        <f>+'MBI DIRECTORIO'!M1439</f>
        <v>560.02282334384859</v>
      </c>
      <c r="N1439" s="5">
        <f>+'MBI DIRECTORIO'!N1439</f>
        <v>11.155138715843856</v>
      </c>
      <c r="O1439" s="5">
        <f>+'MBI DIRECTORIO'!O1439</f>
        <v>0</v>
      </c>
      <c r="P1439" s="5">
        <f>+'MBI DIRECTORIO'!P1439</f>
        <v>0.85406530793179536</v>
      </c>
      <c r="Q1439" s="5">
        <f>+'MBI DIRECTORIO'!Q1439</f>
        <v>12.856800113841556</v>
      </c>
      <c r="R1439" s="5">
        <f>+'MBI DIRECTORIO'!R1439</f>
        <v>0</v>
      </c>
      <c r="S1439" s="5">
        <f>+'MBI DIRECTORIO'!S1439</f>
        <v>0</v>
      </c>
      <c r="T1439" s="5">
        <f>+'MBI DIRECTORIO'!T1439</f>
        <v>0</v>
      </c>
      <c r="U1439" s="5">
        <f>+'MBI DIRECTORIO'!U1439</f>
        <v>0</v>
      </c>
      <c r="V1439" s="5">
        <f>+'MBI DIRECTORIO'!V1439</f>
        <v>0</v>
      </c>
      <c r="W1439" s="5">
        <f>+'MBI DIRECTORIO'!W1439</f>
        <v>0</v>
      </c>
      <c r="X1439" s="5">
        <f>+'MBI DIRECTORIO'!X1439</f>
        <v>0</v>
      </c>
      <c r="Y1439" s="5">
        <f>+'MBI DIRECTORIO'!Y1439</f>
        <v>585.02345975194373</v>
      </c>
      <c r="Z1439" s="5">
        <f>+'MBI DIRECTORIO'!Z1439</f>
        <v>0.13463227047790177</v>
      </c>
      <c r="AA1439" s="5">
        <f>+'MBI DIRECTORIO'!AA1439</f>
        <v>0</v>
      </c>
      <c r="AB1439" s="5" t="str">
        <f>+'MBI DIRECTORIO'!AG1439</f>
        <v>COMPANHIA BRASILEIRA DE DISTRIBUIÇÃO</v>
      </c>
      <c r="AD1439" t="str">
        <f t="shared" si="24"/>
        <v>INSERT INTO TABLA_PRESUPUESTO_COMERCIAL VALUES ('VSR','80130-C','14005119-18',2022,'Agosto',53.335507,'USD',3733.485489,1901.298832,0,186.674274,14.7391,560.022823,11.155139,0,0.854065,12.8568,0,0,0,0,0,0,0,585.02346,0.134632,0);</v>
      </c>
    </row>
    <row r="1440" spans="1:30" x14ac:dyDescent="0.2">
      <c r="A1440" t="str">
        <f>+'MBI DIRECTORIO'!A1440</f>
        <v>VSR</v>
      </c>
      <c r="B1440" t="str">
        <f>+'MBI DIRECTORIO'!B1440</f>
        <v>80130-C</v>
      </c>
      <c r="C1440" t="str">
        <f>+'MBI DIRECTORIO'!C1440</f>
        <v>14005117-18</v>
      </c>
      <c r="D1440">
        <f>+'MBI DIRECTORIO'!D1440</f>
        <v>2022</v>
      </c>
      <c r="E1440" t="str">
        <f>+'MBI DIRECTORIO'!E1440</f>
        <v>Agosto</v>
      </c>
      <c r="F1440" s="5">
        <f>+'MBI DIRECTORIO'!F1440</f>
        <v>71.356719242902216</v>
      </c>
      <c r="G1440" t="str">
        <f>+'MBI DIRECTORIO'!G1440</f>
        <v>USD</v>
      </c>
      <c r="H1440" s="5">
        <f>+'MBI DIRECTORIO'!H1440</f>
        <v>4994.9703470031554</v>
      </c>
      <c r="I1440" s="5">
        <f>+'MBI DIRECTORIO'!I1440</f>
        <v>2226.2456853565623</v>
      </c>
      <c r="J1440" s="5">
        <f>+'MBI DIRECTORIO'!J1440</f>
        <v>0</v>
      </c>
      <c r="K1440" s="5">
        <f>+'MBI DIRECTORIO'!K1440</f>
        <v>249.74851735015775</v>
      </c>
      <c r="L1440" s="5">
        <f>+'MBI DIRECTORIO'!L1440</f>
        <v>19.719205443256911</v>
      </c>
      <c r="M1440" s="5">
        <f>+'MBI DIRECTORIO'!M1440</f>
        <v>749.24555205047329</v>
      </c>
      <c r="N1440" s="5">
        <f>+'MBI DIRECTORIO'!N1440</f>
        <v>14.924281148842294</v>
      </c>
      <c r="O1440" s="5">
        <f>+'MBI DIRECTORIO'!O1440</f>
        <v>0</v>
      </c>
      <c r="P1440" s="5">
        <f>+'MBI DIRECTORIO'!P1440</f>
        <v>1.1426402754582381</v>
      </c>
      <c r="Q1440" s="5">
        <f>+'MBI DIRECTORIO'!Q1440</f>
        <v>17.200906636948435</v>
      </c>
      <c r="R1440" s="5">
        <f>+'MBI DIRECTORIO'!R1440</f>
        <v>0</v>
      </c>
      <c r="S1440" s="5">
        <f>+'MBI DIRECTORIO'!S1440</f>
        <v>0</v>
      </c>
      <c r="T1440" s="5">
        <f>+'MBI DIRECTORIO'!T1440</f>
        <v>0</v>
      </c>
      <c r="U1440" s="5">
        <f>+'MBI DIRECTORIO'!U1440</f>
        <v>0</v>
      </c>
      <c r="V1440" s="5">
        <f>+'MBI DIRECTORIO'!V1440</f>
        <v>0</v>
      </c>
      <c r="W1440" s="5">
        <f>+'MBI DIRECTORIO'!W1440</f>
        <v>0</v>
      </c>
      <c r="X1440" s="5">
        <f>+'MBI DIRECTORIO'!X1440</f>
        <v>0</v>
      </c>
      <c r="Y1440" s="5">
        <f>+'MBI DIRECTORIO'!Y1440</f>
        <v>782.69350246676436</v>
      </c>
      <c r="Z1440" s="5">
        <f>+'MBI DIRECTORIO'!Z1440</f>
        <v>0.1801223550421075</v>
      </c>
      <c r="AA1440" s="5">
        <f>+'MBI DIRECTORIO'!AA1440</f>
        <v>0</v>
      </c>
      <c r="AB1440" s="5" t="str">
        <f>+'MBI DIRECTORIO'!AG1440</f>
        <v>COMPANHIA BRASILEIRA DE DISTRIBUIÇÃO</v>
      </c>
      <c r="AD1440" t="str">
        <f t="shared" si="24"/>
        <v>INSERT INTO TABLA_PRESUPUESTO_COMERCIAL VALUES ('VSR','80130-C','14005117-18',2022,'Agosto',71.356719,'USD',4994.970347,2226.245685,0,249.748517,19.719205,749.245552,14.924281,0,1.14264,17.200907,0,0,0,0,0,0,0,782.693502,0.180122,0);</v>
      </c>
    </row>
    <row r="1441" spans="1:30" x14ac:dyDescent="0.2">
      <c r="A1441" t="str">
        <f>+'MBI DIRECTORIO'!A1441</f>
        <v>VSR</v>
      </c>
      <c r="B1441" t="str">
        <f>+'MBI DIRECTORIO'!B1441</f>
        <v>80130-C</v>
      </c>
      <c r="C1441" t="str">
        <f>+'MBI DIRECTORIO'!C1441</f>
        <v>14005118-18</v>
      </c>
      <c r="D1441">
        <f>+'MBI DIRECTORIO'!D1441</f>
        <v>2022</v>
      </c>
      <c r="E1441" t="str">
        <f>+'MBI DIRECTORIO'!E1441</f>
        <v>Agosto</v>
      </c>
      <c r="F1441" s="5">
        <f>+'MBI DIRECTORIO'!F1441</f>
        <v>21.297796304641732</v>
      </c>
      <c r="G1441" t="str">
        <f>+'MBI DIRECTORIO'!G1441</f>
        <v>USD</v>
      </c>
      <c r="H1441" s="5">
        <f>+'MBI DIRECTORIO'!H1441</f>
        <v>1490.8457413249212</v>
      </c>
      <c r="I1441" s="5">
        <f>+'MBI DIRECTORIO'!I1441</f>
        <v>516.16797180583205</v>
      </c>
      <c r="J1441" s="5">
        <f>+'MBI DIRECTORIO'!J1441</f>
        <v>0</v>
      </c>
      <c r="K1441" s="5">
        <f>+'MBI DIRECTORIO'!K1441</f>
        <v>74.542287066246061</v>
      </c>
      <c r="L1441" s="5">
        <f>+'MBI DIRECTORIO'!L1441</f>
        <v>5.8855791756659652</v>
      </c>
      <c r="M1441" s="5">
        <f>+'MBI DIRECTORIO'!M1441</f>
        <v>223.6268611987382</v>
      </c>
      <c r="N1441" s="5">
        <f>+'MBI DIRECTORIO'!N1441</f>
        <v>4.4544410571799702</v>
      </c>
      <c r="O1441" s="5">
        <f>+'MBI DIRECTORIO'!O1441</f>
        <v>0</v>
      </c>
      <c r="P1441" s="5">
        <f>+'MBI DIRECTORIO'!P1441</f>
        <v>0.34104314344034142</v>
      </c>
      <c r="Q1441" s="5">
        <f>+'MBI DIRECTORIO'!Q1441</f>
        <v>5.1339440727626693</v>
      </c>
      <c r="R1441" s="5">
        <f>+'MBI DIRECTORIO'!R1441</f>
        <v>0</v>
      </c>
      <c r="S1441" s="5">
        <f>+'MBI DIRECTORIO'!S1441</f>
        <v>0</v>
      </c>
      <c r="T1441" s="5">
        <f>+'MBI DIRECTORIO'!T1441</f>
        <v>0</v>
      </c>
      <c r="U1441" s="5">
        <f>+'MBI DIRECTORIO'!U1441</f>
        <v>0</v>
      </c>
      <c r="V1441" s="5">
        <f>+'MBI DIRECTORIO'!V1441</f>
        <v>0</v>
      </c>
      <c r="W1441" s="5">
        <f>+'MBI DIRECTORIO'!W1441</f>
        <v>0</v>
      </c>
      <c r="X1441" s="5">
        <f>+'MBI DIRECTORIO'!X1441</f>
        <v>0</v>
      </c>
      <c r="Y1441" s="5">
        <f>+'MBI DIRECTORIO'!Y1441</f>
        <v>233.6100504811516</v>
      </c>
      <c r="Z1441" s="5">
        <f>+'MBI DIRECTORIO'!Z1441</f>
        <v>5.3761009030424946E-2</v>
      </c>
      <c r="AA1441" s="5">
        <f>+'MBI DIRECTORIO'!AA1441</f>
        <v>0</v>
      </c>
      <c r="AB1441" s="5" t="str">
        <f>+'MBI DIRECTORIO'!AG1441</f>
        <v>COMPANHIA BRASILEIRA DE DISTRIBUIÇÃO</v>
      </c>
      <c r="AD1441" t="str">
        <f t="shared" si="24"/>
        <v>INSERT INTO TABLA_PRESUPUESTO_COMERCIAL VALUES ('VSR','80130-C','14005118-18',2022,'Agosto',21.297796,'USD',1490.845741,516.167972,0,74.542287,5.885579,223.626861,4.454441,0,0.341043,5.133944,0,0,0,0,0,0,0,233.61005,0.053761,0);</v>
      </c>
    </row>
    <row r="1442" spans="1:30" x14ac:dyDescent="0.2">
      <c r="A1442" t="str">
        <f>+'MBI DIRECTORIO'!A1442</f>
        <v>VSR</v>
      </c>
      <c r="B1442" t="str">
        <f>+'MBI DIRECTORIO'!B1442</f>
        <v>80130-C</v>
      </c>
      <c r="C1442" t="str">
        <f>+'MBI DIRECTORIO'!C1442</f>
        <v>14005120-17</v>
      </c>
      <c r="D1442">
        <f>+'MBI DIRECTORIO'!D1442</f>
        <v>2022</v>
      </c>
      <c r="E1442" t="str">
        <f>+'MBI DIRECTORIO'!E1442</f>
        <v>Agosto</v>
      </c>
      <c r="F1442" s="5">
        <f>+'MBI DIRECTORIO'!F1442</f>
        <v>25.211493916178458</v>
      </c>
      <c r="G1442" t="str">
        <f>+'MBI DIRECTORIO'!G1442</f>
        <v>USD</v>
      </c>
      <c r="H1442" s="5">
        <f>+'MBI DIRECTORIO'!H1442</f>
        <v>1764.804574132492</v>
      </c>
      <c r="I1442" s="5">
        <f>+'MBI DIRECTORIO'!I1442</f>
        <v>1028.6861505158163</v>
      </c>
      <c r="J1442" s="5">
        <f>+'MBI DIRECTORIO'!J1442</f>
        <v>0</v>
      </c>
      <c r="K1442" s="5">
        <f>+'MBI DIRECTORIO'!K1442</f>
        <v>88.240228706624606</v>
      </c>
      <c r="L1442" s="5">
        <f>+'MBI DIRECTORIO'!L1442</f>
        <v>6.9671172293139838</v>
      </c>
      <c r="M1442" s="5">
        <f>+'MBI DIRECTORIO'!M1442</f>
        <v>264.72068611987379</v>
      </c>
      <c r="N1442" s="5">
        <f>+'MBI DIRECTORIO'!N1442</f>
        <v>5.2729921916190241</v>
      </c>
      <c r="O1442" s="5">
        <f>+'MBI DIRECTORIO'!O1442</f>
        <v>0</v>
      </c>
      <c r="P1442" s="5">
        <f>+'MBI DIRECTORIO'!P1442</f>
        <v>0.40371346467083158</v>
      </c>
      <c r="Q1442" s="5">
        <f>+'MBI DIRECTORIO'!Q1442</f>
        <v>6.0773611459626471</v>
      </c>
      <c r="R1442" s="5">
        <f>+'MBI DIRECTORIO'!R1442</f>
        <v>0</v>
      </c>
      <c r="S1442" s="5">
        <f>+'MBI DIRECTORIO'!S1442</f>
        <v>0</v>
      </c>
      <c r="T1442" s="5">
        <f>+'MBI DIRECTORIO'!T1442</f>
        <v>0</v>
      </c>
      <c r="U1442" s="5">
        <f>+'MBI DIRECTORIO'!U1442</f>
        <v>0</v>
      </c>
      <c r="V1442" s="5">
        <f>+'MBI DIRECTORIO'!V1442</f>
        <v>0</v>
      </c>
      <c r="W1442" s="5">
        <f>+'MBI DIRECTORIO'!W1442</f>
        <v>0</v>
      </c>
      <c r="X1442" s="5">
        <f>+'MBI DIRECTORIO'!X1442</f>
        <v>0</v>
      </c>
      <c r="Y1442" s="5">
        <f>+'MBI DIRECTORIO'!Y1442</f>
        <v>276.53839309093581</v>
      </c>
      <c r="Z1442" s="5">
        <f>+'MBI DIRECTORIO'!Z1442</f>
        <v>6.3640168809520115E-2</v>
      </c>
      <c r="AA1442" s="5">
        <f>+'MBI DIRECTORIO'!AA1442</f>
        <v>0</v>
      </c>
      <c r="AB1442" s="5" t="str">
        <f>+'MBI DIRECTORIO'!AG1442</f>
        <v>COMPANHIA BRASILEIRA DE DISTRIBUIÇÃO</v>
      </c>
      <c r="AD1442" t="str">
        <f t="shared" si="24"/>
        <v>INSERT INTO TABLA_PRESUPUESTO_COMERCIAL VALUES ('VSR','80130-C','14005120-17',2022,'Agosto',25.211494,'USD',1764.804574,1028.686151,0,88.240229,6.967117,264.720686,5.272992,0,0.403713,6.077361,0,0,0,0,0,0,0,276.538393,0.06364,0);</v>
      </c>
    </row>
    <row r="1443" spans="1:30" x14ac:dyDescent="0.2">
      <c r="A1443" t="str">
        <f>+'MBI DIRECTORIO'!A1443</f>
        <v>VSR</v>
      </c>
      <c r="B1443" t="str">
        <f>+'MBI DIRECTORIO'!B1443</f>
        <v>80179-C</v>
      </c>
      <c r="C1443" t="str">
        <f>+'MBI DIRECTORIO'!C1443</f>
        <v>14005051-21</v>
      </c>
      <c r="D1443">
        <f>+'MBI DIRECTORIO'!D1443</f>
        <v>2022</v>
      </c>
      <c r="E1443" t="str">
        <f>+'MBI DIRECTORIO'!E1443</f>
        <v>Agosto</v>
      </c>
      <c r="F1443" s="5">
        <f>+'MBI DIRECTORIO'!F1443</f>
        <v>60</v>
      </c>
      <c r="G1443" t="str">
        <f>+'MBI DIRECTORIO'!G1443</f>
        <v>USD</v>
      </c>
      <c r="H1443" s="5">
        <f>+'MBI DIRECTORIO'!H1443</f>
        <v>2160</v>
      </c>
      <c r="I1443" s="5">
        <f>+'MBI DIRECTORIO'!I1443</f>
        <v>1017.3704347962371</v>
      </c>
      <c r="J1443" s="5">
        <f>+'MBI DIRECTORIO'!J1443</f>
        <v>240</v>
      </c>
      <c r="K1443" s="5">
        <f>+'MBI DIRECTORIO'!K1443</f>
        <v>0</v>
      </c>
      <c r="L1443" s="5">
        <f>+'MBI DIRECTORIO'!L1443</f>
        <v>16.580811718205524</v>
      </c>
      <c r="M1443" s="5">
        <f>+'MBI DIRECTORIO'!M1443</f>
        <v>0</v>
      </c>
      <c r="N1443" s="5">
        <f>+'MBI DIRECTORIO'!N1443</f>
        <v>34.897293878557043</v>
      </c>
      <c r="O1443" s="5">
        <f>+'MBI DIRECTORIO'!O1443</f>
        <v>35.532667382842476</v>
      </c>
      <c r="P1443" s="5">
        <f>+'MBI DIRECTORIO'!P1443</f>
        <v>2.2787412047565234</v>
      </c>
      <c r="Q1443" s="5">
        <f>+'MBI DIRECTORIO'!Q1443</f>
        <v>7.4382740546397779</v>
      </c>
      <c r="R1443" s="5">
        <f>+'MBI DIRECTORIO'!R1443</f>
        <v>0</v>
      </c>
      <c r="S1443" s="5">
        <f>+'MBI DIRECTORIO'!S1443</f>
        <v>0</v>
      </c>
      <c r="T1443" s="5">
        <f>+'MBI DIRECTORIO'!T1443</f>
        <v>0</v>
      </c>
      <c r="U1443" s="5">
        <f>+'MBI DIRECTORIO'!U1443</f>
        <v>0</v>
      </c>
      <c r="V1443" s="5">
        <f>+'MBI DIRECTORIO'!V1443</f>
        <v>0</v>
      </c>
      <c r="W1443" s="5">
        <f>+'MBI DIRECTORIO'!W1443</f>
        <v>0</v>
      </c>
      <c r="X1443" s="5">
        <f>+'MBI DIRECTORIO'!X1443</f>
        <v>0</v>
      </c>
      <c r="Y1443" s="5">
        <f>+'MBI DIRECTORIO'!Y1443</f>
        <v>80.298431652382476</v>
      </c>
      <c r="Z1443" s="5">
        <f>+'MBI DIRECTORIO'!Z1443</f>
        <v>0.15145513158666477</v>
      </c>
      <c r="AA1443" s="5">
        <f>+'MBI DIRECTORIO'!AA1443</f>
        <v>0</v>
      </c>
      <c r="AB1443" s="5" t="str">
        <f>+'MBI DIRECTORIO'!AG1443</f>
        <v>CORCHOS, S.A.</v>
      </c>
      <c r="AD1443" t="str">
        <f t="shared" si="24"/>
        <v>INSERT INTO TABLA_PRESUPUESTO_COMERCIAL VALUES ('VSR','80179-C','14005051-21',2022,'Agosto',60,'USD',2160,1017.370435,240,0,16.580812,0,34.897294,35.532667,2.278741,7.438274,0,0,0,0,0,0,0,80.298432,0.151455,0);</v>
      </c>
    </row>
    <row r="1444" spans="1:30" x14ac:dyDescent="0.2">
      <c r="A1444" t="str">
        <f>+'MBI DIRECTORIO'!A1444</f>
        <v>VSR</v>
      </c>
      <c r="B1444" t="str">
        <f>+'MBI DIRECTORIO'!B1444</f>
        <v>80179-C</v>
      </c>
      <c r="C1444" t="str">
        <f>+'MBI DIRECTORIO'!C1444</f>
        <v>14005062-21</v>
      </c>
      <c r="D1444">
        <f>+'MBI DIRECTORIO'!D1444</f>
        <v>2022</v>
      </c>
      <c r="E1444" t="str">
        <f>+'MBI DIRECTORIO'!E1444</f>
        <v>Agosto</v>
      </c>
      <c r="F1444" s="5">
        <f>+'MBI DIRECTORIO'!F1444</f>
        <v>60</v>
      </c>
      <c r="G1444" t="str">
        <f>+'MBI DIRECTORIO'!G1444</f>
        <v>USD</v>
      </c>
      <c r="H1444" s="5">
        <f>+'MBI DIRECTORIO'!H1444</f>
        <v>2160</v>
      </c>
      <c r="I1444" s="5">
        <f>+'MBI DIRECTORIO'!I1444</f>
        <v>657.62308705848477</v>
      </c>
      <c r="J1444" s="5">
        <f>+'MBI DIRECTORIO'!J1444</f>
        <v>240</v>
      </c>
      <c r="K1444" s="5">
        <f>+'MBI DIRECTORIO'!K1444</f>
        <v>0</v>
      </c>
      <c r="L1444" s="5">
        <f>+'MBI DIRECTORIO'!L1444</f>
        <v>16.580811718205524</v>
      </c>
      <c r="M1444" s="5">
        <f>+'MBI DIRECTORIO'!M1444</f>
        <v>0</v>
      </c>
      <c r="N1444" s="5">
        <f>+'MBI DIRECTORIO'!N1444</f>
        <v>34.897293878557043</v>
      </c>
      <c r="O1444" s="5">
        <f>+'MBI DIRECTORIO'!O1444</f>
        <v>35.532667382842476</v>
      </c>
      <c r="P1444" s="5">
        <f>+'MBI DIRECTORIO'!P1444</f>
        <v>2.2787412047565234</v>
      </c>
      <c r="Q1444" s="5">
        <f>+'MBI DIRECTORIO'!Q1444</f>
        <v>7.4382740546397779</v>
      </c>
      <c r="R1444" s="5">
        <f>+'MBI DIRECTORIO'!R1444</f>
        <v>0</v>
      </c>
      <c r="S1444" s="5">
        <f>+'MBI DIRECTORIO'!S1444</f>
        <v>0</v>
      </c>
      <c r="T1444" s="5">
        <f>+'MBI DIRECTORIO'!T1444</f>
        <v>0</v>
      </c>
      <c r="U1444" s="5">
        <f>+'MBI DIRECTORIO'!U1444</f>
        <v>0</v>
      </c>
      <c r="V1444" s="5">
        <f>+'MBI DIRECTORIO'!V1444</f>
        <v>0</v>
      </c>
      <c r="W1444" s="5">
        <f>+'MBI DIRECTORIO'!W1444</f>
        <v>0</v>
      </c>
      <c r="X1444" s="5">
        <f>+'MBI DIRECTORIO'!X1444</f>
        <v>0</v>
      </c>
      <c r="Y1444" s="5">
        <f>+'MBI DIRECTORIO'!Y1444</f>
        <v>80.298431652382476</v>
      </c>
      <c r="Z1444" s="5">
        <f>+'MBI DIRECTORIO'!Z1444</f>
        <v>0.15145513158666477</v>
      </c>
      <c r="AA1444" s="5">
        <f>+'MBI DIRECTORIO'!AA1444</f>
        <v>0</v>
      </c>
      <c r="AB1444" s="5" t="str">
        <f>+'MBI DIRECTORIO'!AG1444</f>
        <v>CORCHOS, S.A.</v>
      </c>
      <c r="AD1444" t="str">
        <f t="shared" si="24"/>
        <v>INSERT INTO TABLA_PRESUPUESTO_COMERCIAL VALUES ('VSR','80179-C','14005062-21',2022,'Agosto',60,'USD',2160,657.623087,240,0,16.580812,0,34.897294,35.532667,2.278741,7.438274,0,0,0,0,0,0,0,80.298432,0.151455,0);</v>
      </c>
    </row>
    <row r="1445" spans="1:30" x14ac:dyDescent="0.2">
      <c r="A1445" t="str">
        <f>+'MBI DIRECTORIO'!A1445</f>
        <v>VSR</v>
      </c>
      <c r="B1445" t="str">
        <f>+'MBI DIRECTORIO'!B1445</f>
        <v>80179-C</v>
      </c>
      <c r="C1445" t="str">
        <f>+'MBI DIRECTORIO'!C1445</f>
        <v>14005052-21</v>
      </c>
      <c r="D1445">
        <f>+'MBI DIRECTORIO'!D1445</f>
        <v>2022</v>
      </c>
      <c r="E1445" t="str">
        <f>+'MBI DIRECTORIO'!E1445</f>
        <v>Agosto</v>
      </c>
      <c r="F1445" s="5">
        <f>+'MBI DIRECTORIO'!F1445</f>
        <v>60</v>
      </c>
      <c r="G1445" t="str">
        <f>+'MBI DIRECTORIO'!G1445</f>
        <v>USD</v>
      </c>
      <c r="H1445" s="5">
        <f>+'MBI DIRECTORIO'!H1445</f>
        <v>2160</v>
      </c>
      <c r="I1445" s="5">
        <f>+'MBI DIRECTORIO'!I1445</f>
        <v>914.80027549008514</v>
      </c>
      <c r="J1445" s="5">
        <f>+'MBI DIRECTORIO'!J1445</f>
        <v>240</v>
      </c>
      <c r="K1445" s="5">
        <f>+'MBI DIRECTORIO'!K1445</f>
        <v>0</v>
      </c>
      <c r="L1445" s="5">
        <f>+'MBI DIRECTORIO'!L1445</f>
        <v>16.580811718205524</v>
      </c>
      <c r="M1445" s="5">
        <f>+'MBI DIRECTORIO'!M1445</f>
        <v>0</v>
      </c>
      <c r="N1445" s="5">
        <f>+'MBI DIRECTORIO'!N1445</f>
        <v>34.897293878557043</v>
      </c>
      <c r="O1445" s="5">
        <f>+'MBI DIRECTORIO'!O1445</f>
        <v>35.532667382842476</v>
      </c>
      <c r="P1445" s="5">
        <f>+'MBI DIRECTORIO'!P1445</f>
        <v>2.2787412047565234</v>
      </c>
      <c r="Q1445" s="5">
        <f>+'MBI DIRECTORIO'!Q1445</f>
        <v>7.4382740546397779</v>
      </c>
      <c r="R1445" s="5">
        <f>+'MBI DIRECTORIO'!R1445</f>
        <v>0</v>
      </c>
      <c r="S1445" s="5">
        <f>+'MBI DIRECTORIO'!S1445</f>
        <v>0</v>
      </c>
      <c r="T1445" s="5">
        <f>+'MBI DIRECTORIO'!T1445</f>
        <v>0</v>
      </c>
      <c r="U1445" s="5">
        <f>+'MBI DIRECTORIO'!U1445</f>
        <v>0</v>
      </c>
      <c r="V1445" s="5">
        <f>+'MBI DIRECTORIO'!V1445</f>
        <v>0</v>
      </c>
      <c r="W1445" s="5">
        <f>+'MBI DIRECTORIO'!W1445</f>
        <v>0</v>
      </c>
      <c r="X1445" s="5">
        <f>+'MBI DIRECTORIO'!X1445</f>
        <v>0</v>
      </c>
      <c r="Y1445" s="5">
        <f>+'MBI DIRECTORIO'!Y1445</f>
        <v>80.298431652382476</v>
      </c>
      <c r="Z1445" s="5">
        <f>+'MBI DIRECTORIO'!Z1445</f>
        <v>0.15145513158666477</v>
      </c>
      <c r="AA1445" s="5">
        <f>+'MBI DIRECTORIO'!AA1445</f>
        <v>0</v>
      </c>
      <c r="AB1445" s="5" t="str">
        <f>+'MBI DIRECTORIO'!AG1445</f>
        <v>CORCHOS, S.A.</v>
      </c>
      <c r="AD1445" t="str">
        <f t="shared" si="24"/>
        <v>INSERT INTO TABLA_PRESUPUESTO_COMERCIAL VALUES ('VSR','80179-C','14005052-21',2022,'Agosto',60,'USD',2160,914.800275,240,0,16.580812,0,34.897294,35.532667,2.278741,7.438274,0,0,0,0,0,0,0,80.298432,0.151455,0);</v>
      </c>
    </row>
    <row r="1446" spans="1:30" x14ac:dyDescent="0.2">
      <c r="A1446" t="str">
        <f>+'MBI DIRECTORIO'!A1446</f>
        <v>VSR</v>
      </c>
      <c r="B1446" t="str">
        <f>+'MBI DIRECTORIO'!B1446</f>
        <v>80179-C</v>
      </c>
      <c r="C1446" t="str">
        <f>+'MBI DIRECTORIO'!C1446</f>
        <v>14002617-19</v>
      </c>
      <c r="D1446">
        <f>+'MBI DIRECTORIO'!D1446</f>
        <v>2022</v>
      </c>
      <c r="E1446" t="str">
        <f>+'MBI DIRECTORIO'!E1446</f>
        <v>Agosto</v>
      </c>
      <c r="F1446" s="5">
        <f>+'MBI DIRECTORIO'!F1446</f>
        <v>90</v>
      </c>
      <c r="G1446" t="str">
        <f>+'MBI DIRECTORIO'!G1446</f>
        <v>USD</v>
      </c>
      <c r="H1446" s="5">
        <f>+'MBI DIRECTORIO'!H1446</f>
        <v>3240</v>
      </c>
      <c r="I1446" s="5">
        <f>+'MBI DIRECTORIO'!I1446</f>
        <v>1203.8132889560948</v>
      </c>
      <c r="J1446" s="5">
        <f>+'MBI DIRECTORIO'!J1446</f>
        <v>360</v>
      </c>
      <c r="K1446" s="5">
        <f>+'MBI DIRECTORIO'!K1446</f>
        <v>0</v>
      </c>
      <c r="L1446" s="5">
        <f>+'MBI DIRECTORIO'!L1446</f>
        <v>24.871217577308286</v>
      </c>
      <c r="M1446" s="5">
        <f>+'MBI DIRECTORIO'!M1446</f>
        <v>0</v>
      </c>
      <c r="N1446" s="5">
        <f>+'MBI DIRECTORIO'!N1446</f>
        <v>52.345940817835569</v>
      </c>
      <c r="O1446" s="5">
        <f>+'MBI DIRECTORIO'!O1446</f>
        <v>53.299001074263714</v>
      </c>
      <c r="P1446" s="5">
        <f>+'MBI DIRECTORIO'!P1446</f>
        <v>3.4181118071347854</v>
      </c>
      <c r="Q1446" s="5">
        <f>+'MBI DIRECTORIO'!Q1446</f>
        <v>11.157411081959667</v>
      </c>
      <c r="R1446" s="5">
        <f>+'MBI DIRECTORIO'!R1446</f>
        <v>0</v>
      </c>
      <c r="S1446" s="5">
        <f>+'MBI DIRECTORIO'!S1446</f>
        <v>0</v>
      </c>
      <c r="T1446" s="5">
        <f>+'MBI DIRECTORIO'!T1446</f>
        <v>0</v>
      </c>
      <c r="U1446" s="5">
        <f>+'MBI DIRECTORIO'!U1446</f>
        <v>0</v>
      </c>
      <c r="V1446" s="5">
        <f>+'MBI DIRECTORIO'!V1446</f>
        <v>0</v>
      </c>
      <c r="W1446" s="5">
        <f>+'MBI DIRECTORIO'!W1446</f>
        <v>0</v>
      </c>
      <c r="X1446" s="5">
        <f>+'MBI DIRECTORIO'!X1446</f>
        <v>0</v>
      </c>
      <c r="Y1446" s="5">
        <f>+'MBI DIRECTORIO'!Y1446</f>
        <v>120.44764747857374</v>
      </c>
      <c r="Z1446" s="5">
        <f>+'MBI DIRECTORIO'!Z1446</f>
        <v>0.22718269737999716</v>
      </c>
      <c r="AA1446" s="5">
        <f>+'MBI DIRECTORIO'!AA1446</f>
        <v>0</v>
      </c>
      <c r="AB1446" s="5" t="str">
        <f>+'MBI DIRECTORIO'!AG1446</f>
        <v>CORCHOS, S.A.</v>
      </c>
      <c r="AD1446" t="str">
        <f t="shared" si="24"/>
        <v>INSERT INTO TABLA_PRESUPUESTO_COMERCIAL VALUES ('VSR','80179-C','14002617-19',2022,'Agosto',90,'USD',3240,1203.813289,360,0,24.871218,0,52.345941,53.299001,3.418112,11.157411,0,0,0,0,0,0,0,120.447647,0.227183,0);</v>
      </c>
    </row>
    <row r="1447" spans="1:30" x14ac:dyDescent="0.2">
      <c r="A1447" t="str">
        <f>+'MBI DIRECTORIO'!A1447</f>
        <v>VSR</v>
      </c>
      <c r="B1447" t="str">
        <f>+'MBI DIRECTORIO'!B1447</f>
        <v>80095-C</v>
      </c>
      <c r="C1447" t="str">
        <f>+'MBI DIRECTORIO'!C1447</f>
        <v>14004755-20</v>
      </c>
      <c r="D1447">
        <f>+'MBI DIRECTORIO'!D1447</f>
        <v>2022</v>
      </c>
      <c r="E1447" t="str">
        <f>+'MBI DIRECTORIO'!E1447</f>
        <v>Agosto</v>
      </c>
      <c r="F1447" s="5">
        <f>+'MBI DIRECTORIO'!F1447</f>
        <v>1056</v>
      </c>
      <c r="G1447" t="str">
        <f>+'MBI DIRECTORIO'!G1447</f>
        <v>USD</v>
      </c>
      <c r="H1447" s="5">
        <f>+'MBI DIRECTORIO'!H1447</f>
        <v>44352</v>
      </c>
      <c r="I1447" s="5">
        <f>+'MBI DIRECTORIO'!I1447</f>
        <v>17257.523375579542</v>
      </c>
      <c r="J1447" s="5">
        <f>+'MBI DIRECTORIO'!J1447</f>
        <v>4224.0000000000009</v>
      </c>
      <c r="K1447" s="5">
        <f>+'MBI DIRECTORIO'!K1447</f>
        <v>6335.9999999999982</v>
      </c>
      <c r="L1447" s="5">
        <f>+'MBI DIRECTORIO'!L1447</f>
        <v>291.82228624041721</v>
      </c>
      <c r="M1447" s="5">
        <f>+'MBI DIRECTORIO'!M1447</f>
        <v>0</v>
      </c>
      <c r="N1447" s="5">
        <f>+'MBI DIRECTORIO'!N1447</f>
        <v>362.92517006802723</v>
      </c>
      <c r="O1447" s="5">
        <f>+'MBI DIRECTORIO'!O1447</f>
        <v>542.5170068027212</v>
      </c>
      <c r="P1447" s="5">
        <f>+'MBI DIRECTORIO'!P1447</f>
        <v>24.444444444444443</v>
      </c>
      <c r="Q1447" s="5">
        <f>+'MBI DIRECTORIO'!Q1447</f>
        <v>152.73256058860343</v>
      </c>
      <c r="R1447" s="5">
        <f>+'MBI DIRECTORIO'!R1447</f>
        <v>0</v>
      </c>
      <c r="S1447" s="5">
        <f>+'MBI DIRECTORIO'!S1447</f>
        <v>0</v>
      </c>
      <c r="T1447" s="5">
        <f>+'MBI DIRECTORIO'!T1447</f>
        <v>0</v>
      </c>
      <c r="U1447" s="5">
        <f>+'MBI DIRECTORIO'!U1447</f>
        <v>0</v>
      </c>
      <c r="V1447" s="5">
        <f>+'MBI DIRECTORIO'!V1447</f>
        <v>0</v>
      </c>
      <c r="W1447" s="5">
        <f>+'MBI DIRECTORIO'!W1447</f>
        <v>0</v>
      </c>
      <c r="X1447" s="5">
        <f>+'MBI DIRECTORIO'!X1447</f>
        <v>0</v>
      </c>
      <c r="Y1447" s="5">
        <f>+'MBI DIRECTORIO'!Y1447</f>
        <v>1085.2847922197216</v>
      </c>
      <c r="Z1447" s="5">
        <f>+'MBI DIRECTORIO'!Z1447</f>
        <v>2.6656103159253002</v>
      </c>
      <c r="AA1447" s="5">
        <f>+'MBI DIRECTORIO'!AA1447</f>
        <v>0</v>
      </c>
      <c r="AB1447" s="5" t="str">
        <f>+'MBI DIRECTORIO'!AG1447</f>
        <v>Importadora Primex S.A. de C.V.</v>
      </c>
      <c r="AD1447" t="str">
        <f t="shared" si="24"/>
        <v>INSERT INTO TABLA_PRESUPUESTO_COMERCIAL VALUES ('VSR','80095-C','14004755-20',2022,'Agosto',1056,'USD',44352,17257.523376,4224,6336,291.822286,0,362.92517,542.517007,24.444444,152.732561,0,0,0,0,0,0,0,1085.284792,2.66561,0);</v>
      </c>
    </row>
    <row r="1448" spans="1:30" x14ac:dyDescent="0.2">
      <c r="A1448" t="str">
        <f>+'MBI DIRECTORIO'!A1448</f>
        <v>VSR</v>
      </c>
      <c r="B1448" t="str">
        <f>+'MBI DIRECTORIO'!B1448</f>
        <v>80101-C</v>
      </c>
      <c r="C1448" t="str">
        <f>+'MBI DIRECTORIO'!C1448</f>
        <v>14005083-20</v>
      </c>
      <c r="D1448">
        <f>+'MBI DIRECTORIO'!D1448</f>
        <v>2022</v>
      </c>
      <c r="E1448" t="str">
        <f>+'MBI DIRECTORIO'!E1448</f>
        <v>Agosto</v>
      </c>
      <c r="F1448" s="5">
        <f>+'MBI DIRECTORIO'!F1448</f>
        <v>30</v>
      </c>
      <c r="G1448" t="str">
        <f>+'MBI DIRECTORIO'!G1448</f>
        <v>USD</v>
      </c>
      <c r="H1448" s="5">
        <f>+'MBI DIRECTORIO'!H1448</f>
        <v>1110</v>
      </c>
      <c r="I1448" s="5">
        <f>+'MBI DIRECTORIO'!I1448</f>
        <v>469.39508259811851</v>
      </c>
      <c r="J1448" s="5">
        <f>+'MBI DIRECTORIO'!J1448</f>
        <v>23.999999999999972</v>
      </c>
      <c r="K1448" s="5">
        <f>+'MBI DIRECTORIO'!K1448</f>
        <v>96</v>
      </c>
      <c r="L1448" s="5">
        <f>+'MBI DIRECTORIO'!L1448</f>
        <v>8.2904058591027621</v>
      </c>
      <c r="M1448" s="5">
        <f>+'MBI DIRECTORIO'!M1448</f>
        <v>0</v>
      </c>
      <c r="N1448" s="5">
        <f>+'MBI DIRECTORIO'!N1448</f>
        <v>120.483682983683</v>
      </c>
      <c r="O1448" s="5">
        <f>+'MBI DIRECTORIO'!O1448</f>
        <v>76.486013986013987</v>
      </c>
      <c r="P1448" s="5">
        <f>+'MBI DIRECTORIO'!P1448</f>
        <v>5.7109557109557105</v>
      </c>
      <c r="Q1448" s="5">
        <f>+'MBI DIRECTORIO'!Q1448</f>
        <v>3.8224463891898859</v>
      </c>
      <c r="R1448" s="5">
        <f>+'MBI DIRECTORIO'!R1448</f>
        <v>0</v>
      </c>
      <c r="S1448" s="5">
        <f>+'MBI DIRECTORIO'!S1448</f>
        <v>0</v>
      </c>
      <c r="T1448" s="5">
        <f>+'MBI DIRECTORIO'!T1448</f>
        <v>0</v>
      </c>
      <c r="U1448" s="5">
        <f>+'MBI DIRECTORIO'!U1448</f>
        <v>0</v>
      </c>
      <c r="V1448" s="5">
        <f>+'MBI DIRECTORIO'!V1448</f>
        <v>0</v>
      </c>
      <c r="W1448" s="5">
        <f>+'MBI DIRECTORIO'!W1448</f>
        <v>0</v>
      </c>
      <c r="X1448" s="5">
        <f>+'MBI DIRECTORIO'!X1448</f>
        <v>0</v>
      </c>
      <c r="Y1448" s="5">
        <f>+'MBI DIRECTORIO'!Y1448</f>
        <v>206.57882663563592</v>
      </c>
      <c r="Z1448" s="5">
        <f>+'MBI DIRECTORIO'!Z1448</f>
        <v>7.5727565793332383E-2</v>
      </c>
      <c r="AA1448" s="5">
        <f>+'MBI DIRECTORIO'!AA1448</f>
        <v>0</v>
      </c>
      <c r="AB1448" s="5" t="str">
        <f>+'MBI DIRECTORIO'!AG1448</f>
        <v>MENDEZ &amp; CO</v>
      </c>
      <c r="AD1448" t="str">
        <f t="shared" si="24"/>
        <v>INSERT INTO TABLA_PRESUPUESTO_COMERCIAL VALUES ('VSR','80101-C','14005083-20',2022,'Agosto',30,'USD',1110,469.395083,24,96,8.290406,0,120.483683,76.486014,5.710956,3.822446,0,0,0,0,0,0,0,206.578827,0.075728,0);</v>
      </c>
    </row>
    <row r="1449" spans="1:30" x14ac:dyDescent="0.2">
      <c r="A1449" t="str">
        <f>+'MBI DIRECTORIO'!A1449</f>
        <v>VSR</v>
      </c>
      <c r="B1449" t="str">
        <f>+'MBI DIRECTORIO'!B1449</f>
        <v>80101-C</v>
      </c>
      <c r="C1449" t="str">
        <f>+'MBI DIRECTORIO'!C1449</f>
        <v>14005084-20</v>
      </c>
      <c r="D1449">
        <f>+'MBI DIRECTORIO'!D1449</f>
        <v>2022</v>
      </c>
      <c r="E1449" t="str">
        <f>+'MBI DIRECTORIO'!E1449</f>
        <v>Agosto</v>
      </c>
      <c r="F1449" s="5">
        <f>+'MBI DIRECTORIO'!F1449</f>
        <v>30</v>
      </c>
      <c r="G1449" t="str">
        <f>+'MBI DIRECTORIO'!G1449</f>
        <v>USD</v>
      </c>
      <c r="H1449" s="5">
        <f>+'MBI DIRECTORIO'!H1449</f>
        <v>1110</v>
      </c>
      <c r="I1449" s="5">
        <f>+'MBI DIRECTORIO'!I1449</f>
        <v>400.71989068303537</v>
      </c>
      <c r="J1449" s="5">
        <f>+'MBI DIRECTORIO'!J1449</f>
        <v>23.999999999999972</v>
      </c>
      <c r="K1449" s="5">
        <f>+'MBI DIRECTORIO'!K1449</f>
        <v>96</v>
      </c>
      <c r="L1449" s="5">
        <f>+'MBI DIRECTORIO'!L1449</f>
        <v>8.2904058591027621</v>
      </c>
      <c r="M1449" s="5">
        <f>+'MBI DIRECTORIO'!M1449</f>
        <v>0</v>
      </c>
      <c r="N1449" s="5">
        <f>+'MBI DIRECTORIO'!N1449</f>
        <v>120.483682983683</v>
      </c>
      <c r="O1449" s="5">
        <f>+'MBI DIRECTORIO'!O1449</f>
        <v>76.486013986013987</v>
      </c>
      <c r="P1449" s="5">
        <f>+'MBI DIRECTORIO'!P1449</f>
        <v>5.7109557109557105</v>
      </c>
      <c r="Q1449" s="5">
        <f>+'MBI DIRECTORIO'!Q1449</f>
        <v>3.8224463891898859</v>
      </c>
      <c r="R1449" s="5">
        <f>+'MBI DIRECTORIO'!R1449</f>
        <v>0</v>
      </c>
      <c r="S1449" s="5">
        <f>+'MBI DIRECTORIO'!S1449</f>
        <v>0</v>
      </c>
      <c r="T1449" s="5">
        <f>+'MBI DIRECTORIO'!T1449</f>
        <v>0</v>
      </c>
      <c r="U1449" s="5">
        <f>+'MBI DIRECTORIO'!U1449</f>
        <v>0</v>
      </c>
      <c r="V1449" s="5">
        <f>+'MBI DIRECTORIO'!V1449</f>
        <v>0</v>
      </c>
      <c r="W1449" s="5">
        <f>+'MBI DIRECTORIO'!W1449</f>
        <v>0</v>
      </c>
      <c r="X1449" s="5">
        <f>+'MBI DIRECTORIO'!X1449</f>
        <v>0</v>
      </c>
      <c r="Y1449" s="5">
        <f>+'MBI DIRECTORIO'!Y1449</f>
        <v>206.57882663563592</v>
      </c>
      <c r="Z1449" s="5">
        <f>+'MBI DIRECTORIO'!Z1449</f>
        <v>7.5727565793332383E-2</v>
      </c>
      <c r="AA1449" s="5">
        <f>+'MBI DIRECTORIO'!AA1449</f>
        <v>0</v>
      </c>
      <c r="AB1449" s="5" t="str">
        <f>+'MBI DIRECTORIO'!AG1449</f>
        <v>MENDEZ &amp; CO</v>
      </c>
      <c r="AD1449" t="str">
        <f t="shared" si="24"/>
        <v>INSERT INTO TABLA_PRESUPUESTO_COMERCIAL VALUES ('VSR','80101-C','14005084-20',2022,'Agosto',30,'USD',1110,400.719891,24,96,8.290406,0,120.483683,76.486014,5.710956,3.822446,0,0,0,0,0,0,0,206.578827,0.075728,0);</v>
      </c>
    </row>
    <row r="1450" spans="1:30" x14ac:dyDescent="0.2">
      <c r="A1450" t="str">
        <f>+'MBI DIRECTORIO'!A1450</f>
        <v>VSR</v>
      </c>
      <c r="B1450" t="str">
        <f>+'MBI DIRECTORIO'!B1450</f>
        <v>80101-C</v>
      </c>
      <c r="C1450" t="str">
        <f>+'MBI DIRECTORIO'!C1450</f>
        <v>14005085-20</v>
      </c>
      <c r="D1450">
        <f>+'MBI DIRECTORIO'!D1450</f>
        <v>2022</v>
      </c>
      <c r="E1450" t="str">
        <f>+'MBI DIRECTORIO'!E1450</f>
        <v>Agosto</v>
      </c>
      <c r="F1450" s="5">
        <f>+'MBI DIRECTORIO'!F1450</f>
        <v>30</v>
      </c>
      <c r="G1450" t="str">
        <f>+'MBI DIRECTORIO'!G1450</f>
        <v>USD</v>
      </c>
      <c r="H1450" s="5">
        <f>+'MBI DIRECTORIO'!H1450</f>
        <v>1110</v>
      </c>
      <c r="I1450" s="5">
        <f>+'MBI DIRECTORIO'!I1450</f>
        <v>471.52419689871454</v>
      </c>
      <c r="J1450" s="5">
        <f>+'MBI DIRECTORIO'!J1450</f>
        <v>23.999999999999972</v>
      </c>
      <c r="K1450" s="5">
        <f>+'MBI DIRECTORIO'!K1450</f>
        <v>96</v>
      </c>
      <c r="L1450" s="5">
        <f>+'MBI DIRECTORIO'!L1450</f>
        <v>8.2904058591027621</v>
      </c>
      <c r="M1450" s="5">
        <f>+'MBI DIRECTORIO'!M1450</f>
        <v>0</v>
      </c>
      <c r="N1450" s="5">
        <f>+'MBI DIRECTORIO'!N1450</f>
        <v>120.483682983683</v>
      </c>
      <c r="O1450" s="5">
        <f>+'MBI DIRECTORIO'!O1450</f>
        <v>76.486013986013987</v>
      </c>
      <c r="P1450" s="5">
        <f>+'MBI DIRECTORIO'!P1450</f>
        <v>5.7109557109557105</v>
      </c>
      <c r="Q1450" s="5">
        <f>+'MBI DIRECTORIO'!Q1450</f>
        <v>3.8224463891898859</v>
      </c>
      <c r="R1450" s="5">
        <f>+'MBI DIRECTORIO'!R1450</f>
        <v>0</v>
      </c>
      <c r="S1450" s="5">
        <f>+'MBI DIRECTORIO'!S1450</f>
        <v>0</v>
      </c>
      <c r="T1450" s="5">
        <f>+'MBI DIRECTORIO'!T1450</f>
        <v>0</v>
      </c>
      <c r="U1450" s="5">
        <f>+'MBI DIRECTORIO'!U1450</f>
        <v>0</v>
      </c>
      <c r="V1450" s="5">
        <f>+'MBI DIRECTORIO'!V1450</f>
        <v>0</v>
      </c>
      <c r="W1450" s="5">
        <f>+'MBI DIRECTORIO'!W1450</f>
        <v>0</v>
      </c>
      <c r="X1450" s="5">
        <f>+'MBI DIRECTORIO'!X1450</f>
        <v>0</v>
      </c>
      <c r="Y1450" s="5">
        <f>+'MBI DIRECTORIO'!Y1450</f>
        <v>206.57882663563592</v>
      </c>
      <c r="Z1450" s="5">
        <f>+'MBI DIRECTORIO'!Z1450</f>
        <v>7.5727565793332383E-2</v>
      </c>
      <c r="AA1450" s="5">
        <f>+'MBI DIRECTORIO'!AA1450</f>
        <v>0</v>
      </c>
      <c r="AB1450" s="5" t="str">
        <f>+'MBI DIRECTORIO'!AG1450</f>
        <v>MENDEZ &amp; CO</v>
      </c>
      <c r="AD1450" t="str">
        <f t="shared" si="24"/>
        <v>INSERT INTO TABLA_PRESUPUESTO_COMERCIAL VALUES ('VSR','80101-C','14005085-20',2022,'Agosto',30,'USD',1110,471.524197,24,96,8.290406,0,120.483683,76.486014,5.710956,3.822446,0,0,0,0,0,0,0,206.578827,0.075728,0);</v>
      </c>
    </row>
    <row r="1451" spans="1:30" x14ac:dyDescent="0.2">
      <c r="A1451" t="str">
        <f>+'MBI DIRECTORIO'!A1451</f>
        <v>VSR</v>
      </c>
      <c r="B1451" t="str">
        <f>+'MBI DIRECTORIO'!B1451</f>
        <v>80116-C</v>
      </c>
      <c r="C1451" t="str">
        <f>+'MBI DIRECTORIO'!C1451</f>
        <v>14005151-20</v>
      </c>
      <c r="D1451">
        <f>+'MBI DIRECTORIO'!D1451</f>
        <v>2022</v>
      </c>
      <c r="E1451" t="str">
        <f>+'MBI DIRECTORIO'!E1451</f>
        <v>Agosto</v>
      </c>
      <c r="F1451" s="5">
        <f>+'MBI DIRECTORIO'!F1451</f>
        <v>30</v>
      </c>
      <c r="G1451" t="str">
        <f>+'MBI DIRECTORIO'!G1451</f>
        <v>USD</v>
      </c>
      <c r="H1451" s="5">
        <f>+'MBI DIRECTORIO'!H1451</f>
        <v>1500</v>
      </c>
      <c r="I1451" s="5">
        <f>+'MBI DIRECTORIO'!I1451</f>
        <v>592.34069472191618</v>
      </c>
      <c r="J1451" s="5">
        <f>+'MBI DIRECTORIO'!J1451</f>
        <v>150</v>
      </c>
      <c r="K1451" s="5">
        <f>+'MBI DIRECTORIO'!K1451</f>
        <v>0</v>
      </c>
      <c r="L1451" s="5">
        <f>+'MBI DIRECTORIO'!L1451</f>
        <v>8.2904058591027621</v>
      </c>
      <c r="M1451" s="5">
        <f>+'MBI DIRECTORIO'!M1451</f>
        <v>0</v>
      </c>
      <c r="N1451" s="5">
        <f>+'MBI DIRECTORIO'!N1451</f>
        <v>14.270833333333332</v>
      </c>
      <c r="O1451" s="5">
        <f>+'MBI DIRECTORIO'!O1451</f>
        <v>0</v>
      </c>
      <c r="P1451" s="5">
        <f>+'MBI DIRECTORIO'!P1451</f>
        <v>2.0416666666666665</v>
      </c>
      <c r="Q1451" s="5">
        <f>+'MBI DIRECTORIO'!Q1451</f>
        <v>5.1654680934998458</v>
      </c>
      <c r="R1451" s="5">
        <f>+'MBI DIRECTORIO'!R1451</f>
        <v>0</v>
      </c>
      <c r="S1451" s="5">
        <f>+'MBI DIRECTORIO'!S1451</f>
        <v>0</v>
      </c>
      <c r="T1451" s="5">
        <f>+'MBI DIRECTORIO'!T1451</f>
        <v>0</v>
      </c>
      <c r="U1451" s="5">
        <f>+'MBI DIRECTORIO'!U1451</f>
        <v>0</v>
      </c>
      <c r="V1451" s="5">
        <f>+'MBI DIRECTORIO'!V1451</f>
        <v>0</v>
      </c>
      <c r="W1451" s="5">
        <f>+'MBI DIRECTORIO'!W1451</f>
        <v>0</v>
      </c>
      <c r="X1451" s="5">
        <f>+'MBI DIRECTORIO'!X1451</f>
        <v>0</v>
      </c>
      <c r="Y1451" s="5">
        <f>+'MBI DIRECTORIO'!Y1451</f>
        <v>21.553695659293179</v>
      </c>
      <c r="Z1451" s="5">
        <f>+'MBI DIRECTORIO'!Z1451</f>
        <v>7.5727565793332383E-2</v>
      </c>
      <c r="AA1451" s="5">
        <f>+'MBI DIRECTORIO'!AA1451</f>
        <v>0</v>
      </c>
      <c r="AB1451" s="5" t="str">
        <f>+'MBI DIRECTORIO'!AG1451</f>
        <v>SOLDO HNOS. S.A.</v>
      </c>
      <c r="AD1451" t="str">
        <f t="shared" si="24"/>
        <v>INSERT INTO TABLA_PRESUPUESTO_COMERCIAL VALUES ('VSR','80116-C','14005151-20',2022,'Agosto',30,'USD',1500,592.340695,150,0,8.290406,0,14.270833,0,2.041667,5.165468,0,0,0,0,0,0,0,21.553696,0.075728,0);</v>
      </c>
    </row>
    <row r="1452" spans="1:30" x14ac:dyDescent="0.2">
      <c r="A1452" t="str">
        <f>+'MBI DIRECTORIO'!A1452</f>
        <v>VSR</v>
      </c>
      <c r="B1452" t="str">
        <f>+'MBI DIRECTORIO'!B1452</f>
        <v>80116-C</v>
      </c>
      <c r="C1452" t="str">
        <f>+'MBI DIRECTORIO'!C1452</f>
        <v>14005058-20</v>
      </c>
      <c r="D1452">
        <f>+'MBI DIRECTORIO'!D1452</f>
        <v>2022</v>
      </c>
      <c r="E1452" t="str">
        <f>+'MBI DIRECTORIO'!E1452</f>
        <v>Agosto</v>
      </c>
      <c r="F1452" s="5">
        <f>+'MBI DIRECTORIO'!F1452</f>
        <v>30</v>
      </c>
      <c r="G1452" t="str">
        <f>+'MBI DIRECTORIO'!G1452</f>
        <v>USD</v>
      </c>
      <c r="H1452" s="5">
        <f>+'MBI DIRECTORIO'!H1452</f>
        <v>1500</v>
      </c>
      <c r="I1452" s="5">
        <f>+'MBI DIRECTORIO'!I1452</f>
        <v>562.92696492191612</v>
      </c>
      <c r="J1452" s="5">
        <f>+'MBI DIRECTORIO'!J1452</f>
        <v>150</v>
      </c>
      <c r="K1452" s="5">
        <f>+'MBI DIRECTORIO'!K1452</f>
        <v>0</v>
      </c>
      <c r="L1452" s="5">
        <f>+'MBI DIRECTORIO'!L1452</f>
        <v>8.2904058591027621</v>
      </c>
      <c r="M1452" s="5">
        <f>+'MBI DIRECTORIO'!M1452</f>
        <v>0</v>
      </c>
      <c r="N1452" s="5">
        <f>+'MBI DIRECTORIO'!N1452</f>
        <v>14.270833333333332</v>
      </c>
      <c r="O1452" s="5">
        <f>+'MBI DIRECTORIO'!O1452</f>
        <v>0</v>
      </c>
      <c r="P1452" s="5">
        <f>+'MBI DIRECTORIO'!P1452</f>
        <v>2.0416666666666665</v>
      </c>
      <c r="Q1452" s="5">
        <f>+'MBI DIRECTORIO'!Q1452</f>
        <v>5.1654680934998458</v>
      </c>
      <c r="R1452" s="5">
        <f>+'MBI DIRECTORIO'!R1452</f>
        <v>0</v>
      </c>
      <c r="S1452" s="5">
        <f>+'MBI DIRECTORIO'!S1452</f>
        <v>0</v>
      </c>
      <c r="T1452" s="5">
        <f>+'MBI DIRECTORIO'!T1452</f>
        <v>0</v>
      </c>
      <c r="U1452" s="5">
        <f>+'MBI DIRECTORIO'!U1452</f>
        <v>0</v>
      </c>
      <c r="V1452" s="5">
        <f>+'MBI DIRECTORIO'!V1452</f>
        <v>0</v>
      </c>
      <c r="W1452" s="5">
        <f>+'MBI DIRECTORIO'!W1452</f>
        <v>0</v>
      </c>
      <c r="X1452" s="5">
        <f>+'MBI DIRECTORIO'!X1452</f>
        <v>0</v>
      </c>
      <c r="Y1452" s="5">
        <f>+'MBI DIRECTORIO'!Y1452</f>
        <v>21.553695659293179</v>
      </c>
      <c r="Z1452" s="5">
        <f>+'MBI DIRECTORIO'!Z1452</f>
        <v>7.5727565793332383E-2</v>
      </c>
      <c r="AA1452" s="5">
        <f>+'MBI DIRECTORIO'!AA1452</f>
        <v>0</v>
      </c>
      <c r="AB1452" s="5" t="str">
        <f>+'MBI DIRECTORIO'!AG1452</f>
        <v>SOLDO HNOS. S.A.</v>
      </c>
      <c r="AD1452" t="str">
        <f t="shared" si="24"/>
        <v>INSERT INTO TABLA_PRESUPUESTO_COMERCIAL VALUES ('VSR','80116-C','14005058-20',2022,'Agosto',30,'USD',1500,562.926965,150,0,8.290406,0,14.270833,0,2.041667,5.165468,0,0,0,0,0,0,0,21.553696,0.075728,0);</v>
      </c>
    </row>
    <row r="1453" spans="1:30" x14ac:dyDescent="0.2">
      <c r="A1453" t="str">
        <f>+'MBI DIRECTORIO'!A1453</f>
        <v>VSR</v>
      </c>
      <c r="B1453" t="str">
        <f>+'MBI DIRECTORIO'!B1453</f>
        <v>80116-C</v>
      </c>
      <c r="C1453" t="str">
        <f>+'MBI DIRECTORIO'!C1453</f>
        <v>14005059-20</v>
      </c>
      <c r="D1453">
        <f>+'MBI DIRECTORIO'!D1453</f>
        <v>2022</v>
      </c>
      <c r="E1453" t="str">
        <f>+'MBI DIRECTORIO'!E1453</f>
        <v>Agosto</v>
      </c>
      <c r="F1453" s="5">
        <f>+'MBI DIRECTORIO'!F1453</f>
        <v>30</v>
      </c>
      <c r="G1453" t="str">
        <f>+'MBI DIRECTORIO'!G1453</f>
        <v>USD</v>
      </c>
      <c r="H1453" s="5">
        <f>+'MBI DIRECTORIO'!H1453</f>
        <v>1500</v>
      </c>
      <c r="I1453" s="5">
        <f>+'MBI DIRECTORIO'!I1453</f>
        <v>597.70625799811853</v>
      </c>
      <c r="J1453" s="5">
        <f>+'MBI DIRECTORIO'!J1453</f>
        <v>150</v>
      </c>
      <c r="K1453" s="5">
        <f>+'MBI DIRECTORIO'!K1453</f>
        <v>0</v>
      </c>
      <c r="L1453" s="5">
        <f>+'MBI DIRECTORIO'!L1453</f>
        <v>8.2904058591027621</v>
      </c>
      <c r="M1453" s="5">
        <f>+'MBI DIRECTORIO'!M1453</f>
        <v>0</v>
      </c>
      <c r="N1453" s="5">
        <f>+'MBI DIRECTORIO'!N1453</f>
        <v>14.270833333333332</v>
      </c>
      <c r="O1453" s="5">
        <f>+'MBI DIRECTORIO'!O1453</f>
        <v>0</v>
      </c>
      <c r="P1453" s="5">
        <f>+'MBI DIRECTORIO'!P1453</f>
        <v>2.0416666666666665</v>
      </c>
      <c r="Q1453" s="5">
        <f>+'MBI DIRECTORIO'!Q1453</f>
        <v>5.1654680934998458</v>
      </c>
      <c r="R1453" s="5">
        <f>+'MBI DIRECTORIO'!R1453</f>
        <v>0</v>
      </c>
      <c r="S1453" s="5">
        <f>+'MBI DIRECTORIO'!S1453</f>
        <v>0</v>
      </c>
      <c r="T1453" s="5">
        <f>+'MBI DIRECTORIO'!T1453</f>
        <v>0</v>
      </c>
      <c r="U1453" s="5">
        <f>+'MBI DIRECTORIO'!U1453</f>
        <v>0</v>
      </c>
      <c r="V1453" s="5">
        <f>+'MBI DIRECTORIO'!V1453</f>
        <v>0</v>
      </c>
      <c r="W1453" s="5">
        <f>+'MBI DIRECTORIO'!W1453</f>
        <v>0</v>
      </c>
      <c r="X1453" s="5">
        <f>+'MBI DIRECTORIO'!X1453</f>
        <v>0</v>
      </c>
      <c r="Y1453" s="5">
        <f>+'MBI DIRECTORIO'!Y1453</f>
        <v>21.553695659293179</v>
      </c>
      <c r="Z1453" s="5">
        <f>+'MBI DIRECTORIO'!Z1453</f>
        <v>7.5727565793332383E-2</v>
      </c>
      <c r="AA1453" s="5">
        <f>+'MBI DIRECTORIO'!AA1453</f>
        <v>0</v>
      </c>
      <c r="AB1453" s="5" t="str">
        <f>+'MBI DIRECTORIO'!AG1453</f>
        <v>SOLDO HNOS. S.A.</v>
      </c>
      <c r="AD1453" t="str">
        <f t="shared" si="24"/>
        <v>INSERT INTO TABLA_PRESUPUESTO_COMERCIAL VALUES ('VSR','80116-C','14005059-20',2022,'Agosto',30,'USD',1500,597.706258,150,0,8.290406,0,14.270833,0,2.041667,5.165468,0,0,0,0,0,0,0,21.553696,0.075728,0);</v>
      </c>
    </row>
    <row r="1454" spans="1:30" x14ac:dyDescent="0.2">
      <c r="A1454" t="str">
        <f>+'MBI DIRECTORIO'!A1454</f>
        <v>VSR</v>
      </c>
      <c r="B1454" t="str">
        <f>+'MBI DIRECTORIO'!B1454</f>
        <v>80116-C</v>
      </c>
      <c r="C1454" t="str">
        <f>+'MBI DIRECTORIO'!C1454</f>
        <v>14005119-18</v>
      </c>
      <c r="D1454">
        <f>+'MBI DIRECTORIO'!D1454</f>
        <v>2022</v>
      </c>
      <c r="E1454" t="str">
        <f>+'MBI DIRECTORIO'!E1454</f>
        <v>Agosto</v>
      </c>
      <c r="F1454" s="5">
        <f>+'MBI DIRECTORIO'!F1454</f>
        <v>15</v>
      </c>
      <c r="G1454" t="str">
        <f>+'MBI DIRECTORIO'!G1454</f>
        <v>USD</v>
      </c>
      <c r="H1454" s="5">
        <f>+'MBI DIRECTORIO'!H1454</f>
        <v>1200</v>
      </c>
      <c r="I1454" s="5">
        <f>+'MBI DIRECTORIO'!I1454</f>
        <v>534.71850352393744</v>
      </c>
      <c r="J1454" s="5">
        <f>+'MBI DIRECTORIO'!J1454</f>
        <v>120</v>
      </c>
      <c r="K1454" s="5">
        <f>+'MBI DIRECTORIO'!K1454</f>
        <v>0</v>
      </c>
      <c r="L1454" s="5">
        <f>+'MBI DIRECTORIO'!L1454</f>
        <v>4.145202929551381</v>
      </c>
      <c r="M1454" s="5">
        <f>+'MBI DIRECTORIO'!M1454</f>
        <v>0</v>
      </c>
      <c r="N1454" s="5">
        <f>+'MBI DIRECTORIO'!N1454</f>
        <v>7.1354166666666661</v>
      </c>
      <c r="O1454" s="5">
        <f>+'MBI DIRECTORIO'!O1454</f>
        <v>0</v>
      </c>
      <c r="P1454" s="5">
        <f>+'MBI DIRECTORIO'!P1454</f>
        <v>1.0208333333333333</v>
      </c>
      <c r="Q1454" s="5">
        <f>+'MBI DIRECTORIO'!Q1454</f>
        <v>4.1323744747998763</v>
      </c>
      <c r="R1454" s="5">
        <f>+'MBI DIRECTORIO'!R1454</f>
        <v>0</v>
      </c>
      <c r="S1454" s="5">
        <f>+'MBI DIRECTORIO'!S1454</f>
        <v>0</v>
      </c>
      <c r="T1454" s="5">
        <f>+'MBI DIRECTORIO'!T1454</f>
        <v>0</v>
      </c>
      <c r="U1454" s="5">
        <f>+'MBI DIRECTORIO'!U1454</f>
        <v>0</v>
      </c>
      <c r="V1454" s="5">
        <f>+'MBI DIRECTORIO'!V1454</f>
        <v>0</v>
      </c>
      <c r="W1454" s="5">
        <f>+'MBI DIRECTORIO'!W1454</f>
        <v>0</v>
      </c>
      <c r="X1454" s="5">
        <f>+'MBI DIRECTORIO'!X1454</f>
        <v>0</v>
      </c>
      <c r="Y1454" s="5">
        <f>+'MBI DIRECTORIO'!Y1454</f>
        <v>12.326488257696543</v>
      </c>
      <c r="Z1454" s="5">
        <f>+'MBI DIRECTORIO'!Z1454</f>
        <v>3.7863782896666191E-2</v>
      </c>
      <c r="AA1454" s="5">
        <f>+'MBI DIRECTORIO'!AA1454</f>
        <v>0</v>
      </c>
      <c r="AB1454" s="5" t="str">
        <f>+'MBI DIRECTORIO'!AG1454</f>
        <v>SOLDO HNOS. S.A.</v>
      </c>
      <c r="AD1454" t="str">
        <f t="shared" si="24"/>
        <v>INSERT INTO TABLA_PRESUPUESTO_COMERCIAL VALUES ('VSR','80116-C','14005119-18',2022,'Agosto',15,'USD',1200,534.718504,120,0,4.145203,0,7.135417,0,1.020833,4.132374,0,0,0,0,0,0,0,12.326488,0.037864,0);</v>
      </c>
    </row>
    <row r="1455" spans="1:30" x14ac:dyDescent="0.2">
      <c r="A1455" t="str">
        <f>+'MBI DIRECTORIO'!A1455</f>
        <v>VSR</v>
      </c>
      <c r="B1455" t="str">
        <f>+'MBI DIRECTORIO'!B1455</f>
        <v>80116-C</v>
      </c>
      <c r="C1455" t="str">
        <f>+'MBI DIRECTORIO'!C1455</f>
        <v>14004293-15</v>
      </c>
      <c r="D1455">
        <f>+'MBI DIRECTORIO'!D1455</f>
        <v>2022</v>
      </c>
      <c r="E1455" t="str">
        <f>+'MBI DIRECTORIO'!E1455</f>
        <v>Agosto</v>
      </c>
      <c r="F1455" s="5">
        <f>+'MBI DIRECTORIO'!F1455</f>
        <v>15</v>
      </c>
      <c r="G1455" t="str">
        <f>+'MBI DIRECTORIO'!G1455</f>
        <v>USD</v>
      </c>
      <c r="H1455" s="5">
        <f>+'MBI DIRECTORIO'!H1455</f>
        <v>1200</v>
      </c>
      <c r="I1455" s="5">
        <f>+'MBI DIRECTORIO'!I1455</f>
        <v>483.39078353686608</v>
      </c>
      <c r="J1455" s="5">
        <f>+'MBI DIRECTORIO'!J1455</f>
        <v>120</v>
      </c>
      <c r="K1455" s="5">
        <f>+'MBI DIRECTORIO'!K1455</f>
        <v>0</v>
      </c>
      <c r="L1455" s="5">
        <f>+'MBI DIRECTORIO'!L1455</f>
        <v>4.145202929551381</v>
      </c>
      <c r="M1455" s="5">
        <f>+'MBI DIRECTORIO'!M1455</f>
        <v>0</v>
      </c>
      <c r="N1455" s="5">
        <f>+'MBI DIRECTORIO'!N1455</f>
        <v>7.1354166666666661</v>
      </c>
      <c r="O1455" s="5">
        <f>+'MBI DIRECTORIO'!O1455</f>
        <v>0</v>
      </c>
      <c r="P1455" s="5">
        <f>+'MBI DIRECTORIO'!P1455</f>
        <v>1.0208333333333333</v>
      </c>
      <c r="Q1455" s="5">
        <f>+'MBI DIRECTORIO'!Q1455</f>
        <v>4.1323744747998763</v>
      </c>
      <c r="R1455" s="5">
        <f>+'MBI DIRECTORIO'!R1455</f>
        <v>0</v>
      </c>
      <c r="S1455" s="5">
        <f>+'MBI DIRECTORIO'!S1455</f>
        <v>0</v>
      </c>
      <c r="T1455" s="5">
        <f>+'MBI DIRECTORIO'!T1455</f>
        <v>0</v>
      </c>
      <c r="U1455" s="5">
        <f>+'MBI DIRECTORIO'!U1455</f>
        <v>0</v>
      </c>
      <c r="V1455" s="5">
        <f>+'MBI DIRECTORIO'!V1455</f>
        <v>0</v>
      </c>
      <c r="W1455" s="5">
        <f>+'MBI DIRECTORIO'!W1455</f>
        <v>0</v>
      </c>
      <c r="X1455" s="5">
        <f>+'MBI DIRECTORIO'!X1455</f>
        <v>0</v>
      </c>
      <c r="Y1455" s="5">
        <f>+'MBI DIRECTORIO'!Y1455</f>
        <v>12.326488257696543</v>
      </c>
      <c r="Z1455" s="5">
        <f>+'MBI DIRECTORIO'!Z1455</f>
        <v>3.7863782896666191E-2</v>
      </c>
      <c r="AA1455" s="5">
        <f>+'MBI DIRECTORIO'!AA1455</f>
        <v>0</v>
      </c>
      <c r="AB1455" s="5" t="str">
        <f>+'MBI DIRECTORIO'!AG1455</f>
        <v>SOLDO HNOS. S.A.</v>
      </c>
      <c r="AD1455" t="str">
        <f t="shared" si="24"/>
        <v>INSERT INTO TABLA_PRESUPUESTO_COMERCIAL VALUES ('VSR','80116-C','14004293-15',2022,'Agosto',15,'USD',1200,483.390784,120,0,4.145203,0,7.135417,0,1.020833,4.132374,0,0,0,0,0,0,0,12.326488,0.037864,0);</v>
      </c>
    </row>
    <row r="1456" spans="1:30" x14ac:dyDescent="0.2">
      <c r="A1456" t="str">
        <f>+'MBI DIRECTORIO'!A1456</f>
        <v>VSR</v>
      </c>
      <c r="B1456" t="str">
        <f>+'MBI DIRECTORIO'!B1456</f>
        <v>80144-C</v>
      </c>
      <c r="C1456" t="str">
        <f>+'MBI DIRECTORIO'!C1456</f>
        <v>14004864-18</v>
      </c>
      <c r="D1456">
        <f>+'MBI DIRECTORIO'!D1456</f>
        <v>2022</v>
      </c>
      <c r="E1456" t="str">
        <f>+'MBI DIRECTORIO'!E1456</f>
        <v>Agosto</v>
      </c>
      <c r="F1456" s="5">
        <f>+'MBI DIRECTORIO'!F1456</f>
        <v>15</v>
      </c>
      <c r="G1456" t="str">
        <f>+'MBI DIRECTORIO'!G1456</f>
        <v>USD</v>
      </c>
      <c r="H1456" s="5">
        <f>+'MBI DIRECTORIO'!H1456</f>
        <v>450</v>
      </c>
      <c r="I1456" s="5">
        <f>+'MBI DIRECTORIO'!I1456</f>
        <v>291.85080797063154</v>
      </c>
      <c r="J1456" s="5">
        <f>+'MBI DIRECTORIO'!J1456</f>
        <v>0</v>
      </c>
      <c r="K1456" s="5">
        <f>+'MBI DIRECTORIO'!K1456</f>
        <v>0</v>
      </c>
      <c r="L1456" s="5">
        <f>+'MBI DIRECTORIO'!L1456</f>
        <v>4.145202929551381</v>
      </c>
      <c r="M1456" s="5">
        <f>+'MBI DIRECTORIO'!M1456</f>
        <v>0</v>
      </c>
      <c r="N1456" s="5">
        <f>+'MBI DIRECTORIO'!N1456</f>
        <v>4.7569444444444446</v>
      </c>
      <c r="O1456" s="5">
        <f>+'MBI DIRECTORIO'!O1456</f>
        <v>0</v>
      </c>
      <c r="P1456" s="5">
        <f>+'MBI DIRECTORIO'!P1456</f>
        <v>0.68055555555555547</v>
      </c>
      <c r="Q1456" s="5">
        <f>+'MBI DIRECTORIO'!Q1456</f>
        <v>1.5496404280499536</v>
      </c>
      <c r="R1456" s="5">
        <f>+'MBI DIRECTORIO'!R1456</f>
        <v>0</v>
      </c>
      <c r="S1456" s="5">
        <f>+'MBI DIRECTORIO'!S1456</f>
        <v>0</v>
      </c>
      <c r="T1456" s="5">
        <f>+'MBI DIRECTORIO'!T1456</f>
        <v>0</v>
      </c>
      <c r="U1456" s="5">
        <f>+'MBI DIRECTORIO'!U1456</f>
        <v>0</v>
      </c>
      <c r="V1456" s="5">
        <f>+'MBI DIRECTORIO'!V1456</f>
        <v>0</v>
      </c>
      <c r="W1456" s="5">
        <f>+'MBI DIRECTORIO'!W1456</f>
        <v>0</v>
      </c>
      <c r="X1456" s="5">
        <f>+'MBI DIRECTORIO'!X1456</f>
        <v>0</v>
      </c>
      <c r="Y1456" s="5">
        <f>+'MBI DIRECTORIO'!Y1456</f>
        <v>7.0250042109466202</v>
      </c>
      <c r="Z1456" s="5">
        <f>+'MBI DIRECTORIO'!Z1456</f>
        <v>3.7863782896666191E-2</v>
      </c>
      <c r="AA1456" s="5">
        <f>+'MBI DIRECTORIO'!AA1456</f>
        <v>0</v>
      </c>
      <c r="AB1456" s="5" t="str">
        <f>+'MBI DIRECTORIO'!AG1456</f>
        <v>MICRUS SA</v>
      </c>
      <c r="AD1456" t="str">
        <f t="shared" si="24"/>
        <v>INSERT INTO TABLA_PRESUPUESTO_COMERCIAL VALUES ('VSR','80144-C','14004864-18',2022,'Agosto',15,'USD',450,291.850808,0,0,4.145203,0,4.756944,0,0.680556,1.54964,0,0,0,0,0,0,0,7.025004,0.037864,0);</v>
      </c>
    </row>
    <row r="1457" spans="1:30" x14ac:dyDescent="0.2">
      <c r="A1457" t="str">
        <f>+'MBI DIRECTORIO'!A1457</f>
        <v>VSR</v>
      </c>
      <c r="B1457" t="str">
        <f>+'MBI DIRECTORIO'!B1457</f>
        <v>80144-C</v>
      </c>
      <c r="C1457" t="str">
        <f>+'MBI DIRECTORIO'!C1457</f>
        <v>14004865-18</v>
      </c>
      <c r="D1457">
        <f>+'MBI DIRECTORIO'!D1457</f>
        <v>2022</v>
      </c>
      <c r="E1457" t="str">
        <f>+'MBI DIRECTORIO'!E1457</f>
        <v>Agosto</v>
      </c>
      <c r="F1457" s="5">
        <f>+'MBI DIRECTORIO'!F1457</f>
        <v>15</v>
      </c>
      <c r="G1457" t="str">
        <f>+'MBI DIRECTORIO'!G1457</f>
        <v>USD</v>
      </c>
      <c r="H1457" s="5">
        <f>+'MBI DIRECTORIO'!H1457</f>
        <v>450</v>
      </c>
      <c r="I1457" s="5">
        <f>+'MBI DIRECTORIO'!I1457</f>
        <v>264.41364356095806</v>
      </c>
      <c r="J1457" s="5">
        <f>+'MBI DIRECTORIO'!J1457</f>
        <v>0</v>
      </c>
      <c r="K1457" s="5">
        <f>+'MBI DIRECTORIO'!K1457</f>
        <v>0</v>
      </c>
      <c r="L1457" s="5">
        <f>+'MBI DIRECTORIO'!L1457</f>
        <v>4.145202929551381</v>
      </c>
      <c r="M1457" s="5">
        <f>+'MBI DIRECTORIO'!M1457</f>
        <v>0</v>
      </c>
      <c r="N1457" s="5">
        <f>+'MBI DIRECTORIO'!N1457</f>
        <v>4.7569444444444446</v>
      </c>
      <c r="O1457" s="5">
        <f>+'MBI DIRECTORIO'!O1457</f>
        <v>0</v>
      </c>
      <c r="P1457" s="5">
        <f>+'MBI DIRECTORIO'!P1457</f>
        <v>0.68055555555555547</v>
      </c>
      <c r="Q1457" s="5">
        <f>+'MBI DIRECTORIO'!Q1457</f>
        <v>1.5496404280499536</v>
      </c>
      <c r="R1457" s="5">
        <f>+'MBI DIRECTORIO'!R1457</f>
        <v>0</v>
      </c>
      <c r="S1457" s="5">
        <f>+'MBI DIRECTORIO'!S1457</f>
        <v>0</v>
      </c>
      <c r="T1457" s="5">
        <f>+'MBI DIRECTORIO'!T1457</f>
        <v>0</v>
      </c>
      <c r="U1457" s="5">
        <f>+'MBI DIRECTORIO'!U1457</f>
        <v>0</v>
      </c>
      <c r="V1457" s="5">
        <f>+'MBI DIRECTORIO'!V1457</f>
        <v>0</v>
      </c>
      <c r="W1457" s="5">
        <f>+'MBI DIRECTORIO'!W1457</f>
        <v>0</v>
      </c>
      <c r="X1457" s="5">
        <f>+'MBI DIRECTORIO'!X1457</f>
        <v>0</v>
      </c>
      <c r="Y1457" s="5">
        <f>+'MBI DIRECTORIO'!Y1457</f>
        <v>7.0250042109466202</v>
      </c>
      <c r="Z1457" s="5">
        <f>+'MBI DIRECTORIO'!Z1457</f>
        <v>3.7863782896666191E-2</v>
      </c>
      <c r="AA1457" s="5">
        <f>+'MBI DIRECTORIO'!AA1457</f>
        <v>0</v>
      </c>
      <c r="AB1457" s="5" t="str">
        <f>+'MBI DIRECTORIO'!AG1457</f>
        <v>MICRUS SA</v>
      </c>
      <c r="AD1457" t="str">
        <f t="shared" si="24"/>
        <v>INSERT INTO TABLA_PRESUPUESTO_COMERCIAL VALUES ('VSR','80144-C','14004865-18',2022,'Agosto',15,'USD',450,264.413644,0,0,4.145203,0,4.756944,0,0.680556,1.54964,0,0,0,0,0,0,0,7.025004,0.037864,0);</v>
      </c>
    </row>
    <row r="1458" spans="1:30" x14ac:dyDescent="0.2">
      <c r="A1458" t="str">
        <f>+'MBI DIRECTORIO'!A1458</f>
        <v>VSR</v>
      </c>
      <c r="B1458" t="str">
        <f>+'MBI DIRECTORIO'!B1458</f>
        <v>80144-C</v>
      </c>
      <c r="C1458" t="str">
        <f>+'MBI DIRECTORIO'!C1458</f>
        <v>14004859-18</v>
      </c>
      <c r="D1458">
        <f>+'MBI DIRECTORIO'!D1458</f>
        <v>2022</v>
      </c>
      <c r="E1458" t="str">
        <f>+'MBI DIRECTORIO'!E1458</f>
        <v>Agosto</v>
      </c>
      <c r="F1458" s="5">
        <f>+'MBI DIRECTORIO'!F1458</f>
        <v>30</v>
      </c>
      <c r="G1458" t="str">
        <f>+'MBI DIRECTORIO'!G1458</f>
        <v>USD</v>
      </c>
      <c r="H1458" s="5">
        <f>+'MBI DIRECTORIO'!H1458</f>
        <v>810</v>
      </c>
      <c r="I1458" s="5">
        <f>+'MBI DIRECTORIO'!I1458</f>
        <v>408.03583333287457</v>
      </c>
      <c r="J1458" s="5">
        <f>+'MBI DIRECTORIO'!J1458</f>
        <v>0</v>
      </c>
      <c r="K1458" s="5">
        <f>+'MBI DIRECTORIO'!K1458</f>
        <v>0</v>
      </c>
      <c r="L1458" s="5">
        <f>+'MBI DIRECTORIO'!L1458</f>
        <v>8.2904058591027621</v>
      </c>
      <c r="M1458" s="5">
        <f>+'MBI DIRECTORIO'!M1458</f>
        <v>0</v>
      </c>
      <c r="N1458" s="5">
        <f>+'MBI DIRECTORIO'!N1458</f>
        <v>9.5138888888888893</v>
      </c>
      <c r="O1458" s="5">
        <f>+'MBI DIRECTORIO'!O1458</f>
        <v>0</v>
      </c>
      <c r="P1458" s="5">
        <f>+'MBI DIRECTORIO'!P1458</f>
        <v>1.3611111111111109</v>
      </c>
      <c r="Q1458" s="5">
        <f>+'MBI DIRECTORIO'!Q1458</f>
        <v>2.7893527704899168</v>
      </c>
      <c r="R1458" s="5">
        <f>+'MBI DIRECTORIO'!R1458</f>
        <v>0</v>
      </c>
      <c r="S1458" s="5">
        <f>+'MBI DIRECTORIO'!S1458</f>
        <v>0</v>
      </c>
      <c r="T1458" s="5">
        <f>+'MBI DIRECTORIO'!T1458</f>
        <v>0</v>
      </c>
      <c r="U1458" s="5">
        <f>+'MBI DIRECTORIO'!U1458</f>
        <v>0</v>
      </c>
      <c r="V1458" s="5">
        <f>+'MBI DIRECTORIO'!V1458</f>
        <v>0</v>
      </c>
      <c r="W1458" s="5">
        <f>+'MBI DIRECTORIO'!W1458</f>
        <v>0</v>
      </c>
      <c r="X1458" s="5">
        <f>+'MBI DIRECTORIO'!X1458</f>
        <v>0</v>
      </c>
      <c r="Y1458" s="5">
        <f>+'MBI DIRECTORIO'!Y1458</f>
        <v>13.740080336283249</v>
      </c>
      <c r="Z1458" s="5">
        <f>+'MBI DIRECTORIO'!Z1458</f>
        <v>7.5727565793332383E-2</v>
      </c>
      <c r="AA1458" s="5">
        <f>+'MBI DIRECTORIO'!AA1458</f>
        <v>0</v>
      </c>
      <c r="AB1458" s="5" t="str">
        <f>+'MBI DIRECTORIO'!AG1458</f>
        <v>MICRUS SA</v>
      </c>
      <c r="AD1458" t="str">
        <f t="shared" si="24"/>
        <v>INSERT INTO TABLA_PRESUPUESTO_COMERCIAL VALUES ('VSR','80144-C','14004859-18',2022,'Agosto',30,'USD',810,408.035833,0,0,8.290406,0,9.513889,0,1.361111,2.789353,0,0,0,0,0,0,0,13.74008,0.075728,0);</v>
      </c>
    </row>
    <row r="1459" spans="1:30" x14ac:dyDescent="0.2">
      <c r="A1459" t="str">
        <f>+'MBI DIRECTORIO'!A1459</f>
        <v>VSR</v>
      </c>
      <c r="B1459" t="str">
        <f>+'MBI DIRECTORIO'!B1459</f>
        <v>80144-C</v>
      </c>
      <c r="C1459" t="str">
        <f>+'MBI DIRECTORIO'!C1459</f>
        <v>14004860-19</v>
      </c>
      <c r="D1459">
        <f>+'MBI DIRECTORIO'!D1459</f>
        <v>2022</v>
      </c>
      <c r="E1459" t="str">
        <f>+'MBI DIRECTORIO'!E1459</f>
        <v>Agosto</v>
      </c>
      <c r="F1459" s="5">
        <f>+'MBI DIRECTORIO'!F1459</f>
        <v>30</v>
      </c>
      <c r="G1459" t="str">
        <f>+'MBI DIRECTORIO'!G1459</f>
        <v>USD</v>
      </c>
      <c r="H1459" s="5">
        <f>+'MBI DIRECTORIO'!H1459</f>
        <v>810</v>
      </c>
      <c r="I1459" s="5">
        <f>+'MBI DIRECTORIO'!I1459</f>
        <v>425.42594559488174</v>
      </c>
      <c r="J1459" s="5">
        <f>+'MBI DIRECTORIO'!J1459</f>
        <v>0</v>
      </c>
      <c r="K1459" s="5">
        <f>+'MBI DIRECTORIO'!K1459</f>
        <v>0</v>
      </c>
      <c r="L1459" s="5">
        <f>+'MBI DIRECTORIO'!L1459</f>
        <v>8.2904058591027621</v>
      </c>
      <c r="M1459" s="5">
        <f>+'MBI DIRECTORIO'!M1459</f>
        <v>0</v>
      </c>
      <c r="N1459" s="5">
        <f>+'MBI DIRECTORIO'!N1459</f>
        <v>9.5138888888888893</v>
      </c>
      <c r="O1459" s="5">
        <f>+'MBI DIRECTORIO'!O1459</f>
        <v>0</v>
      </c>
      <c r="P1459" s="5">
        <f>+'MBI DIRECTORIO'!P1459</f>
        <v>1.3611111111111109</v>
      </c>
      <c r="Q1459" s="5">
        <f>+'MBI DIRECTORIO'!Q1459</f>
        <v>2.7893527704899168</v>
      </c>
      <c r="R1459" s="5">
        <f>+'MBI DIRECTORIO'!R1459</f>
        <v>0</v>
      </c>
      <c r="S1459" s="5">
        <f>+'MBI DIRECTORIO'!S1459</f>
        <v>0</v>
      </c>
      <c r="T1459" s="5">
        <f>+'MBI DIRECTORIO'!T1459</f>
        <v>0</v>
      </c>
      <c r="U1459" s="5">
        <f>+'MBI DIRECTORIO'!U1459</f>
        <v>0</v>
      </c>
      <c r="V1459" s="5">
        <f>+'MBI DIRECTORIO'!V1459</f>
        <v>0</v>
      </c>
      <c r="W1459" s="5">
        <f>+'MBI DIRECTORIO'!W1459</f>
        <v>0</v>
      </c>
      <c r="X1459" s="5">
        <f>+'MBI DIRECTORIO'!X1459</f>
        <v>0</v>
      </c>
      <c r="Y1459" s="5">
        <f>+'MBI DIRECTORIO'!Y1459</f>
        <v>13.740080336283249</v>
      </c>
      <c r="Z1459" s="5">
        <f>+'MBI DIRECTORIO'!Z1459</f>
        <v>7.5727565793332383E-2</v>
      </c>
      <c r="AA1459" s="5">
        <f>+'MBI DIRECTORIO'!AA1459</f>
        <v>0</v>
      </c>
      <c r="AB1459" s="5" t="str">
        <f>+'MBI DIRECTORIO'!AG1459</f>
        <v>MICRUS SA</v>
      </c>
      <c r="AD1459" t="str">
        <f t="shared" si="24"/>
        <v>INSERT INTO TABLA_PRESUPUESTO_COMERCIAL VALUES ('VSR','80144-C','14004860-19',2022,'Agosto',30,'USD',810,425.425946,0,0,8.290406,0,9.513889,0,1.361111,2.789353,0,0,0,0,0,0,0,13.74008,0.075728,0);</v>
      </c>
    </row>
    <row r="1460" spans="1:30" x14ac:dyDescent="0.2">
      <c r="A1460" t="str">
        <f>+'MBI DIRECTORIO'!A1460</f>
        <v>VSR</v>
      </c>
      <c r="B1460" t="str">
        <f>+'MBI DIRECTORIO'!B1460</f>
        <v>80228-C</v>
      </c>
      <c r="C1460" t="str">
        <f>+'MBI DIRECTORIO'!C1460</f>
        <v>14005149-20</v>
      </c>
      <c r="D1460">
        <f>+'MBI DIRECTORIO'!D1460</f>
        <v>2022</v>
      </c>
      <c r="E1460" t="str">
        <f>+'MBI DIRECTORIO'!E1460</f>
        <v>Agosto</v>
      </c>
      <c r="F1460" s="5">
        <f>+'MBI DIRECTORIO'!F1460</f>
        <v>75</v>
      </c>
      <c r="G1460" t="str">
        <f>+'MBI DIRECTORIO'!G1460</f>
        <v>USD</v>
      </c>
      <c r="H1460" s="5">
        <f>+'MBI DIRECTORIO'!H1460</f>
        <v>2025</v>
      </c>
      <c r="I1460" s="5">
        <f>+'MBI DIRECTORIO'!I1460</f>
        <v>1408.3143425356841</v>
      </c>
      <c r="J1460" s="5">
        <f>+'MBI DIRECTORIO'!J1460</f>
        <v>0</v>
      </c>
      <c r="K1460" s="5">
        <f>+'MBI DIRECTORIO'!K1460</f>
        <v>0</v>
      </c>
      <c r="L1460" s="5">
        <f>+'MBI DIRECTORIO'!L1460</f>
        <v>20.726014647756905</v>
      </c>
      <c r="M1460" s="5">
        <f>+'MBI DIRECTORIO'!M1460</f>
        <v>0</v>
      </c>
      <c r="N1460" s="5">
        <f>+'MBI DIRECTORIO'!N1460</f>
        <v>166.41865079365078</v>
      </c>
      <c r="O1460" s="5">
        <f>+'MBI DIRECTORIO'!O1460</f>
        <v>215.77380952380955</v>
      </c>
      <c r="P1460" s="5">
        <f>+'MBI DIRECTORIO'!P1460</f>
        <v>9.7222222222222214</v>
      </c>
      <c r="Q1460" s="5">
        <f>+'MBI DIRECTORIO'!Q1460</f>
        <v>6.9733819262247918</v>
      </c>
      <c r="R1460" s="5">
        <f>+'MBI DIRECTORIO'!R1460</f>
        <v>0</v>
      </c>
      <c r="S1460" s="5">
        <f>+'MBI DIRECTORIO'!S1460</f>
        <v>0</v>
      </c>
      <c r="T1460" s="5">
        <f>+'MBI DIRECTORIO'!T1460</f>
        <v>0</v>
      </c>
      <c r="U1460" s="5">
        <f>+'MBI DIRECTORIO'!U1460</f>
        <v>0</v>
      </c>
      <c r="V1460" s="5">
        <f>+'MBI DIRECTORIO'!V1460</f>
        <v>0</v>
      </c>
      <c r="W1460" s="5">
        <f>+'MBI DIRECTORIO'!W1460</f>
        <v>0</v>
      </c>
      <c r="X1460" s="5">
        <f>+'MBI DIRECTORIO'!X1460</f>
        <v>0</v>
      </c>
      <c r="Y1460" s="5">
        <f>+'MBI DIRECTORIO'!Y1460</f>
        <v>399.07738338039076</v>
      </c>
      <c r="Z1460" s="5">
        <f>+'MBI DIRECTORIO'!Z1460</f>
        <v>0.18931891448333096</v>
      </c>
      <c r="AA1460" s="5">
        <f>+'MBI DIRECTORIO'!AA1460</f>
        <v>0</v>
      </c>
      <c r="AB1460" s="5" t="str">
        <f>+'MBI DIRECTORIO'!AG1460</f>
        <v>SOCIEDAD CIVIL LICORES WEIMAN</v>
      </c>
      <c r="AD1460" t="str">
        <f t="shared" si="24"/>
        <v>INSERT INTO TABLA_PRESUPUESTO_COMERCIAL VALUES ('VSR','80228-C','14005149-20',2022,'Agosto',75,'USD',2025,1408.314343,0,0,20.726015,0,166.418651,215.77381,9.722222,6.973382,0,0,0,0,0,0,0,399.077383,0.189319,0);</v>
      </c>
    </row>
    <row r="1461" spans="1:30" x14ac:dyDescent="0.2">
      <c r="A1461" t="str">
        <f>+'MBI DIRECTORIO'!A1461</f>
        <v>VSR</v>
      </c>
      <c r="B1461" t="str">
        <f>+'MBI DIRECTORIO'!B1461</f>
        <v>80223-C</v>
      </c>
      <c r="C1461" t="str">
        <f>+'MBI DIRECTORIO'!C1461</f>
        <v>14005056-20</v>
      </c>
      <c r="D1461">
        <f>+'MBI DIRECTORIO'!D1461</f>
        <v>2022</v>
      </c>
      <c r="E1461" t="str">
        <f>+'MBI DIRECTORIO'!E1461</f>
        <v>Agosto</v>
      </c>
      <c r="F1461" s="5">
        <f>+'MBI DIRECTORIO'!F1461</f>
        <v>30</v>
      </c>
      <c r="G1461" t="str">
        <f>+'MBI DIRECTORIO'!G1461</f>
        <v>USD</v>
      </c>
      <c r="H1461" s="5">
        <f>+'MBI DIRECTORIO'!H1461</f>
        <v>900</v>
      </c>
      <c r="I1461" s="5">
        <f>+'MBI DIRECTORIO'!I1461</f>
        <v>460.50741071271818</v>
      </c>
      <c r="J1461" s="5">
        <f>+'MBI DIRECTORIO'!J1461</f>
        <v>0</v>
      </c>
      <c r="K1461" s="5">
        <f>+'MBI DIRECTORIO'!K1461</f>
        <v>0</v>
      </c>
      <c r="L1461" s="5">
        <f>+'MBI DIRECTORIO'!L1461</f>
        <v>8.2904058591027621</v>
      </c>
      <c r="M1461" s="5">
        <f>+'MBI DIRECTORIO'!M1461</f>
        <v>0</v>
      </c>
      <c r="N1461" s="5">
        <f>+'MBI DIRECTORIO'!N1461</f>
        <v>29.670310233825038</v>
      </c>
      <c r="O1461" s="5">
        <f>+'MBI DIRECTORIO'!O1461</f>
        <v>38.469701793484028</v>
      </c>
      <c r="P1461" s="5">
        <f>+'MBI DIRECTORIO'!P1461</f>
        <v>1.7333474831087055</v>
      </c>
      <c r="Q1461" s="5">
        <f>+'MBI DIRECTORIO'!Q1461</f>
        <v>3.0992808560999072</v>
      </c>
      <c r="R1461" s="5">
        <f>+'MBI DIRECTORIO'!R1461</f>
        <v>0</v>
      </c>
      <c r="S1461" s="5">
        <f>+'MBI DIRECTORIO'!S1461</f>
        <v>0</v>
      </c>
      <c r="T1461" s="5">
        <f>+'MBI DIRECTORIO'!T1461</f>
        <v>0</v>
      </c>
      <c r="U1461" s="5">
        <f>+'MBI DIRECTORIO'!U1461</f>
        <v>0</v>
      </c>
      <c r="V1461" s="5">
        <f>+'MBI DIRECTORIO'!V1461</f>
        <v>0</v>
      </c>
      <c r="W1461" s="5">
        <f>+'MBI DIRECTORIO'!W1461</f>
        <v>0</v>
      </c>
      <c r="X1461" s="5">
        <f>+'MBI DIRECTORIO'!X1461</f>
        <v>0</v>
      </c>
      <c r="Y1461" s="5">
        <f>+'MBI DIRECTORIO'!Y1461</f>
        <v>73.04836793231101</v>
      </c>
      <c r="Z1461" s="5">
        <f>+'MBI DIRECTORIO'!Z1461</f>
        <v>7.5727565793332383E-2</v>
      </c>
      <c r="AA1461" s="5">
        <f>+'MBI DIRECTORIO'!AA1461</f>
        <v>0</v>
      </c>
      <c r="AB1461" s="5" t="str">
        <f>+'MBI DIRECTORIO'!AG1461</f>
        <v>Inversiones Electrónicas de Honduras</v>
      </c>
      <c r="AD1461" t="str">
        <f t="shared" si="24"/>
        <v>INSERT INTO TABLA_PRESUPUESTO_COMERCIAL VALUES ('VSR','80223-C','14005056-20',2022,'Agosto',30,'USD',900,460.507411,0,0,8.290406,0,29.67031,38.469702,1.733347,3.099281,0,0,0,0,0,0,0,73.048368,0.075728,0);</v>
      </c>
    </row>
    <row r="1462" spans="1:30" x14ac:dyDescent="0.2">
      <c r="A1462" t="str">
        <f>+'MBI DIRECTORIO'!A1462</f>
        <v>VSR</v>
      </c>
      <c r="B1462" t="str">
        <f>+'MBI DIRECTORIO'!B1462</f>
        <v>80223-C</v>
      </c>
      <c r="C1462" t="str">
        <f>+'MBI DIRECTORIO'!C1462</f>
        <v>14005019-19</v>
      </c>
      <c r="D1462">
        <f>+'MBI DIRECTORIO'!D1462</f>
        <v>2022</v>
      </c>
      <c r="E1462" t="str">
        <f>+'MBI DIRECTORIO'!E1462</f>
        <v>Agosto</v>
      </c>
      <c r="F1462" s="5">
        <f>+'MBI DIRECTORIO'!F1462</f>
        <v>22.5</v>
      </c>
      <c r="G1462" t="str">
        <f>+'MBI DIRECTORIO'!G1462</f>
        <v>USD</v>
      </c>
      <c r="H1462" s="5">
        <f>+'MBI DIRECTORIO'!H1462</f>
        <v>675</v>
      </c>
      <c r="I1462" s="5">
        <f>+'MBI DIRECTORIO'!I1462</f>
        <v>330.0075191122765</v>
      </c>
      <c r="J1462" s="5">
        <f>+'MBI DIRECTORIO'!J1462</f>
        <v>0</v>
      </c>
      <c r="K1462" s="5">
        <f>+'MBI DIRECTORIO'!K1462</f>
        <v>0</v>
      </c>
      <c r="L1462" s="5">
        <f>+'MBI DIRECTORIO'!L1462</f>
        <v>6.2178043943270715</v>
      </c>
      <c r="M1462" s="5">
        <f>+'MBI DIRECTORIO'!M1462</f>
        <v>0</v>
      </c>
      <c r="N1462" s="5">
        <f>+'MBI DIRECTORIO'!N1462</f>
        <v>22.252732675368776</v>
      </c>
      <c r="O1462" s="5">
        <f>+'MBI DIRECTORIO'!O1462</f>
        <v>28.852276345113019</v>
      </c>
      <c r="P1462" s="5">
        <f>+'MBI DIRECTORIO'!P1462</f>
        <v>1.3000106123315291</v>
      </c>
      <c r="Q1462" s="5">
        <f>+'MBI DIRECTORIO'!Q1462</f>
        <v>2.3244606420749303</v>
      </c>
      <c r="R1462" s="5">
        <f>+'MBI DIRECTORIO'!R1462</f>
        <v>0</v>
      </c>
      <c r="S1462" s="5">
        <f>+'MBI DIRECTORIO'!S1462</f>
        <v>0</v>
      </c>
      <c r="T1462" s="5">
        <f>+'MBI DIRECTORIO'!T1462</f>
        <v>0</v>
      </c>
      <c r="U1462" s="5">
        <f>+'MBI DIRECTORIO'!U1462</f>
        <v>0</v>
      </c>
      <c r="V1462" s="5">
        <f>+'MBI DIRECTORIO'!V1462</f>
        <v>0</v>
      </c>
      <c r="W1462" s="5">
        <f>+'MBI DIRECTORIO'!W1462</f>
        <v>0</v>
      </c>
      <c r="X1462" s="5">
        <f>+'MBI DIRECTORIO'!X1462</f>
        <v>0</v>
      </c>
      <c r="Y1462" s="5">
        <f>+'MBI DIRECTORIO'!Y1462</f>
        <v>54.78627594923325</v>
      </c>
      <c r="Z1462" s="5">
        <f>+'MBI DIRECTORIO'!Z1462</f>
        <v>5.679567434499929E-2</v>
      </c>
      <c r="AA1462" s="5">
        <f>+'MBI DIRECTORIO'!AA1462</f>
        <v>0</v>
      </c>
      <c r="AB1462" s="5" t="str">
        <f>+'MBI DIRECTORIO'!AG1462</f>
        <v>Inversiones Electrónicas de Honduras</v>
      </c>
      <c r="AD1462" t="str">
        <f t="shared" si="24"/>
        <v>INSERT INTO TABLA_PRESUPUESTO_COMERCIAL VALUES ('VSR','80223-C','14005019-19',2022,'Agosto',22.5,'USD',675,330.007519,0,0,6.217804,0,22.252733,28.852276,1.300011,2.324461,0,0,0,0,0,0,0,54.786276,0.056796,0);</v>
      </c>
    </row>
    <row r="1463" spans="1:30" x14ac:dyDescent="0.2">
      <c r="A1463" t="str">
        <f>+'MBI DIRECTORIO'!A1463</f>
        <v>VSR</v>
      </c>
      <c r="B1463" t="str">
        <f>+'MBI DIRECTORIO'!B1463</f>
        <v>80223-C</v>
      </c>
      <c r="C1463" t="str">
        <f>+'MBI DIRECTORIO'!C1463</f>
        <v>14005050-20</v>
      </c>
      <c r="D1463">
        <f>+'MBI DIRECTORIO'!D1463</f>
        <v>2022</v>
      </c>
      <c r="E1463" t="str">
        <f>+'MBI DIRECTORIO'!E1463</f>
        <v>Agosto</v>
      </c>
      <c r="F1463" s="5">
        <f>+'MBI DIRECTORIO'!F1463</f>
        <v>30</v>
      </c>
      <c r="G1463" t="str">
        <f>+'MBI DIRECTORIO'!G1463</f>
        <v>USD</v>
      </c>
      <c r="H1463" s="5">
        <f>+'MBI DIRECTORIO'!H1463</f>
        <v>900</v>
      </c>
      <c r="I1463" s="5">
        <f>+'MBI DIRECTORIO'!I1463</f>
        <v>440.01002548303541</v>
      </c>
      <c r="J1463" s="5">
        <f>+'MBI DIRECTORIO'!J1463</f>
        <v>0</v>
      </c>
      <c r="K1463" s="5">
        <f>+'MBI DIRECTORIO'!K1463</f>
        <v>0</v>
      </c>
      <c r="L1463" s="5">
        <f>+'MBI DIRECTORIO'!L1463</f>
        <v>8.2904058591027621</v>
      </c>
      <c r="M1463" s="5">
        <f>+'MBI DIRECTORIO'!M1463</f>
        <v>0</v>
      </c>
      <c r="N1463" s="5">
        <f>+'MBI DIRECTORIO'!N1463</f>
        <v>29.670310233825038</v>
      </c>
      <c r="O1463" s="5">
        <f>+'MBI DIRECTORIO'!O1463</f>
        <v>38.469701793484028</v>
      </c>
      <c r="P1463" s="5">
        <f>+'MBI DIRECTORIO'!P1463</f>
        <v>1.7333474831087055</v>
      </c>
      <c r="Q1463" s="5">
        <f>+'MBI DIRECTORIO'!Q1463</f>
        <v>3.0992808560999072</v>
      </c>
      <c r="R1463" s="5">
        <f>+'MBI DIRECTORIO'!R1463</f>
        <v>0</v>
      </c>
      <c r="S1463" s="5">
        <f>+'MBI DIRECTORIO'!S1463</f>
        <v>0</v>
      </c>
      <c r="T1463" s="5">
        <f>+'MBI DIRECTORIO'!T1463</f>
        <v>0</v>
      </c>
      <c r="U1463" s="5">
        <f>+'MBI DIRECTORIO'!U1463</f>
        <v>0</v>
      </c>
      <c r="V1463" s="5">
        <f>+'MBI DIRECTORIO'!V1463</f>
        <v>0</v>
      </c>
      <c r="W1463" s="5">
        <f>+'MBI DIRECTORIO'!W1463</f>
        <v>0</v>
      </c>
      <c r="X1463" s="5">
        <f>+'MBI DIRECTORIO'!X1463</f>
        <v>0</v>
      </c>
      <c r="Y1463" s="5">
        <f>+'MBI DIRECTORIO'!Y1463</f>
        <v>73.04836793231101</v>
      </c>
      <c r="Z1463" s="5">
        <f>+'MBI DIRECTORIO'!Z1463</f>
        <v>7.5727565793332383E-2</v>
      </c>
      <c r="AA1463" s="5">
        <f>+'MBI DIRECTORIO'!AA1463</f>
        <v>0</v>
      </c>
      <c r="AB1463" s="5" t="str">
        <f>+'MBI DIRECTORIO'!AG1463</f>
        <v>Inversiones Electrónicas de Honduras</v>
      </c>
      <c r="AD1463" t="str">
        <f t="shared" si="24"/>
        <v>INSERT INTO TABLA_PRESUPUESTO_COMERCIAL VALUES ('VSR','80223-C','14005050-20',2022,'Agosto',30,'USD',900,440.010025,0,0,8.290406,0,29.67031,38.469702,1.733347,3.099281,0,0,0,0,0,0,0,73.048368,0.075728,0);</v>
      </c>
    </row>
    <row r="1464" spans="1:30" x14ac:dyDescent="0.2">
      <c r="A1464" t="str">
        <f>+'MBI DIRECTORIO'!A1464</f>
        <v>VSR</v>
      </c>
      <c r="B1464" t="str">
        <f>+'MBI DIRECTORIO'!B1464</f>
        <v>80223-C</v>
      </c>
      <c r="C1464" t="str">
        <f>+'MBI DIRECTORIO'!C1464</f>
        <v>14005052-20</v>
      </c>
      <c r="D1464">
        <f>+'MBI DIRECTORIO'!D1464</f>
        <v>2022</v>
      </c>
      <c r="E1464" t="str">
        <f>+'MBI DIRECTORIO'!E1464</f>
        <v>Agosto</v>
      </c>
      <c r="F1464" s="5">
        <f>+'MBI DIRECTORIO'!F1464</f>
        <v>30</v>
      </c>
      <c r="G1464" t="str">
        <f>+'MBI DIRECTORIO'!G1464</f>
        <v>USD</v>
      </c>
      <c r="H1464" s="5">
        <f>+'MBI DIRECTORIO'!H1464</f>
        <v>900</v>
      </c>
      <c r="I1464" s="5">
        <f>+'MBI DIRECTORIO'!I1464</f>
        <v>475.35723774504248</v>
      </c>
      <c r="J1464" s="5">
        <f>+'MBI DIRECTORIO'!J1464</f>
        <v>0</v>
      </c>
      <c r="K1464" s="5">
        <f>+'MBI DIRECTORIO'!K1464</f>
        <v>0</v>
      </c>
      <c r="L1464" s="5">
        <f>+'MBI DIRECTORIO'!L1464</f>
        <v>8.2904058591027621</v>
      </c>
      <c r="M1464" s="5">
        <f>+'MBI DIRECTORIO'!M1464</f>
        <v>0</v>
      </c>
      <c r="N1464" s="5">
        <f>+'MBI DIRECTORIO'!N1464</f>
        <v>29.670310233825038</v>
      </c>
      <c r="O1464" s="5">
        <f>+'MBI DIRECTORIO'!O1464</f>
        <v>38.469701793484028</v>
      </c>
      <c r="P1464" s="5">
        <f>+'MBI DIRECTORIO'!P1464</f>
        <v>1.7333474831087055</v>
      </c>
      <c r="Q1464" s="5">
        <f>+'MBI DIRECTORIO'!Q1464</f>
        <v>3.0992808560999072</v>
      </c>
      <c r="R1464" s="5">
        <f>+'MBI DIRECTORIO'!R1464</f>
        <v>0</v>
      </c>
      <c r="S1464" s="5">
        <f>+'MBI DIRECTORIO'!S1464</f>
        <v>0</v>
      </c>
      <c r="T1464" s="5">
        <f>+'MBI DIRECTORIO'!T1464</f>
        <v>0</v>
      </c>
      <c r="U1464" s="5">
        <f>+'MBI DIRECTORIO'!U1464</f>
        <v>0</v>
      </c>
      <c r="V1464" s="5">
        <f>+'MBI DIRECTORIO'!V1464</f>
        <v>0</v>
      </c>
      <c r="W1464" s="5">
        <f>+'MBI DIRECTORIO'!W1464</f>
        <v>0</v>
      </c>
      <c r="X1464" s="5">
        <f>+'MBI DIRECTORIO'!X1464</f>
        <v>0</v>
      </c>
      <c r="Y1464" s="5">
        <f>+'MBI DIRECTORIO'!Y1464</f>
        <v>73.04836793231101</v>
      </c>
      <c r="Z1464" s="5">
        <f>+'MBI DIRECTORIO'!Z1464</f>
        <v>7.5727565793332383E-2</v>
      </c>
      <c r="AA1464" s="5">
        <f>+'MBI DIRECTORIO'!AA1464</f>
        <v>0</v>
      </c>
      <c r="AB1464" s="5" t="str">
        <f>+'MBI DIRECTORIO'!AG1464</f>
        <v>Inversiones Electrónicas de Honduras</v>
      </c>
      <c r="AD1464" t="str">
        <f t="shared" si="24"/>
        <v>INSERT INTO TABLA_PRESUPUESTO_COMERCIAL VALUES ('VSR','80223-C','14005052-20',2022,'Agosto',30,'USD',900,475.357238,0,0,8.290406,0,29.67031,38.469702,1.733347,3.099281,0,0,0,0,0,0,0,73.048368,0.075728,0);</v>
      </c>
    </row>
    <row r="1465" spans="1:30" x14ac:dyDescent="0.2">
      <c r="A1465" t="str">
        <f>+'MBI DIRECTORIO'!A1465</f>
        <v>VSR</v>
      </c>
      <c r="B1465" t="str">
        <f>+'MBI DIRECTORIO'!B1465</f>
        <v>80223-C</v>
      </c>
      <c r="C1465" t="str">
        <f>+'MBI DIRECTORIO'!C1465</f>
        <v>14004612-18</v>
      </c>
      <c r="D1465">
        <f>+'MBI DIRECTORIO'!D1465</f>
        <v>2022</v>
      </c>
      <c r="E1465" t="str">
        <f>+'MBI DIRECTORIO'!E1465</f>
        <v>Agosto</v>
      </c>
      <c r="F1465" s="5">
        <f>+'MBI DIRECTORIO'!F1465</f>
        <v>22.5</v>
      </c>
      <c r="G1465" t="str">
        <f>+'MBI DIRECTORIO'!G1465</f>
        <v>USD</v>
      </c>
      <c r="H1465" s="5">
        <f>+'MBI DIRECTORIO'!H1465</f>
        <v>675</v>
      </c>
      <c r="I1465" s="5">
        <f>+'MBI DIRECTORIO'!I1465</f>
        <v>439.4807144985889</v>
      </c>
      <c r="J1465" s="5">
        <f>+'MBI DIRECTORIO'!J1465</f>
        <v>0</v>
      </c>
      <c r="K1465" s="5">
        <f>+'MBI DIRECTORIO'!K1465</f>
        <v>0</v>
      </c>
      <c r="L1465" s="5">
        <f>+'MBI DIRECTORIO'!L1465</f>
        <v>6.2178043943270715</v>
      </c>
      <c r="M1465" s="5">
        <f>+'MBI DIRECTORIO'!M1465</f>
        <v>0</v>
      </c>
      <c r="N1465" s="5">
        <f>+'MBI DIRECTORIO'!N1465</f>
        <v>22.252732675368776</v>
      </c>
      <c r="O1465" s="5">
        <f>+'MBI DIRECTORIO'!O1465</f>
        <v>28.852276345113019</v>
      </c>
      <c r="P1465" s="5">
        <f>+'MBI DIRECTORIO'!P1465</f>
        <v>1.3000106123315291</v>
      </c>
      <c r="Q1465" s="5">
        <f>+'MBI DIRECTORIO'!Q1465</f>
        <v>2.3244606420749303</v>
      </c>
      <c r="R1465" s="5">
        <f>+'MBI DIRECTORIO'!R1465</f>
        <v>0</v>
      </c>
      <c r="S1465" s="5">
        <f>+'MBI DIRECTORIO'!S1465</f>
        <v>0</v>
      </c>
      <c r="T1465" s="5">
        <f>+'MBI DIRECTORIO'!T1465</f>
        <v>0</v>
      </c>
      <c r="U1465" s="5">
        <f>+'MBI DIRECTORIO'!U1465</f>
        <v>0</v>
      </c>
      <c r="V1465" s="5">
        <f>+'MBI DIRECTORIO'!V1465</f>
        <v>0</v>
      </c>
      <c r="W1465" s="5">
        <f>+'MBI DIRECTORIO'!W1465</f>
        <v>0</v>
      </c>
      <c r="X1465" s="5">
        <f>+'MBI DIRECTORIO'!X1465</f>
        <v>0</v>
      </c>
      <c r="Y1465" s="5">
        <f>+'MBI DIRECTORIO'!Y1465</f>
        <v>54.78627594923325</v>
      </c>
      <c r="Z1465" s="5">
        <f>+'MBI DIRECTORIO'!Z1465</f>
        <v>5.679567434499929E-2</v>
      </c>
      <c r="AA1465" s="5">
        <f>+'MBI DIRECTORIO'!AA1465</f>
        <v>0</v>
      </c>
      <c r="AB1465" s="5" t="str">
        <f>+'MBI DIRECTORIO'!AG1465</f>
        <v>Inversiones Electrónicas de Honduras</v>
      </c>
      <c r="AD1465" t="str">
        <f t="shared" si="24"/>
        <v>INSERT INTO TABLA_PRESUPUESTO_COMERCIAL VALUES ('VSR','80223-C','14004612-18',2022,'Agosto',22.5,'USD',675,439.480714,0,0,6.217804,0,22.252733,28.852276,1.300011,2.324461,0,0,0,0,0,0,0,54.786276,0.056796,0);</v>
      </c>
    </row>
    <row r="1466" spans="1:30" x14ac:dyDescent="0.2">
      <c r="A1466" t="str">
        <f>+'MBI DIRECTORIO'!A1466</f>
        <v>VSR</v>
      </c>
      <c r="B1466" t="str">
        <f>+'MBI DIRECTORIO'!B1466</f>
        <v>80223-C</v>
      </c>
      <c r="C1466" t="str">
        <f>+'MBI DIRECTORIO'!C1466</f>
        <v>14002505-20</v>
      </c>
      <c r="D1466">
        <f>+'MBI DIRECTORIO'!D1466</f>
        <v>2022</v>
      </c>
      <c r="E1466" t="str">
        <f>+'MBI DIRECTORIO'!E1466</f>
        <v>Agosto</v>
      </c>
      <c r="F1466" s="5">
        <f>+'MBI DIRECTORIO'!F1466</f>
        <v>22.5</v>
      </c>
      <c r="G1466" t="str">
        <f>+'MBI DIRECTORIO'!G1466</f>
        <v>USD</v>
      </c>
      <c r="H1466" s="5">
        <f>+'MBI DIRECTORIO'!H1466</f>
        <v>675</v>
      </c>
      <c r="I1466" s="5">
        <f>+'MBI DIRECTORIO'!I1466</f>
        <v>317.20015612463499</v>
      </c>
      <c r="J1466" s="5">
        <f>+'MBI DIRECTORIO'!J1466</f>
        <v>0</v>
      </c>
      <c r="K1466" s="5">
        <f>+'MBI DIRECTORIO'!K1466</f>
        <v>0</v>
      </c>
      <c r="L1466" s="5">
        <f>+'MBI DIRECTORIO'!L1466</f>
        <v>6.2178043943270715</v>
      </c>
      <c r="M1466" s="5">
        <f>+'MBI DIRECTORIO'!M1466</f>
        <v>0</v>
      </c>
      <c r="N1466" s="5">
        <f>+'MBI DIRECTORIO'!N1466</f>
        <v>22.252732675368776</v>
      </c>
      <c r="O1466" s="5">
        <f>+'MBI DIRECTORIO'!O1466</f>
        <v>28.852276345113019</v>
      </c>
      <c r="P1466" s="5">
        <f>+'MBI DIRECTORIO'!P1466</f>
        <v>1.3000106123315291</v>
      </c>
      <c r="Q1466" s="5">
        <f>+'MBI DIRECTORIO'!Q1466</f>
        <v>2.3244606420749303</v>
      </c>
      <c r="R1466" s="5">
        <f>+'MBI DIRECTORIO'!R1466</f>
        <v>0</v>
      </c>
      <c r="S1466" s="5">
        <f>+'MBI DIRECTORIO'!S1466</f>
        <v>0</v>
      </c>
      <c r="T1466" s="5">
        <f>+'MBI DIRECTORIO'!T1466</f>
        <v>0</v>
      </c>
      <c r="U1466" s="5">
        <f>+'MBI DIRECTORIO'!U1466</f>
        <v>0</v>
      </c>
      <c r="V1466" s="5">
        <f>+'MBI DIRECTORIO'!V1466</f>
        <v>0</v>
      </c>
      <c r="W1466" s="5">
        <f>+'MBI DIRECTORIO'!W1466</f>
        <v>0</v>
      </c>
      <c r="X1466" s="5">
        <f>+'MBI DIRECTORIO'!X1466</f>
        <v>0</v>
      </c>
      <c r="Y1466" s="5">
        <f>+'MBI DIRECTORIO'!Y1466</f>
        <v>54.78627594923325</v>
      </c>
      <c r="Z1466" s="5">
        <f>+'MBI DIRECTORIO'!Z1466</f>
        <v>5.679567434499929E-2</v>
      </c>
      <c r="AA1466" s="5">
        <f>+'MBI DIRECTORIO'!AA1466</f>
        <v>0</v>
      </c>
      <c r="AB1466" s="5" t="str">
        <f>+'MBI DIRECTORIO'!AG1466</f>
        <v>Inversiones Electrónicas de Honduras</v>
      </c>
      <c r="AD1466" t="str">
        <f t="shared" si="24"/>
        <v>INSERT INTO TABLA_PRESUPUESTO_COMERCIAL VALUES ('VSR','80223-C','14002505-20',2022,'Agosto',22.5,'USD',675,317.200156,0,0,6.217804,0,22.252733,28.852276,1.300011,2.324461,0,0,0,0,0,0,0,54.786276,0.056796,0);</v>
      </c>
    </row>
    <row r="1467" spans="1:30" x14ac:dyDescent="0.2">
      <c r="A1467" t="str">
        <f>+'MBI DIRECTORIO'!A1467</f>
        <v>VSR</v>
      </c>
      <c r="B1467" t="str">
        <f>+'MBI DIRECTORIO'!B1467</f>
        <v>80099-C</v>
      </c>
      <c r="C1467" t="str">
        <f>+'MBI DIRECTORIO'!C1467</f>
        <v>14005038-20</v>
      </c>
      <c r="D1467">
        <f>+'MBI DIRECTORIO'!D1467</f>
        <v>2022</v>
      </c>
      <c r="E1467" t="str">
        <f>+'MBI DIRECTORIO'!E1467</f>
        <v>Agosto</v>
      </c>
      <c r="F1467" s="5">
        <f>+'MBI DIRECTORIO'!F1467</f>
        <v>30</v>
      </c>
      <c r="G1467" t="str">
        <f>+'MBI DIRECTORIO'!G1467</f>
        <v>USD</v>
      </c>
      <c r="H1467" s="5">
        <f>+'MBI DIRECTORIO'!H1467</f>
        <v>1080</v>
      </c>
      <c r="I1467" s="5">
        <f>+'MBI DIRECTORIO'!I1467</f>
        <v>569.82449701427356</v>
      </c>
      <c r="J1467" s="5">
        <f>+'MBI DIRECTORIO'!J1467</f>
        <v>0</v>
      </c>
      <c r="K1467" s="5">
        <f>+'MBI DIRECTORIO'!K1467</f>
        <v>108</v>
      </c>
      <c r="L1467" s="5">
        <f>+'MBI DIRECTORIO'!L1467</f>
        <v>8.2904058591027621</v>
      </c>
      <c r="M1467" s="5">
        <f>+'MBI DIRECTORIO'!M1467</f>
        <v>0</v>
      </c>
      <c r="N1467" s="5">
        <f>+'MBI DIRECTORIO'!N1467</f>
        <v>46.597222222222221</v>
      </c>
      <c r="O1467" s="5">
        <f>+'MBI DIRECTORIO'!O1467</f>
        <v>36.458333333333336</v>
      </c>
      <c r="P1467" s="5">
        <f>+'MBI DIRECTORIO'!P1467</f>
        <v>3.7430555555555562</v>
      </c>
      <c r="Q1467" s="5">
        <f>+'MBI DIRECTORIO'!Q1467</f>
        <v>3.7191370273198889</v>
      </c>
      <c r="R1467" s="5">
        <f>+'MBI DIRECTORIO'!R1467</f>
        <v>0</v>
      </c>
      <c r="S1467" s="5">
        <f>+'MBI DIRECTORIO'!S1467</f>
        <v>0</v>
      </c>
      <c r="T1467" s="5">
        <f>+'MBI DIRECTORIO'!T1467</f>
        <v>0</v>
      </c>
      <c r="U1467" s="5">
        <f>+'MBI DIRECTORIO'!U1467</f>
        <v>0</v>
      </c>
      <c r="V1467" s="5">
        <f>+'MBI DIRECTORIO'!V1467</f>
        <v>0</v>
      </c>
      <c r="W1467" s="5">
        <f>+'MBI DIRECTORIO'!W1467</f>
        <v>0</v>
      </c>
      <c r="X1467" s="5">
        <f>+'MBI DIRECTORIO'!X1467</f>
        <v>0</v>
      </c>
      <c r="Y1467" s="5">
        <f>+'MBI DIRECTORIO'!Y1467</f>
        <v>90.593475704224332</v>
      </c>
      <c r="Z1467" s="5">
        <f>+'MBI DIRECTORIO'!Z1467</f>
        <v>7.5727565793332396E-2</v>
      </c>
      <c r="AA1467" s="5">
        <f>+'MBI DIRECTORIO'!AA1467</f>
        <v>0</v>
      </c>
      <c r="AB1467" s="5" t="str">
        <f>+'MBI DIRECTORIO'!AG1467</f>
        <v>Pieroth Japan K.K.</v>
      </c>
      <c r="AD1467" t="str">
        <f t="shared" si="24"/>
        <v>INSERT INTO TABLA_PRESUPUESTO_COMERCIAL VALUES ('VSR','80099-C','14005038-20',2022,'Agosto',30,'USD',1080,569.824497,0,108,8.290406,0,46.597222,36.458333,3.743056,3.719137,0,0,0,0,0,0,0,90.593476,0.075728,0);</v>
      </c>
    </row>
    <row r="1468" spans="1:30" x14ac:dyDescent="0.2">
      <c r="A1468" t="str">
        <f>+'MBI DIRECTORIO'!A1468</f>
        <v>VSR</v>
      </c>
      <c r="B1468" t="str">
        <f>+'MBI DIRECTORIO'!B1468</f>
        <v>80099-C</v>
      </c>
      <c r="C1468" t="str">
        <f>+'MBI DIRECTORIO'!C1468</f>
        <v>14005037-19</v>
      </c>
      <c r="D1468">
        <f>+'MBI DIRECTORIO'!D1468</f>
        <v>2022</v>
      </c>
      <c r="E1468" t="str">
        <f>+'MBI DIRECTORIO'!E1468</f>
        <v>Agosto</v>
      </c>
      <c r="F1468" s="5">
        <f>+'MBI DIRECTORIO'!F1468</f>
        <v>37.5</v>
      </c>
      <c r="G1468" t="str">
        <f>+'MBI DIRECTORIO'!G1468</f>
        <v>USD</v>
      </c>
      <c r="H1468" s="5">
        <f>+'MBI DIRECTORIO'!H1468</f>
        <v>1350</v>
      </c>
      <c r="I1468" s="5">
        <f>+'MBI DIRECTORIO'!I1468</f>
        <v>667.57963894579359</v>
      </c>
      <c r="J1468" s="5">
        <f>+'MBI DIRECTORIO'!J1468</f>
        <v>0</v>
      </c>
      <c r="K1468" s="5">
        <f>+'MBI DIRECTORIO'!K1468</f>
        <v>135</v>
      </c>
      <c r="L1468" s="5">
        <f>+'MBI DIRECTORIO'!L1468</f>
        <v>10.363007323878453</v>
      </c>
      <c r="M1468" s="5">
        <f>+'MBI DIRECTORIO'!M1468</f>
        <v>0</v>
      </c>
      <c r="N1468" s="5">
        <f>+'MBI DIRECTORIO'!N1468</f>
        <v>58.246527777777779</v>
      </c>
      <c r="O1468" s="5">
        <f>+'MBI DIRECTORIO'!O1468</f>
        <v>45.572916666666664</v>
      </c>
      <c r="P1468" s="5">
        <f>+'MBI DIRECTORIO'!P1468</f>
        <v>4.6788194444444446</v>
      </c>
      <c r="Q1468" s="5">
        <f>+'MBI DIRECTORIO'!Q1468</f>
        <v>4.6489212841498606</v>
      </c>
      <c r="R1468" s="5">
        <f>+'MBI DIRECTORIO'!R1468</f>
        <v>0</v>
      </c>
      <c r="S1468" s="5">
        <f>+'MBI DIRECTORIO'!S1468</f>
        <v>0</v>
      </c>
      <c r="T1468" s="5">
        <f>+'MBI DIRECTORIO'!T1468</f>
        <v>0</v>
      </c>
      <c r="U1468" s="5">
        <f>+'MBI DIRECTORIO'!U1468</f>
        <v>0</v>
      </c>
      <c r="V1468" s="5">
        <f>+'MBI DIRECTORIO'!V1468</f>
        <v>0</v>
      </c>
      <c r="W1468" s="5">
        <f>+'MBI DIRECTORIO'!W1468</f>
        <v>0</v>
      </c>
      <c r="X1468" s="5">
        <f>+'MBI DIRECTORIO'!X1468</f>
        <v>0</v>
      </c>
      <c r="Y1468" s="5">
        <f>+'MBI DIRECTORIO'!Y1468</f>
        <v>113.24184463028041</v>
      </c>
      <c r="Z1468" s="5">
        <f>+'MBI DIRECTORIO'!Z1468</f>
        <v>9.4659457241665496E-2</v>
      </c>
      <c r="AA1468" s="5">
        <f>+'MBI DIRECTORIO'!AA1468</f>
        <v>0</v>
      </c>
      <c r="AB1468" s="5" t="str">
        <f>+'MBI DIRECTORIO'!AG1468</f>
        <v>Pieroth Japan K.K.</v>
      </c>
      <c r="AD1468" t="str">
        <f t="shared" si="24"/>
        <v>INSERT INTO TABLA_PRESUPUESTO_COMERCIAL VALUES ('VSR','80099-C','14005037-19',2022,'Agosto',37.5,'USD',1350,667.579639,0,135,10.363007,0,58.246528,45.572917,4.678819,4.648921,0,0,0,0,0,0,0,113.241845,0.094659,0);</v>
      </c>
    </row>
    <row r="1469" spans="1:30" x14ac:dyDescent="0.2">
      <c r="A1469" t="str">
        <f>+'MBI DIRECTORIO'!A1469</f>
        <v>VSR</v>
      </c>
      <c r="B1469" t="str">
        <f>+'MBI DIRECTORIO'!B1469</f>
        <v>80099-C</v>
      </c>
      <c r="C1469" t="str">
        <f>+'MBI DIRECTORIO'!C1469</f>
        <v>14005066-17</v>
      </c>
      <c r="D1469">
        <f>+'MBI DIRECTORIO'!D1469</f>
        <v>2022</v>
      </c>
      <c r="E1469" t="str">
        <f>+'MBI DIRECTORIO'!E1469</f>
        <v>Agosto</v>
      </c>
      <c r="F1469" s="5">
        <f>+'MBI DIRECTORIO'!F1469</f>
        <v>9</v>
      </c>
      <c r="G1469" t="str">
        <f>+'MBI DIRECTORIO'!G1469</f>
        <v>USD</v>
      </c>
      <c r="H1469" s="5">
        <f>+'MBI DIRECTORIO'!H1469</f>
        <v>899.64</v>
      </c>
      <c r="I1469" s="5">
        <f>+'MBI DIRECTORIO'!I1469</f>
        <v>449.20563275895313</v>
      </c>
      <c r="J1469" s="5">
        <f>+'MBI DIRECTORIO'!J1469</f>
        <v>0</v>
      </c>
      <c r="K1469" s="5">
        <f>+'MBI DIRECTORIO'!K1469</f>
        <v>18</v>
      </c>
      <c r="L1469" s="5">
        <f>+'MBI DIRECTORIO'!L1469</f>
        <v>2.4871217577308284</v>
      </c>
      <c r="M1469" s="5">
        <f>+'MBI DIRECTORIO'!M1469</f>
        <v>0</v>
      </c>
      <c r="N1469" s="5">
        <f>+'MBI DIRECTORIO'!N1469</f>
        <v>13.979166666666668</v>
      </c>
      <c r="O1469" s="5">
        <f>+'MBI DIRECTORIO'!O1469</f>
        <v>10.9375</v>
      </c>
      <c r="P1469" s="5">
        <f>+'MBI DIRECTORIO'!P1469</f>
        <v>1.1229166666666668</v>
      </c>
      <c r="Q1469" s="5">
        <f>+'MBI DIRECTORIO'!Q1469</f>
        <v>3.0980411437574675</v>
      </c>
      <c r="R1469" s="5">
        <f>+'MBI DIRECTORIO'!R1469</f>
        <v>0</v>
      </c>
      <c r="S1469" s="5">
        <f>+'MBI DIRECTORIO'!S1469</f>
        <v>0</v>
      </c>
      <c r="T1469" s="5">
        <f>+'MBI DIRECTORIO'!T1469</f>
        <v>0</v>
      </c>
      <c r="U1469" s="5">
        <f>+'MBI DIRECTORIO'!U1469</f>
        <v>0</v>
      </c>
      <c r="V1469" s="5">
        <f>+'MBI DIRECTORIO'!V1469</f>
        <v>0</v>
      </c>
      <c r="W1469" s="5">
        <f>+'MBI DIRECTORIO'!W1469</f>
        <v>0</v>
      </c>
      <c r="X1469" s="5">
        <f>+'MBI DIRECTORIO'!X1469</f>
        <v>0</v>
      </c>
      <c r="Y1469" s="5">
        <f>+'MBI DIRECTORIO'!Y1469</f>
        <v>29.1603427468288</v>
      </c>
      <c r="Z1469" s="5">
        <f>+'MBI DIRECTORIO'!Z1469</f>
        <v>2.271826973799972E-2</v>
      </c>
      <c r="AA1469" s="5">
        <f>+'MBI DIRECTORIO'!AA1469</f>
        <v>0</v>
      </c>
      <c r="AB1469" s="5" t="str">
        <f>+'MBI DIRECTORIO'!AG1469</f>
        <v>Pieroth Japan K.K.</v>
      </c>
      <c r="AD1469" t="str">
        <f t="shared" si="24"/>
        <v>INSERT INTO TABLA_PRESUPUESTO_COMERCIAL VALUES ('VSR','80099-C','14005066-17',2022,'Agosto',9,'USD',899.64,449.205633,0,18,2.487122,0,13.979167,10.9375,1.122917,3.098041,0,0,0,0,0,0,0,29.160343,0.022718,0);</v>
      </c>
    </row>
    <row r="1470" spans="1:30" x14ac:dyDescent="0.2">
      <c r="A1470" t="str">
        <f>+'MBI DIRECTORIO'!A1470</f>
        <v>VSR</v>
      </c>
      <c r="B1470" t="str">
        <f>+'MBI DIRECTORIO'!B1470</f>
        <v>80099-C</v>
      </c>
      <c r="C1470" t="str">
        <f>+'MBI DIRECTORIO'!C1470</f>
        <v>14005051-21</v>
      </c>
      <c r="D1470">
        <f>+'MBI DIRECTORIO'!D1470</f>
        <v>2022</v>
      </c>
      <c r="E1470" t="str">
        <f>+'MBI DIRECTORIO'!E1470</f>
        <v>Agosto</v>
      </c>
      <c r="F1470" s="5">
        <f>+'MBI DIRECTORIO'!F1470</f>
        <v>45</v>
      </c>
      <c r="G1470" t="str">
        <f>+'MBI DIRECTORIO'!G1470</f>
        <v>USD</v>
      </c>
      <c r="H1470" s="5">
        <f>+'MBI DIRECTORIO'!H1470</f>
        <v>1755</v>
      </c>
      <c r="I1470" s="5">
        <f>+'MBI DIRECTORIO'!I1470</f>
        <v>763.02782609717781</v>
      </c>
      <c r="J1470" s="5">
        <f>+'MBI DIRECTORIO'!J1470</f>
        <v>0</v>
      </c>
      <c r="K1470" s="5">
        <f>+'MBI DIRECTORIO'!K1470</f>
        <v>90</v>
      </c>
      <c r="L1470" s="5">
        <f>+'MBI DIRECTORIO'!L1470</f>
        <v>12.435608788654143</v>
      </c>
      <c r="M1470" s="5">
        <f>+'MBI DIRECTORIO'!M1470</f>
        <v>0</v>
      </c>
      <c r="N1470" s="5">
        <f>+'MBI DIRECTORIO'!N1470</f>
        <v>69.895833333333329</v>
      </c>
      <c r="O1470" s="5">
        <f>+'MBI DIRECTORIO'!O1470</f>
        <v>54.6875</v>
      </c>
      <c r="P1470" s="5">
        <f>+'MBI DIRECTORIO'!P1470</f>
        <v>5.6145833333333339</v>
      </c>
      <c r="Q1470" s="5">
        <f>+'MBI DIRECTORIO'!Q1470</f>
        <v>6.0435976693948197</v>
      </c>
      <c r="R1470" s="5">
        <f>+'MBI DIRECTORIO'!R1470</f>
        <v>0</v>
      </c>
      <c r="S1470" s="5">
        <f>+'MBI DIRECTORIO'!S1470</f>
        <v>0</v>
      </c>
      <c r="T1470" s="5">
        <f>+'MBI DIRECTORIO'!T1470</f>
        <v>0</v>
      </c>
      <c r="U1470" s="5">
        <f>+'MBI DIRECTORIO'!U1470</f>
        <v>0</v>
      </c>
      <c r="V1470" s="5">
        <f>+'MBI DIRECTORIO'!V1470</f>
        <v>0</v>
      </c>
      <c r="W1470" s="5">
        <f>+'MBI DIRECTORIO'!W1470</f>
        <v>0</v>
      </c>
      <c r="X1470" s="5">
        <f>+'MBI DIRECTORIO'!X1470</f>
        <v>0</v>
      </c>
      <c r="Y1470" s="5">
        <f>+'MBI DIRECTORIO'!Y1470</f>
        <v>136.35510568475146</v>
      </c>
      <c r="Z1470" s="5">
        <f>+'MBI DIRECTORIO'!Z1470</f>
        <v>0.11359134868999859</v>
      </c>
      <c r="AA1470" s="5">
        <f>+'MBI DIRECTORIO'!AA1470</f>
        <v>0</v>
      </c>
      <c r="AB1470" s="5" t="str">
        <f>+'MBI DIRECTORIO'!AG1470</f>
        <v>Pieroth Japan K.K.</v>
      </c>
      <c r="AD1470" t="str">
        <f t="shared" si="24"/>
        <v>INSERT INTO TABLA_PRESUPUESTO_COMERCIAL VALUES ('VSR','80099-C','14005051-21',2022,'Agosto',45,'USD',1755,763.027826,0,90,12.435609,0,69.895833,54.6875,5.614583,6.043598,0,0,0,0,0,0,0,136.355106,0.113591,0);</v>
      </c>
    </row>
    <row r="1471" spans="1:30" x14ac:dyDescent="0.2">
      <c r="A1471" t="str">
        <f>+'MBI DIRECTORIO'!A1471</f>
        <v>VSR</v>
      </c>
      <c r="B1471" t="str">
        <f>+'MBI DIRECTORIO'!B1471</f>
        <v>80099-C</v>
      </c>
      <c r="C1471" t="str">
        <f>+'MBI DIRECTORIO'!C1471</f>
        <v>14005055-21</v>
      </c>
      <c r="D1471">
        <f>+'MBI DIRECTORIO'!D1471</f>
        <v>2022</v>
      </c>
      <c r="E1471" t="str">
        <f>+'MBI DIRECTORIO'!E1471</f>
        <v>Agosto</v>
      </c>
      <c r="F1471" s="5">
        <f>+'MBI DIRECTORIO'!F1471</f>
        <v>21</v>
      </c>
      <c r="G1471" t="str">
        <f>+'MBI DIRECTORIO'!G1471</f>
        <v>USD</v>
      </c>
      <c r="H1471" s="5">
        <f>+'MBI DIRECTORIO'!H1471</f>
        <v>819</v>
      </c>
      <c r="I1471" s="5">
        <f>+'MBI DIRECTORIO'!I1471</f>
        <v>300.96654160965932</v>
      </c>
      <c r="J1471" s="5">
        <f>+'MBI DIRECTORIO'!J1471</f>
        <v>0</v>
      </c>
      <c r="K1471" s="5">
        <f>+'MBI DIRECTORIO'!K1471</f>
        <v>42</v>
      </c>
      <c r="L1471" s="5">
        <f>+'MBI DIRECTORIO'!L1471</f>
        <v>5.8032841013719336</v>
      </c>
      <c r="M1471" s="5">
        <f>+'MBI DIRECTORIO'!M1471</f>
        <v>0</v>
      </c>
      <c r="N1471" s="5">
        <f>+'MBI DIRECTORIO'!N1471</f>
        <v>32.618055555555557</v>
      </c>
      <c r="O1471" s="5">
        <f>+'MBI DIRECTORIO'!O1471</f>
        <v>25.520833333333332</v>
      </c>
      <c r="P1471" s="5">
        <f>+'MBI DIRECTORIO'!P1471</f>
        <v>2.620138888888889</v>
      </c>
      <c r="Q1471" s="5">
        <f>+'MBI DIRECTORIO'!Q1471</f>
        <v>2.8203455790509158</v>
      </c>
      <c r="R1471" s="5">
        <f>+'MBI DIRECTORIO'!R1471</f>
        <v>0</v>
      </c>
      <c r="S1471" s="5">
        <f>+'MBI DIRECTORIO'!S1471</f>
        <v>0</v>
      </c>
      <c r="T1471" s="5">
        <f>+'MBI DIRECTORIO'!T1471</f>
        <v>0</v>
      </c>
      <c r="U1471" s="5">
        <f>+'MBI DIRECTORIO'!U1471</f>
        <v>0</v>
      </c>
      <c r="V1471" s="5">
        <f>+'MBI DIRECTORIO'!V1471</f>
        <v>0</v>
      </c>
      <c r="W1471" s="5">
        <f>+'MBI DIRECTORIO'!W1471</f>
        <v>0</v>
      </c>
      <c r="X1471" s="5">
        <f>+'MBI DIRECTORIO'!X1471</f>
        <v>0</v>
      </c>
      <c r="Y1471" s="5">
        <f>+'MBI DIRECTORIO'!Y1471</f>
        <v>63.632382652884026</v>
      </c>
      <c r="Z1471" s="5">
        <f>+'MBI DIRECTORIO'!Z1471</f>
        <v>5.3009296055332673E-2</v>
      </c>
      <c r="AA1471" s="5">
        <f>+'MBI DIRECTORIO'!AA1471</f>
        <v>0</v>
      </c>
      <c r="AB1471" s="5" t="str">
        <f>+'MBI DIRECTORIO'!AG1471</f>
        <v>Pieroth Japan K.K.</v>
      </c>
      <c r="AD1471" t="str">
        <f t="shared" si="24"/>
        <v>INSERT INTO TABLA_PRESUPUESTO_COMERCIAL VALUES ('VSR','80099-C','14005055-21',2022,'Agosto',21,'USD',819,300.966542,0,42,5.803284,0,32.618056,25.520833,2.620139,2.820346,0,0,0,0,0,0,0,63.632383,0.053009,0);</v>
      </c>
    </row>
    <row r="1472" spans="1:30" x14ac:dyDescent="0.2">
      <c r="A1472" t="str">
        <f>+'MBI DIRECTORIO'!A1472</f>
        <v>VSR</v>
      </c>
      <c r="B1472" t="str">
        <f>+'MBI DIRECTORIO'!B1472</f>
        <v>80099-C</v>
      </c>
      <c r="C1472" t="str">
        <f>+'MBI DIRECTORIO'!C1472</f>
        <v>14005075-18</v>
      </c>
      <c r="D1472">
        <f>+'MBI DIRECTORIO'!D1472</f>
        <v>2022</v>
      </c>
      <c r="E1472" t="str">
        <f>+'MBI DIRECTORIO'!E1472</f>
        <v>Agosto</v>
      </c>
      <c r="F1472" s="5">
        <f>+'MBI DIRECTORIO'!F1472</f>
        <v>60</v>
      </c>
      <c r="G1472" t="str">
        <f>+'MBI DIRECTORIO'!G1472</f>
        <v>USD</v>
      </c>
      <c r="H1472" s="5">
        <f>+'MBI DIRECTORIO'!H1472</f>
        <v>3600</v>
      </c>
      <c r="I1472" s="5">
        <f>+'MBI DIRECTORIO'!I1472</f>
        <v>1926.3137667696406</v>
      </c>
      <c r="J1472" s="5">
        <f>+'MBI DIRECTORIO'!J1472</f>
        <v>0</v>
      </c>
      <c r="K1472" s="5">
        <f>+'MBI DIRECTORIO'!K1472</f>
        <v>120</v>
      </c>
      <c r="L1472" s="5">
        <f>+'MBI DIRECTORIO'!L1472</f>
        <v>16.580811718205524</v>
      </c>
      <c r="M1472" s="5">
        <f>+'MBI DIRECTORIO'!M1472</f>
        <v>0</v>
      </c>
      <c r="N1472" s="5">
        <f>+'MBI DIRECTORIO'!N1472</f>
        <v>93.194444444444443</v>
      </c>
      <c r="O1472" s="5">
        <f>+'MBI DIRECTORIO'!O1472</f>
        <v>72.916666666666671</v>
      </c>
      <c r="P1472" s="5">
        <f>+'MBI DIRECTORIO'!P1472</f>
        <v>7.4861111111111125</v>
      </c>
      <c r="Q1472" s="5">
        <f>+'MBI DIRECTORIO'!Q1472</f>
        <v>12.397123424399629</v>
      </c>
      <c r="R1472" s="5">
        <f>+'MBI DIRECTORIO'!R1472</f>
        <v>0</v>
      </c>
      <c r="S1472" s="5">
        <f>+'MBI DIRECTORIO'!S1472</f>
        <v>0</v>
      </c>
      <c r="T1472" s="5">
        <f>+'MBI DIRECTORIO'!T1472</f>
        <v>0</v>
      </c>
      <c r="U1472" s="5">
        <f>+'MBI DIRECTORIO'!U1472</f>
        <v>0</v>
      </c>
      <c r="V1472" s="5">
        <f>+'MBI DIRECTORIO'!V1472</f>
        <v>0</v>
      </c>
      <c r="W1472" s="5">
        <f>+'MBI DIRECTORIO'!W1472</f>
        <v>0</v>
      </c>
      <c r="X1472" s="5">
        <f>+'MBI DIRECTORIO'!X1472</f>
        <v>0</v>
      </c>
      <c r="Y1472" s="5">
        <f>+'MBI DIRECTORIO'!Y1472</f>
        <v>186.14580077820852</v>
      </c>
      <c r="Z1472" s="5">
        <f>+'MBI DIRECTORIO'!Z1472</f>
        <v>0.15145513158666479</v>
      </c>
      <c r="AA1472" s="5">
        <f>+'MBI DIRECTORIO'!AA1472</f>
        <v>0</v>
      </c>
      <c r="AB1472" s="5" t="str">
        <f>+'MBI DIRECTORIO'!AG1472</f>
        <v>Pieroth Japan K.K.</v>
      </c>
      <c r="AD1472" t="str">
        <f t="shared" si="24"/>
        <v>INSERT INTO TABLA_PRESUPUESTO_COMERCIAL VALUES ('VSR','80099-C','14005075-18',2022,'Agosto',60,'USD',3600,1926.313767,0,120,16.580812,0,93.194444,72.916667,7.486111,12.397123,0,0,0,0,0,0,0,186.145801,0.151455,0);</v>
      </c>
    </row>
    <row r="1473" spans="1:30" x14ac:dyDescent="0.2">
      <c r="A1473" t="str">
        <f>+'MBI DIRECTORIO'!A1473</f>
        <v>VSR</v>
      </c>
      <c r="B1473" t="str">
        <f>+'MBI DIRECTORIO'!B1473</f>
        <v>80099-C</v>
      </c>
      <c r="C1473" t="str">
        <f>+'MBI DIRECTORIO'!C1473</f>
        <v>14005069-15</v>
      </c>
      <c r="D1473">
        <f>+'MBI DIRECTORIO'!D1473</f>
        <v>2022</v>
      </c>
      <c r="E1473" t="str">
        <f>+'MBI DIRECTORIO'!E1473</f>
        <v>Agosto</v>
      </c>
      <c r="F1473" s="5">
        <f>+'MBI DIRECTORIO'!F1473</f>
        <v>60</v>
      </c>
      <c r="G1473" t="str">
        <f>+'MBI DIRECTORIO'!G1473</f>
        <v>USD</v>
      </c>
      <c r="H1473" s="5">
        <f>+'MBI DIRECTORIO'!H1473</f>
        <v>3600</v>
      </c>
      <c r="I1473" s="5">
        <f>+'MBI DIRECTORIO'!I1473</f>
        <v>1441.0501179152188</v>
      </c>
      <c r="J1473" s="5">
        <f>+'MBI DIRECTORIO'!J1473</f>
        <v>0</v>
      </c>
      <c r="K1473" s="5">
        <f>+'MBI DIRECTORIO'!K1473</f>
        <v>120</v>
      </c>
      <c r="L1473" s="5">
        <f>+'MBI DIRECTORIO'!L1473</f>
        <v>16.580811718205524</v>
      </c>
      <c r="M1473" s="5">
        <f>+'MBI DIRECTORIO'!M1473</f>
        <v>0</v>
      </c>
      <c r="N1473" s="5">
        <f>+'MBI DIRECTORIO'!N1473</f>
        <v>93.194444444444443</v>
      </c>
      <c r="O1473" s="5">
        <f>+'MBI DIRECTORIO'!O1473</f>
        <v>72.916666666666671</v>
      </c>
      <c r="P1473" s="5">
        <f>+'MBI DIRECTORIO'!P1473</f>
        <v>7.4861111111111125</v>
      </c>
      <c r="Q1473" s="5">
        <f>+'MBI DIRECTORIO'!Q1473</f>
        <v>12.397123424399629</v>
      </c>
      <c r="R1473" s="5">
        <f>+'MBI DIRECTORIO'!R1473</f>
        <v>0</v>
      </c>
      <c r="S1473" s="5">
        <f>+'MBI DIRECTORIO'!S1473</f>
        <v>0</v>
      </c>
      <c r="T1473" s="5">
        <f>+'MBI DIRECTORIO'!T1473</f>
        <v>0</v>
      </c>
      <c r="U1473" s="5">
        <f>+'MBI DIRECTORIO'!U1473</f>
        <v>0</v>
      </c>
      <c r="V1473" s="5">
        <f>+'MBI DIRECTORIO'!V1473</f>
        <v>0</v>
      </c>
      <c r="W1473" s="5">
        <f>+'MBI DIRECTORIO'!W1473</f>
        <v>0</v>
      </c>
      <c r="X1473" s="5">
        <f>+'MBI DIRECTORIO'!X1473</f>
        <v>0</v>
      </c>
      <c r="Y1473" s="5">
        <f>+'MBI DIRECTORIO'!Y1473</f>
        <v>186.14580077820852</v>
      </c>
      <c r="Z1473" s="5">
        <f>+'MBI DIRECTORIO'!Z1473</f>
        <v>0.15145513158666479</v>
      </c>
      <c r="AA1473" s="5">
        <f>+'MBI DIRECTORIO'!AA1473</f>
        <v>0</v>
      </c>
      <c r="AB1473" s="5" t="str">
        <f>+'MBI DIRECTORIO'!AG1473</f>
        <v>Pieroth Japan K.K.</v>
      </c>
      <c r="AD1473" t="str">
        <f t="shared" si="24"/>
        <v>INSERT INTO TABLA_PRESUPUESTO_COMERCIAL VALUES ('VSR','80099-C','14005069-15',2022,'Agosto',60,'USD',3600,1441.050118,0,120,16.580812,0,93.194444,72.916667,7.486111,12.397123,0,0,0,0,0,0,0,186.145801,0.151455,0);</v>
      </c>
    </row>
    <row r="1474" spans="1:30" x14ac:dyDescent="0.2">
      <c r="A1474" t="str">
        <f>+'MBI DIRECTORIO'!A1474</f>
        <v>VSR</v>
      </c>
      <c r="B1474" t="str">
        <f>+'MBI DIRECTORIO'!B1474</f>
        <v>Crip_Japon</v>
      </c>
      <c r="C1474" t="str">
        <f>+'MBI DIRECTORIO'!C1474</f>
        <v>14004898-18</v>
      </c>
      <c r="D1474">
        <f>+'MBI DIRECTORIO'!D1474</f>
        <v>2022</v>
      </c>
      <c r="E1474" t="str">
        <f>+'MBI DIRECTORIO'!E1474</f>
        <v>Agosto</v>
      </c>
      <c r="F1474" s="5">
        <f>+'MBI DIRECTORIO'!F1474</f>
        <v>60</v>
      </c>
      <c r="G1474" t="str">
        <f>+'MBI DIRECTORIO'!G1474</f>
        <v>USD</v>
      </c>
      <c r="H1474" s="5">
        <f>+'MBI DIRECTORIO'!H1474</f>
        <v>2400</v>
      </c>
      <c r="I1474" s="5">
        <f>+'MBI DIRECTORIO'!I1474</f>
        <v>1154.4057118825262</v>
      </c>
      <c r="J1474" s="5">
        <f>+'MBI DIRECTORIO'!J1474</f>
        <v>0</v>
      </c>
      <c r="K1474" s="5">
        <f>+'MBI DIRECTORIO'!K1474</f>
        <v>240</v>
      </c>
      <c r="L1474" s="5">
        <f>+'MBI DIRECTORIO'!L1474</f>
        <v>16.580811718205524</v>
      </c>
      <c r="M1474" s="5">
        <f>+'MBI DIRECTORIO'!M1474</f>
        <v>0</v>
      </c>
      <c r="N1474" s="5">
        <f>+'MBI DIRECTORIO'!N1474</f>
        <v>12.979797979797979</v>
      </c>
      <c r="O1474" s="5">
        <f>+'MBI DIRECTORIO'!O1474</f>
        <v>26.515151515151516</v>
      </c>
      <c r="P1474" s="5">
        <f>+'MBI DIRECTORIO'!P1474</f>
        <v>2.7222222222222223</v>
      </c>
      <c r="Q1474" s="5">
        <f>+'MBI DIRECTORIO'!Q1474</f>
        <v>8.2647489495997526</v>
      </c>
      <c r="R1474" s="5">
        <f>+'MBI DIRECTORIO'!R1474</f>
        <v>0</v>
      </c>
      <c r="S1474" s="5">
        <f>+'MBI DIRECTORIO'!S1474</f>
        <v>0</v>
      </c>
      <c r="T1474" s="5">
        <f>+'MBI DIRECTORIO'!T1474</f>
        <v>0</v>
      </c>
      <c r="U1474" s="5">
        <f>+'MBI DIRECTORIO'!U1474</f>
        <v>0</v>
      </c>
      <c r="V1474" s="5">
        <f>+'MBI DIRECTORIO'!V1474</f>
        <v>0</v>
      </c>
      <c r="W1474" s="5">
        <f>+'MBI DIRECTORIO'!W1474</f>
        <v>0</v>
      </c>
      <c r="X1474" s="5">
        <f>+'MBI DIRECTORIO'!X1474</f>
        <v>0</v>
      </c>
      <c r="Y1474" s="5">
        <f>+'MBI DIRECTORIO'!Y1474</f>
        <v>50.633375798358131</v>
      </c>
      <c r="Z1474" s="5">
        <f>+'MBI DIRECTORIO'!Z1474</f>
        <v>0.15145513158666479</v>
      </c>
      <c r="AA1474" s="5">
        <f>+'MBI DIRECTORIO'!AA1474</f>
        <v>0</v>
      </c>
      <c r="AB1474" s="5" t="str">
        <f>+'MBI DIRECTORIO'!AG1474</f>
        <v>Cripton Japon</v>
      </c>
      <c r="AD1474" t="str">
        <f t="shared" si="24"/>
        <v>INSERT INTO TABLA_PRESUPUESTO_COMERCIAL VALUES ('VSR','Crip_Japon','14004898-18',2022,'Agosto',60,'USD',2400,1154.405712,0,240,16.580812,0,12.979798,26.515152,2.722222,8.264749,0,0,0,0,0,0,0,50.633376,0.151455,0);</v>
      </c>
    </row>
    <row r="1475" spans="1:30" x14ac:dyDescent="0.2">
      <c r="A1475" t="str">
        <f>+'MBI DIRECTORIO'!A1475</f>
        <v>VSR</v>
      </c>
      <c r="B1475" t="str">
        <f>+'MBI DIRECTORIO'!B1475</f>
        <v>Crip_Japon</v>
      </c>
      <c r="C1475" t="str">
        <f>+'MBI DIRECTORIO'!C1475</f>
        <v>14004900-18</v>
      </c>
      <c r="D1475">
        <f>+'MBI DIRECTORIO'!D1475</f>
        <v>2022</v>
      </c>
      <c r="E1475" t="str">
        <f>+'MBI DIRECTORIO'!E1475</f>
        <v>Agosto</v>
      </c>
      <c r="F1475" s="5">
        <f>+'MBI DIRECTORIO'!F1475</f>
        <v>60</v>
      </c>
      <c r="G1475" t="str">
        <f>+'MBI DIRECTORIO'!G1475</f>
        <v>USD</v>
      </c>
      <c r="H1475" s="5">
        <f>+'MBI DIRECTORIO'!H1475</f>
        <v>2400</v>
      </c>
      <c r="I1475" s="5">
        <f>+'MBI DIRECTORIO'!I1475</f>
        <v>1044.6570542438321</v>
      </c>
      <c r="J1475" s="5">
        <f>+'MBI DIRECTORIO'!J1475</f>
        <v>0</v>
      </c>
      <c r="K1475" s="5">
        <f>+'MBI DIRECTORIO'!K1475</f>
        <v>240</v>
      </c>
      <c r="L1475" s="5">
        <f>+'MBI DIRECTORIO'!L1475</f>
        <v>16.580811718205524</v>
      </c>
      <c r="M1475" s="5">
        <f>+'MBI DIRECTORIO'!M1475</f>
        <v>0</v>
      </c>
      <c r="N1475" s="5">
        <f>+'MBI DIRECTORIO'!N1475</f>
        <v>12.979797979797979</v>
      </c>
      <c r="O1475" s="5">
        <f>+'MBI DIRECTORIO'!O1475</f>
        <v>26.515151515151516</v>
      </c>
      <c r="P1475" s="5">
        <f>+'MBI DIRECTORIO'!P1475</f>
        <v>2.7222222222222223</v>
      </c>
      <c r="Q1475" s="5">
        <f>+'MBI DIRECTORIO'!Q1475</f>
        <v>8.2647489495997526</v>
      </c>
      <c r="R1475" s="5">
        <f>+'MBI DIRECTORIO'!R1475</f>
        <v>0</v>
      </c>
      <c r="S1475" s="5">
        <f>+'MBI DIRECTORIO'!S1475</f>
        <v>0</v>
      </c>
      <c r="T1475" s="5">
        <f>+'MBI DIRECTORIO'!T1475</f>
        <v>0</v>
      </c>
      <c r="U1475" s="5">
        <f>+'MBI DIRECTORIO'!U1475</f>
        <v>0</v>
      </c>
      <c r="V1475" s="5">
        <f>+'MBI DIRECTORIO'!V1475</f>
        <v>0</v>
      </c>
      <c r="W1475" s="5">
        <f>+'MBI DIRECTORIO'!W1475</f>
        <v>0</v>
      </c>
      <c r="X1475" s="5">
        <f>+'MBI DIRECTORIO'!X1475</f>
        <v>0</v>
      </c>
      <c r="Y1475" s="5">
        <f>+'MBI DIRECTORIO'!Y1475</f>
        <v>50.633375798358131</v>
      </c>
      <c r="Z1475" s="5">
        <f>+'MBI DIRECTORIO'!Z1475</f>
        <v>0.15145513158666479</v>
      </c>
      <c r="AA1475" s="5">
        <f>+'MBI DIRECTORIO'!AA1475</f>
        <v>0</v>
      </c>
      <c r="AB1475" s="5" t="str">
        <f>+'MBI DIRECTORIO'!AG1475</f>
        <v>Cripton Japon</v>
      </c>
      <c r="AD1475" t="str">
        <f t="shared" si="24"/>
        <v>INSERT INTO TABLA_PRESUPUESTO_COMERCIAL VALUES ('VSR','Crip_Japon','14004900-18',2022,'Agosto',60,'USD',2400,1044.657054,0,240,16.580812,0,12.979798,26.515152,2.722222,8.264749,0,0,0,0,0,0,0,50.633376,0.151455,0);</v>
      </c>
    </row>
    <row r="1476" spans="1:30" x14ac:dyDescent="0.2">
      <c r="A1476" t="str">
        <f>+'MBI DIRECTORIO'!A1476</f>
        <v>VSR</v>
      </c>
      <c r="B1476" t="str">
        <f>+'MBI DIRECTORIO'!B1476</f>
        <v>Crip_Japon</v>
      </c>
      <c r="C1476" t="str">
        <f>+'MBI DIRECTORIO'!C1476</f>
        <v>14004794-18</v>
      </c>
      <c r="D1476">
        <f>+'MBI DIRECTORIO'!D1476</f>
        <v>2022</v>
      </c>
      <c r="E1476" t="str">
        <f>+'MBI DIRECTORIO'!E1476</f>
        <v>Agosto</v>
      </c>
      <c r="F1476" s="5">
        <f>+'MBI DIRECTORIO'!F1476</f>
        <v>60</v>
      </c>
      <c r="G1476" t="str">
        <f>+'MBI DIRECTORIO'!G1476</f>
        <v>USD</v>
      </c>
      <c r="H1476" s="5">
        <f>+'MBI DIRECTORIO'!H1476</f>
        <v>2400</v>
      </c>
      <c r="I1476" s="5">
        <f>+'MBI DIRECTORIO'!I1476</f>
        <v>978.45689261783207</v>
      </c>
      <c r="J1476" s="5">
        <f>+'MBI DIRECTORIO'!J1476</f>
        <v>0</v>
      </c>
      <c r="K1476" s="5">
        <f>+'MBI DIRECTORIO'!K1476</f>
        <v>240</v>
      </c>
      <c r="L1476" s="5">
        <f>+'MBI DIRECTORIO'!L1476</f>
        <v>16.580811718205524</v>
      </c>
      <c r="M1476" s="5">
        <f>+'MBI DIRECTORIO'!M1476</f>
        <v>0</v>
      </c>
      <c r="N1476" s="5">
        <f>+'MBI DIRECTORIO'!N1476</f>
        <v>12.979797979797979</v>
      </c>
      <c r="O1476" s="5">
        <f>+'MBI DIRECTORIO'!O1476</f>
        <v>26.515151515151516</v>
      </c>
      <c r="P1476" s="5">
        <f>+'MBI DIRECTORIO'!P1476</f>
        <v>2.7222222222222223</v>
      </c>
      <c r="Q1476" s="5">
        <f>+'MBI DIRECTORIO'!Q1476</f>
        <v>8.2647489495997526</v>
      </c>
      <c r="R1476" s="5">
        <f>+'MBI DIRECTORIO'!R1476</f>
        <v>0</v>
      </c>
      <c r="S1476" s="5">
        <f>+'MBI DIRECTORIO'!S1476</f>
        <v>0</v>
      </c>
      <c r="T1476" s="5">
        <f>+'MBI DIRECTORIO'!T1476</f>
        <v>0</v>
      </c>
      <c r="U1476" s="5">
        <f>+'MBI DIRECTORIO'!U1476</f>
        <v>0</v>
      </c>
      <c r="V1476" s="5">
        <f>+'MBI DIRECTORIO'!V1476</f>
        <v>0</v>
      </c>
      <c r="W1476" s="5">
        <f>+'MBI DIRECTORIO'!W1476</f>
        <v>0</v>
      </c>
      <c r="X1476" s="5">
        <f>+'MBI DIRECTORIO'!X1476</f>
        <v>0</v>
      </c>
      <c r="Y1476" s="5">
        <f>+'MBI DIRECTORIO'!Y1476</f>
        <v>50.633375798358131</v>
      </c>
      <c r="Z1476" s="5">
        <f>+'MBI DIRECTORIO'!Z1476</f>
        <v>0.15145513158666479</v>
      </c>
      <c r="AA1476" s="5">
        <f>+'MBI DIRECTORIO'!AA1476</f>
        <v>0</v>
      </c>
      <c r="AB1476" s="5" t="str">
        <f>+'MBI DIRECTORIO'!AG1476</f>
        <v>Cripton Japon</v>
      </c>
      <c r="AD1476" t="str">
        <f t="shared" si="24"/>
        <v>INSERT INTO TABLA_PRESUPUESTO_COMERCIAL VALUES ('VSR','Crip_Japon','14004794-18',2022,'Agosto',60,'USD',2400,978.456893,0,240,16.580812,0,12.979798,26.515152,2.722222,8.264749,0,0,0,0,0,0,0,50.633376,0.151455,0);</v>
      </c>
    </row>
    <row r="1477" spans="1:30" x14ac:dyDescent="0.2">
      <c r="A1477" t="str">
        <f>+'MBI DIRECTORIO'!A1477</f>
        <v>VSR</v>
      </c>
      <c r="B1477" t="str">
        <f>+'MBI DIRECTORIO'!B1477</f>
        <v>80112-C</v>
      </c>
      <c r="C1477" t="str">
        <f>+'MBI DIRECTORIO'!C1477</f>
        <v>14004233-21</v>
      </c>
      <c r="D1477">
        <f>+'MBI DIRECTORIO'!D1477</f>
        <v>2022</v>
      </c>
      <c r="E1477" t="str">
        <f>+'MBI DIRECTORIO'!E1477</f>
        <v>Agosto</v>
      </c>
      <c r="F1477" s="5">
        <f>+'MBI DIRECTORIO'!F1477</f>
        <v>150</v>
      </c>
      <c r="G1477" t="str">
        <f>+'MBI DIRECTORIO'!G1477</f>
        <v>USD</v>
      </c>
      <c r="H1477" s="5">
        <f>+'MBI DIRECTORIO'!H1477</f>
        <v>4200</v>
      </c>
      <c r="I1477" s="5">
        <f>+'MBI DIRECTORIO'!I1477</f>
        <v>2128.1005486643726</v>
      </c>
      <c r="J1477" s="5">
        <f>+'MBI DIRECTORIO'!J1477</f>
        <v>0</v>
      </c>
      <c r="K1477" s="5">
        <f>+'MBI DIRECTORIO'!K1477</f>
        <v>0</v>
      </c>
      <c r="L1477" s="5">
        <f>+'MBI DIRECTORIO'!L1477</f>
        <v>41.45202929551381</v>
      </c>
      <c r="M1477" s="5">
        <f>+'MBI DIRECTORIO'!M1477</f>
        <v>0</v>
      </c>
      <c r="N1477" s="5">
        <f>+'MBI DIRECTORIO'!N1477</f>
        <v>62.8125</v>
      </c>
      <c r="O1477" s="5">
        <f>+'MBI DIRECTORIO'!O1477</f>
        <v>90.625</v>
      </c>
      <c r="P1477" s="5">
        <f>+'MBI DIRECTORIO'!P1477</f>
        <v>5.6145833333333339</v>
      </c>
      <c r="Q1477" s="5">
        <f>+'MBI DIRECTORIO'!Q1477</f>
        <v>14.463310661799568</v>
      </c>
      <c r="R1477" s="5">
        <f>+'MBI DIRECTORIO'!R1477</f>
        <v>0</v>
      </c>
      <c r="S1477" s="5">
        <f>+'MBI DIRECTORIO'!S1477</f>
        <v>0</v>
      </c>
      <c r="T1477" s="5">
        <f>+'MBI DIRECTORIO'!T1477</f>
        <v>0</v>
      </c>
      <c r="U1477" s="5">
        <f>+'MBI DIRECTORIO'!U1477</f>
        <v>0</v>
      </c>
      <c r="V1477" s="5">
        <f>+'MBI DIRECTORIO'!V1477</f>
        <v>0</v>
      </c>
      <c r="W1477" s="5">
        <f>+'MBI DIRECTORIO'!W1477</f>
        <v>0</v>
      </c>
      <c r="X1477" s="5">
        <f>+'MBI DIRECTORIO'!X1477</f>
        <v>0</v>
      </c>
      <c r="Y1477" s="5">
        <f>+'MBI DIRECTORIO'!Y1477</f>
        <v>173.89403182409959</v>
      </c>
      <c r="Z1477" s="5">
        <f>+'MBI DIRECTORIO'!Z1477</f>
        <v>0.37863782896666198</v>
      </c>
      <c r="AA1477" s="5">
        <f>+'MBI DIRECTORIO'!AA1477</f>
        <v>0</v>
      </c>
      <c r="AB1477" s="5" t="str">
        <f>+'MBI DIRECTORIO'!AG1477</f>
        <v>MUANGPHOL TRADING CO., LTD.</v>
      </c>
      <c r="AD1477" t="str">
        <f t="shared" si="24"/>
        <v>INSERT INTO TABLA_PRESUPUESTO_COMERCIAL VALUES ('VSR','80112-C','14004233-21',2022,'Agosto',150,'USD',4200,2128.100549,0,0,41.452029,0,62.8125,90.625,5.614583,14.463311,0,0,0,0,0,0,0,173.894032,0.378638,0);</v>
      </c>
    </row>
    <row r="1478" spans="1:30" x14ac:dyDescent="0.2">
      <c r="A1478" t="str">
        <f>+'MBI DIRECTORIO'!A1478</f>
        <v>VSR</v>
      </c>
      <c r="B1478" t="str">
        <f>+'MBI DIRECTORIO'!B1478</f>
        <v>Crip_Indonesia</v>
      </c>
      <c r="C1478" t="str">
        <f>+'MBI DIRECTORIO'!C1478</f>
        <v>14004877-15</v>
      </c>
      <c r="D1478">
        <f>+'MBI DIRECTORIO'!D1478</f>
        <v>2022</v>
      </c>
      <c r="E1478" t="str">
        <f>+'MBI DIRECTORIO'!E1478</f>
        <v>Agosto</v>
      </c>
      <c r="F1478" s="5">
        <f>+'MBI DIRECTORIO'!F1478</f>
        <v>45</v>
      </c>
      <c r="G1478" t="str">
        <f>+'MBI DIRECTORIO'!G1478</f>
        <v>USD</v>
      </c>
      <c r="H1478" s="5">
        <f>+'MBI DIRECTORIO'!H1478</f>
        <v>1440</v>
      </c>
      <c r="I1478" s="5">
        <f>+'MBI DIRECTORIO'!I1478</f>
        <v>3778.1952371958491</v>
      </c>
      <c r="J1478" s="5">
        <f>+'MBI DIRECTORIO'!J1478</f>
        <v>0</v>
      </c>
      <c r="K1478" s="5">
        <f>+'MBI DIRECTORIO'!K1478</f>
        <v>0</v>
      </c>
      <c r="L1478" s="5">
        <f>+'MBI DIRECTORIO'!L1478</f>
        <v>12.435608788654143</v>
      </c>
      <c r="M1478" s="5">
        <f>+'MBI DIRECTORIO'!M1478</f>
        <v>0</v>
      </c>
      <c r="N1478" s="5">
        <f>+'MBI DIRECTORIO'!N1478</f>
        <v>19.017857142857142</v>
      </c>
      <c r="O1478" s="5">
        <f>+'MBI DIRECTORIO'!O1478</f>
        <v>38.839285714285715</v>
      </c>
      <c r="P1478" s="5">
        <f>+'MBI DIRECTORIO'!P1478</f>
        <v>2.4062500000000004</v>
      </c>
      <c r="Q1478" s="5">
        <f>+'MBI DIRECTORIO'!Q1478</f>
        <v>4.9588493697598519</v>
      </c>
      <c r="R1478" s="5">
        <f>+'MBI DIRECTORIO'!R1478</f>
        <v>0</v>
      </c>
      <c r="S1478" s="5">
        <f>+'MBI DIRECTORIO'!S1478</f>
        <v>0</v>
      </c>
      <c r="T1478" s="5">
        <f>+'MBI DIRECTORIO'!T1478</f>
        <v>0</v>
      </c>
      <c r="U1478" s="5">
        <f>+'MBI DIRECTORIO'!U1478</f>
        <v>0</v>
      </c>
      <c r="V1478" s="5">
        <f>+'MBI DIRECTORIO'!V1478</f>
        <v>0</v>
      </c>
      <c r="W1478" s="5">
        <f>+'MBI DIRECTORIO'!W1478</f>
        <v>0</v>
      </c>
      <c r="X1478" s="5">
        <f>+'MBI DIRECTORIO'!X1478</f>
        <v>0</v>
      </c>
      <c r="Y1478" s="5">
        <f>+'MBI DIRECTORIO'!Y1478</f>
        <v>65.335833575592716</v>
      </c>
      <c r="Z1478" s="5">
        <f>+'MBI DIRECTORIO'!Z1478</f>
        <v>0.11359134868999859</v>
      </c>
      <c r="AA1478" s="5">
        <f>+'MBI DIRECTORIO'!AA1478</f>
        <v>0</v>
      </c>
      <c r="AB1478" s="5" t="str">
        <f>+'MBI DIRECTORIO'!AG1478</f>
        <v>Cripton_Indonesia</v>
      </c>
      <c r="AD1478" t="str">
        <f t="shared" si="24"/>
        <v>INSERT INTO TABLA_PRESUPUESTO_COMERCIAL VALUES ('VSR','Crip_Indonesia','14004877-15',2022,'Agosto',45,'USD',1440,3778.195237,0,0,12.435609,0,19.017857,38.839286,2.40625,4.958849,0,0,0,0,0,0,0,65.335834,0.113591,0);</v>
      </c>
    </row>
    <row r="1479" spans="1:30" x14ac:dyDescent="0.2">
      <c r="A1479" t="str">
        <f>+'MBI DIRECTORIO'!A1479</f>
        <v>VSR</v>
      </c>
      <c r="B1479" t="str">
        <f>+'MBI DIRECTORIO'!B1479</f>
        <v>Crip_Indonesia</v>
      </c>
      <c r="C1479" t="str">
        <f>+'MBI DIRECTORIO'!C1479</f>
        <v>14004579-18</v>
      </c>
      <c r="D1479">
        <f>+'MBI DIRECTORIO'!D1479</f>
        <v>2022</v>
      </c>
      <c r="E1479" t="str">
        <f>+'MBI DIRECTORIO'!E1479</f>
        <v>Agosto</v>
      </c>
      <c r="F1479" s="5">
        <f>+'MBI DIRECTORIO'!F1479</f>
        <v>75</v>
      </c>
      <c r="G1479" t="str">
        <f>+'MBI DIRECTORIO'!G1479</f>
        <v>USD</v>
      </c>
      <c r="H1479" s="5">
        <f>+'MBI DIRECTORIO'!H1479</f>
        <v>1950</v>
      </c>
      <c r="I1479" s="5">
        <f>+'MBI DIRECTORIO'!I1479</f>
        <v>1132.0840657967456</v>
      </c>
      <c r="J1479" s="5">
        <f>+'MBI DIRECTORIO'!J1479</f>
        <v>0</v>
      </c>
      <c r="K1479" s="5">
        <f>+'MBI DIRECTORIO'!K1479</f>
        <v>0</v>
      </c>
      <c r="L1479" s="5">
        <f>+'MBI DIRECTORIO'!L1479</f>
        <v>20.726014647756905</v>
      </c>
      <c r="M1479" s="5">
        <f>+'MBI DIRECTORIO'!M1479</f>
        <v>0</v>
      </c>
      <c r="N1479" s="5">
        <f>+'MBI DIRECTORIO'!N1479</f>
        <v>31.696428571428569</v>
      </c>
      <c r="O1479" s="5">
        <f>+'MBI DIRECTORIO'!O1479</f>
        <v>64.732142857142861</v>
      </c>
      <c r="P1479" s="5">
        <f>+'MBI DIRECTORIO'!P1479</f>
        <v>4.010416666666667</v>
      </c>
      <c r="Q1479" s="5">
        <f>+'MBI DIRECTORIO'!Q1479</f>
        <v>6.7151085215497996</v>
      </c>
      <c r="R1479" s="5">
        <f>+'MBI DIRECTORIO'!R1479</f>
        <v>0</v>
      </c>
      <c r="S1479" s="5">
        <f>+'MBI DIRECTORIO'!S1479</f>
        <v>0</v>
      </c>
      <c r="T1479" s="5">
        <f>+'MBI DIRECTORIO'!T1479</f>
        <v>0</v>
      </c>
      <c r="U1479" s="5">
        <f>+'MBI DIRECTORIO'!U1479</f>
        <v>0</v>
      </c>
      <c r="V1479" s="5">
        <f>+'MBI DIRECTORIO'!V1479</f>
        <v>0</v>
      </c>
      <c r="W1479" s="5">
        <f>+'MBI DIRECTORIO'!W1479</f>
        <v>0</v>
      </c>
      <c r="X1479" s="5">
        <f>+'MBI DIRECTORIO'!X1479</f>
        <v>0</v>
      </c>
      <c r="Y1479" s="5">
        <f>+'MBI DIRECTORIO'!Y1479</f>
        <v>107.34341553127123</v>
      </c>
      <c r="Z1479" s="5">
        <f>+'MBI DIRECTORIO'!Z1479</f>
        <v>0.18931891448333099</v>
      </c>
      <c r="AA1479" s="5">
        <f>+'MBI DIRECTORIO'!AA1479</f>
        <v>0</v>
      </c>
      <c r="AB1479" s="5" t="str">
        <f>+'MBI DIRECTORIO'!AG1479</f>
        <v>Cripton_Indonesia</v>
      </c>
      <c r="AD1479" t="str">
        <f t="shared" ref="AD1479:AD1542" si="25">_xlfn.CONCAT("INSERT INTO TABLA_PRESUPUESTO_COMERCIAL VALUES ('",A1479,"','",B1479,"','",C1479,"',",D1479,",'",E1479,"',",SUBSTITUTE(ROUND(F1479,6),",","."),",'",G1479,"',",SUBSTITUTE(ROUND(H1479,6),",","."),",",SUBSTITUTE(ROUND(I1479,6),",","."),",",SUBSTITUTE(ROUND(J1479,6),",","."),",",SUBSTITUTE(ROUND(K1479,6),",","."),",",SUBSTITUTE(ROUND(L1479,6),",","."),",",SUBSTITUTE(ROUND(M1479,6),",","."),",",SUBSTITUTE(ROUND(N1479,6),",","."),",",SUBSTITUTE(ROUND(O1479,6),",","."),",",SUBSTITUTE(ROUND(P1479,6),",","."),",",SUBSTITUTE(ROUND(Q1479,6),",","."),",",SUBSTITUTE(ROUND(R1479,6),",","."),",",SUBSTITUTE(ROUND(S1479,6),",","."),",",SUBSTITUTE(ROUND(T1479,6),",","."),",",SUBSTITUTE(ROUND(U1479,6),",","."),",",SUBSTITUTE(ROUND(V1479,6),",","."),",",SUBSTITUTE(ROUND(W1479,6),",","."),",",SUBSTITUTE(ROUND(X1479,6),",","."),",",SUBSTITUTE(ROUND(Y1479,6),",","."),",",SUBSTITUTE(ROUND(Z1479,6),",","."),",",SUBSTITUTE(ROUND(AA1479,6),",","."),");")</f>
        <v>INSERT INTO TABLA_PRESUPUESTO_COMERCIAL VALUES ('VSR','Crip_Indonesia','14004579-18',2022,'Agosto',75,'USD',1950,1132.084066,0,0,20.726015,0,31.696429,64.732143,4.010417,6.715109,0,0,0,0,0,0,0,107.343416,0.189319,0);</v>
      </c>
    </row>
    <row r="1480" spans="1:30" x14ac:dyDescent="0.2">
      <c r="A1480" t="str">
        <f>+'MBI DIRECTORIO'!A1480</f>
        <v>VSR</v>
      </c>
      <c r="B1480" t="str">
        <f>+'MBI DIRECTORIO'!B1480</f>
        <v>Crip_Indonesia</v>
      </c>
      <c r="C1480" t="str">
        <f>+'MBI DIRECTORIO'!C1480</f>
        <v>14005137-20</v>
      </c>
      <c r="D1480">
        <f>+'MBI DIRECTORIO'!D1480</f>
        <v>2022</v>
      </c>
      <c r="E1480" t="str">
        <f>+'MBI DIRECTORIO'!E1480</f>
        <v>Agosto</v>
      </c>
      <c r="F1480" s="5">
        <f>+'MBI DIRECTORIO'!F1480</f>
        <v>45</v>
      </c>
      <c r="G1480" t="str">
        <f>+'MBI DIRECTORIO'!G1480</f>
        <v>USD</v>
      </c>
      <c r="H1480" s="5">
        <f>+'MBI DIRECTORIO'!H1480</f>
        <v>1440</v>
      </c>
      <c r="I1480" s="5">
        <f>+'MBI DIRECTORIO'!I1480</f>
        <v>809.00313269717788</v>
      </c>
      <c r="J1480" s="5">
        <f>+'MBI DIRECTORIO'!J1480</f>
        <v>0</v>
      </c>
      <c r="K1480" s="5">
        <f>+'MBI DIRECTORIO'!K1480</f>
        <v>0</v>
      </c>
      <c r="L1480" s="5">
        <f>+'MBI DIRECTORIO'!L1480</f>
        <v>12.435608788654143</v>
      </c>
      <c r="M1480" s="5">
        <f>+'MBI DIRECTORIO'!M1480</f>
        <v>326.7</v>
      </c>
      <c r="N1480" s="5">
        <f>+'MBI DIRECTORIO'!N1480</f>
        <v>19.017857142857142</v>
      </c>
      <c r="O1480" s="5">
        <f>+'MBI DIRECTORIO'!O1480</f>
        <v>38.839285714285715</v>
      </c>
      <c r="P1480" s="5">
        <f>+'MBI DIRECTORIO'!P1480</f>
        <v>2.4062500000000004</v>
      </c>
      <c r="Q1480" s="5">
        <f>+'MBI DIRECTORIO'!Q1480</f>
        <v>4.9588493697598519</v>
      </c>
      <c r="R1480" s="5">
        <f>+'MBI DIRECTORIO'!R1480</f>
        <v>0</v>
      </c>
      <c r="S1480" s="5">
        <f>+'MBI DIRECTORIO'!S1480</f>
        <v>0</v>
      </c>
      <c r="T1480" s="5">
        <f>+'MBI DIRECTORIO'!T1480</f>
        <v>0</v>
      </c>
      <c r="U1480" s="5">
        <f>+'MBI DIRECTORIO'!U1480</f>
        <v>0</v>
      </c>
      <c r="V1480" s="5">
        <f>+'MBI DIRECTORIO'!V1480</f>
        <v>0</v>
      </c>
      <c r="W1480" s="5">
        <f>+'MBI DIRECTORIO'!W1480</f>
        <v>0</v>
      </c>
      <c r="X1480" s="5">
        <f>+'MBI DIRECTORIO'!X1480</f>
        <v>0</v>
      </c>
      <c r="Y1480" s="5">
        <f>+'MBI DIRECTORIO'!Y1480</f>
        <v>392.03583357559273</v>
      </c>
      <c r="Z1480" s="5">
        <f>+'MBI DIRECTORIO'!Z1480</f>
        <v>0.11359134868999859</v>
      </c>
      <c r="AA1480" s="5">
        <f>+'MBI DIRECTORIO'!AA1480</f>
        <v>0</v>
      </c>
      <c r="AB1480" s="5" t="str">
        <f>+'MBI DIRECTORIO'!AG1480</f>
        <v>Cripton_Indonesia</v>
      </c>
      <c r="AD1480" t="str">
        <f t="shared" si="25"/>
        <v>INSERT INTO TABLA_PRESUPUESTO_COMERCIAL VALUES ('VSR','Crip_Indonesia','14005137-20',2022,'Agosto',45,'USD',1440,809.003133,0,0,12.435609,326.7,19.017857,38.839286,2.40625,4.958849,0,0,0,0,0,0,0,392.035834,0.113591,0);</v>
      </c>
    </row>
    <row r="1481" spans="1:30" x14ac:dyDescent="0.2">
      <c r="A1481" t="str">
        <f>+'MBI DIRECTORIO'!A1481</f>
        <v>VSR</v>
      </c>
      <c r="B1481" t="str">
        <f>+'MBI DIRECTORIO'!B1481</f>
        <v>Crip_Indonesia</v>
      </c>
      <c r="C1481" t="str">
        <f>+'MBI DIRECTORIO'!C1481</f>
        <v>14005141-20</v>
      </c>
      <c r="D1481">
        <f>+'MBI DIRECTORIO'!D1481</f>
        <v>2022</v>
      </c>
      <c r="E1481" t="str">
        <f>+'MBI DIRECTORIO'!E1481</f>
        <v>Agosto</v>
      </c>
      <c r="F1481" s="5">
        <f>+'MBI DIRECTORIO'!F1481</f>
        <v>45</v>
      </c>
      <c r="G1481" t="str">
        <f>+'MBI DIRECTORIO'!G1481</f>
        <v>USD</v>
      </c>
      <c r="H1481" s="5">
        <f>+'MBI DIRECTORIO'!H1481</f>
        <v>2475</v>
      </c>
      <c r="I1481" s="5">
        <f>+'MBI DIRECTORIO'!I1481</f>
        <v>1159.4088451404632</v>
      </c>
      <c r="J1481" s="5">
        <f>+'MBI DIRECTORIO'!J1481</f>
        <v>0</v>
      </c>
      <c r="K1481" s="5">
        <f>+'MBI DIRECTORIO'!K1481</f>
        <v>0</v>
      </c>
      <c r="L1481" s="5">
        <f>+'MBI DIRECTORIO'!L1481</f>
        <v>12.435608788654143</v>
      </c>
      <c r="M1481" s="5">
        <f>+'MBI DIRECTORIO'!M1481</f>
        <v>0</v>
      </c>
      <c r="N1481" s="5">
        <f>+'MBI DIRECTORIO'!N1481</f>
        <v>19.017857142857142</v>
      </c>
      <c r="O1481" s="5">
        <f>+'MBI DIRECTORIO'!O1481</f>
        <v>38.839285714285715</v>
      </c>
      <c r="P1481" s="5">
        <f>+'MBI DIRECTORIO'!P1481</f>
        <v>2.4062500000000004</v>
      </c>
      <c r="Q1481" s="5">
        <f>+'MBI DIRECTORIO'!Q1481</f>
        <v>8.5230223542747456</v>
      </c>
      <c r="R1481" s="5">
        <f>+'MBI DIRECTORIO'!R1481</f>
        <v>0</v>
      </c>
      <c r="S1481" s="5">
        <f>+'MBI DIRECTORIO'!S1481</f>
        <v>0</v>
      </c>
      <c r="T1481" s="5">
        <f>+'MBI DIRECTORIO'!T1481</f>
        <v>0</v>
      </c>
      <c r="U1481" s="5">
        <f>+'MBI DIRECTORIO'!U1481</f>
        <v>0</v>
      </c>
      <c r="V1481" s="5">
        <f>+'MBI DIRECTORIO'!V1481</f>
        <v>0</v>
      </c>
      <c r="W1481" s="5">
        <f>+'MBI DIRECTORIO'!W1481</f>
        <v>0</v>
      </c>
      <c r="X1481" s="5">
        <f>+'MBI DIRECTORIO'!X1481</f>
        <v>0</v>
      </c>
      <c r="Y1481" s="5">
        <f>+'MBI DIRECTORIO'!Y1481</f>
        <v>68.900006560107613</v>
      </c>
      <c r="Z1481" s="5">
        <f>+'MBI DIRECTORIO'!Z1481</f>
        <v>0.11359134868999859</v>
      </c>
      <c r="AA1481" s="5">
        <f>+'MBI DIRECTORIO'!AA1481</f>
        <v>0</v>
      </c>
      <c r="AB1481" s="5" t="str">
        <f>+'MBI DIRECTORIO'!AG1481</f>
        <v>Cripton_Indonesia</v>
      </c>
      <c r="AD1481" t="str">
        <f t="shared" si="25"/>
        <v>INSERT INTO TABLA_PRESUPUESTO_COMERCIAL VALUES ('VSR','Crip_Indonesia','14005141-20',2022,'Agosto',45,'USD',2475,1159.408845,0,0,12.435609,0,19.017857,38.839286,2.40625,8.523022,0,0,0,0,0,0,0,68.900007,0.113591,0);</v>
      </c>
    </row>
    <row r="1482" spans="1:30" x14ac:dyDescent="0.2">
      <c r="A1482" t="str">
        <f>+'MBI DIRECTORIO'!A1482</f>
        <v>VSR</v>
      </c>
      <c r="B1482" t="str">
        <f>+'MBI DIRECTORIO'!B1482</f>
        <v>Crip_Indonesia</v>
      </c>
      <c r="C1482" t="str">
        <f>+'MBI DIRECTORIO'!C1482</f>
        <v>14005142-20</v>
      </c>
      <c r="D1482">
        <f>+'MBI DIRECTORIO'!D1482</f>
        <v>2022</v>
      </c>
      <c r="E1482" t="str">
        <f>+'MBI DIRECTORIO'!E1482</f>
        <v>Agosto</v>
      </c>
      <c r="F1482" s="5">
        <f>+'MBI DIRECTORIO'!F1482</f>
        <v>45</v>
      </c>
      <c r="G1482" t="str">
        <f>+'MBI DIRECTORIO'!G1482</f>
        <v>USD</v>
      </c>
      <c r="H1482" s="5">
        <f>+'MBI DIRECTORIO'!H1482</f>
        <v>2475</v>
      </c>
      <c r="I1482" s="5">
        <f>+'MBI DIRECTORIO'!I1482</f>
        <v>1104.4478423551368</v>
      </c>
      <c r="J1482" s="5">
        <f>+'MBI DIRECTORIO'!J1482</f>
        <v>0</v>
      </c>
      <c r="K1482" s="5">
        <f>+'MBI DIRECTORIO'!K1482</f>
        <v>0</v>
      </c>
      <c r="L1482" s="5">
        <f>+'MBI DIRECTORIO'!L1482</f>
        <v>12.435608788654143</v>
      </c>
      <c r="M1482" s="5">
        <f>+'MBI DIRECTORIO'!M1482</f>
        <v>0</v>
      </c>
      <c r="N1482" s="5">
        <f>+'MBI DIRECTORIO'!N1482</f>
        <v>19.017857142857142</v>
      </c>
      <c r="O1482" s="5">
        <f>+'MBI DIRECTORIO'!O1482</f>
        <v>38.839285714285715</v>
      </c>
      <c r="P1482" s="5">
        <f>+'MBI DIRECTORIO'!P1482</f>
        <v>2.4062500000000004</v>
      </c>
      <c r="Q1482" s="5">
        <f>+'MBI DIRECTORIO'!Q1482</f>
        <v>8.5230223542747456</v>
      </c>
      <c r="R1482" s="5">
        <f>+'MBI DIRECTORIO'!R1482</f>
        <v>0</v>
      </c>
      <c r="S1482" s="5">
        <f>+'MBI DIRECTORIO'!S1482</f>
        <v>0</v>
      </c>
      <c r="T1482" s="5">
        <f>+'MBI DIRECTORIO'!T1482</f>
        <v>0</v>
      </c>
      <c r="U1482" s="5">
        <f>+'MBI DIRECTORIO'!U1482</f>
        <v>0</v>
      </c>
      <c r="V1482" s="5">
        <f>+'MBI DIRECTORIO'!V1482</f>
        <v>0</v>
      </c>
      <c r="W1482" s="5">
        <f>+'MBI DIRECTORIO'!W1482</f>
        <v>0</v>
      </c>
      <c r="X1482" s="5">
        <f>+'MBI DIRECTORIO'!X1482</f>
        <v>0</v>
      </c>
      <c r="Y1482" s="5">
        <f>+'MBI DIRECTORIO'!Y1482</f>
        <v>68.900006560107613</v>
      </c>
      <c r="Z1482" s="5">
        <f>+'MBI DIRECTORIO'!Z1482</f>
        <v>0.11359134868999859</v>
      </c>
      <c r="AA1482" s="5">
        <f>+'MBI DIRECTORIO'!AA1482</f>
        <v>0</v>
      </c>
      <c r="AB1482" s="5" t="str">
        <f>+'MBI DIRECTORIO'!AG1482</f>
        <v>Cripton_Indonesia</v>
      </c>
      <c r="AD1482" t="str">
        <f t="shared" si="25"/>
        <v>INSERT INTO TABLA_PRESUPUESTO_COMERCIAL VALUES ('VSR','Crip_Indonesia','14005142-20',2022,'Agosto',45,'USD',2475,1104.447842,0,0,12.435609,0,19.017857,38.839286,2.40625,8.523022,0,0,0,0,0,0,0,68.900007,0.113591,0);</v>
      </c>
    </row>
    <row r="1483" spans="1:30" x14ac:dyDescent="0.2">
      <c r="A1483" t="str">
        <f>+'MBI DIRECTORIO'!A1483</f>
        <v>VSR</v>
      </c>
      <c r="B1483" t="str">
        <f>+'MBI DIRECTORIO'!B1483</f>
        <v>Crip_Indonesia</v>
      </c>
      <c r="C1483" t="str">
        <f>+'MBI DIRECTORIO'!C1483</f>
        <v>14005143-17</v>
      </c>
      <c r="D1483">
        <f>+'MBI DIRECTORIO'!D1483</f>
        <v>2022</v>
      </c>
      <c r="E1483" t="str">
        <f>+'MBI DIRECTORIO'!E1483</f>
        <v>Agosto</v>
      </c>
      <c r="F1483" s="5">
        <f>+'MBI DIRECTORIO'!F1483</f>
        <v>45</v>
      </c>
      <c r="G1483" t="str">
        <f>+'MBI DIRECTORIO'!G1483</f>
        <v>USD</v>
      </c>
      <c r="H1483" s="5">
        <f>+'MBI DIRECTORIO'!H1483</f>
        <v>2475</v>
      </c>
      <c r="I1483" s="5">
        <f>+'MBI DIRECTORIO'!I1483</f>
        <v>1746.9998478686691</v>
      </c>
      <c r="J1483" s="5">
        <f>+'MBI DIRECTORIO'!J1483</f>
        <v>0</v>
      </c>
      <c r="K1483" s="5">
        <f>+'MBI DIRECTORIO'!K1483</f>
        <v>0</v>
      </c>
      <c r="L1483" s="5">
        <f>+'MBI DIRECTORIO'!L1483</f>
        <v>12.435608788654143</v>
      </c>
      <c r="M1483" s="5">
        <f>+'MBI DIRECTORIO'!M1483</f>
        <v>0</v>
      </c>
      <c r="N1483" s="5">
        <f>+'MBI DIRECTORIO'!N1483</f>
        <v>19.017857142857142</v>
      </c>
      <c r="O1483" s="5">
        <f>+'MBI DIRECTORIO'!O1483</f>
        <v>38.839285714285715</v>
      </c>
      <c r="P1483" s="5">
        <f>+'MBI DIRECTORIO'!P1483</f>
        <v>2.4062500000000004</v>
      </c>
      <c r="Q1483" s="5">
        <f>+'MBI DIRECTORIO'!Q1483</f>
        <v>8.5230223542747456</v>
      </c>
      <c r="R1483" s="5">
        <f>+'MBI DIRECTORIO'!R1483</f>
        <v>0</v>
      </c>
      <c r="S1483" s="5">
        <f>+'MBI DIRECTORIO'!S1483</f>
        <v>0</v>
      </c>
      <c r="T1483" s="5">
        <f>+'MBI DIRECTORIO'!T1483</f>
        <v>0</v>
      </c>
      <c r="U1483" s="5">
        <f>+'MBI DIRECTORIO'!U1483</f>
        <v>0</v>
      </c>
      <c r="V1483" s="5">
        <f>+'MBI DIRECTORIO'!V1483</f>
        <v>0</v>
      </c>
      <c r="W1483" s="5">
        <f>+'MBI DIRECTORIO'!W1483</f>
        <v>0</v>
      </c>
      <c r="X1483" s="5">
        <f>+'MBI DIRECTORIO'!X1483</f>
        <v>0</v>
      </c>
      <c r="Y1483" s="5">
        <f>+'MBI DIRECTORIO'!Y1483</f>
        <v>68.900006560107613</v>
      </c>
      <c r="Z1483" s="5">
        <f>+'MBI DIRECTORIO'!Z1483</f>
        <v>0.11359134868999859</v>
      </c>
      <c r="AA1483" s="5">
        <f>+'MBI DIRECTORIO'!AA1483</f>
        <v>0</v>
      </c>
      <c r="AB1483" s="5" t="str">
        <f>+'MBI DIRECTORIO'!AG1483</f>
        <v>Cripton_Indonesia</v>
      </c>
      <c r="AD1483" t="str">
        <f t="shared" si="25"/>
        <v>INSERT INTO TABLA_PRESUPUESTO_COMERCIAL VALUES ('VSR','Crip_Indonesia','14005143-17',2022,'Agosto',45,'USD',2475,1746.999848,0,0,12.435609,0,19.017857,38.839286,2.40625,8.523022,0,0,0,0,0,0,0,68.900007,0.113591,0);</v>
      </c>
    </row>
    <row r="1484" spans="1:30" x14ac:dyDescent="0.2">
      <c r="A1484" t="str">
        <f>+'MBI DIRECTORIO'!A1484</f>
        <v>VSR</v>
      </c>
      <c r="B1484" t="str">
        <f>+'MBI DIRECTORIO'!B1484</f>
        <v>80138-C</v>
      </c>
      <c r="C1484" t="str">
        <f>+'MBI DIRECTORIO'!C1484</f>
        <v>14005035-18</v>
      </c>
      <c r="D1484">
        <f>+'MBI DIRECTORIO'!D1484</f>
        <v>2022</v>
      </c>
      <c r="E1484" t="str">
        <f>+'MBI DIRECTORIO'!E1484</f>
        <v>Agosto</v>
      </c>
      <c r="F1484" s="5">
        <f>+'MBI DIRECTORIO'!F1484</f>
        <v>30</v>
      </c>
      <c r="G1484" t="str">
        <f>+'MBI DIRECTORIO'!G1484</f>
        <v>USD</v>
      </c>
      <c r="H1484" s="5">
        <f>+'MBI DIRECTORIO'!H1484</f>
        <v>6480</v>
      </c>
      <c r="I1484" s="5">
        <f>+'MBI DIRECTORIO'!I1484</f>
        <v>2085.1336967029852</v>
      </c>
      <c r="J1484" s="5">
        <f>+'MBI DIRECTORIO'!J1484</f>
        <v>0</v>
      </c>
      <c r="K1484" s="5">
        <f>+'MBI DIRECTORIO'!K1484</f>
        <v>330</v>
      </c>
      <c r="L1484" s="5">
        <f>+'MBI DIRECTORIO'!L1484</f>
        <v>8.2904058591027621</v>
      </c>
      <c r="M1484" s="5">
        <f>+'MBI DIRECTORIO'!M1484</f>
        <v>0</v>
      </c>
      <c r="N1484" s="5">
        <f>+'MBI DIRECTORIO'!N1484</f>
        <v>18.597141875250589</v>
      </c>
      <c r="O1484" s="5">
        <f>+'MBI DIRECTORIO'!O1484</f>
        <v>25.953662867289079</v>
      </c>
      <c r="P1484" s="5">
        <f>+'MBI DIRECTORIO'!P1484</f>
        <v>1.6079338259159557</v>
      </c>
      <c r="Q1484" s="5">
        <f>+'MBI DIRECTORIO'!Q1484</f>
        <v>22.314822163919334</v>
      </c>
      <c r="R1484" s="5">
        <f>+'MBI DIRECTORIO'!R1484</f>
        <v>0</v>
      </c>
      <c r="S1484" s="5">
        <f>+'MBI DIRECTORIO'!S1484</f>
        <v>0</v>
      </c>
      <c r="T1484" s="5">
        <f>+'MBI DIRECTORIO'!T1484</f>
        <v>0</v>
      </c>
      <c r="U1484" s="5">
        <f>+'MBI DIRECTORIO'!U1484</f>
        <v>0</v>
      </c>
      <c r="V1484" s="5">
        <f>+'MBI DIRECTORIO'!V1484</f>
        <v>0</v>
      </c>
      <c r="W1484" s="5">
        <f>+'MBI DIRECTORIO'!W1484</f>
        <v>0</v>
      </c>
      <c r="X1484" s="5">
        <f>+'MBI DIRECTORIO'!X1484</f>
        <v>0</v>
      </c>
      <c r="Y1484" s="5">
        <f>+'MBI DIRECTORIO'!Y1484</f>
        <v>68.549288298168292</v>
      </c>
      <c r="Z1484" s="5">
        <f>+'MBI DIRECTORIO'!Z1484</f>
        <v>7.5727565793332396E-2</v>
      </c>
      <c r="AA1484" s="5">
        <f>+'MBI DIRECTORIO'!AA1484</f>
        <v>0</v>
      </c>
      <c r="AB1484" s="5" t="str">
        <f>+'MBI DIRECTORIO'!AG1484</f>
        <v>ALLIED YOUNG FORTUNE BRANDS CO., LTD.</v>
      </c>
      <c r="AD1484" t="str">
        <f t="shared" si="25"/>
        <v>INSERT INTO TABLA_PRESUPUESTO_COMERCIAL VALUES ('VSR','80138-C','14005035-18',2022,'Agosto',30,'USD',6480,2085.133697,0,330,8.290406,0,18.597142,25.953663,1.607934,22.314822,0,0,0,0,0,0,0,68.549288,0.075728,0);</v>
      </c>
    </row>
    <row r="1485" spans="1:30" x14ac:dyDescent="0.2">
      <c r="A1485" t="str">
        <f>+'MBI DIRECTORIO'!A1485</f>
        <v>VSR</v>
      </c>
      <c r="B1485" t="str">
        <f>+'MBI DIRECTORIO'!B1485</f>
        <v>80138-C</v>
      </c>
      <c r="C1485" t="str">
        <f>+'MBI DIRECTORIO'!C1485</f>
        <v>14005036-18</v>
      </c>
      <c r="D1485">
        <f>+'MBI DIRECTORIO'!D1485</f>
        <v>2022</v>
      </c>
      <c r="E1485" t="str">
        <f>+'MBI DIRECTORIO'!E1485</f>
        <v>Agosto</v>
      </c>
      <c r="F1485" s="5">
        <f>+'MBI DIRECTORIO'!F1485</f>
        <v>60</v>
      </c>
      <c r="G1485" t="str">
        <f>+'MBI DIRECTORIO'!G1485</f>
        <v>USD</v>
      </c>
      <c r="H1485" s="5">
        <f>+'MBI DIRECTORIO'!H1485</f>
        <v>9720</v>
      </c>
      <c r="I1485" s="5">
        <f>+'MBI DIRECTORIO'!I1485</f>
        <v>5023.8079441478867</v>
      </c>
      <c r="J1485" s="5">
        <f>+'MBI DIRECTORIO'!J1485</f>
        <v>0</v>
      </c>
      <c r="K1485" s="5">
        <f>+'MBI DIRECTORIO'!K1485</f>
        <v>480</v>
      </c>
      <c r="L1485" s="5">
        <f>+'MBI DIRECTORIO'!L1485</f>
        <v>16.580811718205524</v>
      </c>
      <c r="M1485" s="5">
        <f>+'MBI DIRECTORIO'!M1485</f>
        <v>0</v>
      </c>
      <c r="N1485" s="5">
        <f>+'MBI DIRECTORIO'!N1485</f>
        <v>37.194283750501178</v>
      </c>
      <c r="O1485" s="5">
        <f>+'MBI DIRECTORIO'!O1485</f>
        <v>51.907325734578158</v>
      </c>
      <c r="P1485" s="5">
        <f>+'MBI DIRECTORIO'!P1485</f>
        <v>3.2158676518319114</v>
      </c>
      <c r="Q1485" s="5">
        <f>+'MBI DIRECTORIO'!Q1485</f>
        <v>33.472233245878996</v>
      </c>
      <c r="R1485" s="5">
        <f>+'MBI DIRECTORIO'!R1485</f>
        <v>0</v>
      </c>
      <c r="S1485" s="5">
        <f>+'MBI DIRECTORIO'!S1485</f>
        <v>0</v>
      </c>
      <c r="T1485" s="5">
        <f>+'MBI DIRECTORIO'!T1485</f>
        <v>0</v>
      </c>
      <c r="U1485" s="5">
        <f>+'MBI DIRECTORIO'!U1485</f>
        <v>0</v>
      </c>
      <c r="V1485" s="5">
        <f>+'MBI DIRECTORIO'!V1485</f>
        <v>0</v>
      </c>
      <c r="W1485" s="5">
        <f>+'MBI DIRECTORIO'!W1485</f>
        <v>0</v>
      </c>
      <c r="X1485" s="5">
        <f>+'MBI DIRECTORIO'!X1485</f>
        <v>0</v>
      </c>
      <c r="Y1485" s="5">
        <f>+'MBI DIRECTORIO'!Y1485</f>
        <v>125.94116551437691</v>
      </c>
      <c r="Z1485" s="5">
        <f>+'MBI DIRECTORIO'!Z1485</f>
        <v>0.15145513158666479</v>
      </c>
      <c r="AA1485" s="5">
        <f>+'MBI DIRECTORIO'!AA1485</f>
        <v>0</v>
      </c>
      <c r="AB1485" s="5" t="str">
        <f>+'MBI DIRECTORIO'!AG1485</f>
        <v>ALLIED YOUNG FORTUNE BRANDS CO., LTD.</v>
      </c>
      <c r="AD1485" t="str">
        <f t="shared" si="25"/>
        <v>INSERT INTO TABLA_PRESUPUESTO_COMERCIAL VALUES ('VSR','80138-C','14005036-18',2022,'Agosto',60,'USD',9720,5023.807944,0,480,16.580812,0,37.194284,51.907326,3.215868,33.472233,0,0,0,0,0,0,0,125.941166,0.151455,0);</v>
      </c>
    </row>
    <row r="1486" spans="1:30" x14ac:dyDescent="0.2">
      <c r="A1486" t="str">
        <f>+'MBI DIRECTORIO'!A1486</f>
        <v>VSR</v>
      </c>
      <c r="B1486" t="str">
        <f>+'MBI DIRECTORIO'!B1486</f>
        <v>80138-C</v>
      </c>
      <c r="C1486" t="str">
        <f>+'MBI DIRECTORIO'!C1486</f>
        <v>14004232-17</v>
      </c>
      <c r="D1486">
        <f>+'MBI DIRECTORIO'!D1486</f>
        <v>2022</v>
      </c>
      <c r="E1486" t="str">
        <f>+'MBI DIRECTORIO'!E1486</f>
        <v>Agosto</v>
      </c>
      <c r="F1486" s="5">
        <f>+'MBI DIRECTORIO'!F1486</f>
        <v>120</v>
      </c>
      <c r="G1486" t="str">
        <f>+'MBI DIRECTORIO'!G1486</f>
        <v>USD</v>
      </c>
      <c r="H1486" s="5">
        <f>+'MBI DIRECTORIO'!H1486</f>
        <v>5040</v>
      </c>
      <c r="I1486" s="5">
        <f>+'MBI DIRECTORIO'!I1486</f>
        <v>2538.0016898168369</v>
      </c>
      <c r="J1486" s="5">
        <f>+'MBI DIRECTORIO'!J1486</f>
        <v>0</v>
      </c>
      <c r="K1486" s="5">
        <f>+'MBI DIRECTORIO'!K1486</f>
        <v>960</v>
      </c>
      <c r="L1486" s="5">
        <f>+'MBI DIRECTORIO'!L1486</f>
        <v>33.161623436411048</v>
      </c>
      <c r="M1486" s="5">
        <f>+'MBI DIRECTORIO'!M1486</f>
        <v>0</v>
      </c>
      <c r="N1486" s="5">
        <f>+'MBI DIRECTORIO'!N1486</f>
        <v>74.388567501002356</v>
      </c>
      <c r="O1486" s="5">
        <f>+'MBI DIRECTORIO'!O1486</f>
        <v>103.81465146915632</v>
      </c>
      <c r="P1486" s="5">
        <f>+'MBI DIRECTORIO'!P1486</f>
        <v>6.4317353036638227</v>
      </c>
      <c r="Q1486" s="5">
        <f>+'MBI DIRECTORIO'!Q1486</f>
        <v>17.355972794159481</v>
      </c>
      <c r="R1486" s="5">
        <f>+'MBI DIRECTORIO'!R1486</f>
        <v>0</v>
      </c>
      <c r="S1486" s="5">
        <f>+'MBI DIRECTORIO'!S1486</f>
        <v>0</v>
      </c>
      <c r="T1486" s="5">
        <f>+'MBI DIRECTORIO'!T1486</f>
        <v>0</v>
      </c>
      <c r="U1486" s="5">
        <f>+'MBI DIRECTORIO'!U1486</f>
        <v>0</v>
      </c>
      <c r="V1486" s="5">
        <f>+'MBI DIRECTORIO'!V1486</f>
        <v>0</v>
      </c>
      <c r="W1486" s="5">
        <f>+'MBI DIRECTORIO'!W1486</f>
        <v>0</v>
      </c>
      <c r="X1486" s="5">
        <f>+'MBI DIRECTORIO'!X1486</f>
        <v>0</v>
      </c>
      <c r="Y1486" s="5">
        <f>+'MBI DIRECTORIO'!Y1486</f>
        <v>202.29383733115529</v>
      </c>
      <c r="Z1486" s="5">
        <f>+'MBI DIRECTORIO'!Z1486</f>
        <v>0.30291026317332959</v>
      </c>
      <c r="AA1486" s="5">
        <f>+'MBI DIRECTORIO'!AA1486</f>
        <v>0</v>
      </c>
      <c r="AB1486" s="5" t="str">
        <f>+'MBI DIRECTORIO'!AG1486</f>
        <v>ALLIED YOUNG FORTUNE BRANDS CO., LTD.</v>
      </c>
      <c r="AD1486" t="str">
        <f t="shared" si="25"/>
        <v>INSERT INTO TABLA_PRESUPUESTO_COMERCIAL VALUES ('VSR','80138-C','14004232-17',2022,'Agosto',120,'USD',5040,2538.00169,0,960,33.161623,0,74.388568,103.814651,6.431735,17.355973,0,0,0,0,0,0,0,202.293837,0.30291,0);</v>
      </c>
    </row>
    <row r="1487" spans="1:30" x14ac:dyDescent="0.2">
      <c r="A1487" t="str">
        <f>+'MBI DIRECTORIO'!A1487</f>
        <v>VSR</v>
      </c>
      <c r="B1487" t="str">
        <f>+'MBI DIRECTORIO'!B1487</f>
        <v>80138-C</v>
      </c>
      <c r="C1487" t="str">
        <f>+'MBI DIRECTORIO'!C1487</f>
        <v>14004233-21</v>
      </c>
      <c r="D1487">
        <f>+'MBI DIRECTORIO'!D1487</f>
        <v>2022</v>
      </c>
      <c r="E1487" t="str">
        <f>+'MBI DIRECTORIO'!E1487</f>
        <v>Agosto</v>
      </c>
      <c r="F1487" s="5">
        <f>+'MBI DIRECTORIO'!F1487</f>
        <v>180</v>
      </c>
      <c r="G1487" t="str">
        <f>+'MBI DIRECTORIO'!G1487</f>
        <v>USD</v>
      </c>
      <c r="H1487" s="5">
        <f>+'MBI DIRECTORIO'!H1487</f>
        <v>5400</v>
      </c>
      <c r="I1487" s="5">
        <f>+'MBI DIRECTORIO'!I1487</f>
        <v>2553.7206583972475</v>
      </c>
      <c r="J1487" s="5">
        <f>+'MBI DIRECTORIO'!J1487</f>
        <v>0</v>
      </c>
      <c r="K1487" s="5">
        <f>+'MBI DIRECTORIO'!K1487</f>
        <v>360</v>
      </c>
      <c r="L1487" s="5">
        <f>+'MBI DIRECTORIO'!L1487</f>
        <v>49.742435154616572</v>
      </c>
      <c r="M1487" s="5">
        <f>+'MBI DIRECTORIO'!M1487</f>
        <v>0</v>
      </c>
      <c r="N1487" s="5">
        <f>+'MBI DIRECTORIO'!N1487</f>
        <v>111.58285125150353</v>
      </c>
      <c r="O1487" s="5">
        <f>+'MBI DIRECTORIO'!O1487</f>
        <v>155.72197720373447</v>
      </c>
      <c r="P1487" s="5">
        <f>+'MBI DIRECTORIO'!P1487</f>
        <v>9.6476029554957332</v>
      </c>
      <c r="Q1487" s="5">
        <f>+'MBI DIRECTORIO'!Q1487</f>
        <v>18.595685136599442</v>
      </c>
      <c r="R1487" s="5">
        <f>+'MBI DIRECTORIO'!R1487</f>
        <v>0</v>
      </c>
      <c r="S1487" s="5">
        <f>+'MBI DIRECTORIO'!S1487</f>
        <v>0</v>
      </c>
      <c r="T1487" s="5">
        <f>+'MBI DIRECTORIO'!T1487</f>
        <v>0</v>
      </c>
      <c r="U1487" s="5">
        <f>+'MBI DIRECTORIO'!U1487</f>
        <v>0</v>
      </c>
      <c r="V1487" s="5">
        <f>+'MBI DIRECTORIO'!V1487</f>
        <v>0</v>
      </c>
      <c r="W1487" s="5">
        <f>+'MBI DIRECTORIO'!W1487</f>
        <v>0</v>
      </c>
      <c r="X1487" s="5">
        <f>+'MBI DIRECTORIO'!X1487</f>
        <v>0</v>
      </c>
      <c r="Y1487" s="5">
        <f>+'MBI DIRECTORIO'!Y1487</f>
        <v>296.0024819420932</v>
      </c>
      <c r="Z1487" s="5">
        <f>+'MBI DIRECTORIO'!Z1487</f>
        <v>0.45436539475999438</v>
      </c>
      <c r="AA1487" s="5">
        <f>+'MBI DIRECTORIO'!AA1487</f>
        <v>0</v>
      </c>
      <c r="AB1487" s="5" t="str">
        <f>+'MBI DIRECTORIO'!AG1487</f>
        <v>ALLIED YOUNG FORTUNE BRANDS CO., LTD.</v>
      </c>
      <c r="AD1487" t="str">
        <f t="shared" si="25"/>
        <v>INSERT INTO TABLA_PRESUPUESTO_COMERCIAL VALUES ('VSR','80138-C','14004233-21',2022,'Agosto',180,'USD',5400,2553.720658,0,360,49.742435,0,111.582851,155.721977,9.647603,18.595685,0,0,0,0,0,0,0,296.002482,0.454365,0);</v>
      </c>
    </row>
    <row r="1488" spans="1:30" x14ac:dyDescent="0.2">
      <c r="A1488" t="str">
        <f>+'MBI DIRECTORIO'!A1488</f>
        <v>VSR</v>
      </c>
      <c r="B1488" t="str">
        <f>+'MBI DIRECTORIO'!B1488</f>
        <v>80138-C</v>
      </c>
      <c r="C1488" t="str">
        <f>+'MBI DIRECTORIO'!C1488</f>
        <v>14004230-21</v>
      </c>
      <c r="D1488">
        <f>+'MBI DIRECTORIO'!D1488</f>
        <v>2022</v>
      </c>
      <c r="E1488" t="str">
        <f>+'MBI DIRECTORIO'!E1488</f>
        <v>Agosto</v>
      </c>
      <c r="F1488" s="5">
        <f>+'MBI DIRECTORIO'!F1488</f>
        <v>60</v>
      </c>
      <c r="G1488" t="str">
        <f>+'MBI DIRECTORIO'!G1488</f>
        <v>USD</v>
      </c>
      <c r="H1488" s="5">
        <f>+'MBI DIRECTORIO'!H1488</f>
        <v>1800</v>
      </c>
      <c r="I1488" s="5">
        <f>+'MBI DIRECTORIO'!I1488</f>
        <v>865.08594660907511</v>
      </c>
      <c r="J1488" s="5">
        <f>+'MBI DIRECTORIO'!J1488</f>
        <v>0</v>
      </c>
      <c r="K1488" s="5">
        <f>+'MBI DIRECTORIO'!K1488</f>
        <v>0</v>
      </c>
      <c r="L1488" s="5">
        <f>+'MBI DIRECTORIO'!L1488</f>
        <v>16.580811718205524</v>
      </c>
      <c r="M1488" s="5">
        <f>+'MBI DIRECTORIO'!M1488</f>
        <v>0</v>
      </c>
      <c r="N1488" s="5">
        <f>+'MBI DIRECTORIO'!N1488</f>
        <v>37.194283750501178</v>
      </c>
      <c r="O1488" s="5">
        <f>+'MBI DIRECTORIO'!O1488</f>
        <v>51.907325734578158</v>
      </c>
      <c r="P1488" s="5">
        <f>+'MBI DIRECTORIO'!P1488</f>
        <v>3.2158676518319114</v>
      </c>
      <c r="Q1488" s="5">
        <f>+'MBI DIRECTORIO'!Q1488</f>
        <v>6.1985617121998144</v>
      </c>
      <c r="R1488" s="5">
        <f>+'MBI DIRECTORIO'!R1488</f>
        <v>0</v>
      </c>
      <c r="S1488" s="5">
        <f>+'MBI DIRECTORIO'!S1488</f>
        <v>0</v>
      </c>
      <c r="T1488" s="5">
        <f>+'MBI DIRECTORIO'!T1488</f>
        <v>0</v>
      </c>
      <c r="U1488" s="5">
        <f>+'MBI DIRECTORIO'!U1488</f>
        <v>0</v>
      </c>
      <c r="V1488" s="5">
        <f>+'MBI DIRECTORIO'!V1488</f>
        <v>0</v>
      </c>
      <c r="W1488" s="5">
        <f>+'MBI DIRECTORIO'!W1488</f>
        <v>0</v>
      </c>
      <c r="X1488" s="5">
        <f>+'MBI DIRECTORIO'!X1488</f>
        <v>0</v>
      </c>
      <c r="Y1488" s="5">
        <f>+'MBI DIRECTORIO'!Y1488</f>
        <v>98.667493980697728</v>
      </c>
      <c r="Z1488" s="5">
        <f>+'MBI DIRECTORIO'!Z1488</f>
        <v>0.15145513158666479</v>
      </c>
      <c r="AA1488" s="5">
        <f>+'MBI DIRECTORIO'!AA1488</f>
        <v>0</v>
      </c>
      <c r="AB1488" s="5" t="str">
        <f>+'MBI DIRECTORIO'!AG1488</f>
        <v>ALLIED YOUNG FORTUNE BRANDS CO., LTD.</v>
      </c>
      <c r="AD1488" t="str">
        <f t="shared" si="25"/>
        <v>INSERT INTO TABLA_PRESUPUESTO_COMERCIAL VALUES ('VSR','80138-C','14004230-21',2022,'Agosto',60,'USD',1800,865.085947,0,0,16.580812,0,37.194284,51.907326,3.215868,6.198562,0,0,0,0,0,0,0,98.667494,0.151455,0);</v>
      </c>
    </row>
    <row r="1489" spans="1:30" x14ac:dyDescent="0.2">
      <c r="A1489" t="str">
        <f>+'MBI DIRECTORIO'!A1489</f>
        <v>VSR</v>
      </c>
      <c r="B1489" t="str">
        <f>+'MBI DIRECTORIO'!B1489</f>
        <v>80140-C</v>
      </c>
      <c r="C1489" t="str">
        <f>+'MBI DIRECTORIO'!C1489</f>
        <v>14005080-18</v>
      </c>
      <c r="D1489">
        <f>+'MBI DIRECTORIO'!D1489</f>
        <v>2022</v>
      </c>
      <c r="E1489" t="str">
        <f>+'MBI DIRECTORIO'!E1489</f>
        <v>Agosto</v>
      </c>
      <c r="F1489" s="5">
        <f>+'MBI DIRECTORIO'!F1489</f>
        <v>6</v>
      </c>
      <c r="G1489" t="str">
        <f>+'MBI DIRECTORIO'!G1489</f>
        <v>USD</v>
      </c>
      <c r="H1489" s="5">
        <f>+'MBI DIRECTORIO'!H1489</f>
        <v>648</v>
      </c>
      <c r="I1489" s="5">
        <f>+'MBI DIRECTORIO'!I1489</f>
        <v>333.93095183930211</v>
      </c>
      <c r="J1489" s="5">
        <f>+'MBI DIRECTORIO'!J1489</f>
        <v>0</v>
      </c>
      <c r="K1489" s="5">
        <f>+'MBI DIRECTORIO'!K1489</f>
        <v>0</v>
      </c>
      <c r="L1489" s="5">
        <f>+'MBI DIRECTORIO'!L1489</f>
        <v>1.6580811718205524</v>
      </c>
      <c r="M1489" s="5">
        <f>+'MBI DIRECTORIO'!M1489</f>
        <v>0</v>
      </c>
      <c r="N1489" s="5">
        <f>+'MBI DIRECTORIO'!N1489</f>
        <v>1.297979797979798</v>
      </c>
      <c r="O1489" s="5">
        <f>+'MBI DIRECTORIO'!O1489</f>
        <v>2.6515151515151514</v>
      </c>
      <c r="P1489" s="5">
        <f>+'MBI DIRECTORIO'!P1489</f>
        <v>0.27222222222222225</v>
      </c>
      <c r="Q1489" s="5">
        <f>+'MBI DIRECTORIO'!Q1489</f>
        <v>2.2314822163919334</v>
      </c>
      <c r="R1489" s="5">
        <f>+'MBI DIRECTORIO'!R1489</f>
        <v>0</v>
      </c>
      <c r="S1489" s="5">
        <f>+'MBI DIRECTORIO'!S1489</f>
        <v>0</v>
      </c>
      <c r="T1489" s="5">
        <f>+'MBI DIRECTORIO'!T1489</f>
        <v>0</v>
      </c>
      <c r="U1489" s="5">
        <f>+'MBI DIRECTORIO'!U1489</f>
        <v>0</v>
      </c>
      <c r="V1489" s="5">
        <f>+'MBI DIRECTORIO'!V1489</f>
        <v>0</v>
      </c>
      <c r="W1489" s="5">
        <f>+'MBI DIRECTORIO'!W1489</f>
        <v>0</v>
      </c>
      <c r="X1489" s="5">
        <f>+'MBI DIRECTORIO'!X1489</f>
        <v>0</v>
      </c>
      <c r="Y1489" s="5">
        <f>+'MBI DIRECTORIO'!Y1489</f>
        <v>6.4683449012677716</v>
      </c>
      <c r="Z1489" s="5">
        <f>+'MBI DIRECTORIO'!Z1489</f>
        <v>1.5145513158666479E-2</v>
      </c>
      <c r="AA1489" s="5">
        <f>+'MBI DIRECTORIO'!AA1489</f>
        <v>0</v>
      </c>
      <c r="AB1489" s="5" t="str">
        <f>+'MBI DIRECTORIO'!AG1489</f>
        <v>Cripton_Korea</v>
      </c>
      <c r="AD1489" t="str">
        <f t="shared" si="25"/>
        <v>INSERT INTO TABLA_PRESUPUESTO_COMERCIAL VALUES ('VSR','80140-C','14005080-18',2022,'Agosto',6,'USD',648,333.930952,0,0,1.658081,0,1.29798,2.651515,0.272222,2.231482,0,0,0,0,0,0,0,6.468345,0.015146,0);</v>
      </c>
    </row>
    <row r="1490" spans="1:30" x14ac:dyDescent="0.2">
      <c r="A1490" t="str">
        <f>+'MBI DIRECTORIO'!A1490</f>
        <v>VSR</v>
      </c>
      <c r="B1490" t="str">
        <f>+'MBI DIRECTORIO'!B1490</f>
        <v>80140-C</v>
      </c>
      <c r="C1490" t="str">
        <f>+'MBI DIRECTORIO'!C1490</f>
        <v>14005050-21</v>
      </c>
      <c r="D1490">
        <f>+'MBI DIRECTORIO'!D1490</f>
        <v>2022</v>
      </c>
      <c r="E1490" t="str">
        <f>+'MBI DIRECTORIO'!E1490</f>
        <v>Agosto</v>
      </c>
      <c r="F1490" s="5">
        <f>+'MBI DIRECTORIO'!F1490</f>
        <v>30</v>
      </c>
      <c r="G1490" t="str">
        <f>+'MBI DIRECTORIO'!G1490</f>
        <v>USD</v>
      </c>
      <c r="H1490" s="5">
        <f>+'MBI DIRECTORIO'!H1490</f>
        <v>1230</v>
      </c>
      <c r="I1490" s="5">
        <f>+'MBI DIRECTORIO'!I1490</f>
        <v>440.01002548303541</v>
      </c>
      <c r="J1490" s="5">
        <f>+'MBI DIRECTORIO'!J1490</f>
        <v>0</v>
      </c>
      <c r="K1490" s="5">
        <f>+'MBI DIRECTORIO'!K1490</f>
        <v>0</v>
      </c>
      <c r="L1490" s="5">
        <f>+'MBI DIRECTORIO'!L1490</f>
        <v>8.2904058591027621</v>
      </c>
      <c r="M1490" s="5">
        <f>+'MBI DIRECTORIO'!M1490</f>
        <v>0</v>
      </c>
      <c r="N1490" s="5">
        <f>+'MBI DIRECTORIO'!N1490</f>
        <v>6.4898989898989896</v>
      </c>
      <c r="O1490" s="5">
        <f>+'MBI DIRECTORIO'!O1490</f>
        <v>13.257575757575758</v>
      </c>
      <c r="P1490" s="5">
        <f>+'MBI DIRECTORIO'!P1490</f>
        <v>1.3611111111111112</v>
      </c>
      <c r="Q1490" s="5">
        <f>+'MBI DIRECTORIO'!Q1490</f>
        <v>4.2356838366698737</v>
      </c>
      <c r="R1490" s="5">
        <f>+'MBI DIRECTORIO'!R1490</f>
        <v>0</v>
      </c>
      <c r="S1490" s="5">
        <f>+'MBI DIRECTORIO'!S1490</f>
        <v>0</v>
      </c>
      <c r="T1490" s="5">
        <f>+'MBI DIRECTORIO'!T1490</f>
        <v>0</v>
      </c>
      <c r="U1490" s="5">
        <f>+'MBI DIRECTORIO'!U1490</f>
        <v>0</v>
      </c>
      <c r="V1490" s="5">
        <f>+'MBI DIRECTORIO'!V1490</f>
        <v>0</v>
      </c>
      <c r="W1490" s="5">
        <f>+'MBI DIRECTORIO'!W1490</f>
        <v>0</v>
      </c>
      <c r="X1490" s="5">
        <f>+'MBI DIRECTORIO'!X1490</f>
        <v>0</v>
      </c>
      <c r="Y1490" s="5">
        <f>+'MBI DIRECTORIO'!Y1490</f>
        <v>25.419997261049065</v>
      </c>
      <c r="Z1490" s="5">
        <f>+'MBI DIRECTORIO'!Z1490</f>
        <v>7.5727565793332396E-2</v>
      </c>
      <c r="AA1490" s="5">
        <f>+'MBI DIRECTORIO'!AA1490</f>
        <v>0</v>
      </c>
      <c r="AB1490" s="5" t="str">
        <f>+'MBI DIRECTORIO'!AG1490</f>
        <v>Cripton_Korea</v>
      </c>
      <c r="AD1490" t="str">
        <f t="shared" si="25"/>
        <v>INSERT INTO TABLA_PRESUPUESTO_COMERCIAL VALUES ('VSR','80140-C','14005050-21',2022,'Agosto',30,'USD',1230,440.010025,0,0,8.290406,0,6.489899,13.257576,1.361111,4.235684,0,0,0,0,0,0,0,25.419997,0.075728,0);</v>
      </c>
    </row>
    <row r="1491" spans="1:30" x14ac:dyDescent="0.2">
      <c r="A1491" t="str">
        <f>+'MBI DIRECTORIO'!A1491</f>
        <v>VSR</v>
      </c>
      <c r="B1491" t="str">
        <f>+'MBI DIRECTORIO'!B1491</f>
        <v>80140-C</v>
      </c>
      <c r="C1491" t="str">
        <f>+'MBI DIRECTORIO'!C1491</f>
        <v>14005054-21</v>
      </c>
      <c r="D1491">
        <f>+'MBI DIRECTORIO'!D1491</f>
        <v>2022</v>
      </c>
      <c r="E1491" t="str">
        <f>+'MBI DIRECTORIO'!E1491</f>
        <v>Agosto</v>
      </c>
      <c r="F1491" s="5">
        <f>+'MBI DIRECTORIO'!F1491</f>
        <v>30</v>
      </c>
      <c r="G1491" t="str">
        <f>+'MBI DIRECTORIO'!G1491</f>
        <v>USD</v>
      </c>
      <c r="H1491" s="5">
        <f>+'MBI DIRECTORIO'!H1491</f>
        <v>1230</v>
      </c>
      <c r="I1491" s="5">
        <f>+'MBI DIRECTORIO'!I1491</f>
        <v>408.28975711869828</v>
      </c>
      <c r="J1491" s="5">
        <f>+'MBI DIRECTORIO'!J1491</f>
        <v>0</v>
      </c>
      <c r="K1491" s="5">
        <f>+'MBI DIRECTORIO'!K1491</f>
        <v>0</v>
      </c>
      <c r="L1491" s="5">
        <f>+'MBI DIRECTORIO'!L1491</f>
        <v>8.2904058591027621</v>
      </c>
      <c r="M1491" s="5">
        <f>+'MBI DIRECTORIO'!M1491</f>
        <v>0</v>
      </c>
      <c r="N1491" s="5">
        <f>+'MBI DIRECTORIO'!N1491</f>
        <v>6.4898989898989896</v>
      </c>
      <c r="O1491" s="5">
        <f>+'MBI DIRECTORIO'!O1491</f>
        <v>13.257575757575758</v>
      </c>
      <c r="P1491" s="5">
        <f>+'MBI DIRECTORIO'!P1491</f>
        <v>1.3611111111111112</v>
      </c>
      <c r="Q1491" s="5">
        <f>+'MBI DIRECTORIO'!Q1491</f>
        <v>4.2356838366698737</v>
      </c>
      <c r="R1491" s="5">
        <f>+'MBI DIRECTORIO'!R1491</f>
        <v>0</v>
      </c>
      <c r="S1491" s="5">
        <f>+'MBI DIRECTORIO'!S1491</f>
        <v>0</v>
      </c>
      <c r="T1491" s="5">
        <f>+'MBI DIRECTORIO'!T1491</f>
        <v>0</v>
      </c>
      <c r="U1491" s="5">
        <f>+'MBI DIRECTORIO'!U1491</f>
        <v>0</v>
      </c>
      <c r="V1491" s="5">
        <f>+'MBI DIRECTORIO'!V1491</f>
        <v>0</v>
      </c>
      <c r="W1491" s="5">
        <f>+'MBI DIRECTORIO'!W1491</f>
        <v>0</v>
      </c>
      <c r="X1491" s="5">
        <f>+'MBI DIRECTORIO'!X1491</f>
        <v>0</v>
      </c>
      <c r="Y1491" s="5">
        <f>+'MBI DIRECTORIO'!Y1491</f>
        <v>25.419997261049065</v>
      </c>
      <c r="Z1491" s="5">
        <f>+'MBI DIRECTORIO'!Z1491</f>
        <v>7.5727565793332396E-2</v>
      </c>
      <c r="AA1491" s="5">
        <f>+'MBI DIRECTORIO'!AA1491</f>
        <v>0</v>
      </c>
      <c r="AB1491" s="5" t="str">
        <f>+'MBI DIRECTORIO'!AG1491</f>
        <v>Cripton_Korea</v>
      </c>
      <c r="AD1491" t="str">
        <f t="shared" si="25"/>
        <v>INSERT INTO TABLA_PRESUPUESTO_COMERCIAL VALUES ('VSR','80140-C','14005054-21',2022,'Agosto',30,'USD',1230,408.289757,0,0,8.290406,0,6.489899,13.257576,1.361111,4.235684,0,0,0,0,0,0,0,25.419997,0.075728,0);</v>
      </c>
    </row>
    <row r="1492" spans="1:30" x14ac:dyDescent="0.2">
      <c r="A1492" t="str">
        <f>+'MBI DIRECTORIO'!A1492</f>
        <v>VSR</v>
      </c>
      <c r="B1492" t="str">
        <f>+'MBI DIRECTORIO'!B1492</f>
        <v>80140-C</v>
      </c>
      <c r="C1492" t="str">
        <f>+'MBI DIRECTORIO'!C1492</f>
        <v>14005075-18</v>
      </c>
      <c r="D1492">
        <f>+'MBI DIRECTORIO'!D1492</f>
        <v>2022</v>
      </c>
      <c r="E1492" t="str">
        <f>+'MBI DIRECTORIO'!E1492</f>
        <v>Agosto</v>
      </c>
      <c r="F1492" s="5">
        <f>+'MBI DIRECTORIO'!F1492</f>
        <v>30</v>
      </c>
      <c r="G1492" t="str">
        <f>+'MBI DIRECTORIO'!G1492</f>
        <v>USD</v>
      </c>
      <c r="H1492" s="5">
        <f>+'MBI DIRECTORIO'!H1492</f>
        <v>1830</v>
      </c>
      <c r="I1492" s="5">
        <f>+'MBI DIRECTORIO'!I1492</f>
        <v>963.15688338482028</v>
      </c>
      <c r="J1492" s="5">
        <f>+'MBI DIRECTORIO'!J1492</f>
        <v>0</v>
      </c>
      <c r="K1492" s="5">
        <f>+'MBI DIRECTORIO'!K1492</f>
        <v>0</v>
      </c>
      <c r="L1492" s="5">
        <f>+'MBI DIRECTORIO'!L1492</f>
        <v>8.2904058591027621</v>
      </c>
      <c r="M1492" s="5">
        <f>+'MBI DIRECTORIO'!M1492</f>
        <v>0</v>
      </c>
      <c r="N1492" s="5">
        <f>+'MBI DIRECTORIO'!N1492</f>
        <v>6.4898989898989896</v>
      </c>
      <c r="O1492" s="5">
        <f>+'MBI DIRECTORIO'!O1492</f>
        <v>13.257575757575758</v>
      </c>
      <c r="P1492" s="5">
        <f>+'MBI DIRECTORIO'!P1492</f>
        <v>1.3611111111111112</v>
      </c>
      <c r="Q1492" s="5">
        <f>+'MBI DIRECTORIO'!Q1492</f>
        <v>6.3018710740698118</v>
      </c>
      <c r="R1492" s="5">
        <f>+'MBI DIRECTORIO'!R1492</f>
        <v>0</v>
      </c>
      <c r="S1492" s="5">
        <f>+'MBI DIRECTORIO'!S1492</f>
        <v>0</v>
      </c>
      <c r="T1492" s="5">
        <f>+'MBI DIRECTORIO'!T1492</f>
        <v>0</v>
      </c>
      <c r="U1492" s="5">
        <f>+'MBI DIRECTORIO'!U1492</f>
        <v>0</v>
      </c>
      <c r="V1492" s="5">
        <f>+'MBI DIRECTORIO'!V1492</f>
        <v>0</v>
      </c>
      <c r="W1492" s="5">
        <f>+'MBI DIRECTORIO'!W1492</f>
        <v>0</v>
      </c>
      <c r="X1492" s="5">
        <f>+'MBI DIRECTORIO'!X1492</f>
        <v>0</v>
      </c>
      <c r="Y1492" s="5">
        <f>+'MBI DIRECTORIO'!Y1492</f>
        <v>27.486184498449003</v>
      </c>
      <c r="Z1492" s="5">
        <f>+'MBI DIRECTORIO'!Z1492</f>
        <v>7.5727565793332396E-2</v>
      </c>
      <c r="AA1492" s="5">
        <f>+'MBI DIRECTORIO'!AA1492</f>
        <v>0</v>
      </c>
      <c r="AB1492" s="5" t="str">
        <f>+'MBI DIRECTORIO'!AG1492</f>
        <v>Cripton_Korea</v>
      </c>
      <c r="AD1492" t="str">
        <f t="shared" si="25"/>
        <v>INSERT INTO TABLA_PRESUPUESTO_COMERCIAL VALUES ('VSR','80140-C','14005075-18',2022,'Agosto',30,'USD',1830,963.156883,0,0,8.290406,0,6.489899,13.257576,1.361111,6.301871,0,0,0,0,0,0,0,27.486184,0.075728,0);</v>
      </c>
    </row>
    <row r="1493" spans="1:30" x14ac:dyDescent="0.2">
      <c r="A1493" t="str">
        <f>+'MBI DIRECTORIO'!A1493</f>
        <v>VSR</v>
      </c>
      <c r="B1493" t="str">
        <f>+'MBI DIRECTORIO'!B1493</f>
        <v>80140-C</v>
      </c>
      <c r="C1493" t="str">
        <f>+'MBI DIRECTORIO'!C1493</f>
        <v>14005077-18</v>
      </c>
      <c r="D1493">
        <f>+'MBI DIRECTORIO'!D1493</f>
        <v>2022</v>
      </c>
      <c r="E1493" t="str">
        <f>+'MBI DIRECTORIO'!E1493</f>
        <v>Agosto</v>
      </c>
      <c r="F1493" s="5">
        <f>+'MBI DIRECTORIO'!F1493</f>
        <v>6</v>
      </c>
      <c r="G1493" t="str">
        <f>+'MBI DIRECTORIO'!G1493</f>
        <v>USD</v>
      </c>
      <c r="H1493" s="5">
        <f>+'MBI DIRECTORIO'!H1493</f>
        <v>366</v>
      </c>
      <c r="I1493" s="5">
        <f>+'MBI DIRECTORIO'!I1493</f>
        <v>145.41447324106565</v>
      </c>
      <c r="J1493" s="5">
        <f>+'MBI DIRECTORIO'!J1493</f>
        <v>0</v>
      </c>
      <c r="K1493" s="5">
        <f>+'MBI DIRECTORIO'!K1493</f>
        <v>0</v>
      </c>
      <c r="L1493" s="5">
        <f>+'MBI DIRECTORIO'!L1493</f>
        <v>1.6580811718205524</v>
      </c>
      <c r="M1493" s="5">
        <f>+'MBI DIRECTORIO'!M1493</f>
        <v>0</v>
      </c>
      <c r="N1493" s="5">
        <f>+'MBI DIRECTORIO'!N1493</f>
        <v>1.297979797979798</v>
      </c>
      <c r="O1493" s="5">
        <f>+'MBI DIRECTORIO'!O1493</f>
        <v>2.6515151515151514</v>
      </c>
      <c r="P1493" s="5">
        <f>+'MBI DIRECTORIO'!P1493</f>
        <v>0.27222222222222225</v>
      </c>
      <c r="Q1493" s="5">
        <f>+'MBI DIRECTORIO'!Q1493</f>
        <v>1.2603742148139623</v>
      </c>
      <c r="R1493" s="5">
        <f>+'MBI DIRECTORIO'!R1493</f>
        <v>0</v>
      </c>
      <c r="S1493" s="5">
        <f>+'MBI DIRECTORIO'!S1493</f>
        <v>0</v>
      </c>
      <c r="T1493" s="5">
        <f>+'MBI DIRECTORIO'!T1493</f>
        <v>0</v>
      </c>
      <c r="U1493" s="5">
        <f>+'MBI DIRECTORIO'!U1493</f>
        <v>0</v>
      </c>
      <c r="V1493" s="5">
        <f>+'MBI DIRECTORIO'!V1493</f>
        <v>0</v>
      </c>
      <c r="W1493" s="5">
        <f>+'MBI DIRECTORIO'!W1493</f>
        <v>0</v>
      </c>
      <c r="X1493" s="5">
        <f>+'MBI DIRECTORIO'!X1493</f>
        <v>0</v>
      </c>
      <c r="Y1493" s="5">
        <f>+'MBI DIRECTORIO'!Y1493</f>
        <v>5.4972368996898009</v>
      </c>
      <c r="Z1493" s="5">
        <f>+'MBI DIRECTORIO'!Z1493</f>
        <v>1.5145513158666479E-2</v>
      </c>
      <c r="AA1493" s="5">
        <f>+'MBI DIRECTORIO'!AA1493</f>
        <v>0</v>
      </c>
      <c r="AB1493" s="5" t="str">
        <f>+'MBI DIRECTORIO'!AG1493</f>
        <v>Cripton_Korea</v>
      </c>
      <c r="AD1493" t="str">
        <f t="shared" si="25"/>
        <v>INSERT INTO TABLA_PRESUPUESTO_COMERCIAL VALUES ('VSR','80140-C','14005077-18',2022,'Agosto',6,'USD',366,145.414473,0,0,1.658081,0,1.29798,2.651515,0.272222,1.260374,0,0,0,0,0,0,0,5.497237,0.015146,0);</v>
      </c>
    </row>
    <row r="1494" spans="1:30" x14ac:dyDescent="0.2">
      <c r="A1494" t="str">
        <f>+'MBI DIRECTORIO'!A1494</f>
        <v>VSR</v>
      </c>
      <c r="B1494" t="str">
        <f>+'MBI DIRECTORIO'!B1494</f>
        <v>96568970-C</v>
      </c>
      <c r="C1494" t="str">
        <f>+'MBI DIRECTORIO'!C1494</f>
        <v>14005058-20</v>
      </c>
      <c r="D1494">
        <f>+'MBI DIRECTORIO'!D1494</f>
        <v>2022</v>
      </c>
      <c r="E1494" t="str">
        <f>+'MBI DIRECTORIO'!E1494</f>
        <v>Septiembre</v>
      </c>
      <c r="F1494" s="5">
        <f>+'MBI DIRECTORIO'!F1494</f>
        <v>540</v>
      </c>
      <c r="G1494" t="str">
        <f>+'MBI DIRECTORIO'!G1494</f>
        <v>CLP</v>
      </c>
      <c r="H1494" s="5">
        <f>+'MBI DIRECTORIO'!H1494</f>
        <v>17339.25</v>
      </c>
      <c r="I1494" s="5">
        <f>+'MBI DIRECTORIO'!I1494</f>
        <v>10132.68536859449</v>
      </c>
      <c r="J1494" s="5">
        <f>+'MBI DIRECTORIO'!J1494</f>
        <v>0</v>
      </c>
      <c r="K1494" s="5">
        <f>+'MBI DIRECTORIO'!K1494</f>
        <v>2025</v>
      </c>
      <c r="L1494" s="5">
        <f>+'MBI DIRECTORIO'!L1494</f>
        <v>123.93529257579443</v>
      </c>
      <c r="M1494" s="5">
        <f>+'MBI DIRECTORIO'!M1494</f>
        <v>0</v>
      </c>
      <c r="N1494" s="5">
        <f>+'MBI DIRECTORIO'!N1494</f>
        <v>0</v>
      </c>
      <c r="O1494" s="5">
        <f>+'MBI DIRECTORIO'!O1494</f>
        <v>0</v>
      </c>
      <c r="P1494" s="5">
        <f>+'MBI DIRECTORIO'!P1494</f>
        <v>0</v>
      </c>
      <c r="Q1494" s="5">
        <f>+'MBI DIRECTORIO'!Q1494</f>
        <v>0</v>
      </c>
      <c r="R1494" s="5">
        <f>+'MBI DIRECTORIO'!R1494</f>
        <v>59.710228426811462</v>
      </c>
      <c r="S1494" s="5">
        <f>+'MBI DIRECTORIO'!S1494</f>
        <v>0</v>
      </c>
      <c r="T1494" s="5">
        <f>+'MBI DIRECTORIO'!T1494</f>
        <v>0</v>
      </c>
      <c r="U1494" s="5">
        <f>+'MBI DIRECTORIO'!U1494</f>
        <v>213.75</v>
      </c>
      <c r="V1494" s="5">
        <f>+'MBI DIRECTORIO'!V1494</f>
        <v>0</v>
      </c>
      <c r="W1494" s="5">
        <f>+'MBI DIRECTORIO'!W1494</f>
        <v>0</v>
      </c>
      <c r="X1494" s="5">
        <f>+'MBI DIRECTORIO'!X1494</f>
        <v>0</v>
      </c>
      <c r="Y1494" s="5">
        <f>+'MBI DIRECTORIO'!Y1494</f>
        <v>308.06529806951414</v>
      </c>
      <c r="Z1494" s="5">
        <f>+'MBI DIRECTORIO'!Z1494</f>
        <v>0</v>
      </c>
      <c r="AA1494" s="5">
        <f>+'MBI DIRECTORIO'!AA1494</f>
        <v>34.605069642702652</v>
      </c>
      <c r="AB1494" s="5" t="str">
        <f>+'MBI DIRECTORIO'!AG1494</f>
        <v>Distribución y Excelencia S.A.</v>
      </c>
      <c r="AD1494" t="str">
        <f t="shared" si="25"/>
        <v>INSERT INTO TABLA_PRESUPUESTO_COMERCIAL VALUES ('VSR','96568970-C','14005058-20',2022,'Septiembre',540,'CLP',17339.25,10132.685369,0,2025,123.935293,0,0,0,0,0,59.710228,0,0,213.75,0,0,0,308.065298,0,34.60507);</v>
      </c>
    </row>
    <row r="1495" spans="1:30" x14ac:dyDescent="0.2">
      <c r="A1495" t="str">
        <f>+'MBI DIRECTORIO'!A1495</f>
        <v>VSR</v>
      </c>
      <c r="B1495" t="str">
        <f>+'MBI DIRECTORIO'!B1495</f>
        <v>96568970-C</v>
      </c>
      <c r="C1495" t="str">
        <f>+'MBI DIRECTORIO'!C1495</f>
        <v>14005057-20</v>
      </c>
      <c r="D1495">
        <f>+'MBI DIRECTORIO'!D1495</f>
        <v>2022</v>
      </c>
      <c r="E1495" t="str">
        <f>+'MBI DIRECTORIO'!E1495</f>
        <v>Septiembre</v>
      </c>
      <c r="F1495" s="5">
        <f>+'MBI DIRECTORIO'!F1495</f>
        <v>360</v>
      </c>
      <c r="G1495" t="str">
        <f>+'MBI DIRECTORIO'!G1495</f>
        <v>CLP</v>
      </c>
      <c r="H1495" s="5">
        <f>+'MBI DIRECTORIO'!H1495</f>
        <v>11559.5</v>
      </c>
      <c r="I1495" s="5">
        <f>+'MBI DIRECTORIO'!I1495</f>
        <v>7115.0146048951592</v>
      </c>
      <c r="J1495" s="5">
        <f>+'MBI DIRECTORIO'!J1495</f>
        <v>0</v>
      </c>
      <c r="K1495" s="5">
        <f>+'MBI DIRECTORIO'!K1495</f>
        <v>1350</v>
      </c>
      <c r="L1495" s="5">
        <f>+'MBI DIRECTORIO'!L1495</f>
        <v>82.623528383862961</v>
      </c>
      <c r="M1495" s="5">
        <f>+'MBI DIRECTORIO'!M1495</f>
        <v>0</v>
      </c>
      <c r="N1495" s="5">
        <f>+'MBI DIRECTORIO'!N1495</f>
        <v>0</v>
      </c>
      <c r="O1495" s="5">
        <f>+'MBI DIRECTORIO'!O1495</f>
        <v>0</v>
      </c>
      <c r="P1495" s="5">
        <f>+'MBI DIRECTORIO'!P1495</f>
        <v>0</v>
      </c>
      <c r="Q1495" s="5">
        <f>+'MBI DIRECTORIO'!Q1495</f>
        <v>0</v>
      </c>
      <c r="R1495" s="5">
        <f>+'MBI DIRECTORIO'!R1495</f>
        <v>39.806818951207646</v>
      </c>
      <c r="S1495" s="5">
        <f>+'MBI DIRECTORIO'!S1495</f>
        <v>0</v>
      </c>
      <c r="T1495" s="5">
        <f>+'MBI DIRECTORIO'!T1495</f>
        <v>0</v>
      </c>
      <c r="U1495" s="5">
        <f>+'MBI DIRECTORIO'!U1495</f>
        <v>142.5</v>
      </c>
      <c r="V1495" s="5">
        <f>+'MBI DIRECTORIO'!V1495</f>
        <v>0</v>
      </c>
      <c r="W1495" s="5">
        <f>+'MBI DIRECTORIO'!W1495</f>
        <v>0</v>
      </c>
      <c r="X1495" s="5">
        <f>+'MBI DIRECTORIO'!X1495</f>
        <v>0</v>
      </c>
      <c r="Y1495" s="5">
        <f>+'MBI DIRECTORIO'!Y1495</f>
        <v>205.37686537967608</v>
      </c>
      <c r="Z1495" s="5">
        <f>+'MBI DIRECTORIO'!Z1495</f>
        <v>0</v>
      </c>
      <c r="AA1495" s="5">
        <f>+'MBI DIRECTORIO'!AA1495</f>
        <v>23.070046428468437</v>
      </c>
      <c r="AB1495" s="5" t="str">
        <f>+'MBI DIRECTORIO'!AG1495</f>
        <v>Distribución y Excelencia S.A.</v>
      </c>
      <c r="AD1495" t="str">
        <f t="shared" si="25"/>
        <v>INSERT INTO TABLA_PRESUPUESTO_COMERCIAL VALUES ('VSR','96568970-C','14005057-20',2022,'Septiembre',360,'CLP',11559.5,7115.014605,0,1350,82.623528,0,0,0,0,0,39.806819,0,0,142.5,0,0,0,205.376865,0,23.070046);</v>
      </c>
    </row>
    <row r="1496" spans="1:30" x14ac:dyDescent="0.2">
      <c r="A1496" t="str">
        <f>+'MBI DIRECTORIO'!A1496</f>
        <v>VSR</v>
      </c>
      <c r="B1496" t="str">
        <f>+'MBI DIRECTORIO'!B1496</f>
        <v>96568970-C</v>
      </c>
      <c r="C1496" t="str">
        <f>+'MBI DIRECTORIO'!C1496</f>
        <v>14005059-20</v>
      </c>
      <c r="D1496">
        <f>+'MBI DIRECTORIO'!D1496</f>
        <v>2022</v>
      </c>
      <c r="E1496" t="str">
        <f>+'MBI DIRECTORIO'!E1496</f>
        <v>Septiembre</v>
      </c>
      <c r="F1496" s="5">
        <f>+'MBI DIRECTORIO'!F1496</f>
        <v>540</v>
      </c>
      <c r="G1496" t="str">
        <f>+'MBI DIRECTORIO'!G1496</f>
        <v>CLP</v>
      </c>
      <c r="H1496" s="5">
        <f>+'MBI DIRECTORIO'!H1496</f>
        <v>17339.25</v>
      </c>
      <c r="I1496" s="5">
        <f>+'MBI DIRECTORIO'!I1496</f>
        <v>10758.712643966133</v>
      </c>
      <c r="J1496" s="5">
        <f>+'MBI DIRECTORIO'!J1496</f>
        <v>0</v>
      </c>
      <c r="K1496" s="5">
        <f>+'MBI DIRECTORIO'!K1496</f>
        <v>2025</v>
      </c>
      <c r="L1496" s="5">
        <f>+'MBI DIRECTORIO'!L1496</f>
        <v>123.93529257579443</v>
      </c>
      <c r="M1496" s="5">
        <f>+'MBI DIRECTORIO'!M1496</f>
        <v>0</v>
      </c>
      <c r="N1496" s="5">
        <f>+'MBI DIRECTORIO'!N1496</f>
        <v>0</v>
      </c>
      <c r="O1496" s="5">
        <f>+'MBI DIRECTORIO'!O1496</f>
        <v>0</v>
      </c>
      <c r="P1496" s="5">
        <f>+'MBI DIRECTORIO'!P1496</f>
        <v>0</v>
      </c>
      <c r="Q1496" s="5">
        <f>+'MBI DIRECTORIO'!Q1496</f>
        <v>0</v>
      </c>
      <c r="R1496" s="5">
        <f>+'MBI DIRECTORIO'!R1496</f>
        <v>59.710228426811462</v>
      </c>
      <c r="S1496" s="5">
        <f>+'MBI DIRECTORIO'!S1496</f>
        <v>0</v>
      </c>
      <c r="T1496" s="5">
        <f>+'MBI DIRECTORIO'!T1496</f>
        <v>0</v>
      </c>
      <c r="U1496" s="5">
        <f>+'MBI DIRECTORIO'!U1496</f>
        <v>213.75</v>
      </c>
      <c r="V1496" s="5">
        <f>+'MBI DIRECTORIO'!V1496</f>
        <v>0</v>
      </c>
      <c r="W1496" s="5">
        <f>+'MBI DIRECTORIO'!W1496</f>
        <v>0</v>
      </c>
      <c r="X1496" s="5">
        <f>+'MBI DIRECTORIO'!X1496</f>
        <v>0</v>
      </c>
      <c r="Y1496" s="5">
        <f>+'MBI DIRECTORIO'!Y1496</f>
        <v>308.06529806951414</v>
      </c>
      <c r="Z1496" s="5">
        <f>+'MBI DIRECTORIO'!Z1496</f>
        <v>0</v>
      </c>
      <c r="AA1496" s="5">
        <f>+'MBI DIRECTORIO'!AA1496</f>
        <v>34.605069642702652</v>
      </c>
      <c r="AB1496" s="5" t="str">
        <f>+'MBI DIRECTORIO'!AG1496</f>
        <v>Distribución y Excelencia S.A.</v>
      </c>
      <c r="AD1496" t="str">
        <f t="shared" si="25"/>
        <v>INSERT INTO TABLA_PRESUPUESTO_COMERCIAL VALUES ('VSR','96568970-C','14005059-20',2022,'Septiembre',540,'CLP',17339.25,10758.712644,0,2025,123.935293,0,0,0,0,0,59.710228,0,0,213.75,0,0,0,308.065298,0,34.60507);</v>
      </c>
    </row>
    <row r="1497" spans="1:30" x14ac:dyDescent="0.2">
      <c r="A1497" t="str">
        <f>+'MBI DIRECTORIO'!A1497</f>
        <v>VSR</v>
      </c>
      <c r="B1497" t="str">
        <f>+'MBI DIRECTORIO'!B1497</f>
        <v>96568970-C</v>
      </c>
      <c r="C1497" t="str">
        <f>+'MBI DIRECTORIO'!C1497</f>
        <v>14005080-18</v>
      </c>
      <c r="D1497">
        <f>+'MBI DIRECTORIO'!D1497</f>
        <v>2022</v>
      </c>
      <c r="E1497" t="str">
        <f>+'MBI DIRECTORIO'!E1497</f>
        <v>Septiembre</v>
      </c>
      <c r="F1497" s="5">
        <f>+'MBI DIRECTORIO'!F1497</f>
        <v>13.5</v>
      </c>
      <c r="G1497" t="str">
        <f>+'MBI DIRECTORIO'!G1497</f>
        <v>CLP</v>
      </c>
      <c r="H1497" s="5">
        <f>+'MBI DIRECTORIO'!H1497</f>
        <v>1198.125</v>
      </c>
      <c r="I1497" s="5">
        <f>+'MBI DIRECTORIO'!I1497</f>
        <v>765.65545684334438</v>
      </c>
      <c r="J1497" s="5">
        <f>+'MBI DIRECTORIO'!J1497</f>
        <v>0</v>
      </c>
      <c r="K1497" s="5">
        <f>+'MBI DIRECTORIO'!K1497</f>
        <v>119.8125</v>
      </c>
      <c r="L1497" s="5">
        <f>+'MBI DIRECTORIO'!L1497</f>
        <v>3.0983823143948608</v>
      </c>
      <c r="M1497" s="5">
        <f>+'MBI DIRECTORIO'!M1497</f>
        <v>0</v>
      </c>
      <c r="N1497" s="5">
        <f>+'MBI DIRECTORIO'!N1497</f>
        <v>0</v>
      </c>
      <c r="O1497" s="5">
        <f>+'MBI DIRECTORIO'!O1497</f>
        <v>0</v>
      </c>
      <c r="P1497" s="5">
        <f>+'MBI DIRECTORIO'!P1497</f>
        <v>0</v>
      </c>
      <c r="Q1497" s="5">
        <f>+'MBI DIRECTORIO'!Q1497</f>
        <v>0</v>
      </c>
      <c r="R1497" s="5">
        <f>+'MBI DIRECTORIO'!R1497</f>
        <v>4.125917639683002</v>
      </c>
      <c r="S1497" s="5">
        <f>+'MBI DIRECTORIO'!S1497</f>
        <v>0</v>
      </c>
      <c r="T1497" s="5">
        <f>+'MBI DIRECTORIO'!T1497</f>
        <v>0</v>
      </c>
      <c r="U1497" s="5">
        <f>+'MBI DIRECTORIO'!U1497</f>
        <v>5.34375</v>
      </c>
      <c r="V1497" s="5">
        <f>+'MBI DIRECTORIO'!V1497</f>
        <v>0</v>
      </c>
      <c r="W1497" s="5">
        <f>+'MBI DIRECTORIO'!W1497</f>
        <v>0</v>
      </c>
      <c r="X1497" s="5">
        <f>+'MBI DIRECTORIO'!X1497</f>
        <v>0</v>
      </c>
      <c r="Y1497" s="5">
        <f>+'MBI DIRECTORIO'!Y1497</f>
        <v>10.334794380750569</v>
      </c>
      <c r="Z1497" s="5">
        <f>+'MBI DIRECTORIO'!Z1497</f>
        <v>0</v>
      </c>
      <c r="AA1497" s="5">
        <f>+'MBI DIRECTORIO'!AA1497</f>
        <v>0.86512674106756637</v>
      </c>
      <c r="AB1497" s="5" t="str">
        <f>+'MBI DIRECTORIO'!AG1497</f>
        <v>Distribución y Excelencia S.A.</v>
      </c>
      <c r="AD1497" t="str">
        <f t="shared" si="25"/>
        <v>INSERT INTO TABLA_PRESUPUESTO_COMERCIAL VALUES ('VSR','96568970-C','14005080-18',2022,'Septiembre',13.5,'CLP',1198.125,765.655457,0,119.8125,3.098382,0,0,0,0,0,4.125918,0,0,5.34375,0,0,0,10.334794,0,0.865127);</v>
      </c>
    </row>
    <row r="1498" spans="1:30" x14ac:dyDescent="0.2">
      <c r="A1498" t="str">
        <f>+'MBI DIRECTORIO'!A1498</f>
        <v>VSR</v>
      </c>
      <c r="B1498" t="str">
        <f>+'MBI DIRECTORIO'!B1498</f>
        <v>96568970-C</v>
      </c>
      <c r="C1498" t="str">
        <f>+'MBI DIRECTORIO'!C1498</f>
        <v>14005051-20</v>
      </c>
      <c r="D1498">
        <f>+'MBI DIRECTORIO'!D1498</f>
        <v>2022</v>
      </c>
      <c r="E1498" t="str">
        <f>+'MBI DIRECTORIO'!E1498</f>
        <v>Septiembre</v>
      </c>
      <c r="F1498" s="5">
        <f>+'MBI DIRECTORIO'!F1498</f>
        <v>4500</v>
      </c>
      <c r="G1498" t="str">
        <f>+'MBI DIRECTORIO'!G1498</f>
        <v>CLP</v>
      </c>
      <c r="H1498" s="5">
        <f>+'MBI DIRECTORIO'!H1498</f>
        <v>105100</v>
      </c>
      <c r="I1498" s="5">
        <f>+'MBI DIRECTORIO'!I1498</f>
        <v>76302.782609717775</v>
      </c>
      <c r="J1498" s="5">
        <f>+'MBI DIRECTORIO'!J1498</f>
        <v>0</v>
      </c>
      <c r="K1498" s="5">
        <f>+'MBI DIRECTORIO'!K1498</f>
        <v>5625</v>
      </c>
      <c r="L1498" s="5">
        <f>+'MBI DIRECTORIO'!L1498</f>
        <v>1032.794104798287</v>
      </c>
      <c r="M1498" s="5">
        <f>+'MBI DIRECTORIO'!M1498</f>
        <v>0</v>
      </c>
      <c r="N1498" s="5">
        <f>+'MBI DIRECTORIO'!N1498</f>
        <v>0</v>
      </c>
      <c r="O1498" s="5">
        <f>+'MBI DIRECTORIO'!O1498</f>
        <v>0</v>
      </c>
      <c r="P1498" s="5">
        <f>+'MBI DIRECTORIO'!P1498</f>
        <v>0</v>
      </c>
      <c r="Q1498" s="5">
        <f>+'MBI DIRECTORIO'!Q1498</f>
        <v>0</v>
      </c>
      <c r="R1498" s="5">
        <f>+'MBI DIRECTORIO'!R1498</f>
        <v>361.92713108455587</v>
      </c>
      <c r="S1498" s="5">
        <f>+'MBI DIRECTORIO'!S1498</f>
        <v>0</v>
      </c>
      <c r="T1498" s="5">
        <f>+'MBI DIRECTORIO'!T1498</f>
        <v>0</v>
      </c>
      <c r="U1498" s="5">
        <f>+'MBI DIRECTORIO'!U1498</f>
        <v>1781.25</v>
      </c>
      <c r="V1498" s="5">
        <f>+'MBI DIRECTORIO'!V1498</f>
        <v>0</v>
      </c>
      <c r="W1498" s="5">
        <f>+'MBI DIRECTORIO'!W1498</f>
        <v>0</v>
      </c>
      <c r="X1498" s="5">
        <f>+'MBI DIRECTORIO'!X1498</f>
        <v>0</v>
      </c>
      <c r="Y1498" s="5">
        <f>+'MBI DIRECTORIO'!Y1498</f>
        <v>2431.5527114404113</v>
      </c>
      <c r="Z1498" s="5">
        <f>+'MBI DIRECTORIO'!Z1498</f>
        <v>0</v>
      </c>
      <c r="AA1498" s="5">
        <f>+'MBI DIRECTORIO'!AA1498</f>
        <v>288.37558035585545</v>
      </c>
      <c r="AB1498" s="5" t="str">
        <f>+'MBI DIRECTORIO'!AG1498</f>
        <v>Distribución y Excelencia S.A.</v>
      </c>
      <c r="AD1498" t="str">
        <f t="shared" si="25"/>
        <v>INSERT INTO TABLA_PRESUPUESTO_COMERCIAL VALUES ('VSR','96568970-C','14005051-20',2022,'Septiembre',4500,'CLP',105100,76302.78261,0,5625,1032.794105,0,0,0,0,0,361.927131,0,0,1781.25,0,0,0,2431.552711,0,288.37558);</v>
      </c>
    </row>
    <row r="1499" spans="1:30" x14ac:dyDescent="0.2">
      <c r="A1499" t="str">
        <f>+'MBI DIRECTORIO'!A1499</f>
        <v>VSR</v>
      </c>
      <c r="B1499" t="str">
        <f>+'MBI DIRECTORIO'!B1499</f>
        <v>96568970-C</v>
      </c>
      <c r="C1499" t="str">
        <f>+'MBI DIRECTORIO'!C1499</f>
        <v>14005050-21</v>
      </c>
      <c r="D1499">
        <f>+'MBI DIRECTORIO'!D1499</f>
        <v>2022</v>
      </c>
      <c r="E1499" t="str">
        <f>+'MBI DIRECTORIO'!E1499</f>
        <v>Septiembre</v>
      </c>
      <c r="F1499" s="5">
        <f>+'MBI DIRECTORIO'!F1499</f>
        <v>4500</v>
      </c>
      <c r="G1499" t="str">
        <f>+'MBI DIRECTORIO'!G1499</f>
        <v>CLP</v>
      </c>
      <c r="H1499" s="5">
        <f>+'MBI DIRECTORIO'!H1499</f>
        <v>105100</v>
      </c>
      <c r="I1499" s="5">
        <f>+'MBI DIRECTORIO'!I1499</f>
        <v>66001.503822455299</v>
      </c>
      <c r="J1499" s="5">
        <f>+'MBI DIRECTORIO'!J1499</f>
        <v>0</v>
      </c>
      <c r="K1499" s="5">
        <f>+'MBI DIRECTORIO'!K1499</f>
        <v>5625</v>
      </c>
      <c r="L1499" s="5">
        <f>+'MBI DIRECTORIO'!L1499</f>
        <v>1032.794104798287</v>
      </c>
      <c r="M1499" s="5">
        <f>+'MBI DIRECTORIO'!M1499</f>
        <v>0</v>
      </c>
      <c r="N1499" s="5">
        <f>+'MBI DIRECTORIO'!N1499</f>
        <v>0</v>
      </c>
      <c r="O1499" s="5">
        <f>+'MBI DIRECTORIO'!O1499</f>
        <v>0</v>
      </c>
      <c r="P1499" s="5">
        <f>+'MBI DIRECTORIO'!P1499</f>
        <v>0</v>
      </c>
      <c r="Q1499" s="5">
        <f>+'MBI DIRECTORIO'!Q1499</f>
        <v>0</v>
      </c>
      <c r="R1499" s="5">
        <f>+'MBI DIRECTORIO'!R1499</f>
        <v>361.92713108455587</v>
      </c>
      <c r="S1499" s="5">
        <f>+'MBI DIRECTORIO'!S1499</f>
        <v>0</v>
      </c>
      <c r="T1499" s="5">
        <f>+'MBI DIRECTORIO'!T1499</f>
        <v>0</v>
      </c>
      <c r="U1499" s="5">
        <f>+'MBI DIRECTORIO'!U1499</f>
        <v>1781.25</v>
      </c>
      <c r="V1499" s="5">
        <f>+'MBI DIRECTORIO'!V1499</f>
        <v>0</v>
      </c>
      <c r="W1499" s="5">
        <f>+'MBI DIRECTORIO'!W1499</f>
        <v>0</v>
      </c>
      <c r="X1499" s="5">
        <f>+'MBI DIRECTORIO'!X1499</f>
        <v>0</v>
      </c>
      <c r="Y1499" s="5">
        <f>+'MBI DIRECTORIO'!Y1499</f>
        <v>2431.5527114404113</v>
      </c>
      <c r="Z1499" s="5">
        <f>+'MBI DIRECTORIO'!Z1499</f>
        <v>0</v>
      </c>
      <c r="AA1499" s="5">
        <f>+'MBI DIRECTORIO'!AA1499</f>
        <v>288.37558035585545</v>
      </c>
      <c r="AB1499" s="5" t="str">
        <f>+'MBI DIRECTORIO'!AG1499</f>
        <v>Distribución y Excelencia S.A.</v>
      </c>
      <c r="AD1499" t="str">
        <f t="shared" si="25"/>
        <v>INSERT INTO TABLA_PRESUPUESTO_COMERCIAL VALUES ('VSR','96568970-C','14005050-21',2022,'Septiembre',4500,'CLP',105100,66001.503822,0,5625,1032.794105,0,0,0,0,0,361.927131,0,0,1781.25,0,0,0,2431.552711,0,288.37558);</v>
      </c>
    </row>
    <row r="1500" spans="1:30" x14ac:dyDescent="0.2">
      <c r="A1500" t="str">
        <f>+'MBI DIRECTORIO'!A1500</f>
        <v>VSR</v>
      </c>
      <c r="B1500" t="str">
        <f>+'MBI DIRECTORIO'!B1500</f>
        <v>96568970-C</v>
      </c>
      <c r="C1500" t="str">
        <f>+'MBI DIRECTORIO'!C1500</f>
        <v>14005052-21</v>
      </c>
      <c r="D1500">
        <f>+'MBI DIRECTORIO'!D1500</f>
        <v>2022</v>
      </c>
      <c r="E1500" t="str">
        <f>+'MBI DIRECTORIO'!E1500</f>
        <v>Septiembre</v>
      </c>
      <c r="F1500" s="5">
        <f>+'MBI DIRECTORIO'!F1500</f>
        <v>5040</v>
      </c>
      <c r="G1500" t="str">
        <f>+'MBI DIRECTORIO'!G1500</f>
        <v>CLP</v>
      </c>
      <c r="H1500" s="5">
        <f>+'MBI DIRECTORIO'!H1500</f>
        <v>117712</v>
      </c>
      <c r="I1500" s="5">
        <f>+'MBI DIRECTORIO'!I1500</f>
        <v>76843.223141167153</v>
      </c>
      <c r="J1500" s="5">
        <f>+'MBI DIRECTORIO'!J1500</f>
        <v>0</v>
      </c>
      <c r="K1500" s="5">
        <f>+'MBI DIRECTORIO'!K1500</f>
        <v>6300</v>
      </c>
      <c r="L1500" s="5">
        <f>+'MBI DIRECTORIO'!L1500</f>
        <v>1156.7293973740814</v>
      </c>
      <c r="M1500" s="5">
        <f>+'MBI DIRECTORIO'!M1500</f>
        <v>0</v>
      </c>
      <c r="N1500" s="5">
        <f>+'MBI DIRECTORIO'!N1500</f>
        <v>0</v>
      </c>
      <c r="O1500" s="5">
        <f>+'MBI DIRECTORIO'!O1500</f>
        <v>0</v>
      </c>
      <c r="P1500" s="5">
        <f>+'MBI DIRECTORIO'!P1500</f>
        <v>0</v>
      </c>
      <c r="Q1500" s="5">
        <f>+'MBI DIRECTORIO'!Q1500</f>
        <v>0</v>
      </c>
      <c r="R1500" s="5">
        <f>+'MBI DIRECTORIO'!R1500</f>
        <v>405.35838681470256</v>
      </c>
      <c r="S1500" s="5">
        <f>+'MBI DIRECTORIO'!S1500</f>
        <v>0</v>
      </c>
      <c r="T1500" s="5">
        <f>+'MBI DIRECTORIO'!T1500</f>
        <v>0</v>
      </c>
      <c r="U1500" s="5">
        <f>+'MBI DIRECTORIO'!U1500</f>
        <v>1995</v>
      </c>
      <c r="V1500" s="5">
        <f>+'MBI DIRECTORIO'!V1500</f>
        <v>0</v>
      </c>
      <c r="W1500" s="5">
        <f>+'MBI DIRECTORIO'!W1500</f>
        <v>0</v>
      </c>
      <c r="X1500" s="5">
        <f>+'MBI DIRECTORIO'!X1500</f>
        <v>0</v>
      </c>
      <c r="Y1500" s="5">
        <f>+'MBI DIRECTORIO'!Y1500</f>
        <v>2723.3390368132605</v>
      </c>
      <c r="Z1500" s="5">
        <f>+'MBI DIRECTORIO'!Z1500</f>
        <v>0</v>
      </c>
      <c r="AA1500" s="5">
        <f>+'MBI DIRECTORIO'!AA1500</f>
        <v>322.98064999855808</v>
      </c>
      <c r="AB1500" s="5" t="str">
        <f>+'MBI DIRECTORIO'!AG1500</f>
        <v>Distribución y Excelencia S.A.</v>
      </c>
      <c r="AD1500" t="str">
        <f t="shared" si="25"/>
        <v>INSERT INTO TABLA_PRESUPUESTO_COMERCIAL VALUES ('VSR','96568970-C','14005052-21',2022,'Septiembre',5040,'CLP',117712,76843.223141,0,6300,1156.729397,0,0,0,0,0,405.358387,0,0,1995,0,0,0,2723.339037,0,322.98065);</v>
      </c>
    </row>
    <row r="1501" spans="1:30" x14ac:dyDescent="0.2">
      <c r="A1501" t="str">
        <f>+'MBI DIRECTORIO'!A1501</f>
        <v>VSR</v>
      </c>
      <c r="B1501" t="str">
        <f>+'MBI DIRECTORIO'!B1501</f>
        <v>96568970-C</v>
      </c>
      <c r="C1501" t="str">
        <f>+'MBI DIRECTORIO'!C1501</f>
        <v>14005054-20</v>
      </c>
      <c r="D1501">
        <f>+'MBI DIRECTORIO'!D1501</f>
        <v>2022</v>
      </c>
      <c r="E1501" t="str">
        <f>+'MBI DIRECTORIO'!E1501</f>
        <v>Septiembre</v>
      </c>
      <c r="F1501" s="5">
        <f>+'MBI DIRECTORIO'!F1501</f>
        <v>585</v>
      </c>
      <c r="G1501" t="str">
        <f>+'MBI DIRECTORIO'!G1501</f>
        <v>CLP</v>
      </c>
      <c r="H1501" s="5">
        <f>+'MBI DIRECTORIO'!H1501</f>
        <v>13663</v>
      </c>
      <c r="I1501" s="5">
        <f>+'MBI DIRECTORIO'!I1501</f>
        <v>7961.6502638146158</v>
      </c>
      <c r="J1501" s="5">
        <f>+'MBI DIRECTORIO'!J1501</f>
        <v>0</v>
      </c>
      <c r="K1501" s="5">
        <f>+'MBI DIRECTORIO'!K1501</f>
        <v>731.25</v>
      </c>
      <c r="L1501" s="5">
        <f>+'MBI DIRECTORIO'!L1501</f>
        <v>134.2632336237773</v>
      </c>
      <c r="M1501" s="5">
        <f>+'MBI DIRECTORIO'!M1501</f>
        <v>0</v>
      </c>
      <c r="N1501" s="5">
        <f>+'MBI DIRECTORIO'!N1501</f>
        <v>0</v>
      </c>
      <c r="O1501" s="5">
        <f>+'MBI DIRECTORIO'!O1501</f>
        <v>0</v>
      </c>
      <c r="P1501" s="5">
        <f>+'MBI DIRECTORIO'!P1501</f>
        <v>0</v>
      </c>
      <c r="Q1501" s="5">
        <f>+'MBI DIRECTORIO'!Q1501</f>
        <v>0</v>
      </c>
      <c r="R1501" s="5">
        <f>+'MBI DIRECTORIO'!R1501</f>
        <v>47.050527040992257</v>
      </c>
      <c r="S1501" s="5">
        <f>+'MBI DIRECTORIO'!S1501</f>
        <v>0</v>
      </c>
      <c r="T1501" s="5">
        <f>+'MBI DIRECTORIO'!T1501</f>
        <v>0</v>
      </c>
      <c r="U1501" s="5">
        <f>+'MBI DIRECTORIO'!U1501</f>
        <v>231.5625</v>
      </c>
      <c r="V1501" s="5">
        <f>+'MBI DIRECTORIO'!V1501</f>
        <v>0</v>
      </c>
      <c r="W1501" s="5">
        <f>+'MBI DIRECTORIO'!W1501</f>
        <v>0</v>
      </c>
      <c r="X1501" s="5">
        <f>+'MBI DIRECTORIO'!X1501</f>
        <v>0</v>
      </c>
      <c r="Y1501" s="5">
        <f>+'MBI DIRECTORIO'!Y1501</f>
        <v>316.1018524872535</v>
      </c>
      <c r="Z1501" s="5">
        <f>+'MBI DIRECTORIO'!Z1501</f>
        <v>0</v>
      </c>
      <c r="AA1501" s="5">
        <f>+'MBI DIRECTORIO'!AA1501</f>
        <v>37.48882544626121</v>
      </c>
      <c r="AB1501" s="5" t="str">
        <f>+'MBI DIRECTORIO'!AG1501</f>
        <v>Distribución y Excelencia S.A.</v>
      </c>
      <c r="AD1501" t="str">
        <f t="shared" si="25"/>
        <v>INSERT INTO TABLA_PRESUPUESTO_COMERCIAL VALUES ('VSR','96568970-C','14005054-20',2022,'Septiembre',585,'CLP',13663,7961.650264,0,731.25,134.263234,0,0,0,0,0,47.050527,0,0,231.5625,0,0,0,316.101852,0,37.488825);</v>
      </c>
    </row>
    <row r="1502" spans="1:30" x14ac:dyDescent="0.2">
      <c r="A1502" t="str">
        <f>+'MBI DIRECTORIO'!A1502</f>
        <v>VSR</v>
      </c>
      <c r="B1502" t="str">
        <f>+'MBI DIRECTORIO'!B1502</f>
        <v>96568970-C</v>
      </c>
      <c r="C1502" t="str">
        <f>+'MBI DIRECTORIO'!C1502</f>
        <v>14004702-19</v>
      </c>
      <c r="D1502">
        <f>+'MBI DIRECTORIO'!D1502</f>
        <v>2022</v>
      </c>
      <c r="E1502" t="str">
        <f>+'MBI DIRECTORIO'!E1502</f>
        <v>Septiembre</v>
      </c>
      <c r="F1502" s="5">
        <f>+'MBI DIRECTORIO'!F1502</f>
        <v>225</v>
      </c>
      <c r="G1502" t="str">
        <f>+'MBI DIRECTORIO'!G1502</f>
        <v>CLP</v>
      </c>
      <c r="H1502" s="5">
        <f>+'MBI DIRECTORIO'!H1502</f>
        <v>5255</v>
      </c>
      <c r="I1502" s="5">
        <f>+'MBI DIRECTORIO'!I1502</f>
        <v>3490.7106041813395</v>
      </c>
      <c r="J1502" s="5">
        <f>+'MBI DIRECTORIO'!J1502</f>
        <v>0</v>
      </c>
      <c r="K1502" s="5">
        <f>+'MBI DIRECTORIO'!K1502</f>
        <v>281.25</v>
      </c>
      <c r="L1502" s="5">
        <f>+'MBI DIRECTORIO'!L1502</f>
        <v>51.639705239914349</v>
      </c>
      <c r="M1502" s="5">
        <f>+'MBI DIRECTORIO'!M1502</f>
        <v>0</v>
      </c>
      <c r="N1502" s="5">
        <f>+'MBI DIRECTORIO'!N1502</f>
        <v>0</v>
      </c>
      <c r="O1502" s="5">
        <f>+'MBI DIRECTORIO'!O1502</f>
        <v>0</v>
      </c>
      <c r="P1502" s="5">
        <f>+'MBI DIRECTORIO'!P1502</f>
        <v>0</v>
      </c>
      <c r="Q1502" s="5">
        <f>+'MBI DIRECTORIO'!Q1502</f>
        <v>0</v>
      </c>
      <c r="R1502" s="5">
        <f>+'MBI DIRECTORIO'!R1502</f>
        <v>18.096356554227793</v>
      </c>
      <c r="S1502" s="5">
        <f>+'MBI DIRECTORIO'!S1502</f>
        <v>0</v>
      </c>
      <c r="T1502" s="5">
        <f>+'MBI DIRECTORIO'!T1502</f>
        <v>0</v>
      </c>
      <c r="U1502" s="5">
        <f>+'MBI DIRECTORIO'!U1502</f>
        <v>89.0625</v>
      </c>
      <c r="V1502" s="5">
        <f>+'MBI DIRECTORIO'!V1502</f>
        <v>0</v>
      </c>
      <c r="W1502" s="5">
        <f>+'MBI DIRECTORIO'!W1502</f>
        <v>0</v>
      </c>
      <c r="X1502" s="5">
        <f>+'MBI DIRECTORIO'!X1502</f>
        <v>0</v>
      </c>
      <c r="Y1502" s="5">
        <f>+'MBI DIRECTORIO'!Y1502</f>
        <v>121.57763557202057</v>
      </c>
      <c r="Z1502" s="5">
        <f>+'MBI DIRECTORIO'!Z1502</f>
        <v>0</v>
      </c>
      <c r="AA1502" s="5">
        <f>+'MBI DIRECTORIO'!AA1502</f>
        <v>14.418779017792774</v>
      </c>
      <c r="AB1502" s="5" t="str">
        <f>+'MBI DIRECTORIO'!AG1502</f>
        <v>Distribución y Excelencia S.A.</v>
      </c>
      <c r="AD1502" t="str">
        <f t="shared" si="25"/>
        <v>INSERT INTO TABLA_PRESUPUESTO_COMERCIAL VALUES ('VSR','96568970-C','14004702-19',2022,'Septiembre',225,'CLP',5255,3490.710604,0,281.25,51.639705,0,0,0,0,0,18.096357,0,0,89.0625,0,0,0,121.577636,0,14.418779);</v>
      </c>
    </row>
    <row r="1503" spans="1:30" x14ac:dyDescent="0.2">
      <c r="A1503" t="str">
        <f>+'MBI DIRECTORIO'!A1503</f>
        <v>VSR</v>
      </c>
      <c r="B1503" t="str">
        <f>+'MBI DIRECTORIO'!B1503</f>
        <v>96568970-C</v>
      </c>
      <c r="C1503" t="str">
        <f>+'MBI DIRECTORIO'!C1503</f>
        <v>14005055-20</v>
      </c>
      <c r="D1503">
        <f>+'MBI DIRECTORIO'!D1503</f>
        <v>2022</v>
      </c>
      <c r="E1503" t="str">
        <f>+'MBI DIRECTORIO'!E1503</f>
        <v>Septiembre</v>
      </c>
      <c r="F1503" s="5">
        <f>+'MBI DIRECTORIO'!F1503</f>
        <v>450</v>
      </c>
      <c r="G1503" t="str">
        <f>+'MBI DIRECTORIO'!G1503</f>
        <v>CLP</v>
      </c>
      <c r="H1503" s="5">
        <f>+'MBI DIRECTORIO'!H1503</f>
        <v>10510</v>
      </c>
      <c r="I1503" s="5">
        <f>+'MBI DIRECTORIO'!I1503</f>
        <v>6449.2830344926988</v>
      </c>
      <c r="J1503" s="5">
        <f>+'MBI DIRECTORIO'!J1503</f>
        <v>0</v>
      </c>
      <c r="K1503" s="5">
        <f>+'MBI DIRECTORIO'!K1503</f>
        <v>562.5</v>
      </c>
      <c r="L1503" s="5">
        <f>+'MBI DIRECTORIO'!L1503</f>
        <v>103.2794104798287</v>
      </c>
      <c r="M1503" s="5">
        <f>+'MBI DIRECTORIO'!M1503</f>
        <v>0</v>
      </c>
      <c r="N1503" s="5">
        <f>+'MBI DIRECTORIO'!N1503</f>
        <v>0</v>
      </c>
      <c r="O1503" s="5">
        <f>+'MBI DIRECTORIO'!O1503</f>
        <v>0</v>
      </c>
      <c r="P1503" s="5">
        <f>+'MBI DIRECTORIO'!P1503</f>
        <v>0</v>
      </c>
      <c r="Q1503" s="5">
        <f>+'MBI DIRECTORIO'!Q1503</f>
        <v>0</v>
      </c>
      <c r="R1503" s="5">
        <f>+'MBI DIRECTORIO'!R1503</f>
        <v>36.192713108455585</v>
      </c>
      <c r="S1503" s="5">
        <f>+'MBI DIRECTORIO'!S1503</f>
        <v>0</v>
      </c>
      <c r="T1503" s="5">
        <f>+'MBI DIRECTORIO'!T1503</f>
        <v>0</v>
      </c>
      <c r="U1503" s="5">
        <f>+'MBI DIRECTORIO'!U1503</f>
        <v>178.125</v>
      </c>
      <c r="V1503" s="5">
        <f>+'MBI DIRECTORIO'!V1503</f>
        <v>0</v>
      </c>
      <c r="W1503" s="5">
        <f>+'MBI DIRECTORIO'!W1503</f>
        <v>0</v>
      </c>
      <c r="X1503" s="5">
        <f>+'MBI DIRECTORIO'!X1503</f>
        <v>0</v>
      </c>
      <c r="Y1503" s="5">
        <f>+'MBI DIRECTORIO'!Y1503</f>
        <v>243.15527114404114</v>
      </c>
      <c r="Z1503" s="5">
        <f>+'MBI DIRECTORIO'!Z1503</f>
        <v>0</v>
      </c>
      <c r="AA1503" s="5">
        <f>+'MBI DIRECTORIO'!AA1503</f>
        <v>28.837558035585548</v>
      </c>
      <c r="AB1503" s="5" t="str">
        <f>+'MBI DIRECTORIO'!AG1503</f>
        <v>Distribución y Excelencia S.A.</v>
      </c>
      <c r="AD1503" t="str">
        <f t="shared" si="25"/>
        <v>INSERT INTO TABLA_PRESUPUESTO_COMERCIAL VALUES ('VSR','96568970-C','14005055-20',2022,'Septiembre',450,'CLP',10510,6449.283034,0,562.5,103.27941,0,0,0,0,0,36.192713,0,0,178.125,0,0,0,243.155271,0,28.837558);</v>
      </c>
    </row>
    <row r="1504" spans="1:30" x14ac:dyDescent="0.2">
      <c r="A1504" t="str">
        <f>+'MBI DIRECTORIO'!A1504</f>
        <v>VSR</v>
      </c>
      <c r="B1504" t="str">
        <f>+'MBI DIRECTORIO'!B1504</f>
        <v>96568970-C</v>
      </c>
      <c r="C1504" t="str">
        <f>+'MBI DIRECTORIO'!C1504</f>
        <v>14005123-21</v>
      </c>
      <c r="D1504">
        <f>+'MBI DIRECTORIO'!D1504</f>
        <v>2022</v>
      </c>
      <c r="E1504" t="str">
        <f>+'MBI DIRECTORIO'!E1504</f>
        <v>Septiembre</v>
      </c>
      <c r="F1504" s="5">
        <f>+'MBI DIRECTORIO'!F1504</f>
        <v>90</v>
      </c>
      <c r="G1504" t="str">
        <f>+'MBI DIRECTORIO'!G1504</f>
        <v>CLP</v>
      </c>
      <c r="H1504" s="5">
        <f>+'MBI DIRECTORIO'!H1504</f>
        <v>2102</v>
      </c>
      <c r="I1504" s="5">
        <f>+'MBI DIRECTORIO'!I1504</f>
        <v>1305.8773417176433</v>
      </c>
      <c r="J1504" s="5">
        <f>+'MBI DIRECTORIO'!J1504</f>
        <v>0</v>
      </c>
      <c r="K1504" s="5">
        <f>+'MBI DIRECTORIO'!K1504</f>
        <v>112.5</v>
      </c>
      <c r="L1504" s="5">
        <f>+'MBI DIRECTORIO'!L1504</f>
        <v>20.65588209596574</v>
      </c>
      <c r="M1504" s="5">
        <f>+'MBI DIRECTORIO'!M1504</f>
        <v>0</v>
      </c>
      <c r="N1504" s="5">
        <f>+'MBI DIRECTORIO'!N1504</f>
        <v>0</v>
      </c>
      <c r="O1504" s="5">
        <f>+'MBI DIRECTORIO'!O1504</f>
        <v>0</v>
      </c>
      <c r="P1504" s="5">
        <f>+'MBI DIRECTORIO'!P1504</f>
        <v>0</v>
      </c>
      <c r="Q1504" s="5">
        <f>+'MBI DIRECTORIO'!Q1504</f>
        <v>0</v>
      </c>
      <c r="R1504" s="5">
        <f>+'MBI DIRECTORIO'!R1504</f>
        <v>7.2385426216911171</v>
      </c>
      <c r="S1504" s="5">
        <f>+'MBI DIRECTORIO'!S1504</f>
        <v>0</v>
      </c>
      <c r="T1504" s="5">
        <f>+'MBI DIRECTORIO'!T1504</f>
        <v>0</v>
      </c>
      <c r="U1504" s="5">
        <f>+'MBI DIRECTORIO'!U1504</f>
        <v>35.625</v>
      </c>
      <c r="V1504" s="5">
        <f>+'MBI DIRECTORIO'!V1504</f>
        <v>0</v>
      </c>
      <c r="W1504" s="5">
        <f>+'MBI DIRECTORIO'!W1504</f>
        <v>0</v>
      </c>
      <c r="X1504" s="5">
        <f>+'MBI DIRECTORIO'!X1504</f>
        <v>0</v>
      </c>
      <c r="Y1504" s="5">
        <f>+'MBI DIRECTORIO'!Y1504</f>
        <v>48.631054228808225</v>
      </c>
      <c r="Z1504" s="5">
        <f>+'MBI DIRECTORIO'!Z1504</f>
        <v>0</v>
      </c>
      <c r="AA1504" s="5">
        <f>+'MBI DIRECTORIO'!AA1504</f>
        <v>5.7675116071171093</v>
      </c>
      <c r="AB1504" s="5" t="str">
        <f>+'MBI DIRECTORIO'!AG1504</f>
        <v>Distribución y Excelencia S.A.</v>
      </c>
      <c r="AD1504" t="str">
        <f t="shared" si="25"/>
        <v>INSERT INTO TABLA_PRESUPUESTO_COMERCIAL VALUES ('VSR','96568970-C','14005123-21',2022,'Septiembre',90,'CLP',2102,1305.877342,0,112.5,20.655882,0,0,0,0,0,7.238543,0,0,35.625,0,0,0,48.631054,0,5.767512);</v>
      </c>
    </row>
    <row r="1505" spans="1:30" x14ac:dyDescent="0.2">
      <c r="A1505" t="str">
        <f>+'MBI DIRECTORIO'!A1505</f>
        <v>VSR</v>
      </c>
      <c r="B1505" t="str">
        <f>+'MBI DIRECTORIO'!B1505</f>
        <v>96568970-C</v>
      </c>
      <c r="C1505" t="str">
        <f>+'MBI DIRECTORIO'!C1505</f>
        <v>14005078-18</v>
      </c>
      <c r="D1505">
        <f>+'MBI DIRECTORIO'!D1505</f>
        <v>2022</v>
      </c>
      <c r="E1505" t="str">
        <f>+'MBI DIRECTORIO'!E1505</f>
        <v>Septiembre</v>
      </c>
      <c r="F1505" s="5">
        <f>+'MBI DIRECTORIO'!F1505</f>
        <v>180</v>
      </c>
      <c r="G1505" t="str">
        <f>+'MBI DIRECTORIO'!G1505</f>
        <v>CLP</v>
      </c>
      <c r="H1505" s="5">
        <f>+'MBI DIRECTORIO'!H1505</f>
        <v>10008.25</v>
      </c>
      <c r="I1505" s="5">
        <f>+'MBI DIRECTORIO'!I1505</f>
        <v>5211.847998999192</v>
      </c>
      <c r="J1505" s="5">
        <f>+'MBI DIRECTORIO'!J1505</f>
        <v>0</v>
      </c>
      <c r="K1505" s="5">
        <f>+'MBI DIRECTORIO'!K1505</f>
        <v>1000</v>
      </c>
      <c r="L1505" s="5">
        <f>+'MBI DIRECTORIO'!L1505</f>
        <v>41.311764191931481</v>
      </c>
      <c r="M1505" s="5">
        <f>+'MBI DIRECTORIO'!M1505</f>
        <v>0</v>
      </c>
      <c r="N1505" s="5">
        <f>+'MBI DIRECTORIO'!N1505</f>
        <v>0</v>
      </c>
      <c r="O1505" s="5">
        <f>+'MBI DIRECTORIO'!O1505</f>
        <v>0</v>
      </c>
      <c r="P1505" s="5">
        <f>+'MBI DIRECTORIO'!P1505</f>
        <v>0</v>
      </c>
      <c r="Q1505" s="5">
        <f>+'MBI DIRECTORIO'!Q1505</f>
        <v>0</v>
      </c>
      <c r="R1505" s="5">
        <f>+'MBI DIRECTORIO'!R1505</f>
        <v>34.464864031179886</v>
      </c>
      <c r="S1505" s="5">
        <f>+'MBI DIRECTORIO'!S1505</f>
        <v>0</v>
      </c>
      <c r="T1505" s="5">
        <f>+'MBI DIRECTORIO'!T1505</f>
        <v>0</v>
      </c>
      <c r="U1505" s="5">
        <f>+'MBI DIRECTORIO'!U1505</f>
        <v>71.25</v>
      </c>
      <c r="V1505" s="5">
        <f>+'MBI DIRECTORIO'!V1505</f>
        <v>0</v>
      </c>
      <c r="W1505" s="5">
        <f>+'MBI DIRECTORIO'!W1505</f>
        <v>0</v>
      </c>
      <c r="X1505" s="5">
        <f>+'MBI DIRECTORIO'!X1505</f>
        <v>0</v>
      </c>
      <c r="Y1505" s="5">
        <f>+'MBI DIRECTORIO'!Y1505</f>
        <v>117.2498872454141</v>
      </c>
      <c r="Z1505" s="5">
        <f>+'MBI DIRECTORIO'!Z1505</f>
        <v>0</v>
      </c>
      <c r="AA1505" s="5">
        <f>+'MBI DIRECTORIO'!AA1505</f>
        <v>11.535023214234219</v>
      </c>
      <c r="AB1505" s="5" t="str">
        <f>+'MBI DIRECTORIO'!AG1505</f>
        <v>Distribución y Excelencia S.A.</v>
      </c>
      <c r="AD1505" t="str">
        <f t="shared" si="25"/>
        <v>INSERT INTO TABLA_PRESUPUESTO_COMERCIAL VALUES ('VSR','96568970-C','14005078-18',2022,'Septiembre',180,'CLP',10008.25,5211.847999,0,1000,41.311764,0,0,0,0,0,34.464864,0,0,71.25,0,0,0,117.249887,0,11.535023);</v>
      </c>
    </row>
    <row r="1506" spans="1:30" x14ac:dyDescent="0.2">
      <c r="A1506" t="str">
        <f>+'MBI DIRECTORIO'!A1506</f>
        <v>VSR</v>
      </c>
      <c r="B1506" t="str">
        <f>+'MBI DIRECTORIO'!B1506</f>
        <v>96568970-C</v>
      </c>
      <c r="C1506" t="str">
        <f>+'MBI DIRECTORIO'!C1506</f>
        <v>14005076-18</v>
      </c>
      <c r="D1506">
        <f>+'MBI DIRECTORIO'!D1506</f>
        <v>2022</v>
      </c>
      <c r="E1506" t="str">
        <f>+'MBI DIRECTORIO'!E1506</f>
        <v>Septiembre</v>
      </c>
      <c r="F1506" s="5">
        <f>+'MBI DIRECTORIO'!F1506</f>
        <v>135</v>
      </c>
      <c r="G1506" t="str">
        <f>+'MBI DIRECTORIO'!G1506</f>
        <v>CLP</v>
      </c>
      <c r="H1506" s="5">
        <f>+'MBI DIRECTORIO'!H1506</f>
        <v>7506.1875</v>
      </c>
      <c r="I1506" s="5">
        <f>+'MBI DIRECTORIO'!I1506</f>
        <v>4833.0769077599343</v>
      </c>
      <c r="J1506" s="5">
        <f>+'MBI DIRECTORIO'!J1506</f>
        <v>0</v>
      </c>
      <c r="K1506" s="5">
        <f>+'MBI DIRECTORIO'!K1506</f>
        <v>750</v>
      </c>
      <c r="L1506" s="5">
        <f>+'MBI DIRECTORIO'!L1506</f>
        <v>30.983823143948609</v>
      </c>
      <c r="M1506" s="5">
        <f>+'MBI DIRECTORIO'!M1506</f>
        <v>0</v>
      </c>
      <c r="N1506" s="5">
        <f>+'MBI DIRECTORIO'!N1506</f>
        <v>0</v>
      </c>
      <c r="O1506" s="5">
        <f>+'MBI DIRECTORIO'!O1506</f>
        <v>0</v>
      </c>
      <c r="P1506" s="5">
        <f>+'MBI DIRECTORIO'!P1506</f>
        <v>0</v>
      </c>
      <c r="Q1506" s="5">
        <f>+'MBI DIRECTORIO'!Q1506</f>
        <v>0</v>
      </c>
      <c r="R1506" s="5">
        <f>+'MBI DIRECTORIO'!R1506</f>
        <v>25.848648023384914</v>
      </c>
      <c r="S1506" s="5">
        <f>+'MBI DIRECTORIO'!S1506</f>
        <v>0</v>
      </c>
      <c r="T1506" s="5">
        <f>+'MBI DIRECTORIO'!T1506</f>
        <v>0</v>
      </c>
      <c r="U1506" s="5">
        <f>+'MBI DIRECTORIO'!U1506</f>
        <v>53.4375</v>
      </c>
      <c r="V1506" s="5">
        <f>+'MBI DIRECTORIO'!V1506</f>
        <v>0</v>
      </c>
      <c r="W1506" s="5">
        <f>+'MBI DIRECTORIO'!W1506</f>
        <v>0</v>
      </c>
      <c r="X1506" s="5">
        <f>+'MBI DIRECTORIO'!X1506</f>
        <v>0</v>
      </c>
      <c r="Y1506" s="5">
        <f>+'MBI DIRECTORIO'!Y1506</f>
        <v>87.937415434060583</v>
      </c>
      <c r="Z1506" s="5">
        <f>+'MBI DIRECTORIO'!Z1506</f>
        <v>0</v>
      </c>
      <c r="AA1506" s="5">
        <f>+'MBI DIRECTORIO'!AA1506</f>
        <v>8.6512674106756631</v>
      </c>
      <c r="AB1506" s="5" t="str">
        <f>+'MBI DIRECTORIO'!AG1506</f>
        <v>Distribución y Excelencia S.A.</v>
      </c>
      <c r="AD1506" t="str">
        <f t="shared" si="25"/>
        <v>INSERT INTO TABLA_PRESUPUESTO_COMERCIAL VALUES ('VSR','96568970-C','14005076-18',2022,'Septiembre',135,'CLP',7506.1875,4833.076908,0,750,30.983823,0,0,0,0,0,25.848648,0,0,53.4375,0,0,0,87.937415,0,8.651267);</v>
      </c>
    </row>
    <row r="1507" spans="1:30" x14ac:dyDescent="0.2">
      <c r="A1507" t="str">
        <f>+'MBI DIRECTORIO'!A1507</f>
        <v>VSR</v>
      </c>
      <c r="B1507" t="str">
        <f>+'MBI DIRECTORIO'!B1507</f>
        <v>96568970-C</v>
      </c>
      <c r="C1507" t="str">
        <f>+'MBI DIRECTORIO'!C1507</f>
        <v>14005075-18</v>
      </c>
      <c r="D1507">
        <f>+'MBI DIRECTORIO'!D1507</f>
        <v>2022</v>
      </c>
      <c r="E1507" t="str">
        <f>+'MBI DIRECTORIO'!E1507</f>
        <v>Septiembre</v>
      </c>
      <c r="F1507" s="5">
        <f>+'MBI DIRECTORIO'!F1507</f>
        <v>180</v>
      </c>
      <c r="G1507" t="str">
        <f>+'MBI DIRECTORIO'!G1507</f>
        <v>CLP</v>
      </c>
      <c r="H1507" s="5">
        <f>+'MBI DIRECTORIO'!H1507</f>
        <v>10008.25</v>
      </c>
      <c r="I1507" s="5">
        <f>+'MBI DIRECTORIO'!I1507</f>
        <v>5806.4218017015837</v>
      </c>
      <c r="J1507" s="5">
        <f>+'MBI DIRECTORIO'!J1507</f>
        <v>0</v>
      </c>
      <c r="K1507" s="5">
        <f>+'MBI DIRECTORIO'!K1507</f>
        <v>1000</v>
      </c>
      <c r="L1507" s="5">
        <f>+'MBI DIRECTORIO'!L1507</f>
        <v>41.311764191931481</v>
      </c>
      <c r="M1507" s="5">
        <f>+'MBI DIRECTORIO'!M1507</f>
        <v>0</v>
      </c>
      <c r="N1507" s="5">
        <f>+'MBI DIRECTORIO'!N1507</f>
        <v>0</v>
      </c>
      <c r="O1507" s="5">
        <f>+'MBI DIRECTORIO'!O1507</f>
        <v>0</v>
      </c>
      <c r="P1507" s="5">
        <f>+'MBI DIRECTORIO'!P1507</f>
        <v>0</v>
      </c>
      <c r="Q1507" s="5">
        <f>+'MBI DIRECTORIO'!Q1507</f>
        <v>0</v>
      </c>
      <c r="R1507" s="5">
        <f>+'MBI DIRECTORIO'!R1507</f>
        <v>34.464864031179886</v>
      </c>
      <c r="S1507" s="5">
        <f>+'MBI DIRECTORIO'!S1507</f>
        <v>0</v>
      </c>
      <c r="T1507" s="5">
        <f>+'MBI DIRECTORIO'!T1507</f>
        <v>0</v>
      </c>
      <c r="U1507" s="5">
        <f>+'MBI DIRECTORIO'!U1507</f>
        <v>71.25</v>
      </c>
      <c r="V1507" s="5">
        <f>+'MBI DIRECTORIO'!V1507</f>
        <v>0</v>
      </c>
      <c r="W1507" s="5">
        <f>+'MBI DIRECTORIO'!W1507</f>
        <v>0</v>
      </c>
      <c r="X1507" s="5">
        <f>+'MBI DIRECTORIO'!X1507</f>
        <v>0</v>
      </c>
      <c r="Y1507" s="5">
        <f>+'MBI DIRECTORIO'!Y1507</f>
        <v>117.2498872454141</v>
      </c>
      <c r="Z1507" s="5">
        <f>+'MBI DIRECTORIO'!Z1507</f>
        <v>0</v>
      </c>
      <c r="AA1507" s="5">
        <f>+'MBI DIRECTORIO'!AA1507</f>
        <v>11.535023214234219</v>
      </c>
      <c r="AB1507" s="5" t="str">
        <f>+'MBI DIRECTORIO'!AG1507</f>
        <v>Distribución y Excelencia S.A.</v>
      </c>
      <c r="AD1507" t="str">
        <f t="shared" si="25"/>
        <v>INSERT INTO TABLA_PRESUPUESTO_COMERCIAL VALUES ('VSR','96568970-C','14005075-18',2022,'Septiembre',180,'CLP',10008.25,5806.421802,0,1000,41.311764,0,0,0,0,0,34.464864,0,0,71.25,0,0,0,117.249887,0,11.535023);</v>
      </c>
    </row>
    <row r="1508" spans="1:30" x14ac:dyDescent="0.2">
      <c r="A1508" t="str">
        <f>+'MBI DIRECTORIO'!A1508</f>
        <v>VSR</v>
      </c>
      <c r="B1508" t="str">
        <f>+'MBI DIRECTORIO'!B1508</f>
        <v>80152-C</v>
      </c>
      <c r="C1508" t="str">
        <f>+'MBI DIRECTORIO'!C1508</f>
        <v>14004807-18</v>
      </c>
      <c r="D1508">
        <f>+'MBI DIRECTORIO'!D1508</f>
        <v>2022</v>
      </c>
      <c r="E1508" t="str">
        <f>+'MBI DIRECTORIO'!E1508</f>
        <v>Septiembre</v>
      </c>
      <c r="F1508" s="5">
        <f>+'MBI DIRECTORIO'!F1508</f>
        <v>22.5</v>
      </c>
      <c r="G1508" t="str">
        <f>+'MBI DIRECTORIO'!G1508</f>
        <v>USD</v>
      </c>
      <c r="H1508" s="5">
        <f>+'MBI DIRECTORIO'!H1508</f>
        <v>3600</v>
      </c>
      <c r="I1508" s="5">
        <f>+'MBI DIRECTORIO'!I1508</f>
        <v>1593.4735562020967</v>
      </c>
      <c r="J1508" s="5">
        <f>+'MBI DIRECTORIO'!J1508</f>
        <v>0</v>
      </c>
      <c r="K1508" s="5">
        <f>+'MBI DIRECTORIO'!K1508</f>
        <v>0</v>
      </c>
      <c r="L1508" s="5">
        <f>+'MBI DIRECTORIO'!L1508</f>
        <v>5.1639705239914351</v>
      </c>
      <c r="M1508" s="5">
        <f>+'MBI DIRECTORIO'!M1508</f>
        <v>21.1965</v>
      </c>
      <c r="N1508" s="5">
        <f>+'MBI DIRECTORIO'!N1508</f>
        <v>12.09497621878716</v>
      </c>
      <c r="O1508" s="5">
        <f>+'MBI DIRECTORIO'!O1508</f>
        <v>16.163793103448278</v>
      </c>
      <c r="P1508" s="5">
        <f>+'MBI DIRECTORIO'!P1508</f>
        <v>1.5476367419738406</v>
      </c>
      <c r="Q1508" s="5">
        <f>+'MBI DIRECTORIO'!Q1508</f>
        <v>12.397123424399629</v>
      </c>
      <c r="R1508" s="5">
        <f>+'MBI DIRECTORIO'!R1508</f>
        <v>0</v>
      </c>
      <c r="S1508" s="5">
        <f>+'MBI DIRECTORIO'!S1508</f>
        <v>0</v>
      </c>
      <c r="T1508" s="5">
        <f>+'MBI DIRECTORIO'!T1508</f>
        <v>0</v>
      </c>
      <c r="U1508" s="5">
        <f>+'MBI DIRECTORIO'!U1508</f>
        <v>0</v>
      </c>
      <c r="V1508" s="5">
        <f>+'MBI DIRECTORIO'!V1508</f>
        <v>0</v>
      </c>
      <c r="W1508" s="5">
        <f>+'MBI DIRECTORIO'!W1508</f>
        <v>0</v>
      </c>
      <c r="X1508" s="5">
        <f>+'MBI DIRECTORIO'!X1508</f>
        <v>0</v>
      </c>
      <c r="Y1508" s="5">
        <f>+'MBI DIRECTORIO'!Y1508</f>
        <v>74.702196080206392</v>
      </c>
      <c r="Z1508" s="5">
        <f>+'MBI DIRECTORIO'!Z1508</f>
        <v>11.302166591597487</v>
      </c>
      <c r="AA1508" s="5">
        <f>+'MBI DIRECTORIO'!AA1508</f>
        <v>0</v>
      </c>
      <c r="AB1508" s="5" t="str">
        <f>+'MBI DIRECTORIO'!AG1508</f>
        <v>Heting Trading CO., Ltd</v>
      </c>
      <c r="AD1508" t="str">
        <f t="shared" si="25"/>
        <v>INSERT INTO TABLA_PRESUPUESTO_COMERCIAL VALUES ('VSR','80152-C','14004807-18',2022,'Septiembre',22.5,'USD',3600,1593.473556,0,0,5.163971,21.1965,12.094976,16.163793,1.547637,12.397123,0,0,0,0,0,0,0,74.702196,11.302167,0);</v>
      </c>
    </row>
    <row r="1509" spans="1:30" x14ac:dyDescent="0.2">
      <c r="A1509" t="str">
        <f>+'MBI DIRECTORIO'!A1509</f>
        <v>VSR</v>
      </c>
      <c r="B1509" t="str">
        <f>+'MBI DIRECTORIO'!B1509</f>
        <v>80152-C</v>
      </c>
      <c r="C1509" t="str">
        <f>+'MBI DIRECTORIO'!C1509</f>
        <v>14005032-16</v>
      </c>
      <c r="D1509">
        <f>+'MBI DIRECTORIO'!D1509</f>
        <v>2022</v>
      </c>
      <c r="E1509" t="str">
        <f>+'MBI DIRECTORIO'!E1509</f>
        <v>Septiembre</v>
      </c>
      <c r="F1509" s="5">
        <f>+'MBI DIRECTORIO'!F1509</f>
        <v>22.5</v>
      </c>
      <c r="G1509" t="str">
        <f>+'MBI DIRECTORIO'!G1509</f>
        <v>USD</v>
      </c>
      <c r="H1509" s="5">
        <f>+'MBI DIRECTORIO'!H1509</f>
        <v>1620</v>
      </c>
      <c r="I1509" s="5">
        <f>+'MBI DIRECTORIO'!I1509</f>
        <v>776.01759882985993</v>
      </c>
      <c r="J1509" s="5">
        <f>+'MBI DIRECTORIO'!J1509</f>
        <v>0</v>
      </c>
      <c r="K1509" s="5">
        <f>+'MBI DIRECTORIO'!K1509</f>
        <v>0</v>
      </c>
      <c r="L1509" s="5">
        <f>+'MBI DIRECTORIO'!L1509</f>
        <v>5.1639705239914351</v>
      </c>
      <c r="M1509" s="5">
        <f>+'MBI DIRECTORIO'!M1509</f>
        <v>21.1965</v>
      </c>
      <c r="N1509" s="5">
        <f>+'MBI DIRECTORIO'!N1509</f>
        <v>12.09497621878716</v>
      </c>
      <c r="O1509" s="5">
        <f>+'MBI DIRECTORIO'!O1509</f>
        <v>16.163793103448278</v>
      </c>
      <c r="P1509" s="5">
        <f>+'MBI DIRECTORIO'!P1509</f>
        <v>1.5476367419738406</v>
      </c>
      <c r="Q1509" s="5">
        <f>+'MBI DIRECTORIO'!Q1509</f>
        <v>5.5787055409798336</v>
      </c>
      <c r="R1509" s="5">
        <f>+'MBI DIRECTORIO'!R1509</f>
        <v>0</v>
      </c>
      <c r="S1509" s="5">
        <f>+'MBI DIRECTORIO'!S1509</f>
        <v>0</v>
      </c>
      <c r="T1509" s="5">
        <f>+'MBI DIRECTORIO'!T1509</f>
        <v>0</v>
      </c>
      <c r="U1509" s="5">
        <f>+'MBI DIRECTORIO'!U1509</f>
        <v>0</v>
      </c>
      <c r="V1509" s="5">
        <f>+'MBI DIRECTORIO'!V1509</f>
        <v>0</v>
      </c>
      <c r="W1509" s="5">
        <f>+'MBI DIRECTORIO'!W1509</f>
        <v>0</v>
      </c>
      <c r="X1509" s="5">
        <f>+'MBI DIRECTORIO'!X1509</f>
        <v>0</v>
      </c>
      <c r="Y1509" s="5">
        <f>+'MBI DIRECTORIO'!Y1509</f>
        <v>67.883778196786608</v>
      </c>
      <c r="Z1509" s="5">
        <f>+'MBI DIRECTORIO'!Z1509</f>
        <v>11.302166591597487</v>
      </c>
      <c r="AA1509" s="5">
        <f>+'MBI DIRECTORIO'!AA1509</f>
        <v>0</v>
      </c>
      <c r="AB1509" s="5" t="str">
        <f>+'MBI DIRECTORIO'!AG1509</f>
        <v>Heting Trading CO., Ltd</v>
      </c>
      <c r="AD1509" t="str">
        <f t="shared" si="25"/>
        <v>INSERT INTO TABLA_PRESUPUESTO_COMERCIAL VALUES ('VSR','80152-C','14005032-16',2022,'Septiembre',22.5,'USD',1620,776.017599,0,0,5.163971,21.1965,12.094976,16.163793,1.547637,5.578706,0,0,0,0,0,0,0,67.883778,11.302167,0);</v>
      </c>
    </row>
    <row r="1510" spans="1:30" x14ac:dyDescent="0.2">
      <c r="A1510" t="str">
        <f>+'MBI DIRECTORIO'!A1510</f>
        <v>VSR</v>
      </c>
      <c r="B1510" t="str">
        <f>+'MBI DIRECTORIO'!B1510</f>
        <v>80152-C</v>
      </c>
      <c r="C1510" t="str">
        <f>+'MBI DIRECTORIO'!C1510</f>
        <v>14004806-17</v>
      </c>
      <c r="D1510">
        <f>+'MBI DIRECTORIO'!D1510</f>
        <v>2022</v>
      </c>
      <c r="E1510" t="str">
        <f>+'MBI DIRECTORIO'!E1510</f>
        <v>Septiembre</v>
      </c>
      <c r="F1510" s="5">
        <f>+'MBI DIRECTORIO'!F1510</f>
        <v>22.5</v>
      </c>
      <c r="G1510" t="str">
        <f>+'MBI DIRECTORIO'!G1510</f>
        <v>USD</v>
      </c>
      <c r="H1510" s="5">
        <f>+'MBI DIRECTORIO'!H1510</f>
        <v>1620</v>
      </c>
      <c r="I1510" s="5">
        <f>+'MBI DIRECTORIO'!I1510</f>
        <v>825.04147713805412</v>
      </c>
      <c r="J1510" s="5">
        <f>+'MBI DIRECTORIO'!J1510</f>
        <v>0</v>
      </c>
      <c r="K1510" s="5">
        <f>+'MBI DIRECTORIO'!K1510</f>
        <v>0</v>
      </c>
      <c r="L1510" s="5">
        <f>+'MBI DIRECTORIO'!L1510</f>
        <v>5.1639705239914351</v>
      </c>
      <c r="M1510" s="5">
        <f>+'MBI DIRECTORIO'!M1510</f>
        <v>21.1965</v>
      </c>
      <c r="N1510" s="5">
        <f>+'MBI DIRECTORIO'!N1510</f>
        <v>12.09497621878716</v>
      </c>
      <c r="O1510" s="5">
        <f>+'MBI DIRECTORIO'!O1510</f>
        <v>16.163793103448278</v>
      </c>
      <c r="P1510" s="5">
        <f>+'MBI DIRECTORIO'!P1510</f>
        <v>1.5476367419738406</v>
      </c>
      <c r="Q1510" s="5">
        <f>+'MBI DIRECTORIO'!Q1510</f>
        <v>5.5787055409798336</v>
      </c>
      <c r="R1510" s="5">
        <f>+'MBI DIRECTORIO'!R1510</f>
        <v>0</v>
      </c>
      <c r="S1510" s="5">
        <f>+'MBI DIRECTORIO'!S1510</f>
        <v>0</v>
      </c>
      <c r="T1510" s="5">
        <f>+'MBI DIRECTORIO'!T1510</f>
        <v>0</v>
      </c>
      <c r="U1510" s="5">
        <f>+'MBI DIRECTORIO'!U1510</f>
        <v>0</v>
      </c>
      <c r="V1510" s="5">
        <f>+'MBI DIRECTORIO'!V1510</f>
        <v>0</v>
      </c>
      <c r="W1510" s="5">
        <f>+'MBI DIRECTORIO'!W1510</f>
        <v>0</v>
      </c>
      <c r="X1510" s="5">
        <f>+'MBI DIRECTORIO'!X1510</f>
        <v>0</v>
      </c>
      <c r="Y1510" s="5">
        <f>+'MBI DIRECTORIO'!Y1510</f>
        <v>67.883778196786608</v>
      </c>
      <c r="Z1510" s="5">
        <f>+'MBI DIRECTORIO'!Z1510</f>
        <v>11.302166591597487</v>
      </c>
      <c r="AA1510" s="5">
        <f>+'MBI DIRECTORIO'!AA1510</f>
        <v>0</v>
      </c>
      <c r="AB1510" s="5" t="str">
        <f>+'MBI DIRECTORIO'!AG1510</f>
        <v>Heting Trading CO., Ltd</v>
      </c>
      <c r="AD1510" t="str">
        <f t="shared" si="25"/>
        <v>INSERT INTO TABLA_PRESUPUESTO_COMERCIAL VALUES ('VSR','80152-C','14004806-17',2022,'Septiembre',22.5,'USD',1620,825.041477,0,0,5.163971,21.1965,12.094976,16.163793,1.547637,5.578706,0,0,0,0,0,0,0,67.883778,11.302167,0);</v>
      </c>
    </row>
    <row r="1511" spans="1:30" x14ac:dyDescent="0.2">
      <c r="A1511" t="str">
        <f>+'MBI DIRECTORIO'!A1511</f>
        <v>VSR</v>
      </c>
      <c r="B1511" t="str">
        <f>+'MBI DIRECTORIO'!B1511</f>
        <v>80152-C</v>
      </c>
      <c r="C1511" t="str">
        <f>+'MBI DIRECTORIO'!C1511</f>
        <v>14004965-17</v>
      </c>
      <c r="D1511">
        <f>+'MBI DIRECTORIO'!D1511</f>
        <v>2022</v>
      </c>
      <c r="E1511" t="str">
        <f>+'MBI DIRECTORIO'!E1511</f>
        <v>Septiembre</v>
      </c>
      <c r="F1511" s="5">
        <f>+'MBI DIRECTORIO'!F1511</f>
        <v>36</v>
      </c>
      <c r="G1511" t="str">
        <f>+'MBI DIRECTORIO'!G1511</f>
        <v>USD</v>
      </c>
      <c r="H1511" s="5">
        <f>+'MBI DIRECTORIO'!H1511</f>
        <v>3060</v>
      </c>
      <c r="I1511" s="5">
        <f>+'MBI DIRECTORIO'!I1511</f>
        <v>2598.2585870646571</v>
      </c>
      <c r="J1511" s="5">
        <f>+'MBI DIRECTORIO'!J1511</f>
        <v>0</v>
      </c>
      <c r="K1511" s="5">
        <f>+'MBI DIRECTORIO'!K1511</f>
        <v>0</v>
      </c>
      <c r="L1511" s="5">
        <f>+'MBI DIRECTORIO'!L1511</f>
        <v>8.2623528383862954</v>
      </c>
      <c r="M1511" s="5">
        <f>+'MBI DIRECTORIO'!M1511</f>
        <v>33.914400000000001</v>
      </c>
      <c r="N1511" s="5">
        <f>+'MBI DIRECTORIO'!N1511</f>
        <v>19.351961950059454</v>
      </c>
      <c r="O1511" s="5">
        <f>+'MBI DIRECTORIO'!O1511</f>
        <v>25.862068965517246</v>
      </c>
      <c r="P1511" s="5">
        <f>+'MBI DIRECTORIO'!P1511</f>
        <v>2.4762187871581451</v>
      </c>
      <c r="Q1511" s="5">
        <f>+'MBI DIRECTORIO'!Q1511</f>
        <v>10.537554910739685</v>
      </c>
      <c r="R1511" s="5">
        <f>+'MBI DIRECTORIO'!R1511</f>
        <v>0</v>
      </c>
      <c r="S1511" s="5">
        <f>+'MBI DIRECTORIO'!S1511</f>
        <v>0</v>
      </c>
      <c r="T1511" s="5">
        <f>+'MBI DIRECTORIO'!T1511</f>
        <v>0</v>
      </c>
      <c r="U1511" s="5">
        <f>+'MBI DIRECTORIO'!U1511</f>
        <v>0</v>
      </c>
      <c r="V1511" s="5">
        <f>+'MBI DIRECTORIO'!V1511</f>
        <v>0</v>
      </c>
      <c r="W1511" s="5">
        <f>+'MBI DIRECTORIO'!W1511</f>
        <v>0</v>
      </c>
      <c r="X1511" s="5">
        <f>+'MBI DIRECTORIO'!X1511</f>
        <v>0</v>
      </c>
      <c r="Y1511" s="5">
        <f>+'MBI DIRECTORIO'!Y1511</f>
        <v>110.22567116003052</v>
      </c>
      <c r="Z1511" s="5">
        <f>+'MBI DIRECTORIO'!Z1511</f>
        <v>18.083466546555979</v>
      </c>
      <c r="AA1511" s="5">
        <f>+'MBI DIRECTORIO'!AA1511</f>
        <v>0</v>
      </c>
      <c r="AB1511" s="5" t="str">
        <f>+'MBI DIRECTORIO'!AG1511</f>
        <v>Heting Trading CO., Ltd</v>
      </c>
      <c r="AD1511" t="str">
        <f t="shared" si="25"/>
        <v>INSERT INTO TABLA_PRESUPUESTO_COMERCIAL VALUES ('VSR','80152-C','14004965-17',2022,'Septiembre',36,'USD',3060,2598.258587,0,0,8.262353,33.9144,19.351962,25.862069,2.476219,10.537555,0,0,0,0,0,0,0,110.225671,18.083467,0);</v>
      </c>
    </row>
    <row r="1512" spans="1:30" x14ac:dyDescent="0.2">
      <c r="A1512" t="str">
        <f>+'MBI DIRECTORIO'!A1512</f>
        <v>VSR</v>
      </c>
      <c r="B1512" t="str">
        <f>+'MBI DIRECTORIO'!B1512</f>
        <v>80152-C</v>
      </c>
      <c r="C1512" t="str">
        <f>+'MBI DIRECTORIO'!C1512</f>
        <v>14005080-18</v>
      </c>
      <c r="D1512">
        <f>+'MBI DIRECTORIO'!D1512</f>
        <v>2022</v>
      </c>
      <c r="E1512" t="str">
        <f>+'MBI DIRECTORIO'!E1512</f>
        <v>Septiembre</v>
      </c>
      <c r="F1512" s="5">
        <f>+'MBI DIRECTORIO'!F1512</f>
        <v>67.5</v>
      </c>
      <c r="G1512" t="str">
        <f>+'MBI DIRECTORIO'!G1512</f>
        <v>USD</v>
      </c>
      <c r="H1512" s="5">
        <f>+'MBI DIRECTORIO'!H1512</f>
        <v>6480</v>
      </c>
      <c r="I1512" s="5">
        <f>+'MBI DIRECTORIO'!I1512</f>
        <v>3828.2772842167215</v>
      </c>
      <c r="J1512" s="5">
        <f>+'MBI DIRECTORIO'!J1512</f>
        <v>0</v>
      </c>
      <c r="K1512" s="5">
        <f>+'MBI DIRECTORIO'!K1512</f>
        <v>0</v>
      </c>
      <c r="L1512" s="5">
        <f>+'MBI DIRECTORIO'!L1512</f>
        <v>15.491911571974304</v>
      </c>
      <c r="M1512" s="5">
        <f>+'MBI DIRECTORIO'!M1512</f>
        <v>63.589499999999994</v>
      </c>
      <c r="N1512" s="5">
        <f>+'MBI DIRECTORIO'!N1512</f>
        <v>36.284928656361473</v>
      </c>
      <c r="O1512" s="5">
        <f>+'MBI DIRECTORIO'!O1512</f>
        <v>48.49137931034484</v>
      </c>
      <c r="P1512" s="5">
        <f>+'MBI DIRECTORIO'!P1512</f>
        <v>4.642910225921522</v>
      </c>
      <c r="Q1512" s="5">
        <f>+'MBI DIRECTORIO'!Q1512</f>
        <v>22.314822163919334</v>
      </c>
      <c r="R1512" s="5">
        <f>+'MBI DIRECTORIO'!R1512</f>
        <v>0</v>
      </c>
      <c r="S1512" s="5">
        <f>+'MBI DIRECTORIO'!S1512</f>
        <v>0</v>
      </c>
      <c r="T1512" s="5">
        <f>+'MBI DIRECTORIO'!T1512</f>
        <v>0</v>
      </c>
      <c r="U1512" s="5">
        <f>+'MBI DIRECTORIO'!U1512</f>
        <v>0</v>
      </c>
      <c r="V1512" s="5">
        <f>+'MBI DIRECTORIO'!V1512</f>
        <v>0</v>
      </c>
      <c r="W1512" s="5">
        <f>+'MBI DIRECTORIO'!W1512</f>
        <v>0</v>
      </c>
      <c r="X1512" s="5">
        <f>+'MBI DIRECTORIO'!X1512</f>
        <v>0</v>
      </c>
      <c r="Y1512" s="5">
        <f>+'MBI DIRECTORIO'!Y1512</f>
        <v>209.23004013133962</v>
      </c>
      <c r="Z1512" s="5">
        <f>+'MBI DIRECTORIO'!Z1512</f>
        <v>33.906499774792458</v>
      </c>
      <c r="AA1512" s="5">
        <f>+'MBI DIRECTORIO'!AA1512</f>
        <v>0</v>
      </c>
      <c r="AB1512" s="5" t="str">
        <f>+'MBI DIRECTORIO'!AG1512</f>
        <v>Heting Trading CO., Ltd</v>
      </c>
      <c r="AD1512" t="str">
        <f t="shared" si="25"/>
        <v>INSERT INTO TABLA_PRESUPUESTO_COMERCIAL VALUES ('VSR','80152-C','14005080-18',2022,'Septiembre',67.5,'USD',6480,3828.277284,0,0,15.491912,63.5895,36.284929,48.491379,4.64291,22.314822,0,0,0,0,0,0,0,209.23004,33.9065,0);</v>
      </c>
    </row>
    <row r="1513" spans="1:30" x14ac:dyDescent="0.2">
      <c r="A1513" t="str">
        <f>+'MBI DIRECTORIO'!A1513</f>
        <v>VSR</v>
      </c>
      <c r="B1513" t="str">
        <f>+'MBI DIRECTORIO'!B1513</f>
        <v>80152-C</v>
      </c>
      <c r="C1513" t="str">
        <f>+'MBI DIRECTORIO'!C1513</f>
        <v>14004879-18</v>
      </c>
      <c r="D1513">
        <f>+'MBI DIRECTORIO'!D1513</f>
        <v>2022</v>
      </c>
      <c r="E1513" t="str">
        <f>+'MBI DIRECTORIO'!E1513</f>
        <v>Septiembre</v>
      </c>
      <c r="F1513" s="5">
        <f>+'MBI DIRECTORIO'!F1513</f>
        <v>22.5</v>
      </c>
      <c r="G1513" t="str">
        <f>+'MBI DIRECTORIO'!G1513</f>
        <v>USD</v>
      </c>
      <c r="H1513" s="5">
        <f>+'MBI DIRECTORIO'!H1513</f>
        <v>2160</v>
      </c>
      <c r="I1513" s="5">
        <f>+'MBI DIRECTORIO'!I1513</f>
        <v>2156.7611228130177</v>
      </c>
      <c r="J1513" s="5">
        <f>+'MBI DIRECTORIO'!J1513</f>
        <v>0</v>
      </c>
      <c r="K1513" s="5">
        <f>+'MBI DIRECTORIO'!K1513</f>
        <v>0</v>
      </c>
      <c r="L1513" s="5">
        <f>+'MBI DIRECTORIO'!L1513</f>
        <v>5.1639705239914351</v>
      </c>
      <c r="M1513" s="5">
        <f>+'MBI DIRECTORIO'!M1513</f>
        <v>21.1965</v>
      </c>
      <c r="N1513" s="5">
        <f>+'MBI DIRECTORIO'!N1513</f>
        <v>12.09497621878716</v>
      </c>
      <c r="O1513" s="5">
        <f>+'MBI DIRECTORIO'!O1513</f>
        <v>16.163793103448278</v>
      </c>
      <c r="P1513" s="5">
        <f>+'MBI DIRECTORIO'!P1513</f>
        <v>1.5476367419738406</v>
      </c>
      <c r="Q1513" s="5">
        <f>+'MBI DIRECTORIO'!Q1513</f>
        <v>7.4382740546397779</v>
      </c>
      <c r="R1513" s="5">
        <f>+'MBI DIRECTORIO'!R1513</f>
        <v>0</v>
      </c>
      <c r="S1513" s="5">
        <f>+'MBI DIRECTORIO'!S1513</f>
        <v>0</v>
      </c>
      <c r="T1513" s="5">
        <f>+'MBI DIRECTORIO'!T1513</f>
        <v>0</v>
      </c>
      <c r="U1513" s="5">
        <f>+'MBI DIRECTORIO'!U1513</f>
        <v>0</v>
      </c>
      <c r="V1513" s="5">
        <f>+'MBI DIRECTORIO'!V1513</f>
        <v>0</v>
      </c>
      <c r="W1513" s="5">
        <f>+'MBI DIRECTORIO'!W1513</f>
        <v>0</v>
      </c>
      <c r="X1513" s="5">
        <f>+'MBI DIRECTORIO'!X1513</f>
        <v>0</v>
      </c>
      <c r="Y1513" s="5">
        <f>+'MBI DIRECTORIO'!Y1513</f>
        <v>69.743346710446545</v>
      </c>
      <c r="Z1513" s="5">
        <f>+'MBI DIRECTORIO'!Z1513</f>
        <v>11.302166591597487</v>
      </c>
      <c r="AA1513" s="5">
        <f>+'MBI DIRECTORIO'!AA1513</f>
        <v>0</v>
      </c>
      <c r="AB1513" s="5" t="str">
        <f>+'MBI DIRECTORIO'!AG1513</f>
        <v>Heting Trading CO., Ltd</v>
      </c>
      <c r="AD1513" t="str">
        <f t="shared" si="25"/>
        <v>INSERT INTO TABLA_PRESUPUESTO_COMERCIAL VALUES ('VSR','80152-C','14004879-18',2022,'Septiembre',22.5,'USD',2160,2156.761123,0,0,5.163971,21.1965,12.094976,16.163793,1.547637,7.438274,0,0,0,0,0,0,0,69.743347,11.302167,0);</v>
      </c>
    </row>
    <row r="1514" spans="1:30" x14ac:dyDescent="0.2">
      <c r="A1514" t="str">
        <f>+'MBI DIRECTORIO'!A1514</f>
        <v>VSR</v>
      </c>
      <c r="B1514" t="str">
        <f>+'MBI DIRECTORIO'!B1514</f>
        <v>80152-C</v>
      </c>
      <c r="C1514" t="str">
        <f>+'MBI DIRECTORIO'!C1514</f>
        <v>14004949-19</v>
      </c>
      <c r="D1514">
        <f>+'MBI DIRECTORIO'!D1514</f>
        <v>2022</v>
      </c>
      <c r="E1514" t="str">
        <f>+'MBI DIRECTORIO'!E1514</f>
        <v>Septiembre</v>
      </c>
      <c r="F1514" s="5">
        <f>+'MBI DIRECTORIO'!F1514</f>
        <v>49.5</v>
      </c>
      <c r="G1514" t="str">
        <f>+'MBI DIRECTORIO'!G1514</f>
        <v>USD</v>
      </c>
      <c r="H1514" s="5">
        <f>+'MBI DIRECTORIO'!H1514</f>
        <v>1782</v>
      </c>
      <c r="I1514" s="5">
        <f>+'MBI DIRECTORIO'!I1514</f>
        <v>1293.6015601723893</v>
      </c>
      <c r="J1514" s="5">
        <f>+'MBI DIRECTORIO'!J1514</f>
        <v>0</v>
      </c>
      <c r="K1514" s="5">
        <f>+'MBI DIRECTORIO'!K1514</f>
        <v>297</v>
      </c>
      <c r="L1514" s="5">
        <f>+'MBI DIRECTORIO'!L1514</f>
        <v>0</v>
      </c>
      <c r="M1514" s="5">
        <f>+'MBI DIRECTORIO'!M1514</f>
        <v>46.632299999999994</v>
      </c>
      <c r="N1514" s="5">
        <f>+'MBI DIRECTORIO'!N1514</f>
        <v>26.608947681331745</v>
      </c>
      <c r="O1514" s="5">
        <f>+'MBI DIRECTORIO'!O1514</f>
        <v>35.560344827586214</v>
      </c>
      <c r="P1514" s="5">
        <f>+'MBI DIRECTORIO'!P1514</f>
        <v>3.4048008323424495</v>
      </c>
      <c r="Q1514" s="5">
        <f>+'MBI DIRECTORIO'!Q1514</f>
        <v>6.1365760950778165</v>
      </c>
      <c r="R1514" s="5">
        <f>+'MBI DIRECTORIO'!R1514</f>
        <v>0</v>
      </c>
      <c r="S1514" s="5">
        <f>+'MBI DIRECTORIO'!S1514</f>
        <v>0</v>
      </c>
      <c r="T1514" s="5">
        <f>+'MBI DIRECTORIO'!T1514</f>
        <v>0</v>
      </c>
      <c r="U1514" s="5">
        <f>+'MBI DIRECTORIO'!U1514</f>
        <v>0</v>
      </c>
      <c r="V1514" s="5">
        <f>+'MBI DIRECTORIO'!V1514</f>
        <v>0</v>
      </c>
      <c r="W1514" s="5">
        <f>+'MBI DIRECTORIO'!W1514</f>
        <v>0</v>
      </c>
      <c r="X1514" s="5">
        <f>+'MBI DIRECTORIO'!X1514</f>
        <v>0</v>
      </c>
      <c r="Y1514" s="5">
        <f>+'MBI DIRECTORIO'!Y1514</f>
        <v>143.2077359378527</v>
      </c>
      <c r="Z1514" s="5">
        <f>+'MBI DIRECTORIO'!Z1514</f>
        <v>24.864766501514474</v>
      </c>
      <c r="AA1514" s="5">
        <f>+'MBI DIRECTORIO'!AA1514</f>
        <v>0</v>
      </c>
      <c r="AB1514" s="5" t="str">
        <f>+'MBI DIRECTORIO'!AG1514</f>
        <v>Heting Trading CO., Ltd</v>
      </c>
      <c r="AD1514" t="str">
        <f t="shared" si="25"/>
        <v>INSERT INTO TABLA_PRESUPUESTO_COMERCIAL VALUES ('VSR','80152-C','14004949-19',2022,'Septiembre',49.5,'USD',1782,1293.60156,0,297,0,46.6323,26.608948,35.560345,3.404801,6.136576,0,0,0,0,0,0,0,143.207736,24.864767,0);</v>
      </c>
    </row>
    <row r="1515" spans="1:30" x14ac:dyDescent="0.2">
      <c r="A1515" t="str">
        <f>+'MBI DIRECTORIO'!A1515</f>
        <v>VSR</v>
      </c>
      <c r="B1515" t="str">
        <f>+'MBI DIRECTORIO'!B1515</f>
        <v>80169-C</v>
      </c>
      <c r="C1515" t="str">
        <f>+'MBI DIRECTORIO'!C1515</f>
        <v>14005087-20</v>
      </c>
      <c r="D1515">
        <f>+'MBI DIRECTORIO'!D1515</f>
        <v>2022</v>
      </c>
      <c r="E1515" t="str">
        <f>+'MBI DIRECTORIO'!E1515</f>
        <v>Septiembre</v>
      </c>
      <c r="F1515" s="5">
        <f>+'MBI DIRECTORIO'!F1515</f>
        <v>67.5</v>
      </c>
      <c r="G1515" t="str">
        <f>+'MBI DIRECTORIO'!G1515</f>
        <v>USD</v>
      </c>
      <c r="H1515" s="5">
        <f>+'MBI DIRECTORIO'!H1515</f>
        <v>4050</v>
      </c>
      <c r="I1515" s="5">
        <f>+'MBI DIRECTORIO'!I1515</f>
        <v>1366.9652109178421</v>
      </c>
      <c r="J1515" s="5">
        <f>+'MBI DIRECTORIO'!J1515</f>
        <v>0</v>
      </c>
      <c r="K1515" s="5">
        <f>+'MBI DIRECTORIO'!K1515</f>
        <v>405</v>
      </c>
      <c r="L1515" s="5">
        <f>+'MBI DIRECTORIO'!L1515</f>
        <v>15.491911571974304</v>
      </c>
      <c r="M1515" s="5">
        <f>+'MBI DIRECTORIO'!M1515</f>
        <v>49.090142045454542</v>
      </c>
      <c r="N1515" s="5">
        <f>+'MBI DIRECTORIO'!N1515</f>
        <v>22.604166666666668</v>
      </c>
      <c r="O1515" s="5">
        <f>+'MBI DIRECTORIO'!O1515</f>
        <v>30.208333333333332</v>
      </c>
      <c r="P1515" s="5">
        <f>+'MBI DIRECTORIO'!P1515</f>
        <v>2.8923611111111112</v>
      </c>
      <c r="Q1515" s="5">
        <f>+'MBI DIRECTORIO'!Q1515</f>
        <v>13.946763852449584</v>
      </c>
      <c r="R1515" s="5">
        <f>+'MBI DIRECTORIO'!R1515</f>
        <v>0</v>
      </c>
      <c r="S1515" s="5">
        <f>+'MBI DIRECTORIO'!S1515</f>
        <v>0</v>
      </c>
      <c r="T1515" s="5">
        <f>+'MBI DIRECTORIO'!T1515</f>
        <v>0</v>
      </c>
      <c r="U1515" s="5">
        <f>+'MBI DIRECTORIO'!U1515</f>
        <v>0</v>
      </c>
      <c r="V1515" s="5">
        <f>+'MBI DIRECTORIO'!V1515</f>
        <v>0</v>
      </c>
      <c r="W1515" s="5">
        <f>+'MBI DIRECTORIO'!W1515</f>
        <v>0</v>
      </c>
      <c r="X1515" s="5">
        <f>+'MBI DIRECTORIO'!X1515</f>
        <v>0</v>
      </c>
      <c r="Y1515" s="5">
        <f>+'MBI DIRECTORIO'!Y1515</f>
        <v>152.64826678380768</v>
      </c>
      <c r="Z1515" s="5">
        <f>+'MBI DIRECTORIO'!Z1515</f>
        <v>33.906499774792458</v>
      </c>
      <c r="AA1515" s="5">
        <f>+'MBI DIRECTORIO'!AA1515</f>
        <v>0</v>
      </c>
      <c r="AB1515" s="5" t="str">
        <f>+'MBI DIRECTORIO'!AG1515</f>
        <v>Shenzhen China Resources Vanguard Supermarket Co., Ltd.</v>
      </c>
      <c r="AD1515" t="str">
        <f t="shared" si="25"/>
        <v>INSERT INTO TABLA_PRESUPUESTO_COMERCIAL VALUES ('VSR','80169-C','14005087-20',2022,'Septiembre',67.5,'USD',4050,1366.965211,0,405,15.491912,49.090142,22.604167,30.208333,2.892361,13.946764,0,0,0,0,0,0,0,152.648267,33.9065,0);</v>
      </c>
    </row>
    <row r="1516" spans="1:30" x14ac:dyDescent="0.2">
      <c r="A1516" t="str">
        <f>+'MBI DIRECTORIO'!A1516</f>
        <v>VSR</v>
      </c>
      <c r="B1516" t="str">
        <f>+'MBI DIRECTORIO'!B1516</f>
        <v>80169-C</v>
      </c>
      <c r="C1516" t="str">
        <f>+'MBI DIRECTORIO'!C1516</f>
        <v>14005048-19</v>
      </c>
      <c r="D1516">
        <f>+'MBI DIRECTORIO'!D1516</f>
        <v>2022</v>
      </c>
      <c r="E1516" t="str">
        <f>+'MBI DIRECTORIO'!E1516</f>
        <v>Septiembre</v>
      </c>
      <c r="F1516" s="5">
        <f>+'MBI DIRECTORIO'!F1516</f>
        <v>67.5</v>
      </c>
      <c r="G1516" t="str">
        <f>+'MBI DIRECTORIO'!G1516</f>
        <v>USD</v>
      </c>
      <c r="H1516" s="5">
        <f>+'MBI DIRECTORIO'!H1516</f>
        <v>4050</v>
      </c>
      <c r="I1516" s="5">
        <f>+'MBI DIRECTORIO'!I1516</f>
        <v>1344.8390804957667</v>
      </c>
      <c r="J1516" s="5">
        <f>+'MBI DIRECTORIO'!J1516</f>
        <v>0</v>
      </c>
      <c r="K1516" s="5">
        <f>+'MBI DIRECTORIO'!K1516</f>
        <v>405</v>
      </c>
      <c r="L1516" s="5">
        <f>+'MBI DIRECTORIO'!L1516</f>
        <v>15.491911571974304</v>
      </c>
      <c r="M1516" s="5">
        <f>+'MBI DIRECTORIO'!M1516</f>
        <v>49.090142045454542</v>
      </c>
      <c r="N1516" s="5">
        <f>+'MBI DIRECTORIO'!N1516</f>
        <v>22.604166666666668</v>
      </c>
      <c r="O1516" s="5">
        <f>+'MBI DIRECTORIO'!O1516</f>
        <v>30.208333333333332</v>
      </c>
      <c r="P1516" s="5">
        <f>+'MBI DIRECTORIO'!P1516</f>
        <v>2.8923611111111112</v>
      </c>
      <c r="Q1516" s="5">
        <f>+'MBI DIRECTORIO'!Q1516</f>
        <v>13.946763852449584</v>
      </c>
      <c r="R1516" s="5">
        <f>+'MBI DIRECTORIO'!R1516</f>
        <v>0</v>
      </c>
      <c r="S1516" s="5">
        <f>+'MBI DIRECTORIO'!S1516</f>
        <v>0</v>
      </c>
      <c r="T1516" s="5">
        <f>+'MBI DIRECTORIO'!T1516</f>
        <v>0</v>
      </c>
      <c r="U1516" s="5">
        <f>+'MBI DIRECTORIO'!U1516</f>
        <v>0</v>
      </c>
      <c r="V1516" s="5">
        <f>+'MBI DIRECTORIO'!V1516</f>
        <v>0</v>
      </c>
      <c r="W1516" s="5">
        <f>+'MBI DIRECTORIO'!W1516</f>
        <v>0</v>
      </c>
      <c r="X1516" s="5">
        <f>+'MBI DIRECTORIO'!X1516</f>
        <v>0</v>
      </c>
      <c r="Y1516" s="5">
        <f>+'MBI DIRECTORIO'!Y1516</f>
        <v>152.64826678380768</v>
      </c>
      <c r="Z1516" s="5">
        <f>+'MBI DIRECTORIO'!Z1516</f>
        <v>33.906499774792458</v>
      </c>
      <c r="AA1516" s="5">
        <f>+'MBI DIRECTORIO'!AA1516</f>
        <v>0</v>
      </c>
      <c r="AB1516" s="5" t="str">
        <f>+'MBI DIRECTORIO'!AG1516</f>
        <v>Shenzhen China Resources Vanguard Supermarket Co., Ltd.</v>
      </c>
      <c r="AD1516" t="str">
        <f t="shared" si="25"/>
        <v>INSERT INTO TABLA_PRESUPUESTO_COMERCIAL VALUES ('VSR','80169-C','14005048-19',2022,'Septiembre',67.5,'USD',4050,1344.83908,0,405,15.491912,49.090142,22.604167,30.208333,2.892361,13.946764,0,0,0,0,0,0,0,152.648267,33.9065,0);</v>
      </c>
    </row>
    <row r="1517" spans="1:30" x14ac:dyDescent="0.2">
      <c r="A1517" t="str">
        <f>+'MBI DIRECTORIO'!A1517</f>
        <v>VSR</v>
      </c>
      <c r="B1517" t="str">
        <f>+'MBI DIRECTORIO'!B1517</f>
        <v>80169-C</v>
      </c>
      <c r="C1517" t="str">
        <f>+'MBI DIRECTORIO'!C1517</f>
        <v>14005127-18</v>
      </c>
      <c r="D1517">
        <f>+'MBI DIRECTORIO'!D1517</f>
        <v>2022</v>
      </c>
      <c r="E1517" t="str">
        <f>+'MBI DIRECTORIO'!E1517</f>
        <v>Septiembre</v>
      </c>
      <c r="F1517" s="5">
        <f>+'MBI DIRECTORIO'!F1517</f>
        <v>45</v>
      </c>
      <c r="G1517" t="str">
        <f>+'MBI DIRECTORIO'!G1517</f>
        <v>USD</v>
      </c>
      <c r="H1517" s="5">
        <f>+'MBI DIRECTORIO'!H1517</f>
        <v>4950</v>
      </c>
      <c r="I1517" s="5">
        <f>+'MBI DIRECTORIO'!I1517</f>
        <v>2395.0689195160589</v>
      </c>
      <c r="J1517" s="5">
        <f>+'MBI DIRECTORIO'!J1517</f>
        <v>0</v>
      </c>
      <c r="K1517" s="5">
        <f>+'MBI DIRECTORIO'!K1517</f>
        <v>450</v>
      </c>
      <c r="L1517" s="5">
        <f>+'MBI DIRECTORIO'!L1517</f>
        <v>10.32794104798287</v>
      </c>
      <c r="M1517" s="5">
        <f>+'MBI DIRECTORIO'!M1517</f>
        <v>542.12676136363643</v>
      </c>
      <c r="N1517" s="5">
        <f>+'MBI DIRECTORIO'!N1517</f>
        <v>15.069444444444446</v>
      </c>
      <c r="O1517" s="5">
        <f>+'MBI DIRECTORIO'!O1517</f>
        <v>20.138888888888889</v>
      </c>
      <c r="P1517" s="5">
        <f>+'MBI DIRECTORIO'!P1517</f>
        <v>1.9282407407407407</v>
      </c>
      <c r="Q1517" s="5">
        <f>+'MBI DIRECTORIO'!Q1517</f>
        <v>17.046044708549491</v>
      </c>
      <c r="R1517" s="5">
        <f>+'MBI DIRECTORIO'!R1517</f>
        <v>0</v>
      </c>
      <c r="S1517" s="5">
        <f>+'MBI DIRECTORIO'!S1517</f>
        <v>0</v>
      </c>
      <c r="T1517" s="5">
        <f>+'MBI DIRECTORIO'!T1517</f>
        <v>0</v>
      </c>
      <c r="U1517" s="5">
        <f>+'MBI DIRECTORIO'!U1517</f>
        <v>0</v>
      </c>
      <c r="V1517" s="5">
        <f>+'MBI DIRECTORIO'!V1517</f>
        <v>0</v>
      </c>
      <c r="W1517" s="5">
        <f>+'MBI DIRECTORIO'!W1517</f>
        <v>0</v>
      </c>
      <c r="X1517" s="5">
        <f>+'MBI DIRECTORIO'!X1517</f>
        <v>0</v>
      </c>
      <c r="Y1517" s="5">
        <f>+'MBI DIRECTORIO'!Y1517</f>
        <v>618.91371332945505</v>
      </c>
      <c r="Z1517" s="5">
        <f>+'MBI DIRECTORIO'!Z1517</f>
        <v>22.604333183194974</v>
      </c>
      <c r="AA1517" s="5">
        <f>+'MBI DIRECTORIO'!AA1517</f>
        <v>0</v>
      </c>
      <c r="AB1517" s="5" t="str">
        <f>+'MBI DIRECTORIO'!AG1517</f>
        <v>Shenzhen China Resources Vanguard Supermarket Co., Ltd.</v>
      </c>
      <c r="AD1517" t="str">
        <f t="shared" si="25"/>
        <v>INSERT INTO TABLA_PRESUPUESTO_COMERCIAL VALUES ('VSR','80169-C','14005127-18',2022,'Septiembre',45,'USD',4950,2395.06892,0,450,10.327941,542.126761,15.069444,20.138889,1.928241,17.046045,0,0,0,0,0,0,0,618.913713,22.604333,0);</v>
      </c>
    </row>
    <row r="1518" spans="1:30" x14ac:dyDescent="0.2">
      <c r="A1518" t="str">
        <f>+'MBI DIRECTORIO'!A1518</f>
        <v>VSR</v>
      </c>
      <c r="B1518" t="str">
        <f>+'MBI DIRECTORIO'!B1518</f>
        <v>80169-C</v>
      </c>
      <c r="C1518" t="str">
        <f>+'MBI DIRECTORIO'!C1518</f>
        <v>14005046-19</v>
      </c>
      <c r="D1518">
        <f>+'MBI DIRECTORIO'!D1518</f>
        <v>2022</v>
      </c>
      <c r="E1518" t="str">
        <f>+'MBI DIRECTORIO'!E1518</f>
        <v>Septiembre</v>
      </c>
      <c r="F1518" s="5">
        <f>+'MBI DIRECTORIO'!F1518</f>
        <v>67.5</v>
      </c>
      <c r="G1518" t="str">
        <f>+'MBI DIRECTORIO'!G1518</f>
        <v>USD</v>
      </c>
      <c r="H1518" s="5">
        <f>+'MBI DIRECTORIO'!H1518</f>
        <v>3240</v>
      </c>
      <c r="I1518" s="5">
        <f>+'MBI DIRECTORIO'!I1518</f>
        <v>1202.4918661457668</v>
      </c>
      <c r="J1518" s="5">
        <f>+'MBI DIRECTORIO'!J1518</f>
        <v>0</v>
      </c>
      <c r="K1518" s="5">
        <f>+'MBI DIRECTORIO'!K1518</f>
        <v>337.5</v>
      </c>
      <c r="L1518" s="5">
        <f>+'MBI DIRECTORIO'!L1518</f>
        <v>15.491911571974304</v>
      </c>
      <c r="M1518" s="5">
        <f>+'MBI DIRECTORIO'!M1518</f>
        <v>49.090142045454542</v>
      </c>
      <c r="N1518" s="5">
        <f>+'MBI DIRECTORIO'!N1518</f>
        <v>22.604166666666668</v>
      </c>
      <c r="O1518" s="5">
        <f>+'MBI DIRECTORIO'!O1518</f>
        <v>30.208333333333332</v>
      </c>
      <c r="P1518" s="5">
        <f>+'MBI DIRECTORIO'!P1518</f>
        <v>2.8923611111111112</v>
      </c>
      <c r="Q1518" s="5">
        <f>+'MBI DIRECTORIO'!Q1518</f>
        <v>11.157411081959667</v>
      </c>
      <c r="R1518" s="5">
        <f>+'MBI DIRECTORIO'!R1518</f>
        <v>0</v>
      </c>
      <c r="S1518" s="5">
        <f>+'MBI DIRECTORIO'!S1518</f>
        <v>0</v>
      </c>
      <c r="T1518" s="5">
        <f>+'MBI DIRECTORIO'!T1518</f>
        <v>0</v>
      </c>
      <c r="U1518" s="5">
        <f>+'MBI DIRECTORIO'!U1518</f>
        <v>0</v>
      </c>
      <c r="V1518" s="5">
        <f>+'MBI DIRECTORIO'!V1518</f>
        <v>0</v>
      </c>
      <c r="W1518" s="5">
        <f>+'MBI DIRECTORIO'!W1518</f>
        <v>0</v>
      </c>
      <c r="X1518" s="5">
        <f>+'MBI DIRECTORIO'!X1518</f>
        <v>0</v>
      </c>
      <c r="Y1518" s="5">
        <f>+'MBI DIRECTORIO'!Y1518</f>
        <v>149.85891401331779</v>
      </c>
      <c r="Z1518" s="5">
        <f>+'MBI DIRECTORIO'!Z1518</f>
        <v>33.906499774792458</v>
      </c>
      <c r="AA1518" s="5">
        <f>+'MBI DIRECTORIO'!AA1518</f>
        <v>0</v>
      </c>
      <c r="AB1518" s="5" t="str">
        <f>+'MBI DIRECTORIO'!AG1518</f>
        <v>Shenzhen China Resources Vanguard Supermarket Co., Ltd.</v>
      </c>
      <c r="AD1518" t="str">
        <f t="shared" si="25"/>
        <v>INSERT INTO TABLA_PRESUPUESTO_COMERCIAL VALUES ('VSR','80169-C','14005046-19',2022,'Septiembre',67.5,'USD',3240,1202.491866,0,337.5,15.491912,49.090142,22.604167,30.208333,2.892361,11.157411,0,0,0,0,0,0,0,149.858914,33.9065,0);</v>
      </c>
    </row>
    <row r="1519" spans="1:30" x14ac:dyDescent="0.2">
      <c r="A1519" t="str">
        <f>+'MBI DIRECTORIO'!A1519</f>
        <v>VSR</v>
      </c>
      <c r="B1519" t="str">
        <f>+'MBI DIRECTORIO'!B1519</f>
        <v>80169-C</v>
      </c>
      <c r="C1519" t="str">
        <f>+'MBI DIRECTORIO'!C1519</f>
        <v>14005045-20</v>
      </c>
      <c r="D1519">
        <f>+'MBI DIRECTORIO'!D1519</f>
        <v>2022</v>
      </c>
      <c r="E1519" t="str">
        <f>+'MBI DIRECTORIO'!E1519</f>
        <v>Septiembre</v>
      </c>
      <c r="F1519" s="5">
        <f>+'MBI DIRECTORIO'!F1519</f>
        <v>67.5</v>
      </c>
      <c r="G1519" t="str">
        <f>+'MBI DIRECTORIO'!G1519</f>
        <v>USD</v>
      </c>
      <c r="H1519" s="5">
        <f>+'MBI DIRECTORIO'!H1519</f>
        <v>3240</v>
      </c>
      <c r="I1519" s="5">
        <f>+'MBI DIRECTORIO'!I1519</f>
        <v>1087.1004369263458</v>
      </c>
      <c r="J1519" s="5">
        <f>+'MBI DIRECTORIO'!J1519</f>
        <v>0</v>
      </c>
      <c r="K1519" s="5">
        <f>+'MBI DIRECTORIO'!K1519</f>
        <v>337.5</v>
      </c>
      <c r="L1519" s="5">
        <f>+'MBI DIRECTORIO'!L1519</f>
        <v>15.491911571974304</v>
      </c>
      <c r="M1519" s="5">
        <f>+'MBI DIRECTORIO'!M1519</f>
        <v>49.090142045454542</v>
      </c>
      <c r="N1519" s="5">
        <f>+'MBI DIRECTORIO'!N1519</f>
        <v>22.604166666666668</v>
      </c>
      <c r="O1519" s="5">
        <f>+'MBI DIRECTORIO'!O1519</f>
        <v>30.208333333333332</v>
      </c>
      <c r="P1519" s="5">
        <f>+'MBI DIRECTORIO'!P1519</f>
        <v>2.8923611111111112</v>
      </c>
      <c r="Q1519" s="5">
        <f>+'MBI DIRECTORIO'!Q1519</f>
        <v>11.157411081959667</v>
      </c>
      <c r="R1519" s="5">
        <f>+'MBI DIRECTORIO'!R1519</f>
        <v>0</v>
      </c>
      <c r="S1519" s="5">
        <f>+'MBI DIRECTORIO'!S1519</f>
        <v>0</v>
      </c>
      <c r="T1519" s="5">
        <f>+'MBI DIRECTORIO'!T1519</f>
        <v>0</v>
      </c>
      <c r="U1519" s="5">
        <f>+'MBI DIRECTORIO'!U1519</f>
        <v>0</v>
      </c>
      <c r="V1519" s="5">
        <f>+'MBI DIRECTORIO'!V1519</f>
        <v>0</v>
      </c>
      <c r="W1519" s="5">
        <f>+'MBI DIRECTORIO'!W1519</f>
        <v>0</v>
      </c>
      <c r="X1519" s="5">
        <f>+'MBI DIRECTORIO'!X1519</f>
        <v>0</v>
      </c>
      <c r="Y1519" s="5">
        <f>+'MBI DIRECTORIO'!Y1519</f>
        <v>149.85891401331779</v>
      </c>
      <c r="Z1519" s="5">
        <f>+'MBI DIRECTORIO'!Z1519</f>
        <v>33.906499774792458</v>
      </c>
      <c r="AA1519" s="5">
        <f>+'MBI DIRECTORIO'!AA1519</f>
        <v>0</v>
      </c>
      <c r="AB1519" s="5" t="str">
        <f>+'MBI DIRECTORIO'!AG1519</f>
        <v>Shenzhen China Resources Vanguard Supermarket Co., Ltd.</v>
      </c>
      <c r="AD1519" t="str">
        <f t="shared" si="25"/>
        <v>INSERT INTO TABLA_PRESUPUESTO_COMERCIAL VALUES ('VSR','80169-C','14005045-20',2022,'Septiembre',67.5,'USD',3240,1087.100437,0,337.5,15.491912,49.090142,22.604167,30.208333,2.892361,11.157411,0,0,0,0,0,0,0,149.858914,33.9065,0);</v>
      </c>
    </row>
    <row r="1520" spans="1:30" x14ac:dyDescent="0.2">
      <c r="A1520" t="str">
        <f>+'MBI DIRECTORIO'!A1520</f>
        <v>VSR</v>
      </c>
      <c r="B1520" t="str">
        <f>+'MBI DIRECTORIO'!B1520</f>
        <v>80169-C</v>
      </c>
      <c r="C1520" t="str">
        <f>+'MBI DIRECTORIO'!C1520</f>
        <v>14005042-18</v>
      </c>
      <c r="D1520">
        <f>+'MBI DIRECTORIO'!D1520</f>
        <v>2022</v>
      </c>
      <c r="E1520" t="str">
        <f>+'MBI DIRECTORIO'!E1520</f>
        <v>Septiembre</v>
      </c>
      <c r="F1520" s="5">
        <f>+'MBI DIRECTORIO'!F1520</f>
        <v>67.5</v>
      </c>
      <c r="G1520" t="str">
        <f>+'MBI DIRECTORIO'!G1520</f>
        <v>USD</v>
      </c>
      <c r="H1520" s="5">
        <f>+'MBI DIRECTORIO'!H1520</f>
        <v>5400</v>
      </c>
      <c r="I1520" s="5">
        <f>+'MBI DIRECTORIO'!I1520</f>
        <v>2411.6685893052322</v>
      </c>
      <c r="J1520" s="5">
        <f>+'MBI DIRECTORIO'!J1520</f>
        <v>0</v>
      </c>
      <c r="K1520" s="5">
        <f>+'MBI DIRECTORIO'!K1520</f>
        <v>540</v>
      </c>
      <c r="L1520" s="5">
        <f>+'MBI DIRECTORIO'!L1520</f>
        <v>15.491911571974304</v>
      </c>
      <c r="M1520" s="5">
        <f>+'MBI DIRECTORIO'!M1520</f>
        <v>244.84014204545454</v>
      </c>
      <c r="N1520" s="5">
        <f>+'MBI DIRECTORIO'!N1520</f>
        <v>22.604166666666668</v>
      </c>
      <c r="O1520" s="5">
        <f>+'MBI DIRECTORIO'!O1520</f>
        <v>30.208333333333332</v>
      </c>
      <c r="P1520" s="5">
        <f>+'MBI DIRECTORIO'!P1520</f>
        <v>2.8923611111111112</v>
      </c>
      <c r="Q1520" s="5">
        <f>+'MBI DIRECTORIO'!Q1520</f>
        <v>18.595685136599442</v>
      </c>
      <c r="R1520" s="5">
        <f>+'MBI DIRECTORIO'!R1520</f>
        <v>0</v>
      </c>
      <c r="S1520" s="5">
        <f>+'MBI DIRECTORIO'!S1520</f>
        <v>0</v>
      </c>
      <c r="T1520" s="5">
        <f>+'MBI DIRECTORIO'!T1520</f>
        <v>0</v>
      </c>
      <c r="U1520" s="5">
        <f>+'MBI DIRECTORIO'!U1520</f>
        <v>0</v>
      </c>
      <c r="V1520" s="5">
        <f>+'MBI DIRECTORIO'!V1520</f>
        <v>0</v>
      </c>
      <c r="W1520" s="5">
        <f>+'MBI DIRECTORIO'!W1520</f>
        <v>0</v>
      </c>
      <c r="X1520" s="5">
        <f>+'MBI DIRECTORIO'!X1520</f>
        <v>0</v>
      </c>
      <c r="Y1520" s="5">
        <f>+'MBI DIRECTORIO'!Y1520</f>
        <v>353.04718806795751</v>
      </c>
      <c r="Z1520" s="5">
        <f>+'MBI DIRECTORIO'!Z1520</f>
        <v>33.906499774792458</v>
      </c>
      <c r="AA1520" s="5">
        <f>+'MBI DIRECTORIO'!AA1520</f>
        <v>0</v>
      </c>
      <c r="AB1520" s="5" t="str">
        <f>+'MBI DIRECTORIO'!AG1520</f>
        <v>Shenzhen China Resources Vanguard Supermarket Co., Ltd.</v>
      </c>
      <c r="AD1520" t="str">
        <f t="shared" si="25"/>
        <v>INSERT INTO TABLA_PRESUPUESTO_COMERCIAL VALUES ('VSR','80169-C','14005042-18',2022,'Septiembre',67.5,'USD',5400,2411.668589,0,540,15.491912,244.840142,22.604167,30.208333,2.892361,18.595685,0,0,0,0,0,0,0,353.047188,33.9065,0);</v>
      </c>
    </row>
    <row r="1521" spans="1:30" x14ac:dyDescent="0.2">
      <c r="A1521" t="str">
        <f>+'MBI DIRECTORIO'!A1521</f>
        <v>VSR</v>
      </c>
      <c r="B1521" t="str">
        <f>+'MBI DIRECTORIO'!B1521</f>
        <v>80169-C</v>
      </c>
      <c r="C1521" t="str">
        <f>+'MBI DIRECTORIO'!C1521</f>
        <v>14005043-17</v>
      </c>
      <c r="D1521">
        <f>+'MBI DIRECTORIO'!D1521</f>
        <v>2022</v>
      </c>
      <c r="E1521" t="str">
        <f>+'MBI DIRECTORIO'!E1521</f>
        <v>Septiembre</v>
      </c>
      <c r="F1521" s="5">
        <f>+'MBI DIRECTORIO'!F1521</f>
        <v>67.5</v>
      </c>
      <c r="G1521" t="str">
        <f>+'MBI DIRECTORIO'!G1521</f>
        <v>USD</v>
      </c>
      <c r="H1521" s="5">
        <f>+'MBI DIRECTORIO'!H1521</f>
        <v>5400</v>
      </c>
      <c r="I1521" s="5">
        <f>+'MBI DIRECTORIO'!I1521</f>
        <v>2151.1821885633594</v>
      </c>
      <c r="J1521" s="5">
        <f>+'MBI DIRECTORIO'!J1521</f>
        <v>0</v>
      </c>
      <c r="K1521" s="5">
        <f>+'MBI DIRECTORIO'!K1521</f>
        <v>540</v>
      </c>
      <c r="L1521" s="5">
        <f>+'MBI DIRECTORIO'!L1521</f>
        <v>15.491911571974304</v>
      </c>
      <c r="M1521" s="5">
        <f>+'MBI DIRECTORIO'!M1521</f>
        <v>244.84014204545454</v>
      </c>
      <c r="N1521" s="5">
        <f>+'MBI DIRECTORIO'!N1521</f>
        <v>22.604166666666668</v>
      </c>
      <c r="O1521" s="5">
        <f>+'MBI DIRECTORIO'!O1521</f>
        <v>30.208333333333332</v>
      </c>
      <c r="P1521" s="5">
        <f>+'MBI DIRECTORIO'!P1521</f>
        <v>2.8923611111111112</v>
      </c>
      <c r="Q1521" s="5">
        <f>+'MBI DIRECTORIO'!Q1521</f>
        <v>18.595685136599442</v>
      </c>
      <c r="R1521" s="5">
        <f>+'MBI DIRECTORIO'!R1521</f>
        <v>0</v>
      </c>
      <c r="S1521" s="5">
        <f>+'MBI DIRECTORIO'!S1521</f>
        <v>0</v>
      </c>
      <c r="T1521" s="5">
        <f>+'MBI DIRECTORIO'!T1521</f>
        <v>0</v>
      </c>
      <c r="U1521" s="5">
        <f>+'MBI DIRECTORIO'!U1521</f>
        <v>0</v>
      </c>
      <c r="V1521" s="5">
        <f>+'MBI DIRECTORIO'!V1521</f>
        <v>0</v>
      </c>
      <c r="W1521" s="5">
        <f>+'MBI DIRECTORIO'!W1521</f>
        <v>0</v>
      </c>
      <c r="X1521" s="5">
        <f>+'MBI DIRECTORIO'!X1521</f>
        <v>0</v>
      </c>
      <c r="Y1521" s="5">
        <f>+'MBI DIRECTORIO'!Y1521</f>
        <v>353.04718806795751</v>
      </c>
      <c r="Z1521" s="5">
        <f>+'MBI DIRECTORIO'!Z1521</f>
        <v>33.906499774792458</v>
      </c>
      <c r="AA1521" s="5">
        <f>+'MBI DIRECTORIO'!AA1521</f>
        <v>0</v>
      </c>
      <c r="AB1521" s="5" t="str">
        <f>+'MBI DIRECTORIO'!AG1521</f>
        <v>Shenzhen China Resources Vanguard Supermarket Co., Ltd.</v>
      </c>
      <c r="AD1521" t="str">
        <f t="shared" si="25"/>
        <v>INSERT INTO TABLA_PRESUPUESTO_COMERCIAL VALUES ('VSR','80169-C','14005043-17',2022,'Septiembre',67.5,'USD',5400,2151.182189,0,540,15.491912,244.840142,22.604167,30.208333,2.892361,18.595685,0,0,0,0,0,0,0,353.047188,33.9065,0);</v>
      </c>
    </row>
    <row r="1522" spans="1:30" x14ac:dyDescent="0.2">
      <c r="A1522" t="str">
        <f>+'MBI DIRECTORIO'!A1522</f>
        <v>VSR</v>
      </c>
      <c r="B1522" t="str">
        <f>+'MBI DIRECTORIO'!B1522</f>
        <v>80169-C</v>
      </c>
      <c r="C1522" t="str">
        <f>+'MBI DIRECTORIO'!C1522</f>
        <v>14005044-15</v>
      </c>
      <c r="D1522">
        <f>+'MBI DIRECTORIO'!D1522</f>
        <v>2022</v>
      </c>
      <c r="E1522" t="str">
        <f>+'MBI DIRECTORIO'!E1522</f>
        <v>Septiembre</v>
      </c>
      <c r="F1522" s="5">
        <f>+'MBI DIRECTORIO'!F1522</f>
        <v>112.5</v>
      </c>
      <c r="G1522" t="str">
        <f>+'MBI DIRECTORIO'!G1522</f>
        <v>USD</v>
      </c>
      <c r="H1522" s="5">
        <f>+'MBI DIRECTORIO'!H1522</f>
        <v>9000</v>
      </c>
      <c r="I1522" s="5">
        <f>+'MBI DIRECTORIO'!I1522</f>
        <v>2735.580245682504</v>
      </c>
      <c r="J1522" s="5">
        <f>+'MBI DIRECTORIO'!J1522</f>
        <v>0</v>
      </c>
      <c r="K1522" s="5">
        <f>+'MBI DIRECTORIO'!K1522</f>
        <v>900</v>
      </c>
      <c r="L1522" s="5">
        <f>+'MBI DIRECTORIO'!L1522</f>
        <v>25.819852619957175</v>
      </c>
      <c r="M1522" s="5">
        <f>+'MBI DIRECTORIO'!M1522</f>
        <v>408.06690340909091</v>
      </c>
      <c r="N1522" s="5">
        <f>+'MBI DIRECTORIO'!N1522</f>
        <v>37.673611111111114</v>
      </c>
      <c r="O1522" s="5">
        <f>+'MBI DIRECTORIO'!O1522</f>
        <v>50.347222222222221</v>
      </c>
      <c r="P1522" s="5">
        <f>+'MBI DIRECTORIO'!P1522</f>
        <v>4.8206018518518521</v>
      </c>
      <c r="Q1522" s="5">
        <f>+'MBI DIRECTORIO'!Q1522</f>
        <v>30.992808560999073</v>
      </c>
      <c r="R1522" s="5">
        <f>+'MBI DIRECTORIO'!R1522</f>
        <v>0</v>
      </c>
      <c r="S1522" s="5">
        <f>+'MBI DIRECTORIO'!S1522</f>
        <v>0</v>
      </c>
      <c r="T1522" s="5">
        <f>+'MBI DIRECTORIO'!T1522</f>
        <v>0</v>
      </c>
      <c r="U1522" s="5">
        <f>+'MBI DIRECTORIO'!U1522</f>
        <v>0</v>
      </c>
      <c r="V1522" s="5">
        <f>+'MBI DIRECTORIO'!V1522</f>
        <v>0</v>
      </c>
      <c r="W1522" s="5">
        <f>+'MBI DIRECTORIO'!W1522</f>
        <v>0</v>
      </c>
      <c r="X1522" s="5">
        <f>+'MBI DIRECTORIO'!X1522</f>
        <v>0</v>
      </c>
      <c r="Y1522" s="5">
        <f>+'MBI DIRECTORIO'!Y1522</f>
        <v>588.41198011326264</v>
      </c>
      <c r="Z1522" s="5">
        <f>+'MBI DIRECTORIO'!Z1522</f>
        <v>56.510832957987432</v>
      </c>
      <c r="AA1522" s="5">
        <f>+'MBI DIRECTORIO'!AA1522</f>
        <v>0</v>
      </c>
      <c r="AB1522" s="5" t="str">
        <f>+'MBI DIRECTORIO'!AG1522</f>
        <v>Shenzhen China Resources Vanguard Supermarket Co., Ltd.</v>
      </c>
      <c r="AD1522" t="str">
        <f t="shared" si="25"/>
        <v>INSERT INTO TABLA_PRESUPUESTO_COMERCIAL VALUES ('VSR','80169-C','14005044-15',2022,'Septiembre',112.5,'USD',9000,2735.580246,0,900,25.819853,408.066903,37.673611,50.347222,4.820602,30.992809,0,0,0,0,0,0,0,588.41198,56.510833,0);</v>
      </c>
    </row>
    <row r="1523" spans="1:30" x14ac:dyDescent="0.2">
      <c r="A1523" t="str">
        <f>+'MBI DIRECTORIO'!A1523</f>
        <v>VSR</v>
      </c>
      <c r="B1523" t="str">
        <f>+'MBI DIRECTORIO'!B1523</f>
        <v>Cripton_China</v>
      </c>
      <c r="C1523" t="str">
        <f>+'MBI DIRECTORIO'!C1523</f>
        <v>14004807-18</v>
      </c>
      <c r="D1523">
        <f>+'MBI DIRECTORIO'!D1523</f>
        <v>2022</v>
      </c>
      <c r="E1523" t="str">
        <f>+'MBI DIRECTORIO'!E1523</f>
        <v>Septiembre</v>
      </c>
      <c r="F1523" s="5">
        <f>+'MBI DIRECTORIO'!F1523</f>
        <v>15.795000000000002</v>
      </c>
      <c r="G1523" t="str">
        <f>+'MBI DIRECTORIO'!G1523</f>
        <v>USD</v>
      </c>
      <c r="H1523" s="5">
        <f>+'MBI DIRECTORIO'!H1523</f>
        <v>3790.8</v>
      </c>
      <c r="I1523" s="5">
        <f>+'MBI DIRECTORIO'!I1523</f>
        <v>1118.6184364538719</v>
      </c>
      <c r="J1523" s="5">
        <f>+'MBI DIRECTORIO'!J1523</f>
        <v>0</v>
      </c>
      <c r="K1523" s="5">
        <f>+'MBI DIRECTORIO'!K1523</f>
        <v>379.08000000000004</v>
      </c>
      <c r="L1523" s="5">
        <f>+'MBI DIRECTORIO'!L1523</f>
        <v>3.6251073078419878</v>
      </c>
      <c r="M1523" s="5">
        <f>+'MBI DIRECTORIO'!M1523</f>
        <v>122.0428474789916</v>
      </c>
      <c r="N1523" s="5">
        <f>+'MBI DIRECTORIO'!N1523</f>
        <v>4.9245905172413806</v>
      </c>
      <c r="O1523" s="5">
        <f>+'MBI DIRECTORIO'!O1523</f>
        <v>6.5812500000000016</v>
      </c>
      <c r="P1523" s="5">
        <f>+'MBI DIRECTORIO'!P1523</f>
        <v>0.63013577586206904</v>
      </c>
      <c r="Q1523" s="5">
        <f>+'MBI DIRECTORIO'!Q1523</f>
        <v>13.05417096589281</v>
      </c>
      <c r="R1523" s="5">
        <f>+'MBI DIRECTORIO'!R1523</f>
        <v>0</v>
      </c>
      <c r="S1523" s="5">
        <f>+'MBI DIRECTORIO'!S1523</f>
        <v>0</v>
      </c>
      <c r="T1523" s="5">
        <f>+'MBI DIRECTORIO'!T1523</f>
        <v>0</v>
      </c>
      <c r="U1523" s="5">
        <f>+'MBI DIRECTORIO'!U1523</f>
        <v>0</v>
      </c>
      <c r="V1523" s="5">
        <f>+'MBI DIRECTORIO'!V1523</f>
        <v>0</v>
      </c>
      <c r="W1523" s="5">
        <f>+'MBI DIRECTORIO'!W1523</f>
        <v>0</v>
      </c>
      <c r="X1523" s="5">
        <f>+'MBI DIRECTORIO'!X1523</f>
        <v>0</v>
      </c>
      <c r="Y1523" s="5">
        <f>+'MBI DIRECTORIO'!Y1523</f>
        <v>155.1671156852893</v>
      </c>
      <c r="Z1523" s="5">
        <f>+'MBI DIRECTORIO'!Z1523</f>
        <v>7.9341209473014365</v>
      </c>
      <c r="AA1523" s="5">
        <f>+'MBI DIRECTORIO'!AA1523</f>
        <v>0</v>
      </c>
      <c r="AB1523" s="5" t="str">
        <f>+'MBI DIRECTORIO'!AG1523</f>
        <v>Cripton China</v>
      </c>
      <c r="AD1523" t="str">
        <f t="shared" si="25"/>
        <v>INSERT INTO TABLA_PRESUPUESTO_COMERCIAL VALUES ('VSR','Cripton_China','14004807-18',2022,'Septiembre',15.795,'USD',3790.8,1118.618436,0,379.08,3.625107,122.042847,4.924591,6.58125,0.630136,13.054171,0,0,0,0,0,0,0,155.167116,7.934121,0);</v>
      </c>
    </row>
    <row r="1524" spans="1:30" x14ac:dyDescent="0.2">
      <c r="A1524" t="str">
        <f>+'MBI DIRECTORIO'!A1524</f>
        <v>VSR</v>
      </c>
      <c r="B1524" t="str">
        <f>+'MBI DIRECTORIO'!B1524</f>
        <v>Cripton_China</v>
      </c>
      <c r="C1524" t="str">
        <f>+'MBI DIRECTORIO'!C1524</f>
        <v>14004807-18</v>
      </c>
      <c r="D1524">
        <f>+'MBI DIRECTORIO'!D1524</f>
        <v>2022</v>
      </c>
      <c r="E1524" t="str">
        <f>+'MBI DIRECTORIO'!E1524</f>
        <v>Septiembre</v>
      </c>
      <c r="F1524" s="5">
        <f>+'MBI DIRECTORIO'!F1524</f>
        <v>12.15</v>
      </c>
      <c r="G1524" t="str">
        <f>+'MBI DIRECTORIO'!G1524</f>
        <v>USD</v>
      </c>
      <c r="H1524" s="5">
        <f>+'MBI DIRECTORIO'!H1524</f>
        <v>3948.75</v>
      </c>
      <c r="I1524" s="5">
        <f>+'MBI DIRECTORIO'!I1524</f>
        <v>1086.8413837691323</v>
      </c>
      <c r="J1524" s="5">
        <f>+'MBI DIRECTORIO'!J1524</f>
        <v>0</v>
      </c>
      <c r="K1524" s="5">
        <f>+'MBI DIRECTORIO'!K1524</f>
        <v>394.875</v>
      </c>
      <c r="L1524" s="5">
        <f>+'MBI DIRECTORIO'!L1524</f>
        <v>2.7885440829553749</v>
      </c>
      <c r="M1524" s="5">
        <f>+'MBI DIRECTORIO'!M1524</f>
        <v>124.86161344537815</v>
      </c>
      <c r="N1524" s="5">
        <f>+'MBI DIRECTORIO'!N1524</f>
        <v>3.7881465517241386</v>
      </c>
      <c r="O1524" s="5">
        <f>+'MBI DIRECTORIO'!O1524</f>
        <v>5.0625</v>
      </c>
      <c r="P1524" s="5">
        <f>+'MBI DIRECTORIO'!P1524</f>
        <v>0.48471982758620691</v>
      </c>
      <c r="Q1524" s="5">
        <f>+'MBI DIRECTORIO'!Q1524</f>
        <v>13.598094756138343</v>
      </c>
      <c r="R1524" s="5">
        <f>+'MBI DIRECTORIO'!R1524</f>
        <v>0</v>
      </c>
      <c r="S1524" s="5">
        <f>+'MBI DIRECTORIO'!S1524</f>
        <v>0</v>
      </c>
      <c r="T1524" s="5">
        <f>+'MBI DIRECTORIO'!T1524</f>
        <v>0</v>
      </c>
      <c r="U1524" s="5">
        <f>+'MBI DIRECTORIO'!U1524</f>
        <v>0</v>
      </c>
      <c r="V1524" s="5">
        <f>+'MBI DIRECTORIO'!V1524</f>
        <v>0</v>
      </c>
      <c r="W1524" s="5">
        <f>+'MBI DIRECTORIO'!W1524</f>
        <v>0</v>
      </c>
      <c r="X1524" s="5">
        <f>+'MBI DIRECTORIO'!X1524</f>
        <v>0</v>
      </c>
      <c r="Y1524" s="5">
        <f>+'MBI DIRECTORIO'!Y1524</f>
        <v>153.89824454028948</v>
      </c>
      <c r="Z1524" s="5">
        <f>+'MBI DIRECTORIO'!Z1524</f>
        <v>6.103169959462643</v>
      </c>
      <c r="AA1524" s="5">
        <f>+'MBI DIRECTORIO'!AA1524</f>
        <v>0</v>
      </c>
      <c r="AB1524" s="5" t="str">
        <f>+'MBI DIRECTORIO'!AG1524</f>
        <v>Cripton China</v>
      </c>
      <c r="AD1524" t="str">
        <f t="shared" si="25"/>
        <v>INSERT INTO TABLA_PRESUPUESTO_COMERCIAL VALUES ('VSR','Cripton_China','14004807-18',2022,'Septiembre',12.15,'USD',3948.75,1086.841384,0,394.875,2.788544,124.861613,3.788147,5.0625,0.48472,13.598095,0,0,0,0,0,0,0,153.898245,6.10317,0);</v>
      </c>
    </row>
    <row r="1525" spans="1:30" x14ac:dyDescent="0.2">
      <c r="A1525" t="str">
        <f>+'MBI DIRECTORIO'!A1525</f>
        <v>VSR</v>
      </c>
      <c r="B1525" t="str">
        <f>+'MBI DIRECTORIO'!B1525</f>
        <v>Cripton_China</v>
      </c>
      <c r="C1525" t="str">
        <f>+'MBI DIRECTORIO'!C1525</f>
        <v>14005073-18</v>
      </c>
      <c r="D1525">
        <f>+'MBI DIRECTORIO'!D1525</f>
        <v>2022</v>
      </c>
      <c r="E1525" t="str">
        <f>+'MBI DIRECTORIO'!E1525</f>
        <v>Septiembre</v>
      </c>
      <c r="F1525" s="5">
        <f>+'MBI DIRECTORIO'!F1525</f>
        <v>36.450000000000003</v>
      </c>
      <c r="G1525" t="str">
        <f>+'MBI DIRECTORIO'!G1525</f>
        <v>USD</v>
      </c>
      <c r="H1525" s="5">
        <f>+'MBI DIRECTORIO'!H1525</f>
        <v>6561.0000000000009</v>
      </c>
      <c r="I1525" s="5">
        <f>+'MBI DIRECTORIO'!I1525</f>
        <v>3090.602527123111</v>
      </c>
      <c r="J1525" s="5">
        <f>+'MBI DIRECTORIO'!J1525</f>
        <v>0</v>
      </c>
      <c r="K1525" s="5">
        <f>+'MBI DIRECTORIO'!K1525</f>
        <v>656.1</v>
      </c>
      <c r="L1525" s="5">
        <f>+'MBI DIRECTORIO'!L1525</f>
        <v>8.3656322488661257</v>
      </c>
      <c r="M1525" s="5">
        <f>+'MBI DIRECTORIO'!M1525</f>
        <v>216.02734033613444</v>
      </c>
      <c r="N1525" s="5">
        <f>+'MBI DIRECTORIO'!N1525</f>
        <v>11.364439655172417</v>
      </c>
      <c r="O1525" s="5">
        <f>+'MBI DIRECTORIO'!O1525</f>
        <v>15.1875</v>
      </c>
      <c r="P1525" s="5">
        <f>+'MBI DIRECTORIO'!P1525</f>
        <v>1.4541594827586208</v>
      </c>
      <c r="Q1525" s="5">
        <f>+'MBI DIRECTORIO'!Q1525</f>
        <v>22.593757440968329</v>
      </c>
      <c r="R1525" s="5">
        <f>+'MBI DIRECTORIO'!R1525</f>
        <v>0</v>
      </c>
      <c r="S1525" s="5">
        <f>+'MBI DIRECTORIO'!S1525</f>
        <v>0</v>
      </c>
      <c r="T1525" s="5">
        <f>+'MBI DIRECTORIO'!T1525</f>
        <v>0</v>
      </c>
      <c r="U1525" s="5">
        <f>+'MBI DIRECTORIO'!U1525</f>
        <v>0</v>
      </c>
      <c r="V1525" s="5">
        <f>+'MBI DIRECTORIO'!V1525</f>
        <v>0</v>
      </c>
      <c r="W1525" s="5">
        <f>+'MBI DIRECTORIO'!W1525</f>
        <v>0</v>
      </c>
      <c r="X1525" s="5">
        <f>+'MBI DIRECTORIO'!X1525</f>
        <v>0</v>
      </c>
      <c r="Y1525" s="5">
        <f>+'MBI DIRECTORIO'!Y1525</f>
        <v>284.93670679342176</v>
      </c>
      <c r="Z1525" s="5">
        <f>+'MBI DIRECTORIO'!Z1525</f>
        <v>18.309509878387932</v>
      </c>
      <c r="AA1525" s="5">
        <f>+'MBI DIRECTORIO'!AA1525</f>
        <v>0</v>
      </c>
      <c r="AB1525" s="5" t="str">
        <f>+'MBI DIRECTORIO'!AG1525</f>
        <v>Cripton China</v>
      </c>
      <c r="AD1525" t="str">
        <f t="shared" si="25"/>
        <v>INSERT INTO TABLA_PRESUPUESTO_COMERCIAL VALUES ('VSR','Cripton_China','14005073-18',2022,'Septiembre',36.45,'USD',6561,3090.602527,0,656.1,8.365632,216.02734,11.36444,15.1875,1.454159,22.593757,0,0,0,0,0,0,0,284.936707,18.30951,0);</v>
      </c>
    </row>
    <row r="1526" spans="1:30" x14ac:dyDescent="0.2">
      <c r="A1526" t="str">
        <f>+'MBI DIRECTORIO'!A1526</f>
        <v>VSR</v>
      </c>
      <c r="B1526" t="str">
        <f>+'MBI DIRECTORIO'!B1526</f>
        <v>Cripton_China</v>
      </c>
      <c r="C1526" t="str">
        <f>+'MBI DIRECTORIO'!C1526</f>
        <v>14004339-19</v>
      </c>
      <c r="D1526">
        <f>+'MBI DIRECTORIO'!D1526</f>
        <v>2022</v>
      </c>
      <c r="E1526" t="str">
        <f>+'MBI DIRECTORIO'!E1526</f>
        <v>Septiembre</v>
      </c>
      <c r="F1526" s="5">
        <f>+'MBI DIRECTORIO'!F1526</f>
        <v>364.5</v>
      </c>
      <c r="G1526" t="str">
        <f>+'MBI DIRECTORIO'!G1526</f>
        <v>USD</v>
      </c>
      <c r="H1526" s="5">
        <f>+'MBI DIRECTORIO'!H1526</f>
        <v>16402.5</v>
      </c>
      <c r="I1526" s="5">
        <f>+'MBI DIRECTORIO'!I1526</f>
        <v>6914.4976367703475</v>
      </c>
      <c r="J1526" s="5">
        <f>+'MBI DIRECTORIO'!J1526</f>
        <v>0</v>
      </c>
      <c r="K1526" s="5">
        <f>+'MBI DIRECTORIO'!K1526</f>
        <v>1640.25</v>
      </c>
      <c r="L1526" s="5">
        <f>+'MBI DIRECTORIO'!L1526</f>
        <v>83.656322488661246</v>
      </c>
      <c r="M1526" s="5">
        <f>+'MBI DIRECTORIO'!M1526</f>
        <v>684.04840336134453</v>
      </c>
      <c r="N1526" s="5">
        <f>+'MBI DIRECTORIO'!N1526</f>
        <v>113.64439655172413</v>
      </c>
      <c r="O1526" s="5">
        <f>+'MBI DIRECTORIO'!O1526</f>
        <v>151.875</v>
      </c>
      <c r="P1526" s="5">
        <f>+'MBI DIRECTORIO'!P1526</f>
        <v>14.541594827586207</v>
      </c>
      <c r="Q1526" s="5">
        <f>+'MBI DIRECTORIO'!Q1526</f>
        <v>56.484393602420809</v>
      </c>
      <c r="R1526" s="5">
        <f>+'MBI DIRECTORIO'!R1526</f>
        <v>0</v>
      </c>
      <c r="S1526" s="5">
        <f>+'MBI DIRECTORIO'!S1526</f>
        <v>0</v>
      </c>
      <c r="T1526" s="5">
        <f>+'MBI DIRECTORIO'!T1526</f>
        <v>0</v>
      </c>
      <c r="U1526" s="5">
        <f>+'MBI DIRECTORIO'!U1526</f>
        <v>0</v>
      </c>
      <c r="V1526" s="5">
        <f>+'MBI DIRECTORIO'!V1526</f>
        <v>0</v>
      </c>
      <c r="W1526" s="5">
        <f>+'MBI DIRECTORIO'!W1526</f>
        <v>0</v>
      </c>
      <c r="X1526" s="5">
        <f>+'MBI DIRECTORIO'!X1526</f>
        <v>0</v>
      </c>
      <c r="Y1526" s="5">
        <f>+'MBI DIRECTORIO'!Y1526</f>
        <v>1203.688887126955</v>
      </c>
      <c r="Z1526" s="5">
        <f>+'MBI DIRECTORIO'!Z1526</f>
        <v>183.09509878387928</v>
      </c>
      <c r="AA1526" s="5">
        <f>+'MBI DIRECTORIO'!AA1526</f>
        <v>0</v>
      </c>
      <c r="AB1526" s="5" t="str">
        <f>+'MBI DIRECTORIO'!AG1526</f>
        <v>Cripton China</v>
      </c>
      <c r="AD1526" t="str">
        <f t="shared" si="25"/>
        <v>INSERT INTO TABLA_PRESUPUESTO_COMERCIAL VALUES ('VSR','Cripton_China','14004339-19',2022,'Septiembre',364.5,'USD',16402.5,6914.497637,0,1640.25,83.656322,684.048403,113.644397,151.875,14.541595,56.484394,0,0,0,0,0,0,0,1203.688887,183.095099,0);</v>
      </c>
    </row>
    <row r="1527" spans="1:30" x14ac:dyDescent="0.2">
      <c r="A1527" t="str">
        <f>+'MBI DIRECTORIO'!A1527</f>
        <v>VSR</v>
      </c>
      <c r="B1527" t="str">
        <f>+'MBI DIRECTORIO'!B1527</f>
        <v>Cripton_China</v>
      </c>
      <c r="C1527" t="str">
        <f>+'MBI DIRECTORIO'!C1527</f>
        <v>14004806-17</v>
      </c>
      <c r="D1527">
        <f>+'MBI DIRECTORIO'!D1527</f>
        <v>2022</v>
      </c>
      <c r="E1527" t="str">
        <f>+'MBI DIRECTORIO'!E1527</f>
        <v>Septiembre</v>
      </c>
      <c r="F1527" s="5">
        <f>+'MBI DIRECTORIO'!F1527</f>
        <v>121.5</v>
      </c>
      <c r="G1527" t="str">
        <f>+'MBI DIRECTORIO'!G1527</f>
        <v>USD</v>
      </c>
      <c r="H1527" s="5">
        <f>+'MBI DIRECTORIO'!H1527</f>
        <v>9720</v>
      </c>
      <c r="I1527" s="5">
        <f>+'MBI DIRECTORIO'!I1527</f>
        <v>4455.2239765454924</v>
      </c>
      <c r="J1527" s="5">
        <f>+'MBI DIRECTORIO'!J1527</f>
        <v>0</v>
      </c>
      <c r="K1527" s="5">
        <f>+'MBI DIRECTORIO'!K1527</f>
        <v>972</v>
      </c>
      <c r="L1527" s="5">
        <f>+'MBI DIRECTORIO'!L1527</f>
        <v>27.885440829553747</v>
      </c>
      <c r="M1527" s="5">
        <f>+'MBI DIRECTORIO'!M1527</f>
        <v>355.59113445378148</v>
      </c>
      <c r="N1527" s="5">
        <f>+'MBI DIRECTORIO'!N1527</f>
        <v>37.881465517241381</v>
      </c>
      <c r="O1527" s="5">
        <f>+'MBI DIRECTORIO'!O1527</f>
        <v>50.625</v>
      </c>
      <c r="P1527" s="5">
        <f>+'MBI DIRECTORIO'!P1527</f>
        <v>4.8471982758620689</v>
      </c>
      <c r="Q1527" s="5">
        <f>+'MBI DIRECTORIO'!Q1527</f>
        <v>33.472233245878996</v>
      </c>
      <c r="R1527" s="5">
        <f>+'MBI DIRECTORIO'!R1527</f>
        <v>0</v>
      </c>
      <c r="S1527" s="5">
        <f>+'MBI DIRECTORIO'!S1527</f>
        <v>0</v>
      </c>
      <c r="T1527" s="5">
        <f>+'MBI DIRECTORIO'!T1527</f>
        <v>0</v>
      </c>
      <c r="U1527" s="5">
        <f>+'MBI DIRECTORIO'!U1527</f>
        <v>0</v>
      </c>
      <c r="V1527" s="5">
        <f>+'MBI DIRECTORIO'!V1527</f>
        <v>0</v>
      </c>
      <c r="W1527" s="5">
        <f>+'MBI DIRECTORIO'!W1527</f>
        <v>0</v>
      </c>
      <c r="X1527" s="5">
        <f>+'MBI DIRECTORIO'!X1527</f>
        <v>0</v>
      </c>
      <c r="Y1527" s="5">
        <f>+'MBI DIRECTORIO'!Y1527</f>
        <v>543.44873108739034</v>
      </c>
      <c r="Z1527" s="5">
        <f>+'MBI DIRECTORIO'!Z1527</f>
        <v>61.031699594626431</v>
      </c>
      <c r="AA1527" s="5">
        <f>+'MBI DIRECTORIO'!AA1527</f>
        <v>0</v>
      </c>
      <c r="AB1527" s="5" t="str">
        <f>+'MBI DIRECTORIO'!AG1527</f>
        <v>Cripton China</v>
      </c>
      <c r="AD1527" t="str">
        <f t="shared" si="25"/>
        <v>INSERT INTO TABLA_PRESUPUESTO_COMERCIAL VALUES ('VSR','Cripton_China','14004806-17',2022,'Septiembre',121.5,'USD',9720,4455.223977,0,972,27.885441,355.591134,37.881466,50.625,4.847198,33.472233,0,0,0,0,0,0,0,543.448731,61.0317,0);</v>
      </c>
    </row>
    <row r="1528" spans="1:30" x14ac:dyDescent="0.2">
      <c r="A1528" t="str">
        <f>+'MBI DIRECTORIO'!A1528</f>
        <v>VSR</v>
      </c>
      <c r="B1528" t="str">
        <f>+'MBI DIRECTORIO'!B1528</f>
        <v>Cripton_China</v>
      </c>
      <c r="C1528" t="str">
        <f>+'MBI DIRECTORIO'!C1528</f>
        <v>14004965-17</v>
      </c>
      <c r="D1528">
        <f>+'MBI DIRECTORIO'!D1528</f>
        <v>2022</v>
      </c>
      <c r="E1528" t="str">
        <f>+'MBI DIRECTORIO'!E1528</f>
        <v>Septiembre</v>
      </c>
      <c r="F1528" s="5">
        <f>+'MBI DIRECTORIO'!F1528</f>
        <v>12.15</v>
      </c>
      <c r="G1528" t="str">
        <f>+'MBI DIRECTORIO'!G1528</f>
        <v>USD</v>
      </c>
      <c r="H1528" s="5">
        <f>+'MBI DIRECTORIO'!H1528</f>
        <v>1215</v>
      </c>
      <c r="I1528" s="5">
        <f>+'MBI DIRECTORIO'!I1528</f>
        <v>876.91227313432182</v>
      </c>
      <c r="J1528" s="5">
        <f>+'MBI DIRECTORIO'!J1528</f>
        <v>0</v>
      </c>
      <c r="K1528" s="5">
        <f>+'MBI DIRECTORIO'!K1528</f>
        <v>121.5</v>
      </c>
      <c r="L1528" s="5">
        <f>+'MBI DIRECTORIO'!L1528</f>
        <v>2.7885440829553749</v>
      </c>
      <c r="M1528" s="5">
        <f>+'MBI DIRECTORIO'!M1528</f>
        <v>42.849113445378151</v>
      </c>
      <c r="N1528" s="5">
        <f>+'MBI DIRECTORIO'!N1528</f>
        <v>3.7881465517241386</v>
      </c>
      <c r="O1528" s="5">
        <f>+'MBI DIRECTORIO'!O1528</f>
        <v>5.0625</v>
      </c>
      <c r="P1528" s="5">
        <f>+'MBI DIRECTORIO'!P1528</f>
        <v>0.48471982758620691</v>
      </c>
      <c r="Q1528" s="5">
        <f>+'MBI DIRECTORIO'!Q1528</f>
        <v>4.1840291557348745</v>
      </c>
      <c r="R1528" s="5">
        <f>+'MBI DIRECTORIO'!R1528</f>
        <v>0</v>
      </c>
      <c r="S1528" s="5">
        <f>+'MBI DIRECTORIO'!S1528</f>
        <v>0</v>
      </c>
      <c r="T1528" s="5">
        <f>+'MBI DIRECTORIO'!T1528</f>
        <v>0</v>
      </c>
      <c r="U1528" s="5">
        <f>+'MBI DIRECTORIO'!U1528</f>
        <v>0</v>
      </c>
      <c r="V1528" s="5">
        <f>+'MBI DIRECTORIO'!V1528</f>
        <v>0</v>
      </c>
      <c r="W1528" s="5">
        <f>+'MBI DIRECTORIO'!W1528</f>
        <v>0</v>
      </c>
      <c r="X1528" s="5">
        <f>+'MBI DIRECTORIO'!X1528</f>
        <v>0</v>
      </c>
      <c r="Y1528" s="5">
        <f>+'MBI DIRECTORIO'!Y1528</f>
        <v>62.471678939886012</v>
      </c>
      <c r="Z1528" s="5">
        <f>+'MBI DIRECTORIO'!Z1528</f>
        <v>6.103169959462643</v>
      </c>
      <c r="AA1528" s="5">
        <f>+'MBI DIRECTORIO'!AA1528</f>
        <v>0</v>
      </c>
      <c r="AB1528" s="5" t="str">
        <f>+'MBI DIRECTORIO'!AG1528</f>
        <v>Cripton China</v>
      </c>
      <c r="AD1528" t="str">
        <f t="shared" si="25"/>
        <v>INSERT INTO TABLA_PRESUPUESTO_COMERCIAL VALUES ('VSR','Cripton_China','14004965-17',2022,'Septiembre',12.15,'USD',1215,876.912273,0,121.5,2.788544,42.849113,3.788147,5.0625,0.48472,4.184029,0,0,0,0,0,0,0,62.471679,6.10317,0);</v>
      </c>
    </row>
    <row r="1529" spans="1:30" x14ac:dyDescent="0.2">
      <c r="A1529" t="str">
        <f>+'MBI DIRECTORIO'!A1529</f>
        <v>VSR</v>
      </c>
      <c r="B1529" t="str">
        <f>+'MBI DIRECTORIO'!B1529</f>
        <v>Cripton_China</v>
      </c>
      <c r="C1529" t="str">
        <f>+'MBI DIRECTORIO'!C1529</f>
        <v>14004992-19</v>
      </c>
      <c r="D1529">
        <f>+'MBI DIRECTORIO'!D1529</f>
        <v>2022</v>
      </c>
      <c r="E1529" t="str">
        <f>+'MBI DIRECTORIO'!E1529</f>
        <v>Septiembre</v>
      </c>
      <c r="F1529" s="5">
        <f>+'MBI DIRECTORIO'!F1529</f>
        <v>243</v>
      </c>
      <c r="G1529" t="str">
        <f>+'MBI DIRECTORIO'!G1529</f>
        <v>USD</v>
      </c>
      <c r="H1529" s="5">
        <f>+'MBI DIRECTORIO'!H1529</f>
        <v>9720</v>
      </c>
      <c r="I1529" s="5">
        <f>+'MBI DIRECTORIO'!I1529</f>
        <v>4943.032016722138</v>
      </c>
      <c r="J1529" s="5">
        <f>+'MBI DIRECTORIO'!J1529</f>
        <v>0</v>
      </c>
      <c r="K1529" s="5">
        <f>+'MBI DIRECTORIO'!K1529</f>
        <v>972</v>
      </c>
      <c r="L1529" s="5">
        <f>+'MBI DIRECTORIO'!L1529</f>
        <v>55.770881659107495</v>
      </c>
      <c r="M1529" s="5">
        <f>+'MBI DIRECTORIO'!M1529</f>
        <v>419.58226890756299</v>
      </c>
      <c r="N1529" s="5">
        <f>+'MBI DIRECTORIO'!N1529</f>
        <v>75.762931034482762</v>
      </c>
      <c r="O1529" s="5">
        <f>+'MBI DIRECTORIO'!O1529</f>
        <v>101.25</v>
      </c>
      <c r="P1529" s="5">
        <f>+'MBI DIRECTORIO'!P1529</f>
        <v>9.6943965517241377</v>
      </c>
      <c r="Q1529" s="5">
        <f>+'MBI DIRECTORIO'!Q1529</f>
        <v>33.472233245878996</v>
      </c>
      <c r="R1529" s="5">
        <f>+'MBI DIRECTORIO'!R1529</f>
        <v>0</v>
      </c>
      <c r="S1529" s="5">
        <f>+'MBI DIRECTORIO'!S1529</f>
        <v>0</v>
      </c>
      <c r="T1529" s="5">
        <f>+'MBI DIRECTORIO'!T1529</f>
        <v>0</v>
      </c>
      <c r="U1529" s="5">
        <f>+'MBI DIRECTORIO'!U1529</f>
        <v>0</v>
      </c>
      <c r="V1529" s="5">
        <f>+'MBI DIRECTORIO'!V1529</f>
        <v>0</v>
      </c>
      <c r="W1529" s="5">
        <f>+'MBI DIRECTORIO'!W1529</f>
        <v>0</v>
      </c>
      <c r="X1529" s="5">
        <f>+'MBI DIRECTORIO'!X1529</f>
        <v>0</v>
      </c>
      <c r="Y1529" s="5">
        <f>+'MBI DIRECTORIO'!Y1529</f>
        <v>761.82522892890177</v>
      </c>
      <c r="Z1529" s="5">
        <f>+'MBI DIRECTORIO'!Z1529</f>
        <v>122.06339918925286</v>
      </c>
      <c r="AA1529" s="5">
        <f>+'MBI DIRECTORIO'!AA1529</f>
        <v>0</v>
      </c>
      <c r="AB1529" s="5" t="str">
        <f>+'MBI DIRECTORIO'!AG1529</f>
        <v>Cripton China</v>
      </c>
      <c r="AD1529" t="str">
        <f t="shared" si="25"/>
        <v>INSERT INTO TABLA_PRESUPUESTO_COMERCIAL VALUES ('VSR','Cripton_China','14004992-19',2022,'Septiembre',243,'USD',9720,4943.032017,0,972,55.770882,419.582269,75.762931,101.25,9.694397,33.472233,0,0,0,0,0,0,0,761.825229,122.063399,0);</v>
      </c>
    </row>
    <row r="1530" spans="1:30" x14ac:dyDescent="0.2">
      <c r="A1530" t="str">
        <f>+'MBI DIRECTORIO'!A1530</f>
        <v>VSR</v>
      </c>
      <c r="B1530" t="str">
        <f>+'MBI DIRECTORIO'!B1530</f>
        <v>Cripton_China</v>
      </c>
      <c r="C1530" t="str">
        <f>+'MBI DIRECTORIO'!C1530</f>
        <v>14004971-20</v>
      </c>
      <c r="D1530">
        <f>+'MBI DIRECTORIO'!D1530</f>
        <v>2022</v>
      </c>
      <c r="E1530" t="str">
        <f>+'MBI DIRECTORIO'!E1530</f>
        <v>Septiembre</v>
      </c>
      <c r="F1530" s="5">
        <f>+'MBI DIRECTORIO'!F1530</f>
        <v>1458</v>
      </c>
      <c r="G1530" t="str">
        <f>+'MBI DIRECTORIO'!G1530</f>
        <v>USD</v>
      </c>
      <c r="H1530" s="5">
        <f>+'MBI DIRECTORIO'!H1530</f>
        <v>36450</v>
      </c>
      <c r="I1530" s="5">
        <f>+'MBI DIRECTORIO'!I1530</f>
        <v>23009.56709147284</v>
      </c>
      <c r="J1530" s="5">
        <f>+'MBI DIRECTORIO'!J1530</f>
        <v>0</v>
      </c>
      <c r="K1530" s="5">
        <f>+'MBI DIRECTORIO'!K1530</f>
        <v>3645</v>
      </c>
      <c r="L1530" s="5">
        <f>+'MBI DIRECTORIO'!L1530</f>
        <v>334.62528995464498</v>
      </c>
      <c r="M1530" s="5">
        <f>+'MBI DIRECTORIO'!M1530</f>
        <v>1861.3936134453782</v>
      </c>
      <c r="N1530" s="5">
        <f>+'MBI DIRECTORIO'!N1530</f>
        <v>454.57758620689651</v>
      </c>
      <c r="O1530" s="5">
        <f>+'MBI DIRECTORIO'!O1530</f>
        <v>607.5</v>
      </c>
      <c r="P1530" s="5">
        <f>+'MBI DIRECTORIO'!P1530</f>
        <v>58.16637931034483</v>
      </c>
      <c r="Q1530" s="5">
        <f>+'MBI DIRECTORIO'!Q1530</f>
        <v>125.52087467204625</v>
      </c>
      <c r="R1530" s="5">
        <f>+'MBI DIRECTORIO'!R1530</f>
        <v>0</v>
      </c>
      <c r="S1530" s="5">
        <f>+'MBI DIRECTORIO'!S1530</f>
        <v>0</v>
      </c>
      <c r="T1530" s="5">
        <f>+'MBI DIRECTORIO'!T1530</f>
        <v>0</v>
      </c>
      <c r="U1530" s="5">
        <f>+'MBI DIRECTORIO'!U1530</f>
        <v>0</v>
      </c>
      <c r="V1530" s="5">
        <f>+'MBI DIRECTORIO'!V1530</f>
        <v>0</v>
      </c>
      <c r="W1530" s="5">
        <f>+'MBI DIRECTORIO'!W1530</f>
        <v>0</v>
      </c>
      <c r="X1530" s="5">
        <f>+'MBI DIRECTORIO'!X1530</f>
        <v>0</v>
      </c>
      <c r="Y1530" s="5">
        <f>+'MBI DIRECTORIO'!Y1530</f>
        <v>3839.538848770183</v>
      </c>
      <c r="Z1530" s="5">
        <f>+'MBI DIRECTORIO'!Z1530</f>
        <v>732.38039513551712</v>
      </c>
      <c r="AA1530" s="5">
        <f>+'MBI DIRECTORIO'!AA1530</f>
        <v>0</v>
      </c>
      <c r="AB1530" s="5" t="str">
        <f>+'MBI DIRECTORIO'!AG1530</f>
        <v>Cripton China</v>
      </c>
      <c r="AD1530" t="str">
        <f t="shared" si="25"/>
        <v>INSERT INTO TABLA_PRESUPUESTO_COMERCIAL VALUES ('VSR','Cripton_China','14004971-20',2022,'Septiembre',1458,'USD',36450,23009.567091,0,3645,334.62529,1861.393613,454.577586,607.5,58.166379,125.520875,0,0,0,0,0,0,0,3839.538849,732.380395,0);</v>
      </c>
    </row>
    <row r="1531" spans="1:30" x14ac:dyDescent="0.2">
      <c r="A1531" t="str">
        <f>+'MBI DIRECTORIO'!A1531</f>
        <v>VSR</v>
      </c>
      <c r="B1531" t="str">
        <f>+'MBI DIRECTORIO'!B1531</f>
        <v>Cripton_China</v>
      </c>
      <c r="C1531" t="str">
        <f>+'MBI DIRECTORIO'!C1531</f>
        <v>14004990-20</v>
      </c>
      <c r="D1531">
        <f>+'MBI DIRECTORIO'!D1531</f>
        <v>2022</v>
      </c>
      <c r="E1531" t="str">
        <f>+'MBI DIRECTORIO'!E1531</f>
        <v>Septiembre</v>
      </c>
      <c r="F1531" s="5">
        <f>+'MBI DIRECTORIO'!F1531</f>
        <v>631.80000000000007</v>
      </c>
      <c r="G1531" t="str">
        <f>+'MBI DIRECTORIO'!G1531</f>
        <v>USD</v>
      </c>
      <c r="H1531" s="5">
        <f>+'MBI DIRECTORIO'!H1531</f>
        <v>18954.000000000004</v>
      </c>
      <c r="I1531" s="5">
        <f>+'MBI DIRECTORIO'!I1531</f>
        <v>10151.224936102324</v>
      </c>
      <c r="J1531" s="5">
        <f>+'MBI DIRECTORIO'!J1531</f>
        <v>0</v>
      </c>
      <c r="K1531" s="5">
        <f>+'MBI DIRECTORIO'!K1531</f>
        <v>1895.4</v>
      </c>
      <c r="L1531" s="5">
        <f>+'MBI DIRECTORIO'!L1531</f>
        <v>145.00429231367951</v>
      </c>
      <c r="M1531" s="5">
        <f>+'MBI DIRECTORIO'!M1531</f>
        <v>901.37389915966389</v>
      </c>
      <c r="N1531" s="5">
        <f>+'MBI DIRECTORIO'!N1531</f>
        <v>196.98362068965523</v>
      </c>
      <c r="O1531" s="5">
        <f>+'MBI DIRECTORIO'!O1531</f>
        <v>263.25000000000006</v>
      </c>
      <c r="P1531" s="5">
        <f>+'MBI DIRECTORIO'!P1531</f>
        <v>25.205431034482764</v>
      </c>
      <c r="Q1531" s="5">
        <f>+'MBI DIRECTORIO'!Q1531</f>
        <v>65.270854829464056</v>
      </c>
      <c r="R1531" s="5">
        <f>+'MBI DIRECTORIO'!R1531</f>
        <v>0</v>
      </c>
      <c r="S1531" s="5">
        <f>+'MBI DIRECTORIO'!S1531</f>
        <v>0</v>
      </c>
      <c r="T1531" s="5">
        <f>+'MBI DIRECTORIO'!T1531</f>
        <v>0</v>
      </c>
      <c r="U1531" s="5">
        <f>+'MBI DIRECTORIO'!U1531</f>
        <v>0</v>
      </c>
      <c r="V1531" s="5">
        <f>+'MBI DIRECTORIO'!V1531</f>
        <v>0</v>
      </c>
      <c r="W1531" s="5">
        <f>+'MBI DIRECTORIO'!W1531</f>
        <v>0</v>
      </c>
      <c r="X1531" s="5">
        <f>+'MBI DIRECTORIO'!X1531</f>
        <v>0</v>
      </c>
      <c r="Y1531" s="5">
        <f>+'MBI DIRECTORIO'!Y1531</f>
        <v>1769.4486436053232</v>
      </c>
      <c r="Z1531" s="5">
        <f>+'MBI DIRECTORIO'!Z1531</f>
        <v>317.36483789205749</v>
      </c>
      <c r="AA1531" s="5">
        <f>+'MBI DIRECTORIO'!AA1531</f>
        <v>0</v>
      </c>
      <c r="AB1531" s="5" t="str">
        <f>+'MBI DIRECTORIO'!AG1531</f>
        <v>Cripton China</v>
      </c>
      <c r="AD1531" t="str">
        <f t="shared" si="25"/>
        <v>INSERT INTO TABLA_PRESUPUESTO_COMERCIAL VALUES ('VSR','Cripton_China','14004990-20',2022,'Septiembre',631.8,'USD',18954,10151.224936,0,1895.4,145.004292,901.373899,196.983621,263.25,25.205431,65.270855,0,0,0,0,0,0,0,1769.448644,317.364838,0);</v>
      </c>
    </row>
    <row r="1532" spans="1:30" x14ac:dyDescent="0.2">
      <c r="A1532" t="str">
        <f>+'MBI DIRECTORIO'!A1532</f>
        <v>VSR</v>
      </c>
      <c r="B1532" t="str">
        <f>+'MBI DIRECTORIO'!B1532</f>
        <v>Cripton_China</v>
      </c>
      <c r="C1532" t="str">
        <f>+'MBI DIRECTORIO'!C1532</f>
        <v>14005163-18</v>
      </c>
      <c r="D1532">
        <f>+'MBI DIRECTORIO'!D1532</f>
        <v>2022</v>
      </c>
      <c r="E1532" t="str">
        <f>+'MBI DIRECTORIO'!E1532</f>
        <v>Septiembre</v>
      </c>
      <c r="F1532" s="5">
        <f>+'MBI DIRECTORIO'!F1532</f>
        <v>60.75</v>
      </c>
      <c r="G1532" t="str">
        <f>+'MBI DIRECTORIO'!G1532</f>
        <v>USD</v>
      </c>
      <c r="H1532" s="5">
        <f>+'MBI DIRECTORIO'!H1532</f>
        <v>4860</v>
      </c>
      <c r="I1532" s="5">
        <f>+'MBI DIRECTORIO'!I1532</f>
        <v>3360.1347378888408</v>
      </c>
      <c r="J1532" s="5">
        <f>+'MBI DIRECTORIO'!J1532</f>
        <v>0</v>
      </c>
      <c r="K1532" s="5">
        <f>+'MBI DIRECTORIO'!K1532</f>
        <v>486</v>
      </c>
      <c r="L1532" s="5">
        <f>+'MBI DIRECTORIO'!L1532</f>
        <v>13.942720414776874</v>
      </c>
      <c r="M1532" s="5">
        <f>+'MBI DIRECTORIO'!M1532</f>
        <v>177.79556722689074</v>
      </c>
      <c r="N1532" s="5">
        <f>+'MBI DIRECTORIO'!N1532</f>
        <v>18.94073275862069</v>
      </c>
      <c r="O1532" s="5">
        <f>+'MBI DIRECTORIO'!O1532</f>
        <v>25.3125</v>
      </c>
      <c r="P1532" s="5">
        <f>+'MBI DIRECTORIO'!P1532</f>
        <v>2.4235991379310344</v>
      </c>
      <c r="Q1532" s="5">
        <f>+'MBI DIRECTORIO'!Q1532</f>
        <v>16.736116622939498</v>
      </c>
      <c r="R1532" s="5">
        <f>+'MBI DIRECTORIO'!R1532</f>
        <v>0</v>
      </c>
      <c r="S1532" s="5">
        <f>+'MBI DIRECTORIO'!S1532</f>
        <v>0</v>
      </c>
      <c r="T1532" s="5">
        <f>+'MBI DIRECTORIO'!T1532</f>
        <v>0</v>
      </c>
      <c r="U1532" s="5">
        <f>+'MBI DIRECTORIO'!U1532</f>
        <v>0</v>
      </c>
      <c r="V1532" s="5">
        <f>+'MBI DIRECTORIO'!V1532</f>
        <v>0</v>
      </c>
      <c r="W1532" s="5">
        <f>+'MBI DIRECTORIO'!W1532</f>
        <v>0</v>
      </c>
      <c r="X1532" s="5">
        <f>+'MBI DIRECTORIO'!X1532</f>
        <v>0</v>
      </c>
      <c r="Y1532" s="5">
        <f>+'MBI DIRECTORIO'!Y1532</f>
        <v>271.72436554369517</v>
      </c>
      <c r="Z1532" s="5">
        <f>+'MBI DIRECTORIO'!Z1532</f>
        <v>30.515849797313216</v>
      </c>
      <c r="AA1532" s="5">
        <f>+'MBI DIRECTORIO'!AA1532</f>
        <v>0</v>
      </c>
      <c r="AB1532" s="5" t="str">
        <f>+'MBI DIRECTORIO'!AG1532</f>
        <v>Cripton China</v>
      </c>
      <c r="AD1532" t="str">
        <f t="shared" si="25"/>
        <v>INSERT INTO TABLA_PRESUPUESTO_COMERCIAL VALUES ('VSR','Cripton_China','14005163-18',2022,'Septiembre',60.75,'USD',4860,3360.134738,0,486,13.94272,177.795567,18.940733,25.3125,2.423599,16.736117,0,0,0,0,0,0,0,271.724366,30.51585,0);</v>
      </c>
    </row>
    <row r="1533" spans="1:30" x14ac:dyDescent="0.2">
      <c r="A1533" t="str">
        <f>+'MBI DIRECTORIO'!A1533</f>
        <v>VSR</v>
      </c>
      <c r="B1533" t="str">
        <f>+'MBI DIRECTORIO'!B1533</f>
        <v>Cripton_China</v>
      </c>
      <c r="C1533" t="str">
        <f>+'MBI DIRECTORIO'!C1533</f>
        <v>14005143-17</v>
      </c>
      <c r="D1533">
        <f>+'MBI DIRECTORIO'!D1533</f>
        <v>2022</v>
      </c>
      <c r="E1533" t="str">
        <f>+'MBI DIRECTORIO'!E1533</f>
        <v>Septiembre</v>
      </c>
      <c r="F1533" s="5">
        <f>+'MBI DIRECTORIO'!F1533</f>
        <v>97.2</v>
      </c>
      <c r="G1533" t="str">
        <f>+'MBI DIRECTORIO'!G1533</f>
        <v>USD</v>
      </c>
      <c r="H1533" s="5">
        <f>+'MBI DIRECTORIO'!H1533</f>
        <v>5832</v>
      </c>
      <c r="I1533" s="5">
        <f>+'MBI DIRECTORIO'!I1533</f>
        <v>3788.3591421483638</v>
      </c>
      <c r="J1533" s="5">
        <f>+'MBI DIRECTORIO'!J1533</f>
        <v>0</v>
      </c>
      <c r="K1533" s="5">
        <f>+'MBI DIRECTORIO'!K1533</f>
        <v>583.20000000000005</v>
      </c>
      <c r="L1533" s="5">
        <f>+'MBI DIRECTORIO'!L1533</f>
        <v>22.308352663642999</v>
      </c>
      <c r="M1533" s="5">
        <f>+'MBI DIRECTORIO'!M1533</f>
        <v>226.1529075630252</v>
      </c>
      <c r="N1533" s="5">
        <f>+'MBI DIRECTORIO'!N1533</f>
        <v>30.305172413793109</v>
      </c>
      <c r="O1533" s="5">
        <f>+'MBI DIRECTORIO'!O1533</f>
        <v>40.5</v>
      </c>
      <c r="P1533" s="5">
        <f>+'MBI DIRECTORIO'!P1533</f>
        <v>3.8777586206896553</v>
      </c>
      <c r="Q1533" s="5">
        <f>+'MBI DIRECTORIO'!Q1533</f>
        <v>20.083339947527399</v>
      </c>
      <c r="R1533" s="5">
        <f>+'MBI DIRECTORIO'!R1533</f>
        <v>0</v>
      </c>
      <c r="S1533" s="5">
        <f>+'MBI DIRECTORIO'!S1533</f>
        <v>0</v>
      </c>
      <c r="T1533" s="5">
        <f>+'MBI DIRECTORIO'!T1533</f>
        <v>0</v>
      </c>
      <c r="U1533" s="5">
        <f>+'MBI DIRECTORIO'!U1533</f>
        <v>0</v>
      </c>
      <c r="V1533" s="5">
        <f>+'MBI DIRECTORIO'!V1533</f>
        <v>0</v>
      </c>
      <c r="W1533" s="5">
        <f>+'MBI DIRECTORIO'!W1533</f>
        <v>0</v>
      </c>
      <c r="X1533" s="5">
        <f>+'MBI DIRECTORIO'!X1533</f>
        <v>0</v>
      </c>
      <c r="Y1533" s="5">
        <f>+'MBI DIRECTORIO'!Y1533</f>
        <v>369.74453822073644</v>
      </c>
      <c r="Z1533" s="5">
        <f>+'MBI DIRECTORIO'!Z1533</f>
        <v>48.825359675701144</v>
      </c>
      <c r="AA1533" s="5">
        <f>+'MBI DIRECTORIO'!AA1533</f>
        <v>0</v>
      </c>
      <c r="AB1533" s="5" t="str">
        <f>+'MBI DIRECTORIO'!AG1533</f>
        <v>Cripton China</v>
      </c>
      <c r="AD1533" t="str">
        <f t="shared" si="25"/>
        <v>INSERT INTO TABLA_PRESUPUESTO_COMERCIAL VALUES ('VSR','Cripton_China','14005143-17',2022,'Septiembre',97.2,'USD',5832,3788.359142,0,583.2,22.308353,226.152908,30.305172,40.5,3.877759,20.08334,0,0,0,0,0,0,0,369.744538,48.82536,0);</v>
      </c>
    </row>
    <row r="1534" spans="1:30" x14ac:dyDescent="0.2">
      <c r="A1534" t="str">
        <f>+'MBI DIRECTORIO'!A1534</f>
        <v>VSR</v>
      </c>
      <c r="B1534" t="str">
        <f>+'MBI DIRECTORIO'!B1534</f>
        <v>Cripton_China</v>
      </c>
      <c r="C1534" t="str">
        <f>+'MBI DIRECTORIO'!C1534</f>
        <v>14005087-20</v>
      </c>
      <c r="D1534">
        <f>+'MBI DIRECTORIO'!D1534</f>
        <v>2022</v>
      </c>
      <c r="E1534" t="str">
        <f>+'MBI DIRECTORIO'!E1534</f>
        <v>Septiembre</v>
      </c>
      <c r="F1534" s="5">
        <f>+'MBI DIRECTORIO'!F1534</f>
        <v>121.5</v>
      </c>
      <c r="G1534" t="str">
        <f>+'MBI DIRECTORIO'!G1534</f>
        <v>USD</v>
      </c>
      <c r="H1534" s="5">
        <f>+'MBI DIRECTORIO'!H1534</f>
        <v>6682.5</v>
      </c>
      <c r="I1534" s="5">
        <f>+'MBI DIRECTORIO'!I1534</f>
        <v>2460.5373796521162</v>
      </c>
      <c r="J1534" s="5">
        <f>+'MBI DIRECTORIO'!J1534</f>
        <v>0</v>
      </c>
      <c r="K1534" s="5">
        <f>+'MBI DIRECTORIO'!K1534</f>
        <v>668.25</v>
      </c>
      <c r="L1534" s="5">
        <f>+'MBI DIRECTORIO'!L1534</f>
        <v>27.885440829553747</v>
      </c>
      <c r="M1534" s="5">
        <f>+'MBI DIRECTORIO'!M1534</f>
        <v>264.46613445378148</v>
      </c>
      <c r="N1534" s="5">
        <f>+'MBI DIRECTORIO'!N1534</f>
        <v>37.881465517241381</v>
      </c>
      <c r="O1534" s="5">
        <f>+'MBI DIRECTORIO'!O1534</f>
        <v>50.625</v>
      </c>
      <c r="P1534" s="5">
        <f>+'MBI DIRECTORIO'!P1534</f>
        <v>4.8471982758620689</v>
      </c>
      <c r="Q1534" s="5">
        <f>+'MBI DIRECTORIO'!Q1534</f>
        <v>23.012160356541813</v>
      </c>
      <c r="R1534" s="5">
        <f>+'MBI DIRECTORIO'!R1534</f>
        <v>0</v>
      </c>
      <c r="S1534" s="5">
        <f>+'MBI DIRECTORIO'!S1534</f>
        <v>0</v>
      </c>
      <c r="T1534" s="5">
        <f>+'MBI DIRECTORIO'!T1534</f>
        <v>0</v>
      </c>
      <c r="U1534" s="5">
        <f>+'MBI DIRECTORIO'!U1534</f>
        <v>0</v>
      </c>
      <c r="V1534" s="5">
        <f>+'MBI DIRECTORIO'!V1534</f>
        <v>0</v>
      </c>
      <c r="W1534" s="5">
        <f>+'MBI DIRECTORIO'!W1534</f>
        <v>0</v>
      </c>
      <c r="X1534" s="5">
        <f>+'MBI DIRECTORIO'!X1534</f>
        <v>0</v>
      </c>
      <c r="Y1534" s="5">
        <f>+'MBI DIRECTORIO'!Y1534</f>
        <v>441.8636581980532</v>
      </c>
      <c r="Z1534" s="5">
        <f>+'MBI DIRECTORIO'!Z1534</f>
        <v>61.031699594626431</v>
      </c>
      <c r="AA1534" s="5">
        <f>+'MBI DIRECTORIO'!AA1534</f>
        <v>0</v>
      </c>
      <c r="AB1534" s="5" t="str">
        <f>+'MBI DIRECTORIO'!AG1534</f>
        <v>Cripton China</v>
      </c>
      <c r="AD1534" t="str">
        <f t="shared" si="25"/>
        <v>INSERT INTO TABLA_PRESUPUESTO_COMERCIAL VALUES ('VSR','Cripton_China','14005087-20',2022,'Septiembre',121.5,'USD',6682.5,2460.53738,0,668.25,27.885441,264.466134,37.881466,50.625,4.847198,23.01216,0,0,0,0,0,0,0,441.863658,61.0317,0);</v>
      </c>
    </row>
    <row r="1535" spans="1:30" x14ac:dyDescent="0.2">
      <c r="A1535" t="str">
        <f>+'MBI DIRECTORIO'!A1535</f>
        <v>VSR</v>
      </c>
      <c r="B1535" t="str">
        <f>+'MBI DIRECTORIO'!B1535</f>
        <v>Cripton_China</v>
      </c>
      <c r="C1535" t="str">
        <f>+'MBI DIRECTORIO'!C1535</f>
        <v>14005080-18</v>
      </c>
      <c r="D1535">
        <f>+'MBI DIRECTORIO'!D1535</f>
        <v>2022</v>
      </c>
      <c r="E1535" t="str">
        <f>+'MBI DIRECTORIO'!E1535</f>
        <v>Septiembre</v>
      </c>
      <c r="F1535" s="5">
        <f>+'MBI DIRECTORIO'!F1535</f>
        <v>12.15</v>
      </c>
      <c r="G1535" t="str">
        <f>+'MBI DIRECTORIO'!G1535</f>
        <v>USD</v>
      </c>
      <c r="H1535" s="5">
        <f>+'MBI DIRECTORIO'!H1535</f>
        <v>1458</v>
      </c>
      <c r="I1535" s="5">
        <f>+'MBI DIRECTORIO'!I1535</f>
        <v>689.08991115900994</v>
      </c>
      <c r="J1535" s="5">
        <f>+'MBI DIRECTORIO'!J1535</f>
        <v>0</v>
      </c>
      <c r="K1535" s="5">
        <f>+'MBI DIRECTORIO'!K1535</f>
        <v>145.80000000000001</v>
      </c>
      <c r="L1535" s="5">
        <f>+'MBI DIRECTORIO'!L1535</f>
        <v>2.7885440829553749</v>
      </c>
      <c r="M1535" s="5">
        <f>+'MBI DIRECTORIO'!M1535</f>
        <v>50.13911344537815</v>
      </c>
      <c r="N1535" s="5">
        <f>+'MBI DIRECTORIO'!N1535</f>
        <v>3.7881465517241386</v>
      </c>
      <c r="O1535" s="5">
        <f>+'MBI DIRECTORIO'!O1535</f>
        <v>5.0625</v>
      </c>
      <c r="P1535" s="5">
        <f>+'MBI DIRECTORIO'!P1535</f>
        <v>0.48471982758620691</v>
      </c>
      <c r="Q1535" s="5">
        <f>+'MBI DIRECTORIO'!Q1535</f>
        <v>5.0208349868818498</v>
      </c>
      <c r="R1535" s="5">
        <f>+'MBI DIRECTORIO'!R1535</f>
        <v>0</v>
      </c>
      <c r="S1535" s="5">
        <f>+'MBI DIRECTORIO'!S1535</f>
        <v>0</v>
      </c>
      <c r="T1535" s="5">
        <f>+'MBI DIRECTORIO'!T1535</f>
        <v>0</v>
      </c>
      <c r="U1535" s="5">
        <f>+'MBI DIRECTORIO'!U1535</f>
        <v>0</v>
      </c>
      <c r="V1535" s="5">
        <f>+'MBI DIRECTORIO'!V1535</f>
        <v>0</v>
      </c>
      <c r="W1535" s="5">
        <f>+'MBI DIRECTORIO'!W1535</f>
        <v>0</v>
      </c>
      <c r="X1535" s="5">
        <f>+'MBI DIRECTORIO'!X1535</f>
        <v>0</v>
      </c>
      <c r="Y1535" s="5">
        <f>+'MBI DIRECTORIO'!Y1535</f>
        <v>70.598484771032986</v>
      </c>
      <c r="Z1535" s="5">
        <f>+'MBI DIRECTORIO'!Z1535</f>
        <v>6.103169959462643</v>
      </c>
      <c r="AA1535" s="5">
        <f>+'MBI DIRECTORIO'!AA1535</f>
        <v>0</v>
      </c>
      <c r="AB1535" s="5" t="str">
        <f>+'MBI DIRECTORIO'!AG1535</f>
        <v>Cripton China</v>
      </c>
      <c r="AD1535" t="str">
        <f t="shared" si="25"/>
        <v>INSERT INTO TABLA_PRESUPUESTO_COMERCIAL VALUES ('VSR','Cripton_China','14005080-18',2022,'Septiembre',12.15,'USD',1458,689.089911,0,145.8,2.788544,50.139113,3.788147,5.0625,0.48472,5.020835,0,0,0,0,0,0,0,70.598485,6.10317,0);</v>
      </c>
    </row>
    <row r="1536" spans="1:30" x14ac:dyDescent="0.2">
      <c r="A1536" t="str">
        <f>+'MBI DIRECTORIO'!A1536</f>
        <v>VSR</v>
      </c>
      <c r="B1536" t="str">
        <f>+'MBI DIRECTORIO'!B1536</f>
        <v>Cripton_China</v>
      </c>
      <c r="C1536" t="str">
        <f>+'MBI DIRECTORIO'!C1536</f>
        <v>14004879-18</v>
      </c>
      <c r="D1536">
        <f>+'MBI DIRECTORIO'!D1536</f>
        <v>2022</v>
      </c>
      <c r="E1536" t="str">
        <f>+'MBI DIRECTORIO'!E1536</f>
        <v>Septiembre</v>
      </c>
      <c r="F1536" s="5">
        <f>+'MBI DIRECTORIO'!F1536</f>
        <v>12.15</v>
      </c>
      <c r="G1536" t="str">
        <f>+'MBI DIRECTORIO'!G1536</f>
        <v>USD</v>
      </c>
      <c r="H1536" s="5">
        <f>+'MBI DIRECTORIO'!H1536</f>
        <v>1458</v>
      </c>
      <c r="I1536" s="5">
        <f>+'MBI DIRECTORIO'!I1536</f>
        <v>1164.6510063190296</v>
      </c>
      <c r="J1536" s="5">
        <f>+'MBI DIRECTORIO'!J1536</f>
        <v>0</v>
      </c>
      <c r="K1536" s="5">
        <f>+'MBI DIRECTORIO'!K1536</f>
        <v>145.80000000000001</v>
      </c>
      <c r="L1536" s="5">
        <f>+'MBI DIRECTORIO'!L1536</f>
        <v>2.7885440829553749</v>
      </c>
      <c r="M1536" s="5">
        <f>+'MBI DIRECTORIO'!M1536</f>
        <v>50.13911344537815</v>
      </c>
      <c r="N1536" s="5">
        <f>+'MBI DIRECTORIO'!N1536</f>
        <v>3.7881465517241386</v>
      </c>
      <c r="O1536" s="5">
        <f>+'MBI DIRECTORIO'!O1536</f>
        <v>5.0625</v>
      </c>
      <c r="P1536" s="5">
        <f>+'MBI DIRECTORIO'!P1536</f>
        <v>0.48471982758620691</v>
      </c>
      <c r="Q1536" s="5">
        <f>+'MBI DIRECTORIO'!Q1536</f>
        <v>5.0208349868818498</v>
      </c>
      <c r="R1536" s="5">
        <f>+'MBI DIRECTORIO'!R1536</f>
        <v>0</v>
      </c>
      <c r="S1536" s="5">
        <f>+'MBI DIRECTORIO'!S1536</f>
        <v>0</v>
      </c>
      <c r="T1536" s="5">
        <f>+'MBI DIRECTORIO'!T1536</f>
        <v>0</v>
      </c>
      <c r="U1536" s="5">
        <f>+'MBI DIRECTORIO'!U1536</f>
        <v>0</v>
      </c>
      <c r="V1536" s="5">
        <f>+'MBI DIRECTORIO'!V1536</f>
        <v>0</v>
      </c>
      <c r="W1536" s="5">
        <f>+'MBI DIRECTORIO'!W1536</f>
        <v>0</v>
      </c>
      <c r="X1536" s="5">
        <f>+'MBI DIRECTORIO'!X1536</f>
        <v>0</v>
      </c>
      <c r="Y1536" s="5">
        <f>+'MBI DIRECTORIO'!Y1536</f>
        <v>70.598484771032986</v>
      </c>
      <c r="Z1536" s="5">
        <f>+'MBI DIRECTORIO'!Z1536</f>
        <v>6.103169959462643</v>
      </c>
      <c r="AA1536" s="5">
        <f>+'MBI DIRECTORIO'!AA1536</f>
        <v>0</v>
      </c>
      <c r="AB1536" s="5" t="str">
        <f>+'MBI DIRECTORIO'!AG1536</f>
        <v>Cripton China</v>
      </c>
      <c r="AD1536" t="str">
        <f t="shared" si="25"/>
        <v>INSERT INTO TABLA_PRESUPUESTO_COMERCIAL VALUES ('VSR','Cripton_China','14004879-18',2022,'Septiembre',12.15,'USD',1458,1164.651006,0,145.8,2.788544,50.139113,3.788147,5.0625,0.48472,5.020835,0,0,0,0,0,0,0,70.598485,6.10317,0);</v>
      </c>
    </row>
    <row r="1537" spans="1:30" x14ac:dyDescent="0.2">
      <c r="A1537" t="str">
        <f>+'MBI DIRECTORIO'!A1537</f>
        <v>VSR</v>
      </c>
      <c r="B1537" t="str">
        <f>+'MBI DIRECTORIO'!B1537</f>
        <v>Cripton_China</v>
      </c>
      <c r="C1537" t="str">
        <f>+'MBI DIRECTORIO'!C1537</f>
        <v>14005089-20</v>
      </c>
      <c r="D1537">
        <f>+'MBI DIRECTORIO'!D1537</f>
        <v>2022</v>
      </c>
      <c r="E1537" t="str">
        <f>+'MBI DIRECTORIO'!E1537</f>
        <v>Septiembre</v>
      </c>
      <c r="F1537" s="5">
        <f>+'MBI DIRECTORIO'!F1537</f>
        <v>607.5</v>
      </c>
      <c r="G1537" t="str">
        <f>+'MBI DIRECTORIO'!G1537</f>
        <v>USD</v>
      </c>
      <c r="H1537" s="5">
        <f>+'MBI DIRECTORIO'!H1537</f>
        <v>24300</v>
      </c>
      <c r="I1537" s="5">
        <f>+'MBI DIRECTORIO'!I1537</f>
        <v>9535.648809031467</v>
      </c>
      <c r="J1537" s="5">
        <f>+'MBI DIRECTORIO'!J1537</f>
        <v>0</v>
      </c>
      <c r="K1537" s="5">
        <f>+'MBI DIRECTORIO'!K1537</f>
        <v>2430</v>
      </c>
      <c r="L1537" s="5">
        <f>+'MBI DIRECTORIO'!L1537</f>
        <v>139.42720414776875</v>
      </c>
      <c r="M1537" s="5">
        <f>+'MBI DIRECTORIO'!M1537</f>
        <v>1048.9556722689076</v>
      </c>
      <c r="N1537" s="5">
        <f>+'MBI DIRECTORIO'!N1537</f>
        <v>189.40732758620692</v>
      </c>
      <c r="O1537" s="5">
        <f>+'MBI DIRECTORIO'!O1537</f>
        <v>253.125</v>
      </c>
      <c r="P1537" s="5">
        <f>+'MBI DIRECTORIO'!P1537</f>
        <v>24.235991379310345</v>
      </c>
      <c r="Q1537" s="5">
        <f>+'MBI DIRECTORIO'!Q1537</f>
        <v>83.680583114697498</v>
      </c>
      <c r="R1537" s="5">
        <f>+'MBI DIRECTORIO'!R1537</f>
        <v>0</v>
      </c>
      <c r="S1537" s="5">
        <f>+'MBI DIRECTORIO'!S1537</f>
        <v>0</v>
      </c>
      <c r="T1537" s="5">
        <f>+'MBI DIRECTORIO'!T1537</f>
        <v>0</v>
      </c>
      <c r="U1537" s="5">
        <f>+'MBI DIRECTORIO'!U1537</f>
        <v>0</v>
      </c>
      <c r="V1537" s="5">
        <f>+'MBI DIRECTORIO'!V1537</f>
        <v>0</v>
      </c>
      <c r="W1537" s="5">
        <f>+'MBI DIRECTORIO'!W1537</f>
        <v>0</v>
      </c>
      <c r="X1537" s="5">
        <f>+'MBI DIRECTORIO'!X1537</f>
        <v>0</v>
      </c>
      <c r="Y1537" s="5">
        <f>+'MBI DIRECTORIO'!Y1537</f>
        <v>1904.5630723222546</v>
      </c>
      <c r="Z1537" s="5">
        <f>+'MBI DIRECTORIO'!Z1537</f>
        <v>305.15849797313211</v>
      </c>
      <c r="AA1537" s="5">
        <f>+'MBI DIRECTORIO'!AA1537</f>
        <v>0</v>
      </c>
      <c r="AB1537" s="5" t="str">
        <f>+'MBI DIRECTORIO'!AG1537</f>
        <v>Cripton China</v>
      </c>
      <c r="AD1537" t="str">
        <f t="shared" si="25"/>
        <v>INSERT INTO TABLA_PRESUPUESTO_COMERCIAL VALUES ('VSR','Cripton_China','14005089-20',2022,'Septiembre',607.5,'USD',24300,9535.648809,0,2430,139.427204,1048.955672,189.407328,253.125,24.235991,83.680583,0,0,0,0,0,0,0,1904.563072,305.158498,0);</v>
      </c>
    </row>
    <row r="1538" spans="1:30" x14ac:dyDescent="0.2">
      <c r="A1538" t="str">
        <f>+'MBI DIRECTORIO'!A1538</f>
        <v>VSR</v>
      </c>
      <c r="B1538" t="str">
        <f>+'MBI DIRECTORIO'!B1538</f>
        <v>Cripton_China</v>
      </c>
      <c r="C1538" t="str">
        <f>+'MBI DIRECTORIO'!C1538</f>
        <v>14005043-17</v>
      </c>
      <c r="D1538">
        <f>+'MBI DIRECTORIO'!D1538</f>
        <v>2022</v>
      </c>
      <c r="E1538" t="str">
        <f>+'MBI DIRECTORIO'!E1538</f>
        <v>Septiembre</v>
      </c>
      <c r="F1538" s="5">
        <f>+'MBI DIRECTORIO'!F1538</f>
        <v>97.2</v>
      </c>
      <c r="G1538" t="str">
        <f>+'MBI DIRECTORIO'!G1538</f>
        <v>USD</v>
      </c>
      <c r="H1538" s="5">
        <f>+'MBI DIRECTORIO'!H1538</f>
        <v>6804</v>
      </c>
      <c r="I1538" s="5">
        <f>+'MBI DIRECTORIO'!I1538</f>
        <v>3097.702351531238</v>
      </c>
      <c r="J1538" s="5">
        <f>+'MBI DIRECTORIO'!J1538</f>
        <v>0</v>
      </c>
      <c r="K1538" s="5">
        <f>+'MBI DIRECTORIO'!K1538</f>
        <v>680.4</v>
      </c>
      <c r="L1538" s="5">
        <f>+'MBI DIRECTORIO'!L1538</f>
        <v>22.308352663642999</v>
      </c>
      <c r="M1538" s="5">
        <f>+'MBI DIRECTORIO'!M1538</f>
        <v>255.31290756302522</v>
      </c>
      <c r="N1538" s="5">
        <f>+'MBI DIRECTORIO'!N1538</f>
        <v>30.305172413793109</v>
      </c>
      <c r="O1538" s="5">
        <f>+'MBI DIRECTORIO'!O1538</f>
        <v>40.5</v>
      </c>
      <c r="P1538" s="5">
        <f>+'MBI DIRECTORIO'!P1538</f>
        <v>3.8777586206896553</v>
      </c>
      <c r="Q1538" s="5">
        <f>+'MBI DIRECTORIO'!Q1538</f>
        <v>23.4305632721153</v>
      </c>
      <c r="R1538" s="5">
        <f>+'MBI DIRECTORIO'!R1538</f>
        <v>0</v>
      </c>
      <c r="S1538" s="5">
        <f>+'MBI DIRECTORIO'!S1538</f>
        <v>0</v>
      </c>
      <c r="T1538" s="5">
        <f>+'MBI DIRECTORIO'!T1538</f>
        <v>0</v>
      </c>
      <c r="U1538" s="5">
        <f>+'MBI DIRECTORIO'!U1538</f>
        <v>0</v>
      </c>
      <c r="V1538" s="5">
        <f>+'MBI DIRECTORIO'!V1538</f>
        <v>0</v>
      </c>
      <c r="W1538" s="5">
        <f>+'MBI DIRECTORIO'!W1538</f>
        <v>0</v>
      </c>
      <c r="X1538" s="5">
        <f>+'MBI DIRECTORIO'!X1538</f>
        <v>0</v>
      </c>
      <c r="Y1538" s="5">
        <f>+'MBI DIRECTORIO'!Y1538</f>
        <v>402.25176154532437</v>
      </c>
      <c r="Z1538" s="5">
        <f>+'MBI DIRECTORIO'!Z1538</f>
        <v>48.825359675701144</v>
      </c>
      <c r="AA1538" s="5">
        <f>+'MBI DIRECTORIO'!AA1538</f>
        <v>0</v>
      </c>
      <c r="AB1538" s="5" t="str">
        <f>+'MBI DIRECTORIO'!AG1538</f>
        <v>Cripton China</v>
      </c>
      <c r="AD1538" t="str">
        <f t="shared" si="25"/>
        <v>INSERT INTO TABLA_PRESUPUESTO_COMERCIAL VALUES ('VSR','Cripton_China','14005043-17',2022,'Septiembre',97.2,'USD',6804,3097.702352,0,680.4,22.308353,255.312908,30.305172,40.5,3.877759,23.430563,0,0,0,0,0,0,0,402.251762,48.82536,0);</v>
      </c>
    </row>
    <row r="1539" spans="1:30" x14ac:dyDescent="0.2">
      <c r="A1539" t="str">
        <f>+'MBI DIRECTORIO'!A1539</f>
        <v>VSR</v>
      </c>
      <c r="B1539" t="str">
        <f>+'MBI DIRECTORIO'!B1539</f>
        <v>80199-C</v>
      </c>
      <c r="C1539" t="str">
        <f>+'MBI DIRECTORIO'!C1539</f>
        <v>14004628-17</v>
      </c>
      <c r="D1539">
        <f>+'MBI DIRECTORIO'!D1539</f>
        <v>2022</v>
      </c>
      <c r="E1539" t="str">
        <f>+'MBI DIRECTORIO'!E1539</f>
        <v>Septiembre</v>
      </c>
      <c r="F1539" s="5">
        <f>+'MBI DIRECTORIO'!F1539</f>
        <v>337.5</v>
      </c>
      <c r="G1539" t="str">
        <f>+'MBI DIRECTORIO'!G1539</f>
        <v>USD</v>
      </c>
      <c r="H1539" s="5">
        <f>+'MBI DIRECTORIO'!H1539</f>
        <v>14343.75</v>
      </c>
      <c r="I1539" s="5">
        <f>+'MBI DIRECTORIO'!I1539</f>
        <v>7420.0993619912006</v>
      </c>
      <c r="J1539" s="5">
        <f>+'MBI DIRECTORIO'!J1539</f>
        <v>0</v>
      </c>
      <c r="K1539" s="5">
        <f>+'MBI DIRECTORIO'!K1539</f>
        <v>0</v>
      </c>
      <c r="L1539" s="5">
        <f>+'MBI DIRECTORIO'!L1539</f>
        <v>0</v>
      </c>
      <c r="M1539" s="5">
        <f>+'MBI DIRECTORIO'!M1539</f>
        <v>1030.21875</v>
      </c>
      <c r="N1539" s="5">
        <f>+'MBI DIRECTORIO'!N1539</f>
        <v>101.71875</v>
      </c>
      <c r="O1539" s="5">
        <f>+'MBI DIRECTORIO'!O1539</f>
        <v>135.9375</v>
      </c>
      <c r="P1539" s="5">
        <f>+'MBI DIRECTORIO'!P1539</f>
        <v>13.015625</v>
      </c>
      <c r="Q1539" s="5">
        <f>+'MBI DIRECTORIO'!Q1539</f>
        <v>49.394788644092273</v>
      </c>
      <c r="R1539" s="5">
        <f>+'MBI DIRECTORIO'!R1539</f>
        <v>0</v>
      </c>
      <c r="S1539" s="5">
        <f>+'MBI DIRECTORIO'!S1539</f>
        <v>0</v>
      </c>
      <c r="T1539" s="5">
        <f>+'MBI DIRECTORIO'!T1539</f>
        <v>0</v>
      </c>
      <c r="U1539" s="5">
        <f>+'MBI DIRECTORIO'!U1539</f>
        <v>0</v>
      </c>
      <c r="V1539" s="5">
        <f>+'MBI DIRECTORIO'!V1539</f>
        <v>0</v>
      </c>
      <c r="W1539" s="5">
        <f>+'MBI DIRECTORIO'!W1539</f>
        <v>0</v>
      </c>
      <c r="X1539" s="5">
        <f>+'MBI DIRECTORIO'!X1539</f>
        <v>0</v>
      </c>
      <c r="Y1539" s="5">
        <f>+'MBI DIRECTORIO'!Y1539</f>
        <v>1499.8179125180545</v>
      </c>
      <c r="Z1539" s="5">
        <f>+'MBI DIRECTORIO'!Z1539</f>
        <v>169.53249887396228</v>
      </c>
      <c r="AA1539" s="5">
        <f>+'MBI DIRECTORIO'!AA1539</f>
        <v>0</v>
      </c>
      <c r="AB1539" s="5" t="str">
        <f>+'MBI DIRECTORIO'!AG1539</f>
        <v>Zhejiang Sunny Imp. &amp; Exp. Co., Ltd.</v>
      </c>
      <c r="AD1539" t="str">
        <f t="shared" si="25"/>
        <v>INSERT INTO TABLA_PRESUPUESTO_COMERCIAL VALUES ('VSR','80199-C','14004628-17',2022,'Septiembre',337.5,'USD',14343.75,7420.099362,0,0,0,1030.21875,101.71875,135.9375,13.015625,49.394789,0,0,0,0,0,0,0,1499.817913,169.532499,0);</v>
      </c>
    </row>
    <row r="1540" spans="1:30" x14ac:dyDescent="0.2">
      <c r="A1540" t="str">
        <f>+'MBI DIRECTORIO'!A1540</f>
        <v>VSR</v>
      </c>
      <c r="B1540" t="str">
        <f>+'MBI DIRECTORIO'!B1540</f>
        <v>80199-C</v>
      </c>
      <c r="C1540" t="str">
        <f>+'MBI DIRECTORIO'!C1540</f>
        <v>14004631-17</v>
      </c>
      <c r="D1540">
        <f>+'MBI DIRECTORIO'!D1540</f>
        <v>2022</v>
      </c>
      <c r="E1540" t="str">
        <f>+'MBI DIRECTORIO'!E1540</f>
        <v>Septiembre</v>
      </c>
      <c r="F1540" s="5">
        <f>+'MBI DIRECTORIO'!F1540</f>
        <v>337.5</v>
      </c>
      <c r="G1540" t="str">
        <f>+'MBI DIRECTORIO'!G1540</f>
        <v>USD</v>
      </c>
      <c r="H1540" s="5">
        <f>+'MBI DIRECTORIO'!H1540</f>
        <v>14343.75</v>
      </c>
      <c r="I1540" s="5">
        <f>+'MBI DIRECTORIO'!I1540</f>
        <v>7420.0993619912006</v>
      </c>
      <c r="J1540" s="5">
        <f>+'MBI DIRECTORIO'!J1540</f>
        <v>0</v>
      </c>
      <c r="K1540" s="5">
        <f>+'MBI DIRECTORIO'!K1540</f>
        <v>0</v>
      </c>
      <c r="L1540" s="5">
        <f>+'MBI DIRECTORIO'!L1540</f>
        <v>0</v>
      </c>
      <c r="M1540" s="5">
        <f>+'MBI DIRECTORIO'!M1540</f>
        <v>1030.21875</v>
      </c>
      <c r="N1540" s="5">
        <f>+'MBI DIRECTORIO'!N1540</f>
        <v>101.71875</v>
      </c>
      <c r="O1540" s="5">
        <f>+'MBI DIRECTORIO'!O1540</f>
        <v>135.9375</v>
      </c>
      <c r="P1540" s="5">
        <f>+'MBI DIRECTORIO'!P1540</f>
        <v>13.015625</v>
      </c>
      <c r="Q1540" s="5">
        <f>+'MBI DIRECTORIO'!Q1540</f>
        <v>49.394788644092273</v>
      </c>
      <c r="R1540" s="5">
        <f>+'MBI DIRECTORIO'!R1540</f>
        <v>0</v>
      </c>
      <c r="S1540" s="5">
        <f>+'MBI DIRECTORIO'!S1540</f>
        <v>0</v>
      </c>
      <c r="T1540" s="5">
        <f>+'MBI DIRECTORIO'!T1540</f>
        <v>0</v>
      </c>
      <c r="U1540" s="5">
        <f>+'MBI DIRECTORIO'!U1540</f>
        <v>0</v>
      </c>
      <c r="V1540" s="5">
        <f>+'MBI DIRECTORIO'!V1540</f>
        <v>0</v>
      </c>
      <c r="W1540" s="5">
        <f>+'MBI DIRECTORIO'!W1540</f>
        <v>0</v>
      </c>
      <c r="X1540" s="5">
        <f>+'MBI DIRECTORIO'!X1540</f>
        <v>0</v>
      </c>
      <c r="Y1540" s="5">
        <f>+'MBI DIRECTORIO'!Y1540</f>
        <v>1499.8179125180545</v>
      </c>
      <c r="Z1540" s="5">
        <f>+'MBI DIRECTORIO'!Z1540</f>
        <v>169.53249887396228</v>
      </c>
      <c r="AA1540" s="5">
        <f>+'MBI DIRECTORIO'!AA1540</f>
        <v>0</v>
      </c>
      <c r="AB1540" s="5" t="str">
        <f>+'MBI DIRECTORIO'!AG1540</f>
        <v>Zhejiang Sunny Imp. &amp; Exp. Co., Ltd.</v>
      </c>
      <c r="AD1540" t="str">
        <f t="shared" si="25"/>
        <v>INSERT INTO TABLA_PRESUPUESTO_COMERCIAL VALUES ('VSR','80199-C','14004631-17',2022,'Septiembre',337.5,'USD',14343.75,7420.099362,0,0,0,1030.21875,101.71875,135.9375,13.015625,49.394789,0,0,0,0,0,0,0,1499.817913,169.532499,0);</v>
      </c>
    </row>
    <row r="1541" spans="1:30" x14ac:dyDescent="0.2">
      <c r="A1541" t="str">
        <f>+'MBI DIRECTORIO'!A1541</f>
        <v>VSR</v>
      </c>
      <c r="B1541" t="str">
        <f>+'MBI DIRECTORIO'!B1541</f>
        <v>80212-C</v>
      </c>
      <c r="C1541" t="str">
        <f>+'MBI DIRECTORIO'!C1541</f>
        <v>14004212-19</v>
      </c>
      <c r="D1541">
        <f>+'MBI DIRECTORIO'!D1541</f>
        <v>2022</v>
      </c>
      <c r="E1541" t="str">
        <f>+'MBI DIRECTORIO'!E1541</f>
        <v>Septiembre</v>
      </c>
      <c r="F1541" s="5">
        <f>+'MBI DIRECTORIO'!F1541</f>
        <v>270</v>
      </c>
      <c r="G1541" t="str">
        <f>+'MBI DIRECTORIO'!G1541</f>
        <v>USD</v>
      </c>
      <c r="H1541" s="5">
        <f>+'MBI DIRECTORIO'!H1541</f>
        <v>9720</v>
      </c>
      <c r="I1541" s="5">
        <f>+'MBI DIRECTORIO'!I1541</f>
        <v>6050.1078089008388</v>
      </c>
      <c r="J1541" s="5">
        <f>+'MBI DIRECTORIO'!J1541</f>
        <v>0</v>
      </c>
      <c r="K1541" s="5">
        <f>+'MBI DIRECTORIO'!K1541</f>
        <v>0</v>
      </c>
      <c r="L1541" s="5">
        <f>+'MBI DIRECTORIO'!L1541</f>
        <v>0</v>
      </c>
      <c r="M1541" s="5">
        <f>+'MBI DIRECTORIO'!M1541</f>
        <v>105.10854545454545</v>
      </c>
      <c r="N1541" s="5">
        <f>+'MBI DIRECTORIO'!N1541</f>
        <v>101.71875</v>
      </c>
      <c r="O1541" s="5">
        <f>+'MBI DIRECTORIO'!O1541</f>
        <v>135.9375</v>
      </c>
      <c r="P1541" s="5">
        <f>+'MBI DIRECTORIO'!P1541</f>
        <v>13.015625</v>
      </c>
      <c r="Q1541" s="5">
        <f>+'MBI DIRECTORIO'!Q1541</f>
        <v>33.472233245878996</v>
      </c>
      <c r="R1541" s="5">
        <f>+'MBI DIRECTORIO'!R1541</f>
        <v>0</v>
      </c>
      <c r="S1541" s="5">
        <f>+'MBI DIRECTORIO'!S1541</f>
        <v>0</v>
      </c>
      <c r="T1541" s="5">
        <f>+'MBI DIRECTORIO'!T1541</f>
        <v>0</v>
      </c>
      <c r="U1541" s="5">
        <f>+'MBI DIRECTORIO'!U1541</f>
        <v>0</v>
      </c>
      <c r="V1541" s="5">
        <f>+'MBI DIRECTORIO'!V1541</f>
        <v>0</v>
      </c>
      <c r="W1541" s="5">
        <f>+'MBI DIRECTORIO'!W1541</f>
        <v>0</v>
      </c>
      <c r="X1541" s="5">
        <f>+'MBI DIRECTORIO'!X1541</f>
        <v>0</v>
      </c>
      <c r="Y1541" s="5">
        <f>+'MBI DIRECTORIO'!Y1541</f>
        <v>524.87865279959431</v>
      </c>
      <c r="Z1541" s="5">
        <f>+'MBI DIRECTORIO'!Z1541</f>
        <v>135.62599909916983</v>
      </c>
      <c r="AA1541" s="5">
        <f>+'MBI DIRECTORIO'!AA1541</f>
        <v>0</v>
      </c>
      <c r="AB1541" s="5" t="str">
        <f>+'MBI DIRECTORIO'!AG1541</f>
        <v>Guangzhou Twelve Star International Trading Co., Ltd.</v>
      </c>
      <c r="AD1541" t="str">
        <f t="shared" si="25"/>
        <v>INSERT INTO TABLA_PRESUPUESTO_COMERCIAL VALUES ('VSR','80212-C','14004212-19',2022,'Septiembre',270,'USD',9720,6050.107809,0,0,0,105.108545,101.71875,135.9375,13.015625,33.472233,0,0,0,0,0,0,0,524.878653,135.625999,0);</v>
      </c>
    </row>
    <row r="1542" spans="1:30" x14ac:dyDescent="0.2">
      <c r="A1542" t="str">
        <f>+'MBI DIRECTORIO'!A1542</f>
        <v>VSR</v>
      </c>
      <c r="B1542" t="str">
        <f>+'MBI DIRECTORIO'!B1542</f>
        <v>80212-C</v>
      </c>
      <c r="C1542" t="str">
        <f>+'MBI DIRECTORIO'!C1542</f>
        <v>14004589-19</v>
      </c>
      <c r="D1542">
        <f>+'MBI DIRECTORIO'!D1542</f>
        <v>2022</v>
      </c>
      <c r="E1542" t="str">
        <f>+'MBI DIRECTORIO'!E1542</f>
        <v>Septiembre</v>
      </c>
      <c r="F1542" s="5">
        <f>+'MBI DIRECTORIO'!F1542</f>
        <v>135</v>
      </c>
      <c r="G1542" t="str">
        <f>+'MBI DIRECTORIO'!G1542</f>
        <v>USD</v>
      </c>
      <c r="H1542" s="5">
        <f>+'MBI DIRECTORIO'!H1542</f>
        <v>4860</v>
      </c>
      <c r="I1542" s="5">
        <f>+'MBI DIRECTORIO'!I1542</f>
        <v>2994.8667523633571</v>
      </c>
      <c r="J1542" s="5">
        <f>+'MBI DIRECTORIO'!J1542</f>
        <v>0</v>
      </c>
      <c r="K1542" s="5">
        <f>+'MBI DIRECTORIO'!K1542</f>
        <v>0</v>
      </c>
      <c r="L1542" s="5">
        <f>+'MBI DIRECTORIO'!L1542</f>
        <v>0</v>
      </c>
      <c r="M1542" s="5">
        <f>+'MBI DIRECTORIO'!M1542</f>
        <v>52.554272727272725</v>
      </c>
      <c r="N1542" s="5">
        <f>+'MBI DIRECTORIO'!N1542</f>
        <v>50.859375</v>
      </c>
      <c r="O1542" s="5">
        <f>+'MBI DIRECTORIO'!O1542</f>
        <v>67.96875</v>
      </c>
      <c r="P1542" s="5">
        <f>+'MBI DIRECTORIO'!P1542</f>
        <v>6.5078125</v>
      </c>
      <c r="Q1542" s="5">
        <f>+'MBI DIRECTORIO'!Q1542</f>
        <v>16.736116622939498</v>
      </c>
      <c r="R1542" s="5">
        <f>+'MBI DIRECTORIO'!R1542</f>
        <v>0</v>
      </c>
      <c r="S1542" s="5">
        <f>+'MBI DIRECTORIO'!S1542</f>
        <v>0</v>
      </c>
      <c r="T1542" s="5">
        <f>+'MBI DIRECTORIO'!T1542</f>
        <v>0</v>
      </c>
      <c r="U1542" s="5">
        <f>+'MBI DIRECTORIO'!U1542</f>
        <v>0</v>
      </c>
      <c r="V1542" s="5">
        <f>+'MBI DIRECTORIO'!V1542</f>
        <v>0</v>
      </c>
      <c r="W1542" s="5">
        <f>+'MBI DIRECTORIO'!W1542</f>
        <v>0</v>
      </c>
      <c r="X1542" s="5">
        <f>+'MBI DIRECTORIO'!X1542</f>
        <v>0</v>
      </c>
      <c r="Y1542" s="5">
        <f>+'MBI DIRECTORIO'!Y1542</f>
        <v>262.43932639979715</v>
      </c>
      <c r="Z1542" s="5">
        <f>+'MBI DIRECTORIO'!Z1542</f>
        <v>67.812999549584916</v>
      </c>
      <c r="AA1542" s="5">
        <f>+'MBI DIRECTORIO'!AA1542</f>
        <v>0</v>
      </c>
      <c r="AB1542" s="5" t="str">
        <f>+'MBI DIRECTORIO'!AG1542</f>
        <v>Guangzhou Twelve Star International Trading Co., Ltd.</v>
      </c>
      <c r="AD1542" t="str">
        <f t="shared" si="25"/>
        <v>INSERT INTO TABLA_PRESUPUESTO_COMERCIAL VALUES ('VSR','80212-C','14004589-19',2022,'Septiembre',135,'USD',4860,2994.866752,0,0,0,52.554273,50.859375,67.96875,6.507813,16.736117,0,0,0,0,0,0,0,262.439326,67.813,0);</v>
      </c>
    </row>
    <row r="1543" spans="1:30" x14ac:dyDescent="0.2">
      <c r="A1543" t="str">
        <f>+'MBI DIRECTORIO'!A1543</f>
        <v>VSR</v>
      </c>
      <c r="B1543" t="str">
        <f>+'MBI DIRECTORIO'!B1543</f>
        <v>80212-C</v>
      </c>
      <c r="C1543" t="str">
        <f>+'MBI DIRECTORIO'!C1543</f>
        <v>14004213-19</v>
      </c>
      <c r="D1543">
        <f>+'MBI DIRECTORIO'!D1543</f>
        <v>2022</v>
      </c>
      <c r="E1543" t="str">
        <f>+'MBI DIRECTORIO'!E1543</f>
        <v>Septiembre</v>
      </c>
      <c r="F1543" s="5">
        <f>+'MBI DIRECTORIO'!F1543</f>
        <v>157.5</v>
      </c>
      <c r="G1543" t="str">
        <f>+'MBI DIRECTORIO'!G1543</f>
        <v>USD</v>
      </c>
      <c r="H1543" s="5">
        <f>+'MBI DIRECTORIO'!H1543</f>
        <v>4252.5</v>
      </c>
      <c r="I1543" s="5">
        <f>+'MBI DIRECTORIO'!I1543</f>
        <v>2771.374865713653</v>
      </c>
      <c r="J1543" s="5">
        <f>+'MBI DIRECTORIO'!J1543</f>
        <v>0</v>
      </c>
      <c r="K1543" s="5">
        <f>+'MBI DIRECTORIO'!K1543</f>
        <v>0</v>
      </c>
      <c r="L1543" s="5">
        <f>+'MBI DIRECTORIO'!L1543</f>
        <v>0</v>
      </c>
      <c r="M1543" s="5">
        <f>+'MBI DIRECTORIO'!M1543</f>
        <v>61.313318181818182</v>
      </c>
      <c r="N1543" s="5">
        <f>+'MBI DIRECTORIO'!N1543</f>
        <v>59.3359375</v>
      </c>
      <c r="O1543" s="5">
        <f>+'MBI DIRECTORIO'!O1543</f>
        <v>79.296875</v>
      </c>
      <c r="P1543" s="5">
        <f>+'MBI DIRECTORIO'!P1543</f>
        <v>7.592447916666667</v>
      </c>
      <c r="Q1543" s="5">
        <f>+'MBI DIRECTORIO'!Q1543</f>
        <v>14.644102045072062</v>
      </c>
      <c r="R1543" s="5">
        <f>+'MBI DIRECTORIO'!R1543</f>
        <v>0</v>
      </c>
      <c r="S1543" s="5">
        <f>+'MBI DIRECTORIO'!S1543</f>
        <v>0</v>
      </c>
      <c r="T1543" s="5">
        <f>+'MBI DIRECTORIO'!T1543</f>
        <v>0</v>
      </c>
      <c r="U1543" s="5">
        <f>+'MBI DIRECTORIO'!U1543</f>
        <v>0</v>
      </c>
      <c r="V1543" s="5">
        <f>+'MBI DIRECTORIO'!V1543</f>
        <v>0</v>
      </c>
      <c r="W1543" s="5">
        <f>+'MBI DIRECTORIO'!W1543</f>
        <v>0</v>
      </c>
      <c r="X1543" s="5">
        <f>+'MBI DIRECTORIO'!X1543</f>
        <v>0</v>
      </c>
      <c r="Y1543" s="5">
        <f>+'MBI DIRECTORIO'!Y1543</f>
        <v>301.29784678473931</v>
      </c>
      <c r="Z1543" s="5">
        <f>+'MBI DIRECTORIO'!Z1543</f>
        <v>79.115166141182414</v>
      </c>
      <c r="AA1543" s="5">
        <f>+'MBI DIRECTORIO'!AA1543</f>
        <v>0</v>
      </c>
      <c r="AB1543" s="5" t="str">
        <f>+'MBI DIRECTORIO'!AG1543</f>
        <v>Guangzhou Twelve Star International Trading Co., Ltd.</v>
      </c>
      <c r="AD1543" t="str">
        <f t="shared" ref="AD1543:AD1606" si="26">_xlfn.CONCAT("INSERT INTO TABLA_PRESUPUESTO_COMERCIAL VALUES ('",A1543,"','",B1543,"','",C1543,"',",D1543,",'",E1543,"',",SUBSTITUTE(ROUND(F1543,6),",","."),",'",G1543,"',",SUBSTITUTE(ROUND(H1543,6),",","."),",",SUBSTITUTE(ROUND(I1543,6),",","."),",",SUBSTITUTE(ROUND(J1543,6),",","."),",",SUBSTITUTE(ROUND(K1543,6),",","."),",",SUBSTITUTE(ROUND(L1543,6),",","."),",",SUBSTITUTE(ROUND(M1543,6),",","."),",",SUBSTITUTE(ROUND(N1543,6),",","."),",",SUBSTITUTE(ROUND(O1543,6),",","."),",",SUBSTITUTE(ROUND(P1543,6),",","."),",",SUBSTITUTE(ROUND(Q1543,6),",","."),",",SUBSTITUTE(ROUND(R1543,6),",","."),",",SUBSTITUTE(ROUND(S1543,6),",","."),",",SUBSTITUTE(ROUND(T1543,6),",","."),",",SUBSTITUTE(ROUND(U1543,6),",","."),",",SUBSTITUTE(ROUND(V1543,6),",","."),",",SUBSTITUTE(ROUND(W1543,6),",","."),",",SUBSTITUTE(ROUND(X1543,6),",","."),",",SUBSTITUTE(ROUND(Y1543,6),",","."),",",SUBSTITUTE(ROUND(Z1543,6),",","."),",",SUBSTITUTE(ROUND(AA1543,6),",","."),");")</f>
        <v>INSERT INTO TABLA_PRESUPUESTO_COMERCIAL VALUES ('VSR','80212-C','14004213-19',2022,'Septiembre',157.5,'USD',4252.5,2771.374866,0,0,0,61.313318,59.335938,79.296875,7.592448,14.644102,0,0,0,0,0,0,0,301.297847,79.115166,0);</v>
      </c>
    </row>
    <row r="1544" spans="1:30" x14ac:dyDescent="0.2">
      <c r="A1544" t="str">
        <f>+'MBI DIRECTORIO'!A1544</f>
        <v>VSR</v>
      </c>
      <c r="B1544" t="str">
        <f>+'MBI DIRECTORIO'!B1544</f>
        <v>80212-C</v>
      </c>
      <c r="C1544" t="str">
        <f>+'MBI DIRECTORIO'!C1544</f>
        <v>14004590-19</v>
      </c>
      <c r="D1544">
        <f>+'MBI DIRECTORIO'!D1544</f>
        <v>2022</v>
      </c>
      <c r="E1544" t="str">
        <f>+'MBI DIRECTORIO'!E1544</f>
        <v>Septiembre</v>
      </c>
      <c r="F1544" s="5">
        <f>+'MBI DIRECTORIO'!F1544</f>
        <v>675</v>
      </c>
      <c r="G1544" t="str">
        <f>+'MBI DIRECTORIO'!G1544</f>
        <v>USD</v>
      </c>
      <c r="H1544" s="5">
        <f>+'MBI DIRECTORIO'!H1544</f>
        <v>18225</v>
      </c>
      <c r="I1544" s="5">
        <f>+'MBI DIRECTORIO'!I1544</f>
        <v>12482.169839563352</v>
      </c>
      <c r="J1544" s="5">
        <f>+'MBI DIRECTORIO'!J1544</f>
        <v>0</v>
      </c>
      <c r="K1544" s="5">
        <f>+'MBI DIRECTORIO'!K1544</f>
        <v>0</v>
      </c>
      <c r="L1544" s="5">
        <f>+'MBI DIRECTORIO'!L1544</f>
        <v>0</v>
      </c>
      <c r="M1544" s="5">
        <f>+'MBI DIRECTORIO'!M1544</f>
        <v>262.77136363636362</v>
      </c>
      <c r="N1544" s="5">
        <f>+'MBI DIRECTORIO'!N1544</f>
        <v>254.296875</v>
      </c>
      <c r="O1544" s="5">
        <f>+'MBI DIRECTORIO'!O1544</f>
        <v>339.84375</v>
      </c>
      <c r="P1544" s="5">
        <f>+'MBI DIRECTORIO'!P1544</f>
        <v>32.5390625</v>
      </c>
      <c r="Q1544" s="5">
        <f>+'MBI DIRECTORIO'!Q1544</f>
        <v>62.760437336023124</v>
      </c>
      <c r="R1544" s="5">
        <f>+'MBI DIRECTORIO'!R1544</f>
        <v>0</v>
      </c>
      <c r="S1544" s="5">
        <f>+'MBI DIRECTORIO'!S1544</f>
        <v>0</v>
      </c>
      <c r="T1544" s="5">
        <f>+'MBI DIRECTORIO'!T1544</f>
        <v>0</v>
      </c>
      <c r="U1544" s="5">
        <f>+'MBI DIRECTORIO'!U1544</f>
        <v>0</v>
      </c>
      <c r="V1544" s="5">
        <f>+'MBI DIRECTORIO'!V1544</f>
        <v>0</v>
      </c>
      <c r="W1544" s="5">
        <f>+'MBI DIRECTORIO'!W1544</f>
        <v>0</v>
      </c>
      <c r="X1544" s="5">
        <f>+'MBI DIRECTORIO'!X1544</f>
        <v>0</v>
      </c>
      <c r="Y1544" s="5">
        <f>+'MBI DIRECTORIO'!Y1544</f>
        <v>1291.2764862203114</v>
      </c>
      <c r="Z1544" s="5">
        <f>+'MBI DIRECTORIO'!Z1544</f>
        <v>339.06499774792456</v>
      </c>
      <c r="AA1544" s="5">
        <f>+'MBI DIRECTORIO'!AA1544</f>
        <v>0</v>
      </c>
      <c r="AB1544" s="5" t="str">
        <f>+'MBI DIRECTORIO'!AG1544</f>
        <v>Guangzhou Twelve Star International Trading Co., Ltd.</v>
      </c>
      <c r="AD1544" t="str">
        <f t="shared" si="26"/>
        <v>INSERT INTO TABLA_PRESUPUESTO_COMERCIAL VALUES ('VSR','80212-C','14004590-19',2022,'Septiembre',675,'USD',18225,12482.16984,0,0,0,262.771364,254.296875,339.84375,32.539063,62.760437,0,0,0,0,0,0,0,1291.276486,339.064998,0);</v>
      </c>
    </row>
    <row r="1545" spans="1:30" x14ac:dyDescent="0.2">
      <c r="A1545" t="str">
        <f>+'MBI DIRECTORIO'!A1545</f>
        <v>VSR</v>
      </c>
      <c r="B1545" t="str">
        <f>+'MBI DIRECTORIO'!B1545</f>
        <v>80227-C</v>
      </c>
      <c r="C1545" t="str">
        <f>+'MBI DIRECTORIO'!C1545</f>
        <v>14005073-18</v>
      </c>
      <c r="D1545">
        <f>+'MBI DIRECTORIO'!D1545</f>
        <v>2022</v>
      </c>
      <c r="E1545" t="str">
        <f>+'MBI DIRECTORIO'!E1545</f>
        <v>Septiembre</v>
      </c>
      <c r="F1545" s="5">
        <f>+'MBI DIRECTORIO'!F1545</f>
        <v>33.75</v>
      </c>
      <c r="G1545" t="str">
        <f>+'MBI DIRECTORIO'!G1545</f>
        <v>USD</v>
      </c>
      <c r="H1545" s="5">
        <f>+'MBI DIRECTORIO'!H1545</f>
        <v>5130</v>
      </c>
      <c r="I1545" s="5">
        <f>+'MBI DIRECTORIO'!I1545</f>
        <v>2861.6690065954726</v>
      </c>
      <c r="J1545" s="5">
        <f>+'MBI DIRECTORIO'!J1545</f>
        <v>0</v>
      </c>
      <c r="K1545" s="5">
        <f>+'MBI DIRECTORIO'!K1545</f>
        <v>384.75</v>
      </c>
      <c r="L1545" s="5">
        <f>+'MBI DIRECTORIO'!L1545</f>
        <v>7.7459557859871522</v>
      </c>
      <c r="M1545" s="5">
        <f>+'MBI DIRECTORIO'!M1545</f>
        <v>21.205041322314049</v>
      </c>
      <c r="N1545" s="5">
        <f>+'MBI DIRECTORIO'!N1545</f>
        <v>11.736778846153848</v>
      </c>
      <c r="O1545" s="5">
        <f>+'MBI DIRECTORIO'!O1545</f>
        <v>15.685096153846157</v>
      </c>
      <c r="P1545" s="5">
        <f>+'MBI DIRECTORIO'!P1545</f>
        <v>1.5018028846153846</v>
      </c>
      <c r="Q1545" s="5">
        <f>+'MBI DIRECTORIO'!Q1545</f>
        <v>17.66590087976947</v>
      </c>
      <c r="R1545" s="5">
        <f>+'MBI DIRECTORIO'!R1545</f>
        <v>0</v>
      </c>
      <c r="S1545" s="5">
        <f>+'MBI DIRECTORIO'!S1545</f>
        <v>0</v>
      </c>
      <c r="T1545" s="5">
        <f>+'MBI DIRECTORIO'!T1545</f>
        <v>0</v>
      </c>
      <c r="U1545" s="5">
        <f>+'MBI DIRECTORIO'!U1545</f>
        <v>0</v>
      </c>
      <c r="V1545" s="5">
        <f>+'MBI DIRECTORIO'!V1545</f>
        <v>0</v>
      </c>
      <c r="W1545" s="5">
        <f>+'MBI DIRECTORIO'!W1545</f>
        <v>0</v>
      </c>
      <c r="X1545" s="5">
        <f>+'MBI DIRECTORIO'!X1545</f>
        <v>0</v>
      </c>
      <c r="Y1545" s="5">
        <f>+'MBI DIRECTORIO'!Y1545</f>
        <v>84.747869974095138</v>
      </c>
      <c r="Z1545" s="5">
        <f>+'MBI DIRECTORIO'!Z1545</f>
        <v>16.953249887396229</v>
      </c>
      <c r="AA1545" s="5">
        <f>+'MBI DIRECTORIO'!AA1545</f>
        <v>0</v>
      </c>
      <c r="AB1545" s="5" t="str">
        <f>+'MBI DIRECTORIO'!AG1545</f>
        <v>Shanxi Jinghe Trade Co.，Ltd</v>
      </c>
      <c r="AD1545" t="str">
        <f t="shared" si="26"/>
        <v>INSERT INTO TABLA_PRESUPUESTO_COMERCIAL VALUES ('VSR','80227-C','14005073-18',2022,'Septiembre',33.75,'USD',5130,2861.669007,0,384.75,7.745956,21.205041,11.736779,15.685096,1.501803,17.665901,0,0,0,0,0,0,0,84.74787,16.95325,0);</v>
      </c>
    </row>
    <row r="1546" spans="1:30" x14ac:dyDescent="0.2">
      <c r="A1546" t="str">
        <f>+'MBI DIRECTORIO'!A1546</f>
        <v>VSR</v>
      </c>
      <c r="B1546" t="str">
        <f>+'MBI DIRECTORIO'!B1546</f>
        <v>80227-C</v>
      </c>
      <c r="C1546" t="str">
        <f>+'MBI DIRECTORIO'!C1546</f>
        <v>14005070-20</v>
      </c>
      <c r="D1546">
        <f>+'MBI DIRECTORIO'!D1546</f>
        <v>2022</v>
      </c>
      <c r="E1546" t="str">
        <f>+'MBI DIRECTORIO'!E1546</f>
        <v>Septiembre</v>
      </c>
      <c r="F1546" s="5">
        <f>+'MBI DIRECTORIO'!F1546</f>
        <v>45</v>
      </c>
      <c r="G1546" t="str">
        <f>+'MBI DIRECTORIO'!G1546</f>
        <v>USD</v>
      </c>
      <c r="H1546" s="5">
        <f>+'MBI DIRECTORIO'!H1546</f>
        <v>1800</v>
      </c>
      <c r="I1546" s="5">
        <f>+'MBI DIRECTORIO'!I1546</f>
        <v>657.06829037804732</v>
      </c>
      <c r="J1546" s="5">
        <f>+'MBI DIRECTORIO'!J1546</f>
        <v>0</v>
      </c>
      <c r="K1546" s="5">
        <f>+'MBI DIRECTORIO'!K1546</f>
        <v>135</v>
      </c>
      <c r="L1546" s="5">
        <f>+'MBI DIRECTORIO'!L1546</f>
        <v>10.32794104798287</v>
      </c>
      <c r="M1546" s="5">
        <f>+'MBI DIRECTORIO'!M1546</f>
        <v>28.273388429752064</v>
      </c>
      <c r="N1546" s="5">
        <f>+'MBI DIRECTORIO'!N1546</f>
        <v>15.649038461538465</v>
      </c>
      <c r="O1546" s="5">
        <f>+'MBI DIRECTORIO'!O1546</f>
        <v>20.91346153846154</v>
      </c>
      <c r="P1546" s="5">
        <f>+'MBI DIRECTORIO'!P1546</f>
        <v>2.0024038461538463</v>
      </c>
      <c r="Q1546" s="5">
        <f>+'MBI DIRECTORIO'!Q1546</f>
        <v>6.1985617121998144</v>
      </c>
      <c r="R1546" s="5">
        <f>+'MBI DIRECTORIO'!R1546</f>
        <v>0</v>
      </c>
      <c r="S1546" s="5">
        <f>+'MBI DIRECTORIO'!S1546</f>
        <v>0</v>
      </c>
      <c r="T1546" s="5">
        <f>+'MBI DIRECTORIO'!T1546</f>
        <v>0</v>
      </c>
      <c r="U1546" s="5">
        <f>+'MBI DIRECTORIO'!U1546</f>
        <v>0</v>
      </c>
      <c r="V1546" s="5">
        <f>+'MBI DIRECTORIO'!V1546</f>
        <v>0</v>
      </c>
      <c r="W1546" s="5">
        <f>+'MBI DIRECTORIO'!W1546</f>
        <v>0</v>
      </c>
      <c r="X1546" s="5">
        <f>+'MBI DIRECTORIO'!X1546</f>
        <v>0</v>
      </c>
      <c r="Y1546" s="5">
        <f>+'MBI DIRECTORIO'!Y1546</f>
        <v>95.641187171300686</v>
      </c>
      <c r="Z1546" s="5">
        <f>+'MBI DIRECTORIO'!Z1546</f>
        <v>22.604333183194974</v>
      </c>
      <c r="AA1546" s="5">
        <f>+'MBI DIRECTORIO'!AA1546</f>
        <v>0</v>
      </c>
      <c r="AB1546" s="5" t="str">
        <f>+'MBI DIRECTORIO'!AG1546</f>
        <v>Shanxi Jinghe Trade Co.，Ltd</v>
      </c>
      <c r="AD1546" t="str">
        <f t="shared" si="26"/>
        <v>INSERT INTO TABLA_PRESUPUESTO_COMERCIAL VALUES ('VSR','80227-C','14005070-20',2022,'Septiembre',45,'USD',1800,657.06829,0,135,10.327941,28.273388,15.649038,20.913462,2.002404,6.198562,0,0,0,0,0,0,0,95.641187,22.604333,0);</v>
      </c>
    </row>
    <row r="1547" spans="1:30" x14ac:dyDescent="0.2">
      <c r="A1547" t="str">
        <f>+'MBI DIRECTORIO'!A1547</f>
        <v>VSR</v>
      </c>
      <c r="B1547" t="str">
        <f>+'MBI DIRECTORIO'!B1547</f>
        <v>80227-C</v>
      </c>
      <c r="C1547" t="str">
        <f>+'MBI DIRECTORIO'!C1547</f>
        <v>14005071-19</v>
      </c>
      <c r="D1547">
        <f>+'MBI DIRECTORIO'!D1547</f>
        <v>2022</v>
      </c>
      <c r="E1547" t="str">
        <f>+'MBI DIRECTORIO'!E1547</f>
        <v>Septiembre</v>
      </c>
      <c r="F1547" s="5">
        <f>+'MBI DIRECTORIO'!F1547</f>
        <v>360</v>
      </c>
      <c r="G1547" t="str">
        <f>+'MBI DIRECTORIO'!G1547</f>
        <v>USD</v>
      </c>
      <c r="H1547" s="5">
        <f>+'MBI DIRECTORIO'!H1547</f>
        <v>14400</v>
      </c>
      <c r="I1547" s="5">
        <f>+'MBI DIRECTORIO'!I1547</f>
        <v>6862.2790199774226</v>
      </c>
      <c r="J1547" s="5">
        <f>+'MBI DIRECTORIO'!J1547</f>
        <v>0</v>
      </c>
      <c r="K1547" s="5">
        <f>+'MBI DIRECTORIO'!K1547</f>
        <v>1080</v>
      </c>
      <c r="L1547" s="5">
        <f>+'MBI DIRECTORIO'!L1547</f>
        <v>82.623528383862961</v>
      </c>
      <c r="M1547" s="5">
        <f>+'MBI DIRECTORIO'!M1547</f>
        <v>226.18710743801651</v>
      </c>
      <c r="N1547" s="5">
        <f>+'MBI DIRECTORIO'!N1547</f>
        <v>125.19230769230772</v>
      </c>
      <c r="O1547" s="5">
        <f>+'MBI DIRECTORIO'!O1547</f>
        <v>167.30769230769232</v>
      </c>
      <c r="P1547" s="5">
        <f>+'MBI DIRECTORIO'!P1547</f>
        <v>16.01923076923077</v>
      </c>
      <c r="Q1547" s="5">
        <f>+'MBI DIRECTORIO'!Q1547</f>
        <v>49.588493697598516</v>
      </c>
      <c r="R1547" s="5">
        <f>+'MBI DIRECTORIO'!R1547</f>
        <v>0</v>
      </c>
      <c r="S1547" s="5">
        <f>+'MBI DIRECTORIO'!S1547</f>
        <v>0</v>
      </c>
      <c r="T1547" s="5">
        <f>+'MBI DIRECTORIO'!T1547</f>
        <v>0</v>
      </c>
      <c r="U1547" s="5">
        <f>+'MBI DIRECTORIO'!U1547</f>
        <v>0</v>
      </c>
      <c r="V1547" s="5">
        <f>+'MBI DIRECTORIO'!V1547</f>
        <v>0</v>
      </c>
      <c r="W1547" s="5">
        <f>+'MBI DIRECTORIO'!W1547</f>
        <v>0</v>
      </c>
      <c r="X1547" s="5">
        <f>+'MBI DIRECTORIO'!X1547</f>
        <v>0</v>
      </c>
      <c r="Y1547" s="5">
        <f>+'MBI DIRECTORIO'!Y1547</f>
        <v>765.12949737040549</v>
      </c>
      <c r="Z1547" s="5">
        <f>+'MBI DIRECTORIO'!Z1547</f>
        <v>180.83466546555979</v>
      </c>
      <c r="AA1547" s="5">
        <f>+'MBI DIRECTORIO'!AA1547</f>
        <v>0</v>
      </c>
      <c r="AB1547" s="5" t="str">
        <f>+'MBI DIRECTORIO'!AG1547</f>
        <v>Shanxi Jinghe Trade Co.，Ltd</v>
      </c>
      <c r="AD1547" t="str">
        <f t="shared" si="26"/>
        <v>INSERT INTO TABLA_PRESUPUESTO_COMERCIAL VALUES ('VSR','80227-C','14005071-19',2022,'Septiembre',360,'USD',14400,6862.27902,0,1080,82.623528,226.187107,125.192308,167.307692,16.019231,49.588494,0,0,0,0,0,0,0,765.129497,180.834665,0);</v>
      </c>
    </row>
    <row r="1548" spans="1:30" x14ac:dyDescent="0.2">
      <c r="A1548" t="str">
        <f>+'MBI DIRECTORIO'!A1548</f>
        <v>VSR</v>
      </c>
      <c r="B1548" t="str">
        <f>+'MBI DIRECTORIO'!B1548</f>
        <v>80227-C</v>
      </c>
      <c r="C1548" t="str">
        <f>+'MBI DIRECTORIO'!C1548</f>
        <v>14005072-20</v>
      </c>
      <c r="D1548">
        <f>+'MBI DIRECTORIO'!D1548</f>
        <v>2022</v>
      </c>
      <c r="E1548" t="str">
        <f>+'MBI DIRECTORIO'!E1548</f>
        <v>Septiembre</v>
      </c>
      <c r="F1548" s="5">
        <f>+'MBI DIRECTORIO'!F1548</f>
        <v>225</v>
      </c>
      <c r="G1548" t="str">
        <f>+'MBI DIRECTORIO'!G1548</f>
        <v>USD</v>
      </c>
      <c r="H1548" s="5">
        <f>+'MBI DIRECTORIO'!H1548</f>
        <v>9000</v>
      </c>
      <c r="I1548" s="5">
        <f>+'MBI DIRECTORIO'!I1548</f>
        <v>3773.8604481227653</v>
      </c>
      <c r="J1548" s="5">
        <f>+'MBI DIRECTORIO'!J1548</f>
        <v>0</v>
      </c>
      <c r="K1548" s="5">
        <f>+'MBI DIRECTORIO'!K1548</f>
        <v>675</v>
      </c>
      <c r="L1548" s="5">
        <f>+'MBI DIRECTORIO'!L1548</f>
        <v>51.639705239914349</v>
      </c>
      <c r="M1548" s="5">
        <f>+'MBI DIRECTORIO'!M1548</f>
        <v>141.36694214876033</v>
      </c>
      <c r="N1548" s="5">
        <f>+'MBI DIRECTORIO'!N1548</f>
        <v>78.245192307692321</v>
      </c>
      <c r="O1548" s="5">
        <f>+'MBI DIRECTORIO'!O1548</f>
        <v>104.56730769230771</v>
      </c>
      <c r="P1548" s="5">
        <f>+'MBI DIRECTORIO'!P1548</f>
        <v>10.012019230769232</v>
      </c>
      <c r="Q1548" s="5">
        <f>+'MBI DIRECTORIO'!Q1548</f>
        <v>30.992808560999073</v>
      </c>
      <c r="R1548" s="5">
        <f>+'MBI DIRECTORIO'!R1548</f>
        <v>0</v>
      </c>
      <c r="S1548" s="5">
        <f>+'MBI DIRECTORIO'!S1548</f>
        <v>0</v>
      </c>
      <c r="T1548" s="5">
        <f>+'MBI DIRECTORIO'!T1548</f>
        <v>0</v>
      </c>
      <c r="U1548" s="5">
        <f>+'MBI DIRECTORIO'!U1548</f>
        <v>0</v>
      </c>
      <c r="V1548" s="5">
        <f>+'MBI DIRECTORIO'!V1548</f>
        <v>0</v>
      </c>
      <c r="W1548" s="5">
        <f>+'MBI DIRECTORIO'!W1548</f>
        <v>0</v>
      </c>
      <c r="X1548" s="5">
        <f>+'MBI DIRECTORIO'!X1548</f>
        <v>0</v>
      </c>
      <c r="Y1548" s="5">
        <f>+'MBI DIRECTORIO'!Y1548</f>
        <v>478.20593585650357</v>
      </c>
      <c r="Z1548" s="5">
        <f>+'MBI DIRECTORIO'!Z1548</f>
        <v>113.02166591597486</v>
      </c>
      <c r="AA1548" s="5">
        <f>+'MBI DIRECTORIO'!AA1548</f>
        <v>0</v>
      </c>
      <c r="AB1548" s="5" t="str">
        <f>+'MBI DIRECTORIO'!AG1548</f>
        <v>Shanxi Jinghe Trade Co.，Ltd</v>
      </c>
      <c r="AD1548" t="str">
        <f t="shared" si="26"/>
        <v>INSERT INTO TABLA_PRESUPUESTO_COMERCIAL VALUES ('VSR','80227-C','14005072-20',2022,'Septiembre',225,'USD',9000,3773.860448,0,675,51.639705,141.366942,78.245192,104.567308,10.012019,30.992809,0,0,0,0,0,0,0,478.205936,113.021666,0);</v>
      </c>
    </row>
    <row r="1549" spans="1:30" x14ac:dyDescent="0.2">
      <c r="A1549" t="str">
        <f>+'MBI DIRECTORIO'!A1549</f>
        <v>VSR</v>
      </c>
      <c r="B1549" t="str">
        <f>+'MBI DIRECTORIO'!B1549</f>
        <v>80229-C</v>
      </c>
      <c r="C1549" t="str">
        <f>+'MBI DIRECTORIO'!C1549</f>
        <v>14004807-18</v>
      </c>
      <c r="D1549">
        <f>+'MBI DIRECTORIO'!D1549</f>
        <v>2022</v>
      </c>
      <c r="E1549" t="str">
        <f>+'MBI DIRECTORIO'!E1549</f>
        <v>Septiembre</v>
      </c>
      <c r="F1549" s="5">
        <f>+'MBI DIRECTORIO'!F1549</f>
        <v>22.5</v>
      </c>
      <c r="G1549" t="str">
        <f>+'MBI DIRECTORIO'!G1549</f>
        <v>USD</v>
      </c>
      <c r="H1549" s="5">
        <f>+'MBI DIRECTORIO'!H1549</f>
        <v>5400</v>
      </c>
      <c r="I1549" s="5">
        <f>+'MBI DIRECTORIO'!I1549</f>
        <v>1593.4735562020967</v>
      </c>
      <c r="J1549" s="5">
        <f>+'MBI DIRECTORIO'!J1549</f>
        <v>0</v>
      </c>
      <c r="K1549" s="5">
        <f>+'MBI DIRECTORIO'!K1549</f>
        <v>405</v>
      </c>
      <c r="L1549" s="5">
        <f>+'MBI DIRECTORIO'!L1549</f>
        <v>5.1639705239914351</v>
      </c>
      <c r="M1549" s="5">
        <f>+'MBI DIRECTORIO'!M1549</f>
        <v>24.890094339622639</v>
      </c>
      <c r="N1549" s="5">
        <f>+'MBI DIRECTORIO'!N1549</f>
        <v>8.5838607594936711</v>
      </c>
      <c r="O1549" s="5">
        <f>+'MBI DIRECTORIO'!O1549</f>
        <v>11.471518987341774</v>
      </c>
      <c r="P1549" s="5">
        <f>+'MBI DIRECTORIO'!P1549</f>
        <v>1.0983649789029535</v>
      </c>
      <c r="Q1549" s="5">
        <f>+'MBI DIRECTORIO'!Q1549</f>
        <v>18.595685136599442</v>
      </c>
      <c r="R1549" s="5">
        <f>+'MBI DIRECTORIO'!R1549</f>
        <v>0</v>
      </c>
      <c r="S1549" s="5">
        <f>+'MBI DIRECTORIO'!S1549</f>
        <v>0</v>
      </c>
      <c r="T1549" s="5">
        <f>+'MBI DIRECTORIO'!T1549</f>
        <v>0</v>
      </c>
      <c r="U1549" s="5">
        <f>+'MBI DIRECTORIO'!U1549</f>
        <v>0</v>
      </c>
      <c r="V1549" s="5">
        <f>+'MBI DIRECTORIO'!V1549</f>
        <v>0</v>
      </c>
      <c r="W1549" s="5">
        <f>+'MBI DIRECTORIO'!W1549</f>
        <v>0</v>
      </c>
      <c r="X1549" s="5">
        <f>+'MBI DIRECTORIO'!X1549</f>
        <v>0</v>
      </c>
      <c r="Y1549" s="5">
        <f>+'MBI DIRECTORIO'!Y1549</f>
        <v>75.941690793557967</v>
      </c>
      <c r="Z1549" s="5">
        <f>+'MBI DIRECTORIO'!Z1549</f>
        <v>11.302166591597487</v>
      </c>
      <c r="AA1549" s="5">
        <f>+'MBI DIRECTORIO'!AA1549</f>
        <v>0</v>
      </c>
      <c r="AB1549" s="5" t="str">
        <f>+'MBI DIRECTORIO'!AG1549</f>
        <v>Harbin Vehicle Parts Ltd</v>
      </c>
      <c r="AD1549" t="str">
        <f t="shared" si="26"/>
        <v>INSERT INTO TABLA_PRESUPUESTO_COMERCIAL VALUES ('VSR','80229-C','14004807-18',2022,'Septiembre',22.5,'USD',5400,1593.473556,0,405,5.163971,24.890094,8.583861,11.471519,1.098365,18.595685,0,0,0,0,0,0,0,75.941691,11.302167,0);</v>
      </c>
    </row>
    <row r="1550" spans="1:30" x14ac:dyDescent="0.2">
      <c r="A1550" t="str">
        <f>+'MBI DIRECTORIO'!A1550</f>
        <v>VSR</v>
      </c>
      <c r="B1550" t="str">
        <f>+'MBI DIRECTORIO'!B1550</f>
        <v>80229-C</v>
      </c>
      <c r="C1550" t="str">
        <f>+'MBI DIRECTORIO'!C1550</f>
        <v>14004877-18</v>
      </c>
      <c r="D1550">
        <f>+'MBI DIRECTORIO'!D1550</f>
        <v>2022</v>
      </c>
      <c r="E1550" t="str">
        <f>+'MBI DIRECTORIO'!E1550</f>
        <v>Septiembre</v>
      </c>
      <c r="F1550" s="5">
        <f>+'MBI DIRECTORIO'!F1550</f>
        <v>22.5</v>
      </c>
      <c r="G1550" t="str">
        <f>+'MBI DIRECTORIO'!G1550</f>
        <v>USD</v>
      </c>
      <c r="H1550" s="5">
        <f>+'MBI DIRECTORIO'!H1550</f>
        <v>4050</v>
      </c>
      <c r="I1550" s="5">
        <f>+'MBI DIRECTORIO'!I1550</f>
        <v>1907.7793377303153</v>
      </c>
      <c r="J1550" s="5">
        <f>+'MBI DIRECTORIO'!J1550</f>
        <v>0</v>
      </c>
      <c r="K1550" s="5">
        <f>+'MBI DIRECTORIO'!K1550</f>
        <v>303.75</v>
      </c>
      <c r="L1550" s="5">
        <f>+'MBI DIRECTORIO'!L1550</f>
        <v>5.1639705239914351</v>
      </c>
      <c r="M1550" s="5">
        <f>+'MBI DIRECTORIO'!M1550</f>
        <v>24.890094339622639</v>
      </c>
      <c r="N1550" s="5">
        <f>+'MBI DIRECTORIO'!N1550</f>
        <v>8.5838607594936711</v>
      </c>
      <c r="O1550" s="5">
        <f>+'MBI DIRECTORIO'!O1550</f>
        <v>11.471518987341774</v>
      </c>
      <c r="P1550" s="5">
        <f>+'MBI DIRECTORIO'!P1550</f>
        <v>1.0983649789029535</v>
      </c>
      <c r="Q1550" s="5">
        <f>+'MBI DIRECTORIO'!Q1550</f>
        <v>13.946763852449584</v>
      </c>
      <c r="R1550" s="5">
        <f>+'MBI DIRECTORIO'!R1550</f>
        <v>0</v>
      </c>
      <c r="S1550" s="5">
        <f>+'MBI DIRECTORIO'!S1550</f>
        <v>0</v>
      </c>
      <c r="T1550" s="5">
        <f>+'MBI DIRECTORIO'!T1550</f>
        <v>0</v>
      </c>
      <c r="U1550" s="5">
        <f>+'MBI DIRECTORIO'!U1550</f>
        <v>0</v>
      </c>
      <c r="V1550" s="5">
        <f>+'MBI DIRECTORIO'!V1550</f>
        <v>0</v>
      </c>
      <c r="W1550" s="5">
        <f>+'MBI DIRECTORIO'!W1550</f>
        <v>0</v>
      </c>
      <c r="X1550" s="5">
        <f>+'MBI DIRECTORIO'!X1550</f>
        <v>0</v>
      </c>
      <c r="Y1550" s="5">
        <f>+'MBI DIRECTORIO'!Y1550</f>
        <v>71.292769509408103</v>
      </c>
      <c r="Z1550" s="5">
        <f>+'MBI DIRECTORIO'!Z1550</f>
        <v>11.302166591597487</v>
      </c>
      <c r="AA1550" s="5">
        <f>+'MBI DIRECTORIO'!AA1550</f>
        <v>0</v>
      </c>
      <c r="AB1550" s="5" t="str">
        <f>+'MBI DIRECTORIO'!AG1550</f>
        <v>Harbin Vehicle Parts Ltd</v>
      </c>
      <c r="AD1550" t="str">
        <f t="shared" si="26"/>
        <v>INSERT INTO TABLA_PRESUPUESTO_COMERCIAL VALUES ('VSR','80229-C','14004877-18',2022,'Septiembre',22.5,'USD',4050,1907.779338,0,303.75,5.163971,24.890094,8.583861,11.471519,1.098365,13.946764,0,0,0,0,0,0,0,71.29277,11.302167,0);</v>
      </c>
    </row>
    <row r="1551" spans="1:30" x14ac:dyDescent="0.2">
      <c r="A1551" t="str">
        <f>+'MBI DIRECTORIO'!A1551</f>
        <v>VSR</v>
      </c>
      <c r="B1551" t="str">
        <f>+'MBI DIRECTORIO'!B1551</f>
        <v>80229-C</v>
      </c>
      <c r="C1551" t="str">
        <f>+'MBI DIRECTORIO'!C1551</f>
        <v>14005086-19</v>
      </c>
      <c r="D1551">
        <f>+'MBI DIRECTORIO'!D1551</f>
        <v>2022</v>
      </c>
      <c r="E1551" t="str">
        <f>+'MBI DIRECTORIO'!E1551</f>
        <v>Septiembre</v>
      </c>
      <c r="F1551" s="5">
        <f>+'MBI DIRECTORIO'!F1551</f>
        <v>45</v>
      </c>
      <c r="G1551" t="str">
        <f>+'MBI DIRECTORIO'!G1551</f>
        <v>USD</v>
      </c>
      <c r="H1551" s="5">
        <f>+'MBI DIRECTORIO'!H1551</f>
        <v>2475</v>
      </c>
      <c r="I1551" s="5">
        <f>+'MBI DIRECTORIO'!I1551</f>
        <v>852.08634738287412</v>
      </c>
      <c r="J1551" s="5">
        <f>+'MBI DIRECTORIO'!J1551</f>
        <v>0</v>
      </c>
      <c r="K1551" s="5">
        <f>+'MBI DIRECTORIO'!K1551</f>
        <v>185.85</v>
      </c>
      <c r="L1551" s="5">
        <f>+'MBI DIRECTORIO'!L1551</f>
        <v>10.32794104798287</v>
      </c>
      <c r="M1551" s="5">
        <f>+'MBI DIRECTORIO'!M1551</f>
        <v>49.780188679245278</v>
      </c>
      <c r="N1551" s="5">
        <f>+'MBI DIRECTORIO'!N1551</f>
        <v>17.167721518987342</v>
      </c>
      <c r="O1551" s="5">
        <f>+'MBI DIRECTORIO'!O1551</f>
        <v>22.943037974683548</v>
      </c>
      <c r="P1551" s="5">
        <f>+'MBI DIRECTORIO'!P1551</f>
        <v>2.196729957805907</v>
      </c>
      <c r="Q1551" s="5">
        <f>+'MBI DIRECTORIO'!Q1551</f>
        <v>8.5230223542747456</v>
      </c>
      <c r="R1551" s="5">
        <f>+'MBI DIRECTORIO'!R1551</f>
        <v>0</v>
      </c>
      <c r="S1551" s="5">
        <f>+'MBI DIRECTORIO'!S1551</f>
        <v>0</v>
      </c>
      <c r="T1551" s="5">
        <f>+'MBI DIRECTORIO'!T1551</f>
        <v>0</v>
      </c>
      <c r="U1551" s="5">
        <f>+'MBI DIRECTORIO'!U1551</f>
        <v>0</v>
      </c>
      <c r="V1551" s="5">
        <f>+'MBI DIRECTORIO'!V1551</f>
        <v>0</v>
      </c>
      <c r="W1551" s="5">
        <f>+'MBI DIRECTORIO'!W1551</f>
        <v>0</v>
      </c>
      <c r="X1551" s="5">
        <f>+'MBI DIRECTORIO'!X1551</f>
        <v>0</v>
      </c>
      <c r="Y1551" s="5">
        <f>+'MBI DIRECTORIO'!Y1551</f>
        <v>123.21503366819179</v>
      </c>
      <c r="Z1551" s="5">
        <f>+'MBI DIRECTORIO'!Z1551</f>
        <v>22.604333183194974</v>
      </c>
      <c r="AA1551" s="5">
        <f>+'MBI DIRECTORIO'!AA1551</f>
        <v>0</v>
      </c>
      <c r="AB1551" s="5" t="str">
        <f>+'MBI DIRECTORIO'!AG1551</f>
        <v>Harbin Vehicle Parts Ltd</v>
      </c>
      <c r="AD1551" t="str">
        <f t="shared" si="26"/>
        <v>INSERT INTO TABLA_PRESUPUESTO_COMERCIAL VALUES ('VSR','80229-C','14005086-19',2022,'Septiembre',45,'USD',2475,852.086347,0,185.85,10.327941,49.780189,17.167722,22.943038,2.19673,8.523022,0,0,0,0,0,0,0,123.215034,22.604333,0);</v>
      </c>
    </row>
    <row r="1552" spans="1:30" x14ac:dyDescent="0.2">
      <c r="A1552" t="str">
        <f>+'MBI DIRECTORIO'!A1552</f>
        <v>VSR</v>
      </c>
      <c r="B1552" t="str">
        <f>+'MBI DIRECTORIO'!B1552</f>
        <v>80229-C</v>
      </c>
      <c r="C1552" t="str">
        <f>+'MBI DIRECTORIO'!C1552</f>
        <v>14005087-20</v>
      </c>
      <c r="D1552">
        <f>+'MBI DIRECTORIO'!D1552</f>
        <v>2022</v>
      </c>
      <c r="E1552" t="str">
        <f>+'MBI DIRECTORIO'!E1552</f>
        <v>Septiembre</v>
      </c>
      <c r="F1552" s="5">
        <f>+'MBI DIRECTORIO'!F1552</f>
        <v>45</v>
      </c>
      <c r="G1552" t="str">
        <f>+'MBI DIRECTORIO'!G1552</f>
        <v>USD</v>
      </c>
      <c r="H1552" s="5">
        <f>+'MBI DIRECTORIO'!H1552</f>
        <v>2475</v>
      </c>
      <c r="I1552" s="5">
        <f>+'MBI DIRECTORIO'!I1552</f>
        <v>911.31014061189467</v>
      </c>
      <c r="J1552" s="5">
        <f>+'MBI DIRECTORIO'!J1552</f>
        <v>0</v>
      </c>
      <c r="K1552" s="5">
        <f>+'MBI DIRECTORIO'!K1552</f>
        <v>185.85</v>
      </c>
      <c r="L1552" s="5">
        <f>+'MBI DIRECTORIO'!L1552</f>
        <v>10.32794104798287</v>
      </c>
      <c r="M1552" s="5">
        <f>+'MBI DIRECTORIO'!M1552</f>
        <v>49.780188679245278</v>
      </c>
      <c r="N1552" s="5">
        <f>+'MBI DIRECTORIO'!N1552</f>
        <v>17.167721518987342</v>
      </c>
      <c r="O1552" s="5">
        <f>+'MBI DIRECTORIO'!O1552</f>
        <v>22.943037974683548</v>
      </c>
      <c r="P1552" s="5">
        <f>+'MBI DIRECTORIO'!P1552</f>
        <v>2.196729957805907</v>
      </c>
      <c r="Q1552" s="5">
        <f>+'MBI DIRECTORIO'!Q1552</f>
        <v>8.5230223542747456</v>
      </c>
      <c r="R1552" s="5">
        <f>+'MBI DIRECTORIO'!R1552</f>
        <v>0</v>
      </c>
      <c r="S1552" s="5">
        <f>+'MBI DIRECTORIO'!S1552</f>
        <v>0</v>
      </c>
      <c r="T1552" s="5">
        <f>+'MBI DIRECTORIO'!T1552</f>
        <v>0</v>
      </c>
      <c r="U1552" s="5">
        <f>+'MBI DIRECTORIO'!U1552</f>
        <v>0</v>
      </c>
      <c r="V1552" s="5">
        <f>+'MBI DIRECTORIO'!V1552</f>
        <v>0</v>
      </c>
      <c r="W1552" s="5">
        <f>+'MBI DIRECTORIO'!W1552</f>
        <v>0</v>
      </c>
      <c r="X1552" s="5">
        <f>+'MBI DIRECTORIO'!X1552</f>
        <v>0</v>
      </c>
      <c r="Y1552" s="5">
        <f>+'MBI DIRECTORIO'!Y1552</f>
        <v>123.21503366819179</v>
      </c>
      <c r="Z1552" s="5">
        <f>+'MBI DIRECTORIO'!Z1552</f>
        <v>22.604333183194974</v>
      </c>
      <c r="AA1552" s="5">
        <f>+'MBI DIRECTORIO'!AA1552</f>
        <v>0</v>
      </c>
      <c r="AB1552" s="5" t="str">
        <f>+'MBI DIRECTORIO'!AG1552</f>
        <v>Harbin Vehicle Parts Ltd</v>
      </c>
      <c r="AD1552" t="str">
        <f t="shared" si="26"/>
        <v>INSERT INTO TABLA_PRESUPUESTO_COMERCIAL VALUES ('VSR','80229-C','14005087-20',2022,'Septiembre',45,'USD',2475,911.310141,0,185.85,10.327941,49.780189,17.167722,22.943038,2.19673,8.523022,0,0,0,0,0,0,0,123.215034,22.604333,0);</v>
      </c>
    </row>
    <row r="1553" spans="1:30" x14ac:dyDescent="0.2">
      <c r="A1553" t="str">
        <f>+'MBI DIRECTORIO'!A1553</f>
        <v>VSR</v>
      </c>
      <c r="B1553" t="str">
        <f>+'MBI DIRECTORIO'!B1553</f>
        <v>80229-C</v>
      </c>
      <c r="C1553" t="str">
        <f>+'MBI DIRECTORIO'!C1553</f>
        <v>14005080-18</v>
      </c>
      <c r="D1553">
        <f>+'MBI DIRECTORIO'!D1553</f>
        <v>2022</v>
      </c>
      <c r="E1553" t="str">
        <f>+'MBI DIRECTORIO'!E1553</f>
        <v>Septiembre</v>
      </c>
      <c r="F1553" s="5">
        <f>+'MBI DIRECTORIO'!F1553</f>
        <v>22.5</v>
      </c>
      <c r="G1553" t="str">
        <f>+'MBI DIRECTORIO'!G1553</f>
        <v>USD</v>
      </c>
      <c r="H1553" s="5">
        <f>+'MBI DIRECTORIO'!H1553</f>
        <v>2700</v>
      </c>
      <c r="I1553" s="5">
        <f>+'MBI DIRECTORIO'!I1553</f>
        <v>1276.0924280722402</v>
      </c>
      <c r="J1553" s="5">
        <f>+'MBI DIRECTORIO'!J1553</f>
        <v>0</v>
      </c>
      <c r="K1553" s="5">
        <f>+'MBI DIRECTORIO'!K1553</f>
        <v>202.5</v>
      </c>
      <c r="L1553" s="5">
        <f>+'MBI DIRECTORIO'!L1553</f>
        <v>5.1639705239914351</v>
      </c>
      <c r="M1553" s="5">
        <f>+'MBI DIRECTORIO'!M1553</f>
        <v>24.890094339622639</v>
      </c>
      <c r="N1553" s="5">
        <f>+'MBI DIRECTORIO'!N1553</f>
        <v>8.5838607594936711</v>
      </c>
      <c r="O1553" s="5">
        <f>+'MBI DIRECTORIO'!O1553</f>
        <v>11.471518987341774</v>
      </c>
      <c r="P1553" s="5">
        <f>+'MBI DIRECTORIO'!P1553</f>
        <v>1.0983649789029535</v>
      </c>
      <c r="Q1553" s="5">
        <f>+'MBI DIRECTORIO'!Q1553</f>
        <v>9.2978425682997212</v>
      </c>
      <c r="R1553" s="5">
        <f>+'MBI DIRECTORIO'!R1553</f>
        <v>0</v>
      </c>
      <c r="S1553" s="5">
        <f>+'MBI DIRECTORIO'!S1553</f>
        <v>0</v>
      </c>
      <c r="T1553" s="5">
        <f>+'MBI DIRECTORIO'!T1553</f>
        <v>0</v>
      </c>
      <c r="U1553" s="5">
        <f>+'MBI DIRECTORIO'!U1553</f>
        <v>0</v>
      </c>
      <c r="V1553" s="5">
        <f>+'MBI DIRECTORIO'!V1553</f>
        <v>0</v>
      </c>
      <c r="W1553" s="5">
        <f>+'MBI DIRECTORIO'!W1553</f>
        <v>0</v>
      </c>
      <c r="X1553" s="5">
        <f>+'MBI DIRECTORIO'!X1553</f>
        <v>0</v>
      </c>
      <c r="Y1553" s="5">
        <f>+'MBI DIRECTORIO'!Y1553</f>
        <v>66.643848225258239</v>
      </c>
      <c r="Z1553" s="5">
        <f>+'MBI DIRECTORIO'!Z1553</f>
        <v>11.302166591597487</v>
      </c>
      <c r="AA1553" s="5">
        <f>+'MBI DIRECTORIO'!AA1553</f>
        <v>0</v>
      </c>
      <c r="AB1553" s="5" t="str">
        <f>+'MBI DIRECTORIO'!AG1553</f>
        <v>Harbin Vehicle Parts Ltd</v>
      </c>
      <c r="AD1553" t="str">
        <f t="shared" si="26"/>
        <v>INSERT INTO TABLA_PRESUPUESTO_COMERCIAL VALUES ('VSR','80229-C','14005080-18',2022,'Septiembre',22.5,'USD',2700,1276.092428,0,202.5,5.163971,24.890094,8.583861,11.471519,1.098365,9.297843,0,0,0,0,0,0,0,66.643848,11.302167,0);</v>
      </c>
    </row>
    <row r="1554" spans="1:30" x14ac:dyDescent="0.2">
      <c r="A1554" t="str">
        <f>+'MBI DIRECTORIO'!A1554</f>
        <v>VSR</v>
      </c>
      <c r="B1554" t="str">
        <f>+'MBI DIRECTORIO'!B1554</f>
        <v>80229-C</v>
      </c>
      <c r="C1554" t="str">
        <f>+'MBI DIRECTORIO'!C1554</f>
        <v>14004879-18</v>
      </c>
      <c r="D1554">
        <f>+'MBI DIRECTORIO'!D1554</f>
        <v>2022</v>
      </c>
      <c r="E1554" t="str">
        <f>+'MBI DIRECTORIO'!E1554</f>
        <v>Septiembre</v>
      </c>
      <c r="F1554" s="5">
        <f>+'MBI DIRECTORIO'!F1554</f>
        <v>22.5</v>
      </c>
      <c r="G1554" t="str">
        <f>+'MBI DIRECTORIO'!G1554</f>
        <v>USD</v>
      </c>
      <c r="H1554" s="5">
        <f>+'MBI DIRECTORIO'!H1554</f>
        <v>2700</v>
      </c>
      <c r="I1554" s="5">
        <f>+'MBI DIRECTORIO'!I1554</f>
        <v>2156.7611228130177</v>
      </c>
      <c r="J1554" s="5">
        <f>+'MBI DIRECTORIO'!J1554</f>
        <v>0</v>
      </c>
      <c r="K1554" s="5">
        <f>+'MBI DIRECTORIO'!K1554</f>
        <v>202.5</v>
      </c>
      <c r="L1554" s="5">
        <f>+'MBI DIRECTORIO'!L1554</f>
        <v>5.1639705239914351</v>
      </c>
      <c r="M1554" s="5">
        <f>+'MBI DIRECTORIO'!M1554</f>
        <v>24.890094339622639</v>
      </c>
      <c r="N1554" s="5">
        <f>+'MBI DIRECTORIO'!N1554</f>
        <v>8.5838607594936711</v>
      </c>
      <c r="O1554" s="5">
        <f>+'MBI DIRECTORIO'!O1554</f>
        <v>11.471518987341774</v>
      </c>
      <c r="P1554" s="5">
        <f>+'MBI DIRECTORIO'!P1554</f>
        <v>1.0983649789029535</v>
      </c>
      <c r="Q1554" s="5">
        <f>+'MBI DIRECTORIO'!Q1554</f>
        <v>9.2978425682997212</v>
      </c>
      <c r="R1554" s="5">
        <f>+'MBI DIRECTORIO'!R1554</f>
        <v>0</v>
      </c>
      <c r="S1554" s="5">
        <f>+'MBI DIRECTORIO'!S1554</f>
        <v>0</v>
      </c>
      <c r="T1554" s="5">
        <f>+'MBI DIRECTORIO'!T1554</f>
        <v>0</v>
      </c>
      <c r="U1554" s="5">
        <f>+'MBI DIRECTORIO'!U1554</f>
        <v>0</v>
      </c>
      <c r="V1554" s="5">
        <f>+'MBI DIRECTORIO'!V1554</f>
        <v>0</v>
      </c>
      <c r="W1554" s="5">
        <f>+'MBI DIRECTORIO'!W1554</f>
        <v>0</v>
      </c>
      <c r="X1554" s="5">
        <f>+'MBI DIRECTORIO'!X1554</f>
        <v>0</v>
      </c>
      <c r="Y1554" s="5">
        <f>+'MBI DIRECTORIO'!Y1554</f>
        <v>66.643848225258239</v>
      </c>
      <c r="Z1554" s="5">
        <f>+'MBI DIRECTORIO'!Z1554</f>
        <v>11.302166591597487</v>
      </c>
      <c r="AA1554" s="5">
        <f>+'MBI DIRECTORIO'!AA1554</f>
        <v>0</v>
      </c>
      <c r="AB1554" s="5" t="str">
        <f>+'MBI DIRECTORIO'!AG1554</f>
        <v>Harbin Vehicle Parts Ltd</v>
      </c>
      <c r="AD1554" t="str">
        <f t="shared" si="26"/>
        <v>INSERT INTO TABLA_PRESUPUESTO_COMERCIAL VALUES ('VSR','80229-C','14004879-18',2022,'Septiembre',22.5,'USD',2700,2156.761123,0,202.5,5.163971,24.890094,8.583861,11.471519,1.098365,9.297843,0,0,0,0,0,0,0,66.643848,11.302167,0);</v>
      </c>
    </row>
    <row r="1555" spans="1:30" x14ac:dyDescent="0.2">
      <c r="A1555" t="str">
        <f>+'MBI DIRECTORIO'!A1555</f>
        <v>VSR</v>
      </c>
      <c r="B1555" t="str">
        <f>+'MBI DIRECTORIO'!B1555</f>
        <v>80229-C</v>
      </c>
      <c r="C1555" t="str">
        <f>+'MBI DIRECTORIO'!C1555</f>
        <v>14005089-20</v>
      </c>
      <c r="D1555">
        <f>+'MBI DIRECTORIO'!D1555</f>
        <v>2022</v>
      </c>
      <c r="E1555" t="str">
        <f>+'MBI DIRECTORIO'!E1555</f>
        <v>Septiembre</v>
      </c>
      <c r="F1555" s="5">
        <f>+'MBI DIRECTORIO'!F1555</f>
        <v>67.5</v>
      </c>
      <c r="G1555" t="str">
        <f>+'MBI DIRECTORIO'!G1555</f>
        <v>USD</v>
      </c>
      <c r="H1555" s="5">
        <f>+'MBI DIRECTORIO'!H1555</f>
        <v>2970</v>
      </c>
      <c r="I1555" s="5">
        <f>+'MBI DIRECTORIO'!I1555</f>
        <v>1059.5165343368294</v>
      </c>
      <c r="J1555" s="5">
        <f>+'MBI DIRECTORIO'!J1555</f>
        <v>0</v>
      </c>
      <c r="K1555" s="5">
        <f>+'MBI DIRECTORIO'!K1555</f>
        <v>222.75</v>
      </c>
      <c r="L1555" s="5">
        <f>+'MBI DIRECTORIO'!L1555</f>
        <v>15.491911571974304</v>
      </c>
      <c r="M1555" s="5">
        <f>+'MBI DIRECTORIO'!M1555</f>
        <v>74.67028301886792</v>
      </c>
      <c r="N1555" s="5">
        <f>+'MBI DIRECTORIO'!N1555</f>
        <v>25.751582278481017</v>
      </c>
      <c r="O1555" s="5">
        <f>+'MBI DIRECTORIO'!O1555</f>
        <v>34.414556962025316</v>
      </c>
      <c r="P1555" s="5">
        <f>+'MBI DIRECTORIO'!P1555</f>
        <v>3.29509493670886</v>
      </c>
      <c r="Q1555" s="5">
        <f>+'MBI DIRECTORIO'!Q1555</f>
        <v>10.227626825129693</v>
      </c>
      <c r="R1555" s="5">
        <f>+'MBI DIRECTORIO'!R1555</f>
        <v>0</v>
      </c>
      <c r="S1555" s="5">
        <f>+'MBI DIRECTORIO'!S1555</f>
        <v>0</v>
      </c>
      <c r="T1555" s="5">
        <f>+'MBI DIRECTORIO'!T1555</f>
        <v>0</v>
      </c>
      <c r="U1555" s="5">
        <f>+'MBI DIRECTORIO'!U1555</f>
        <v>0</v>
      </c>
      <c r="V1555" s="5">
        <f>+'MBI DIRECTORIO'!V1555</f>
        <v>0</v>
      </c>
      <c r="W1555" s="5">
        <f>+'MBI DIRECTORIO'!W1555</f>
        <v>0</v>
      </c>
      <c r="X1555" s="5">
        <f>+'MBI DIRECTORIO'!X1555</f>
        <v>0</v>
      </c>
      <c r="Y1555" s="5">
        <f>+'MBI DIRECTORIO'!Y1555</f>
        <v>182.26564379600529</v>
      </c>
      <c r="Z1555" s="5">
        <f>+'MBI DIRECTORIO'!Z1555</f>
        <v>33.906499774792458</v>
      </c>
      <c r="AA1555" s="5">
        <f>+'MBI DIRECTORIO'!AA1555</f>
        <v>0</v>
      </c>
      <c r="AB1555" s="5" t="str">
        <f>+'MBI DIRECTORIO'!AG1555</f>
        <v>Harbin Vehicle Parts Ltd</v>
      </c>
      <c r="AD1555" t="str">
        <f t="shared" si="26"/>
        <v>INSERT INTO TABLA_PRESUPUESTO_COMERCIAL VALUES ('VSR','80229-C','14005089-20',2022,'Septiembre',67.5,'USD',2970,1059.516534,0,222.75,15.491912,74.670283,25.751582,34.414557,3.295095,10.227627,0,0,0,0,0,0,0,182.265644,33.9065,0);</v>
      </c>
    </row>
    <row r="1556" spans="1:30" x14ac:dyDescent="0.2">
      <c r="A1556" t="str">
        <f>+'MBI DIRECTORIO'!A1556</f>
        <v>VSR</v>
      </c>
      <c r="B1556" t="str">
        <f>+'MBI DIRECTORIO'!B1556</f>
        <v>80229-C</v>
      </c>
      <c r="C1556" t="str">
        <f>+'MBI DIRECTORIO'!C1556</f>
        <v>14005090-20</v>
      </c>
      <c r="D1556">
        <f>+'MBI DIRECTORIO'!D1556</f>
        <v>2022</v>
      </c>
      <c r="E1556" t="str">
        <f>+'MBI DIRECTORIO'!E1556</f>
        <v>Septiembre</v>
      </c>
      <c r="F1556" s="5">
        <f>+'MBI DIRECTORIO'!F1556</f>
        <v>67.5</v>
      </c>
      <c r="G1556" t="str">
        <f>+'MBI DIRECTORIO'!G1556</f>
        <v>USD</v>
      </c>
      <c r="H1556" s="5">
        <f>+'MBI DIRECTORIO'!H1556</f>
        <v>2970</v>
      </c>
      <c r="I1556" s="5">
        <f>+'MBI DIRECTORIO'!I1556</f>
        <v>1098.6442869263456</v>
      </c>
      <c r="J1556" s="5">
        <f>+'MBI DIRECTORIO'!J1556</f>
        <v>0</v>
      </c>
      <c r="K1556" s="5">
        <f>+'MBI DIRECTORIO'!K1556</f>
        <v>222.75</v>
      </c>
      <c r="L1556" s="5">
        <f>+'MBI DIRECTORIO'!L1556</f>
        <v>15.491911571974304</v>
      </c>
      <c r="M1556" s="5">
        <f>+'MBI DIRECTORIO'!M1556</f>
        <v>74.67028301886792</v>
      </c>
      <c r="N1556" s="5">
        <f>+'MBI DIRECTORIO'!N1556</f>
        <v>25.751582278481017</v>
      </c>
      <c r="O1556" s="5">
        <f>+'MBI DIRECTORIO'!O1556</f>
        <v>34.414556962025316</v>
      </c>
      <c r="P1556" s="5">
        <f>+'MBI DIRECTORIO'!P1556</f>
        <v>3.29509493670886</v>
      </c>
      <c r="Q1556" s="5">
        <f>+'MBI DIRECTORIO'!Q1556</f>
        <v>10.227626825129693</v>
      </c>
      <c r="R1556" s="5">
        <f>+'MBI DIRECTORIO'!R1556</f>
        <v>0</v>
      </c>
      <c r="S1556" s="5">
        <f>+'MBI DIRECTORIO'!S1556</f>
        <v>0</v>
      </c>
      <c r="T1556" s="5">
        <f>+'MBI DIRECTORIO'!T1556</f>
        <v>0</v>
      </c>
      <c r="U1556" s="5">
        <f>+'MBI DIRECTORIO'!U1556</f>
        <v>0</v>
      </c>
      <c r="V1556" s="5">
        <f>+'MBI DIRECTORIO'!V1556</f>
        <v>0</v>
      </c>
      <c r="W1556" s="5">
        <f>+'MBI DIRECTORIO'!W1556</f>
        <v>0</v>
      </c>
      <c r="X1556" s="5">
        <f>+'MBI DIRECTORIO'!X1556</f>
        <v>0</v>
      </c>
      <c r="Y1556" s="5">
        <f>+'MBI DIRECTORIO'!Y1556</f>
        <v>182.26564379600529</v>
      </c>
      <c r="Z1556" s="5">
        <f>+'MBI DIRECTORIO'!Z1556</f>
        <v>33.906499774792458</v>
      </c>
      <c r="AA1556" s="5">
        <f>+'MBI DIRECTORIO'!AA1556</f>
        <v>0</v>
      </c>
      <c r="AB1556" s="5" t="str">
        <f>+'MBI DIRECTORIO'!AG1556</f>
        <v>Harbin Vehicle Parts Ltd</v>
      </c>
      <c r="AD1556" t="str">
        <f t="shared" si="26"/>
        <v>INSERT INTO TABLA_PRESUPUESTO_COMERCIAL VALUES ('VSR','80229-C','14005090-20',2022,'Septiembre',67.5,'USD',2970,1098.644287,0,222.75,15.491912,74.670283,25.751582,34.414557,3.295095,10.227627,0,0,0,0,0,0,0,182.265644,33.9065,0);</v>
      </c>
    </row>
    <row r="1557" spans="1:30" x14ac:dyDescent="0.2">
      <c r="A1557" t="str">
        <f>+'MBI DIRECTORIO'!A1557</f>
        <v>VSR</v>
      </c>
      <c r="B1557" t="str">
        <f>+'MBI DIRECTORIO'!B1557</f>
        <v>80229-C</v>
      </c>
      <c r="C1557" t="str">
        <f>+'MBI DIRECTORIO'!C1557</f>
        <v>14005088-20</v>
      </c>
      <c r="D1557">
        <f>+'MBI DIRECTORIO'!D1557</f>
        <v>2022</v>
      </c>
      <c r="E1557" t="str">
        <f>+'MBI DIRECTORIO'!E1557</f>
        <v>Septiembre</v>
      </c>
      <c r="F1557" s="5">
        <f>+'MBI DIRECTORIO'!F1557</f>
        <v>22.5</v>
      </c>
      <c r="G1557" t="str">
        <f>+'MBI DIRECTORIO'!G1557</f>
        <v>USD</v>
      </c>
      <c r="H1557" s="5">
        <f>+'MBI DIRECTORIO'!H1557</f>
        <v>990</v>
      </c>
      <c r="I1557" s="5">
        <f>+'MBI DIRECTORIO'!I1557</f>
        <v>310.03320158902375</v>
      </c>
      <c r="J1557" s="5">
        <f>+'MBI DIRECTORIO'!J1557</f>
        <v>0</v>
      </c>
      <c r="K1557" s="5">
        <f>+'MBI DIRECTORIO'!K1557</f>
        <v>74.25</v>
      </c>
      <c r="L1557" s="5">
        <f>+'MBI DIRECTORIO'!L1557</f>
        <v>5.1639705239914351</v>
      </c>
      <c r="M1557" s="5">
        <f>+'MBI DIRECTORIO'!M1557</f>
        <v>24.890094339622639</v>
      </c>
      <c r="N1557" s="5">
        <f>+'MBI DIRECTORIO'!N1557</f>
        <v>8.5838607594936711</v>
      </c>
      <c r="O1557" s="5">
        <f>+'MBI DIRECTORIO'!O1557</f>
        <v>11.471518987341774</v>
      </c>
      <c r="P1557" s="5">
        <f>+'MBI DIRECTORIO'!P1557</f>
        <v>1.0983649789029535</v>
      </c>
      <c r="Q1557" s="5">
        <f>+'MBI DIRECTORIO'!Q1557</f>
        <v>3.4092089417098981</v>
      </c>
      <c r="R1557" s="5">
        <f>+'MBI DIRECTORIO'!R1557</f>
        <v>0</v>
      </c>
      <c r="S1557" s="5">
        <f>+'MBI DIRECTORIO'!S1557</f>
        <v>0</v>
      </c>
      <c r="T1557" s="5">
        <f>+'MBI DIRECTORIO'!T1557</f>
        <v>0</v>
      </c>
      <c r="U1557" s="5">
        <f>+'MBI DIRECTORIO'!U1557</f>
        <v>0</v>
      </c>
      <c r="V1557" s="5">
        <f>+'MBI DIRECTORIO'!V1557</f>
        <v>0</v>
      </c>
      <c r="W1557" s="5">
        <f>+'MBI DIRECTORIO'!W1557</f>
        <v>0</v>
      </c>
      <c r="X1557" s="5">
        <f>+'MBI DIRECTORIO'!X1557</f>
        <v>0</v>
      </c>
      <c r="Y1557" s="5">
        <f>+'MBI DIRECTORIO'!Y1557</f>
        <v>60.755214598668424</v>
      </c>
      <c r="Z1557" s="5">
        <f>+'MBI DIRECTORIO'!Z1557</f>
        <v>11.302166591597487</v>
      </c>
      <c r="AA1557" s="5">
        <f>+'MBI DIRECTORIO'!AA1557</f>
        <v>0</v>
      </c>
      <c r="AB1557" s="5" t="str">
        <f>+'MBI DIRECTORIO'!AG1557</f>
        <v>Harbin Vehicle Parts Ltd</v>
      </c>
      <c r="AD1557" t="str">
        <f t="shared" si="26"/>
        <v>INSERT INTO TABLA_PRESUPUESTO_COMERCIAL VALUES ('VSR','80229-C','14005088-20',2022,'Septiembre',22.5,'USD',990,310.033202,0,74.25,5.163971,24.890094,8.583861,11.471519,1.098365,3.409209,0,0,0,0,0,0,0,60.755215,11.302167,0);</v>
      </c>
    </row>
    <row r="1558" spans="1:30" x14ac:dyDescent="0.2">
      <c r="A1558" t="str">
        <f>+'MBI DIRECTORIO'!A1558</f>
        <v>VSR</v>
      </c>
      <c r="B1558" t="str">
        <f>+'MBI DIRECTORIO'!B1558</f>
        <v>80122-C</v>
      </c>
      <c r="C1558" t="str">
        <f>+'MBI DIRECTORIO'!C1558</f>
        <v>14005080-18</v>
      </c>
      <c r="D1558">
        <f>+'MBI DIRECTORIO'!D1558</f>
        <v>2022</v>
      </c>
      <c r="E1558" t="str">
        <f>+'MBI DIRECTORIO'!E1558</f>
        <v>Septiembre</v>
      </c>
      <c r="F1558" s="5">
        <f>+'MBI DIRECTORIO'!F1558</f>
        <v>112.5</v>
      </c>
      <c r="G1558" t="str">
        <f>+'MBI DIRECTORIO'!G1558</f>
        <v>USD</v>
      </c>
      <c r="H1558" s="5">
        <f>+'MBI DIRECTORIO'!H1558</f>
        <v>11812.5</v>
      </c>
      <c r="I1558" s="5">
        <f>+'MBI DIRECTORIO'!I1558</f>
        <v>6380.4621403612018</v>
      </c>
      <c r="J1558" s="5">
        <f>+'MBI DIRECTORIO'!J1558</f>
        <v>0</v>
      </c>
      <c r="K1558" s="5">
        <f>+'MBI DIRECTORIO'!K1558</f>
        <v>2812.5</v>
      </c>
      <c r="L1558" s="5">
        <f>+'MBI DIRECTORIO'!L1558</f>
        <v>25.819852619957175</v>
      </c>
      <c r="M1558" s="5">
        <f>+'MBI DIRECTORIO'!M1558</f>
        <v>143.32499999999999</v>
      </c>
      <c r="N1558" s="5">
        <f>+'MBI DIRECTORIO'!N1558</f>
        <v>50.859375</v>
      </c>
      <c r="O1558" s="5">
        <f>+'MBI DIRECTORIO'!O1558</f>
        <v>67.96875</v>
      </c>
      <c r="P1558" s="5">
        <f>+'MBI DIRECTORIO'!P1558</f>
        <v>6.5078125</v>
      </c>
      <c r="Q1558" s="5">
        <f>+'MBI DIRECTORIO'!Q1558</f>
        <v>40.678061236311287</v>
      </c>
      <c r="R1558" s="5">
        <f>+'MBI DIRECTORIO'!R1558</f>
        <v>0</v>
      </c>
      <c r="S1558" s="5">
        <f>+'MBI DIRECTORIO'!S1558</f>
        <v>0</v>
      </c>
      <c r="T1558" s="5">
        <f>+'MBI DIRECTORIO'!T1558</f>
        <v>0</v>
      </c>
      <c r="U1558" s="5">
        <f>+'MBI DIRECTORIO'!U1558</f>
        <v>0</v>
      </c>
      <c r="V1558" s="5">
        <f>+'MBI DIRECTORIO'!V1558</f>
        <v>0</v>
      </c>
      <c r="W1558" s="5">
        <f>+'MBI DIRECTORIO'!W1558</f>
        <v>0</v>
      </c>
      <c r="X1558" s="5">
        <f>+'MBI DIRECTORIO'!X1558</f>
        <v>0</v>
      </c>
      <c r="Y1558" s="5">
        <f>+'MBI DIRECTORIO'!Y1558</f>
        <v>365.8498316942987</v>
      </c>
      <c r="Z1558" s="5">
        <f>+'MBI DIRECTORIO'!Z1558</f>
        <v>56.510832957987432</v>
      </c>
      <c r="AA1558" s="5">
        <f>+'MBI DIRECTORIO'!AA1558</f>
        <v>0</v>
      </c>
      <c r="AB1558" s="5" t="str">
        <f>+'MBI DIRECTORIO'!AG1558</f>
        <v>COSTCO PRESIDENT TAIWAN, INC</v>
      </c>
      <c r="AD1558" t="str">
        <f t="shared" si="26"/>
        <v>INSERT INTO TABLA_PRESUPUESTO_COMERCIAL VALUES ('VSR','80122-C','14005080-18',2022,'Septiembre',112.5,'USD',11812.5,6380.46214,0,2812.5,25.819853,143.325,50.859375,67.96875,6.507813,40.678061,0,0,0,0,0,0,0,365.849832,56.510833,0);</v>
      </c>
    </row>
    <row r="1559" spans="1:30" x14ac:dyDescent="0.2">
      <c r="A1559" t="str">
        <f>+'MBI DIRECTORIO'!A1559</f>
        <v>VSR</v>
      </c>
      <c r="B1559" t="str">
        <f>+'MBI DIRECTORIO'!B1559</f>
        <v>80122-C</v>
      </c>
      <c r="C1559" t="str">
        <f>+'MBI DIRECTORIO'!C1559</f>
        <v>14004954-20</v>
      </c>
      <c r="D1559">
        <f>+'MBI DIRECTORIO'!D1559</f>
        <v>2022</v>
      </c>
      <c r="E1559" t="str">
        <f>+'MBI DIRECTORIO'!E1559</f>
        <v>Septiembre</v>
      </c>
      <c r="F1559" s="5">
        <f>+'MBI DIRECTORIO'!F1559</f>
        <v>180</v>
      </c>
      <c r="G1559" t="str">
        <f>+'MBI DIRECTORIO'!G1559</f>
        <v>USD</v>
      </c>
      <c r="H1559" s="5">
        <f>+'MBI DIRECTORIO'!H1559</f>
        <v>14400</v>
      </c>
      <c r="I1559" s="5">
        <f>+'MBI DIRECTORIO'!I1559</f>
        <v>4407.7471684981329</v>
      </c>
      <c r="J1559" s="5">
        <f>+'MBI DIRECTORIO'!J1559</f>
        <v>0</v>
      </c>
      <c r="K1559" s="5">
        <f>+'MBI DIRECTORIO'!K1559</f>
        <v>3600</v>
      </c>
      <c r="L1559" s="5">
        <f>+'MBI DIRECTORIO'!L1559</f>
        <v>41.311764191931481</v>
      </c>
      <c r="M1559" s="5">
        <f>+'MBI DIRECTORIO'!M1559</f>
        <v>229.32</v>
      </c>
      <c r="N1559" s="5">
        <f>+'MBI DIRECTORIO'!N1559</f>
        <v>81.375000000000014</v>
      </c>
      <c r="O1559" s="5">
        <f>+'MBI DIRECTORIO'!O1559</f>
        <v>108.75</v>
      </c>
      <c r="P1559" s="5">
        <f>+'MBI DIRECTORIO'!P1559</f>
        <v>10.4125</v>
      </c>
      <c r="Q1559" s="5">
        <f>+'MBI DIRECTORIO'!Q1559</f>
        <v>49.588493697598516</v>
      </c>
      <c r="R1559" s="5">
        <f>+'MBI DIRECTORIO'!R1559</f>
        <v>0</v>
      </c>
      <c r="S1559" s="5">
        <f>+'MBI DIRECTORIO'!S1559</f>
        <v>0</v>
      </c>
      <c r="T1559" s="5">
        <f>+'MBI DIRECTORIO'!T1559</f>
        <v>0</v>
      </c>
      <c r="U1559" s="5">
        <f>+'MBI DIRECTORIO'!U1559</f>
        <v>0</v>
      </c>
      <c r="V1559" s="5">
        <f>+'MBI DIRECTORIO'!V1559</f>
        <v>0</v>
      </c>
      <c r="W1559" s="5">
        <f>+'MBI DIRECTORIO'!W1559</f>
        <v>0</v>
      </c>
      <c r="X1559" s="5">
        <f>+'MBI DIRECTORIO'!X1559</f>
        <v>0</v>
      </c>
      <c r="Y1559" s="5">
        <f>+'MBI DIRECTORIO'!Y1559</f>
        <v>569.86332643037849</v>
      </c>
      <c r="Z1559" s="5">
        <f>+'MBI DIRECTORIO'!Z1559</f>
        <v>90.417332732779897</v>
      </c>
      <c r="AA1559" s="5">
        <f>+'MBI DIRECTORIO'!AA1559</f>
        <v>0</v>
      </c>
      <c r="AB1559" s="5" t="str">
        <f>+'MBI DIRECTORIO'!AG1559</f>
        <v>COSTCO PRESIDENT TAIWAN, INC</v>
      </c>
      <c r="AD1559" t="str">
        <f t="shared" si="26"/>
        <v>INSERT INTO TABLA_PRESUPUESTO_COMERCIAL VALUES ('VSR','80122-C','14004954-20',2022,'Septiembre',180,'USD',14400,4407.747168,0,3600,41.311764,229.32,81.375,108.75,10.4125,49.588494,0,0,0,0,0,0,0,569.863326,90.417333,0);</v>
      </c>
    </row>
    <row r="1560" spans="1:30" x14ac:dyDescent="0.2">
      <c r="A1560" t="str">
        <f>+'MBI DIRECTORIO'!A1560</f>
        <v>VSR</v>
      </c>
      <c r="B1560" t="str">
        <f>+'MBI DIRECTORIO'!B1560</f>
        <v>80220-C</v>
      </c>
      <c r="C1560" t="str">
        <f>+'MBI DIRECTORIO'!C1560</f>
        <v>14005015-19</v>
      </c>
      <c r="D1560">
        <f>+'MBI DIRECTORIO'!D1560</f>
        <v>2022</v>
      </c>
      <c r="E1560" t="str">
        <f>+'MBI DIRECTORIO'!E1560</f>
        <v>Septiembre</v>
      </c>
      <c r="F1560" s="5">
        <f>+'MBI DIRECTORIO'!F1560</f>
        <v>337.5</v>
      </c>
      <c r="G1560" t="str">
        <f>+'MBI DIRECTORIO'!G1560</f>
        <v>USD</v>
      </c>
      <c r="H1560" s="5">
        <f>+'MBI DIRECTORIO'!H1560</f>
        <v>9112.5</v>
      </c>
      <c r="I1560" s="5">
        <f>+'MBI DIRECTORIO'!I1560</f>
        <v>5356.1798065448402</v>
      </c>
      <c r="J1560" s="5">
        <f>+'MBI DIRECTORIO'!J1560</f>
        <v>0</v>
      </c>
      <c r="K1560" s="5">
        <f>+'MBI DIRECTORIO'!K1560</f>
        <v>1518.75</v>
      </c>
      <c r="L1560" s="5">
        <f>+'MBI DIRECTORIO'!L1560</f>
        <v>77.459557859871524</v>
      </c>
      <c r="M1560" s="5">
        <f>+'MBI DIRECTORIO'!M1560</f>
        <v>118.46249999999999</v>
      </c>
      <c r="N1560" s="5">
        <f>+'MBI DIRECTORIO'!N1560</f>
        <v>92.471590909090907</v>
      </c>
      <c r="O1560" s="5">
        <f>+'MBI DIRECTORIO'!O1560</f>
        <v>123.57954545454544</v>
      </c>
      <c r="P1560" s="5">
        <f>+'MBI DIRECTORIO'!P1560</f>
        <v>11.832386363636363</v>
      </c>
      <c r="Q1560" s="5">
        <f>+'MBI DIRECTORIO'!Q1560</f>
        <v>31.380218668011562</v>
      </c>
      <c r="R1560" s="5">
        <f>+'MBI DIRECTORIO'!R1560</f>
        <v>0</v>
      </c>
      <c r="S1560" s="5">
        <f>+'MBI DIRECTORIO'!S1560</f>
        <v>0</v>
      </c>
      <c r="T1560" s="5">
        <f>+'MBI DIRECTORIO'!T1560</f>
        <v>0</v>
      </c>
      <c r="U1560" s="5">
        <f>+'MBI DIRECTORIO'!U1560</f>
        <v>0</v>
      </c>
      <c r="V1560" s="5">
        <f>+'MBI DIRECTORIO'!V1560</f>
        <v>0</v>
      </c>
      <c r="W1560" s="5">
        <f>+'MBI DIRECTORIO'!W1560</f>
        <v>0</v>
      </c>
      <c r="X1560" s="5">
        <f>+'MBI DIRECTORIO'!X1560</f>
        <v>0</v>
      </c>
      <c r="Y1560" s="5">
        <f>+'MBI DIRECTORIO'!Y1560</f>
        <v>547.25874026924657</v>
      </c>
      <c r="Z1560" s="5">
        <f>+'MBI DIRECTORIO'!Z1560</f>
        <v>169.53249887396228</v>
      </c>
      <c r="AA1560" s="5">
        <f>+'MBI DIRECTORIO'!AA1560</f>
        <v>0</v>
      </c>
      <c r="AB1560" s="5" t="str">
        <f>+'MBI DIRECTORIO'!AG1560</f>
        <v>Jin Wine Co., Ltd.</v>
      </c>
      <c r="AD1560" t="str">
        <f t="shared" si="26"/>
        <v>INSERT INTO TABLA_PRESUPUESTO_COMERCIAL VALUES ('VSR','80220-C','14005015-19',2022,'Septiembre',337.5,'USD',9112.5,5356.179807,0,1518.75,77.459558,118.4625,92.471591,123.579545,11.832386,31.380219,0,0,0,0,0,0,0,547.25874,169.532499,0);</v>
      </c>
    </row>
    <row r="1561" spans="1:30" x14ac:dyDescent="0.2">
      <c r="A1561" t="str">
        <f>+'MBI DIRECTORIO'!A1561</f>
        <v>VIA</v>
      </c>
      <c r="B1561" t="str">
        <f>+'MBI DIRECTORIO'!B1561</f>
        <v>80046-C</v>
      </c>
      <c r="C1561" t="str">
        <f>+'MBI DIRECTORIO'!C1561</f>
        <v>14003963-19</v>
      </c>
      <c r="D1561">
        <f>+'MBI DIRECTORIO'!D1561</f>
        <v>2022</v>
      </c>
      <c r="E1561" t="str">
        <f>+'MBI DIRECTORIO'!E1561</f>
        <v>Septiembre</v>
      </c>
      <c r="F1561" s="5">
        <f>+'MBI DIRECTORIO'!F1561</f>
        <v>90</v>
      </c>
      <c r="G1561" t="str">
        <f>+'MBI DIRECTORIO'!G1561</f>
        <v>CAD</v>
      </c>
      <c r="H1561" s="5">
        <f>+'MBI DIRECTORIO'!H1561</f>
        <v>3312</v>
      </c>
      <c r="I1561" s="5">
        <f>+'MBI DIRECTORIO'!I1561</f>
        <v>1482.184414526748</v>
      </c>
      <c r="J1561" s="5">
        <f>+'MBI DIRECTORIO'!J1561</f>
        <v>43.2</v>
      </c>
      <c r="K1561" s="5">
        <f>+'MBI DIRECTORIO'!K1561</f>
        <v>244.80000000000013</v>
      </c>
      <c r="L1561" s="5">
        <f>+'MBI DIRECTORIO'!L1561</f>
        <v>20.65588209596574</v>
      </c>
      <c r="M1561" s="5">
        <f>+'MBI DIRECTORIO'!M1561</f>
        <v>0</v>
      </c>
      <c r="N1561" s="5">
        <f>+'MBI DIRECTORIO'!N1561</f>
        <v>149.375</v>
      </c>
      <c r="O1561" s="5">
        <f>+'MBI DIRECTORIO'!O1561</f>
        <v>149.14772727272728</v>
      </c>
      <c r="P1561" s="5">
        <f>+'MBI DIRECTORIO'!P1561</f>
        <v>6.9602272727272725</v>
      </c>
      <c r="Q1561" s="5">
        <f>+'MBI DIRECTORIO'!Q1561</f>
        <v>11.405353550447659</v>
      </c>
      <c r="R1561" s="5">
        <f>+'MBI DIRECTORIO'!R1561</f>
        <v>0</v>
      </c>
      <c r="S1561" s="5">
        <f>+'MBI DIRECTORIO'!S1561</f>
        <v>0</v>
      </c>
      <c r="T1561" s="5">
        <f>+'MBI DIRECTORIO'!T1561</f>
        <v>0</v>
      </c>
      <c r="U1561" s="5">
        <f>+'MBI DIRECTORIO'!U1561</f>
        <v>0</v>
      </c>
      <c r="V1561" s="5">
        <f>+'MBI DIRECTORIO'!V1561</f>
        <v>0</v>
      </c>
      <c r="W1561" s="5">
        <f>+'MBI DIRECTORIO'!W1561</f>
        <v>0</v>
      </c>
      <c r="X1561" s="5">
        <f>+'MBI DIRECTORIO'!X1561</f>
        <v>0</v>
      </c>
      <c r="Y1561" s="5">
        <f>+'MBI DIRECTORIO'!Y1561</f>
        <v>628.76139549236746</v>
      </c>
      <c r="Z1561" s="5">
        <f>+'MBI DIRECTORIO'!Z1561</f>
        <v>311.87308739646528</v>
      </c>
      <c r="AA1561" s="5">
        <f>+'MBI DIRECTORIO'!AA1561</f>
        <v>0</v>
      </c>
      <c r="AB1561" s="5" t="str">
        <f>+'MBI DIRECTORIO'!AG1561</f>
        <v>Liquor Control Board</v>
      </c>
      <c r="AD1561" t="str">
        <f t="shared" si="26"/>
        <v>INSERT INTO TABLA_PRESUPUESTO_COMERCIAL VALUES ('VIA','80046-C','14003963-19',2022,'Septiembre',90,'CAD',3312,1482.184415,43.2,244.8,20.655882,0,149.375,149.147727,6.960227,11.405354,0,0,0,0,0,0,0,628.761395,311.873087,0);</v>
      </c>
    </row>
    <row r="1562" spans="1:30" x14ac:dyDescent="0.2">
      <c r="A1562" t="str">
        <f>+'MBI DIRECTORIO'!A1562</f>
        <v>VIA</v>
      </c>
      <c r="B1562" t="str">
        <f>+'MBI DIRECTORIO'!B1562</f>
        <v>80046-C</v>
      </c>
      <c r="C1562" t="str">
        <f>+'MBI DIRECTORIO'!C1562</f>
        <v>14004785-20</v>
      </c>
      <c r="D1562">
        <f>+'MBI DIRECTORIO'!D1562</f>
        <v>2022</v>
      </c>
      <c r="E1562" t="str">
        <f>+'MBI DIRECTORIO'!E1562</f>
        <v>Septiembre</v>
      </c>
      <c r="F1562" s="5">
        <f>+'MBI DIRECTORIO'!F1562</f>
        <v>45</v>
      </c>
      <c r="G1562" t="str">
        <f>+'MBI DIRECTORIO'!G1562</f>
        <v>CAD</v>
      </c>
      <c r="H1562" s="5">
        <f>+'MBI DIRECTORIO'!H1562</f>
        <v>1530</v>
      </c>
      <c r="I1562" s="5">
        <f>+'MBI DIRECTORIO'!I1562</f>
        <v>687.40967144926992</v>
      </c>
      <c r="J1562" s="5">
        <f>+'MBI DIRECTORIO'!J1562</f>
        <v>21.599999999999994</v>
      </c>
      <c r="K1562" s="5">
        <f>+'MBI DIRECTORIO'!K1562</f>
        <v>122.39999999999996</v>
      </c>
      <c r="L1562" s="5">
        <f>+'MBI DIRECTORIO'!L1562</f>
        <v>10.32794104798287</v>
      </c>
      <c r="M1562" s="5">
        <f>+'MBI DIRECTORIO'!M1562</f>
        <v>0</v>
      </c>
      <c r="N1562" s="5">
        <f>+'MBI DIRECTORIO'!N1562</f>
        <v>74.6875</v>
      </c>
      <c r="O1562" s="5">
        <f>+'MBI DIRECTORIO'!O1562</f>
        <v>74.57386363636364</v>
      </c>
      <c r="P1562" s="5">
        <f>+'MBI DIRECTORIO'!P1562</f>
        <v>3.4801136363636362</v>
      </c>
      <c r="Q1562" s="5">
        <f>+'MBI DIRECTORIO'!Q1562</f>
        <v>5.2687774553698423</v>
      </c>
      <c r="R1562" s="5">
        <f>+'MBI DIRECTORIO'!R1562</f>
        <v>0</v>
      </c>
      <c r="S1562" s="5">
        <f>+'MBI DIRECTORIO'!S1562</f>
        <v>0</v>
      </c>
      <c r="T1562" s="5">
        <f>+'MBI DIRECTORIO'!T1562</f>
        <v>0</v>
      </c>
      <c r="U1562" s="5">
        <f>+'MBI DIRECTORIO'!U1562</f>
        <v>0</v>
      </c>
      <c r="V1562" s="5">
        <f>+'MBI DIRECTORIO'!V1562</f>
        <v>0</v>
      </c>
      <c r="W1562" s="5">
        <f>+'MBI DIRECTORIO'!W1562</f>
        <v>0</v>
      </c>
      <c r="X1562" s="5">
        <f>+'MBI DIRECTORIO'!X1562</f>
        <v>0</v>
      </c>
      <c r="Y1562" s="5">
        <f>+'MBI DIRECTORIO'!Y1562</f>
        <v>313.94679842632974</v>
      </c>
      <c r="Z1562" s="5">
        <f>+'MBI DIRECTORIO'!Z1562</f>
        <v>155.93654369823264</v>
      </c>
      <c r="AA1562" s="5">
        <f>+'MBI DIRECTORIO'!AA1562</f>
        <v>0</v>
      </c>
      <c r="AB1562" s="5" t="str">
        <f>+'MBI DIRECTORIO'!AG1562</f>
        <v>Liquor Control Board</v>
      </c>
      <c r="AD1562" t="str">
        <f t="shared" si="26"/>
        <v>INSERT INTO TABLA_PRESUPUESTO_COMERCIAL VALUES ('VIA','80046-C','14004785-20',2022,'Septiembre',45,'CAD',1530,687.409671,21.6,122.4,10.327941,0,74.6875,74.573864,3.480114,5.268777,0,0,0,0,0,0,0,313.946798,155.936544,0);</v>
      </c>
    </row>
    <row r="1563" spans="1:30" x14ac:dyDescent="0.2">
      <c r="A1563" t="str">
        <f>+'MBI DIRECTORIO'!A1563</f>
        <v>VIA</v>
      </c>
      <c r="B1563" t="str">
        <f>+'MBI DIRECTORIO'!B1563</f>
        <v>80128-C</v>
      </c>
      <c r="C1563" t="str">
        <f>+'MBI DIRECTORIO'!C1563</f>
        <v>14005133-20</v>
      </c>
      <c r="D1563">
        <f>+'MBI DIRECTORIO'!D1563</f>
        <v>2022</v>
      </c>
      <c r="E1563" t="str">
        <f>+'MBI DIRECTORIO'!E1563</f>
        <v>Septiembre</v>
      </c>
      <c r="F1563" s="5">
        <f>+'MBI DIRECTORIO'!F1563</f>
        <v>25.2</v>
      </c>
      <c r="G1563" t="str">
        <f>+'MBI DIRECTORIO'!G1563</f>
        <v>CAD</v>
      </c>
      <c r="H1563" s="5">
        <f>+'MBI DIRECTORIO'!H1563</f>
        <v>745.92</v>
      </c>
      <c r="I1563" s="5">
        <f>+'MBI DIRECTORIO'!I1563</f>
        <v>398.8601556224196</v>
      </c>
      <c r="J1563" s="5">
        <f>+'MBI DIRECTORIO'!J1563</f>
        <v>0</v>
      </c>
      <c r="K1563" s="5">
        <f>+'MBI DIRECTORIO'!K1563</f>
        <v>60.48</v>
      </c>
      <c r="L1563" s="5">
        <f>+'MBI DIRECTORIO'!L1563</f>
        <v>5.7836469868704068</v>
      </c>
      <c r="M1563" s="5">
        <f>+'MBI DIRECTORIO'!M1563</f>
        <v>0</v>
      </c>
      <c r="N1563" s="5">
        <f>+'MBI DIRECTORIO'!N1563</f>
        <v>41.825000000000003</v>
      </c>
      <c r="O1563" s="5">
        <f>+'MBI DIRECTORIO'!O1563</f>
        <v>41.76136363636364</v>
      </c>
      <c r="P1563" s="5">
        <f>+'MBI DIRECTORIO'!P1563</f>
        <v>1.9488636363636362</v>
      </c>
      <c r="Q1563" s="5">
        <f>+'MBI DIRECTORIO'!Q1563</f>
        <v>2.5686839735356028</v>
      </c>
      <c r="R1563" s="5">
        <f>+'MBI DIRECTORIO'!R1563</f>
        <v>0</v>
      </c>
      <c r="S1563" s="5">
        <f>+'MBI DIRECTORIO'!S1563</f>
        <v>0</v>
      </c>
      <c r="T1563" s="5">
        <f>+'MBI DIRECTORIO'!T1563</f>
        <v>0</v>
      </c>
      <c r="U1563" s="5">
        <f>+'MBI DIRECTORIO'!U1563</f>
        <v>0</v>
      </c>
      <c r="V1563" s="5">
        <f>+'MBI DIRECTORIO'!V1563</f>
        <v>0</v>
      </c>
      <c r="W1563" s="5">
        <f>+'MBI DIRECTORIO'!W1563</f>
        <v>0</v>
      </c>
      <c r="X1563" s="5">
        <f>+'MBI DIRECTORIO'!X1563</f>
        <v>0</v>
      </c>
      <c r="Y1563" s="5">
        <f>+'MBI DIRECTORIO'!Y1563</f>
        <v>175.42837571727318</v>
      </c>
      <c r="Z1563" s="5">
        <f>+'MBI DIRECTORIO'!Z1563</f>
        <v>87.324464471010288</v>
      </c>
      <c r="AA1563" s="5">
        <f>+'MBI DIRECTORIO'!AA1563</f>
        <v>0</v>
      </c>
      <c r="AB1563" s="5" t="str">
        <f>+'MBI DIRECTORIO'!AG1563</f>
        <v>BRITISH COLUMBIA LIQUOR DIST. BRANCH C/O THE DELF GROUP</v>
      </c>
      <c r="AD1563" t="str">
        <f t="shared" si="26"/>
        <v>INSERT INTO TABLA_PRESUPUESTO_COMERCIAL VALUES ('VIA','80128-C','14005133-20',2022,'Septiembre',25.2,'CAD',745.92,398.860156,0,60.48,5.783647,0,41.825,41.761364,1.948864,2.568684,0,0,0,0,0,0,0,175.428376,87.324464,0);</v>
      </c>
    </row>
    <row r="1564" spans="1:30" x14ac:dyDescent="0.2">
      <c r="A1564" t="str">
        <f>+'MBI DIRECTORIO'!A1564</f>
        <v>VIA</v>
      </c>
      <c r="B1564" t="str">
        <f>+'MBI DIRECTORIO'!B1564</f>
        <v>80128-C</v>
      </c>
      <c r="C1564" t="str">
        <f>+'MBI DIRECTORIO'!C1564</f>
        <v>14005134-20</v>
      </c>
      <c r="D1564">
        <f>+'MBI DIRECTORIO'!D1564</f>
        <v>2022</v>
      </c>
      <c r="E1564" t="str">
        <f>+'MBI DIRECTORIO'!E1564</f>
        <v>Septiembre</v>
      </c>
      <c r="F1564" s="5">
        <f>+'MBI DIRECTORIO'!F1564</f>
        <v>25.2</v>
      </c>
      <c r="G1564" t="str">
        <f>+'MBI DIRECTORIO'!G1564</f>
        <v>CAD</v>
      </c>
      <c r="H1564" s="5">
        <f>+'MBI DIRECTORIO'!H1564</f>
        <v>745.92</v>
      </c>
      <c r="I1564" s="5">
        <f>+'MBI DIRECTORIO'!I1564</f>
        <v>415.71940654798982</v>
      </c>
      <c r="J1564" s="5">
        <f>+'MBI DIRECTORIO'!J1564</f>
        <v>0</v>
      </c>
      <c r="K1564" s="5">
        <f>+'MBI DIRECTORIO'!K1564</f>
        <v>60.48</v>
      </c>
      <c r="L1564" s="5">
        <f>+'MBI DIRECTORIO'!L1564</f>
        <v>5.7836469868704068</v>
      </c>
      <c r="M1564" s="5">
        <f>+'MBI DIRECTORIO'!M1564</f>
        <v>0</v>
      </c>
      <c r="N1564" s="5">
        <f>+'MBI DIRECTORIO'!N1564</f>
        <v>41.825000000000003</v>
      </c>
      <c r="O1564" s="5">
        <f>+'MBI DIRECTORIO'!O1564</f>
        <v>41.76136363636364</v>
      </c>
      <c r="P1564" s="5">
        <f>+'MBI DIRECTORIO'!P1564</f>
        <v>1.9488636363636362</v>
      </c>
      <c r="Q1564" s="5">
        <f>+'MBI DIRECTORIO'!Q1564</f>
        <v>2.5686839735356028</v>
      </c>
      <c r="R1564" s="5">
        <f>+'MBI DIRECTORIO'!R1564</f>
        <v>0</v>
      </c>
      <c r="S1564" s="5">
        <f>+'MBI DIRECTORIO'!S1564</f>
        <v>0</v>
      </c>
      <c r="T1564" s="5">
        <f>+'MBI DIRECTORIO'!T1564</f>
        <v>0</v>
      </c>
      <c r="U1564" s="5">
        <f>+'MBI DIRECTORIO'!U1564</f>
        <v>0</v>
      </c>
      <c r="V1564" s="5">
        <f>+'MBI DIRECTORIO'!V1564</f>
        <v>0</v>
      </c>
      <c r="W1564" s="5">
        <f>+'MBI DIRECTORIO'!W1564</f>
        <v>0</v>
      </c>
      <c r="X1564" s="5">
        <f>+'MBI DIRECTORIO'!X1564</f>
        <v>0</v>
      </c>
      <c r="Y1564" s="5">
        <f>+'MBI DIRECTORIO'!Y1564</f>
        <v>175.42837571727318</v>
      </c>
      <c r="Z1564" s="5">
        <f>+'MBI DIRECTORIO'!Z1564</f>
        <v>87.324464471010288</v>
      </c>
      <c r="AA1564" s="5">
        <f>+'MBI DIRECTORIO'!AA1564</f>
        <v>0</v>
      </c>
      <c r="AB1564" s="5" t="str">
        <f>+'MBI DIRECTORIO'!AG1564</f>
        <v>BRITISH COLUMBIA LIQUOR DIST. BRANCH C/O THE DELF GROUP</v>
      </c>
      <c r="AD1564" t="str">
        <f t="shared" si="26"/>
        <v>INSERT INTO TABLA_PRESUPUESTO_COMERCIAL VALUES ('VIA','80128-C','14005134-20',2022,'Septiembre',25.2,'CAD',745.92,415.719407,0,60.48,5.783647,0,41.825,41.761364,1.948864,2.568684,0,0,0,0,0,0,0,175.428376,87.324464,0);</v>
      </c>
    </row>
    <row r="1565" spans="1:30" x14ac:dyDescent="0.2">
      <c r="A1565" t="str">
        <f>+'MBI DIRECTORIO'!A1565</f>
        <v>VSR</v>
      </c>
      <c r="B1565" t="str">
        <f>+'MBI DIRECTORIO'!B1565</f>
        <v>80209-C</v>
      </c>
      <c r="C1565" t="str">
        <f>+'MBI DIRECTORIO'!C1565</f>
        <v>14004814-20</v>
      </c>
      <c r="D1565">
        <f>+'MBI DIRECTORIO'!D1565</f>
        <v>2022</v>
      </c>
      <c r="E1565" t="str">
        <f>+'MBI DIRECTORIO'!E1565</f>
        <v>Septiembre</v>
      </c>
      <c r="F1565" s="5">
        <f>+'MBI DIRECTORIO'!F1565</f>
        <v>126</v>
      </c>
      <c r="G1565" t="str">
        <f>+'MBI DIRECTORIO'!G1565</f>
        <v>USD</v>
      </c>
      <c r="H1565" s="5">
        <f>+'MBI DIRECTORIO'!H1565</f>
        <v>4788</v>
      </c>
      <c r="I1565" s="5">
        <f>+'MBI DIRECTORIO'!I1565</f>
        <v>2349.3689929939528</v>
      </c>
      <c r="J1565" s="5">
        <f>+'MBI DIRECTORIO'!J1565</f>
        <v>510.3</v>
      </c>
      <c r="K1565" s="5">
        <f>+'MBI DIRECTORIO'!K1565</f>
        <v>623.70000000000005</v>
      </c>
      <c r="L1565" s="5">
        <f>+'MBI DIRECTORIO'!L1565</f>
        <v>28.918234934352036</v>
      </c>
      <c r="M1565" s="5">
        <f>+'MBI DIRECTORIO'!M1565</f>
        <v>0</v>
      </c>
      <c r="N1565" s="5">
        <f>+'MBI DIRECTORIO'!N1565</f>
        <v>47.152777777777779</v>
      </c>
      <c r="O1565" s="5">
        <f>+'MBI DIRECTORIO'!O1565</f>
        <v>70.486111111111114</v>
      </c>
      <c r="P1565" s="5">
        <f>+'MBI DIRECTORIO'!P1565</f>
        <v>1.9849537037037037</v>
      </c>
      <c r="Q1565" s="5">
        <f>+'MBI DIRECTORIO'!Q1565</f>
        <v>16.488174154451507</v>
      </c>
      <c r="R1565" s="5">
        <f>+'MBI DIRECTORIO'!R1565</f>
        <v>0</v>
      </c>
      <c r="S1565" s="5">
        <f>+'MBI DIRECTORIO'!S1565</f>
        <v>0</v>
      </c>
      <c r="T1565" s="5">
        <f>+'MBI DIRECTORIO'!T1565</f>
        <v>0</v>
      </c>
      <c r="U1565" s="5">
        <f>+'MBI DIRECTORIO'!U1565</f>
        <v>0</v>
      </c>
      <c r="V1565" s="5">
        <f>+'MBI DIRECTORIO'!V1565</f>
        <v>0</v>
      </c>
      <c r="W1565" s="5">
        <f>+'MBI DIRECTORIO'!W1565</f>
        <v>0</v>
      </c>
      <c r="X1565" s="5">
        <f>+'MBI DIRECTORIO'!X1565</f>
        <v>0</v>
      </c>
      <c r="Y1565" s="5">
        <f>+'MBI DIRECTORIO'!Y1565</f>
        <v>572.73433910209542</v>
      </c>
      <c r="Z1565" s="5">
        <f>+'MBI DIRECTORIO'!Z1565</f>
        <v>436.62232235505138</v>
      </c>
      <c r="AA1565" s="5">
        <f>+'MBI DIRECTORIO'!AA1565</f>
        <v>0</v>
      </c>
      <c r="AB1565" s="5" t="str">
        <f>+'MBI DIRECTORIO'!AG1565</f>
        <v>Total Beverage Solution</v>
      </c>
      <c r="AD1565" t="str">
        <f t="shared" si="26"/>
        <v>INSERT INTO TABLA_PRESUPUESTO_COMERCIAL VALUES ('VSR','80209-C','14004814-20',2022,'Septiembre',126,'USD',4788,2349.368993,510.3,623.7,28.918235,0,47.152778,70.486111,1.984954,16.488174,0,0,0,0,0,0,0,572.734339,436.622322,0);</v>
      </c>
    </row>
    <row r="1566" spans="1:30" x14ac:dyDescent="0.2">
      <c r="A1566" t="str">
        <f>+'MBI DIRECTORIO'!A1566</f>
        <v>VSR</v>
      </c>
      <c r="B1566" t="str">
        <f>+'MBI DIRECTORIO'!B1566</f>
        <v>80209-C</v>
      </c>
      <c r="C1566" t="str">
        <f>+'MBI DIRECTORIO'!C1566</f>
        <v>14004947-19</v>
      </c>
      <c r="D1566">
        <f>+'MBI DIRECTORIO'!D1566</f>
        <v>2022</v>
      </c>
      <c r="E1566" t="str">
        <f>+'MBI DIRECTORIO'!E1566</f>
        <v>Septiembre</v>
      </c>
      <c r="F1566" s="5">
        <f>+'MBI DIRECTORIO'!F1566</f>
        <v>94.5</v>
      </c>
      <c r="G1566" t="str">
        <f>+'MBI DIRECTORIO'!G1566</f>
        <v>USD</v>
      </c>
      <c r="H1566" s="5">
        <f>+'MBI DIRECTORIO'!H1566</f>
        <v>3591</v>
      </c>
      <c r="I1566" s="5">
        <f>+'MBI DIRECTORIO'!I1566</f>
        <v>2924.3589725973034</v>
      </c>
      <c r="J1566" s="5">
        <f>+'MBI DIRECTORIO'!J1566</f>
        <v>340.2</v>
      </c>
      <c r="K1566" s="5">
        <f>+'MBI DIRECTORIO'!K1566</f>
        <v>415.8</v>
      </c>
      <c r="L1566" s="5">
        <f>+'MBI DIRECTORIO'!L1566</f>
        <v>21.688676200764025</v>
      </c>
      <c r="M1566" s="5">
        <f>+'MBI DIRECTORIO'!M1566</f>
        <v>0</v>
      </c>
      <c r="N1566" s="5">
        <f>+'MBI DIRECTORIO'!N1566</f>
        <v>35.364583333333336</v>
      </c>
      <c r="O1566" s="5">
        <f>+'MBI DIRECTORIO'!O1566</f>
        <v>52.864583333333336</v>
      </c>
      <c r="P1566" s="5">
        <f>+'MBI DIRECTORIO'!P1566</f>
        <v>1.4887152777777777</v>
      </c>
      <c r="Q1566" s="5">
        <f>+'MBI DIRECTORIO'!Q1566</f>
        <v>12.36613061583863</v>
      </c>
      <c r="R1566" s="5">
        <f>+'MBI DIRECTORIO'!R1566</f>
        <v>0</v>
      </c>
      <c r="S1566" s="5">
        <f>+'MBI DIRECTORIO'!S1566</f>
        <v>0</v>
      </c>
      <c r="T1566" s="5">
        <f>+'MBI DIRECTORIO'!T1566</f>
        <v>0</v>
      </c>
      <c r="U1566" s="5">
        <f>+'MBI DIRECTORIO'!U1566</f>
        <v>0</v>
      </c>
      <c r="V1566" s="5">
        <f>+'MBI DIRECTORIO'!V1566</f>
        <v>0</v>
      </c>
      <c r="W1566" s="5">
        <f>+'MBI DIRECTORIO'!W1566</f>
        <v>0</v>
      </c>
      <c r="X1566" s="5">
        <f>+'MBI DIRECTORIO'!X1566</f>
        <v>0</v>
      </c>
      <c r="Y1566" s="5">
        <f>+'MBI DIRECTORIO'!Y1566</f>
        <v>429.55075432657168</v>
      </c>
      <c r="Z1566" s="5">
        <f>+'MBI DIRECTORIO'!Z1566</f>
        <v>327.46674176628858</v>
      </c>
      <c r="AA1566" s="5">
        <f>+'MBI DIRECTORIO'!AA1566</f>
        <v>0</v>
      </c>
      <c r="AB1566" s="5" t="str">
        <f>+'MBI DIRECTORIO'!AG1566</f>
        <v>Total Beverage Solution</v>
      </c>
      <c r="AD1566" t="str">
        <f t="shared" si="26"/>
        <v>INSERT INTO TABLA_PRESUPUESTO_COMERCIAL VALUES ('VSR','80209-C','14004947-19',2022,'Septiembre',94.5,'USD',3591,2924.358973,340.2,415.8,21.688676,0,35.364583,52.864583,1.488715,12.366131,0,0,0,0,0,0,0,429.550754,327.466742,0);</v>
      </c>
    </row>
    <row r="1567" spans="1:30" x14ac:dyDescent="0.2">
      <c r="A1567" t="str">
        <f>+'MBI DIRECTORIO'!A1567</f>
        <v>VSR</v>
      </c>
      <c r="B1567" t="str">
        <f>+'MBI DIRECTORIO'!B1567</f>
        <v>80209-C</v>
      </c>
      <c r="C1567" t="str">
        <f>+'MBI DIRECTORIO'!C1567</f>
        <v>14004840-19</v>
      </c>
      <c r="D1567">
        <f>+'MBI DIRECTORIO'!D1567</f>
        <v>2022</v>
      </c>
      <c r="E1567" t="str">
        <f>+'MBI DIRECTORIO'!E1567</f>
        <v>Septiembre</v>
      </c>
      <c r="F1567" s="5">
        <f>+'MBI DIRECTORIO'!F1567</f>
        <v>371.25</v>
      </c>
      <c r="G1567" t="str">
        <f>+'MBI DIRECTORIO'!G1567</f>
        <v>USD</v>
      </c>
      <c r="H1567" s="5">
        <f>+'MBI DIRECTORIO'!H1567</f>
        <v>14107.5</v>
      </c>
      <c r="I1567" s="5">
        <f>+'MBI DIRECTORIO'!I1567</f>
        <v>5488.4526607188909</v>
      </c>
      <c r="J1567" s="5">
        <f>+'MBI DIRECTORIO'!J1567</f>
        <v>1503.5625</v>
      </c>
      <c r="K1567" s="5">
        <f>+'MBI DIRECTORIO'!K1567</f>
        <v>1837.6875000000002</v>
      </c>
      <c r="L1567" s="5">
        <f>+'MBI DIRECTORIO'!L1567</f>
        <v>85.205513645858673</v>
      </c>
      <c r="M1567" s="5">
        <f>+'MBI DIRECTORIO'!M1567</f>
        <v>0</v>
      </c>
      <c r="N1567" s="5">
        <f>+'MBI DIRECTORIO'!N1567</f>
        <v>138.93229166666666</v>
      </c>
      <c r="O1567" s="5">
        <f>+'MBI DIRECTORIO'!O1567</f>
        <v>207.68229166666666</v>
      </c>
      <c r="P1567" s="5">
        <f>+'MBI DIRECTORIO'!P1567</f>
        <v>5.8485243055555554</v>
      </c>
      <c r="Q1567" s="5">
        <f>+'MBI DIRECTORIO'!Q1567</f>
        <v>48.581227419366044</v>
      </c>
      <c r="R1567" s="5">
        <f>+'MBI DIRECTORIO'!R1567</f>
        <v>0</v>
      </c>
      <c r="S1567" s="5">
        <f>+'MBI DIRECTORIO'!S1567</f>
        <v>0</v>
      </c>
      <c r="T1567" s="5">
        <f>+'MBI DIRECTORIO'!T1567</f>
        <v>0</v>
      </c>
      <c r="U1567" s="5">
        <f>+'MBI DIRECTORIO'!U1567</f>
        <v>0</v>
      </c>
      <c r="V1567" s="5">
        <f>+'MBI DIRECTORIO'!V1567</f>
        <v>0</v>
      </c>
      <c r="W1567" s="5">
        <f>+'MBI DIRECTORIO'!W1567</f>
        <v>0</v>
      </c>
      <c r="X1567" s="5">
        <f>+'MBI DIRECTORIO'!X1567</f>
        <v>0</v>
      </c>
      <c r="Y1567" s="5">
        <f>+'MBI DIRECTORIO'!Y1567</f>
        <v>1687.5208205686743</v>
      </c>
      <c r="Z1567" s="5">
        <f>+'MBI DIRECTORIO'!Z1567</f>
        <v>1286.4764855104193</v>
      </c>
      <c r="AA1567" s="5">
        <f>+'MBI DIRECTORIO'!AA1567</f>
        <v>0</v>
      </c>
      <c r="AB1567" s="5" t="str">
        <f>+'MBI DIRECTORIO'!AG1567</f>
        <v>Total Beverage Solution</v>
      </c>
      <c r="AD1567" t="str">
        <f t="shared" si="26"/>
        <v>INSERT INTO TABLA_PRESUPUESTO_COMERCIAL VALUES ('VSR','80209-C','14004840-19',2022,'Septiembre',371.25,'USD',14107.5,5488.452661,1503.5625,1837.6875,85.205514,0,138.932292,207.682292,5.848524,48.581227,0,0,0,0,0,0,0,1687.520821,1286.476486,0);</v>
      </c>
    </row>
    <row r="1568" spans="1:30" x14ac:dyDescent="0.2">
      <c r="A1568" t="str">
        <f>+'MBI DIRECTORIO'!A1568</f>
        <v>VSR</v>
      </c>
      <c r="B1568" t="str">
        <f>+'MBI DIRECTORIO'!B1568</f>
        <v>80209-C</v>
      </c>
      <c r="C1568" t="str">
        <f>+'MBI DIRECTORIO'!C1568</f>
        <v>14004813-20</v>
      </c>
      <c r="D1568">
        <f>+'MBI DIRECTORIO'!D1568</f>
        <v>2022</v>
      </c>
      <c r="E1568" t="str">
        <f>+'MBI DIRECTORIO'!E1568</f>
        <v>Septiembre</v>
      </c>
      <c r="F1568" s="5">
        <f>+'MBI DIRECTORIO'!F1568</f>
        <v>90</v>
      </c>
      <c r="G1568" t="str">
        <f>+'MBI DIRECTORIO'!G1568</f>
        <v>USD</v>
      </c>
      <c r="H1568" s="5">
        <f>+'MBI DIRECTORIO'!H1568</f>
        <v>3420</v>
      </c>
      <c r="I1568" s="5">
        <f>+'MBI DIRECTORIO'!I1568</f>
        <v>1467.685338926748</v>
      </c>
      <c r="J1568" s="5">
        <f>+'MBI DIRECTORIO'!J1568</f>
        <v>364.5</v>
      </c>
      <c r="K1568" s="5">
        <f>+'MBI DIRECTORIO'!K1568</f>
        <v>445.50000000000006</v>
      </c>
      <c r="L1568" s="5">
        <f>+'MBI DIRECTORIO'!L1568</f>
        <v>20.65588209596574</v>
      </c>
      <c r="M1568" s="5">
        <f>+'MBI DIRECTORIO'!M1568</f>
        <v>0</v>
      </c>
      <c r="N1568" s="5">
        <f>+'MBI DIRECTORIO'!N1568</f>
        <v>33.680555555555557</v>
      </c>
      <c r="O1568" s="5">
        <f>+'MBI DIRECTORIO'!O1568</f>
        <v>50.347222222222221</v>
      </c>
      <c r="P1568" s="5">
        <f>+'MBI DIRECTORIO'!P1568</f>
        <v>1.4178240740740742</v>
      </c>
      <c r="Q1568" s="5">
        <f>+'MBI DIRECTORIO'!Q1568</f>
        <v>11.777267253179648</v>
      </c>
      <c r="R1568" s="5">
        <f>+'MBI DIRECTORIO'!R1568</f>
        <v>0</v>
      </c>
      <c r="S1568" s="5">
        <f>+'MBI DIRECTORIO'!S1568</f>
        <v>0</v>
      </c>
      <c r="T1568" s="5">
        <f>+'MBI DIRECTORIO'!T1568</f>
        <v>0</v>
      </c>
      <c r="U1568" s="5">
        <f>+'MBI DIRECTORIO'!U1568</f>
        <v>0</v>
      </c>
      <c r="V1568" s="5">
        <f>+'MBI DIRECTORIO'!V1568</f>
        <v>0</v>
      </c>
      <c r="W1568" s="5">
        <f>+'MBI DIRECTORIO'!W1568</f>
        <v>0</v>
      </c>
      <c r="X1568" s="5">
        <f>+'MBI DIRECTORIO'!X1568</f>
        <v>0</v>
      </c>
      <c r="Y1568" s="5">
        <f>+'MBI DIRECTORIO'!Y1568</f>
        <v>409.0959565014968</v>
      </c>
      <c r="Z1568" s="5">
        <f>+'MBI DIRECTORIO'!Z1568</f>
        <v>311.87308739646528</v>
      </c>
      <c r="AA1568" s="5">
        <f>+'MBI DIRECTORIO'!AA1568</f>
        <v>0</v>
      </c>
      <c r="AB1568" s="5" t="str">
        <f>+'MBI DIRECTORIO'!AG1568</f>
        <v>Total Beverage Solution</v>
      </c>
      <c r="AD1568" t="str">
        <f t="shared" si="26"/>
        <v>INSERT INTO TABLA_PRESUPUESTO_COMERCIAL VALUES ('VSR','80209-C','14004813-20',2022,'Septiembre',90,'USD',3420,1467.685339,364.5,445.5,20.655882,0,33.680556,50.347222,1.417824,11.777267,0,0,0,0,0,0,0,409.095957,311.873087,0);</v>
      </c>
    </row>
    <row r="1569" spans="1:30" x14ac:dyDescent="0.2">
      <c r="A1569" t="str">
        <f>+'MBI DIRECTORIO'!A1569</f>
        <v>VSR</v>
      </c>
      <c r="B1569" t="str">
        <f>+'MBI DIRECTORIO'!B1569</f>
        <v>80209-C</v>
      </c>
      <c r="C1569" t="str">
        <f>+'MBI DIRECTORIO'!C1569</f>
        <v>14005101-20</v>
      </c>
      <c r="D1569">
        <f>+'MBI DIRECTORIO'!D1569</f>
        <v>2022</v>
      </c>
      <c r="E1569" t="str">
        <f>+'MBI DIRECTORIO'!E1569</f>
        <v>Septiembre</v>
      </c>
      <c r="F1569" s="5">
        <f>+'MBI DIRECTORIO'!F1569</f>
        <v>180</v>
      </c>
      <c r="G1569" t="str">
        <f>+'MBI DIRECTORIO'!G1569</f>
        <v>USD</v>
      </c>
      <c r="H1569" s="5">
        <f>+'MBI DIRECTORIO'!H1569</f>
        <v>8280</v>
      </c>
      <c r="I1569" s="5">
        <f>+'MBI DIRECTORIO'!I1569</f>
        <v>3377.5617895314967</v>
      </c>
      <c r="J1569" s="5">
        <f>+'MBI DIRECTORIO'!J1569</f>
        <v>729</v>
      </c>
      <c r="K1569" s="5">
        <f>+'MBI DIRECTORIO'!K1569</f>
        <v>891.00000000000011</v>
      </c>
      <c r="L1569" s="5">
        <f>+'MBI DIRECTORIO'!L1569</f>
        <v>41.311764191931481</v>
      </c>
      <c r="M1569" s="5">
        <f>+'MBI DIRECTORIO'!M1569</f>
        <v>0</v>
      </c>
      <c r="N1569" s="5">
        <f>+'MBI DIRECTORIO'!N1569</f>
        <v>67.361111111111114</v>
      </c>
      <c r="O1569" s="5">
        <f>+'MBI DIRECTORIO'!O1569</f>
        <v>100.69444444444444</v>
      </c>
      <c r="P1569" s="5">
        <f>+'MBI DIRECTORIO'!P1569</f>
        <v>2.8356481481481484</v>
      </c>
      <c r="Q1569" s="5">
        <f>+'MBI DIRECTORIO'!Q1569</f>
        <v>28.513383876119146</v>
      </c>
      <c r="R1569" s="5">
        <f>+'MBI DIRECTORIO'!R1569</f>
        <v>0</v>
      </c>
      <c r="S1569" s="5">
        <f>+'MBI DIRECTORIO'!S1569</f>
        <v>0</v>
      </c>
      <c r="T1569" s="5">
        <f>+'MBI DIRECTORIO'!T1569</f>
        <v>0</v>
      </c>
      <c r="U1569" s="5">
        <f>+'MBI DIRECTORIO'!U1569</f>
        <v>0</v>
      </c>
      <c r="V1569" s="5">
        <f>+'MBI DIRECTORIO'!V1569</f>
        <v>0</v>
      </c>
      <c r="W1569" s="5">
        <f>+'MBI DIRECTORIO'!W1569</f>
        <v>0</v>
      </c>
      <c r="X1569" s="5">
        <f>+'MBI DIRECTORIO'!X1569</f>
        <v>0</v>
      </c>
      <c r="Y1569" s="5">
        <f>+'MBI DIRECTORIO'!Y1569</f>
        <v>823.15076237275343</v>
      </c>
      <c r="Z1569" s="5">
        <f>+'MBI DIRECTORIO'!Z1569</f>
        <v>623.74617479293056</v>
      </c>
      <c r="AA1569" s="5">
        <f>+'MBI DIRECTORIO'!AA1569</f>
        <v>0</v>
      </c>
      <c r="AB1569" s="5" t="str">
        <f>+'MBI DIRECTORIO'!AG1569</f>
        <v>Total Beverage Solution</v>
      </c>
      <c r="AD1569" t="str">
        <f t="shared" si="26"/>
        <v>INSERT INTO TABLA_PRESUPUESTO_COMERCIAL VALUES ('VSR','80209-C','14005101-20',2022,'Septiembre',180,'USD',8280,3377.56179,729,891,41.311764,0,67.361111,100.694444,2.835648,28.513384,0,0,0,0,0,0,0,823.150762,623.746175,0);</v>
      </c>
    </row>
    <row r="1570" spans="1:30" x14ac:dyDescent="0.2">
      <c r="A1570" t="str">
        <f>+'MBI DIRECTORIO'!A1570</f>
        <v>VSR</v>
      </c>
      <c r="B1570" t="str">
        <f>+'MBI DIRECTORIO'!B1570</f>
        <v>80209-C</v>
      </c>
      <c r="C1570" t="str">
        <f>+'MBI DIRECTORIO'!C1570</f>
        <v>14005102-20</v>
      </c>
      <c r="D1570">
        <f>+'MBI DIRECTORIO'!D1570</f>
        <v>2022</v>
      </c>
      <c r="E1570" t="str">
        <f>+'MBI DIRECTORIO'!E1570</f>
        <v>Septiembre</v>
      </c>
      <c r="F1570" s="5">
        <f>+'MBI DIRECTORIO'!F1570</f>
        <v>67.5</v>
      </c>
      <c r="G1570" t="str">
        <f>+'MBI DIRECTORIO'!G1570</f>
        <v>USD</v>
      </c>
      <c r="H1570" s="5">
        <f>+'MBI DIRECTORIO'!H1570</f>
        <v>3105</v>
      </c>
      <c r="I1570" s="5">
        <f>+'MBI DIRECTORIO'!I1570</f>
        <v>1334.0652384178425</v>
      </c>
      <c r="J1570" s="5">
        <f>+'MBI DIRECTORIO'!J1570</f>
        <v>273.375</v>
      </c>
      <c r="K1570" s="5">
        <f>+'MBI DIRECTORIO'!K1570</f>
        <v>334.125</v>
      </c>
      <c r="L1570" s="5">
        <f>+'MBI DIRECTORIO'!L1570</f>
        <v>15.491911571974304</v>
      </c>
      <c r="M1570" s="5">
        <f>+'MBI DIRECTORIO'!M1570</f>
        <v>0</v>
      </c>
      <c r="N1570" s="5">
        <f>+'MBI DIRECTORIO'!N1570</f>
        <v>25.260416666666668</v>
      </c>
      <c r="O1570" s="5">
        <f>+'MBI DIRECTORIO'!O1570</f>
        <v>37.760416666666664</v>
      </c>
      <c r="P1570" s="5">
        <f>+'MBI DIRECTORIO'!P1570</f>
        <v>1.0633680555555558</v>
      </c>
      <c r="Q1570" s="5">
        <f>+'MBI DIRECTORIO'!Q1570</f>
        <v>10.692518953544681</v>
      </c>
      <c r="R1570" s="5">
        <f>+'MBI DIRECTORIO'!R1570</f>
        <v>0</v>
      </c>
      <c r="S1570" s="5">
        <f>+'MBI DIRECTORIO'!S1570</f>
        <v>0</v>
      </c>
      <c r="T1570" s="5">
        <f>+'MBI DIRECTORIO'!T1570</f>
        <v>0</v>
      </c>
      <c r="U1570" s="5">
        <f>+'MBI DIRECTORIO'!U1570</f>
        <v>0</v>
      </c>
      <c r="V1570" s="5">
        <f>+'MBI DIRECTORIO'!V1570</f>
        <v>0</v>
      </c>
      <c r="W1570" s="5">
        <f>+'MBI DIRECTORIO'!W1570</f>
        <v>0</v>
      </c>
      <c r="X1570" s="5">
        <f>+'MBI DIRECTORIO'!X1570</f>
        <v>0</v>
      </c>
      <c r="Y1570" s="5">
        <f>+'MBI DIRECTORIO'!Y1570</f>
        <v>308.68153588978254</v>
      </c>
      <c r="Z1570" s="5">
        <f>+'MBI DIRECTORIO'!Z1570</f>
        <v>233.90481554734899</v>
      </c>
      <c r="AA1570" s="5">
        <f>+'MBI DIRECTORIO'!AA1570</f>
        <v>0</v>
      </c>
      <c r="AB1570" s="5" t="str">
        <f>+'MBI DIRECTORIO'!AG1570</f>
        <v>Total Beverage Solution</v>
      </c>
      <c r="AD1570" t="str">
        <f t="shared" si="26"/>
        <v>INSERT INTO TABLA_PRESUPUESTO_COMERCIAL VALUES ('VSR','80209-C','14005102-20',2022,'Septiembre',67.5,'USD',3105,1334.065238,273.375,334.125,15.491912,0,25.260417,37.760417,1.063368,10.692519,0,0,0,0,0,0,0,308.681536,233.904816,0);</v>
      </c>
    </row>
    <row r="1571" spans="1:30" x14ac:dyDescent="0.2">
      <c r="A1571" t="str">
        <f>+'MBI DIRECTORIO'!A1571</f>
        <v>VSR</v>
      </c>
      <c r="B1571" t="str">
        <f>+'MBI DIRECTORIO'!B1571</f>
        <v>80209-C</v>
      </c>
      <c r="C1571" t="str">
        <f>+'MBI DIRECTORIO'!C1571</f>
        <v>14005103-20</v>
      </c>
      <c r="D1571">
        <f>+'MBI DIRECTORIO'!D1571</f>
        <v>2022</v>
      </c>
      <c r="E1571" t="str">
        <f>+'MBI DIRECTORIO'!E1571</f>
        <v>Septiembre</v>
      </c>
      <c r="F1571" s="5">
        <f>+'MBI DIRECTORIO'!F1571</f>
        <v>94.5</v>
      </c>
      <c r="G1571" t="str">
        <f>+'MBI DIRECTORIO'!G1571</f>
        <v>USD</v>
      </c>
      <c r="H1571" s="5">
        <f>+'MBI DIRECTORIO'!H1571</f>
        <v>3969</v>
      </c>
      <c r="I1571" s="5">
        <f>+'MBI DIRECTORIO'!I1571</f>
        <v>1495.7255835840733</v>
      </c>
      <c r="J1571" s="5">
        <f>+'MBI DIRECTORIO'!J1571</f>
        <v>382.72500000000002</v>
      </c>
      <c r="K1571" s="5">
        <f>+'MBI DIRECTORIO'!K1571</f>
        <v>467.77500000000003</v>
      </c>
      <c r="L1571" s="5">
        <f>+'MBI DIRECTORIO'!L1571</f>
        <v>21.688676200764025</v>
      </c>
      <c r="M1571" s="5">
        <f>+'MBI DIRECTORIO'!M1571</f>
        <v>0</v>
      </c>
      <c r="N1571" s="5">
        <f>+'MBI DIRECTORIO'!N1571</f>
        <v>35.364583333333336</v>
      </c>
      <c r="O1571" s="5">
        <f>+'MBI DIRECTORIO'!O1571</f>
        <v>52.864583333333336</v>
      </c>
      <c r="P1571" s="5">
        <f>+'MBI DIRECTORIO'!P1571</f>
        <v>1.4887152777777777</v>
      </c>
      <c r="Q1571" s="5">
        <f>+'MBI DIRECTORIO'!Q1571</f>
        <v>13.667828575400591</v>
      </c>
      <c r="R1571" s="5">
        <f>+'MBI DIRECTORIO'!R1571</f>
        <v>0</v>
      </c>
      <c r="S1571" s="5">
        <f>+'MBI DIRECTORIO'!S1571</f>
        <v>0</v>
      </c>
      <c r="T1571" s="5">
        <f>+'MBI DIRECTORIO'!T1571</f>
        <v>0</v>
      </c>
      <c r="U1571" s="5">
        <f>+'MBI DIRECTORIO'!U1571</f>
        <v>0</v>
      </c>
      <c r="V1571" s="5">
        <f>+'MBI DIRECTORIO'!V1571</f>
        <v>0</v>
      </c>
      <c r="W1571" s="5">
        <f>+'MBI DIRECTORIO'!W1571</f>
        <v>0</v>
      </c>
      <c r="X1571" s="5">
        <f>+'MBI DIRECTORIO'!X1571</f>
        <v>0</v>
      </c>
      <c r="Y1571" s="5">
        <f>+'MBI DIRECTORIO'!Y1571</f>
        <v>430.8524522861336</v>
      </c>
      <c r="Z1571" s="5">
        <f>+'MBI DIRECTORIO'!Z1571</f>
        <v>327.46674176628858</v>
      </c>
      <c r="AA1571" s="5">
        <f>+'MBI DIRECTORIO'!AA1571</f>
        <v>0</v>
      </c>
      <c r="AB1571" s="5" t="str">
        <f>+'MBI DIRECTORIO'!AG1571</f>
        <v>Total Beverage Solution</v>
      </c>
      <c r="AD1571" t="str">
        <f t="shared" si="26"/>
        <v>INSERT INTO TABLA_PRESUPUESTO_COMERCIAL VALUES ('VSR','80209-C','14005103-20',2022,'Septiembre',94.5,'USD',3969,1495.725584,382.725,467.775,21.688676,0,35.364583,52.864583,1.488715,13.667829,0,0,0,0,0,0,0,430.852452,327.466742,0);</v>
      </c>
    </row>
    <row r="1572" spans="1:30" x14ac:dyDescent="0.2">
      <c r="A1572" t="str">
        <f>+'MBI DIRECTORIO'!A1572</f>
        <v>VSR</v>
      </c>
      <c r="B1572" t="str">
        <f>+'MBI DIRECTORIO'!B1572</f>
        <v>80209-C</v>
      </c>
      <c r="C1572" t="str">
        <f>+'MBI DIRECTORIO'!C1572</f>
        <v>14005104-20</v>
      </c>
      <c r="D1572">
        <f>+'MBI DIRECTORIO'!D1572</f>
        <v>2022</v>
      </c>
      <c r="E1572" t="str">
        <f>+'MBI DIRECTORIO'!E1572</f>
        <v>Septiembre</v>
      </c>
      <c r="F1572" s="5">
        <f>+'MBI DIRECTORIO'!F1572</f>
        <v>59.4</v>
      </c>
      <c r="G1572" t="str">
        <f>+'MBI DIRECTORIO'!G1572</f>
        <v>USD</v>
      </c>
      <c r="H1572" s="5">
        <f>+'MBI DIRECTORIO'!H1572</f>
        <v>2494.7999999999997</v>
      </c>
      <c r="I1572" s="5">
        <f>+'MBI DIRECTORIO'!I1572</f>
        <v>808.41371909502254</v>
      </c>
      <c r="J1572" s="5">
        <f>+'MBI DIRECTORIO'!J1572</f>
        <v>240.57000000000002</v>
      </c>
      <c r="K1572" s="5">
        <f>+'MBI DIRECTORIO'!K1572</f>
        <v>294.03000000000003</v>
      </c>
      <c r="L1572" s="5">
        <f>+'MBI DIRECTORIO'!L1572</f>
        <v>13.632882183337388</v>
      </c>
      <c r="M1572" s="5">
        <f>+'MBI DIRECTORIO'!M1572</f>
        <v>0</v>
      </c>
      <c r="N1572" s="5">
        <f>+'MBI DIRECTORIO'!N1572</f>
        <v>22.229166666666668</v>
      </c>
      <c r="O1572" s="5">
        <f>+'MBI DIRECTORIO'!O1572</f>
        <v>33.229166666666664</v>
      </c>
      <c r="P1572" s="5">
        <f>+'MBI DIRECTORIO'!P1572</f>
        <v>0.93576388888888884</v>
      </c>
      <c r="Q1572" s="5">
        <f>+'MBI DIRECTORIO'!Q1572</f>
        <v>8.5912065331089416</v>
      </c>
      <c r="R1572" s="5">
        <f>+'MBI DIRECTORIO'!R1572</f>
        <v>0</v>
      </c>
      <c r="S1572" s="5">
        <f>+'MBI DIRECTORIO'!S1572</f>
        <v>0</v>
      </c>
      <c r="T1572" s="5">
        <f>+'MBI DIRECTORIO'!T1572</f>
        <v>0</v>
      </c>
      <c r="U1572" s="5">
        <f>+'MBI DIRECTORIO'!U1572</f>
        <v>0</v>
      </c>
      <c r="V1572" s="5">
        <f>+'MBI DIRECTORIO'!V1572</f>
        <v>0</v>
      </c>
      <c r="W1572" s="5">
        <f>+'MBI DIRECTORIO'!W1572</f>
        <v>0</v>
      </c>
      <c r="X1572" s="5">
        <f>+'MBI DIRECTORIO'!X1572</f>
        <v>0</v>
      </c>
      <c r="Y1572" s="5">
        <f>+'MBI DIRECTORIO'!Y1572</f>
        <v>270.82154143699825</v>
      </c>
      <c r="Z1572" s="5">
        <f>+'MBI DIRECTORIO'!Z1572</f>
        <v>205.83623768166709</v>
      </c>
      <c r="AA1572" s="5">
        <f>+'MBI DIRECTORIO'!AA1572</f>
        <v>0</v>
      </c>
      <c r="AB1572" s="5" t="str">
        <f>+'MBI DIRECTORIO'!AG1572</f>
        <v>Total Beverage Solution</v>
      </c>
      <c r="AD1572" t="str">
        <f t="shared" si="26"/>
        <v>INSERT INTO TABLA_PRESUPUESTO_COMERCIAL VALUES ('VSR','80209-C','14005104-20',2022,'Septiembre',59.4,'USD',2494.8,808.413719,240.57,294.03,13.632882,0,22.229167,33.229167,0.935764,8.591207,0,0,0,0,0,0,0,270.821541,205.836238,0);</v>
      </c>
    </row>
    <row r="1573" spans="1:30" x14ac:dyDescent="0.2">
      <c r="A1573" t="str">
        <f>+'MBI DIRECTORIO'!A1573</f>
        <v>VSR</v>
      </c>
      <c r="B1573" t="str">
        <f>+'MBI DIRECTORIO'!B1573</f>
        <v>80209-C</v>
      </c>
      <c r="C1573" t="str">
        <f>+'MBI DIRECTORIO'!C1573</f>
        <v>14005105-20</v>
      </c>
      <c r="D1573">
        <f>+'MBI DIRECTORIO'!D1573</f>
        <v>2022</v>
      </c>
      <c r="E1573" t="str">
        <f>+'MBI DIRECTORIO'!E1573</f>
        <v>Septiembre</v>
      </c>
      <c r="F1573" s="5">
        <f>+'MBI DIRECTORIO'!F1573</f>
        <v>31.5</v>
      </c>
      <c r="G1573" t="str">
        <f>+'MBI DIRECTORIO'!G1573</f>
        <v>USD</v>
      </c>
      <c r="H1573" s="5">
        <f>+'MBI DIRECTORIO'!H1573</f>
        <v>1323</v>
      </c>
      <c r="I1573" s="5">
        <f>+'MBI DIRECTORIO'!I1573</f>
        <v>519.64925818498727</v>
      </c>
      <c r="J1573" s="5">
        <f>+'MBI DIRECTORIO'!J1573</f>
        <v>127.575</v>
      </c>
      <c r="K1573" s="5">
        <f>+'MBI DIRECTORIO'!K1573</f>
        <v>155.92500000000001</v>
      </c>
      <c r="L1573" s="5">
        <f>+'MBI DIRECTORIO'!L1573</f>
        <v>7.2295587335880089</v>
      </c>
      <c r="M1573" s="5">
        <f>+'MBI DIRECTORIO'!M1573</f>
        <v>0</v>
      </c>
      <c r="N1573" s="5">
        <f>+'MBI DIRECTORIO'!N1573</f>
        <v>11.788194444444445</v>
      </c>
      <c r="O1573" s="5">
        <f>+'MBI DIRECTORIO'!O1573</f>
        <v>17.621527777777779</v>
      </c>
      <c r="P1573" s="5">
        <f>+'MBI DIRECTORIO'!P1573</f>
        <v>0.49623842592592593</v>
      </c>
      <c r="Q1573" s="5">
        <f>+'MBI DIRECTORIO'!Q1573</f>
        <v>4.5559428584668638</v>
      </c>
      <c r="R1573" s="5">
        <f>+'MBI DIRECTORIO'!R1573</f>
        <v>0</v>
      </c>
      <c r="S1573" s="5">
        <f>+'MBI DIRECTORIO'!S1573</f>
        <v>0</v>
      </c>
      <c r="T1573" s="5">
        <f>+'MBI DIRECTORIO'!T1573</f>
        <v>0</v>
      </c>
      <c r="U1573" s="5">
        <f>+'MBI DIRECTORIO'!U1573</f>
        <v>0</v>
      </c>
      <c r="V1573" s="5">
        <f>+'MBI DIRECTORIO'!V1573</f>
        <v>0</v>
      </c>
      <c r="W1573" s="5">
        <f>+'MBI DIRECTORIO'!W1573</f>
        <v>0</v>
      </c>
      <c r="X1573" s="5">
        <f>+'MBI DIRECTORIO'!X1573</f>
        <v>0</v>
      </c>
      <c r="Y1573" s="5">
        <f>+'MBI DIRECTORIO'!Y1573</f>
        <v>143.61748409537785</v>
      </c>
      <c r="Z1573" s="5">
        <f>+'MBI DIRECTORIO'!Z1573</f>
        <v>109.15558058876285</v>
      </c>
      <c r="AA1573" s="5">
        <f>+'MBI DIRECTORIO'!AA1573</f>
        <v>0</v>
      </c>
      <c r="AB1573" s="5" t="str">
        <f>+'MBI DIRECTORIO'!AG1573</f>
        <v>Total Beverage Solution</v>
      </c>
      <c r="AD1573" t="str">
        <f t="shared" si="26"/>
        <v>INSERT INTO TABLA_PRESUPUESTO_COMERCIAL VALUES ('VSR','80209-C','14005105-20',2022,'Septiembre',31.5,'USD',1323,519.649258,127.575,155.925,7.229559,0,11.788194,17.621528,0.496238,4.555943,0,0,0,0,0,0,0,143.617484,109.155581,0);</v>
      </c>
    </row>
    <row r="1574" spans="1:30" x14ac:dyDescent="0.2">
      <c r="A1574" t="str">
        <f>+'MBI DIRECTORIO'!A1574</f>
        <v>VSR</v>
      </c>
      <c r="B1574" t="str">
        <f>+'MBI DIRECTORIO'!B1574</f>
        <v>80209-C</v>
      </c>
      <c r="C1574" t="str">
        <f>+'MBI DIRECTORIO'!C1574</f>
        <v>14004011-15</v>
      </c>
      <c r="D1574">
        <f>+'MBI DIRECTORIO'!D1574</f>
        <v>2022</v>
      </c>
      <c r="E1574" t="str">
        <f>+'MBI DIRECTORIO'!E1574</f>
        <v>Septiembre</v>
      </c>
      <c r="F1574" s="5">
        <f>+'MBI DIRECTORIO'!F1574</f>
        <v>148.5</v>
      </c>
      <c r="G1574" t="str">
        <f>+'MBI DIRECTORIO'!G1574</f>
        <v>USD</v>
      </c>
      <c r="H1574" s="5">
        <f>+'MBI DIRECTORIO'!H1574</f>
        <v>10395</v>
      </c>
      <c r="I1574" s="5">
        <f>+'MBI DIRECTORIO'!I1574</f>
        <v>5553.456092807759</v>
      </c>
      <c r="J1574" s="5">
        <f>+'MBI DIRECTORIO'!J1574</f>
        <v>534.6</v>
      </c>
      <c r="K1574" s="5">
        <f>+'MBI DIRECTORIO'!K1574</f>
        <v>653.40000000000009</v>
      </c>
      <c r="L1574" s="5">
        <f>+'MBI DIRECTORIO'!L1574</f>
        <v>34.082205458343466</v>
      </c>
      <c r="M1574" s="5">
        <f>+'MBI DIRECTORIO'!M1574</f>
        <v>0</v>
      </c>
      <c r="N1574" s="5">
        <f>+'MBI DIRECTORIO'!N1574</f>
        <v>55.572916666666671</v>
      </c>
      <c r="O1574" s="5">
        <f>+'MBI DIRECTORIO'!O1574</f>
        <v>83.072916666666671</v>
      </c>
      <c r="P1574" s="5">
        <f>+'MBI DIRECTORIO'!P1574</f>
        <v>2.3394097222222223</v>
      </c>
      <c r="Q1574" s="5">
        <f>+'MBI DIRECTORIO'!Q1574</f>
        <v>35.796693887953928</v>
      </c>
      <c r="R1574" s="5">
        <f>+'MBI DIRECTORIO'!R1574</f>
        <v>0</v>
      </c>
      <c r="S1574" s="5">
        <f>+'MBI DIRECTORIO'!S1574</f>
        <v>0</v>
      </c>
      <c r="T1574" s="5">
        <f>+'MBI DIRECTORIO'!T1574</f>
        <v>0</v>
      </c>
      <c r="U1574" s="5">
        <f>+'MBI DIRECTORIO'!U1574</f>
        <v>0</v>
      </c>
      <c r="V1574" s="5">
        <f>+'MBI DIRECTORIO'!V1574</f>
        <v>0</v>
      </c>
      <c r="W1574" s="5">
        <f>+'MBI DIRECTORIO'!W1574</f>
        <v>0</v>
      </c>
      <c r="X1574" s="5">
        <f>+'MBI DIRECTORIO'!X1574</f>
        <v>0</v>
      </c>
      <c r="Y1574" s="5">
        <f>+'MBI DIRECTORIO'!Y1574</f>
        <v>691.37253114767725</v>
      </c>
      <c r="Z1574" s="5">
        <f>+'MBI DIRECTORIO'!Z1574</f>
        <v>514.59059420416781</v>
      </c>
      <c r="AA1574" s="5">
        <f>+'MBI DIRECTORIO'!AA1574</f>
        <v>0</v>
      </c>
      <c r="AB1574" s="5" t="str">
        <f>+'MBI DIRECTORIO'!AG1574</f>
        <v>Total Beverage Solution</v>
      </c>
      <c r="AD1574" t="str">
        <f t="shared" si="26"/>
        <v>INSERT INTO TABLA_PRESUPUESTO_COMERCIAL VALUES ('VSR','80209-C','14004011-15',2022,'Septiembre',148.5,'USD',10395,5553.456093,534.6,653.4,34.082205,0,55.572917,83.072917,2.33941,35.796694,0,0,0,0,0,0,0,691.372531,514.590594,0);</v>
      </c>
    </row>
    <row r="1575" spans="1:30" x14ac:dyDescent="0.2">
      <c r="A1575" t="str">
        <f>+'MBI DIRECTORIO'!A1575</f>
        <v>VSR</v>
      </c>
      <c r="B1575" t="str">
        <f>+'MBI DIRECTORIO'!B1575</f>
        <v>80145-C</v>
      </c>
      <c r="C1575" t="str">
        <f>+'MBI DIRECTORIO'!C1575</f>
        <v>14004889-20</v>
      </c>
      <c r="D1575">
        <f>+'MBI DIRECTORIO'!D1575</f>
        <v>2022</v>
      </c>
      <c r="E1575" t="str">
        <f>+'MBI DIRECTORIO'!E1575</f>
        <v>Septiembre</v>
      </c>
      <c r="F1575" s="5">
        <f>+'MBI DIRECTORIO'!F1575</f>
        <v>180</v>
      </c>
      <c r="G1575" t="str">
        <f>+'MBI DIRECTORIO'!G1575</f>
        <v>USD</v>
      </c>
      <c r="H1575" s="5">
        <f>+'MBI DIRECTORIO'!H1575</f>
        <v>6012</v>
      </c>
      <c r="I1575" s="5">
        <f>+'MBI DIRECTORIO'!I1575</f>
        <v>2413.8091963972474</v>
      </c>
      <c r="J1575" s="5">
        <f>+'MBI DIRECTORIO'!J1575</f>
        <v>0</v>
      </c>
      <c r="K1575" s="5">
        <f>+'MBI DIRECTORIO'!K1575</f>
        <v>360</v>
      </c>
      <c r="L1575" s="5">
        <f>+'MBI DIRECTORIO'!L1575</f>
        <v>41.311764191931481</v>
      </c>
      <c r="M1575" s="5">
        <f>+'MBI DIRECTORIO'!M1575</f>
        <v>0</v>
      </c>
      <c r="N1575" s="5">
        <f>+'MBI DIRECTORIO'!N1575</f>
        <v>48.497267759562838</v>
      </c>
      <c r="O1575" s="5">
        <f>+'MBI DIRECTORIO'!O1575</f>
        <v>59.426229508196727</v>
      </c>
      <c r="P1575" s="5">
        <f>+'MBI DIRECTORIO'!P1575</f>
        <v>2.0081967213114753</v>
      </c>
      <c r="Q1575" s="5">
        <f>+'MBI DIRECTORIO'!Q1575</f>
        <v>20.703196118747382</v>
      </c>
      <c r="R1575" s="5">
        <f>+'MBI DIRECTORIO'!R1575</f>
        <v>0</v>
      </c>
      <c r="S1575" s="5">
        <f>+'MBI DIRECTORIO'!S1575</f>
        <v>0</v>
      </c>
      <c r="T1575" s="5">
        <f>+'MBI DIRECTORIO'!T1575</f>
        <v>0</v>
      </c>
      <c r="U1575" s="5">
        <f>+'MBI DIRECTORIO'!U1575</f>
        <v>0</v>
      </c>
      <c r="V1575" s="5">
        <f>+'MBI DIRECTORIO'!V1575</f>
        <v>0</v>
      </c>
      <c r="W1575" s="5">
        <f>+'MBI DIRECTORIO'!W1575</f>
        <v>0</v>
      </c>
      <c r="X1575" s="5">
        <f>+'MBI DIRECTORIO'!X1575</f>
        <v>0</v>
      </c>
      <c r="Y1575" s="5">
        <f>+'MBI DIRECTORIO'!Y1575</f>
        <v>229.57744427874673</v>
      </c>
      <c r="Z1575" s="5">
        <f>+'MBI DIRECTORIO'!Z1575</f>
        <v>98.942554170928304</v>
      </c>
      <c r="AA1575" s="5">
        <f>+'MBI DIRECTORIO'!AA1575</f>
        <v>0</v>
      </c>
      <c r="AB1575" s="5" t="str">
        <f>+'MBI DIRECTORIO'!AG1575</f>
        <v>Domaine Boyar International EAD</v>
      </c>
      <c r="AD1575" t="str">
        <f t="shared" si="26"/>
        <v>INSERT INTO TABLA_PRESUPUESTO_COMERCIAL VALUES ('VSR','80145-C','14004889-20',2022,'Septiembre',180,'USD',6012,2413.809196,0,360,41.311764,0,48.497268,59.42623,2.008197,20.703196,0,0,0,0,0,0,0,229.577444,98.942554,0);</v>
      </c>
    </row>
    <row r="1576" spans="1:30" x14ac:dyDescent="0.2">
      <c r="A1576" t="str">
        <f>+'MBI DIRECTORIO'!A1576</f>
        <v>VSR</v>
      </c>
      <c r="B1576" t="str">
        <f>+'MBI DIRECTORIO'!B1576</f>
        <v>80145-C</v>
      </c>
      <c r="C1576" t="str">
        <f>+'MBI DIRECTORIO'!C1576</f>
        <v>14004893-20</v>
      </c>
      <c r="D1576">
        <f>+'MBI DIRECTORIO'!D1576</f>
        <v>2022</v>
      </c>
      <c r="E1576" t="str">
        <f>+'MBI DIRECTORIO'!E1576</f>
        <v>Septiembre</v>
      </c>
      <c r="F1576" s="5">
        <f>+'MBI DIRECTORIO'!F1576</f>
        <v>270</v>
      </c>
      <c r="G1576" t="str">
        <f>+'MBI DIRECTORIO'!G1576</f>
        <v>USD</v>
      </c>
      <c r="H1576" s="5">
        <f>+'MBI DIRECTORIO'!H1576</f>
        <v>9018</v>
      </c>
      <c r="I1576" s="5">
        <f>+'MBI DIRECTORIO'!I1576</f>
        <v>3777.2248049539362</v>
      </c>
      <c r="J1576" s="5">
        <f>+'MBI DIRECTORIO'!J1576</f>
        <v>0</v>
      </c>
      <c r="K1576" s="5">
        <f>+'MBI DIRECTORIO'!K1576</f>
        <v>540</v>
      </c>
      <c r="L1576" s="5">
        <f>+'MBI DIRECTORIO'!L1576</f>
        <v>61.967646287897217</v>
      </c>
      <c r="M1576" s="5">
        <f>+'MBI DIRECTORIO'!M1576</f>
        <v>0</v>
      </c>
      <c r="N1576" s="5">
        <f>+'MBI DIRECTORIO'!N1576</f>
        <v>72.745901639344254</v>
      </c>
      <c r="O1576" s="5">
        <f>+'MBI DIRECTORIO'!O1576</f>
        <v>89.139344262295083</v>
      </c>
      <c r="P1576" s="5">
        <f>+'MBI DIRECTORIO'!P1576</f>
        <v>3.012295081967213</v>
      </c>
      <c r="Q1576" s="5">
        <f>+'MBI DIRECTORIO'!Q1576</f>
        <v>31.054794178121071</v>
      </c>
      <c r="R1576" s="5">
        <f>+'MBI DIRECTORIO'!R1576</f>
        <v>0</v>
      </c>
      <c r="S1576" s="5">
        <f>+'MBI DIRECTORIO'!S1576</f>
        <v>0</v>
      </c>
      <c r="T1576" s="5">
        <f>+'MBI DIRECTORIO'!T1576</f>
        <v>0</v>
      </c>
      <c r="U1576" s="5">
        <f>+'MBI DIRECTORIO'!U1576</f>
        <v>0</v>
      </c>
      <c r="V1576" s="5">
        <f>+'MBI DIRECTORIO'!V1576</f>
        <v>0</v>
      </c>
      <c r="W1576" s="5">
        <f>+'MBI DIRECTORIO'!W1576</f>
        <v>0</v>
      </c>
      <c r="X1576" s="5">
        <f>+'MBI DIRECTORIO'!X1576</f>
        <v>0</v>
      </c>
      <c r="Y1576" s="5">
        <f>+'MBI DIRECTORIO'!Y1576</f>
        <v>344.36616641812009</v>
      </c>
      <c r="Z1576" s="5">
        <f>+'MBI DIRECTORIO'!Z1576</f>
        <v>148.41383125639246</v>
      </c>
      <c r="AA1576" s="5">
        <f>+'MBI DIRECTORIO'!AA1576</f>
        <v>0</v>
      </c>
      <c r="AB1576" s="5" t="str">
        <f>+'MBI DIRECTORIO'!AG1576</f>
        <v>Domaine Boyar International EAD</v>
      </c>
      <c r="AD1576" t="str">
        <f t="shared" si="26"/>
        <v>INSERT INTO TABLA_PRESUPUESTO_COMERCIAL VALUES ('VSR','80145-C','14004893-20',2022,'Septiembre',270,'USD',9018,3777.224805,0,540,61.967646,0,72.745902,89.139344,3.012295,31.054794,0,0,0,0,0,0,0,344.366166,148.413831,0);</v>
      </c>
    </row>
    <row r="1577" spans="1:30" x14ac:dyDescent="0.2">
      <c r="A1577" t="str">
        <f>+'MBI DIRECTORIO'!A1577</f>
        <v>VSR</v>
      </c>
      <c r="B1577" t="str">
        <f>+'MBI DIRECTORIO'!B1577</f>
        <v>80145-C</v>
      </c>
      <c r="C1577" t="str">
        <f>+'MBI DIRECTORIO'!C1577</f>
        <v>14004892-20</v>
      </c>
      <c r="D1577">
        <f>+'MBI DIRECTORIO'!D1577</f>
        <v>2022</v>
      </c>
      <c r="E1577" t="str">
        <f>+'MBI DIRECTORIO'!E1577</f>
        <v>Septiembre</v>
      </c>
      <c r="F1577" s="5">
        <f>+'MBI DIRECTORIO'!F1577</f>
        <v>67.5</v>
      </c>
      <c r="G1577" t="str">
        <f>+'MBI DIRECTORIO'!G1577</f>
        <v>USD</v>
      </c>
      <c r="H1577" s="5">
        <f>+'MBI DIRECTORIO'!H1577</f>
        <v>2492.1</v>
      </c>
      <c r="I1577" s="5">
        <f>+'MBI DIRECTORIO'!I1577</f>
        <v>1430.7495081418829</v>
      </c>
      <c r="J1577" s="5">
        <f>+'MBI DIRECTORIO'!J1577</f>
        <v>0</v>
      </c>
      <c r="K1577" s="5">
        <f>+'MBI DIRECTORIO'!K1577</f>
        <v>0</v>
      </c>
      <c r="L1577" s="5">
        <f>+'MBI DIRECTORIO'!L1577</f>
        <v>15.491911571974304</v>
      </c>
      <c r="M1577" s="5">
        <f>+'MBI DIRECTORIO'!M1577</f>
        <v>0</v>
      </c>
      <c r="N1577" s="5">
        <f>+'MBI DIRECTORIO'!N1577</f>
        <v>18.186475409836063</v>
      </c>
      <c r="O1577" s="5">
        <f>+'MBI DIRECTORIO'!O1577</f>
        <v>22.284836065573771</v>
      </c>
      <c r="P1577" s="5">
        <f>+'MBI DIRECTORIO'!P1577</f>
        <v>0.75307377049180324</v>
      </c>
      <c r="Q1577" s="5">
        <f>+'MBI DIRECTORIO'!Q1577</f>
        <v>8.5819086905406436</v>
      </c>
      <c r="R1577" s="5">
        <f>+'MBI DIRECTORIO'!R1577</f>
        <v>0</v>
      </c>
      <c r="S1577" s="5">
        <f>+'MBI DIRECTORIO'!S1577</f>
        <v>0</v>
      </c>
      <c r="T1577" s="5">
        <f>+'MBI DIRECTORIO'!T1577</f>
        <v>0</v>
      </c>
      <c r="U1577" s="5">
        <f>+'MBI DIRECTORIO'!U1577</f>
        <v>0</v>
      </c>
      <c r="V1577" s="5">
        <f>+'MBI DIRECTORIO'!V1577</f>
        <v>0</v>
      </c>
      <c r="W1577" s="5">
        <f>+'MBI DIRECTORIO'!W1577</f>
        <v>0</v>
      </c>
      <c r="X1577" s="5">
        <f>+'MBI DIRECTORIO'!X1577</f>
        <v>0</v>
      </c>
      <c r="Y1577" s="5">
        <f>+'MBI DIRECTORIO'!Y1577</f>
        <v>86.909751750540394</v>
      </c>
      <c r="Z1577" s="5">
        <f>+'MBI DIRECTORIO'!Z1577</f>
        <v>37.103457814098114</v>
      </c>
      <c r="AA1577" s="5">
        <f>+'MBI DIRECTORIO'!AA1577</f>
        <v>0</v>
      </c>
      <c r="AB1577" s="5" t="str">
        <f>+'MBI DIRECTORIO'!AG1577</f>
        <v>Domaine Boyar International EAD</v>
      </c>
      <c r="AD1577" t="str">
        <f t="shared" si="26"/>
        <v>INSERT INTO TABLA_PRESUPUESTO_COMERCIAL VALUES ('VSR','80145-C','14004892-20',2022,'Septiembre',67.5,'USD',2492.1,1430.749508,0,0,15.491912,0,18.186475,22.284836,0.753074,8.581909,0,0,0,0,0,0,0,86.909752,37.103458,0);</v>
      </c>
    </row>
    <row r="1578" spans="1:30" x14ac:dyDescent="0.2">
      <c r="A1578" t="str">
        <f>+'MBI DIRECTORIO'!A1578</f>
        <v>VSR</v>
      </c>
      <c r="B1578" t="str">
        <f>+'MBI DIRECTORIO'!B1578</f>
        <v>80145-C</v>
      </c>
      <c r="C1578" t="str">
        <f>+'MBI DIRECTORIO'!C1578</f>
        <v>14004891-20</v>
      </c>
      <c r="D1578">
        <f>+'MBI DIRECTORIO'!D1578</f>
        <v>2022</v>
      </c>
      <c r="E1578" t="str">
        <f>+'MBI DIRECTORIO'!E1578</f>
        <v>Septiembre</v>
      </c>
      <c r="F1578" s="5">
        <f>+'MBI DIRECTORIO'!F1578</f>
        <v>675</v>
      </c>
      <c r="G1578" t="str">
        <f>+'MBI DIRECTORIO'!G1578</f>
        <v>USD</v>
      </c>
      <c r="H1578" s="5">
        <f>+'MBI DIRECTORIO'!H1578</f>
        <v>22545</v>
      </c>
      <c r="I1578" s="5">
        <f>+'MBI DIRECTORIO'!I1578</f>
        <v>9431.8819053604329</v>
      </c>
      <c r="J1578" s="5">
        <f>+'MBI DIRECTORIO'!J1578</f>
        <v>0</v>
      </c>
      <c r="K1578" s="5">
        <f>+'MBI DIRECTORIO'!K1578</f>
        <v>1350</v>
      </c>
      <c r="L1578" s="5">
        <f>+'MBI DIRECTORIO'!L1578</f>
        <v>154.91911571974305</v>
      </c>
      <c r="M1578" s="5">
        <f>+'MBI DIRECTORIO'!M1578</f>
        <v>0</v>
      </c>
      <c r="N1578" s="5">
        <f>+'MBI DIRECTORIO'!N1578</f>
        <v>181.86475409836063</v>
      </c>
      <c r="O1578" s="5">
        <f>+'MBI DIRECTORIO'!O1578</f>
        <v>222.84836065573771</v>
      </c>
      <c r="P1578" s="5">
        <f>+'MBI DIRECTORIO'!P1578</f>
        <v>7.5307377049180317</v>
      </c>
      <c r="Q1578" s="5">
        <f>+'MBI DIRECTORIO'!Q1578</f>
        <v>77.636985445302685</v>
      </c>
      <c r="R1578" s="5">
        <f>+'MBI DIRECTORIO'!R1578</f>
        <v>0</v>
      </c>
      <c r="S1578" s="5">
        <f>+'MBI DIRECTORIO'!S1578</f>
        <v>0</v>
      </c>
      <c r="T1578" s="5">
        <f>+'MBI DIRECTORIO'!T1578</f>
        <v>0</v>
      </c>
      <c r="U1578" s="5">
        <f>+'MBI DIRECTORIO'!U1578</f>
        <v>0</v>
      </c>
      <c r="V1578" s="5">
        <f>+'MBI DIRECTORIO'!V1578</f>
        <v>0</v>
      </c>
      <c r="W1578" s="5">
        <f>+'MBI DIRECTORIO'!W1578</f>
        <v>0</v>
      </c>
      <c r="X1578" s="5">
        <f>+'MBI DIRECTORIO'!X1578</f>
        <v>0</v>
      </c>
      <c r="Y1578" s="5">
        <f>+'MBI DIRECTORIO'!Y1578</f>
        <v>860.91541604530016</v>
      </c>
      <c r="Z1578" s="5">
        <f>+'MBI DIRECTORIO'!Z1578</f>
        <v>371.03457814098113</v>
      </c>
      <c r="AA1578" s="5">
        <f>+'MBI DIRECTORIO'!AA1578</f>
        <v>0</v>
      </c>
      <c r="AB1578" s="5" t="str">
        <f>+'MBI DIRECTORIO'!AG1578</f>
        <v>Domaine Boyar International EAD</v>
      </c>
      <c r="AD1578" t="str">
        <f t="shared" si="26"/>
        <v>INSERT INTO TABLA_PRESUPUESTO_COMERCIAL VALUES ('VSR','80145-C','14004891-20',2022,'Septiembre',675,'USD',22545,9431.881905,0,1350,154.919116,0,181.864754,222.848361,7.530738,77.636985,0,0,0,0,0,0,0,860.915416,371.034578,0);</v>
      </c>
    </row>
    <row r="1579" spans="1:30" x14ac:dyDescent="0.2">
      <c r="A1579" t="str">
        <f>+'MBI DIRECTORIO'!A1579</f>
        <v>VSR</v>
      </c>
      <c r="B1579" t="str">
        <f>+'MBI DIRECTORIO'!B1579</f>
        <v>80145-C</v>
      </c>
      <c r="C1579" t="str">
        <f>+'MBI DIRECTORIO'!C1579</f>
        <v>14005055-21</v>
      </c>
      <c r="D1579">
        <f>+'MBI DIRECTORIO'!D1579</f>
        <v>2022</v>
      </c>
      <c r="E1579" t="str">
        <f>+'MBI DIRECTORIO'!E1579</f>
        <v>Septiembre</v>
      </c>
      <c r="F1579" s="5">
        <f>+'MBI DIRECTORIO'!F1579</f>
        <v>90</v>
      </c>
      <c r="G1579" t="str">
        <f>+'MBI DIRECTORIO'!G1579</f>
        <v>USD</v>
      </c>
      <c r="H1579" s="5">
        <f>+'MBI DIRECTORIO'!H1579</f>
        <v>3150</v>
      </c>
      <c r="I1579" s="5">
        <f>+'MBI DIRECTORIO'!I1579</f>
        <v>1289.8566068985399</v>
      </c>
      <c r="J1579" s="5">
        <f>+'MBI DIRECTORIO'!J1579</f>
        <v>0</v>
      </c>
      <c r="K1579" s="5">
        <f>+'MBI DIRECTORIO'!K1579</f>
        <v>315</v>
      </c>
      <c r="L1579" s="5">
        <f>+'MBI DIRECTORIO'!L1579</f>
        <v>20.65588209596574</v>
      </c>
      <c r="M1579" s="5">
        <f>+'MBI DIRECTORIO'!M1579</f>
        <v>0</v>
      </c>
      <c r="N1579" s="5">
        <f>+'MBI DIRECTORIO'!N1579</f>
        <v>24.248633879781419</v>
      </c>
      <c r="O1579" s="5">
        <f>+'MBI DIRECTORIO'!O1579</f>
        <v>29.713114754098363</v>
      </c>
      <c r="P1579" s="5">
        <f>+'MBI DIRECTORIO'!P1579</f>
        <v>1.0040983606557377</v>
      </c>
      <c r="Q1579" s="5">
        <f>+'MBI DIRECTORIO'!Q1579</f>
        <v>10.847482996349676</v>
      </c>
      <c r="R1579" s="5">
        <f>+'MBI DIRECTORIO'!R1579</f>
        <v>0</v>
      </c>
      <c r="S1579" s="5">
        <f>+'MBI DIRECTORIO'!S1579</f>
        <v>0</v>
      </c>
      <c r="T1579" s="5">
        <f>+'MBI DIRECTORIO'!T1579</f>
        <v>0</v>
      </c>
      <c r="U1579" s="5">
        <f>+'MBI DIRECTORIO'!U1579</f>
        <v>0</v>
      </c>
      <c r="V1579" s="5">
        <f>+'MBI DIRECTORIO'!V1579</f>
        <v>0</v>
      </c>
      <c r="W1579" s="5">
        <f>+'MBI DIRECTORIO'!W1579</f>
        <v>0</v>
      </c>
      <c r="X1579" s="5">
        <f>+'MBI DIRECTORIO'!X1579</f>
        <v>0</v>
      </c>
      <c r="Y1579" s="5">
        <f>+'MBI DIRECTORIO'!Y1579</f>
        <v>115.28460707634935</v>
      </c>
      <c r="Z1579" s="5">
        <f>+'MBI DIRECTORIO'!Z1579</f>
        <v>49.471277085464152</v>
      </c>
      <c r="AA1579" s="5">
        <f>+'MBI DIRECTORIO'!AA1579</f>
        <v>0</v>
      </c>
      <c r="AB1579" s="5" t="str">
        <f>+'MBI DIRECTORIO'!AG1579</f>
        <v>Domaine Boyar International EAD</v>
      </c>
      <c r="AD1579" t="str">
        <f t="shared" si="26"/>
        <v>INSERT INTO TABLA_PRESUPUESTO_COMERCIAL VALUES ('VSR','80145-C','14005055-21',2022,'Septiembre',90,'USD',3150,1289.856607,0,315,20.655882,0,24.248634,29.713115,1.004098,10.847483,0,0,0,0,0,0,0,115.284607,49.471277,0);</v>
      </c>
    </row>
    <row r="1580" spans="1:30" x14ac:dyDescent="0.2">
      <c r="A1580" t="str">
        <f>+'MBI DIRECTORIO'!A1580</f>
        <v>VSR</v>
      </c>
      <c r="B1580" t="str">
        <f>+'MBI DIRECTORIO'!B1580</f>
        <v>80007-C</v>
      </c>
      <c r="C1580" t="str">
        <f>+'MBI DIRECTORIO'!C1580</f>
        <v>14003812-20</v>
      </c>
      <c r="D1580">
        <f>+'MBI DIRECTORIO'!D1580</f>
        <v>2022</v>
      </c>
      <c r="E1580" t="str">
        <f>+'MBI DIRECTORIO'!E1580</f>
        <v>Septiembre</v>
      </c>
      <c r="F1580" s="5">
        <f>+'MBI DIRECTORIO'!F1580</f>
        <v>32.4</v>
      </c>
      <c r="G1580" t="str">
        <f>+'MBI DIRECTORIO'!G1580</f>
        <v>USD</v>
      </c>
      <c r="H1580" s="5">
        <f>+'MBI DIRECTORIO'!H1580</f>
        <v>810</v>
      </c>
      <c r="I1580" s="5">
        <f>+'MBI DIRECTORIO'!I1580</f>
        <v>467.1464111689005</v>
      </c>
      <c r="J1580" s="5">
        <f>+'MBI DIRECTORIO'!J1580</f>
        <v>0</v>
      </c>
      <c r="K1580" s="5">
        <f>+'MBI DIRECTORIO'!K1580</f>
        <v>14.904</v>
      </c>
      <c r="L1580" s="5">
        <f>+'MBI DIRECTORIO'!L1580</f>
        <v>7.4361175545476659</v>
      </c>
      <c r="M1580" s="5">
        <f>+'MBI DIRECTORIO'!M1580</f>
        <v>0</v>
      </c>
      <c r="N1580" s="5">
        <f>+'MBI DIRECTORIO'!N1580</f>
        <v>11.357142857142856</v>
      </c>
      <c r="O1580" s="5">
        <f>+'MBI DIRECTORIO'!O1580</f>
        <v>12.428571428571429</v>
      </c>
      <c r="P1580" s="5">
        <f>+'MBI DIRECTORIO'!P1580</f>
        <v>0.42000000000000004</v>
      </c>
      <c r="Q1580" s="5">
        <f>+'MBI DIRECTORIO'!Q1580</f>
        <v>2.7893527704899168</v>
      </c>
      <c r="R1580" s="5">
        <f>+'MBI DIRECTORIO'!R1580</f>
        <v>0</v>
      </c>
      <c r="S1580" s="5">
        <f>+'MBI DIRECTORIO'!S1580</f>
        <v>0</v>
      </c>
      <c r="T1580" s="5">
        <f>+'MBI DIRECTORIO'!T1580</f>
        <v>0</v>
      </c>
      <c r="U1580" s="5">
        <f>+'MBI DIRECTORIO'!U1580</f>
        <v>0</v>
      </c>
      <c r="V1580" s="5">
        <f>+'MBI DIRECTORIO'!V1580</f>
        <v>0</v>
      </c>
      <c r="W1580" s="5">
        <f>+'MBI DIRECTORIO'!W1580</f>
        <v>0</v>
      </c>
      <c r="X1580" s="5">
        <f>+'MBI DIRECTORIO'!X1580</f>
        <v>0</v>
      </c>
      <c r="Y1580" s="5">
        <f>+'MBI DIRECTORIO'!Y1580</f>
        <v>44.804726806971296</v>
      </c>
      <c r="Z1580" s="5">
        <f>+'MBI DIRECTORIO'!Z1580</f>
        <v>17.809659750767093</v>
      </c>
      <c r="AA1580" s="5">
        <f>+'MBI DIRECTORIO'!AA1580</f>
        <v>0</v>
      </c>
      <c r="AB1580" s="5" t="str">
        <f>+'MBI DIRECTORIO'!AG1580</f>
        <v>Ghs Classic Drinks Ltd</v>
      </c>
      <c r="AD1580" t="str">
        <f t="shared" si="26"/>
        <v>INSERT INTO TABLA_PRESUPUESTO_COMERCIAL VALUES ('VSR','80007-C','14003812-20',2022,'Septiembre',32.4,'USD',810,467.146411,0,14.904,7.436118,0,11.357143,12.428571,0.42,2.789353,0,0,0,0,0,0,0,44.804727,17.80966,0);</v>
      </c>
    </row>
    <row r="1581" spans="1:30" x14ac:dyDescent="0.2">
      <c r="A1581" t="str">
        <f>+'MBI DIRECTORIO'!A1581</f>
        <v>VSR</v>
      </c>
      <c r="B1581" t="str">
        <f>+'MBI DIRECTORIO'!B1581</f>
        <v>80007-C</v>
      </c>
      <c r="C1581" t="str">
        <f>+'MBI DIRECTORIO'!C1581</f>
        <v>14003820-18</v>
      </c>
      <c r="D1581">
        <f>+'MBI DIRECTORIO'!D1581</f>
        <v>2022</v>
      </c>
      <c r="E1581" t="str">
        <f>+'MBI DIRECTORIO'!E1581</f>
        <v>Septiembre</v>
      </c>
      <c r="F1581" s="5">
        <f>+'MBI DIRECTORIO'!F1581</f>
        <v>32.4</v>
      </c>
      <c r="G1581" t="str">
        <f>+'MBI DIRECTORIO'!G1581</f>
        <v>USD</v>
      </c>
      <c r="H1581" s="5">
        <f>+'MBI DIRECTORIO'!H1581</f>
        <v>810</v>
      </c>
      <c r="I1581" s="5">
        <f>+'MBI DIRECTORIO'!I1581</f>
        <v>607.58128767003564</v>
      </c>
      <c r="J1581" s="5">
        <f>+'MBI DIRECTORIO'!J1581</f>
        <v>0</v>
      </c>
      <c r="K1581" s="5">
        <f>+'MBI DIRECTORIO'!K1581</f>
        <v>48.599999999999994</v>
      </c>
      <c r="L1581" s="5">
        <f>+'MBI DIRECTORIO'!L1581</f>
        <v>7.4361175545476659</v>
      </c>
      <c r="M1581" s="5">
        <f>+'MBI DIRECTORIO'!M1581</f>
        <v>0</v>
      </c>
      <c r="N1581" s="5">
        <f>+'MBI DIRECTORIO'!N1581</f>
        <v>11.357142857142856</v>
      </c>
      <c r="O1581" s="5">
        <f>+'MBI DIRECTORIO'!O1581</f>
        <v>12.428571428571429</v>
      </c>
      <c r="P1581" s="5">
        <f>+'MBI DIRECTORIO'!P1581</f>
        <v>0.42000000000000004</v>
      </c>
      <c r="Q1581" s="5">
        <f>+'MBI DIRECTORIO'!Q1581</f>
        <v>2.7893527704899168</v>
      </c>
      <c r="R1581" s="5">
        <f>+'MBI DIRECTORIO'!R1581</f>
        <v>0</v>
      </c>
      <c r="S1581" s="5">
        <f>+'MBI DIRECTORIO'!S1581</f>
        <v>0</v>
      </c>
      <c r="T1581" s="5">
        <f>+'MBI DIRECTORIO'!T1581</f>
        <v>0</v>
      </c>
      <c r="U1581" s="5">
        <f>+'MBI DIRECTORIO'!U1581</f>
        <v>0</v>
      </c>
      <c r="V1581" s="5">
        <f>+'MBI DIRECTORIO'!V1581</f>
        <v>0</v>
      </c>
      <c r="W1581" s="5">
        <f>+'MBI DIRECTORIO'!W1581</f>
        <v>0</v>
      </c>
      <c r="X1581" s="5">
        <f>+'MBI DIRECTORIO'!X1581</f>
        <v>0</v>
      </c>
      <c r="Y1581" s="5">
        <f>+'MBI DIRECTORIO'!Y1581</f>
        <v>44.804726806971296</v>
      </c>
      <c r="Z1581" s="5">
        <f>+'MBI DIRECTORIO'!Z1581</f>
        <v>17.809659750767093</v>
      </c>
      <c r="AA1581" s="5">
        <f>+'MBI DIRECTORIO'!AA1581</f>
        <v>0</v>
      </c>
      <c r="AB1581" s="5" t="str">
        <f>+'MBI DIRECTORIO'!AG1581</f>
        <v>Ghs Classic Drinks Ltd</v>
      </c>
      <c r="AD1581" t="str">
        <f t="shared" si="26"/>
        <v>INSERT INTO TABLA_PRESUPUESTO_COMERCIAL VALUES ('VSR','80007-C','14003820-18',2022,'Septiembre',32.4,'USD',810,607.581288,0,48.6,7.436118,0,11.357143,12.428571,0.42,2.789353,0,0,0,0,0,0,0,44.804727,17.80966,0);</v>
      </c>
    </row>
    <row r="1582" spans="1:30" x14ac:dyDescent="0.2">
      <c r="A1582" t="str">
        <f>+'MBI DIRECTORIO'!A1582</f>
        <v>VSR</v>
      </c>
      <c r="B1582" t="str">
        <f>+'MBI DIRECTORIO'!B1582</f>
        <v>80007-C</v>
      </c>
      <c r="C1582" t="str">
        <f>+'MBI DIRECTORIO'!C1582</f>
        <v>14003817-21</v>
      </c>
      <c r="D1582">
        <f>+'MBI DIRECTORIO'!D1582</f>
        <v>2022</v>
      </c>
      <c r="E1582" t="str">
        <f>+'MBI DIRECTORIO'!E1582</f>
        <v>Septiembre</v>
      </c>
      <c r="F1582" s="5">
        <f>+'MBI DIRECTORIO'!F1582</f>
        <v>32.4</v>
      </c>
      <c r="G1582" t="str">
        <f>+'MBI DIRECTORIO'!G1582</f>
        <v>USD</v>
      </c>
      <c r="H1582" s="5">
        <f>+'MBI DIRECTORIO'!H1582</f>
        <v>793.8</v>
      </c>
      <c r="I1582" s="5">
        <f>+'MBI DIRECTORIO'!I1582</f>
        <v>478.46295836930074</v>
      </c>
      <c r="J1582" s="5">
        <f>+'MBI DIRECTORIO'!J1582</f>
        <v>0</v>
      </c>
      <c r="K1582" s="5">
        <f>+'MBI DIRECTORIO'!K1582</f>
        <v>48.599999999999994</v>
      </c>
      <c r="L1582" s="5">
        <f>+'MBI DIRECTORIO'!L1582</f>
        <v>7.4361175545476659</v>
      </c>
      <c r="M1582" s="5">
        <f>+'MBI DIRECTORIO'!M1582</f>
        <v>0</v>
      </c>
      <c r="N1582" s="5">
        <f>+'MBI DIRECTORIO'!N1582</f>
        <v>11.357142857142856</v>
      </c>
      <c r="O1582" s="5">
        <f>+'MBI DIRECTORIO'!O1582</f>
        <v>12.428571428571429</v>
      </c>
      <c r="P1582" s="5">
        <f>+'MBI DIRECTORIO'!P1582</f>
        <v>0.42000000000000004</v>
      </c>
      <c r="Q1582" s="5">
        <f>+'MBI DIRECTORIO'!Q1582</f>
        <v>2.7335657150801183</v>
      </c>
      <c r="R1582" s="5">
        <f>+'MBI DIRECTORIO'!R1582</f>
        <v>0</v>
      </c>
      <c r="S1582" s="5">
        <f>+'MBI DIRECTORIO'!S1582</f>
        <v>0</v>
      </c>
      <c r="T1582" s="5">
        <f>+'MBI DIRECTORIO'!T1582</f>
        <v>0</v>
      </c>
      <c r="U1582" s="5">
        <f>+'MBI DIRECTORIO'!U1582</f>
        <v>0</v>
      </c>
      <c r="V1582" s="5">
        <f>+'MBI DIRECTORIO'!V1582</f>
        <v>0</v>
      </c>
      <c r="W1582" s="5">
        <f>+'MBI DIRECTORIO'!W1582</f>
        <v>0</v>
      </c>
      <c r="X1582" s="5">
        <f>+'MBI DIRECTORIO'!X1582</f>
        <v>0</v>
      </c>
      <c r="Y1582" s="5">
        <f>+'MBI DIRECTORIO'!Y1582</f>
        <v>44.748939751561494</v>
      </c>
      <c r="Z1582" s="5">
        <f>+'MBI DIRECTORIO'!Z1582</f>
        <v>17.809659750767093</v>
      </c>
      <c r="AA1582" s="5">
        <f>+'MBI DIRECTORIO'!AA1582</f>
        <v>0</v>
      </c>
      <c r="AB1582" s="5" t="str">
        <f>+'MBI DIRECTORIO'!AG1582</f>
        <v>Ghs Classic Drinks Ltd</v>
      </c>
      <c r="AD1582" t="str">
        <f t="shared" si="26"/>
        <v>INSERT INTO TABLA_PRESUPUESTO_COMERCIAL VALUES ('VSR','80007-C','14003817-21',2022,'Septiembre',32.4,'USD',793.8,478.462958,0,48.6,7.436118,0,11.357143,12.428571,0.42,2.733566,0,0,0,0,0,0,0,44.74894,17.80966,0);</v>
      </c>
    </row>
    <row r="1583" spans="1:30" x14ac:dyDescent="0.2">
      <c r="A1583" t="str">
        <f>+'MBI DIRECTORIO'!A1583</f>
        <v>VSR</v>
      </c>
      <c r="B1583" t="str">
        <f>+'MBI DIRECTORIO'!B1583</f>
        <v>80007-C</v>
      </c>
      <c r="C1583" t="str">
        <f>+'MBI DIRECTORIO'!C1583</f>
        <v>14004704-21</v>
      </c>
      <c r="D1583">
        <f>+'MBI DIRECTORIO'!D1583</f>
        <v>2022</v>
      </c>
      <c r="E1583" t="str">
        <f>+'MBI DIRECTORIO'!E1583</f>
        <v>Septiembre</v>
      </c>
      <c r="F1583" s="5">
        <f>+'MBI DIRECTORIO'!F1583</f>
        <v>180</v>
      </c>
      <c r="G1583" t="str">
        <f>+'MBI DIRECTORIO'!G1583</f>
        <v>USD</v>
      </c>
      <c r="H1583" s="5">
        <f>+'MBI DIRECTORIO'!H1583</f>
        <v>4320</v>
      </c>
      <c r="I1583" s="5">
        <f>+'MBI DIRECTORIO'!I1583</f>
        <v>2413.8091963972474</v>
      </c>
      <c r="J1583" s="5">
        <f>+'MBI DIRECTORIO'!J1583</f>
        <v>0</v>
      </c>
      <c r="K1583" s="5">
        <f>+'MBI DIRECTORIO'!K1583</f>
        <v>208.79999999999998</v>
      </c>
      <c r="L1583" s="5">
        <f>+'MBI DIRECTORIO'!L1583</f>
        <v>41.311764191931481</v>
      </c>
      <c r="M1583" s="5">
        <f>+'MBI DIRECTORIO'!M1583</f>
        <v>0</v>
      </c>
      <c r="N1583" s="5">
        <f>+'MBI DIRECTORIO'!N1583</f>
        <v>63.095238095238088</v>
      </c>
      <c r="O1583" s="5">
        <f>+'MBI DIRECTORIO'!O1583</f>
        <v>69.047619047619051</v>
      </c>
      <c r="P1583" s="5">
        <f>+'MBI DIRECTORIO'!P1583</f>
        <v>2.3333333333333335</v>
      </c>
      <c r="Q1583" s="5">
        <f>+'MBI DIRECTORIO'!Q1583</f>
        <v>14.876548109279556</v>
      </c>
      <c r="R1583" s="5">
        <f>+'MBI DIRECTORIO'!R1583</f>
        <v>0</v>
      </c>
      <c r="S1583" s="5">
        <f>+'MBI DIRECTORIO'!S1583</f>
        <v>0</v>
      </c>
      <c r="T1583" s="5">
        <f>+'MBI DIRECTORIO'!T1583</f>
        <v>0</v>
      </c>
      <c r="U1583" s="5">
        <f>+'MBI DIRECTORIO'!U1583</f>
        <v>0</v>
      </c>
      <c r="V1583" s="5">
        <f>+'MBI DIRECTORIO'!V1583</f>
        <v>0</v>
      </c>
      <c r="W1583" s="5">
        <f>+'MBI DIRECTORIO'!W1583</f>
        <v>0</v>
      </c>
      <c r="X1583" s="5">
        <f>+'MBI DIRECTORIO'!X1583</f>
        <v>0</v>
      </c>
      <c r="Y1583" s="5">
        <f>+'MBI DIRECTORIO'!Y1583</f>
        <v>248.29529275639834</v>
      </c>
      <c r="Z1583" s="5">
        <f>+'MBI DIRECTORIO'!Z1583</f>
        <v>98.942554170928304</v>
      </c>
      <c r="AA1583" s="5">
        <f>+'MBI DIRECTORIO'!AA1583</f>
        <v>0</v>
      </c>
      <c r="AB1583" s="5" t="str">
        <f>+'MBI DIRECTORIO'!AG1583</f>
        <v>Ghs Classic Drinks Ltd</v>
      </c>
      <c r="AD1583" t="str">
        <f t="shared" si="26"/>
        <v>INSERT INTO TABLA_PRESUPUESTO_COMERCIAL VALUES ('VSR','80007-C','14004704-21',2022,'Septiembre',180,'USD',4320,2413.809196,0,208.8,41.311764,0,63.095238,69.047619,2.333333,14.876548,0,0,0,0,0,0,0,248.295293,98.942554,0);</v>
      </c>
    </row>
    <row r="1584" spans="1:30" x14ac:dyDescent="0.2">
      <c r="A1584" t="str">
        <f>+'MBI DIRECTORIO'!A1584</f>
        <v>VSR</v>
      </c>
      <c r="B1584" t="str">
        <f>+'MBI DIRECTORIO'!B1584</f>
        <v>80007-C</v>
      </c>
      <c r="C1584" t="str">
        <f>+'MBI DIRECTORIO'!C1584</f>
        <v>14004705-21</v>
      </c>
      <c r="D1584">
        <f>+'MBI DIRECTORIO'!D1584</f>
        <v>2022</v>
      </c>
      <c r="E1584" t="str">
        <f>+'MBI DIRECTORIO'!E1584</f>
        <v>Septiembre</v>
      </c>
      <c r="F1584" s="5">
        <f>+'MBI DIRECTORIO'!F1584</f>
        <v>450</v>
      </c>
      <c r="G1584" t="str">
        <f>+'MBI DIRECTORIO'!G1584</f>
        <v>USD</v>
      </c>
      <c r="H1584" s="5">
        <f>+'MBI DIRECTORIO'!H1584</f>
        <v>10912.5</v>
      </c>
      <c r="I1584" s="5">
        <f>+'MBI DIRECTORIO'!I1584</f>
        <v>8081.2313994171627</v>
      </c>
      <c r="J1584" s="5">
        <f>+'MBI DIRECTORIO'!J1584</f>
        <v>0</v>
      </c>
      <c r="K1584" s="5">
        <f>+'MBI DIRECTORIO'!K1584</f>
        <v>522</v>
      </c>
      <c r="L1584" s="5">
        <f>+'MBI DIRECTORIO'!L1584</f>
        <v>103.2794104798287</v>
      </c>
      <c r="M1584" s="5">
        <f>+'MBI DIRECTORIO'!M1584</f>
        <v>0</v>
      </c>
      <c r="N1584" s="5">
        <f>+'MBI DIRECTORIO'!N1584</f>
        <v>157.73809523809524</v>
      </c>
      <c r="O1584" s="5">
        <f>+'MBI DIRECTORIO'!O1584</f>
        <v>172.61904761904762</v>
      </c>
      <c r="P1584" s="5">
        <f>+'MBI DIRECTORIO'!P1584</f>
        <v>5.833333333333333</v>
      </c>
      <c r="Q1584" s="5">
        <f>+'MBI DIRECTORIO'!Q1584</f>
        <v>37.578780380211377</v>
      </c>
      <c r="R1584" s="5">
        <f>+'MBI DIRECTORIO'!R1584</f>
        <v>0</v>
      </c>
      <c r="S1584" s="5">
        <f>+'MBI DIRECTORIO'!S1584</f>
        <v>0</v>
      </c>
      <c r="T1584" s="5">
        <f>+'MBI DIRECTORIO'!T1584</f>
        <v>0</v>
      </c>
      <c r="U1584" s="5">
        <f>+'MBI DIRECTORIO'!U1584</f>
        <v>0</v>
      </c>
      <c r="V1584" s="5">
        <f>+'MBI DIRECTORIO'!V1584</f>
        <v>0</v>
      </c>
      <c r="W1584" s="5">
        <f>+'MBI DIRECTORIO'!W1584</f>
        <v>0</v>
      </c>
      <c r="X1584" s="5">
        <f>+'MBI DIRECTORIO'!X1584</f>
        <v>0</v>
      </c>
      <c r="Y1584" s="5">
        <f>+'MBI DIRECTORIO'!Y1584</f>
        <v>621.12564199800829</v>
      </c>
      <c r="Z1584" s="5">
        <f>+'MBI DIRECTORIO'!Z1584</f>
        <v>247.35638542732073</v>
      </c>
      <c r="AA1584" s="5">
        <f>+'MBI DIRECTORIO'!AA1584</f>
        <v>0</v>
      </c>
      <c r="AB1584" s="5" t="str">
        <f>+'MBI DIRECTORIO'!AG1584</f>
        <v>Ghs Classic Drinks Ltd</v>
      </c>
      <c r="AD1584" t="str">
        <f t="shared" si="26"/>
        <v>INSERT INTO TABLA_PRESUPUESTO_COMERCIAL VALUES ('VSR','80007-C','14004705-21',2022,'Septiembre',450,'USD',10912.5,8081.231399,0,522,103.27941,0,157.738095,172.619048,5.833333,37.57878,0,0,0,0,0,0,0,621.125642,247.356385,0);</v>
      </c>
    </row>
    <row r="1585" spans="1:30" x14ac:dyDescent="0.2">
      <c r="A1585" t="str">
        <f>+'MBI DIRECTORIO'!A1585</f>
        <v>VSR</v>
      </c>
      <c r="B1585" t="str">
        <f>+'MBI DIRECTORIO'!B1585</f>
        <v>80007-C</v>
      </c>
      <c r="C1585" t="str">
        <f>+'MBI DIRECTORIO'!C1585</f>
        <v>14004693-21</v>
      </c>
      <c r="D1585">
        <f>+'MBI DIRECTORIO'!D1585</f>
        <v>2022</v>
      </c>
      <c r="E1585" t="str">
        <f>+'MBI DIRECTORIO'!E1585</f>
        <v>Septiembre</v>
      </c>
      <c r="F1585" s="5">
        <f>+'MBI DIRECTORIO'!F1585</f>
        <v>607.5</v>
      </c>
      <c r="G1585" t="str">
        <f>+'MBI DIRECTORIO'!G1585</f>
        <v>USD</v>
      </c>
      <c r="H1585" s="5">
        <f>+'MBI DIRECTORIO'!H1585</f>
        <v>14731.875</v>
      </c>
      <c r="I1585" s="5">
        <f>+'MBI DIRECTORIO'!I1585</f>
        <v>8488.6937148243887</v>
      </c>
      <c r="J1585" s="5">
        <f>+'MBI DIRECTORIO'!J1585</f>
        <v>0</v>
      </c>
      <c r="K1585" s="5">
        <f>+'MBI DIRECTORIO'!K1585</f>
        <v>279.45</v>
      </c>
      <c r="L1585" s="5">
        <f>+'MBI DIRECTORIO'!L1585</f>
        <v>139.42720414776875</v>
      </c>
      <c r="M1585" s="5">
        <f>+'MBI DIRECTORIO'!M1585</f>
        <v>0</v>
      </c>
      <c r="N1585" s="5">
        <f>+'MBI DIRECTORIO'!N1585</f>
        <v>212.94642857142856</v>
      </c>
      <c r="O1585" s="5">
        <f>+'MBI DIRECTORIO'!O1585</f>
        <v>233.03571428571428</v>
      </c>
      <c r="P1585" s="5">
        <f>+'MBI DIRECTORIO'!P1585</f>
        <v>7.875</v>
      </c>
      <c r="Q1585" s="5">
        <f>+'MBI DIRECTORIO'!Q1585</f>
        <v>50.731353513285356</v>
      </c>
      <c r="R1585" s="5">
        <f>+'MBI DIRECTORIO'!R1585</f>
        <v>0</v>
      </c>
      <c r="S1585" s="5">
        <f>+'MBI DIRECTORIO'!S1585</f>
        <v>0</v>
      </c>
      <c r="T1585" s="5">
        <f>+'MBI DIRECTORIO'!T1585</f>
        <v>0</v>
      </c>
      <c r="U1585" s="5">
        <f>+'MBI DIRECTORIO'!U1585</f>
        <v>0</v>
      </c>
      <c r="V1585" s="5">
        <f>+'MBI DIRECTORIO'!V1585</f>
        <v>0</v>
      </c>
      <c r="W1585" s="5">
        <f>+'MBI DIRECTORIO'!W1585</f>
        <v>0</v>
      </c>
      <c r="X1585" s="5">
        <f>+'MBI DIRECTORIO'!X1585</f>
        <v>0</v>
      </c>
      <c r="Y1585" s="5">
        <f>+'MBI DIRECTORIO'!Y1585</f>
        <v>838.51961669731122</v>
      </c>
      <c r="Z1585" s="5">
        <f>+'MBI DIRECTORIO'!Z1585</f>
        <v>333.93112032688299</v>
      </c>
      <c r="AA1585" s="5">
        <f>+'MBI DIRECTORIO'!AA1585</f>
        <v>0</v>
      </c>
      <c r="AB1585" s="5" t="str">
        <f>+'MBI DIRECTORIO'!AG1585</f>
        <v>Ghs Classic Drinks Ltd</v>
      </c>
      <c r="AD1585" t="str">
        <f t="shared" si="26"/>
        <v>INSERT INTO TABLA_PRESUPUESTO_COMERCIAL VALUES ('VSR','80007-C','14004693-21',2022,'Septiembre',607.5,'USD',14731.875,8488.693715,0,279.45,139.427204,0,212.946429,233.035714,7.875,50.731354,0,0,0,0,0,0,0,838.519617,333.93112,0);</v>
      </c>
    </row>
    <row r="1586" spans="1:30" x14ac:dyDescent="0.2">
      <c r="A1586" t="str">
        <f>+'MBI DIRECTORIO'!A1586</f>
        <v>VSR</v>
      </c>
      <c r="B1586" t="str">
        <f>+'MBI DIRECTORIO'!B1586</f>
        <v>80007-C</v>
      </c>
      <c r="C1586" t="str">
        <f>+'MBI DIRECTORIO'!C1586</f>
        <v>14005050-21</v>
      </c>
      <c r="D1586">
        <f>+'MBI DIRECTORIO'!D1586</f>
        <v>2022</v>
      </c>
      <c r="E1586" t="str">
        <f>+'MBI DIRECTORIO'!E1586</f>
        <v>Septiembre</v>
      </c>
      <c r="F1586" s="5">
        <f>+'MBI DIRECTORIO'!F1586</f>
        <v>315</v>
      </c>
      <c r="G1586" t="str">
        <f>+'MBI DIRECTORIO'!G1586</f>
        <v>USD</v>
      </c>
      <c r="H1586" s="5">
        <f>+'MBI DIRECTORIO'!H1586</f>
        <v>10710</v>
      </c>
      <c r="I1586" s="5">
        <f>+'MBI DIRECTORIO'!I1586</f>
        <v>4620.105267571872</v>
      </c>
      <c r="J1586" s="5">
        <f>+'MBI DIRECTORIO'!J1586</f>
        <v>0</v>
      </c>
      <c r="K1586" s="5">
        <f>+'MBI DIRECTORIO'!K1586</f>
        <v>472.5</v>
      </c>
      <c r="L1586" s="5">
        <f>+'MBI DIRECTORIO'!L1586</f>
        <v>72.295587335880086</v>
      </c>
      <c r="M1586" s="5">
        <f>+'MBI DIRECTORIO'!M1586</f>
        <v>0</v>
      </c>
      <c r="N1586" s="5">
        <f>+'MBI DIRECTORIO'!N1586</f>
        <v>110.41666666666666</v>
      </c>
      <c r="O1586" s="5">
        <f>+'MBI DIRECTORIO'!O1586</f>
        <v>120.83333333333333</v>
      </c>
      <c r="P1586" s="5">
        <f>+'MBI DIRECTORIO'!P1586</f>
        <v>4.083333333333333</v>
      </c>
      <c r="Q1586" s="5">
        <f>+'MBI DIRECTORIO'!Q1586</f>
        <v>36.881442187588895</v>
      </c>
      <c r="R1586" s="5">
        <f>+'MBI DIRECTORIO'!R1586</f>
        <v>0</v>
      </c>
      <c r="S1586" s="5">
        <f>+'MBI DIRECTORIO'!S1586</f>
        <v>0</v>
      </c>
      <c r="T1586" s="5">
        <f>+'MBI DIRECTORIO'!T1586</f>
        <v>0</v>
      </c>
      <c r="U1586" s="5">
        <f>+'MBI DIRECTORIO'!U1586</f>
        <v>0</v>
      </c>
      <c r="V1586" s="5">
        <f>+'MBI DIRECTORIO'!V1586</f>
        <v>0</v>
      </c>
      <c r="W1586" s="5">
        <f>+'MBI DIRECTORIO'!W1586</f>
        <v>0</v>
      </c>
      <c r="X1586" s="5">
        <f>+'MBI DIRECTORIO'!X1586</f>
        <v>0</v>
      </c>
      <c r="Y1586" s="5">
        <f>+'MBI DIRECTORIO'!Y1586</f>
        <v>445.36424532004679</v>
      </c>
      <c r="Z1586" s="5">
        <f>+'MBI DIRECTORIO'!Z1586</f>
        <v>173.14946979912455</v>
      </c>
      <c r="AA1586" s="5">
        <f>+'MBI DIRECTORIO'!AA1586</f>
        <v>0</v>
      </c>
      <c r="AB1586" s="5" t="str">
        <f>+'MBI DIRECTORIO'!AG1586</f>
        <v>Ghs Classic Drinks Ltd</v>
      </c>
      <c r="AD1586" t="str">
        <f t="shared" si="26"/>
        <v>INSERT INTO TABLA_PRESUPUESTO_COMERCIAL VALUES ('VSR','80007-C','14005050-21',2022,'Septiembre',315,'USD',10710,4620.105268,0,472.5,72.295587,0,110.416667,120.833333,4.083333,36.881442,0,0,0,0,0,0,0,445.364245,173.14947,0);</v>
      </c>
    </row>
    <row r="1587" spans="1:30" x14ac:dyDescent="0.2">
      <c r="A1587" t="str">
        <f>+'MBI DIRECTORIO'!A1587</f>
        <v>VSR</v>
      </c>
      <c r="B1587" t="str">
        <f>+'MBI DIRECTORIO'!B1587</f>
        <v>80007-C</v>
      </c>
      <c r="C1587" t="str">
        <f>+'MBI DIRECTORIO'!C1587</f>
        <v>14005055-21</v>
      </c>
      <c r="D1587">
        <f>+'MBI DIRECTORIO'!D1587</f>
        <v>2022</v>
      </c>
      <c r="E1587" t="str">
        <f>+'MBI DIRECTORIO'!E1587</f>
        <v>Septiembre</v>
      </c>
      <c r="F1587" s="5">
        <f>+'MBI DIRECTORIO'!F1587</f>
        <v>180</v>
      </c>
      <c r="G1587" t="str">
        <f>+'MBI DIRECTORIO'!G1587</f>
        <v>USD</v>
      </c>
      <c r="H1587" s="5">
        <f>+'MBI DIRECTORIO'!H1587</f>
        <v>6120</v>
      </c>
      <c r="I1587" s="5">
        <f>+'MBI DIRECTORIO'!I1587</f>
        <v>2579.7132137970798</v>
      </c>
      <c r="J1587" s="5">
        <f>+'MBI DIRECTORIO'!J1587</f>
        <v>0</v>
      </c>
      <c r="K1587" s="5">
        <f>+'MBI DIRECTORIO'!K1587</f>
        <v>270</v>
      </c>
      <c r="L1587" s="5">
        <f>+'MBI DIRECTORIO'!L1587</f>
        <v>41.311764191931481</v>
      </c>
      <c r="M1587" s="5">
        <f>+'MBI DIRECTORIO'!M1587</f>
        <v>0</v>
      </c>
      <c r="N1587" s="5">
        <f>+'MBI DIRECTORIO'!N1587</f>
        <v>63.095238095238088</v>
      </c>
      <c r="O1587" s="5">
        <f>+'MBI DIRECTORIO'!O1587</f>
        <v>69.047619047619051</v>
      </c>
      <c r="P1587" s="5">
        <f>+'MBI DIRECTORIO'!P1587</f>
        <v>2.3333333333333335</v>
      </c>
      <c r="Q1587" s="5">
        <f>+'MBI DIRECTORIO'!Q1587</f>
        <v>21.075109821479369</v>
      </c>
      <c r="R1587" s="5">
        <f>+'MBI DIRECTORIO'!R1587</f>
        <v>0</v>
      </c>
      <c r="S1587" s="5">
        <f>+'MBI DIRECTORIO'!S1587</f>
        <v>0</v>
      </c>
      <c r="T1587" s="5">
        <f>+'MBI DIRECTORIO'!T1587</f>
        <v>0</v>
      </c>
      <c r="U1587" s="5">
        <f>+'MBI DIRECTORIO'!U1587</f>
        <v>0</v>
      </c>
      <c r="V1587" s="5">
        <f>+'MBI DIRECTORIO'!V1587</f>
        <v>0</v>
      </c>
      <c r="W1587" s="5">
        <f>+'MBI DIRECTORIO'!W1587</f>
        <v>0</v>
      </c>
      <c r="X1587" s="5">
        <f>+'MBI DIRECTORIO'!X1587</f>
        <v>0</v>
      </c>
      <c r="Y1587" s="5">
        <f>+'MBI DIRECTORIO'!Y1587</f>
        <v>254.49385446859816</v>
      </c>
      <c r="Z1587" s="5">
        <f>+'MBI DIRECTORIO'!Z1587</f>
        <v>98.942554170928304</v>
      </c>
      <c r="AA1587" s="5">
        <f>+'MBI DIRECTORIO'!AA1587</f>
        <v>0</v>
      </c>
      <c r="AB1587" s="5" t="str">
        <f>+'MBI DIRECTORIO'!AG1587</f>
        <v>Ghs Classic Drinks Ltd</v>
      </c>
      <c r="AD1587" t="str">
        <f t="shared" si="26"/>
        <v>INSERT INTO TABLA_PRESUPUESTO_COMERCIAL VALUES ('VSR','80007-C','14005055-21',2022,'Septiembre',180,'USD',6120,2579.713214,0,270,41.311764,0,63.095238,69.047619,2.333333,21.07511,0,0,0,0,0,0,0,254.493854,98.942554,0);</v>
      </c>
    </row>
    <row r="1588" spans="1:30" x14ac:dyDescent="0.2">
      <c r="A1588" t="str">
        <f>+'MBI DIRECTORIO'!A1588</f>
        <v>VSR</v>
      </c>
      <c r="B1588" t="str">
        <f>+'MBI DIRECTORIO'!B1588</f>
        <v>80006-C</v>
      </c>
      <c r="C1588" t="str">
        <f>+'MBI DIRECTORIO'!C1588</f>
        <v>14004739-20</v>
      </c>
      <c r="D1588">
        <f>+'MBI DIRECTORIO'!D1588</f>
        <v>2022</v>
      </c>
      <c r="E1588" t="str">
        <f>+'MBI DIRECTORIO'!E1588</f>
        <v>Septiembre</v>
      </c>
      <c r="F1588" s="5">
        <f>+'MBI DIRECTORIO'!F1588</f>
        <v>103.5</v>
      </c>
      <c r="G1588" t="str">
        <f>+'MBI DIRECTORIO'!G1588</f>
        <v>EUR</v>
      </c>
      <c r="H1588" s="5">
        <f>+'MBI DIRECTORIO'!H1588</f>
        <v>2297.6999999999998</v>
      </c>
      <c r="I1588" s="5">
        <f>+'MBI DIRECTORIO'!I1588</f>
        <v>1432.0500185706542</v>
      </c>
      <c r="J1588" s="5">
        <f>+'MBI DIRECTORIO'!J1588</f>
        <v>0</v>
      </c>
      <c r="K1588" s="5">
        <f>+'MBI DIRECTORIO'!K1588</f>
        <v>146.55599999999998</v>
      </c>
      <c r="L1588" s="5">
        <f>+'MBI DIRECTORIO'!L1588</f>
        <v>23.754264410360602</v>
      </c>
      <c r="M1588" s="5">
        <f>+'MBI DIRECTORIO'!M1588</f>
        <v>0</v>
      </c>
      <c r="N1588" s="5">
        <f>+'MBI DIRECTORIO'!N1588</f>
        <v>45.16482427552188</v>
      </c>
      <c r="O1588" s="5">
        <f>+'MBI DIRECTORIO'!O1588</f>
        <v>48.526545846912711</v>
      </c>
      <c r="P1588" s="5">
        <f>+'MBI DIRECTORIO'!P1588</f>
        <v>1.8612921694706244</v>
      </c>
      <c r="Q1588" s="5">
        <f>+'MBI DIRECTORIO'!Q1588</f>
        <v>7.9124640256230627</v>
      </c>
      <c r="R1588" s="5">
        <f>+'MBI DIRECTORIO'!R1588</f>
        <v>0</v>
      </c>
      <c r="S1588" s="5">
        <f>+'MBI DIRECTORIO'!S1588</f>
        <v>0</v>
      </c>
      <c r="T1588" s="5">
        <f>+'MBI DIRECTORIO'!T1588</f>
        <v>0</v>
      </c>
      <c r="U1588" s="5">
        <f>+'MBI DIRECTORIO'!U1588</f>
        <v>0</v>
      </c>
      <c r="V1588" s="5">
        <f>+'MBI DIRECTORIO'!V1588</f>
        <v>0</v>
      </c>
      <c r="W1588" s="5">
        <f>+'MBI DIRECTORIO'!W1588</f>
        <v>0</v>
      </c>
      <c r="X1588" s="5">
        <f>+'MBI DIRECTORIO'!X1588</f>
        <v>0</v>
      </c>
      <c r="Y1588" s="5">
        <f>+'MBI DIRECTORIO'!Y1588</f>
        <v>160.35709496581205</v>
      </c>
      <c r="Z1588" s="5">
        <f>+'MBI DIRECTORIO'!Z1588</f>
        <v>56.891968648283779</v>
      </c>
      <c r="AA1588" s="5">
        <f>+'MBI DIRECTORIO'!AA1588</f>
        <v>0</v>
      </c>
      <c r="AB1588" s="5" t="str">
        <f>+'MBI DIRECTORIO'!AG1588</f>
        <v>Gall &amp; Gall</v>
      </c>
      <c r="AD1588" t="str">
        <f t="shared" si="26"/>
        <v>INSERT INTO TABLA_PRESUPUESTO_COMERCIAL VALUES ('VSR','80006-C','14004739-20',2022,'Septiembre',103.5,'EUR',2297.7,1432.050019,0,146.556,23.754264,0,45.164824,48.526546,1.861292,7.912464,0,0,0,0,0,0,0,160.357095,56.891969,0);</v>
      </c>
    </row>
    <row r="1589" spans="1:30" x14ac:dyDescent="0.2">
      <c r="A1589" t="str">
        <f>+'MBI DIRECTORIO'!A1589</f>
        <v>VSR</v>
      </c>
      <c r="B1589" t="str">
        <f>+'MBI DIRECTORIO'!B1589</f>
        <v>80006-C</v>
      </c>
      <c r="C1589" t="str">
        <f>+'MBI DIRECTORIO'!C1589</f>
        <v>14003720-21</v>
      </c>
      <c r="D1589">
        <f>+'MBI DIRECTORIO'!D1589</f>
        <v>2022</v>
      </c>
      <c r="E1589" t="str">
        <f>+'MBI DIRECTORIO'!E1589</f>
        <v>Septiembre</v>
      </c>
      <c r="F1589" s="5">
        <f>+'MBI DIRECTORIO'!F1589</f>
        <v>3341.25</v>
      </c>
      <c r="G1589" t="str">
        <f>+'MBI DIRECTORIO'!G1589</f>
        <v>EUR</v>
      </c>
      <c r="H1589" s="5">
        <f>+'MBI DIRECTORIO'!H1589</f>
        <v>71288.91</v>
      </c>
      <c r="I1589" s="5">
        <f>+'MBI DIRECTORIO'!I1589</f>
        <v>45177.97968272306</v>
      </c>
      <c r="J1589" s="5">
        <f>+'MBI DIRECTORIO'!J1589</f>
        <v>0</v>
      </c>
      <c r="K1589" s="5">
        <f>+'MBI DIRECTORIO'!K1589</f>
        <v>4731.2099999999991</v>
      </c>
      <c r="L1589" s="5">
        <f>+'MBI DIRECTORIO'!L1589</f>
        <v>766.84962281272806</v>
      </c>
      <c r="M1589" s="5">
        <f>+'MBI DIRECTORIO'!M1589</f>
        <v>0</v>
      </c>
      <c r="N1589" s="5">
        <f>+'MBI DIRECTORIO'!N1589</f>
        <v>1458.0383488945652</v>
      </c>
      <c r="O1589" s="5">
        <f>+'MBI DIRECTORIO'!O1589</f>
        <v>1566.5634909275082</v>
      </c>
      <c r="P1589" s="5">
        <f>+'MBI DIRECTORIO'!P1589</f>
        <v>60.087366775301682</v>
      </c>
      <c r="Q1589" s="5">
        <f>+'MBI DIRECTORIO'!Q1589</f>
        <v>245.49372668358805</v>
      </c>
      <c r="R1589" s="5">
        <f>+'MBI DIRECTORIO'!R1589</f>
        <v>0</v>
      </c>
      <c r="S1589" s="5">
        <f>+'MBI DIRECTORIO'!S1589</f>
        <v>0</v>
      </c>
      <c r="T1589" s="5">
        <f>+'MBI DIRECTORIO'!T1589</f>
        <v>0</v>
      </c>
      <c r="U1589" s="5">
        <f>+'MBI DIRECTORIO'!U1589</f>
        <v>0</v>
      </c>
      <c r="V1589" s="5">
        <f>+'MBI DIRECTORIO'!V1589</f>
        <v>0</v>
      </c>
      <c r="W1589" s="5">
        <f>+'MBI DIRECTORIO'!W1589</f>
        <v>0</v>
      </c>
      <c r="X1589" s="5">
        <f>+'MBI DIRECTORIO'!X1589</f>
        <v>0</v>
      </c>
      <c r="Y1589" s="5">
        <f>+'MBI DIRECTORIO'!Y1589</f>
        <v>5166.804095078819</v>
      </c>
      <c r="Z1589" s="5">
        <f>+'MBI DIRECTORIO'!Z1589</f>
        <v>1836.6211617978565</v>
      </c>
      <c r="AA1589" s="5">
        <f>+'MBI DIRECTORIO'!AA1589</f>
        <v>0</v>
      </c>
      <c r="AB1589" s="5" t="str">
        <f>+'MBI DIRECTORIO'!AG1589</f>
        <v>Gall &amp; Gall</v>
      </c>
      <c r="AD1589" t="str">
        <f t="shared" si="26"/>
        <v>INSERT INTO TABLA_PRESUPUESTO_COMERCIAL VALUES ('VSR','80006-C','14003720-21',2022,'Septiembre',3341.25,'EUR',71288.91,45177.979683,0,4731.21,766.849623,0,1458.038349,1566.563491,60.087367,245.493727,0,0,0,0,0,0,0,5166.804095,1836.621162,0);</v>
      </c>
    </row>
    <row r="1590" spans="1:30" x14ac:dyDescent="0.2">
      <c r="A1590" t="str">
        <f>+'MBI DIRECTORIO'!A1590</f>
        <v>VSR</v>
      </c>
      <c r="B1590" t="str">
        <f>+'MBI DIRECTORIO'!B1590</f>
        <v>80006-C</v>
      </c>
      <c r="C1590" t="str">
        <f>+'MBI DIRECTORIO'!C1590</f>
        <v>14003719-21</v>
      </c>
      <c r="D1590">
        <f>+'MBI DIRECTORIO'!D1590</f>
        <v>2022</v>
      </c>
      <c r="E1590" t="str">
        <f>+'MBI DIRECTORIO'!E1590</f>
        <v>Septiembre</v>
      </c>
      <c r="F1590" s="5">
        <f>+'MBI DIRECTORIO'!F1590</f>
        <v>5304.375</v>
      </c>
      <c r="G1590" t="str">
        <f>+'MBI DIRECTORIO'!G1590</f>
        <v>EUR</v>
      </c>
      <c r="H1590" s="5">
        <f>+'MBI DIRECTORIO'!H1590</f>
        <v>113174.145</v>
      </c>
      <c r="I1590" s="5">
        <f>+'MBI DIRECTORIO'!I1590</f>
        <v>71849.34031191234</v>
      </c>
      <c r="J1590" s="5">
        <f>+'MBI DIRECTORIO'!J1590</f>
        <v>0</v>
      </c>
      <c r="K1590" s="5">
        <f>+'MBI DIRECTORIO'!K1590</f>
        <v>7510.994999999999</v>
      </c>
      <c r="L1590" s="5">
        <f>+'MBI DIRECTORIO'!L1590</f>
        <v>1217.4060510309807</v>
      </c>
      <c r="M1590" s="5">
        <f>+'MBI DIRECTORIO'!M1590</f>
        <v>0</v>
      </c>
      <c r="N1590" s="5">
        <f>+'MBI DIRECTORIO'!N1590</f>
        <v>2314.6972441204966</v>
      </c>
      <c r="O1590" s="5">
        <f>+'MBI DIRECTORIO'!O1590</f>
        <v>2486.9854746542769</v>
      </c>
      <c r="P1590" s="5">
        <f>+'MBI DIRECTORIO'!P1590</f>
        <v>95.391223685369511</v>
      </c>
      <c r="Q1590" s="5">
        <f>+'MBI DIRECTORIO'!Q1590</f>
        <v>389.73162333775008</v>
      </c>
      <c r="R1590" s="5">
        <f>+'MBI DIRECTORIO'!R1590</f>
        <v>0</v>
      </c>
      <c r="S1590" s="5">
        <f>+'MBI DIRECTORIO'!S1590</f>
        <v>0</v>
      </c>
      <c r="T1590" s="5">
        <f>+'MBI DIRECTORIO'!T1590</f>
        <v>0</v>
      </c>
      <c r="U1590" s="5">
        <f>+'MBI DIRECTORIO'!U1590</f>
        <v>0</v>
      </c>
      <c r="V1590" s="5">
        <f>+'MBI DIRECTORIO'!V1590</f>
        <v>0</v>
      </c>
      <c r="W1590" s="5">
        <f>+'MBI DIRECTORIO'!W1590</f>
        <v>0</v>
      </c>
      <c r="X1590" s="5">
        <f>+'MBI DIRECTORIO'!X1590</f>
        <v>0</v>
      </c>
      <c r="Y1590" s="5">
        <f>+'MBI DIRECTORIO'!Y1590</f>
        <v>8202.5189590224363</v>
      </c>
      <c r="Z1590" s="5">
        <f>+'MBI DIRECTORIO'!Z1590</f>
        <v>2915.7133932245438</v>
      </c>
      <c r="AA1590" s="5">
        <f>+'MBI DIRECTORIO'!AA1590</f>
        <v>0</v>
      </c>
      <c r="AB1590" s="5" t="str">
        <f>+'MBI DIRECTORIO'!AG1590</f>
        <v>Gall &amp; Gall</v>
      </c>
      <c r="AD1590" t="str">
        <f t="shared" si="26"/>
        <v>INSERT INTO TABLA_PRESUPUESTO_COMERCIAL VALUES ('VSR','80006-C','14003719-21',2022,'Septiembre',5304.375,'EUR',113174.145,71849.340312,0,7510.995,1217.406051,0,2314.697244,2486.985475,95.391224,389.731623,0,0,0,0,0,0,0,8202.518959,2915.713393,0);</v>
      </c>
    </row>
    <row r="1591" spans="1:30" x14ac:dyDescent="0.2">
      <c r="A1591" t="str">
        <f>+'MBI DIRECTORIO'!A1591</f>
        <v>VSR</v>
      </c>
      <c r="B1591" t="str">
        <f>+'MBI DIRECTORIO'!B1591</f>
        <v>80006-C</v>
      </c>
      <c r="C1591" t="str">
        <f>+'MBI DIRECTORIO'!C1591</f>
        <v>14005008-18</v>
      </c>
      <c r="D1591">
        <f>+'MBI DIRECTORIO'!D1591</f>
        <v>2022</v>
      </c>
      <c r="E1591" t="str">
        <f>+'MBI DIRECTORIO'!E1591</f>
        <v>Septiembre</v>
      </c>
      <c r="F1591" s="5">
        <f>+'MBI DIRECTORIO'!F1591</f>
        <v>450</v>
      </c>
      <c r="G1591" t="str">
        <f>+'MBI DIRECTORIO'!G1591</f>
        <v>EUR</v>
      </c>
      <c r="H1591" s="5">
        <f>+'MBI DIRECTORIO'!H1591</f>
        <v>27540</v>
      </c>
      <c r="I1591" s="5">
        <f>+'MBI DIRECTORIO'!I1591</f>
        <v>16514.368068199779</v>
      </c>
      <c r="J1591" s="5">
        <f>+'MBI DIRECTORIO'!J1591</f>
        <v>0</v>
      </c>
      <c r="K1591" s="5">
        <f>+'MBI DIRECTORIO'!K1591</f>
        <v>637.19999999999993</v>
      </c>
      <c r="L1591" s="5">
        <f>+'MBI DIRECTORIO'!L1591</f>
        <v>103.2794104798287</v>
      </c>
      <c r="M1591" s="5">
        <f>+'MBI DIRECTORIO'!M1591</f>
        <v>0</v>
      </c>
      <c r="N1591" s="5">
        <f>+'MBI DIRECTORIO'!N1591</f>
        <v>196.36880119792124</v>
      </c>
      <c r="O1591" s="5">
        <f>+'MBI DIRECTORIO'!O1591</f>
        <v>210.98498194309877</v>
      </c>
      <c r="P1591" s="5">
        <f>+'MBI DIRECTORIO'!P1591</f>
        <v>8.0925746498722795</v>
      </c>
      <c r="Q1591" s="5">
        <f>+'MBI DIRECTORIO'!Q1591</f>
        <v>94.837994196657164</v>
      </c>
      <c r="R1591" s="5">
        <f>+'MBI DIRECTORIO'!R1591</f>
        <v>0</v>
      </c>
      <c r="S1591" s="5">
        <f>+'MBI DIRECTORIO'!S1591</f>
        <v>0</v>
      </c>
      <c r="T1591" s="5">
        <f>+'MBI DIRECTORIO'!T1591</f>
        <v>0</v>
      </c>
      <c r="U1591" s="5">
        <f>+'MBI DIRECTORIO'!U1591</f>
        <v>0</v>
      </c>
      <c r="V1591" s="5">
        <f>+'MBI DIRECTORIO'!V1591</f>
        <v>0</v>
      </c>
      <c r="W1591" s="5">
        <f>+'MBI DIRECTORIO'!W1591</f>
        <v>0</v>
      </c>
      <c r="X1591" s="5">
        <f>+'MBI DIRECTORIO'!X1591</f>
        <v>0</v>
      </c>
      <c r="Y1591" s="5">
        <f>+'MBI DIRECTORIO'!Y1591</f>
        <v>757.64073741487016</v>
      </c>
      <c r="Z1591" s="5">
        <f>+'MBI DIRECTORIO'!Z1591</f>
        <v>247.35638542732073</v>
      </c>
      <c r="AA1591" s="5">
        <f>+'MBI DIRECTORIO'!AA1591</f>
        <v>0</v>
      </c>
      <c r="AB1591" s="5" t="str">
        <f>+'MBI DIRECTORIO'!AG1591</f>
        <v>Gall &amp; Gall</v>
      </c>
      <c r="AD1591" t="str">
        <f t="shared" si="26"/>
        <v>INSERT INTO TABLA_PRESUPUESTO_COMERCIAL VALUES ('VSR','80006-C','14005008-18',2022,'Septiembre',450,'EUR',27540,16514.368068,0,637.2,103.27941,0,196.368801,210.984982,8.092575,94.837994,0,0,0,0,0,0,0,757.640737,247.356385,0);</v>
      </c>
    </row>
    <row r="1592" spans="1:30" x14ac:dyDescent="0.2">
      <c r="A1592" t="str">
        <f>+'MBI DIRECTORIO'!A1592</f>
        <v>VSR</v>
      </c>
      <c r="B1592" t="str">
        <f>+'MBI DIRECTORIO'!B1592</f>
        <v>80006-C</v>
      </c>
      <c r="C1592" t="str">
        <f>+'MBI DIRECTORIO'!C1592</f>
        <v>14004090-21</v>
      </c>
      <c r="D1592">
        <f>+'MBI DIRECTORIO'!D1592</f>
        <v>2022</v>
      </c>
      <c r="E1592" t="str">
        <f>+'MBI DIRECTORIO'!E1592</f>
        <v>Septiembre</v>
      </c>
      <c r="F1592" s="5">
        <f>+'MBI DIRECTORIO'!F1592</f>
        <v>504</v>
      </c>
      <c r="G1592" t="str">
        <f>+'MBI DIRECTORIO'!G1592</f>
        <v>EUR</v>
      </c>
      <c r="H1592" s="5">
        <f>+'MBI DIRECTORIO'!H1592</f>
        <v>13444.704</v>
      </c>
      <c r="I1592" s="5">
        <f>+'MBI DIRECTORIO'!I1592</f>
        <v>8837.9884355997965</v>
      </c>
      <c r="J1592" s="5">
        <f>+'MBI DIRECTORIO'!J1592</f>
        <v>0</v>
      </c>
      <c r="K1592" s="5">
        <f>+'MBI DIRECTORIO'!K1592</f>
        <v>713.66399999999987</v>
      </c>
      <c r="L1592" s="5">
        <f>+'MBI DIRECTORIO'!L1592</f>
        <v>115.67293973740814</v>
      </c>
      <c r="M1592" s="5">
        <f>+'MBI DIRECTORIO'!M1592</f>
        <v>0</v>
      </c>
      <c r="N1592" s="5">
        <f>+'MBI DIRECTORIO'!N1592</f>
        <v>219.9330573416718</v>
      </c>
      <c r="O1592" s="5">
        <f>+'MBI DIRECTORIO'!O1592</f>
        <v>236.30317977627058</v>
      </c>
      <c r="P1592" s="5">
        <f>+'MBI DIRECTORIO'!P1592</f>
        <v>9.0636836078569551</v>
      </c>
      <c r="Q1592" s="5">
        <f>+'MBI DIRECTORIO'!Q1592</f>
        <v>46.29879302569983</v>
      </c>
      <c r="R1592" s="5">
        <f>+'MBI DIRECTORIO'!R1592</f>
        <v>0</v>
      </c>
      <c r="S1592" s="5">
        <f>+'MBI DIRECTORIO'!S1592</f>
        <v>0</v>
      </c>
      <c r="T1592" s="5">
        <f>+'MBI DIRECTORIO'!T1592</f>
        <v>0</v>
      </c>
      <c r="U1592" s="5">
        <f>+'MBI DIRECTORIO'!U1592</f>
        <v>0</v>
      </c>
      <c r="V1592" s="5">
        <f>+'MBI DIRECTORIO'!V1592</f>
        <v>0</v>
      </c>
      <c r="W1592" s="5">
        <f>+'MBI DIRECTORIO'!W1592</f>
        <v>0</v>
      </c>
      <c r="X1592" s="5">
        <f>+'MBI DIRECTORIO'!X1592</f>
        <v>0</v>
      </c>
      <c r="Y1592" s="5">
        <f>+'MBI DIRECTORIO'!Y1592</f>
        <v>788.63786543009849</v>
      </c>
      <c r="Z1592" s="5">
        <f>+'MBI DIRECTORIO'!Z1592</f>
        <v>277.03915167859924</v>
      </c>
      <c r="AA1592" s="5">
        <f>+'MBI DIRECTORIO'!AA1592</f>
        <v>0</v>
      </c>
      <c r="AB1592" s="5" t="str">
        <f>+'MBI DIRECTORIO'!AG1592</f>
        <v>Gall &amp; Gall</v>
      </c>
      <c r="AD1592" t="str">
        <f t="shared" si="26"/>
        <v>INSERT INTO TABLA_PRESUPUESTO_COMERCIAL VALUES ('VSR','80006-C','14004090-21',2022,'Septiembre',504,'EUR',13444.704,8837.988436,0,713.664,115.67294,0,219.933057,236.30318,9.063684,46.298793,0,0,0,0,0,0,0,788.637865,277.039152,0);</v>
      </c>
    </row>
    <row r="1593" spans="1:30" x14ac:dyDescent="0.2">
      <c r="A1593" t="str">
        <f>+'MBI DIRECTORIO'!A1593</f>
        <v>VSR</v>
      </c>
      <c r="B1593" t="str">
        <f>+'MBI DIRECTORIO'!B1593</f>
        <v>80006-C</v>
      </c>
      <c r="C1593" t="str">
        <f>+'MBI DIRECTORIO'!C1593</f>
        <v>14004494-19</v>
      </c>
      <c r="D1593">
        <f>+'MBI DIRECTORIO'!D1593</f>
        <v>2022</v>
      </c>
      <c r="E1593" t="str">
        <f>+'MBI DIRECTORIO'!E1593</f>
        <v>Septiembre</v>
      </c>
      <c r="F1593" s="5">
        <f>+'MBI DIRECTORIO'!F1593</f>
        <v>374.85</v>
      </c>
      <c r="G1593" t="str">
        <f>+'MBI DIRECTORIO'!G1593</f>
        <v>EUR</v>
      </c>
      <c r="H1593" s="5">
        <f>+'MBI DIRECTORIO'!H1593</f>
        <v>9999.4986000000008</v>
      </c>
      <c r="I1593" s="5">
        <f>+'MBI DIRECTORIO'!I1593</f>
        <v>6049.7921216005798</v>
      </c>
      <c r="J1593" s="5">
        <f>+'MBI DIRECTORIO'!J1593</f>
        <v>0</v>
      </c>
      <c r="K1593" s="5">
        <f>+'MBI DIRECTORIO'!K1593</f>
        <v>530.7876</v>
      </c>
      <c r="L1593" s="5">
        <f>+'MBI DIRECTORIO'!L1593</f>
        <v>86.031748929697315</v>
      </c>
      <c r="M1593" s="5">
        <f>+'MBI DIRECTORIO'!M1593</f>
        <v>0</v>
      </c>
      <c r="N1593" s="5">
        <f>+'MBI DIRECTORIO'!N1593</f>
        <v>163.5752113978684</v>
      </c>
      <c r="O1593" s="5">
        <f>+'MBI DIRECTORIO'!O1593</f>
        <v>175.75048995860126</v>
      </c>
      <c r="P1593" s="5">
        <f>+'MBI DIRECTORIO'!P1593</f>
        <v>6.7411146833436106</v>
      </c>
      <c r="Q1593" s="5">
        <f>+'MBI DIRECTORIO'!Q1593</f>
        <v>34.434727312864254</v>
      </c>
      <c r="R1593" s="5">
        <f>+'MBI DIRECTORIO'!R1593</f>
        <v>0</v>
      </c>
      <c r="S1593" s="5">
        <f>+'MBI DIRECTORIO'!S1593</f>
        <v>0</v>
      </c>
      <c r="T1593" s="5">
        <f>+'MBI DIRECTORIO'!T1593</f>
        <v>0</v>
      </c>
      <c r="U1593" s="5">
        <f>+'MBI DIRECTORIO'!U1593</f>
        <v>0</v>
      </c>
      <c r="V1593" s="5">
        <f>+'MBI DIRECTORIO'!V1593</f>
        <v>0</v>
      </c>
      <c r="W1593" s="5">
        <f>+'MBI DIRECTORIO'!W1593</f>
        <v>0</v>
      </c>
      <c r="X1593" s="5">
        <f>+'MBI DIRECTORIO'!X1593</f>
        <v>0</v>
      </c>
      <c r="Y1593" s="5">
        <f>+'MBI DIRECTORIO'!Y1593</f>
        <v>586.54941241363576</v>
      </c>
      <c r="Z1593" s="5">
        <f>+'MBI DIRECTORIO'!Z1593</f>
        <v>206.04786906095819</v>
      </c>
      <c r="AA1593" s="5">
        <f>+'MBI DIRECTORIO'!AA1593</f>
        <v>0</v>
      </c>
      <c r="AB1593" s="5" t="str">
        <f>+'MBI DIRECTORIO'!AG1593</f>
        <v>Gall &amp; Gall</v>
      </c>
      <c r="AD1593" t="str">
        <f t="shared" si="26"/>
        <v>INSERT INTO TABLA_PRESUPUESTO_COMERCIAL VALUES ('VSR','80006-C','14004494-19',2022,'Septiembre',374.85,'EUR',9999.4986,6049.792122,0,530.7876,86.031749,0,163.575211,175.75049,6.741115,34.434727,0,0,0,0,0,0,0,586.549412,206.047869,0);</v>
      </c>
    </row>
    <row r="1594" spans="1:30" x14ac:dyDescent="0.2">
      <c r="A1594" t="str">
        <f>+'MBI DIRECTORIO'!A1594</f>
        <v>VSR</v>
      </c>
      <c r="B1594" t="str">
        <f>+'MBI DIRECTORIO'!B1594</f>
        <v>80025-C</v>
      </c>
      <c r="C1594" t="str">
        <f>+'MBI DIRECTORIO'!C1594</f>
        <v>14003595-21</v>
      </c>
      <c r="D1594">
        <f>+'MBI DIRECTORIO'!D1594</f>
        <v>2022</v>
      </c>
      <c r="E1594" t="str">
        <f>+'MBI DIRECTORIO'!E1594</f>
        <v>Septiembre</v>
      </c>
      <c r="F1594" s="5">
        <f>+'MBI DIRECTORIO'!F1594</f>
        <v>315</v>
      </c>
      <c r="G1594" t="str">
        <f>+'MBI DIRECTORIO'!G1594</f>
        <v>USD</v>
      </c>
      <c r="H1594" s="5">
        <f>+'MBI DIRECTORIO'!H1594</f>
        <v>14175</v>
      </c>
      <c r="I1594" s="5">
        <f>+'MBI DIRECTORIO'!I1594</f>
        <v>10545.996961302724</v>
      </c>
      <c r="J1594" s="5">
        <f>+'MBI DIRECTORIO'!J1594</f>
        <v>0</v>
      </c>
      <c r="K1594" s="5">
        <f>+'MBI DIRECTORIO'!K1594</f>
        <v>0</v>
      </c>
      <c r="L1594" s="5">
        <f>+'MBI DIRECTORIO'!L1594</f>
        <v>72.295587335880086</v>
      </c>
      <c r="M1594" s="5">
        <f>+'MBI DIRECTORIO'!M1594</f>
        <v>0</v>
      </c>
      <c r="N1594" s="5">
        <f>+'MBI DIRECTORIO'!N1594</f>
        <v>538.82833787465938</v>
      </c>
      <c r="O1594" s="5">
        <f>+'MBI DIRECTORIO'!O1594</f>
        <v>312.92574931880108</v>
      </c>
      <c r="P1594" s="5">
        <f>+'MBI DIRECTORIO'!P1594</f>
        <v>17.52384196185286</v>
      </c>
      <c r="Q1594" s="5">
        <f>+'MBI DIRECTORIO'!Q1594</f>
        <v>48.813673483573538</v>
      </c>
      <c r="R1594" s="5">
        <f>+'MBI DIRECTORIO'!R1594</f>
        <v>0</v>
      </c>
      <c r="S1594" s="5">
        <f>+'MBI DIRECTORIO'!S1594</f>
        <v>0</v>
      </c>
      <c r="T1594" s="5">
        <f>+'MBI DIRECTORIO'!T1594</f>
        <v>0</v>
      </c>
      <c r="U1594" s="5">
        <f>+'MBI DIRECTORIO'!U1594</f>
        <v>0</v>
      </c>
      <c r="V1594" s="5">
        <f>+'MBI DIRECTORIO'!V1594</f>
        <v>0</v>
      </c>
      <c r="W1594" s="5">
        <f>+'MBI DIRECTORIO'!W1594</f>
        <v>0</v>
      </c>
      <c r="X1594" s="5">
        <f>+'MBI DIRECTORIO'!X1594</f>
        <v>0</v>
      </c>
      <c r="Y1594" s="5">
        <f>+'MBI DIRECTORIO'!Y1594</f>
        <v>1091.2410724380113</v>
      </c>
      <c r="Z1594" s="5">
        <f>+'MBI DIRECTORIO'!Z1594</f>
        <v>173.14946979912455</v>
      </c>
      <c r="AA1594" s="5">
        <f>+'MBI DIRECTORIO'!AA1594</f>
        <v>0</v>
      </c>
      <c r="AB1594" s="5" t="str">
        <f>+'MBI DIRECTORIO'!AG1594</f>
        <v>The Wine Agency A/B</v>
      </c>
      <c r="AD1594" t="str">
        <f t="shared" si="26"/>
        <v>INSERT INTO TABLA_PRESUPUESTO_COMERCIAL VALUES ('VSR','80025-C','14003595-21',2022,'Septiembre',315,'USD',14175,10545.996961,0,0,72.295587,0,538.828338,312.925749,17.523842,48.813673,0,0,0,0,0,0,0,1091.241072,173.14947,0);</v>
      </c>
    </row>
    <row r="1595" spans="1:30" x14ac:dyDescent="0.2">
      <c r="A1595" t="str">
        <f>+'MBI DIRECTORIO'!A1595</f>
        <v>VSR</v>
      </c>
      <c r="B1595" t="str">
        <f>+'MBI DIRECTORIO'!B1595</f>
        <v>80094-C</v>
      </c>
      <c r="C1595" t="str">
        <f>+'MBI DIRECTORIO'!C1595</f>
        <v>14005080-18</v>
      </c>
      <c r="D1595">
        <f>+'MBI DIRECTORIO'!D1595</f>
        <v>2022</v>
      </c>
      <c r="E1595" t="str">
        <f>+'MBI DIRECTORIO'!E1595</f>
        <v>Septiembre</v>
      </c>
      <c r="F1595" s="5">
        <f>+'MBI DIRECTORIO'!F1595</f>
        <v>90</v>
      </c>
      <c r="G1595" t="str">
        <f>+'MBI DIRECTORIO'!G1595</f>
        <v>GBP</v>
      </c>
      <c r="H1595" s="5">
        <f>+'MBI DIRECTORIO'!H1595</f>
        <v>7722.0000000000009</v>
      </c>
      <c r="I1595" s="5">
        <f>+'MBI DIRECTORIO'!I1595</f>
        <v>5104.3697122889607</v>
      </c>
      <c r="J1595" s="5">
        <f>+'MBI DIRECTORIO'!J1595</f>
        <v>0</v>
      </c>
      <c r="K1595" s="5">
        <f>+'MBI DIRECTORIO'!K1595</f>
        <v>936.00000000000011</v>
      </c>
      <c r="L1595" s="5">
        <f>+'MBI DIRECTORIO'!L1595</f>
        <v>20.65588209596574</v>
      </c>
      <c r="M1595" s="5">
        <f>+'MBI DIRECTORIO'!M1595</f>
        <v>0</v>
      </c>
      <c r="N1595" s="5">
        <f>+'MBI DIRECTORIO'!N1595</f>
        <v>72.131490787269684</v>
      </c>
      <c r="O1595" s="5">
        <f>+'MBI DIRECTORIO'!O1595</f>
        <v>54.962311557788944</v>
      </c>
      <c r="P1595" s="5">
        <f>+'MBI DIRECTORIO'!P1595</f>
        <v>3.0778894472361813</v>
      </c>
      <c r="Q1595" s="5">
        <f>+'MBI DIRECTORIO'!Q1595</f>
        <v>26.591829745337208</v>
      </c>
      <c r="R1595" s="5">
        <f>+'MBI DIRECTORIO'!R1595</f>
        <v>0</v>
      </c>
      <c r="S1595" s="5">
        <f>+'MBI DIRECTORIO'!S1595</f>
        <v>0</v>
      </c>
      <c r="T1595" s="5">
        <f>+'MBI DIRECTORIO'!T1595</f>
        <v>0</v>
      </c>
      <c r="U1595" s="5">
        <f>+'MBI DIRECTORIO'!U1595</f>
        <v>0</v>
      </c>
      <c r="V1595" s="5">
        <f>+'MBI DIRECTORIO'!V1595</f>
        <v>0</v>
      </c>
      <c r="W1595" s="5">
        <f>+'MBI DIRECTORIO'!W1595</f>
        <v>0</v>
      </c>
      <c r="X1595" s="5">
        <f>+'MBI DIRECTORIO'!X1595</f>
        <v>0</v>
      </c>
      <c r="Y1595" s="5">
        <f>+'MBI DIRECTORIO'!Y1595</f>
        <v>206.23479862309617</v>
      </c>
      <c r="Z1595" s="5">
        <f>+'MBI DIRECTORIO'!Z1595</f>
        <v>49.471277085464152</v>
      </c>
      <c r="AA1595" s="5">
        <f>+'MBI DIRECTORIO'!AA1595</f>
        <v>0</v>
      </c>
      <c r="AB1595" s="5" t="str">
        <f>+'MBI DIRECTORIO'!AG1595</f>
        <v>Cripton Inglaterra</v>
      </c>
      <c r="AD1595" t="str">
        <f t="shared" si="26"/>
        <v>INSERT INTO TABLA_PRESUPUESTO_COMERCIAL VALUES ('VSR','80094-C','14005080-18',2022,'Septiembre',90,'GBP',7722,5104.369712,0,936,20.655882,0,72.131491,54.962312,3.077889,26.59183,0,0,0,0,0,0,0,206.234799,49.471277,0);</v>
      </c>
    </row>
    <row r="1596" spans="1:30" x14ac:dyDescent="0.2">
      <c r="A1596" t="str">
        <f>+'MBI DIRECTORIO'!A1596</f>
        <v>VSR</v>
      </c>
      <c r="B1596" t="str">
        <f>+'MBI DIRECTORIO'!B1596</f>
        <v>80094-C</v>
      </c>
      <c r="C1596" t="str">
        <f>+'MBI DIRECTORIO'!C1596</f>
        <v>14005051-21</v>
      </c>
      <c r="D1596">
        <f>+'MBI DIRECTORIO'!D1596</f>
        <v>2022</v>
      </c>
      <c r="E1596" t="str">
        <f>+'MBI DIRECTORIO'!E1596</f>
        <v>Septiembre</v>
      </c>
      <c r="F1596" s="5">
        <f>+'MBI DIRECTORIO'!F1596</f>
        <v>135</v>
      </c>
      <c r="G1596" t="str">
        <f>+'MBI DIRECTORIO'!G1596</f>
        <v>GBP</v>
      </c>
      <c r="H1596" s="5">
        <f>+'MBI DIRECTORIO'!H1596</f>
        <v>5265.0000000000009</v>
      </c>
      <c r="I1596" s="5">
        <f>+'MBI DIRECTORIO'!I1596</f>
        <v>2289.0834782915335</v>
      </c>
      <c r="J1596" s="5">
        <f>+'MBI DIRECTORIO'!J1596</f>
        <v>0</v>
      </c>
      <c r="K1596" s="5">
        <f>+'MBI DIRECTORIO'!K1596</f>
        <v>1053</v>
      </c>
      <c r="L1596" s="5">
        <f>+'MBI DIRECTORIO'!L1596</f>
        <v>30.983823143948609</v>
      </c>
      <c r="M1596" s="5">
        <f>+'MBI DIRECTORIO'!M1596</f>
        <v>0</v>
      </c>
      <c r="N1596" s="5">
        <f>+'MBI DIRECTORIO'!N1596</f>
        <v>108.19723618090453</v>
      </c>
      <c r="O1596" s="5">
        <f>+'MBI DIRECTORIO'!O1596</f>
        <v>82.443467336683412</v>
      </c>
      <c r="P1596" s="5">
        <f>+'MBI DIRECTORIO'!P1596</f>
        <v>4.6168341708542711</v>
      </c>
      <c r="Q1596" s="5">
        <f>+'MBI DIRECTORIO'!Q1596</f>
        <v>18.130793008184462</v>
      </c>
      <c r="R1596" s="5">
        <f>+'MBI DIRECTORIO'!R1596</f>
        <v>0</v>
      </c>
      <c r="S1596" s="5">
        <f>+'MBI DIRECTORIO'!S1596</f>
        <v>0</v>
      </c>
      <c r="T1596" s="5">
        <f>+'MBI DIRECTORIO'!T1596</f>
        <v>0</v>
      </c>
      <c r="U1596" s="5">
        <f>+'MBI DIRECTORIO'!U1596</f>
        <v>0</v>
      </c>
      <c r="V1596" s="5">
        <f>+'MBI DIRECTORIO'!V1596</f>
        <v>0</v>
      </c>
      <c r="W1596" s="5">
        <f>+'MBI DIRECTORIO'!W1596</f>
        <v>0</v>
      </c>
      <c r="X1596" s="5">
        <f>+'MBI DIRECTORIO'!X1596</f>
        <v>0</v>
      </c>
      <c r="Y1596" s="5">
        <f>+'MBI DIRECTORIO'!Y1596</f>
        <v>287.59524632482294</v>
      </c>
      <c r="Z1596" s="5">
        <f>+'MBI DIRECTORIO'!Z1596</f>
        <v>74.206915628196228</v>
      </c>
      <c r="AA1596" s="5">
        <f>+'MBI DIRECTORIO'!AA1596</f>
        <v>0</v>
      </c>
      <c r="AB1596" s="5" t="str">
        <f>+'MBI DIRECTORIO'!AG1596</f>
        <v>Cripton Inglaterra</v>
      </c>
      <c r="AD1596" t="str">
        <f t="shared" si="26"/>
        <v>INSERT INTO TABLA_PRESUPUESTO_COMERCIAL VALUES ('VSR','80094-C','14005051-21',2022,'Septiembre',135,'GBP',5265,2289.083478,0,1053,30.983823,0,108.197236,82.443467,4.616834,18.130793,0,0,0,0,0,0,0,287.595246,74.206916,0);</v>
      </c>
    </row>
    <row r="1597" spans="1:30" x14ac:dyDescent="0.2">
      <c r="A1597" t="str">
        <f>+'MBI DIRECTORIO'!A1597</f>
        <v>VSR</v>
      </c>
      <c r="B1597" t="str">
        <f>+'MBI DIRECTORIO'!B1597</f>
        <v>80094-C</v>
      </c>
      <c r="C1597" t="str">
        <f>+'MBI DIRECTORIO'!C1597</f>
        <v>14005055-21</v>
      </c>
      <c r="D1597">
        <f>+'MBI DIRECTORIO'!D1597</f>
        <v>2022</v>
      </c>
      <c r="E1597" t="str">
        <f>+'MBI DIRECTORIO'!E1597</f>
        <v>Septiembre</v>
      </c>
      <c r="F1597" s="5">
        <f>+'MBI DIRECTORIO'!F1597</f>
        <v>225</v>
      </c>
      <c r="G1597" t="str">
        <f>+'MBI DIRECTORIO'!G1597</f>
        <v>GBP</v>
      </c>
      <c r="H1597" s="5">
        <f>+'MBI DIRECTORIO'!H1597</f>
        <v>8775</v>
      </c>
      <c r="I1597" s="5">
        <f>+'MBI DIRECTORIO'!I1597</f>
        <v>3224.6415172463494</v>
      </c>
      <c r="J1597" s="5">
        <f>+'MBI DIRECTORIO'!J1597</f>
        <v>0</v>
      </c>
      <c r="K1597" s="5">
        <f>+'MBI DIRECTORIO'!K1597</f>
        <v>0</v>
      </c>
      <c r="L1597" s="5">
        <f>+'MBI DIRECTORIO'!L1597</f>
        <v>51.639705239914349</v>
      </c>
      <c r="M1597" s="5">
        <f>+'MBI DIRECTORIO'!M1597</f>
        <v>0</v>
      </c>
      <c r="N1597" s="5">
        <f>+'MBI DIRECTORIO'!N1597</f>
        <v>180.32872696817418</v>
      </c>
      <c r="O1597" s="5">
        <f>+'MBI DIRECTORIO'!O1597</f>
        <v>137.40577889447235</v>
      </c>
      <c r="P1597" s="5">
        <f>+'MBI DIRECTORIO'!P1597</f>
        <v>7.6947236180904524</v>
      </c>
      <c r="Q1597" s="5">
        <f>+'MBI DIRECTORIO'!Q1597</f>
        <v>30.217988346974096</v>
      </c>
      <c r="R1597" s="5">
        <f>+'MBI DIRECTORIO'!R1597</f>
        <v>0</v>
      </c>
      <c r="S1597" s="5">
        <f>+'MBI DIRECTORIO'!S1597</f>
        <v>0</v>
      </c>
      <c r="T1597" s="5">
        <f>+'MBI DIRECTORIO'!T1597</f>
        <v>0</v>
      </c>
      <c r="U1597" s="5">
        <f>+'MBI DIRECTORIO'!U1597</f>
        <v>0</v>
      </c>
      <c r="V1597" s="5">
        <f>+'MBI DIRECTORIO'!V1597</f>
        <v>0</v>
      </c>
      <c r="W1597" s="5">
        <f>+'MBI DIRECTORIO'!W1597</f>
        <v>0</v>
      </c>
      <c r="X1597" s="5">
        <f>+'MBI DIRECTORIO'!X1597</f>
        <v>0</v>
      </c>
      <c r="Y1597" s="5">
        <f>+'MBI DIRECTORIO'!Y1597</f>
        <v>479.32541054137147</v>
      </c>
      <c r="Z1597" s="5">
        <f>+'MBI DIRECTORIO'!Z1597</f>
        <v>123.67819271366037</v>
      </c>
      <c r="AA1597" s="5">
        <f>+'MBI DIRECTORIO'!AA1597</f>
        <v>0</v>
      </c>
      <c r="AB1597" s="5" t="str">
        <f>+'MBI DIRECTORIO'!AG1597</f>
        <v>Cripton Inglaterra</v>
      </c>
      <c r="AD1597" t="str">
        <f t="shared" si="26"/>
        <v>INSERT INTO TABLA_PRESUPUESTO_COMERCIAL VALUES ('VSR','80094-C','14005055-21',2022,'Septiembre',225,'GBP',8775,3224.641517,0,0,51.639705,0,180.328727,137.405779,7.694724,30.217988,0,0,0,0,0,0,0,479.325411,123.678193,0);</v>
      </c>
    </row>
    <row r="1598" spans="1:30" x14ac:dyDescent="0.2">
      <c r="A1598" t="str">
        <f>+'MBI DIRECTORIO'!A1598</f>
        <v>VSR</v>
      </c>
      <c r="B1598" t="str">
        <f>+'MBI DIRECTORIO'!B1598</f>
        <v>80130-C</v>
      </c>
      <c r="C1598" t="str">
        <f>+'MBI DIRECTORIO'!C1598</f>
        <v>14004732-17</v>
      </c>
      <c r="D1598">
        <f>+'MBI DIRECTORIO'!D1598</f>
        <v>2022</v>
      </c>
      <c r="E1598" t="str">
        <f>+'MBI DIRECTORIO'!E1598</f>
        <v>Septiembre</v>
      </c>
      <c r="F1598" s="5">
        <f>+'MBI DIRECTORIO'!F1598</f>
        <v>87.57060934784009</v>
      </c>
      <c r="G1598" t="str">
        <f>+'MBI DIRECTORIO'!G1598</f>
        <v>USD</v>
      </c>
      <c r="H1598" s="5">
        <f>+'MBI DIRECTORIO'!H1598</f>
        <v>9457.625809566729</v>
      </c>
      <c r="I1598" s="5">
        <f>+'MBI DIRECTORIO'!I1598</f>
        <v>6004.7508208671579</v>
      </c>
      <c r="J1598" s="5">
        <f>+'MBI DIRECTORIO'!J1598</f>
        <v>0</v>
      </c>
      <c r="K1598" s="5">
        <f>+'MBI DIRECTORIO'!K1598</f>
        <v>472.8812904783365</v>
      </c>
      <c r="L1598" s="5">
        <f>+'MBI DIRECTORIO'!L1598</f>
        <v>20.098313130676225</v>
      </c>
      <c r="M1598" s="5">
        <f>+'MBI DIRECTORIO'!M1598</f>
        <v>1418.6438714350095</v>
      </c>
      <c r="N1598" s="5">
        <f>+'MBI DIRECTORIO'!N1598</f>
        <v>18.315421562946945</v>
      </c>
      <c r="O1598" s="5">
        <f>+'MBI DIRECTORIO'!O1598</f>
        <v>0</v>
      </c>
      <c r="P1598" s="5">
        <f>+'MBI DIRECTORIO'!P1598</f>
        <v>1.4022744634131254</v>
      </c>
      <c r="Q1598" s="5">
        <f>+'MBI DIRECTORIO'!Q1598</f>
        <v>32.56870957305172</v>
      </c>
      <c r="R1598" s="5">
        <f>+'MBI DIRECTORIO'!R1598</f>
        <v>0</v>
      </c>
      <c r="S1598" s="5">
        <f>+'MBI DIRECTORIO'!S1598</f>
        <v>0</v>
      </c>
      <c r="T1598" s="5">
        <f>+'MBI DIRECTORIO'!T1598</f>
        <v>0</v>
      </c>
      <c r="U1598" s="5">
        <f>+'MBI DIRECTORIO'!U1598</f>
        <v>0</v>
      </c>
      <c r="V1598" s="5">
        <f>+'MBI DIRECTORIO'!V1598</f>
        <v>0</v>
      </c>
      <c r="W1598" s="5">
        <f>+'MBI DIRECTORIO'!W1598</f>
        <v>0</v>
      </c>
      <c r="X1598" s="5">
        <f>+'MBI DIRECTORIO'!X1598</f>
        <v>0</v>
      </c>
      <c r="Y1598" s="5">
        <f>+'MBI DIRECTORIO'!Y1598</f>
        <v>1496.3900121392346</v>
      </c>
      <c r="Z1598" s="5">
        <f>+'MBI DIRECTORIO'!Z1598</f>
        <v>25.459735104813177</v>
      </c>
      <c r="AA1598" s="5">
        <f>+'MBI DIRECTORIO'!AA1598</f>
        <v>0</v>
      </c>
      <c r="AB1598" s="5" t="str">
        <f>+'MBI DIRECTORIO'!AG1598</f>
        <v>COMPANHIA BRASILEIRA DE DISTRIBUIÇÃO</v>
      </c>
      <c r="AD1598" t="str">
        <f t="shared" si="26"/>
        <v>INSERT INTO TABLA_PRESUPUESTO_COMERCIAL VALUES ('VSR','80130-C','14004732-17',2022,'Septiembre',87.570609,'USD',9457.62581,6004.750821,0,472.88129,20.098313,1418.643871,18.315422,0,1.402274,32.56871,0,0,0,0,0,0,0,1496.390012,25.459735,0);</v>
      </c>
    </row>
    <row r="1599" spans="1:30" x14ac:dyDescent="0.2">
      <c r="A1599" t="str">
        <f>+'MBI DIRECTORIO'!A1599</f>
        <v>VSR</v>
      </c>
      <c r="B1599" t="str">
        <f>+'MBI DIRECTORIO'!B1599</f>
        <v>80130-C</v>
      </c>
      <c r="C1599" t="str">
        <f>+'MBI DIRECTORIO'!C1599</f>
        <v>14004774-20</v>
      </c>
      <c r="D1599">
        <f>+'MBI DIRECTORIO'!D1599</f>
        <v>2022</v>
      </c>
      <c r="E1599" t="str">
        <f>+'MBI DIRECTORIO'!E1599</f>
        <v>Septiembre</v>
      </c>
      <c r="F1599" s="5">
        <f>+'MBI DIRECTORIO'!F1599</f>
        <v>701.93011813558235</v>
      </c>
      <c r="G1599" t="str">
        <f>+'MBI DIRECTORIO'!G1599</f>
        <v>USD</v>
      </c>
      <c r="H1599" s="5">
        <f>+'MBI DIRECTORIO'!H1599</f>
        <v>25971.414371016548</v>
      </c>
      <c r="I1599" s="5">
        <f>+'MBI DIRECTORIO'!I1599</f>
        <v>12820.950989121326</v>
      </c>
      <c r="J1599" s="5">
        <f>+'MBI DIRECTORIO'!J1599</f>
        <v>0</v>
      </c>
      <c r="K1599" s="5">
        <f>+'MBI DIRECTORIO'!K1599</f>
        <v>1298.5707185508275</v>
      </c>
      <c r="L1599" s="5">
        <f>+'MBI DIRECTORIO'!L1599</f>
        <v>161.09984177573213</v>
      </c>
      <c r="M1599" s="5">
        <f>+'MBI DIRECTORIO'!M1599</f>
        <v>3895.7121556524821</v>
      </c>
      <c r="N1599" s="5">
        <f>+'MBI DIRECTORIO'!N1599</f>
        <v>146.80891359698455</v>
      </c>
      <c r="O1599" s="5">
        <f>+'MBI DIRECTORIO'!O1599</f>
        <v>0</v>
      </c>
      <c r="P1599" s="5">
        <f>+'MBI DIRECTORIO'!P1599</f>
        <v>11.24005744726913</v>
      </c>
      <c r="Q1599" s="5">
        <f>+'MBI DIRECTORIO'!Q1599</f>
        <v>89.43634151769956</v>
      </c>
      <c r="R1599" s="5">
        <f>+'MBI DIRECTORIO'!R1599</f>
        <v>0</v>
      </c>
      <c r="S1599" s="5">
        <f>+'MBI DIRECTORIO'!S1599</f>
        <v>0</v>
      </c>
      <c r="T1599" s="5">
        <f>+'MBI DIRECTORIO'!T1599</f>
        <v>0</v>
      </c>
      <c r="U1599" s="5">
        <f>+'MBI DIRECTORIO'!U1599</f>
        <v>0</v>
      </c>
      <c r="V1599" s="5">
        <f>+'MBI DIRECTORIO'!V1599</f>
        <v>0</v>
      </c>
      <c r="W1599" s="5">
        <f>+'MBI DIRECTORIO'!W1599</f>
        <v>0</v>
      </c>
      <c r="X1599" s="5">
        <f>+'MBI DIRECTORIO'!X1599</f>
        <v>0</v>
      </c>
      <c r="Y1599" s="5">
        <f>+'MBI DIRECTORIO'!Y1599</f>
        <v>4347.2722714265119</v>
      </c>
      <c r="Z1599" s="5">
        <f>+'MBI DIRECTORIO'!Z1599</f>
        <v>204.07480321207711</v>
      </c>
      <c r="AA1599" s="5">
        <f>+'MBI DIRECTORIO'!AA1599</f>
        <v>0</v>
      </c>
      <c r="AB1599" s="5" t="str">
        <f>+'MBI DIRECTORIO'!AG1599</f>
        <v>COMPANHIA BRASILEIRA DE DISTRIBUIÇÃO</v>
      </c>
      <c r="AD1599" t="str">
        <f t="shared" si="26"/>
        <v>INSERT INTO TABLA_PRESUPUESTO_COMERCIAL VALUES ('VSR','80130-C','14004774-20',2022,'Septiembre',701.930118,'USD',25971.414371,12820.950989,0,1298.570719,161.099842,3895.712156,146.808914,0,11.240057,89.436342,0,0,0,0,0,0,0,4347.272271,204.074803,0);</v>
      </c>
    </row>
    <row r="1600" spans="1:30" x14ac:dyDescent="0.2">
      <c r="A1600" t="str">
        <f>+'MBI DIRECTORIO'!A1600</f>
        <v>VSR</v>
      </c>
      <c r="B1600" t="str">
        <f>+'MBI DIRECTORIO'!B1600</f>
        <v>80130-C</v>
      </c>
      <c r="C1600" t="str">
        <f>+'MBI DIRECTORIO'!C1600</f>
        <v>14004773-20</v>
      </c>
      <c r="D1600">
        <f>+'MBI DIRECTORIO'!D1600</f>
        <v>2022</v>
      </c>
      <c r="E1600" t="str">
        <f>+'MBI DIRECTORIO'!E1600</f>
        <v>Septiembre</v>
      </c>
      <c r="F1600" s="5">
        <f>+'MBI DIRECTORIO'!F1600</f>
        <v>695.88404043005221</v>
      </c>
      <c r="G1600" t="str">
        <f>+'MBI DIRECTORIO'!G1600</f>
        <v>USD</v>
      </c>
      <c r="H1600" s="5">
        <f>+'MBI DIRECTORIO'!H1600</f>
        <v>25747.709495911931</v>
      </c>
      <c r="I1600" s="5">
        <f>+'MBI DIRECTORIO'!I1600</f>
        <v>11794.675623644498</v>
      </c>
      <c r="J1600" s="5">
        <f>+'MBI DIRECTORIO'!J1600</f>
        <v>0</v>
      </c>
      <c r="K1600" s="5">
        <f>+'MBI DIRECTORIO'!K1600</f>
        <v>1287.3854747955966</v>
      </c>
      <c r="L1600" s="5">
        <f>+'MBI DIRECTORIO'!L1600</f>
        <v>159.71220768430459</v>
      </c>
      <c r="M1600" s="5">
        <f>+'MBI DIRECTORIO'!M1600</f>
        <v>3862.1564243867897</v>
      </c>
      <c r="N1600" s="5">
        <f>+'MBI DIRECTORIO'!N1600</f>
        <v>145.54437446903054</v>
      </c>
      <c r="O1600" s="5">
        <f>+'MBI DIRECTORIO'!O1600</f>
        <v>0</v>
      </c>
      <c r="P1600" s="5">
        <f>+'MBI DIRECTORIO'!P1600</f>
        <v>11.143241170285149</v>
      </c>
      <c r="Q1600" s="5">
        <f>+'MBI DIRECTORIO'!Q1600</f>
        <v>88.66598125455738</v>
      </c>
      <c r="R1600" s="5">
        <f>+'MBI DIRECTORIO'!R1600</f>
        <v>0</v>
      </c>
      <c r="S1600" s="5">
        <f>+'MBI DIRECTORIO'!S1600</f>
        <v>0</v>
      </c>
      <c r="T1600" s="5">
        <f>+'MBI DIRECTORIO'!T1600</f>
        <v>0</v>
      </c>
      <c r="U1600" s="5">
        <f>+'MBI DIRECTORIO'!U1600</f>
        <v>0</v>
      </c>
      <c r="V1600" s="5">
        <f>+'MBI DIRECTORIO'!V1600</f>
        <v>0</v>
      </c>
      <c r="W1600" s="5">
        <f>+'MBI DIRECTORIO'!W1600</f>
        <v>0</v>
      </c>
      <c r="X1600" s="5">
        <f>+'MBI DIRECTORIO'!X1600</f>
        <v>0</v>
      </c>
      <c r="Y1600" s="5">
        <f>+'MBI DIRECTORIO'!Y1600</f>
        <v>4309.8270254097797</v>
      </c>
      <c r="Z1600" s="5">
        <f>+'MBI DIRECTORIO'!Z1600</f>
        <v>202.31700412911675</v>
      </c>
      <c r="AA1600" s="5">
        <f>+'MBI DIRECTORIO'!AA1600</f>
        <v>0</v>
      </c>
      <c r="AB1600" s="5" t="str">
        <f>+'MBI DIRECTORIO'!AG1600</f>
        <v>COMPANHIA BRASILEIRA DE DISTRIBUIÇÃO</v>
      </c>
      <c r="AD1600" t="str">
        <f t="shared" si="26"/>
        <v>INSERT INTO TABLA_PRESUPUESTO_COMERCIAL VALUES ('VSR','80130-C','14004773-20',2022,'Septiembre',695.88404,'USD',25747.709496,11794.675624,0,1287.385475,159.712208,3862.156424,145.544374,0,11.143241,88.665981,0,0,0,0,0,0,0,4309.827025,202.317004,0);</v>
      </c>
    </row>
    <row r="1601" spans="1:30" x14ac:dyDescent="0.2">
      <c r="A1601" t="str">
        <f>+'MBI DIRECTORIO'!A1601</f>
        <v>VSR</v>
      </c>
      <c r="B1601" t="str">
        <f>+'MBI DIRECTORIO'!B1601</f>
        <v>80130-C</v>
      </c>
      <c r="C1601" t="str">
        <f>+'MBI DIRECTORIO'!C1601</f>
        <v>14005136-20</v>
      </c>
      <c r="D1601">
        <f>+'MBI DIRECTORIO'!D1601</f>
        <v>2022</v>
      </c>
      <c r="E1601" t="str">
        <f>+'MBI DIRECTORIO'!E1601</f>
        <v>Septiembre</v>
      </c>
      <c r="F1601" s="5">
        <f>+'MBI DIRECTORIO'!F1601</f>
        <v>314.90313107577424</v>
      </c>
      <c r="G1601" t="str">
        <f>+'MBI DIRECTORIO'!G1601</f>
        <v>USD</v>
      </c>
      <c r="H1601" s="5">
        <f>+'MBI DIRECTORIO'!H1601</f>
        <v>10706.706456576325</v>
      </c>
      <c r="I1601" s="5">
        <f>+'MBI DIRECTORIO'!I1601</f>
        <v>5871.9562636693245</v>
      </c>
      <c r="J1601" s="5">
        <f>+'MBI DIRECTORIO'!J1601</f>
        <v>0</v>
      </c>
      <c r="K1601" s="5">
        <f>+'MBI DIRECTORIO'!K1601</f>
        <v>535.33532282881629</v>
      </c>
      <c r="L1601" s="5">
        <f>+'MBI DIRECTORIO'!L1601</f>
        <v>72.273354968351526</v>
      </c>
      <c r="M1601" s="5">
        <f>+'MBI DIRECTORIO'!M1601</f>
        <v>1606.0059684864484</v>
      </c>
      <c r="N1601" s="5">
        <f>+'MBI DIRECTORIO'!N1601</f>
        <v>65.862092774018137</v>
      </c>
      <c r="O1601" s="5">
        <f>+'MBI DIRECTORIO'!O1601</f>
        <v>0</v>
      </c>
      <c r="P1601" s="5">
        <f>+'MBI DIRECTORIO'!P1601</f>
        <v>5.0425664780107642</v>
      </c>
      <c r="Q1601" s="5">
        <f>+'MBI DIRECTORIO'!Q1601</f>
        <v>36.870100391942529</v>
      </c>
      <c r="R1601" s="5">
        <f>+'MBI DIRECTORIO'!R1601</f>
        <v>0</v>
      </c>
      <c r="S1601" s="5">
        <f>+'MBI DIRECTORIO'!S1601</f>
        <v>0</v>
      </c>
      <c r="T1601" s="5">
        <f>+'MBI DIRECTORIO'!T1601</f>
        <v>0</v>
      </c>
      <c r="U1601" s="5">
        <f>+'MBI DIRECTORIO'!U1601</f>
        <v>0</v>
      </c>
      <c r="V1601" s="5">
        <f>+'MBI DIRECTORIO'!V1601</f>
        <v>0</v>
      </c>
      <c r="W1601" s="5">
        <f>+'MBI DIRECTORIO'!W1601</f>
        <v>0</v>
      </c>
      <c r="X1601" s="5">
        <f>+'MBI DIRECTORIO'!X1601</f>
        <v>0</v>
      </c>
      <c r="Y1601" s="5">
        <f>+'MBI DIRECTORIO'!Y1601</f>
        <v>1805.3337087545431</v>
      </c>
      <c r="Z1601" s="5">
        <f>+'MBI DIRECTORIO'!Z1601</f>
        <v>91.552980624123308</v>
      </c>
      <c r="AA1601" s="5">
        <f>+'MBI DIRECTORIO'!AA1601</f>
        <v>0</v>
      </c>
      <c r="AB1601" s="5" t="str">
        <f>+'MBI DIRECTORIO'!AG1601</f>
        <v>COMPANHIA BRASILEIRA DE DISTRIBUIÇÃO</v>
      </c>
      <c r="AD1601" t="str">
        <f t="shared" si="26"/>
        <v>INSERT INTO TABLA_PRESUPUESTO_COMERCIAL VALUES ('VSR','80130-C','14005136-20',2022,'Septiembre',314.903131,'USD',10706.706457,5871.956264,0,535.335323,72.273355,1606.005968,65.862093,0,5.042566,36.8701,0,0,0,0,0,0,0,1805.333709,91.552981,0);</v>
      </c>
    </row>
    <row r="1602" spans="1:30" x14ac:dyDescent="0.2">
      <c r="A1602" t="str">
        <f>+'MBI DIRECTORIO'!A1602</f>
        <v>VSR</v>
      </c>
      <c r="B1602" t="str">
        <f>+'MBI DIRECTORIO'!B1602</f>
        <v>80130-C</v>
      </c>
      <c r="C1602" t="str">
        <f>+'MBI DIRECTORIO'!C1602</f>
        <v>14004731-19</v>
      </c>
      <c r="D1602">
        <f>+'MBI DIRECTORIO'!D1602</f>
        <v>2022</v>
      </c>
      <c r="E1602" t="str">
        <f>+'MBI DIRECTORIO'!E1602</f>
        <v>Septiembre</v>
      </c>
      <c r="F1602" s="5">
        <f>+'MBI DIRECTORIO'!F1602</f>
        <v>767.46179907294152</v>
      </c>
      <c r="G1602" t="str">
        <f>+'MBI DIRECTORIO'!G1602</f>
        <v>USD</v>
      </c>
      <c r="H1602" s="5">
        <f>+'MBI DIRECTORIO'!H1602</f>
        <v>28396.086565698835</v>
      </c>
      <c r="I1602" s="5">
        <f>+'MBI DIRECTORIO'!I1602</f>
        <v>13364.798723577363</v>
      </c>
      <c r="J1602" s="5">
        <f>+'MBI DIRECTORIO'!J1602</f>
        <v>0</v>
      </c>
      <c r="K1602" s="5">
        <f>+'MBI DIRECTORIO'!K1602</f>
        <v>1419.8043282849419</v>
      </c>
      <c r="L1602" s="5">
        <f>+'MBI DIRECTORIO'!L1602</f>
        <v>176.14000483120475</v>
      </c>
      <c r="M1602" s="5">
        <f>+'MBI DIRECTORIO'!M1602</f>
        <v>4259.4129848548255</v>
      </c>
      <c r="N1602" s="5">
        <f>+'MBI DIRECTORIO'!N1602</f>
        <v>160.51488608061518</v>
      </c>
      <c r="O1602" s="5">
        <f>+'MBI DIRECTORIO'!O1602</f>
        <v>0</v>
      </c>
      <c r="P1602" s="5">
        <f>+'MBI DIRECTORIO'!P1602</f>
        <v>12.289420965547103</v>
      </c>
      <c r="Q1602" s="5">
        <f>+'MBI DIRECTORIO'!Q1602</f>
        <v>97.786052756917954</v>
      </c>
      <c r="R1602" s="5">
        <f>+'MBI DIRECTORIO'!R1602</f>
        <v>0</v>
      </c>
      <c r="S1602" s="5">
        <f>+'MBI DIRECTORIO'!S1602</f>
        <v>0</v>
      </c>
      <c r="T1602" s="5">
        <f>+'MBI DIRECTORIO'!T1602</f>
        <v>0</v>
      </c>
      <c r="U1602" s="5">
        <f>+'MBI DIRECTORIO'!U1602</f>
        <v>0</v>
      </c>
      <c r="V1602" s="5">
        <f>+'MBI DIRECTORIO'!V1602</f>
        <v>0</v>
      </c>
      <c r="W1602" s="5">
        <f>+'MBI DIRECTORIO'!W1602</f>
        <v>0</v>
      </c>
      <c r="X1602" s="5">
        <f>+'MBI DIRECTORIO'!X1602</f>
        <v>0</v>
      </c>
      <c r="Y1602" s="5">
        <f>+'MBI DIRECTORIO'!Y1602</f>
        <v>4753.1304218014238</v>
      </c>
      <c r="Z1602" s="5">
        <f>+'MBI DIRECTORIO'!Z1602</f>
        <v>223.12707714351862</v>
      </c>
      <c r="AA1602" s="5">
        <f>+'MBI DIRECTORIO'!AA1602</f>
        <v>0</v>
      </c>
      <c r="AB1602" s="5" t="str">
        <f>+'MBI DIRECTORIO'!AG1602</f>
        <v>COMPANHIA BRASILEIRA DE DISTRIBUIÇÃO</v>
      </c>
      <c r="AD1602" t="str">
        <f t="shared" si="26"/>
        <v>INSERT INTO TABLA_PRESUPUESTO_COMERCIAL VALUES ('VSR','80130-C','14004731-19',2022,'Septiembre',767.461799,'USD',28396.086566,13364.798724,0,1419.804328,176.140005,4259.412985,160.514886,0,12.289421,97.786053,0,0,0,0,0,0,0,4753.130422,223.127077,0);</v>
      </c>
    </row>
    <row r="1603" spans="1:30" x14ac:dyDescent="0.2">
      <c r="A1603" t="str">
        <f>+'MBI DIRECTORIO'!A1603</f>
        <v>VSR</v>
      </c>
      <c r="B1603" t="str">
        <f>+'MBI DIRECTORIO'!B1603</f>
        <v>80130-C</v>
      </c>
      <c r="C1603" t="str">
        <f>+'MBI DIRECTORIO'!C1603</f>
        <v>14005137-20</v>
      </c>
      <c r="D1603">
        <f>+'MBI DIRECTORIO'!D1603</f>
        <v>2022</v>
      </c>
      <c r="E1603" t="str">
        <f>+'MBI DIRECTORIO'!E1603</f>
        <v>Septiembre</v>
      </c>
      <c r="F1603" s="5">
        <f>+'MBI DIRECTORIO'!F1603</f>
        <v>209.42833032897704</v>
      </c>
      <c r="G1603" t="str">
        <f>+'MBI DIRECTORIO'!G1603</f>
        <v>USD</v>
      </c>
      <c r="H1603" s="5">
        <f>+'MBI DIRECTORIO'!H1603</f>
        <v>7120.5632311852196</v>
      </c>
      <c r="I1603" s="5">
        <f>+'MBI DIRECTORIO'!I1603</f>
        <v>3765.070562481817</v>
      </c>
      <c r="J1603" s="5">
        <f>+'MBI DIRECTORIO'!J1603</f>
        <v>0</v>
      </c>
      <c r="K1603" s="5">
        <f>+'MBI DIRECTORIO'!K1603</f>
        <v>356.02816155926098</v>
      </c>
      <c r="L1603" s="5">
        <f>+'MBI DIRECTORIO'!L1603</f>
        <v>48.065854431447946</v>
      </c>
      <c r="M1603" s="5">
        <f>+'MBI DIRECTORIO'!M1603</f>
        <v>1068.0844846777829</v>
      </c>
      <c r="N1603" s="5">
        <f>+'MBI DIRECTORIO'!N1603</f>
        <v>43.802003728936377</v>
      </c>
      <c r="O1603" s="5">
        <f>+'MBI DIRECTORIO'!O1603</f>
        <v>0</v>
      </c>
      <c r="P1603" s="5">
        <f>+'MBI DIRECTORIO'!P1603</f>
        <v>3.353590910496691</v>
      </c>
      <c r="Q1603" s="5">
        <f>+'MBI DIRECTORIO'!Q1603</f>
        <v>24.520694785623611</v>
      </c>
      <c r="R1603" s="5">
        <f>+'MBI DIRECTORIO'!R1603</f>
        <v>0</v>
      </c>
      <c r="S1603" s="5">
        <f>+'MBI DIRECTORIO'!S1603</f>
        <v>0</v>
      </c>
      <c r="T1603" s="5">
        <f>+'MBI DIRECTORIO'!T1603</f>
        <v>0</v>
      </c>
      <c r="U1603" s="5">
        <f>+'MBI DIRECTORIO'!U1603</f>
        <v>0</v>
      </c>
      <c r="V1603" s="5">
        <f>+'MBI DIRECTORIO'!V1603</f>
        <v>0</v>
      </c>
      <c r="W1603" s="5">
        <f>+'MBI DIRECTORIO'!W1603</f>
        <v>0</v>
      </c>
      <c r="X1603" s="5">
        <f>+'MBI DIRECTORIO'!X1603</f>
        <v>0</v>
      </c>
      <c r="Y1603" s="5">
        <f>+'MBI DIRECTORIO'!Y1603</f>
        <v>1200.648666208738</v>
      </c>
      <c r="Z1603" s="5">
        <f>+'MBI DIRECTORIO'!Z1603</f>
        <v>60.88789210589843</v>
      </c>
      <c r="AA1603" s="5">
        <f>+'MBI DIRECTORIO'!AA1603</f>
        <v>0</v>
      </c>
      <c r="AB1603" s="5" t="str">
        <f>+'MBI DIRECTORIO'!AG1603</f>
        <v>COMPANHIA BRASILEIRA DE DISTRIBUIÇÃO</v>
      </c>
      <c r="AD1603" t="str">
        <f t="shared" si="26"/>
        <v>INSERT INTO TABLA_PRESUPUESTO_COMERCIAL VALUES ('VSR','80130-C','14005137-20',2022,'Septiembre',209.42833,'USD',7120.563231,3765.070562,0,356.028162,48.065854,1068.084485,43.802004,0,3.353591,24.520695,0,0,0,0,0,0,0,1200.648666,60.887892,0);</v>
      </c>
    </row>
    <row r="1604" spans="1:30" x14ac:dyDescent="0.2">
      <c r="A1604" t="str">
        <f>+'MBI DIRECTORIO'!A1604</f>
        <v>VSR</v>
      </c>
      <c r="B1604" t="str">
        <f>+'MBI DIRECTORIO'!B1604</f>
        <v>80130-C</v>
      </c>
      <c r="C1604" t="str">
        <f>+'MBI DIRECTORIO'!C1604</f>
        <v>14005138-20</v>
      </c>
      <c r="D1604">
        <f>+'MBI DIRECTORIO'!D1604</f>
        <v>2022</v>
      </c>
      <c r="E1604" t="str">
        <f>+'MBI DIRECTORIO'!E1604</f>
        <v>Septiembre</v>
      </c>
      <c r="F1604" s="5">
        <f>+'MBI DIRECTORIO'!F1604</f>
        <v>304.76132331165911</v>
      </c>
      <c r="G1604" t="str">
        <f>+'MBI DIRECTORIO'!G1604</f>
        <v>USD</v>
      </c>
      <c r="H1604" s="5">
        <f>+'MBI DIRECTORIO'!H1604</f>
        <v>10361.88499259641</v>
      </c>
      <c r="I1604" s="5">
        <f>+'MBI DIRECTORIO'!I1604</f>
        <v>5069.3424856969141</v>
      </c>
      <c r="J1604" s="5">
        <f>+'MBI DIRECTORIO'!J1604</f>
        <v>0</v>
      </c>
      <c r="K1604" s="5">
        <f>+'MBI DIRECTORIO'!K1604</f>
        <v>518.09424962982052</v>
      </c>
      <c r="L1604" s="5">
        <f>+'MBI DIRECTORIO'!L1604</f>
        <v>69.945710685956954</v>
      </c>
      <c r="M1604" s="5">
        <f>+'MBI DIRECTORIO'!M1604</f>
        <v>1554.2827488894613</v>
      </c>
      <c r="N1604" s="5">
        <f>+'MBI DIRECTORIO'!N1604</f>
        <v>63.740930365837201</v>
      </c>
      <c r="O1604" s="5">
        <f>+'MBI DIRECTORIO'!O1604</f>
        <v>0</v>
      </c>
      <c r="P1604" s="5">
        <f>+'MBI DIRECTORIO'!P1604</f>
        <v>4.8801649811344099</v>
      </c>
      <c r="Q1604" s="5">
        <f>+'MBI DIRECTORIO'!Q1604</f>
        <v>35.682657545181094</v>
      </c>
      <c r="R1604" s="5">
        <f>+'MBI DIRECTORIO'!R1604</f>
        <v>0</v>
      </c>
      <c r="S1604" s="5">
        <f>+'MBI DIRECTORIO'!S1604</f>
        <v>0</v>
      </c>
      <c r="T1604" s="5">
        <f>+'MBI DIRECTORIO'!T1604</f>
        <v>0</v>
      </c>
      <c r="U1604" s="5">
        <f>+'MBI DIRECTORIO'!U1604</f>
        <v>0</v>
      </c>
      <c r="V1604" s="5">
        <f>+'MBI DIRECTORIO'!V1604</f>
        <v>0</v>
      </c>
      <c r="W1604" s="5">
        <f>+'MBI DIRECTORIO'!W1604</f>
        <v>0</v>
      </c>
      <c r="X1604" s="5">
        <f>+'MBI DIRECTORIO'!X1604</f>
        <v>0</v>
      </c>
      <c r="Y1604" s="5">
        <f>+'MBI DIRECTORIO'!Y1604</f>
        <v>1747.190916202062</v>
      </c>
      <c r="Z1604" s="5">
        <f>+'MBI DIRECTORIO'!Z1604</f>
        <v>88.604414420447839</v>
      </c>
      <c r="AA1604" s="5">
        <f>+'MBI DIRECTORIO'!AA1604</f>
        <v>0</v>
      </c>
      <c r="AB1604" s="5" t="str">
        <f>+'MBI DIRECTORIO'!AG1604</f>
        <v>COMPANHIA BRASILEIRA DE DISTRIBUIÇÃO</v>
      </c>
      <c r="AD1604" t="str">
        <f t="shared" si="26"/>
        <v>INSERT INTO TABLA_PRESUPUESTO_COMERCIAL VALUES ('VSR','80130-C','14005138-20',2022,'Septiembre',304.761323,'USD',10361.884993,5069.342486,0,518.09425,69.945711,1554.282749,63.74093,0,4.880165,35.682658,0,0,0,0,0,0,0,1747.190916,88.604414,0);</v>
      </c>
    </row>
    <row r="1605" spans="1:30" x14ac:dyDescent="0.2">
      <c r="A1605" t="str">
        <f>+'MBI DIRECTORIO'!A1605</f>
        <v>VSR</v>
      </c>
      <c r="B1605" t="str">
        <f>+'MBI DIRECTORIO'!B1605</f>
        <v>80130-C</v>
      </c>
      <c r="C1605" t="str">
        <f>+'MBI DIRECTORIO'!C1605</f>
        <v>14005139-20</v>
      </c>
      <c r="D1605">
        <f>+'MBI DIRECTORIO'!D1605</f>
        <v>2022</v>
      </c>
      <c r="E1605" t="str">
        <f>+'MBI DIRECTORIO'!E1605</f>
        <v>Septiembre</v>
      </c>
      <c r="F1605" s="5">
        <f>+'MBI DIRECTORIO'!F1605</f>
        <v>253.79873929698061</v>
      </c>
      <c r="G1605" t="str">
        <f>+'MBI DIRECTORIO'!G1605</f>
        <v>USD</v>
      </c>
      <c r="H1605" s="5">
        <f>+'MBI DIRECTORIO'!H1605</f>
        <v>8629.1571360973412</v>
      </c>
      <c r="I1605" s="5">
        <f>+'MBI DIRECTORIO'!I1605</f>
        <v>4574.0827432898941</v>
      </c>
      <c r="J1605" s="5">
        <f>+'MBI DIRECTORIO'!J1605</f>
        <v>0</v>
      </c>
      <c r="K1605" s="5">
        <f>+'MBI DIRECTORIO'!K1605</f>
        <v>431.45785680486711</v>
      </c>
      <c r="L1605" s="5">
        <f>+'MBI DIRECTORIO'!L1605</f>
        <v>58.249298166924198</v>
      </c>
      <c r="M1605" s="5">
        <f>+'MBI DIRECTORIO'!M1605</f>
        <v>1294.3735704146011</v>
      </c>
      <c r="N1605" s="5">
        <f>+'MBI DIRECTORIO'!N1605</f>
        <v>53.082089264727969</v>
      </c>
      <c r="O1605" s="5">
        <f>+'MBI DIRECTORIO'!O1605</f>
        <v>0</v>
      </c>
      <c r="P1605" s="5">
        <f>+'MBI DIRECTORIO'!P1605</f>
        <v>4.0640974593307355</v>
      </c>
      <c r="Q1605" s="5">
        <f>+'MBI DIRECTORIO'!Q1605</f>
        <v>29.71575724020488</v>
      </c>
      <c r="R1605" s="5">
        <f>+'MBI DIRECTORIO'!R1605</f>
        <v>0</v>
      </c>
      <c r="S1605" s="5">
        <f>+'MBI DIRECTORIO'!S1605</f>
        <v>0</v>
      </c>
      <c r="T1605" s="5">
        <f>+'MBI DIRECTORIO'!T1605</f>
        <v>0</v>
      </c>
      <c r="U1605" s="5">
        <f>+'MBI DIRECTORIO'!U1605</f>
        <v>0</v>
      </c>
      <c r="V1605" s="5">
        <f>+'MBI DIRECTORIO'!V1605</f>
        <v>0</v>
      </c>
      <c r="W1605" s="5">
        <f>+'MBI DIRECTORIO'!W1605</f>
        <v>0</v>
      </c>
      <c r="X1605" s="5">
        <f>+'MBI DIRECTORIO'!X1605</f>
        <v>0</v>
      </c>
      <c r="Y1605" s="5">
        <f>+'MBI DIRECTORIO'!Y1605</f>
        <v>1455.0233836258431</v>
      </c>
      <c r="Z1605" s="5">
        <f>+'MBI DIRECTORIO'!Z1605</f>
        <v>73.787869246978588</v>
      </c>
      <c r="AA1605" s="5">
        <f>+'MBI DIRECTORIO'!AA1605</f>
        <v>0</v>
      </c>
      <c r="AB1605" s="5" t="str">
        <f>+'MBI DIRECTORIO'!AG1605</f>
        <v>COMPANHIA BRASILEIRA DE DISTRIBUIÇÃO</v>
      </c>
      <c r="AD1605" t="str">
        <f t="shared" si="26"/>
        <v>INSERT INTO TABLA_PRESUPUESTO_COMERCIAL VALUES ('VSR','80130-C','14005139-20',2022,'Septiembre',253.798739,'USD',8629.157136,4574.082743,0,431.457857,58.249298,1294.37357,53.082089,0,4.064097,29.715757,0,0,0,0,0,0,0,1455.023384,73.787869,0);</v>
      </c>
    </row>
    <row r="1606" spans="1:30" x14ac:dyDescent="0.2">
      <c r="A1606" t="str">
        <f>+'MBI DIRECTORIO'!A1606</f>
        <v>VSR</v>
      </c>
      <c r="B1606" t="str">
        <f>+'MBI DIRECTORIO'!B1606</f>
        <v>80130-C</v>
      </c>
      <c r="C1606" t="str">
        <f>+'MBI DIRECTORIO'!C1606</f>
        <v>14005140-21</v>
      </c>
      <c r="D1606">
        <f>+'MBI DIRECTORIO'!D1606</f>
        <v>2022</v>
      </c>
      <c r="E1606" t="str">
        <f>+'MBI DIRECTORIO'!E1606</f>
        <v>Septiembre</v>
      </c>
      <c r="F1606" s="5">
        <f>+'MBI DIRECTORIO'!F1606</f>
        <v>99.64326128243097</v>
      </c>
      <c r="G1606" t="str">
        <f>+'MBI DIRECTORIO'!G1606</f>
        <v>USD</v>
      </c>
      <c r="H1606" s="5">
        <f>+'MBI DIRECTORIO'!H1606</f>
        <v>3387.8708836026531</v>
      </c>
      <c r="I1606" s="5">
        <f>+'MBI DIRECTORIO'!I1606</f>
        <v>1730.2725123003715</v>
      </c>
      <c r="J1606" s="5">
        <f>+'MBI DIRECTORIO'!J1606</f>
        <v>0</v>
      </c>
      <c r="K1606" s="5">
        <f>+'MBI DIRECTORIO'!K1606</f>
        <v>169.39354418013266</v>
      </c>
      <c r="L1606" s="5">
        <f>+'MBI DIRECTORIO'!L1606</f>
        <v>22.86910507452669</v>
      </c>
      <c r="M1606" s="5">
        <f>+'MBI DIRECTORIO'!M1606</f>
        <v>508.18063254039794</v>
      </c>
      <c r="N1606" s="5">
        <f>+'MBI DIRECTORIO'!N1606</f>
        <v>20.84042066037772</v>
      </c>
      <c r="O1606" s="5">
        <f>+'MBI DIRECTORIO'!O1606</f>
        <v>0</v>
      </c>
      <c r="P1606" s="5">
        <f>+'MBI DIRECTORIO'!P1606</f>
        <v>1.595594706810169</v>
      </c>
      <c r="Q1606" s="5">
        <f>+'MBI DIRECTORIO'!Q1606</f>
        <v>11.66662596943109</v>
      </c>
      <c r="R1606" s="5">
        <f>+'MBI DIRECTORIO'!R1606</f>
        <v>0</v>
      </c>
      <c r="S1606" s="5">
        <f>+'MBI DIRECTORIO'!S1606</f>
        <v>0</v>
      </c>
      <c r="T1606" s="5">
        <f>+'MBI DIRECTORIO'!T1606</f>
        <v>0</v>
      </c>
      <c r="U1606" s="5">
        <f>+'MBI DIRECTORIO'!U1606</f>
        <v>0</v>
      </c>
      <c r="V1606" s="5">
        <f>+'MBI DIRECTORIO'!V1606</f>
        <v>0</v>
      </c>
      <c r="W1606" s="5">
        <f>+'MBI DIRECTORIO'!W1606</f>
        <v>0</v>
      </c>
      <c r="X1606" s="5">
        <f>+'MBI DIRECTORIO'!X1606</f>
        <v>0</v>
      </c>
      <c r="Y1606" s="5">
        <f>+'MBI DIRECTORIO'!Y1606</f>
        <v>571.25293682812833</v>
      </c>
      <c r="Z1606" s="5">
        <f>+'MBI DIRECTORIO'!Z1606</f>
        <v>28.969662951111477</v>
      </c>
      <c r="AA1606" s="5">
        <f>+'MBI DIRECTORIO'!AA1606</f>
        <v>0</v>
      </c>
      <c r="AB1606" s="5" t="str">
        <f>+'MBI DIRECTORIO'!AG1606</f>
        <v>COMPANHIA BRASILEIRA DE DISTRIBUIÇÃO</v>
      </c>
      <c r="AD1606" t="str">
        <f t="shared" si="26"/>
        <v>INSERT INTO TABLA_PRESUPUESTO_COMERCIAL VALUES ('VSR','80130-C','14005140-21',2022,'Septiembre',99.643261,'USD',3387.870884,1730.272512,0,169.393544,22.869105,508.180633,20.840421,0,1.595595,11.666626,0,0,0,0,0,0,0,571.252937,28.969663,0);</v>
      </c>
    </row>
    <row r="1607" spans="1:30" x14ac:dyDescent="0.2">
      <c r="A1607" t="str">
        <f>+'MBI DIRECTORIO'!A1607</f>
        <v>VSR</v>
      </c>
      <c r="B1607" t="str">
        <f>+'MBI DIRECTORIO'!B1607</f>
        <v>80130-C</v>
      </c>
      <c r="C1607" t="str">
        <f>+'MBI DIRECTORIO'!C1607</f>
        <v>14005128-20</v>
      </c>
      <c r="D1607">
        <f>+'MBI DIRECTORIO'!D1607</f>
        <v>2022</v>
      </c>
      <c r="E1607" t="str">
        <f>+'MBI DIRECTORIO'!E1607</f>
        <v>Septiembre</v>
      </c>
      <c r="F1607" s="5">
        <f>+'MBI DIRECTORIO'!F1607</f>
        <v>888.57838794823942</v>
      </c>
      <c r="G1607" t="str">
        <f>+'MBI DIRECTORIO'!G1607</f>
        <v>USD</v>
      </c>
      <c r="H1607" s="5">
        <f>+'MBI DIRECTORIO'!H1607</f>
        <v>24791.337023755877</v>
      </c>
      <c r="I1607" s="5">
        <f>+'MBI DIRECTORIO'!I1607</f>
        <v>11900.837077914668</v>
      </c>
      <c r="J1607" s="5">
        <f>+'MBI DIRECTORIO'!J1607</f>
        <v>0</v>
      </c>
      <c r="K1607" s="5">
        <f>+'MBI DIRECTORIO'!K1607</f>
        <v>1239.5668511877941</v>
      </c>
      <c r="L1607" s="5">
        <f>+'MBI DIRECTORIO'!L1607</f>
        <v>203.93744904980153</v>
      </c>
      <c r="M1607" s="5">
        <f>+'MBI DIRECTORIO'!M1607</f>
        <v>3718.7005535633816</v>
      </c>
      <c r="N1607" s="5">
        <f>+'MBI DIRECTORIO'!N1607</f>
        <v>185.84646022446836</v>
      </c>
      <c r="O1607" s="5">
        <f>+'MBI DIRECTORIO'!O1607</f>
        <v>0</v>
      </c>
      <c r="P1607" s="5">
        <f>+'MBI DIRECTORIO'!P1607</f>
        <v>14.22886961093586</v>
      </c>
      <c r="Q1607" s="5">
        <f>+'MBI DIRECTORIO'!Q1607</f>
        <v>85.37257359427494</v>
      </c>
      <c r="R1607" s="5">
        <f>+'MBI DIRECTORIO'!R1607</f>
        <v>0</v>
      </c>
      <c r="S1607" s="5">
        <f>+'MBI DIRECTORIO'!S1607</f>
        <v>0</v>
      </c>
      <c r="T1607" s="5">
        <f>+'MBI DIRECTORIO'!T1607</f>
        <v>0</v>
      </c>
      <c r="U1607" s="5">
        <f>+'MBI DIRECTORIO'!U1607</f>
        <v>0</v>
      </c>
      <c r="V1607" s="5">
        <f>+'MBI DIRECTORIO'!V1607</f>
        <v>0</v>
      </c>
      <c r="W1607" s="5">
        <f>+'MBI DIRECTORIO'!W1607</f>
        <v>0</v>
      </c>
      <c r="X1607" s="5">
        <f>+'MBI DIRECTORIO'!X1607</f>
        <v>0</v>
      </c>
      <c r="Y1607" s="5">
        <f>+'MBI DIRECTORIO'!Y1607</f>
        <v>4262.4882189920118</v>
      </c>
      <c r="Z1607" s="5">
        <f>+'MBI DIRECTORIO'!Z1607</f>
        <v>258.33976199895068</v>
      </c>
      <c r="AA1607" s="5">
        <f>+'MBI DIRECTORIO'!AA1607</f>
        <v>0</v>
      </c>
      <c r="AB1607" s="5" t="str">
        <f>+'MBI DIRECTORIO'!AG1607</f>
        <v>COMPANHIA BRASILEIRA DE DISTRIBUIÇÃO</v>
      </c>
      <c r="AD1607" t="str">
        <f t="shared" ref="AD1607:AD1670" si="27">_xlfn.CONCAT("INSERT INTO TABLA_PRESUPUESTO_COMERCIAL VALUES ('",A1607,"','",B1607,"','",C1607,"',",D1607,",'",E1607,"',",SUBSTITUTE(ROUND(F1607,6),",","."),",'",G1607,"',",SUBSTITUTE(ROUND(H1607,6),",","."),",",SUBSTITUTE(ROUND(I1607,6),",","."),",",SUBSTITUTE(ROUND(J1607,6),",","."),",",SUBSTITUTE(ROUND(K1607,6),",","."),",",SUBSTITUTE(ROUND(L1607,6),",","."),",",SUBSTITUTE(ROUND(M1607,6),",","."),",",SUBSTITUTE(ROUND(N1607,6),",","."),",",SUBSTITUTE(ROUND(O1607,6),",","."),",",SUBSTITUTE(ROUND(P1607,6),",","."),",",SUBSTITUTE(ROUND(Q1607,6),",","."),",",SUBSTITUTE(ROUND(R1607,6),",","."),",",SUBSTITUTE(ROUND(S1607,6),",","."),",",SUBSTITUTE(ROUND(T1607,6),",","."),",",SUBSTITUTE(ROUND(U1607,6),",","."),",",SUBSTITUTE(ROUND(V1607,6),",","."),",",SUBSTITUTE(ROUND(W1607,6),",","."),",",SUBSTITUTE(ROUND(X1607,6),",","."),",",SUBSTITUTE(ROUND(Y1607,6),",","."),",",SUBSTITUTE(ROUND(Z1607,6),",","."),",",SUBSTITUTE(ROUND(AA1607,6),",","."),");")</f>
        <v>INSERT INTO TABLA_PRESUPUESTO_COMERCIAL VALUES ('VSR','80130-C','14005128-20',2022,'Septiembre',888.578388,'USD',24791.337024,11900.837078,0,1239.566851,203.937449,3718.700554,185.84646,0,14.22887,85.372574,0,0,0,0,0,0,0,4262.488219,258.339762,0);</v>
      </c>
    </row>
    <row r="1608" spans="1:30" x14ac:dyDescent="0.2">
      <c r="A1608" t="str">
        <f>+'MBI DIRECTORIO'!A1608</f>
        <v>VSR</v>
      </c>
      <c r="B1608" t="str">
        <f>+'MBI DIRECTORIO'!B1608</f>
        <v>80130-C</v>
      </c>
      <c r="C1608" t="str">
        <f>+'MBI DIRECTORIO'!C1608</f>
        <v>14005129-20</v>
      </c>
      <c r="D1608">
        <f>+'MBI DIRECTORIO'!D1608</f>
        <v>2022</v>
      </c>
      <c r="E1608" t="str">
        <f>+'MBI DIRECTORIO'!E1608</f>
        <v>Septiembre</v>
      </c>
      <c r="F1608" s="5">
        <f>+'MBI DIRECTORIO'!F1608</f>
        <v>1007.9396639412864</v>
      </c>
      <c r="G1608" t="str">
        <f>+'MBI DIRECTORIO'!G1608</f>
        <v>USD</v>
      </c>
      <c r="H1608" s="5">
        <f>+'MBI DIRECTORIO'!H1608</f>
        <v>28121.516623961888</v>
      </c>
      <c r="I1608" s="5">
        <f>+'MBI DIRECTORIO'!I1608</f>
        <v>14083.729780878832</v>
      </c>
      <c r="J1608" s="5">
        <f>+'MBI DIRECTORIO'!J1608</f>
        <v>0</v>
      </c>
      <c r="K1608" s="5">
        <f>+'MBI DIRECTORIO'!K1608</f>
        <v>1406.0758311980946</v>
      </c>
      <c r="L1608" s="5">
        <f>+'MBI DIRECTORIO'!L1608</f>
        <v>231.3320317579838</v>
      </c>
      <c r="M1608" s="5">
        <f>+'MBI DIRECTORIO'!M1608</f>
        <v>4218.2274935942833</v>
      </c>
      <c r="N1608" s="5">
        <f>+'MBI DIRECTORIO'!N1608</f>
        <v>210.8109101053671</v>
      </c>
      <c r="O1608" s="5">
        <f>+'MBI DIRECTORIO'!O1608</f>
        <v>0</v>
      </c>
      <c r="P1608" s="5">
        <f>+'MBI DIRECTORIO'!P1608</f>
        <v>16.140210304942169</v>
      </c>
      <c r="Q1608" s="5">
        <f>+'MBI DIRECTORIO'!Q1608</f>
        <v>96.840531241267087</v>
      </c>
      <c r="R1608" s="5">
        <f>+'MBI DIRECTORIO'!R1608</f>
        <v>0</v>
      </c>
      <c r="S1608" s="5">
        <f>+'MBI DIRECTORIO'!S1608</f>
        <v>0</v>
      </c>
      <c r="T1608" s="5">
        <f>+'MBI DIRECTORIO'!T1608</f>
        <v>0</v>
      </c>
      <c r="U1608" s="5">
        <f>+'MBI DIRECTORIO'!U1608</f>
        <v>0</v>
      </c>
      <c r="V1608" s="5">
        <f>+'MBI DIRECTORIO'!V1608</f>
        <v>0</v>
      </c>
      <c r="W1608" s="5">
        <f>+'MBI DIRECTORIO'!W1608</f>
        <v>0</v>
      </c>
      <c r="X1608" s="5">
        <f>+'MBI DIRECTORIO'!X1608</f>
        <v>0</v>
      </c>
      <c r="Y1608" s="5">
        <f>+'MBI DIRECTORIO'!Y1608</f>
        <v>4835.0612633342216</v>
      </c>
      <c r="Z1608" s="5">
        <f>+'MBI DIRECTORIO'!Z1608</f>
        <v>293.04211808836192</v>
      </c>
      <c r="AA1608" s="5">
        <f>+'MBI DIRECTORIO'!AA1608</f>
        <v>0</v>
      </c>
      <c r="AB1608" s="5" t="str">
        <f>+'MBI DIRECTORIO'!AG1608</f>
        <v>COMPANHIA BRASILEIRA DE DISTRIBUIÇÃO</v>
      </c>
      <c r="AD1608" t="str">
        <f t="shared" si="27"/>
        <v>INSERT INTO TABLA_PRESUPUESTO_COMERCIAL VALUES ('VSR','80130-C','14005129-20',2022,'Septiembre',1007.939664,'USD',28121.516624,14083.729781,0,1406.075831,231.332032,4218.227494,210.81091,0,16.14021,96.840531,0,0,0,0,0,0,0,4835.061263,293.042118,0);</v>
      </c>
    </row>
    <row r="1609" spans="1:30" x14ac:dyDescent="0.2">
      <c r="A1609" t="str">
        <f>+'MBI DIRECTORIO'!A1609</f>
        <v>VSR</v>
      </c>
      <c r="B1609" t="str">
        <f>+'MBI DIRECTORIO'!B1609</f>
        <v>80130-C</v>
      </c>
      <c r="C1609" t="str">
        <f>+'MBI DIRECTORIO'!C1609</f>
        <v>14005132-20</v>
      </c>
      <c r="D1609">
        <f>+'MBI DIRECTORIO'!D1609</f>
        <v>2022</v>
      </c>
      <c r="E1609" t="str">
        <f>+'MBI DIRECTORIO'!E1609</f>
        <v>Septiembre</v>
      </c>
      <c r="F1609" s="5">
        <f>+'MBI DIRECTORIO'!F1609</f>
        <v>515.67191785231455</v>
      </c>
      <c r="G1609" t="str">
        <f>+'MBI DIRECTORIO'!G1609</f>
        <v>USD</v>
      </c>
      <c r="H1609" s="5">
        <f>+'MBI DIRECTORIO'!H1609</f>
        <v>14387.246508079576</v>
      </c>
      <c r="I1609" s="5">
        <f>+'MBI DIRECTORIO'!I1609</f>
        <v>7016.7226472884449</v>
      </c>
      <c r="J1609" s="5">
        <f>+'MBI DIRECTORIO'!J1609</f>
        <v>0</v>
      </c>
      <c r="K1609" s="5">
        <f>+'MBI DIRECTORIO'!K1609</f>
        <v>719.36232540397884</v>
      </c>
      <c r="L1609" s="5">
        <f>+'MBI DIRECTORIO'!L1609</f>
        <v>118.35175928175488</v>
      </c>
      <c r="M1609" s="5">
        <f>+'MBI DIRECTORIO'!M1609</f>
        <v>2158.0869762119364</v>
      </c>
      <c r="N1609" s="5">
        <f>+'MBI DIRECTORIO'!N1609</f>
        <v>107.85295013904616</v>
      </c>
      <c r="O1609" s="5">
        <f>+'MBI DIRECTORIO'!O1609</f>
        <v>0</v>
      </c>
      <c r="P1609" s="5">
        <f>+'MBI DIRECTORIO'!P1609</f>
        <v>8.257491495020723</v>
      </c>
      <c r="Q1609" s="5">
        <f>+'MBI DIRECTORIO'!Q1609</f>
        <v>49.544575193868077</v>
      </c>
      <c r="R1609" s="5">
        <f>+'MBI DIRECTORIO'!R1609</f>
        <v>0</v>
      </c>
      <c r="S1609" s="5">
        <f>+'MBI DIRECTORIO'!S1609</f>
        <v>0</v>
      </c>
      <c r="T1609" s="5">
        <f>+'MBI DIRECTORIO'!T1609</f>
        <v>0</v>
      </c>
      <c r="U1609" s="5">
        <f>+'MBI DIRECTORIO'!U1609</f>
        <v>0</v>
      </c>
      <c r="V1609" s="5">
        <f>+'MBI DIRECTORIO'!V1609</f>
        <v>0</v>
      </c>
      <c r="W1609" s="5">
        <f>+'MBI DIRECTORIO'!W1609</f>
        <v>0</v>
      </c>
      <c r="X1609" s="5">
        <f>+'MBI DIRECTORIO'!X1609</f>
        <v>0</v>
      </c>
      <c r="Y1609" s="5">
        <f>+'MBI DIRECTORIO'!Y1609</f>
        <v>2473.6652438575243</v>
      </c>
      <c r="Z1609" s="5">
        <f>+'MBI DIRECTORIO'!Z1609</f>
        <v>149.9232508176527</v>
      </c>
      <c r="AA1609" s="5">
        <f>+'MBI DIRECTORIO'!AA1609</f>
        <v>0</v>
      </c>
      <c r="AB1609" s="5" t="str">
        <f>+'MBI DIRECTORIO'!AG1609</f>
        <v>COMPANHIA BRASILEIRA DE DISTRIBUIÇÃO</v>
      </c>
      <c r="AD1609" t="str">
        <f t="shared" si="27"/>
        <v>INSERT INTO TABLA_PRESUPUESTO_COMERCIAL VALUES ('VSR','80130-C','14005132-20',2022,'Septiembre',515.671918,'USD',14387.246508,7016.722647,0,719.362325,118.351759,2158.086976,107.85295,0,8.257491,49.544575,0,0,0,0,0,0,0,2473.665244,149.923251,0);</v>
      </c>
    </row>
    <row r="1610" spans="1:30" x14ac:dyDescent="0.2">
      <c r="A1610" t="str">
        <f>+'MBI DIRECTORIO'!A1610</f>
        <v>VSR</v>
      </c>
      <c r="B1610" t="str">
        <f>+'MBI DIRECTORIO'!B1610</f>
        <v>80130-C</v>
      </c>
      <c r="C1610" t="str">
        <f>+'MBI DIRECTORIO'!C1610</f>
        <v>14005130-20</v>
      </c>
      <c r="D1610">
        <f>+'MBI DIRECTORIO'!D1610</f>
        <v>2022</v>
      </c>
      <c r="E1610" t="str">
        <f>+'MBI DIRECTORIO'!E1610</f>
        <v>Septiembre</v>
      </c>
      <c r="F1610" s="5">
        <f>+'MBI DIRECTORIO'!F1610</f>
        <v>928.17044518122714</v>
      </c>
      <c r="G1610" t="str">
        <f>+'MBI DIRECTORIO'!G1610</f>
        <v>USD</v>
      </c>
      <c r="H1610" s="5">
        <f>+'MBI DIRECTORIO'!H1610</f>
        <v>25895.955420556234</v>
      </c>
      <c r="I1610" s="5">
        <f>+'MBI DIRECTORIO'!I1610</f>
        <v>16652.641043888354</v>
      </c>
      <c r="J1610" s="5">
        <f>+'MBI DIRECTORIO'!J1610</f>
        <v>0</v>
      </c>
      <c r="K1610" s="5">
        <f>+'MBI DIRECTORIO'!K1610</f>
        <v>1294.7977710278119</v>
      </c>
      <c r="L1610" s="5">
        <f>+'MBI DIRECTORIO'!L1610</f>
        <v>213.02421422914955</v>
      </c>
      <c r="M1610" s="5">
        <f>+'MBI DIRECTORIO'!M1610</f>
        <v>3884.3933130834353</v>
      </c>
      <c r="N1610" s="5">
        <f>+'MBI DIRECTORIO'!N1610</f>
        <v>194.12715193332855</v>
      </c>
      <c r="O1610" s="5">
        <f>+'MBI DIRECTORIO'!O1610</f>
        <v>0</v>
      </c>
      <c r="P1610" s="5">
        <f>+'MBI DIRECTORIO'!P1610</f>
        <v>14.862860069895467</v>
      </c>
      <c r="Q1610" s="5">
        <f>+'MBI DIRECTORIO'!Q1610</f>
        <v>89.17648765038507</v>
      </c>
      <c r="R1610" s="5">
        <f>+'MBI DIRECTORIO'!R1610</f>
        <v>0</v>
      </c>
      <c r="S1610" s="5">
        <f>+'MBI DIRECTORIO'!S1610</f>
        <v>0</v>
      </c>
      <c r="T1610" s="5">
        <f>+'MBI DIRECTORIO'!T1610</f>
        <v>0</v>
      </c>
      <c r="U1610" s="5">
        <f>+'MBI DIRECTORIO'!U1610</f>
        <v>0</v>
      </c>
      <c r="V1610" s="5">
        <f>+'MBI DIRECTORIO'!V1610</f>
        <v>0</v>
      </c>
      <c r="W1610" s="5">
        <f>+'MBI DIRECTORIO'!W1610</f>
        <v>0</v>
      </c>
      <c r="X1610" s="5">
        <f>+'MBI DIRECTORIO'!X1610</f>
        <v>0</v>
      </c>
      <c r="Y1610" s="5">
        <f>+'MBI DIRECTORIO'!Y1610</f>
        <v>4452.4103235695738</v>
      </c>
      <c r="Z1610" s="5">
        <f>+'MBI DIRECTORIO'!Z1610</f>
        <v>269.85051083252989</v>
      </c>
      <c r="AA1610" s="5">
        <f>+'MBI DIRECTORIO'!AA1610</f>
        <v>0</v>
      </c>
      <c r="AB1610" s="5" t="str">
        <f>+'MBI DIRECTORIO'!AG1610</f>
        <v>COMPANHIA BRASILEIRA DE DISTRIBUIÇÃO</v>
      </c>
      <c r="AD1610" t="str">
        <f t="shared" si="27"/>
        <v>INSERT INTO TABLA_PRESUPUESTO_COMERCIAL VALUES ('VSR','80130-C','14005130-20',2022,'Septiembre',928.170445,'USD',25895.955421,16652.641044,0,1294.797771,213.024214,3884.393313,194.127152,0,14.86286,89.176488,0,0,0,0,0,0,0,4452.410324,269.850511,0);</v>
      </c>
    </row>
    <row r="1611" spans="1:30" x14ac:dyDescent="0.2">
      <c r="A1611" t="str">
        <f>+'MBI DIRECTORIO'!A1611</f>
        <v>VSR</v>
      </c>
      <c r="B1611" t="str">
        <f>+'MBI DIRECTORIO'!B1611</f>
        <v>80130-C</v>
      </c>
      <c r="C1611" t="str">
        <f>+'MBI DIRECTORIO'!C1611</f>
        <v>14004728-20</v>
      </c>
      <c r="D1611">
        <f>+'MBI DIRECTORIO'!D1611</f>
        <v>2022</v>
      </c>
      <c r="E1611" t="str">
        <f>+'MBI DIRECTORIO'!E1611</f>
        <v>Septiembre</v>
      </c>
      <c r="F1611" s="5">
        <f>+'MBI DIRECTORIO'!F1611</f>
        <v>507.48045773514463</v>
      </c>
      <c r="G1611" t="str">
        <f>+'MBI DIRECTORIO'!G1611</f>
        <v>USD</v>
      </c>
      <c r="H1611" s="5">
        <f>+'MBI DIRECTORIO'!H1611</f>
        <v>14158.704770810535</v>
      </c>
      <c r="I1611" s="5">
        <f>+'MBI DIRECTORIO'!I1611</f>
        <v>7091.1048098313186</v>
      </c>
      <c r="J1611" s="5">
        <f>+'MBI DIRECTORIO'!J1611</f>
        <v>0</v>
      </c>
      <c r="K1611" s="5">
        <f>+'MBI DIRECTORIO'!K1611</f>
        <v>707.93523854052671</v>
      </c>
      <c r="L1611" s="5">
        <f>+'MBI DIRECTORIO'!L1611</f>
        <v>116.47173889982079</v>
      </c>
      <c r="M1611" s="5">
        <f>+'MBI DIRECTORIO'!M1611</f>
        <v>2123.80571562158</v>
      </c>
      <c r="N1611" s="5">
        <f>+'MBI DIRECTORIO'!N1611</f>
        <v>106.13970357859235</v>
      </c>
      <c r="O1611" s="5">
        <f>+'MBI DIRECTORIO'!O1611</f>
        <v>0</v>
      </c>
      <c r="P1611" s="5">
        <f>+'MBI DIRECTORIO'!P1611</f>
        <v>8.1263210552359766</v>
      </c>
      <c r="Q1611" s="5">
        <f>+'MBI DIRECTORIO'!Q1611</f>
        <v>48.757558492603906</v>
      </c>
      <c r="R1611" s="5">
        <f>+'MBI DIRECTORIO'!R1611</f>
        <v>0</v>
      </c>
      <c r="S1611" s="5">
        <f>+'MBI DIRECTORIO'!S1611</f>
        <v>0</v>
      </c>
      <c r="T1611" s="5">
        <f>+'MBI DIRECTORIO'!T1611</f>
        <v>0</v>
      </c>
      <c r="U1611" s="5">
        <f>+'MBI DIRECTORIO'!U1611</f>
        <v>0</v>
      </c>
      <c r="V1611" s="5">
        <f>+'MBI DIRECTORIO'!V1611</f>
        <v>0</v>
      </c>
      <c r="W1611" s="5">
        <f>+'MBI DIRECTORIO'!W1611</f>
        <v>0</v>
      </c>
      <c r="X1611" s="5">
        <f>+'MBI DIRECTORIO'!X1611</f>
        <v>0</v>
      </c>
      <c r="Y1611" s="5">
        <f>+'MBI DIRECTORIO'!Y1611</f>
        <v>2434.3710153242346</v>
      </c>
      <c r="Z1611" s="5">
        <f>+'MBI DIRECTORIO'!Z1611</f>
        <v>147.54171657622251</v>
      </c>
      <c r="AA1611" s="5">
        <f>+'MBI DIRECTORIO'!AA1611</f>
        <v>0</v>
      </c>
      <c r="AB1611" s="5" t="str">
        <f>+'MBI DIRECTORIO'!AG1611</f>
        <v>COMPANHIA BRASILEIRA DE DISTRIBUIÇÃO</v>
      </c>
      <c r="AD1611" t="str">
        <f t="shared" si="27"/>
        <v>INSERT INTO TABLA_PRESUPUESTO_COMERCIAL VALUES ('VSR','80130-C','14004728-20',2022,'Septiembre',507.480458,'USD',14158.704771,7091.10481,0,707.935239,116.471739,2123.805716,106.139704,0,8.126321,48.757558,0,0,0,0,0,0,0,2434.371015,147.541717,0);</v>
      </c>
    </row>
    <row r="1612" spans="1:30" x14ac:dyDescent="0.2">
      <c r="A1612" t="str">
        <f>+'MBI DIRECTORIO'!A1612</f>
        <v>VSR</v>
      </c>
      <c r="B1612" t="str">
        <f>+'MBI DIRECTORIO'!B1612</f>
        <v>80130-C</v>
      </c>
      <c r="C1612" t="str">
        <f>+'MBI DIRECTORIO'!C1612</f>
        <v>14004914-20</v>
      </c>
      <c r="D1612">
        <f>+'MBI DIRECTORIO'!D1612</f>
        <v>2022</v>
      </c>
      <c r="E1612" t="str">
        <f>+'MBI DIRECTORIO'!E1612</f>
        <v>Septiembre</v>
      </c>
      <c r="F1612" s="5">
        <f>+'MBI DIRECTORIO'!F1612</f>
        <v>606.55811819996154</v>
      </c>
      <c r="G1612" t="str">
        <f>+'MBI DIRECTORIO'!G1612</f>
        <v>USD</v>
      </c>
      <c r="H1612" s="5">
        <f>+'MBI DIRECTORIO'!H1612</f>
        <v>16922.971497778926</v>
      </c>
      <c r="I1612" s="5">
        <f>+'MBI DIRECTORIO'!I1612</f>
        <v>9312.1941398498238</v>
      </c>
      <c r="J1612" s="5">
        <f>+'MBI DIRECTORIO'!J1612</f>
        <v>0</v>
      </c>
      <c r="K1612" s="5">
        <f>+'MBI DIRECTORIO'!K1612</f>
        <v>846.14857488894631</v>
      </c>
      <c r="L1612" s="5">
        <f>+'MBI DIRECTORIO'!L1612</f>
        <v>139.21103304321394</v>
      </c>
      <c r="M1612" s="5">
        <f>+'MBI DIRECTORIO'!M1612</f>
        <v>2538.4457246668389</v>
      </c>
      <c r="N1612" s="5">
        <f>+'MBI DIRECTORIO'!N1612</f>
        <v>126.86182864312919</v>
      </c>
      <c r="O1612" s="5">
        <f>+'MBI DIRECTORIO'!O1612</f>
        <v>0</v>
      </c>
      <c r="P1612" s="5">
        <f>+'MBI DIRECTORIO'!P1612</f>
        <v>9.7128587554895809</v>
      </c>
      <c r="Q1612" s="5">
        <f>+'MBI DIRECTORIO'!Q1612</f>
        <v>58.276712879322893</v>
      </c>
      <c r="R1612" s="5">
        <f>+'MBI DIRECTORIO'!R1612</f>
        <v>0</v>
      </c>
      <c r="S1612" s="5">
        <f>+'MBI DIRECTORIO'!S1612</f>
        <v>0</v>
      </c>
      <c r="T1612" s="5">
        <f>+'MBI DIRECTORIO'!T1612</f>
        <v>0</v>
      </c>
      <c r="U1612" s="5">
        <f>+'MBI DIRECTORIO'!U1612</f>
        <v>0</v>
      </c>
      <c r="V1612" s="5">
        <f>+'MBI DIRECTORIO'!V1612</f>
        <v>0</v>
      </c>
      <c r="W1612" s="5">
        <f>+'MBI DIRECTORIO'!W1612</f>
        <v>0</v>
      </c>
      <c r="X1612" s="5">
        <f>+'MBI DIRECTORIO'!X1612</f>
        <v>0</v>
      </c>
      <c r="Y1612" s="5">
        <f>+'MBI DIRECTORIO'!Y1612</f>
        <v>2909.6440652030633</v>
      </c>
      <c r="Z1612" s="5">
        <f>+'MBI DIRECTORIO'!Z1612</f>
        <v>176.34694025828287</v>
      </c>
      <c r="AA1612" s="5">
        <f>+'MBI DIRECTORIO'!AA1612</f>
        <v>0</v>
      </c>
      <c r="AB1612" s="5" t="str">
        <f>+'MBI DIRECTORIO'!AG1612</f>
        <v>COMPANHIA BRASILEIRA DE DISTRIBUIÇÃO</v>
      </c>
      <c r="AD1612" t="str">
        <f t="shared" si="27"/>
        <v>INSERT INTO TABLA_PRESUPUESTO_COMERCIAL VALUES ('VSR','80130-C','14004914-20',2022,'Septiembre',606.558118,'USD',16922.971498,9312.19414,0,846.148575,139.211033,2538.445725,126.861829,0,9.712859,58.276713,0,0,0,0,0,0,0,2909.644065,176.34694,0);</v>
      </c>
    </row>
    <row r="1613" spans="1:30" x14ac:dyDescent="0.2">
      <c r="A1613" t="str">
        <f>+'MBI DIRECTORIO'!A1613</f>
        <v>VSR</v>
      </c>
      <c r="B1613" t="str">
        <f>+'MBI DIRECTORIO'!B1613</f>
        <v>80130-C</v>
      </c>
      <c r="C1613" t="str">
        <f>+'MBI DIRECTORIO'!C1613</f>
        <v>14005146-18</v>
      </c>
      <c r="D1613">
        <f>+'MBI DIRECTORIO'!D1613</f>
        <v>2022</v>
      </c>
      <c r="E1613" t="str">
        <f>+'MBI DIRECTORIO'!E1613</f>
        <v>Septiembre</v>
      </c>
      <c r="F1613" s="5">
        <f>+'MBI DIRECTORIO'!F1613</f>
        <v>53.517539432176662</v>
      </c>
      <c r="G1613" t="str">
        <f>+'MBI DIRECTORIO'!G1613</f>
        <v>USD</v>
      </c>
      <c r="H1613" s="5">
        <f>+'MBI DIRECTORIO'!H1613</f>
        <v>4281.4031545741327</v>
      </c>
      <c r="I1613" s="5">
        <f>+'MBI DIRECTORIO'!I1613</f>
        <v>1361.5953683082923</v>
      </c>
      <c r="J1613" s="5">
        <f>+'MBI DIRECTORIO'!J1613</f>
        <v>0</v>
      </c>
      <c r="K1613" s="5">
        <f>+'MBI DIRECTORIO'!K1613</f>
        <v>214.07015772870665</v>
      </c>
      <c r="L1613" s="5">
        <f>+'MBI DIRECTORIO'!L1613</f>
        <v>12.282799828635982</v>
      </c>
      <c r="M1613" s="5">
        <f>+'MBI DIRECTORIO'!M1613</f>
        <v>642.21047318612</v>
      </c>
      <c r="N1613" s="5">
        <f>+'MBI DIRECTORIO'!N1613</f>
        <v>11.193210861631721</v>
      </c>
      <c r="O1613" s="5">
        <f>+'MBI DIRECTORIO'!O1613</f>
        <v>0</v>
      </c>
      <c r="P1613" s="5">
        <f>+'MBI DIRECTORIO'!P1613</f>
        <v>0.85698020659367857</v>
      </c>
      <c r="Q1613" s="5">
        <f>+'MBI DIRECTORIO'!Q1613</f>
        <v>14.743634260241514</v>
      </c>
      <c r="R1613" s="5">
        <f>+'MBI DIRECTORIO'!R1613</f>
        <v>0</v>
      </c>
      <c r="S1613" s="5">
        <f>+'MBI DIRECTORIO'!S1613</f>
        <v>0</v>
      </c>
      <c r="T1613" s="5">
        <f>+'MBI DIRECTORIO'!T1613</f>
        <v>0</v>
      </c>
      <c r="U1613" s="5">
        <f>+'MBI DIRECTORIO'!U1613</f>
        <v>0</v>
      </c>
      <c r="V1613" s="5">
        <f>+'MBI DIRECTORIO'!V1613</f>
        <v>0</v>
      </c>
      <c r="W1613" s="5">
        <f>+'MBI DIRECTORIO'!W1613</f>
        <v>0</v>
      </c>
      <c r="X1613" s="5">
        <f>+'MBI DIRECTORIO'!X1613</f>
        <v>0</v>
      </c>
      <c r="Y1613" s="5">
        <f>+'MBI DIRECTORIO'!Y1613</f>
        <v>684.56365555859747</v>
      </c>
      <c r="Z1613" s="5">
        <f>+'MBI DIRECTORIO'!Z1613</f>
        <v>15.55935704401055</v>
      </c>
      <c r="AA1613" s="5">
        <f>+'MBI DIRECTORIO'!AA1613</f>
        <v>0</v>
      </c>
      <c r="AB1613" s="5" t="str">
        <f>+'MBI DIRECTORIO'!AG1613</f>
        <v>COMPANHIA BRASILEIRA DE DISTRIBUIÇÃO</v>
      </c>
      <c r="AD1613" t="str">
        <f t="shared" si="27"/>
        <v>INSERT INTO TABLA_PRESUPUESTO_COMERCIAL VALUES ('VSR','80130-C','14005146-18',2022,'Septiembre',53.517539,'USD',4281.403155,1361.595368,0,214.070158,12.2828,642.210473,11.193211,0,0.85698,14.743634,0,0,0,0,0,0,0,684.563656,15.559357,0);</v>
      </c>
    </row>
    <row r="1614" spans="1:30" x14ac:dyDescent="0.2">
      <c r="A1614" t="str">
        <f>+'MBI DIRECTORIO'!A1614</f>
        <v>VSR</v>
      </c>
      <c r="B1614" t="str">
        <f>+'MBI DIRECTORIO'!B1614</f>
        <v>80130-C</v>
      </c>
      <c r="C1614" t="str">
        <f>+'MBI DIRECTORIO'!C1614</f>
        <v>14005147-18</v>
      </c>
      <c r="D1614">
        <f>+'MBI DIRECTORIO'!D1614</f>
        <v>2022</v>
      </c>
      <c r="E1614" t="str">
        <f>+'MBI DIRECTORIO'!E1614</f>
        <v>Septiembre</v>
      </c>
      <c r="F1614" s="5">
        <f>+'MBI DIRECTORIO'!F1614</f>
        <v>53.517539432176662</v>
      </c>
      <c r="G1614" t="str">
        <f>+'MBI DIRECTORIO'!G1614</f>
        <v>USD</v>
      </c>
      <c r="H1614" s="5">
        <f>+'MBI DIRECTORIO'!H1614</f>
        <v>4281.4031545741327</v>
      </c>
      <c r="I1614" s="5">
        <f>+'MBI DIRECTORIO'!I1614</f>
        <v>2334.2697719921857</v>
      </c>
      <c r="J1614" s="5">
        <f>+'MBI DIRECTORIO'!J1614</f>
        <v>0</v>
      </c>
      <c r="K1614" s="5">
        <f>+'MBI DIRECTORIO'!K1614</f>
        <v>214.07015772870665</v>
      </c>
      <c r="L1614" s="5">
        <f>+'MBI DIRECTORIO'!L1614</f>
        <v>12.282799828635982</v>
      </c>
      <c r="M1614" s="5">
        <f>+'MBI DIRECTORIO'!M1614</f>
        <v>642.21047318612</v>
      </c>
      <c r="N1614" s="5">
        <f>+'MBI DIRECTORIO'!N1614</f>
        <v>11.193210861631721</v>
      </c>
      <c r="O1614" s="5">
        <f>+'MBI DIRECTORIO'!O1614</f>
        <v>0</v>
      </c>
      <c r="P1614" s="5">
        <f>+'MBI DIRECTORIO'!P1614</f>
        <v>0.85698020659367857</v>
      </c>
      <c r="Q1614" s="5">
        <f>+'MBI DIRECTORIO'!Q1614</f>
        <v>14.743634260241514</v>
      </c>
      <c r="R1614" s="5">
        <f>+'MBI DIRECTORIO'!R1614</f>
        <v>0</v>
      </c>
      <c r="S1614" s="5">
        <f>+'MBI DIRECTORIO'!S1614</f>
        <v>0</v>
      </c>
      <c r="T1614" s="5">
        <f>+'MBI DIRECTORIO'!T1614</f>
        <v>0</v>
      </c>
      <c r="U1614" s="5">
        <f>+'MBI DIRECTORIO'!U1614</f>
        <v>0</v>
      </c>
      <c r="V1614" s="5">
        <f>+'MBI DIRECTORIO'!V1614</f>
        <v>0</v>
      </c>
      <c r="W1614" s="5">
        <f>+'MBI DIRECTORIO'!W1614</f>
        <v>0</v>
      </c>
      <c r="X1614" s="5">
        <f>+'MBI DIRECTORIO'!X1614</f>
        <v>0</v>
      </c>
      <c r="Y1614" s="5">
        <f>+'MBI DIRECTORIO'!Y1614</f>
        <v>684.56365555859747</v>
      </c>
      <c r="Z1614" s="5">
        <f>+'MBI DIRECTORIO'!Z1614</f>
        <v>15.55935704401055</v>
      </c>
      <c r="AA1614" s="5">
        <f>+'MBI DIRECTORIO'!AA1614</f>
        <v>0</v>
      </c>
      <c r="AB1614" s="5" t="str">
        <f>+'MBI DIRECTORIO'!AG1614</f>
        <v>COMPANHIA BRASILEIRA DE DISTRIBUIÇÃO</v>
      </c>
      <c r="AD1614" t="str">
        <f t="shared" si="27"/>
        <v>INSERT INTO TABLA_PRESUPUESTO_COMERCIAL VALUES ('VSR','80130-C','14005147-18',2022,'Septiembre',53.517539,'USD',4281.403155,2334.269772,0,214.070158,12.2828,642.210473,11.193211,0,0.85698,14.743634,0,0,0,0,0,0,0,684.563656,15.559357,0);</v>
      </c>
    </row>
    <row r="1615" spans="1:30" x14ac:dyDescent="0.2">
      <c r="A1615" t="str">
        <f>+'MBI DIRECTORIO'!A1615</f>
        <v>VSR</v>
      </c>
      <c r="B1615" t="str">
        <f>+'MBI DIRECTORIO'!B1615</f>
        <v>80130-C</v>
      </c>
      <c r="C1615" t="str">
        <f>+'MBI DIRECTORIO'!C1615</f>
        <v>14005148-16</v>
      </c>
      <c r="D1615">
        <f>+'MBI DIRECTORIO'!D1615</f>
        <v>2022</v>
      </c>
      <c r="E1615" t="str">
        <f>+'MBI DIRECTORIO'!E1615</f>
        <v>Septiembre</v>
      </c>
      <c r="F1615" s="5">
        <f>+'MBI DIRECTORIO'!F1615</f>
        <v>53.517539432176662</v>
      </c>
      <c r="G1615" t="str">
        <f>+'MBI DIRECTORIO'!G1615</f>
        <v>USD</v>
      </c>
      <c r="H1615" s="5">
        <f>+'MBI DIRECTORIO'!H1615</f>
        <v>4281.4031545741327</v>
      </c>
      <c r="I1615" s="5">
        <f>+'MBI DIRECTORIO'!I1615</f>
        <v>737.06173015687716</v>
      </c>
      <c r="J1615" s="5">
        <f>+'MBI DIRECTORIO'!J1615</f>
        <v>0</v>
      </c>
      <c r="K1615" s="5">
        <f>+'MBI DIRECTORIO'!K1615</f>
        <v>214.07015772870665</v>
      </c>
      <c r="L1615" s="5">
        <f>+'MBI DIRECTORIO'!L1615</f>
        <v>12.282799828635982</v>
      </c>
      <c r="M1615" s="5">
        <f>+'MBI DIRECTORIO'!M1615</f>
        <v>642.21047318612</v>
      </c>
      <c r="N1615" s="5">
        <f>+'MBI DIRECTORIO'!N1615</f>
        <v>11.193210861631721</v>
      </c>
      <c r="O1615" s="5">
        <f>+'MBI DIRECTORIO'!O1615</f>
        <v>0</v>
      </c>
      <c r="P1615" s="5">
        <f>+'MBI DIRECTORIO'!P1615</f>
        <v>0.85698020659367857</v>
      </c>
      <c r="Q1615" s="5">
        <f>+'MBI DIRECTORIO'!Q1615</f>
        <v>14.743634260241514</v>
      </c>
      <c r="R1615" s="5">
        <f>+'MBI DIRECTORIO'!R1615</f>
        <v>0</v>
      </c>
      <c r="S1615" s="5">
        <f>+'MBI DIRECTORIO'!S1615</f>
        <v>0</v>
      </c>
      <c r="T1615" s="5">
        <f>+'MBI DIRECTORIO'!T1615</f>
        <v>0</v>
      </c>
      <c r="U1615" s="5">
        <f>+'MBI DIRECTORIO'!U1615</f>
        <v>0</v>
      </c>
      <c r="V1615" s="5">
        <f>+'MBI DIRECTORIO'!V1615</f>
        <v>0</v>
      </c>
      <c r="W1615" s="5">
        <f>+'MBI DIRECTORIO'!W1615</f>
        <v>0</v>
      </c>
      <c r="X1615" s="5">
        <f>+'MBI DIRECTORIO'!X1615</f>
        <v>0</v>
      </c>
      <c r="Y1615" s="5">
        <f>+'MBI DIRECTORIO'!Y1615</f>
        <v>684.56365555859747</v>
      </c>
      <c r="Z1615" s="5">
        <f>+'MBI DIRECTORIO'!Z1615</f>
        <v>15.55935704401055</v>
      </c>
      <c r="AA1615" s="5">
        <f>+'MBI DIRECTORIO'!AA1615</f>
        <v>0</v>
      </c>
      <c r="AB1615" s="5" t="str">
        <f>+'MBI DIRECTORIO'!AG1615</f>
        <v>COMPANHIA BRASILEIRA DE DISTRIBUIÇÃO</v>
      </c>
      <c r="AD1615" t="str">
        <f t="shared" si="27"/>
        <v>INSERT INTO TABLA_PRESUPUESTO_COMERCIAL VALUES ('VSR','80130-C','14005148-16',2022,'Septiembre',53.517539,'USD',4281.403155,737.06173,0,214.070158,12.2828,642.210473,11.193211,0,0.85698,14.743634,0,0,0,0,0,0,0,684.563656,15.559357,0);</v>
      </c>
    </row>
    <row r="1616" spans="1:30" x14ac:dyDescent="0.2">
      <c r="A1616" t="str">
        <f>+'MBI DIRECTORIO'!A1616</f>
        <v>VSR</v>
      </c>
      <c r="B1616" t="str">
        <f>+'MBI DIRECTORIO'!B1616</f>
        <v>80130-C</v>
      </c>
      <c r="C1616" t="str">
        <f>+'MBI DIRECTORIO'!C1616</f>
        <v>14005141-20</v>
      </c>
      <c r="D1616">
        <f>+'MBI DIRECTORIO'!D1616</f>
        <v>2022</v>
      </c>
      <c r="E1616" t="str">
        <f>+'MBI DIRECTORIO'!E1616</f>
        <v>Septiembre</v>
      </c>
      <c r="F1616" s="5">
        <f>+'MBI DIRECTORIO'!F1616</f>
        <v>322.19743127534935</v>
      </c>
      <c r="G1616" t="str">
        <f>+'MBI DIRECTORIO'!G1616</f>
        <v>USD</v>
      </c>
      <c r="H1616" s="5">
        <f>+'MBI DIRECTORIO'!H1616</f>
        <v>19331.845876520962</v>
      </c>
      <c r="I1616" s="5">
        <f>+'MBI DIRECTORIO'!I1616</f>
        <v>8350.4908542643407</v>
      </c>
      <c r="J1616" s="5">
        <f>+'MBI DIRECTORIO'!J1616</f>
        <v>0</v>
      </c>
      <c r="K1616" s="5">
        <f>+'MBI DIRECTORIO'!K1616</f>
        <v>966.59229382604804</v>
      </c>
      <c r="L1616" s="5">
        <f>+'MBI DIRECTORIO'!L1616</f>
        <v>73.947468356073784</v>
      </c>
      <c r="M1616" s="5">
        <f>+'MBI DIRECTORIO'!M1616</f>
        <v>2899.7768814781439</v>
      </c>
      <c r="N1616" s="5">
        <f>+'MBI DIRECTORIO'!N1616</f>
        <v>67.387698044517506</v>
      </c>
      <c r="O1616" s="5">
        <f>+'MBI DIRECTORIO'!O1616</f>
        <v>0</v>
      </c>
      <c r="P1616" s="5">
        <f>+'MBI DIRECTORIO'!P1616</f>
        <v>5.1593706315333714</v>
      </c>
      <c r="Q1616" s="5">
        <f>+'MBI DIRECTORIO'!Q1616</f>
        <v>66.572022042417061</v>
      </c>
      <c r="R1616" s="5">
        <f>+'MBI DIRECTORIO'!R1616</f>
        <v>0</v>
      </c>
      <c r="S1616" s="5">
        <f>+'MBI DIRECTORIO'!S1616</f>
        <v>0</v>
      </c>
      <c r="T1616" s="5">
        <f>+'MBI DIRECTORIO'!T1616</f>
        <v>0</v>
      </c>
      <c r="U1616" s="5">
        <f>+'MBI DIRECTORIO'!U1616</f>
        <v>0</v>
      </c>
      <c r="V1616" s="5">
        <f>+'MBI DIRECTORIO'!V1616</f>
        <v>0</v>
      </c>
      <c r="W1616" s="5">
        <f>+'MBI DIRECTORIO'!W1616</f>
        <v>0</v>
      </c>
      <c r="X1616" s="5">
        <f>+'MBI DIRECTORIO'!X1616</f>
        <v>0</v>
      </c>
      <c r="Y1616" s="5">
        <f>+'MBI DIRECTORIO'!Y1616</f>
        <v>3132.5696523595325</v>
      </c>
      <c r="Z1616" s="5">
        <f>+'MBI DIRECTORIO'!Z1616</f>
        <v>93.673680162920675</v>
      </c>
      <c r="AA1616" s="5">
        <f>+'MBI DIRECTORIO'!AA1616</f>
        <v>0</v>
      </c>
      <c r="AB1616" s="5" t="str">
        <f>+'MBI DIRECTORIO'!AG1616</f>
        <v>COMPANHIA BRASILEIRA DE DISTRIBUIÇÃO</v>
      </c>
      <c r="AD1616" t="str">
        <f t="shared" si="27"/>
        <v>INSERT INTO TABLA_PRESUPUESTO_COMERCIAL VALUES ('VSR','80130-C','14005141-20',2022,'Septiembre',322.197431,'USD',19331.845877,8350.490854,0,966.592294,73.947468,2899.776881,67.387698,0,5.159371,66.572022,0,0,0,0,0,0,0,3132.569652,93.67368,0);</v>
      </c>
    </row>
    <row r="1617" spans="1:30" x14ac:dyDescent="0.2">
      <c r="A1617" t="str">
        <f>+'MBI DIRECTORIO'!A1617</f>
        <v>VSR</v>
      </c>
      <c r="B1617" t="str">
        <f>+'MBI DIRECTORIO'!B1617</f>
        <v>80130-C</v>
      </c>
      <c r="C1617" t="str">
        <f>+'MBI DIRECTORIO'!C1617</f>
        <v>14005142-20</v>
      </c>
      <c r="D1617">
        <f>+'MBI DIRECTORIO'!D1617</f>
        <v>2022</v>
      </c>
      <c r="E1617" t="str">
        <f>+'MBI DIRECTORIO'!E1617</f>
        <v>Septiembre</v>
      </c>
      <c r="F1617" s="5">
        <f>+'MBI DIRECTORIO'!F1617</f>
        <v>111.67690626408292</v>
      </c>
      <c r="G1617" t="str">
        <f>+'MBI DIRECTORIO'!G1617</f>
        <v>USD</v>
      </c>
      <c r="H1617" s="5">
        <f>+'MBI DIRECTORIO'!H1617</f>
        <v>6700.6143758449753</v>
      </c>
      <c r="I1617" s="5">
        <f>+'MBI DIRECTORIO'!I1617</f>
        <v>2740.9181814280719</v>
      </c>
      <c r="J1617" s="5">
        <f>+'MBI DIRECTORIO'!J1617</f>
        <v>0</v>
      </c>
      <c r="K1617" s="5">
        <f>+'MBI DIRECTORIO'!K1617</f>
        <v>335.03071879224876</v>
      </c>
      <c r="L1617" s="5">
        <f>+'MBI DIRECTORIO'!L1617</f>
        <v>25.630944540367938</v>
      </c>
      <c r="M1617" s="5">
        <f>+'MBI DIRECTORIO'!M1617</f>
        <v>1005.0921563767463</v>
      </c>
      <c r="N1617" s="5">
        <f>+'MBI DIRECTORIO'!N1617</f>
        <v>23.357261440853943</v>
      </c>
      <c r="O1617" s="5">
        <f>+'MBI DIRECTORIO'!O1617</f>
        <v>0</v>
      </c>
      <c r="P1617" s="5">
        <f>+'MBI DIRECTORIO'!P1617</f>
        <v>1.7882903290653798</v>
      </c>
      <c r="Q1617" s="5">
        <f>+'MBI DIRECTORIO'!Q1617</f>
        <v>23.074539843515733</v>
      </c>
      <c r="R1617" s="5">
        <f>+'MBI DIRECTORIO'!R1617</f>
        <v>0</v>
      </c>
      <c r="S1617" s="5">
        <f>+'MBI DIRECTORIO'!S1617</f>
        <v>0</v>
      </c>
      <c r="T1617" s="5">
        <f>+'MBI DIRECTORIO'!T1617</f>
        <v>0</v>
      </c>
      <c r="U1617" s="5">
        <f>+'MBI DIRECTORIO'!U1617</f>
        <v>0</v>
      </c>
      <c r="V1617" s="5">
        <f>+'MBI DIRECTORIO'!V1617</f>
        <v>0</v>
      </c>
      <c r="W1617" s="5">
        <f>+'MBI DIRECTORIO'!W1617</f>
        <v>0</v>
      </c>
      <c r="X1617" s="5">
        <f>+'MBI DIRECTORIO'!X1617</f>
        <v>0</v>
      </c>
      <c r="Y1617" s="5">
        <f>+'MBI DIRECTORIO'!Y1617</f>
        <v>1085.7804981483464</v>
      </c>
      <c r="Z1617" s="5">
        <f>+'MBI DIRECTORIO'!Z1617</f>
        <v>32.468250158164864</v>
      </c>
      <c r="AA1617" s="5">
        <f>+'MBI DIRECTORIO'!AA1617</f>
        <v>0</v>
      </c>
      <c r="AB1617" s="5" t="str">
        <f>+'MBI DIRECTORIO'!AG1617</f>
        <v>COMPANHIA BRASILEIRA DE DISTRIBUIÇÃO</v>
      </c>
      <c r="AD1617" t="str">
        <f t="shared" si="27"/>
        <v>INSERT INTO TABLA_PRESUPUESTO_COMERCIAL VALUES ('VSR','80130-C','14005142-20',2022,'Septiembre',111.676906,'USD',6700.614376,2740.918181,0,335.030719,25.630945,1005.092156,23.357261,0,1.78829,23.07454,0,0,0,0,0,0,0,1085.780498,32.46825,0);</v>
      </c>
    </row>
    <row r="1618" spans="1:30" x14ac:dyDescent="0.2">
      <c r="A1618" t="str">
        <f>+'MBI DIRECTORIO'!A1618</f>
        <v>VSR</v>
      </c>
      <c r="B1618" t="str">
        <f>+'MBI DIRECTORIO'!B1618</f>
        <v>80130-C</v>
      </c>
      <c r="C1618" t="str">
        <f>+'MBI DIRECTORIO'!C1618</f>
        <v>14005143-17</v>
      </c>
      <c r="D1618">
        <f>+'MBI DIRECTORIO'!D1618</f>
        <v>2022</v>
      </c>
      <c r="E1618" t="str">
        <f>+'MBI DIRECTORIO'!E1618</f>
        <v>Septiembre</v>
      </c>
      <c r="F1618" s="5">
        <f>+'MBI DIRECTORIO'!F1618</f>
        <v>54.063636773321321</v>
      </c>
      <c r="G1618" t="str">
        <f>+'MBI DIRECTORIO'!G1618</f>
        <v>USD</v>
      </c>
      <c r="H1618" s="5">
        <f>+'MBI DIRECTORIO'!H1618</f>
        <v>3243.818206399279</v>
      </c>
      <c r="I1618" s="5">
        <f>+'MBI DIRECTORIO'!I1618</f>
        <v>2107.1242039917724</v>
      </c>
      <c r="J1618" s="5">
        <f>+'MBI DIRECTORIO'!J1618</f>
        <v>0</v>
      </c>
      <c r="K1618" s="5">
        <f>+'MBI DIRECTORIO'!K1618</f>
        <v>162.19091031996396</v>
      </c>
      <c r="L1618" s="5">
        <f>+'MBI DIRECTORIO'!L1618</f>
        <v>12.40813452076492</v>
      </c>
      <c r="M1618" s="5">
        <f>+'MBI DIRECTORIO'!M1618</f>
        <v>486.57273095989189</v>
      </c>
      <c r="N1618" s="5">
        <f>+'MBI DIRECTORIO'!N1618</f>
        <v>11.307427298995309</v>
      </c>
      <c r="O1618" s="5">
        <f>+'MBI DIRECTORIO'!O1618</f>
        <v>0</v>
      </c>
      <c r="P1618" s="5">
        <f>+'MBI DIRECTORIO'!P1618</f>
        <v>0.86572490257932833</v>
      </c>
      <c r="Q1618" s="5">
        <f>+'MBI DIRECTORIO'!Q1618</f>
        <v>11.170559630846249</v>
      </c>
      <c r="R1618" s="5">
        <f>+'MBI DIRECTORIO'!R1618</f>
        <v>0</v>
      </c>
      <c r="S1618" s="5">
        <f>+'MBI DIRECTORIO'!S1618</f>
        <v>0</v>
      </c>
      <c r="T1618" s="5">
        <f>+'MBI DIRECTORIO'!T1618</f>
        <v>0</v>
      </c>
      <c r="U1618" s="5">
        <f>+'MBI DIRECTORIO'!U1618</f>
        <v>0</v>
      </c>
      <c r="V1618" s="5">
        <f>+'MBI DIRECTORIO'!V1618</f>
        <v>0</v>
      </c>
      <c r="W1618" s="5">
        <f>+'MBI DIRECTORIO'!W1618</f>
        <v>0</v>
      </c>
      <c r="X1618" s="5">
        <f>+'MBI DIRECTORIO'!X1618</f>
        <v>0</v>
      </c>
      <c r="Y1618" s="5">
        <f>+'MBI DIRECTORIO'!Y1618</f>
        <v>525.63456878575198</v>
      </c>
      <c r="Z1618" s="5">
        <f>+'MBI DIRECTORIO'!Z1618</f>
        <v>15.718125993439228</v>
      </c>
      <c r="AA1618" s="5">
        <f>+'MBI DIRECTORIO'!AA1618</f>
        <v>0</v>
      </c>
      <c r="AB1618" s="5" t="str">
        <f>+'MBI DIRECTORIO'!AG1618</f>
        <v>COMPANHIA BRASILEIRA DE DISTRIBUIÇÃO</v>
      </c>
      <c r="AD1618" t="str">
        <f t="shared" si="27"/>
        <v>INSERT INTO TABLA_PRESUPUESTO_COMERCIAL VALUES ('VSR','80130-C','14005143-17',2022,'Septiembre',54.063637,'USD',3243.818206,2107.124204,0,162.19091,12.408135,486.572731,11.307427,0,0.865725,11.17056,0,0,0,0,0,0,0,525.634569,15.718126,0);</v>
      </c>
    </row>
    <row r="1619" spans="1:30" x14ac:dyDescent="0.2">
      <c r="A1619" t="str">
        <f>+'MBI DIRECTORIO'!A1619</f>
        <v>VSR</v>
      </c>
      <c r="B1619" t="str">
        <f>+'MBI DIRECTORIO'!B1619</f>
        <v>80130-C</v>
      </c>
      <c r="C1619" t="str">
        <f>+'MBI DIRECTORIO'!C1619</f>
        <v>14005114-20</v>
      </c>
      <c r="D1619">
        <f>+'MBI DIRECTORIO'!D1619</f>
        <v>2022</v>
      </c>
      <c r="E1619" t="str">
        <f>+'MBI DIRECTORIO'!E1619</f>
        <v>Septiembre</v>
      </c>
      <c r="F1619" s="5">
        <f>+'MBI DIRECTORIO'!F1619</f>
        <v>160.27956962595763</v>
      </c>
      <c r="G1619" t="str">
        <f>+'MBI DIRECTORIO'!G1619</f>
        <v>USD</v>
      </c>
      <c r="H1619" s="5">
        <f>+'MBI DIRECTORIO'!H1619</f>
        <v>8013.9784812978814</v>
      </c>
      <c r="I1619" s="5">
        <f>+'MBI DIRECTORIO'!I1619</f>
        <v>2889.6557040287544</v>
      </c>
      <c r="J1619" s="5">
        <f>+'MBI DIRECTORIO'!J1619</f>
        <v>0</v>
      </c>
      <c r="K1619" s="5">
        <f>+'MBI DIRECTORIO'!K1619</f>
        <v>400.69892406489407</v>
      </c>
      <c r="L1619" s="5">
        <f>+'MBI DIRECTORIO'!L1619</f>
        <v>36.785732139843468</v>
      </c>
      <c r="M1619" s="5">
        <f>+'MBI DIRECTORIO'!M1619</f>
        <v>1202.0967721946822</v>
      </c>
      <c r="N1619" s="5">
        <f>+'MBI DIRECTORIO'!N1619</f>
        <v>33.522524366213354</v>
      </c>
      <c r="O1619" s="5">
        <f>+'MBI DIRECTORIO'!O1619</f>
        <v>0</v>
      </c>
      <c r="P1619" s="5">
        <f>+'MBI DIRECTORIO'!P1619</f>
        <v>2.5665682717882108</v>
      </c>
      <c r="Q1619" s="5">
        <f>+'MBI DIRECTORIO'!Q1619</f>
        <v>27.597300098092369</v>
      </c>
      <c r="R1619" s="5">
        <f>+'MBI DIRECTORIO'!R1619</f>
        <v>0</v>
      </c>
      <c r="S1619" s="5">
        <f>+'MBI DIRECTORIO'!S1619</f>
        <v>0</v>
      </c>
      <c r="T1619" s="5">
        <f>+'MBI DIRECTORIO'!T1619</f>
        <v>0</v>
      </c>
      <c r="U1619" s="5">
        <f>+'MBI DIRECTORIO'!U1619</f>
        <v>0</v>
      </c>
      <c r="V1619" s="5">
        <f>+'MBI DIRECTORIO'!V1619</f>
        <v>0</v>
      </c>
      <c r="W1619" s="5">
        <f>+'MBI DIRECTORIO'!W1619</f>
        <v>0</v>
      </c>
      <c r="X1619" s="5">
        <f>+'MBI DIRECTORIO'!X1619</f>
        <v>0</v>
      </c>
      <c r="Y1619" s="5">
        <f>+'MBI DIRECTORIO'!Y1619</f>
        <v>1312.3818515880932</v>
      </c>
      <c r="Z1619" s="5">
        <f>+'MBI DIRECTORIO'!Z1619</f>
        <v>46.598686657317309</v>
      </c>
      <c r="AA1619" s="5">
        <f>+'MBI DIRECTORIO'!AA1619</f>
        <v>0</v>
      </c>
      <c r="AB1619" s="5" t="str">
        <f>+'MBI DIRECTORIO'!AG1619</f>
        <v>COMPANHIA BRASILEIRA DE DISTRIBUIÇÃO</v>
      </c>
      <c r="AD1619" t="str">
        <f t="shared" si="27"/>
        <v>INSERT INTO TABLA_PRESUPUESTO_COMERCIAL VALUES ('VSR','80130-C','14005114-20',2022,'Septiembre',160.27957,'USD',8013.978481,2889.655704,0,400.698924,36.785732,1202.096772,33.522524,0,2.566568,27.5973,0,0,0,0,0,0,0,1312.381852,46.598687,0);</v>
      </c>
    </row>
    <row r="1620" spans="1:30" x14ac:dyDescent="0.2">
      <c r="A1620" t="str">
        <f>+'MBI DIRECTORIO'!A1620</f>
        <v>VSR</v>
      </c>
      <c r="B1620" t="str">
        <f>+'MBI DIRECTORIO'!B1620</f>
        <v>80130-C</v>
      </c>
      <c r="C1620" t="str">
        <f>+'MBI DIRECTORIO'!C1620</f>
        <v>14005116-20</v>
      </c>
      <c r="D1620">
        <f>+'MBI DIRECTORIO'!D1620</f>
        <v>2022</v>
      </c>
      <c r="E1620" t="str">
        <f>+'MBI DIRECTORIO'!E1620</f>
        <v>Septiembre</v>
      </c>
      <c r="F1620" s="5">
        <f>+'MBI DIRECTORIO'!F1620</f>
        <v>113.86129562866155</v>
      </c>
      <c r="G1620" t="str">
        <f>+'MBI DIRECTORIO'!G1620</f>
        <v>USD</v>
      </c>
      <c r="H1620" s="5">
        <f>+'MBI DIRECTORIO'!H1620</f>
        <v>5693.0647814330778</v>
      </c>
      <c r="I1620" s="5">
        <f>+'MBI DIRECTORIO'!I1620</f>
        <v>2286.3708485462103</v>
      </c>
      <c r="J1620" s="5">
        <f>+'MBI DIRECTORIO'!J1620</f>
        <v>0</v>
      </c>
      <c r="K1620" s="5">
        <f>+'MBI DIRECTORIO'!K1620</f>
        <v>284.6532390716539</v>
      </c>
      <c r="L1620" s="5">
        <f>+'MBI DIRECTORIO'!L1620</f>
        <v>26.132283308883693</v>
      </c>
      <c r="M1620" s="5">
        <f>+'MBI DIRECTORIO'!M1620</f>
        <v>853.95971721496164</v>
      </c>
      <c r="N1620" s="5">
        <f>+'MBI DIRECTORIO'!N1620</f>
        <v>23.814127190308298</v>
      </c>
      <c r="O1620" s="5">
        <f>+'MBI DIRECTORIO'!O1620</f>
        <v>0</v>
      </c>
      <c r="P1620" s="5">
        <f>+'MBI DIRECTORIO'!P1620</f>
        <v>1.823269113007979</v>
      </c>
      <c r="Q1620" s="5">
        <f>+'MBI DIRECTORIO'!Q1620</f>
        <v>19.604896321813492</v>
      </c>
      <c r="R1620" s="5">
        <f>+'MBI DIRECTORIO'!R1620</f>
        <v>0</v>
      </c>
      <c r="S1620" s="5">
        <f>+'MBI DIRECTORIO'!S1620</f>
        <v>0</v>
      </c>
      <c r="T1620" s="5">
        <f>+'MBI DIRECTORIO'!T1620</f>
        <v>0</v>
      </c>
      <c r="U1620" s="5">
        <f>+'MBI DIRECTORIO'!U1620</f>
        <v>0</v>
      </c>
      <c r="V1620" s="5">
        <f>+'MBI DIRECTORIO'!V1620</f>
        <v>0</v>
      </c>
      <c r="W1620" s="5">
        <f>+'MBI DIRECTORIO'!W1620</f>
        <v>0</v>
      </c>
      <c r="X1620" s="5">
        <f>+'MBI DIRECTORIO'!X1620</f>
        <v>0</v>
      </c>
      <c r="Y1620" s="5">
        <f>+'MBI DIRECTORIO'!Y1620</f>
        <v>932.30533579597102</v>
      </c>
      <c r="Z1620" s="5">
        <f>+'MBI DIRECTORIO'!Z1620</f>
        <v>33.103325955879576</v>
      </c>
      <c r="AA1620" s="5">
        <f>+'MBI DIRECTORIO'!AA1620</f>
        <v>0</v>
      </c>
      <c r="AB1620" s="5" t="str">
        <f>+'MBI DIRECTORIO'!AG1620</f>
        <v>COMPANHIA BRASILEIRA DE DISTRIBUIÇÃO</v>
      </c>
      <c r="AD1620" t="str">
        <f t="shared" si="27"/>
        <v>INSERT INTO TABLA_PRESUPUESTO_COMERCIAL VALUES ('VSR','80130-C','14005116-20',2022,'Septiembre',113.861296,'USD',5693.064781,2286.370849,0,284.653239,26.132283,853.959717,23.814127,0,1.823269,19.604896,0,0,0,0,0,0,0,932.305336,33.103326,0);</v>
      </c>
    </row>
    <row r="1621" spans="1:30" x14ac:dyDescent="0.2">
      <c r="A1621" t="str">
        <f>+'MBI DIRECTORIO'!A1621</f>
        <v>VSR</v>
      </c>
      <c r="B1621" t="str">
        <f>+'MBI DIRECTORIO'!B1621</f>
        <v>80130-C</v>
      </c>
      <c r="C1621" t="str">
        <f>+'MBI DIRECTORIO'!C1621</f>
        <v>14005115-20</v>
      </c>
      <c r="D1621">
        <f>+'MBI DIRECTORIO'!D1621</f>
        <v>2022</v>
      </c>
      <c r="E1621" t="str">
        <f>+'MBI DIRECTORIO'!E1621</f>
        <v>Septiembre</v>
      </c>
      <c r="F1621" s="5">
        <f>+'MBI DIRECTORIO'!F1621</f>
        <v>173.65895448400181</v>
      </c>
      <c r="G1621" t="str">
        <f>+'MBI DIRECTORIO'!G1621</f>
        <v>USD</v>
      </c>
      <c r="H1621" s="5">
        <f>+'MBI DIRECTORIO'!H1621</f>
        <v>8682.9477242000903</v>
      </c>
      <c r="I1621" s="5">
        <f>+'MBI DIRECTORIO'!I1621</f>
        <v>3332.1950978477707</v>
      </c>
      <c r="J1621" s="5">
        <f>+'MBI DIRECTORIO'!J1621</f>
        <v>0</v>
      </c>
      <c r="K1621" s="5">
        <f>+'MBI DIRECTORIO'!K1621</f>
        <v>434.14738621000453</v>
      </c>
      <c r="L1621" s="5">
        <f>+'MBI DIRECTORIO'!L1621</f>
        <v>39.856432097002468</v>
      </c>
      <c r="M1621" s="5">
        <f>+'MBI DIRECTORIO'!M1621</f>
        <v>1302.4421586300136</v>
      </c>
      <c r="N1621" s="5">
        <f>+'MBI DIRECTORIO'!N1621</f>
        <v>36.320827081621296</v>
      </c>
      <c r="O1621" s="5">
        <f>+'MBI DIRECTORIO'!O1621</f>
        <v>0</v>
      </c>
      <c r="P1621" s="5">
        <f>+'MBI DIRECTORIO'!P1621</f>
        <v>2.7808133234366301</v>
      </c>
      <c r="Q1621" s="5">
        <f>+'MBI DIRECTORIO'!Q1621</f>
        <v>29.900992951255109</v>
      </c>
      <c r="R1621" s="5">
        <f>+'MBI DIRECTORIO'!R1621</f>
        <v>0</v>
      </c>
      <c r="S1621" s="5">
        <f>+'MBI DIRECTORIO'!S1621</f>
        <v>0</v>
      </c>
      <c r="T1621" s="5">
        <f>+'MBI DIRECTORIO'!T1621</f>
        <v>0</v>
      </c>
      <c r="U1621" s="5">
        <f>+'MBI DIRECTORIO'!U1621</f>
        <v>0</v>
      </c>
      <c r="V1621" s="5">
        <f>+'MBI DIRECTORIO'!V1621</f>
        <v>0</v>
      </c>
      <c r="W1621" s="5">
        <f>+'MBI DIRECTORIO'!W1621</f>
        <v>0</v>
      </c>
      <c r="X1621" s="5">
        <f>+'MBI DIRECTORIO'!X1621</f>
        <v>0</v>
      </c>
      <c r="Y1621" s="5">
        <f>+'MBI DIRECTORIO'!Y1621</f>
        <v>1421.9333179046466</v>
      </c>
      <c r="Z1621" s="5">
        <f>+'MBI DIRECTORIO'!Z1621</f>
        <v>50.488525918319951</v>
      </c>
      <c r="AA1621" s="5">
        <f>+'MBI DIRECTORIO'!AA1621</f>
        <v>0</v>
      </c>
      <c r="AB1621" s="5" t="str">
        <f>+'MBI DIRECTORIO'!AG1621</f>
        <v>COMPANHIA BRASILEIRA DE DISTRIBUIÇÃO</v>
      </c>
      <c r="AD1621" t="str">
        <f t="shared" si="27"/>
        <v>INSERT INTO TABLA_PRESUPUESTO_COMERCIAL VALUES ('VSR','80130-C','14005115-20',2022,'Septiembre',173.658954,'USD',8682.947724,3332.195098,0,434.147386,39.856432,1302.442159,36.320827,0,2.780813,29.900993,0,0,0,0,0,0,0,1421.933318,50.488526,0);</v>
      </c>
    </row>
    <row r="1622" spans="1:30" x14ac:dyDescent="0.2">
      <c r="A1622" t="str">
        <f>+'MBI DIRECTORIO'!A1622</f>
        <v>VSR</v>
      </c>
      <c r="B1622" t="str">
        <f>+'MBI DIRECTORIO'!B1622</f>
        <v>80130-C</v>
      </c>
      <c r="C1622" t="str">
        <f>+'MBI DIRECTORIO'!C1622</f>
        <v>14005122-18</v>
      </c>
      <c r="D1622">
        <f>+'MBI DIRECTORIO'!D1622</f>
        <v>2022</v>
      </c>
      <c r="E1622" t="str">
        <f>+'MBI DIRECTORIO'!E1622</f>
        <v>Septiembre</v>
      </c>
      <c r="F1622" s="5">
        <f>+'MBI DIRECTORIO'!F1622</f>
        <v>22.428997939869959</v>
      </c>
      <c r="G1622" t="str">
        <f>+'MBI DIRECTORIO'!G1622</f>
        <v>USD</v>
      </c>
      <c r="H1622" s="5">
        <f>+'MBI DIRECTORIO'!H1622</f>
        <v>2355.0447836863455</v>
      </c>
      <c r="I1622" s="5">
        <f>+'MBI DIRECTORIO'!I1622</f>
        <v>1233.8839055364156</v>
      </c>
      <c r="J1622" s="5">
        <f>+'MBI DIRECTORIO'!J1622</f>
        <v>0</v>
      </c>
      <c r="K1622" s="5">
        <f>+'MBI DIRECTORIO'!K1622</f>
        <v>117.75223918431729</v>
      </c>
      <c r="L1622" s="5">
        <f>+'MBI DIRECTORIO'!L1622</f>
        <v>5.1476748552956924</v>
      </c>
      <c r="M1622" s="5">
        <f>+'MBI DIRECTORIO'!M1622</f>
        <v>353.25671755295184</v>
      </c>
      <c r="N1622" s="5">
        <f>+'MBI DIRECTORIO'!N1622</f>
        <v>4.6910322488616902</v>
      </c>
      <c r="O1622" s="5">
        <f>+'MBI DIRECTORIO'!O1622</f>
        <v>0</v>
      </c>
      <c r="P1622" s="5">
        <f>+'MBI DIRECTORIO'!P1622</f>
        <v>0.35915715655347313</v>
      </c>
      <c r="Q1622" s="5">
        <f>+'MBI DIRECTORIO'!Q1622</f>
        <v>8.1099391259300422</v>
      </c>
      <c r="R1622" s="5">
        <f>+'MBI DIRECTORIO'!R1622</f>
        <v>0</v>
      </c>
      <c r="S1622" s="5">
        <f>+'MBI DIRECTORIO'!S1622</f>
        <v>0</v>
      </c>
      <c r="T1622" s="5">
        <f>+'MBI DIRECTORIO'!T1622</f>
        <v>0</v>
      </c>
      <c r="U1622" s="5">
        <f>+'MBI DIRECTORIO'!U1622</f>
        <v>0</v>
      </c>
      <c r="V1622" s="5">
        <f>+'MBI DIRECTORIO'!V1622</f>
        <v>0</v>
      </c>
      <c r="W1622" s="5">
        <f>+'MBI DIRECTORIO'!W1622</f>
        <v>0</v>
      </c>
      <c r="X1622" s="5">
        <f>+'MBI DIRECTORIO'!X1622</f>
        <v>0</v>
      </c>
      <c r="Y1622" s="5">
        <f>+'MBI DIRECTORIO'!Y1622</f>
        <v>372.93771365011781</v>
      </c>
      <c r="Z1622" s="5">
        <f>+'MBI DIRECTORIO'!Z1622</f>
        <v>6.5208675658207484</v>
      </c>
      <c r="AA1622" s="5">
        <f>+'MBI DIRECTORIO'!AA1622</f>
        <v>0</v>
      </c>
      <c r="AB1622" s="5" t="str">
        <f>+'MBI DIRECTORIO'!AG1622</f>
        <v>COMPANHIA BRASILEIRA DE DISTRIBUIÇÃO</v>
      </c>
      <c r="AD1622" t="str">
        <f t="shared" si="27"/>
        <v>INSERT INTO TABLA_PRESUPUESTO_COMERCIAL VALUES ('VSR','80130-C','14005122-18',2022,'Septiembre',22.428998,'USD',2355.044784,1233.883906,0,117.752239,5.147675,353.256718,4.691032,0,0.359157,8.109939,0,0,0,0,0,0,0,372.937714,6.520868,0);</v>
      </c>
    </row>
    <row r="1623" spans="1:30" x14ac:dyDescent="0.2">
      <c r="A1623" t="str">
        <f>+'MBI DIRECTORIO'!A1623</f>
        <v>VSR</v>
      </c>
      <c r="B1623" t="str">
        <f>+'MBI DIRECTORIO'!B1623</f>
        <v>80130-C</v>
      </c>
      <c r="C1623" t="str">
        <f>+'MBI DIRECTORIO'!C1623</f>
        <v>14005113-20</v>
      </c>
      <c r="D1623">
        <f>+'MBI DIRECTORIO'!D1623</f>
        <v>2022</v>
      </c>
      <c r="E1623" t="str">
        <f>+'MBI DIRECTORIO'!E1623</f>
        <v>Septiembre</v>
      </c>
      <c r="F1623" s="5">
        <f>+'MBI DIRECTORIO'!F1623</f>
        <v>290.52378548895905</v>
      </c>
      <c r="G1623" t="str">
        <f>+'MBI DIRECTORIO'!G1623</f>
        <v>USD</v>
      </c>
      <c r="H1623" s="5">
        <f>+'MBI DIRECTORIO'!H1623</f>
        <v>10749.380063091485</v>
      </c>
      <c r="I1623" s="5">
        <f>+'MBI DIRECTORIO'!I1623</f>
        <v>4873.5053322305348</v>
      </c>
      <c r="J1623" s="5">
        <f>+'MBI DIRECTORIO'!J1623</f>
        <v>0</v>
      </c>
      <c r="K1623" s="5">
        <f>+'MBI DIRECTORIO'!K1623</f>
        <v>537.46900315457424</v>
      </c>
      <c r="L1623" s="5">
        <f>+'MBI DIRECTORIO'!L1623</f>
        <v>66.678056212595337</v>
      </c>
      <c r="M1623" s="5">
        <f>+'MBI DIRECTORIO'!M1623</f>
        <v>1612.4070094637227</v>
      </c>
      <c r="N1623" s="5">
        <f>+'MBI DIRECTORIO'!N1623</f>
        <v>60.763144677429345</v>
      </c>
      <c r="O1623" s="5">
        <f>+'MBI DIRECTORIO'!O1623</f>
        <v>0</v>
      </c>
      <c r="P1623" s="5">
        <f>+'MBI DIRECTORIO'!P1623</f>
        <v>4.6521782643656842</v>
      </c>
      <c r="Q1623" s="5">
        <f>+'MBI DIRECTORIO'!Q1623</f>
        <v>37.01705316053495</v>
      </c>
      <c r="R1623" s="5">
        <f>+'MBI DIRECTORIO'!R1623</f>
        <v>0</v>
      </c>
      <c r="S1623" s="5">
        <f>+'MBI DIRECTORIO'!S1623</f>
        <v>0</v>
      </c>
      <c r="T1623" s="5">
        <f>+'MBI DIRECTORIO'!T1623</f>
        <v>0</v>
      </c>
      <c r="U1623" s="5">
        <f>+'MBI DIRECTORIO'!U1623</f>
        <v>0</v>
      </c>
      <c r="V1623" s="5">
        <f>+'MBI DIRECTORIO'!V1623</f>
        <v>0</v>
      </c>
      <c r="W1623" s="5">
        <f>+'MBI DIRECTORIO'!W1623</f>
        <v>0</v>
      </c>
      <c r="X1623" s="5">
        <f>+'MBI DIRECTORIO'!X1623</f>
        <v>0</v>
      </c>
      <c r="Y1623" s="5">
        <f>+'MBI DIRECTORIO'!Y1623</f>
        <v>1799.3044666621099</v>
      </c>
      <c r="Z1623" s="5">
        <f>+'MBI DIRECTORIO'!Z1623</f>
        <v>84.465081096057276</v>
      </c>
      <c r="AA1623" s="5">
        <f>+'MBI DIRECTORIO'!AA1623</f>
        <v>0</v>
      </c>
      <c r="AB1623" s="5" t="str">
        <f>+'MBI DIRECTORIO'!AG1623</f>
        <v>COMPANHIA BRASILEIRA DE DISTRIBUIÇÃO</v>
      </c>
      <c r="AD1623" t="str">
        <f t="shared" si="27"/>
        <v>INSERT INTO TABLA_PRESUPUESTO_COMERCIAL VALUES ('VSR','80130-C','14005113-20',2022,'Septiembre',290.523785,'USD',10749.380063,4873.505332,0,537.469003,66.678056,1612.407009,60.763145,0,4.652178,37.017053,0,0,0,0,0,0,0,1799.304467,84.465081,0);</v>
      </c>
    </row>
    <row r="1624" spans="1:30" x14ac:dyDescent="0.2">
      <c r="A1624" t="str">
        <f>+'MBI DIRECTORIO'!A1624</f>
        <v>VSR</v>
      </c>
      <c r="B1624" t="str">
        <f>+'MBI DIRECTORIO'!B1624</f>
        <v>80130-C</v>
      </c>
      <c r="C1624" t="str">
        <f>+'MBI DIRECTORIO'!C1624</f>
        <v>14005107-20</v>
      </c>
      <c r="D1624">
        <f>+'MBI DIRECTORIO'!D1624</f>
        <v>2022</v>
      </c>
      <c r="E1624" t="str">
        <f>+'MBI DIRECTORIO'!E1624</f>
        <v>Septiembre</v>
      </c>
      <c r="F1624" s="5">
        <f>+'MBI DIRECTORIO'!F1624</f>
        <v>549.21789737977213</v>
      </c>
      <c r="G1624" t="str">
        <f>+'MBI DIRECTORIO'!G1624</f>
        <v>USD</v>
      </c>
      <c r="H1624" s="5">
        <f>+'MBI DIRECTORIO'!H1624</f>
        <v>20321.06220305157</v>
      </c>
      <c r="I1624" s="5">
        <f>+'MBI DIRECTORIO'!I1624</f>
        <v>7955.8164878952721</v>
      </c>
      <c r="J1624" s="5">
        <f>+'MBI DIRECTORIO'!J1624</f>
        <v>0</v>
      </c>
      <c r="K1624" s="5">
        <f>+'MBI DIRECTORIO'!K1624</f>
        <v>1016.0531101525785</v>
      </c>
      <c r="L1624" s="5">
        <f>+'MBI DIRECTORIO'!L1624</f>
        <v>126.05089036967537</v>
      </c>
      <c r="M1624" s="5">
        <f>+'MBI DIRECTORIO'!M1624</f>
        <v>3048.159330457735</v>
      </c>
      <c r="N1624" s="5">
        <f>+'MBI DIRECTORIO'!N1624</f>
        <v>114.86910271995234</v>
      </c>
      <c r="O1624" s="5">
        <f>+'MBI DIRECTORIO'!O1624</f>
        <v>0</v>
      </c>
      <c r="P1624" s="5">
        <f>+'MBI DIRECTORIO'!P1624</f>
        <v>8.7946656769963507</v>
      </c>
      <c r="Q1624" s="5">
        <f>+'MBI DIRECTORIO'!Q1624</f>
        <v>69.978532290592369</v>
      </c>
      <c r="R1624" s="5">
        <f>+'MBI DIRECTORIO'!R1624</f>
        <v>0</v>
      </c>
      <c r="S1624" s="5">
        <f>+'MBI DIRECTORIO'!S1624</f>
        <v>0</v>
      </c>
      <c r="T1624" s="5">
        <f>+'MBI DIRECTORIO'!T1624</f>
        <v>0</v>
      </c>
      <c r="U1624" s="5">
        <f>+'MBI DIRECTORIO'!U1624</f>
        <v>0</v>
      </c>
      <c r="V1624" s="5">
        <f>+'MBI DIRECTORIO'!V1624</f>
        <v>0</v>
      </c>
      <c r="W1624" s="5">
        <f>+'MBI DIRECTORIO'!W1624</f>
        <v>0</v>
      </c>
      <c r="X1624" s="5">
        <f>+'MBI DIRECTORIO'!X1624</f>
        <v>0</v>
      </c>
      <c r="Y1624" s="5">
        <f>+'MBI DIRECTORIO'!Y1624</f>
        <v>3401.4778317135479</v>
      </c>
      <c r="Z1624" s="5">
        <f>+'MBI DIRECTORIO'!Z1624</f>
        <v>159.67620056827153</v>
      </c>
      <c r="AA1624" s="5">
        <f>+'MBI DIRECTORIO'!AA1624</f>
        <v>0</v>
      </c>
      <c r="AB1624" s="5" t="str">
        <f>+'MBI DIRECTORIO'!AG1624</f>
        <v>COMPANHIA BRASILEIRA DE DISTRIBUIÇÃO</v>
      </c>
      <c r="AD1624" t="str">
        <f t="shared" si="27"/>
        <v>INSERT INTO TABLA_PRESUPUESTO_COMERCIAL VALUES ('VSR','80130-C','14005107-20',2022,'Septiembre',549.217897,'USD',20321.062203,7955.816488,0,1016.05311,126.05089,3048.15933,114.869103,0,8.794666,69.978532,0,0,0,0,0,0,0,3401.477832,159.676201,0);</v>
      </c>
    </row>
    <row r="1625" spans="1:30" x14ac:dyDescent="0.2">
      <c r="A1625" t="str">
        <f>+'MBI DIRECTORIO'!A1625</f>
        <v>VSR</v>
      </c>
      <c r="B1625" t="str">
        <f>+'MBI DIRECTORIO'!B1625</f>
        <v>80130-C</v>
      </c>
      <c r="C1625" t="str">
        <f>+'MBI DIRECTORIO'!C1625</f>
        <v>14005111-20</v>
      </c>
      <c r="D1625">
        <f>+'MBI DIRECTORIO'!D1625</f>
        <v>2022</v>
      </c>
      <c r="E1625" t="str">
        <f>+'MBI DIRECTORIO'!E1625</f>
        <v>Septiembre</v>
      </c>
      <c r="F1625" s="5">
        <f>+'MBI DIRECTORIO'!F1625</f>
        <v>304.56628854696459</v>
      </c>
      <c r="G1625" t="str">
        <f>+'MBI DIRECTORIO'!G1625</f>
        <v>USD</v>
      </c>
      <c r="H1625" s="5">
        <f>+'MBI DIRECTORIO'!H1625</f>
        <v>11268.95267623769</v>
      </c>
      <c r="I1625" s="5">
        <f>+'MBI DIRECTORIO'!I1625</f>
        <v>4588.4099355285925</v>
      </c>
      <c r="J1625" s="5">
        <f>+'MBI DIRECTORIO'!J1625</f>
        <v>0</v>
      </c>
      <c r="K1625" s="5">
        <f>+'MBI DIRECTORIO'!K1625</f>
        <v>563.44763381188454</v>
      </c>
      <c r="L1625" s="5">
        <f>+'MBI DIRECTORIO'!L1625</f>
        <v>69.900948295910894</v>
      </c>
      <c r="M1625" s="5">
        <f>+'MBI DIRECTORIO'!M1625</f>
        <v>1690.3429014356534</v>
      </c>
      <c r="N1625" s="5">
        <f>+'MBI DIRECTORIO'!N1625</f>
        <v>63.700138781064489</v>
      </c>
      <c r="O1625" s="5">
        <f>+'MBI DIRECTORIO'!O1625</f>
        <v>0</v>
      </c>
      <c r="P1625" s="5">
        <f>+'MBI DIRECTORIO'!P1625</f>
        <v>4.8770418754252498</v>
      </c>
      <c r="Q1625" s="5">
        <f>+'MBI DIRECTORIO'!Q1625</f>
        <v>38.806276997510324</v>
      </c>
      <c r="R1625" s="5">
        <f>+'MBI DIRECTORIO'!R1625</f>
        <v>0</v>
      </c>
      <c r="S1625" s="5">
        <f>+'MBI DIRECTORIO'!S1625</f>
        <v>0</v>
      </c>
      <c r="T1625" s="5">
        <f>+'MBI DIRECTORIO'!T1625</f>
        <v>0</v>
      </c>
      <c r="U1625" s="5">
        <f>+'MBI DIRECTORIO'!U1625</f>
        <v>0</v>
      </c>
      <c r="V1625" s="5">
        <f>+'MBI DIRECTORIO'!V1625</f>
        <v>0</v>
      </c>
      <c r="W1625" s="5">
        <f>+'MBI DIRECTORIO'!W1625</f>
        <v>0</v>
      </c>
      <c r="X1625" s="5">
        <f>+'MBI DIRECTORIO'!X1625</f>
        <v>0</v>
      </c>
      <c r="Y1625" s="5">
        <f>+'MBI DIRECTORIO'!Y1625</f>
        <v>1886.2740703138768</v>
      </c>
      <c r="Z1625" s="5">
        <f>+'MBI DIRECTORIO'!Z1625</f>
        <v>88.547711224223306</v>
      </c>
      <c r="AA1625" s="5">
        <f>+'MBI DIRECTORIO'!AA1625</f>
        <v>0</v>
      </c>
      <c r="AB1625" s="5" t="str">
        <f>+'MBI DIRECTORIO'!AG1625</f>
        <v>COMPANHIA BRASILEIRA DE DISTRIBUIÇÃO</v>
      </c>
      <c r="AD1625" t="str">
        <f t="shared" si="27"/>
        <v>INSERT INTO TABLA_PRESUPUESTO_COMERCIAL VALUES ('VSR','80130-C','14005111-20',2022,'Septiembre',304.566289,'USD',11268.952676,4588.409936,0,563.447634,69.900948,1690.342901,63.700139,0,4.877042,38.806277,0,0,0,0,0,0,0,1886.27407,88.547711,0);</v>
      </c>
    </row>
    <row r="1626" spans="1:30" x14ac:dyDescent="0.2">
      <c r="A1626" t="str">
        <f>+'MBI DIRECTORIO'!A1626</f>
        <v>VSR</v>
      </c>
      <c r="B1626" t="str">
        <f>+'MBI DIRECTORIO'!B1626</f>
        <v>80130-C</v>
      </c>
      <c r="C1626" t="str">
        <f>+'MBI DIRECTORIO'!C1626</f>
        <v>14005109-20</v>
      </c>
      <c r="D1626">
        <f>+'MBI DIRECTORIO'!D1626</f>
        <v>2022</v>
      </c>
      <c r="E1626" t="str">
        <f>+'MBI DIRECTORIO'!E1626</f>
        <v>Septiembre</v>
      </c>
      <c r="F1626" s="5">
        <f>+'MBI DIRECTORIO'!F1626</f>
        <v>213.75810210519543</v>
      </c>
      <c r="G1626" t="str">
        <f>+'MBI DIRECTORIO'!G1626</f>
        <v>USD</v>
      </c>
      <c r="H1626" s="5">
        <f>+'MBI DIRECTORIO'!H1626</f>
        <v>7909.0497778922308</v>
      </c>
      <c r="I1626" s="5">
        <f>+'MBI DIRECTORIO'!I1626</f>
        <v>2909.1747863561386</v>
      </c>
      <c r="J1626" s="5">
        <f>+'MBI DIRECTORIO'!J1626</f>
        <v>0</v>
      </c>
      <c r="K1626" s="5">
        <f>+'MBI DIRECTORIO'!K1626</f>
        <v>395.45248889461158</v>
      </c>
      <c r="L1626" s="5">
        <f>+'MBI DIRECTORIO'!L1626</f>
        <v>49.059579490470256</v>
      </c>
      <c r="M1626" s="5">
        <f>+'MBI DIRECTORIO'!M1626</f>
        <v>1186.3574666838347</v>
      </c>
      <c r="N1626" s="5">
        <f>+'MBI DIRECTORIO'!N1626</f>
        <v>44.707576910890545</v>
      </c>
      <c r="O1626" s="5">
        <f>+'MBI DIRECTORIO'!O1626</f>
        <v>0</v>
      </c>
      <c r="P1626" s="5">
        <f>+'MBI DIRECTORIO'!P1626</f>
        <v>3.4229238572400575</v>
      </c>
      <c r="Q1626" s="5">
        <f>+'MBI DIRECTORIO'!Q1626</f>
        <v>27.23596285173624</v>
      </c>
      <c r="R1626" s="5">
        <f>+'MBI DIRECTORIO'!R1626</f>
        <v>0</v>
      </c>
      <c r="S1626" s="5">
        <f>+'MBI DIRECTORIO'!S1626</f>
        <v>0</v>
      </c>
      <c r="T1626" s="5">
        <f>+'MBI DIRECTORIO'!T1626</f>
        <v>0</v>
      </c>
      <c r="U1626" s="5">
        <f>+'MBI DIRECTORIO'!U1626</f>
        <v>0</v>
      </c>
      <c r="V1626" s="5">
        <f>+'MBI DIRECTORIO'!V1626</f>
        <v>0</v>
      </c>
      <c r="W1626" s="5">
        <f>+'MBI DIRECTORIO'!W1626</f>
        <v>0</v>
      </c>
      <c r="X1626" s="5">
        <f>+'MBI DIRECTORIO'!X1626</f>
        <v>0</v>
      </c>
      <c r="Y1626" s="5">
        <f>+'MBI DIRECTORIO'!Y1626</f>
        <v>1323.8706333657844</v>
      </c>
      <c r="Z1626" s="5">
        <f>+'MBI DIRECTORIO'!Z1626</f>
        <v>62.146703062082956</v>
      </c>
      <c r="AA1626" s="5">
        <f>+'MBI DIRECTORIO'!AA1626</f>
        <v>0</v>
      </c>
      <c r="AB1626" s="5" t="str">
        <f>+'MBI DIRECTORIO'!AG1626</f>
        <v>COMPANHIA BRASILEIRA DE DISTRIBUIÇÃO</v>
      </c>
      <c r="AD1626" t="str">
        <f t="shared" si="27"/>
        <v>INSERT INTO TABLA_PRESUPUESTO_COMERCIAL VALUES ('VSR','80130-C','14005109-20',2022,'Septiembre',213.758102,'USD',7909.049778,2909.174786,0,395.452489,49.059579,1186.357467,44.707577,0,3.422924,27.235963,0,0,0,0,0,0,0,1323.870633,62.146703,0);</v>
      </c>
    </row>
    <row r="1627" spans="1:30" x14ac:dyDescent="0.2">
      <c r="A1627" t="str">
        <f>+'MBI DIRECTORIO'!A1627</f>
        <v>VSR</v>
      </c>
      <c r="B1627" t="str">
        <f>+'MBI DIRECTORIO'!B1627</f>
        <v>80130-C</v>
      </c>
      <c r="C1627" t="str">
        <f>+'MBI DIRECTORIO'!C1627</f>
        <v>14005112-20</v>
      </c>
      <c r="D1627">
        <f>+'MBI DIRECTORIO'!D1627</f>
        <v>2022</v>
      </c>
      <c r="E1627" t="str">
        <f>+'MBI DIRECTORIO'!E1627</f>
        <v>Septiembre</v>
      </c>
      <c r="F1627" s="5">
        <f>+'MBI DIRECTORIO'!F1627</f>
        <v>338.58035150968908</v>
      </c>
      <c r="G1627" t="str">
        <f>+'MBI DIRECTORIO'!G1627</f>
        <v>USD</v>
      </c>
      <c r="H1627" s="5">
        <f>+'MBI DIRECTORIO'!H1627</f>
        <v>12527.473005858496</v>
      </c>
      <c r="I1627" s="5">
        <f>+'MBI DIRECTORIO'!I1627</f>
        <v>5967.5436374879855</v>
      </c>
      <c r="J1627" s="5">
        <f>+'MBI DIRECTORIO'!J1627</f>
        <v>0</v>
      </c>
      <c r="K1627" s="5">
        <f>+'MBI DIRECTORIO'!K1627</f>
        <v>626.37365029292482</v>
      </c>
      <c r="L1627" s="5">
        <f>+'MBI DIRECTORIO'!L1627</f>
        <v>77.707509119941918</v>
      </c>
      <c r="M1627" s="5">
        <f>+'MBI DIRECTORIO'!M1627</f>
        <v>1879.1209508787742</v>
      </c>
      <c r="N1627" s="5">
        <f>+'MBI DIRECTORIO'!N1627</f>
        <v>70.814191165425171</v>
      </c>
      <c r="O1627" s="5">
        <f>+'MBI DIRECTORIO'!O1627</f>
        <v>0</v>
      </c>
      <c r="P1627" s="5">
        <f>+'MBI DIRECTORIO'!P1627</f>
        <v>5.4217115111028642</v>
      </c>
      <c r="Q1627" s="5">
        <f>+'MBI DIRECTORIO'!Q1627</f>
        <v>43.140174735961772</v>
      </c>
      <c r="R1627" s="5">
        <f>+'MBI DIRECTORIO'!R1627</f>
        <v>0</v>
      </c>
      <c r="S1627" s="5">
        <f>+'MBI DIRECTORIO'!S1627</f>
        <v>0</v>
      </c>
      <c r="T1627" s="5">
        <f>+'MBI DIRECTORIO'!T1627</f>
        <v>0</v>
      </c>
      <c r="U1627" s="5">
        <f>+'MBI DIRECTORIO'!U1627</f>
        <v>0</v>
      </c>
      <c r="V1627" s="5">
        <f>+'MBI DIRECTORIO'!V1627</f>
        <v>0</v>
      </c>
      <c r="W1627" s="5">
        <f>+'MBI DIRECTORIO'!W1627</f>
        <v>0</v>
      </c>
      <c r="X1627" s="5">
        <f>+'MBI DIRECTORIO'!X1627</f>
        <v>0</v>
      </c>
      <c r="Y1627" s="5">
        <f>+'MBI DIRECTORIO'!Y1627</f>
        <v>2096.933776937045</v>
      </c>
      <c r="Z1627" s="5">
        <f>+'MBI DIRECTORIO'!Z1627</f>
        <v>98.436748645781023</v>
      </c>
      <c r="AA1627" s="5">
        <f>+'MBI DIRECTORIO'!AA1627</f>
        <v>0</v>
      </c>
      <c r="AB1627" s="5" t="str">
        <f>+'MBI DIRECTORIO'!AG1627</f>
        <v>COMPANHIA BRASILEIRA DE DISTRIBUIÇÃO</v>
      </c>
      <c r="AD1627" t="str">
        <f t="shared" si="27"/>
        <v>INSERT INTO TABLA_PRESUPUESTO_COMERCIAL VALUES ('VSR','80130-C','14005112-20',2022,'Septiembre',338.580352,'USD',12527.473006,5967.543637,0,626.37365,77.707509,1879.120951,70.814191,0,5.421712,43.140175,0,0,0,0,0,0,0,2096.933777,98.436749,0);</v>
      </c>
    </row>
    <row r="1628" spans="1:30" x14ac:dyDescent="0.2">
      <c r="A1628" t="str">
        <f>+'MBI DIRECTORIO'!A1628</f>
        <v>VSR</v>
      </c>
      <c r="B1628" t="str">
        <f>+'MBI DIRECTORIO'!B1628</f>
        <v>80130-C</v>
      </c>
      <c r="C1628" t="str">
        <f>+'MBI DIRECTORIO'!C1628</f>
        <v>14005108-20</v>
      </c>
      <c r="D1628">
        <f>+'MBI DIRECTORIO'!D1628</f>
        <v>2022</v>
      </c>
      <c r="E1628" t="str">
        <f>+'MBI DIRECTORIO'!E1628</f>
        <v>Septiembre</v>
      </c>
      <c r="F1628" s="5">
        <f>+'MBI DIRECTORIO'!F1628</f>
        <v>529.55839309856447</v>
      </c>
      <c r="G1628" t="str">
        <f>+'MBI DIRECTORIO'!G1628</f>
        <v>USD</v>
      </c>
      <c r="H1628" s="5">
        <f>+'MBI DIRECTORIO'!H1628</f>
        <v>19593.660544646886</v>
      </c>
      <c r="I1628" s="5">
        <f>+'MBI DIRECTORIO'!I1628</f>
        <v>7493.4942643263275</v>
      </c>
      <c r="J1628" s="5">
        <f>+'MBI DIRECTORIO'!J1628</f>
        <v>0</v>
      </c>
      <c r="K1628" s="5">
        <f>+'MBI DIRECTORIO'!K1628</f>
        <v>979.68302723234433</v>
      </c>
      <c r="L1628" s="5">
        <f>+'MBI DIRECTORIO'!L1628</f>
        <v>121.53884145303361</v>
      </c>
      <c r="M1628" s="5">
        <f>+'MBI DIRECTORIO'!M1628</f>
        <v>2939.0490816970328</v>
      </c>
      <c r="N1628" s="5">
        <f>+'MBI DIRECTORIO'!N1628</f>
        <v>110.75731097486316</v>
      </c>
      <c r="O1628" s="5">
        <f>+'MBI DIRECTORIO'!O1628</f>
        <v>0</v>
      </c>
      <c r="P1628" s="5">
        <f>+'MBI DIRECTORIO'!P1628</f>
        <v>8.47985662151296</v>
      </c>
      <c r="Q1628" s="5">
        <f>+'MBI DIRECTORIO'!Q1628</f>
        <v>67.473618918826858</v>
      </c>
      <c r="R1628" s="5">
        <f>+'MBI DIRECTORIO'!R1628</f>
        <v>0</v>
      </c>
      <c r="S1628" s="5">
        <f>+'MBI DIRECTORIO'!S1628</f>
        <v>0</v>
      </c>
      <c r="T1628" s="5">
        <f>+'MBI DIRECTORIO'!T1628</f>
        <v>0</v>
      </c>
      <c r="U1628" s="5">
        <f>+'MBI DIRECTORIO'!U1628</f>
        <v>0</v>
      </c>
      <c r="V1628" s="5">
        <f>+'MBI DIRECTORIO'!V1628</f>
        <v>0</v>
      </c>
      <c r="W1628" s="5">
        <f>+'MBI DIRECTORIO'!W1628</f>
        <v>0</v>
      </c>
      <c r="X1628" s="5">
        <f>+'MBI DIRECTORIO'!X1628</f>
        <v>0</v>
      </c>
      <c r="Y1628" s="5">
        <f>+'MBI DIRECTORIO'!Y1628</f>
        <v>3279.720386601075</v>
      </c>
      <c r="Z1628" s="5">
        <f>+'MBI DIRECTORIO'!Z1628</f>
        <v>153.96051838883909</v>
      </c>
      <c r="AA1628" s="5">
        <f>+'MBI DIRECTORIO'!AA1628</f>
        <v>0</v>
      </c>
      <c r="AB1628" s="5" t="str">
        <f>+'MBI DIRECTORIO'!AG1628</f>
        <v>COMPANHIA BRASILEIRA DE DISTRIBUIÇÃO</v>
      </c>
      <c r="AD1628" t="str">
        <f t="shared" si="27"/>
        <v>INSERT INTO TABLA_PRESUPUESTO_COMERCIAL VALUES ('VSR','80130-C','14005108-20',2022,'Septiembre',529.558393,'USD',19593.660545,7493.494264,0,979.683027,121.538841,2939.049082,110.757311,0,8.479857,67.473619,0,0,0,0,0,0,0,3279.720387,153.960518,0);</v>
      </c>
    </row>
    <row r="1629" spans="1:30" x14ac:dyDescent="0.2">
      <c r="A1629" t="str">
        <f>+'MBI DIRECTORIO'!A1629</f>
        <v>VSR</v>
      </c>
      <c r="B1629" t="str">
        <f>+'MBI DIRECTORIO'!B1629</f>
        <v>80130-C</v>
      </c>
      <c r="C1629" t="str">
        <f>+'MBI DIRECTORIO'!C1629</f>
        <v>14005110-20</v>
      </c>
      <c r="D1629">
        <f>+'MBI DIRECTORIO'!D1629</f>
        <v>2022</v>
      </c>
      <c r="E1629" t="str">
        <f>+'MBI DIRECTORIO'!E1629</f>
        <v>Septiembre</v>
      </c>
      <c r="F1629" s="5">
        <f>+'MBI DIRECTORIO'!F1629</f>
        <v>435.94170604519422</v>
      </c>
      <c r="G1629" t="str">
        <f>+'MBI DIRECTORIO'!G1629</f>
        <v>USD</v>
      </c>
      <c r="H1629" s="5">
        <f>+'MBI DIRECTORIO'!H1629</f>
        <v>16129.843123672186</v>
      </c>
      <c r="I1629" s="5">
        <f>+'MBI DIRECTORIO'!I1629</f>
        <v>6088.3202957959338</v>
      </c>
      <c r="J1629" s="5">
        <f>+'MBI DIRECTORIO'!J1629</f>
        <v>0</v>
      </c>
      <c r="K1629" s="5">
        <f>+'MBI DIRECTORIO'!K1629</f>
        <v>806.49215618360938</v>
      </c>
      <c r="L1629" s="5">
        <f>+'MBI DIRECTORIO'!L1629</f>
        <v>100.05289423092985</v>
      </c>
      <c r="M1629" s="5">
        <f>+'MBI DIRECTORIO'!M1629</f>
        <v>2419.476468550828</v>
      </c>
      <c r="N1629" s="5">
        <f>+'MBI DIRECTORIO'!N1629</f>
        <v>91.177350283962184</v>
      </c>
      <c r="O1629" s="5">
        <f>+'MBI DIRECTORIO'!O1629</f>
        <v>0</v>
      </c>
      <c r="P1629" s="5">
        <f>+'MBI DIRECTORIO'!P1629</f>
        <v>6.9807658811158557</v>
      </c>
      <c r="Q1629" s="5">
        <f>+'MBI DIRECTORIO'!Q1629</f>
        <v>55.545460005657709</v>
      </c>
      <c r="R1629" s="5">
        <f>+'MBI DIRECTORIO'!R1629</f>
        <v>0</v>
      </c>
      <c r="S1629" s="5">
        <f>+'MBI DIRECTORIO'!S1629</f>
        <v>0</v>
      </c>
      <c r="T1629" s="5">
        <f>+'MBI DIRECTORIO'!T1629</f>
        <v>0</v>
      </c>
      <c r="U1629" s="5">
        <f>+'MBI DIRECTORIO'!U1629</f>
        <v>0</v>
      </c>
      <c r="V1629" s="5">
        <f>+'MBI DIRECTORIO'!V1629</f>
        <v>0</v>
      </c>
      <c r="W1629" s="5">
        <f>+'MBI DIRECTORIO'!W1629</f>
        <v>0</v>
      </c>
      <c r="X1629" s="5">
        <f>+'MBI DIRECTORIO'!X1629</f>
        <v>0</v>
      </c>
      <c r="Y1629" s="5">
        <f>+'MBI DIRECTORIO'!Y1629</f>
        <v>2699.9230289226298</v>
      </c>
      <c r="Z1629" s="5">
        <f>+'MBI DIRECTORIO'!Z1629</f>
        <v>126.74298420106554</v>
      </c>
      <c r="AA1629" s="5">
        <f>+'MBI DIRECTORIO'!AA1629</f>
        <v>0</v>
      </c>
      <c r="AB1629" s="5" t="str">
        <f>+'MBI DIRECTORIO'!AG1629</f>
        <v>COMPANHIA BRASILEIRA DE DISTRIBUIÇÃO</v>
      </c>
      <c r="AD1629" t="str">
        <f t="shared" si="27"/>
        <v>INSERT INTO TABLA_PRESUPUESTO_COMERCIAL VALUES ('VSR','80130-C','14005110-20',2022,'Septiembre',435.941706,'USD',16129.843124,6088.320296,0,806.492156,100.052894,2419.476469,91.17735,0,6.980766,55.54546,0,0,0,0,0,0,0,2699.923029,126.742984,0);</v>
      </c>
    </row>
    <row r="1630" spans="1:30" x14ac:dyDescent="0.2">
      <c r="A1630" t="str">
        <f>+'MBI DIRECTORIO'!A1630</f>
        <v>VSR</v>
      </c>
      <c r="B1630" t="str">
        <f>+'MBI DIRECTORIO'!B1630</f>
        <v>80130-C</v>
      </c>
      <c r="C1630" t="str">
        <f>+'MBI DIRECTORIO'!C1630</f>
        <v>14005121-17</v>
      </c>
      <c r="D1630">
        <f>+'MBI DIRECTORIO'!D1630</f>
        <v>2022</v>
      </c>
      <c r="E1630" t="str">
        <f>+'MBI DIRECTORIO'!E1630</f>
        <v>Septiembre</v>
      </c>
      <c r="F1630" s="5">
        <f>+'MBI DIRECTORIO'!F1630</f>
        <v>98.024472735466432</v>
      </c>
      <c r="G1630" t="str">
        <f>+'MBI DIRECTORIO'!G1630</f>
        <v>USD</v>
      </c>
      <c r="H1630" s="5">
        <f>+'MBI DIRECTORIO'!H1630</f>
        <v>6861.7130914826503</v>
      </c>
      <c r="I1630" s="5">
        <f>+'MBI DIRECTORIO'!I1630</f>
        <v>2561.6618914302762</v>
      </c>
      <c r="J1630" s="5">
        <f>+'MBI DIRECTORIO'!J1630</f>
        <v>0</v>
      </c>
      <c r="K1630" s="5">
        <f>+'MBI DIRECTORIO'!K1630</f>
        <v>343.08565457413249</v>
      </c>
      <c r="L1630" s="5">
        <f>+'MBI DIRECTORIO'!L1630</f>
        <v>22.497577237144476</v>
      </c>
      <c r="M1630" s="5">
        <f>+'MBI DIRECTORIO'!M1630</f>
        <v>1029.2569637223976</v>
      </c>
      <c r="N1630" s="5">
        <f>+'MBI DIRECTORIO'!N1630</f>
        <v>20.501850506764221</v>
      </c>
      <c r="O1630" s="5">
        <f>+'MBI DIRECTORIO'!O1630</f>
        <v>0</v>
      </c>
      <c r="P1630" s="5">
        <f>+'MBI DIRECTORIO'!P1630</f>
        <v>1.5696729294241356</v>
      </c>
      <c r="Q1630" s="5">
        <f>+'MBI DIRECTORIO'!Q1630</f>
        <v>23.629306693869211</v>
      </c>
      <c r="R1630" s="5">
        <f>+'MBI DIRECTORIO'!R1630</f>
        <v>0</v>
      </c>
      <c r="S1630" s="5">
        <f>+'MBI DIRECTORIO'!S1630</f>
        <v>0</v>
      </c>
      <c r="T1630" s="5">
        <f>+'MBI DIRECTORIO'!T1630</f>
        <v>0</v>
      </c>
      <c r="U1630" s="5">
        <f>+'MBI DIRECTORIO'!U1630</f>
        <v>0</v>
      </c>
      <c r="V1630" s="5">
        <f>+'MBI DIRECTORIO'!V1630</f>
        <v>0</v>
      </c>
      <c r="W1630" s="5">
        <f>+'MBI DIRECTORIO'!W1630</f>
        <v>0</v>
      </c>
      <c r="X1630" s="5">
        <f>+'MBI DIRECTORIO'!X1630</f>
        <v>0</v>
      </c>
      <c r="Y1630" s="5">
        <f>+'MBI DIRECTORIO'!Y1630</f>
        <v>1103.4568202749031</v>
      </c>
      <c r="Z1630" s="5">
        <f>+'MBI DIRECTORIO'!Z1630</f>
        <v>28.499026422447894</v>
      </c>
      <c r="AA1630" s="5">
        <f>+'MBI DIRECTORIO'!AA1630</f>
        <v>0</v>
      </c>
      <c r="AB1630" s="5" t="str">
        <f>+'MBI DIRECTORIO'!AG1630</f>
        <v>COMPANHIA BRASILEIRA DE DISTRIBUIÇÃO</v>
      </c>
      <c r="AD1630" t="str">
        <f t="shared" si="27"/>
        <v>INSERT INTO TABLA_PRESUPUESTO_COMERCIAL VALUES ('VSR','80130-C','14005121-17',2022,'Septiembre',98.024473,'USD',6861.713091,2561.661891,0,343.085655,22.497577,1029.256964,20.501851,0,1.569673,23.629307,0,0,0,0,0,0,0,1103.45682,28.499026,0);</v>
      </c>
    </row>
    <row r="1631" spans="1:30" x14ac:dyDescent="0.2">
      <c r="A1631" t="str">
        <f>+'MBI DIRECTORIO'!A1631</f>
        <v>VSR</v>
      </c>
      <c r="B1631" t="str">
        <f>+'MBI DIRECTORIO'!B1631</f>
        <v>80130-C</v>
      </c>
      <c r="C1631" t="str">
        <f>+'MBI DIRECTORIO'!C1631</f>
        <v>14005119-18</v>
      </c>
      <c r="D1631">
        <f>+'MBI DIRECTORIO'!D1631</f>
        <v>2022</v>
      </c>
      <c r="E1631" t="str">
        <f>+'MBI DIRECTORIO'!E1631</f>
        <v>Septiembre</v>
      </c>
      <c r="F1631" s="5">
        <f>+'MBI DIRECTORIO'!F1631</f>
        <v>80.003260477692663</v>
      </c>
      <c r="G1631" t="str">
        <f>+'MBI DIRECTORIO'!G1631</f>
        <v>USD</v>
      </c>
      <c r="H1631" s="5">
        <f>+'MBI DIRECTORIO'!H1631</f>
        <v>5600.2282334384863</v>
      </c>
      <c r="I1631" s="5">
        <f>+'MBI DIRECTORIO'!I1631</f>
        <v>2864.162301927699</v>
      </c>
      <c r="J1631" s="5">
        <f>+'MBI DIRECTORIO'!J1631</f>
        <v>0</v>
      </c>
      <c r="K1631" s="5">
        <f>+'MBI DIRECTORIO'!K1631</f>
        <v>280.01141167192429</v>
      </c>
      <c r="L1631" s="5">
        <f>+'MBI DIRECTORIO'!L1631</f>
        <v>18.361532396889505</v>
      </c>
      <c r="M1631" s="5">
        <f>+'MBI DIRECTORIO'!M1631</f>
        <v>840.03423501577299</v>
      </c>
      <c r="N1631" s="5">
        <f>+'MBI DIRECTORIO'!N1631</f>
        <v>16.732708073765785</v>
      </c>
      <c r="O1631" s="5">
        <f>+'MBI DIRECTORIO'!O1631</f>
        <v>0</v>
      </c>
      <c r="P1631" s="5">
        <f>+'MBI DIRECTORIO'!P1631</f>
        <v>1.281097961897693</v>
      </c>
      <c r="Q1631" s="5">
        <f>+'MBI DIRECTORIO'!Q1631</f>
        <v>19.285200170762337</v>
      </c>
      <c r="R1631" s="5">
        <f>+'MBI DIRECTORIO'!R1631</f>
        <v>0</v>
      </c>
      <c r="S1631" s="5">
        <f>+'MBI DIRECTORIO'!S1631</f>
        <v>0</v>
      </c>
      <c r="T1631" s="5">
        <f>+'MBI DIRECTORIO'!T1631</f>
        <v>0</v>
      </c>
      <c r="U1631" s="5">
        <f>+'MBI DIRECTORIO'!U1631</f>
        <v>0</v>
      </c>
      <c r="V1631" s="5">
        <f>+'MBI DIRECTORIO'!V1631</f>
        <v>0</v>
      </c>
      <c r="W1631" s="5">
        <f>+'MBI DIRECTORIO'!W1631</f>
        <v>0</v>
      </c>
      <c r="X1631" s="5">
        <f>+'MBI DIRECTORIO'!X1631</f>
        <v>0</v>
      </c>
      <c r="Y1631" s="5">
        <f>+'MBI DIRECTORIO'!Y1631</f>
        <v>900.59289231350033</v>
      </c>
      <c r="Z1631" s="5">
        <f>+'MBI DIRECTORIO'!Z1631</f>
        <v>23.259651091301485</v>
      </c>
      <c r="AA1631" s="5">
        <f>+'MBI DIRECTORIO'!AA1631</f>
        <v>0</v>
      </c>
      <c r="AB1631" s="5" t="str">
        <f>+'MBI DIRECTORIO'!AG1631</f>
        <v>COMPANHIA BRASILEIRA DE DISTRIBUIÇÃO</v>
      </c>
      <c r="AD1631" t="str">
        <f t="shared" si="27"/>
        <v>INSERT INTO TABLA_PRESUPUESTO_COMERCIAL VALUES ('VSR','80130-C','14005119-18',2022,'Septiembre',80.00326,'USD',5600.228233,2864.162302,0,280.011412,18.361532,840.034235,16.732708,0,1.281098,19.2852,0,0,0,0,0,0,0,900.592892,23.259651,0);</v>
      </c>
    </row>
    <row r="1632" spans="1:30" x14ac:dyDescent="0.2">
      <c r="A1632" t="str">
        <f>+'MBI DIRECTORIO'!A1632</f>
        <v>VSR</v>
      </c>
      <c r="B1632" t="str">
        <f>+'MBI DIRECTORIO'!B1632</f>
        <v>80130-C</v>
      </c>
      <c r="C1632" t="str">
        <f>+'MBI DIRECTORIO'!C1632</f>
        <v>14005117-18</v>
      </c>
      <c r="D1632">
        <f>+'MBI DIRECTORIO'!D1632</f>
        <v>2022</v>
      </c>
      <c r="E1632" t="str">
        <f>+'MBI DIRECTORIO'!E1632</f>
        <v>Septiembre</v>
      </c>
      <c r="F1632" s="5">
        <f>+'MBI DIRECTORIO'!F1632</f>
        <v>107.03507886435332</v>
      </c>
      <c r="G1632" t="str">
        <f>+'MBI DIRECTORIO'!G1632</f>
        <v>USD</v>
      </c>
      <c r="H1632" s="5">
        <f>+'MBI DIRECTORIO'!H1632</f>
        <v>7492.4555205047327</v>
      </c>
      <c r="I1632" s="5">
        <f>+'MBI DIRECTORIO'!I1632</f>
        <v>3355.709514889264</v>
      </c>
      <c r="J1632" s="5">
        <f>+'MBI DIRECTORIO'!J1632</f>
        <v>0</v>
      </c>
      <c r="K1632" s="5">
        <f>+'MBI DIRECTORIO'!K1632</f>
        <v>374.62277602523665</v>
      </c>
      <c r="L1632" s="5">
        <f>+'MBI DIRECTORIO'!L1632</f>
        <v>24.565599657271964</v>
      </c>
      <c r="M1632" s="5">
        <f>+'MBI DIRECTORIO'!M1632</f>
        <v>1123.86832807571</v>
      </c>
      <c r="N1632" s="5">
        <f>+'MBI DIRECTORIO'!N1632</f>
        <v>22.386421723263442</v>
      </c>
      <c r="O1632" s="5">
        <f>+'MBI DIRECTORIO'!O1632</f>
        <v>0</v>
      </c>
      <c r="P1632" s="5">
        <f>+'MBI DIRECTORIO'!P1632</f>
        <v>1.7139604131873571</v>
      </c>
      <c r="Q1632" s="5">
        <f>+'MBI DIRECTORIO'!Q1632</f>
        <v>25.801359955422651</v>
      </c>
      <c r="R1632" s="5">
        <f>+'MBI DIRECTORIO'!R1632</f>
        <v>0</v>
      </c>
      <c r="S1632" s="5">
        <f>+'MBI DIRECTORIO'!S1632</f>
        <v>0</v>
      </c>
      <c r="T1632" s="5">
        <f>+'MBI DIRECTORIO'!T1632</f>
        <v>0</v>
      </c>
      <c r="U1632" s="5">
        <f>+'MBI DIRECTORIO'!U1632</f>
        <v>0</v>
      </c>
      <c r="V1632" s="5">
        <f>+'MBI DIRECTORIO'!V1632</f>
        <v>0</v>
      </c>
      <c r="W1632" s="5">
        <f>+'MBI DIRECTORIO'!W1632</f>
        <v>0</v>
      </c>
      <c r="X1632" s="5">
        <f>+'MBI DIRECTORIO'!X1632</f>
        <v>0</v>
      </c>
      <c r="Y1632" s="5">
        <f>+'MBI DIRECTORIO'!Y1632</f>
        <v>1204.8887842556046</v>
      </c>
      <c r="Z1632" s="5">
        <f>+'MBI DIRECTORIO'!Z1632</f>
        <v>31.1187140880211</v>
      </c>
      <c r="AA1632" s="5">
        <f>+'MBI DIRECTORIO'!AA1632</f>
        <v>0</v>
      </c>
      <c r="AB1632" s="5" t="str">
        <f>+'MBI DIRECTORIO'!AG1632</f>
        <v>COMPANHIA BRASILEIRA DE DISTRIBUIÇÃO</v>
      </c>
      <c r="AD1632" t="str">
        <f t="shared" si="27"/>
        <v>INSERT INTO TABLA_PRESUPUESTO_COMERCIAL VALUES ('VSR','80130-C','14005117-18',2022,'Septiembre',107.035079,'USD',7492.455521,3355.709515,0,374.622776,24.5656,1123.868328,22.386422,0,1.71396,25.80136,0,0,0,0,0,0,0,1204.888784,31.118714,0);</v>
      </c>
    </row>
    <row r="1633" spans="1:30" x14ac:dyDescent="0.2">
      <c r="A1633" t="str">
        <f>+'MBI DIRECTORIO'!A1633</f>
        <v>VSR</v>
      </c>
      <c r="B1633" t="str">
        <f>+'MBI DIRECTORIO'!B1633</f>
        <v>80130-C</v>
      </c>
      <c r="C1633" t="str">
        <f>+'MBI DIRECTORIO'!C1633</f>
        <v>14005118-18</v>
      </c>
      <c r="D1633">
        <f>+'MBI DIRECTORIO'!D1633</f>
        <v>2022</v>
      </c>
      <c r="E1633" t="str">
        <f>+'MBI DIRECTORIO'!E1633</f>
        <v>Septiembre</v>
      </c>
      <c r="F1633" s="5">
        <f>+'MBI DIRECTORIO'!F1633</f>
        <v>31.946694456962597</v>
      </c>
      <c r="G1633" t="str">
        <f>+'MBI DIRECTORIO'!G1633</f>
        <v>USD</v>
      </c>
      <c r="H1633" s="5">
        <f>+'MBI DIRECTORIO'!H1633</f>
        <v>2236.268611987382</v>
      </c>
      <c r="I1633" s="5">
        <f>+'MBI DIRECTORIO'!I1633</f>
        <v>779.12924205050103</v>
      </c>
      <c r="J1633" s="5">
        <f>+'MBI DIRECTORIO'!J1633</f>
        <v>0</v>
      </c>
      <c r="K1633" s="5">
        <f>+'MBI DIRECTORIO'!K1633</f>
        <v>111.81343059936908</v>
      </c>
      <c r="L1633" s="5">
        <f>+'MBI DIRECTORIO'!L1633</f>
        <v>7.3320794895429069</v>
      </c>
      <c r="M1633" s="5">
        <f>+'MBI DIRECTORIO'!M1633</f>
        <v>335.44029179810724</v>
      </c>
      <c r="N1633" s="5">
        <f>+'MBI DIRECTORIO'!N1633</f>
        <v>6.6816615857699544</v>
      </c>
      <c r="O1633" s="5">
        <f>+'MBI DIRECTORIO'!O1633</f>
        <v>0</v>
      </c>
      <c r="P1633" s="5">
        <f>+'MBI DIRECTORIO'!P1633</f>
        <v>0.51156471516051216</v>
      </c>
      <c r="Q1633" s="5">
        <f>+'MBI DIRECTORIO'!Q1633</f>
        <v>7.7009161091440053</v>
      </c>
      <c r="R1633" s="5">
        <f>+'MBI DIRECTORIO'!R1633</f>
        <v>0</v>
      </c>
      <c r="S1633" s="5">
        <f>+'MBI DIRECTORIO'!S1633</f>
        <v>0</v>
      </c>
      <c r="T1633" s="5">
        <f>+'MBI DIRECTORIO'!T1633</f>
        <v>0</v>
      </c>
      <c r="U1633" s="5">
        <f>+'MBI DIRECTORIO'!U1633</f>
        <v>0</v>
      </c>
      <c r="V1633" s="5">
        <f>+'MBI DIRECTORIO'!V1633</f>
        <v>0</v>
      </c>
      <c r="W1633" s="5">
        <f>+'MBI DIRECTORIO'!W1633</f>
        <v>0</v>
      </c>
      <c r="X1633" s="5">
        <f>+'MBI DIRECTORIO'!X1633</f>
        <v>0</v>
      </c>
      <c r="Y1633" s="5">
        <f>+'MBI DIRECTORIO'!Y1633</f>
        <v>359.62241774975945</v>
      </c>
      <c r="Z1633" s="5">
        <f>+'MBI DIRECTORIO'!Z1633</f>
        <v>9.2879835415777254</v>
      </c>
      <c r="AA1633" s="5">
        <f>+'MBI DIRECTORIO'!AA1633</f>
        <v>0</v>
      </c>
      <c r="AB1633" s="5" t="str">
        <f>+'MBI DIRECTORIO'!AG1633</f>
        <v>COMPANHIA BRASILEIRA DE DISTRIBUIÇÃO</v>
      </c>
      <c r="AD1633" t="str">
        <f t="shared" si="27"/>
        <v>INSERT INTO TABLA_PRESUPUESTO_COMERCIAL VALUES ('VSR','80130-C','14005118-18',2022,'Septiembre',31.946694,'USD',2236.268612,779.129242,0,111.813431,7.332079,335.440292,6.681662,0,0.511565,7.700916,0,0,0,0,0,0,0,359.622418,9.287984,0);</v>
      </c>
    </row>
    <row r="1634" spans="1:30" x14ac:dyDescent="0.2">
      <c r="A1634" t="str">
        <f>+'MBI DIRECTORIO'!A1634</f>
        <v>VSR</v>
      </c>
      <c r="B1634" t="str">
        <f>+'MBI DIRECTORIO'!B1634</f>
        <v>80130-C</v>
      </c>
      <c r="C1634" t="str">
        <f>+'MBI DIRECTORIO'!C1634</f>
        <v>14005120-17</v>
      </c>
      <c r="D1634">
        <f>+'MBI DIRECTORIO'!D1634</f>
        <v>2022</v>
      </c>
      <c r="E1634" t="str">
        <f>+'MBI DIRECTORIO'!E1634</f>
        <v>Septiembre</v>
      </c>
      <c r="F1634" s="5">
        <f>+'MBI DIRECTORIO'!F1634</f>
        <v>37.817240874267689</v>
      </c>
      <c r="G1634" t="str">
        <f>+'MBI DIRECTORIO'!G1634</f>
        <v>USD</v>
      </c>
      <c r="H1634" s="5">
        <f>+'MBI DIRECTORIO'!H1634</f>
        <v>2647.2068611987384</v>
      </c>
      <c r="I1634" s="5">
        <f>+'MBI DIRECTORIO'!I1634</f>
        <v>1543.0292257737246</v>
      </c>
      <c r="J1634" s="5">
        <f>+'MBI DIRECTORIO'!J1634</f>
        <v>0</v>
      </c>
      <c r="K1634" s="5">
        <f>+'MBI DIRECTORIO'!K1634</f>
        <v>132.36034305993692</v>
      </c>
      <c r="L1634" s="5">
        <f>+'MBI DIRECTORIO'!L1634</f>
        <v>8.679427429928996</v>
      </c>
      <c r="M1634" s="5">
        <f>+'MBI DIRECTORIO'!M1634</f>
        <v>397.08102917981074</v>
      </c>
      <c r="N1634" s="5">
        <f>+'MBI DIRECTORIO'!N1634</f>
        <v>7.9094882874285357</v>
      </c>
      <c r="O1634" s="5">
        <f>+'MBI DIRECTORIO'!O1634</f>
        <v>0</v>
      </c>
      <c r="P1634" s="5">
        <f>+'MBI DIRECTORIO'!P1634</f>
        <v>0.60557019700624726</v>
      </c>
      <c r="Q1634" s="5">
        <f>+'MBI DIRECTORIO'!Q1634</f>
        <v>9.116041718943972</v>
      </c>
      <c r="R1634" s="5">
        <f>+'MBI DIRECTORIO'!R1634</f>
        <v>0</v>
      </c>
      <c r="S1634" s="5">
        <f>+'MBI DIRECTORIO'!S1634</f>
        <v>0</v>
      </c>
      <c r="T1634" s="5">
        <f>+'MBI DIRECTORIO'!T1634</f>
        <v>0</v>
      </c>
      <c r="U1634" s="5">
        <f>+'MBI DIRECTORIO'!U1634</f>
        <v>0</v>
      </c>
      <c r="V1634" s="5">
        <f>+'MBI DIRECTORIO'!V1634</f>
        <v>0</v>
      </c>
      <c r="W1634" s="5">
        <f>+'MBI DIRECTORIO'!W1634</f>
        <v>0</v>
      </c>
      <c r="X1634" s="5">
        <f>+'MBI DIRECTORIO'!X1634</f>
        <v>0</v>
      </c>
      <c r="Y1634" s="5">
        <f>+'MBI DIRECTORIO'!Y1634</f>
        <v>425.7068791311255</v>
      </c>
      <c r="Z1634" s="5">
        <f>+'MBI DIRECTORIO'!Z1634</f>
        <v>10.994749747936025</v>
      </c>
      <c r="AA1634" s="5">
        <f>+'MBI DIRECTORIO'!AA1634</f>
        <v>0</v>
      </c>
      <c r="AB1634" s="5" t="str">
        <f>+'MBI DIRECTORIO'!AG1634</f>
        <v>COMPANHIA BRASILEIRA DE DISTRIBUIÇÃO</v>
      </c>
      <c r="AD1634" t="str">
        <f t="shared" si="27"/>
        <v>INSERT INTO TABLA_PRESUPUESTO_COMERCIAL VALUES ('VSR','80130-C','14005120-17',2022,'Septiembre',37.817241,'USD',2647.206861,1543.029226,0,132.360343,8.679427,397.081029,7.909488,0,0.60557,9.116042,0,0,0,0,0,0,0,425.706879,10.99475,0);</v>
      </c>
    </row>
    <row r="1635" spans="1:30" x14ac:dyDescent="0.2">
      <c r="A1635" t="str">
        <f>+'MBI DIRECTORIO'!A1635</f>
        <v>VSR</v>
      </c>
      <c r="B1635" t="str">
        <f>+'MBI DIRECTORIO'!B1635</f>
        <v>80179-C</v>
      </c>
      <c r="C1635" t="str">
        <f>+'MBI DIRECTORIO'!C1635</f>
        <v>14005051-21</v>
      </c>
      <c r="D1635">
        <f>+'MBI DIRECTORIO'!D1635</f>
        <v>2022</v>
      </c>
      <c r="E1635" t="str">
        <f>+'MBI DIRECTORIO'!E1635</f>
        <v>Septiembre</v>
      </c>
      <c r="F1635" s="5">
        <f>+'MBI DIRECTORIO'!F1635</f>
        <v>90</v>
      </c>
      <c r="G1635" t="str">
        <f>+'MBI DIRECTORIO'!G1635</f>
        <v>USD</v>
      </c>
      <c r="H1635" s="5">
        <f>+'MBI DIRECTORIO'!H1635</f>
        <v>3240</v>
      </c>
      <c r="I1635" s="5">
        <f>+'MBI DIRECTORIO'!I1635</f>
        <v>1526.0556521943556</v>
      </c>
      <c r="J1635" s="5">
        <f>+'MBI DIRECTORIO'!J1635</f>
        <v>360</v>
      </c>
      <c r="K1635" s="5">
        <f>+'MBI DIRECTORIO'!K1635</f>
        <v>0</v>
      </c>
      <c r="L1635" s="5">
        <f>+'MBI DIRECTORIO'!L1635</f>
        <v>20.65588209596574</v>
      </c>
      <c r="M1635" s="5">
        <f>+'MBI DIRECTORIO'!M1635</f>
        <v>0</v>
      </c>
      <c r="N1635" s="5">
        <f>+'MBI DIRECTORIO'!N1635</f>
        <v>52.345940817835569</v>
      </c>
      <c r="O1635" s="5">
        <f>+'MBI DIRECTORIO'!O1635</f>
        <v>53.299001074263714</v>
      </c>
      <c r="P1635" s="5">
        <f>+'MBI DIRECTORIO'!P1635</f>
        <v>3.4181118071347854</v>
      </c>
      <c r="Q1635" s="5">
        <f>+'MBI DIRECTORIO'!Q1635</f>
        <v>11.157411081959667</v>
      </c>
      <c r="R1635" s="5">
        <f>+'MBI DIRECTORIO'!R1635</f>
        <v>0</v>
      </c>
      <c r="S1635" s="5">
        <f>+'MBI DIRECTORIO'!S1635</f>
        <v>0</v>
      </c>
      <c r="T1635" s="5">
        <f>+'MBI DIRECTORIO'!T1635</f>
        <v>0</v>
      </c>
      <c r="U1635" s="5">
        <f>+'MBI DIRECTORIO'!U1635</f>
        <v>0</v>
      </c>
      <c r="V1635" s="5">
        <f>+'MBI DIRECTORIO'!V1635</f>
        <v>0</v>
      </c>
      <c r="W1635" s="5">
        <f>+'MBI DIRECTORIO'!W1635</f>
        <v>0</v>
      </c>
      <c r="X1635" s="5">
        <f>+'MBI DIRECTORIO'!X1635</f>
        <v>0</v>
      </c>
      <c r="Y1635" s="5">
        <f>+'MBI DIRECTORIO'!Y1635</f>
        <v>146.38650583649334</v>
      </c>
      <c r="Z1635" s="5">
        <f>+'MBI DIRECTORIO'!Z1635</f>
        <v>26.166041055299594</v>
      </c>
      <c r="AA1635" s="5">
        <f>+'MBI DIRECTORIO'!AA1635</f>
        <v>0</v>
      </c>
      <c r="AB1635" s="5" t="str">
        <f>+'MBI DIRECTORIO'!AG1635</f>
        <v>CORCHOS, S.A.</v>
      </c>
      <c r="AD1635" t="str">
        <f t="shared" si="27"/>
        <v>INSERT INTO TABLA_PRESUPUESTO_COMERCIAL VALUES ('VSR','80179-C','14005051-21',2022,'Septiembre',90,'USD',3240,1526.055652,360,0,20.655882,0,52.345941,53.299001,3.418112,11.157411,0,0,0,0,0,0,0,146.386506,26.166041,0);</v>
      </c>
    </row>
    <row r="1636" spans="1:30" x14ac:dyDescent="0.2">
      <c r="A1636" t="str">
        <f>+'MBI DIRECTORIO'!A1636</f>
        <v>VSR</v>
      </c>
      <c r="B1636" t="str">
        <f>+'MBI DIRECTORIO'!B1636</f>
        <v>80179-C</v>
      </c>
      <c r="C1636" t="str">
        <f>+'MBI DIRECTORIO'!C1636</f>
        <v>14005062-21</v>
      </c>
      <c r="D1636">
        <f>+'MBI DIRECTORIO'!D1636</f>
        <v>2022</v>
      </c>
      <c r="E1636" t="str">
        <f>+'MBI DIRECTORIO'!E1636</f>
        <v>Septiembre</v>
      </c>
      <c r="F1636" s="5">
        <f>+'MBI DIRECTORIO'!F1636</f>
        <v>90</v>
      </c>
      <c r="G1636" t="str">
        <f>+'MBI DIRECTORIO'!G1636</f>
        <v>USD</v>
      </c>
      <c r="H1636" s="5">
        <f>+'MBI DIRECTORIO'!H1636</f>
        <v>3240</v>
      </c>
      <c r="I1636" s="5">
        <f>+'MBI DIRECTORIO'!I1636</f>
        <v>986.43463058772693</v>
      </c>
      <c r="J1636" s="5">
        <f>+'MBI DIRECTORIO'!J1636</f>
        <v>360</v>
      </c>
      <c r="K1636" s="5">
        <f>+'MBI DIRECTORIO'!K1636</f>
        <v>0</v>
      </c>
      <c r="L1636" s="5">
        <f>+'MBI DIRECTORIO'!L1636</f>
        <v>20.65588209596574</v>
      </c>
      <c r="M1636" s="5">
        <f>+'MBI DIRECTORIO'!M1636</f>
        <v>0</v>
      </c>
      <c r="N1636" s="5">
        <f>+'MBI DIRECTORIO'!N1636</f>
        <v>52.345940817835569</v>
      </c>
      <c r="O1636" s="5">
        <f>+'MBI DIRECTORIO'!O1636</f>
        <v>53.299001074263714</v>
      </c>
      <c r="P1636" s="5">
        <f>+'MBI DIRECTORIO'!P1636</f>
        <v>3.4181118071347854</v>
      </c>
      <c r="Q1636" s="5">
        <f>+'MBI DIRECTORIO'!Q1636</f>
        <v>11.157411081959667</v>
      </c>
      <c r="R1636" s="5">
        <f>+'MBI DIRECTORIO'!R1636</f>
        <v>0</v>
      </c>
      <c r="S1636" s="5">
        <f>+'MBI DIRECTORIO'!S1636</f>
        <v>0</v>
      </c>
      <c r="T1636" s="5">
        <f>+'MBI DIRECTORIO'!T1636</f>
        <v>0</v>
      </c>
      <c r="U1636" s="5">
        <f>+'MBI DIRECTORIO'!U1636</f>
        <v>0</v>
      </c>
      <c r="V1636" s="5">
        <f>+'MBI DIRECTORIO'!V1636</f>
        <v>0</v>
      </c>
      <c r="W1636" s="5">
        <f>+'MBI DIRECTORIO'!W1636</f>
        <v>0</v>
      </c>
      <c r="X1636" s="5">
        <f>+'MBI DIRECTORIO'!X1636</f>
        <v>0</v>
      </c>
      <c r="Y1636" s="5">
        <f>+'MBI DIRECTORIO'!Y1636</f>
        <v>146.38650583649334</v>
      </c>
      <c r="Z1636" s="5">
        <f>+'MBI DIRECTORIO'!Z1636</f>
        <v>26.166041055299594</v>
      </c>
      <c r="AA1636" s="5">
        <f>+'MBI DIRECTORIO'!AA1636</f>
        <v>0</v>
      </c>
      <c r="AB1636" s="5" t="str">
        <f>+'MBI DIRECTORIO'!AG1636</f>
        <v>CORCHOS, S.A.</v>
      </c>
      <c r="AD1636" t="str">
        <f t="shared" si="27"/>
        <v>INSERT INTO TABLA_PRESUPUESTO_COMERCIAL VALUES ('VSR','80179-C','14005062-21',2022,'Septiembre',90,'USD',3240,986.434631,360,0,20.655882,0,52.345941,53.299001,3.418112,11.157411,0,0,0,0,0,0,0,146.386506,26.166041,0);</v>
      </c>
    </row>
    <row r="1637" spans="1:30" x14ac:dyDescent="0.2">
      <c r="A1637" t="str">
        <f>+'MBI DIRECTORIO'!A1637</f>
        <v>VSR</v>
      </c>
      <c r="B1637" t="str">
        <f>+'MBI DIRECTORIO'!B1637</f>
        <v>80179-C</v>
      </c>
      <c r="C1637" t="str">
        <f>+'MBI DIRECTORIO'!C1637</f>
        <v>14005052-21</v>
      </c>
      <c r="D1637">
        <f>+'MBI DIRECTORIO'!D1637</f>
        <v>2022</v>
      </c>
      <c r="E1637" t="str">
        <f>+'MBI DIRECTORIO'!E1637</f>
        <v>Septiembre</v>
      </c>
      <c r="F1637" s="5">
        <f>+'MBI DIRECTORIO'!F1637</f>
        <v>90</v>
      </c>
      <c r="G1637" t="str">
        <f>+'MBI DIRECTORIO'!G1637</f>
        <v>USD</v>
      </c>
      <c r="H1637" s="5">
        <f>+'MBI DIRECTORIO'!H1637</f>
        <v>3240</v>
      </c>
      <c r="I1637" s="5">
        <f>+'MBI DIRECTORIO'!I1637</f>
        <v>1372.2004132351276</v>
      </c>
      <c r="J1637" s="5">
        <f>+'MBI DIRECTORIO'!J1637</f>
        <v>360</v>
      </c>
      <c r="K1637" s="5">
        <f>+'MBI DIRECTORIO'!K1637</f>
        <v>0</v>
      </c>
      <c r="L1637" s="5">
        <f>+'MBI DIRECTORIO'!L1637</f>
        <v>20.65588209596574</v>
      </c>
      <c r="M1637" s="5">
        <f>+'MBI DIRECTORIO'!M1637</f>
        <v>0</v>
      </c>
      <c r="N1637" s="5">
        <f>+'MBI DIRECTORIO'!N1637</f>
        <v>52.345940817835569</v>
      </c>
      <c r="O1637" s="5">
        <f>+'MBI DIRECTORIO'!O1637</f>
        <v>53.299001074263714</v>
      </c>
      <c r="P1637" s="5">
        <f>+'MBI DIRECTORIO'!P1637</f>
        <v>3.4181118071347854</v>
      </c>
      <c r="Q1637" s="5">
        <f>+'MBI DIRECTORIO'!Q1637</f>
        <v>11.157411081959667</v>
      </c>
      <c r="R1637" s="5">
        <f>+'MBI DIRECTORIO'!R1637</f>
        <v>0</v>
      </c>
      <c r="S1637" s="5">
        <f>+'MBI DIRECTORIO'!S1637</f>
        <v>0</v>
      </c>
      <c r="T1637" s="5">
        <f>+'MBI DIRECTORIO'!T1637</f>
        <v>0</v>
      </c>
      <c r="U1637" s="5">
        <f>+'MBI DIRECTORIO'!U1637</f>
        <v>0</v>
      </c>
      <c r="V1637" s="5">
        <f>+'MBI DIRECTORIO'!V1637</f>
        <v>0</v>
      </c>
      <c r="W1637" s="5">
        <f>+'MBI DIRECTORIO'!W1637</f>
        <v>0</v>
      </c>
      <c r="X1637" s="5">
        <f>+'MBI DIRECTORIO'!X1637</f>
        <v>0</v>
      </c>
      <c r="Y1637" s="5">
        <f>+'MBI DIRECTORIO'!Y1637</f>
        <v>146.38650583649334</v>
      </c>
      <c r="Z1637" s="5">
        <f>+'MBI DIRECTORIO'!Z1637</f>
        <v>26.166041055299594</v>
      </c>
      <c r="AA1637" s="5">
        <f>+'MBI DIRECTORIO'!AA1637</f>
        <v>0</v>
      </c>
      <c r="AB1637" s="5" t="str">
        <f>+'MBI DIRECTORIO'!AG1637</f>
        <v>CORCHOS, S.A.</v>
      </c>
      <c r="AD1637" t="str">
        <f t="shared" si="27"/>
        <v>INSERT INTO TABLA_PRESUPUESTO_COMERCIAL VALUES ('VSR','80179-C','14005052-21',2022,'Septiembre',90,'USD',3240,1372.200413,360,0,20.655882,0,52.345941,53.299001,3.418112,11.157411,0,0,0,0,0,0,0,146.386506,26.166041,0);</v>
      </c>
    </row>
    <row r="1638" spans="1:30" x14ac:dyDescent="0.2">
      <c r="A1638" t="str">
        <f>+'MBI DIRECTORIO'!A1638</f>
        <v>VSR</v>
      </c>
      <c r="B1638" t="str">
        <f>+'MBI DIRECTORIO'!B1638</f>
        <v>80179-C</v>
      </c>
      <c r="C1638" t="str">
        <f>+'MBI DIRECTORIO'!C1638</f>
        <v>14002617-19</v>
      </c>
      <c r="D1638">
        <f>+'MBI DIRECTORIO'!D1638</f>
        <v>2022</v>
      </c>
      <c r="E1638" t="str">
        <f>+'MBI DIRECTORIO'!E1638</f>
        <v>Septiembre</v>
      </c>
      <c r="F1638" s="5">
        <f>+'MBI DIRECTORIO'!F1638</f>
        <v>135</v>
      </c>
      <c r="G1638" t="str">
        <f>+'MBI DIRECTORIO'!G1638</f>
        <v>USD</v>
      </c>
      <c r="H1638" s="5">
        <f>+'MBI DIRECTORIO'!H1638</f>
        <v>4860</v>
      </c>
      <c r="I1638" s="5">
        <f>+'MBI DIRECTORIO'!I1638</f>
        <v>1805.7199334341421</v>
      </c>
      <c r="J1638" s="5">
        <f>+'MBI DIRECTORIO'!J1638</f>
        <v>540</v>
      </c>
      <c r="K1638" s="5">
        <f>+'MBI DIRECTORIO'!K1638</f>
        <v>0</v>
      </c>
      <c r="L1638" s="5">
        <f>+'MBI DIRECTORIO'!L1638</f>
        <v>30.983823143948609</v>
      </c>
      <c r="M1638" s="5">
        <f>+'MBI DIRECTORIO'!M1638</f>
        <v>0</v>
      </c>
      <c r="N1638" s="5">
        <f>+'MBI DIRECTORIO'!N1638</f>
        <v>78.518911226753346</v>
      </c>
      <c r="O1638" s="5">
        <f>+'MBI DIRECTORIO'!O1638</f>
        <v>79.948501611395571</v>
      </c>
      <c r="P1638" s="5">
        <f>+'MBI DIRECTORIO'!P1638</f>
        <v>5.127167710702178</v>
      </c>
      <c r="Q1638" s="5">
        <f>+'MBI DIRECTORIO'!Q1638</f>
        <v>16.736116622939498</v>
      </c>
      <c r="R1638" s="5">
        <f>+'MBI DIRECTORIO'!R1638</f>
        <v>0</v>
      </c>
      <c r="S1638" s="5">
        <f>+'MBI DIRECTORIO'!S1638</f>
        <v>0</v>
      </c>
      <c r="T1638" s="5">
        <f>+'MBI DIRECTORIO'!T1638</f>
        <v>0</v>
      </c>
      <c r="U1638" s="5">
        <f>+'MBI DIRECTORIO'!U1638</f>
        <v>0</v>
      </c>
      <c r="V1638" s="5">
        <f>+'MBI DIRECTORIO'!V1638</f>
        <v>0</v>
      </c>
      <c r="W1638" s="5">
        <f>+'MBI DIRECTORIO'!W1638</f>
        <v>0</v>
      </c>
      <c r="X1638" s="5">
        <f>+'MBI DIRECTORIO'!X1638</f>
        <v>0</v>
      </c>
      <c r="Y1638" s="5">
        <f>+'MBI DIRECTORIO'!Y1638</f>
        <v>219.57975875473997</v>
      </c>
      <c r="Z1638" s="5">
        <f>+'MBI DIRECTORIO'!Z1638</f>
        <v>39.249061582949395</v>
      </c>
      <c r="AA1638" s="5">
        <f>+'MBI DIRECTORIO'!AA1638</f>
        <v>0</v>
      </c>
      <c r="AB1638" s="5" t="str">
        <f>+'MBI DIRECTORIO'!AG1638</f>
        <v>CORCHOS, S.A.</v>
      </c>
      <c r="AD1638" t="str">
        <f t="shared" si="27"/>
        <v>INSERT INTO TABLA_PRESUPUESTO_COMERCIAL VALUES ('VSR','80179-C','14002617-19',2022,'Septiembre',135,'USD',4860,1805.719933,540,0,30.983823,0,78.518911,79.948502,5.127168,16.736117,0,0,0,0,0,0,0,219.579759,39.249062,0);</v>
      </c>
    </row>
    <row r="1639" spans="1:30" x14ac:dyDescent="0.2">
      <c r="A1639" t="str">
        <f>+'MBI DIRECTORIO'!A1639</f>
        <v>VSR</v>
      </c>
      <c r="B1639" t="str">
        <f>+'MBI DIRECTORIO'!B1639</f>
        <v>80095-C</v>
      </c>
      <c r="C1639" t="str">
        <f>+'MBI DIRECTORIO'!C1639</f>
        <v>14004755-20</v>
      </c>
      <c r="D1639">
        <f>+'MBI DIRECTORIO'!D1639</f>
        <v>2022</v>
      </c>
      <c r="E1639" t="str">
        <f>+'MBI DIRECTORIO'!E1639</f>
        <v>Septiembre</v>
      </c>
      <c r="F1639" s="5">
        <f>+'MBI DIRECTORIO'!F1639</f>
        <v>1584</v>
      </c>
      <c r="G1639" t="str">
        <f>+'MBI DIRECTORIO'!G1639</f>
        <v>USD</v>
      </c>
      <c r="H1639" s="5">
        <f>+'MBI DIRECTORIO'!H1639</f>
        <v>66528</v>
      </c>
      <c r="I1639" s="5">
        <f>+'MBI DIRECTORIO'!I1639</f>
        <v>25886.285063369312</v>
      </c>
      <c r="J1639" s="5">
        <f>+'MBI DIRECTORIO'!J1639</f>
        <v>6336.0000000000009</v>
      </c>
      <c r="K1639" s="5">
        <f>+'MBI DIRECTORIO'!K1639</f>
        <v>9503.9999999999982</v>
      </c>
      <c r="L1639" s="5">
        <f>+'MBI DIRECTORIO'!L1639</f>
        <v>363.54352488899701</v>
      </c>
      <c r="M1639" s="5">
        <f>+'MBI DIRECTORIO'!M1639</f>
        <v>0</v>
      </c>
      <c r="N1639" s="5">
        <f>+'MBI DIRECTORIO'!N1639</f>
        <v>544.38775510204084</v>
      </c>
      <c r="O1639" s="5">
        <f>+'MBI DIRECTORIO'!O1639</f>
        <v>813.77551020408168</v>
      </c>
      <c r="P1639" s="5">
        <f>+'MBI DIRECTORIO'!P1639</f>
        <v>36.666666666666671</v>
      </c>
      <c r="Q1639" s="5">
        <f>+'MBI DIRECTORIO'!Q1639</f>
        <v>229.09884088290514</v>
      </c>
      <c r="R1639" s="5">
        <f>+'MBI DIRECTORIO'!R1639</f>
        <v>0</v>
      </c>
      <c r="S1639" s="5">
        <f>+'MBI DIRECTORIO'!S1639</f>
        <v>0</v>
      </c>
      <c r="T1639" s="5">
        <f>+'MBI DIRECTORIO'!T1639</f>
        <v>0</v>
      </c>
      <c r="U1639" s="5">
        <f>+'MBI DIRECTORIO'!U1639</f>
        <v>0</v>
      </c>
      <c r="V1639" s="5">
        <f>+'MBI DIRECTORIO'!V1639</f>
        <v>0</v>
      </c>
      <c r="W1639" s="5">
        <f>+'MBI DIRECTORIO'!W1639</f>
        <v>0</v>
      </c>
      <c r="X1639" s="5">
        <f>+'MBI DIRECTORIO'!X1639</f>
        <v>0</v>
      </c>
      <c r="Y1639" s="5">
        <f>+'MBI DIRECTORIO'!Y1639</f>
        <v>2084.4510954289672</v>
      </c>
      <c r="Z1639" s="5">
        <f>+'MBI DIRECTORIO'!Z1639</f>
        <v>460.52232257327279</v>
      </c>
      <c r="AA1639" s="5">
        <f>+'MBI DIRECTORIO'!AA1639</f>
        <v>0</v>
      </c>
      <c r="AB1639" s="5" t="str">
        <f>+'MBI DIRECTORIO'!AG1639</f>
        <v>Importadora Primex S.A. de C.V.</v>
      </c>
      <c r="AD1639" t="str">
        <f t="shared" si="27"/>
        <v>INSERT INTO TABLA_PRESUPUESTO_COMERCIAL VALUES ('VSR','80095-C','14004755-20',2022,'Septiembre',1584,'USD',66528,25886.285063,6336,9504,363.543525,0,544.387755,813.77551,36.666667,229.098841,0,0,0,0,0,0,0,2084.451095,460.522323,0);</v>
      </c>
    </row>
    <row r="1640" spans="1:30" x14ac:dyDescent="0.2">
      <c r="A1640" t="str">
        <f>+'MBI DIRECTORIO'!A1640</f>
        <v>VSR</v>
      </c>
      <c r="B1640" t="str">
        <f>+'MBI DIRECTORIO'!B1640</f>
        <v>80101-C</v>
      </c>
      <c r="C1640" t="str">
        <f>+'MBI DIRECTORIO'!C1640</f>
        <v>14005083-20</v>
      </c>
      <c r="D1640">
        <f>+'MBI DIRECTORIO'!D1640</f>
        <v>2022</v>
      </c>
      <c r="E1640" t="str">
        <f>+'MBI DIRECTORIO'!E1640</f>
        <v>Septiembre</v>
      </c>
      <c r="F1640" s="5">
        <f>+'MBI DIRECTORIO'!F1640</f>
        <v>45</v>
      </c>
      <c r="G1640" t="str">
        <f>+'MBI DIRECTORIO'!G1640</f>
        <v>USD</v>
      </c>
      <c r="H1640" s="5">
        <f>+'MBI DIRECTORIO'!H1640</f>
        <v>1665</v>
      </c>
      <c r="I1640" s="5">
        <f>+'MBI DIRECTORIO'!I1640</f>
        <v>704.09262389717787</v>
      </c>
      <c r="J1640" s="5">
        <f>+'MBI DIRECTORIO'!J1640</f>
        <v>35.999999999999957</v>
      </c>
      <c r="K1640" s="5">
        <f>+'MBI DIRECTORIO'!K1640</f>
        <v>144</v>
      </c>
      <c r="L1640" s="5">
        <f>+'MBI DIRECTORIO'!L1640</f>
        <v>10.32794104798287</v>
      </c>
      <c r="M1640" s="5">
        <f>+'MBI DIRECTORIO'!M1640</f>
        <v>0</v>
      </c>
      <c r="N1640" s="5">
        <f>+'MBI DIRECTORIO'!N1640</f>
        <v>180.72552447552448</v>
      </c>
      <c r="O1640" s="5">
        <f>+'MBI DIRECTORIO'!O1640</f>
        <v>114.72902097902097</v>
      </c>
      <c r="P1640" s="5">
        <f>+'MBI DIRECTORIO'!P1640</f>
        <v>8.5664335664335667</v>
      </c>
      <c r="Q1640" s="5">
        <f>+'MBI DIRECTORIO'!Q1640</f>
        <v>5.7336695837848284</v>
      </c>
      <c r="R1640" s="5">
        <f>+'MBI DIRECTORIO'!R1640</f>
        <v>0</v>
      </c>
      <c r="S1640" s="5">
        <f>+'MBI DIRECTORIO'!S1640</f>
        <v>0</v>
      </c>
      <c r="T1640" s="5">
        <f>+'MBI DIRECTORIO'!T1640</f>
        <v>0</v>
      </c>
      <c r="U1640" s="5">
        <f>+'MBI DIRECTORIO'!U1640</f>
        <v>0</v>
      </c>
      <c r="V1640" s="5">
        <f>+'MBI DIRECTORIO'!V1640</f>
        <v>0</v>
      </c>
      <c r="W1640" s="5">
        <f>+'MBI DIRECTORIO'!W1640</f>
        <v>0</v>
      </c>
      <c r="X1640" s="5">
        <f>+'MBI DIRECTORIO'!X1640</f>
        <v>0</v>
      </c>
      <c r="Y1640" s="5">
        <f>+'MBI DIRECTORIO'!Y1640</f>
        <v>322.83766913241362</v>
      </c>
      <c r="Z1640" s="5">
        <f>+'MBI DIRECTORIO'!Z1640</f>
        <v>13.083020527649797</v>
      </c>
      <c r="AA1640" s="5">
        <f>+'MBI DIRECTORIO'!AA1640</f>
        <v>0</v>
      </c>
      <c r="AB1640" s="5" t="str">
        <f>+'MBI DIRECTORIO'!AG1640</f>
        <v>MENDEZ &amp; CO</v>
      </c>
      <c r="AD1640" t="str">
        <f t="shared" si="27"/>
        <v>INSERT INTO TABLA_PRESUPUESTO_COMERCIAL VALUES ('VSR','80101-C','14005083-20',2022,'Septiembre',45,'USD',1665,704.092624,36,144,10.327941,0,180.725524,114.729021,8.566434,5.73367,0,0,0,0,0,0,0,322.837669,13.083021,0);</v>
      </c>
    </row>
    <row r="1641" spans="1:30" x14ac:dyDescent="0.2">
      <c r="A1641" t="str">
        <f>+'MBI DIRECTORIO'!A1641</f>
        <v>VSR</v>
      </c>
      <c r="B1641" t="str">
        <f>+'MBI DIRECTORIO'!B1641</f>
        <v>80101-C</v>
      </c>
      <c r="C1641" t="str">
        <f>+'MBI DIRECTORIO'!C1641</f>
        <v>14005084-20</v>
      </c>
      <c r="D1641">
        <f>+'MBI DIRECTORIO'!D1641</f>
        <v>2022</v>
      </c>
      <c r="E1641" t="str">
        <f>+'MBI DIRECTORIO'!E1641</f>
        <v>Septiembre</v>
      </c>
      <c r="F1641" s="5">
        <f>+'MBI DIRECTORIO'!F1641</f>
        <v>45</v>
      </c>
      <c r="G1641" t="str">
        <f>+'MBI DIRECTORIO'!G1641</f>
        <v>USD</v>
      </c>
      <c r="H1641" s="5">
        <f>+'MBI DIRECTORIO'!H1641</f>
        <v>1665</v>
      </c>
      <c r="I1641" s="5">
        <f>+'MBI DIRECTORIO'!I1641</f>
        <v>601.07983602455306</v>
      </c>
      <c r="J1641" s="5">
        <f>+'MBI DIRECTORIO'!J1641</f>
        <v>35.999999999999957</v>
      </c>
      <c r="K1641" s="5">
        <f>+'MBI DIRECTORIO'!K1641</f>
        <v>144</v>
      </c>
      <c r="L1641" s="5">
        <f>+'MBI DIRECTORIO'!L1641</f>
        <v>10.32794104798287</v>
      </c>
      <c r="M1641" s="5">
        <f>+'MBI DIRECTORIO'!M1641</f>
        <v>0</v>
      </c>
      <c r="N1641" s="5">
        <f>+'MBI DIRECTORIO'!N1641</f>
        <v>180.72552447552448</v>
      </c>
      <c r="O1641" s="5">
        <f>+'MBI DIRECTORIO'!O1641</f>
        <v>114.72902097902097</v>
      </c>
      <c r="P1641" s="5">
        <f>+'MBI DIRECTORIO'!P1641</f>
        <v>8.5664335664335667</v>
      </c>
      <c r="Q1641" s="5">
        <f>+'MBI DIRECTORIO'!Q1641</f>
        <v>5.7336695837848284</v>
      </c>
      <c r="R1641" s="5">
        <f>+'MBI DIRECTORIO'!R1641</f>
        <v>0</v>
      </c>
      <c r="S1641" s="5">
        <f>+'MBI DIRECTORIO'!S1641</f>
        <v>0</v>
      </c>
      <c r="T1641" s="5">
        <f>+'MBI DIRECTORIO'!T1641</f>
        <v>0</v>
      </c>
      <c r="U1641" s="5">
        <f>+'MBI DIRECTORIO'!U1641</f>
        <v>0</v>
      </c>
      <c r="V1641" s="5">
        <f>+'MBI DIRECTORIO'!V1641</f>
        <v>0</v>
      </c>
      <c r="W1641" s="5">
        <f>+'MBI DIRECTORIO'!W1641</f>
        <v>0</v>
      </c>
      <c r="X1641" s="5">
        <f>+'MBI DIRECTORIO'!X1641</f>
        <v>0</v>
      </c>
      <c r="Y1641" s="5">
        <f>+'MBI DIRECTORIO'!Y1641</f>
        <v>322.83766913241362</v>
      </c>
      <c r="Z1641" s="5">
        <f>+'MBI DIRECTORIO'!Z1641</f>
        <v>13.083020527649797</v>
      </c>
      <c r="AA1641" s="5">
        <f>+'MBI DIRECTORIO'!AA1641</f>
        <v>0</v>
      </c>
      <c r="AB1641" s="5" t="str">
        <f>+'MBI DIRECTORIO'!AG1641</f>
        <v>MENDEZ &amp; CO</v>
      </c>
      <c r="AD1641" t="str">
        <f t="shared" si="27"/>
        <v>INSERT INTO TABLA_PRESUPUESTO_COMERCIAL VALUES ('VSR','80101-C','14005084-20',2022,'Septiembre',45,'USD',1665,601.079836,36,144,10.327941,0,180.725524,114.729021,8.566434,5.73367,0,0,0,0,0,0,0,322.837669,13.083021,0);</v>
      </c>
    </row>
    <row r="1642" spans="1:30" x14ac:dyDescent="0.2">
      <c r="A1642" t="str">
        <f>+'MBI DIRECTORIO'!A1642</f>
        <v>VSR</v>
      </c>
      <c r="B1642" t="str">
        <f>+'MBI DIRECTORIO'!B1642</f>
        <v>80101-C</v>
      </c>
      <c r="C1642" t="str">
        <f>+'MBI DIRECTORIO'!C1642</f>
        <v>14005085-20</v>
      </c>
      <c r="D1642">
        <f>+'MBI DIRECTORIO'!D1642</f>
        <v>2022</v>
      </c>
      <c r="E1642" t="str">
        <f>+'MBI DIRECTORIO'!E1642</f>
        <v>Septiembre</v>
      </c>
      <c r="F1642" s="5">
        <f>+'MBI DIRECTORIO'!F1642</f>
        <v>45</v>
      </c>
      <c r="G1642" t="str">
        <f>+'MBI DIRECTORIO'!G1642</f>
        <v>USD</v>
      </c>
      <c r="H1642" s="5">
        <f>+'MBI DIRECTORIO'!H1642</f>
        <v>1665</v>
      </c>
      <c r="I1642" s="5">
        <f>+'MBI DIRECTORIO'!I1642</f>
        <v>707.28629534807169</v>
      </c>
      <c r="J1642" s="5">
        <f>+'MBI DIRECTORIO'!J1642</f>
        <v>35.999999999999957</v>
      </c>
      <c r="K1642" s="5">
        <f>+'MBI DIRECTORIO'!K1642</f>
        <v>144</v>
      </c>
      <c r="L1642" s="5">
        <f>+'MBI DIRECTORIO'!L1642</f>
        <v>10.32794104798287</v>
      </c>
      <c r="M1642" s="5">
        <f>+'MBI DIRECTORIO'!M1642</f>
        <v>0</v>
      </c>
      <c r="N1642" s="5">
        <f>+'MBI DIRECTORIO'!N1642</f>
        <v>180.72552447552448</v>
      </c>
      <c r="O1642" s="5">
        <f>+'MBI DIRECTORIO'!O1642</f>
        <v>114.72902097902097</v>
      </c>
      <c r="P1642" s="5">
        <f>+'MBI DIRECTORIO'!P1642</f>
        <v>8.5664335664335667</v>
      </c>
      <c r="Q1642" s="5">
        <f>+'MBI DIRECTORIO'!Q1642</f>
        <v>5.7336695837848284</v>
      </c>
      <c r="R1642" s="5">
        <f>+'MBI DIRECTORIO'!R1642</f>
        <v>0</v>
      </c>
      <c r="S1642" s="5">
        <f>+'MBI DIRECTORIO'!S1642</f>
        <v>0</v>
      </c>
      <c r="T1642" s="5">
        <f>+'MBI DIRECTORIO'!T1642</f>
        <v>0</v>
      </c>
      <c r="U1642" s="5">
        <f>+'MBI DIRECTORIO'!U1642</f>
        <v>0</v>
      </c>
      <c r="V1642" s="5">
        <f>+'MBI DIRECTORIO'!V1642</f>
        <v>0</v>
      </c>
      <c r="W1642" s="5">
        <f>+'MBI DIRECTORIO'!W1642</f>
        <v>0</v>
      </c>
      <c r="X1642" s="5">
        <f>+'MBI DIRECTORIO'!X1642</f>
        <v>0</v>
      </c>
      <c r="Y1642" s="5">
        <f>+'MBI DIRECTORIO'!Y1642</f>
        <v>322.83766913241362</v>
      </c>
      <c r="Z1642" s="5">
        <f>+'MBI DIRECTORIO'!Z1642</f>
        <v>13.083020527649797</v>
      </c>
      <c r="AA1642" s="5">
        <f>+'MBI DIRECTORIO'!AA1642</f>
        <v>0</v>
      </c>
      <c r="AB1642" s="5" t="str">
        <f>+'MBI DIRECTORIO'!AG1642</f>
        <v>MENDEZ &amp; CO</v>
      </c>
      <c r="AD1642" t="str">
        <f t="shared" si="27"/>
        <v>INSERT INTO TABLA_PRESUPUESTO_COMERCIAL VALUES ('VSR','80101-C','14005085-20',2022,'Septiembre',45,'USD',1665,707.286295,36,144,10.327941,0,180.725524,114.729021,8.566434,5.73367,0,0,0,0,0,0,0,322.837669,13.083021,0);</v>
      </c>
    </row>
    <row r="1643" spans="1:30" x14ac:dyDescent="0.2">
      <c r="A1643" t="str">
        <f>+'MBI DIRECTORIO'!A1643</f>
        <v>VSR</v>
      </c>
      <c r="B1643" t="str">
        <f>+'MBI DIRECTORIO'!B1643</f>
        <v>80116-C</v>
      </c>
      <c r="C1643" t="str">
        <f>+'MBI DIRECTORIO'!C1643</f>
        <v>14005151-20</v>
      </c>
      <c r="D1643">
        <f>+'MBI DIRECTORIO'!D1643</f>
        <v>2022</v>
      </c>
      <c r="E1643" t="str">
        <f>+'MBI DIRECTORIO'!E1643</f>
        <v>Septiembre</v>
      </c>
      <c r="F1643" s="5">
        <f>+'MBI DIRECTORIO'!F1643</f>
        <v>45</v>
      </c>
      <c r="G1643" t="str">
        <f>+'MBI DIRECTORIO'!G1643</f>
        <v>USD</v>
      </c>
      <c r="H1643" s="5">
        <f>+'MBI DIRECTORIO'!H1643</f>
        <v>2250</v>
      </c>
      <c r="I1643" s="5">
        <f>+'MBI DIRECTORIO'!I1643</f>
        <v>888.51104208287416</v>
      </c>
      <c r="J1643" s="5">
        <f>+'MBI DIRECTORIO'!J1643</f>
        <v>225</v>
      </c>
      <c r="K1643" s="5">
        <f>+'MBI DIRECTORIO'!K1643</f>
        <v>0</v>
      </c>
      <c r="L1643" s="5">
        <f>+'MBI DIRECTORIO'!L1643</f>
        <v>10.32794104798287</v>
      </c>
      <c r="M1643" s="5">
        <f>+'MBI DIRECTORIO'!M1643</f>
        <v>0</v>
      </c>
      <c r="N1643" s="5">
        <f>+'MBI DIRECTORIO'!N1643</f>
        <v>21.40625</v>
      </c>
      <c r="O1643" s="5">
        <f>+'MBI DIRECTORIO'!O1643</f>
        <v>0</v>
      </c>
      <c r="P1643" s="5">
        <f>+'MBI DIRECTORIO'!P1643</f>
        <v>3.0625</v>
      </c>
      <c r="Q1643" s="5">
        <f>+'MBI DIRECTORIO'!Q1643</f>
        <v>7.7482021402497683</v>
      </c>
      <c r="R1643" s="5">
        <f>+'MBI DIRECTORIO'!R1643</f>
        <v>0</v>
      </c>
      <c r="S1643" s="5">
        <f>+'MBI DIRECTORIO'!S1643</f>
        <v>0</v>
      </c>
      <c r="T1643" s="5">
        <f>+'MBI DIRECTORIO'!T1643</f>
        <v>0</v>
      </c>
      <c r="U1643" s="5">
        <f>+'MBI DIRECTORIO'!U1643</f>
        <v>0</v>
      </c>
      <c r="V1643" s="5">
        <f>+'MBI DIRECTORIO'!V1643</f>
        <v>0</v>
      </c>
      <c r="W1643" s="5">
        <f>+'MBI DIRECTORIO'!W1643</f>
        <v>0</v>
      </c>
      <c r="X1643" s="5">
        <f>+'MBI DIRECTORIO'!X1643</f>
        <v>0</v>
      </c>
      <c r="Y1643" s="5">
        <f>+'MBI DIRECTORIO'!Y1643</f>
        <v>45.29997266789956</v>
      </c>
      <c r="Z1643" s="5">
        <f>+'MBI DIRECTORIO'!Z1643</f>
        <v>13.083020527649797</v>
      </c>
      <c r="AA1643" s="5">
        <f>+'MBI DIRECTORIO'!AA1643</f>
        <v>0</v>
      </c>
      <c r="AB1643" s="5" t="str">
        <f>+'MBI DIRECTORIO'!AG1643</f>
        <v>SOLDO HNOS. S.A.</v>
      </c>
      <c r="AD1643" t="str">
        <f t="shared" si="27"/>
        <v>INSERT INTO TABLA_PRESUPUESTO_COMERCIAL VALUES ('VSR','80116-C','14005151-20',2022,'Septiembre',45,'USD',2250,888.511042,225,0,10.327941,0,21.40625,0,3.0625,7.748202,0,0,0,0,0,0,0,45.299973,13.083021,0);</v>
      </c>
    </row>
    <row r="1644" spans="1:30" x14ac:dyDescent="0.2">
      <c r="A1644" t="str">
        <f>+'MBI DIRECTORIO'!A1644</f>
        <v>VSR</v>
      </c>
      <c r="B1644" t="str">
        <f>+'MBI DIRECTORIO'!B1644</f>
        <v>80116-C</v>
      </c>
      <c r="C1644" t="str">
        <f>+'MBI DIRECTORIO'!C1644</f>
        <v>14005058-20</v>
      </c>
      <c r="D1644">
        <f>+'MBI DIRECTORIO'!D1644</f>
        <v>2022</v>
      </c>
      <c r="E1644" t="str">
        <f>+'MBI DIRECTORIO'!E1644</f>
        <v>Septiembre</v>
      </c>
      <c r="F1644" s="5">
        <f>+'MBI DIRECTORIO'!F1644</f>
        <v>45</v>
      </c>
      <c r="G1644" t="str">
        <f>+'MBI DIRECTORIO'!G1644</f>
        <v>USD</v>
      </c>
      <c r="H1644" s="5">
        <f>+'MBI DIRECTORIO'!H1644</f>
        <v>2250</v>
      </c>
      <c r="I1644" s="5">
        <f>+'MBI DIRECTORIO'!I1644</f>
        <v>844.39044738287419</v>
      </c>
      <c r="J1644" s="5">
        <f>+'MBI DIRECTORIO'!J1644</f>
        <v>225</v>
      </c>
      <c r="K1644" s="5">
        <f>+'MBI DIRECTORIO'!K1644</f>
        <v>0</v>
      </c>
      <c r="L1644" s="5">
        <f>+'MBI DIRECTORIO'!L1644</f>
        <v>10.32794104798287</v>
      </c>
      <c r="M1644" s="5">
        <f>+'MBI DIRECTORIO'!M1644</f>
        <v>0</v>
      </c>
      <c r="N1644" s="5">
        <f>+'MBI DIRECTORIO'!N1644</f>
        <v>21.40625</v>
      </c>
      <c r="O1644" s="5">
        <f>+'MBI DIRECTORIO'!O1644</f>
        <v>0</v>
      </c>
      <c r="P1644" s="5">
        <f>+'MBI DIRECTORIO'!P1644</f>
        <v>3.0625</v>
      </c>
      <c r="Q1644" s="5">
        <f>+'MBI DIRECTORIO'!Q1644</f>
        <v>7.7482021402497683</v>
      </c>
      <c r="R1644" s="5">
        <f>+'MBI DIRECTORIO'!R1644</f>
        <v>0</v>
      </c>
      <c r="S1644" s="5">
        <f>+'MBI DIRECTORIO'!S1644</f>
        <v>0</v>
      </c>
      <c r="T1644" s="5">
        <f>+'MBI DIRECTORIO'!T1644</f>
        <v>0</v>
      </c>
      <c r="U1644" s="5">
        <f>+'MBI DIRECTORIO'!U1644</f>
        <v>0</v>
      </c>
      <c r="V1644" s="5">
        <f>+'MBI DIRECTORIO'!V1644</f>
        <v>0</v>
      </c>
      <c r="W1644" s="5">
        <f>+'MBI DIRECTORIO'!W1644</f>
        <v>0</v>
      </c>
      <c r="X1644" s="5">
        <f>+'MBI DIRECTORIO'!X1644</f>
        <v>0</v>
      </c>
      <c r="Y1644" s="5">
        <f>+'MBI DIRECTORIO'!Y1644</f>
        <v>45.29997266789956</v>
      </c>
      <c r="Z1644" s="5">
        <f>+'MBI DIRECTORIO'!Z1644</f>
        <v>13.083020527649797</v>
      </c>
      <c r="AA1644" s="5">
        <f>+'MBI DIRECTORIO'!AA1644</f>
        <v>0</v>
      </c>
      <c r="AB1644" s="5" t="str">
        <f>+'MBI DIRECTORIO'!AG1644</f>
        <v>SOLDO HNOS. S.A.</v>
      </c>
      <c r="AD1644" t="str">
        <f t="shared" si="27"/>
        <v>INSERT INTO TABLA_PRESUPUESTO_COMERCIAL VALUES ('VSR','80116-C','14005058-20',2022,'Septiembre',45,'USD',2250,844.390447,225,0,10.327941,0,21.40625,0,3.0625,7.748202,0,0,0,0,0,0,0,45.299973,13.083021,0);</v>
      </c>
    </row>
    <row r="1645" spans="1:30" x14ac:dyDescent="0.2">
      <c r="A1645" t="str">
        <f>+'MBI DIRECTORIO'!A1645</f>
        <v>VSR</v>
      </c>
      <c r="B1645" t="str">
        <f>+'MBI DIRECTORIO'!B1645</f>
        <v>80116-C</v>
      </c>
      <c r="C1645" t="str">
        <f>+'MBI DIRECTORIO'!C1645</f>
        <v>14005059-20</v>
      </c>
      <c r="D1645">
        <f>+'MBI DIRECTORIO'!D1645</f>
        <v>2022</v>
      </c>
      <c r="E1645" t="str">
        <f>+'MBI DIRECTORIO'!E1645</f>
        <v>Septiembre</v>
      </c>
      <c r="F1645" s="5">
        <f>+'MBI DIRECTORIO'!F1645</f>
        <v>45</v>
      </c>
      <c r="G1645" t="str">
        <f>+'MBI DIRECTORIO'!G1645</f>
        <v>USD</v>
      </c>
      <c r="H1645" s="5">
        <f>+'MBI DIRECTORIO'!H1645</f>
        <v>2250</v>
      </c>
      <c r="I1645" s="5">
        <f>+'MBI DIRECTORIO'!I1645</f>
        <v>896.55938699717785</v>
      </c>
      <c r="J1645" s="5">
        <f>+'MBI DIRECTORIO'!J1645</f>
        <v>225</v>
      </c>
      <c r="K1645" s="5">
        <f>+'MBI DIRECTORIO'!K1645</f>
        <v>0</v>
      </c>
      <c r="L1645" s="5">
        <f>+'MBI DIRECTORIO'!L1645</f>
        <v>10.32794104798287</v>
      </c>
      <c r="M1645" s="5">
        <f>+'MBI DIRECTORIO'!M1645</f>
        <v>0</v>
      </c>
      <c r="N1645" s="5">
        <f>+'MBI DIRECTORIO'!N1645</f>
        <v>21.40625</v>
      </c>
      <c r="O1645" s="5">
        <f>+'MBI DIRECTORIO'!O1645</f>
        <v>0</v>
      </c>
      <c r="P1645" s="5">
        <f>+'MBI DIRECTORIO'!P1645</f>
        <v>3.0625</v>
      </c>
      <c r="Q1645" s="5">
        <f>+'MBI DIRECTORIO'!Q1645</f>
        <v>7.7482021402497683</v>
      </c>
      <c r="R1645" s="5">
        <f>+'MBI DIRECTORIO'!R1645</f>
        <v>0</v>
      </c>
      <c r="S1645" s="5">
        <f>+'MBI DIRECTORIO'!S1645</f>
        <v>0</v>
      </c>
      <c r="T1645" s="5">
        <f>+'MBI DIRECTORIO'!T1645</f>
        <v>0</v>
      </c>
      <c r="U1645" s="5">
        <f>+'MBI DIRECTORIO'!U1645</f>
        <v>0</v>
      </c>
      <c r="V1645" s="5">
        <f>+'MBI DIRECTORIO'!V1645</f>
        <v>0</v>
      </c>
      <c r="W1645" s="5">
        <f>+'MBI DIRECTORIO'!W1645</f>
        <v>0</v>
      </c>
      <c r="X1645" s="5">
        <f>+'MBI DIRECTORIO'!X1645</f>
        <v>0</v>
      </c>
      <c r="Y1645" s="5">
        <f>+'MBI DIRECTORIO'!Y1645</f>
        <v>45.29997266789956</v>
      </c>
      <c r="Z1645" s="5">
        <f>+'MBI DIRECTORIO'!Z1645</f>
        <v>13.083020527649797</v>
      </c>
      <c r="AA1645" s="5">
        <f>+'MBI DIRECTORIO'!AA1645</f>
        <v>0</v>
      </c>
      <c r="AB1645" s="5" t="str">
        <f>+'MBI DIRECTORIO'!AG1645</f>
        <v>SOLDO HNOS. S.A.</v>
      </c>
      <c r="AD1645" t="str">
        <f t="shared" si="27"/>
        <v>INSERT INTO TABLA_PRESUPUESTO_COMERCIAL VALUES ('VSR','80116-C','14005059-20',2022,'Septiembre',45,'USD',2250,896.559387,225,0,10.327941,0,21.40625,0,3.0625,7.748202,0,0,0,0,0,0,0,45.299973,13.083021,0);</v>
      </c>
    </row>
    <row r="1646" spans="1:30" x14ac:dyDescent="0.2">
      <c r="A1646" t="str">
        <f>+'MBI DIRECTORIO'!A1646</f>
        <v>VSR</v>
      </c>
      <c r="B1646" t="str">
        <f>+'MBI DIRECTORIO'!B1646</f>
        <v>80116-C</v>
      </c>
      <c r="C1646" t="str">
        <f>+'MBI DIRECTORIO'!C1646</f>
        <v>14005119-18</v>
      </c>
      <c r="D1646">
        <f>+'MBI DIRECTORIO'!D1646</f>
        <v>2022</v>
      </c>
      <c r="E1646" t="str">
        <f>+'MBI DIRECTORIO'!E1646</f>
        <v>Septiembre</v>
      </c>
      <c r="F1646" s="5">
        <f>+'MBI DIRECTORIO'!F1646</f>
        <v>22.5</v>
      </c>
      <c r="G1646" t="str">
        <f>+'MBI DIRECTORIO'!G1646</f>
        <v>USD</v>
      </c>
      <c r="H1646" s="5">
        <f>+'MBI DIRECTORIO'!H1646</f>
        <v>1800</v>
      </c>
      <c r="I1646" s="5">
        <f>+'MBI DIRECTORIO'!I1646</f>
        <v>805.51281795998898</v>
      </c>
      <c r="J1646" s="5">
        <f>+'MBI DIRECTORIO'!J1646</f>
        <v>180</v>
      </c>
      <c r="K1646" s="5">
        <f>+'MBI DIRECTORIO'!K1646</f>
        <v>0</v>
      </c>
      <c r="L1646" s="5">
        <f>+'MBI DIRECTORIO'!L1646</f>
        <v>5.1639705239914351</v>
      </c>
      <c r="M1646" s="5">
        <f>+'MBI DIRECTORIO'!M1646</f>
        <v>0</v>
      </c>
      <c r="N1646" s="5">
        <f>+'MBI DIRECTORIO'!N1646</f>
        <v>10.703125</v>
      </c>
      <c r="O1646" s="5">
        <f>+'MBI DIRECTORIO'!O1646</f>
        <v>0</v>
      </c>
      <c r="P1646" s="5">
        <f>+'MBI DIRECTORIO'!P1646</f>
        <v>1.53125</v>
      </c>
      <c r="Q1646" s="5">
        <f>+'MBI DIRECTORIO'!Q1646</f>
        <v>6.1985617121998144</v>
      </c>
      <c r="R1646" s="5">
        <f>+'MBI DIRECTORIO'!R1646</f>
        <v>0</v>
      </c>
      <c r="S1646" s="5">
        <f>+'MBI DIRECTORIO'!S1646</f>
        <v>0</v>
      </c>
      <c r="T1646" s="5">
        <f>+'MBI DIRECTORIO'!T1646</f>
        <v>0</v>
      </c>
      <c r="U1646" s="5">
        <f>+'MBI DIRECTORIO'!U1646</f>
        <v>0</v>
      </c>
      <c r="V1646" s="5">
        <f>+'MBI DIRECTORIO'!V1646</f>
        <v>0</v>
      </c>
      <c r="W1646" s="5">
        <f>+'MBI DIRECTORIO'!W1646</f>
        <v>0</v>
      </c>
      <c r="X1646" s="5">
        <f>+'MBI DIRECTORIO'!X1646</f>
        <v>0</v>
      </c>
      <c r="Y1646" s="5">
        <f>+'MBI DIRECTORIO'!Y1646</f>
        <v>24.974446976024712</v>
      </c>
      <c r="Z1646" s="5">
        <f>+'MBI DIRECTORIO'!Z1646</f>
        <v>6.5415102638248985</v>
      </c>
      <c r="AA1646" s="5">
        <f>+'MBI DIRECTORIO'!AA1646</f>
        <v>0</v>
      </c>
      <c r="AB1646" s="5" t="str">
        <f>+'MBI DIRECTORIO'!AG1646</f>
        <v>SOLDO HNOS. S.A.</v>
      </c>
      <c r="AD1646" t="str">
        <f t="shared" si="27"/>
        <v>INSERT INTO TABLA_PRESUPUESTO_COMERCIAL VALUES ('VSR','80116-C','14005119-18',2022,'Septiembre',22.5,'USD',1800,805.512818,180,0,5.163971,0,10.703125,0,1.53125,6.198562,0,0,0,0,0,0,0,24.974447,6.54151,0);</v>
      </c>
    </row>
    <row r="1647" spans="1:30" x14ac:dyDescent="0.2">
      <c r="A1647" t="str">
        <f>+'MBI DIRECTORIO'!A1647</f>
        <v>VSR</v>
      </c>
      <c r="B1647" t="str">
        <f>+'MBI DIRECTORIO'!B1647</f>
        <v>80116-C</v>
      </c>
      <c r="C1647" t="str">
        <f>+'MBI DIRECTORIO'!C1647</f>
        <v>14004293-15</v>
      </c>
      <c r="D1647">
        <f>+'MBI DIRECTORIO'!D1647</f>
        <v>2022</v>
      </c>
      <c r="E1647" t="str">
        <f>+'MBI DIRECTORIO'!E1647</f>
        <v>Septiembre</v>
      </c>
      <c r="F1647" s="5">
        <f>+'MBI DIRECTORIO'!F1647</f>
        <v>22.5</v>
      </c>
      <c r="G1647" t="str">
        <f>+'MBI DIRECTORIO'!G1647</f>
        <v>USD</v>
      </c>
      <c r="H1647" s="5">
        <f>+'MBI DIRECTORIO'!H1647</f>
        <v>1800</v>
      </c>
      <c r="I1647" s="5">
        <f>+'MBI DIRECTORIO'!I1647</f>
        <v>728.52123797938225</v>
      </c>
      <c r="J1647" s="5">
        <f>+'MBI DIRECTORIO'!J1647</f>
        <v>180</v>
      </c>
      <c r="K1647" s="5">
        <f>+'MBI DIRECTORIO'!K1647</f>
        <v>0</v>
      </c>
      <c r="L1647" s="5">
        <f>+'MBI DIRECTORIO'!L1647</f>
        <v>5.1639705239914351</v>
      </c>
      <c r="M1647" s="5">
        <f>+'MBI DIRECTORIO'!M1647</f>
        <v>0</v>
      </c>
      <c r="N1647" s="5">
        <f>+'MBI DIRECTORIO'!N1647</f>
        <v>10.703125</v>
      </c>
      <c r="O1647" s="5">
        <f>+'MBI DIRECTORIO'!O1647</f>
        <v>0</v>
      </c>
      <c r="P1647" s="5">
        <f>+'MBI DIRECTORIO'!P1647</f>
        <v>1.53125</v>
      </c>
      <c r="Q1647" s="5">
        <f>+'MBI DIRECTORIO'!Q1647</f>
        <v>6.1985617121998144</v>
      </c>
      <c r="R1647" s="5">
        <f>+'MBI DIRECTORIO'!R1647</f>
        <v>0</v>
      </c>
      <c r="S1647" s="5">
        <f>+'MBI DIRECTORIO'!S1647</f>
        <v>0</v>
      </c>
      <c r="T1647" s="5">
        <f>+'MBI DIRECTORIO'!T1647</f>
        <v>0</v>
      </c>
      <c r="U1647" s="5">
        <f>+'MBI DIRECTORIO'!U1647</f>
        <v>0</v>
      </c>
      <c r="V1647" s="5">
        <f>+'MBI DIRECTORIO'!V1647</f>
        <v>0</v>
      </c>
      <c r="W1647" s="5">
        <f>+'MBI DIRECTORIO'!W1647</f>
        <v>0</v>
      </c>
      <c r="X1647" s="5">
        <f>+'MBI DIRECTORIO'!X1647</f>
        <v>0</v>
      </c>
      <c r="Y1647" s="5">
        <f>+'MBI DIRECTORIO'!Y1647</f>
        <v>24.974446976024712</v>
      </c>
      <c r="Z1647" s="5">
        <f>+'MBI DIRECTORIO'!Z1647</f>
        <v>6.5415102638248985</v>
      </c>
      <c r="AA1647" s="5">
        <f>+'MBI DIRECTORIO'!AA1647</f>
        <v>0</v>
      </c>
      <c r="AB1647" s="5" t="str">
        <f>+'MBI DIRECTORIO'!AG1647</f>
        <v>SOLDO HNOS. S.A.</v>
      </c>
      <c r="AD1647" t="str">
        <f t="shared" si="27"/>
        <v>INSERT INTO TABLA_PRESUPUESTO_COMERCIAL VALUES ('VSR','80116-C','14004293-15',2022,'Septiembre',22.5,'USD',1800,728.521238,180,0,5.163971,0,10.703125,0,1.53125,6.198562,0,0,0,0,0,0,0,24.974447,6.54151,0);</v>
      </c>
    </row>
    <row r="1648" spans="1:30" x14ac:dyDescent="0.2">
      <c r="A1648" t="str">
        <f>+'MBI DIRECTORIO'!A1648</f>
        <v>VSR</v>
      </c>
      <c r="B1648" t="str">
        <f>+'MBI DIRECTORIO'!B1648</f>
        <v>80144-C</v>
      </c>
      <c r="C1648" t="str">
        <f>+'MBI DIRECTORIO'!C1648</f>
        <v>14004864-18</v>
      </c>
      <c r="D1648">
        <f>+'MBI DIRECTORIO'!D1648</f>
        <v>2022</v>
      </c>
      <c r="E1648" t="str">
        <f>+'MBI DIRECTORIO'!E1648</f>
        <v>Septiembre</v>
      </c>
      <c r="F1648" s="5">
        <f>+'MBI DIRECTORIO'!F1648</f>
        <v>22.5</v>
      </c>
      <c r="G1648" t="str">
        <f>+'MBI DIRECTORIO'!G1648</f>
        <v>USD</v>
      </c>
      <c r="H1648" s="5">
        <f>+'MBI DIRECTORIO'!H1648</f>
        <v>675</v>
      </c>
      <c r="I1648" s="5">
        <f>+'MBI DIRECTORIO'!I1648</f>
        <v>437.77621195594736</v>
      </c>
      <c r="J1648" s="5">
        <f>+'MBI DIRECTORIO'!J1648</f>
        <v>0</v>
      </c>
      <c r="K1648" s="5">
        <f>+'MBI DIRECTORIO'!K1648</f>
        <v>0</v>
      </c>
      <c r="L1648" s="5">
        <f>+'MBI DIRECTORIO'!L1648</f>
        <v>5.1639705239914351</v>
      </c>
      <c r="M1648" s="5">
        <f>+'MBI DIRECTORIO'!M1648</f>
        <v>0</v>
      </c>
      <c r="N1648" s="5">
        <f>+'MBI DIRECTORIO'!N1648</f>
        <v>7.1354166666666661</v>
      </c>
      <c r="O1648" s="5">
        <f>+'MBI DIRECTORIO'!O1648</f>
        <v>0</v>
      </c>
      <c r="P1648" s="5">
        <f>+'MBI DIRECTORIO'!P1648</f>
        <v>1.0208333333333333</v>
      </c>
      <c r="Q1648" s="5">
        <f>+'MBI DIRECTORIO'!Q1648</f>
        <v>2.3244606420749303</v>
      </c>
      <c r="R1648" s="5">
        <f>+'MBI DIRECTORIO'!R1648</f>
        <v>0</v>
      </c>
      <c r="S1648" s="5">
        <f>+'MBI DIRECTORIO'!S1648</f>
        <v>0</v>
      </c>
      <c r="T1648" s="5">
        <f>+'MBI DIRECTORIO'!T1648</f>
        <v>0</v>
      </c>
      <c r="U1648" s="5">
        <f>+'MBI DIRECTORIO'!U1648</f>
        <v>0</v>
      </c>
      <c r="V1648" s="5">
        <f>+'MBI DIRECTORIO'!V1648</f>
        <v>0</v>
      </c>
      <c r="W1648" s="5">
        <f>+'MBI DIRECTORIO'!W1648</f>
        <v>0</v>
      </c>
      <c r="X1648" s="5">
        <f>+'MBI DIRECTORIO'!X1648</f>
        <v>0</v>
      </c>
      <c r="Y1648" s="5">
        <f>+'MBI DIRECTORIO'!Y1648</f>
        <v>17.022220905899829</v>
      </c>
      <c r="Z1648" s="5">
        <f>+'MBI DIRECTORIO'!Z1648</f>
        <v>6.5415102638248985</v>
      </c>
      <c r="AA1648" s="5">
        <f>+'MBI DIRECTORIO'!AA1648</f>
        <v>0</v>
      </c>
      <c r="AB1648" s="5" t="str">
        <f>+'MBI DIRECTORIO'!AG1648</f>
        <v>MICRUS SA</v>
      </c>
      <c r="AD1648" t="str">
        <f t="shared" si="27"/>
        <v>INSERT INTO TABLA_PRESUPUESTO_COMERCIAL VALUES ('VSR','80144-C','14004864-18',2022,'Septiembre',22.5,'USD',675,437.776212,0,0,5.163971,0,7.135417,0,1.020833,2.324461,0,0,0,0,0,0,0,17.022221,6.54151,0);</v>
      </c>
    </row>
    <row r="1649" spans="1:30" x14ac:dyDescent="0.2">
      <c r="A1649" t="str">
        <f>+'MBI DIRECTORIO'!A1649</f>
        <v>VSR</v>
      </c>
      <c r="B1649" t="str">
        <f>+'MBI DIRECTORIO'!B1649</f>
        <v>80144-C</v>
      </c>
      <c r="C1649" t="str">
        <f>+'MBI DIRECTORIO'!C1649</f>
        <v>14004865-18</v>
      </c>
      <c r="D1649">
        <f>+'MBI DIRECTORIO'!D1649</f>
        <v>2022</v>
      </c>
      <c r="E1649" t="str">
        <f>+'MBI DIRECTORIO'!E1649</f>
        <v>Septiembre</v>
      </c>
      <c r="F1649" s="5">
        <f>+'MBI DIRECTORIO'!F1649</f>
        <v>22.5</v>
      </c>
      <c r="G1649" t="str">
        <f>+'MBI DIRECTORIO'!G1649</f>
        <v>USD</v>
      </c>
      <c r="H1649" s="5">
        <f>+'MBI DIRECTORIO'!H1649</f>
        <v>675</v>
      </c>
      <c r="I1649" s="5">
        <f>+'MBI DIRECTORIO'!I1649</f>
        <v>396.62046534143707</v>
      </c>
      <c r="J1649" s="5">
        <f>+'MBI DIRECTORIO'!J1649</f>
        <v>0</v>
      </c>
      <c r="K1649" s="5">
        <f>+'MBI DIRECTORIO'!K1649</f>
        <v>0</v>
      </c>
      <c r="L1649" s="5">
        <f>+'MBI DIRECTORIO'!L1649</f>
        <v>5.1639705239914351</v>
      </c>
      <c r="M1649" s="5">
        <f>+'MBI DIRECTORIO'!M1649</f>
        <v>0</v>
      </c>
      <c r="N1649" s="5">
        <f>+'MBI DIRECTORIO'!N1649</f>
        <v>7.1354166666666661</v>
      </c>
      <c r="O1649" s="5">
        <f>+'MBI DIRECTORIO'!O1649</f>
        <v>0</v>
      </c>
      <c r="P1649" s="5">
        <f>+'MBI DIRECTORIO'!P1649</f>
        <v>1.0208333333333333</v>
      </c>
      <c r="Q1649" s="5">
        <f>+'MBI DIRECTORIO'!Q1649</f>
        <v>2.3244606420749303</v>
      </c>
      <c r="R1649" s="5">
        <f>+'MBI DIRECTORIO'!R1649</f>
        <v>0</v>
      </c>
      <c r="S1649" s="5">
        <f>+'MBI DIRECTORIO'!S1649</f>
        <v>0</v>
      </c>
      <c r="T1649" s="5">
        <f>+'MBI DIRECTORIO'!T1649</f>
        <v>0</v>
      </c>
      <c r="U1649" s="5">
        <f>+'MBI DIRECTORIO'!U1649</f>
        <v>0</v>
      </c>
      <c r="V1649" s="5">
        <f>+'MBI DIRECTORIO'!V1649</f>
        <v>0</v>
      </c>
      <c r="W1649" s="5">
        <f>+'MBI DIRECTORIO'!W1649</f>
        <v>0</v>
      </c>
      <c r="X1649" s="5">
        <f>+'MBI DIRECTORIO'!X1649</f>
        <v>0</v>
      </c>
      <c r="Y1649" s="5">
        <f>+'MBI DIRECTORIO'!Y1649</f>
        <v>17.022220905899829</v>
      </c>
      <c r="Z1649" s="5">
        <f>+'MBI DIRECTORIO'!Z1649</f>
        <v>6.5415102638248985</v>
      </c>
      <c r="AA1649" s="5">
        <f>+'MBI DIRECTORIO'!AA1649</f>
        <v>0</v>
      </c>
      <c r="AB1649" s="5" t="str">
        <f>+'MBI DIRECTORIO'!AG1649</f>
        <v>MICRUS SA</v>
      </c>
      <c r="AD1649" t="str">
        <f t="shared" si="27"/>
        <v>INSERT INTO TABLA_PRESUPUESTO_COMERCIAL VALUES ('VSR','80144-C','14004865-18',2022,'Septiembre',22.5,'USD',675,396.620465,0,0,5.163971,0,7.135417,0,1.020833,2.324461,0,0,0,0,0,0,0,17.022221,6.54151,0);</v>
      </c>
    </row>
    <row r="1650" spans="1:30" x14ac:dyDescent="0.2">
      <c r="A1650" t="str">
        <f>+'MBI DIRECTORIO'!A1650</f>
        <v>VSR</v>
      </c>
      <c r="B1650" t="str">
        <f>+'MBI DIRECTORIO'!B1650</f>
        <v>80144-C</v>
      </c>
      <c r="C1650" t="str">
        <f>+'MBI DIRECTORIO'!C1650</f>
        <v>14004859-18</v>
      </c>
      <c r="D1650">
        <f>+'MBI DIRECTORIO'!D1650</f>
        <v>2022</v>
      </c>
      <c r="E1650" t="str">
        <f>+'MBI DIRECTORIO'!E1650</f>
        <v>Septiembre</v>
      </c>
      <c r="F1650" s="5">
        <f>+'MBI DIRECTORIO'!F1650</f>
        <v>45</v>
      </c>
      <c r="G1650" t="str">
        <f>+'MBI DIRECTORIO'!G1650</f>
        <v>USD</v>
      </c>
      <c r="H1650" s="5">
        <f>+'MBI DIRECTORIO'!H1650</f>
        <v>1215</v>
      </c>
      <c r="I1650" s="5">
        <f>+'MBI DIRECTORIO'!I1650</f>
        <v>612.05374999931189</v>
      </c>
      <c r="J1650" s="5">
        <f>+'MBI DIRECTORIO'!J1650</f>
        <v>0</v>
      </c>
      <c r="K1650" s="5">
        <f>+'MBI DIRECTORIO'!K1650</f>
        <v>0</v>
      </c>
      <c r="L1650" s="5">
        <f>+'MBI DIRECTORIO'!L1650</f>
        <v>10.32794104798287</v>
      </c>
      <c r="M1650" s="5">
        <f>+'MBI DIRECTORIO'!M1650</f>
        <v>0</v>
      </c>
      <c r="N1650" s="5">
        <f>+'MBI DIRECTORIO'!N1650</f>
        <v>14.270833333333332</v>
      </c>
      <c r="O1650" s="5">
        <f>+'MBI DIRECTORIO'!O1650</f>
        <v>0</v>
      </c>
      <c r="P1650" s="5">
        <f>+'MBI DIRECTORIO'!P1650</f>
        <v>2.0416666666666665</v>
      </c>
      <c r="Q1650" s="5">
        <f>+'MBI DIRECTORIO'!Q1650</f>
        <v>4.1840291557348745</v>
      </c>
      <c r="R1650" s="5">
        <f>+'MBI DIRECTORIO'!R1650</f>
        <v>0</v>
      </c>
      <c r="S1650" s="5">
        <f>+'MBI DIRECTORIO'!S1650</f>
        <v>0</v>
      </c>
      <c r="T1650" s="5">
        <f>+'MBI DIRECTORIO'!T1650</f>
        <v>0</v>
      </c>
      <c r="U1650" s="5">
        <f>+'MBI DIRECTORIO'!U1650</f>
        <v>0</v>
      </c>
      <c r="V1650" s="5">
        <f>+'MBI DIRECTORIO'!V1650</f>
        <v>0</v>
      </c>
      <c r="W1650" s="5">
        <f>+'MBI DIRECTORIO'!W1650</f>
        <v>0</v>
      </c>
      <c r="X1650" s="5">
        <f>+'MBI DIRECTORIO'!X1650</f>
        <v>0</v>
      </c>
      <c r="Y1650" s="5">
        <f>+'MBI DIRECTORIO'!Y1650</f>
        <v>33.57954968338467</v>
      </c>
      <c r="Z1650" s="5">
        <f>+'MBI DIRECTORIO'!Z1650</f>
        <v>13.083020527649797</v>
      </c>
      <c r="AA1650" s="5">
        <f>+'MBI DIRECTORIO'!AA1650</f>
        <v>0</v>
      </c>
      <c r="AB1650" s="5" t="str">
        <f>+'MBI DIRECTORIO'!AG1650</f>
        <v>MICRUS SA</v>
      </c>
      <c r="AD1650" t="str">
        <f t="shared" si="27"/>
        <v>INSERT INTO TABLA_PRESUPUESTO_COMERCIAL VALUES ('VSR','80144-C','14004859-18',2022,'Septiembre',45,'USD',1215,612.05375,0,0,10.327941,0,14.270833,0,2.041667,4.184029,0,0,0,0,0,0,0,33.57955,13.083021,0);</v>
      </c>
    </row>
    <row r="1651" spans="1:30" x14ac:dyDescent="0.2">
      <c r="A1651" t="str">
        <f>+'MBI DIRECTORIO'!A1651</f>
        <v>VSR</v>
      </c>
      <c r="B1651" t="str">
        <f>+'MBI DIRECTORIO'!B1651</f>
        <v>80144-C</v>
      </c>
      <c r="C1651" t="str">
        <f>+'MBI DIRECTORIO'!C1651</f>
        <v>14004860-19</v>
      </c>
      <c r="D1651">
        <f>+'MBI DIRECTORIO'!D1651</f>
        <v>2022</v>
      </c>
      <c r="E1651" t="str">
        <f>+'MBI DIRECTORIO'!E1651</f>
        <v>Septiembre</v>
      </c>
      <c r="F1651" s="5">
        <f>+'MBI DIRECTORIO'!F1651</f>
        <v>45</v>
      </c>
      <c r="G1651" t="str">
        <f>+'MBI DIRECTORIO'!G1651</f>
        <v>USD</v>
      </c>
      <c r="H1651" s="5">
        <f>+'MBI DIRECTORIO'!H1651</f>
        <v>1215</v>
      </c>
      <c r="I1651" s="5">
        <f>+'MBI DIRECTORIO'!I1651</f>
        <v>638.13891839232269</v>
      </c>
      <c r="J1651" s="5">
        <f>+'MBI DIRECTORIO'!J1651</f>
        <v>0</v>
      </c>
      <c r="K1651" s="5">
        <f>+'MBI DIRECTORIO'!K1651</f>
        <v>0</v>
      </c>
      <c r="L1651" s="5">
        <f>+'MBI DIRECTORIO'!L1651</f>
        <v>10.32794104798287</v>
      </c>
      <c r="M1651" s="5">
        <f>+'MBI DIRECTORIO'!M1651</f>
        <v>0</v>
      </c>
      <c r="N1651" s="5">
        <f>+'MBI DIRECTORIO'!N1651</f>
        <v>14.270833333333332</v>
      </c>
      <c r="O1651" s="5">
        <f>+'MBI DIRECTORIO'!O1651</f>
        <v>0</v>
      </c>
      <c r="P1651" s="5">
        <f>+'MBI DIRECTORIO'!P1651</f>
        <v>2.0416666666666665</v>
      </c>
      <c r="Q1651" s="5">
        <f>+'MBI DIRECTORIO'!Q1651</f>
        <v>4.1840291557348745</v>
      </c>
      <c r="R1651" s="5">
        <f>+'MBI DIRECTORIO'!R1651</f>
        <v>0</v>
      </c>
      <c r="S1651" s="5">
        <f>+'MBI DIRECTORIO'!S1651</f>
        <v>0</v>
      </c>
      <c r="T1651" s="5">
        <f>+'MBI DIRECTORIO'!T1651</f>
        <v>0</v>
      </c>
      <c r="U1651" s="5">
        <f>+'MBI DIRECTORIO'!U1651</f>
        <v>0</v>
      </c>
      <c r="V1651" s="5">
        <f>+'MBI DIRECTORIO'!V1651</f>
        <v>0</v>
      </c>
      <c r="W1651" s="5">
        <f>+'MBI DIRECTORIO'!W1651</f>
        <v>0</v>
      </c>
      <c r="X1651" s="5">
        <f>+'MBI DIRECTORIO'!X1651</f>
        <v>0</v>
      </c>
      <c r="Y1651" s="5">
        <f>+'MBI DIRECTORIO'!Y1651</f>
        <v>33.57954968338467</v>
      </c>
      <c r="Z1651" s="5">
        <f>+'MBI DIRECTORIO'!Z1651</f>
        <v>13.083020527649797</v>
      </c>
      <c r="AA1651" s="5">
        <f>+'MBI DIRECTORIO'!AA1651</f>
        <v>0</v>
      </c>
      <c r="AB1651" s="5" t="str">
        <f>+'MBI DIRECTORIO'!AG1651</f>
        <v>MICRUS SA</v>
      </c>
      <c r="AD1651" t="str">
        <f t="shared" si="27"/>
        <v>INSERT INTO TABLA_PRESUPUESTO_COMERCIAL VALUES ('VSR','80144-C','14004860-19',2022,'Septiembre',45,'USD',1215,638.138918,0,0,10.327941,0,14.270833,0,2.041667,4.184029,0,0,0,0,0,0,0,33.57955,13.083021,0);</v>
      </c>
    </row>
    <row r="1652" spans="1:30" x14ac:dyDescent="0.2">
      <c r="A1652" t="str">
        <f>+'MBI DIRECTORIO'!A1652</f>
        <v>VSR</v>
      </c>
      <c r="B1652" t="str">
        <f>+'MBI DIRECTORIO'!B1652</f>
        <v>80228-C</v>
      </c>
      <c r="C1652" t="str">
        <f>+'MBI DIRECTORIO'!C1652</f>
        <v>14005149-20</v>
      </c>
      <c r="D1652">
        <f>+'MBI DIRECTORIO'!D1652</f>
        <v>2022</v>
      </c>
      <c r="E1652" t="str">
        <f>+'MBI DIRECTORIO'!E1652</f>
        <v>Septiembre</v>
      </c>
      <c r="F1652" s="5">
        <f>+'MBI DIRECTORIO'!F1652</f>
        <v>112.5</v>
      </c>
      <c r="G1652" t="str">
        <f>+'MBI DIRECTORIO'!G1652</f>
        <v>USD</v>
      </c>
      <c r="H1652" s="5">
        <f>+'MBI DIRECTORIO'!H1652</f>
        <v>3037.5</v>
      </c>
      <c r="I1652" s="5">
        <f>+'MBI DIRECTORIO'!I1652</f>
        <v>2112.4715138035258</v>
      </c>
      <c r="J1652" s="5">
        <f>+'MBI DIRECTORIO'!J1652</f>
        <v>0</v>
      </c>
      <c r="K1652" s="5">
        <f>+'MBI DIRECTORIO'!K1652</f>
        <v>0</v>
      </c>
      <c r="L1652" s="5">
        <f>+'MBI DIRECTORIO'!L1652</f>
        <v>25.819852619957175</v>
      </c>
      <c r="M1652" s="5">
        <f>+'MBI DIRECTORIO'!M1652</f>
        <v>0</v>
      </c>
      <c r="N1652" s="5">
        <f>+'MBI DIRECTORIO'!N1652</f>
        <v>249.62797619047618</v>
      </c>
      <c r="O1652" s="5">
        <f>+'MBI DIRECTORIO'!O1652</f>
        <v>323.66071428571428</v>
      </c>
      <c r="P1652" s="5">
        <f>+'MBI DIRECTORIO'!P1652</f>
        <v>14.583333333333334</v>
      </c>
      <c r="Q1652" s="5">
        <f>+'MBI DIRECTORIO'!Q1652</f>
        <v>10.460072889337187</v>
      </c>
      <c r="R1652" s="5">
        <f>+'MBI DIRECTORIO'!R1652</f>
        <v>0</v>
      </c>
      <c r="S1652" s="5">
        <f>+'MBI DIRECTORIO'!S1652</f>
        <v>0</v>
      </c>
      <c r="T1652" s="5">
        <f>+'MBI DIRECTORIO'!T1652</f>
        <v>0</v>
      </c>
      <c r="U1652" s="5">
        <f>+'MBI DIRECTORIO'!U1652</f>
        <v>0</v>
      </c>
      <c r="V1652" s="5">
        <f>+'MBI DIRECTORIO'!V1652</f>
        <v>0</v>
      </c>
      <c r="W1652" s="5">
        <f>+'MBI DIRECTORIO'!W1652</f>
        <v>0</v>
      </c>
      <c r="X1652" s="5">
        <f>+'MBI DIRECTORIO'!X1652</f>
        <v>0</v>
      </c>
      <c r="Y1652" s="5">
        <f>+'MBI DIRECTORIO'!Y1652</f>
        <v>631.03964801798554</v>
      </c>
      <c r="Z1652" s="5">
        <f>+'MBI DIRECTORIO'!Z1652</f>
        <v>32.707551319124491</v>
      </c>
      <c r="AA1652" s="5">
        <f>+'MBI DIRECTORIO'!AA1652</f>
        <v>0</v>
      </c>
      <c r="AB1652" s="5" t="str">
        <f>+'MBI DIRECTORIO'!AG1652</f>
        <v>SOCIEDAD CIVIL LICORES WEIMAN</v>
      </c>
      <c r="AD1652" t="str">
        <f t="shared" si="27"/>
        <v>INSERT INTO TABLA_PRESUPUESTO_COMERCIAL VALUES ('VSR','80228-C','14005149-20',2022,'Septiembre',112.5,'USD',3037.5,2112.471514,0,0,25.819853,0,249.627976,323.660714,14.583333,10.460073,0,0,0,0,0,0,0,631.039648,32.707551,0);</v>
      </c>
    </row>
    <row r="1653" spans="1:30" x14ac:dyDescent="0.2">
      <c r="A1653" t="str">
        <f>+'MBI DIRECTORIO'!A1653</f>
        <v>VSR</v>
      </c>
      <c r="B1653" t="str">
        <f>+'MBI DIRECTORIO'!B1653</f>
        <v>80223-C</v>
      </c>
      <c r="C1653" t="str">
        <f>+'MBI DIRECTORIO'!C1653</f>
        <v>14005056-20</v>
      </c>
      <c r="D1653">
        <f>+'MBI DIRECTORIO'!D1653</f>
        <v>2022</v>
      </c>
      <c r="E1653" t="str">
        <f>+'MBI DIRECTORIO'!E1653</f>
        <v>Septiembre</v>
      </c>
      <c r="F1653" s="5">
        <f>+'MBI DIRECTORIO'!F1653</f>
        <v>45</v>
      </c>
      <c r="G1653" t="str">
        <f>+'MBI DIRECTORIO'!G1653</f>
        <v>USD</v>
      </c>
      <c r="H1653" s="5">
        <f>+'MBI DIRECTORIO'!H1653</f>
        <v>1350</v>
      </c>
      <c r="I1653" s="5">
        <f>+'MBI DIRECTORIO'!I1653</f>
        <v>690.76111606907739</v>
      </c>
      <c r="J1653" s="5">
        <f>+'MBI DIRECTORIO'!J1653</f>
        <v>0</v>
      </c>
      <c r="K1653" s="5">
        <f>+'MBI DIRECTORIO'!K1653</f>
        <v>0</v>
      </c>
      <c r="L1653" s="5">
        <f>+'MBI DIRECTORIO'!L1653</f>
        <v>10.32794104798287</v>
      </c>
      <c r="M1653" s="5">
        <f>+'MBI DIRECTORIO'!M1653</f>
        <v>0</v>
      </c>
      <c r="N1653" s="5">
        <f>+'MBI DIRECTORIO'!N1653</f>
        <v>44.505465350737552</v>
      </c>
      <c r="O1653" s="5">
        <f>+'MBI DIRECTORIO'!O1653</f>
        <v>57.704552690226038</v>
      </c>
      <c r="P1653" s="5">
        <f>+'MBI DIRECTORIO'!P1653</f>
        <v>2.6000212246630583</v>
      </c>
      <c r="Q1653" s="5">
        <f>+'MBI DIRECTORIO'!Q1653</f>
        <v>4.6489212841498606</v>
      </c>
      <c r="R1653" s="5">
        <f>+'MBI DIRECTORIO'!R1653</f>
        <v>0</v>
      </c>
      <c r="S1653" s="5">
        <f>+'MBI DIRECTORIO'!S1653</f>
        <v>0</v>
      </c>
      <c r="T1653" s="5">
        <f>+'MBI DIRECTORIO'!T1653</f>
        <v>0</v>
      </c>
      <c r="U1653" s="5">
        <f>+'MBI DIRECTORIO'!U1653</f>
        <v>0</v>
      </c>
      <c r="V1653" s="5">
        <f>+'MBI DIRECTORIO'!V1653</f>
        <v>0</v>
      </c>
      <c r="W1653" s="5">
        <f>+'MBI DIRECTORIO'!W1653</f>
        <v>0</v>
      </c>
      <c r="X1653" s="5">
        <f>+'MBI DIRECTORIO'!X1653</f>
        <v>0</v>
      </c>
      <c r="Y1653" s="5">
        <f>+'MBI DIRECTORIO'!Y1653</f>
        <v>122.5419810774263</v>
      </c>
      <c r="Z1653" s="5">
        <f>+'MBI DIRECTORIO'!Z1653</f>
        <v>13.083020527649797</v>
      </c>
      <c r="AA1653" s="5">
        <f>+'MBI DIRECTORIO'!AA1653</f>
        <v>0</v>
      </c>
      <c r="AB1653" s="5" t="str">
        <f>+'MBI DIRECTORIO'!AG1653</f>
        <v>Inversiones Electrónicas de Honduras</v>
      </c>
      <c r="AD1653" t="str">
        <f t="shared" si="27"/>
        <v>INSERT INTO TABLA_PRESUPUESTO_COMERCIAL VALUES ('VSR','80223-C','14005056-20',2022,'Septiembre',45,'USD',1350,690.761116,0,0,10.327941,0,44.505465,57.704553,2.600021,4.648921,0,0,0,0,0,0,0,122.541981,13.083021,0);</v>
      </c>
    </row>
    <row r="1654" spans="1:30" x14ac:dyDescent="0.2">
      <c r="A1654" t="str">
        <f>+'MBI DIRECTORIO'!A1654</f>
        <v>VSR</v>
      </c>
      <c r="B1654" t="str">
        <f>+'MBI DIRECTORIO'!B1654</f>
        <v>80223-C</v>
      </c>
      <c r="C1654" t="str">
        <f>+'MBI DIRECTORIO'!C1654</f>
        <v>14005019-19</v>
      </c>
      <c r="D1654">
        <f>+'MBI DIRECTORIO'!D1654</f>
        <v>2022</v>
      </c>
      <c r="E1654" t="str">
        <f>+'MBI DIRECTORIO'!E1654</f>
        <v>Septiembre</v>
      </c>
      <c r="F1654" s="5">
        <f>+'MBI DIRECTORIO'!F1654</f>
        <v>33.75</v>
      </c>
      <c r="G1654" t="str">
        <f>+'MBI DIRECTORIO'!G1654</f>
        <v>USD</v>
      </c>
      <c r="H1654" s="5">
        <f>+'MBI DIRECTORIO'!H1654</f>
        <v>1012.5</v>
      </c>
      <c r="I1654" s="5">
        <f>+'MBI DIRECTORIO'!I1654</f>
        <v>495.01127866841477</v>
      </c>
      <c r="J1654" s="5">
        <f>+'MBI DIRECTORIO'!J1654</f>
        <v>0</v>
      </c>
      <c r="K1654" s="5">
        <f>+'MBI DIRECTORIO'!K1654</f>
        <v>0</v>
      </c>
      <c r="L1654" s="5">
        <f>+'MBI DIRECTORIO'!L1654</f>
        <v>7.7459557859871522</v>
      </c>
      <c r="M1654" s="5">
        <f>+'MBI DIRECTORIO'!M1654</f>
        <v>0</v>
      </c>
      <c r="N1654" s="5">
        <f>+'MBI DIRECTORIO'!N1654</f>
        <v>33.379099013053164</v>
      </c>
      <c r="O1654" s="5">
        <f>+'MBI DIRECTORIO'!O1654</f>
        <v>43.278414517669532</v>
      </c>
      <c r="P1654" s="5">
        <f>+'MBI DIRECTORIO'!P1654</f>
        <v>1.9500159184972938</v>
      </c>
      <c r="Q1654" s="5">
        <f>+'MBI DIRECTORIO'!Q1654</f>
        <v>3.4866909631123959</v>
      </c>
      <c r="R1654" s="5">
        <f>+'MBI DIRECTORIO'!R1654</f>
        <v>0</v>
      </c>
      <c r="S1654" s="5">
        <f>+'MBI DIRECTORIO'!S1654</f>
        <v>0</v>
      </c>
      <c r="T1654" s="5">
        <f>+'MBI DIRECTORIO'!T1654</f>
        <v>0</v>
      </c>
      <c r="U1654" s="5">
        <f>+'MBI DIRECTORIO'!U1654</f>
        <v>0</v>
      </c>
      <c r="V1654" s="5">
        <f>+'MBI DIRECTORIO'!V1654</f>
        <v>0</v>
      </c>
      <c r="W1654" s="5">
        <f>+'MBI DIRECTORIO'!W1654</f>
        <v>0</v>
      </c>
      <c r="X1654" s="5">
        <f>+'MBI DIRECTORIO'!X1654</f>
        <v>0</v>
      </c>
      <c r="Y1654" s="5">
        <f>+'MBI DIRECTORIO'!Y1654</f>
        <v>91.906485808069746</v>
      </c>
      <c r="Z1654" s="5">
        <f>+'MBI DIRECTORIO'!Z1654</f>
        <v>9.8122653957373487</v>
      </c>
      <c r="AA1654" s="5">
        <f>+'MBI DIRECTORIO'!AA1654</f>
        <v>0</v>
      </c>
      <c r="AB1654" s="5" t="str">
        <f>+'MBI DIRECTORIO'!AG1654</f>
        <v>Inversiones Electrónicas de Honduras</v>
      </c>
      <c r="AD1654" t="str">
        <f t="shared" si="27"/>
        <v>INSERT INTO TABLA_PRESUPUESTO_COMERCIAL VALUES ('VSR','80223-C','14005019-19',2022,'Septiembre',33.75,'USD',1012.5,495.011279,0,0,7.745956,0,33.379099,43.278415,1.950016,3.486691,0,0,0,0,0,0,0,91.906486,9.812265,0);</v>
      </c>
    </row>
    <row r="1655" spans="1:30" x14ac:dyDescent="0.2">
      <c r="A1655" t="str">
        <f>+'MBI DIRECTORIO'!A1655</f>
        <v>VSR</v>
      </c>
      <c r="B1655" t="str">
        <f>+'MBI DIRECTORIO'!B1655</f>
        <v>80223-C</v>
      </c>
      <c r="C1655" t="str">
        <f>+'MBI DIRECTORIO'!C1655</f>
        <v>14005050-20</v>
      </c>
      <c r="D1655">
        <f>+'MBI DIRECTORIO'!D1655</f>
        <v>2022</v>
      </c>
      <c r="E1655" t="str">
        <f>+'MBI DIRECTORIO'!E1655</f>
        <v>Septiembre</v>
      </c>
      <c r="F1655" s="5">
        <f>+'MBI DIRECTORIO'!F1655</f>
        <v>45</v>
      </c>
      <c r="G1655" t="str">
        <f>+'MBI DIRECTORIO'!G1655</f>
        <v>USD</v>
      </c>
      <c r="H1655" s="5">
        <f>+'MBI DIRECTORIO'!H1655</f>
        <v>1350</v>
      </c>
      <c r="I1655" s="5">
        <f>+'MBI DIRECTORIO'!I1655</f>
        <v>660.015038224553</v>
      </c>
      <c r="J1655" s="5">
        <f>+'MBI DIRECTORIO'!J1655</f>
        <v>0</v>
      </c>
      <c r="K1655" s="5">
        <f>+'MBI DIRECTORIO'!K1655</f>
        <v>0</v>
      </c>
      <c r="L1655" s="5">
        <f>+'MBI DIRECTORIO'!L1655</f>
        <v>10.32794104798287</v>
      </c>
      <c r="M1655" s="5">
        <f>+'MBI DIRECTORIO'!M1655</f>
        <v>0</v>
      </c>
      <c r="N1655" s="5">
        <f>+'MBI DIRECTORIO'!N1655</f>
        <v>44.505465350737552</v>
      </c>
      <c r="O1655" s="5">
        <f>+'MBI DIRECTORIO'!O1655</f>
        <v>57.704552690226038</v>
      </c>
      <c r="P1655" s="5">
        <f>+'MBI DIRECTORIO'!P1655</f>
        <v>2.6000212246630583</v>
      </c>
      <c r="Q1655" s="5">
        <f>+'MBI DIRECTORIO'!Q1655</f>
        <v>4.6489212841498606</v>
      </c>
      <c r="R1655" s="5">
        <f>+'MBI DIRECTORIO'!R1655</f>
        <v>0</v>
      </c>
      <c r="S1655" s="5">
        <f>+'MBI DIRECTORIO'!S1655</f>
        <v>0</v>
      </c>
      <c r="T1655" s="5">
        <f>+'MBI DIRECTORIO'!T1655</f>
        <v>0</v>
      </c>
      <c r="U1655" s="5">
        <f>+'MBI DIRECTORIO'!U1655</f>
        <v>0</v>
      </c>
      <c r="V1655" s="5">
        <f>+'MBI DIRECTORIO'!V1655</f>
        <v>0</v>
      </c>
      <c r="W1655" s="5">
        <f>+'MBI DIRECTORIO'!W1655</f>
        <v>0</v>
      </c>
      <c r="X1655" s="5">
        <f>+'MBI DIRECTORIO'!X1655</f>
        <v>0</v>
      </c>
      <c r="Y1655" s="5">
        <f>+'MBI DIRECTORIO'!Y1655</f>
        <v>122.5419810774263</v>
      </c>
      <c r="Z1655" s="5">
        <f>+'MBI DIRECTORIO'!Z1655</f>
        <v>13.083020527649797</v>
      </c>
      <c r="AA1655" s="5">
        <f>+'MBI DIRECTORIO'!AA1655</f>
        <v>0</v>
      </c>
      <c r="AB1655" s="5" t="str">
        <f>+'MBI DIRECTORIO'!AG1655</f>
        <v>Inversiones Electrónicas de Honduras</v>
      </c>
      <c r="AD1655" t="str">
        <f t="shared" si="27"/>
        <v>INSERT INTO TABLA_PRESUPUESTO_COMERCIAL VALUES ('VSR','80223-C','14005050-20',2022,'Septiembre',45,'USD',1350,660.015038,0,0,10.327941,0,44.505465,57.704553,2.600021,4.648921,0,0,0,0,0,0,0,122.541981,13.083021,0);</v>
      </c>
    </row>
    <row r="1656" spans="1:30" x14ac:dyDescent="0.2">
      <c r="A1656" t="str">
        <f>+'MBI DIRECTORIO'!A1656</f>
        <v>VSR</v>
      </c>
      <c r="B1656" t="str">
        <f>+'MBI DIRECTORIO'!B1656</f>
        <v>80223-C</v>
      </c>
      <c r="C1656" t="str">
        <f>+'MBI DIRECTORIO'!C1656</f>
        <v>14005052-20</v>
      </c>
      <c r="D1656">
        <f>+'MBI DIRECTORIO'!D1656</f>
        <v>2022</v>
      </c>
      <c r="E1656" t="str">
        <f>+'MBI DIRECTORIO'!E1656</f>
        <v>Septiembre</v>
      </c>
      <c r="F1656" s="5">
        <f>+'MBI DIRECTORIO'!F1656</f>
        <v>45</v>
      </c>
      <c r="G1656" t="str">
        <f>+'MBI DIRECTORIO'!G1656</f>
        <v>USD</v>
      </c>
      <c r="H1656" s="5">
        <f>+'MBI DIRECTORIO'!H1656</f>
        <v>1350</v>
      </c>
      <c r="I1656" s="5">
        <f>+'MBI DIRECTORIO'!I1656</f>
        <v>713.03585661756381</v>
      </c>
      <c r="J1656" s="5">
        <f>+'MBI DIRECTORIO'!J1656</f>
        <v>0</v>
      </c>
      <c r="K1656" s="5">
        <f>+'MBI DIRECTORIO'!K1656</f>
        <v>0</v>
      </c>
      <c r="L1656" s="5">
        <f>+'MBI DIRECTORIO'!L1656</f>
        <v>10.32794104798287</v>
      </c>
      <c r="M1656" s="5">
        <f>+'MBI DIRECTORIO'!M1656</f>
        <v>0</v>
      </c>
      <c r="N1656" s="5">
        <f>+'MBI DIRECTORIO'!N1656</f>
        <v>44.505465350737552</v>
      </c>
      <c r="O1656" s="5">
        <f>+'MBI DIRECTORIO'!O1656</f>
        <v>57.704552690226038</v>
      </c>
      <c r="P1656" s="5">
        <f>+'MBI DIRECTORIO'!P1656</f>
        <v>2.6000212246630583</v>
      </c>
      <c r="Q1656" s="5">
        <f>+'MBI DIRECTORIO'!Q1656</f>
        <v>4.6489212841498606</v>
      </c>
      <c r="R1656" s="5">
        <f>+'MBI DIRECTORIO'!R1656</f>
        <v>0</v>
      </c>
      <c r="S1656" s="5">
        <f>+'MBI DIRECTORIO'!S1656</f>
        <v>0</v>
      </c>
      <c r="T1656" s="5">
        <f>+'MBI DIRECTORIO'!T1656</f>
        <v>0</v>
      </c>
      <c r="U1656" s="5">
        <f>+'MBI DIRECTORIO'!U1656</f>
        <v>0</v>
      </c>
      <c r="V1656" s="5">
        <f>+'MBI DIRECTORIO'!V1656</f>
        <v>0</v>
      </c>
      <c r="W1656" s="5">
        <f>+'MBI DIRECTORIO'!W1656</f>
        <v>0</v>
      </c>
      <c r="X1656" s="5">
        <f>+'MBI DIRECTORIO'!X1656</f>
        <v>0</v>
      </c>
      <c r="Y1656" s="5">
        <f>+'MBI DIRECTORIO'!Y1656</f>
        <v>122.5419810774263</v>
      </c>
      <c r="Z1656" s="5">
        <f>+'MBI DIRECTORIO'!Z1656</f>
        <v>13.083020527649797</v>
      </c>
      <c r="AA1656" s="5">
        <f>+'MBI DIRECTORIO'!AA1656</f>
        <v>0</v>
      </c>
      <c r="AB1656" s="5" t="str">
        <f>+'MBI DIRECTORIO'!AG1656</f>
        <v>Inversiones Electrónicas de Honduras</v>
      </c>
      <c r="AD1656" t="str">
        <f t="shared" si="27"/>
        <v>INSERT INTO TABLA_PRESUPUESTO_COMERCIAL VALUES ('VSR','80223-C','14005052-20',2022,'Septiembre',45,'USD',1350,713.035857,0,0,10.327941,0,44.505465,57.704553,2.600021,4.648921,0,0,0,0,0,0,0,122.541981,13.083021,0);</v>
      </c>
    </row>
    <row r="1657" spans="1:30" x14ac:dyDescent="0.2">
      <c r="A1657" t="str">
        <f>+'MBI DIRECTORIO'!A1657</f>
        <v>VSR</v>
      </c>
      <c r="B1657" t="str">
        <f>+'MBI DIRECTORIO'!B1657</f>
        <v>80223-C</v>
      </c>
      <c r="C1657" t="str">
        <f>+'MBI DIRECTORIO'!C1657</f>
        <v>14004612-18</v>
      </c>
      <c r="D1657">
        <f>+'MBI DIRECTORIO'!D1657</f>
        <v>2022</v>
      </c>
      <c r="E1657" t="str">
        <f>+'MBI DIRECTORIO'!E1657</f>
        <v>Septiembre</v>
      </c>
      <c r="F1657" s="5">
        <f>+'MBI DIRECTORIO'!F1657</f>
        <v>33.75</v>
      </c>
      <c r="G1657" t="str">
        <f>+'MBI DIRECTORIO'!G1657</f>
        <v>USD</v>
      </c>
      <c r="H1657" s="5">
        <f>+'MBI DIRECTORIO'!H1657</f>
        <v>1012.5</v>
      </c>
      <c r="I1657" s="5">
        <f>+'MBI DIRECTORIO'!I1657</f>
        <v>659.22107174788334</v>
      </c>
      <c r="J1657" s="5">
        <f>+'MBI DIRECTORIO'!J1657</f>
        <v>0</v>
      </c>
      <c r="K1657" s="5">
        <f>+'MBI DIRECTORIO'!K1657</f>
        <v>0</v>
      </c>
      <c r="L1657" s="5">
        <f>+'MBI DIRECTORIO'!L1657</f>
        <v>7.7459557859871522</v>
      </c>
      <c r="M1657" s="5">
        <f>+'MBI DIRECTORIO'!M1657</f>
        <v>0</v>
      </c>
      <c r="N1657" s="5">
        <f>+'MBI DIRECTORIO'!N1657</f>
        <v>33.379099013053164</v>
      </c>
      <c r="O1657" s="5">
        <f>+'MBI DIRECTORIO'!O1657</f>
        <v>43.278414517669532</v>
      </c>
      <c r="P1657" s="5">
        <f>+'MBI DIRECTORIO'!P1657</f>
        <v>1.9500159184972938</v>
      </c>
      <c r="Q1657" s="5">
        <f>+'MBI DIRECTORIO'!Q1657</f>
        <v>3.4866909631123959</v>
      </c>
      <c r="R1657" s="5">
        <f>+'MBI DIRECTORIO'!R1657</f>
        <v>0</v>
      </c>
      <c r="S1657" s="5">
        <f>+'MBI DIRECTORIO'!S1657</f>
        <v>0</v>
      </c>
      <c r="T1657" s="5">
        <f>+'MBI DIRECTORIO'!T1657</f>
        <v>0</v>
      </c>
      <c r="U1657" s="5">
        <f>+'MBI DIRECTORIO'!U1657</f>
        <v>0</v>
      </c>
      <c r="V1657" s="5">
        <f>+'MBI DIRECTORIO'!V1657</f>
        <v>0</v>
      </c>
      <c r="W1657" s="5">
        <f>+'MBI DIRECTORIO'!W1657</f>
        <v>0</v>
      </c>
      <c r="X1657" s="5">
        <f>+'MBI DIRECTORIO'!X1657</f>
        <v>0</v>
      </c>
      <c r="Y1657" s="5">
        <f>+'MBI DIRECTORIO'!Y1657</f>
        <v>91.906485808069746</v>
      </c>
      <c r="Z1657" s="5">
        <f>+'MBI DIRECTORIO'!Z1657</f>
        <v>9.8122653957373487</v>
      </c>
      <c r="AA1657" s="5">
        <f>+'MBI DIRECTORIO'!AA1657</f>
        <v>0</v>
      </c>
      <c r="AB1657" s="5" t="str">
        <f>+'MBI DIRECTORIO'!AG1657</f>
        <v>Inversiones Electrónicas de Honduras</v>
      </c>
      <c r="AD1657" t="str">
        <f t="shared" si="27"/>
        <v>INSERT INTO TABLA_PRESUPUESTO_COMERCIAL VALUES ('VSR','80223-C','14004612-18',2022,'Septiembre',33.75,'USD',1012.5,659.221072,0,0,7.745956,0,33.379099,43.278415,1.950016,3.486691,0,0,0,0,0,0,0,91.906486,9.812265,0);</v>
      </c>
    </row>
    <row r="1658" spans="1:30" x14ac:dyDescent="0.2">
      <c r="A1658" t="str">
        <f>+'MBI DIRECTORIO'!A1658</f>
        <v>VSR</v>
      </c>
      <c r="B1658" t="str">
        <f>+'MBI DIRECTORIO'!B1658</f>
        <v>80223-C</v>
      </c>
      <c r="C1658" t="str">
        <f>+'MBI DIRECTORIO'!C1658</f>
        <v>14002505-20</v>
      </c>
      <c r="D1658">
        <f>+'MBI DIRECTORIO'!D1658</f>
        <v>2022</v>
      </c>
      <c r="E1658" t="str">
        <f>+'MBI DIRECTORIO'!E1658</f>
        <v>Septiembre</v>
      </c>
      <c r="F1658" s="5">
        <f>+'MBI DIRECTORIO'!F1658</f>
        <v>33.75</v>
      </c>
      <c r="G1658" t="str">
        <f>+'MBI DIRECTORIO'!G1658</f>
        <v>USD</v>
      </c>
      <c r="H1658" s="5">
        <f>+'MBI DIRECTORIO'!H1658</f>
        <v>1012.5</v>
      </c>
      <c r="I1658" s="5">
        <f>+'MBI DIRECTORIO'!I1658</f>
        <v>475.80023418695242</v>
      </c>
      <c r="J1658" s="5">
        <f>+'MBI DIRECTORIO'!J1658</f>
        <v>0</v>
      </c>
      <c r="K1658" s="5">
        <f>+'MBI DIRECTORIO'!K1658</f>
        <v>0</v>
      </c>
      <c r="L1658" s="5">
        <f>+'MBI DIRECTORIO'!L1658</f>
        <v>7.7459557859871522</v>
      </c>
      <c r="M1658" s="5">
        <f>+'MBI DIRECTORIO'!M1658</f>
        <v>0</v>
      </c>
      <c r="N1658" s="5">
        <f>+'MBI DIRECTORIO'!N1658</f>
        <v>33.379099013053164</v>
      </c>
      <c r="O1658" s="5">
        <f>+'MBI DIRECTORIO'!O1658</f>
        <v>43.278414517669532</v>
      </c>
      <c r="P1658" s="5">
        <f>+'MBI DIRECTORIO'!P1658</f>
        <v>1.9500159184972938</v>
      </c>
      <c r="Q1658" s="5">
        <f>+'MBI DIRECTORIO'!Q1658</f>
        <v>3.4866909631123959</v>
      </c>
      <c r="R1658" s="5">
        <f>+'MBI DIRECTORIO'!R1658</f>
        <v>0</v>
      </c>
      <c r="S1658" s="5">
        <f>+'MBI DIRECTORIO'!S1658</f>
        <v>0</v>
      </c>
      <c r="T1658" s="5">
        <f>+'MBI DIRECTORIO'!T1658</f>
        <v>0</v>
      </c>
      <c r="U1658" s="5">
        <f>+'MBI DIRECTORIO'!U1658</f>
        <v>0</v>
      </c>
      <c r="V1658" s="5">
        <f>+'MBI DIRECTORIO'!V1658</f>
        <v>0</v>
      </c>
      <c r="W1658" s="5">
        <f>+'MBI DIRECTORIO'!W1658</f>
        <v>0</v>
      </c>
      <c r="X1658" s="5">
        <f>+'MBI DIRECTORIO'!X1658</f>
        <v>0</v>
      </c>
      <c r="Y1658" s="5">
        <f>+'MBI DIRECTORIO'!Y1658</f>
        <v>91.906485808069746</v>
      </c>
      <c r="Z1658" s="5">
        <f>+'MBI DIRECTORIO'!Z1658</f>
        <v>9.8122653957373487</v>
      </c>
      <c r="AA1658" s="5">
        <f>+'MBI DIRECTORIO'!AA1658</f>
        <v>0</v>
      </c>
      <c r="AB1658" s="5" t="str">
        <f>+'MBI DIRECTORIO'!AG1658</f>
        <v>Inversiones Electrónicas de Honduras</v>
      </c>
      <c r="AD1658" t="str">
        <f t="shared" si="27"/>
        <v>INSERT INTO TABLA_PRESUPUESTO_COMERCIAL VALUES ('VSR','80223-C','14002505-20',2022,'Septiembre',33.75,'USD',1012.5,475.800234,0,0,7.745956,0,33.379099,43.278415,1.950016,3.486691,0,0,0,0,0,0,0,91.906486,9.812265,0);</v>
      </c>
    </row>
    <row r="1659" spans="1:30" x14ac:dyDescent="0.2">
      <c r="A1659" t="str">
        <f>+'MBI DIRECTORIO'!A1659</f>
        <v>VSR</v>
      </c>
      <c r="B1659" t="str">
        <f>+'MBI DIRECTORIO'!B1659</f>
        <v>80099-C</v>
      </c>
      <c r="C1659" t="str">
        <f>+'MBI DIRECTORIO'!C1659</f>
        <v>14005038-20</v>
      </c>
      <c r="D1659">
        <f>+'MBI DIRECTORIO'!D1659</f>
        <v>2022</v>
      </c>
      <c r="E1659" t="str">
        <f>+'MBI DIRECTORIO'!E1659</f>
        <v>Septiembre</v>
      </c>
      <c r="F1659" s="5">
        <f>+'MBI DIRECTORIO'!F1659</f>
        <v>45</v>
      </c>
      <c r="G1659" t="str">
        <f>+'MBI DIRECTORIO'!G1659</f>
        <v>USD</v>
      </c>
      <c r="H1659" s="5">
        <f>+'MBI DIRECTORIO'!H1659</f>
        <v>1620</v>
      </c>
      <c r="I1659" s="5">
        <f>+'MBI DIRECTORIO'!I1659</f>
        <v>854.73674552141028</v>
      </c>
      <c r="J1659" s="5">
        <f>+'MBI DIRECTORIO'!J1659</f>
        <v>0</v>
      </c>
      <c r="K1659" s="5">
        <f>+'MBI DIRECTORIO'!K1659</f>
        <v>162</v>
      </c>
      <c r="L1659" s="5">
        <f>+'MBI DIRECTORIO'!L1659</f>
        <v>10.32794104798287</v>
      </c>
      <c r="M1659" s="5">
        <f>+'MBI DIRECTORIO'!M1659</f>
        <v>0</v>
      </c>
      <c r="N1659" s="5">
        <f>+'MBI DIRECTORIO'!N1659</f>
        <v>69.895833333333329</v>
      </c>
      <c r="O1659" s="5">
        <f>+'MBI DIRECTORIO'!O1659</f>
        <v>54.6875</v>
      </c>
      <c r="P1659" s="5">
        <f>+'MBI DIRECTORIO'!P1659</f>
        <v>5.6145833333333339</v>
      </c>
      <c r="Q1659" s="5">
        <f>+'MBI DIRECTORIO'!Q1659</f>
        <v>5.5787055409798336</v>
      </c>
      <c r="R1659" s="5">
        <f>+'MBI DIRECTORIO'!R1659</f>
        <v>0</v>
      </c>
      <c r="S1659" s="5">
        <f>+'MBI DIRECTORIO'!S1659</f>
        <v>0</v>
      </c>
      <c r="T1659" s="5">
        <f>+'MBI DIRECTORIO'!T1659</f>
        <v>0</v>
      </c>
      <c r="U1659" s="5">
        <f>+'MBI DIRECTORIO'!U1659</f>
        <v>0</v>
      </c>
      <c r="V1659" s="5">
        <f>+'MBI DIRECTORIO'!V1659</f>
        <v>0</v>
      </c>
      <c r="W1659" s="5">
        <f>+'MBI DIRECTORIO'!W1659</f>
        <v>0</v>
      </c>
      <c r="X1659" s="5">
        <f>+'MBI DIRECTORIO'!X1659</f>
        <v>0</v>
      </c>
      <c r="Y1659" s="5">
        <f>+'MBI DIRECTORIO'!Y1659</f>
        <v>162.24653515422793</v>
      </c>
      <c r="Z1659" s="5">
        <f>+'MBI DIRECTORIO'!Z1659</f>
        <v>26.469912946581431</v>
      </c>
      <c r="AA1659" s="5">
        <f>+'MBI DIRECTORIO'!AA1659</f>
        <v>0</v>
      </c>
      <c r="AB1659" s="5" t="str">
        <f>+'MBI DIRECTORIO'!AG1659</f>
        <v>Pieroth Japan K.K.</v>
      </c>
      <c r="AD1659" t="str">
        <f t="shared" si="27"/>
        <v>INSERT INTO TABLA_PRESUPUESTO_COMERCIAL VALUES ('VSR','80099-C','14005038-20',2022,'Septiembre',45,'USD',1620,854.736746,0,162,10.327941,0,69.895833,54.6875,5.614583,5.578706,0,0,0,0,0,0,0,162.246535,26.469913,0);</v>
      </c>
    </row>
    <row r="1660" spans="1:30" x14ac:dyDescent="0.2">
      <c r="A1660" t="str">
        <f>+'MBI DIRECTORIO'!A1660</f>
        <v>VSR</v>
      </c>
      <c r="B1660" t="str">
        <f>+'MBI DIRECTORIO'!B1660</f>
        <v>80099-C</v>
      </c>
      <c r="C1660" t="str">
        <f>+'MBI DIRECTORIO'!C1660</f>
        <v>14005037-19</v>
      </c>
      <c r="D1660">
        <f>+'MBI DIRECTORIO'!D1660</f>
        <v>2022</v>
      </c>
      <c r="E1660" t="str">
        <f>+'MBI DIRECTORIO'!E1660</f>
        <v>Septiembre</v>
      </c>
      <c r="F1660" s="5">
        <f>+'MBI DIRECTORIO'!F1660</f>
        <v>56.25</v>
      </c>
      <c r="G1660" t="str">
        <f>+'MBI DIRECTORIO'!G1660</f>
        <v>USD</v>
      </c>
      <c r="H1660" s="5">
        <f>+'MBI DIRECTORIO'!H1660</f>
        <v>2025</v>
      </c>
      <c r="I1660" s="5">
        <f>+'MBI DIRECTORIO'!I1660</f>
        <v>1001.3694584186904</v>
      </c>
      <c r="J1660" s="5">
        <f>+'MBI DIRECTORIO'!J1660</f>
        <v>0</v>
      </c>
      <c r="K1660" s="5">
        <f>+'MBI DIRECTORIO'!K1660</f>
        <v>202.5</v>
      </c>
      <c r="L1660" s="5">
        <f>+'MBI DIRECTORIO'!L1660</f>
        <v>12.909926309978587</v>
      </c>
      <c r="M1660" s="5">
        <f>+'MBI DIRECTORIO'!M1660</f>
        <v>0</v>
      </c>
      <c r="N1660" s="5">
        <f>+'MBI DIRECTORIO'!N1660</f>
        <v>87.369791666666671</v>
      </c>
      <c r="O1660" s="5">
        <f>+'MBI DIRECTORIO'!O1660</f>
        <v>68.359375</v>
      </c>
      <c r="P1660" s="5">
        <f>+'MBI DIRECTORIO'!P1660</f>
        <v>7.0182291666666679</v>
      </c>
      <c r="Q1660" s="5">
        <f>+'MBI DIRECTORIO'!Q1660</f>
        <v>6.9733819262247918</v>
      </c>
      <c r="R1660" s="5">
        <f>+'MBI DIRECTORIO'!R1660</f>
        <v>0</v>
      </c>
      <c r="S1660" s="5">
        <f>+'MBI DIRECTORIO'!S1660</f>
        <v>0</v>
      </c>
      <c r="T1660" s="5">
        <f>+'MBI DIRECTORIO'!T1660</f>
        <v>0</v>
      </c>
      <c r="U1660" s="5">
        <f>+'MBI DIRECTORIO'!U1660</f>
        <v>0</v>
      </c>
      <c r="V1660" s="5">
        <f>+'MBI DIRECTORIO'!V1660</f>
        <v>0</v>
      </c>
      <c r="W1660" s="5">
        <f>+'MBI DIRECTORIO'!W1660</f>
        <v>0</v>
      </c>
      <c r="X1660" s="5">
        <f>+'MBI DIRECTORIO'!X1660</f>
        <v>0</v>
      </c>
      <c r="Y1660" s="5">
        <f>+'MBI DIRECTORIO'!Y1660</f>
        <v>202.8081689427849</v>
      </c>
      <c r="Z1660" s="5">
        <f>+'MBI DIRECTORIO'!Z1660</f>
        <v>33.087391183226778</v>
      </c>
      <c r="AA1660" s="5">
        <f>+'MBI DIRECTORIO'!AA1660</f>
        <v>0</v>
      </c>
      <c r="AB1660" s="5" t="str">
        <f>+'MBI DIRECTORIO'!AG1660</f>
        <v>Pieroth Japan K.K.</v>
      </c>
      <c r="AD1660" t="str">
        <f t="shared" si="27"/>
        <v>INSERT INTO TABLA_PRESUPUESTO_COMERCIAL VALUES ('VSR','80099-C','14005037-19',2022,'Septiembre',56.25,'USD',2025,1001.369458,0,202.5,12.909926,0,87.369792,68.359375,7.018229,6.973382,0,0,0,0,0,0,0,202.808169,33.087391,0);</v>
      </c>
    </row>
    <row r="1661" spans="1:30" x14ac:dyDescent="0.2">
      <c r="A1661" t="str">
        <f>+'MBI DIRECTORIO'!A1661</f>
        <v>VSR</v>
      </c>
      <c r="B1661" t="str">
        <f>+'MBI DIRECTORIO'!B1661</f>
        <v>80099-C</v>
      </c>
      <c r="C1661" t="str">
        <f>+'MBI DIRECTORIO'!C1661</f>
        <v>14005066-17</v>
      </c>
      <c r="D1661">
        <f>+'MBI DIRECTORIO'!D1661</f>
        <v>2022</v>
      </c>
      <c r="E1661" t="str">
        <f>+'MBI DIRECTORIO'!E1661</f>
        <v>Septiembre</v>
      </c>
      <c r="F1661" s="5">
        <f>+'MBI DIRECTORIO'!F1661</f>
        <v>13.5</v>
      </c>
      <c r="G1661" t="str">
        <f>+'MBI DIRECTORIO'!G1661</f>
        <v>USD</v>
      </c>
      <c r="H1661" s="5">
        <f>+'MBI DIRECTORIO'!H1661</f>
        <v>1349.4599999999998</v>
      </c>
      <c r="I1661" s="5">
        <f>+'MBI DIRECTORIO'!I1661</f>
        <v>688.1192643433443</v>
      </c>
      <c r="J1661" s="5">
        <f>+'MBI DIRECTORIO'!J1661</f>
        <v>0</v>
      </c>
      <c r="K1661" s="5">
        <f>+'MBI DIRECTORIO'!K1661</f>
        <v>27</v>
      </c>
      <c r="L1661" s="5">
        <f>+'MBI DIRECTORIO'!L1661</f>
        <v>3.0983823143948608</v>
      </c>
      <c r="M1661" s="5">
        <f>+'MBI DIRECTORIO'!M1661</f>
        <v>0</v>
      </c>
      <c r="N1661" s="5">
        <f>+'MBI DIRECTORIO'!N1661</f>
        <v>20.96875</v>
      </c>
      <c r="O1661" s="5">
        <f>+'MBI DIRECTORIO'!O1661</f>
        <v>16.40625</v>
      </c>
      <c r="P1661" s="5">
        <f>+'MBI DIRECTORIO'!P1661</f>
        <v>1.6843750000000004</v>
      </c>
      <c r="Q1661" s="5">
        <f>+'MBI DIRECTORIO'!Q1661</f>
        <v>4.6470617156362</v>
      </c>
      <c r="R1661" s="5">
        <f>+'MBI DIRECTORIO'!R1661</f>
        <v>0</v>
      </c>
      <c r="S1661" s="5">
        <f>+'MBI DIRECTORIO'!S1661</f>
        <v>0</v>
      </c>
      <c r="T1661" s="5">
        <f>+'MBI DIRECTORIO'!T1661</f>
        <v>0</v>
      </c>
      <c r="U1661" s="5">
        <f>+'MBI DIRECTORIO'!U1661</f>
        <v>0</v>
      </c>
      <c r="V1661" s="5">
        <f>+'MBI DIRECTORIO'!V1661</f>
        <v>0</v>
      </c>
      <c r="W1661" s="5">
        <f>+'MBI DIRECTORIO'!W1661</f>
        <v>0</v>
      </c>
      <c r="X1661" s="5">
        <f>+'MBI DIRECTORIO'!X1661</f>
        <v>0</v>
      </c>
      <c r="Y1661" s="5">
        <f>+'MBI DIRECTORIO'!Y1661</f>
        <v>51.64741059961063</v>
      </c>
      <c r="Z1661" s="5">
        <f>+'MBI DIRECTORIO'!Z1661</f>
        <v>7.9409738839744275</v>
      </c>
      <c r="AA1661" s="5">
        <f>+'MBI DIRECTORIO'!AA1661</f>
        <v>0</v>
      </c>
      <c r="AB1661" s="5" t="str">
        <f>+'MBI DIRECTORIO'!AG1661</f>
        <v>Pieroth Japan K.K.</v>
      </c>
      <c r="AD1661" t="str">
        <f t="shared" si="27"/>
        <v>INSERT INTO TABLA_PRESUPUESTO_COMERCIAL VALUES ('VSR','80099-C','14005066-17',2022,'Septiembre',13.5,'USD',1349.46,688.119264,0,27,3.098382,0,20.96875,16.40625,1.684375,4.647062,0,0,0,0,0,0,0,51.647411,7.940974,0);</v>
      </c>
    </row>
    <row r="1662" spans="1:30" x14ac:dyDescent="0.2">
      <c r="A1662" t="str">
        <f>+'MBI DIRECTORIO'!A1662</f>
        <v>VSR</v>
      </c>
      <c r="B1662" t="str">
        <f>+'MBI DIRECTORIO'!B1662</f>
        <v>80099-C</v>
      </c>
      <c r="C1662" t="str">
        <f>+'MBI DIRECTORIO'!C1662</f>
        <v>14005051-21</v>
      </c>
      <c r="D1662">
        <f>+'MBI DIRECTORIO'!D1662</f>
        <v>2022</v>
      </c>
      <c r="E1662" t="str">
        <f>+'MBI DIRECTORIO'!E1662</f>
        <v>Septiembre</v>
      </c>
      <c r="F1662" s="5">
        <f>+'MBI DIRECTORIO'!F1662</f>
        <v>67.5</v>
      </c>
      <c r="G1662" t="str">
        <f>+'MBI DIRECTORIO'!G1662</f>
        <v>USD</v>
      </c>
      <c r="H1662" s="5">
        <f>+'MBI DIRECTORIO'!H1662</f>
        <v>2632.5</v>
      </c>
      <c r="I1662" s="5">
        <f>+'MBI DIRECTORIO'!I1662</f>
        <v>1144.5417391457668</v>
      </c>
      <c r="J1662" s="5">
        <f>+'MBI DIRECTORIO'!J1662</f>
        <v>0</v>
      </c>
      <c r="K1662" s="5">
        <f>+'MBI DIRECTORIO'!K1662</f>
        <v>135</v>
      </c>
      <c r="L1662" s="5">
        <f>+'MBI DIRECTORIO'!L1662</f>
        <v>15.491911571974304</v>
      </c>
      <c r="M1662" s="5">
        <f>+'MBI DIRECTORIO'!M1662</f>
        <v>0</v>
      </c>
      <c r="N1662" s="5">
        <f>+'MBI DIRECTORIO'!N1662</f>
        <v>104.84375</v>
      </c>
      <c r="O1662" s="5">
        <f>+'MBI DIRECTORIO'!O1662</f>
        <v>82.03125</v>
      </c>
      <c r="P1662" s="5">
        <f>+'MBI DIRECTORIO'!P1662</f>
        <v>8.4218750000000018</v>
      </c>
      <c r="Q1662" s="5">
        <f>+'MBI DIRECTORIO'!Q1662</f>
        <v>9.0653965040922291</v>
      </c>
      <c r="R1662" s="5">
        <f>+'MBI DIRECTORIO'!R1662</f>
        <v>0</v>
      </c>
      <c r="S1662" s="5">
        <f>+'MBI DIRECTORIO'!S1662</f>
        <v>0</v>
      </c>
      <c r="T1662" s="5">
        <f>+'MBI DIRECTORIO'!T1662</f>
        <v>0</v>
      </c>
      <c r="U1662" s="5">
        <f>+'MBI DIRECTORIO'!U1662</f>
        <v>0</v>
      </c>
      <c r="V1662" s="5">
        <f>+'MBI DIRECTORIO'!V1662</f>
        <v>0</v>
      </c>
      <c r="W1662" s="5">
        <f>+'MBI DIRECTORIO'!W1662</f>
        <v>0</v>
      </c>
      <c r="X1662" s="5">
        <f>+'MBI DIRECTORIO'!X1662</f>
        <v>0</v>
      </c>
      <c r="Y1662" s="5">
        <f>+'MBI DIRECTORIO'!Y1662</f>
        <v>244.06714092396436</v>
      </c>
      <c r="Z1662" s="5">
        <f>+'MBI DIRECTORIO'!Z1662</f>
        <v>39.704869419872139</v>
      </c>
      <c r="AA1662" s="5">
        <f>+'MBI DIRECTORIO'!AA1662</f>
        <v>0</v>
      </c>
      <c r="AB1662" s="5" t="str">
        <f>+'MBI DIRECTORIO'!AG1662</f>
        <v>Pieroth Japan K.K.</v>
      </c>
      <c r="AD1662" t="str">
        <f t="shared" si="27"/>
        <v>INSERT INTO TABLA_PRESUPUESTO_COMERCIAL VALUES ('VSR','80099-C','14005051-21',2022,'Septiembre',67.5,'USD',2632.5,1144.541739,0,135,15.491912,0,104.84375,82.03125,8.421875,9.065397,0,0,0,0,0,0,0,244.067141,39.704869,0);</v>
      </c>
    </row>
    <row r="1663" spans="1:30" x14ac:dyDescent="0.2">
      <c r="A1663" t="str">
        <f>+'MBI DIRECTORIO'!A1663</f>
        <v>VSR</v>
      </c>
      <c r="B1663" t="str">
        <f>+'MBI DIRECTORIO'!B1663</f>
        <v>80099-C</v>
      </c>
      <c r="C1663" t="str">
        <f>+'MBI DIRECTORIO'!C1663</f>
        <v>14005055-21</v>
      </c>
      <c r="D1663">
        <f>+'MBI DIRECTORIO'!D1663</f>
        <v>2022</v>
      </c>
      <c r="E1663" t="str">
        <f>+'MBI DIRECTORIO'!E1663</f>
        <v>Septiembre</v>
      </c>
      <c r="F1663" s="5">
        <f>+'MBI DIRECTORIO'!F1663</f>
        <v>31.5</v>
      </c>
      <c r="G1663" t="str">
        <f>+'MBI DIRECTORIO'!G1663</f>
        <v>USD</v>
      </c>
      <c r="H1663" s="5">
        <f>+'MBI DIRECTORIO'!H1663</f>
        <v>1228.5</v>
      </c>
      <c r="I1663" s="5">
        <f>+'MBI DIRECTORIO'!I1663</f>
        <v>451.44981241448897</v>
      </c>
      <c r="J1663" s="5">
        <f>+'MBI DIRECTORIO'!J1663</f>
        <v>0</v>
      </c>
      <c r="K1663" s="5">
        <f>+'MBI DIRECTORIO'!K1663</f>
        <v>63</v>
      </c>
      <c r="L1663" s="5">
        <f>+'MBI DIRECTORIO'!L1663</f>
        <v>7.2295587335880089</v>
      </c>
      <c r="M1663" s="5">
        <f>+'MBI DIRECTORIO'!M1663</f>
        <v>0</v>
      </c>
      <c r="N1663" s="5">
        <f>+'MBI DIRECTORIO'!N1663</f>
        <v>48.927083333333329</v>
      </c>
      <c r="O1663" s="5">
        <f>+'MBI DIRECTORIO'!O1663</f>
        <v>38.28125</v>
      </c>
      <c r="P1663" s="5">
        <f>+'MBI DIRECTORIO'!P1663</f>
        <v>3.9302083333333337</v>
      </c>
      <c r="Q1663" s="5">
        <f>+'MBI DIRECTORIO'!Q1663</f>
        <v>4.2305183685763739</v>
      </c>
      <c r="R1663" s="5">
        <f>+'MBI DIRECTORIO'!R1663</f>
        <v>0</v>
      </c>
      <c r="S1663" s="5">
        <f>+'MBI DIRECTORIO'!S1663</f>
        <v>0</v>
      </c>
      <c r="T1663" s="5">
        <f>+'MBI DIRECTORIO'!T1663</f>
        <v>0</v>
      </c>
      <c r="U1663" s="5">
        <f>+'MBI DIRECTORIO'!U1663</f>
        <v>0</v>
      </c>
      <c r="V1663" s="5">
        <f>+'MBI DIRECTORIO'!V1663</f>
        <v>0</v>
      </c>
      <c r="W1663" s="5">
        <f>+'MBI DIRECTORIO'!W1663</f>
        <v>0</v>
      </c>
      <c r="X1663" s="5">
        <f>+'MBI DIRECTORIO'!X1663</f>
        <v>0</v>
      </c>
      <c r="Y1663" s="5">
        <f>+'MBI DIRECTORIO'!Y1663</f>
        <v>113.89799909785005</v>
      </c>
      <c r="Z1663" s="5">
        <f>+'MBI DIRECTORIO'!Z1663</f>
        <v>18.528939062607002</v>
      </c>
      <c r="AA1663" s="5">
        <f>+'MBI DIRECTORIO'!AA1663</f>
        <v>0</v>
      </c>
      <c r="AB1663" s="5" t="str">
        <f>+'MBI DIRECTORIO'!AG1663</f>
        <v>Pieroth Japan K.K.</v>
      </c>
      <c r="AD1663" t="str">
        <f t="shared" si="27"/>
        <v>INSERT INTO TABLA_PRESUPUESTO_COMERCIAL VALUES ('VSR','80099-C','14005055-21',2022,'Septiembre',31.5,'USD',1228.5,451.449812,0,63,7.229559,0,48.927083,38.28125,3.930208,4.230518,0,0,0,0,0,0,0,113.897999,18.528939,0);</v>
      </c>
    </row>
    <row r="1664" spans="1:30" x14ac:dyDescent="0.2">
      <c r="A1664" t="str">
        <f>+'MBI DIRECTORIO'!A1664</f>
        <v>VSR</v>
      </c>
      <c r="B1664" t="str">
        <f>+'MBI DIRECTORIO'!B1664</f>
        <v>80099-C</v>
      </c>
      <c r="C1664" t="str">
        <f>+'MBI DIRECTORIO'!C1664</f>
        <v>14005075-18</v>
      </c>
      <c r="D1664">
        <f>+'MBI DIRECTORIO'!D1664</f>
        <v>2022</v>
      </c>
      <c r="E1664" t="str">
        <f>+'MBI DIRECTORIO'!E1664</f>
        <v>Septiembre</v>
      </c>
      <c r="F1664" s="5">
        <f>+'MBI DIRECTORIO'!F1664</f>
        <v>90</v>
      </c>
      <c r="G1664" t="str">
        <f>+'MBI DIRECTORIO'!G1664</f>
        <v>USD</v>
      </c>
      <c r="H1664" s="5">
        <f>+'MBI DIRECTORIO'!H1664</f>
        <v>5400</v>
      </c>
      <c r="I1664" s="5">
        <f>+'MBI DIRECTORIO'!I1664</f>
        <v>2903.2109008507919</v>
      </c>
      <c r="J1664" s="5">
        <f>+'MBI DIRECTORIO'!J1664</f>
        <v>0</v>
      </c>
      <c r="K1664" s="5">
        <f>+'MBI DIRECTORIO'!K1664</f>
        <v>180</v>
      </c>
      <c r="L1664" s="5">
        <f>+'MBI DIRECTORIO'!L1664</f>
        <v>20.65588209596574</v>
      </c>
      <c r="M1664" s="5">
        <f>+'MBI DIRECTORIO'!M1664</f>
        <v>0</v>
      </c>
      <c r="N1664" s="5">
        <f>+'MBI DIRECTORIO'!N1664</f>
        <v>139.79166666666666</v>
      </c>
      <c r="O1664" s="5">
        <f>+'MBI DIRECTORIO'!O1664</f>
        <v>109.375</v>
      </c>
      <c r="P1664" s="5">
        <f>+'MBI DIRECTORIO'!P1664</f>
        <v>11.229166666666668</v>
      </c>
      <c r="Q1664" s="5">
        <f>+'MBI DIRECTORIO'!Q1664</f>
        <v>18.595685136599442</v>
      </c>
      <c r="R1664" s="5">
        <f>+'MBI DIRECTORIO'!R1664</f>
        <v>0</v>
      </c>
      <c r="S1664" s="5">
        <f>+'MBI DIRECTORIO'!S1664</f>
        <v>0</v>
      </c>
      <c r="T1664" s="5">
        <f>+'MBI DIRECTORIO'!T1664</f>
        <v>0</v>
      </c>
      <c r="U1664" s="5">
        <f>+'MBI DIRECTORIO'!U1664</f>
        <v>0</v>
      </c>
      <c r="V1664" s="5">
        <f>+'MBI DIRECTORIO'!V1664</f>
        <v>0</v>
      </c>
      <c r="W1664" s="5">
        <f>+'MBI DIRECTORIO'!W1664</f>
        <v>0</v>
      </c>
      <c r="X1664" s="5">
        <f>+'MBI DIRECTORIO'!X1664</f>
        <v>0</v>
      </c>
      <c r="Y1664" s="5">
        <f>+'MBI DIRECTORIO'!Y1664</f>
        <v>331.93134436309566</v>
      </c>
      <c r="Z1664" s="5">
        <f>+'MBI DIRECTORIO'!Z1664</f>
        <v>52.939825893162862</v>
      </c>
      <c r="AA1664" s="5">
        <f>+'MBI DIRECTORIO'!AA1664</f>
        <v>0</v>
      </c>
      <c r="AB1664" s="5" t="str">
        <f>+'MBI DIRECTORIO'!AG1664</f>
        <v>Pieroth Japan K.K.</v>
      </c>
      <c r="AD1664" t="str">
        <f t="shared" si="27"/>
        <v>INSERT INTO TABLA_PRESUPUESTO_COMERCIAL VALUES ('VSR','80099-C','14005075-18',2022,'Septiembre',90,'USD',5400,2903.210901,0,180,20.655882,0,139.791667,109.375,11.229167,18.595685,0,0,0,0,0,0,0,331.931344,52.939826,0);</v>
      </c>
    </row>
    <row r="1665" spans="1:30" x14ac:dyDescent="0.2">
      <c r="A1665" t="str">
        <f>+'MBI DIRECTORIO'!A1665</f>
        <v>VSR</v>
      </c>
      <c r="B1665" t="str">
        <f>+'MBI DIRECTORIO'!B1665</f>
        <v>80099-C</v>
      </c>
      <c r="C1665" t="str">
        <f>+'MBI DIRECTORIO'!C1665</f>
        <v>14005069-15</v>
      </c>
      <c r="D1665">
        <f>+'MBI DIRECTORIO'!D1665</f>
        <v>2022</v>
      </c>
      <c r="E1665" t="str">
        <f>+'MBI DIRECTORIO'!E1665</f>
        <v>Septiembre</v>
      </c>
      <c r="F1665" s="5">
        <f>+'MBI DIRECTORIO'!F1665</f>
        <v>90</v>
      </c>
      <c r="G1665" t="str">
        <f>+'MBI DIRECTORIO'!G1665</f>
        <v>USD</v>
      </c>
      <c r="H1665" s="5">
        <f>+'MBI DIRECTORIO'!H1665</f>
        <v>5400</v>
      </c>
      <c r="I1665" s="5">
        <f>+'MBI DIRECTORIO'!I1665</f>
        <v>2175.3154275691595</v>
      </c>
      <c r="J1665" s="5">
        <f>+'MBI DIRECTORIO'!J1665</f>
        <v>0</v>
      </c>
      <c r="K1665" s="5">
        <f>+'MBI DIRECTORIO'!K1665</f>
        <v>180</v>
      </c>
      <c r="L1665" s="5">
        <f>+'MBI DIRECTORIO'!L1665</f>
        <v>20.65588209596574</v>
      </c>
      <c r="M1665" s="5">
        <f>+'MBI DIRECTORIO'!M1665</f>
        <v>0</v>
      </c>
      <c r="N1665" s="5">
        <f>+'MBI DIRECTORIO'!N1665</f>
        <v>139.79166666666666</v>
      </c>
      <c r="O1665" s="5">
        <f>+'MBI DIRECTORIO'!O1665</f>
        <v>109.375</v>
      </c>
      <c r="P1665" s="5">
        <f>+'MBI DIRECTORIO'!P1665</f>
        <v>11.229166666666668</v>
      </c>
      <c r="Q1665" s="5">
        <f>+'MBI DIRECTORIO'!Q1665</f>
        <v>18.595685136599442</v>
      </c>
      <c r="R1665" s="5">
        <f>+'MBI DIRECTORIO'!R1665</f>
        <v>0</v>
      </c>
      <c r="S1665" s="5">
        <f>+'MBI DIRECTORIO'!S1665</f>
        <v>0</v>
      </c>
      <c r="T1665" s="5">
        <f>+'MBI DIRECTORIO'!T1665</f>
        <v>0</v>
      </c>
      <c r="U1665" s="5">
        <f>+'MBI DIRECTORIO'!U1665</f>
        <v>0</v>
      </c>
      <c r="V1665" s="5">
        <f>+'MBI DIRECTORIO'!V1665</f>
        <v>0</v>
      </c>
      <c r="W1665" s="5">
        <f>+'MBI DIRECTORIO'!W1665</f>
        <v>0</v>
      </c>
      <c r="X1665" s="5">
        <f>+'MBI DIRECTORIO'!X1665</f>
        <v>0</v>
      </c>
      <c r="Y1665" s="5">
        <f>+'MBI DIRECTORIO'!Y1665</f>
        <v>331.93134436309566</v>
      </c>
      <c r="Z1665" s="5">
        <f>+'MBI DIRECTORIO'!Z1665</f>
        <v>52.939825893162862</v>
      </c>
      <c r="AA1665" s="5">
        <f>+'MBI DIRECTORIO'!AA1665</f>
        <v>0</v>
      </c>
      <c r="AB1665" s="5" t="str">
        <f>+'MBI DIRECTORIO'!AG1665</f>
        <v>Pieroth Japan K.K.</v>
      </c>
      <c r="AD1665" t="str">
        <f t="shared" si="27"/>
        <v>INSERT INTO TABLA_PRESUPUESTO_COMERCIAL VALUES ('VSR','80099-C','14005069-15',2022,'Septiembre',90,'USD',5400,2175.315428,0,180,20.655882,0,139.791667,109.375,11.229167,18.595685,0,0,0,0,0,0,0,331.931344,52.939826,0);</v>
      </c>
    </row>
    <row r="1666" spans="1:30" x14ac:dyDescent="0.2">
      <c r="A1666" t="str">
        <f>+'MBI DIRECTORIO'!A1666</f>
        <v>VSR</v>
      </c>
      <c r="B1666" t="str">
        <f>+'MBI DIRECTORIO'!B1666</f>
        <v>Crip_Japon</v>
      </c>
      <c r="C1666" t="str">
        <f>+'MBI DIRECTORIO'!C1666</f>
        <v>14004898-18</v>
      </c>
      <c r="D1666">
        <f>+'MBI DIRECTORIO'!D1666</f>
        <v>2022</v>
      </c>
      <c r="E1666" t="str">
        <f>+'MBI DIRECTORIO'!E1666</f>
        <v>Septiembre</v>
      </c>
      <c r="F1666" s="5">
        <f>+'MBI DIRECTORIO'!F1666</f>
        <v>90</v>
      </c>
      <c r="G1666" t="str">
        <f>+'MBI DIRECTORIO'!G1666</f>
        <v>USD</v>
      </c>
      <c r="H1666" s="5">
        <f>+'MBI DIRECTORIO'!H1666</f>
        <v>3600</v>
      </c>
      <c r="I1666" s="5">
        <f>+'MBI DIRECTORIO'!I1666</f>
        <v>1731.6085678237896</v>
      </c>
      <c r="J1666" s="5">
        <f>+'MBI DIRECTORIO'!J1666</f>
        <v>0</v>
      </c>
      <c r="K1666" s="5">
        <f>+'MBI DIRECTORIO'!K1666</f>
        <v>360</v>
      </c>
      <c r="L1666" s="5">
        <f>+'MBI DIRECTORIO'!L1666</f>
        <v>20.65588209596574</v>
      </c>
      <c r="M1666" s="5">
        <f>+'MBI DIRECTORIO'!M1666</f>
        <v>0</v>
      </c>
      <c r="N1666" s="5">
        <f>+'MBI DIRECTORIO'!N1666</f>
        <v>19.469696969696969</v>
      </c>
      <c r="O1666" s="5">
        <f>+'MBI DIRECTORIO'!O1666</f>
        <v>39.772727272727273</v>
      </c>
      <c r="P1666" s="5">
        <f>+'MBI DIRECTORIO'!P1666</f>
        <v>4.0833333333333339</v>
      </c>
      <c r="Q1666" s="5">
        <f>+'MBI DIRECTORIO'!Q1666</f>
        <v>12.397123424399629</v>
      </c>
      <c r="R1666" s="5">
        <f>+'MBI DIRECTORIO'!R1666</f>
        <v>0</v>
      </c>
      <c r="S1666" s="5">
        <f>+'MBI DIRECTORIO'!S1666</f>
        <v>0</v>
      </c>
      <c r="T1666" s="5">
        <f>+'MBI DIRECTORIO'!T1666</f>
        <v>0</v>
      </c>
      <c r="U1666" s="5">
        <f>+'MBI DIRECTORIO'!U1666</f>
        <v>0</v>
      </c>
      <c r="V1666" s="5">
        <f>+'MBI DIRECTORIO'!V1666</f>
        <v>0</v>
      </c>
      <c r="W1666" s="5">
        <f>+'MBI DIRECTORIO'!W1666</f>
        <v>0</v>
      </c>
      <c r="X1666" s="5">
        <f>+'MBI DIRECTORIO'!X1666</f>
        <v>0</v>
      </c>
      <c r="Y1666" s="5">
        <f>+'MBI DIRECTORIO'!Y1666</f>
        <v>128.66270689332006</v>
      </c>
      <c r="Z1666" s="5">
        <f>+'MBI DIRECTORIO'!Z1666</f>
        <v>52.939825893162862</v>
      </c>
      <c r="AA1666" s="5">
        <f>+'MBI DIRECTORIO'!AA1666</f>
        <v>0</v>
      </c>
      <c r="AB1666" s="5" t="str">
        <f>+'MBI DIRECTORIO'!AG1666</f>
        <v>Cripton Japon</v>
      </c>
      <c r="AD1666" t="str">
        <f t="shared" si="27"/>
        <v>INSERT INTO TABLA_PRESUPUESTO_COMERCIAL VALUES ('VSR','Crip_Japon','14004898-18',2022,'Septiembre',90,'USD',3600,1731.608568,0,360,20.655882,0,19.469697,39.772727,4.083333,12.397123,0,0,0,0,0,0,0,128.662707,52.939826,0);</v>
      </c>
    </row>
    <row r="1667" spans="1:30" x14ac:dyDescent="0.2">
      <c r="A1667" t="str">
        <f>+'MBI DIRECTORIO'!A1667</f>
        <v>VSR</v>
      </c>
      <c r="B1667" t="str">
        <f>+'MBI DIRECTORIO'!B1667</f>
        <v>Crip_Japon</v>
      </c>
      <c r="C1667" t="str">
        <f>+'MBI DIRECTORIO'!C1667</f>
        <v>14004900-18</v>
      </c>
      <c r="D1667">
        <f>+'MBI DIRECTORIO'!D1667</f>
        <v>2022</v>
      </c>
      <c r="E1667" t="str">
        <f>+'MBI DIRECTORIO'!E1667</f>
        <v>Septiembre</v>
      </c>
      <c r="F1667" s="5">
        <f>+'MBI DIRECTORIO'!F1667</f>
        <v>90</v>
      </c>
      <c r="G1667" t="str">
        <f>+'MBI DIRECTORIO'!G1667</f>
        <v>USD</v>
      </c>
      <c r="H1667" s="5">
        <f>+'MBI DIRECTORIO'!H1667</f>
        <v>3600</v>
      </c>
      <c r="I1667" s="5">
        <f>+'MBI DIRECTORIO'!I1667</f>
        <v>1566.9855813657484</v>
      </c>
      <c r="J1667" s="5">
        <f>+'MBI DIRECTORIO'!J1667</f>
        <v>0</v>
      </c>
      <c r="K1667" s="5">
        <f>+'MBI DIRECTORIO'!K1667</f>
        <v>360</v>
      </c>
      <c r="L1667" s="5">
        <f>+'MBI DIRECTORIO'!L1667</f>
        <v>20.65588209596574</v>
      </c>
      <c r="M1667" s="5">
        <f>+'MBI DIRECTORIO'!M1667</f>
        <v>0</v>
      </c>
      <c r="N1667" s="5">
        <f>+'MBI DIRECTORIO'!N1667</f>
        <v>19.469696969696969</v>
      </c>
      <c r="O1667" s="5">
        <f>+'MBI DIRECTORIO'!O1667</f>
        <v>39.772727272727273</v>
      </c>
      <c r="P1667" s="5">
        <f>+'MBI DIRECTORIO'!P1667</f>
        <v>4.0833333333333339</v>
      </c>
      <c r="Q1667" s="5">
        <f>+'MBI DIRECTORIO'!Q1667</f>
        <v>12.397123424399629</v>
      </c>
      <c r="R1667" s="5">
        <f>+'MBI DIRECTORIO'!R1667</f>
        <v>0</v>
      </c>
      <c r="S1667" s="5">
        <f>+'MBI DIRECTORIO'!S1667</f>
        <v>0</v>
      </c>
      <c r="T1667" s="5">
        <f>+'MBI DIRECTORIO'!T1667</f>
        <v>0</v>
      </c>
      <c r="U1667" s="5">
        <f>+'MBI DIRECTORIO'!U1667</f>
        <v>0</v>
      </c>
      <c r="V1667" s="5">
        <f>+'MBI DIRECTORIO'!V1667</f>
        <v>0</v>
      </c>
      <c r="W1667" s="5">
        <f>+'MBI DIRECTORIO'!W1667</f>
        <v>0</v>
      </c>
      <c r="X1667" s="5">
        <f>+'MBI DIRECTORIO'!X1667</f>
        <v>0</v>
      </c>
      <c r="Y1667" s="5">
        <f>+'MBI DIRECTORIO'!Y1667</f>
        <v>128.66270689332006</v>
      </c>
      <c r="Z1667" s="5">
        <f>+'MBI DIRECTORIO'!Z1667</f>
        <v>52.939825893162862</v>
      </c>
      <c r="AA1667" s="5">
        <f>+'MBI DIRECTORIO'!AA1667</f>
        <v>0</v>
      </c>
      <c r="AB1667" s="5" t="str">
        <f>+'MBI DIRECTORIO'!AG1667</f>
        <v>Cripton Japon</v>
      </c>
      <c r="AD1667" t="str">
        <f t="shared" si="27"/>
        <v>INSERT INTO TABLA_PRESUPUESTO_COMERCIAL VALUES ('VSR','Crip_Japon','14004900-18',2022,'Septiembre',90,'USD',3600,1566.985581,0,360,20.655882,0,19.469697,39.772727,4.083333,12.397123,0,0,0,0,0,0,0,128.662707,52.939826,0);</v>
      </c>
    </row>
    <row r="1668" spans="1:30" x14ac:dyDescent="0.2">
      <c r="A1668" t="str">
        <f>+'MBI DIRECTORIO'!A1668</f>
        <v>VSR</v>
      </c>
      <c r="B1668" t="str">
        <f>+'MBI DIRECTORIO'!B1668</f>
        <v>Crip_Japon</v>
      </c>
      <c r="C1668" t="str">
        <f>+'MBI DIRECTORIO'!C1668</f>
        <v>14004794-18</v>
      </c>
      <c r="D1668">
        <f>+'MBI DIRECTORIO'!D1668</f>
        <v>2022</v>
      </c>
      <c r="E1668" t="str">
        <f>+'MBI DIRECTORIO'!E1668</f>
        <v>Septiembre</v>
      </c>
      <c r="F1668" s="5">
        <f>+'MBI DIRECTORIO'!F1668</f>
        <v>90</v>
      </c>
      <c r="G1668" t="str">
        <f>+'MBI DIRECTORIO'!G1668</f>
        <v>USD</v>
      </c>
      <c r="H1668" s="5">
        <f>+'MBI DIRECTORIO'!H1668</f>
        <v>3600</v>
      </c>
      <c r="I1668" s="5">
        <f>+'MBI DIRECTORIO'!I1668</f>
        <v>1467.685338926748</v>
      </c>
      <c r="J1668" s="5">
        <f>+'MBI DIRECTORIO'!J1668</f>
        <v>0</v>
      </c>
      <c r="K1668" s="5">
        <f>+'MBI DIRECTORIO'!K1668</f>
        <v>360</v>
      </c>
      <c r="L1668" s="5">
        <f>+'MBI DIRECTORIO'!L1668</f>
        <v>20.65588209596574</v>
      </c>
      <c r="M1668" s="5">
        <f>+'MBI DIRECTORIO'!M1668</f>
        <v>0</v>
      </c>
      <c r="N1668" s="5">
        <f>+'MBI DIRECTORIO'!N1668</f>
        <v>19.469696969696969</v>
      </c>
      <c r="O1668" s="5">
        <f>+'MBI DIRECTORIO'!O1668</f>
        <v>39.772727272727273</v>
      </c>
      <c r="P1668" s="5">
        <f>+'MBI DIRECTORIO'!P1668</f>
        <v>4.0833333333333339</v>
      </c>
      <c r="Q1668" s="5">
        <f>+'MBI DIRECTORIO'!Q1668</f>
        <v>12.397123424399629</v>
      </c>
      <c r="R1668" s="5">
        <f>+'MBI DIRECTORIO'!R1668</f>
        <v>0</v>
      </c>
      <c r="S1668" s="5">
        <f>+'MBI DIRECTORIO'!S1668</f>
        <v>0</v>
      </c>
      <c r="T1668" s="5">
        <f>+'MBI DIRECTORIO'!T1668</f>
        <v>0</v>
      </c>
      <c r="U1668" s="5">
        <f>+'MBI DIRECTORIO'!U1668</f>
        <v>0</v>
      </c>
      <c r="V1668" s="5">
        <f>+'MBI DIRECTORIO'!V1668</f>
        <v>0</v>
      </c>
      <c r="W1668" s="5">
        <f>+'MBI DIRECTORIO'!W1668</f>
        <v>0</v>
      </c>
      <c r="X1668" s="5">
        <f>+'MBI DIRECTORIO'!X1668</f>
        <v>0</v>
      </c>
      <c r="Y1668" s="5">
        <f>+'MBI DIRECTORIO'!Y1668</f>
        <v>128.66270689332006</v>
      </c>
      <c r="Z1668" s="5">
        <f>+'MBI DIRECTORIO'!Z1668</f>
        <v>52.939825893162862</v>
      </c>
      <c r="AA1668" s="5">
        <f>+'MBI DIRECTORIO'!AA1668</f>
        <v>0</v>
      </c>
      <c r="AB1668" s="5" t="str">
        <f>+'MBI DIRECTORIO'!AG1668</f>
        <v>Cripton Japon</v>
      </c>
      <c r="AD1668" t="str">
        <f t="shared" si="27"/>
        <v>INSERT INTO TABLA_PRESUPUESTO_COMERCIAL VALUES ('VSR','Crip_Japon','14004794-18',2022,'Septiembre',90,'USD',3600,1467.685339,0,360,20.655882,0,19.469697,39.772727,4.083333,12.397123,0,0,0,0,0,0,0,128.662707,52.939826,0);</v>
      </c>
    </row>
    <row r="1669" spans="1:30" x14ac:dyDescent="0.2">
      <c r="A1669" t="str">
        <f>+'MBI DIRECTORIO'!A1669</f>
        <v>VSR</v>
      </c>
      <c r="B1669" t="str">
        <f>+'MBI DIRECTORIO'!B1669</f>
        <v>80112-C</v>
      </c>
      <c r="C1669" t="str">
        <f>+'MBI DIRECTORIO'!C1669</f>
        <v>14004233-21</v>
      </c>
      <c r="D1669">
        <f>+'MBI DIRECTORIO'!D1669</f>
        <v>2022</v>
      </c>
      <c r="E1669" t="str">
        <f>+'MBI DIRECTORIO'!E1669</f>
        <v>Septiembre</v>
      </c>
      <c r="F1669" s="5">
        <f>+'MBI DIRECTORIO'!F1669</f>
        <v>225</v>
      </c>
      <c r="G1669" t="str">
        <f>+'MBI DIRECTORIO'!G1669</f>
        <v>USD</v>
      </c>
      <c r="H1669" s="5">
        <f>+'MBI DIRECTORIO'!H1669</f>
        <v>6300</v>
      </c>
      <c r="I1669" s="5">
        <f>+'MBI DIRECTORIO'!I1669</f>
        <v>3192.1508229965593</v>
      </c>
      <c r="J1669" s="5">
        <f>+'MBI DIRECTORIO'!J1669</f>
        <v>0</v>
      </c>
      <c r="K1669" s="5">
        <f>+'MBI DIRECTORIO'!K1669</f>
        <v>0</v>
      </c>
      <c r="L1669" s="5">
        <f>+'MBI DIRECTORIO'!L1669</f>
        <v>51.639705239914349</v>
      </c>
      <c r="M1669" s="5">
        <f>+'MBI DIRECTORIO'!M1669</f>
        <v>0</v>
      </c>
      <c r="N1669" s="5">
        <f>+'MBI DIRECTORIO'!N1669</f>
        <v>94.21875</v>
      </c>
      <c r="O1669" s="5">
        <f>+'MBI DIRECTORIO'!O1669</f>
        <v>135.9375</v>
      </c>
      <c r="P1669" s="5">
        <f>+'MBI DIRECTORIO'!P1669</f>
        <v>8.4218750000000018</v>
      </c>
      <c r="Q1669" s="5">
        <f>+'MBI DIRECTORIO'!Q1669</f>
        <v>21.694965992699352</v>
      </c>
      <c r="R1669" s="5">
        <f>+'MBI DIRECTORIO'!R1669</f>
        <v>0</v>
      </c>
      <c r="S1669" s="5">
        <f>+'MBI DIRECTORIO'!S1669</f>
        <v>0</v>
      </c>
      <c r="T1669" s="5">
        <f>+'MBI DIRECTORIO'!T1669</f>
        <v>0</v>
      </c>
      <c r="U1669" s="5">
        <f>+'MBI DIRECTORIO'!U1669</f>
        <v>0</v>
      </c>
      <c r="V1669" s="5">
        <f>+'MBI DIRECTORIO'!V1669</f>
        <v>0</v>
      </c>
      <c r="W1669" s="5">
        <f>+'MBI DIRECTORIO'!W1669</f>
        <v>0</v>
      </c>
      <c r="X1669" s="5">
        <f>+'MBI DIRECTORIO'!X1669</f>
        <v>0</v>
      </c>
      <c r="Y1669" s="5">
        <f>+'MBI DIRECTORIO'!Y1669</f>
        <v>392.62265572560642</v>
      </c>
      <c r="Z1669" s="5">
        <f>+'MBI DIRECTORIO'!Z1669</f>
        <v>132.34956473290711</v>
      </c>
      <c r="AA1669" s="5">
        <f>+'MBI DIRECTORIO'!AA1669</f>
        <v>0</v>
      </c>
      <c r="AB1669" s="5" t="str">
        <f>+'MBI DIRECTORIO'!AG1669</f>
        <v>MUANGPHOL TRADING CO., LTD.</v>
      </c>
      <c r="AD1669" t="str">
        <f t="shared" si="27"/>
        <v>INSERT INTO TABLA_PRESUPUESTO_COMERCIAL VALUES ('VSR','80112-C','14004233-21',2022,'Septiembre',225,'USD',6300,3192.150823,0,0,51.639705,0,94.21875,135.9375,8.421875,21.694966,0,0,0,0,0,0,0,392.622656,132.349565,0);</v>
      </c>
    </row>
    <row r="1670" spans="1:30" x14ac:dyDescent="0.2">
      <c r="A1670" t="str">
        <f>+'MBI DIRECTORIO'!A1670</f>
        <v>VSR</v>
      </c>
      <c r="B1670" t="str">
        <f>+'MBI DIRECTORIO'!B1670</f>
        <v>Crip_Indonesia</v>
      </c>
      <c r="C1670" t="str">
        <f>+'MBI DIRECTORIO'!C1670</f>
        <v>14004877-15</v>
      </c>
      <c r="D1670">
        <f>+'MBI DIRECTORIO'!D1670</f>
        <v>2022</v>
      </c>
      <c r="E1670" t="str">
        <f>+'MBI DIRECTORIO'!E1670</f>
        <v>Septiembre</v>
      </c>
      <c r="F1670" s="5">
        <f>+'MBI DIRECTORIO'!F1670</f>
        <v>67.5</v>
      </c>
      <c r="G1670" t="str">
        <f>+'MBI DIRECTORIO'!G1670</f>
        <v>USD</v>
      </c>
      <c r="H1670" s="5">
        <f>+'MBI DIRECTORIO'!H1670</f>
        <v>2160</v>
      </c>
      <c r="I1670" s="5">
        <f>+'MBI DIRECTORIO'!I1670</f>
        <v>5738.8469318183479</v>
      </c>
      <c r="J1670" s="5">
        <f>+'MBI DIRECTORIO'!J1670</f>
        <v>0</v>
      </c>
      <c r="K1670" s="5">
        <f>+'MBI DIRECTORIO'!K1670</f>
        <v>0</v>
      </c>
      <c r="L1670" s="5">
        <f>+'MBI DIRECTORIO'!L1670</f>
        <v>15.491911571974304</v>
      </c>
      <c r="M1670" s="5">
        <f>+'MBI DIRECTORIO'!M1670</f>
        <v>0</v>
      </c>
      <c r="N1670" s="5">
        <f>+'MBI DIRECTORIO'!N1670</f>
        <v>28.526785714285715</v>
      </c>
      <c r="O1670" s="5">
        <f>+'MBI DIRECTORIO'!O1670</f>
        <v>58.258928571428569</v>
      </c>
      <c r="P1670" s="5">
        <f>+'MBI DIRECTORIO'!P1670</f>
        <v>3.6093750000000004</v>
      </c>
      <c r="Q1670" s="5">
        <f>+'MBI DIRECTORIO'!Q1670</f>
        <v>7.4382740546397779</v>
      </c>
      <c r="R1670" s="5">
        <f>+'MBI DIRECTORIO'!R1670</f>
        <v>0</v>
      </c>
      <c r="S1670" s="5">
        <f>+'MBI DIRECTORIO'!S1670</f>
        <v>0</v>
      </c>
      <c r="T1670" s="5">
        <f>+'MBI DIRECTORIO'!T1670</f>
        <v>0</v>
      </c>
      <c r="U1670" s="5">
        <f>+'MBI DIRECTORIO'!U1670</f>
        <v>0</v>
      </c>
      <c r="V1670" s="5">
        <f>+'MBI DIRECTORIO'!V1670</f>
        <v>0</v>
      </c>
      <c r="W1670" s="5">
        <f>+'MBI DIRECTORIO'!W1670</f>
        <v>0</v>
      </c>
      <c r="X1670" s="5">
        <f>+'MBI DIRECTORIO'!X1670</f>
        <v>0</v>
      </c>
      <c r="Y1670" s="5">
        <f>+'MBI DIRECTORIO'!Y1670</f>
        <v>137.53823276022618</v>
      </c>
      <c r="Z1670" s="5">
        <f>+'MBI DIRECTORIO'!Z1670</f>
        <v>39.704869419872139</v>
      </c>
      <c r="AA1670" s="5">
        <f>+'MBI DIRECTORIO'!AA1670</f>
        <v>0</v>
      </c>
      <c r="AB1670" s="5" t="str">
        <f>+'MBI DIRECTORIO'!AG1670</f>
        <v>Cripton_Indonesia</v>
      </c>
      <c r="AD1670" t="str">
        <f t="shared" si="27"/>
        <v>INSERT INTO TABLA_PRESUPUESTO_COMERCIAL VALUES ('VSR','Crip_Indonesia','14004877-15',2022,'Septiembre',67.5,'USD',2160,5738.846932,0,0,15.491912,0,28.526786,58.258929,3.609375,7.438274,0,0,0,0,0,0,0,137.538233,39.704869,0);</v>
      </c>
    </row>
    <row r="1671" spans="1:30" x14ac:dyDescent="0.2">
      <c r="A1671" t="str">
        <f>+'MBI DIRECTORIO'!A1671</f>
        <v>VSR</v>
      </c>
      <c r="B1671" t="str">
        <f>+'MBI DIRECTORIO'!B1671</f>
        <v>Crip_Indonesia</v>
      </c>
      <c r="C1671" t="str">
        <f>+'MBI DIRECTORIO'!C1671</f>
        <v>14004579-18</v>
      </c>
      <c r="D1671">
        <f>+'MBI DIRECTORIO'!D1671</f>
        <v>2022</v>
      </c>
      <c r="E1671" t="str">
        <f>+'MBI DIRECTORIO'!E1671</f>
        <v>Septiembre</v>
      </c>
      <c r="F1671" s="5">
        <f>+'MBI DIRECTORIO'!F1671</f>
        <v>112.5</v>
      </c>
      <c r="G1671" t="str">
        <f>+'MBI DIRECTORIO'!G1671</f>
        <v>USD</v>
      </c>
      <c r="H1671" s="5">
        <f>+'MBI DIRECTORIO'!H1671</f>
        <v>2925</v>
      </c>
      <c r="I1671" s="5">
        <f>+'MBI DIRECTORIO'!I1671</f>
        <v>1698.1260986951183</v>
      </c>
      <c r="J1671" s="5">
        <f>+'MBI DIRECTORIO'!J1671</f>
        <v>0</v>
      </c>
      <c r="K1671" s="5">
        <f>+'MBI DIRECTORIO'!K1671</f>
        <v>0</v>
      </c>
      <c r="L1671" s="5">
        <f>+'MBI DIRECTORIO'!L1671</f>
        <v>25.819852619957175</v>
      </c>
      <c r="M1671" s="5">
        <f>+'MBI DIRECTORIO'!M1671</f>
        <v>0</v>
      </c>
      <c r="N1671" s="5">
        <f>+'MBI DIRECTORIO'!N1671</f>
        <v>47.544642857142854</v>
      </c>
      <c r="O1671" s="5">
        <f>+'MBI DIRECTORIO'!O1671</f>
        <v>97.098214285714292</v>
      </c>
      <c r="P1671" s="5">
        <f>+'MBI DIRECTORIO'!P1671</f>
        <v>6.0156250000000009</v>
      </c>
      <c r="Q1671" s="5">
        <f>+'MBI DIRECTORIO'!Q1671</f>
        <v>10.072662782324699</v>
      </c>
      <c r="R1671" s="5">
        <f>+'MBI DIRECTORIO'!R1671</f>
        <v>0</v>
      </c>
      <c r="S1671" s="5">
        <f>+'MBI DIRECTORIO'!S1671</f>
        <v>0</v>
      </c>
      <c r="T1671" s="5">
        <f>+'MBI DIRECTORIO'!T1671</f>
        <v>0</v>
      </c>
      <c r="U1671" s="5">
        <f>+'MBI DIRECTORIO'!U1671</f>
        <v>0</v>
      </c>
      <c r="V1671" s="5">
        <f>+'MBI DIRECTORIO'!V1671</f>
        <v>0</v>
      </c>
      <c r="W1671" s="5">
        <f>+'MBI DIRECTORIO'!W1671</f>
        <v>0</v>
      </c>
      <c r="X1671" s="5">
        <f>+'MBI DIRECTORIO'!X1671</f>
        <v>0</v>
      </c>
      <c r="Y1671" s="5">
        <f>+'MBI DIRECTORIO'!Y1671</f>
        <v>226.90592729163541</v>
      </c>
      <c r="Z1671" s="5">
        <f>+'MBI DIRECTORIO'!Z1671</f>
        <v>66.174782366453556</v>
      </c>
      <c r="AA1671" s="5">
        <f>+'MBI DIRECTORIO'!AA1671</f>
        <v>0</v>
      </c>
      <c r="AB1671" s="5" t="str">
        <f>+'MBI DIRECTORIO'!AG1671</f>
        <v>Cripton_Indonesia</v>
      </c>
      <c r="AD1671" t="str">
        <f t="shared" ref="AD1671:AD1734" si="28">_xlfn.CONCAT("INSERT INTO TABLA_PRESUPUESTO_COMERCIAL VALUES ('",A1671,"','",B1671,"','",C1671,"',",D1671,",'",E1671,"',",SUBSTITUTE(ROUND(F1671,6),",","."),",'",G1671,"',",SUBSTITUTE(ROUND(H1671,6),",","."),",",SUBSTITUTE(ROUND(I1671,6),",","."),",",SUBSTITUTE(ROUND(J1671,6),",","."),",",SUBSTITUTE(ROUND(K1671,6),",","."),",",SUBSTITUTE(ROUND(L1671,6),",","."),",",SUBSTITUTE(ROUND(M1671,6),",","."),",",SUBSTITUTE(ROUND(N1671,6),",","."),",",SUBSTITUTE(ROUND(O1671,6),",","."),",",SUBSTITUTE(ROUND(P1671,6),",","."),",",SUBSTITUTE(ROUND(Q1671,6),",","."),",",SUBSTITUTE(ROUND(R1671,6),",","."),",",SUBSTITUTE(ROUND(S1671,6),",","."),",",SUBSTITUTE(ROUND(T1671,6),",","."),",",SUBSTITUTE(ROUND(U1671,6),",","."),",",SUBSTITUTE(ROUND(V1671,6),",","."),",",SUBSTITUTE(ROUND(W1671,6),",","."),",",SUBSTITUTE(ROUND(X1671,6),",","."),",",SUBSTITUTE(ROUND(Y1671,6),",","."),",",SUBSTITUTE(ROUND(Z1671,6),",","."),",",SUBSTITUTE(ROUND(AA1671,6),",","."),");")</f>
        <v>INSERT INTO TABLA_PRESUPUESTO_COMERCIAL VALUES ('VSR','Crip_Indonesia','14004579-18',2022,'Septiembre',112.5,'USD',2925,1698.126099,0,0,25.819853,0,47.544643,97.098214,6.015625,10.072663,0,0,0,0,0,0,0,226.905927,66.174782,0);</v>
      </c>
    </row>
    <row r="1672" spans="1:30" x14ac:dyDescent="0.2">
      <c r="A1672" t="str">
        <f>+'MBI DIRECTORIO'!A1672</f>
        <v>VSR</v>
      </c>
      <c r="B1672" t="str">
        <f>+'MBI DIRECTORIO'!B1672</f>
        <v>Crip_Indonesia</v>
      </c>
      <c r="C1672" t="str">
        <f>+'MBI DIRECTORIO'!C1672</f>
        <v>14005137-20</v>
      </c>
      <c r="D1672">
        <f>+'MBI DIRECTORIO'!D1672</f>
        <v>2022</v>
      </c>
      <c r="E1672" t="str">
        <f>+'MBI DIRECTORIO'!E1672</f>
        <v>Septiembre</v>
      </c>
      <c r="F1672" s="5">
        <f>+'MBI DIRECTORIO'!F1672</f>
        <v>67.5</v>
      </c>
      <c r="G1672" t="str">
        <f>+'MBI DIRECTORIO'!G1672</f>
        <v>USD</v>
      </c>
      <c r="H1672" s="5">
        <f>+'MBI DIRECTORIO'!H1672</f>
        <v>2160</v>
      </c>
      <c r="I1672" s="5">
        <f>+'MBI DIRECTORIO'!I1672</f>
        <v>1213.5046990457668</v>
      </c>
      <c r="J1672" s="5">
        <f>+'MBI DIRECTORIO'!J1672</f>
        <v>0</v>
      </c>
      <c r="K1672" s="5">
        <f>+'MBI DIRECTORIO'!K1672</f>
        <v>0</v>
      </c>
      <c r="L1672" s="5">
        <f>+'MBI DIRECTORIO'!L1672</f>
        <v>15.491911571974304</v>
      </c>
      <c r="M1672" s="5">
        <f>+'MBI DIRECTORIO'!M1672</f>
        <v>490.05</v>
      </c>
      <c r="N1672" s="5">
        <f>+'MBI DIRECTORIO'!N1672</f>
        <v>28.526785714285715</v>
      </c>
      <c r="O1672" s="5">
        <f>+'MBI DIRECTORIO'!O1672</f>
        <v>58.258928571428569</v>
      </c>
      <c r="P1672" s="5">
        <f>+'MBI DIRECTORIO'!P1672</f>
        <v>3.6093750000000004</v>
      </c>
      <c r="Q1672" s="5">
        <f>+'MBI DIRECTORIO'!Q1672</f>
        <v>7.4382740546397779</v>
      </c>
      <c r="R1672" s="5">
        <f>+'MBI DIRECTORIO'!R1672</f>
        <v>0</v>
      </c>
      <c r="S1672" s="5">
        <f>+'MBI DIRECTORIO'!S1672</f>
        <v>0</v>
      </c>
      <c r="T1672" s="5">
        <f>+'MBI DIRECTORIO'!T1672</f>
        <v>0</v>
      </c>
      <c r="U1672" s="5">
        <f>+'MBI DIRECTORIO'!U1672</f>
        <v>0</v>
      </c>
      <c r="V1672" s="5">
        <f>+'MBI DIRECTORIO'!V1672</f>
        <v>0</v>
      </c>
      <c r="W1672" s="5">
        <f>+'MBI DIRECTORIO'!W1672</f>
        <v>0</v>
      </c>
      <c r="X1672" s="5">
        <f>+'MBI DIRECTORIO'!X1672</f>
        <v>0</v>
      </c>
      <c r="Y1672" s="5">
        <f>+'MBI DIRECTORIO'!Y1672</f>
        <v>627.58823276022622</v>
      </c>
      <c r="Z1672" s="5">
        <f>+'MBI DIRECTORIO'!Z1672</f>
        <v>39.704869419872139</v>
      </c>
      <c r="AA1672" s="5">
        <f>+'MBI DIRECTORIO'!AA1672</f>
        <v>0</v>
      </c>
      <c r="AB1672" s="5" t="str">
        <f>+'MBI DIRECTORIO'!AG1672</f>
        <v>Cripton_Indonesia</v>
      </c>
      <c r="AD1672" t="str">
        <f t="shared" si="28"/>
        <v>INSERT INTO TABLA_PRESUPUESTO_COMERCIAL VALUES ('VSR','Crip_Indonesia','14005137-20',2022,'Septiembre',67.5,'USD',2160,1213.504699,0,0,15.491912,490.05,28.526786,58.258929,3.609375,7.438274,0,0,0,0,0,0,0,627.588233,39.704869,0);</v>
      </c>
    </row>
    <row r="1673" spans="1:30" x14ac:dyDescent="0.2">
      <c r="A1673" t="str">
        <f>+'MBI DIRECTORIO'!A1673</f>
        <v>VSR</v>
      </c>
      <c r="B1673" t="str">
        <f>+'MBI DIRECTORIO'!B1673</f>
        <v>Crip_Indonesia</v>
      </c>
      <c r="C1673" t="str">
        <f>+'MBI DIRECTORIO'!C1673</f>
        <v>14005141-20</v>
      </c>
      <c r="D1673">
        <f>+'MBI DIRECTORIO'!D1673</f>
        <v>2022</v>
      </c>
      <c r="E1673" t="str">
        <f>+'MBI DIRECTORIO'!E1673</f>
        <v>Septiembre</v>
      </c>
      <c r="F1673" s="5">
        <f>+'MBI DIRECTORIO'!F1673</f>
        <v>67.5</v>
      </c>
      <c r="G1673" t="str">
        <f>+'MBI DIRECTORIO'!G1673</f>
        <v>USD</v>
      </c>
      <c r="H1673" s="5">
        <f>+'MBI DIRECTORIO'!H1673</f>
        <v>3712.5</v>
      </c>
      <c r="I1673" s="5">
        <f>+'MBI DIRECTORIO'!I1673</f>
        <v>1749.4184557329436</v>
      </c>
      <c r="J1673" s="5">
        <f>+'MBI DIRECTORIO'!J1673</f>
        <v>0</v>
      </c>
      <c r="K1673" s="5">
        <f>+'MBI DIRECTORIO'!K1673</f>
        <v>0</v>
      </c>
      <c r="L1673" s="5">
        <f>+'MBI DIRECTORIO'!L1673</f>
        <v>15.491911571974304</v>
      </c>
      <c r="M1673" s="5">
        <f>+'MBI DIRECTORIO'!M1673</f>
        <v>0</v>
      </c>
      <c r="N1673" s="5">
        <f>+'MBI DIRECTORIO'!N1673</f>
        <v>28.526785714285715</v>
      </c>
      <c r="O1673" s="5">
        <f>+'MBI DIRECTORIO'!O1673</f>
        <v>58.258928571428569</v>
      </c>
      <c r="P1673" s="5">
        <f>+'MBI DIRECTORIO'!P1673</f>
        <v>3.6093750000000004</v>
      </c>
      <c r="Q1673" s="5">
        <f>+'MBI DIRECTORIO'!Q1673</f>
        <v>12.784533531412118</v>
      </c>
      <c r="R1673" s="5">
        <f>+'MBI DIRECTORIO'!R1673</f>
        <v>0</v>
      </c>
      <c r="S1673" s="5">
        <f>+'MBI DIRECTORIO'!S1673</f>
        <v>0</v>
      </c>
      <c r="T1673" s="5">
        <f>+'MBI DIRECTORIO'!T1673</f>
        <v>0</v>
      </c>
      <c r="U1673" s="5">
        <f>+'MBI DIRECTORIO'!U1673</f>
        <v>0</v>
      </c>
      <c r="V1673" s="5">
        <f>+'MBI DIRECTORIO'!V1673</f>
        <v>0</v>
      </c>
      <c r="W1673" s="5">
        <f>+'MBI DIRECTORIO'!W1673</f>
        <v>0</v>
      </c>
      <c r="X1673" s="5">
        <f>+'MBI DIRECTORIO'!X1673</f>
        <v>0</v>
      </c>
      <c r="Y1673" s="5">
        <f>+'MBI DIRECTORIO'!Y1673</f>
        <v>142.88449223699851</v>
      </c>
      <c r="Z1673" s="5">
        <f>+'MBI DIRECTORIO'!Z1673</f>
        <v>39.704869419872139</v>
      </c>
      <c r="AA1673" s="5">
        <f>+'MBI DIRECTORIO'!AA1673</f>
        <v>0</v>
      </c>
      <c r="AB1673" s="5" t="str">
        <f>+'MBI DIRECTORIO'!AG1673</f>
        <v>Cripton_Indonesia</v>
      </c>
      <c r="AD1673" t="str">
        <f t="shared" si="28"/>
        <v>INSERT INTO TABLA_PRESUPUESTO_COMERCIAL VALUES ('VSR','Crip_Indonesia','14005141-20',2022,'Septiembre',67.5,'USD',3712.5,1749.418456,0,0,15.491912,0,28.526786,58.258929,3.609375,12.784534,0,0,0,0,0,0,0,142.884492,39.704869,0);</v>
      </c>
    </row>
    <row r="1674" spans="1:30" x14ac:dyDescent="0.2">
      <c r="A1674" t="str">
        <f>+'MBI DIRECTORIO'!A1674</f>
        <v>VSR</v>
      </c>
      <c r="B1674" t="str">
        <f>+'MBI DIRECTORIO'!B1674</f>
        <v>Crip_Indonesia</v>
      </c>
      <c r="C1674" t="str">
        <f>+'MBI DIRECTORIO'!C1674</f>
        <v>14005142-20</v>
      </c>
      <c r="D1674">
        <f>+'MBI DIRECTORIO'!D1674</f>
        <v>2022</v>
      </c>
      <c r="E1674" t="str">
        <f>+'MBI DIRECTORIO'!E1674</f>
        <v>Septiembre</v>
      </c>
      <c r="F1674" s="5">
        <f>+'MBI DIRECTORIO'!F1674</f>
        <v>67.5</v>
      </c>
      <c r="G1674" t="str">
        <f>+'MBI DIRECTORIO'!G1674</f>
        <v>USD</v>
      </c>
      <c r="H1674" s="5">
        <f>+'MBI DIRECTORIO'!H1674</f>
        <v>3712.5</v>
      </c>
      <c r="I1674" s="5">
        <f>+'MBI DIRECTORIO'!I1674</f>
        <v>1656.6717635327047</v>
      </c>
      <c r="J1674" s="5">
        <f>+'MBI DIRECTORIO'!J1674</f>
        <v>0</v>
      </c>
      <c r="K1674" s="5">
        <f>+'MBI DIRECTORIO'!K1674</f>
        <v>0</v>
      </c>
      <c r="L1674" s="5">
        <f>+'MBI DIRECTORIO'!L1674</f>
        <v>15.491911571974304</v>
      </c>
      <c r="M1674" s="5">
        <f>+'MBI DIRECTORIO'!M1674</f>
        <v>0</v>
      </c>
      <c r="N1674" s="5">
        <f>+'MBI DIRECTORIO'!N1674</f>
        <v>28.526785714285715</v>
      </c>
      <c r="O1674" s="5">
        <f>+'MBI DIRECTORIO'!O1674</f>
        <v>58.258928571428569</v>
      </c>
      <c r="P1674" s="5">
        <f>+'MBI DIRECTORIO'!P1674</f>
        <v>3.6093750000000004</v>
      </c>
      <c r="Q1674" s="5">
        <f>+'MBI DIRECTORIO'!Q1674</f>
        <v>12.784533531412118</v>
      </c>
      <c r="R1674" s="5">
        <f>+'MBI DIRECTORIO'!R1674</f>
        <v>0</v>
      </c>
      <c r="S1674" s="5">
        <f>+'MBI DIRECTORIO'!S1674</f>
        <v>0</v>
      </c>
      <c r="T1674" s="5">
        <f>+'MBI DIRECTORIO'!T1674</f>
        <v>0</v>
      </c>
      <c r="U1674" s="5">
        <f>+'MBI DIRECTORIO'!U1674</f>
        <v>0</v>
      </c>
      <c r="V1674" s="5">
        <f>+'MBI DIRECTORIO'!V1674</f>
        <v>0</v>
      </c>
      <c r="W1674" s="5">
        <f>+'MBI DIRECTORIO'!W1674</f>
        <v>0</v>
      </c>
      <c r="X1674" s="5">
        <f>+'MBI DIRECTORIO'!X1674</f>
        <v>0</v>
      </c>
      <c r="Y1674" s="5">
        <f>+'MBI DIRECTORIO'!Y1674</f>
        <v>142.88449223699851</v>
      </c>
      <c r="Z1674" s="5">
        <f>+'MBI DIRECTORIO'!Z1674</f>
        <v>39.704869419872139</v>
      </c>
      <c r="AA1674" s="5">
        <f>+'MBI DIRECTORIO'!AA1674</f>
        <v>0</v>
      </c>
      <c r="AB1674" s="5" t="str">
        <f>+'MBI DIRECTORIO'!AG1674</f>
        <v>Cripton_Indonesia</v>
      </c>
      <c r="AD1674" t="str">
        <f t="shared" si="28"/>
        <v>INSERT INTO TABLA_PRESUPUESTO_COMERCIAL VALUES ('VSR','Crip_Indonesia','14005142-20',2022,'Septiembre',67.5,'USD',3712.5,1656.671764,0,0,15.491912,0,28.526786,58.258929,3.609375,12.784534,0,0,0,0,0,0,0,142.884492,39.704869,0);</v>
      </c>
    </row>
    <row r="1675" spans="1:30" x14ac:dyDescent="0.2">
      <c r="A1675" t="str">
        <f>+'MBI DIRECTORIO'!A1675</f>
        <v>VSR</v>
      </c>
      <c r="B1675" t="str">
        <f>+'MBI DIRECTORIO'!B1675</f>
        <v>Crip_Indonesia</v>
      </c>
      <c r="C1675" t="str">
        <f>+'MBI DIRECTORIO'!C1675</f>
        <v>14005143-17</v>
      </c>
      <c r="D1675">
        <f>+'MBI DIRECTORIO'!D1675</f>
        <v>2022</v>
      </c>
      <c r="E1675" t="str">
        <f>+'MBI DIRECTORIO'!E1675</f>
        <v>Septiembre</v>
      </c>
      <c r="F1675" s="5">
        <f>+'MBI DIRECTORIO'!F1675</f>
        <v>67.5</v>
      </c>
      <c r="G1675" t="str">
        <f>+'MBI DIRECTORIO'!G1675</f>
        <v>USD</v>
      </c>
      <c r="H1675" s="5">
        <f>+'MBI DIRECTORIO'!H1675</f>
        <v>3712.5</v>
      </c>
      <c r="I1675" s="5">
        <f>+'MBI DIRECTORIO'!I1675</f>
        <v>2630.8049598252524</v>
      </c>
      <c r="J1675" s="5">
        <f>+'MBI DIRECTORIO'!J1675</f>
        <v>0</v>
      </c>
      <c r="K1675" s="5">
        <f>+'MBI DIRECTORIO'!K1675</f>
        <v>0</v>
      </c>
      <c r="L1675" s="5">
        <f>+'MBI DIRECTORIO'!L1675</f>
        <v>15.491911571974304</v>
      </c>
      <c r="M1675" s="5">
        <f>+'MBI DIRECTORIO'!M1675</f>
        <v>0</v>
      </c>
      <c r="N1675" s="5">
        <f>+'MBI DIRECTORIO'!N1675</f>
        <v>28.526785714285715</v>
      </c>
      <c r="O1675" s="5">
        <f>+'MBI DIRECTORIO'!O1675</f>
        <v>58.258928571428569</v>
      </c>
      <c r="P1675" s="5">
        <f>+'MBI DIRECTORIO'!P1675</f>
        <v>3.6093750000000004</v>
      </c>
      <c r="Q1675" s="5">
        <f>+'MBI DIRECTORIO'!Q1675</f>
        <v>12.784533531412118</v>
      </c>
      <c r="R1675" s="5">
        <f>+'MBI DIRECTORIO'!R1675</f>
        <v>0</v>
      </c>
      <c r="S1675" s="5">
        <f>+'MBI DIRECTORIO'!S1675</f>
        <v>0</v>
      </c>
      <c r="T1675" s="5">
        <f>+'MBI DIRECTORIO'!T1675</f>
        <v>0</v>
      </c>
      <c r="U1675" s="5">
        <f>+'MBI DIRECTORIO'!U1675</f>
        <v>0</v>
      </c>
      <c r="V1675" s="5">
        <f>+'MBI DIRECTORIO'!V1675</f>
        <v>0</v>
      </c>
      <c r="W1675" s="5">
        <f>+'MBI DIRECTORIO'!W1675</f>
        <v>0</v>
      </c>
      <c r="X1675" s="5">
        <f>+'MBI DIRECTORIO'!X1675</f>
        <v>0</v>
      </c>
      <c r="Y1675" s="5">
        <f>+'MBI DIRECTORIO'!Y1675</f>
        <v>142.88449223699851</v>
      </c>
      <c r="Z1675" s="5">
        <f>+'MBI DIRECTORIO'!Z1675</f>
        <v>39.704869419872139</v>
      </c>
      <c r="AA1675" s="5">
        <f>+'MBI DIRECTORIO'!AA1675</f>
        <v>0</v>
      </c>
      <c r="AB1675" s="5" t="str">
        <f>+'MBI DIRECTORIO'!AG1675</f>
        <v>Cripton_Indonesia</v>
      </c>
      <c r="AD1675" t="str">
        <f t="shared" si="28"/>
        <v>INSERT INTO TABLA_PRESUPUESTO_COMERCIAL VALUES ('VSR','Crip_Indonesia','14005143-17',2022,'Septiembre',67.5,'USD',3712.5,2630.80496,0,0,15.491912,0,28.526786,58.258929,3.609375,12.784534,0,0,0,0,0,0,0,142.884492,39.704869,0);</v>
      </c>
    </row>
    <row r="1676" spans="1:30" x14ac:dyDescent="0.2">
      <c r="A1676" t="str">
        <f>+'MBI DIRECTORIO'!A1676</f>
        <v>VSR</v>
      </c>
      <c r="B1676" t="str">
        <f>+'MBI DIRECTORIO'!B1676</f>
        <v>80138-C</v>
      </c>
      <c r="C1676" t="str">
        <f>+'MBI DIRECTORIO'!C1676</f>
        <v>14005035-18</v>
      </c>
      <c r="D1676">
        <f>+'MBI DIRECTORIO'!D1676</f>
        <v>2022</v>
      </c>
      <c r="E1676" t="str">
        <f>+'MBI DIRECTORIO'!E1676</f>
        <v>Septiembre</v>
      </c>
      <c r="F1676" s="5">
        <f>+'MBI DIRECTORIO'!F1676</f>
        <v>45</v>
      </c>
      <c r="G1676" t="str">
        <f>+'MBI DIRECTORIO'!G1676</f>
        <v>USD</v>
      </c>
      <c r="H1676" s="5">
        <f>+'MBI DIRECTORIO'!H1676</f>
        <v>9720</v>
      </c>
      <c r="I1676" s="5">
        <f>+'MBI DIRECTORIO'!I1676</f>
        <v>3175.4032624041929</v>
      </c>
      <c r="J1676" s="5">
        <f>+'MBI DIRECTORIO'!J1676</f>
        <v>0</v>
      </c>
      <c r="K1676" s="5">
        <f>+'MBI DIRECTORIO'!K1676</f>
        <v>495</v>
      </c>
      <c r="L1676" s="5">
        <f>+'MBI DIRECTORIO'!L1676</f>
        <v>10.32794104798287</v>
      </c>
      <c r="M1676" s="5">
        <f>+'MBI DIRECTORIO'!M1676</f>
        <v>0</v>
      </c>
      <c r="N1676" s="5">
        <f>+'MBI DIRECTORIO'!N1676</f>
        <v>27.895712812875882</v>
      </c>
      <c r="O1676" s="5">
        <f>+'MBI DIRECTORIO'!O1676</f>
        <v>38.930494300933617</v>
      </c>
      <c r="P1676" s="5">
        <f>+'MBI DIRECTORIO'!P1676</f>
        <v>2.4119007388739333</v>
      </c>
      <c r="Q1676" s="5">
        <f>+'MBI DIRECTORIO'!Q1676</f>
        <v>33.472233245878996</v>
      </c>
      <c r="R1676" s="5">
        <f>+'MBI DIRECTORIO'!R1676</f>
        <v>0</v>
      </c>
      <c r="S1676" s="5">
        <f>+'MBI DIRECTORIO'!S1676</f>
        <v>0</v>
      </c>
      <c r="T1676" s="5">
        <f>+'MBI DIRECTORIO'!T1676</f>
        <v>0</v>
      </c>
      <c r="U1676" s="5">
        <f>+'MBI DIRECTORIO'!U1676</f>
        <v>0</v>
      </c>
      <c r="V1676" s="5">
        <f>+'MBI DIRECTORIO'!V1676</f>
        <v>0</v>
      </c>
      <c r="W1676" s="5">
        <f>+'MBI DIRECTORIO'!W1676</f>
        <v>0</v>
      </c>
      <c r="X1676" s="5">
        <f>+'MBI DIRECTORIO'!X1676</f>
        <v>0</v>
      </c>
      <c r="Y1676" s="5">
        <f>+'MBI DIRECTORIO'!Y1676</f>
        <v>129.18025404514387</v>
      </c>
      <c r="Z1676" s="5">
        <f>+'MBI DIRECTORIO'!Z1676</f>
        <v>26.469912946581431</v>
      </c>
      <c r="AA1676" s="5">
        <f>+'MBI DIRECTORIO'!AA1676</f>
        <v>0</v>
      </c>
      <c r="AB1676" s="5" t="str">
        <f>+'MBI DIRECTORIO'!AG1676</f>
        <v>ALLIED YOUNG FORTUNE BRANDS CO., LTD.</v>
      </c>
      <c r="AD1676" t="str">
        <f t="shared" si="28"/>
        <v>INSERT INTO TABLA_PRESUPUESTO_COMERCIAL VALUES ('VSR','80138-C','14005035-18',2022,'Septiembre',45,'USD',9720,3175.403262,0,495,10.327941,0,27.895713,38.930494,2.411901,33.472233,0,0,0,0,0,0,0,129.180254,26.469913,0);</v>
      </c>
    </row>
    <row r="1677" spans="1:30" x14ac:dyDescent="0.2">
      <c r="A1677" t="str">
        <f>+'MBI DIRECTORIO'!A1677</f>
        <v>VSR</v>
      </c>
      <c r="B1677" t="str">
        <f>+'MBI DIRECTORIO'!B1677</f>
        <v>80138-C</v>
      </c>
      <c r="C1677" t="str">
        <f>+'MBI DIRECTORIO'!C1677</f>
        <v>14005036-18</v>
      </c>
      <c r="D1677">
        <f>+'MBI DIRECTORIO'!D1677</f>
        <v>2022</v>
      </c>
      <c r="E1677" t="str">
        <f>+'MBI DIRECTORIO'!E1677</f>
        <v>Septiembre</v>
      </c>
      <c r="F1677" s="5">
        <f>+'MBI DIRECTORIO'!F1677</f>
        <v>90</v>
      </c>
      <c r="G1677" t="str">
        <f>+'MBI DIRECTORIO'!G1677</f>
        <v>USD</v>
      </c>
      <c r="H1677" s="5">
        <f>+'MBI DIRECTORIO'!H1677</f>
        <v>14580</v>
      </c>
      <c r="I1677" s="5">
        <f>+'MBI DIRECTORIO'!I1677</f>
        <v>7631.1173509212613</v>
      </c>
      <c r="J1677" s="5">
        <f>+'MBI DIRECTORIO'!J1677</f>
        <v>0</v>
      </c>
      <c r="K1677" s="5">
        <f>+'MBI DIRECTORIO'!K1677</f>
        <v>720</v>
      </c>
      <c r="L1677" s="5">
        <f>+'MBI DIRECTORIO'!L1677</f>
        <v>20.65588209596574</v>
      </c>
      <c r="M1677" s="5">
        <f>+'MBI DIRECTORIO'!M1677</f>
        <v>0</v>
      </c>
      <c r="N1677" s="5">
        <f>+'MBI DIRECTORIO'!N1677</f>
        <v>55.791425625751764</v>
      </c>
      <c r="O1677" s="5">
        <f>+'MBI DIRECTORIO'!O1677</f>
        <v>77.860988601867234</v>
      </c>
      <c r="P1677" s="5">
        <f>+'MBI DIRECTORIO'!P1677</f>
        <v>4.8238014777478666</v>
      </c>
      <c r="Q1677" s="5">
        <f>+'MBI DIRECTORIO'!Q1677</f>
        <v>50.208349868818502</v>
      </c>
      <c r="R1677" s="5">
        <f>+'MBI DIRECTORIO'!R1677</f>
        <v>0</v>
      </c>
      <c r="S1677" s="5">
        <f>+'MBI DIRECTORIO'!S1677</f>
        <v>0</v>
      </c>
      <c r="T1677" s="5">
        <f>+'MBI DIRECTORIO'!T1677</f>
        <v>0</v>
      </c>
      <c r="U1677" s="5">
        <f>+'MBI DIRECTORIO'!U1677</f>
        <v>0</v>
      </c>
      <c r="V1677" s="5">
        <f>+'MBI DIRECTORIO'!V1677</f>
        <v>0</v>
      </c>
      <c r="W1677" s="5">
        <f>+'MBI DIRECTORIO'!W1677</f>
        <v>0</v>
      </c>
      <c r="X1677" s="5">
        <f>+'MBI DIRECTORIO'!X1677</f>
        <v>0</v>
      </c>
      <c r="Y1677" s="5">
        <f>+'MBI DIRECTORIO'!Y1677</f>
        <v>241.62439146734823</v>
      </c>
      <c r="Z1677" s="5">
        <f>+'MBI DIRECTORIO'!Z1677</f>
        <v>52.939825893162862</v>
      </c>
      <c r="AA1677" s="5">
        <f>+'MBI DIRECTORIO'!AA1677</f>
        <v>0</v>
      </c>
      <c r="AB1677" s="5" t="str">
        <f>+'MBI DIRECTORIO'!AG1677</f>
        <v>ALLIED YOUNG FORTUNE BRANDS CO., LTD.</v>
      </c>
      <c r="AD1677" t="str">
        <f t="shared" si="28"/>
        <v>INSERT INTO TABLA_PRESUPUESTO_COMERCIAL VALUES ('VSR','80138-C','14005036-18',2022,'Septiembre',90,'USD',14580,7631.117351,0,720,20.655882,0,55.791426,77.860989,4.823801,50.20835,0,0,0,0,0,0,0,241.624391,52.939826,0);</v>
      </c>
    </row>
    <row r="1678" spans="1:30" x14ac:dyDescent="0.2">
      <c r="A1678" t="str">
        <f>+'MBI DIRECTORIO'!A1678</f>
        <v>VSR</v>
      </c>
      <c r="B1678" t="str">
        <f>+'MBI DIRECTORIO'!B1678</f>
        <v>80138-C</v>
      </c>
      <c r="C1678" t="str">
        <f>+'MBI DIRECTORIO'!C1678</f>
        <v>14004232-17</v>
      </c>
      <c r="D1678">
        <f>+'MBI DIRECTORIO'!D1678</f>
        <v>2022</v>
      </c>
      <c r="E1678" t="str">
        <f>+'MBI DIRECTORIO'!E1678</f>
        <v>Septiembre</v>
      </c>
      <c r="F1678" s="5">
        <f>+'MBI DIRECTORIO'!F1678</f>
        <v>180</v>
      </c>
      <c r="G1678" t="str">
        <f>+'MBI DIRECTORIO'!G1678</f>
        <v>USD</v>
      </c>
      <c r="H1678" s="5">
        <f>+'MBI DIRECTORIO'!H1678</f>
        <v>7560</v>
      </c>
      <c r="I1678" s="5">
        <f>+'MBI DIRECTORIO'!I1678</f>
        <v>3834.4830361179193</v>
      </c>
      <c r="J1678" s="5">
        <f>+'MBI DIRECTORIO'!J1678</f>
        <v>0</v>
      </c>
      <c r="K1678" s="5">
        <f>+'MBI DIRECTORIO'!K1678</f>
        <v>1440</v>
      </c>
      <c r="L1678" s="5">
        <f>+'MBI DIRECTORIO'!L1678</f>
        <v>41.311764191931481</v>
      </c>
      <c r="M1678" s="5">
        <f>+'MBI DIRECTORIO'!M1678</f>
        <v>0</v>
      </c>
      <c r="N1678" s="5">
        <f>+'MBI DIRECTORIO'!N1678</f>
        <v>111.58285125150353</v>
      </c>
      <c r="O1678" s="5">
        <f>+'MBI DIRECTORIO'!O1678</f>
        <v>155.72197720373447</v>
      </c>
      <c r="P1678" s="5">
        <f>+'MBI DIRECTORIO'!P1678</f>
        <v>9.6476029554957332</v>
      </c>
      <c r="Q1678" s="5">
        <f>+'MBI DIRECTORIO'!Q1678</f>
        <v>26.033959191239223</v>
      </c>
      <c r="R1678" s="5">
        <f>+'MBI DIRECTORIO'!R1678</f>
        <v>0</v>
      </c>
      <c r="S1678" s="5">
        <f>+'MBI DIRECTORIO'!S1678</f>
        <v>0</v>
      </c>
      <c r="T1678" s="5">
        <f>+'MBI DIRECTORIO'!T1678</f>
        <v>0</v>
      </c>
      <c r="U1678" s="5">
        <f>+'MBI DIRECTORIO'!U1678</f>
        <v>0</v>
      </c>
      <c r="V1678" s="5">
        <f>+'MBI DIRECTORIO'!V1678</f>
        <v>0</v>
      </c>
      <c r="W1678" s="5">
        <f>+'MBI DIRECTORIO'!W1678</f>
        <v>0</v>
      </c>
      <c r="X1678" s="5">
        <f>+'MBI DIRECTORIO'!X1678</f>
        <v>0</v>
      </c>
      <c r="Y1678" s="5">
        <f>+'MBI DIRECTORIO'!Y1678</f>
        <v>408.86604238829869</v>
      </c>
      <c r="Z1678" s="5">
        <f>+'MBI DIRECTORIO'!Z1678</f>
        <v>105.87965178632572</v>
      </c>
      <c r="AA1678" s="5">
        <f>+'MBI DIRECTORIO'!AA1678</f>
        <v>0</v>
      </c>
      <c r="AB1678" s="5" t="str">
        <f>+'MBI DIRECTORIO'!AG1678</f>
        <v>ALLIED YOUNG FORTUNE BRANDS CO., LTD.</v>
      </c>
      <c r="AD1678" t="str">
        <f t="shared" si="28"/>
        <v>INSERT INTO TABLA_PRESUPUESTO_COMERCIAL VALUES ('VSR','80138-C','14004232-17',2022,'Septiembre',180,'USD',7560,3834.483036,0,1440,41.311764,0,111.582851,155.721977,9.647603,26.033959,0,0,0,0,0,0,0,408.866042,105.879652,0);</v>
      </c>
    </row>
    <row r="1679" spans="1:30" x14ac:dyDescent="0.2">
      <c r="A1679" t="str">
        <f>+'MBI DIRECTORIO'!A1679</f>
        <v>VSR</v>
      </c>
      <c r="B1679" t="str">
        <f>+'MBI DIRECTORIO'!B1679</f>
        <v>80138-C</v>
      </c>
      <c r="C1679" t="str">
        <f>+'MBI DIRECTORIO'!C1679</f>
        <v>14004233-21</v>
      </c>
      <c r="D1679">
        <f>+'MBI DIRECTORIO'!D1679</f>
        <v>2022</v>
      </c>
      <c r="E1679" t="str">
        <f>+'MBI DIRECTORIO'!E1679</f>
        <v>Septiembre</v>
      </c>
      <c r="F1679" s="5">
        <f>+'MBI DIRECTORIO'!F1679</f>
        <v>270</v>
      </c>
      <c r="G1679" t="str">
        <f>+'MBI DIRECTORIO'!G1679</f>
        <v>USD</v>
      </c>
      <c r="H1679" s="5">
        <f>+'MBI DIRECTORIO'!H1679</f>
        <v>8100</v>
      </c>
      <c r="I1679" s="5">
        <f>+'MBI DIRECTORIO'!I1679</f>
        <v>3830.5809875958712</v>
      </c>
      <c r="J1679" s="5">
        <f>+'MBI DIRECTORIO'!J1679</f>
        <v>0</v>
      </c>
      <c r="K1679" s="5">
        <f>+'MBI DIRECTORIO'!K1679</f>
        <v>540</v>
      </c>
      <c r="L1679" s="5">
        <f>+'MBI DIRECTORIO'!L1679</f>
        <v>61.967646287897217</v>
      </c>
      <c r="M1679" s="5">
        <f>+'MBI DIRECTORIO'!M1679</f>
        <v>0</v>
      </c>
      <c r="N1679" s="5">
        <f>+'MBI DIRECTORIO'!N1679</f>
        <v>167.37427687725528</v>
      </c>
      <c r="O1679" s="5">
        <f>+'MBI DIRECTORIO'!O1679</f>
        <v>233.5829658056017</v>
      </c>
      <c r="P1679" s="5">
        <f>+'MBI DIRECTORIO'!P1679</f>
        <v>14.471404433243601</v>
      </c>
      <c r="Q1679" s="5">
        <f>+'MBI DIRECTORIO'!Q1679</f>
        <v>27.893527704899167</v>
      </c>
      <c r="R1679" s="5">
        <f>+'MBI DIRECTORIO'!R1679</f>
        <v>0</v>
      </c>
      <c r="S1679" s="5">
        <f>+'MBI DIRECTORIO'!S1679</f>
        <v>0</v>
      </c>
      <c r="T1679" s="5">
        <f>+'MBI DIRECTORIO'!T1679</f>
        <v>0</v>
      </c>
      <c r="U1679" s="5">
        <f>+'MBI DIRECTORIO'!U1679</f>
        <v>0</v>
      </c>
      <c r="V1679" s="5">
        <f>+'MBI DIRECTORIO'!V1679</f>
        <v>0</v>
      </c>
      <c r="W1679" s="5">
        <f>+'MBI DIRECTORIO'!W1679</f>
        <v>0</v>
      </c>
      <c r="X1679" s="5">
        <f>+'MBI DIRECTORIO'!X1679</f>
        <v>0</v>
      </c>
      <c r="Y1679" s="5">
        <f>+'MBI DIRECTORIO'!Y1679</f>
        <v>602.14165250048825</v>
      </c>
      <c r="Z1679" s="5">
        <f>+'MBI DIRECTORIO'!Z1679</f>
        <v>158.81947767948856</v>
      </c>
      <c r="AA1679" s="5">
        <f>+'MBI DIRECTORIO'!AA1679</f>
        <v>0</v>
      </c>
      <c r="AB1679" s="5" t="str">
        <f>+'MBI DIRECTORIO'!AG1679</f>
        <v>ALLIED YOUNG FORTUNE BRANDS CO., LTD.</v>
      </c>
      <c r="AD1679" t="str">
        <f t="shared" si="28"/>
        <v>INSERT INTO TABLA_PRESUPUESTO_COMERCIAL VALUES ('VSR','80138-C','14004233-21',2022,'Septiembre',270,'USD',8100,3830.580988,0,540,61.967646,0,167.374277,233.582966,14.471404,27.893528,0,0,0,0,0,0,0,602.141653,158.819478,0);</v>
      </c>
    </row>
    <row r="1680" spans="1:30" x14ac:dyDescent="0.2">
      <c r="A1680" t="str">
        <f>+'MBI DIRECTORIO'!A1680</f>
        <v>VSR</v>
      </c>
      <c r="B1680" t="str">
        <f>+'MBI DIRECTORIO'!B1680</f>
        <v>80138-C</v>
      </c>
      <c r="C1680" t="str">
        <f>+'MBI DIRECTORIO'!C1680</f>
        <v>14004230-21</v>
      </c>
      <c r="D1680">
        <f>+'MBI DIRECTORIO'!D1680</f>
        <v>2022</v>
      </c>
      <c r="E1680" t="str">
        <f>+'MBI DIRECTORIO'!E1680</f>
        <v>Septiembre</v>
      </c>
      <c r="F1680" s="5">
        <f>+'MBI DIRECTORIO'!F1680</f>
        <v>90</v>
      </c>
      <c r="G1680" t="str">
        <f>+'MBI DIRECTORIO'!G1680</f>
        <v>USD</v>
      </c>
      <c r="H1680" s="5">
        <f>+'MBI DIRECTORIO'!H1680</f>
        <v>2700</v>
      </c>
      <c r="I1680" s="5">
        <f>+'MBI DIRECTORIO'!I1680</f>
        <v>1297.6289199136127</v>
      </c>
      <c r="J1680" s="5">
        <f>+'MBI DIRECTORIO'!J1680</f>
        <v>0</v>
      </c>
      <c r="K1680" s="5">
        <f>+'MBI DIRECTORIO'!K1680</f>
        <v>0</v>
      </c>
      <c r="L1680" s="5">
        <f>+'MBI DIRECTORIO'!L1680</f>
        <v>20.65588209596574</v>
      </c>
      <c r="M1680" s="5">
        <f>+'MBI DIRECTORIO'!M1680</f>
        <v>0</v>
      </c>
      <c r="N1680" s="5">
        <f>+'MBI DIRECTORIO'!N1680</f>
        <v>55.791425625751764</v>
      </c>
      <c r="O1680" s="5">
        <f>+'MBI DIRECTORIO'!O1680</f>
        <v>77.860988601867234</v>
      </c>
      <c r="P1680" s="5">
        <f>+'MBI DIRECTORIO'!P1680</f>
        <v>4.8238014777478666</v>
      </c>
      <c r="Q1680" s="5">
        <f>+'MBI DIRECTORIO'!Q1680</f>
        <v>9.2978425682997212</v>
      </c>
      <c r="R1680" s="5">
        <f>+'MBI DIRECTORIO'!R1680</f>
        <v>0</v>
      </c>
      <c r="S1680" s="5">
        <f>+'MBI DIRECTORIO'!S1680</f>
        <v>0</v>
      </c>
      <c r="T1680" s="5">
        <f>+'MBI DIRECTORIO'!T1680</f>
        <v>0</v>
      </c>
      <c r="U1680" s="5">
        <f>+'MBI DIRECTORIO'!U1680</f>
        <v>0</v>
      </c>
      <c r="V1680" s="5">
        <f>+'MBI DIRECTORIO'!V1680</f>
        <v>0</v>
      </c>
      <c r="W1680" s="5">
        <f>+'MBI DIRECTORIO'!W1680</f>
        <v>0</v>
      </c>
      <c r="X1680" s="5">
        <f>+'MBI DIRECTORIO'!X1680</f>
        <v>0</v>
      </c>
      <c r="Y1680" s="5">
        <f>+'MBI DIRECTORIO'!Y1680</f>
        <v>200.71388416682947</v>
      </c>
      <c r="Z1680" s="5">
        <f>+'MBI DIRECTORIO'!Z1680</f>
        <v>52.939825893162862</v>
      </c>
      <c r="AA1680" s="5">
        <f>+'MBI DIRECTORIO'!AA1680</f>
        <v>0</v>
      </c>
      <c r="AB1680" s="5" t="str">
        <f>+'MBI DIRECTORIO'!AG1680</f>
        <v>ALLIED YOUNG FORTUNE BRANDS CO., LTD.</v>
      </c>
      <c r="AD1680" t="str">
        <f t="shared" si="28"/>
        <v>INSERT INTO TABLA_PRESUPUESTO_COMERCIAL VALUES ('VSR','80138-C','14004230-21',2022,'Septiembre',90,'USD',2700,1297.62892,0,0,20.655882,0,55.791426,77.860989,4.823801,9.297843,0,0,0,0,0,0,0,200.713884,52.939826,0);</v>
      </c>
    </row>
    <row r="1681" spans="1:30" x14ac:dyDescent="0.2">
      <c r="A1681" t="str">
        <f>+'MBI DIRECTORIO'!A1681</f>
        <v>VSR</v>
      </c>
      <c r="B1681" t="str">
        <f>+'MBI DIRECTORIO'!B1681</f>
        <v>80140-C</v>
      </c>
      <c r="C1681" t="str">
        <f>+'MBI DIRECTORIO'!C1681</f>
        <v>14005080-18</v>
      </c>
      <c r="D1681">
        <f>+'MBI DIRECTORIO'!D1681</f>
        <v>2022</v>
      </c>
      <c r="E1681" t="str">
        <f>+'MBI DIRECTORIO'!E1681</f>
        <v>Septiembre</v>
      </c>
      <c r="F1681" s="5">
        <f>+'MBI DIRECTORIO'!F1681</f>
        <v>9</v>
      </c>
      <c r="G1681" t="str">
        <f>+'MBI DIRECTORIO'!G1681</f>
        <v>USD</v>
      </c>
      <c r="H1681" s="5">
        <f>+'MBI DIRECTORIO'!H1681</f>
        <v>972</v>
      </c>
      <c r="I1681" s="5">
        <f>+'MBI DIRECTORIO'!I1681</f>
        <v>510.4369712288962</v>
      </c>
      <c r="J1681" s="5">
        <f>+'MBI DIRECTORIO'!J1681</f>
        <v>0</v>
      </c>
      <c r="K1681" s="5">
        <f>+'MBI DIRECTORIO'!K1681</f>
        <v>0</v>
      </c>
      <c r="L1681" s="5">
        <f>+'MBI DIRECTORIO'!L1681</f>
        <v>2.0655882095965739</v>
      </c>
      <c r="M1681" s="5">
        <f>+'MBI DIRECTORIO'!M1681</f>
        <v>0</v>
      </c>
      <c r="N1681" s="5">
        <f>+'MBI DIRECTORIO'!N1681</f>
        <v>1.9469696969696972</v>
      </c>
      <c r="O1681" s="5">
        <f>+'MBI DIRECTORIO'!O1681</f>
        <v>3.9772727272727271</v>
      </c>
      <c r="P1681" s="5">
        <f>+'MBI DIRECTORIO'!P1681</f>
        <v>0.40833333333333344</v>
      </c>
      <c r="Q1681" s="5">
        <f>+'MBI DIRECTORIO'!Q1681</f>
        <v>3.3472233245878997</v>
      </c>
      <c r="R1681" s="5">
        <f>+'MBI DIRECTORIO'!R1681</f>
        <v>0</v>
      </c>
      <c r="S1681" s="5">
        <f>+'MBI DIRECTORIO'!S1681</f>
        <v>0</v>
      </c>
      <c r="T1681" s="5">
        <f>+'MBI DIRECTORIO'!T1681</f>
        <v>0</v>
      </c>
      <c r="U1681" s="5">
        <f>+'MBI DIRECTORIO'!U1681</f>
        <v>0</v>
      </c>
      <c r="V1681" s="5">
        <f>+'MBI DIRECTORIO'!V1681</f>
        <v>0</v>
      </c>
      <c r="W1681" s="5">
        <f>+'MBI DIRECTORIO'!W1681</f>
        <v>0</v>
      </c>
      <c r="X1681" s="5">
        <f>+'MBI DIRECTORIO'!X1681</f>
        <v>0</v>
      </c>
      <c r="Y1681" s="5">
        <f>+'MBI DIRECTORIO'!Y1681</f>
        <v>14.973781671479943</v>
      </c>
      <c r="Z1681" s="5">
        <f>+'MBI DIRECTORIO'!Z1681</f>
        <v>5.2939825893162853</v>
      </c>
      <c r="AA1681" s="5">
        <f>+'MBI DIRECTORIO'!AA1681</f>
        <v>0</v>
      </c>
      <c r="AB1681" s="5" t="str">
        <f>+'MBI DIRECTORIO'!AG1681</f>
        <v>Cripton_Korea</v>
      </c>
      <c r="AD1681" t="str">
        <f t="shared" si="28"/>
        <v>INSERT INTO TABLA_PRESUPUESTO_COMERCIAL VALUES ('VSR','80140-C','14005080-18',2022,'Septiembre',9,'USD',972,510.436971,0,0,2.065588,0,1.94697,3.977273,0.408333,3.347223,0,0,0,0,0,0,0,14.973782,5.293983,0);</v>
      </c>
    </row>
    <row r="1682" spans="1:30" x14ac:dyDescent="0.2">
      <c r="A1682" t="str">
        <f>+'MBI DIRECTORIO'!A1682</f>
        <v>VSR</v>
      </c>
      <c r="B1682" t="str">
        <f>+'MBI DIRECTORIO'!B1682</f>
        <v>80140-C</v>
      </c>
      <c r="C1682" t="str">
        <f>+'MBI DIRECTORIO'!C1682</f>
        <v>14005050-21</v>
      </c>
      <c r="D1682">
        <f>+'MBI DIRECTORIO'!D1682</f>
        <v>2022</v>
      </c>
      <c r="E1682" t="str">
        <f>+'MBI DIRECTORIO'!E1682</f>
        <v>Septiembre</v>
      </c>
      <c r="F1682" s="5">
        <f>+'MBI DIRECTORIO'!F1682</f>
        <v>45</v>
      </c>
      <c r="G1682" t="str">
        <f>+'MBI DIRECTORIO'!G1682</f>
        <v>USD</v>
      </c>
      <c r="H1682" s="5">
        <f>+'MBI DIRECTORIO'!H1682</f>
        <v>1845</v>
      </c>
      <c r="I1682" s="5">
        <f>+'MBI DIRECTORIO'!I1682</f>
        <v>660.015038224553</v>
      </c>
      <c r="J1682" s="5">
        <f>+'MBI DIRECTORIO'!J1682</f>
        <v>0</v>
      </c>
      <c r="K1682" s="5">
        <f>+'MBI DIRECTORIO'!K1682</f>
        <v>0</v>
      </c>
      <c r="L1682" s="5">
        <f>+'MBI DIRECTORIO'!L1682</f>
        <v>10.32794104798287</v>
      </c>
      <c r="M1682" s="5">
        <f>+'MBI DIRECTORIO'!M1682</f>
        <v>0</v>
      </c>
      <c r="N1682" s="5">
        <f>+'MBI DIRECTORIO'!N1682</f>
        <v>9.7348484848484844</v>
      </c>
      <c r="O1682" s="5">
        <f>+'MBI DIRECTORIO'!O1682</f>
        <v>19.886363636363637</v>
      </c>
      <c r="P1682" s="5">
        <f>+'MBI DIRECTORIO'!P1682</f>
        <v>2.041666666666667</v>
      </c>
      <c r="Q1682" s="5">
        <f>+'MBI DIRECTORIO'!Q1682</f>
        <v>6.3535257550048101</v>
      </c>
      <c r="R1682" s="5">
        <f>+'MBI DIRECTORIO'!R1682</f>
        <v>0</v>
      </c>
      <c r="S1682" s="5">
        <f>+'MBI DIRECTORIO'!S1682</f>
        <v>0</v>
      </c>
      <c r="T1682" s="5">
        <f>+'MBI DIRECTORIO'!T1682</f>
        <v>0</v>
      </c>
      <c r="U1682" s="5">
        <f>+'MBI DIRECTORIO'!U1682</f>
        <v>0</v>
      </c>
      <c r="V1682" s="5">
        <f>+'MBI DIRECTORIO'!V1682</f>
        <v>0</v>
      </c>
      <c r="W1682" s="5">
        <f>+'MBI DIRECTORIO'!W1682</f>
        <v>0</v>
      </c>
      <c r="X1682" s="5">
        <f>+'MBI DIRECTORIO'!X1682</f>
        <v>0</v>
      </c>
      <c r="Y1682" s="5">
        <f>+'MBI DIRECTORIO'!Y1682</f>
        <v>64.486317489465023</v>
      </c>
      <c r="Z1682" s="5">
        <f>+'MBI DIRECTORIO'!Z1682</f>
        <v>26.469912946581431</v>
      </c>
      <c r="AA1682" s="5">
        <f>+'MBI DIRECTORIO'!AA1682</f>
        <v>0</v>
      </c>
      <c r="AB1682" s="5" t="str">
        <f>+'MBI DIRECTORIO'!AG1682</f>
        <v>Cripton_Korea</v>
      </c>
      <c r="AD1682" t="str">
        <f t="shared" si="28"/>
        <v>INSERT INTO TABLA_PRESUPUESTO_COMERCIAL VALUES ('VSR','80140-C','14005050-21',2022,'Septiembre',45,'USD',1845,660.015038,0,0,10.327941,0,9.734848,19.886364,2.041667,6.353526,0,0,0,0,0,0,0,64.486317,26.469913,0);</v>
      </c>
    </row>
    <row r="1683" spans="1:30" x14ac:dyDescent="0.2">
      <c r="A1683" t="str">
        <f>+'MBI DIRECTORIO'!A1683</f>
        <v>VSR</v>
      </c>
      <c r="B1683" t="str">
        <f>+'MBI DIRECTORIO'!B1683</f>
        <v>80140-C</v>
      </c>
      <c r="C1683" t="str">
        <f>+'MBI DIRECTORIO'!C1683</f>
        <v>14005054-21</v>
      </c>
      <c r="D1683">
        <f>+'MBI DIRECTORIO'!D1683</f>
        <v>2022</v>
      </c>
      <c r="E1683" t="str">
        <f>+'MBI DIRECTORIO'!E1683</f>
        <v>Septiembre</v>
      </c>
      <c r="F1683" s="5">
        <f>+'MBI DIRECTORIO'!F1683</f>
        <v>45</v>
      </c>
      <c r="G1683" t="str">
        <f>+'MBI DIRECTORIO'!G1683</f>
        <v>USD</v>
      </c>
      <c r="H1683" s="5">
        <f>+'MBI DIRECTORIO'!H1683</f>
        <v>1845</v>
      </c>
      <c r="I1683" s="5">
        <f>+'MBI DIRECTORIO'!I1683</f>
        <v>612.43463567804747</v>
      </c>
      <c r="J1683" s="5">
        <f>+'MBI DIRECTORIO'!J1683</f>
        <v>0</v>
      </c>
      <c r="K1683" s="5">
        <f>+'MBI DIRECTORIO'!K1683</f>
        <v>0</v>
      </c>
      <c r="L1683" s="5">
        <f>+'MBI DIRECTORIO'!L1683</f>
        <v>10.32794104798287</v>
      </c>
      <c r="M1683" s="5">
        <f>+'MBI DIRECTORIO'!M1683</f>
        <v>0</v>
      </c>
      <c r="N1683" s="5">
        <f>+'MBI DIRECTORIO'!N1683</f>
        <v>9.7348484848484844</v>
      </c>
      <c r="O1683" s="5">
        <f>+'MBI DIRECTORIO'!O1683</f>
        <v>19.886363636363637</v>
      </c>
      <c r="P1683" s="5">
        <f>+'MBI DIRECTORIO'!P1683</f>
        <v>2.041666666666667</v>
      </c>
      <c r="Q1683" s="5">
        <f>+'MBI DIRECTORIO'!Q1683</f>
        <v>6.3535257550048101</v>
      </c>
      <c r="R1683" s="5">
        <f>+'MBI DIRECTORIO'!R1683</f>
        <v>0</v>
      </c>
      <c r="S1683" s="5">
        <f>+'MBI DIRECTORIO'!S1683</f>
        <v>0</v>
      </c>
      <c r="T1683" s="5">
        <f>+'MBI DIRECTORIO'!T1683</f>
        <v>0</v>
      </c>
      <c r="U1683" s="5">
        <f>+'MBI DIRECTORIO'!U1683</f>
        <v>0</v>
      </c>
      <c r="V1683" s="5">
        <f>+'MBI DIRECTORIO'!V1683</f>
        <v>0</v>
      </c>
      <c r="W1683" s="5">
        <f>+'MBI DIRECTORIO'!W1683</f>
        <v>0</v>
      </c>
      <c r="X1683" s="5">
        <f>+'MBI DIRECTORIO'!X1683</f>
        <v>0</v>
      </c>
      <c r="Y1683" s="5">
        <f>+'MBI DIRECTORIO'!Y1683</f>
        <v>64.486317489465023</v>
      </c>
      <c r="Z1683" s="5">
        <f>+'MBI DIRECTORIO'!Z1683</f>
        <v>26.469912946581431</v>
      </c>
      <c r="AA1683" s="5">
        <f>+'MBI DIRECTORIO'!AA1683</f>
        <v>0</v>
      </c>
      <c r="AB1683" s="5" t="str">
        <f>+'MBI DIRECTORIO'!AG1683</f>
        <v>Cripton_Korea</v>
      </c>
      <c r="AD1683" t="str">
        <f t="shared" si="28"/>
        <v>INSERT INTO TABLA_PRESUPUESTO_COMERCIAL VALUES ('VSR','80140-C','14005054-21',2022,'Septiembre',45,'USD',1845,612.434636,0,0,10.327941,0,9.734848,19.886364,2.041667,6.353526,0,0,0,0,0,0,0,64.486317,26.469913,0);</v>
      </c>
    </row>
    <row r="1684" spans="1:30" x14ac:dyDescent="0.2">
      <c r="A1684" t="str">
        <f>+'MBI DIRECTORIO'!A1684</f>
        <v>VSR</v>
      </c>
      <c r="B1684" t="str">
        <f>+'MBI DIRECTORIO'!B1684</f>
        <v>80140-C</v>
      </c>
      <c r="C1684" t="str">
        <f>+'MBI DIRECTORIO'!C1684</f>
        <v>14005075-18</v>
      </c>
      <c r="D1684">
        <f>+'MBI DIRECTORIO'!D1684</f>
        <v>2022</v>
      </c>
      <c r="E1684" t="str">
        <f>+'MBI DIRECTORIO'!E1684</f>
        <v>Septiembre</v>
      </c>
      <c r="F1684" s="5">
        <f>+'MBI DIRECTORIO'!F1684</f>
        <v>45</v>
      </c>
      <c r="G1684" t="str">
        <f>+'MBI DIRECTORIO'!G1684</f>
        <v>USD</v>
      </c>
      <c r="H1684" s="5">
        <f>+'MBI DIRECTORIO'!H1684</f>
        <v>2745</v>
      </c>
      <c r="I1684" s="5">
        <f>+'MBI DIRECTORIO'!I1684</f>
        <v>1451.6054504253959</v>
      </c>
      <c r="J1684" s="5">
        <f>+'MBI DIRECTORIO'!J1684</f>
        <v>0</v>
      </c>
      <c r="K1684" s="5">
        <f>+'MBI DIRECTORIO'!K1684</f>
        <v>0</v>
      </c>
      <c r="L1684" s="5">
        <f>+'MBI DIRECTORIO'!L1684</f>
        <v>10.32794104798287</v>
      </c>
      <c r="M1684" s="5">
        <f>+'MBI DIRECTORIO'!M1684</f>
        <v>0</v>
      </c>
      <c r="N1684" s="5">
        <f>+'MBI DIRECTORIO'!N1684</f>
        <v>9.7348484848484844</v>
      </c>
      <c r="O1684" s="5">
        <f>+'MBI DIRECTORIO'!O1684</f>
        <v>19.886363636363637</v>
      </c>
      <c r="P1684" s="5">
        <f>+'MBI DIRECTORIO'!P1684</f>
        <v>2.041666666666667</v>
      </c>
      <c r="Q1684" s="5">
        <f>+'MBI DIRECTORIO'!Q1684</f>
        <v>9.4528066111047178</v>
      </c>
      <c r="R1684" s="5">
        <f>+'MBI DIRECTORIO'!R1684</f>
        <v>0</v>
      </c>
      <c r="S1684" s="5">
        <f>+'MBI DIRECTORIO'!S1684</f>
        <v>0</v>
      </c>
      <c r="T1684" s="5">
        <f>+'MBI DIRECTORIO'!T1684</f>
        <v>0</v>
      </c>
      <c r="U1684" s="5">
        <f>+'MBI DIRECTORIO'!U1684</f>
        <v>0</v>
      </c>
      <c r="V1684" s="5">
        <f>+'MBI DIRECTORIO'!V1684</f>
        <v>0</v>
      </c>
      <c r="W1684" s="5">
        <f>+'MBI DIRECTORIO'!W1684</f>
        <v>0</v>
      </c>
      <c r="X1684" s="5">
        <f>+'MBI DIRECTORIO'!X1684</f>
        <v>0</v>
      </c>
      <c r="Y1684" s="5">
        <f>+'MBI DIRECTORIO'!Y1684</f>
        <v>67.585598345564932</v>
      </c>
      <c r="Z1684" s="5">
        <f>+'MBI DIRECTORIO'!Z1684</f>
        <v>26.469912946581431</v>
      </c>
      <c r="AA1684" s="5">
        <f>+'MBI DIRECTORIO'!AA1684</f>
        <v>0</v>
      </c>
      <c r="AB1684" s="5" t="str">
        <f>+'MBI DIRECTORIO'!AG1684</f>
        <v>Cripton_Korea</v>
      </c>
      <c r="AD1684" t="str">
        <f t="shared" si="28"/>
        <v>INSERT INTO TABLA_PRESUPUESTO_COMERCIAL VALUES ('VSR','80140-C','14005075-18',2022,'Septiembre',45,'USD',2745,1451.60545,0,0,10.327941,0,9.734848,19.886364,2.041667,9.452807,0,0,0,0,0,0,0,67.585598,26.469913,0);</v>
      </c>
    </row>
    <row r="1685" spans="1:30" x14ac:dyDescent="0.2">
      <c r="A1685" t="str">
        <f>+'MBI DIRECTORIO'!A1685</f>
        <v>VSR</v>
      </c>
      <c r="B1685" t="str">
        <f>+'MBI DIRECTORIO'!B1685</f>
        <v>80140-C</v>
      </c>
      <c r="C1685" t="str">
        <f>+'MBI DIRECTORIO'!C1685</f>
        <v>14005077-18</v>
      </c>
      <c r="D1685">
        <f>+'MBI DIRECTORIO'!D1685</f>
        <v>2022</v>
      </c>
      <c r="E1685" t="str">
        <f>+'MBI DIRECTORIO'!E1685</f>
        <v>Septiembre</v>
      </c>
      <c r="F1685" s="5">
        <f>+'MBI DIRECTORIO'!F1685</f>
        <v>9</v>
      </c>
      <c r="G1685" t="str">
        <f>+'MBI DIRECTORIO'!G1685</f>
        <v>USD</v>
      </c>
      <c r="H1685" s="5">
        <f>+'MBI DIRECTORIO'!H1685</f>
        <v>549</v>
      </c>
      <c r="I1685" s="5">
        <f>+'MBI DIRECTORIO'!I1685</f>
        <v>219.4957349312316</v>
      </c>
      <c r="J1685" s="5">
        <f>+'MBI DIRECTORIO'!J1685</f>
        <v>0</v>
      </c>
      <c r="K1685" s="5">
        <f>+'MBI DIRECTORIO'!K1685</f>
        <v>0</v>
      </c>
      <c r="L1685" s="5">
        <f>+'MBI DIRECTORIO'!L1685</f>
        <v>2.0655882095965739</v>
      </c>
      <c r="M1685" s="5">
        <f>+'MBI DIRECTORIO'!M1685</f>
        <v>0</v>
      </c>
      <c r="N1685" s="5">
        <f>+'MBI DIRECTORIO'!N1685</f>
        <v>1.9469696969696972</v>
      </c>
      <c r="O1685" s="5">
        <f>+'MBI DIRECTORIO'!O1685</f>
        <v>3.9772727272727271</v>
      </c>
      <c r="P1685" s="5">
        <f>+'MBI DIRECTORIO'!P1685</f>
        <v>0.40833333333333344</v>
      </c>
      <c r="Q1685" s="5">
        <f>+'MBI DIRECTORIO'!Q1685</f>
        <v>1.8905613222209434</v>
      </c>
      <c r="R1685" s="5">
        <f>+'MBI DIRECTORIO'!R1685</f>
        <v>0</v>
      </c>
      <c r="S1685" s="5">
        <f>+'MBI DIRECTORIO'!S1685</f>
        <v>0</v>
      </c>
      <c r="T1685" s="5">
        <f>+'MBI DIRECTORIO'!T1685</f>
        <v>0</v>
      </c>
      <c r="U1685" s="5">
        <f>+'MBI DIRECTORIO'!U1685</f>
        <v>0</v>
      </c>
      <c r="V1685" s="5">
        <f>+'MBI DIRECTORIO'!V1685</f>
        <v>0</v>
      </c>
      <c r="W1685" s="5">
        <f>+'MBI DIRECTORIO'!W1685</f>
        <v>0</v>
      </c>
      <c r="X1685" s="5">
        <f>+'MBI DIRECTORIO'!X1685</f>
        <v>0</v>
      </c>
      <c r="Y1685" s="5">
        <f>+'MBI DIRECTORIO'!Y1685</f>
        <v>13.517119669112986</v>
      </c>
      <c r="Z1685" s="5">
        <f>+'MBI DIRECTORIO'!Z1685</f>
        <v>5.2939825893162853</v>
      </c>
      <c r="AA1685" s="5">
        <f>+'MBI DIRECTORIO'!AA1685</f>
        <v>0</v>
      </c>
      <c r="AB1685" s="5" t="str">
        <f>+'MBI DIRECTORIO'!AG1685</f>
        <v>Cripton_Korea</v>
      </c>
      <c r="AD1685" t="str">
        <f t="shared" si="28"/>
        <v>INSERT INTO TABLA_PRESUPUESTO_COMERCIAL VALUES ('VSR','80140-C','14005077-18',2022,'Septiembre',9,'USD',549,219.495735,0,0,2.065588,0,1.94697,3.977273,0.408333,1.890561,0,0,0,0,0,0,0,13.51712,5.293983,0);</v>
      </c>
    </row>
    <row r="1686" spans="1:30" x14ac:dyDescent="0.2">
      <c r="A1686" t="str">
        <f>+'MBI DIRECTORIO'!A1686</f>
        <v>VSR</v>
      </c>
      <c r="B1686" t="str">
        <f>+'MBI DIRECTORIO'!B1686</f>
        <v>96568970-C</v>
      </c>
      <c r="C1686" t="str">
        <f>+'MBI DIRECTORIO'!C1686</f>
        <v>14005058-20</v>
      </c>
      <c r="D1686">
        <f>+'MBI DIRECTORIO'!D1686</f>
        <v>2022</v>
      </c>
      <c r="E1686" t="str">
        <f>+'MBI DIRECTORIO'!E1686</f>
        <v>Octubre</v>
      </c>
      <c r="F1686" s="5">
        <f>+'MBI DIRECTORIO'!F1686</f>
        <v>360</v>
      </c>
      <c r="G1686" t="str">
        <f>+'MBI DIRECTORIO'!G1686</f>
        <v>CLP</v>
      </c>
      <c r="H1686" s="5">
        <f>+'MBI DIRECTORIO'!H1686</f>
        <v>11559.5</v>
      </c>
      <c r="I1686" s="5">
        <f>+'MBI DIRECTORIO'!I1686</f>
        <v>6755.1235790629935</v>
      </c>
      <c r="J1686" s="5">
        <f>+'MBI DIRECTORIO'!J1686</f>
        <v>0</v>
      </c>
      <c r="K1686" s="5">
        <f>+'MBI DIRECTORIO'!K1686</f>
        <v>1350</v>
      </c>
      <c r="L1686" s="5">
        <f>+'MBI DIRECTORIO'!L1686</f>
        <v>89.477299441804888</v>
      </c>
      <c r="M1686" s="5">
        <f>+'MBI DIRECTORIO'!M1686</f>
        <v>0</v>
      </c>
      <c r="N1686" s="5">
        <f>+'MBI DIRECTORIO'!N1686</f>
        <v>0</v>
      </c>
      <c r="O1686" s="5">
        <f>+'MBI DIRECTORIO'!O1686</f>
        <v>0</v>
      </c>
      <c r="P1686" s="5">
        <f>+'MBI DIRECTORIO'!P1686</f>
        <v>0</v>
      </c>
      <c r="Q1686" s="5">
        <f>+'MBI DIRECTORIO'!Q1686</f>
        <v>0</v>
      </c>
      <c r="R1686" s="5">
        <f>+'MBI DIRECTORIO'!R1686</f>
        <v>39.806818951207646</v>
      </c>
      <c r="S1686" s="5">
        <f>+'MBI DIRECTORIO'!S1686</f>
        <v>0</v>
      </c>
      <c r="T1686" s="5">
        <f>+'MBI DIRECTORIO'!T1686</f>
        <v>0</v>
      </c>
      <c r="U1686" s="5">
        <f>+'MBI DIRECTORIO'!U1686</f>
        <v>142.5</v>
      </c>
      <c r="V1686" s="5">
        <f>+'MBI DIRECTORIO'!V1686</f>
        <v>0</v>
      </c>
      <c r="W1686" s="5">
        <f>+'MBI DIRECTORIO'!W1686</f>
        <v>0</v>
      </c>
      <c r="X1686" s="5">
        <f>+'MBI DIRECTORIO'!X1686</f>
        <v>0</v>
      </c>
      <c r="Y1686" s="5">
        <f>+'MBI DIRECTORIO'!Y1686</f>
        <v>182.30681895120765</v>
      </c>
      <c r="Z1686" s="5">
        <f>+'MBI DIRECTORIO'!Z1686</f>
        <v>0</v>
      </c>
      <c r="AA1686" s="5">
        <f>+'MBI DIRECTORIO'!AA1686</f>
        <v>0</v>
      </c>
      <c r="AB1686" s="5" t="str">
        <f>+'MBI DIRECTORIO'!AG1686</f>
        <v>Distribución y Excelencia S.A.</v>
      </c>
      <c r="AD1686" t="str">
        <f t="shared" si="28"/>
        <v>INSERT INTO TABLA_PRESUPUESTO_COMERCIAL VALUES ('VSR','96568970-C','14005058-20',2022,'Octubre',360,'CLP',11559.5,6755.123579,0,1350,89.477299,0,0,0,0,0,39.806819,0,0,142.5,0,0,0,182.306819,0,0);</v>
      </c>
    </row>
    <row r="1687" spans="1:30" x14ac:dyDescent="0.2">
      <c r="A1687" t="str">
        <f>+'MBI DIRECTORIO'!A1687</f>
        <v>VSR</v>
      </c>
      <c r="B1687" t="str">
        <f>+'MBI DIRECTORIO'!B1687</f>
        <v>96568970-C</v>
      </c>
      <c r="C1687" t="str">
        <f>+'MBI DIRECTORIO'!C1687</f>
        <v>14005057-20</v>
      </c>
      <c r="D1687">
        <f>+'MBI DIRECTORIO'!D1687</f>
        <v>2022</v>
      </c>
      <c r="E1687" t="str">
        <f>+'MBI DIRECTORIO'!E1687</f>
        <v>Octubre</v>
      </c>
      <c r="F1687" s="5">
        <f>+'MBI DIRECTORIO'!F1687</f>
        <v>240</v>
      </c>
      <c r="G1687" t="str">
        <f>+'MBI DIRECTORIO'!G1687</f>
        <v>CLP</v>
      </c>
      <c r="H1687" s="5">
        <f>+'MBI DIRECTORIO'!H1687</f>
        <v>7706.333333333333</v>
      </c>
      <c r="I1687" s="5">
        <f>+'MBI DIRECTORIO'!I1687</f>
        <v>4743.3430699301061</v>
      </c>
      <c r="J1687" s="5">
        <f>+'MBI DIRECTORIO'!J1687</f>
        <v>0</v>
      </c>
      <c r="K1687" s="5">
        <f>+'MBI DIRECTORIO'!K1687</f>
        <v>900</v>
      </c>
      <c r="L1687" s="5">
        <f>+'MBI DIRECTORIO'!L1687</f>
        <v>59.651532961203259</v>
      </c>
      <c r="M1687" s="5">
        <f>+'MBI DIRECTORIO'!M1687</f>
        <v>0</v>
      </c>
      <c r="N1687" s="5">
        <f>+'MBI DIRECTORIO'!N1687</f>
        <v>0</v>
      </c>
      <c r="O1687" s="5">
        <f>+'MBI DIRECTORIO'!O1687</f>
        <v>0</v>
      </c>
      <c r="P1687" s="5">
        <f>+'MBI DIRECTORIO'!P1687</f>
        <v>0</v>
      </c>
      <c r="Q1687" s="5">
        <f>+'MBI DIRECTORIO'!Q1687</f>
        <v>0</v>
      </c>
      <c r="R1687" s="5">
        <f>+'MBI DIRECTORIO'!R1687</f>
        <v>26.537879300805095</v>
      </c>
      <c r="S1687" s="5">
        <f>+'MBI DIRECTORIO'!S1687</f>
        <v>0</v>
      </c>
      <c r="T1687" s="5">
        <f>+'MBI DIRECTORIO'!T1687</f>
        <v>0</v>
      </c>
      <c r="U1687" s="5">
        <f>+'MBI DIRECTORIO'!U1687</f>
        <v>95</v>
      </c>
      <c r="V1687" s="5">
        <f>+'MBI DIRECTORIO'!V1687</f>
        <v>0</v>
      </c>
      <c r="W1687" s="5">
        <f>+'MBI DIRECTORIO'!W1687</f>
        <v>0</v>
      </c>
      <c r="X1687" s="5">
        <f>+'MBI DIRECTORIO'!X1687</f>
        <v>0</v>
      </c>
      <c r="Y1687" s="5">
        <f>+'MBI DIRECTORIO'!Y1687</f>
        <v>121.53787930080509</v>
      </c>
      <c r="Z1687" s="5">
        <f>+'MBI DIRECTORIO'!Z1687</f>
        <v>0</v>
      </c>
      <c r="AA1687" s="5">
        <f>+'MBI DIRECTORIO'!AA1687</f>
        <v>0</v>
      </c>
      <c r="AB1687" s="5" t="str">
        <f>+'MBI DIRECTORIO'!AG1687</f>
        <v>Distribución y Excelencia S.A.</v>
      </c>
      <c r="AD1687" t="str">
        <f t="shared" si="28"/>
        <v>INSERT INTO TABLA_PRESUPUESTO_COMERCIAL VALUES ('VSR','96568970-C','14005057-20',2022,'Octubre',240,'CLP',7706.333333,4743.34307,0,900,59.651533,0,0,0,0,0,26.537879,0,0,95,0,0,0,121.537879,0,0);</v>
      </c>
    </row>
    <row r="1688" spans="1:30" x14ac:dyDescent="0.2">
      <c r="A1688" t="str">
        <f>+'MBI DIRECTORIO'!A1688</f>
        <v>VSR</v>
      </c>
      <c r="B1688" t="str">
        <f>+'MBI DIRECTORIO'!B1688</f>
        <v>96568970-C</v>
      </c>
      <c r="C1688" t="str">
        <f>+'MBI DIRECTORIO'!C1688</f>
        <v>14005059-20</v>
      </c>
      <c r="D1688">
        <f>+'MBI DIRECTORIO'!D1688</f>
        <v>2022</v>
      </c>
      <c r="E1688" t="str">
        <f>+'MBI DIRECTORIO'!E1688</f>
        <v>Octubre</v>
      </c>
      <c r="F1688" s="5">
        <f>+'MBI DIRECTORIO'!F1688</f>
        <v>255</v>
      </c>
      <c r="G1688" t="str">
        <f>+'MBI DIRECTORIO'!G1688</f>
        <v>CLP</v>
      </c>
      <c r="H1688" s="5">
        <f>+'MBI DIRECTORIO'!H1688</f>
        <v>8187.979166666667</v>
      </c>
      <c r="I1688" s="5">
        <f>+'MBI DIRECTORIO'!I1688</f>
        <v>5080.5031929840079</v>
      </c>
      <c r="J1688" s="5">
        <f>+'MBI DIRECTORIO'!J1688</f>
        <v>0</v>
      </c>
      <c r="K1688" s="5">
        <f>+'MBI DIRECTORIO'!K1688</f>
        <v>956.25</v>
      </c>
      <c r="L1688" s="5">
        <f>+'MBI DIRECTORIO'!L1688</f>
        <v>63.379753771278459</v>
      </c>
      <c r="M1688" s="5">
        <f>+'MBI DIRECTORIO'!M1688</f>
        <v>0</v>
      </c>
      <c r="N1688" s="5">
        <f>+'MBI DIRECTORIO'!N1688</f>
        <v>0</v>
      </c>
      <c r="O1688" s="5">
        <f>+'MBI DIRECTORIO'!O1688</f>
        <v>0</v>
      </c>
      <c r="P1688" s="5">
        <f>+'MBI DIRECTORIO'!P1688</f>
        <v>0</v>
      </c>
      <c r="Q1688" s="5">
        <f>+'MBI DIRECTORIO'!Q1688</f>
        <v>0</v>
      </c>
      <c r="R1688" s="5">
        <f>+'MBI DIRECTORIO'!R1688</f>
        <v>28.196496757105415</v>
      </c>
      <c r="S1688" s="5">
        <f>+'MBI DIRECTORIO'!S1688</f>
        <v>0</v>
      </c>
      <c r="T1688" s="5">
        <f>+'MBI DIRECTORIO'!T1688</f>
        <v>0</v>
      </c>
      <c r="U1688" s="5">
        <f>+'MBI DIRECTORIO'!U1688</f>
        <v>100.9375</v>
      </c>
      <c r="V1688" s="5">
        <f>+'MBI DIRECTORIO'!V1688</f>
        <v>0</v>
      </c>
      <c r="W1688" s="5">
        <f>+'MBI DIRECTORIO'!W1688</f>
        <v>0</v>
      </c>
      <c r="X1688" s="5">
        <f>+'MBI DIRECTORIO'!X1688</f>
        <v>0</v>
      </c>
      <c r="Y1688" s="5">
        <f>+'MBI DIRECTORIO'!Y1688</f>
        <v>129.13399675710542</v>
      </c>
      <c r="Z1688" s="5">
        <f>+'MBI DIRECTORIO'!Z1688</f>
        <v>0</v>
      </c>
      <c r="AA1688" s="5">
        <f>+'MBI DIRECTORIO'!AA1688</f>
        <v>0</v>
      </c>
      <c r="AB1688" s="5" t="str">
        <f>+'MBI DIRECTORIO'!AG1688</f>
        <v>Distribución y Excelencia S.A.</v>
      </c>
      <c r="AD1688" t="str">
        <f t="shared" si="28"/>
        <v>INSERT INTO TABLA_PRESUPUESTO_COMERCIAL VALUES ('VSR','96568970-C','14005059-20',2022,'Octubre',255,'CLP',8187.979167,5080.503193,0,956.25,63.379754,0,0,0,0,0,28.196497,0,0,100.9375,0,0,0,129.133997,0,0);</v>
      </c>
    </row>
    <row r="1689" spans="1:30" x14ac:dyDescent="0.2">
      <c r="A1689" t="str">
        <f>+'MBI DIRECTORIO'!A1689</f>
        <v>VSR</v>
      </c>
      <c r="B1689" t="str">
        <f>+'MBI DIRECTORIO'!B1689</f>
        <v>96568970-C</v>
      </c>
      <c r="C1689" t="str">
        <f>+'MBI DIRECTORIO'!C1689</f>
        <v>14005080-18</v>
      </c>
      <c r="D1689">
        <f>+'MBI DIRECTORIO'!D1689</f>
        <v>2022</v>
      </c>
      <c r="E1689" t="str">
        <f>+'MBI DIRECTORIO'!E1689</f>
        <v>Octubre</v>
      </c>
      <c r="F1689" s="5">
        <f>+'MBI DIRECTORIO'!F1689</f>
        <v>15</v>
      </c>
      <c r="G1689" t="str">
        <f>+'MBI DIRECTORIO'!G1689</f>
        <v>CLP</v>
      </c>
      <c r="H1689" s="5">
        <f>+'MBI DIRECTORIO'!H1689</f>
        <v>1331.25</v>
      </c>
      <c r="I1689" s="5">
        <f>+'MBI DIRECTORIO'!I1689</f>
        <v>866.62919116473211</v>
      </c>
      <c r="J1689" s="5">
        <f>+'MBI DIRECTORIO'!J1689</f>
        <v>0</v>
      </c>
      <c r="K1689" s="5">
        <f>+'MBI DIRECTORIO'!K1689</f>
        <v>133.125</v>
      </c>
      <c r="L1689" s="5">
        <f>+'MBI DIRECTORIO'!L1689</f>
        <v>3.7282208100752037</v>
      </c>
      <c r="M1689" s="5">
        <f>+'MBI DIRECTORIO'!M1689</f>
        <v>0</v>
      </c>
      <c r="N1689" s="5">
        <f>+'MBI DIRECTORIO'!N1689</f>
        <v>0</v>
      </c>
      <c r="O1689" s="5">
        <f>+'MBI DIRECTORIO'!O1689</f>
        <v>0</v>
      </c>
      <c r="P1689" s="5">
        <f>+'MBI DIRECTORIO'!P1689</f>
        <v>0</v>
      </c>
      <c r="Q1689" s="5">
        <f>+'MBI DIRECTORIO'!Q1689</f>
        <v>0</v>
      </c>
      <c r="R1689" s="5">
        <f>+'MBI DIRECTORIO'!R1689</f>
        <v>4.5843529329811128</v>
      </c>
      <c r="S1689" s="5">
        <f>+'MBI DIRECTORIO'!S1689</f>
        <v>0</v>
      </c>
      <c r="T1689" s="5">
        <f>+'MBI DIRECTORIO'!T1689</f>
        <v>0</v>
      </c>
      <c r="U1689" s="5">
        <f>+'MBI DIRECTORIO'!U1689</f>
        <v>5.9375</v>
      </c>
      <c r="V1689" s="5">
        <f>+'MBI DIRECTORIO'!V1689</f>
        <v>0</v>
      </c>
      <c r="W1689" s="5">
        <f>+'MBI DIRECTORIO'!W1689</f>
        <v>0</v>
      </c>
      <c r="X1689" s="5">
        <f>+'MBI DIRECTORIO'!X1689</f>
        <v>0</v>
      </c>
      <c r="Y1689" s="5">
        <f>+'MBI DIRECTORIO'!Y1689</f>
        <v>10.521852932981112</v>
      </c>
      <c r="Z1689" s="5">
        <f>+'MBI DIRECTORIO'!Z1689</f>
        <v>0</v>
      </c>
      <c r="AA1689" s="5">
        <f>+'MBI DIRECTORIO'!AA1689</f>
        <v>0</v>
      </c>
      <c r="AB1689" s="5" t="str">
        <f>+'MBI DIRECTORIO'!AG1689</f>
        <v>Distribución y Excelencia S.A.</v>
      </c>
      <c r="AD1689" t="str">
        <f t="shared" si="28"/>
        <v>INSERT INTO TABLA_PRESUPUESTO_COMERCIAL VALUES ('VSR','96568970-C','14005080-18',2022,'Octubre',15,'CLP',1331.25,866.629191,0,133.125,3.728221,0,0,0,0,0,4.584353,0,0,5.9375,0,0,0,10.521853,0,0);</v>
      </c>
    </row>
    <row r="1690" spans="1:30" x14ac:dyDescent="0.2">
      <c r="A1690" t="str">
        <f>+'MBI DIRECTORIO'!A1690</f>
        <v>VSR</v>
      </c>
      <c r="B1690" t="str">
        <f>+'MBI DIRECTORIO'!B1690</f>
        <v>96568970-C</v>
      </c>
      <c r="C1690" t="str">
        <f>+'MBI DIRECTORIO'!C1690</f>
        <v>14005051-20</v>
      </c>
      <c r="D1690">
        <f>+'MBI DIRECTORIO'!D1690</f>
        <v>2022</v>
      </c>
      <c r="E1690" t="str">
        <f>+'MBI DIRECTORIO'!E1690</f>
        <v>Octubre</v>
      </c>
      <c r="F1690" s="5">
        <f>+'MBI DIRECTORIO'!F1690</f>
        <v>2400</v>
      </c>
      <c r="G1690" t="str">
        <f>+'MBI DIRECTORIO'!G1690</f>
        <v>CLP</v>
      </c>
      <c r="H1690" s="5">
        <f>+'MBI DIRECTORIO'!H1690</f>
        <v>56053.333333333336</v>
      </c>
      <c r="I1690" s="5">
        <f>+'MBI DIRECTORIO'!I1690</f>
        <v>40694.817391849487</v>
      </c>
      <c r="J1690" s="5">
        <f>+'MBI DIRECTORIO'!J1690</f>
        <v>0</v>
      </c>
      <c r="K1690" s="5">
        <f>+'MBI DIRECTORIO'!K1690</f>
        <v>3000</v>
      </c>
      <c r="L1690" s="5">
        <f>+'MBI DIRECTORIO'!L1690</f>
        <v>596.51532961203259</v>
      </c>
      <c r="M1690" s="5">
        <f>+'MBI DIRECTORIO'!M1690</f>
        <v>0</v>
      </c>
      <c r="N1690" s="5">
        <f>+'MBI DIRECTORIO'!N1690</f>
        <v>0</v>
      </c>
      <c r="O1690" s="5">
        <f>+'MBI DIRECTORIO'!O1690</f>
        <v>0</v>
      </c>
      <c r="P1690" s="5">
        <f>+'MBI DIRECTORIO'!P1690</f>
        <v>0</v>
      </c>
      <c r="Q1690" s="5">
        <f>+'MBI DIRECTORIO'!Q1690</f>
        <v>0</v>
      </c>
      <c r="R1690" s="5">
        <f>+'MBI DIRECTORIO'!R1690</f>
        <v>193.02780324509646</v>
      </c>
      <c r="S1690" s="5">
        <f>+'MBI DIRECTORIO'!S1690</f>
        <v>0</v>
      </c>
      <c r="T1690" s="5">
        <f>+'MBI DIRECTORIO'!T1690</f>
        <v>0</v>
      </c>
      <c r="U1690" s="5">
        <f>+'MBI DIRECTORIO'!U1690</f>
        <v>950</v>
      </c>
      <c r="V1690" s="5">
        <f>+'MBI DIRECTORIO'!V1690</f>
        <v>0</v>
      </c>
      <c r="W1690" s="5">
        <f>+'MBI DIRECTORIO'!W1690</f>
        <v>0</v>
      </c>
      <c r="X1690" s="5">
        <f>+'MBI DIRECTORIO'!X1690</f>
        <v>0</v>
      </c>
      <c r="Y1690" s="5">
        <f>+'MBI DIRECTORIO'!Y1690</f>
        <v>1143.0278032450965</v>
      </c>
      <c r="Z1690" s="5">
        <f>+'MBI DIRECTORIO'!Z1690</f>
        <v>0</v>
      </c>
      <c r="AA1690" s="5">
        <f>+'MBI DIRECTORIO'!AA1690</f>
        <v>0</v>
      </c>
      <c r="AB1690" s="5" t="str">
        <f>+'MBI DIRECTORIO'!AG1690</f>
        <v>Distribución y Excelencia S.A.</v>
      </c>
      <c r="AD1690" t="str">
        <f t="shared" si="28"/>
        <v>INSERT INTO TABLA_PRESUPUESTO_COMERCIAL VALUES ('VSR','96568970-C','14005051-20',2022,'Octubre',2400,'CLP',56053.333333,40694.8173919999,0,3000,596.51533,0,0,0,0,0,193.027803,0,0,950,0,0,0,1143.027803,0,0);</v>
      </c>
    </row>
    <row r="1691" spans="1:30" x14ac:dyDescent="0.2">
      <c r="A1691" t="str">
        <f>+'MBI DIRECTORIO'!A1691</f>
        <v>VSR</v>
      </c>
      <c r="B1691" t="str">
        <f>+'MBI DIRECTORIO'!B1691</f>
        <v>96568970-C</v>
      </c>
      <c r="C1691" t="str">
        <f>+'MBI DIRECTORIO'!C1691</f>
        <v>14005050-21</v>
      </c>
      <c r="D1691">
        <f>+'MBI DIRECTORIO'!D1691</f>
        <v>2022</v>
      </c>
      <c r="E1691" t="str">
        <f>+'MBI DIRECTORIO'!E1691</f>
        <v>Octubre</v>
      </c>
      <c r="F1691" s="5">
        <f>+'MBI DIRECTORIO'!F1691</f>
        <v>2160</v>
      </c>
      <c r="G1691" t="str">
        <f>+'MBI DIRECTORIO'!G1691</f>
        <v>CLP</v>
      </c>
      <c r="H1691" s="5">
        <f>+'MBI DIRECTORIO'!H1691</f>
        <v>50448</v>
      </c>
      <c r="I1691" s="5">
        <f>+'MBI DIRECTORIO'!I1691</f>
        <v>31680.721834778546</v>
      </c>
      <c r="J1691" s="5">
        <f>+'MBI DIRECTORIO'!J1691</f>
        <v>0</v>
      </c>
      <c r="K1691" s="5">
        <f>+'MBI DIRECTORIO'!K1691</f>
        <v>2700</v>
      </c>
      <c r="L1691" s="5">
        <f>+'MBI DIRECTORIO'!L1691</f>
        <v>536.86379665082927</v>
      </c>
      <c r="M1691" s="5">
        <f>+'MBI DIRECTORIO'!M1691</f>
        <v>0</v>
      </c>
      <c r="N1691" s="5">
        <f>+'MBI DIRECTORIO'!N1691</f>
        <v>0</v>
      </c>
      <c r="O1691" s="5">
        <f>+'MBI DIRECTORIO'!O1691</f>
        <v>0</v>
      </c>
      <c r="P1691" s="5">
        <f>+'MBI DIRECTORIO'!P1691</f>
        <v>0</v>
      </c>
      <c r="Q1691" s="5">
        <f>+'MBI DIRECTORIO'!Q1691</f>
        <v>0</v>
      </c>
      <c r="R1691" s="5">
        <f>+'MBI DIRECTORIO'!R1691</f>
        <v>173.72502292058681</v>
      </c>
      <c r="S1691" s="5">
        <f>+'MBI DIRECTORIO'!S1691</f>
        <v>0</v>
      </c>
      <c r="T1691" s="5">
        <f>+'MBI DIRECTORIO'!T1691</f>
        <v>0</v>
      </c>
      <c r="U1691" s="5">
        <f>+'MBI DIRECTORIO'!U1691</f>
        <v>855</v>
      </c>
      <c r="V1691" s="5">
        <f>+'MBI DIRECTORIO'!V1691</f>
        <v>0</v>
      </c>
      <c r="W1691" s="5">
        <f>+'MBI DIRECTORIO'!W1691</f>
        <v>0</v>
      </c>
      <c r="X1691" s="5">
        <f>+'MBI DIRECTORIO'!X1691</f>
        <v>0</v>
      </c>
      <c r="Y1691" s="5">
        <f>+'MBI DIRECTORIO'!Y1691</f>
        <v>1028.7250229205868</v>
      </c>
      <c r="Z1691" s="5">
        <f>+'MBI DIRECTORIO'!Z1691</f>
        <v>0</v>
      </c>
      <c r="AA1691" s="5">
        <f>+'MBI DIRECTORIO'!AA1691</f>
        <v>0</v>
      </c>
      <c r="AB1691" s="5" t="str">
        <f>+'MBI DIRECTORIO'!AG1691</f>
        <v>Distribución y Excelencia S.A.</v>
      </c>
      <c r="AD1691" t="str">
        <f t="shared" si="28"/>
        <v>INSERT INTO TABLA_PRESUPUESTO_COMERCIAL VALUES ('VSR','96568970-C','14005050-21',2022,'Octubre',2160,'CLP',50448,31680.721835,0,2700,536.863797,0,0,0,0,0,173.725023,0,0,855,0,0,0,1028.725023,0,0);</v>
      </c>
    </row>
    <row r="1692" spans="1:30" x14ac:dyDescent="0.2">
      <c r="A1692" t="str">
        <f>+'MBI DIRECTORIO'!A1692</f>
        <v>VSR</v>
      </c>
      <c r="B1692" t="str">
        <f>+'MBI DIRECTORIO'!B1692</f>
        <v>96568970-C</v>
      </c>
      <c r="C1692" t="str">
        <f>+'MBI DIRECTORIO'!C1692</f>
        <v>14005052-21</v>
      </c>
      <c r="D1692">
        <f>+'MBI DIRECTORIO'!D1692</f>
        <v>2022</v>
      </c>
      <c r="E1692" t="str">
        <f>+'MBI DIRECTORIO'!E1692</f>
        <v>Octubre</v>
      </c>
      <c r="F1692" s="5">
        <f>+'MBI DIRECTORIO'!F1692</f>
        <v>2100</v>
      </c>
      <c r="G1692" t="str">
        <f>+'MBI DIRECTORIO'!G1692</f>
        <v>CLP</v>
      </c>
      <c r="H1692" s="5">
        <f>+'MBI DIRECTORIO'!H1692</f>
        <v>49046.666666666664</v>
      </c>
      <c r="I1692" s="5">
        <f>+'MBI DIRECTORIO'!I1692</f>
        <v>32018.009642152982</v>
      </c>
      <c r="J1692" s="5">
        <f>+'MBI DIRECTORIO'!J1692</f>
        <v>0</v>
      </c>
      <c r="K1692" s="5">
        <f>+'MBI DIRECTORIO'!K1692</f>
        <v>2625</v>
      </c>
      <c r="L1692" s="5">
        <f>+'MBI DIRECTORIO'!L1692</f>
        <v>521.95091341052853</v>
      </c>
      <c r="M1692" s="5">
        <f>+'MBI DIRECTORIO'!M1692</f>
        <v>0</v>
      </c>
      <c r="N1692" s="5">
        <f>+'MBI DIRECTORIO'!N1692</f>
        <v>0</v>
      </c>
      <c r="O1692" s="5">
        <f>+'MBI DIRECTORIO'!O1692</f>
        <v>0</v>
      </c>
      <c r="P1692" s="5">
        <f>+'MBI DIRECTORIO'!P1692</f>
        <v>0</v>
      </c>
      <c r="Q1692" s="5">
        <f>+'MBI DIRECTORIO'!Q1692</f>
        <v>0</v>
      </c>
      <c r="R1692" s="5">
        <f>+'MBI DIRECTORIO'!R1692</f>
        <v>168.89932783945937</v>
      </c>
      <c r="S1692" s="5">
        <f>+'MBI DIRECTORIO'!S1692</f>
        <v>0</v>
      </c>
      <c r="T1692" s="5">
        <f>+'MBI DIRECTORIO'!T1692</f>
        <v>0</v>
      </c>
      <c r="U1692" s="5">
        <f>+'MBI DIRECTORIO'!U1692</f>
        <v>831.25</v>
      </c>
      <c r="V1692" s="5">
        <f>+'MBI DIRECTORIO'!V1692</f>
        <v>0</v>
      </c>
      <c r="W1692" s="5">
        <f>+'MBI DIRECTORIO'!W1692</f>
        <v>0</v>
      </c>
      <c r="X1692" s="5">
        <f>+'MBI DIRECTORIO'!X1692</f>
        <v>0</v>
      </c>
      <c r="Y1692" s="5">
        <f>+'MBI DIRECTORIO'!Y1692</f>
        <v>1000.1493278394594</v>
      </c>
      <c r="Z1692" s="5">
        <f>+'MBI DIRECTORIO'!Z1692</f>
        <v>0</v>
      </c>
      <c r="AA1692" s="5">
        <f>+'MBI DIRECTORIO'!AA1692</f>
        <v>0</v>
      </c>
      <c r="AB1692" s="5" t="str">
        <f>+'MBI DIRECTORIO'!AG1692</f>
        <v>Distribución y Excelencia S.A.</v>
      </c>
      <c r="AD1692" t="str">
        <f t="shared" si="28"/>
        <v>INSERT INTO TABLA_PRESUPUESTO_COMERCIAL VALUES ('VSR','96568970-C','14005052-21',2022,'Octubre',2100,'CLP',49046.666667,32018.009642,0,2625,521.950913,0,0,0,0,0,168.899328,0,0,831.25,0,0,0,1000.149328,0,0);</v>
      </c>
    </row>
    <row r="1693" spans="1:30" x14ac:dyDescent="0.2">
      <c r="A1693" t="str">
        <f>+'MBI DIRECTORIO'!A1693</f>
        <v>VSR</v>
      </c>
      <c r="B1693" t="str">
        <f>+'MBI DIRECTORIO'!B1693</f>
        <v>96568970-C</v>
      </c>
      <c r="C1693" t="str">
        <f>+'MBI DIRECTORIO'!C1693</f>
        <v>14005054-20</v>
      </c>
      <c r="D1693">
        <f>+'MBI DIRECTORIO'!D1693</f>
        <v>2022</v>
      </c>
      <c r="E1693" t="str">
        <f>+'MBI DIRECTORIO'!E1693</f>
        <v>Octubre</v>
      </c>
      <c r="F1693" s="5">
        <f>+'MBI DIRECTORIO'!F1693</f>
        <v>360</v>
      </c>
      <c r="G1693" t="str">
        <f>+'MBI DIRECTORIO'!G1693</f>
        <v>CLP</v>
      </c>
      <c r="H1693" s="5">
        <f>+'MBI DIRECTORIO'!H1693</f>
        <v>8408</v>
      </c>
      <c r="I1693" s="5">
        <f>+'MBI DIRECTORIO'!I1693</f>
        <v>4899.4770854243798</v>
      </c>
      <c r="J1693" s="5">
        <f>+'MBI DIRECTORIO'!J1693</f>
        <v>0</v>
      </c>
      <c r="K1693" s="5">
        <f>+'MBI DIRECTORIO'!K1693</f>
        <v>450</v>
      </c>
      <c r="L1693" s="5">
        <f>+'MBI DIRECTORIO'!L1693</f>
        <v>89.477299441804888</v>
      </c>
      <c r="M1693" s="5">
        <f>+'MBI DIRECTORIO'!M1693</f>
        <v>0</v>
      </c>
      <c r="N1693" s="5">
        <f>+'MBI DIRECTORIO'!N1693</f>
        <v>0</v>
      </c>
      <c r="O1693" s="5">
        <f>+'MBI DIRECTORIO'!O1693</f>
        <v>0</v>
      </c>
      <c r="P1693" s="5">
        <f>+'MBI DIRECTORIO'!P1693</f>
        <v>0</v>
      </c>
      <c r="Q1693" s="5">
        <f>+'MBI DIRECTORIO'!Q1693</f>
        <v>0</v>
      </c>
      <c r="R1693" s="5">
        <f>+'MBI DIRECTORIO'!R1693</f>
        <v>28.954170486764468</v>
      </c>
      <c r="S1693" s="5">
        <f>+'MBI DIRECTORIO'!S1693</f>
        <v>0</v>
      </c>
      <c r="T1693" s="5">
        <f>+'MBI DIRECTORIO'!T1693</f>
        <v>0</v>
      </c>
      <c r="U1693" s="5">
        <f>+'MBI DIRECTORIO'!U1693</f>
        <v>142.5</v>
      </c>
      <c r="V1693" s="5">
        <f>+'MBI DIRECTORIO'!V1693</f>
        <v>0</v>
      </c>
      <c r="W1693" s="5">
        <f>+'MBI DIRECTORIO'!W1693</f>
        <v>0</v>
      </c>
      <c r="X1693" s="5">
        <f>+'MBI DIRECTORIO'!X1693</f>
        <v>0</v>
      </c>
      <c r="Y1693" s="5">
        <f>+'MBI DIRECTORIO'!Y1693</f>
        <v>171.45417048676447</v>
      </c>
      <c r="Z1693" s="5">
        <f>+'MBI DIRECTORIO'!Z1693</f>
        <v>0</v>
      </c>
      <c r="AA1693" s="5">
        <f>+'MBI DIRECTORIO'!AA1693</f>
        <v>0</v>
      </c>
      <c r="AB1693" s="5" t="str">
        <f>+'MBI DIRECTORIO'!AG1693</f>
        <v>Distribución y Excelencia S.A.</v>
      </c>
      <c r="AD1693" t="str">
        <f t="shared" si="28"/>
        <v>INSERT INTO TABLA_PRESUPUESTO_COMERCIAL VALUES ('VSR','96568970-C','14005054-20',2022,'Octubre',360,'CLP',8408,4899.477085,0,450,89.477299,0,0,0,0,0,28.95417,0,0,142.5,0,0,0,171.45417,0,0);</v>
      </c>
    </row>
    <row r="1694" spans="1:30" x14ac:dyDescent="0.2">
      <c r="A1694" t="str">
        <f>+'MBI DIRECTORIO'!A1694</f>
        <v>VSR</v>
      </c>
      <c r="B1694" t="str">
        <f>+'MBI DIRECTORIO'!B1694</f>
        <v>96568970-C</v>
      </c>
      <c r="C1694" t="str">
        <f>+'MBI DIRECTORIO'!C1694</f>
        <v>14004702-19</v>
      </c>
      <c r="D1694">
        <f>+'MBI DIRECTORIO'!D1694</f>
        <v>2022</v>
      </c>
      <c r="E1694" t="str">
        <f>+'MBI DIRECTORIO'!E1694</f>
        <v>Octubre</v>
      </c>
      <c r="F1694" s="5">
        <f>+'MBI DIRECTORIO'!F1694</f>
        <v>210</v>
      </c>
      <c r="G1694" t="str">
        <f>+'MBI DIRECTORIO'!G1694</f>
        <v>CLP</v>
      </c>
      <c r="H1694" s="5">
        <f>+'MBI DIRECTORIO'!H1694</f>
        <v>4904.666666666667</v>
      </c>
      <c r="I1694" s="5">
        <f>+'MBI DIRECTORIO'!I1694</f>
        <v>3257.9965639025836</v>
      </c>
      <c r="J1694" s="5">
        <f>+'MBI DIRECTORIO'!J1694</f>
        <v>0</v>
      </c>
      <c r="K1694" s="5">
        <f>+'MBI DIRECTORIO'!K1694</f>
        <v>262.5</v>
      </c>
      <c r="L1694" s="5">
        <f>+'MBI DIRECTORIO'!L1694</f>
        <v>52.195091341052851</v>
      </c>
      <c r="M1694" s="5">
        <f>+'MBI DIRECTORIO'!M1694</f>
        <v>0</v>
      </c>
      <c r="N1694" s="5">
        <f>+'MBI DIRECTORIO'!N1694</f>
        <v>0</v>
      </c>
      <c r="O1694" s="5">
        <f>+'MBI DIRECTORIO'!O1694</f>
        <v>0</v>
      </c>
      <c r="P1694" s="5">
        <f>+'MBI DIRECTORIO'!P1694</f>
        <v>0</v>
      </c>
      <c r="Q1694" s="5">
        <f>+'MBI DIRECTORIO'!Q1694</f>
        <v>0</v>
      </c>
      <c r="R1694" s="5">
        <f>+'MBI DIRECTORIO'!R1694</f>
        <v>16.889932783945941</v>
      </c>
      <c r="S1694" s="5">
        <f>+'MBI DIRECTORIO'!S1694</f>
        <v>0</v>
      </c>
      <c r="T1694" s="5">
        <f>+'MBI DIRECTORIO'!T1694</f>
        <v>0</v>
      </c>
      <c r="U1694" s="5">
        <f>+'MBI DIRECTORIO'!U1694</f>
        <v>83.125</v>
      </c>
      <c r="V1694" s="5">
        <f>+'MBI DIRECTORIO'!V1694</f>
        <v>0</v>
      </c>
      <c r="W1694" s="5">
        <f>+'MBI DIRECTORIO'!W1694</f>
        <v>0</v>
      </c>
      <c r="X1694" s="5">
        <f>+'MBI DIRECTORIO'!X1694</f>
        <v>0</v>
      </c>
      <c r="Y1694" s="5">
        <f>+'MBI DIRECTORIO'!Y1694</f>
        <v>100.01493278394594</v>
      </c>
      <c r="Z1694" s="5">
        <f>+'MBI DIRECTORIO'!Z1694</f>
        <v>0</v>
      </c>
      <c r="AA1694" s="5">
        <f>+'MBI DIRECTORIO'!AA1694</f>
        <v>0</v>
      </c>
      <c r="AB1694" s="5" t="str">
        <f>+'MBI DIRECTORIO'!AG1694</f>
        <v>Distribución y Excelencia S.A.</v>
      </c>
      <c r="AD1694" t="str">
        <f t="shared" si="28"/>
        <v>INSERT INTO TABLA_PRESUPUESTO_COMERCIAL VALUES ('VSR','96568970-C','14004702-19',2022,'Octubre',210,'CLP',4904.666667,3257.996564,0,262.5,52.195091,0,0,0,0,0,16.889933,0,0,83.125,0,0,0,100.014933,0,0);</v>
      </c>
    </row>
    <row r="1695" spans="1:30" x14ac:dyDescent="0.2">
      <c r="A1695" t="str">
        <f>+'MBI DIRECTORIO'!A1695</f>
        <v>VSR</v>
      </c>
      <c r="B1695" t="str">
        <f>+'MBI DIRECTORIO'!B1695</f>
        <v>96568970-C</v>
      </c>
      <c r="C1695" t="str">
        <f>+'MBI DIRECTORIO'!C1695</f>
        <v>14005055-20</v>
      </c>
      <c r="D1695">
        <f>+'MBI DIRECTORIO'!D1695</f>
        <v>2022</v>
      </c>
      <c r="E1695" t="str">
        <f>+'MBI DIRECTORIO'!E1695</f>
        <v>Octubre</v>
      </c>
      <c r="F1695" s="5">
        <f>+'MBI DIRECTORIO'!F1695</f>
        <v>420</v>
      </c>
      <c r="G1695" t="str">
        <f>+'MBI DIRECTORIO'!G1695</f>
        <v>CLP</v>
      </c>
      <c r="H1695" s="5">
        <f>+'MBI DIRECTORIO'!H1695</f>
        <v>9809.3333333333339</v>
      </c>
      <c r="I1695" s="5">
        <f>+'MBI DIRECTORIO'!I1695</f>
        <v>6019.3308321931854</v>
      </c>
      <c r="J1695" s="5">
        <f>+'MBI DIRECTORIO'!J1695</f>
        <v>0</v>
      </c>
      <c r="K1695" s="5">
        <f>+'MBI DIRECTORIO'!K1695</f>
        <v>525</v>
      </c>
      <c r="L1695" s="5">
        <f>+'MBI DIRECTORIO'!L1695</f>
        <v>104.3901826821057</v>
      </c>
      <c r="M1695" s="5">
        <f>+'MBI DIRECTORIO'!M1695</f>
        <v>0</v>
      </c>
      <c r="N1695" s="5">
        <f>+'MBI DIRECTORIO'!N1695</f>
        <v>0</v>
      </c>
      <c r="O1695" s="5">
        <f>+'MBI DIRECTORIO'!O1695</f>
        <v>0</v>
      </c>
      <c r="P1695" s="5">
        <f>+'MBI DIRECTORIO'!P1695</f>
        <v>0</v>
      </c>
      <c r="Q1695" s="5">
        <f>+'MBI DIRECTORIO'!Q1695</f>
        <v>0</v>
      </c>
      <c r="R1695" s="5">
        <f>+'MBI DIRECTORIO'!R1695</f>
        <v>33.779865567891882</v>
      </c>
      <c r="S1695" s="5">
        <f>+'MBI DIRECTORIO'!S1695</f>
        <v>0</v>
      </c>
      <c r="T1695" s="5">
        <f>+'MBI DIRECTORIO'!T1695</f>
        <v>0</v>
      </c>
      <c r="U1695" s="5">
        <f>+'MBI DIRECTORIO'!U1695</f>
        <v>166.25</v>
      </c>
      <c r="V1695" s="5">
        <f>+'MBI DIRECTORIO'!V1695</f>
        <v>0</v>
      </c>
      <c r="W1695" s="5">
        <f>+'MBI DIRECTORIO'!W1695</f>
        <v>0</v>
      </c>
      <c r="X1695" s="5">
        <f>+'MBI DIRECTORIO'!X1695</f>
        <v>0</v>
      </c>
      <c r="Y1695" s="5">
        <f>+'MBI DIRECTORIO'!Y1695</f>
        <v>200.02986556789187</v>
      </c>
      <c r="Z1695" s="5">
        <f>+'MBI DIRECTORIO'!Z1695</f>
        <v>0</v>
      </c>
      <c r="AA1695" s="5">
        <f>+'MBI DIRECTORIO'!AA1695</f>
        <v>0</v>
      </c>
      <c r="AB1695" s="5" t="str">
        <f>+'MBI DIRECTORIO'!AG1695</f>
        <v>Distribución y Excelencia S.A.</v>
      </c>
      <c r="AD1695" t="str">
        <f t="shared" si="28"/>
        <v>INSERT INTO TABLA_PRESUPUESTO_COMERCIAL VALUES ('VSR','96568970-C','14005055-20',2022,'Octubre',420,'CLP',9809.333333,6019.330832,0,525,104.390183,0,0,0,0,0,33.779866,0,0,166.25,0,0,0,200.029866,0,0);</v>
      </c>
    </row>
    <row r="1696" spans="1:30" x14ac:dyDescent="0.2">
      <c r="A1696" t="str">
        <f>+'MBI DIRECTORIO'!A1696</f>
        <v>VSR</v>
      </c>
      <c r="B1696" t="str">
        <f>+'MBI DIRECTORIO'!B1696</f>
        <v>96568970-C</v>
      </c>
      <c r="C1696" t="str">
        <f>+'MBI DIRECTORIO'!C1696</f>
        <v>14005123-21</v>
      </c>
      <c r="D1696">
        <f>+'MBI DIRECTORIO'!D1696</f>
        <v>2022</v>
      </c>
      <c r="E1696" t="str">
        <f>+'MBI DIRECTORIO'!E1696</f>
        <v>Octubre</v>
      </c>
      <c r="F1696" s="5">
        <f>+'MBI DIRECTORIO'!F1696</f>
        <v>150</v>
      </c>
      <c r="G1696" t="str">
        <f>+'MBI DIRECTORIO'!G1696</f>
        <v>CLP</v>
      </c>
      <c r="H1696" s="5">
        <f>+'MBI DIRECTORIO'!H1696</f>
        <v>3503.3333333333335</v>
      </c>
      <c r="I1696" s="5">
        <f>+'MBI DIRECTORIO'!I1696</f>
        <v>2176.4622361960719</v>
      </c>
      <c r="J1696" s="5">
        <f>+'MBI DIRECTORIO'!J1696</f>
        <v>0</v>
      </c>
      <c r="K1696" s="5">
        <f>+'MBI DIRECTORIO'!K1696</f>
        <v>187.5</v>
      </c>
      <c r="L1696" s="5">
        <f>+'MBI DIRECTORIO'!L1696</f>
        <v>37.282208100752037</v>
      </c>
      <c r="M1696" s="5">
        <f>+'MBI DIRECTORIO'!M1696</f>
        <v>0</v>
      </c>
      <c r="N1696" s="5">
        <f>+'MBI DIRECTORIO'!N1696</f>
        <v>0</v>
      </c>
      <c r="O1696" s="5">
        <f>+'MBI DIRECTORIO'!O1696</f>
        <v>0</v>
      </c>
      <c r="P1696" s="5">
        <f>+'MBI DIRECTORIO'!P1696</f>
        <v>0</v>
      </c>
      <c r="Q1696" s="5">
        <f>+'MBI DIRECTORIO'!Q1696</f>
        <v>0</v>
      </c>
      <c r="R1696" s="5">
        <f>+'MBI DIRECTORIO'!R1696</f>
        <v>12.064237702818529</v>
      </c>
      <c r="S1696" s="5">
        <f>+'MBI DIRECTORIO'!S1696</f>
        <v>0</v>
      </c>
      <c r="T1696" s="5">
        <f>+'MBI DIRECTORIO'!T1696</f>
        <v>0</v>
      </c>
      <c r="U1696" s="5">
        <f>+'MBI DIRECTORIO'!U1696</f>
        <v>59.375</v>
      </c>
      <c r="V1696" s="5">
        <f>+'MBI DIRECTORIO'!V1696</f>
        <v>0</v>
      </c>
      <c r="W1696" s="5">
        <f>+'MBI DIRECTORIO'!W1696</f>
        <v>0</v>
      </c>
      <c r="X1696" s="5">
        <f>+'MBI DIRECTORIO'!X1696</f>
        <v>0</v>
      </c>
      <c r="Y1696" s="5">
        <f>+'MBI DIRECTORIO'!Y1696</f>
        <v>71.439237702818531</v>
      </c>
      <c r="Z1696" s="5">
        <f>+'MBI DIRECTORIO'!Z1696</f>
        <v>0</v>
      </c>
      <c r="AA1696" s="5">
        <f>+'MBI DIRECTORIO'!AA1696</f>
        <v>0</v>
      </c>
      <c r="AB1696" s="5" t="str">
        <f>+'MBI DIRECTORIO'!AG1696</f>
        <v>Distribución y Excelencia S.A.</v>
      </c>
      <c r="AD1696" t="str">
        <f t="shared" si="28"/>
        <v>INSERT INTO TABLA_PRESUPUESTO_COMERCIAL VALUES ('VSR','96568970-C','14005123-21',2022,'Octubre',150,'CLP',3503.333333,2176.462236,0,187.5,37.282208,0,0,0,0,0,12.064238,0,0,59.375,0,0,0,71.439238,0,0);</v>
      </c>
    </row>
    <row r="1697" spans="1:30" x14ac:dyDescent="0.2">
      <c r="A1697" t="str">
        <f>+'MBI DIRECTORIO'!A1697</f>
        <v>VSR</v>
      </c>
      <c r="B1697" t="str">
        <f>+'MBI DIRECTORIO'!B1697</f>
        <v>96568970-C</v>
      </c>
      <c r="C1697" t="str">
        <f>+'MBI DIRECTORIO'!C1697</f>
        <v>14005078-18</v>
      </c>
      <c r="D1697">
        <f>+'MBI DIRECTORIO'!D1697</f>
        <v>2022</v>
      </c>
      <c r="E1697" t="str">
        <f>+'MBI DIRECTORIO'!E1697</f>
        <v>Octubre</v>
      </c>
      <c r="F1697" s="5">
        <f>+'MBI DIRECTORIO'!F1697</f>
        <v>90</v>
      </c>
      <c r="G1697" t="str">
        <f>+'MBI DIRECTORIO'!G1697</f>
        <v>CLP</v>
      </c>
      <c r="H1697" s="5">
        <f>+'MBI DIRECTORIO'!H1697</f>
        <v>5004.125</v>
      </c>
      <c r="I1697" s="5">
        <f>+'MBI DIRECTORIO'!I1697</f>
        <v>2619.6642501959273</v>
      </c>
      <c r="J1697" s="5">
        <f>+'MBI DIRECTORIO'!J1697</f>
        <v>0</v>
      </c>
      <c r="K1697" s="5">
        <f>+'MBI DIRECTORIO'!K1697</f>
        <v>500</v>
      </c>
      <c r="L1697" s="5">
        <f>+'MBI DIRECTORIO'!L1697</f>
        <v>22.369324860451222</v>
      </c>
      <c r="M1697" s="5">
        <f>+'MBI DIRECTORIO'!M1697</f>
        <v>0</v>
      </c>
      <c r="N1697" s="5">
        <f>+'MBI DIRECTORIO'!N1697</f>
        <v>0</v>
      </c>
      <c r="O1697" s="5">
        <f>+'MBI DIRECTORIO'!O1697</f>
        <v>0</v>
      </c>
      <c r="P1697" s="5">
        <f>+'MBI DIRECTORIO'!P1697</f>
        <v>0</v>
      </c>
      <c r="Q1697" s="5">
        <f>+'MBI DIRECTORIO'!Q1697</f>
        <v>0</v>
      </c>
      <c r="R1697" s="5">
        <f>+'MBI DIRECTORIO'!R1697</f>
        <v>17.232432015589943</v>
      </c>
      <c r="S1697" s="5">
        <f>+'MBI DIRECTORIO'!S1697</f>
        <v>0</v>
      </c>
      <c r="T1697" s="5">
        <f>+'MBI DIRECTORIO'!T1697</f>
        <v>0</v>
      </c>
      <c r="U1697" s="5">
        <f>+'MBI DIRECTORIO'!U1697</f>
        <v>35.625</v>
      </c>
      <c r="V1697" s="5">
        <f>+'MBI DIRECTORIO'!V1697</f>
        <v>0</v>
      </c>
      <c r="W1697" s="5">
        <f>+'MBI DIRECTORIO'!W1697</f>
        <v>0</v>
      </c>
      <c r="X1697" s="5">
        <f>+'MBI DIRECTORIO'!X1697</f>
        <v>0</v>
      </c>
      <c r="Y1697" s="5">
        <f>+'MBI DIRECTORIO'!Y1697</f>
        <v>52.857432015589943</v>
      </c>
      <c r="Z1697" s="5">
        <f>+'MBI DIRECTORIO'!Z1697</f>
        <v>0</v>
      </c>
      <c r="AA1697" s="5">
        <f>+'MBI DIRECTORIO'!AA1697</f>
        <v>0</v>
      </c>
      <c r="AB1697" s="5" t="str">
        <f>+'MBI DIRECTORIO'!AG1697</f>
        <v>Distribución y Excelencia S.A.</v>
      </c>
      <c r="AD1697" t="str">
        <f t="shared" si="28"/>
        <v>INSERT INTO TABLA_PRESUPUESTO_COMERCIAL VALUES ('VSR','96568970-C','14005078-18',2022,'Octubre',90,'CLP',5004.125,2619.66425,0,500,22.369325,0,0,0,0,0,17.232432,0,0,35.625,0,0,0,52.857432,0,0);</v>
      </c>
    </row>
    <row r="1698" spans="1:30" x14ac:dyDescent="0.2">
      <c r="A1698" t="str">
        <f>+'MBI DIRECTORIO'!A1698</f>
        <v>VSR</v>
      </c>
      <c r="B1698" t="str">
        <f>+'MBI DIRECTORIO'!B1698</f>
        <v>96568970-C</v>
      </c>
      <c r="C1698" t="str">
        <f>+'MBI DIRECTORIO'!C1698</f>
        <v>14005076-18</v>
      </c>
      <c r="D1698">
        <f>+'MBI DIRECTORIO'!D1698</f>
        <v>2022</v>
      </c>
      <c r="E1698" t="str">
        <f>+'MBI DIRECTORIO'!E1698</f>
        <v>Octubre</v>
      </c>
      <c r="F1698" s="5">
        <f>+'MBI DIRECTORIO'!F1698</f>
        <v>90</v>
      </c>
      <c r="G1698" t="str">
        <f>+'MBI DIRECTORIO'!G1698</f>
        <v>CLP</v>
      </c>
      <c r="H1698" s="5">
        <f>+'MBI DIRECTORIO'!H1698</f>
        <v>5004.125</v>
      </c>
      <c r="I1698" s="5">
        <f>+'MBI DIRECTORIO'!I1698</f>
        <v>3235.7915225362876</v>
      </c>
      <c r="J1698" s="5">
        <f>+'MBI DIRECTORIO'!J1698</f>
        <v>0</v>
      </c>
      <c r="K1698" s="5">
        <f>+'MBI DIRECTORIO'!K1698</f>
        <v>500</v>
      </c>
      <c r="L1698" s="5">
        <f>+'MBI DIRECTORIO'!L1698</f>
        <v>22.369324860451222</v>
      </c>
      <c r="M1698" s="5">
        <f>+'MBI DIRECTORIO'!M1698</f>
        <v>0</v>
      </c>
      <c r="N1698" s="5">
        <f>+'MBI DIRECTORIO'!N1698</f>
        <v>0</v>
      </c>
      <c r="O1698" s="5">
        <f>+'MBI DIRECTORIO'!O1698</f>
        <v>0</v>
      </c>
      <c r="P1698" s="5">
        <f>+'MBI DIRECTORIO'!P1698</f>
        <v>0</v>
      </c>
      <c r="Q1698" s="5">
        <f>+'MBI DIRECTORIO'!Q1698</f>
        <v>0</v>
      </c>
      <c r="R1698" s="5">
        <f>+'MBI DIRECTORIO'!R1698</f>
        <v>17.232432015589943</v>
      </c>
      <c r="S1698" s="5">
        <f>+'MBI DIRECTORIO'!S1698</f>
        <v>0</v>
      </c>
      <c r="T1698" s="5">
        <f>+'MBI DIRECTORIO'!T1698</f>
        <v>0</v>
      </c>
      <c r="U1698" s="5">
        <f>+'MBI DIRECTORIO'!U1698</f>
        <v>35.625</v>
      </c>
      <c r="V1698" s="5">
        <f>+'MBI DIRECTORIO'!V1698</f>
        <v>0</v>
      </c>
      <c r="W1698" s="5">
        <f>+'MBI DIRECTORIO'!W1698</f>
        <v>0</v>
      </c>
      <c r="X1698" s="5">
        <f>+'MBI DIRECTORIO'!X1698</f>
        <v>0</v>
      </c>
      <c r="Y1698" s="5">
        <f>+'MBI DIRECTORIO'!Y1698</f>
        <v>52.857432015589943</v>
      </c>
      <c r="Z1698" s="5">
        <f>+'MBI DIRECTORIO'!Z1698</f>
        <v>0</v>
      </c>
      <c r="AA1698" s="5">
        <f>+'MBI DIRECTORIO'!AA1698</f>
        <v>0</v>
      </c>
      <c r="AB1698" s="5" t="str">
        <f>+'MBI DIRECTORIO'!AG1698</f>
        <v>Distribución y Excelencia S.A.</v>
      </c>
      <c r="AD1698" t="str">
        <f t="shared" si="28"/>
        <v>INSERT INTO TABLA_PRESUPUESTO_COMERCIAL VALUES ('VSR','96568970-C','14005076-18',2022,'Octubre',90,'CLP',5004.125,3235.791523,0,500,22.369325,0,0,0,0,0,17.232432,0,0,35.625,0,0,0,52.857432,0,0);</v>
      </c>
    </row>
    <row r="1699" spans="1:30" x14ac:dyDescent="0.2">
      <c r="A1699" t="str">
        <f>+'MBI DIRECTORIO'!A1699</f>
        <v>VSR</v>
      </c>
      <c r="B1699" t="str">
        <f>+'MBI DIRECTORIO'!B1699</f>
        <v>96568970-C</v>
      </c>
      <c r="C1699" t="str">
        <f>+'MBI DIRECTORIO'!C1699</f>
        <v>14005075-18</v>
      </c>
      <c r="D1699">
        <f>+'MBI DIRECTORIO'!D1699</f>
        <v>2022</v>
      </c>
      <c r="E1699" t="str">
        <f>+'MBI DIRECTORIO'!E1699</f>
        <v>Octubre</v>
      </c>
      <c r="F1699" s="5">
        <f>+'MBI DIRECTORIO'!F1699</f>
        <v>90</v>
      </c>
      <c r="G1699" t="str">
        <f>+'MBI DIRECTORIO'!G1699</f>
        <v>CLP</v>
      </c>
      <c r="H1699" s="5">
        <f>+'MBI DIRECTORIO'!H1699</f>
        <v>5004.125</v>
      </c>
      <c r="I1699" s="5">
        <f>+'MBI DIRECTORIO'!I1699</f>
        <v>2916.9511515471236</v>
      </c>
      <c r="J1699" s="5">
        <f>+'MBI DIRECTORIO'!J1699</f>
        <v>0</v>
      </c>
      <c r="K1699" s="5">
        <f>+'MBI DIRECTORIO'!K1699</f>
        <v>500</v>
      </c>
      <c r="L1699" s="5">
        <f>+'MBI DIRECTORIO'!L1699</f>
        <v>22.369324860451222</v>
      </c>
      <c r="M1699" s="5">
        <f>+'MBI DIRECTORIO'!M1699</f>
        <v>0</v>
      </c>
      <c r="N1699" s="5">
        <f>+'MBI DIRECTORIO'!N1699</f>
        <v>0</v>
      </c>
      <c r="O1699" s="5">
        <f>+'MBI DIRECTORIO'!O1699</f>
        <v>0</v>
      </c>
      <c r="P1699" s="5">
        <f>+'MBI DIRECTORIO'!P1699</f>
        <v>0</v>
      </c>
      <c r="Q1699" s="5">
        <f>+'MBI DIRECTORIO'!Q1699</f>
        <v>0</v>
      </c>
      <c r="R1699" s="5">
        <f>+'MBI DIRECTORIO'!R1699</f>
        <v>17.232432015589943</v>
      </c>
      <c r="S1699" s="5">
        <f>+'MBI DIRECTORIO'!S1699</f>
        <v>0</v>
      </c>
      <c r="T1699" s="5">
        <f>+'MBI DIRECTORIO'!T1699</f>
        <v>0</v>
      </c>
      <c r="U1699" s="5">
        <f>+'MBI DIRECTORIO'!U1699</f>
        <v>35.625</v>
      </c>
      <c r="V1699" s="5">
        <f>+'MBI DIRECTORIO'!V1699</f>
        <v>0</v>
      </c>
      <c r="W1699" s="5">
        <f>+'MBI DIRECTORIO'!W1699</f>
        <v>0</v>
      </c>
      <c r="X1699" s="5">
        <f>+'MBI DIRECTORIO'!X1699</f>
        <v>0</v>
      </c>
      <c r="Y1699" s="5">
        <f>+'MBI DIRECTORIO'!Y1699</f>
        <v>52.857432015589943</v>
      </c>
      <c r="Z1699" s="5">
        <f>+'MBI DIRECTORIO'!Z1699</f>
        <v>0</v>
      </c>
      <c r="AA1699" s="5">
        <f>+'MBI DIRECTORIO'!AA1699</f>
        <v>0</v>
      </c>
      <c r="AB1699" s="5" t="str">
        <f>+'MBI DIRECTORIO'!AG1699</f>
        <v>Distribución y Excelencia S.A.</v>
      </c>
      <c r="AD1699" t="str">
        <f t="shared" si="28"/>
        <v>INSERT INTO TABLA_PRESUPUESTO_COMERCIAL VALUES ('VSR','96568970-C','14005075-18',2022,'Octubre',90,'CLP',5004.125,2916.951152,0,500,22.369325,0,0,0,0,0,17.232432,0,0,35.625,0,0,0,52.857432,0,0);</v>
      </c>
    </row>
    <row r="1700" spans="1:30" x14ac:dyDescent="0.2">
      <c r="A1700" t="str">
        <f>+'MBI DIRECTORIO'!A1700</f>
        <v>VSR</v>
      </c>
      <c r="B1700" t="str">
        <f>+'MBI DIRECTORIO'!B1700</f>
        <v>80152-C</v>
      </c>
      <c r="C1700" t="str">
        <f>+'MBI DIRECTORIO'!C1700</f>
        <v>14004807-18</v>
      </c>
      <c r="D1700">
        <f>+'MBI DIRECTORIO'!D1700</f>
        <v>2022</v>
      </c>
      <c r="E1700" t="str">
        <f>+'MBI DIRECTORIO'!E1700</f>
        <v>Octubre</v>
      </c>
      <c r="F1700" s="5">
        <f>+'MBI DIRECTORIO'!F1700</f>
        <v>67.5</v>
      </c>
      <c r="G1700" t="str">
        <f>+'MBI DIRECTORIO'!G1700</f>
        <v>USD</v>
      </c>
      <c r="H1700" s="5">
        <f>+'MBI DIRECTORIO'!H1700</f>
        <v>10800</v>
      </c>
      <c r="I1700" s="5">
        <f>+'MBI DIRECTORIO'!I1700</f>
        <v>4851.9747446308629</v>
      </c>
      <c r="J1700" s="5">
        <f>+'MBI DIRECTORIO'!J1700</f>
        <v>0</v>
      </c>
      <c r="K1700" s="5">
        <f>+'MBI DIRECTORIO'!K1700</f>
        <v>0</v>
      </c>
      <c r="L1700" s="5">
        <f>+'MBI DIRECTORIO'!L1700</f>
        <v>16.776993645338415</v>
      </c>
      <c r="M1700" s="5">
        <f>+'MBI DIRECTORIO'!M1700</f>
        <v>63.589499999999994</v>
      </c>
      <c r="N1700" s="5">
        <f>+'MBI DIRECTORIO'!N1700</f>
        <v>36.284928656361473</v>
      </c>
      <c r="O1700" s="5">
        <f>+'MBI DIRECTORIO'!O1700</f>
        <v>48.49137931034484</v>
      </c>
      <c r="P1700" s="5">
        <f>+'MBI DIRECTORIO'!P1700</f>
        <v>4.642910225921522</v>
      </c>
      <c r="Q1700" s="5">
        <f>+'MBI DIRECTORIO'!Q1700</f>
        <v>37.191370273198885</v>
      </c>
      <c r="R1700" s="5">
        <f>+'MBI DIRECTORIO'!R1700</f>
        <v>0</v>
      </c>
      <c r="S1700" s="5">
        <f>+'MBI DIRECTORIO'!S1700</f>
        <v>0</v>
      </c>
      <c r="T1700" s="5">
        <f>+'MBI DIRECTORIO'!T1700</f>
        <v>0</v>
      </c>
      <c r="U1700" s="5">
        <f>+'MBI DIRECTORIO'!U1700</f>
        <v>0</v>
      </c>
      <c r="V1700" s="5">
        <f>+'MBI DIRECTORIO'!V1700</f>
        <v>0</v>
      </c>
      <c r="W1700" s="5">
        <f>+'MBI DIRECTORIO'!W1700</f>
        <v>0</v>
      </c>
      <c r="X1700" s="5">
        <f>+'MBI DIRECTORIO'!X1700</f>
        <v>0</v>
      </c>
      <c r="Y1700" s="5">
        <f>+'MBI DIRECTORIO'!Y1700</f>
        <v>207.37055680468404</v>
      </c>
      <c r="Z1700" s="5">
        <f>+'MBI DIRECTORIO'!Z1700</f>
        <v>17.170468338857312</v>
      </c>
      <c r="AA1700" s="5">
        <f>+'MBI DIRECTORIO'!AA1700</f>
        <v>0</v>
      </c>
      <c r="AB1700" s="5" t="str">
        <f>+'MBI DIRECTORIO'!AG1700</f>
        <v>Heting Trading CO., Ltd</v>
      </c>
      <c r="AD1700" t="str">
        <f t="shared" si="28"/>
        <v>INSERT INTO TABLA_PRESUPUESTO_COMERCIAL VALUES ('VSR','80152-C','14004807-18',2022,'Octubre',67.5,'USD',10800,4851.974745,0,0,16.776994,63.5895,36.284929,48.491379,4.64291,37.19137,0,0,0,0,0,0,0,207.370557,17.170468,0);</v>
      </c>
    </row>
    <row r="1701" spans="1:30" x14ac:dyDescent="0.2">
      <c r="A1701" t="str">
        <f>+'MBI DIRECTORIO'!A1701</f>
        <v>VSR</v>
      </c>
      <c r="B1701" t="str">
        <f>+'MBI DIRECTORIO'!B1701</f>
        <v>80152-C</v>
      </c>
      <c r="C1701" t="str">
        <f>+'MBI DIRECTORIO'!C1701</f>
        <v>14004877-18</v>
      </c>
      <c r="D1701">
        <f>+'MBI DIRECTORIO'!D1701</f>
        <v>2022</v>
      </c>
      <c r="E1701" t="str">
        <f>+'MBI DIRECTORIO'!E1701</f>
        <v>Octubre</v>
      </c>
      <c r="F1701" s="5">
        <f>+'MBI DIRECTORIO'!F1701</f>
        <v>45</v>
      </c>
      <c r="G1701" t="str">
        <f>+'MBI DIRECTORIO'!G1701</f>
        <v>USD</v>
      </c>
      <c r="H1701" s="5">
        <f>+'MBI DIRECTORIO'!H1701</f>
        <v>5400</v>
      </c>
      <c r="I1701" s="5">
        <f>+'MBI DIRECTORIO'!I1701</f>
        <v>3863.2613928103456</v>
      </c>
      <c r="J1701" s="5">
        <f>+'MBI DIRECTORIO'!J1701</f>
        <v>0</v>
      </c>
      <c r="K1701" s="5">
        <f>+'MBI DIRECTORIO'!K1701</f>
        <v>0</v>
      </c>
      <c r="L1701" s="5">
        <f>+'MBI DIRECTORIO'!L1701</f>
        <v>11.184662430225611</v>
      </c>
      <c r="M1701" s="5">
        <f>+'MBI DIRECTORIO'!M1701</f>
        <v>42.393000000000001</v>
      </c>
      <c r="N1701" s="5">
        <f>+'MBI DIRECTORIO'!N1701</f>
        <v>24.18995243757432</v>
      </c>
      <c r="O1701" s="5">
        <f>+'MBI DIRECTORIO'!O1701</f>
        <v>32.327586206896555</v>
      </c>
      <c r="P1701" s="5">
        <f>+'MBI DIRECTORIO'!P1701</f>
        <v>3.0952734839476812</v>
      </c>
      <c r="Q1701" s="5">
        <f>+'MBI DIRECTORIO'!Q1701</f>
        <v>18.595685136599442</v>
      </c>
      <c r="R1701" s="5">
        <f>+'MBI DIRECTORIO'!R1701</f>
        <v>0</v>
      </c>
      <c r="S1701" s="5">
        <f>+'MBI DIRECTORIO'!S1701</f>
        <v>0</v>
      </c>
      <c r="T1701" s="5">
        <f>+'MBI DIRECTORIO'!T1701</f>
        <v>0</v>
      </c>
      <c r="U1701" s="5">
        <f>+'MBI DIRECTORIO'!U1701</f>
        <v>0</v>
      </c>
      <c r="V1701" s="5">
        <f>+'MBI DIRECTORIO'!V1701</f>
        <v>0</v>
      </c>
      <c r="W1701" s="5">
        <f>+'MBI DIRECTORIO'!W1701</f>
        <v>0</v>
      </c>
      <c r="X1701" s="5">
        <f>+'MBI DIRECTORIO'!X1701</f>
        <v>0</v>
      </c>
      <c r="Y1701" s="5">
        <f>+'MBI DIRECTORIO'!Y1701</f>
        <v>132.04847615758953</v>
      </c>
      <c r="Z1701" s="5">
        <f>+'MBI DIRECTORIO'!Z1701</f>
        <v>11.446978892571542</v>
      </c>
      <c r="AA1701" s="5">
        <f>+'MBI DIRECTORIO'!AA1701</f>
        <v>0</v>
      </c>
      <c r="AB1701" s="5" t="str">
        <f>+'MBI DIRECTORIO'!AG1701</f>
        <v>Heting Trading CO., Ltd</v>
      </c>
      <c r="AD1701" t="str">
        <f t="shared" si="28"/>
        <v>INSERT INTO TABLA_PRESUPUESTO_COMERCIAL VALUES ('VSR','80152-C','14004877-18',2022,'Octubre',45,'USD',5400,3863.261393,0,0,11.184662,42.393,24.189952,32.327586,3.095273,18.595685,0,0,0,0,0,0,0,132.048476,11.446979,0);</v>
      </c>
    </row>
    <row r="1702" spans="1:30" x14ac:dyDescent="0.2">
      <c r="A1702" t="str">
        <f>+'MBI DIRECTORIO'!A1702</f>
        <v>VSR</v>
      </c>
      <c r="B1702" t="str">
        <f>+'MBI DIRECTORIO'!B1702</f>
        <v>80152-C</v>
      </c>
      <c r="C1702" t="str">
        <f>+'MBI DIRECTORIO'!C1702</f>
        <v>14004966-20</v>
      </c>
      <c r="D1702">
        <f>+'MBI DIRECTORIO'!D1702</f>
        <v>2022</v>
      </c>
      <c r="E1702" t="str">
        <f>+'MBI DIRECTORIO'!E1702</f>
        <v>Octubre</v>
      </c>
      <c r="F1702" s="5">
        <f>+'MBI DIRECTORIO'!F1702</f>
        <v>45</v>
      </c>
      <c r="G1702" t="str">
        <f>+'MBI DIRECTORIO'!G1702</f>
        <v>USD</v>
      </c>
      <c r="H1702" s="5">
        <f>+'MBI DIRECTORIO'!H1702</f>
        <v>1530</v>
      </c>
      <c r="I1702" s="5">
        <f>+'MBI DIRECTORIO'!I1702</f>
        <v>892.32534778347303</v>
      </c>
      <c r="J1702" s="5">
        <f>+'MBI DIRECTORIO'!J1702</f>
        <v>0</v>
      </c>
      <c r="K1702" s="5">
        <f>+'MBI DIRECTORIO'!K1702</f>
        <v>0</v>
      </c>
      <c r="L1702" s="5">
        <f>+'MBI DIRECTORIO'!L1702</f>
        <v>11.184662430225611</v>
      </c>
      <c r="M1702" s="5">
        <f>+'MBI DIRECTORIO'!M1702</f>
        <v>42.393000000000001</v>
      </c>
      <c r="N1702" s="5">
        <f>+'MBI DIRECTORIO'!N1702</f>
        <v>24.18995243757432</v>
      </c>
      <c r="O1702" s="5">
        <f>+'MBI DIRECTORIO'!O1702</f>
        <v>32.327586206896555</v>
      </c>
      <c r="P1702" s="5">
        <f>+'MBI DIRECTORIO'!P1702</f>
        <v>3.0952734839476812</v>
      </c>
      <c r="Q1702" s="5">
        <f>+'MBI DIRECTORIO'!Q1702</f>
        <v>5.2687774553698423</v>
      </c>
      <c r="R1702" s="5">
        <f>+'MBI DIRECTORIO'!R1702</f>
        <v>0</v>
      </c>
      <c r="S1702" s="5">
        <f>+'MBI DIRECTORIO'!S1702</f>
        <v>0</v>
      </c>
      <c r="T1702" s="5">
        <f>+'MBI DIRECTORIO'!T1702</f>
        <v>0</v>
      </c>
      <c r="U1702" s="5">
        <f>+'MBI DIRECTORIO'!U1702</f>
        <v>0</v>
      </c>
      <c r="V1702" s="5">
        <f>+'MBI DIRECTORIO'!V1702</f>
        <v>0</v>
      </c>
      <c r="W1702" s="5">
        <f>+'MBI DIRECTORIO'!W1702</f>
        <v>0</v>
      </c>
      <c r="X1702" s="5">
        <f>+'MBI DIRECTORIO'!X1702</f>
        <v>0</v>
      </c>
      <c r="Y1702" s="5">
        <f>+'MBI DIRECTORIO'!Y1702</f>
        <v>118.72156847635993</v>
      </c>
      <c r="Z1702" s="5">
        <f>+'MBI DIRECTORIO'!Z1702</f>
        <v>11.446978892571542</v>
      </c>
      <c r="AA1702" s="5">
        <f>+'MBI DIRECTORIO'!AA1702</f>
        <v>0</v>
      </c>
      <c r="AB1702" s="5" t="str">
        <f>+'MBI DIRECTORIO'!AG1702</f>
        <v>Heting Trading CO., Ltd</v>
      </c>
      <c r="AD1702" t="str">
        <f t="shared" si="28"/>
        <v>INSERT INTO TABLA_PRESUPUESTO_COMERCIAL VALUES ('VSR','80152-C','14004966-20',2022,'Octubre',45,'USD',1530,892.325348,0,0,11.184662,42.393,24.189952,32.327586,3.095273,5.268777,0,0,0,0,0,0,0,118.721568,11.446979,0);</v>
      </c>
    </row>
    <row r="1703" spans="1:30" x14ac:dyDescent="0.2">
      <c r="A1703" t="str">
        <f>+'MBI DIRECTORIO'!A1703</f>
        <v>VSR</v>
      </c>
      <c r="B1703" t="str">
        <f>+'MBI DIRECTORIO'!B1703</f>
        <v>80152-C</v>
      </c>
      <c r="C1703" t="str">
        <f>+'MBI DIRECTORIO'!C1703</f>
        <v>14004801-19</v>
      </c>
      <c r="D1703">
        <f>+'MBI DIRECTORIO'!D1703</f>
        <v>2022</v>
      </c>
      <c r="E1703" t="str">
        <f>+'MBI DIRECTORIO'!E1703</f>
        <v>Octubre</v>
      </c>
      <c r="F1703" s="5">
        <f>+'MBI DIRECTORIO'!F1703</f>
        <v>22.5</v>
      </c>
      <c r="G1703" t="str">
        <f>+'MBI DIRECTORIO'!G1703</f>
        <v>USD</v>
      </c>
      <c r="H1703" s="5">
        <f>+'MBI DIRECTORIO'!H1703</f>
        <v>765</v>
      </c>
      <c r="I1703" s="5">
        <f>+'MBI DIRECTORIO'!I1703</f>
        <v>410.93724836747617</v>
      </c>
      <c r="J1703" s="5">
        <f>+'MBI DIRECTORIO'!J1703</f>
        <v>0</v>
      </c>
      <c r="K1703" s="5">
        <f>+'MBI DIRECTORIO'!K1703</f>
        <v>0</v>
      </c>
      <c r="L1703" s="5">
        <f>+'MBI DIRECTORIO'!L1703</f>
        <v>5.5923312151128055</v>
      </c>
      <c r="M1703" s="5">
        <f>+'MBI DIRECTORIO'!M1703</f>
        <v>21.1965</v>
      </c>
      <c r="N1703" s="5">
        <f>+'MBI DIRECTORIO'!N1703</f>
        <v>12.09497621878716</v>
      </c>
      <c r="O1703" s="5">
        <f>+'MBI DIRECTORIO'!O1703</f>
        <v>16.163793103448278</v>
      </c>
      <c r="P1703" s="5">
        <f>+'MBI DIRECTORIO'!P1703</f>
        <v>1.5476367419738406</v>
      </c>
      <c r="Q1703" s="5">
        <f>+'MBI DIRECTORIO'!Q1703</f>
        <v>2.6343887276849212</v>
      </c>
      <c r="R1703" s="5">
        <f>+'MBI DIRECTORIO'!R1703</f>
        <v>0</v>
      </c>
      <c r="S1703" s="5">
        <f>+'MBI DIRECTORIO'!S1703</f>
        <v>0</v>
      </c>
      <c r="T1703" s="5">
        <f>+'MBI DIRECTORIO'!T1703</f>
        <v>0</v>
      </c>
      <c r="U1703" s="5">
        <f>+'MBI DIRECTORIO'!U1703</f>
        <v>0</v>
      </c>
      <c r="V1703" s="5">
        <f>+'MBI DIRECTORIO'!V1703</f>
        <v>0</v>
      </c>
      <c r="W1703" s="5">
        <f>+'MBI DIRECTORIO'!W1703</f>
        <v>0</v>
      </c>
      <c r="X1703" s="5">
        <f>+'MBI DIRECTORIO'!X1703</f>
        <v>0</v>
      </c>
      <c r="Y1703" s="5">
        <f>+'MBI DIRECTORIO'!Y1703</f>
        <v>59.360784238179967</v>
      </c>
      <c r="Z1703" s="5">
        <f>+'MBI DIRECTORIO'!Z1703</f>
        <v>5.7234894462857708</v>
      </c>
      <c r="AA1703" s="5">
        <f>+'MBI DIRECTORIO'!AA1703</f>
        <v>0</v>
      </c>
      <c r="AB1703" s="5" t="str">
        <f>+'MBI DIRECTORIO'!AG1703</f>
        <v>Heting Trading CO., Ltd</v>
      </c>
      <c r="AD1703" t="str">
        <f t="shared" si="28"/>
        <v>INSERT INTO TABLA_PRESUPUESTO_COMERCIAL VALUES ('VSR','80152-C','14004801-19',2022,'Octubre',22.5,'USD',765,410.937248,0,0,5.592331,21.1965,12.094976,16.163793,1.547637,2.634389,0,0,0,0,0,0,0,59.360784,5.723489,0);</v>
      </c>
    </row>
    <row r="1704" spans="1:30" x14ac:dyDescent="0.2">
      <c r="A1704" t="str">
        <f>+'MBI DIRECTORIO'!A1704</f>
        <v>VSR</v>
      </c>
      <c r="B1704" t="str">
        <f>+'MBI DIRECTORIO'!B1704</f>
        <v>80152-C</v>
      </c>
      <c r="C1704" t="str">
        <f>+'MBI DIRECTORIO'!C1704</f>
        <v>14004971-20</v>
      </c>
      <c r="D1704">
        <f>+'MBI DIRECTORIO'!D1704</f>
        <v>2022</v>
      </c>
      <c r="E1704" t="str">
        <f>+'MBI DIRECTORIO'!E1704</f>
        <v>Octubre</v>
      </c>
      <c r="F1704" s="5">
        <f>+'MBI DIRECTORIO'!F1704</f>
        <v>45</v>
      </c>
      <c r="G1704" t="str">
        <f>+'MBI DIRECTORIO'!G1704</f>
        <v>USD</v>
      </c>
      <c r="H1704" s="5">
        <f>+'MBI DIRECTORIO'!H1704</f>
        <v>1125</v>
      </c>
      <c r="I1704" s="5">
        <f>+'MBI DIRECTORIO'!I1704</f>
        <v>710.17182381089015</v>
      </c>
      <c r="J1704" s="5">
        <f>+'MBI DIRECTORIO'!J1704</f>
        <v>0</v>
      </c>
      <c r="K1704" s="5">
        <f>+'MBI DIRECTORIO'!K1704</f>
        <v>0</v>
      </c>
      <c r="L1704" s="5">
        <f>+'MBI DIRECTORIO'!L1704</f>
        <v>11.184662430225611</v>
      </c>
      <c r="M1704" s="5">
        <f>+'MBI DIRECTORIO'!M1704</f>
        <v>42.393000000000001</v>
      </c>
      <c r="N1704" s="5">
        <f>+'MBI DIRECTORIO'!N1704</f>
        <v>24.18995243757432</v>
      </c>
      <c r="O1704" s="5">
        <f>+'MBI DIRECTORIO'!O1704</f>
        <v>32.327586206896555</v>
      </c>
      <c r="P1704" s="5">
        <f>+'MBI DIRECTORIO'!P1704</f>
        <v>3.0952734839476812</v>
      </c>
      <c r="Q1704" s="5">
        <f>+'MBI DIRECTORIO'!Q1704</f>
        <v>3.8741010701248841</v>
      </c>
      <c r="R1704" s="5">
        <f>+'MBI DIRECTORIO'!R1704</f>
        <v>0</v>
      </c>
      <c r="S1704" s="5">
        <f>+'MBI DIRECTORIO'!S1704</f>
        <v>0</v>
      </c>
      <c r="T1704" s="5">
        <f>+'MBI DIRECTORIO'!T1704</f>
        <v>0</v>
      </c>
      <c r="U1704" s="5">
        <f>+'MBI DIRECTORIO'!U1704</f>
        <v>0</v>
      </c>
      <c r="V1704" s="5">
        <f>+'MBI DIRECTORIO'!V1704</f>
        <v>0</v>
      </c>
      <c r="W1704" s="5">
        <f>+'MBI DIRECTORIO'!W1704</f>
        <v>0</v>
      </c>
      <c r="X1704" s="5">
        <f>+'MBI DIRECTORIO'!X1704</f>
        <v>0</v>
      </c>
      <c r="Y1704" s="5">
        <f>+'MBI DIRECTORIO'!Y1704</f>
        <v>117.32689209111497</v>
      </c>
      <c r="Z1704" s="5">
        <f>+'MBI DIRECTORIO'!Z1704</f>
        <v>11.446978892571542</v>
      </c>
      <c r="AA1704" s="5">
        <f>+'MBI DIRECTORIO'!AA1704</f>
        <v>0</v>
      </c>
      <c r="AB1704" s="5" t="str">
        <f>+'MBI DIRECTORIO'!AG1704</f>
        <v>Heting Trading CO., Ltd</v>
      </c>
      <c r="AD1704" t="str">
        <f t="shared" si="28"/>
        <v>INSERT INTO TABLA_PRESUPUESTO_COMERCIAL VALUES ('VSR','80152-C','14004971-20',2022,'Octubre',45,'USD',1125,710.171824,0,0,11.184662,42.393,24.189952,32.327586,3.095273,3.874101,0,0,0,0,0,0,0,117.326892,11.446979,0);</v>
      </c>
    </row>
    <row r="1705" spans="1:30" x14ac:dyDescent="0.2">
      <c r="A1705" t="str">
        <f>+'MBI DIRECTORIO'!A1705</f>
        <v>VSR</v>
      </c>
      <c r="B1705" t="str">
        <f>+'MBI DIRECTORIO'!B1705</f>
        <v>80152-C</v>
      </c>
      <c r="C1705" t="str">
        <f>+'MBI DIRECTORIO'!C1705</f>
        <v>14005004-19</v>
      </c>
      <c r="D1705">
        <f>+'MBI DIRECTORIO'!D1705</f>
        <v>2022</v>
      </c>
      <c r="E1705" t="str">
        <f>+'MBI DIRECTORIO'!E1705</f>
        <v>Octubre</v>
      </c>
      <c r="F1705" s="5">
        <f>+'MBI DIRECTORIO'!F1705</f>
        <v>45</v>
      </c>
      <c r="G1705" t="str">
        <f>+'MBI DIRECTORIO'!G1705</f>
        <v>USD</v>
      </c>
      <c r="H1705" s="5">
        <f>+'MBI DIRECTORIO'!H1705</f>
        <v>2250</v>
      </c>
      <c r="I1705" s="5">
        <f>+'MBI DIRECTORIO'!I1705</f>
        <v>839.38811238287428</v>
      </c>
      <c r="J1705" s="5">
        <f>+'MBI DIRECTORIO'!J1705</f>
        <v>0</v>
      </c>
      <c r="K1705" s="5">
        <f>+'MBI DIRECTORIO'!K1705</f>
        <v>337.5</v>
      </c>
      <c r="L1705" s="5">
        <f>+'MBI DIRECTORIO'!L1705</f>
        <v>11.184662430225611</v>
      </c>
      <c r="M1705" s="5">
        <f>+'MBI DIRECTORIO'!M1705</f>
        <v>42.393000000000001</v>
      </c>
      <c r="N1705" s="5">
        <f>+'MBI DIRECTORIO'!N1705</f>
        <v>24.18995243757432</v>
      </c>
      <c r="O1705" s="5">
        <f>+'MBI DIRECTORIO'!O1705</f>
        <v>32.327586206896555</v>
      </c>
      <c r="P1705" s="5">
        <f>+'MBI DIRECTORIO'!P1705</f>
        <v>3.0952734839476812</v>
      </c>
      <c r="Q1705" s="5">
        <f>+'MBI DIRECTORIO'!Q1705</f>
        <v>7.7482021402497683</v>
      </c>
      <c r="R1705" s="5">
        <f>+'MBI DIRECTORIO'!R1705</f>
        <v>0</v>
      </c>
      <c r="S1705" s="5">
        <f>+'MBI DIRECTORIO'!S1705</f>
        <v>0</v>
      </c>
      <c r="T1705" s="5">
        <f>+'MBI DIRECTORIO'!T1705</f>
        <v>0</v>
      </c>
      <c r="U1705" s="5">
        <f>+'MBI DIRECTORIO'!U1705</f>
        <v>0</v>
      </c>
      <c r="V1705" s="5">
        <f>+'MBI DIRECTORIO'!V1705</f>
        <v>0</v>
      </c>
      <c r="W1705" s="5">
        <f>+'MBI DIRECTORIO'!W1705</f>
        <v>0</v>
      </c>
      <c r="X1705" s="5">
        <f>+'MBI DIRECTORIO'!X1705</f>
        <v>0</v>
      </c>
      <c r="Y1705" s="5">
        <f>+'MBI DIRECTORIO'!Y1705</f>
        <v>121.20099316123986</v>
      </c>
      <c r="Z1705" s="5">
        <f>+'MBI DIRECTORIO'!Z1705</f>
        <v>11.446978892571542</v>
      </c>
      <c r="AA1705" s="5">
        <f>+'MBI DIRECTORIO'!AA1705</f>
        <v>0</v>
      </c>
      <c r="AB1705" s="5" t="str">
        <f>+'MBI DIRECTORIO'!AG1705</f>
        <v>Heting Trading CO., Ltd</v>
      </c>
      <c r="AD1705" t="str">
        <f t="shared" si="28"/>
        <v>INSERT INTO TABLA_PRESUPUESTO_COMERCIAL VALUES ('VSR','80152-C','14005004-19',2022,'Octubre',45,'USD',2250,839.388112,0,337.5,11.184662,42.393,24.189952,32.327586,3.095273,7.748202,0,0,0,0,0,0,0,121.200993,11.446979,0);</v>
      </c>
    </row>
    <row r="1706" spans="1:30" x14ac:dyDescent="0.2">
      <c r="A1706" t="str">
        <f>+'MBI DIRECTORIO'!A1706</f>
        <v>VSR</v>
      </c>
      <c r="B1706" t="str">
        <f>+'MBI DIRECTORIO'!B1706</f>
        <v>80152-C</v>
      </c>
      <c r="C1706" t="str">
        <f>+'MBI DIRECTORIO'!C1706</f>
        <v>14004879-18</v>
      </c>
      <c r="D1706">
        <f>+'MBI DIRECTORIO'!D1706</f>
        <v>2022</v>
      </c>
      <c r="E1706" t="str">
        <f>+'MBI DIRECTORIO'!E1706</f>
        <v>Octubre</v>
      </c>
      <c r="F1706" s="5">
        <f>+'MBI DIRECTORIO'!F1706</f>
        <v>67.5</v>
      </c>
      <c r="G1706" t="str">
        <f>+'MBI DIRECTORIO'!G1706</f>
        <v>USD</v>
      </c>
      <c r="H1706" s="5">
        <f>+'MBI DIRECTORIO'!H1706</f>
        <v>6480</v>
      </c>
      <c r="I1706" s="5">
        <f>+'MBI DIRECTORIO'!I1706</f>
        <v>6541.8374444636265</v>
      </c>
      <c r="J1706" s="5">
        <f>+'MBI DIRECTORIO'!J1706</f>
        <v>0</v>
      </c>
      <c r="K1706" s="5">
        <f>+'MBI DIRECTORIO'!K1706</f>
        <v>0</v>
      </c>
      <c r="L1706" s="5">
        <f>+'MBI DIRECTORIO'!L1706</f>
        <v>16.776993645338415</v>
      </c>
      <c r="M1706" s="5">
        <f>+'MBI DIRECTORIO'!M1706</f>
        <v>63.589499999999994</v>
      </c>
      <c r="N1706" s="5">
        <f>+'MBI DIRECTORIO'!N1706</f>
        <v>36.284928656361473</v>
      </c>
      <c r="O1706" s="5">
        <f>+'MBI DIRECTORIO'!O1706</f>
        <v>48.49137931034484</v>
      </c>
      <c r="P1706" s="5">
        <f>+'MBI DIRECTORIO'!P1706</f>
        <v>4.642910225921522</v>
      </c>
      <c r="Q1706" s="5">
        <f>+'MBI DIRECTORIO'!Q1706</f>
        <v>22.314822163919334</v>
      </c>
      <c r="R1706" s="5">
        <f>+'MBI DIRECTORIO'!R1706</f>
        <v>0</v>
      </c>
      <c r="S1706" s="5">
        <f>+'MBI DIRECTORIO'!S1706</f>
        <v>0</v>
      </c>
      <c r="T1706" s="5">
        <f>+'MBI DIRECTORIO'!T1706</f>
        <v>0</v>
      </c>
      <c r="U1706" s="5">
        <f>+'MBI DIRECTORIO'!U1706</f>
        <v>0</v>
      </c>
      <c r="V1706" s="5">
        <f>+'MBI DIRECTORIO'!V1706</f>
        <v>0</v>
      </c>
      <c r="W1706" s="5">
        <f>+'MBI DIRECTORIO'!W1706</f>
        <v>0</v>
      </c>
      <c r="X1706" s="5">
        <f>+'MBI DIRECTORIO'!X1706</f>
        <v>0</v>
      </c>
      <c r="Y1706" s="5">
        <f>+'MBI DIRECTORIO'!Y1706</f>
        <v>192.49400869540449</v>
      </c>
      <c r="Z1706" s="5">
        <f>+'MBI DIRECTORIO'!Z1706</f>
        <v>17.170468338857312</v>
      </c>
      <c r="AA1706" s="5">
        <f>+'MBI DIRECTORIO'!AA1706</f>
        <v>0</v>
      </c>
      <c r="AB1706" s="5" t="str">
        <f>+'MBI DIRECTORIO'!AG1706</f>
        <v>Heting Trading CO., Ltd</v>
      </c>
      <c r="AD1706" t="str">
        <f t="shared" si="28"/>
        <v>INSERT INTO TABLA_PRESUPUESTO_COMERCIAL VALUES ('VSR','80152-C','14004879-18',2022,'Octubre',67.5,'USD',6480,6541.837444,0,0,16.776994,63.5895,36.284929,48.491379,4.64291,22.314822,0,0,0,0,0,0,0,192.494009,17.170468,0);</v>
      </c>
    </row>
    <row r="1707" spans="1:30" x14ac:dyDescent="0.2">
      <c r="A1707" t="str">
        <f>+'MBI DIRECTORIO'!A1707</f>
        <v>VSR</v>
      </c>
      <c r="B1707" t="str">
        <f>+'MBI DIRECTORIO'!B1707</f>
        <v>80152-C</v>
      </c>
      <c r="C1707" t="str">
        <f>+'MBI DIRECTORIO'!C1707</f>
        <v>14004952-20</v>
      </c>
      <c r="D1707">
        <f>+'MBI DIRECTORIO'!D1707</f>
        <v>2022</v>
      </c>
      <c r="E1707" t="str">
        <f>+'MBI DIRECTORIO'!E1707</f>
        <v>Octubre</v>
      </c>
      <c r="F1707" s="5">
        <f>+'MBI DIRECTORIO'!F1707</f>
        <v>49.5</v>
      </c>
      <c r="G1707" t="str">
        <f>+'MBI DIRECTORIO'!G1707</f>
        <v>USD</v>
      </c>
      <c r="H1707" s="5">
        <f>+'MBI DIRECTORIO'!H1707</f>
        <v>3960</v>
      </c>
      <c r="I1707" s="5">
        <f>+'MBI DIRECTORIO'!I1707</f>
        <v>1219.6876092199691</v>
      </c>
      <c r="J1707" s="5">
        <f>+'MBI DIRECTORIO'!J1707</f>
        <v>0</v>
      </c>
      <c r="K1707" s="5">
        <f>+'MBI DIRECTORIO'!K1707</f>
        <v>990</v>
      </c>
      <c r="L1707" s="5">
        <f>+'MBI DIRECTORIO'!L1707</f>
        <v>12.303128673248171</v>
      </c>
      <c r="M1707" s="5">
        <f>+'MBI DIRECTORIO'!M1707</f>
        <v>46.632299999999994</v>
      </c>
      <c r="N1707" s="5">
        <f>+'MBI DIRECTORIO'!N1707</f>
        <v>26.608947681331745</v>
      </c>
      <c r="O1707" s="5">
        <f>+'MBI DIRECTORIO'!O1707</f>
        <v>35.560344827586214</v>
      </c>
      <c r="P1707" s="5">
        <f>+'MBI DIRECTORIO'!P1707</f>
        <v>3.4048008323424495</v>
      </c>
      <c r="Q1707" s="5">
        <f>+'MBI DIRECTORIO'!Q1707</f>
        <v>13.636835766839592</v>
      </c>
      <c r="R1707" s="5">
        <f>+'MBI DIRECTORIO'!R1707</f>
        <v>0</v>
      </c>
      <c r="S1707" s="5">
        <f>+'MBI DIRECTORIO'!S1707</f>
        <v>0</v>
      </c>
      <c r="T1707" s="5">
        <f>+'MBI DIRECTORIO'!T1707</f>
        <v>0</v>
      </c>
      <c r="U1707" s="5">
        <f>+'MBI DIRECTORIO'!U1707</f>
        <v>0</v>
      </c>
      <c r="V1707" s="5">
        <f>+'MBI DIRECTORIO'!V1707</f>
        <v>0</v>
      </c>
      <c r="W1707" s="5">
        <f>+'MBI DIRECTORIO'!W1707</f>
        <v>0</v>
      </c>
      <c r="X1707" s="5">
        <f>+'MBI DIRECTORIO'!X1707</f>
        <v>0</v>
      </c>
      <c r="Y1707" s="5">
        <f>+'MBI DIRECTORIO'!Y1707</f>
        <v>138.4349058899287</v>
      </c>
      <c r="Z1707" s="5">
        <f>+'MBI DIRECTORIO'!Z1707</f>
        <v>12.591676781828694</v>
      </c>
      <c r="AA1707" s="5">
        <f>+'MBI DIRECTORIO'!AA1707</f>
        <v>0</v>
      </c>
      <c r="AB1707" s="5" t="str">
        <f>+'MBI DIRECTORIO'!AG1707</f>
        <v>Heting Trading CO., Ltd</v>
      </c>
      <c r="AD1707" t="str">
        <f t="shared" si="28"/>
        <v>INSERT INTO TABLA_PRESUPUESTO_COMERCIAL VALUES ('VSR','80152-C','14004952-20',2022,'Octubre',49.5,'USD',3960,1219.687609,0,990,12.303129,46.6323,26.608948,35.560345,3.404801,13.636836,0,0,0,0,0,0,0,138.434906,12.591677,0);</v>
      </c>
    </row>
    <row r="1708" spans="1:30" x14ac:dyDescent="0.2">
      <c r="A1708" t="str">
        <f>+'MBI DIRECTORIO'!A1708</f>
        <v>VSR</v>
      </c>
      <c r="B1708" t="str">
        <f>+'MBI DIRECTORIO'!B1708</f>
        <v>80152-C</v>
      </c>
      <c r="C1708" t="str">
        <f>+'MBI DIRECTORIO'!C1708</f>
        <v>14004810-18</v>
      </c>
      <c r="D1708">
        <f>+'MBI DIRECTORIO'!D1708</f>
        <v>2022</v>
      </c>
      <c r="E1708" t="str">
        <f>+'MBI DIRECTORIO'!E1708</f>
        <v>Octubre</v>
      </c>
      <c r="F1708" s="5">
        <f>+'MBI DIRECTORIO'!F1708</f>
        <v>49.5</v>
      </c>
      <c r="G1708" t="str">
        <f>+'MBI DIRECTORIO'!G1708</f>
        <v>USD</v>
      </c>
      <c r="H1708" s="5">
        <f>+'MBI DIRECTORIO'!H1708</f>
        <v>3960</v>
      </c>
      <c r="I1708" s="5">
        <f>+'MBI DIRECTORIO'!I1708</f>
        <v>988.29818114414638</v>
      </c>
      <c r="J1708" s="5">
        <f>+'MBI DIRECTORIO'!J1708</f>
        <v>0</v>
      </c>
      <c r="K1708" s="5">
        <f>+'MBI DIRECTORIO'!K1708</f>
        <v>495</v>
      </c>
      <c r="L1708" s="5">
        <f>+'MBI DIRECTORIO'!L1708</f>
        <v>12.303128673248171</v>
      </c>
      <c r="M1708" s="5">
        <f>+'MBI DIRECTORIO'!M1708</f>
        <v>46.632299999999994</v>
      </c>
      <c r="N1708" s="5">
        <f>+'MBI DIRECTORIO'!N1708</f>
        <v>26.608947681331745</v>
      </c>
      <c r="O1708" s="5">
        <f>+'MBI DIRECTORIO'!O1708</f>
        <v>35.560344827586214</v>
      </c>
      <c r="P1708" s="5">
        <f>+'MBI DIRECTORIO'!P1708</f>
        <v>3.4048008323424495</v>
      </c>
      <c r="Q1708" s="5">
        <f>+'MBI DIRECTORIO'!Q1708</f>
        <v>13.636835766839592</v>
      </c>
      <c r="R1708" s="5">
        <f>+'MBI DIRECTORIO'!R1708</f>
        <v>0</v>
      </c>
      <c r="S1708" s="5">
        <f>+'MBI DIRECTORIO'!S1708</f>
        <v>0</v>
      </c>
      <c r="T1708" s="5">
        <f>+'MBI DIRECTORIO'!T1708</f>
        <v>0</v>
      </c>
      <c r="U1708" s="5">
        <f>+'MBI DIRECTORIO'!U1708</f>
        <v>0</v>
      </c>
      <c r="V1708" s="5">
        <f>+'MBI DIRECTORIO'!V1708</f>
        <v>0</v>
      </c>
      <c r="W1708" s="5">
        <f>+'MBI DIRECTORIO'!W1708</f>
        <v>0</v>
      </c>
      <c r="X1708" s="5">
        <f>+'MBI DIRECTORIO'!X1708</f>
        <v>0</v>
      </c>
      <c r="Y1708" s="5">
        <f>+'MBI DIRECTORIO'!Y1708</f>
        <v>138.4349058899287</v>
      </c>
      <c r="Z1708" s="5">
        <f>+'MBI DIRECTORIO'!Z1708</f>
        <v>12.591676781828694</v>
      </c>
      <c r="AA1708" s="5">
        <f>+'MBI DIRECTORIO'!AA1708</f>
        <v>0</v>
      </c>
      <c r="AB1708" s="5" t="str">
        <f>+'MBI DIRECTORIO'!AG1708</f>
        <v>Heting Trading CO., Ltd</v>
      </c>
      <c r="AD1708" t="str">
        <f t="shared" si="28"/>
        <v>INSERT INTO TABLA_PRESUPUESTO_COMERCIAL VALUES ('VSR','80152-C','14004810-18',2022,'Octubre',49.5,'USD',3960,988.298181,0,495,12.303129,46.6323,26.608948,35.560345,3.404801,13.636836,0,0,0,0,0,0,0,138.434906,12.591677,0);</v>
      </c>
    </row>
    <row r="1709" spans="1:30" x14ac:dyDescent="0.2">
      <c r="A1709" t="str">
        <f>+'MBI DIRECTORIO'!A1709</f>
        <v>VSR</v>
      </c>
      <c r="B1709" t="str">
        <f>+'MBI DIRECTORIO'!B1709</f>
        <v>80152-C</v>
      </c>
      <c r="C1709" t="str">
        <f>+'MBI DIRECTORIO'!C1709</f>
        <v>14004949-19</v>
      </c>
      <c r="D1709">
        <f>+'MBI DIRECTORIO'!D1709</f>
        <v>2022</v>
      </c>
      <c r="E1709" t="str">
        <f>+'MBI DIRECTORIO'!E1709</f>
        <v>Octubre</v>
      </c>
      <c r="F1709" s="5">
        <f>+'MBI DIRECTORIO'!F1709</f>
        <v>67.5</v>
      </c>
      <c r="G1709" t="str">
        <f>+'MBI DIRECTORIO'!G1709</f>
        <v>USD</v>
      </c>
      <c r="H1709" s="5">
        <f>+'MBI DIRECTORIO'!H1709</f>
        <v>2430</v>
      </c>
      <c r="I1709" s="5">
        <f>+'MBI DIRECTORIO'!I1709</f>
        <v>1764.0021275078034</v>
      </c>
      <c r="J1709" s="5">
        <f>+'MBI DIRECTORIO'!J1709</f>
        <v>0</v>
      </c>
      <c r="K1709" s="5">
        <f>+'MBI DIRECTORIO'!K1709</f>
        <v>405</v>
      </c>
      <c r="L1709" s="5">
        <f>+'MBI DIRECTORIO'!L1709</f>
        <v>0</v>
      </c>
      <c r="M1709" s="5">
        <f>+'MBI DIRECTORIO'!M1709</f>
        <v>63.589499999999994</v>
      </c>
      <c r="N1709" s="5">
        <f>+'MBI DIRECTORIO'!N1709</f>
        <v>36.284928656361473</v>
      </c>
      <c r="O1709" s="5">
        <f>+'MBI DIRECTORIO'!O1709</f>
        <v>48.49137931034484</v>
      </c>
      <c r="P1709" s="5">
        <f>+'MBI DIRECTORIO'!P1709</f>
        <v>4.642910225921522</v>
      </c>
      <c r="Q1709" s="5">
        <f>+'MBI DIRECTORIO'!Q1709</f>
        <v>8.3680583114697491</v>
      </c>
      <c r="R1709" s="5">
        <f>+'MBI DIRECTORIO'!R1709</f>
        <v>0</v>
      </c>
      <c r="S1709" s="5">
        <f>+'MBI DIRECTORIO'!S1709</f>
        <v>0</v>
      </c>
      <c r="T1709" s="5">
        <f>+'MBI DIRECTORIO'!T1709</f>
        <v>0</v>
      </c>
      <c r="U1709" s="5">
        <f>+'MBI DIRECTORIO'!U1709</f>
        <v>0</v>
      </c>
      <c r="V1709" s="5">
        <f>+'MBI DIRECTORIO'!V1709</f>
        <v>0</v>
      </c>
      <c r="W1709" s="5">
        <f>+'MBI DIRECTORIO'!W1709</f>
        <v>0</v>
      </c>
      <c r="X1709" s="5">
        <f>+'MBI DIRECTORIO'!X1709</f>
        <v>0</v>
      </c>
      <c r="Y1709" s="5">
        <f>+'MBI DIRECTORIO'!Y1709</f>
        <v>178.54724484295491</v>
      </c>
      <c r="Z1709" s="5">
        <f>+'MBI DIRECTORIO'!Z1709</f>
        <v>17.170468338857312</v>
      </c>
      <c r="AA1709" s="5">
        <f>+'MBI DIRECTORIO'!AA1709</f>
        <v>0</v>
      </c>
      <c r="AB1709" s="5" t="str">
        <f>+'MBI DIRECTORIO'!AG1709</f>
        <v>Heting Trading CO., Ltd</v>
      </c>
      <c r="AD1709" t="str">
        <f t="shared" si="28"/>
        <v>INSERT INTO TABLA_PRESUPUESTO_COMERCIAL VALUES ('VSR','80152-C','14004949-19',2022,'Octubre',67.5,'USD',2430,1764.002128,0,405,0,63.5895,36.284929,48.491379,4.64291,8.368058,0,0,0,0,0,0,0,178.547245,17.170468,0);</v>
      </c>
    </row>
    <row r="1710" spans="1:30" x14ac:dyDescent="0.2">
      <c r="A1710" t="str">
        <f>+'MBI DIRECTORIO'!A1710</f>
        <v>VSR</v>
      </c>
      <c r="B1710" t="str">
        <f>+'MBI DIRECTORIO'!B1710</f>
        <v>80152-C</v>
      </c>
      <c r="C1710" t="str">
        <f>+'MBI DIRECTORIO'!C1710</f>
        <v>14004950-19</v>
      </c>
      <c r="D1710">
        <f>+'MBI DIRECTORIO'!D1710</f>
        <v>2022</v>
      </c>
      <c r="E1710" t="str">
        <f>+'MBI DIRECTORIO'!E1710</f>
        <v>Octubre</v>
      </c>
      <c r="F1710" s="5">
        <f>+'MBI DIRECTORIO'!F1710</f>
        <v>49.5</v>
      </c>
      <c r="G1710" t="str">
        <f>+'MBI DIRECTORIO'!G1710</f>
        <v>USD</v>
      </c>
      <c r="H1710" s="5">
        <f>+'MBI DIRECTORIO'!H1710</f>
        <v>2722.5</v>
      </c>
      <c r="I1710" s="5">
        <f>+'MBI DIRECTORIO'!I1710</f>
        <v>1049.8395572457446</v>
      </c>
      <c r="J1710" s="5">
        <f>+'MBI DIRECTORIO'!J1710</f>
        <v>0</v>
      </c>
      <c r="K1710" s="5">
        <f>+'MBI DIRECTORIO'!K1710</f>
        <v>742.5</v>
      </c>
      <c r="L1710" s="5">
        <f>+'MBI DIRECTORIO'!L1710</f>
        <v>0</v>
      </c>
      <c r="M1710" s="5">
        <f>+'MBI DIRECTORIO'!M1710</f>
        <v>46.632299999999994</v>
      </c>
      <c r="N1710" s="5">
        <f>+'MBI DIRECTORIO'!N1710</f>
        <v>26.608947681331745</v>
      </c>
      <c r="O1710" s="5">
        <f>+'MBI DIRECTORIO'!O1710</f>
        <v>35.560344827586214</v>
      </c>
      <c r="P1710" s="5">
        <f>+'MBI DIRECTORIO'!P1710</f>
        <v>3.4048008323424495</v>
      </c>
      <c r="Q1710" s="5">
        <f>+'MBI DIRECTORIO'!Q1710</f>
        <v>9.3753245897022204</v>
      </c>
      <c r="R1710" s="5">
        <f>+'MBI DIRECTORIO'!R1710</f>
        <v>0</v>
      </c>
      <c r="S1710" s="5">
        <f>+'MBI DIRECTORIO'!S1710</f>
        <v>0</v>
      </c>
      <c r="T1710" s="5">
        <f>+'MBI DIRECTORIO'!T1710</f>
        <v>0</v>
      </c>
      <c r="U1710" s="5">
        <f>+'MBI DIRECTORIO'!U1710</f>
        <v>0</v>
      </c>
      <c r="V1710" s="5">
        <f>+'MBI DIRECTORIO'!V1710</f>
        <v>0</v>
      </c>
      <c r="W1710" s="5">
        <f>+'MBI DIRECTORIO'!W1710</f>
        <v>0</v>
      </c>
      <c r="X1710" s="5">
        <f>+'MBI DIRECTORIO'!X1710</f>
        <v>0</v>
      </c>
      <c r="Y1710" s="5">
        <f>+'MBI DIRECTORIO'!Y1710</f>
        <v>134.17339471279132</v>
      </c>
      <c r="Z1710" s="5">
        <f>+'MBI DIRECTORIO'!Z1710</f>
        <v>12.591676781828694</v>
      </c>
      <c r="AA1710" s="5">
        <f>+'MBI DIRECTORIO'!AA1710</f>
        <v>0</v>
      </c>
      <c r="AB1710" s="5" t="str">
        <f>+'MBI DIRECTORIO'!AG1710</f>
        <v>Heting Trading CO., Ltd</v>
      </c>
      <c r="AD1710" t="str">
        <f t="shared" si="28"/>
        <v>INSERT INTO TABLA_PRESUPUESTO_COMERCIAL VALUES ('VSR','80152-C','14004950-19',2022,'Octubre',49.5,'USD',2722.5,1049.839557,0,742.5,0,46.6323,26.608948,35.560345,3.404801,9.375325,0,0,0,0,0,0,0,134.173395,12.591677,0);</v>
      </c>
    </row>
    <row r="1711" spans="1:30" x14ac:dyDescent="0.2">
      <c r="A1711" t="str">
        <f>+'MBI DIRECTORIO'!A1711</f>
        <v>VSR</v>
      </c>
      <c r="B1711" t="str">
        <f>+'MBI DIRECTORIO'!B1711</f>
        <v>80183-C</v>
      </c>
      <c r="C1711" t="str">
        <f>+'MBI DIRECTORIO'!C1711</f>
        <v>14004718-20</v>
      </c>
      <c r="D1711">
        <f>+'MBI DIRECTORIO'!D1711</f>
        <v>2022</v>
      </c>
      <c r="E1711" t="str">
        <f>+'MBI DIRECTORIO'!E1711</f>
        <v>Octubre</v>
      </c>
      <c r="F1711" s="5">
        <f>+'MBI DIRECTORIO'!F1711</f>
        <v>675</v>
      </c>
      <c r="G1711" t="str">
        <f>+'MBI DIRECTORIO'!G1711</f>
        <v>USD</v>
      </c>
      <c r="H1711" s="5">
        <f>+'MBI DIRECTORIO'!H1711</f>
        <v>25650</v>
      </c>
      <c r="I1711" s="5">
        <f>+'MBI DIRECTORIO'!I1711</f>
        <v>15818.420073816789</v>
      </c>
      <c r="J1711" s="5">
        <f>+'MBI DIRECTORIO'!J1711</f>
        <v>0</v>
      </c>
      <c r="K1711" s="5">
        <f>+'MBI DIRECTORIO'!K1711</f>
        <v>0</v>
      </c>
      <c r="L1711" s="5">
        <f>+'MBI DIRECTORIO'!L1711</f>
        <v>0</v>
      </c>
      <c r="M1711" s="5">
        <f>+'MBI DIRECTORIO'!M1711</f>
        <v>282.14999999999998</v>
      </c>
      <c r="N1711" s="5">
        <f>+'MBI DIRECTORIO'!N1711</f>
        <v>211.18079584775089</v>
      </c>
      <c r="O1711" s="5">
        <f>+'MBI DIRECTORIO'!O1711</f>
        <v>282.22318339100343</v>
      </c>
      <c r="P1711" s="5">
        <f>+'MBI DIRECTORIO'!P1711</f>
        <v>27.022058823529413</v>
      </c>
      <c r="Q1711" s="5">
        <f>+'MBI DIRECTORIO'!Q1711</f>
        <v>88.329504398847362</v>
      </c>
      <c r="R1711" s="5">
        <f>+'MBI DIRECTORIO'!R1711</f>
        <v>0</v>
      </c>
      <c r="S1711" s="5">
        <f>+'MBI DIRECTORIO'!S1711</f>
        <v>0</v>
      </c>
      <c r="T1711" s="5">
        <f>+'MBI DIRECTORIO'!T1711</f>
        <v>0</v>
      </c>
      <c r="U1711" s="5">
        <f>+'MBI DIRECTORIO'!U1711</f>
        <v>0</v>
      </c>
      <c r="V1711" s="5">
        <f>+'MBI DIRECTORIO'!V1711</f>
        <v>0</v>
      </c>
      <c r="W1711" s="5">
        <f>+'MBI DIRECTORIO'!W1711</f>
        <v>0</v>
      </c>
      <c r="X1711" s="5">
        <f>+'MBI DIRECTORIO'!X1711</f>
        <v>0</v>
      </c>
      <c r="Y1711" s="5">
        <f>+'MBI DIRECTORIO'!Y1711</f>
        <v>1062.6102258497042</v>
      </c>
      <c r="Z1711" s="5">
        <f>+'MBI DIRECTORIO'!Z1711</f>
        <v>171.7046833885731</v>
      </c>
      <c r="AA1711" s="5">
        <f>+'MBI DIRECTORIO'!AA1711</f>
        <v>0</v>
      </c>
      <c r="AB1711" s="5" t="str">
        <f>+'MBI DIRECTORIO'!AG1711</f>
        <v>Beijing Donghaohengxing Business &amp; Trade Co., Ltd</v>
      </c>
      <c r="AD1711" t="str">
        <f t="shared" si="28"/>
        <v>INSERT INTO TABLA_PRESUPUESTO_COMERCIAL VALUES ('VSR','80183-C','14004718-20',2022,'Octubre',675,'USD',25650,15818.420074,0,0,0,282.15,211.180796,282.223183,27.022059,88.329504,0,0,0,0,0,0,0,1062.610226,171.704683,0);</v>
      </c>
    </row>
    <row r="1712" spans="1:30" x14ac:dyDescent="0.2">
      <c r="A1712" t="str">
        <f>+'MBI DIRECTORIO'!A1712</f>
        <v>VSR</v>
      </c>
      <c r="B1712" t="str">
        <f>+'MBI DIRECTORIO'!B1712</f>
        <v>80183-C</v>
      </c>
      <c r="C1712" t="str">
        <f>+'MBI DIRECTORIO'!C1712</f>
        <v>14004720-21</v>
      </c>
      <c r="D1712">
        <f>+'MBI DIRECTORIO'!D1712</f>
        <v>2022</v>
      </c>
      <c r="E1712" t="str">
        <f>+'MBI DIRECTORIO'!E1712</f>
        <v>Octubre</v>
      </c>
      <c r="F1712" s="5">
        <f>+'MBI DIRECTORIO'!F1712</f>
        <v>675</v>
      </c>
      <c r="G1712" t="str">
        <f>+'MBI DIRECTORIO'!G1712</f>
        <v>USD</v>
      </c>
      <c r="H1712" s="5">
        <f>+'MBI DIRECTORIO'!H1712</f>
        <v>13500</v>
      </c>
      <c r="I1712" s="5">
        <f>+'MBI DIRECTORIO'!I1712</f>
        <v>9862.7163565633527</v>
      </c>
      <c r="J1712" s="5">
        <f>+'MBI DIRECTORIO'!J1712</f>
        <v>0</v>
      </c>
      <c r="K1712" s="5">
        <f>+'MBI DIRECTORIO'!K1712</f>
        <v>0</v>
      </c>
      <c r="L1712" s="5">
        <f>+'MBI DIRECTORIO'!L1712</f>
        <v>0</v>
      </c>
      <c r="M1712" s="5">
        <f>+'MBI DIRECTORIO'!M1712</f>
        <v>282.14999999999998</v>
      </c>
      <c r="N1712" s="5">
        <f>+'MBI DIRECTORIO'!N1712</f>
        <v>211.18079584775089</v>
      </c>
      <c r="O1712" s="5">
        <f>+'MBI DIRECTORIO'!O1712</f>
        <v>282.22318339100343</v>
      </c>
      <c r="P1712" s="5">
        <f>+'MBI DIRECTORIO'!P1712</f>
        <v>27.022058823529413</v>
      </c>
      <c r="Q1712" s="5">
        <f>+'MBI DIRECTORIO'!Q1712</f>
        <v>46.489212841498613</v>
      </c>
      <c r="R1712" s="5">
        <f>+'MBI DIRECTORIO'!R1712</f>
        <v>0</v>
      </c>
      <c r="S1712" s="5">
        <f>+'MBI DIRECTORIO'!S1712</f>
        <v>0</v>
      </c>
      <c r="T1712" s="5">
        <f>+'MBI DIRECTORIO'!T1712</f>
        <v>0</v>
      </c>
      <c r="U1712" s="5">
        <f>+'MBI DIRECTORIO'!U1712</f>
        <v>0</v>
      </c>
      <c r="V1712" s="5">
        <f>+'MBI DIRECTORIO'!V1712</f>
        <v>0</v>
      </c>
      <c r="W1712" s="5">
        <f>+'MBI DIRECTORIO'!W1712</f>
        <v>0</v>
      </c>
      <c r="X1712" s="5">
        <f>+'MBI DIRECTORIO'!X1712</f>
        <v>0</v>
      </c>
      <c r="Y1712" s="5">
        <f>+'MBI DIRECTORIO'!Y1712</f>
        <v>1020.7699342923554</v>
      </c>
      <c r="Z1712" s="5">
        <f>+'MBI DIRECTORIO'!Z1712</f>
        <v>171.7046833885731</v>
      </c>
      <c r="AA1712" s="5">
        <f>+'MBI DIRECTORIO'!AA1712</f>
        <v>0</v>
      </c>
      <c r="AB1712" s="5" t="str">
        <f>+'MBI DIRECTORIO'!AG1712</f>
        <v>Beijing Donghaohengxing Business &amp; Trade Co., Ltd</v>
      </c>
      <c r="AD1712" t="str">
        <f t="shared" si="28"/>
        <v>INSERT INTO TABLA_PRESUPUESTO_COMERCIAL VALUES ('VSR','80183-C','14004720-21',2022,'Octubre',675,'USD',13500,9862.716357,0,0,0,282.15,211.180796,282.223183,27.022059,46.489213,0,0,0,0,0,0,0,1020.769934,171.704683,0);</v>
      </c>
    </row>
    <row r="1713" spans="1:30" x14ac:dyDescent="0.2">
      <c r="A1713" t="str">
        <f>+'MBI DIRECTORIO'!A1713</f>
        <v>VSR</v>
      </c>
      <c r="B1713" t="str">
        <f>+'MBI DIRECTORIO'!B1713</f>
        <v>80183-C</v>
      </c>
      <c r="C1713" t="str">
        <f>+'MBI DIRECTORIO'!C1713</f>
        <v>14004401-21</v>
      </c>
      <c r="D1713">
        <f>+'MBI DIRECTORIO'!D1713</f>
        <v>2022</v>
      </c>
      <c r="E1713" t="str">
        <f>+'MBI DIRECTORIO'!E1713</f>
        <v>Octubre</v>
      </c>
      <c r="F1713" s="5">
        <f>+'MBI DIRECTORIO'!F1713</f>
        <v>90</v>
      </c>
      <c r="G1713" t="str">
        <f>+'MBI DIRECTORIO'!G1713</f>
        <v>USD</v>
      </c>
      <c r="H1713" s="5">
        <f>+'MBI DIRECTORIO'!H1713</f>
        <v>1800</v>
      </c>
      <c r="I1713" s="5">
        <f>+'MBI DIRECTORIO'!I1713</f>
        <v>1363.133275056769</v>
      </c>
      <c r="J1713" s="5">
        <f>+'MBI DIRECTORIO'!J1713</f>
        <v>0</v>
      </c>
      <c r="K1713" s="5">
        <f>+'MBI DIRECTORIO'!K1713</f>
        <v>0</v>
      </c>
      <c r="L1713" s="5">
        <f>+'MBI DIRECTORIO'!L1713</f>
        <v>0</v>
      </c>
      <c r="M1713" s="5">
        <f>+'MBI DIRECTORIO'!M1713</f>
        <v>37.619999999999997</v>
      </c>
      <c r="N1713" s="5">
        <f>+'MBI DIRECTORIO'!N1713</f>
        <v>28.157439446366784</v>
      </c>
      <c r="O1713" s="5">
        <f>+'MBI DIRECTORIO'!O1713</f>
        <v>37.629757785467127</v>
      </c>
      <c r="P1713" s="5">
        <f>+'MBI DIRECTORIO'!P1713</f>
        <v>3.6029411764705879</v>
      </c>
      <c r="Q1713" s="5">
        <f>+'MBI DIRECTORIO'!Q1713</f>
        <v>6.1985617121998144</v>
      </c>
      <c r="R1713" s="5">
        <f>+'MBI DIRECTORIO'!R1713</f>
        <v>0</v>
      </c>
      <c r="S1713" s="5">
        <f>+'MBI DIRECTORIO'!S1713</f>
        <v>0</v>
      </c>
      <c r="T1713" s="5">
        <f>+'MBI DIRECTORIO'!T1713</f>
        <v>0</v>
      </c>
      <c r="U1713" s="5">
        <f>+'MBI DIRECTORIO'!U1713</f>
        <v>0</v>
      </c>
      <c r="V1713" s="5">
        <f>+'MBI DIRECTORIO'!V1713</f>
        <v>0</v>
      </c>
      <c r="W1713" s="5">
        <f>+'MBI DIRECTORIO'!W1713</f>
        <v>0</v>
      </c>
      <c r="X1713" s="5">
        <f>+'MBI DIRECTORIO'!X1713</f>
        <v>0</v>
      </c>
      <c r="Y1713" s="5">
        <f>+'MBI DIRECTORIO'!Y1713</f>
        <v>136.10265790564742</v>
      </c>
      <c r="Z1713" s="5">
        <f>+'MBI DIRECTORIO'!Z1713</f>
        <v>22.893957785143083</v>
      </c>
      <c r="AA1713" s="5">
        <f>+'MBI DIRECTORIO'!AA1713</f>
        <v>0</v>
      </c>
      <c r="AB1713" s="5" t="str">
        <f>+'MBI DIRECTORIO'!AG1713</f>
        <v>Beijing Donghaohengxing Business &amp; Trade Co., Ltd</v>
      </c>
      <c r="AD1713" t="str">
        <f t="shared" si="28"/>
        <v>INSERT INTO TABLA_PRESUPUESTO_COMERCIAL VALUES ('VSR','80183-C','14004401-21',2022,'Octubre',90,'USD',1800,1363.133275,0,0,0,37.62,28.157439,37.629758,3.602941,6.198562,0,0,0,0,0,0,0,136.102658,22.893958,0);</v>
      </c>
    </row>
    <row r="1714" spans="1:30" x14ac:dyDescent="0.2">
      <c r="A1714" t="str">
        <f>+'MBI DIRECTORIO'!A1714</f>
        <v>VSR</v>
      </c>
      <c r="B1714" t="str">
        <f>+'MBI DIRECTORIO'!B1714</f>
        <v>80183-C</v>
      </c>
      <c r="C1714" t="str">
        <f>+'MBI DIRECTORIO'!C1714</f>
        <v>14004423-18</v>
      </c>
      <c r="D1714">
        <f>+'MBI DIRECTORIO'!D1714</f>
        <v>2022</v>
      </c>
      <c r="E1714" t="str">
        <f>+'MBI DIRECTORIO'!E1714</f>
        <v>Octubre</v>
      </c>
      <c r="F1714" s="5">
        <f>+'MBI DIRECTORIO'!F1714</f>
        <v>45</v>
      </c>
      <c r="G1714" t="str">
        <f>+'MBI DIRECTORIO'!G1714</f>
        <v>USD</v>
      </c>
      <c r="H1714" s="5">
        <f>+'MBI DIRECTORIO'!H1714</f>
        <v>8550</v>
      </c>
      <c r="I1714" s="5">
        <f>+'MBI DIRECTORIO'!I1714</f>
        <v>2999.8192497104219</v>
      </c>
      <c r="J1714" s="5">
        <f>+'MBI DIRECTORIO'!J1714</f>
        <v>0</v>
      </c>
      <c r="K1714" s="5">
        <f>+'MBI DIRECTORIO'!K1714</f>
        <v>450</v>
      </c>
      <c r="L1714" s="5">
        <f>+'MBI DIRECTORIO'!L1714</f>
        <v>0</v>
      </c>
      <c r="M1714" s="5">
        <f>+'MBI DIRECTORIO'!M1714</f>
        <v>18.809999999999999</v>
      </c>
      <c r="N1714" s="5">
        <f>+'MBI DIRECTORIO'!N1714</f>
        <v>14.078719723183392</v>
      </c>
      <c r="O1714" s="5">
        <f>+'MBI DIRECTORIO'!O1714</f>
        <v>18.814878892733564</v>
      </c>
      <c r="P1714" s="5">
        <f>+'MBI DIRECTORIO'!P1714</f>
        <v>1.8014705882352939</v>
      </c>
      <c r="Q1714" s="5">
        <f>+'MBI DIRECTORIO'!Q1714</f>
        <v>29.443168132949118</v>
      </c>
      <c r="R1714" s="5">
        <f>+'MBI DIRECTORIO'!R1714</f>
        <v>0</v>
      </c>
      <c r="S1714" s="5">
        <f>+'MBI DIRECTORIO'!S1714</f>
        <v>0</v>
      </c>
      <c r="T1714" s="5">
        <f>+'MBI DIRECTORIO'!T1714</f>
        <v>0</v>
      </c>
      <c r="U1714" s="5">
        <f>+'MBI DIRECTORIO'!U1714</f>
        <v>0</v>
      </c>
      <c r="V1714" s="5">
        <f>+'MBI DIRECTORIO'!V1714</f>
        <v>0</v>
      </c>
      <c r="W1714" s="5">
        <f>+'MBI DIRECTORIO'!W1714</f>
        <v>0</v>
      </c>
      <c r="X1714" s="5">
        <f>+'MBI DIRECTORIO'!X1714</f>
        <v>0</v>
      </c>
      <c r="Y1714" s="5">
        <f>+'MBI DIRECTORIO'!Y1714</f>
        <v>94.395216229672911</v>
      </c>
      <c r="Z1714" s="5">
        <f>+'MBI DIRECTORIO'!Z1714</f>
        <v>11.446978892571542</v>
      </c>
      <c r="AA1714" s="5">
        <f>+'MBI DIRECTORIO'!AA1714</f>
        <v>0</v>
      </c>
      <c r="AB1714" s="5" t="str">
        <f>+'MBI DIRECTORIO'!AG1714</f>
        <v>Beijing Donghaohengxing Business &amp; Trade Co., Ltd</v>
      </c>
      <c r="AD1714" t="str">
        <f t="shared" si="28"/>
        <v>INSERT INTO TABLA_PRESUPUESTO_COMERCIAL VALUES ('VSR','80183-C','14004423-18',2022,'Octubre',45,'USD',8550,2999.81925,0,450,0,18.81,14.07872,18.814879,1.801471,29.443168,0,0,0,0,0,0,0,94.395216,11.446979,0);</v>
      </c>
    </row>
    <row r="1715" spans="1:30" x14ac:dyDescent="0.2">
      <c r="A1715" t="str">
        <f>+'MBI DIRECTORIO'!A1715</f>
        <v>VSR</v>
      </c>
      <c r="B1715" t="str">
        <f>+'MBI DIRECTORIO'!B1715</f>
        <v>80183-C</v>
      </c>
      <c r="C1715" t="str">
        <f>+'MBI DIRECTORIO'!C1715</f>
        <v>14004791-20</v>
      </c>
      <c r="D1715">
        <f>+'MBI DIRECTORIO'!D1715</f>
        <v>2022</v>
      </c>
      <c r="E1715" t="str">
        <f>+'MBI DIRECTORIO'!E1715</f>
        <v>Octubre</v>
      </c>
      <c r="F1715" s="5">
        <f>+'MBI DIRECTORIO'!F1715</f>
        <v>225</v>
      </c>
      <c r="G1715" t="str">
        <f>+'MBI DIRECTORIO'!G1715</f>
        <v>USD</v>
      </c>
      <c r="H1715" s="5">
        <f>+'MBI DIRECTORIO'!H1715</f>
        <v>8550</v>
      </c>
      <c r="I1715" s="5">
        <f>+'MBI DIRECTORIO'!I1715</f>
        <v>5272.8066912722625</v>
      </c>
      <c r="J1715" s="5">
        <f>+'MBI DIRECTORIO'!J1715</f>
        <v>0</v>
      </c>
      <c r="K1715" s="5">
        <f>+'MBI DIRECTORIO'!K1715</f>
        <v>0</v>
      </c>
      <c r="L1715" s="5">
        <f>+'MBI DIRECTORIO'!L1715</f>
        <v>0</v>
      </c>
      <c r="M1715" s="5">
        <f>+'MBI DIRECTORIO'!M1715</f>
        <v>94.05</v>
      </c>
      <c r="N1715" s="5">
        <f>+'MBI DIRECTORIO'!N1715</f>
        <v>70.393598615916957</v>
      </c>
      <c r="O1715" s="5">
        <f>+'MBI DIRECTORIO'!O1715</f>
        <v>94.074394463667829</v>
      </c>
      <c r="P1715" s="5">
        <f>+'MBI DIRECTORIO'!P1715</f>
        <v>9.007352941176471</v>
      </c>
      <c r="Q1715" s="5">
        <f>+'MBI DIRECTORIO'!Q1715</f>
        <v>29.443168132949118</v>
      </c>
      <c r="R1715" s="5">
        <f>+'MBI DIRECTORIO'!R1715</f>
        <v>0</v>
      </c>
      <c r="S1715" s="5">
        <f>+'MBI DIRECTORIO'!S1715</f>
        <v>0</v>
      </c>
      <c r="T1715" s="5">
        <f>+'MBI DIRECTORIO'!T1715</f>
        <v>0</v>
      </c>
      <c r="U1715" s="5">
        <f>+'MBI DIRECTORIO'!U1715</f>
        <v>0</v>
      </c>
      <c r="V1715" s="5">
        <f>+'MBI DIRECTORIO'!V1715</f>
        <v>0</v>
      </c>
      <c r="W1715" s="5">
        <f>+'MBI DIRECTORIO'!W1715</f>
        <v>0</v>
      </c>
      <c r="X1715" s="5">
        <f>+'MBI DIRECTORIO'!X1715</f>
        <v>0</v>
      </c>
      <c r="Y1715" s="5">
        <f>+'MBI DIRECTORIO'!Y1715</f>
        <v>354.20340861656808</v>
      </c>
      <c r="Z1715" s="5">
        <f>+'MBI DIRECTORIO'!Z1715</f>
        <v>57.234894462857703</v>
      </c>
      <c r="AA1715" s="5">
        <f>+'MBI DIRECTORIO'!AA1715</f>
        <v>0</v>
      </c>
      <c r="AB1715" s="5" t="str">
        <f>+'MBI DIRECTORIO'!AG1715</f>
        <v>Beijing Donghaohengxing Business &amp; Trade Co., Ltd</v>
      </c>
      <c r="AD1715" t="str">
        <f t="shared" si="28"/>
        <v>INSERT INTO TABLA_PRESUPUESTO_COMERCIAL VALUES ('VSR','80183-C','14004791-20',2022,'Octubre',225,'USD',8550,5272.806691,0,0,0,94.05,70.393599,94.074394,9.007353,29.443168,0,0,0,0,0,0,0,354.203409,57.234894,0);</v>
      </c>
    </row>
    <row r="1716" spans="1:30" x14ac:dyDescent="0.2">
      <c r="A1716" t="str">
        <f>+'MBI DIRECTORIO'!A1716</f>
        <v>VSR</v>
      </c>
      <c r="B1716" t="str">
        <f>+'MBI DIRECTORIO'!B1716</f>
        <v>80191-C</v>
      </c>
      <c r="C1716" t="str">
        <f>+'MBI DIRECTORIO'!C1716</f>
        <v>14004747-18</v>
      </c>
      <c r="D1716">
        <f>+'MBI DIRECTORIO'!D1716</f>
        <v>2022</v>
      </c>
      <c r="E1716" t="str">
        <f>+'MBI DIRECTORIO'!E1716</f>
        <v>Octubre</v>
      </c>
      <c r="F1716" s="5">
        <f>+'MBI DIRECTORIO'!F1716</f>
        <v>67.5</v>
      </c>
      <c r="G1716" t="str">
        <f>+'MBI DIRECTORIO'!G1716</f>
        <v>USD</v>
      </c>
      <c r="H1716" s="5">
        <f>+'MBI DIRECTORIO'!H1716</f>
        <v>2565</v>
      </c>
      <c r="I1716" s="5">
        <f>+'MBI DIRECTORIO'!I1716</f>
        <v>1389.9056715318059</v>
      </c>
      <c r="J1716" s="5">
        <f>+'MBI DIRECTORIO'!J1716</f>
        <v>0</v>
      </c>
      <c r="K1716" s="5">
        <f>+'MBI DIRECTORIO'!K1716</f>
        <v>0</v>
      </c>
      <c r="L1716" s="5">
        <f>+'MBI DIRECTORIO'!L1716</f>
        <v>0</v>
      </c>
      <c r="M1716" s="5">
        <f>+'MBI DIRECTORIO'!M1716</f>
        <v>22.004999999999995</v>
      </c>
      <c r="N1716" s="5">
        <f>+'MBI DIRECTORIO'!N1716</f>
        <v>38.14453125</v>
      </c>
      <c r="O1716" s="5">
        <f>+'MBI DIRECTORIO'!O1716</f>
        <v>50.9765625</v>
      </c>
      <c r="P1716" s="5">
        <f>+'MBI DIRECTORIO'!P1716</f>
        <v>4.880859375</v>
      </c>
      <c r="Q1716" s="5">
        <f>+'MBI DIRECTORIO'!Q1716</f>
        <v>8.8329504398847352</v>
      </c>
      <c r="R1716" s="5">
        <f>+'MBI DIRECTORIO'!R1716</f>
        <v>0</v>
      </c>
      <c r="S1716" s="5">
        <f>+'MBI DIRECTORIO'!S1716</f>
        <v>0</v>
      </c>
      <c r="T1716" s="5">
        <f>+'MBI DIRECTORIO'!T1716</f>
        <v>0</v>
      </c>
      <c r="U1716" s="5">
        <f>+'MBI DIRECTORIO'!U1716</f>
        <v>0</v>
      </c>
      <c r="V1716" s="5">
        <f>+'MBI DIRECTORIO'!V1716</f>
        <v>0</v>
      </c>
      <c r="W1716" s="5">
        <f>+'MBI DIRECTORIO'!W1716</f>
        <v>0</v>
      </c>
      <c r="X1716" s="5">
        <f>+'MBI DIRECTORIO'!X1716</f>
        <v>0</v>
      </c>
      <c r="Y1716" s="5">
        <f>+'MBI DIRECTORIO'!Y1716</f>
        <v>142.01037190374205</v>
      </c>
      <c r="Z1716" s="5">
        <f>+'MBI DIRECTORIO'!Z1716</f>
        <v>17.170468338857312</v>
      </c>
      <c r="AA1716" s="5">
        <f>+'MBI DIRECTORIO'!AA1716</f>
        <v>0</v>
      </c>
      <c r="AB1716" s="5" t="str">
        <f>+'MBI DIRECTORIO'!AG1716</f>
        <v>Beijing Jiu Yi Jia Trading Co., Ltd</v>
      </c>
      <c r="AD1716" t="str">
        <f t="shared" si="28"/>
        <v>INSERT INTO TABLA_PRESUPUESTO_COMERCIAL VALUES ('VSR','80191-C','14004747-18',2022,'Octubre',67.5,'USD',2565,1389.905672,0,0,0,22.005,38.144531,50.976563,4.880859,8.83295,0,0,0,0,0,0,0,142.010372,17.170468,0);</v>
      </c>
    </row>
    <row r="1717" spans="1:30" x14ac:dyDescent="0.2">
      <c r="A1717" t="str">
        <f>+'MBI DIRECTORIO'!A1717</f>
        <v>VSR</v>
      </c>
      <c r="B1717" t="str">
        <f>+'MBI DIRECTORIO'!B1717</f>
        <v>80191-C</v>
      </c>
      <c r="C1717" t="str">
        <f>+'MBI DIRECTORIO'!C1717</f>
        <v>14004920-18</v>
      </c>
      <c r="D1717">
        <f>+'MBI DIRECTORIO'!D1717</f>
        <v>2022</v>
      </c>
      <c r="E1717" t="str">
        <f>+'MBI DIRECTORIO'!E1717</f>
        <v>Octubre</v>
      </c>
      <c r="F1717" s="5">
        <f>+'MBI DIRECTORIO'!F1717</f>
        <v>112.5</v>
      </c>
      <c r="G1717" t="str">
        <f>+'MBI DIRECTORIO'!G1717</f>
        <v>USD</v>
      </c>
      <c r="H1717" s="5">
        <f>+'MBI DIRECTORIO'!H1717</f>
        <v>3600</v>
      </c>
      <c r="I1717" s="5">
        <f>+'MBI DIRECTORIO'!I1717</f>
        <v>2850.0753994937377</v>
      </c>
      <c r="J1717" s="5">
        <f>+'MBI DIRECTORIO'!J1717</f>
        <v>0</v>
      </c>
      <c r="K1717" s="5">
        <f>+'MBI DIRECTORIO'!K1717</f>
        <v>0</v>
      </c>
      <c r="L1717" s="5">
        <f>+'MBI DIRECTORIO'!L1717</f>
        <v>0</v>
      </c>
      <c r="M1717" s="5">
        <f>+'MBI DIRECTORIO'!M1717</f>
        <v>36.674999999999997</v>
      </c>
      <c r="N1717" s="5">
        <f>+'MBI DIRECTORIO'!N1717</f>
        <v>63.57421875</v>
      </c>
      <c r="O1717" s="5">
        <f>+'MBI DIRECTORIO'!O1717</f>
        <v>84.9609375</v>
      </c>
      <c r="P1717" s="5">
        <f>+'MBI DIRECTORIO'!P1717</f>
        <v>8.134765625</v>
      </c>
      <c r="Q1717" s="5">
        <f>+'MBI DIRECTORIO'!Q1717</f>
        <v>12.397123424399629</v>
      </c>
      <c r="R1717" s="5">
        <f>+'MBI DIRECTORIO'!R1717</f>
        <v>0</v>
      </c>
      <c r="S1717" s="5">
        <f>+'MBI DIRECTORIO'!S1717</f>
        <v>0</v>
      </c>
      <c r="T1717" s="5">
        <f>+'MBI DIRECTORIO'!T1717</f>
        <v>0</v>
      </c>
      <c r="U1717" s="5">
        <f>+'MBI DIRECTORIO'!U1717</f>
        <v>0</v>
      </c>
      <c r="V1717" s="5">
        <f>+'MBI DIRECTORIO'!V1717</f>
        <v>0</v>
      </c>
      <c r="W1717" s="5">
        <f>+'MBI DIRECTORIO'!W1717</f>
        <v>0</v>
      </c>
      <c r="X1717" s="5">
        <f>+'MBI DIRECTORIO'!X1717</f>
        <v>0</v>
      </c>
      <c r="Y1717" s="5">
        <f>+'MBI DIRECTORIO'!Y1717</f>
        <v>234.3594925308285</v>
      </c>
      <c r="Z1717" s="5">
        <f>+'MBI DIRECTORIO'!Z1717</f>
        <v>28.617447231428851</v>
      </c>
      <c r="AA1717" s="5">
        <f>+'MBI DIRECTORIO'!AA1717</f>
        <v>0</v>
      </c>
      <c r="AB1717" s="5" t="str">
        <f>+'MBI DIRECTORIO'!AG1717</f>
        <v>Beijing Jiu Yi Jia Trading Co., Ltd</v>
      </c>
      <c r="AD1717" t="str">
        <f t="shared" si="28"/>
        <v>INSERT INTO TABLA_PRESUPUESTO_COMERCIAL VALUES ('VSR','80191-C','14004920-18',2022,'Octubre',112.5,'USD',3600,2850.075399,0,0,0,36.675,63.574219,84.960938,8.134766,12.397123,0,0,0,0,0,0,0,234.359493,28.617447,0);</v>
      </c>
    </row>
    <row r="1718" spans="1:30" x14ac:dyDescent="0.2">
      <c r="A1718" t="str">
        <f>+'MBI DIRECTORIO'!A1718</f>
        <v>VSR</v>
      </c>
      <c r="B1718" t="str">
        <f>+'MBI DIRECTORIO'!B1718</f>
        <v>80191-C</v>
      </c>
      <c r="C1718" t="str">
        <f>+'MBI DIRECTORIO'!C1718</f>
        <v>14004205-18</v>
      </c>
      <c r="D1718">
        <f>+'MBI DIRECTORIO'!D1718</f>
        <v>2022</v>
      </c>
      <c r="E1718" t="str">
        <f>+'MBI DIRECTORIO'!E1718</f>
        <v>Octubre</v>
      </c>
      <c r="F1718" s="5">
        <f>+'MBI DIRECTORIO'!F1718</f>
        <v>337.5</v>
      </c>
      <c r="G1718" t="str">
        <f>+'MBI DIRECTORIO'!G1718</f>
        <v>USD</v>
      </c>
      <c r="H1718" s="5">
        <f>+'MBI DIRECTORIO'!H1718</f>
        <v>6750</v>
      </c>
      <c r="I1718" s="5">
        <f>+'MBI DIRECTORIO'!I1718</f>
        <v>4930.6655472816765</v>
      </c>
      <c r="J1718" s="5">
        <f>+'MBI DIRECTORIO'!J1718</f>
        <v>0</v>
      </c>
      <c r="K1718" s="5">
        <f>+'MBI DIRECTORIO'!K1718</f>
        <v>0</v>
      </c>
      <c r="L1718" s="5">
        <f>+'MBI DIRECTORIO'!L1718</f>
        <v>0</v>
      </c>
      <c r="M1718" s="5">
        <f>+'MBI DIRECTORIO'!M1718</f>
        <v>110.02499999999999</v>
      </c>
      <c r="N1718" s="5">
        <f>+'MBI DIRECTORIO'!N1718</f>
        <v>190.72265625</v>
      </c>
      <c r="O1718" s="5">
        <f>+'MBI DIRECTORIO'!O1718</f>
        <v>254.8828125</v>
      </c>
      <c r="P1718" s="5">
        <f>+'MBI DIRECTORIO'!P1718</f>
        <v>24.404296875</v>
      </c>
      <c r="Q1718" s="5">
        <f>+'MBI DIRECTORIO'!Q1718</f>
        <v>23.244606420749307</v>
      </c>
      <c r="R1718" s="5">
        <f>+'MBI DIRECTORIO'!R1718</f>
        <v>0</v>
      </c>
      <c r="S1718" s="5">
        <f>+'MBI DIRECTORIO'!S1718</f>
        <v>0</v>
      </c>
      <c r="T1718" s="5">
        <f>+'MBI DIRECTORIO'!T1718</f>
        <v>0</v>
      </c>
      <c r="U1718" s="5">
        <f>+'MBI DIRECTORIO'!U1718</f>
        <v>0</v>
      </c>
      <c r="V1718" s="5">
        <f>+'MBI DIRECTORIO'!V1718</f>
        <v>0</v>
      </c>
      <c r="W1718" s="5">
        <f>+'MBI DIRECTORIO'!W1718</f>
        <v>0</v>
      </c>
      <c r="X1718" s="5">
        <f>+'MBI DIRECTORIO'!X1718</f>
        <v>0</v>
      </c>
      <c r="Y1718" s="5">
        <f>+'MBI DIRECTORIO'!Y1718</f>
        <v>689.13171374003582</v>
      </c>
      <c r="Z1718" s="5">
        <f>+'MBI DIRECTORIO'!Z1718</f>
        <v>85.852341694286551</v>
      </c>
      <c r="AA1718" s="5">
        <f>+'MBI DIRECTORIO'!AA1718</f>
        <v>0</v>
      </c>
      <c r="AB1718" s="5" t="str">
        <f>+'MBI DIRECTORIO'!AG1718</f>
        <v>Beijing Jiu Yi Jia Trading Co., Ltd</v>
      </c>
      <c r="AD1718" t="str">
        <f t="shared" si="28"/>
        <v>INSERT INTO TABLA_PRESUPUESTO_COMERCIAL VALUES ('VSR','80191-C','14004205-18',2022,'Octubre',337.5,'USD',6750,4930.665547,0,0,0,110.025,190.722656,254.882813,24.404297,23.244606,0,0,0,0,0,0,0,689.131714,85.852342,0);</v>
      </c>
    </row>
    <row r="1719" spans="1:30" x14ac:dyDescent="0.2">
      <c r="A1719" t="str">
        <f>+'MBI DIRECTORIO'!A1719</f>
        <v>VSR</v>
      </c>
      <c r="B1719" t="str">
        <f>+'MBI DIRECTORIO'!B1719</f>
        <v>80196-C</v>
      </c>
      <c r="C1719" t="str">
        <f>+'MBI DIRECTORIO'!C1719</f>
        <v>14004965-17</v>
      </c>
      <c r="D1719">
        <f>+'MBI DIRECTORIO'!D1719</f>
        <v>2022</v>
      </c>
      <c r="E1719" t="str">
        <f>+'MBI DIRECTORIO'!E1719</f>
        <v>Octubre</v>
      </c>
      <c r="F1719" s="5">
        <f>+'MBI DIRECTORIO'!F1719</f>
        <v>45</v>
      </c>
      <c r="G1719" t="str">
        <f>+'MBI DIRECTORIO'!G1719</f>
        <v>USD</v>
      </c>
      <c r="H1719" s="5">
        <f>+'MBI DIRECTORIO'!H1719</f>
        <v>4500</v>
      </c>
      <c r="I1719" s="5">
        <f>+'MBI DIRECTORIO'!I1719</f>
        <v>3295.5259511805366</v>
      </c>
      <c r="J1719" s="5">
        <f>+'MBI DIRECTORIO'!J1719</f>
        <v>0</v>
      </c>
      <c r="K1719" s="5">
        <f>+'MBI DIRECTORIO'!K1719</f>
        <v>675</v>
      </c>
      <c r="L1719" s="5">
        <f>+'MBI DIRECTORIO'!L1719</f>
        <v>11.184662430225611</v>
      </c>
      <c r="M1719" s="5">
        <f>+'MBI DIRECTORIO'!M1719</f>
        <v>22.784210526315789</v>
      </c>
      <c r="N1719" s="5">
        <f>+'MBI DIRECTORIO'!N1719</f>
        <v>21.688432835820894</v>
      </c>
      <c r="O1719" s="5">
        <f>+'MBI DIRECTORIO'!O1719</f>
        <v>28.984541577825155</v>
      </c>
      <c r="P1719" s="5">
        <f>+'MBI DIRECTORIO'!P1719</f>
        <v>2.7751865671641789</v>
      </c>
      <c r="Q1719" s="5">
        <f>+'MBI DIRECTORIO'!Q1719</f>
        <v>15.496404280499537</v>
      </c>
      <c r="R1719" s="5">
        <f>+'MBI DIRECTORIO'!R1719</f>
        <v>0</v>
      </c>
      <c r="S1719" s="5">
        <f>+'MBI DIRECTORIO'!S1719</f>
        <v>0</v>
      </c>
      <c r="T1719" s="5">
        <f>+'MBI DIRECTORIO'!T1719</f>
        <v>0</v>
      </c>
      <c r="U1719" s="5">
        <f>+'MBI DIRECTORIO'!U1719</f>
        <v>0</v>
      </c>
      <c r="V1719" s="5">
        <f>+'MBI DIRECTORIO'!V1719</f>
        <v>0</v>
      </c>
      <c r="W1719" s="5">
        <f>+'MBI DIRECTORIO'!W1719</f>
        <v>0</v>
      </c>
      <c r="X1719" s="5">
        <f>+'MBI DIRECTORIO'!X1719</f>
        <v>0</v>
      </c>
      <c r="Y1719" s="5">
        <f>+'MBI DIRECTORIO'!Y1719</f>
        <v>103.17575468019709</v>
      </c>
      <c r="Z1719" s="5">
        <f>+'MBI DIRECTORIO'!Z1719</f>
        <v>11.446978892571542</v>
      </c>
      <c r="AA1719" s="5">
        <f>+'MBI DIRECTORIO'!AA1719</f>
        <v>0</v>
      </c>
      <c r="AB1719" s="5" t="str">
        <f>+'MBI DIRECTORIO'!AG1719</f>
        <v>Zhejiang Willing Foreign Trading Co., Ltd.</v>
      </c>
      <c r="AD1719" t="str">
        <f t="shared" si="28"/>
        <v>INSERT INTO TABLA_PRESUPUESTO_COMERCIAL VALUES ('VSR','80196-C','14004965-17',2022,'Octubre',45,'USD',4500,3295.525951,0,675,11.184662,22.784211,21.688433,28.984542,2.775187,15.496404,0,0,0,0,0,0,0,103.175755,11.446979,0);</v>
      </c>
    </row>
    <row r="1720" spans="1:30" x14ac:dyDescent="0.2">
      <c r="A1720" t="str">
        <f>+'MBI DIRECTORIO'!A1720</f>
        <v>VSR</v>
      </c>
      <c r="B1720" t="str">
        <f>+'MBI DIRECTORIO'!B1720</f>
        <v>80196-C</v>
      </c>
      <c r="C1720" t="str">
        <f>+'MBI DIRECTORIO'!C1720</f>
        <v>14004992-19</v>
      </c>
      <c r="D1720">
        <f>+'MBI DIRECTORIO'!D1720</f>
        <v>2022</v>
      </c>
      <c r="E1720" t="str">
        <f>+'MBI DIRECTORIO'!E1720</f>
        <v>Octubre</v>
      </c>
      <c r="F1720" s="5">
        <f>+'MBI DIRECTORIO'!F1720</f>
        <v>45</v>
      </c>
      <c r="G1720" t="str">
        <f>+'MBI DIRECTORIO'!G1720</f>
        <v>USD</v>
      </c>
      <c r="H1720" s="5">
        <f>+'MBI DIRECTORIO'!H1720</f>
        <v>1800</v>
      </c>
      <c r="I1720" s="5">
        <f>+'MBI DIRECTORIO'!I1720</f>
        <v>915.3762993929887</v>
      </c>
      <c r="J1720" s="5">
        <f>+'MBI DIRECTORIO'!J1720</f>
        <v>0</v>
      </c>
      <c r="K1720" s="5">
        <f>+'MBI DIRECTORIO'!K1720</f>
        <v>270</v>
      </c>
      <c r="L1720" s="5">
        <f>+'MBI DIRECTORIO'!L1720</f>
        <v>11.184662430225611</v>
      </c>
      <c r="M1720" s="5">
        <f>+'MBI DIRECTORIO'!M1720</f>
        <v>22.784210526315789</v>
      </c>
      <c r="N1720" s="5">
        <f>+'MBI DIRECTORIO'!N1720</f>
        <v>21.688432835820894</v>
      </c>
      <c r="O1720" s="5">
        <f>+'MBI DIRECTORIO'!O1720</f>
        <v>28.984541577825155</v>
      </c>
      <c r="P1720" s="5">
        <f>+'MBI DIRECTORIO'!P1720</f>
        <v>2.7751865671641789</v>
      </c>
      <c r="Q1720" s="5">
        <f>+'MBI DIRECTORIO'!Q1720</f>
        <v>6.1985617121998144</v>
      </c>
      <c r="R1720" s="5">
        <f>+'MBI DIRECTORIO'!R1720</f>
        <v>0</v>
      </c>
      <c r="S1720" s="5">
        <f>+'MBI DIRECTORIO'!S1720</f>
        <v>0</v>
      </c>
      <c r="T1720" s="5">
        <f>+'MBI DIRECTORIO'!T1720</f>
        <v>0</v>
      </c>
      <c r="U1720" s="5">
        <f>+'MBI DIRECTORIO'!U1720</f>
        <v>0</v>
      </c>
      <c r="V1720" s="5">
        <f>+'MBI DIRECTORIO'!V1720</f>
        <v>0</v>
      </c>
      <c r="W1720" s="5">
        <f>+'MBI DIRECTORIO'!W1720</f>
        <v>0</v>
      </c>
      <c r="X1720" s="5">
        <f>+'MBI DIRECTORIO'!X1720</f>
        <v>0</v>
      </c>
      <c r="Y1720" s="5">
        <f>+'MBI DIRECTORIO'!Y1720</f>
        <v>93.877912111897373</v>
      </c>
      <c r="Z1720" s="5">
        <f>+'MBI DIRECTORIO'!Z1720</f>
        <v>11.446978892571542</v>
      </c>
      <c r="AA1720" s="5">
        <f>+'MBI DIRECTORIO'!AA1720</f>
        <v>0</v>
      </c>
      <c r="AB1720" s="5" t="str">
        <f>+'MBI DIRECTORIO'!AG1720</f>
        <v>Zhejiang Willing Foreign Trading Co., Ltd.</v>
      </c>
      <c r="AD1720" t="str">
        <f t="shared" si="28"/>
        <v>INSERT INTO TABLA_PRESUPUESTO_COMERCIAL VALUES ('VSR','80196-C','14004992-19',2022,'Octubre',45,'USD',1800,915.376299,0,270,11.184662,22.784211,21.688433,28.984542,2.775187,6.198562,0,0,0,0,0,0,0,93.877912,11.446979,0);</v>
      </c>
    </row>
    <row r="1721" spans="1:30" x14ac:dyDescent="0.2">
      <c r="A1721" t="str">
        <f>+'MBI DIRECTORIO'!A1721</f>
        <v>VSR</v>
      </c>
      <c r="B1721" t="str">
        <f>+'MBI DIRECTORIO'!B1721</f>
        <v>80196-C</v>
      </c>
      <c r="C1721" t="str">
        <f>+'MBI DIRECTORIO'!C1721</f>
        <v>14004993-18</v>
      </c>
      <c r="D1721">
        <f>+'MBI DIRECTORIO'!D1721</f>
        <v>2022</v>
      </c>
      <c r="E1721" t="str">
        <f>+'MBI DIRECTORIO'!E1721</f>
        <v>Octubre</v>
      </c>
      <c r="F1721" s="5">
        <f>+'MBI DIRECTORIO'!F1721</f>
        <v>45</v>
      </c>
      <c r="G1721" t="str">
        <f>+'MBI DIRECTORIO'!G1721</f>
        <v>USD</v>
      </c>
      <c r="H1721" s="5">
        <f>+'MBI DIRECTORIO'!H1721</f>
        <v>1800</v>
      </c>
      <c r="I1721" s="5">
        <f>+'MBI DIRECTORIO'!I1721</f>
        <v>801.0955667349524</v>
      </c>
      <c r="J1721" s="5">
        <f>+'MBI DIRECTORIO'!J1721</f>
        <v>0</v>
      </c>
      <c r="K1721" s="5">
        <f>+'MBI DIRECTORIO'!K1721</f>
        <v>270</v>
      </c>
      <c r="L1721" s="5">
        <f>+'MBI DIRECTORIO'!L1721</f>
        <v>11.184662430225611</v>
      </c>
      <c r="M1721" s="5">
        <f>+'MBI DIRECTORIO'!M1721</f>
        <v>22.784210526315789</v>
      </c>
      <c r="N1721" s="5">
        <f>+'MBI DIRECTORIO'!N1721</f>
        <v>21.688432835820894</v>
      </c>
      <c r="O1721" s="5">
        <f>+'MBI DIRECTORIO'!O1721</f>
        <v>28.984541577825155</v>
      </c>
      <c r="P1721" s="5">
        <f>+'MBI DIRECTORIO'!P1721</f>
        <v>2.7751865671641789</v>
      </c>
      <c r="Q1721" s="5">
        <f>+'MBI DIRECTORIO'!Q1721</f>
        <v>6.1985617121998144</v>
      </c>
      <c r="R1721" s="5">
        <f>+'MBI DIRECTORIO'!R1721</f>
        <v>0</v>
      </c>
      <c r="S1721" s="5">
        <f>+'MBI DIRECTORIO'!S1721</f>
        <v>0</v>
      </c>
      <c r="T1721" s="5">
        <f>+'MBI DIRECTORIO'!T1721</f>
        <v>0</v>
      </c>
      <c r="U1721" s="5">
        <f>+'MBI DIRECTORIO'!U1721</f>
        <v>0</v>
      </c>
      <c r="V1721" s="5">
        <f>+'MBI DIRECTORIO'!V1721</f>
        <v>0</v>
      </c>
      <c r="W1721" s="5">
        <f>+'MBI DIRECTORIO'!W1721</f>
        <v>0</v>
      </c>
      <c r="X1721" s="5">
        <f>+'MBI DIRECTORIO'!X1721</f>
        <v>0</v>
      </c>
      <c r="Y1721" s="5">
        <f>+'MBI DIRECTORIO'!Y1721</f>
        <v>93.877912111897373</v>
      </c>
      <c r="Z1721" s="5">
        <f>+'MBI DIRECTORIO'!Z1721</f>
        <v>11.446978892571542</v>
      </c>
      <c r="AA1721" s="5">
        <f>+'MBI DIRECTORIO'!AA1721</f>
        <v>0</v>
      </c>
      <c r="AB1721" s="5" t="str">
        <f>+'MBI DIRECTORIO'!AG1721</f>
        <v>Zhejiang Willing Foreign Trading Co., Ltd.</v>
      </c>
      <c r="AD1721" t="str">
        <f t="shared" si="28"/>
        <v>INSERT INTO TABLA_PRESUPUESTO_COMERCIAL VALUES ('VSR','80196-C','14004993-18',2022,'Octubre',45,'USD',1800,801.095567,0,270,11.184662,22.784211,21.688433,28.984542,2.775187,6.198562,0,0,0,0,0,0,0,93.877912,11.446979,0);</v>
      </c>
    </row>
    <row r="1722" spans="1:30" x14ac:dyDescent="0.2">
      <c r="A1722" t="str">
        <f>+'MBI DIRECTORIO'!A1722</f>
        <v>VSR</v>
      </c>
      <c r="B1722" t="str">
        <f>+'MBI DIRECTORIO'!B1722</f>
        <v>80196-C</v>
      </c>
      <c r="C1722" t="str">
        <f>+'MBI DIRECTORIO'!C1722</f>
        <v>14004988-19</v>
      </c>
      <c r="D1722">
        <f>+'MBI DIRECTORIO'!D1722</f>
        <v>2022</v>
      </c>
      <c r="E1722" t="str">
        <f>+'MBI DIRECTORIO'!E1722</f>
        <v>Octubre</v>
      </c>
      <c r="F1722" s="5">
        <f>+'MBI DIRECTORIO'!F1722</f>
        <v>67.5</v>
      </c>
      <c r="G1722" t="str">
        <f>+'MBI DIRECTORIO'!G1722</f>
        <v>USD</v>
      </c>
      <c r="H1722" s="5">
        <f>+'MBI DIRECTORIO'!H1722</f>
        <v>2025</v>
      </c>
      <c r="I1722" s="5">
        <f>+'MBI DIRECTORIO'!I1722</f>
        <v>989.41464121633521</v>
      </c>
      <c r="J1722" s="5">
        <f>+'MBI DIRECTORIO'!J1722</f>
        <v>0</v>
      </c>
      <c r="K1722" s="5">
        <f>+'MBI DIRECTORIO'!K1722</f>
        <v>303.75</v>
      </c>
      <c r="L1722" s="5">
        <f>+'MBI DIRECTORIO'!L1722</f>
        <v>16.776993645338415</v>
      </c>
      <c r="M1722" s="5">
        <f>+'MBI DIRECTORIO'!M1722</f>
        <v>34.176315789473684</v>
      </c>
      <c r="N1722" s="5">
        <f>+'MBI DIRECTORIO'!N1722</f>
        <v>32.532649253731343</v>
      </c>
      <c r="O1722" s="5">
        <f>+'MBI DIRECTORIO'!O1722</f>
        <v>43.47681236673774</v>
      </c>
      <c r="P1722" s="5">
        <f>+'MBI DIRECTORIO'!P1722</f>
        <v>4.1627798507462686</v>
      </c>
      <c r="Q1722" s="5">
        <f>+'MBI DIRECTORIO'!Q1722</f>
        <v>6.9733819262247918</v>
      </c>
      <c r="R1722" s="5">
        <f>+'MBI DIRECTORIO'!R1722</f>
        <v>0</v>
      </c>
      <c r="S1722" s="5">
        <f>+'MBI DIRECTORIO'!S1722</f>
        <v>0</v>
      </c>
      <c r="T1722" s="5">
        <f>+'MBI DIRECTORIO'!T1722</f>
        <v>0</v>
      </c>
      <c r="U1722" s="5">
        <f>+'MBI DIRECTORIO'!U1722</f>
        <v>0</v>
      </c>
      <c r="V1722" s="5">
        <f>+'MBI DIRECTORIO'!V1722</f>
        <v>0</v>
      </c>
      <c r="W1722" s="5">
        <f>+'MBI DIRECTORIO'!W1722</f>
        <v>0</v>
      </c>
      <c r="X1722" s="5">
        <f>+'MBI DIRECTORIO'!X1722</f>
        <v>0</v>
      </c>
      <c r="Y1722" s="5">
        <f>+'MBI DIRECTORIO'!Y1722</f>
        <v>138.49240752577114</v>
      </c>
      <c r="Z1722" s="5">
        <f>+'MBI DIRECTORIO'!Z1722</f>
        <v>17.170468338857312</v>
      </c>
      <c r="AA1722" s="5">
        <f>+'MBI DIRECTORIO'!AA1722</f>
        <v>0</v>
      </c>
      <c r="AB1722" s="5" t="str">
        <f>+'MBI DIRECTORIO'!AG1722</f>
        <v>Zhejiang Willing Foreign Trading Co., Ltd.</v>
      </c>
      <c r="AD1722" t="str">
        <f t="shared" si="28"/>
        <v>INSERT INTO TABLA_PRESUPUESTO_COMERCIAL VALUES ('VSR','80196-C','14004988-19',2022,'Octubre',67.5,'USD',2025,989.414641,0,303.75,16.776994,34.176316,32.532649,43.476812,4.16278,6.973382,0,0,0,0,0,0,0,138.492408,17.170468,0);</v>
      </c>
    </row>
    <row r="1723" spans="1:30" x14ac:dyDescent="0.2">
      <c r="A1723" t="str">
        <f>+'MBI DIRECTORIO'!A1723</f>
        <v>VSR</v>
      </c>
      <c r="B1723" t="str">
        <f>+'MBI DIRECTORIO'!B1723</f>
        <v>80196-C</v>
      </c>
      <c r="C1723" t="str">
        <f>+'MBI DIRECTORIO'!C1723</f>
        <v>14004989-19</v>
      </c>
      <c r="D1723">
        <f>+'MBI DIRECTORIO'!D1723</f>
        <v>2022</v>
      </c>
      <c r="E1723" t="str">
        <f>+'MBI DIRECTORIO'!E1723</f>
        <v>Octubre</v>
      </c>
      <c r="F1723" s="5">
        <f>+'MBI DIRECTORIO'!F1723</f>
        <v>67.5</v>
      </c>
      <c r="G1723" t="str">
        <f>+'MBI DIRECTORIO'!G1723</f>
        <v>USD</v>
      </c>
      <c r="H1723" s="5">
        <f>+'MBI DIRECTORIO'!H1723</f>
        <v>2025</v>
      </c>
      <c r="I1723" s="5">
        <f>+'MBI DIRECTORIO'!I1723</f>
        <v>1104.3854883058518</v>
      </c>
      <c r="J1723" s="5">
        <f>+'MBI DIRECTORIO'!J1723</f>
        <v>0</v>
      </c>
      <c r="K1723" s="5">
        <f>+'MBI DIRECTORIO'!K1723</f>
        <v>303.75</v>
      </c>
      <c r="L1723" s="5">
        <f>+'MBI DIRECTORIO'!L1723</f>
        <v>16.776993645338415</v>
      </c>
      <c r="M1723" s="5">
        <f>+'MBI DIRECTORIO'!M1723</f>
        <v>34.176315789473684</v>
      </c>
      <c r="N1723" s="5">
        <f>+'MBI DIRECTORIO'!N1723</f>
        <v>32.532649253731343</v>
      </c>
      <c r="O1723" s="5">
        <f>+'MBI DIRECTORIO'!O1723</f>
        <v>43.47681236673774</v>
      </c>
      <c r="P1723" s="5">
        <f>+'MBI DIRECTORIO'!P1723</f>
        <v>4.1627798507462686</v>
      </c>
      <c r="Q1723" s="5">
        <f>+'MBI DIRECTORIO'!Q1723</f>
        <v>6.9733819262247918</v>
      </c>
      <c r="R1723" s="5">
        <f>+'MBI DIRECTORIO'!R1723</f>
        <v>0</v>
      </c>
      <c r="S1723" s="5">
        <f>+'MBI DIRECTORIO'!S1723</f>
        <v>0</v>
      </c>
      <c r="T1723" s="5">
        <f>+'MBI DIRECTORIO'!T1723</f>
        <v>0</v>
      </c>
      <c r="U1723" s="5">
        <f>+'MBI DIRECTORIO'!U1723</f>
        <v>0</v>
      </c>
      <c r="V1723" s="5">
        <f>+'MBI DIRECTORIO'!V1723</f>
        <v>0</v>
      </c>
      <c r="W1723" s="5">
        <f>+'MBI DIRECTORIO'!W1723</f>
        <v>0</v>
      </c>
      <c r="X1723" s="5">
        <f>+'MBI DIRECTORIO'!X1723</f>
        <v>0</v>
      </c>
      <c r="Y1723" s="5">
        <f>+'MBI DIRECTORIO'!Y1723</f>
        <v>138.49240752577114</v>
      </c>
      <c r="Z1723" s="5">
        <f>+'MBI DIRECTORIO'!Z1723</f>
        <v>17.170468338857312</v>
      </c>
      <c r="AA1723" s="5">
        <f>+'MBI DIRECTORIO'!AA1723</f>
        <v>0</v>
      </c>
      <c r="AB1723" s="5" t="str">
        <f>+'MBI DIRECTORIO'!AG1723</f>
        <v>Zhejiang Willing Foreign Trading Co., Ltd.</v>
      </c>
      <c r="AD1723" t="str">
        <f t="shared" si="28"/>
        <v>INSERT INTO TABLA_PRESUPUESTO_COMERCIAL VALUES ('VSR','80196-C','14004989-19',2022,'Octubre',67.5,'USD',2025,1104.38548799999,0,303.75,16.776994,34.176316,32.532649,43.476812,4.16278,6.973382,0,0,0,0,0,0,0,138.492408,17.170468,0);</v>
      </c>
    </row>
    <row r="1724" spans="1:30" x14ac:dyDescent="0.2">
      <c r="A1724" t="str">
        <f>+'MBI DIRECTORIO'!A1724</f>
        <v>VSR</v>
      </c>
      <c r="B1724" t="str">
        <f>+'MBI DIRECTORIO'!B1724</f>
        <v>80196-C</v>
      </c>
      <c r="C1724" t="str">
        <f>+'MBI DIRECTORIO'!C1724</f>
        <v>14004987-20</v>
      </c>
      <c r="D1724">
        <f>+'MBI DIRECTORIO'!D1724</f>
        <v>2022</v>
      </c>
      <c r="E1724" t="str">
        <f>+'MBI DIRECTORIO'!E1724</f>
        <v>Octubre</v>
      </c>
      <c r="F1724" s="5">
        <f>+'MBI DIRECTORIO'!F1724</f>
        <v>45</v>
      </c>
      <c r="G1724" t="str">
        <f>+'MBI DIRECTORIO'!G1724</f>
        <v>USD</v>
      </c>
      <c r="H1724" s="5">
        <f>+'MBI DIRECTORIO'!H1724</f>
        <v>1350</v>
      </c>
      <c r="I1724" s="5">
        <f>+'MBI DIRECTORIO'!I1724</f>
        <v>914.84266465329449</v>
      </c>
      <c r="J1724" s="5">
        <f>+'MBI DIRECTORIO'!J1724</f>
        <v>0</v>
      </c>
      <c r="K1724" s="5">
        <f>+'MBI DIRECTORIO'!K1724</f>
        <v>202.5</v>
      </c>
      <c r="L1724" s="5">
        <f>+'MBI DIRECTORIO'!L1724</f>
        <v>11.184662430225611</v>
      </c>
      <c r="M1724" s="5">
        <f>+'MBI DIRECTORIO'!M1724</f>
        <v>22.784210526315789</v>
      </c>
      <c r="N1724" s="5">
        <f>+'MBI DIRECTORIO'!N1724</f>
        <v>21.688432835820894</v>
      </c>
      <c r="O1724" s="5">
        <f>+'MBI DIRECTORIO'!O1724</f>
        <v>28.984541577825155</v>
      </c>
      <c r="P1724" s="5">
        <f>+'MBI DIRECTORIO'!P1724</f>
        <v>2.7751865671641789</v>
      </c>
      <c r="Q1724" s="5">
        <f>+'MBI DIRECTORIO'!Q1724</f>
        <v>4.6489212841498606</v>
      </c>
      <c r="R1724" s="5">
        <f>+'MBI DIRECTORIO'!R1724</f>
        <v>0</v>
      </c>
      <c r="S1724" s="5">
        <f>+'MBI DIRECTORIO'!S1724</f>
        <v>0</v>
      </c>
      <c r="T1724" s="5">
        <f>+'MBI DIRECTORIO'!T1724</f>
        <v>0</v>
      </c>
      <c r="U1724" s="5">
        <f>+'MBI DIRECTORIO'!U1724</f>
        <v>0</v>
      </c>
      <c r="V1724" s="5">
        <f>+'MBI DIRECTORIO'!V1724</f>
        <v>0</v>
      </c>
      <c r="W1724" s="5">
        <f>+'MBI DIRECTORIO'!W1724</f>
        <v>0</v>
      </c>
      <c r="X1724" s="5">
        <f>+'MBI DIRECTORIO'!X1724</f>
        <v>0</v>
      </c>
      <c r="Y1724" s="5">
        <f>+'MBI DIRECTORIO'!Y1724</f>
        <v>92.328271683847419</v>
      </c>
      <c r="Z1724" s="5">
        <f>+'MBI DIRECTORIO'!Z1724</f>
        <v>11.446978892571542</v>
      </c>
      <c r="AA1724" s="5">
        <f>+'MBI DIRECTORIO'!AA1724</f>
        <v>0</v>
      </c>
      <c r="AB1724" s="5" t="str">
        <f>+'MBI DIRECTORIO'!AG1724</f>
        <v>Zhejiang Willing Foreign Trading Co., Ltd.</v>
      </c>
      <c r="AD1724" t="str">
        <f t="shared" si="28"/>
        <v>INSERT INTO TABLA_PRESUPUESTO_COMERCIAL VALUES ('VSR','80196-C','14004987-20',2022,'Octubre',45,'USD',1350,914.842665,0,202.5,11.184662,22.784211,21.688433,28.984542,2.775187,4.648921,0,0,0,0,0,0,0,92.328272,11.446979,0);</v>
      </c>
    </row>
    <row r="1725" spans="1:30" x14ac:dyDescent="0.2">
      <c r="A1725" t="str">
        <f>+'MBI DIRECTORIO'!A1725</f>
        <v>VSR</v>
      </c>
      <c r="B1725" t="str">
        <f>+'MBI DIRECTORIO'!B1725</f>
        <v>80196-C</v>
      </c>
      <c r="C1725" t="str">
        <f>+'MBI DIRECTORIO'!C1725</f>
        <v>14004990-20</v>
      </c>
      <c r="D1725">
        <f>+'MBI DIRECTORIO'!D1725</f>
        <v>2022</v>
      </c>
      <c r="E1725" t="str">
        <f>+'MBI DIRECTORIO'!E1725</f>
        <v>Octubre</v>
      </c>
      <c r="F1725" s="5">
        <f>+'MBI DIRECTORIO'!F1725</f>
        <v>22.5</v>
      </c>
      <c r="G1725" t="str">
        <f>+'MBI DIRECTORIO'!G1725</f>
        <v>USD</v>
      </c>
      <c r="H1725" s="5">
        <f>+'MBI DIRECTORIO'!H1725</f>
        <v>675</v>
      </c>
      <c r="I1725" s="5">
        <f>+'MBI DIRECTORIO'!I1725</f>
        <v>361.51085954780353</v>
      </c>
      <c r="J1725" s="5">
        <f>+'MBI DIRECTORIO'!J1725</f>
        <v>0</v>
      </c>
      <c r="K1725" s="5">
        <f>+'MBI DIRECTORIO'!K1725</f>
        <v>101.25</v>
      </c>
      <c r="L1725" s="5">
        <f>+'MBI DIRECTORIO'!L1725</f>
        <v>5.5923312151128055</v>
      </c>
      <c r="M1725" s="5">
        <f>+'MBI DIRECTORIO'!M1725</f>
        <v>11.392105263157895</v>
      </c>
      <c r="N1725" s="5">
        <f>+'MBI DIRECTORIO'!N1725</f>
        <v>10.844216417910447</v>
      </c>
      <c r="O1725" s="5">
        <f>+'MBI DIRECTORIO'!O1725</f>
        <v>14.492270788912577</v>
      </c>
      <c r="P1725" s="5">
        <f>+'MBI DIRECTORIO'!P1725</f>
        <v>1.3875932835820894</v>
      </c>
      <c r="Q1725" s="5">
        <f>+'MBI DIRECTORIO'!Q1725</f>
        <v>2.3244606420749303</v>
      </c>
      <c r="R1725" s="5">
        <f>+'MBI DIRECTORIO'!R1725</f>
        <v>0</v>
      </c>
      <c r="S1725" s="5">
        <f>+'MBI DIRECTORIO'!S1725</f>
        <v>0</v>
      </c>
      <c r="T1725" s="5">
        <f>+'MBI DIRECTORIO'!T1725</f>
        <v>0</v>
      </c>
      <c r="U1725" s="5">
        <f>+'MBI DIRECTORIO'!U1725</f>
        <v>0</v>
      </c>
      <c r="V1725" s="5">
        <f>+'MBI DIRECTORIO'!V1725</f>
        <v>0</v>
      </c>
      <c r="W1725" s="5">
        <f>+'MBI DIRECTORIO'!W1725</f>
        <v>0</v>
      </c>
      <c r="X1725" s="5">
        <f>+'MBI DIRECTORIO'!X1725</f>
        <v>0</v>
      </c>
      <c r="Y1725" s="5">
        <f>+'MBI DIRECTORIO'!Y1725</f>
        <v>46.164135841923709</v>
      </c>
      <c r="Z1725" s="5">
        <f>+'MBI DIRECTORIO'!Z1725</f>
        <v>5.7234894462857708</v>
      </c>
      <c r="AA1725" s="5">
        <f>+'MBI DIRECTORIO'!AA1725</f>
        <v>0</v>
      </c>
      <c r="AB1725" s="5" t="str">
        <f>+'MBI DIRECTORIO'!AG1725</f>
        <v>Zhejiang Willing Foreign Trading Co., Ltd.</v>
      </c>
      <c r="AD1725" t="str">
        <f t="shared" si="28"/>
        <v>INSERT INTO TABLA_PRESUPUESTO_COMERCIAL VALUES ('VSR','80196-C','14004990-20',2022,'Octubre',22.5,'USD',675,361.51086,0,101.25,5.592331,11.392105,10.844216,14.492271,1.387593,2.324461,0,0,0,0,0,0,0,46.164136,5.723489,0);</v>
      </c>
    </row>
    <row r="1726" spans="1:30" x14ac:dyDescent="0.2">
      <c r="A1726" t="str">
        <f>+'MBI DIRECTORIO'!A1726</f>
        <v>VSR</v>
      </c>
      <c r="B1726" t="str">
        <f>+'MBI DIRECTORIO'!B1726</f>
        <v>80196-C</v>
      </c>
      <c r="C1726" t="str">
        <f>+'MBI DIRECTORIO'!C1726</f>
        <v>14004539-20</v>
      </c>
      <c r="D1726">
        <f>+'MBI DIRECTORIO'!D1726</f>
        <v>2022</v>
      </c>
      <c r="E1726" t="str">
        <f>+'MBI DIRECTORIO'!E1726</f>
        <v>Octubre</v>
      </c>
      <c r="F1726" s="5">
        <f>+'MBI DIRECTORIO'!F1726</f>
        <v>157.5</v>
      </c>
      <c r="G1726" t="str">
        <f>+'MBI DIRECTORIO'!G1726</f>
        <v>USD</v>
      </c>
      <c r="H1726" s="5">
        <f>+'MBI DIRECTORIO'!H1726</f>
        <v>6300</v>
      </c>
      <c r="I1726" s="5">
        <f>+'MBI DIRECTORIO'!I1726</f>
        <v>3493.2401055958944</v>
      </c>
      <c r="J1726" s="5">
        <f>+'MBI DIRECTORIO'!J1726</f>
        <v>0</v>
      </c>
      <c r="K1726" s="5">
        <f>+'MBI DIRECTORIO'!K1726</f>
        <v>630</v>
      </c>
      <c r="L1726" s="5">
        <f>+'MBI DIRECTORIO'!L1726</f>
        <v>0</v>
      </c>
      <c r="M1726" s="5">
        <f>+'MBI DIRECTORIO'!M1726</f>
        <v>79.744736842105254</v>
      </c>
      <c r="N1726" s="5">
        <f>+'MBI DIRECTORIO'!N1726</f>
        <v>75.909514925373131</v>
      </c>
      <c r="O1726" s="5">
        <f>+'MBI DIRECTORIO'!O1726</f>
        <v>101.44589552238804</v>
      </c>
      <c r="P1726" s="5">
        <f>+'MBI DIRECTORIO'!P1726</f>
        <v>9.7131529850746254</v>
      </c>
      <c r="Q1726" s="5">
        <f>+'MBI DIRECTORIO'!Q1726</f>
        <v>21.694965992699352</v>
      </c>
      <c r="R1726" s="5">
        <f>+'MBI DIRECTORIO'!R1726</f>
        <v>0</v>
      </c>
      <c r="S1726" s="5">
        <f>+'MBI DIRECTORIO'!S1726</f>
        <v>0</v>
      </c>
      <c r="T1726" s="5">
        <f>+'MBI DIRECTORIO'!T1726</f>
        <v>0</v>
      </c>
      <c r="U1726" s="5">
        <f>+'MBI DIRECTORIO'!U1726</f>
        <v>0</v>
      </c>
      <c r="V1726" s="5">
        <f>+'MBI DIRECTORIO'!V1726</f>
        <v>0</v>
      </c>
      <c r="W1726" s="5">
        <f>+'MBI DIRECTORIO'!W1726</f>
        <v>0</v>
      </c>
      <c r="X1726" s="5">
        <f>+'MBI DIRECTORIO'!X1726</f>
        <v>0</v>
      </c>
      <c r="Y1726" s="5">
        <f>+'MBI DIRECTORIO'!Y1726</f>
        <v>328.57269239164071</v>
      </c>
      <c r="Z1726" s="5">
        <f>+'MBI DIRECTORIO'!Z1726</f>
        <v>40.064426124000391</v>
      </c>
      <c r="AA1726" s="5">
        <f>+'MBI DIRECTORIO'!AA1726</f>
        <v>0</v>
      </c>
      <c r="AB1726" s="5" t="str">
        <f>+'MBI DIRECTORIO'!AG1726</f>
        <v>Zhejiang Willing Foreign Trading Co., Ltd.</v>
      </c>
      <c r="AD1726" t="str">
        <f t="shared" si="28"/>
        <v>INSERT INTO TABLA_PRESUPUESTO_COMERCIAL VALUES ('VSR','80196-C','14004539-20',2022,'Octubre',157.5,'USD',6300,3493.240106,0,630,0,79.744737,75.909515,101.445896,9.713153,21.694966,0,0,0,0,0,0,0,328.572692,40.064426,0);</v>
      </c>
    </row>
    <row r="1727" spans="1:30" x14ac:dyDescent="0.2">
      <c r="A1727" t="str">
        <f>+'MBI DIRECTORIO'!A1727</f>
        <v>VSR</v>
      </c>
      <c r="B1727" t="str">
        <f>+'MBI DIRECTORIO'!B1727</f>
        <v>80196-C</v>
      </c>
      <c r="C1727" t="str">
        <f>+'MBI DIRECTORIO'!C1727</f>
        <v>14004538-21</v>
      </c>
      <c r="D1727">
        <f>+'MBI DIRECTORIO'!D1727</f>
        <v>2022</v>
      </c>
      <c r="E1727" t="str">
        <f>+'MBI DIRECTORIO'!E1727</f>
        <v>Octubre</v>
      </c>
      <c r="F1727" s="5">
        <f>+'MBI DIRECTORIO'!F1727</f>
        <v>337.5</v>
      </c>
      <c r="G1727" t="str">
        <f>+'MBI DIRECTORIO'!G1727</f>
        <v>USD</v>
      </c>
      <c r="H1727" s="5">
        <f>+'MBI DIRECTORIO'!H1727</f>
        <v>10125</v>
      </c>
      <c r="I1727" s="5">
        <f>+'MBI DIRECTORIO'!I1727</f>
        <v>6023.8614830660936</v>
      </c>
      <c r="J1727" s="5">
        <f>+'MBI DIRECTORIO'!J1727</f>
        <v>0</v>
      </c>
      <c r="K1727" s="5">
        <f>+'MBI DIRECTORIO'!K1727</f>
        <v>1012.5</v>
      </c>
      <c r="L1727" s="5">
        <f>+'MBI DIRECTORIO'!L1727</f>
        <v>0</v>
      </c>
      <c r="M1727" s="5">
        <f>+'MBI DIRECTORIO'!M1727</f>
        <v>170.88157894736841</v>
      </c>
      <c r="N1727" s="5">
        <f>+'MBI DIRECTORIO'!N1727</f>
        <v>162.66324626865674</v>
      </c>
      <c r="O1727" s="5">
        <f>+'MBI DIRECTORIO'!O1727</f>
        <v>217.38406183368869</v>
      </c>
      <c r="P1727" s="5">
        <f>+'MBI DIRECTORIO'!P1727</f>
        <v>20.813899253731343</v>
      </c>
      <c r="Q1727" s="5">
        <f>+'MBI DIRECTORIO'!Q1727</f>
        <v>34.86690963112396</v>
      </c>
      <c r="R1727" s="5">
        <f>+'MBI DIRECTORIO'!R1727</f>
        <v>0</v>
      </c>
      <c r="S1727" s="5">
        <f>+'MBI DIRECTORIO'!S1727</f>
        <v>0</v>
      </c>
      <c r="T1727" s="5">
        <f>+'MBI DIRECTORIO'!T1727</f>
        <v>0</v>
      </c>
      <c r="U1727" s="5">
        <f>+'MBI DIRECTORIO'!U1727</f>
        <v>0</v>
      </c>
      <c r="V1727" s="5">
        <f>+'MBI DIRECTORIO'!V1727</f>
        <v>0</v>
      </c>
      <c r="W1727" s="5">
        <f>+'MBI DIRECTORIO'!W1727</f>
        <v>0</v>
      </c>
      <c r="X1727" s="5">
        <f>+'MBI DIRECTORIO'!X1727</f>
        <v>0</v>
      </c>
      <c r="Y1727" s="5">
        <f>+'MBI DIRECTORIO'!Y1727</f>
        <v>692.4620376288558</v>
      </c>
      <c r="Z1727" s="5">
        <f>+'MBI DIRECTORIO'!Z1727</f>
        <v>85.852341694286551</v>
      </c>
      <c r="AA1727" s="5">
        <f>+'MBI DIRECTORIO'!AA1727</f>
        <v>0</v>
      </c>
      <c r="AB1727" s="5" t="str">
        <f>+'MBI DIRECTORIO'!AG1727</f>
        <v>Zhejiang Willing Foreign Trading Co., Ltd.</v>
      </c>
      <c r="AD1727" t="str">
        <f t="shared" si="28"/>
        <v>INSERT INTO TABLA_PRESUPUESTO_COMERCIAL VALUES ('VSR','80196-C','14004538-21',2022,'Octubre',337.5,'USD',10125,6023.861483,0,1012.5,0,170.881579,162.663246,217.384062,20.813899,34.86691,0,0,0,0,0,0,0,692.462038,85.852342,0);</v>
      </c>
    </row>
    <row r="1728" spans="1:30" x14ac:dyDescent="0.2">
      <c r="A1728" t="str">
        <f>+'MBI DIRECTORIO'!A1728</f>
        <v>VSR</v>
      </c>
      <c r="B1728" t="str">
        <f>+'MBI DIRECTORIO'!B1728</f>
        <v>80196-C</v>
      </c>
      <c r="C1728" t="str">
        <f>+'MBI DIRECTORIO'!C1728</f>
        <v>14004540-17</v>
      </c>
      <c r="D1728">
        <f>+'MBI DIRECTORIO'!D1728</f>
        <v>2022</v>
      </c>
      <c r="E1728" t="str">
        <f>+'MBI DIRECTORIO'!E1728</f>
        <v>Octubre</v>
      </c>
      <c r="F1728" s="5">
        <f>+'MBI DIRECTORIO'!F1728</f>
        <v>22.5</v>
      </c>
      <c r="G1728" t="str">
        <f>+'MBI DIRECTORIO'!G1728</f>
        <v>USD</v>
      </c>
      <c r="H1728" s="5">
        <f>+'MBI DIRECTORIO'!H1728</f>
        <v>2700</v>
      </c>
      <c r="I1728" s="5">
        <f>+'MBI DIRECTORIO'!I1728</f>
        <v>1464.60707195807</v>
      </c>
      <c r="J1728" s="5">
        <f>+'MBI DIRECTORIO'!J1728</f>
        <v>0</v>
      </c>
      <c r="K1728" s="5">
        <f>+'MBI DIRECTORIO'!K1728</f>
        <v>270</v>
      </c>
      <c r="L1728" s="5">
        <f>+'MBI DIRECTORIO'!L1728</f>
        <v>0</v>
      </c>
      <c r="M1728" s="5">
        <f>+'MBI DIRECTORIO'!M1728</f>
        <v>11.392105263157895</v>
      </c>
      <c r="N1728" s="5">
        <f>+'MBI DIRECTORIO'!N1728</f>
        <v>10.844216417910447</v>
      </c>
      <c r="O1728" s="5">
        <f>+'MBI DIRECTORIO'!O1728</f>
        <v>14.492270788912577</v>
      </c>
      <c r="P1728" s="5">
        <f>+'MBI DIRECTORIO'!P1728</f>
        <v>1.3875932835820894</v>
      </c>
      <c r="Q1728" s="5">
        <f>+'MBI DIRECTORIO'!Q1728</f>
        <v>9.2978425682997212</v>
      </c>
      <c r="R1728" s="5">
        <f>+'MBI DIRECTORIO'!R1728</f>
        <v>0</v>
      </c>
      <c r="S1728" s="5">
        <f>+'MBI DIRECTORIO'!S1728</f>
        <v>0</v>
      </c>
      <c r="T1728" s="5">
        <f>+'MBI DIRECTORIO'!T1728</f>
        <v>0</v>
      </c>
      <c r="U1728" s="5">
        <f>+'MBI DIRECTORIO'!U1728</f>
        <v>0</v>
      </c>
      <c r="V1728" s="5">
        <f>+'MBI DIRECTORIO'!V1728</f>
        <v>0</v>
      </c>
      <c r="W1728" s="5">
        <f>+'MBI DIRECTORIO'!W1728</f>
        <v>0</v>
      </c>
      <c r="X1728" s="5">
        <f>+'MBI DIRECTORIO'!X1728</f>
        <v>0</v>
      </c>
      <c r="Y1728" s="5">
        <f>+'MBI DIRECTORIO'!Y1728</f>
        <v>53.137517768148498</v>
      </c>
      <c r="Z1728" s="5">
        <f>+'MBI DIRECTORIO'!Z1728</f>
        <v>5.7234894462857708</v>
      </c>
      <c r="AA1728" s="5">
        <f>+'MBI DIRECTORIO'!AA1728</f>
        <v>0</v>
      </c>
      <c r="AB1728" s="5" t="str">
        <f>+'MBI DIRECTORIO'!AG1728</f>
        <v>Zhejiang Willing Foreign Trading Co., Ltd.</v>
      </c>
      <c r="AD1728" t="str">
        <f t="shared" si="28"/>
        <v>INSERT INTO TABLA_PRESUPUESTO_COMERCIAL VALUES ('VSR','80196-C','14004540-17',2022,'Octubre',22.5,'USD',2700,1464.607072,0,270,0,11.392105,10.844216,14.492271,1.387593,9.297843,0,0,0,0,0,0,0,53.137518,5.723489,0);</v>
      </c>
    </row>
    <row r="1729" spans="1:30" x14ac:dyDescent="0.2">
      <c r="A1729" t="str">
        <f>+'MBI DIRECTORIO'!A1729</f>
        <v>VSR</v>
      </c>
      <c r="B1729" t="str">
        <f>+'MBI DIRECTORIO'!B1729</f>
        <v>Cripton_China</v>
      </c>
      <c r="C1729" t="str">
        <f>+'MBI DIRECTORIO'!C1729</f>
        <v>14004807-18</v>
      </c>
      <c r="D1729">
        <f>+'MBI DIRECTORIO'!D1729</f>
        <v>2022</v>
      </c>
      <c r="E1729" t="str">
        <f>+'MBI DIRECTORIO'!E1729</f>
        <v>Octubre</v>
      </c>
      <c r="F1729" s="5">
        <f>+'MBI DIRECTORIO'!F1729</f>
        <v>16.848000000000003</v>
      </c>
      <c r="G1729" t="str">
        <f>+'MBI DIRECTORIO'!G1729</f>
        <v>USD</v>
      </c>
      <c r="H1729" s="5">
        <f>+'MBI DIRECTORIO'!H1729</f>
        <v>4043.5200000000004</v>
      </c>
      <c r="I1729" s="5">
        <f>+'MBI DIRECTORIO'!I1729</f>
        <v>1211.0528962598637</v>
      </c>
      <c r="J1729" s="5">
        <f>+'MBI DIRECTORIO'!J1729</f>
        <v>0</v>
      </c>
      <c r="K1729" s="5">
        <f>+'MBI DIRECTORIO'!K1729</f>
        <v>404.35200000000009</v>
      </c>
      <c r="L1729" s="5">
        <f>+'MBI DIRECTORIO'!L1729</f>
        <v>4.1875376138764695</v>
      </c>
      <c r="M1729" s="5">
        <f>+'MBI DIRECTORIO'!M1729</f>
        <v>130.17903731092437</v>
      </c>
      <c r="N1729" s="5">
        <f>+'MBI DIRECTORIO'!N1729</f>
        <v>5.2528965517241391</v>
      </c>
      <c r="O1729" s="5">
        <f>+'MBI DIRECTORIO'!O1729</f>
        <v>7.0200000000000005</v>
      </c>
      <c r="P1729" s="5">
        <f>+'MBI DIRECTORIO'!P1729</f>
        <v>0.67214482758620697</v>
      </c>
      <c r="Q1729" s="5">
        <f>+'MBI DIRECTORIO'!Q1729</f>
        <v>13.924449030285665</v>
      </c>
      <c r="R1729" s="5">
        <f>+'MBI DIRECTORIO'!R1729</f>
        <v>0</v>
      </c>
      <c r="S1729" s="5">
        <f>+'MBI DIRECTORIO'!S1729</f>
        <v>0</v>
      </c>
      <c r="T1729" s="5">
        <f>+'MBI DIRECTORIO'!T1729</f>
        <v>0</v>
      </c>
      <c r="U1729" s="5">
        <f>+'MBI DIRECTORIO'!U1729</f>
        <v>0</v>
      </c>
      <c r="V1729" s="5">
        <f>+'MBI DIRECTORIO'!V1729</f>
        <v>0</v>
      </c>
      <c r="W1729" s="5">
        <f>+'MBI DIRECTORIO'!W1729</f>
        <v>0</v>
      </c>
      <c r="X1729" s="5">
        <f>+'MBI DIRECTORIO'!X1729</f>
        <v>0</v>
      </c>
      <c r="Y1729" s="5">
        <f>+'MBI DIRECTORIO'!Y1729</f>
        <v>161.33427661789921</v>
      </c>
      <c r="Z1729" s="5">
        <f>+'MBI DIRECTORIO'!Z1729</f>
        <v>4.2857488973787854</v>
      </c>
      <c r="AA1729" s="5">
        <f>+'MBI DIRECTORIO'!AA1729</f>
        <v>0</v>
      </c>
      <c r="AB1729" s="5" t="str">
        <f>+'MBI DIRECTORIO'!AG1729</f>
        <v>Cripton China</v>
      </c>
      <c r="AD1729" t="str">
        <f t="shared" si="28"/>
        <v>INSERT INTO TABLA_PRESUPUESTO_COMERCIAL VALUES ('VSR','Cripton_China','14004807-18',2022,'Octubre',16.848,'USD',4043.52,1211.052896,0,404.352,4.187538,130.179037,5.252897,7.02,0.672145,13.924449,0,0,0,0,0,0,0,161.334277,4.285749,0);</v>
      </c>
    </row>
    <row r="1730" spans="1:30" x14ac:dyDescent="0.2">
      <c r="A1730" t="str">
        <f>+'MBI DIRECTORIO'!A1730</f>
        <v>VSR</v>
      </c>
      <c r="B1730" t="str">
        <f>+'MBI DIRECTORIO'!B1730</f>
        <v>Cripton_China</v>
      </c>
      <c r="C1730" t="str">
        <f>+'MBI DIRECTORIO'!C1730</f>
        <v>14004807-18</v>
      </c>
      <c r="D1730">
        <f>+'MBI DIRECTORIO'!D1730</f>
        <v>2022</v>
      </c>
      <c r="E1730" t="str">
        <f>+'MBI DIRECTORIO'!E1730</f>
        <v>Octubre</v>
      </c>
      <c r="F1730" s="5">
        <f>+'MBI DIRECTORIO'!F1730</f>
        <v>12.960000000000003</v>
      </c>
      <c r="G1730" t="str">
        <f>+'MBI DIRECTORIO'!G1730</f>
        <v>USD</v>
      </c>
      <c r="H1730" s="5">
        <f>+'MBI DIRECTORIO'!H1730</f>
        <v>4212.0000000000009</v>
      </c>
      <c r="I1730" s="5">
        <f>+'MBI DIRECTORIO'!I1730</f>
        <v>1173.035858617126</v>
      </c>
      <c r="J1730" s="5">
        <f>+'MBI DIRECTORIO'!J1730</f>
        <v>0</v>
      </c>
      <c r="K1730" s="5">
        <f>+'MBI DIRECTORIO'!K1730</f>
        <v>421.2000000000001</v>
      </c>
      <c r="L1730" s="5">
        <f>+'MBI DIRECTORIO'!L1730</f>
        <v>3.2211827799049764</v>
      </c>
      <c r="M1730" s="5">
        <f>+'MBI DIRECTORIO'!M1730</f>
        <v>133.18572100840339</v>
      </c>
      <c r="N1730" s="5">
        <f>+'MBI DIRECTORIO'!N1730</f>
        <v>4.0406896551724145</v>
      </c>
      <c r="O1730" s="5">
        <f>+'MBI DIRECTORIO'!O1730</f>
        <v>5.4000000000000012</v>
      </c>
      <c r="P1730" s="5">
        <f>+'MBI DIRECTORIO'!P1730</f>
        <v>0.51703448275862085</v>
      </c>
      <c r="Q1730" s="5">
        <f>+'MBI DIRECTORIO'!Q1730</f>
        <v>14.50463440654757</v>
      </c>
      <c r="R1730" s="5">
        <f>+'MBI DIRECTORIO'!R1730</f>
        <v>0</v>
      </c>
      <c r="S1730" s="5">
        <f>+'MBI DIRECTORIO'!S1730</f>
        <v>0</v>
      </c>
      <c r="T1730" s="5">
        <f>+'MBI DIRECTORIO'!T1730</f>
        <v>0</v>
      </c>
      <c r="U1730" s="5">
        <f>+'MBI DIRECTORIO'!U1730</f>
        <v>0</v>
      </c>
      <c r="V1730" s="5">
        <f>+'MBI DIRECTORIO'!V1730</f>
        <v>0</v>
      </c>
      <c r="W1730" s="5">
        <f>+'MBI DIRECTORIO'!W1730</f>
        <v>0</v>
      </c>
      <c r="X1730" s="5">
        <f>+'MBI DIRECTORIO'!X1730</f>
        <v>0</v>
      </c>
      <c r="Y1730" s="5">
        <f>+'MBI DIRECTORIO'!Y1730</f>
        <v>160.9448094739426</v>
      </c>
      <c r="Z1730" s="5">
        <f>+'MBI DIRECTORIO'!Z1730</f>
        <v>3.2967299210606047</v>
      </c>
      <c r="AA1730" s="5">
        <f>+'MBI DIRECTORIO'!AA1730</f>
        <v>0</v>
      </c>
      <c r="AB1730" s="5" t="str">
        <f>+'MBI DIRECTORIO'!AG1730</f>
        <v>Cripton China</v>
      </c>
      <c r="AD1730" t="str">
        <f t="shared" si="28"/>
        <v>INSERT INTO TABLA_PRESUPUESTO_COMERCIAL VALUES ('VSR','Cripton_China','14004807-18',2022,'Octubre',12.96,'USD',4212,1173.035859,0,421.2,3.221183,133.185721,4.04069,5.4,0.517034,14.504634,0,0,0,0,0,0,0,160.944809,3.29673,0);</v>
      </c>
    </row>
    <row r="1731" spans="1:30" x14ac:dyDescent="0.2">
      <c r="A1731" t="str">
        <f>+'MBI DIRECTORIO'!A1731</f>
        <v>VSR</v>
      </c>
      <c r="B1731" t="str">
        <f>+'MBI DIRECTORIO'!B1731</f>
        <v>Cripton_China</v>
      </c>
      <c r="C1731" t="str">
        <f>+'MBI DIRECTORIO'!C1731</f>
        <v>14005073-18</v>
      </c>
      <c r="D1731">
        <f>+'MBI DIRECTORIO'!D1731</f>
        <v>2022</v>
      </c>
      <c r="E1731" t="str">
        <f>+'MBI DIRECTORIO'!E1731</f>
        <v>Octubre</v>
      </c>
      <c r="F1731" s="5">
        <f>+'MBI DIRECTORIO'!F1731</f>
        <v>38.88000000000001</v>
      </c>
      <c r="G1731" t="str">
        <f>+'MBI DIRECTORIO'!G1731</f>
        <v>USD</v>
      </c>
      <c r="H1731" s="5">
        <f>+'MBI DIRECTORIO'!H1731</f>
        <v>6998.4000000000015</v>
      </c>
      <c r="I1731" s="5">
        <f>+'MBI DIRECTORIO'!I1731</f>
        <v>3337.8578433881394</v>
      </c>
      <c r="J1731" s="5">
        <f>+'MBI DIRECTORIO'!J1731</f>
        <v>0</v>
      </c>
      <c r="K1731" s="5">
        <f>+'MBI DIRECTORIO'!K1731</f>
        <v>699.84000000000015</v>
      </c>
      <c r="L1731" s="5">
        <f>+'MBI DIRECTORIO'!L1731</f>
        <v>9.6635483397149304</v>
      </c>
      <c r="M1731" s="5">
        <f>+'MBI DIRECTORIO'!M1731</f>
        <v>230.4291630252101</v>
      </c>
      <c r="N1731" s="5">
        <f>+'MBI DIRECTORIO'!N1731</f>
        <v>12.122068965517245</v>
      </c>
      <c r="O1731" s="5">
        <f>+'MBI DIRECTORIO'!O1731</f>
        <v>16.200000000000006</v>
      </c>
      <c r="P1731" s="5">
        <f>+'MBI DIRECTORIO'!P1731</f>
        <v>1.5511034482758623</v>
      </c>
      <c r="Q1731" s="5">
        <f>+'MBI DIRECTORIO'!Q1731</f>
        <v>24.100007937032885</v>
      </c>
      <c r="R1731" s="5">
        <f>+'MBI DIRECTORIO'!R1731</f>
        <v>0</v>
      </c>
      <c r="S1731" s="5">
        <f>+'MBI DIRECTORIO'!S1731</f>
        <v>0</v>
      </c>
      <c r="T1731" s="5">
        <f>+'MBI DIRECTORIO'!T1731</f>
        <v>0</v>
      </c>
      <c r="U1731" s="5">
        <f>+'MBI DIRECTORIO'!U1731</f>
        <v>0</v>
      </c>
      <c r="V1731" s="5">
        <f>+'MBI DIRECTORIO'!V1731</f>
        <v>0</v>
      </c>
      <c r="W1731" s="5">
        <f>+'MBI DIRECTORIO'!W1731</f>
        <v>0</v>
      </c>
      <c r="X1731" s="5">
        <f>+'MBI DIRECTORIO'!X1731</f>
        <v>0</v>
      </c>
      <c r="Y1731" s="5">
        <f>+'MBI DIRECTORIO'!Y1731</f>
        <v>294.29253313921794</v>
      </c>
      <c r="Z1731" s="5">
        <f>+'MBI DIRECTORIO'!Z1731</f>
        <v>9.8901897631818159</v>
      </c>
      <c r="AA1731" s="5">
        <f>+'MBI DIRECTORIO'!AA1731</f>
        <v>0</v>
      </c>
      <c r="AB1731" s="5" t="str">
        <f>+'MBI DIRECTORIO'!AG1731</f>
        <v>Cripton China</v>
      </c>
      <c r="AD1731" t="str">
        <f t="shared" si="28"/>
        <v>INSERT INTO TABLA_PRESUPUESTO_COMERCIAL VALUES ('VSR','Cripton_China','14005073-18',2022,'Octubre',38.88,'USD',6998.4,3337.857843,0,699.84,9.663548,230.429163,12.122069,16.2,1.551103,24.100008,0,0,0,0,0,0,0,294.292533,9.89019,0);</v>
      </c>
    </row>
    <row r="1732" spans="1:30" x14ac:dyDescent="0.2">
      <c r="A1732" t="str">
        <f>+'MBI DIRECTORIO'!A1732</f>
        <v>VSR</v>
      </c>
      <c r="B1732" t="str">
        <f>+'MBI DIRECTORIO'!B1732</f>
        <v>Cripton_China</v>
      </c>
      <c r="C1732" t="str">
        <f>+'MBI DIRECTORIO'!C1732</f>
        <v>14004339-19</v>
      </c>
      <c r="D1732">
        <f>+'MBI DIRECTORIO'!D1732</f>
        <v>2022</v>
      </c>
      <c r="E1732" t="str">
        <f>+'MBI DIRECTORIO'!E1732</f>
        <v>Octubre</v>
      </c>
      <c r="F1732" s="5">
        <f>+'MBI DIRECTORIO'!F1732</f>
        <v>388.80000000000007</v>
      </c>
      <c r="G1732" t="str">
        <f>+'MBI DIRECTORIO'!G1732</f>
        <v>USD</v>
      </c>
      <c r="H1732" s="5">
        <f>+'MBI DIRECTORIO'!H1732</f>
        <v>17496.000000000004</v>
      </c>
      <c r="I1732" s="5">
        <f>+'MBI DIRECTORIO'!I1732</f>
        <v>7375.4641458883734</v>
      </c>
      <c r="J1732" s="5">
        <f>+'MBI DIRECTORIO'!J1732</f>
        <v>0</v>
      </c>
      <c r="K1732" s="5">
        <f>+'MBI DIRECTORIO'!K1732</f>
        <v>1749.6000000000004</v>
      </c>
      <c r="L1732" s="5">
        <f>+'MBI DIRECTORIO'!L1732</f>
        <v>96.635483397149287</v>
      </c>
      <c r="M1732" s="5">
        <f>+'MBI DIRECTORIO'!M1732</f>
        <v>729.65163025210086</v>
      </c>
      <c r="N1732" s="5">
        <f>+'MBI DIRECTORIO'!N1732</f>
        <v>121.22068965517245</v>
      </c>
      <c r="O1732" s="5">
        <f>+'MBI DIRECTORIO'!O1732</f>
        <v>162.00000000000003</v>
      </c>
      <c r="P1732" s="5">
        <f>+'MBI DIRECTORIO'!P1732</f>
        <v>15.511034482758623</v>
      </c>
      <c r="Q1732" s="5">
        <f>+'MBI DIRECTORIO'!Q1732</f>
        <v>60.250019842582212</v>
      </c>
      <c r="R1732" s="5">
        <f>+'MBI DIRECTORIO'!R1732</f>
        <v>0</v>
      </c>
      <c r="S1732" s="5">
        <f>+'MBI DIRECTORIO'!S1732</f>
        <v>0</v>
      </c>
      <c r="T1732" s="5">
        <f>+'MBI DIRECTORIO'!T1732</f>
        <v>0</v>
      </c>
      <c r="U1732" s="5">
        <f>+'MBI DIRECTORIO'!U1732</f>
        <v>0</v>
      </c>
      <c r="V1732" s="5">
        <f>+'MBI DIRECTORIO'!V1732</f>
        <v>0</v>
      </c>
      <c r="W1732" s="5">
        <f>+'MBI DIRECTORIO'!W1732</f>
        <v>0</v>
      </c>
      <c r="X1732" s="5">
        <f>+'MBI DIRECTORIO'!X1732</f>
        <v>0</v>
      </c>
      <c r="Y1732" s="5">
        <f>+'MBI DIRECTORIO'!Y1732</f>
        <v>1187.5352718644322</v>
      </c>
      <c r="Z1732" s="5">
        <f>+'MBI DIRECTORIO'!Z1732</f>
        <v>98.901897631818144</v>
      </c>
      <c r="AA1732" s="5">
        <f>+'MBI DIRECTORIO'!AA1732</f>
        <v>0</v>
      </c>
      <c r="AB1732" s="5" t="str">
        <f>+'MBI DIRECTORIO'!AG1732</f>
        <v>Cripton China</v>
      </c>
      <c r="AD1732" t="str">
        <f t="shared" si="28"/>
        <v>INSERT INTO TABLA_PRESUPUESTO_COMERCIAL VALUES ('VSR','Cripton_China','14004339-19',2022,'Octubre',388.8,'USD',17496,7375.464146,0,1749.6,96.635483,729.65163,121.22069,162,15.511034,60.25002,0,0,0,0,0,0,0,1187.535272,98.901898,0);</v>
      </c>
    </row>
    <row r="1733" spans="1:30" x14ac:dyDescent="0.2">
      <c r="A1733" t="str">
        <f>+'MBI DIRECTORIO'!A1733</f>
        <v>VSR</v>
      </c>
      <c r="B1733" t="str">
        <f>+'MBI DIRECTORIO'!B1733</f>
        <v>Cripton_China</v>
      </c>
      <c r="C1733" t="str">
        <f>+'MBI DIRECTORIO'!C1733</f>
        <v>14004806-17</v>
      </c>
      <c r="D1733">
        <f>+'MBI DIRECTORIO'!D1733</f>
        <v>2022</v>
      </c>
      <c r="E1733" t="str">
        <f>+'MBI DIRECTORIO'!E1733</f>
        <v>Octubre</v>
      </c>
      <c r="F1733" s="5">
        <f>+'MBI DIRECTORIO'!F1733</f>
        <v>129.60000000000002</v>
      </c>
      <c r="G1733" t="str">
        <f>+'MBI DIRECTORIO'!G1733</f>
        <v>USD</v>
      </c>
      <c r="H1733" s="5">
        <f>+'MBI DIRECTORIO'!H1733</f>
        <v>10368.000000000002</v>
      </c>
      <c r="I1733" s="5">
        <f>+'MBI DIRECTORIO'!I1733</f>
        <v>4889.6227342823731</v>
      </c>
      <c r="J1733" s="5">
        <f>+'MBI DIRECTORIO'!J1733</f>
        <v>0</v>
      </c>
      <c r="K1733" s="5">
        <f>+'MBI DIRECTORIO'!K1733</f>
        <v>1036.8000000000002</v>
      </c>
      <c r="L1733" s="5">
        <f>+'MBI DIRECTORIO'!L1733</f>
        <v>32.211827799049765</v>
      </c>
      <c r="M1733" s="5">
        <f>+'MBI DIRECTORIO'!M1733</f>
        <v>379.29721008403368</v>
      </c>
      <c r="N1733" s="5">
        <f>+'MBI DIRECTORIO'!N1733</f>
        <v>40.406896551724152</v>
      </c>
      <c r="O1733" s="5">
        <f>+'MBI DIRECTORIO'!O1733</f>
        <v>54.000000000000007</v>
      </c>
      <c r="P1733" s="5">
        <f>+'MBI DIRECTORIO'!P1733</f>
        <v>5.1703448275862076</v>
      </c>
      <c r="Q1733" s="5">
        <f>+'MBI DIRECTORIO'!Q1733</f>
        <v>35.703715462270935</v>
      </c>
      <c r="R1733" s="5">
        <f>+'MBI DIRECTORIO'!R1733</f>
        <v>0</v>
      </c>
      <c r="S1733" s="5">
        <f>+'MBI DIRECTORIO'!S1733</f>
        <v>0</v>
      </c>
      <c r="T1733" s="5">
        <f>+'MBI DIRECTORIO'!T1733</f>
        <v>0</v>
      </c>
      <c r="U1733" s="5">
        <f>+'MBI DIRECTORIO'!U1733</f>
        <v>0</v>
      </c>
      <c r="V1733" s="5">
        <f>+'MBI DIRECTORIO'!V1733</f>
        <v>0</v>
      </c>
      <c r="W1733" s="5">
        <f>+'MBI DIRECTORIO'!W1733</f>
        <v>0</v>
      </c>
      <c r="X1733" s="5">
        <f>+'MBI DIRECTORIO'!X1733</f>
        <v>0</v>
      </c>
      <c r="Y1733" s="5">
        <f>+'MBI DIRECTORIO'!Y1733</f>
        <v>547.54546613622108</v>
      </c>
      <c r="Z1733" s="5">
        <f>+'MBI DIRECTORIO'!Z1733</f>
        <v>32.967299210606043</v>
      </c>
      <c r="AA1733" s="5">
        <f>+'MBI DIRECTORIO'!AA1733</f>
        <v>0</v>
      </c>
      <c r="AB1733" s="5" t="str">
        <f>+'MBI DIRECTORIO'!AG1733</f>
        <v>Cripton China</v>
      </c>
      <c r="AD1733" t="str">
        <f t="shared" si="28"/>
        <v>INSERT INTO TABLA_PRESUPUESTO_COMERCIAL VALUES ('VSR','Cripton_China','14004806-17',2022,'Octubre',129.6,'USD',10368,4889.622734,0,1036.8,32.211828,379.29721,40.406897,54,5.170345,35.703715,0,0,0,0,0,0,0,547.545466,32.967299,0);</v>
      </c>
    </row>
    <row r="1734" spans="1:30" x14ac:dyDescent="0.2">
      <c r="A1734" t="str">
        <f>+'MBI DIRECTORIO'!A1734</f>
        <v>VSR</v>
      </c>
      <c r="B1734" t="str">
        <f>+'MBI DIRECTORIO'!B1734</f>
        <v>Cripton_China</v>
      </c>
      <c r="C1734" t="str">
        <f>+'MBI DIRECTORIO'!C1734</f>
        <v>14004965-17</v>
      </c>
      <c r="D1734">
        <f>+'MBI DIRECTORIO'!D1734</f>
        <v>2022</v>
      </c>
      <c r="E1734" t="str">
        <f>+'MBI DIRECTORIO'!E1734</f>
        <v>Octubre</v>
      </c>
      <c r="F1734" s="5">
        <f>+'MBI DIRECTORIO'!F1734</f>
        <v>12.960000000000003</v>
      </c>
      <c r="G1734" t="str">
        <f>+'MBI DIRECTORIO'!G1734</f>
        <v>USD</v>
      </c>
      <c r="H1734" s="5">
        <f>+'MBI DIRECTORIO'!H1734</f>
        <v>1296.0000000000002</v>
      </c>
      <c r="I1734" s="5">
        <f>+'MBI DIRECTORIO'!I1734</f>
        <v>949.11147393999465</v>
      </c>
      <c r="J1734" s="5">
        <f>+'MBI DIRECTORIO'!J1734</f>
        <v>0</v>
      </c>
      <c r="K1734" s="5">
        <f>+'MBI DIRECTORIO'!K1734</f>
        <v>129.60000000000002</v>
      </c>
      <c r="L1734" s="5">
        <f>+'MBI DIRECTORIO'!L1734</f>
        <v>3.2211827799049764</v>
      </c>
      <c r="M1734" s="5">
        <f>+'MBI DIRECTORIO'!M1734</f>
        <v>45.705721008403373</v>
      </c>
      <c r="N1734" s="5">
        <f>+'MBI DIRECTORIO'!N1734</f>
        <v>4.0406896551724145</v>
      </c>
      <c r="O1734" s="5">
        <f>+'MBI DIRECTORIO'!O1734</f>
        <v>5.4000000000000012</v>
      </c>
      <c r="P1734" s="5">
        <f>+'MBI DIRECTORIO'!P1734</f>
        <v>0.51703448275862085</v>
      </c>
      <c r="Q1734" s="5">
        <f>+'MBI DIRECTORIO'!Q1734</f>
        <v>4.4629644327838669</v>
      </c>
      <c r="R1734" s="5">
        <f>+'MBI DIRECTORIO'!R1734</f>
        <v>0</v>
      </c>
      <c r="S1734" s="5">
        <f>+'MBI DIRECTORIO'!S1734</f>
        <v>0</v>
      </c>
      <c r="T1734" s="5">
        <f>+'MBI DIRECTORIO'!T1734</f>
        <v>0</v>
      </c>
      <c r="U1734" s="5">
        <f>+'MBI DIRECTORIO'!U1734</f>
        <v>0</v>
      </c>
      <c r="V1734" s="5">
        <f>+'MBI DIRECTORIO'!V1734</f>
        <v>0</v>
      </c>
      <c r="W1734" s="5">
        <f>+'MBI DIRECTORIO'!W1734</f>
        <v>0</v>
      </c>
      <c r="X1734" s="5">
        <f>+'MBI DIRECTORIO'!X1734</f>
        <v>0</v>
      </c>
      <c r="Y1734" s="5">
        <f>+'MBI DIRECTORIO'!Y1734</f>
        <v>63.423139500178877</v>
      </c>
      <c r="Z1734" s="5">
        <f>+'MBI DIRECTORIO'!Z1734</f>
        <v>3.2967299210606047</v>
      </c>
      <c r="AA1734" s="5">
        <f>+'MBI DIRECTORIO'!AA1734</f>
        <v>0</v>
      </c>
      <c r="AB1734" s="5" t="str">
        <f>+'MBI DIRECTORIO'!AG1734</f>
        <v>Cripton China</v>
      </c>
      <c r="AD1734" t="str">
        <f t="shared" si="28"/>
        <v>INSERT INTO TABLA_PRESUPUESTO_COMERCIAL VALUES ('VSR','Cripton_China','14004965-17',2022,'Octubre',12.96,'USD',1296,949.111474,0,129.6,3.221183,45.705721,4.04069,5.4,0.517034,4.462964,0,0,0,0,0,0,0,63.42314,3.29673,0);</v>
      </c>
    </row>
    <row r="1735" spans="1:30" x14ac:dyDescent="0.2">
      <c r="A1735" t="str">
        <f>+'MBI DIRECTORIO'!A1735</f>
        <v>VSR</v>
      </c>
      <c r="B1735" t="str">
        <f>+'MBI DIRECTORIO'!B1735</f>
        <v>Cripton_China</v>
      </c>
      <c r="C1735" t="str">
        <f>+'MBI DIRECTORIO'!C1735</f>
        <v>14004992-19</v>
      </c>
      <c r="D1735">
        <f>+'MBI DIRECTORIO'!D1735</f>
        <v>2022</v>
      </c>
      <c r="E1735" t="str">
        <f>+'MBI DIRECTORIO'!E1735</f>
        <v>Octubre</v>
      </c>
      <c r="F1735" s="5">
        <f>+'MBI DIRECTORIO'!F1735</f>
        <v>259.20000000000005</v>
      </c>
      <c r="G1735" t="str">
        <f>+'MBI DIRECTORIO'!G1735</f>
        <v>USD</v>
      </c>
      <c r="H1735" s="5">
        <f>+'MBI DIRECTORIO'!H1735</f>
        <v>10368.000000000002</v>
      </c>
      <c r="I1735" s="5">
        <f>+'MBI DIRECTORIO'!I1735</f>
        <v>5272.5674845036156</v>
      </c>
      <c r="J1735" s="5">
        <f>+'MBI DIRECTORIO'!J1735</f>
        <v>0</v>
      </c>
      <c r="K1735" s="5">
        <f>+'MBI DIRECTORIO'!K1735</f>
        <v>1036.8000000000002</v>
      </c>
      <c r="L1735" s="5">
        <f>+'MBI DIRECTORIO'!L1735</f>
        <v>64.423655598099529</v>
      </c>
      <c r="M1735" s="5">
        <f>+'MBI DIRECTORIO'!M1735</f>
        <v>447.55442016806728</v>
      </c>
      <c r="N1735" s="5">
        <f>+'MBI DIRECTORIO'!N1735</f>
        <v>80.813793103448305</v>
      </c>
      <c r="O1735" s="5">
        <f>+'MBI DIRECTORIO'!O1735</f>
        <v>108.00000000000001</v>
      </c>
      <c r="P1735" s="5">
        <f>+'MBI DIRECTORIO'!P1735</f>
        <v>10.340689655172415</v>
      </c>
      <c r="Q1735" s="5">
        <f>+'MBI DIRECTORIO'!Q1735</f>
        <v>35.703715462270935</v>
      </c>
      <c r="R1735" s="5">
        <f>+'MBI DIRECTORIO'!R1735</f>
        <v>0</v>
      </c>
      <c r="S1735" s="5">
        <f>+'MBI DIRECTORIO'!S1735</f>
        <v>0</v>
      </c>
      <c r="T1735" s="5">
        <f>+'MBI DIRECTORIO'!T1735</f>
        <v>0</v>
      </c>
      <c r="U1735" s="5">
        <f>+'MBI DIRECTORIO'!U1735</f>
        <v>0</v>
      </c>
      <c r="V1735" s="5">
        <f>+'MBI DIRECTORIO'!V1735</f>
        <v>0</v>
      </c>
      <c r="W1735" s="5">
        <f>+'MBI DIRECTORIO'!W1735</f>
        <v>0</v>
      </c>
      <c r="X1735" s="5">
        <f>+'MBI DIRECTORIO'!X1735</f>
        <v>0</v>
      </c>
      <c r="Y1735" s="5">
        <f>+'MBI DIRECTORIO'!Y1735</f>
        <v>748.34721681017106</v>
      </c>
      <c r="Z1735" s="5">
        <f>+'MBI DIRECTORIO'!Z1735</f>
        <v>65.934598421212087</v>
      </c>
      <c r="AA1735" s="5">
        <f>+'MBI DIRECTORIO'!AA1735</f>
        <v>0</v>
      </c>
      <c r="AB1735" s="5" t="str">
        <f>+'MBI DIRECTORIO'!AG1735</f>
        <v>Cripton China</v>
      </c>
      <c r="AD1735" t="str">
        <f t="shared" ref="AD1735:AD1798" si="29">_xlfn.CONCAT("INSERT INTO TABLA_PRESUPUESTO_COMERCIAL VALUES ('",A1735,"','",B1735,"','",C1735,"',",D1735,",'",E1735,"',",SUBSTITUTE(ROUND(F1735,6),",","."),",'",G1735,"',",SUBSTITUTE(ROUND(H1735,6),",","."),",",SUBSTITUTE(ROUND(I1735,6),",","."),",",SUBSTITUTE(ROUND(J1735,6),",","."),",",SUBSTITUTE(ROUND(K1735,6),",","."),",",SUBSTITUTE(ROUND(L1735,6),",","."),",",SUBSTITUTE(ROUND(M1735,6),",","."),",",SUBSTITUTE(ROUND(N1735,6),",","."),",",SUBSTITUTE(ROUND(O1735,6),",","."),",",SUBSTITUTE(ROUND(P1735,6),",","."),",",SUBSTITUTE(ROUND(Q1735,6),",","."),",",SUBSTITUTE(ROUND(R1735,6),",","."),",",SUBSTITUTE(ROUND(S1735,6),",","."),",",SUBSTITUTE(ROUND(T1735,6),",","."),",",SUBSTITUTE(ROUND(U1735,6),",","."),",",SUBSTITUTE(ROUND(V1735,6),",","."),",",SUBSTITUTE(ROUND(W1735,6),",","."),",",SUBSTITUTE(ROUND(X1735,6),",","."),",",SUBSTITUTE(ROUND(Y1735,6),",","."),",",SUBSTITUTE(ROUND(Z1735,6),",","."),",",SUBSTITUTE(ROUND(AA1735,6),",","."),");")</f>
        <v>INSERT INTO TABLA_PRESUPUESTO_COMERCIAL VALUES ('VSR','Cripton_China','14004992-19',2022,'Octubre',259.2,'USD',10368,5272.567485,0,1036.8,64.423656,447.55442,80.813793,108,10.34069,35.703715,0,0,0,0,0,0,0,748.347217,65.934598,0);</v>
      </c>
    </row>
    <row r="1736" spans="1:30" x14ac:dyDescent="0.2">
      <c r="A1736" t="str">
        <f>+'MBI DIRECTORIO'!A1736</f>
        <v>VSR</v>
      </c>
      <c r="B1736" t="str">
        <f>+'MBI DIRECTORIO'!B1736</f>
        <v>Cripton_China</v>
      </c>
      <c r="C1736" t="str">
        <f>+'MBI DIRECTORIO'!C1736</f>
        <v>14004971-20</v>
      </c>
      <c r="D1736">
        <f>+'MBI DIRECTORIO'!D1736</f>
        <v>2022</v>
      </c>
      <c r="E1736" t="str">
        <f>+'MBI DIRECTORIO'!E1736</f>
        <v>Octubre</v>
      </c>
      <c r="F1736" s="5">
        <f>+'MBI DIRECTORIO'!F1736</f>
        <v>1555.2000000000003</v>
      </c>
      <c r="G1736" t="str">
        <f>+'MBI DIRECTORIO'!G1736</f>
        <v>USD</v>
      </c>
      <c r="H1736" s="5">
        <f>+'MBI DIRECTORIO'!H1736</f>
        <v>38880.000000000007</v>
      </c>
      <c r="I1736" s="5">
        <f>+'MBI DIRECTORIO'!I1736</f>
        <v>24543.538230904367</v>
      </c>
      <c r="J1736" s="5">
        <f>+'MBI DIRECTORIO'!J1736</f>
        <v>0</v>
      </c>
      <c r="K1736" s="5">
        <f>+'MBI DIRECTORIO'!K1736</f>
        <v>3888.0000000000009</v>
      </c>
      <c r="L1736" s="5">
        <f>+'MBI DIRECTORIO'!L1736</f>
        <v>386.54193358859715</v>
      </c>
      <c r="M1736" s="5">
        <f>+'MBI DIRECTORIO'!M1736</f>
        <v>1985.4865210084038</v>
      </c>
      <c r="N1736" s="5">
        <f>+'MBI DIRECTORIO'!N1736</f>
        <v>484.8827586206898</v>
      </c>
      <c r="O1736" s="5">
        <f>+'MBI DIRECTORIO'!O1736</f>
        <v>648.00000000000011</v>
      </c>
      <c r="P1736" s="5">
        <f>+'MBI DIRECTORIO'!P1736</f>
        <v>62.044137931034491</v>
      </c>
      <c r="Q1736" s="5">
        <f>+'MBI DIRECTORIO'!Q1736</f>
        <v>133.88893298351601</v>
      </c>
      <c r="R1736" s="5">
        <f>+'MBI DIRECTORIO'!R1736</f>
        <v>0</v>
      </c>
      <c r="S1736" s="5">
        <f>+'MBI DIRECTORIO'!S1736</f>
        <v>0</v>
      </c>
      <c r="T1736" s="5">
        <f>+'MBI DIRECTORIO'!T1736</f>
        <v>0</v>
      </c>
      <c r="U1736" s="5">
        <f>+'MBI DIRECTORIO'!U1736</f>
        <v>0</v>
      </c>
      <c r="V1736" s="5">
        <f>+'MBI DIRECTORIO'!V1736</f>
        <v>0</v>
      </c>
      <c r="W1736" s="5">
        <f>+'MBI DIRECTORIO'!W1736</f>
        <v>0</v>
      </c>
      <c r="X1736" s="5">
        <f>+'MBI DIRECTORIO'!X1736</f>
        <v>0</v>
      </c>
      <c r="Y1736" s="5">
        <f>+'MBI DIRECTORIO'!Y1736</f>
        <v>3709.9099410709164</v>
      </c>
      <c r="Z1736" s="5">
        <f>+'MBI DIRECTORIO'!Z1736</f>
        <v>395.60759052727258</v>
      </c>
      <c r="AA1736" s="5">
        <f>+'MBI DIRECTORIO'!AA1736</f>
        <v>0</v>
      </c>
      <c r="AB1736" s="5" t="str">
        <f>+'MBI DIRECTORIO'!AG1736</f>
        <v>Cripton China</v>
      </c>
      <c r="AD1736" t="str">
        <f t="shared" si="29"/>
        <v>INSERT INTO TABLA_PRESUPUESTO_COMERCIAL VALUES ('VSR','Cripton_China','14004971-20',2022,'Octubre',1555.2,'USD',38880,24543.538231,0,3888,386.541934,1985.486521,484.882759,648,62.044138,133.888933,0,0,0,0,0,0,0,3709.909941,395.607591,0);</v>
      </c>
    </row>
    <row r="1737" spans="1:30" x14ac:dyDescent="0.2">
      <c r="A1737" t="str">
        <f>+'MBI DIRECTORIO'!A1737</f>
        <v>VSR</v>
      </c>
      <c r="B1737" t="str">
        <f>+'MBI DIRECTORIO'!B1737</f>
        <v>Cripton_China</v>
      </c>
      <c r="C1737" t="str">
        <f>+'MBI DIRECTORIO'!C1737</f>
        <v>14004990-20</v>
      </c>
      <c r="D1737">
        <f>+'MBI DIRECTORIO'!D1737</f>
        <v>2022</v>
      </c>
      <c r="E1737" t="str">
        <f>+'MBI DIRECTORIO'!E1737</f>
        <v>Octubre</v>
      </c>
      <c r="F1737" s="5">
        <f>+'MBI DIRECTORIO'!F1737</f>
        <v>673.92000000000019</v>
      </c>
      <c r="G1737" t="str">
        <f>+'MBI DIRECTORIO'!G1737</f>
        <v>USD</v>
      </c>
      <c r="H1737" s="5">
        <f>+'MBI DIRECTORIO'!H1737</f>
        <v>20217.600000000006</v>
      </c>
      <c r="I1737" s="5">
        <f>+'MBI DIRECTORIO'!I1737</f>
        <v>10827.973265175815</v>
      </c>
      <c r="J1737" s="5">
        <f>+'MBI DIRECTORIO'!J1737</f>
        <v>0</v>
      </c>
      <c r="K1737" s="5">
        <f>+'MBI DIRECTORIO'!K1737</f>
        <v>2021.7600000000007</v>
      </c>
      <c r="L1737" s="5">
        <f>+'MBI DIRECTORIO'!L1737</f>
        <v>167.50150455505877</v>
      </c>
      <c r="M1737" s="5">
        <f>+'MBI DIRECTORIO'!M1737</f>
        <v>961.46549243697496</v>
      </c>
      <c r="N1737" s="5">
        <f>+'MBI DIRECTORIO'!N1737</f>
        <v>210.11586206896561</v>
      </c>
      <c r="O1737" s="5">
        <f>+'MBI DIRECTORIO'!O1737</f>
        <v>280.80000000000007</v>
      </c>
      <c r="P1737" s="5">
        <f>+'MBI DIRECTORIO'!P1737</f>
        <v>26.885793103448286</v>
      </c>
      <c r="Q1737" s="5">
        <f>+'MBI DIRECTORIO'!Q1737</f>
        <v>69.622245151428345</v>
      </c>
      <c r="R1737" s="5">
        <f>+'MBI DIRECTORIO'!R1737</f>
        <v>0</v>
      </c>
      <c r="S1737" s="5">
        <f>+'MBI DIRECTORIO'!S1737</f>
        <v>0</v>
      </c>
      <c r="T1737" s="5">
        <f>+'MBI DIRECTORIO'!T1737</f>
        <v>0</v>
      </c>
      <c r="U1737" s="5">
        <f>+'MBI DIRECTORIO'!U1737</f>
        <v>0</v>
      </c>
      <c r="V1737" s="5">
        <f>+'MBI DIRECTORIO'!V1737</f>
        <v>0</v>
      </c>
      <c r="W1737" s="5">
        <f>+'MBI DIRECTORIO'!W1737</f>
        <v>0</v>
      </c>
      <c r="X1737" s="5">
        <f>+'MBI DIRECTORIO'!X1737</f>
        <v>0</v>
      </c>
      <c r="Y1737" s="5">
        <f>+'MBI DIRECTORIO'!Y1737</f>
        <v>1720.3193486559687</v>
      </c>
      <c r="Z1737" s="5">
        <f>+'MBI DIRECTORIO'!Z1737</f>
        <v>171.42995589515147</v>
      </c>
      <c r="AA1737" s="5">
        <f>+'MBI DIRECTORIO'!AA1737</f>
        <v>0</v>
      </c>
      <c r="AB1737" s="5" t="str">
        <f>+'MBI DIRECTORIO'!AG1737</f>
        <v>Cripton China</v>
      </c>
      <c r="AD1737" t="str">
        <f t="shared" si="29"/>
        <v>INSERT INTO TABLA_PRESUPUESTO_COMERCIAL VALUES ('VSR','Cripton_China','14004990-20',2022,'Octubre',673.92,'USD',20217.6,10827.973265,0,2021.76,167.501505,961.465492,210.115862,280.8,26.885793,69.622245,0,0,0,0,0,0,0,1720.319349,171.429956,0);</v>
      </c>
    </row>
    <row r="1738" spans="1:30" x14ac:dyDescent="0.2">
      <c r="A1738" t="str">
        <f>+'MBI DIRECTORIO'!A1738</f>
        <v>VSR</v>
      </c>
      <c r="B1738" t="str">
        <f>+'MBI DIRECTORIO'!B1738</f>
        <v>Cripton_China</v>
      </c>
      <c r="C1738" t="str">
        <f>+'MBI DIRECTORIO'!C1738</f>
        <v>14005163-18</v>
      </c>
      <c r="D1738">
        <f>+'MBI DIRECTORIO'!D1738</f>
        <v>2022</v>
      </c>
      <c r="E1738" t="str">
        <f>+'MBI DIRECTORIO'!E1738</f>
        <v>Octubre</v>
      </c>
      <c r="F1738" s="5">
        <f>+'MBI DIRECTORIO'!F1738</f>
        <v>64.800000000000011</v>
      </c>
      <c r="G1738" t="str">
        <f>+'MBI DIRECTORIO'!G1738</f>
        <v>USD</v>
      </c>
      <c r="H1738" s="5">
        <f>+'MBI DIRECTORIO'!H1738</f>
        <v>5184.0000000000009</v>
      </c>
      <c r="I1738" s="5">
        <f>+'MBI DIRECTORIO'!I1738</f>
        <v>3594.0367009161232</v>
      </c>
      <c r="J1738" s="5">
        <f>+'MBI DIRECTORIO'!J1738</f>
        <v>0</v>
      </c>
      <c r="K1738" s="5">
        <f>+'MBI DIRECTORIO'!K1738</f>
        <v>518.40000000000009</v>
      </c>
      <c r="L1738" s="5">
        <f>+'MBI DIRECTORIO'!L1738</f>
        <v>16.105913899524882</v>
      </c>
      <c r="M1738" s="5">
        <f>+'MBI DIRECTORIO'!M1738</f>
        <v>189.64860504201684</v>
      </c>
      <c r="N1738" s="5">
        <f>+'MBI DIRECTORIO'!N1738</f>
        <v>20.203448275862076</v>
      </c>
      <c r="O1738" s="5">
        <f>+'MBI DIRECTORIO'!O1738</f>
        <v>27.000000000000004</v>
      </c>
      <c r="P1738" s="5">
        <f>+'MBI DIRECTORIO'!P1738</f>
        <v>2.5851724137931038</v>
      </c>
      <c r="Q1738" s="5">
        <f>+'MBI DIRECTORIO'!Q1738</f>
        <v>17.851857731135468</v>
      </c>
      <c r="R1738" s="5">
        <f>+'MBI DIRECTORIO'!R1738</f>
        <v>0</v>
      </c>
      <c r="S1738" s="5">
        <f>+'MBI DIRECTORIO'!S1738</f>
        <v>0</v>
      </c>
      <c r="T1738" s="5">
        <f>+'MBI DIRECTORIO'!T1738</f>
        <v>0</v>
      </c>
      <c r="U1738" s="5">
        <f>+'MBI DIRECTORIO'!U1738</f>
        <v>0</v>
      </c>
      <c r="V1738" s="5">
        <f>+'MBI DIRECTORIO'!V1738</f>
        <v>0</v>
      </c>
      <c r="W1738" s="5">
        <f>+'MBI DIRECTORIO'!W1738</f>
        <v>0</v>
      </c>
      <c r="X1738" s="5">
        <f>+'MBI DIRECTORIO'!X1738</f>
        <v>0</v>
      </c>
      <c r="Y1738" s="5">
        <f>+'MBI DIRECTORIO'!Y1738</f>
        <v>273.77273306811054</v>
      </c>
      <c r="Z1738" s="5">
        <f>+'MBI DIRECTORIO'!Z1738</f>
        <v>16.483649605303022</v>
      </c>
      <c r="AA1738" s="5">
        <f>+'MBI DIRECTORIO'!AA1738</f>
        <v>0</v>
      </c>
      <c r="AB1738" s="5" t="str">
        <f>+'MBI DIRECTORIO'!AG1738</f>
        <v>Cripton China</v>
      </c>
      <c r="AD1738" t="str">
        <f t="shared" si="29"/>
        <v>INSERT INTO TABLA_PRESUPUESTO_COMERCIAL VALUES ('VSR','Cripton_China','14005163-18',2022,'Octubre',64.8,'USD',5184,3594.036701,0,518.4,16.105914,189.648605,20.203448,27,2.585172,17.851858,0,0,0,0,0,0,0,273.772733,16.48365,0);</v>
      </c>
    </row>
    <row r="1739" spans="1:30" x14ac:dyDescent="0.2">
      <c r="A1739" t="str">
        <f>+'MBI DIRECTORIO'!A1739</f>
        <v>VSR</v>
      </c>
      <c r="B1739" t="str">
        <f>+'MBI DIRECTORIO'!B1739</f>
        <v>Cripton_China</v>
      </c>
      <c r="C1739" t="str">
        <f>+'MBI DIRECTORIO'!C1739</f>
        <v>14005143-17</v>
      </c>
      <c r="D1739">
        <f>+'MBI DIRECTORIO'!D1739</f>
        <v>2022</v>
      </c>
      <c r="E1739" t="str">
        <f>+'MBI DIRECTORIO'!E1739</f>
        <v>Octubre</v>
      </c>
      <c r="F1739" s="5">
        <f>+'MBI DIRECTORIO'!F1739</f>
        <v>103.68000000000002</v>
      </c>
      <c r="G1739" t="str">
        <f>+'MBI DIRECTORIO'!G1739</f>
        <v>USD</v>
      </c>
      <c r="H1739" s="5">
        <f>+'MBI DIRECTORIO'!H1739</f>
        <v>6220.8000000000011</v>
      </c>
      <c r="I1739" s="5">
        <f>+'MBI DIRECTORIO'!I1739</f>
        <v>4056.7451870937625</v>
      </c>
      <c r="J1739" s="5">
        <f>+'MBI DIRECTORIO'!J1739</f>
        <v>0</v>
      </c>
      <c r="K1739" s="5">
        <f>+'MBI DIRECTORIO'!K1739</f>
        <v>622.08000000000015</v>
      </c>
      <c r="L1739" s="5">
        <f>+'MBI DIRECTORIO'!L1739</f>
        <v>25.769462239239811</v>
      </c>
      <c r="M1739" s="5">
        <f>+'MBI DIRECTORIO'!M1739</f>
        <v>241.22976806722693</v>
      </c>
      <c r="N1739" s="5">
        <f>+'MBI DIRECTORIO'!N1739</f>
        <v>32.325517241379316</v>
      </c>
      <c r="O1739" s="5">
        <f>+'MBI DIRECTORIO'!O1739</f>
        <v>43.20000000000001</v>
      </c>
      <c r="P1739" s="5">
        <f>+'MBI DIRECTORIO'!P1739</f>
        <v>4.1362758620689668</v>
      </c>
      <c r="Q1739" s="5">
        <f>+'MBI DIRECTORIO'!Q1739</f>
        <v>21.422229277362565</v>
      </c>
      <c r="R1739" s="5">
        <f>+'MBI DIRECTORIO'!R1739</f>
        <v>0</v>
      </c>
      <c r="S1739" s="5">
        <f>+'MBI DIRECTORIO'!S1739</f>
        <v>0</v>
      </c>
      <c r="T1739" s="5">
        <f>+'MBI DIRECTORIO'!T1739</f>
        <v>0</v>
      </c>
      <c r="U1739" s="5">
        <f>+'MBI DIRECTORIO'!U1739</f>
        <v>0</v>
      </c>
      <c r="V1739" s="5">
        <f>+'MBI DIRECTORIO'!V1739</f>
        <v>0</v>
      </c>
      <c r="W1739" s="5">
        <f>+'MBI DIRECTORIO'!W1739</f>
        <v>0</v>
      </c>
      <c r="X1739" s="5">
        <f>+'MBI DIRECTORIO'!X1739</f>
        <v>0</v>
      </c>
      <c r="Y1739" s="5">
        <f>+'MBI DIRECTORIO'!Y1739</f>
        <v>368.68762981652259</v>
      </c>
      <c r="Z1739" s="5">
        <f>+'MBI DIRECTORIO'!Z1739</f>
        <v>26.373839368484838</v>
      </c>
      <c r="AA1739" s="5">
        <f>+'MBI DIRECTORIO'!AA1739</f>
        <v>0</v>
      </c>
      <c r="AB1739" s="5" t="str">
        <f>+'MBI DIRECTORIO'!AG1739</f>
        <v>Cripton China</v>
      </c>
      <c r="AD1739" t="str">
        <f t="shared" si="29"/>
        <v>INSERT INTO TABLA_PRESUPUESTO_COMERCIAL VALUES ('VSR','Cripton_China','14005143-17',2022,'Octubre',103.68,'USD',6220.8,4056.745187,0,622.08,25.769462,241.229768,32.325517,43.2,4.136276,21.422229,0,0,0,0,0,0,0,368.68763,26.373839,0);</v>
      </c>
    </row>
    <row r="1740" spans="1:30" x14ac:dyDescent="0.2">
      <c r="A1740" t="str">
        <f>+'MBI DIRECTORIO'!A1740</f>
        <v>VSR</v>
      </c>
      <c r="B1740" t="str">
        <f>+'MBI DIRECTORIO'!B1740</f>
        <v>Cripton_China</v>
      </c>
      <c r="C1740" t="str">
        <f>+'MBI DIRECTORIO'!C1740</f>
        <v>14005087-20</v>
      </c>
      <c r="D1740">
        <f>+'MBI DIRECTORIO'!D1740</f>
        <v>2022</v>
      </c>
      <c r="E1740" t="str">
        <f>+'MBI DIRECTORIO'!E1740</f>
        <v>Octubre</v>
      </c>
      <c r="F1740" s="5">
        <f>+'MBI DIRECTORIO'!F1740</f>
        <v>129.60000000000002</v>
      </c>
      <c r="G1740" t="str">
        <f>+'MBI DIRECTORIO'!G1740</f>
        <v>USD</v>
      </c>
      <c r="H1740" s="5">
        <f>+'MBI DIRECTORIO'!H1740</f>
        <v>7128.0000000000009</v>
      </c>
      <c r="I1740" s="5">
        <f>+'MBI DIRECTORIO'!I1740</f>
        <v>2624.5732049622575</v>
      </c>
      <c r="J1740" s="5">
        <f>+'MBI DIRECTORIO'!J1740</f>
        <v>0</v>
      </c>
      <c r="K1740" s="5">
        <f>+'MBI DIRECTORIO'!K1740</f>
        <v>712.80000000000018</v>
      </c>
      <c r="L1740" s="5">
        <f>+'MBI DIRECTORIO'!L1740</f>
        <v>32.211827799049765</v>
      </c>
      <c r="M1740" s="5">
        <f>+'MBI DIRECTORIO'!M1740</f>
        <v>282.09721008403363</v>
      </c>
      <c r="N1740" s="5">
        <f>+'MBI DIRECTORIO'!N1740</f>
        <v>40.406896551724152</v>
      </c>
      <c r="O1740" s="5">
        <f>+'MBI DIRECTORIO'!O1740</f>
        <v>54.000000000000007</v>
      </c>
      <c r="P1740" s="5">
        <f>+'MBI DIRECTORIO'!P1740</f>
        <v>5.1703448275862076</v>
      </c>
      <c r="Q1740" s="5">
        <f>+'MBI DIRECTORIO'!Q1740</f>
        <v>24.54630438031127</v>
      </c>
      <c r="R1740" s="5">
        <f>+'MBI DIRECTORIO'!R1740</f>
        <v>0</v>
      </c>
      <c r="S1740" s="5">
        <f>+'MBI DIRECTORIO'!S1740</f>
        <v>0</v>
      </c>
      <c r="T1740" s="5">
        <f>+'MBI DIRECTORIO'!T1740</f>
        <v>0</v>
      </c>
      <c r="U1740" s="5">
        <f>+'MBI DIRECTORIO'!U1740</f>
        <v>0</v>
      </c>
      <c r="V1740" s="5">
        <f>+'MBI DIRECTORIO'!V1740</f>
        <v>0</v>
      </c>
      <c r="W1740" s="5">
        <f>+'MBI DIRECTORIO'!W1740</f>
        <v>0</v>
      </c>
      <c r="X1740" s="5">
        <f>+'MBI DIRECTORIO'!X1740</f>
        <v>0</v>
      </c>
      <c r="Y1740" s="5">
        <f>+'MBI DIRECTORIO'!Y1740</f>
        <v>439.18805505426133</v>
      </c>
      <c r="Z1740" s="5">
        <f>+'MBI DIRECTORIO'!Z1740</f>
        <v>32.967299210606043</v>
      </c>
      <c r="AA1740" s="5">
        <f>+'MBI DIRECTORIO'!AA1740</f>
        <v>0</v>
      </c>
      <c r="AB1740" s="5" t="str">
        <f>+'MBI DIRECTORIO'!AG1740</f>
        <v>Cripton China</v>
      </c>
      <c r="AD1740" t="str">
        <f t="shared" si="29"/>
        <v>INSERT INTO TABLA_PRESUPUESTO_COMERCIAL VALUES ('VSR','Cripton_China','14005087-20',2022,'Octubre',129.6,'USD',7128,2624.573205,0,712.8,32.211828,282.09721,40.406897,54,5.170345,24.546304,0,0,0,0,0,0,0,439.188055,32.967299,0);</v>
      </c>
    </row>
    <row r="1741" spans="1:30" x14ac:dyDescent="0.2">
      <c r="A1741" t="str">
        <f>+'MBI DIRECTORIO'!A1741</f>
        <v>VSR</v>
      </c>
      <c r="B1741" t="str">
        <f>+'MBI DIRECTORIO'!B1741</f>
        <v>Cripton_China</v>
      </c>
      <c r="C1741" t="str">
        <f>+'MBI DIRECTORIO'!C1741</f>
        <v>14005080-18</v>
      </c>
      <c r="D1741">
        <f>+'MBI DIRECTORIO'!D1741</f>
        <v>2022</v>
      </c>
      <c r="E1741" t="str">
        <f>+'MBI DIRECTORIO'!E1741</f>
        <v>Octubre</v>
      </c>
      <c r="F1741" s="5">
        <f>+'MBI DIRECTORIO'!F1741</f>
        <v>12.960000000000003</v>
      </c>
      <c r="G1741" t="str">
        <f>+'MBI DIRECTORIO'!G1741</f>
        <v>USD</v>
      </c>
      <c r="H1741" s="5">
        <f>+'MBI DIRECTORIO'!H1741</f>
        <v>1555.2000000000003</v>
      </c>
      <c r="I1741" s="5">
        <f>+'MBI DIRECTORIO'!I1741</f>
        <v>748.76762116632869</v>
      </c>
      <c r="J1741" s="5">
        <f>+'MBI DIRECTORIO'!J1741</f>
        <v>0</v>
      </c>
      <c r="K1741" s="5">
        <f>+'MBI DIRECTORIO'!K1741</f>
        <v>155.52000000000004</v>
      </c>
      <c r="L1741" s="5">
        <f>+'MBI DIRECTORIO'!L1741</f>
        <v>3.2211827799049764</v>
      </c>
      <c r="M1741" s="5">
        <f>+'MBI DIRECTORIO'!M1741</f>
        <v>53.481721008403376</v>
      </c>
      <c r="N1741" s="5">
        <f>+'MBI DIRECTORIO'!N1741</f>
        <v>4.0406896551724145</v>
      </c>
      <c r="O1741" s="5">
        <f>+'MBI DIRECTORIO'!O1741</f>
        <v>5.4000000000000012</v>
      </c>
      <c r="P1741" s="5">
        <f>+'MBI DIRECTORIO'!P1741</f>
        <v>0.51703448275862085</v>
      </c>
      <c r="Q1741" s="5">
        <f>+'MBI DIRECTORIO'!Q1741</f>
        <v>5.3555573193406412</v>
      </c>
      <c r="R1741" s="5">
        <f>+'MBI DIRECTORIO'!R1741</f>
        <v>0</v>
      </c>
      <c r="S1741" s="5">
        <f>+'MBI DIRECTORIO'!S1741</f>
        <v>0</v>
      </c>
      <c r="T1741" s="5">
        <f>+'MBI DIRECTORIO'!T1741</f>
        <v>0</v>
      </c>
      <c r="U1741" s="5">
        <f>+'MBI DIRECTORIO'!U1741</f>
        <v>0</v>
      </c>
      <c r="V1741" s="5">
        <f>+'MBI DIRECTORIO'!V1741</f>
        <v>0</v>
      </c>
      <c r="W1741" s="5">
        <f>+'MBI DIRECTORIO'!W1741</f>
        <v>0</v>
      </c>
      <c r="X1741" s="5">
        <f>+'MBI DIRECTORIO'!X1741</f>
        <v>0</v>
      </c>
      <c r="Y1741" s="5">
        <f>+'MBI DIRECTORIO'!Y1741</f>
        <v>72.091732386735657</v>
      </c>
      <c r="Z1741" s="5">
        <f>+'MBI DIRECTORIO'!Z1741</f>
        <v>3.2967299210606047</v>
      </c>
      <c r="AA1741" s="5">
        <f>+'MBI DIRECTORIO'!AA1741</f>
        <v>0</v>
      </c>
      <c r="AB1741" s="5" t="str">
        <f>+'MBI DIRECTORIO'!AG1741</f>
        <v>Cripton China</v>
      </c>
      <c r="AD1741" t="str">
        <f t="shared" si="29"/>
        <v>INSERT INTO TABLA_PRESUPUESTO_COMERCIAL VALUES ('VSR','Cripton_China','14005080-18',2022,'Octubre',12.96,'USD',1555.2,748.767621,0,155.52,3.221183,53.481721,4.04069,5.4,0.517034,5.355557,0,0,0,0,0,0,0,72.091732,3.29673,0);</v>
      </c>
    </row>
    <row r="1742" spans="1:30" x14ac:dyDescent="0.2">
      <c r="A1742" t="str">
        <f>+'MBI DIRECTORIO'!A1742</f>
        <v>VSR</v>
      </c>
      <c r="B1742" t="str">
        <f>+'MBI DIRECTORIO'!B1742</f>
        <v>Cripton_China</v>
      </c>
      <c r="C1742" t="str">
        <f>+'MBI DIRECTORIO'!C1742</f>
        <v>14004879-18</v>
      </c>
      <c r="D1742">
        <f>+'MBI DIRECTORIO'!D1742</f>
        <v>2022</v>
      </c>
      <c r="E1742" t="str">
        <f>+'MBI DIRECTORIO'!E1742</f>
        <v>Octubre</v>
      </c>
      <c r="F1742" s="5">
        <f>+'MBI DIRECTORIO'!F1742</f>
        <v>12.960000000000003</v>
      </c>
      <c r="G1742" t="str">
        <f>+'MBI DIRECTORIO'!G1742</f>
        <v>USD</v>
      </c>
      <c r="H1742" s="5">
        <f>+'MBI DIRECTORIO'!H1742</f>
        <v>1555.2000000000003</v>
      </c>
      <c r="I1742" s="5">
        <f>+'MBI DIRECTORIO'!I1742</f>
        <v>1256.0327893370165</v>
      </c>
      <c r="J1742" s="5">
        <f>+'MBI DIRECTORIO'!J1742</f>
        <v>0</v>
      </c>
      <c r="K1742" s="5">
        <f>+'MBI DIRECTORIO'!K1742</f>
        <v>155.52000000000004</v>
      </c>
      <c r="L1742" s="5">
        <f>+'MBI DIRECTORIO'!L1742</f>
        <v>3.2211827799049764</v>
      </c>
      <c r="M1742" s="5">
        <f>+'MBI DIRECTORIO'!M1742</f>
        <v>53.481721008403376</v>
      </c>
      <c r="N1742" s="5">
        <f>+'MBI DIRECTORIO'!N1742</f>
        <v>4.0406896551724145</v>
      </c>
      <c r="O1742" s="5">
        <f>+'MBI DIRECTORIO'!O1742</f>
        <v>5.4000000000000012</v>
      </c>
      <c r="P1742" s="5">
        <f>+'MBI DIRECTORIO'!P1742</f>
        <v>0.51703448275862085</v>
      </c>
      <c r="Q1742" s="5">
        <f>+'MBI DIRECTORIO'!Q1742</f>
        <v>5.3555573193406412</v>
      </c>
      <c r="R1742" s="5">
        <f>+'MBI DIRECTORIO'!R1742</f>
        <v>0</v>
      </c>
      <c r="S1742" s="5">
        <f>+'MBI DIRECTORIO'!S1742</f>
        <v>0</v>
      </c>
      <c r="T1742" s="5">
        <f>+'MBI DIRECTORIO'!T1742</f>
        <v>0</v>
      </c>
      <c r="U1742" s="5">
        <f>+'MBI DIRECTORIO'!U1742</f>
        <v>0</v>
      </c>
      <c r="V1742" s="5">
        <f>+'MBI DIRECTORIO'!V1742</f>
        <v>0</v>
      </c>
      <c r="W1742" s="5">
        <f>+'MBI DIRECTORIO'!W1742</f>
        <v>0</v>
      </c>
      <c r="X1742" s="5">
        <f>+'MBI DIRECTORIO'!X1742</f>
        <v>0</v>
      </c>
      <c r="Y1742" s="5">
        <f>+'MBI DIRECTORIO'!Y1742</f>
        <v>72.091732386735657</v>
      </c>
      <c r="Z1742" s="5">
        <f>+'MBI DIRECTORIO'!Z1742</f>
        <v>3.2967299210606047</v>
      </c>
      <c r="AA1742" s="5">
        <f>+'MBI DIRECTORIO'!AA1742</f>
        <v>0</v>
      </c>
      <c r="AB1742" s="5" t="str">
        <f>+'MBI DIRECTORIO'!AG1742</f>
        <v>Cripton China</v>
      </c>
      <c r="AD1742" t="str">
        <f t="shared" si="29"/>
        <v>INSERT INTO TABLA_PRESUPUESTO_COMERCIAL VALUES ('VSR','Cripton_China','14004879-18',2022,'Octubre',12.96,'USD',1555.2,1256.032789,0,155.52,3.221183,53.481721,4.04069,5.4,0.517034,5.355557,0,0,0,0,0,0,0,72.091732,3.29673,0);</v>
      </c>
    </row>
    <row r="1743" spans="1:30" x14ac:dyDescent="0.2">
      <c r="A1743" t="str">
        <f>+'MBI DIRECTORIO'!A1743</f>
        <v>VSR</v>
      </c>
      <c r="B1743" t="str">
        <f>+'MBI DIRECTORIO'!B1743</f>
        <v>Cripton_China</v>
      </c>
      <c r="C1743" t="str">
        <f>+'MBI DIRECTORIO'!C1743</f>
        <v>14005089-20</v>
      </c>
      <c r="D1743">
        <f>+'MBI DIRECTORIO'!D1743</f>
        <v>2022</v>
      </c>
      <c r="E1743" t="str">
        <f>+'MBI DIRECTORIO'!E1743</f>
        <v>Octubre</v>
      </c>
      <c r="F1743" s="5">
        <f>+'MBI DIRECTORIO'!F1743</f>
        <v>648.00000000000011</v>
      </c>
      <c r="G1743" t="str">
        <f>+'MBI DIRECTORIO'!G1743</f>
        <v>USD</v>
      </c>
      <c r="H1743" s="5">
        <f>+'MBI DIRECTORIO'!H1743</f>
        <v>25920.000000000004</v>
      </c>
      <c r="I1743" s="5">
        <f>+'MBI DIRECTORIO'!I1743</f>
        <v>10171.358729633565</v>
      </c>
      <c r="J1743" s="5">
        <f>+'MBI DIRECTORIO'!J1743</f>
        <v>0</v>
      </c>
      <c r="K1743" s="5">
        <f>+'MBI DIRECTORIO'!K1743</f>
        <v>2592.0000000000005</v>
      </c>
      <c r="L1743" s="5">
        <f>+'MBI DIRECTORIO'!L1743</f>
        <v>161.05913899524882</v>
      </c>
      <c r="M1743" s="5">
        <f>+'MBI DIRECTORIO'!M1743</f>
        <v>1118.8860504201682</v>
      </c>
      <c r="N1743" s="5">
        <f>+'MBI DIRECTORIO'!N1743</f>
        <v>202.03448275862073</v>
      </c>
      <c r="O1743" s="5">
        <f>+'MBI DIRECTORIO'!O1743</f>
        <v>270.00000000000006</v>
      </c>
      <c r="P1743" s="5">
        <f>+'MBI DIRECTORIO'!P1743</f>
        <v>25.85172413793104</v>
      </c>
      <c r="Q1743" s="5">
        <f>+'MBI DIRECTORIO'!Q1743</f>
        <v>89.259288655677338</v>
      </c>
      <c r="R1743" s="5">
        <f>+'MBI DIRECTORIO'!R1743</f>
        <v>0</v>
      </c>
      <c r="S1743" s="5">
        <f>+'MBI DIRECTORIO'!S1743</f>
        <v>0</v>
      </c>
      <c r="T1743" s="5">
        <f>+'MBI DIRECTORIO'!T1743</f>
        <v>0</v>
      </c>
      <c r="U1743" s="5">
        <f>+'MBI DIRECTORIO'!U1743</f>
        <v>0</v>
      </c>
      <c r="V1743" s="5">
        <f>+'MBI DIRECTORIO'!V1743</f>
        <v>0</v>
      </c>
      <c r="W1743" s="5">
        <f>+'MBI DIRECTORIO'!W1743</f>
        <v>0</v>
      </c>
      <c r="X1743" s="5">
        <f>+'MBI DIRECTORIO'!X1743</f>
        <v>0</v>
      </c>
      <c r="Y1743" s="5">
        <f>+'MBI DIRECTORIO'!Y1743</f>
        <v>1870.8680420254277</v>
      </c>
      <c r="Z1743" s="5">
        <f>+'MBI DIRECTORIO'!Z1743</f>
        <v>164.83649605303023</v>
      </c>
      <c r="AA1743" s="5">
        <f>+'MBI DIRECTORIO'!AA1743</f>
        <v>0</v>
      </c>
      <c r="AB1743" s="5" t="str">
        <f>+'MBI DIRECTORIO'!AG1743</f>
        <v>Cripton China</v>
      </c>
      <c r="AD1743" t="str">
        <f t="shared" si="29"/>
        <v>INSERT INTO TABLA_PRESUPUESTO_COMERCIAL VALUES ('VSR','Cripton_China','14005089-20',2022,'Octubre',648,'USD',25920,10171.35873,0,2592,161.059139,1118.88605,202.034483,270,25.851724,89.259289,0,0,0,0,0,0,0,1870.868042,164.836496,0);</v>
      </c>
    </row>
    <row r="1744" spans="1:30" x14ac:dyDescent="0.2">
      <c r="A1744" t="str">
        <f>+'MBI DIRECTORIO'!A1744</f>
        <v>VSR</v>
      </c>
      <c r="B1744" t="str">
        <f>+'MBI DIRECTORIO'!B1744</f>
        <v>Cripton_China</v>
      </c>
      <c r="C1744" t="str">
        <f>+'MBI DIRECTORIO'!C1744</f>
        <v>14005043-17</v>
      </c>
      <c r="D1744">
        <f>+'MBI DIRECTORIO'!D1744</f>
        <v>2022</v>
      </c>
      <c r="E1744" t="str">
        <f>+'MBI DIRECTORIO'!E1744</f>
        <v>Octubre</v>
      </c>
      <c r="F1744" s="5">
        <f>+'MBI DIRECTORIO'!F1744</f>
        <v>103.68000000000002</v>
      </c>
      <c r="G1744" t="str">
        <f>+'MBI DIRECTORIO'!G1744</f>
        <v>USD</v>
      </c>
      <c r="H1744" s="5">
        <f>+'MBI DIRECTORIO'!H1744</f>
        <v>7257.6000000000013</v>
      </c>
      <c r="I1744" s="5">
        <f>+'MBI DIRECTORIO'!I1744</f>
        <v>3320.0446104354955</v>
      </c>
      <c r="J1744" s="5">
        <f>+'MBI DIRECTORIO'!J1744</f>
        <v>0</v>
      </c>
      <c r="K1744" s="5">
        <f>+'MBI DIRECTORIO'!K1744</f>
        <v>725.7600000000001</v>
      </c>
      <c r="L1744" s="5">
        <f>+'MBI DIRECTORIO'!L1744</f>
        <v>25.769462239239811</v>
      </c>
      <c r="M1744" s="5">
        <f>+'MBI DIRECTORIO'!M1744</f>
        <v>272.33376806722697</v>
      </c>
      <c r="N1744" s="5">
        <f>+'MBI DIRECTORIO'!N1744</f>
        <v>32.325517241379316</v>
      </c>
      <c r="O1744" s="5">
        <f>+'MBI DIRECTORIO'!O1744</f>
        <v>43.20000000000001</v>
      </c>
      <c r="P1744" s="5">
        <f>+'MBI DIRECTORIO'!P1744</f>
        <v>4.1362758620689668</v>
      </c>
      <c r="Q1744" s="5">
        <f>+'MBI DIRECTORIO'!Q1744</f>
        <v>24.992600823589658</v>
      </c>
      <c r="R1744" s="5">
        <f>+'MBI DIRECTORIO'!R1744</f>
        <v>0</v>
      </c>
      <c r="S1744" s="5">
        <f>+'MBI DIRECTORIO'!S1744</f>
        <v>0</v>
      </c>
      <c r="T1744" s="5">
        <f>+'MBI DIRECTORIO'!T1744</f>
        <v>0</v>
      </c>
      <c r="U1744" s="5">
        <f>+'MBI DIRECTORIO'!U1744</f>
        <v>0</v>
      </c>
      <c r="V1744" s="5">
        <f>+'MBI DIRECTORIO'!V1744</f>
        <v>0</v>
      </c>
      <c r="W1744" s="5">
        <f>+'MBI DIRECTORIO'!W1744</f>
        <v>0</v>
      </c>
      <c r="X1744" s="5">
        <f>+'MBI DIRECTORIO'!X1744</f>
        <v>0</v>
      </c>
      <c r="Y1744" s="5">
        <f>+'MBI DIRECTORIO'!Y1744</f>
        <v>403.36200136274971</v>
      </c>
      <c r="Z1744" s="5">
        <f>+'MBI DIRECTORIO'!Z1744</f>
        <v>26.373839368484838</v>
      </c>
      <c r="AA1744" s="5">
        <f>+'MBI DIRECTORIO'!AA1744</f>
        <v>0</v>
      </c>
      <c r="AB1744" s="5" t="str">
        <f>+'MBI DIRECTORIO'!AG1744</f>
        <v>Cripton China</v>
      </c>
      <c r="AD1744" t="str">
        <f t="shared" si="29"/>
        <v>INSERT INTO TABLA_PRESUPUESTO_COMERCIAL VALUES ('VSR','Cripton_China','14005043-17',2022,'Octubre',103.68,'USD',7257.6,3320.04461,0,725.76,25.769462,272.333768,32.325517,43.2,4.136276,24.992601,0,0,0,0,0,0,0,403.362001,26.373839,0);</v>
      </c>
    </row>
    <row r="1745" spans="1:30" x14ac:dyDescent="0.2">
      <c r="A1745" t="str">
        <f>+'MBI DIRECTORIO'!A1745</f>
        <v>VSR</v>
      </c>
      <c r="B1745" t="str">
        <f>+'MBI DIRECTORIO'!B1745</f>
        <v>80218-C</v>
      </c>
      <c r="C1745" t="str">
        <f>+'MBI DIRECTORIO'!C1745</f>
        <v>14004965-17</v>
      </c>
      <c r="D1745">
        <f>+'MBI DIRECTORIO'!D1745</f>
        <v>2022</v>
      </c>
      <c r="E1745" t="str">
        <f>+'MBI DIRECTORIO'!E1745</f>
        <v>Octubre</v>
      </c>
      <c r="F1745" s="5">
        <f>+'MBI DIRECTORIO'!F1745</f>
        <v>31.5</v>
      </c>
      <c r="G1745" t="str">
        <f>+'MBI DIRECTORIO'!G1745</f>
        <v>USD</v>
      </c>
      <c r="H1745" s="5">
        <f>+'MBI DIRECTORIO'!H1745</f>
        <v>2835</v>
      </c>
      <c r="I1745" s="5">
        <f>+'MBI DIRECTORIO'!I1745</f>
        <v>2306.8681658263754</v>
      </c>
      <c r="J1745" s="5">
        <f>+'MBI DIRECTORIO'!J1745</f>
        <v>0</v>
      </c>
      <c r="K1745" s="5">
        <f>+'MBI DIRECTORIO'!K1745</f>
        <v>212.625</v>
      </c>
      <c r="L1745" s="5">
        <f>+'MBI DIRECTORIO'!L1745</f>
        <v>7.8292637011579274</v>
      </c>
      <c r="M1745" s="5">
        <f>+'MBI DIRECTORIO'!M1745</f>
        <v>18.547088495575217</v>
      </c>
      <c r="N1745" s="5">
        <f>+'MBI DIRECTORIO'!N1745</f>
        <v>12.491776315789476</v>
      </c>
      <c r="O1745" s="5">
        <f>+'MBI DIRECTORIO'!O1745</f>
        <v>16.694078947368421</v>
      </c>
      <c r="P1745" s="5">
        <f>+'MBI DIRECTORIO'!P1745</f>
        <v>1.5984100877192984</v>
      </c>
      <c r="Q1745" s="5">
        <f>+'MBI DIRECTORIO'!Q1745</f>
        <v>9.7627346967147073</v>
      </c>
      <c r="R1745" s="5">
        <f>+'MBI DIRECTORIO'!R1745</f>
        <v>0</v>
      </c>
      <c r="S1745" s="5">
        <f>+'MBI DIRECTORIO'!S1745</f>
        <v>0</v>
      </c>
      <c r="T1745" s="5">
        <f>+'MBI DIRECTORIO'!T1745</f>
        <v>0</v>
      </c>
      <c r="U1745" s="5">
        <f>+'MBI DIRECTORIO'!U1745</f>
        <v>0</v>
      </c>
      <c r="V1745" s="5">
        <f>+'MBI DIRECTORIO'!V1745</f>
        <v>0</v>
      </c>
      <c r="W1745" s="5">
        <f>+'MBI DIRECTORIO'!W1745</f>
        <v>0</v>
      </c>
      <c r="X1745" s="5">
        <f>+'MBI DIRECTORIO'!X1745</f>
        <v>0</v>
      </c>
      <c r="Y1745" s="5">
        <f>+'MBI DIRECTORIO'!Y1745</f>
        <v>67.106973767967204</v>
      </c>
      <c r="Z1745" s="5">
        <f>+'MBI DIRECTORIO'!Z1745</f>
        <v>8.0128852248000797</v>
      </c>
      <c r="AA1745" s="5">
        <f>+'MBI DIRECTORIO'!AA1745</f>
        <v>0</v>
      </c>
      <c r="AB1745" s="5" t="str">
        <f>+'MBI DIRECTORIO'!AG1745</f>
        <v>Qingdao Congmu International Wine Industry Co.,Ltd.</v>
      </c>
      <c r="AD1745" t="str">
        <f t="shared" si="29"/>
        <v>INSERT INTO TABLA_PRESUPUESTO_COMERCIAL VALUES ('VSR','80218-C','14004965-17',2022,'Octubre',31.5,'USD',2835,2306.868166,0,212.625,7.829264,18.547088,12.491776,16.694079,1.59841,9.762735,0,0,0,0,0,0,0,67.106974,8.012885,0);</v>
      </c>
    </row>
    <row r="1746" spans="1:30" x14ac:dyDescent="0.2">
      <c r="A1746" t="str">
        <f>+'MBI DIRECTORIO'!A1746</f>
        <v>VSR</v>
      </c>
      <c r="B1746" t="str">
        <f>+'MBI DIRECTORIO'!B1746</f>
        <v>80218-C</v>
      </c>
      <c r="C1746" t="str">
        <f>+'MBI DIRECTORIO'!C1746</f>
        <v>14004975-20</v>
      </c>
      <c r="D1746">
        <f>+'MBI DIRECTORIO'!D1746</f>
        <v>2022</v>
      </c>
      <c r="E1746" t="str">
        <f>+'MBI DIRECTORIO'!E1746</f>
        <v>Octubre</v>
      </c>
      <c r="F1746" s="5">
        <f>+'MBI DIRECTORIO'!F1746</f>
        <v>67.5</v>
      </c>
      <c r="G1746" t="str">
        <f>+'MBI DIRECTORIO'!G1746</f>
        <v>USD</v>
      </c>
      <c r="H1746" s="5">
        <f>+'MBI DIRECTORIO'!H1746</f>
        <v>2700</v>
      </c>
      <c r="I1746" s="5">
        <f>+'MBI DIRECTORIO'!I1746</f>
        <v>1338.4880216752094</v>
      </c>
      <c r="J1746" s="5">
        <f>+'MBI DIRECTORIO'!J1746</f>
        <v>0</v>
      </c>
      <c r="K1746" s="5">
        <f>+'MBI DIRECTORIO'!K1746</f>
        <v>202.5</v>
      </c>
      <c r="L1746" s="5">
        <f>+'MBI DIRECTORIO'!L1746</f>
        <v>16.776993645338415</v>
      </c>
      <c r="M1746" s="5">
        <f>+'MBI DIRECTORIO'!M1746</f>
        <v>39.743761061946898</v>
      </c>
      <c r="N1746" s="5">
        <f>+'MBI DIRECTORIO'!N1746</f>
        <v>26.768092105263158</v>
      </c>
      <c r="O1746" s="5">
        <f>+'MBI DIRECTORIO'!O1746</f>
        <v>35.773026315789473</v>
      </c>
      <c r="P1746" s="5">
        <f>+'MBI DIRECTORIO'!P1746</f>
        <v>3.4251644736842106</v>
      </c>
      <c r="Q1746" s="5">
        <f>+'MBI DIRECTORIO'!Q1746</f>
        <v>9.2978425682997212</v>
      </c>
      <c r="R1746" s="5">
        <f>+'MBI DIRECTORIO'!R1746</f>
        <v>0</v>
      </c>
      <c r="S1746" s="5">
        <f>+'MBI DIRECTORIO'!S1746</f>
        <v>0</v>
      </c>
      <c r="T1746" s="5">
        <f>+'MBI DIRECTORIO'!T1746</f>
        <v>0</v>
      </c>
      <c r="U1746" s="5">
        <f>+'MBI DIRECTORIO'!U1746</f>
        <v>0</v>
      </c>
      <c r="V1746" s="5">
        <f>+'MBI DIRECTORIO'!V1746</f>
        <v>0</v>
      </c>
      <c r="W1746" s="5">
        <f>+'MBI DIRECTORIO'!W1746</f>
        <v>0</v>
      </c>
      <c r="X1746" s="5">
        <f>+'MBI DIRECTORIO'!X1746</f>
        <v>0</v>
      </c>
      <c r="Y1746" s="5">
        <f>+'MBI DIRECTORIO'!Y1746</f>
        <v>132.17835486384078</v>
      </c>
      <c r="Z1746" s="5">
        <f>+'MBI DIRECTORIO'!Z1746</f>
        <v>17.170468338857312</v>
      </c>
      <c r="AA1746" s="5">
        <f>+'MBI DIRECTORIO'!AA1746</f>
        <v>0</v>
      </c>
      <c r="AB1746" s="5" t="str">
        <f>+'MBI DIRECTORIO'!AG1746</f>
        <v>Qingdao Congmu International Wine Industry Co.,Ltd.</v>
      </c>
      <c r="AD1746" t="str">
        <f t="shared" si="29"/>
        <v>INSERT INTO TABLA_PRESUPUESTO_COMERCIAL VALUES ('VSR','80218-C','14004975-20',2022,'Octubre',67.5,'USD',2700,1338.488022,0,202.5,16.776994,39.743761,26.768092,35.773026,3.425164,9.297843,0,0,0,0,0,0,0,132.178355,17.170468,0);</v>
      </c>
    </row>
    <row r="1747" spans="1:30" x14ac:dyDescent="0.2">
      <c r="A1747" t="str">
        <f>+'MBI DIRECTORIO'!A1747</f>
        <v>VSR</v>
      </c>
      <c r="B1747" t="str">
        <f>+'MBI DIRECTORIO'!B1747</f>
        <v>80218-C</v>
      </c>
      <c r="C1747" t="str">
        <f>+'MBI DIRECTORIO'!C1747</f>
        <v>14004977-19</v>
      </c>
      <c r="D1747">
        <f>+'MBI DIRECTORIO'!D1747</f>
        <v>2022</v>
      </c>
      <c r="E1747" t="str">
        <f>+'MBI DIRECTORIO'!E1747</f>
        <v>Octubre</v>
      </c>
      <c r="F1747" s="5">
        <f>+'MBI DIRECTORIO'!F1747</f>
        <v>45</v>
      </c>
      <c r="G1747" t="str">
        <f>+'MBI DIRECTORIO'!G1747</f>
        <v>USD</v>
      </c>
      <c r="H1747" s="5">
        <f>+'MBI DIRECTORIO'!H1747</f>
        <v>1800</v>
      </c>
      <c r="I1747" s="5">
        <f>+'MBI DIRECTORIO'!I1747</f>
        <v>833.10155455445226</v>
      </c>
      <c r="J1747" s="5">
        <f>+'MBI DIRECTORIO'!J1747</f>
        <v>0</v>
      </c>
      <c r="K1747" s="5">
        <f>+'MBI DIRECTORIO'!K1747</f>
        <v>135</v>
      </c>
      <c r="L1747" s="5">
        <f>+'MBI DIRECTORIO'!L1747</f>
        <v>11.184662430225611</v>
      </c>
      <c r="M1747" s="5">
        <f>+'MBI DIRECTORIO'!M1747</f>
        <v>26.495840707964597</v>
      </c>
      <c r="N1747" s="5">
        <f>+'MBI DIRECTORIO'!N1747</f>
        <v>17.845394736842106</v>
      </c>
      <c r="O1747" s="5">
        <f>+'MBI DIRECTORIO'!O1747</f>
        <v>23.848684210526315</v>
      </c>
      <c r="P1747" s="5">
        <f>+'MBI DIRECTORIO'!P1747</f>
        <v>2.2834429824561404</v>
      </c>
      <c r="Q1747" s="5">
        <f>+'MBI DIRECTORIO'!Q1747</f>
        <v>6.1985617121998144</v>
      </c>
      <c r="R1747" s="5">
        <f>+'MBI DIRECTORIO'!R1747</f>
        <v>0</v>
      </c>
      <c r="S1747" s="5">
        <f>+'MBI DIRECTORIO'!S1747</f>
        <v>0</v>
      </c>
      <c r="T1747" s="5">
        <f>+'MBI DIRECTORIO'!T1747</f>
        <v>0</v>
      </c>
      <c r="U1747" s="5">
        <f>+'MBI DIRECTORIO'!U1747</f>
        <v>0</v>
      </c>
      <c r="V1747" s="5">
        <f>+'MBI DIRECTORIO'!V1747</f>
        <v>0</v>
      </c>
      <c r="W1747" s="5">
        <f>+'MBI DIRECTORIO'!W1747</f>
        <v>0</v>
      </c>
      <c r="X1747" s="5">
        <f>+'MBI DIRECTORIO'!X1747</f>
        <v>0</v>
      </c>
      <c r="Y1747" s="5">
        <f>+'MBI DIRECTORIO'!Y1747</f>
        <v>88.118903242560506</v>
      </c>
      <c r="Z1747" s="5">
        <f>+'MBI DIRECTORIO'!Z1747</f>
        <v>11.446978892571542</v>
      </c>
      <c r="AA1747" s="5">
        <f>+'MBI DIRECTORIO'!AA1747</f>
        <v>0</v>
      </c>
      <c r="AB1747" s="5" t="str">
        <f>+'MBI DIRECTORIO'!AG1747</f>
        <v>Qingdao Congmu International Wine Industry Co.,Ltd.</v>
      </c>
      <c r="AD1747" t="str">
        <f t="shared" si="29"/>
        <v>INSERT INTO TABLA_PRESUPUESTO_COMERCIAL VALUES ('VSR','80218-C','14004977-19',2022,'Octubre',45,'USD',1800,833.101555,0,135,11.184662,26.495841,17.845395,23.848684,2.283443,6.198562,0,0,0,0,0,0,0,88.118903,11.446979,0);</v>
      </c>
    </row>
    <row r="1748" spans="1:30" x14ac:dyDescent="0.2">
      <c r="A1748" t="str">
        <f>+'MBI DIRECTORIO'!A1748</f>
        <v>VSR</v>
      </c>
      <c r="B1748" t="str">
        <f>+'MBI DIRECTORIO'!B1748</f>
        <v>80218-C</v>
      </c>
      <c r="C1748" t="str">
        <f>+'MBI DIRECTORIO'!C1748</f>
        <v>14004800-20</v>
      </c>
      <c r="D1748">
        <f>+'MBI DIRECTORIO'!D1748</f>
        <v>2022</v>
      </c>
      <c r="E1748" t="str">
        <f>+'MBI DIRECTORIO'!E1748</f>
        <v>Octubre</v>
      </c>
      <c r="F1748" s="5">
        <f>+'MBI DIRECTORIO'!F1748</f>
        <v>45</v>
      </c>
      <c r="G1748" t="str">
        <f>+'MBI DIRECTORIO'!G1748</f>
        <v>USD</v>
      </c>
      <c r="H1748" s="5">
        <f>+'MBI DIRECTORIO'!H1748</f>
        <v>1800</v>
      </c>
      <c r="I1748" s="5">
        <f>+'MBI DIRECTORIO'!I1748</f>
        <v>732.51988644962557</v>
      </c>
      <c r="J1748" s="5">
        <f>+'MBI DIRECTORIO'!J1748</f>
        <v>0</v>
      </c>
      <c r="K1748" s="5">
        <f>+'MBI DIRECTORIO'!K1748</f>
        <v>135</v>
      </c>
      <c r="L1748" s="5">
        <f>+'MBI DIRECTORIO'!L1748</f>
        <v>11.184662430225611</v>
      </c>
      <c r="M1748" s="5">
        <f>+'MBI DIRECTORIO'!M1748</f>
        <v>26.495840707964597</v>
      </c>
      <c r="N1748" s="5">
        <f>+'MBI DIRECTORIO'!N1748</f>
        <v>17.845394736842106</v>
      </c>
      <c r="O1748" s="5">
        <f>+'MBI DIRECTORIO'!O1748</f>
        <v>23.848684210526315</v>
      </c>
      <c r="P1748" s="5">
        <f>+'MBI DIRECTORIO'!P1748</f>
        <v>2.2834429824561404</v>
      </c>
      <c r="Q1748" s="5">
        <f>+'MBI DIRECTORIO'!Q1748</f>
        <v>6.1985617121998144</v>
      </c>
      <c r="R1748" s="5">
        <f>+'MBI DIRECTORIO'!R1748</f>
        <v>0</v>
      </c>
      <c r="S1748" s="5">
        <f>+'MBI DIRECTORIO'!S1748</f>
        <v>0</v>
      </c>
      <c r="T1748" s="5">
        <f>+'MBI DIRECTORIO'!T1748</f>
        <v>0</v>
      </c>
      <c r="U1748" s="5">
        <f>+'MBI DIRECTORIO'!U1748</f>
        <v>0</v>
      </c>
      <c r="V1748" s="5">
        <f>+'MBI DIRECTORIO'!V1748</f>
        <v>0</v>
      </c>
      <c r="W1748" s="5">
        <f>+'MBI DIRECTORIO'!W1748</f>
        <v>0</v>
      </c>
      <c r="X1748" s="5">
        <f>+'MBI DIRECTORIO'!X1748</f>
        <v>0</v>
      </c>
      <c r="Y1748" s="5">
        <f>+'MBI DIRECTORIO'!Y1748</f>
        <v>88.118903242560506</v>
      </c>
      <c r="Z1748" s="5">
        <f>+'MBI DIRECTORIO'!Z1748</f>
        <v>11.446978892571542</v>
      </c>
      <c r="AA1748" s="5">
        <f>+'MBI DIRECTORIO'!AA1748</f>
        <v>0</v>
      </c>
      <c r="AB1748" s="5" t="str">
        <f>+'MBI DIRECTORIO'!AG1748</f>
        <v>Qingdao Congmu International Wine Industry Co.,Ltd.</v>
      </c>
      <c r="AD1748" t="str">
        <f t="shared" si="29"/>
        <v>INSERT INTO TABLA_PRESUPUESTO_COMERCIAL VALUES ('VSR','80218-C','14004800-20',2022,'Octubre',45,'USD',1800,732.519886,0,135,11.184662,26.495841,17.845395,23.848684,2.283443,6.198562,0,0,0,0,0,0,0,88.118903,11.446979,0);</v>
      </c>
    </row>
    <row r="1749" spans="1:30" x14ac:dyDescent="0.2">
      <c r="A1749" t="str">
        <f>+'MBI DIRECTORIO'!A1749</f>
        <v>VSR</v>
      </c>
      <c r="B1749" t="str">
        <f>+'MBI DIRECTORIO'!B1749</f>
        <v>80218-C</v>
      </c>
      <c r="C1749" t="str">
        <f>+'MBI DIRECTORIO'!C1749</f>
        <v>14004971-20</v>
      </c>
      <c r="D1749">
        <f>+'MBI DIRECTORIO'!D1749</f>
        <v>2022</v>
      </c>
      <c r="E1749" t="str">
        <f>+'MBI DIRECTORIO'!E1749</f>
        <v>Octubre</v>
      </c>
      <c r="F1749" s="5">
        <f>+'MBI DIRECTORIO'!F1749</f>
        <v>90</v>
      </c>
      <c r="G1749" t="str">
        <f>+'MBI DIRECTORIO'!G1749</f>
        <v>USD</v>
      </c>
      <c r="H1749" s="5">
        <f>+'MBI DIRECTORIO'!H1749</f>
        <v>2700</v>
      </c>
      <c r="I1749" s="5">
        <f>+'MBI DIRECTORIO'!I1749</f>
        <v>1420.3436476217803</v>
      </c>
      <c r="J1749" s="5">
        <f>+'MBI DIRECTORIO'!J1749</f>
        <v>0</v>
      </c>
      <c r="K1749" s="5">
        <f>+'MBI DIRECTORIO'!K1749</f>
        <v>202.5</v>
      </c>
      <c r="L1749" s="5">
        <f>+'MBI DIRECTORIO'!L1749</f>
        <v>22.369324860451222</v>
      </c>
      <c r="M1749" s="5">
        <f>+'MBI DIRECTORIO'!M1749</f>
        <v>52.991681415929193</v>
      </c>
      <c r="N1749" s="5">
        <f>+'MBI DIRECTORIO'!N1749</f>
        <v>35.690789473684212</v>
      </c>
      <c r="O1749" s="5">
        <f>+'MBI DIRECTORIO'!O1749</f>
        <v>47.69736842105263</v>
      </c>
      <c r="P1749" s="5">
        <f>+'MBI DIRECTORIO'!P1749</f>
        <v>4.5668859649122808</v>
      </c>
      <c r="Q1749" s="5">
        <f>+'MBI DIRECTORIO'!Q1749</f>
        <v>9.2978425682997212</v>
      </c>
      <c r="R1749" s="5">
        <f>+'MBI DIRECTORIO'!R1749</f>
        <v>0</v>
      </c>
      <c r="S1749" s="5">
        <f>+'MBI DIRECTORIO'!S1749</f>
        <v>0</v>
      </c>
      <c r="T1749" s="5">
        <f>+'MBI DIRECTORIO'!T1749</f>
        <v>0</v>
      </c>
      <c r="U1749" s="5">
        <f>+'MBI DIRECTORIO'!U1749</f>
        <v>0</v>
      </c>
      <c r="V1749" s="5">
        <f>+'MBI DIRECTORIO'!V1749</f>
        <v>0</v>
      </c>
      <c r="W1749" s="5">
        <f>+'MBI DIRECTORIO'!W1749</f>
        <v>0</v>
      </c>
      <c r="X1749" s="5">
        <f>+'MBI DIRECTORIO'!X1749</f>
        <v>0</v>
      </c>
      <c r="Y1749" s="5">
        <f>+'MBI DIRECTORIO'!Y1749</f>
        <v>173.1385256290211</v>
      </c>
      <c r="Z1749" s="5">
        <f>+'MBI DIRECTORIO'!Z1749</f>
        <v>22.893957785143083</v>
      </c>
      <c r="AA1749" s="5">
        <f>+'MBI DIRECTORIO'!AA1749</f>
        <v>0</v>
      </c>
      <c r="AB1749" s="5" t="str">
        <f>+'MBI DIRECTORIO'!AG1749</f>
        <v>Qingdao Congmu International Wine Industry Co.,Ltd.</v>
      </c>
      <c r="AD1749" t="str">
        <f t="shared" si="29"/>
        <v>INSERT INTO TABLA_PRESUPUESTO_COMERCIAL VALUES ('VSR','80218-C','14004971-20',2022,'Octubre',90,'USD',2700,1420.343648,0,202.5,22.369325,52.991681,35.690789,47.697368,4.566886,9.297843,0,0,0,0,0,0,0,173.138526,22.893958,0);</v>
      </c>
    </row>
    <row r="1750" spans="1:30" x14ac:dyDescent="0.2">
      <c r="A1750" t="str">
        <f>+'MBI DIRECTORIO'!A1750</f>
        <v>VSR</v>
      </c>
      <c r="B1750" t="str">
        <f>+'MBI DIRECTORIO'!B1750</f>
        <v>80218-C</v>
      </c>
      <c r="C1750" t="str">
        <f>+'MBI DIRECTORIO'!C1750</f>
        <v>14004874-20</v>
      </c>
      <c r="D1750">
        <f>+'MBI DIRECTORIO'!D1750</f>
        <v>2022</v>
      </c>
      <c r="E1750" t="str">
        <f>+'MBI DIRECTORIO'!E1750</f>
        <v>Octubre</v>
      </c>
      <c r="F1750" s="5">
        <f>+'MBI DIRECTORIO'!F1750</f>
        <v>22.5</v>
      </c>
      <c r="G1750" t="str">
        <f>+'MBI DIRECTORIO'!G1750</f>
        <v>USD</v>
      </c>
      <c r="H1750" s="5">
        <f>+'MBI DIRECTORIO'!H1750</f>
        <v>675</v>
      </c>
      <c r="I1750" s="5">
        <f>+'MBI DIRECTORIO'!I1750</f>
        <v>361.51085954780353</v>
      </c>
      <c r="J1750" s="5">
        <f>+'MBI DIRECTORIO'!J1750</f>
        <v>0</v>
      </c>
      <c r="K1750" s="5">
        <f>+'MBI DIRECTORIO'!K1750</f>
        <v>50.625</v>
      </c>
      <c r="L1750" s="5">
        <f>+'MBI DIRECTORIO'!L1750</f>
        <v>5.5923312151128055</v>
      </c>
      <c r="M1750" s="5">
        <f>+'MBI DIRECTORIO'!M1750</f>
        <v>13.247920353982298</v>
      </c>
      <c r="N1750" s="5">
        <f>+'MBI DIRECTORIO'!N1750</f>
        <v>8.9226973684210531</v>
      </c>
      <c r="O1750" s="5">
        <f>+'MBI DIRECTORIO'!O1750</f>
        <v>11.924342105263158</v>
      </c>
      <c r="P1750" s="5">
        <f>+'MBI DIRECTORIO'!P1750</f>
        <v>1.1417214912280702</v>
      </c>
      <c r="Q1750" s="5">
        <f>+'MBI DIRECTORIO'!Q1750</f>
        <v>2.3244606420749303</v>
      </c>
      <c r="R1750" s="5">
        <f>+'MBI DIRECTORIO'!R1750</f>
        <v>0</v>
      </c>
      <c r="S1750" s="5">
        <f>+'MBI DIRECTORIO'!S1750</f>
        <v>0</v>
      </c>
      <c r="T1750" s="5">
        <f>+'MBI DIRECTORIO'!T1750</f>
        <v>0</v>
      </c>
      <c r="U1750" s="5">
        <f>+'MBI DIRECTORIO'!U1750</f>
        <v>0</v>
      </c>
      <c r="V1750" s="5">
        <f>+'MBI DIRECTORIO'!V1750</f>
        <v>0</v>
      </c>
      <c r="W1750" s="5">
        <f>+'MBI DIRECTORIO'!W1750</f>
        <v>0</v>
      </c>
      <c r="X1750" s="5">
        <f>+'MBI DIRECTORIO'!X1750</f>
        <v>0</v>
      </c>
      <c r="Y1750" s="5">
        <f>+'MBI DIRECTORIO'!Y1750</f>
        <v>43.284631407255276</v>
      </c>
      <c r="Z1750" s="5">
        <f>+'MBI DIRECTORIO'!Z1750</f>
        <v>5.7234894462857708</v>
      </c>
      <c r="AA1750" s="5">
        <f>+'MBI DIRECTORIO'!AA1750</f>
        <v>0</v>
      </c>
      <c r="AB1750" s="5" t="str">
        <f>+'MBI DIRECTORIO'!AG1750</f>
        <v>Qingdao Congmu International Wine Industry Co.,Ltd.</v>
      </c>
      <c r="AD1750" t="str">
        <f t="shared" si="29"/>
        <v>INSERT INTO TABLA_PRESUPUESTO_COMERCIAL VALUES ('VSR','80218-C','14004874-20',2022,'Octubre',22.5,'USD',675,361.51086,0,50.625,5.592331,13.24792,8.922697,11.924342,1.141721,2.324461,0,0,0,0,0,0,0,43.284631,5.723489,0);</v>
      </c>
    </row>
    <row r="1751" spans="1:30" x14ac:dyDescent="0.2">
      <c r="A1751" t="str">
        <f>+'MBI DIRECTORIO'!A1751</f>
        <v>VSR</v>
      </c>
      <c r="B1751" t="str">
        <f>+'MBI DIRECTORIO'!B1751</f>
        <v>80218-C</v>
      </c>
      <c r="C1751" t="str">
        <f>+'MBI DIRECTORIO'!C1751</f>
        <v>14004875-20</v>
      </c>
      <c r="D1751">
        <f>+'MBI DIRECTORIO'!D1751</f>
        <v>2022</v>
      </c>
      <c r="E1751" t="str">
        <f>+'MBI DIRECTORIO'!E1751</f>
        <v>Octubre</v>
      </c>
      <c r="F1751" s="5">
        <f>+'MBI DIRECTORIO'!F1751</f>
        <v>22.5</v>
      </c>
      <c r="G1751" t="str">
        <f>+'MBI DIRECTORIO'!G1751</f>
        <v>USD</v>
      </c>
      <c r="H1751" s="5">
        <f>+'MBI DIRECTORIO'!H1751</f>
        <v>675</v>
      </c>
      <c r="I1751" s="5">
        <f>+'MBI DIRECTORIO'!I1751</f>
        <v>392.92738740770722</v>
      </c>
      <c r="J1751" s="5">
        <f>+'MBI DIRECTORIO'!J1751</f>
        <v>0</v>
      </c>
      <c r="K1751" s="5">
        <f>+'MBI DIRECTORIO'!K1751</f>
        <v>51.749999999999993</v>
      </c>
      <c r="L1751" s="5">
        <f>+'MBI DIRECTORIO'!L1751</f>
        <v>5.5923312151128055</v>
      </c>
      <c r="M1751" s="5">
        <f>+'MBI DIRECTORIO'!M1751</f>
        <v>13.247920353982298</v>
      </c>
      <c r="N1751" s="5">
        <f>+'MBI DIRECTORIO'!N1751</f>
        <v>8.9226973684210531</v>
      </c>
      <c r="O1751" s="5">
        <f>+'MBI DIRECTORIO'!O1751</f>
        <v>11.924342105263158</v>
      </c>
      <c r="P1751" s="5">
        <f>+'MBI DIRECTORIO'!P1751</f>
        <v>1.1417214912280702</v>
      </c>
      <c r="Q1751" s="5">
        <f>+'MBI DIRECTORIO'!Q1751</f>
        <v>2.3244606420749303</v>
      </c>
      <c r="R1751" s="5">
        <f>+'MBI DIRECTORIO'!R1751</f>
        <v>0</v>
      </c>
      <c r="S1751" s="5">
        <f>+'MBI DIRECTORIO'!S1751</f>
        <v>0</v>
      </c>
      <c r="T1751" s="5">
        <f>+'MBI DIRECTORIO'!T1751</f>
        <v>0</v>
      </c>
      <c r="U1751" s="5">
        <f>+'MBI DIRECTORIO'!U1751</f>
        <v>0</v>
      </c>
      <c r="V1751" s="5">
        <f>+'MBI DIRECTORIO'!V1751</f>
        <v>0</v>
      </c>
      <c r="W1751" s="5">
        <f>+'MBI DIRECTORIO'!W1751</f>
        <v>0</v>
      </c>
      <c r="X1751" s="5">
        <f>+'MBI DIRECTORIO'!X1751</f>
        <v>0</v>
      </c>
      <c r="Y1751" s="5">
        <f>+'MBI DIRECTORIO'!Y1751</f>
        <v>43.284631407255276</v>
      </c>
      <c r="Z1751" s="5">
        <f>+'MBI DIRECTORIO'!Z1751</f>
        <v>5.7234894462857708</v>
      </c>
      <c r="AA1751" s="5">
        <f>+'MBI DIRECTORIO'!AA1751</f>
        <v>0</v>
      </c>
      <c r="AB1751" s="5" t="str">
        <f>+'MBI DIRECTORIO'!AG1751</f>
        <v>Qingdao Congmu International Wine Industry Co.,Ltd.</v>
      </c>
      <c r="AD1751" t="str">
        <f t="shared" si="29"/>
        <v>INSERT INTO TABLA_PRESUPUESTO_COMERCIAL VALUES ('VSR','80218-C','14004875-20',2022,'Octubre',22.5,'USD',675,392.927387,0,51.75,5.592331,13.24792,8.922697,11.924342,1.141721,2.324461,0,0,0,0,0,0,0,43.284631,5.723489,0);</v>
      </c>
    </row>
    <row r="1752" spans="1:30" x14ac:dyDescent="0.2">
      <c r="A1752" t="str">
        <f>+'MBI DIRECTORIO'!A1752</f>
        <v>VSR</v>
      </c>
      <c r="B1752" t="str">
        <f>+'MBI DIRECTORIO'!B1752</f>
        <v>80225-C</v>
      </c>
      <c r="C1752" t="str">
        <f>+'MBI DIRECTORIO'!C1752</f>
        <v>14004807-18</v>
      </c>
      <c r="D1752">
        <f>+'MBI DIRECTORIO'!D1752</f>
        <v>2022</v>
      </c>
      <c r="E1752" t="str">
        <f>+'MBI DIRECTORIO'!E1752</f>
        <v>Octubre</v>
      </c>
      <c r="F1752" s="5">
        <f>+'MBI DIRECTORIO'!F1752</f>
        <v>22.5</v>
      </c>
      <c r="G1752" t="str">
        <f>+'MBI DIRECTORIO'!G1752</f>
        <v>USD</v>
      </c>
      <c r="H1752" s="5">
        <f>+'MBI DIRECTORIO'!H1752</f>
        <v>5400</v>
      </c>
      <c r="I1752" s="5">
        <f>+'MBI DIRECTORIO'!I1752</f>
        <v>1617.3249148769542</v>
      </c>
      <c r="J1752" s="5">
        <f>+'MBI DIRECTORIO'!J1752</f>
        <v>0</v>
      </c>
      <c r="K1752" s="5">
        <f>+'MBI DIRECTORIO'!K1752</f>
        <v>405</v>
      </c>
      <c r="L1752" s="5">
        <f>+'MBI DIRECTORIO'!L1752</f>
        <v>5.5923312151128055</v>
      </c>
      <c r="M1752" s="5">
        <f>+'MBI DIRECTORIO'!M1752</f>
        <v>9.7180327868852459</v>
      </c>
      <c r="N1752" s="5">
        <f>+'MBI DIRECTORIO'!N1752</f>
        <v>8.8451086956521738</v>
      </c>
      <c r="O1752" s="5">
        <f>+'MBI DIRECTORIO'!O1752</f>
        <v>11.820652173913041</v>
      </c>
      <c r="P1752" s="5">
        <f>+'MBI DIRECTORIO'!P1752</f>
        <v>1.1317934782608696</v>
      </c>
      <c r="Q1752" s="5">
        <f>+'MBI DIRECTORIO'!Q1752</f>
        <v>18.595685136599442</v>
      </c>
      <c r="R1752" s="5">
        <f>+'MBI DIRECTORIO'!R1752</f>
        <v>0</v>
      </c>
      <c r="S1752" s="5">
        <f>+'MBI DIRECTORIO'!S1752</f>
        <v>0</v>
      </c>
      <c r="T1752" s="5">
        <f>+'MBI DIRECTORIO'!T1752</f>
        <v>0</v>
      </c>
      <c r="U1752" s="5">
        <f>+'MBI DIRECTORIO'!U1752</f>
        <v>0</v>
      </c>
      <c r="V1752" s="5">
        <f>+'MBI DIRECTORIO'!V1752</f>
        <v>0</v>
      </c>
      <c r="W1752" s="5">
        <f>+'MBI DIRECTORIO'!W1752</f>
        <v>0</v>
      </c>
      <c r="X1752" s="5">
        <f>+'MBI DIRECTORIO'!X1752</f>
        <v>0</v>
      </c>
      <c r="Y1752" s="5">
        <f>+'MBI DIRECTORIO'!Y1752</f>
        <v>55.834761717596542</v>
      </c>
      <c r="Z1752" s="5">
        <f>+'MBI DIRECTORIO'!Z1752</f>
        <v>5.7234894462857708</v>
      </c>
      <c r="AA1752" s="5">
        <f>+'MBI DIRECTORIO'!AA1752</f>
        <v>0</v>
      </c>
      <c r="AB1752" s="5" t="str">
        <f>+'MBI DIRECTORIO'!AG1752</f>
        <v>GUANGZHOU CHAOSHENG TRADING CO., LTD.</v>
      </c>
      <c r="AD1752" t="str">
        <f t="shared" si="29"/>
        <v>INSERT INTO TABLA_PRESUPUESTO_COMERCIAL VALUES ('VSR','80225-C','14004807-18',2022,'Octubre',22.5,'USD',5400,1617.324915,0,405,5.592331,9.718033,8.845109,11.820652,1.131793,18.595685,0,0,0,0,0,0,0,55.834762,5.723489,0);</v>
      </c>
    </row>
    <row r="1753" spans="1:30" x14ac:dyDescent="0.2">
      <c r="A1753" t="str">
        <f>+'MBI DIRECTORIO'!A1753</f>
        <v>VSR</v>
      </c>
      <c r="B1753" t="str">
        <f>+'MBI DIRECTORIO'!B1753</f>
        <v>80225-C</v>
      </c>
      <c r="C1753" t="str">
        <f>+'MBI DIRECTORIO'!C1753</f>
        <v>14004965-17</v>
      </c>
      <c r="D1753">
        <f>+'MBI DIRECTORIO'!D1753</f>
        <v>2022</v>
      </c>
      <c r="E1753" t="str">
        <f>+'MBI DIRECTORIO'!E1753</f>
        <v>Octubre</v>
      </c>
      <c r="F1753" s="5">
        <f>+'MBI DIRECTORIO'!F1753</f>
        <v>22.5</v>
      </c>
      <c r="G1753" t="str">
        <f>+'MBI DIRECTORIO'!G1753</f>
        <v>USD</v>
      </c>
      <c r="H1753" s="5">
        <f>+'MBI DIRECTORIO'!H1753</f>
        <v>2250</v>
      </c>
      <c r="I1753" s="5">
        <f>+'MBI DIRECTORIO'!I1753</f>
        <v>1647.7629755902683</v>
      </c>
      <c r="J1753" s="5">
        <f>+'MBI DIRECTORIO'!J1753</f>
        <v>0</v>
      </c>
      <c r="K1753" s="5">
        <f>+'MBI DIRECTORIO'!K1753</f>
        <v>168.75</v>
      </c>
      <c r="L1753" s="5">
        <f>+'MBI DIRECTORIO'!L1753</f>
        <v>5.5923312151128055</v>
      </c>
      <c r="M1753" s="5">
        <f>+'MBI DIRECTORIO'!M1753</f>
        <v>9.7180327868852459</v>
      </c>
      <c r="N1753" s="5">
        <f>+'MBI DIRECTORIO'!N1753</f>
        <v>8.8451086956521738</v>
      </c>
      <c r="O1753" s="5">
        <f>+'MBI DIRECTORIO'!O1753</f>
        <v>11.820652173913041</v>
      </c>
      <c r="P1753" s="5">
        <f>+'MBI DIRECTORIO'!P1753</f>
        <v>1.1317934782608696</v>
      </c>
      <c r="Q1753" s="5">
        <f>+'MBI DIRECTORIO'!Q1753</f>
        <v>7.7482021402497683</v>
      </c>
      <c r="R1753" s="5">
        <f>+'MBI DIRECTORIO'!R1753</f>
        <v>0</v>
      </c>
      <c r="S1753" s="5">
        <f>+'MBI DIRECTORIO'!S1753</f>
        <v>0</v>
      </c>
      <c r="T1753" s="5">
        <f>+'MBI DIRECTORIO'!T1753</f>
        <v>0</v>
      </c>
      <c r="U1753" s="5">
        <f>+'MBI DIRECTORIO'!U1753</f>
        <v>0</v>
      </c>
      <c r="V1753" s="5">
        <f>+'MBI DIRECTORIO'!V1753</f>
        <v>0</v>
      </c>
      <c r="W1753" s="5">
        <f>+'MBI DIRECTORIO'!W1753</f>
        <v>0</v>
      </c>
      <c r="X1753" s="5">
        <f>+'MBI DIRECTORIO'!X1753</f>
        <v>0</v>
      </c>
      <c r="Y1753" s="5">
        <f>+'MBI DIRECTORIO'!Y1753</f>
        <v>44.987278721246867</v>
      </c>
      <c r="Z1753" s="5">
        <f>+'MBI DIRECTORIO'!Z1753</f>
        <v>5.7234894462857708</v>
      </c>
      <c r="AA1753" s="5">
        <f>+'MBI DIRECTORIO'!AA1753</f>
        <v>0</v>
      </c>
      <c r="AB1753" s="5" t="str">
        <f>+'MBI DIRECTORIO'!AG1753</f>
        <v>GUANGZHOU CHAOSHENG TRADING CO., LTD.</v>
      </c>
      <c r="AD1753" t="str">
        <f t="shared" si="29"/>
        <v>INSERT INTO TABLA_PRESUPUESTO_COMERCIAL VALUES ('VSR','80225-C','14004965-17',2022,'Octubre',22.5,'USD',2250,1647.762976,0,168.75,5.592331,9.718033,8.845109,11.820652,1.131793,7.748202,0,0,0,0,0,0,0,44.987279,5.723489,0);</v>
      </c>
    </row>
    <row r="1754" spans="1:30" x14ac:dyDescent="0.2">
      <c r="A1754" t="str">
        <f>+'MBI DIRECTORIO'!A1754</f>
        <v>VSR</v>
      </c>
      <c r="B1754" t="str">
        <f>+'MBI DIRECTORIO'!B1754</f>
        <v>80225-C</v>
      </c>
      <c r="C1754" t="str">
        <f>+'MBI DIRECTORIO'!C1754</f>
        <v>14004882-20</v>
      </c>
      <c r="D1754">
        <f>+'MBI DIRECTORIO'!D1754</f>
        <v>2022</v>
      </c>
      <c r="E1754" t="str">
        <f>+'MBI DIRECTORIO'!E1754</f>
        <v>Octubre</v>
      </c>
      <c r="F1754" s="5">
        <f>+'MBI DIRECTORIO'!F1754</f>
        <v>135</v>
      </c>
      <c r="G1754" t="str">
        <f>+'MBI DIRECTORIO'!G1754</f>
        <v>USD</v>
      </c>
      <c r="H1754" s="5">
        <f>+'MBI DIRECTORIO'!H1754</f>
        <v>5670</v>
      </c>
      <c r="I1754" s="5">
        <f>+'MBI DIRECTORIO'!I1754</f>
        <v>2947.2748433599613</v>
      </c>
      <c r="J1754" s="5">
        <f>+'MBI DIRECTORIO'!J1754</f>
        <v>0</v>
      </c>
      <c r="K1754" s="5">
        <f>+'MBI DIRECTORIO'!K1754</f>
        <v>0</v>
      </c>
      <c r="L1754" s="5">
        <f>+'MBI DIRECTORIO'!L1754</f>
        <v>0</v>
      </c>
      <c r="M1754" s="5">
        <f>+'MBI DIRECTORIO'!M1754</f>
        <v>58.308196721311475</v>
      </c>
      <c r="N1754" s="5">
        <f>+'MBI DIRECTORIO'!N1754</f>
        <v>53.070652173913032</v>
      </c>
      <c r="O1754" s="5">
        <f>+'MBI DIRECTORIO'!O1754</f>
        <v>70.923913043478251</v>
      </c>
      <c r="P1754" s="5">
        <f>+'MBI DIRECTORIO'!P1754</f>
        <v>6.7907608695652177</v>
      </c>
      <c r="Q1754" s="5">
        <f>+'MBI DIRECTORIO'!Q1754</f>
        <v>19.525469393429415</v>
      </c>
      <c r="R1754" s="5">
        <f>+'MBI DIRECTORIO'!R1754</f>
        <v>0</v>
      </c>
      <c r="S1754" s="5">
        <f>+'MBI DIRECTORIO'!S1754</f>
        <v>0</v>
      </c>
      <c r="T1754" s="5">
        <f>+'MBI DIRECTORIO'!T1754</f>
        <v>0</v>
      </c>
      <c r="U1754" s="5">
        <f>+'MBI DIRECTORIO'!U1754</f>
        <v>0</v>
      </c>
      <c r="V1754" s="5">
        <f>+'MBI DIRECTORIO'!V1754</f>
        <v>0</v>
      </c>
      <c r="W1754" s="5">
        <f>+'MBI DIRECTORIO'!W1754</f>
        <v>0</v>
      </c>
      <c r="X1754" s="5">
        <f>+'MBI DIRECTORIO'!X1754</f>
        <v>0</v>
      </c>
      <c r="Y1754" s="5">
        <f>+'MBI DIRECTORIO'!Y1754</f>
        <v>242.95992887941199</v>
      </c>
      <c r="Z1754" s="5">
        <f>+'MBI DIRECTORIO'!Z1754</f>
        <v>34.340936677714623</v>
      </c>
      <c r="AA1754" s="5">
        <f>+'MBI DIRECTORIO'!AA1754</f>
        <v>0</v>
      </c>
      <c r="AB1754" s="5" t="str">
        <f>+'MBI DIRECTORIO'!AG1754</f>
        <v>GUANGZHOU CHAOSHENG TRADING CO., LTD.</v>
      </c>
      <c r="AD1754" t="str">
        <f t="shared" si="29"/>
        <v>INSERT INTO TABLA_PRESUPUESTO_COMERCIAL VALUES ('VSR','80225-C','14004882-20',2022,'Octubre',135,'USD',5670,2947.274843,0,0,0,58.308197,53.070652,70.923913,6.790761,19.525469,0,0,0,0,0,0,0,242.959929,34.340937,0);</v>
      </c>
    </row>
    <row r="1755" spans="1:30" x14ac:dyDescent="0.2">
      <c r="A1755" t="str">
        <f>+'MBI DIRECTORIO'!A1755</f>
        <v>VSR</v>
      </c>
      <c r="B1755" t="str">
        <f>+'MBI DIRECTORIO'!B1755</f>
        <v>80225-C</v>
      </c>
      <c r="C1755" t="str">
        <f>+'MBI DIRECTORIO'!C1755</f>
        <v>14004880-20</v>
      </c>
      <c r="D1755">
        <f>+'MBI DIRECTORIO'!D1755</f>
        <v>2022</v>
      </c>
      <c r="E1755" t="str">
        <f>+'MBI DIRECTORIO'!E1755</f>
        <v>Octubre</v>
      </c>
      <c r="F1755" s="5">
        <f>+'MBI DIRECTORIO'!F1755</f>
        <v>720</v>
      </c>
      <c r="G1755" t="str">
        <f>+'MBI DIRECTORIO'!G1755</f>
        <v>USD</v>
      </c>
      <c r="H1755" s="5">
        <f>+'MBI DIRECTORIO'!H1755</f>
        <v>18720</v>
      </c>
      <c r="I1755" s="5">
        <f>+'MBI DIRECTORIO'!I1755</f>
        <v>12248.56217502899</v>
      </c>
      <c r="J1755" s="5">
        <f>+'MBI DIRECTORIO'!J1755</f>
        <v>0</v>
      </c>
      <c r="K1755" s="5">
        <f>+'MBI DIRECTORIO'!K1755</f>
        <v>0</v>
      </c>
      <c r="L1755" s="5">
        <f>+'MBI DIRECTORIO'!L1755</f>
        <v>0</v>
      </c>
      <c r="M1755" s="5">
        <f>+'MBI DIRECTORIO'!M1755</f>
        <v>310.97704918032787</v>
      </c>
      <c r="N1755" s="5">
        <f>+'MBI DIRECTORIO'!N1755</f>
        <v>283.04347826086956</v>
      </c>
      <c r="O1755" s="5">
        <f>+'MBI DIRECTORIO'!O1755</f>
        <v>378.26086956521732</v>
      </c>
      <c r="P1755" s="5">
        <f>+'MBI DIRECTORIO'!P1755</f>
        <v>36.217391304347828</v>
      </c>
      <c r="Q1755" s="5">
        <f>+'MBI DIRECTORIO'!Q1755</f>
        <v>64.465041806878077</v>
      </c>
      <c r="R1755" s="5">
        <f>+'MBI DIRECTORIO'!R1755</f>
        <v>0</v>
      </c>
      <c r="S1755" s="5">
        <f>+'MBI DIRECTORIO'!S1755</f>
        <v>0</v>
      </c>
      <c r="T1755" s="5">
        <f>+'MBI DIRECTORIO'!T1755</f>
        <v>0</v>
      </c>
      <c r="U1755" s="5">
        <f>+'MBI DIRECTORIO'!U1755</f>
        <v>0</v>
      </c>
      <c r="V1755" s="5">
        <f>+'MBI DIRECTORIO'!V1755</f>
        <v>0</v>
      </c>
      <c r="W1755" s="5">
        <f>+'MBI DIRECTORIO'!W1755</f>
        <v>0</v>
      </c>
      <c r="X1755" s="5">
        <f>+'MBI DIRECTORIO'!X1755</f>
        <v>0</v>
      </c>
      <c r="Y1755" s="5">
        <f>+'MBI DIRECTORIO'!Y1755</f>
        <v>1256.1154923987854</v>
      </c>
      <c r="Z1755" s="5">
        <f>+'MBI DIRECTORIO'!Z1755</f>
        <v>183.15166228114467</v>
      </c>
      <c r="AA1755" s="5">
        <f>+'MBI DIRECTORIO'!AA1755</f>
        <v>0</v>
      </c>
      <c r="AB1755" s="5" t="str">
        <f>+'MBI DIRECTORIO'!AG1755</f>
        <v>GUANGZHOU CHAOSHENG TRADING CO., LTD.</v>
      </c>
      <c r="AD1755" t="str">
        <f t="shared" si="29"/>
        <v>INSERT INTO TABLA_PRESUPUESTO_COMERCIAL VALUES ('VSR','80225-C','14004880-20',2022,'Octubre',720,'USD',18720,12248.562175,0,0,0,310.977049,283.043478,378.26087,36.217391,64.465042,0,0,0,0,0,0,0,1256.115492,183.151662,0);</v>
      </c>
    </row>
    <row r="1756" spans="1:30" x14ac:dyDescent="0.2">
      <c r="A1756" t="str">
        <f>+'MBI DIRECTORIO'!A1756</f>
        <v>VSR</v>
      </c>
      <c r="B1756" t="str">
        <f>+'MBI DIRECTORIO'!B1756</f>
        <v>80225-C</v>
      </c>
      <c r="C1756" t="str">
        <f>+'MBI DIRECTORIO'!C1756</f>
        <v>14004881-20</v>
      </c>
      <c r="D1756">
        <f>+'MBI DIRECTORIO'!D1756</f>
        <v>2022</v>
      </c>
      <c r="E1756" t="str">
        <f>+'MBI DIRECTORIO'!E1756</f>
        <v>Octubre</v>
      </c>
      <c r="F1756" s="5">
        <f>+'MBI DIRECTORIO'!F1756</f>
        <v>135</v>
      </c>
      <c r="G1756" t="str">
        <f>+'MBI DIRECTORIO'!G1756</f>
        <v>USD</v>
      </c>
      <c r="H1756" s="5">
        <f>+'MBI DIRECTORIO'!H1756</f>
        <v>3510</v>
      </c>
      <c r="I1756" s="5">
        <f>+'MBI DIRECTORIO'!I1756</f>
        <v>2352.927597996968</v>
      </c>
      <c r="J1756" s="5">
        <f>+'MBI DIRECTORIO'!J1756</f>
        <v>0</v>
      </c>
      <c r="K1756" s="5">
        <f>+'MBI DIRECTORIO'!K1756</f>
        <v>0</v>
      </c>
      <c r="L1756" s="5">
        <f>+'MBI DIRECTORIO'!L1756</f>
        <v>0</v>
      </c>
      <c r="M1756" s="5">
        <f>+'MBI DIRECTORIO'!M1756</f>
        <v>58.308196721311475</v>
      </c>
      <c r="N1756" s="5">
        <f>+'MBI DIRECTORIO'!N1756</f>
        <v>53.070652173913032</v>
      </c>
      <c r="O1756" s="5">
        <f>+'MBI DIRECTORIO'!O1756</f>
        <v>70.923913043478251</v>
      </c>
      <c r="P1756" s="5">
        <f>+'MBI DIRECTORIO'!P1756</f>
        <v>6.7907608695652177</v>
      </c>
      <c r="Q1756" s="5">
        <f>+'MBI DIRECTORIO'!Q1756</f>
        <v>12.087195338789639</v>
      </c>
      <c r="R1756" s="5">
        <f>+'MBI DIRECTORIO'!R1756</f>
        <v>0</v>
      </c>
      <c r="S1756" s="5">
        <f>+'MBI DIRECTORIO'!S1756</f>
        <v>0</v>
      </c>
      <c r="T1756" s="5">
        <f>+'MBI DIRECTORIO'!T1756</f>
        <v>0</v>
      </c>
      <c r="U1756" s="5">
        <f>+'MBI DIRECTORIO'!U1756</f>
        <v>0</v>
      </c>
      <c r="V1756" s="5">
        <f>+'MBI DIRECTORIO'!V1756</f>
        <v>0</v>
      </c>
      <c r="W1756" s="5">
        <f>+'MBI DIRECTORIO'!W1756</f>
        <v>0</v>
      </c>
      <c r="X1756" s="5">
        <f>+'MBI DIRECTORIO'!X1756</f>
        <v>0</v>
      </c>
      <c r="Y1756" s="5">
        <f>+'MBI DIRECTORIO'!Y1756</f>
        <v>235.52165482477221</v>
      </c>
      <c r="Z1756" s="5">
        <f>+'MBI DIRECTORIO'!Z1756</f>
        <v>34.340936677714623</v>
      </c>
      <c r="AA1756" s="5">
        <f>+'MBI DIRECTORIO'!AA1756</f>
        <v>0</v>
      </c>
      <c r="AB1756" s="5" t="str">
        <f>+'MBI DIRECTORIO'!AG1756</f>
        <v>GUANGZHOU CHAOSHENG TRADING CO., LTD.</v>
      </c>
      <c r="AD1756" t="str">
        <f t="shared" si="29"/>
        <v>INSERT INTO TABLA_PRESUPUESTO_COMERCIAL VALUES ('VSR','80225-C','14004881-20',2022,'Octubre',135,'USD',3510,2352.927598,0,0,0,58.308197,53.070652,70.923913,6.790761,12.087195,0,0,0,0,0,0,0,235.521655,34.340937,0);</v>
      </c>
    </row>
    <row r="1757" spans="1:30" x14ac:dyDescent="0.2">
      <c r="A1757" t="str">
        <f>+'MBI DIRECTORIO'!A1757</f>
        <v>VSR</v>
      </c>
      <c r="B1757" t="str">
        <f>+'MBI DIRECTORIO'!B1757</f>
        <v>80227-C</v>
      </c>
      <c r="C1757" t="str">
        <f>+'MBI DIRECTORIO'!C1757</f>
        <v>14005073-18</v>
      </c>
      <c r="D1757">
        <f>+'MBI DIRECTORIO'!D1757</f>
        <v>2022</v>
      </c>
      <c r="E1757" t="str">
        <f>+'MBI DIRECTORIO'!E1757</f>
        <v>Octubre</v>
      </c>
      <c r="F1757" s="5">
        <f>+'MBI DIRECTORIO'!F1757</f>
        <v>67.5</v>
      </c>
      <c r="G1757" t="str">
        <f>+'MBI DIRECTORIO'!G1757</f>
        <v>USD</v>
      </c>
      <c r="H1757" s="5">
        <f>+'MBI DIRECTORIO'!H1757</f>
        <v>10260</v>
      </c>
      <c r="I1757" s="5">
        <f>+'MBI DIRECTORIO'!I1757</f>
        <v>5794.8920892155184</v>
      </c>
      <c r="J1757" s="5">
        <f>+'MBI DIRECTORIO'!J1757</f>
        <v>0</v>
      </c>
      <c r="K1757" s="5">
        <f>+'MBI DIRECTORIO'!K1757</f>
        <v>769.5</v>
      </c>
      <c r="L1757" s="5">
        <f>+'MBI DIRECTORIO'!L1757</f>
        <v>16.776993645338415</v>
      </c>
      <c r="M1757" s="5">
        <f>+'MBI DIRECTORIO'!M1757</f>
        <v>42.410082644628098</v>
      </c>
      <c r="N1757" s="5">
        <f>+'MBI DIRECTORIO'!N1757</f>
        <v>23.473557692307697</v>
      </c>
      <c r="O1757" s="5">
        <f>+'MBI DIRECTORIO'!O1757</f>
        <v>31.370192307692314</v>
      </c>
      <c r="P1757" s="5">
        <f>+'MBI DIRECTORIO'!P1757</f>
        <v>3.0036057692307692</v>
      </c>
      <c r="Q1757" s="5">
        <f>+'MBI DIRECTORIO'!Q1757</f>
        <v>35.331801759538941</v>
      </c>
      <c r="R1757" s="5">
        <f>+'MBI DIRECTORIO'!R1757</f>
        <v>0</v>
      </c>
      <c r="S1757" s="5">
        <f>+'MBI DIRECTORIO'!S1757</f>
        <v>0</v>
      </c>
      <c r="T1757" s="5">
        <f>+'MBI DIRECTORIO'!T1757</f>
        <v>0</v>
      </c>
      <c r="U1757" s="5">
        <f>+'MBI DIRECTORIO'!U1757</f>
        <v>0</v>
      </c>
      <c r="V1757" s="5">
        <f>+'MBI DIRECTORIO'!V1757</f>
        <v>0</v>
      </c>
      <c r="W1757" s="5">
        <f>+'MBI DIRECTORIO'!W1757</f>
        <v>0</v>
      </c>
      <c r="X1757" s="5">
        <f>+'MBI DIRECTORIO'!X1757</f>
        <v>0</v>
      </c>
      <c r="Y1757" s="5">
        <f>+'MBI DIRECTORIO'!Y1757</f>
        <v>152.75970851225514</v>
      </c>
      <c r="Z1757" s="5">
        <f>+'MBI DIRECTORIO'!Z1757</f>
        <v>17.170468338857312</v>
      </c>
      <c r="AA1757" s="5">
        <f>+'MBI DIRECTORIO'!AA1757</f>
        <v>0</v>
      </c>
      <c r="AB1757" s="5" t="str">
        <f>+'MBI DIRECTORIO'!AG1757</f>
        <v>Shanxi Jinghe Trade Co.，Ltd</v>
      </c>
      <c r="AD1757" t="str">
        <f t="shared" si="29"/>
        <v>INSERT INTO TABLA_PRESUPUESTO_COMERCIAL VALUES ('VSR','80227-C','14005073-18',2022,'Octubre',67.5,'USD',10260,5794.892089,0,769.5,16.776994,42.410083,23.473558,31.370192,3.003606,35.331802,0,0,0,0,0,0,0,152.759709,17.170468,0);</v>
      </c>
    </row>
    <row r="1758" spans="1:30" x14ac:dyDescent="0.2">
      <c r="A1758" t="str">
        <f>+'MBI DIRECTORIO'!A1758</f>
        <v>VSR</v>
      </c>
      <c r="B1758" t="str">
        <f>+'MBI DIRECTORIO'!B1758</f>
        <v>80227-C</v>
      </c>
      <c r="C1758" t="str">
        <f>+'MBI DIRECTORIO'!C1758</f>
        <v>14005070-20</v>
      </c>
      <c r="D1758">
        <f>+'MBI DIRECTORIO'!D1758</f>
        <v>2022</v>
      </c>
      <c r="E1758" t="str">
        <f>+'MBI DIRECTORIO'!E1758</f>
        <v>Octubre</v>
      </c>
      <c r="F1758" s="5">
        <f>+'MBI DIRECTORIO'!F1758</f>
        <v>45</v>
      </c>
      <c r="G1758" t="str">
        <f>+'MBI DIRECTORIO'!G1758</f>
        <v>USD</v>
      </c>
      <c r="H1758" s="5">
        <f>+'MBI DIRECTORIO'!H1758</f>
        <v>1800</v>
      </c>
      <c r="I1758" s="5">
        <f>+'MBI DIRECTORIO'!I1758</f>
        <v>657.06829037804732</v>
      </c>
      <c r="J1758" s="5">
        <f>+'MBI DIRECTORIO'!J1758</f>
        <v>0</v>
      </c>
      <c r="K1758" s="5">
        <f>+'MBI DIRECTORIO'!K1758</f>
        <v>135</v>
      </c>
      <c r="L1758" s="5">
        <f>+'MBI DIRECTORIO'!L1758</f>
        <v>11.184662430225611</v>
      </c>
      <c r="M1758" s="5">
        <f>+'MBI DIRECTORIO'!M1758</f>
        <v>28.273388429752064</v>
      </c>
      <c r="N1758" s="5">
        <f>+'MBI DIRECTORIO'!N1758</f>
        <v>15.649038461538465</v>
      </c>
      <c r="O1758" s="5">
        <f>+'MBI DIRECTORIO'!O1758</f>
        <v>20.91346153846154</v>
      </c>
      <c r="P1758" s="5">
        <f>+'MBI DIRECTORIO'!P1758</f>
        <v>2.0024038461538463</v>
      </c>
      <c r="Q1758" s="5">
        <f>+'MBI DIRECTORIO'!Q1758</f>
        <v>6.1985617121998144</v>
      </c>
      <c r="R1758" s="5">
        <f>+'MBI DIRECTORIO'!R1758</f>
        <v>0</v>
      </c>
      <c r="S1758" s="5">
        <f>+'MBI DIRECTORIO'!S1758</f>
        <v>0</v>
      </c>
      <c r="T1758" s="5">
        <f>+'MBI DIRECTORIO'!T1758</f>
        <v>0</v>
      </c>
      <c r="U1758" s="5">
        <f>+'MBI DIRECTORIO'!U1758</f>
        <v>0</v>
      </c>
      <c r="V1758" s="5">
        <f>+'MBI DIRECTORIO'!V1758</f>
        <v>0</v>
      </c>
      <c r="W1758" s="5">
        <f>+'MBI DIRECTORIO'!W1758</f>
        <v>0</v>
      </c>
      <c r="X1758" s="5">
        <f>+'MBI DIRECTORIO'!X1758</f>
        <v>0</v>
      </c>
      <c r="Y1758" s="5">
        <f>+'MBI DIRECTORIO'!Y1758</f>
        <v>84.483832880677255</v>
      </c>
      <c r="Z1758" s="5">
        <f>+'MBI DIRECTORIO'!Z1758</f>
        <v>11.446978892571542</v>
      </c>
      <c r="AA1758" s="5">
        <f>+'MBI DIRECTORIO'!AA1758</f>
        <v>0</v>
      </c>
      <c r="AB1758" s="5" t="str">
        <f>+'MBI DIRECTORIO'!AG1758</f>
        <v>Shanxi Jinghe Trade Co.，Ltd</v>
      </c>
      <c r="AD1758" t="str">
        <f t="shared" si="29"/>
        <v>INSERT INTO TABLA_PRESUPUESTO_COMERCIAL VALUES ('VSR','80227-C','14005070-20',2022,'Octubre',45,'USD',1800,657.06829,0,135,11.184662,28.273388,15.649038,20.913462,2.002404,6.198562,0,0,0,0,0,0,0,84.483833,11.446979,0);</v>
      </c>
    </row>
    <row r="1759" spans="1:30" x14ac:dyDescent="0.2">
      <c r="A1759" t="str">
        <f>+'MBI DIRECTORIO'!A1759</f>
        <v>VSR</v>
      </c>
      <c r="B1759" t="str">
        <f>+'MBI DIRECTORIO'!B1759</f>
        <v>80227-C</v>
      </c>
      <c r="C1759" t="str">
        <f>+'MBI DIRECTORIO'!C1759</f>
        <v>14005071-19</v>
      </c>
      <c r="D1759">
        <f>+'MBI DIRECTORIO'!D1759</f>
        <v>2022</v>
      </c>
      <c r="E1759" t="str">
        <f>+'MBI DIRECTORIO'!E1759</f>
        <v>Octubre</v>
      </c>
      <c r="F1759" s="5">
        <f>+'MBI DIRECTORIO'!F1759</f>
        <v>360</v>
      </c>
      <c r="G1759" t="str">
        <f>+'MBI DIRECTORIO'!G1759</f>
        <v>USD</v>
      </c>
      <c r="H1759" s="5">
        <f>+'MBI DIRECTORIO'!H1759</f>
        <v>14400</v>
      </c>
      <c r="I1759" s="5">
        <f>+'MBI DIRECTORIO'!I1759</f>
        <v>6862.2790199774226</v>
      </c>
      <c r="J1759" s="5">
        <f>+'MBI DIRECTORIO'!J1759</f>
        <v>0</v>
      </c>
      <c r="K1759" s="5">
        <f>+'MBI DIRECTORIO'!K1759</f>
        <v>1080</v>
      </c>
      <c r="L1759" s="5">
        <f>+'MBI DIRECTORIO'!L1759</f>
        <v>89.477299441804888</v>
      </c>
      <c r="M1759" s="5">
        <f>+'MBI DIRECTORIO'!M1759</f>
        <v>226.18710743801651</v>
      </c>
      <c r="N1759" s="5">
        <f>+'MBI DIRECTORIO'!N1759</f>
        <v>125.19230769230772</v>
      </c>
      <c r="O1759" s="5">
        <f>+'MBI DIRECTORIO'!O1759</f>
        <v>167.30769230769232</v>
      </c>
      <c r="P1759" s="5">
        <f>+'MBI DIRECTORIO'!P1759</f>
        <v>16.01923076923077</v>
      </c>
      <c r="Q1759" s="5">
        <f>+'MBI DIRECTORIO'!Q1759</f>
        <v>49.588493697598516</v>
      </c>
      <c r="R1759" s="5">
        <f>+'MBI DIRECTORIO'!R1759</f>
        <v>0</v>
      </c>
      <c r="S1759" s="5">
        <f>+'MBI DIRECTORIO'!S1759</f>
        <v>0</v>
      </c>
      <c r="T1759" s="5">
        <f>+'MBI DIRECTORIO'!T1759</f>
        <v>0</v>
      </c>
      <c r="U1759" s="5">
        <f>+'MBI DIRECTORIO'!U1759</f>
        <v>0</v>
      </c>
      <c r="V1759" s="5">
        <f>+'MBI DIRECTORIO'!V1759</f>
        <v>0</v>
      </c>
      <c r="W1759" s="5">
        <f>+'MBI DIRECTORIO'!W1759</f>
        <v>0</v>
      </c>
      <c r="X1759" s="5">
        <f>+'MBI DIRECTORIO'!X1759</f>
        <v>0</v>
      </c>
      <c r="Y1759" s="5">
        <f>+'MBI DIRECTORIO'!Y1759</f>
        <v>675.87066304541804</v>
      </c>
      <c r="Z1759" s="5">
        <f>+'MBI DIRECTORIO'!Z1759</f>
        <v>91.575831140572333</v>
      </c>
      <c r="AA1759" s="5">
        <f>+'MBI DIRECTORIO'!AA1759</f>
        <v>0</v>
      </c>
      <c r="AB1759" s="5" t="str">
        <f>+'MBI DIRECTORIO'!AG1759</f>
        <v>Shanxi Jinghe Trade Co.，Ltd</v>
      </c>
      <c r="AD1759" t="str">
        <f t="shared" si="29"/>
        <v>INSERT INTO TABLA_PRESUPUESTO_COMERCIAL VALUES ('VSR','80227-C','14005071-19',2022,'Octubre',360,'USD',14400,6862.27902,0,1080,89.477299,226.187107,125.192308,167.307692,16.019231,49.588494,0,0,0,0,0,0,0,675.870663,91.575831,0);</v>
      </c>
    </row>
    <row r="1760" spans="1:30" x14ac:dyDescent="0.2">
      <c r="A1760" t="str">
        <f>+'MBI DIRECTORIO'!A1760</f>
        <v>VSR</v>
      </c>
      <c r="B1760" t="str">
        <f>+'MBI DIRECTORIO'!B1760</f>
        <v>80227-C</v>
      </c>
      <c r="C1760" t="str">
        <f>+'MBI DIRECTORIO'!C1760</f>
        <v>14005072-20</v>
      </c>
      <c r="D1760">
        <f>+'MBI DIRECTORIO'!D1760</f>
        <v>2022</v>
      </c>
      <c r="E1760" t="str">
        <f>+'MBI DIRECTORIO'!E1760</f>
        <v>Octubre</v>
      </c>
      <c r="F1760" s="5">
        <f>+'MBI DIRECTORIO'!F1760</f>
        <v>225</v>
      </c>
      <c r="G1760" t="str">
        <f>+'MBI DIRECTORIO'!G1760</f>
        <v>USD</v>
      </c>
      <c r="H1760" s="5">
        <f>+'MBI DIRECTORIO'!H1760</f>
        <v>9000</v>
      </c>
      <c r="I1760" s="5">
        <f>+'MBI DIRECTORIO'!I1760</f>
        <v>3773.8604481227653</v>
      </c>
      <c r="J1760" s="5">
        <f>+'MBI DIRECTORIO'!J1760</f>
        <v>0</v>
      </c>
      <c r="K1760" s="5">
        <f>+'MBI DIRECTORIO'!K1760</f>
        <v>675</v>
      </c>
      <c r="L1760" s="5">
        <f>+'MBI DIRECTORIO'!L1760</f>
        <v>55.923312151128052</v>
      </c>
      <c r="M1760" s="5">
        <f>+'MBI DIRECTORIO'!M1760</f>
        <v>141.36694214876033</v>
      </c>
      <c r="N1760" s="5">
        <f>+'MBI DIRECTORIO'!N1760</f>
        <v>78.245192307692321</v>
      </c>
      <c r="O1760" s="5">
        <f>+'MBI DIRECTORIO'!O1760</f>
        <v>104.56730769230771</v>
      </c>
      <c r="P1760" s="5">
        <f>+'MBI DIRECTORIO'!P1760</f>
        <v>10.012019230769232</v>
      </c>
      <c r="Q1760" s="5">
        <f>+'MBI DIRECTORIO'!Q1760</f>
        <v>30.992808560999073</v>
      </c>
      <c r="R1760" s="5">
        <f>+'MBI DIRECTORIO'!R1760</f>
        <v>0</v>
      </c>
      <c r="S1760" s="5">
        <f>+'MBI DIRECTORIO'!S1760</f>
        <v>0</v>
      </c>
      <c r="T1760" s="5">
        <f>+'MBI DIRECTORIO'!T1760</f>
        <v>0</v>
      </c>
      <c r="U1760" s="5">
        <f>+'MBI DIRECTORIO'!U1760</f>
        <v>0</v>
      </c>
      <c r="V1760" s="5">
        <f>+'MBI DIRECTORIO'!V1760</f>
        <v>0</v>
      </c>
      <c r="W1760" s="5">
        <f>+'MBI DIRECTORIO'!W1760</f>
        <v>0</v>
      </c>
      <c r="X1760" s="5">
        <f>+'MBI DIRECTORIO'!X1760</f>
        <v>0</v>
      </c>
      <c r="Y1760" s="5">
        <f>+'MBI DIRECTORIO'!Y1760</f>
        <v>422.41916440338639</v>
      </c>
      <c r="Z1760" s="5">
        <f>+'MBI DIRECTORIO'!Z1760</f>
        <v>57.234894462857703</v>
      </c>
      <c r="AA1760" s="5">
        <f>+'MBI DIRECTORIO'!AA1760</f>
        <v>0</v>
      </c>
      <c r="AB1760" s="5" t="str">
        <f>+'MBI DIRECTORIO'!AG1760</f>
        <v>Shanxi Jinghe Trade Co.，Ltd</v>
      </c>
      <c r="AD1760" t="str">
        <f t="shared" si="29"/>
        <v>INSERT INTO TABLA_PRESUPUESTO_COMERCIAL VALUES ('VSR','80227-C','14005072-20',2022,'Octubre',225,'USD',9000,3773.860448,0,675,55.923312,141.366942,78.245192,104.567308,10.012019,30.992809,0,0,0,0,0,0,0,422.419164,57.234894,0);</v>
      </c>
    </row>
    <row r="1761" spans="1:30" x14ac:dyDescent="0.2">
      <c r="A1761" t="str">
        <f>+'MBI DIRECTORIO'!A1761</f>
        <v>VSR</v>
      </c>
      <c r="B1761" t="str">
        <f>+'MBI DIRECTORIO'!B1761</f>
        <v>80229-C</v>
      </c>
      <c r="C1761" t="str">
        <f>+'MBI DIRECTORIO'!C1761</f>
        <v>14004807-18</v>
      </c>
      <c r="D1761">
        <f>+'MBI DIRECTORIO'!D1761</f>
        <v>2022</v>
      </c>
      <c r="E1761" t="str">
        <f>+'MBI DIRECTORIO'!E1761</f>
        <v>Octubre</v>
      </c>
      <c r="F1761" s="5">
        <f>+'MBI DIRECTORIO'!F1761</f>
        <v>33.75</v>
      </c>
      <c r="G1761" t="str">
        <f>+'MBI DIRECTORIO'!G1761</f>
        <v>USD</v>
      </c>
      <c r="H1761" s="5">
        <f>+'MBI DIRECTORIO'!H1761</f>
        <v>8100</v>
      </c>
      <c r="I1761" s="5">
        <f>+'MBI DIRECTORIO'!I1761</f>
        <v>2425.9873723154315</v>
      </c>
      <c r="J1761" s="5">
        <f>+'MBI DIRECTORIO'!J1761</f>
        <v>0</v>
      </c>
      <c r="K1761" s="5">
        <f>+'MBI DIRECTORIO'!K1761</f>
        <v>607.5</v>
      </c>
      <c r="L1761" s="5">
        <f>+'MBI DIRECTORIO'!L1761</f>
        <v>8.3884968226692074</v>
      </c>
      <c r="M1761" s="5">
        <f>+'MBI DIRECTORIO'!M1761</f>
        <v>37.33514150943396</v>
      </c>
      <c r="N1761" s="5">
        <f>+'MBI DIRECTORIO'!N1761</f>
        <v>12.875791139240508</v>
      </c>
      <c r="O1761" s="5">
        <f>+'MBI DIRECTORIO'!O1761</f>
        <v>17.207278481012658</v>
      </c>
      <c r="P1761" s="5">
        <f>+'MBI DIRECTORIO'!P1761</f>
        <v>1.64754746835443</v>
      </c>
      <c r="Q1761" s="5">
        <f>+'MBI DIRECTORIO'!Q1761</f>
        <v>27.893527704899167</v>
      </c>
      <c r="R1761" s="5">
        <f>+'MBI DIRECTORIO'!R1761</f>
        <v>0</v>
      </c>
      <c r="S1761" s="5">
        <f>+'MBI DIRECTORIO'!S1761</f>
        <v>0</v>
      </c>
      <c r="T1761" s="5">
        <f>+'MBI DIRECTORIO'!T1761</f>
        <v>0</v>
      </c>
      <c r="U1761" s="5">
        <f>+'MBI DIRECTORIO'!U1761</f>
        <v>0</v>
      </c>
      <c r="V1761" s="5">
        <f>+'MBI DIRECTORIO'!V1761</f>
        <v>0</v>
      </c>
      <c r="W1761" s="5">
        <f>+'MBI DIRECTORIO'!W1761</f>
        <v>0</v>
      </c>
      <c r="X1761" s="5">
        <f>+'MBI DIRECTORIO'!X1761</f>
        <v>0</v>
      </c>
      <c r="Y1761" s="5">
        <f>+'MBI DIRECTORIO'!Y1761</f>
        <v>105.5445204723694</v>
      </c>
      <c r="Z1761" s="5">
        <f>+'MBI DIRECTORIO'!Z1761</f>
        <v>8.5852341694286558</v>
      </c>
      <c r="AA1761" s="5">
        <f>+'MBI DIRECTORIO'!AA1761</f>
        <v>0</v>
      </c>
      <c r="AB1761" s="5" t="str">
        <f>+'MBI DIRECTORIO'!AG1761</f>
        <v>Harbin Vehicle Parts Ltd</v>
      </c>
      <c r="AD1761" t="str">
        <f t="shared" si="29"/>
        <v>INSERT INTO TABLA_PRESUPUESTO_COMERCIAL VALUES ('VSR','80229-C','14004807-18',2022,'Octubre',33.75,'USD',8100,2425.987372,0,607.5,8.388497,37.335142,12.875791,17.207278,1.647547,27.893528,0,0,0,0,0,0,0,105.54452,8.585234,0);</v>
      </c>
    </row>
    <row r="1762" spans="1:30" x14ac:dyDescent="0.2">
      <c r="A1762" t="str">
        <f>+'MBI DIRECTORIO'!A1762</f>
        <v>VSR</v>
      </c>
      <c r="B1762" t="str">
        <f>+'MBI DIRECTORIO'!B1762</f>
        <v>80229-C</v>
      </c>
      <c r="C1762" t="str">
        <f>+'MBI DIRECTORIO'!C1762</f>
        <v>14004877-18</v>
      </c>
      <c r="D1762">
        <f>+'MBI DIRECTORIO'!D1762</f>
        <v>2022</v>
      </c>
      <c r="E1762" t="str">
        <f>+'MBI DIRECTORIO'!E1762</f>
        <v>Octubre</v>
      </c>
      <c r="F1762" s="5">
        <f>+'MBI DIRECTORIO'!F1762</f>
        <v>33.75</v>
      </c>
      <c r="G1762" t="str">
        <f>+'MBI DIRECTORIO'!G1762</f>
        <v>USD</v>
      </c>
      <c r="H1762" s="5">
        <f>+'MBI DIRECTORIO'!H1762</f>
        <v>6075</v>
      </c>
      <c r="I1762" s="5">
        <f>+'MBI DIRECTORIO'!I1762</f>
        <v>2897.4460446077592</v>
      </c>
      <c r="J1762" s="5">
        <f>+'MBI DIRECTORIO'!J1762</f>
        <v>0</v>
      </c>
      <c r="K1762" s="5">
        <f>+'MBI DIRECTORIO'!K1762</f>
        <v>455.625</v>
      </c>
      <c r="L1762" s="5">
        <f>+'MBI DIRECTORIO'!L1762</f>
        <v>8.3884968226692074</v>
      </c>
      <c r="M1762" s="5">
        <f>+'MBI DIRECTORIO'!M1762</f>
        <v>37.33514150943396</v>
      </c>
      <c r="N1762" s="5">
        <f>+'MBI DIRECTORIO'!N1762</f>
        <v>12.875791139240508</v>
      </c>
      <c r="O1762" s="5">
        <f>+'MBI DIRECTORIO'!O1762</f>
        <v>17.207278481012658</v>
      </c>
      <c r="P1762" s="5">
        <f>+'MBI DIRECTORIO'!P1762</f>
        <v>1.64754746835443</v>
      </c>
      <c r="Q1762" s="5">
        <f>+'MBI DIRECTORIO'!Q1762</f>
        <v>20.920145778674375</v>
      </c>
      <c r="R1762" s="5">
        <f>+'MBI DIRECTORIO'!R1762</f>
        <v>0</v>
      </c>
      <c r="S1762" s="5">
        <f>+'MBI DIRECTORIO'!S1762</f>
        <v>0</v>
      </c>
      <c r="T1762" s="5">
        <f>+'MBI DIRECTORIO'!T1762</f>
        <v>0</v>
      </c>
      <c r="U1762" s="5">
        <f>+'MBI DIRECTORIO'!U1762</f>
        <v>0</v>
      </c>
      <c r="V1762" s="5">
        <f>+'MBI DIRECTORIO'!V1762</f>
        <v>0</v>
      </c>
      <c r="W1762" s="5">
        <f>+'MBI DIRECTORIO'!W1762</f>
        <v>0</v>
      </c>
      <c r="X1762" s="5">
        <f>+'MBI DIRECTORIO'!X1762</f>
        <v>0</v>
      </c>
      <c r="Y1762" s="5">
        <f>+'MBI DIRECTORIO'!Y1762</f>
        <v>98.571138546144596</v>
      </c>
      <c r="Z1762" s="5">
        <f>+'MBI DIRECTORIO'!Z1762</f>
        <v>8.5852341694286558</v>
      </c>
      <c r="AA1762" s="5">
        <f>+'MBI DIRECTORIO'!AA1762</f>
        <v>0</v>
      </c>
      <c r="AB1762" s="5" t="str">
        <f>+'MBI DIRECTORIO'!AG1762</f>
        <v>Harbin Vehicle Parts Ltd</v>
      </c>
      <c r="AD1762" t="str">
        <f t="shared" si="29"/>
        <v>INSERT INTO TABLA_PRESUPUESTO_COMERCIAL VALUES ('VSR','80229-C','14004877-18',2022,'Octubre',33.75,'USD',6075,2897.446045,0,455.625,8.388497,37.335142,12.875791,17.207278,1.647547,20.920146,0,0,0,0,0,0,0,98.571139,8.585234,0);</v>
      </c>
    </row>
    <row r="1763" spans="1:30" x14ac:dyDescent="0.2">
      <c r="A1763" t="str">
        <f>+'MBI DIRECTORIO'!A1763</f>
        <v>VSR</v>
      </c>
      <c r="B1763" t="str">
        <f>+'MBI DIRECTORIO'!B1763</f>
        <v>80229-C</v>
      </c>
      <c r="C1763" t="str">
        <f>+'MBI DIRECTORIO'!C1763</f>
        <v>14005086-19</v>
      </c>
      <c r="D1763">
        <f>+'MBI DIRECTORIO'!D1763</f>
        <v>2022</v>
      </c>
      <c r="E1763" t="str">
        <f>+'MBI DIRECTORIO'!E1763</f>
        <v>Octubre</v>
      </c>
      <c r="F1763" s="5">
        <f>+'MBI DIRECTORIO'!F1763</f>
        <v>54</v>
      </c>
      <c r="G1763" t="str">
        <f>+'MBI DIRECTORIO'!G1763</f>
        <v>USD</v>
      </c>
      <c r="H1763" s="5">
        <f>+'MBI DIRECTORIO'!H1763</f>
        <v>2970</v>
      </c>
      <c r="I1763" s="5">
        <f>+'MBI DIRECTORIO'!I1763</f>
        <v>1022.503616859449</v>
      </c>
      <c r="J1763" s="5">
        <f>+'MBI DIRECTORIO'!J1763</f>
        <v>0</v>
      </c>
      <c r="K1763" s="5">
        <f>+'MBI DIRECTORIO'!K1763</f>
        <v>223.01999999999998</v>
      </c>
      <c r="L1763" s="5">
        <f>+'MBI DIRECTORIO'!L1763</f>
        <v>13.421594916270733</v>
      </c>
      <c r="M1763" s="5">
        <f>+'MBI DIRECTORIO'!M1763</f>
        <v>59.736226415094336</v>
      </c>
      <c r="N1763" s="5">
        <f>+'MBI DIRECTORIO'!N1763</f>
        <v>20.601265822784811</v>
      </c>
      <c r="O1763" s="5">
        <f>+'MBI DIRECTORIO'!O1763</f>
        <v>27.531645569620256</v>
      </c>
      <c r="P1763" s="5">
        <f>+'MBI DIRECTORIO'!P1763</f>
        <v>2.6360759493670884</v>
      </c>
      <c r="Q1763" s="5">
        <f>+'MBI DIRECTORIO'!Q1763</f>
        <v>10.227626825129693</v>
      </c>
      <c r="R1763" s="5">
        <f>+'MBI DIRECTORIO'!R1763</f>
        <v>0</v>
      </c>
      <c r="S1763" s="5">
        <f>+'MBI DIRECTORIO'!S1763</f>
        <v>0</v>
      </c>
      <c r="T1763" s="5">
        <f>+'MBI DIRECTORIO'!T1763</f>
        <v>0</v>
      </c>
      <c r="U1763" s="5">
        <f>+'MBI DIRECTORIO'!U1763</f>
        <v>0</v>
      </c>
      <c r="V1763" s="5">
        <f>+'MBI DIRECTORIO'!V1763</f>
        <v>0</v>
      </c>
      <c r="W1763" s="5">
        <f>+'MBI DIRECTORIO'!W1763</f>
        <v>0</v>
      </c>
      <c r="X1763" s="5">
        <f>+'MBI DIRECTORIO'!X1763</f>
        <v>0</v>
      </c>
      <c r="Y1763" s="5">
        <f>+'MBI DIRECTORIO'!Y1763</f>
        <v>134.46921525308204</v>
      </c>
      <c r="Z1763" s="5">
        <f>+'MBI DIRECTORIO'!Z1763</f>
        <v>13.73637467108585</v>
      </c>
      <c r="AA1763" s="5">
        <f>+'MBI DIRECTORIO'!AA1763</f>
        <v>0</v>
      </c>
      <c r="AB1763" s="5" t="str">
        <f>+'MBI DIRECTORIO'!AG1763</f>
        <v>Harbin Vehicle Parts Ltd</v>
      </c>
      <c r="AD1763" t="str">
        <f t="shared" si="29"/>
        <v>INSERT INTO TABLA_PRESUPUESTO_COMERCIAL VALUES ('VSR','80229-C','14005086-19',2022,'Octubre',54,'USD',2970,1022.503617,0,223.02,13.421595,59.736226,20.601266,27.531646,2.636076,10.227627,0,0,0,0,0,0,0,134.469215,13.736375,0);</v>
      </c>
    </row>
    <row r="1764" spans="1:30" x14ac:dyDescent="0.2">
      <c r="A1764" t="str">
        <f>+'MBI DIRECTORIO'!A1764</f>
        <v>VSR</v>
      </c>
      <c r="B1764" t="str">
        <f>+'MBI DIRECTORIO'!B1764</f>
        <v>80229-C</v>
      </c>
      <c r="C1764" t="str">
        <f>+'MBI DIRECTORIO'!C1764</f>
        <v>14005087-20</v>
      </c>
      <c r="D1764">
        <f>+'MBI DIRECTORIO'!D1764</f>
        <v>2022</v>
      </c>
      <c r="E1764" t="str">
        <f>+'MBI DIRECTORIO'!E1764</f>
        <v>Octubre</v>
      </c>
      <c r="F1764" s="5">
        <f>+'MBI DIRECTORIO'!F1764</f>
        <v>54</v>
      </c>
      <c r="G1764" t="str">
        <f>+'MBI DIRECTORIO'!G1764</f>
        <v>USD</v>
      </c>
      <c r="H1764" s="5">
        <f>+'MBI DIRECTORIO'!H1764</f>
        <v>2970</v>
      </c>
      <c r="I1764" s="5">
        <f>+'MBI DIRECTORIO'!I1764</f>
        <v>1093.5721687342736</v>
      </c>
      <c r="J1764" s="5">
        <f>+'MBI DIRECTORIO'!J1764</f>
        <v>0</v>
      </c>
      <c r="K1764" s="5">
        <f>+'MBI DIRECTORIO'!K1764</f>
        <v>223.01999999999998</v>
      </c>
      <c r="L1764" s="5">
        <f>+'MBI DIRECTORIO'!L1764</f>
        <v>13.421594916270733</v>
      </c>
      <c r="M1764" s="5">
        <f>+'MBI DIRECTORIO'!M1764</f>
        <v>59.736226415094336</v>
      </c>
      <c r="N1764" s="5">
        <f>+'MBI DIRECTORIO'!N1764</f>
        <v>20.601265822784811</v>
      </c>
      <c r="O1764" s="5">
        <f>+'MBI DIRECTORIO'!O1764</f>
        <v>27.531645569620256</v>
      </c>
      <c r="P1764" s="5">
        <f>+'MBI DIRECTORIO'!P1764</f>
        <v>2.6360759493670884</v>
      </c>
      <c r="Q1764" s="5">
        <f>+'MBI DIRECTORIO'!Q1764</f>
        <v>10.227626825129693</v>
      </c>
      <c r="R1764" s="5">
        <f>+'MBI DIRECTORIO'!R1764</f>
        <v>0</v>
      </c>
      <c r="S1764" s="5">
        <f>+'MBI DIRECTORIO'!S1764</f>
        <v>0</v>
      </c>
      <c r="T1764" s="5">
        <f>+'MBI DIRECTORIO'!T1764</f>
        <v>0</v>
      </c>
      <c r="U1764" s="5">
        <f>+'MBI DIRECTORIO'!U1764</f>
        <v>0</v>
      </c>
      <c r="V1764" s="5">
        <f>+'MBI DIRECTORIO'!V1764</f>
        <v>0</v>
      </c>
      <c r="W1764" s="5">
        <f>+'MBI DIRECTORIO'!W1764</f>
        <v>0</v>
      </c>
      <c r="X1764" s="5">
        <f>+'MBI DIRECTORIO'!X1764</f>
        <v>0</v>
      </c>
      <c r="Y1764" s="5">
        <f>+'MBI DIRECTORIO'!Y1764</f>
        <v>134.46921525308204</v>
      </c>
      <c r="Z1764" s="5">
        <f>+'MBI DIRECTORIO'!Z1764</f>
        <v>13.73637467108585</v>
      </c>
      <c r="AA1764" s="5">
        <f>+'MBI DIRECTORIO'!AA1764</f>
        <v>0</v>
      </c>
      <c r="AB1764" s="5" t="str">
        <f>+'MBI DIRECTORIO'!AG1764</f>
        <v>Harbin Vehicle Parts Ltd</v>
      </c>
      <c r="AD1764" t="str">
        <f t="shared" si="29"/>
        <v>INSERT INTO TABLA_PRESUPUESTO_COMERCIAL VALUES ('VSR','80229-C','14005087-20',2022,'Octubre',54,'USD',2970,1093.572169,0,223.02,13.421595,59.736226,20.601266,27.531646,2.636076,10.227627,0,0,0,0,0,0,0,134.469215,13.736375,0);</v>
      </c>
    </row>
    <row r="1765" spans="1:30" x14ac:dyDescent="0.2">
      <c r="A1765" t="str">
        <f>+'MBI DIRECTORIO'!A1765</f>
        <v>VSR</v>
      </c>
      <c r="B1765" t="str">
        <f>+'MBI DIRECTORIO'!B1765</f>
        <v>80229-C</v>
      </c>
      <c r="C1765" t="str">
        <f>+'MBI DIRECTORIO'!C1765</f>
        <v>14005080-18</v>
      </c>
      <c r="D1765">
        <f>+'MBI DIRECTORIO'!D1765</f>
        <v>2022</v>
      </c>
      <c r="E1765" t="str">
        <f>+'MBI DIRECTORIO'!E1765</f>
        <v>Octubre</v>
      </c>
      <c r="F1765" s="5">
        <f>+'MBI DIRECTORIO'!F1765</f>
        <v>33.75</v>
      </c>
      <c r="G1765" t="str">
        <f>+'MBI DIRECTORIO'!G1765</f>
        <v>USD</v>
      </c>
      <c r="H1765" s="5">
        <f>+'MBI DIRECTORIO'!H1765</f>
        <v>4050</v>
      </c>
      <c r="I1765" s="5">
        <f>+'MBI DIRECTORIO'!I1765</f>
        <v>1949.9156801206473</v>
      </c>
      <c r="J1765" s="5">
        <f>+'MBI DIRECTORIO'!J1765</f>
        <v>0</v>
      </c>
      <c r="K1765" s="5">
        <f>+'MBI DIRECTORIO'!K1765</f>
        <v>303.75</v>
      </c>
      <c r="L1765" s="5">
        <f>+'MBI DIRECTORIO'!L1765</f>
        <v>8.3884968226692074</v>
      </c>
      <c r="M1765" s="5">
        <f>+'MBI DIRECTORIO'!M1765</f>
        <v>37.33514150943396</v>
      </c>
      <c r="N1765" s="5">
        <f>+'MBI DIRECTORIO'!N1765</f>
        <v>12.875791139240508</v>
      </c>
      <c r="O1765" s="5">
        <f>+'MBI DIRECTORIO'!O1765</f>
        <v>17.207278481012658</v>
      </c>
      <c r="P1765" s="5">
        <f>+'MBI DIRECTORIO'!P1765</f>
        <v>1.64754746835443</v>
      </c>
      <c r="Q1765" s="5">
        <f>+'MBI DIRECTORIO'!Q1765</f>
        <v>13.946763852449584</v>
      </c>
      <c r="R1765" s="5">
        <f>+'MBI DIRECTORIO'!R1765</f>
        <v>0</v>
      </c>
      <c r="S1765" s="5">
        <f>+'MBI DIRECTORIO'!S1765</f>
        <v>0</v>
      </c>
      <c r="T1765" s="5">
        <f>+'MBI DIRECTORIO'!T1765</f>
        <v>0</v>
      </c>
      <c r="U1765" s="5">
        <f>+'MBI DIRECTORIO'!U1765</f>
        <v>0</v>
      </c>
      <c r="V1765" s="5">
        <f>+'MBI DIRECTORIO'!V1765</f>
        <v>0</v>
      </c>
      <c r="W1765" s="5">
        <f>+'MBI DIRECTORIO'!W1765</f>
        <v>0</v>
      </c>
      <c r="X1765" s="5">
        <f>+'MBI DIRECTORIO'!X1765</f>
        <v>0</v>
      </c>
      <c r="Y1765" s="5">
        <f>+'MBI DIRECTORIO'!Y1765</f>
        <v>91.597756619919807</v>
      </c>
      <c r="Z1765" s="5">
        <f>+'MBI DIRECTORIO'!Z1765</f>
        <v>8.5852341694286558</v>
      </c>
      <c r="AA1765" s="5">
        <f>+'MBI DIRECTORIO'!AA1765</f>
        <v>0</v>
      </c>
      <c r="AB1765" s="5" t="str">
        <f>+'MBI DIRECTORIO'!AG1765</f>
        <v>Harbin Vehicle Parts Ltd</v>
      </c>
      <c r="AD1765" t="str">
        <f t="shared" si="29"/>
        <v>INSERT INTO TABLA_PRESUPUESTO_COMERCIAL VALUES ('VSR','80229-C','14005080-18',2022,'Octubre',33.75,'USD',4050,1949.91568,0,303.75,8.388497,37.335142,12.875791,17.207278,1.647547,13.946764,0,0,0,0,0,0,0,91.597757,8.585234,0);</v>
      </c>
    </row>
    <row r="1766" spans="1:30" x14ac:dyDescent="0.2">
      <c r="A1766" t="str">
        <f>+'MBI DIRECTORIO'!A1766</f>
        <v>VSR</v>
      </c>
      <c r="B1766" t="str">
        <f>+'MBI DIRECTORIO'!B1766</f>
        <v>80229-C</v>
      </c>
      <c r="C1766" t="str">
        <f>+'MBI DIRECTORIO'!C1766</f>
        <v>14004879-18</v>
      </c>
      <c r="D1766">
        <f>+'MBI DIRECTORIO'!D1766</f>
        <v>2022</v>
      </c>
      <c r="E1766" t="str">
        <f>+'MBI DIRECTORIO'!E1766</f>
        <v>Octubre</v>
      </c>
      <c r="F1766" s="5">
        <f>+'MBI DIRECTORIO'!F1766</f>
        <v>33.75</v>
      </c>
      <c r="G1766" t="str">
        <f>+'MBI DIRECTORIO'!G1766</f>
        <v>USD</v>
      </c>
      <c r="H1766" s="5">
        <f>+'MBI DIRECTORIO'!H1766</f>
        <v>4050</v>
      </c>
      <c r="I1766" s="5">
        <f>+'MBI DIRECTORIO'!I1766</f>
        <v>3270.9187222318133</v>
      </c>
      <c r="J1766" s="5">
        <f>+'MBI DIRECTORIO'!J1766</f>
        <v>0</v>
      </c>
      <c r="K1766" s="5">
        <f>+'MBI DIRECTORIO'!K1766</f>
        <v>303.75</v>
      </c>
      <c r="L1766" s="5">
        <f>+'MBI DIRECTORIO'!L1766</f>
        <v>8.3884968226692074</v>
      </c>
      <c r="M1766" s="5">
        <f>+'MBI DIRECTORIO'!M1766</f>
        <v>37.33514150943396</v>
      </c>
      <c r="N1766" s="5">
        <f>+'MBI DIRECTORIO'!N1766</f>
        <v>12.875791139240508</v>
      </c>
      <c r="O1766" s="5">
        <f>+'MBI DIRECTORIO'!O1766</f>
        <v>17.207278481012658</v>
      </c>
      <c r="P1766" s="5">
        <f>+'MBI DIRECTORIO'!P1766</f>
        <v>1.64754746835443</v>
      </c>
      <c r="Q1766" s="5">
        <f>+'MBI DIRECTORIO'!Q1766</f>
        <v>13.946763852449584</v>
      </c>
      <c r="R1766" s="5">
        <f>+'MBI DIRECTORIO'!R1766</f>
        <v>0</v>
      </c>
      <c r="S1766" s="5">
        <f>+'MBI DIRECTORIO'!S1766</f>
        <v>0</v>
      </c>
      <c r="T1766" s="5">
        <f>+'MBI DIRECTORIO'!T1766</f>
        <v>0</v>
      </c>
      <c r="U1766" s="5">
        <f>+'MBI DIRECTORIO'!U1766</f>
        <v>0</v>
      </c>
      <c r="V1766" s="5">
        <f>+'MBI DIRECTORIO'!V1766</f>
        <v>0</v>
      </c>
      <c r="W1766" s="5">
        <f>+'MBI DIRECTORIO'!W1766</f>
        <v>0</v>
      </c>
      <c r="X1766" s="5">
        <f>+'MBI DIRECTORIO'!X1766</f>
        <v>0</v>
      </c>
      <c r="Y1766" s="5">
        <f>+'MBI DIRECTORIO'!Y1766</f>
        <v>91.597756619919807</v>
      </c>
      <c r="Z1766" s="5">
        <f>+'MBI DIRECTORIO'!Z1766</f>
        <v>8.5852341694286558</v>
      </c>
      <c r="AA1766" s="5">
        <f>+'MBI DIRECTORIO'!AA1766</f>
        <v>0</v>
      </c>
      <c r="AB1766" s="5" t="str">
        <f>+'MBI DIRECTORIO'!AG1766</f>
        <v>Harbin Vehicle Parts Ltd</v>
      </c>
      <c r="AD1766" t="str">
        <f t="shared" si="29"/>
        <v>INSERT INTO TABLA_PRESUPUESTO_COMERCIAL VALUES ('VSR','80229-C','14004879-18',2022,'Octubre',33.75,'USD',4050,3270.918722,0,303.75,8.388497,37.335142,12.875791,17.207278,1.647547,13.946764,0,0,0,0,0,0,0,91.597757,8.585234,0);</v>
      </c>
    </row>
    <row r="1767" spans="1:30" x14ac:dyDescent="0.2">
      <c r="A1767" t="str">
        <f>+'MBI DIRECTORIO'!A1767</f>
        <v>VSR</v>
      </c>
      <c r="B1767" t="str">
        <f>+'MBI DIRECTORIO'!B1767</f>
        <v>80229-C</v>
      </c>
      <c r="C1767" t="str">
        <f>+'MBI DIRECTORIO'!C1767</f>
        <v>14005089-20</v>
      </c>
      <c r="D1767">
        <f>+'MBI DIRECTORIO'!D1767</f>
        <v>2022</v>
      </c>
      <c r="E1767" t="str">
        <f>+'MBI DIRECTORIO'!E1767</f>
        <v>Octubre</v>
      </c>
      <c r="F1767" s="5">
        <f>+'MBI DIRECTORIO'!F1767</f>
        <v>67.5</v>
      </c>
      <c r="G1767" t="str">
        <f>+'MBI DIRECTORIO'!G1767</f>
        <v>USD</v>
      </c>
      <c r="H1767" s="5">
        <f>+'MBI DIRECTORIO'!H1767</f>
        <v>2970</v>
      </c>
      <c r="I1767" s="5">
        <f>+'MBI DIRECTORIO'!I1767</f>
        <v>1059.5165343368294</v>
      </c>
      <c r="J1767" s="5">
        <f>+'MBI DIRECTORIO'!J1767</f>
        <v>0</v>
      </c>
      <c r="K1767" s="5">
        <f>+'MBI DIRECTORIO'!K1767</f>
        <v>222.75</v>
      </c>
      <c r="L1767" s="5">
        <f>+'MBI DIRECTORIO'!L1767</f>
        <v>16.776993645338415</v>
      </c>
      <c r="M1767" s="5">
        <f>+'MBI DIRECTORIO'!M1767</f>
        <v>74.67028301886792</v>
      </c>
      <c r="N1767" s="5">
        <f>+'MBI DIRECTORIO'!N1767</f>
        <v>25.751582278481017</v>
      </c>
      <c r="O1767" s="5">
        <f>+'MBI DIRECTORIO'!O1767</f>
        <v>34.414556962025316</v>
      </c>
      <c r="P1767" s="5">
        <f>+'MBI DIRECTORIO'!P1767</f>
        <v>3.29509493670886</v>
      </c>
      <c r="Q1767" s="5">
        <f>+'MBI DIRECTORIO'!Q1767</f>
        <v>10.227626825129693</v>
      </c>
      <c r="R1767" s="5">
        <f>+'MBI DIRECTORIO'!R1767</f>
        <v>0</v>
      </c>
      <c r="S1767" s="5">
        <f>+'MBI DIRECTORIO'!S1767</f>
        <v>0</v>
      </c>
      <c r="T1767" s="5">
        <f>+'MBI DIRECTORIO'!T1767</f>
        <v>0</v>
      </c>
      <c r="U1767" s="5">
        <f>+'MBI DIRECTORIO'!U1767</f>
        <v>0</v>
      </c>
      <c r="V1767" s="5">
        <f>+'MBI DIRECTORIO'!V1767</f>
        <v>0</v>
      </c>
      <c r="W1767" s="5">
        <f>+'MBI DIRECTORIO'!W1767</f>
        <v>0</v>
      </c>
      <c r="X1767" s="5">
        <f>+'MBI DIRECTORIO'!X1767</f>
        <v>0</v>
      </c>
      <c r="Y1767" s="5">
        <f>+'MBI DIRECTORIO'!Y1767</f>
        <v>165.52961236007016</v>
      </c>
      <c r="Z1767" s="5">
        <f>+'MBI DIRECTORIO'!Z1767</f>
        <v>17.170468338857312</v>
      </c>
      <c r="AA1767" s="5">
        <f>+'MBI DIRECTORIO'!AA1767</f>
        <v>0</v>
      </c>
      <c r="AB1767" s="5" t="str">
        <f>+'MBI DIRECTORIO'!AG1767</f>
        <v>Harbin Vehicle Parts Ltd</v>
      </c>
      <c r="AD1767" t="str">
        <f t="shared" si="29"/>
        <v>INSERT INTO TABLA_PRESUPUESTO_COMERCIAL VALUES ('VSR','80229-C','14005089-20',2022,'Octubre',67.5,'USD',2970,1059.516534,0,222.75,16.776994,74.670283,25.751582,34.414557,3.295095,10.227627,0,0,0,0,0,0,0,165.529612,17.170468,0);</v>
      </c>
    </row>
    <row r="1768" spans="1:30" x14ac:dyDescent="0.2">
      <c r="A1768" t="str">
        <f>+'MBI DIRECTORIO'!A1768</f>
        <v>VSR</v>
      </c>
      <c r="B1768" t="str">
        <f>+'MBI DIRECTORIO'!B1768</f>
        <v>80229-C</v>
      </c>
      <c r="C1768" t="str">
        <f>+'MBI DIRECTORIO'!C1768</f>
        <v>14005090-20</v>
      </c>
      <c r="D1768">
        <f>+'MBI DIRECTORIO'!D1768</f>
        <v>2022</v>
      </c>
      <c r="E1768" t="str">
        <f>+'MBI DIRECTORIO'!E1768</f>
        <v>Octubre</v>
      </c>
      <c r="F1768" s="5">
        <f>+'MBI DIRECTORIO'!F1768</f>
        <v>67.5</v>
      </c>
      <c r="G1768" t="str">
        <f>+'MBI DIRECTORIO'!G1768</f>
        <v>USD</v>
      </c>
      <c r="H1768" s="5">
        <f>+'MBI DIRECTORIO'!H1768</f>
        <v>2970</v>
      </c>
      <c r="I1768" s="5">
        <f>+'MBI DIRECTORIO'!I1768</f>
        <v>1098.6442869263456</v>
      </c>
      <c r="J1768" s="5">
        <f>+'MBI DIRECTORIO'!J1768</f>
        <v>0</v>
      </c>
      <c r="K1768" s="5">
        <f>+'MBI DIRECTORIO'!K1768</f>
        <v>222.75</v>
      </c>
      <c r="L1768" s="5">
        <f>+'MBI DIRECTORIO'!L1768</f>
        <v>16.776993645338415</v>
      </c>
      <c r="M1768" s="5">
        <f>+'MBI DIRECTORIO'!M1768</f>
        <v>74.67028301886792</v>
      </c>
      <c r="N1768" s="5">
        <f>+'MBI DIRECTORIO'!N1768</f>
        <v>25.751582278481017</v>
      </c>
      <c r="O1768" s="5">
        <f>+'MBI DIRECTORIO'!O1768</f>
        <v>34.414556962025316</v>
      </c>
      <c r="P1768" s="5">
        <f>+'MBI DIRECTORIO'!P1768</f>
        <v>3.29509493670886</v>
      </c>
      <c r="Q1768" s="5">
        <f>+'MBI DIRECTORIO'!Q1768</f>
        <v>10.227626825129693</v>
      </c>
      <c r="R1768" s="5">
        <f>+'MBI DIRECTORIO'!R1768</f>
        <v>0</v>
      </c>
      <c r="S1768" s="5">
        <f>+'MBI DIRECTORIO'!S1768</f>
        <v>0</v>
      </c>
      <c r="T1768" s="5">
        <f>+'MBI DIRECTORIO'!T1768</f>
        <v>0</v>
      </c>
      <c r="U1768" s="5">
        <f>+'MBI DIRECTORIO'!U1768</f>
        <v>0</v>
      </c>
      <c r="V1768" s="5">
        <f>+'MBI DIRECTORIO'!V1768</f>
        <v>0</v>
      </c>
      <c r="W1768" s="5">
        <f>+'MBI DIRECTORIO'!W1768</f>
        <v>0</v>
      </c>
      <c r="X1768" s="5">
        <f>+'MBI DIRECTORIO'!X1768</f>
        <v>0</v>
      </c>
      <c r="Y1768" s="5">
        <f>+'MBI DIRECTORIO'!Y1768</f>
        <v>165.52961236007016</v>
      </c>
      <c r="Z1768" s="5">
        <f>+'MBI DIRECTORIO'!Z1768</f>
        <v>17.170468338857312</v>
      </c>
      <c r="AA1768" s="5">
        <f>+'MBI DIRECTORIO'!AA1768</f>
        <v>0</v>
      </c>
      <c r="AB1768" s="5" t="str">
        <f>+'MBI DIRECTORIO'!AG1768</f>
        <v>Harbin Vehicle Parts Ltd</v>
      </c>
      <c r="AD1768" t="str">
        <f t="shared" si="29"/>
        <v>INSERT INTO TABLA_PRESUPUESTO_COMERCIAL VALUES ('VSR','80229-C','14005090-20',2022,'Octubre',67.5,'USD',2970,1098.644287,0,222.75,16.776994,74.670283,25.751582,34.414557,3.295095,10.227627,0,0,0,0,0,0,0,165.529612,17.170468,0);</v>
      </c>
    </row>
    <row r="1769" spans="1:30" x14ac:dyDescent="0.2">
      <c r="A1769" t="str">
        <f>+'MBI DIRECTORIO'!A1769</f>
        <v>VSR</v>
      </c>
      <c r="B1769" t="str">
        <f>+'MBI DIRECTORIO'!B1769</f>
        <v>80122-C</v>
      </c>
      <c r="C1769" t="str">
        <f>+'MBI DIRECTORIO'!C1769</f>
        <v>14005080-18</v>
      </c>
      <c r="D1769">
        <f>+'MBI DIRECTORIO'!D1769</f>
        <v>2022</v>
      </c>
      <c r="E1769" t="str">
        <f>+'MBI DIRECTORIO'!E1769</f>
        <v>Octubre</v>
      </c>
      <c r="F1769" s="5">
        <f>+'MBI DIRECTORIO'!F1769</f>
        <v>1440</v>
      </c>
      <c r="G1769" t="str">
        <f>+'MBI DIRECTORIO'!G1769</f>
        <v>USD</v>
      </c>
      <c r="H1769" s="5">
        <f>+'MBI DIRECTORIO'!H1769</f>
        <v>151200</v>
      </c>
      <c r="I1769" s="5">
        <f>+'MBI DIRECTORIO'!I1769</f>
        <v>83196.402351814279</v>
      </c>
      <c r="J1769" s="5">
        <f>+'MBI DIRECTORIO'!J1769</f>
        <v>0</v>
      </c>
      <c r="K1769" s="5">
        <f>+'MBI DIRECTORIO'!K1769</f>
        <v>36000</v>
      </c>
      <c r="L1769" s="5">
        <f>+'MBI DIRECTORIO'!L1769</f>
        <v>357.90919776721955</v>
      </c>
      <c r="M1769" s="5">
        <f>+'MBI DIRECTORIO'!M1769</f>
        <v>1834.56</v>
      </c>
      <c r="N1769" s="5">
        <f>+'MBI DIRECTORIO'!N1769</f>
        <v>651.00000000000011</v>
      </c>
      <c r="O1769" s="5">
        <f>+'MBI DIRECTORIO'!O1769</f>
        <v>870</v>
      </c>
      <c r="P1769" s="5">
        <f>+'MBI DIRECTORIO'!P1769</f>
        <v>83.3</v>
      </c>
      <c r="Q1769" s="5">
        <f>+'MBI DIRECTORIO'!Q1769</f>
        <v>520.67918382478445</v>
      </c>
      <c r="R1769" s="5">
        <f>+'MBI DIRECTORIO'!R1769</f>
        <v>0</v>
      </c>
      <c r="S1769" s="5">
        <f>+'MBI DIRECTORIO'!S1769</f>
        <v>0</v>
      </c>
      <c r="T1769" s="5">
        <f>+'MBI DIRECTORIO'!T1769</f>
        <v>0</v>
      </c>
      <c r="U1769" s="5">
        <f>+'MBI DIRECTORIO'!U1769</f>
        <v>0</v>
      </c>
      <c r="V1769" s="5">
        <f>+'MBI DIRECTORIO'!V1769</f>
        <v>0</v>
      </c>
      <c r="W1769" s="5">
        <f>+'MBI DIRECTORIO'!W1769</f>
        <v>0</v>
      </c>
      <c r="X1769" s="5">
        <f>+'MBI DIRECTORIO'!X1769</f>
        <v>0</v>
      </c>
      <c r="Y1769" s="5">
        <f>+'MBI DIRECTORIO'!Y1769</f>
        <v>4325.8425083870734</v>
      </c>
      <c r="Z1769" s="5">
        <f>+'MBI DIRECTORIO'!Z1769</f>
        <v>366.30332456228933</v>
      </c>
      <c r="AA1769" s="5">
        <f>+'MBI DIRECTORIO'!AA1769</f>
        <v>0</v>
      </c>
      <c r="AB1769" s="5" t="str">
        <f>+'MBI DIRECTORIO'!AG1769</f>
        <v>COSTCO PRESIDENT TAIWAN, INC</v>
      </c>
      <c r="AD1769" t="str">
        <f t="shared" si="29"/>
        <v>INSERT INTO TABLA_PRESUPUESTO_COMERCIAL VALUES ('VSR','80122-C','14005080-18',2022,'Octubre',1440,'USD',151200,83196.402352,0,36000,357.909198,1834.56,651,870,83.3,520.679184,0,0,0,0,0,0,0,4325.842508,366.303325,0);</v>
      </c>
    </row>
    <row r="1770" spans="1:30" x14ac:dyDescent="0.2">
      <c r="A1770" t="str">
        <f>+'MBI DIRECTORIO'!A1770</f>
        <v>VSR</v>
      </c>
      <c r="B1770" t="str">
        <f>+'MBI DIRECTORIO'!B1770</f>
        <v>80122-C</v>
      </c>
      <c r="C1770" t="str">
        <f>+'MBI DIRECTORIO'!C1770</f>
        <v>14004954-20</v>
      </c>
      <c r="D1770">
        <f>+'MBI DIRECTORIO'!D1770</f>
        <v>2022</v>
      </c>
      <c r="E1770" t="str">
        <f>+'MBI DIRECTORIO'!E1770</f>
        <v>Octubre</v>
      </c>
      <c r="F1770" s="5">
        <f>+'MBI DIRECTORIO'!F1770</f>
        <v>270</v>
      </c>
      <c r="G1770" t="str">
        <f>+'MBI DIRECTORIO'!G1770</f>
        <v>USD</v>
      </c>
      <c r="H1770" s="5">
        <f>+'MBI DIRECTORIO'!H1770</f>
        <v>21600</v>
      </c>
      <c r="I1770" s="5">
        <f>+'MBI DIRECTORIO'!I1770</f>
        <v>6652.8415048361958</v>
      </c>
      <c r="J1770" s="5">
        <f>+'MBI DIRECTORIO'!J1770</f>
        <v>0</v>
      </c>
      <c r="K1770" s="5">
        <f>+'MBI DIRECTORIO'!K1770</f>
        <v>5400</v>
      </c>
      <c r="L1770" s="5">
        <f>+'MBI DIRECTORIO'!L1770</f>
        <v>67.107974581353659</v>
      </c>
      <c r="M1770" s="5">
        <f>+'MBI DIRECTORIO'!M1770</f>
        <v>343.98</v>
      </c>
      <c r="N1770" s="5">
        <f>+'MBI DIRECTORIO'!N1770</f>
        <v>122.06250000000001</v>
      </c>
      <c r="O1770" s="5">
        <f>+'MBI DIRECTORIO'!O1770</f>
        <v>163.125</v>
      </c>
      <c r="P1770" s="5">
        <f>+'MBI DIRECTORIO'!P1770</f>
        <v>15.61875</v>
      </c>
      <c r="Q1770" s="5">
        <f>+'MBI DIRECTORIO'!Q1770</f>
        <v>74.38274054639777</v>
      </c>
      <c r="R1770" s="5">
        <f>+'MBI DIRECTORIO'!R1770</f>
        <v>0</v>
      </c>
      <c r="S1770" s="5">
        <f>+'MBI DIRECTORIO'!S1770</f>
        <v>0</v>
      </c>
      <c r="T1770" s="5">
        <f>+'MBI DIRECTORIO'!T1770</f>
        <v>0</v>
      </c>
      <c r="U1770" s="5">
        <f>+'MBI DIRECTORIO'!U1770</f>
        <v>0</v>
      </c>
      <c r="V1770" s="5">
        <f>+'MBI DIRECTORIO'!V1770</f>
        <v>0</v>
      </c>
      <c r="W1770" s="5">
        <f>+'MBI DIRECTORIO'!W1770</f>
        <v>0</v>
      </c>
      <c r="X1770" s="5">
        <f>+'MBI DIRECTORIO'!X1770</f>
        <v>0</v>
      </c>
      <c r="Y1770" s="5">
        <f>+'MBI DIRECTORIO'!Y1770</f>
        <v>787.8508639018271</v>
      </c>
      <c r="Z1770" s="5">
        <f>+'MBI DIRECTORIO'!Z1770</f>
        <v>68.681873355429246</v>
      </c>
      <c r="AA1770" s="5">
        <f>+'MBI DIRECTORIO'!AA1770</f>
        <v>0</v>
      </c>
      <c r="AB1770" s="5" t="str">
        <f>+'MBI DIRECTORIO'!AG1770</f>
        <v>COSTCO PRESIDENT TAIWAN, INC</v>
      </c>
      <c r="AD1770" t="str">
        <f t="shared" si="29"/>
        <v>INSERT INTO TABLA_PRESUPUESTO_COMERCIAL VALUES ('VSR','80122-C','14004954-20',2022,'Octubre',270,'USD',21600,6652.841505,0,5400,67.107975,343.98,122.0625,163.125,15.61875,74.382741,0,0,0,0,0,0,0,787.850864,68.681873,0);</v>
      </c>
    </row>
    <row r="1771" spans="1:30" x14ac:dyDescent="0.2">
      <c r="A1771" t="str">
        <f>+'MBI DIRECTORIO'!A1771</f>
        <v>VSR</v>
      </c>
      <c r="B1771" t="str">
        <f>+'MBI DIRECTORIO'!B1771</f>
        <v>80136-C</v>
      </c>
      <c r="C1771" t="str">
        <f>+'MBI DIRECTORIO'!C1771</f>
        <v>14004965-17</v>
      </c>
      <c r="D1771">
        <f>+'MBI DIRECTORIO'!D1771</f>
        <v>2022</v>
      </c>
      <c r="E1771" t="str">
        <f>+'MBI DIRECTORIO'!E1771</f>
        <v>Octubre</v>
      </c>
      <c r="F1771" s="5">
        <f>+'MBI DIRECTORIO'!F1771</f>
        <v>20.25</v>
      </c>
      <c r="G1771" t="str">
        <f>+'MBI DIRECTORIO'!G1771</f>
        <v>USD</v>
      </c>
      <c r="H1771" s="5">
        <f>+'MBI DIRECTORIO'!H1771</f>
        <v>2024.1899999999998</v>
      </c>
      <c r="I1771" s="5">
        <f>+'MBI DIRECTORIO'!I1771</f>
        <v>1482.9866780312416</v>
      </c>
      <c r="J1771" s="5">
        <f>+'MBI DIRECTORIO'!J1771</f>
        <v>0</v>
      </c>
      <c r="K1771" s="5">
        <f>+'MBI DIRECTORIO'!K1771</f>
        <v>202.5</v>
      </c>
      <c r="L1771" s="5">
        <f>+'MBI DIRECTORIO'!L1771</f>
        <v>5.0330980936015246</v>
      </c>
      <c r="M1771" s="5">
        <f>+'MBI DIRECTORIO'!M1771</f>
        <v>9.5327592519685016</v>
      </c>
      <c r="N1771" s="5">
        <f>+'MBI DIRECTORIO'!N1771</f>
        <v>102.46749161073826</v>
      </c>
      <c r="O1771" s="5">
        <f>+'MBI DIRECTORIO'!O1771</f>
        <v>82.109899328859058</v>
      </c>
      <c r="P1771" s="5">
        <f>+'MBI DIRECTORIO'!P1771</f>
        <v>7.8617869127516782</v>
      </c>
      <c r="Q1771" s="5">
        <f>+'MBI DIRECTORIO'!Q1771</f>
        <v>6.9705925734543008</v>
      </c>
      <c r="R1771" s="5">
        <f>+'MBI DIRECTORIO'!R1771</f>
        <v>0</v>
      </c>
      <c r="S1771" s="5">
        <f>+'MBI DIRECTORIO'!S1771</f>
        <v>0</v>
      </c>
      <c r="T1771" s="5">
        <f>+'MBI DIRECTORIO'!T1771</f>
        <v>0</v>
      </c>
      <c r="U1771" s="5">
        <f>+'MBI DIRECTORIO'!U1771</f>
        <v>0</v>
      </c>
      <c r="V1771" s="5">
        <f>+'MBI DIRECTORIO'!V1771</f>
        <v>0</v>
      </c>
      <c r="W1771" s="5">
        <f>+'MBI DIRECTORIO'!W1771</f>
        <v>0</v>
      </c>
      <c r="X1771" s="5">
        <f>+'MBI DIRECTORIO'!X1771</f>
        <v>0</v>
      </c>
      <c r="Y1771" s="5">
        <f>+'MBI DIRECTORIO'!Y1771</f>
        <v>214.09367017942898</v>
      </c>
      <c r="Z1771" s="5">
        <f>+'MBI DIRECTORIO'!Z1771</f>
        <v>5.1511405016571938</v>
      </c>
      <c r="AA1771" s="5">
        <f>+'MBI DIRECTORIO'!AA1771</f>
        <v>0</v>
      </c>
      <c r="AB1771" s="5" t="str">
        <f>+'MBI DIRECTORIO'!AG1771</f>
        <v>Sergio Valente Inc</v>
      </c>
      <c r="AD1771" t="str">
        <f t="shared" si="29"/>
        <v>INSERT INTO TABLA_PRESUPUESTO_COMERCIAL VALUES ('VSR','80136-C','14004965-17',2022,'Octubre',20.25,'USD',2024.19,1482.986678,0,202.5,5.033098,9.532759,102.467492,82.109899,7.861787,6.970593,0,0,0,0,0,0,0,214.09367,5.151141,0);</v>
      </c>
    </row>
    <row r="1772" spans="1:30" x14ac:dyDescent="0.2">
      <c r="A1772" t="str">
        <f>+'MBI DIRECTORIO'!A1772</f>
        <v>VSR</v>
      </c>
      <c r="B1772" t="str">
        <f>+'MBI DIRECTORIO'!B1772</f>
        <v>80136-C</v>
      </c>
      <c r="C1772" t="str">
        <f>+'MBI DIRECTORIO'!C1772</f>
        <v>14004898-18</v>
      </c>
      <c r="D1772">
        <f>+'MBI DIRECTORIO'!D1772</f>
        <v>2022</v>
      </c>
      <c r="E1772" t="str">
        <f>+'MBI DIRECTORIO'!E1772</f>
        <v>Octubre</v>
      </c>
      <c r="F1772" s="5">
        <f>+'MBI DIRECTORIO'!F1772</f>
        <v>20.25</v>
      </c>
      <c r="G1772" t="str">
        <f>+'MBI DIRECTORIO'!G1772</f>
        <v>USD</v>
      </c>
      <c r="H1772" s="5">
        <f>+'MBI DIRECTORIO'!H1772</f>
        <v>809.19</v>
      </c>
      <c r="I1772" s="5">
        <f>+'MBI DIRECTORIO'!I1772</f>
        <v>389.61192776035261</v>
      </c>
      <c r="J1772" s="5">
        <f>+'MBI DIRECTORIO'!J1772</f>
        <v>0</v>
      </c>
      <c r="K1772" s="5">
        <f>+'MBI DIRECTORIO'!K1772</f>
        <v>121.5</v>
      </c>
      <c r="L1772" s="5">
        <f>+'MBI DIRECTORIO'!L1772</f>
        <v>5.0330980936015246</v>
      </c>
      <c r="M1772" s="5">
        <f>+'MBI DIRECTORIO'!M1772</f>
        <v>9.5327592519685016</v>
      </c>
      <c r="N1772" s="5">
        <f>+'MBI DIRECTORIO'!N1772</f>
        <v>102.46749161073826</v>
      </c>
      <c r="O1772" s="5">
        <f>+'MBI DIRECTORIO'!O1772</f>
        <v>82.109899328859058</v>
      </c>
      <c r="P1772" s="5">
        <f>+'MBI DIRECTORIO'!P1772</f>
        <v>7.8617869127516782</v>
      </c>
      <c r="Q1772" s="5">
        <f>+'MBI DIRECTORIO'!Q1772</f>
        <v>2.7865634177194267</v>
      </c>
      <c r="R1772" s="5">
        <f>+'MBI DIRECTORIO'!R1772</f>
        <v>0</v>
      </c>
      <c r="S1772" s="5">
        <f>+'MBI DIRECTORIO'!S1772</f>
        <v>0</v>
      </c>
      <c r="T1772" s="5">
        <f>+'MBI DIRECTORIO'!T1772</f>
        <v>0</v>
      </c>
      <c r="U1772" s="5">
        <f>+'MBI DIRECTORIO'!U1772</f>
        <v>0</v>
      </c>
      <c r="V1772" s="5">
        <f>+'MBI DIRECTORIO'!V1772</f>
        <v>0</v>
      </c>
      <c r="W1772" s="5">
        <f>+'MBI DIRECTORIO'!W1772</f>
        <v>0</v>
      </c>
      <c r="X1772" s="5">
        <f>+'MBI DIRECTORIO'!X1772</f>
        <v>0</v>
      </c>
      <c r="Y1772" s="5">
        <f>+'MBI DIRECTORIO'!Y1772</f>
        <v>209.90964102369412</v>
      </c>
      <c r="Z1772" s="5">
        <f>+'MBI DIRECTORIO'!Z1772</f>
        <v>5.1511405016571938</v>
      </c>
      <c r="AA1772" s="5">
        <f>+'MBI DIRECTORIO'!AA1772</f>
        <v>0</v>
      </c>
      <c r="AB1772" s="5" t="str">
        <f>+'MBI DIRECTORIO'!AG1772</f>
        <v>Sergio Valente Inc</v>
      </c>
      <c r="AD1772" t="str">
        <f t="shared" si="29"/>
        <v>INSERT INTO TABLA_PRESUPUESTO_COMERCIAL VALUES ('VSR','80136-C','14004898-18',2022,'Octubre',20.25,'USD',809.19,389.611928,0,121.5,5.033098,9.532759,102.467492,82.109899,7.861787,2.786563,0,0,0,0,0,0,0,209.909641,5.151141,0);</v>
      </c>
    </row>
    <row r="1773" spans="1:30" x14ac:dyDescent="0.2">
      <c r="A1773" t="str">
        <f>+'MBI DIRECTORIO'!A1773</f>
        <v>VSR</v>
      </c>
      <c r="B1773" t="str">
        <f>+'MBI DIRECTORIO'!B1773</f>
        <v>80136-C</v>
      </c>
      <c r="C1773" t="str">
        <f>+'MBI DIRECTORIO'!C1773</f>
        <v>14004900-18</v>
      </c>
      <c r="D1773">
        <f>+'MBI DIRECTORIO'!D1773</f>
        <v>2022</v>
      </c>
      <c r="E1773" t="str">
        <f>+'MBI DIRECTORIO'!E1773</f>
        <v>Octubre</v>
      </c>
      <c r="F1773" s="5">
        <f>+'MBI DIRECTORIO'!F1773</f>
        <v>20.25</v>
      </c>
      <c r="G1773" t="str">
        <f>+'MBI DIRECTORIO'!G1773</f>
        <v>USD</v>
      </c>
      <c r="H1773" s="5">
        <f>+'MBI DIRECTORIO'!H1773</f>
        <v>809.19</v>
      </c>
      <c r="I1773" s="5">
        <f>+'MBI DIRECTORIO'!I1773</f>
        <v>352.57175580729336</v>
      </c>
      <c r="J1773" s="5">
        <f>+'MBI DIRECTORIO'!J1773</f>
        <v>0</v>
      </c>
      <c r="K1773" s="5">
        <f>+'MBI DIRECTORIO'!K1773</f>
        <v>121.5</v>
      </c>
      <c r="L1773" s="5">
        <f>+'MBI DIRECTORIO'!L1773</f>
        <v>5.0330980936015246</v>
      </c>
      <c r="M1773" s="5">
        <f>+'MBI DIRECTORIO'!M1773</f>
        <v>9.5327592519685016</v>
      </c>
      <c r="N1773" s="5">
        <f>+'MBI DIRECTORIO'!N1773</f>
        <v>102.46749161073826</v>
      </c>
      <c r="O1773" s="5">
        <f>+'MBI DIRECTORIO'!O1773</f>
        <v>82.109899328859058</v>
      </c>
      <c r="P1773" s="5">
        <f>+'MBI DIRECTORIO'!P1773</f>
        <v>7.8617869127516782</v>
      </c>
      <c r="Q1773" s="5">
        <f>+'MBI DIRECTORIO'!Q1773</f>
        <v>2.7865634177194267</v>
      </c>
      <c r="R1773" s="5">
        <f>+'MBI DIRECTORIO'!R1773</f>
        <v>0</v>
      </c>
      <c r="S1773" s="5">
        <f>+'MBI DIRECTORIO'!S1773</f>
        <v>0</v>
      </c>
      <c r="T1773" s="5">
        <f>+'MBI DIRECTORIO'!T1773</f>
        <v>0</v>
      </c>
      <c r="U1773" s="5">
        <f>+'MBI DIRECTORIO'!U1773</f>
        <v>0</v>
      </c>
      <c r="V1773" s="5">
        <f>+'MBI DIRECTORIO'!V1773</f>
        <v>0</v>
      </c>
      <c r="W1773" s="5">
        <f>+'MBI DIRECTORIO'!W1773</f>
        <v>0</v>
      </c>
      <c r="X1773" s="5">
        <f>+'MBI DIRECTORIO'!X1773</f>
        <v>0</v>
      </c>
      <c r="Y1773" s="5">
        <f>+'MBI DIRECTORIO'!Y1773</f>
        <v>209.90964102369412</v>
      </c>
      <c r="Z1773" s="5">
        <f>+'MBI DIRECTORIO'!Z1773</f>
        <v>5.1511405016571938</v>
      </c>
      <c r="AA1773" s="5">
        <f>+'MBI DIRECTORIO'!AA1773</f>
        <v>0</v>
      </c>
      <c r="AB1773" s="5" t="str">
        <f>+'MBI DIRECTORIO'!AG1773</f>
        <v>Sergio Valente Inc</v>
      </c>
      <c r="AD1773" t="str">
        <f t="shared" si="29"/>
        <v>INSERT INTO TABLA_PRESUPUESTO_COMERCIAL VALUES ('VSR','80136-C','14004900-18',2022,'Octubre',20.25,'USD',809.19,352.571756,0,121.5,5.033098,9.532759,102.467492,82.109899,7.861787,2.786563,0,0,0,0,0,0,0,209.909641,5.151141,0);</v>
      </c>
    </row>
    <row r="1774" spans="1:30" x14ac:dyDescent="0.2">
      <c r="A1774" t="str">
        <f>+'MBI DIRECTORIO'!A1774</f>
        <v>VSR</v>
      </c>
      <c r="B1774" t="str">
        <f>+'MBI DIRECTORIO'!B1774</f>
        <v>80136-C</v>
      </c>
      <c r="C1774" t="str">
        <f>+'MBI DIRECTORIO'!C1774</f>
        <v>14004901-18</v>
      </c>
      <c r="D1774">
        <f>+'MBI DIRECTORIO'!D1774</f>
        <v>2022</v>
      </c>
      <c r="E1774" t="str">
        <f>+'MBI DIRECTORIO'!E1774</f>
        <v>Octubre</v>
      </c>
      <c r="F1774" s="5">
        <f>+'MBI DIRECTORIO'!F1774</f>
        <v>18</v>
      </c>
      <c r="G1774" t="str">
        <f>+'MBI DIRECTORIO'!G1774</f>
        <v>USD</v>
      </c>
      <c r="H1774" s="5">
        <f>+'MBI DIRECTORIO'!H1774</f>
        <v>719.28</v>
      </c>
      <c r="I1774" s="5">
        <f>+'MBI DIRECTORIO'!I1774</f>
        <v>303.19550813970795</v>
      </c>
      <c r="J1774" s="5">
        <f>+'MBI DIRECTORIO'!J1774</f>
        <v>0</v>
      </c>
      <c r="K1774" s="5">
        <f>+'MBI DIRECTORIO'!K1774</f>
        <v>108</v>
      </c>
      <c r="L1774" s="5">
        <f>+'MBI DIRECTORIO'!L1774</f>
        <v>4.4738649720902437</v>
      </c>
      <c r="M1774" s="5">
        <f>+'MBI DIRECTORIO'!M1774</f>
        <v>8.4735637795275576</v>
      </c>
      <c r="N1774" s="5">
        <f>+'MBI DIRECTORIO'!N1774</f>
        <v>91.082214765100673</v>
      </c>
      <c r="O1774" s="5">
        <f>+'MBI DIRECTORIO'!O1774</f>
        <v>72.986577181208048</v>
      </c>
      <c r="P1774" s="5">
        <f>+'MBI DIRECTORIO'!P1774</f>
        <v>6.9882550335570475</v>
      </c>
      <c r="Q1774" s="5">
        <f>+'MBI DIRECTORIO'!Q1774</f>
        <v>2.4769452601950457</v>
      </c>
      <c r="R1774" s="5">
        <f>+'MBI DIRECTORIO'!R1774</f>
        <v>0</v>
      </c>
      <c r="S1774" s="5">
        <f>+'MBI DIRECTORIO'!S1774</f>
        <v>0</v>
      </c>
      <c r="T1774" s="5">
        <f>+'MBI DIRECTORIO'!T1774</f>
        <v>0</v>
      </c>
      <c r="U1774" s="5">
        <f>+'MBI DIRECTORIO'!U1774</f>
        <v>0</v>
      </c>
      <c r="V1774" s="5">
        <f>+'MBI DIRECTORIO'!V1774</f>
        <v>0</v>
      </c>
      <c r="W1774" s="5">
        <f>+'MBI DIRECTORIO'!W1774</f>
        <v>0</v>
      </c>
      <c r="X1774" s="5">
        <f>+'MBI DIRECTORIO'!X1774</f>
        <v>0</v>
      </c>
      <c r="Y1774" s="5">
        <f>+'MBI DIRECTORIO'!Y1774</f>
        <v>186.58634757661696</v>
      </c>
      <c r="Z1774" s="5">
        <f>+'MBI DIRECTORIO'!Z1774</f>
        <v>4.5787915570286168</v>
      </c>
      <c r="AA1774" s="5">
        <f>+'MBI DIRECTORIO'!AA1774</f>
        <v>0</v>
      </c>
      <c r="AB1774" s="5" t="str">
        <f>+'MBI DIRECTORIO'!AG1774</f>
        <v>Sergio Valente Inc</v>
      </c>
      <c r="AD1774" t="str">
        <f t="shared" si="29"/>
        <v>INSERT INTO TABLA_PRESUPUESTO_COMERCIAL VALUES ('VSR','80136-C','14004901-18',2022,'Octubre',18,'USD',719.28,303.195508,0,108,4.473865,8.473564,91.082215,72.986577,6.988255,2.476945,0,0,0,0,0,0,0,186.586348,4.578792,0);</v>
      </c>
    </row>
    <row r="1775" spans="1:30" x14ac:dyDescent="0.2">
      <c r="A1775" t="str">
        <f>+'MBI DIRECTORIO'!A1775</f>
        <v>VSR</v>
      </c>
      <c r="B1775" t="str">
        <f>+'MBI DIRECTORIO'!B1775</f>
        <v>80136-C</v>
      </c>
      <c r="C1775" t="str">
        <f>+'MBI DIRECTORIO'!C1775</f>
        <v>14005031-19</v>
      </c>
      <c r="D1775">
        <f>+'MBI DIRECTORIO'!D1775</f>
        <v>2022</v>
      </c>
      <c r="E1775" t="str">
        <f>+'MBI DIRECTORIO'!E1775</f>
        <v>Octubre</v>
      </c>
      <c r="F1775" s="5">
        <f>+'MBI DIRECTORIO'!F1775</f>
        <v>31.5</v>
      </c>
      <c r="G1775" t="str">
        <f>+'MBI DIRECTORIO'!G1775</f>
        <v>USD</v>
      </c>
      <c r="H1775" s="5">
        <f>+'MBI DIRECTORIO'!H1775</f>
        <v>1260</v>
      </c>
      <c r="I1775" s="5">
        <f>+'MBI DIRECTORIO'!I1775</f>
        <v>560.76689671446661</v>
      </c>
      <c r="J1775" s="5">
        <f>+'MBI DIRECTORIO'!J1775</f>
        <v>0</v>
      </c>
      <c r="K1775" s="5">
        <f>+'MBI DIRECTORIO'!K1775</f>
        <v>189</v>
      </c>
      <c r="L1775" s="5">
        <f>+'MBI DIRECTORIO'!L1775</f>
        <v>7.8292637011579274</v>
      </c>
      <c r="M1775" s="5">
        <f>+'MBI DIRECTORIO'!M1775</f>
        <v>14.828736614173225</v>
      </c>
      <c r="N1775" s="5">
        <f>+'MBI DIRECTORIO'!N1775</f>
        <v>159.39387583892616</v>
      </c>
      <c r="O1775" s="5">
        <f>+'MBI DIRECTORIO'!O1775</f>
        <v>127.72651006711409</v>
      </c>
      <c r="P1775" s="5">
        <f>+'MBI DIRECTORIO'!P1775</f>
        <v>12.229446308724834</v>
      </c>
      <c r="Q1775" s="5">
        <f>+'MBI DIRECTORIO'!Q1775</f>
        <v>4.3389931985398702</v>
      </c>
      <c r="R1775" s="5">
        <f>+'MBI DIRECTORIO'!R1775</f>
        <v>0</v>
      </c>
      <c r="S1775" s="5">
        <f>+'MBI DIRECTORIO'!S1775</f>
        <v>0</v>
      </c>
      <c r="T1775" s="5">
        <f>+'MBI DIRECTORIO'!T1775</f>
        <v>0</v>
      </c>
      <c r="U1775" s="5">
        <f>+'MBI DIRECTORIO'!U1775</f>
        <v>0</v>
      </c>
      <c r="V1775" s="5">
        <f>+'MBI DIRECTORIO'!V1775</f>
        <v>0</v>
      </c>
      <c r="W1775" s="5">
        <f>+'MBI DIRECTORIO'!W1775</f>
        <v>0</v>
      </c>
      <c r="X1775" s="5">
        <f>+'MBI DIRECTORIO'!X1775</f>
        <v>0</v>
      </c>
      <c r="Y1775" s="5">
        <f>+'MBI DIRECTORIO'!Y1775</f>
        <v>326.53044725227829</v>
      </c>
      <c r="Z1775" s="5">
        <f>+'MBI DIRECTORIO'!Z1775</f>
        <v>8.0128852248000797</v>
      </c>
      <c r="AA1775" s="5">
        <f>+'MBI DIRECTORIO'!AA1775</f>
        <v>0</v>
      </c>
      <c r="AB1775" s="5" t="str">
        <f>+'MBI DIRECTORIO'!AG1775</f>
        <v>Sergio Valente Inc</v>
      </c>
      <c r="AD1775" t="str">
        <f t="shared" si="29"/>
        <v>INSERT INTO TABLA_PRESUPUESTO_COMERCIAL VALUES ('VSR','80136-C','14005031-19',2022,'Octubre',31.5,'USD',1260,560.766897,0,189,7.829264,14.828737,159.393876,127.72651,12.229446,4.338993,0,0,0,0,0,0,0,326.530447,8.012885,0);</v>
      </c>
    </row>
    <row r="1776" spans="1:30" x14ac:dyDescent="0.2">
      <c r="A1776" t="str">
        <f>+'MBI DIRECTORIO'!A1776</f>
        <v>VSR</v>
      </c>
      <c r="B1776" t="str">
        <f>+'MBI DIRECTORIO'!B1776</f>
        <v>80136-C</v>
      </c>
      <c r="C1776" t="str">
        <f>+'MBI DIRECTORIO'!C1776</f>
        <v>14004902-18</v>
      </c>
      <c r="D1776">
        <f>+'MBI DIRECTORIO'!D1776</f>
        <v>2022</v>
      </c>
      <c r="E1776" t="str">
        <f>+'MBI DIRECTORIO'!E1776</f>
        <v>Octubre</v>
      </c>
      <c r="F1776" s="5">
        <f>+'MBI DIRECTORIO'!F1776</f>
        <v>112.5</v>
      </c>
      <c r="G1776" t="str">
        <f>+'MBI DIRECTORIO'!G1776</f>
        <v>USD</v>
      </c>
      <c r="H1776" s="5">
        <f>+'MBI DIRECTORIO'!H1776</f>
        <v>3375</v>
      </c>
      <c r="I1776" s="5">
        <f>+'MBI DIRECTORIO'!I1776</f>
        <v>1506.7260124982795</v>
      </c>
      <c r="J1776" s="5">
        <f>+'MBI DIRECTORIO'!J1776</f>
        <v>0</v>
      </c>
      <c r="K1776" s="5">
        <f>+'MBI DIRECTORIO'!K1776</f>
        <v>506.25</v>
      </c>
      <c r="L1776" s="5">
        <f>+'MBI DIRECTORIO'!L1776</f>
        <v>27.961656075564026</v>
      </c>
      <c r="M1776" s="5">
        <f>+'MBI DIRECTORIO'!M1776</f>
        <v>52.95977362204723</v>
      </c>
      <c r="N1776" s="5">
        <f>+'MBI DIRECTORIO'!N1776</f>
        <v>569.26384228187931</v>
      </c>
      <c r="O1776" s="5">
        <f>+'MBI DIRECTORIO'!O1776</f>
        <v>456.16610738255031</v>
      </c>
      <c r="P1776" s="5">
        <f>+'MBI DIRECTORIO'!P1776</f>
        <v>43.676593959731541</v>
      </c>
      <c r="Q1776" s="5">
        <f>+'MBI DIRECTORIO'!Q1776</f>
        <v>11.622303210374653</v>
      </c>
      <c r="R1776" s="5">
        <f>+'MBI DIRECTORIO'!R1776</f>
        <v>0</v>
      </c>
      <c r="S1776" s="5">
        <f>+'MBI DIRECTORIO'!S1776</f>
        <v>0</v>
      </c>
      <c r="T1776" s="5">
        <f>+'MBI DIRECTORIO'!T1776</f>
        <v>0</v>
      </c>
      <c r="U1776" s="5">
        <f>+'MBI DIRECTORIO'!U1776</f>
        <v>0</v>
      </c>
      <c r="V1776" s="5">
        <f>+'MBI DIRECTORIO'!V1776</f>
        <v>0</v>
      </c>
      <c r="W1776" s="5">
        <f>+'MBI DIRECTORIO'!W1776</f>
        <v>0</v>
      </c>
      <c r="X1776" s="5">
        <f>+'MBI DIRECTORIO'!X1776</f>
        <v>0</v>
      </c>
      <c r="Y1776" s="5">
        <f>+'MBI DIRECTORIO'!Y1776</f>
        <v>1162.3060676880118</v>
      </c>
      <c r="Z1776" s="5">
        <f>+'MBI DIRECTORIO'!Z1776</f>
        <v>28.617447231428851</v>
      </c>
      <c r="AA1776" s="5">
        <f>+'MBI DIRECTORIO'!AA1776</f>
        <v>0</v>
      </c>
      <c r="AB1776" s="5" t="str">
        <f>+'MBI DIRECTORIO'!AG1776</f>
        <v>Sergio Valente Inc</v>
      </c>
      <c r="AD1776" t="str">
        <f t="shared" si="29"/>
        <v>INSERT INTO TABLA_PRESUPUESTO_COMERCIAL VALUES ('VSR','80136-C','14004902-18',2022,'Octubre',112.5,'USD',3375,1506.726012,0,506.25,27.961656,52.959774,569.263842,456.166107,43.676594,11.622303,0,0,0,0,0,0,0,1162.306068,28.617447,0);</v>
      </c>
    </row>
    <row r="1777" spans="1:30" x14ac:dyDescent="0.2">
      <c r="A1777" t="str">
        <f>+'MBI DIRECTORIO'!A1777</f>
        <v>VSR</v>
      </c>
      <c r="B1777" t="str">
        <f>+'MBI DIRECTORIO'!B1777</f>
        <v>80136-C</v>
      </c>
      <c r="C1777" t="str">
        <f>+'MBI DIRECTORIO'!C1777</f>
        <v>14004904-18</v>
      </c>
      <c r="D1777">
        <f>+'MBI DIRECTORIO'!D1777</f>
        <v>2022</v>
      </c>
      <c r="E1777" t="str">
        <f>+'MBI DIRECTORIO'!E1777</f>
        <v>Octubre</v>
      </c>
      <c r="F1777" s="5">
        <f>+'MBI DIRECTORIO'!F1777</f>
        <v>112.5</v>
      </c>
      <c r="G1777" t="str">
        <f>+'MBI DIRECTORIO'!G1777</f>
        <v>USD</v>
      </c>
      <c r="H1777" s="5">
        <f>+'MBI DIRECTORIO'!H1777</f>
        <v>3375</v>
      </c>
      <c r="I1777" s="5">
        <f>+'MBI DIRECTORIO'!I1777</f>
        <v>1571.9389334808066</v>
      </c>
      <c r="J1777" s="5">
        <f>+'MBI DIRECTORIO'!J1777</f>
        <v>0</v>
      </c>
      <c r="K1777" s="5">
        <f>+'MBI DIRECTORIO'!K1777</f>
        <v>506.25</v>
      </c>
      <c r="L1777" s="5">
        <f>+'MBI DIRECTORIO'!L1777</f>
        <v>27.961656075564026</v>
      </c>
      <c r="M1777" s="5">
        <f>+'MBI DIRECTORIO'!M1777</f>
        <v>52.95977362204723</v>
      </c>
      <c r="N1777" s="5">
        <f>+'MBI DIRECTORIO'!N1777</f>
        <v>569.26384228187931</v>
      </c>
      <c r="O1777" s="5">
        <f>+'MBI DIRECTORIO'!O1777</f>
        <v>456.16610738255031</v>
      </c>
      <c r="P1777" s="5">
        <f>+'MBI DIRECTORIO'!P1777</f>
        <v>43.676593959731541</v>
      </c>
      <c r="Q1777" s="5">
        <f>+'MBI DIRECTORIO'!Q1777</f>
        <v>11.622303210374653</v>
      </c>
      <c r="R1777" s="5">
        <f>+'MBI DIRECTORIO'!R1777</f>
        <v>0</v>
      </c>
      <c r="S1777" s="5">
        <f>+'MBI DIRECTORIO'!S1777</f>
        <v>0</v>
      </c>
      <c r="T1777" s="5">
        <f>+'MBI DIRECTORIO'!T1777</f>
        <v>0</v>
      </c>
      <c r="U1777" s="5">
        <f>+'MBI DIRECTORIO'!U1777</f>
        <v>0</v>
      </c>
      <c r="V1777" s="5">
        <f>+'MBI DIRECTORIO'!V1777</f>
        <v>0</v>
      </c>
      <c r="W1777" s="5">
        <f>+'MBI DIRECTORIO'!W1777</f>
        <v>0</v>
      </c>
      <c r="X1777" s="5">
        <f>+'MBI DIRECTORIO'!X1777</f>
        <v>0</v>
      </c>
      <c r="Y1777" s="5">
        <f>+'MBI DIRECTORIO'!Y1777</f>
        <v>1162.3060676880118</v>
      </c>
      <c r="Z1777" s="5">
        <f>+'MBI DIRECTORIO'!Z1777</f>
        <v>28.617447231428851</v>
      </c>
      <c r="AA1777" s="5">
        <f>+'MBI DIRECTORIO'!AA1777</f>
        <v>0</v>
      </c>
      <c r="AB1777" s="5" t="str">
        <f>+'MBI DIRECTORIO'!AG1777</f>
        <v>Sergio Valente Inc</v>
      </c>
      <c r="AD1777" t="str">
        <f t="shared" si="29"/>
        <v>INSERT INTO TABLA_PRESUPUESTO_COMERCIAL VALUES ('VSR','80136-C','14004904-18',2022,'Octubre',112.5,'USD',3375,1571.938933,0,506.25,27.961656,52.959774,569.263842,456.166107,43.676594,11.622303,0,0,0,0,0,0,0,1162.306068,28.617447,0);</v>
      </c>
    </row>
    <row r="1778" spans="1:30" x14ac:dyDescent="0.2">
      <c r="A1778" t="str">
        <f>+'MBI DIRECTORIO'!A1778</f>
        <v>VIA</v>
      </c>
      <c r="B1778" t="str">
        <f>+'MBI DIRECTORIO'!B1778</f>
        <v>80046-C</v>
      </c>
      <c r="C1778" t="str">
        <f>+'MBI DIRECTORIO'!C1778</f>
        <v>14003963-19</v>
      </c>
      <c r="D1778">
        <f>+'MBI DIRECTORIO'!D1778</f>
        <v>2022</v>
      </c>
      <c r="E1778" t="str">
        <f>+'MBI DIRECTORIO'!E1778</f>
        <v>Octubre</v>
      </c>
      <c r="F1778" s="5">
        <f>+'MBI DIRECTORIO'!F1778</f>
        <v>60</v>
      </c>
      <c r="G1778" t="str">
        <f>+'MBI DIRECTORIO'!G1778</f>
        <v>CAD</v>
      </c>
      <c r="H1778" s="5">
        <f>+'MBI DIRECTORIO'!H1778</f>
        <v>2208</v>
      </c>
      <c r="I1778" s="5">
        <f>+'MBI DIRECTORIO'!I1778</f>
        <v>988.12294301783209</v>
      </c>
      <c r="J1778" s="5">
        <f>+'MBI DIRECTORIO'!J1778</f>
        <v>28.800000000000004</v>
      </c>
      <c r="K1778" s="5">
        <f>+'MBI DIRECTORIO'!K1778</f>
        <v>163.20000000000007</v>
      </c>
      <c r="L1778" s="5">
        <f>+'MBI DIRECTORIO'!L1778</f>
        <v>14.912883240300815</v>
      </c>
      <c r="M1778" s="5">
        <f>+'MBI DIRECTORIO'!M1778</f>
        <v>0</v>
      </c>
      <c r="N1778" s="5">
        <f>+'MBI DIRECTORIO'!N1778</f>
        <v>99.583333333333343</v>
      </c>
      <c r="O1778" s="5">
        <f>+'MBI DIRECTORIO'!O1778</f>
        <v>99.431818181818173</v>
      </c>
      <c r="P1778" s="5">
        <f>+'MBI DIRECTORIO'!P1778</f>
        <v>4.6401515151515156</v>
      </c>
      <c r="Q1778" s="5">
        <f>+'MBI DIRECTORIO'!Q1778</f>
        <v>7.6035690336317723</v>
      </c>
      <c r="R1778" s="5">
        <f>+'MBI DIRECTORIO'!R1778</f>
        <v>0</v>
      </c>
      <c r="S1778" s="5">
        <f>+'MBI DIRECTORIO'!S1778</f>
        <v>0</v>
      </c>
      <c r="T1778" s="5">
        <f>+'MBI DIRECTORIO'!T1778</f>
        <v>0</v>
      </c>
      <c r="U1778" s="5">
        <f>+'MBI DIRECTORIO'!U1778</f>
        <v>0</v>
      </c>
      <c r="V1778" s="5">
        <f>+'MBI DIRECTORIO'!V1778</f>
        <v>0</v>
      </c>
      <c r="W1778" s="5">
        <f>+'MBI DIRECTORIO'!W1778</f>
        <v>0</v>
      </c>
      <c r="X1778" s="5">
        <f>+'MBI DIRECTORIO'!X1778</f>
        <v>0</v>
      </c>
      <c r="Y1778" s="5">
        <f>+'MBI DIRECTORIO'!Y1778</f>
        <v>211.25887206393477</v>
      </c>
      <c r="Z1778" s="5">
        <f>+'MBI DIRECTORIO'!Z1778</f>
        <v>0</v>
      </c>
      <c r="AA1778" s="5">
        <f>+'MBI DIRECTORIO'!AA1778</f>
        <v>0</v>
      </c>
      <c r="AB1778" s="5" t="str">
        <f>+'MBI DIRECTORIO'!AG1778</f>
        <v>Liquor Control Board</v>
      </c>
      <c r="AD1778" t="str">
        <f t="shared" si="29"/>
        <v>INSERT INTO TABLA_PRESUPUESTO_COMERCIAL VALUES ('VIA','80046-C','14003963-19',2022,'Octubre',60,'CAD',2208,988.122943,28.8,163.2,14.912883,0,99.583333,99.431818,4.640152,7.603569,0,0,0,0,0,0,0,211.258872,0,0);</v>
      </c>
    </row>
    <row r="1779" spans="1:30" x14ac:dyDescent="0.2">
      <c r="A1779" t="str">
        <f>+'MBI DIRECTORIO'!A1779</f>
        <v>VIA</v>
      </c>
      <c r="B1779" t="str">
        <f>+'MBI DIRECTORIO'!B1779</f>
        <v>80046-C</v>
      </c>
      <c r="C1779" t="str">
        <f>+'MBI DIRECTORIO'!C1779</f>
        <v>14004785-20</v>
      </c>
      <c r="D1779">
        <f>+'MBI DIRECTORIO'!D1779</f>
        <v>2022</v>
      </c>
      <c r="E1779" t="str">
        <f>+'MBI DIRECTORIO'!E1779</f>
        <v>Octubre</v>
      </c>
      <c r="F1779" s="5">
        <f>+'MBI DIRECTORIO'!F1779</f>
        <v>30</v>
      </c>
      <c r="G1779" t="str">
        <f>+'MBI DIRECTORIO'!G1779</f>
        <v>CAD</v>
      </c>
      <c r="H1779" s="5">
        <f>+'MBI DIRECTORIO'!H1779</f>
        <v>1020</v>
      </c>
      <c r="I1779" s="5">
        <f>+'MBI DIRECTORIO'!I1779</f>
        <v>458.27311429951328</v>
      </c>
      <c r="J1779" s="5">
        <f>+'MBI DIRECTORIO'!J1779</f>
        <v>14.399999999999997</v>
      </c>
      <c r="K1779" s="5">
        <f>+'MBI DIRECTORIO'!K1779</f>
        <v>81.59999999999998</v>
      </c>
      <c r="L1779" s="5">
        <f>+'MBI DIRECTORIO'!L1779</f>
        <v>7.4564416201504073</v>
      </c>
      <c r="M1779" s="5">
        <f>+'MBI DIRECTORIO'!M1779</f>
        <v>0</v>
      </c>
      <c r="N1779" s="5">
        <f>+'MBI DIRECTORIO'!N1779</f>
        <v>49.791666666666671</v>
      </c>
      <c r="O1779" s="5">
        <f>+'MBI DIRECTORIO'!O1779</f>
        <v>49.715909090909086</v>
      </c>
      <c r="P1779" s="5">
        <f>+'MBI DIRECTORIO'!P1779</f>
        <v>2.3200757575757578</v>
      </c>
      <c r="Q1779" s="5">
        <f>+'MBI DIRECTORIO'!Q1779</f>
        <v>3.512518303579895</v>
      </c>
      <c r="R1779" s="5">
        <f>+'MBI DIRECTORIO'!R1779</f>
        <v>0</v>
      </c>
      <c r="S1779" s="5">
        <f>+'MBI DIRECTORIO'!S1779</f>
        <v>0</v>
      </c>
      <c r="T1779" s="5">
        <f>+'MBI DIRECTORIO'!T1779</f>
        <v>0</v>
      </c>
      <c r="U1779" s="5">
        <f>+'MBI DIRECTORIO'!U1779</f>
        <v>0</v>
      </c>
      <c r="V1779" s="5">
        <f>+'MBI DIRECTORIO'!V1779</f>
        <v>0</v>
      </c>
      <c r="W1779" s="5">
        <f>+'MBI DIRECTORIO'!W1779</f>
        <v>0</v>
      </c>
      <c r="X1779" s="5">
        <f>+'MBI DIRECTORIO'!X1779</f>
        <v>0</v>
      </c>
      <c r="Y1779" s="5">
        <f>+'MBI DIRECTORIO'!Y1779</f>
        <v>105.3401698187314</v>
      </c>
      <c r="Z1779" s="5">
        <f>+'MBI DIRECTORIO'!Z1779</f>
        <v>0</v>
      </c>
      <c r="AA1779" s="5">
        <f>+'MBI DIRECTORIO'!AA1779</f>
        <v>0</v>
      </c>
      <c r="AB1779" s="5" t="str">
        <f>+'MBI DIRECTORIO'!AG1779</f>
        <v>Liquor Control Board</v>
      </c>
      <c r="AD1779" t="str">
        <f t="shared" si="29"/>
        <v>INSERT INTO TABLA_PRESUPUESTO_COMERCIAL VALUES ('VIA','80046-C','14004785-20',2022,'Octubre',30,'CAD',1020,458.273114,14.4,81.6,7.456442,0,49.791667,49.715909,2.320076,3.512518,0,0,0,0,0,0,0,105.34017,0,0);</v>
      </c>
    </row>
    <row r="1780" spans="1:30" x14ac:dyDescent="0.2">
      <c r="A1780" t="str">
        <f>+'MBI DIRECTORIO'!A1780</f>
        <v>VIA</v>
      </c>
      <c r="B1780" t="str">
        <f>+'MBI DIRECTORIO'!B1780</f>
        <v>80128-C</v>
      </c>
      <c r="C1780" t="str">
        <f>+'MBI DIRECTORIO'!C1780</f>
        <v>14005133-20</v>
      </c>
      <c r="D1780">
        <f>+'MBI DIRECTORIO'!D1780</f>
        <v>2022</v>
      </c>
      <c r="E1780" t="str">
        <f>+'MBI DIRECTORIO'!E1780</f>
        <v>Octubre</v>
      </c>
      <c r="F1780" s="5">
        <f>+'MBI DIRECTORIO'!F1780</f>
        <v>16.8</v>
      </c>
      <c r="G1780" t="str">
        <f>+'MBI DIRECTORIO'!G1780</f>
        <v>CAD</v>
      </c>
      <c r="H1780" s="5">
        <f>+'MBI DIRECTORIO'!H1780</f>
        <v>497.28000000000003</v>
      </c>
      <c r="I1780" s="5">
        <f>+'MBI DIRECTORIO'!I1780</f>
        <v>265.90677041494632</v>
      </c>
      <c r="J1780" s="5">
        <f>+'MBI DIRECTORIO'!J1780</f>
        <v>0</v>
      </c>
      <c r="K1780" s="5">
        <f>+'MBI DIRECTORIO'!K1780</f>
        <v>40.320000000000007</v>
      </c>
      <c r="L1780" s="5">
        <f>+'MBI DIRECTORIO'!L1780</f>
        <v>4.1756073072842277</v>
      </c>
      <c r="M1780" s="5">
        <f>+'MBI DIRECTORIO'!M1780</f>
        <v>0</v>
      </c>
      <c r="N1780" s="5">
        <f>+'MBI DIRECTORIO'!N1780</f>
        <v>27.883333333333333</v>
      </c>
      <c r="O1780" s="5">
        <f>+'MBI DIRECTORIO'!O1780</f>
        <v>27.840909090909093</v>
      </c>
      <c r="P1780" s="5">
        <f>+'MBI DIRECTORIO'!P1780</f>
        <v>1.2992424242424243</v>
      </c>
      <c r="Q1780" s="5">
        <f>+'MBI DIRECTORIO'!Q1780</f>
        <v>1.7124559823570689</v>
      </c>
      <c r="R1780" s="5">
        <f>+'MBI DIRECTORIO'!R1780</f>
        <v>0</v>
      </c>
      <c r="S1780" s="5">
        <f>+'MBI DIRECTORIO'!S1780</f>
        <v>0</v>
      </c>
      <c r="T1780" s="5">
        <f>+'MBI DIRECTORIO'!T1780</f>
        <v>0</v>
      </c>
      <c r="U1780" s="5">
        <f>+'MBI DIRECTORIO'!U1780</f>
        <v>0</v>
      </c>
      <c r="V1780" s="5">
        <f>+'MBI DIRECTORIO'!V1780</f>
        <v>0</v>
      </c>
      <c r="W1780" s="5">
        <f>+'MBI DIRECTORIO'!W1780</f>
        <v>0</v>
      </c>
      <c r="X1780" s="5">
        <f>+'MBI DIRECTORIO'!X1780</f>
        <v>0</v>
      </c>
      <c r="Y1780" s="5">
        <f>+'MBI DIRECTORIO'!Y1780</f>
        <v>58.735940830841919</v>
      </c>
      <c r="Z1780" s="5">
        <f>+'MBI DIRECTORIO'!Z1780</f>
        <v>0</v>
      </c>
      <c r="AA1780" s="5">
        <f>+'MBI DIRECTORIO'!AA1780</f>
        <v>0</v>
      </c>
      <c r="AB1780" s="5" t="str">
        <f>+'MBI DIRECTORIO'!AG1780</f>
        <v>BRITISH COLUMBIA LIQUOR DIST. BRANCH C/O THE DELF GROUP</v>
      </c>
      <c r="AD1780" t="str">
        <f t="shared" si="29"/>
        <v>INSERT INTO TABLA_PRESUPUESTO_COMERCIAL VALUES ('VIA','80128-C','14005133-20',2022,'Octubre',16.8,'CAD',497.28,265.90677,0,40.32,4.175607,0,27.883333,27.840909,1.299242,1.712456,0,0,0,0,0,0,0,58.735941,0,0);</v>
      </c>
    </row>
    <row r="1781" spans="1:30" x14ac:dyDescent="0.2">
      <c r="A1781" t="str">
        <f>+'MBI DIRECTORIO'!A1781</f>
        <v>VIA</v>
      </c>
      <c r="B1781" t="str">
        <f>+'MBI DIRECTORIO'!B1781</f>
        <v>80128-C</v>
      </c>
      <c r="C1781" t="str">
        <f>+'MBI DIRECTORIO'!C1781</f>
        <v>14005134-20</v>
      </c>
      <c r="D1781">
        <f>+'MBI DIRECTORIO'!D1781</f>
        <v>2022</v>
      </c>
      <c r="E1781" t="str">
        <f>+'MBI DIRECTORIO'!E1781</f>
        <v>Octubre</v>
      </c>
      <c r="F1781" s="5">
        <f>+'MBI DIRECTORIO'!F1781</f>
        <v>16.8</v>
      </c>
      <c r="G1781" t="str">
        <f>+'MBI DIRECTORIO'!G1781</f>
        <v>CAD</v>
      </c>
      <c r="H1781" s="5">
        <f>+'MBI DIRECTORIO'!H1781</f>
        <v>497.28000000000003</v>
      </c>
      <c r="I1781" s="5">
        <f>+'MBI DIRECTORIO'!I1781</f>
        <v>277.14627103199319</v>
      </c>
      <c r="J1781" s="5">
        <f>+'MBI DIRECTORIO'!J1781</f>
        <v>0</v>
      </c>
      <c r="K1781" s="5">
        <f>+'MBI DIRECTORIO'!K1781</f>
        <v>40.320000000000007</v>
      </c>
      <c r="L1781" s="5">
        <f>+'MBI DIRECTORIO'!L1781</f>
        <v>4.1756073072842277</v>
      </c>
      <c r="M1781" s="5">
        <f>+'MBI DIRECTORIO'!M1781</f>
        <v>0</v>
      </c>
      <c r="N1781" s="5">
        <f>+'MBI DIRECTORIO'!N1781</f>
        <v>27.883333333333333</v>
      </c>
      <c r="O1781" s="5">
        <f>+'MBI DIRECTORIO'!O1781</f>
        <v>27.840909090909093</v>
      </c>
      <c r="P1781" s="5">
        <f>+'MBI DIRECTORIO'!P1781</f>
        <v>1.2992424242424243</v>
      </c>
      <c r="Q1781" s="5">
        <f>+'MBI DIRECTORIO'!Q1781</f>
        <v>1.7124559823570689</v>
      </c>
      <c r="R1781" s="5">
        <f>+'MBI DIRECTORIO'!R1781</f>
        <v>0</v>
      </c>
      <c r="S1781" s="5">
        <f>+'MBI DIRECTORIO'!S1781</f>
        <v>0</v>
      </c>
      <c r="T1781" s="5">
        <f>+'MBI DIRECTORIO'!T1781</f>
        <v>0</v>
      </c>
      <c r="U1781" s="5">
        <f>+'MBI DIRECTORIO'!U1781</f>
        <v>0</v>
      </c>
      <c r="V1781" s="5">
        <f>+'MBI DIRECTORIO'!V1781</f>
        <v>0</v>
      </c>
      <c r="W1781" s="5">
        <f>+'MBI DIRECTORIO'!W1781</f>
        <v>0</v>
      </c>
      <c r="X1781" s="5">
        <f>+'MBI DIRECTORIO'!X1781</f>
        <v>0</v>
      </c>
      <c r="Y1781" s="5">
        <f>+'MBI DIRECTORIO'!Y1781</f>
        <v>58.735940830841919</v>
      </c>
      <c r="Z1781" s="5">
        <f>+'MBI DIRECTORIO'!Z1781</f>
        <v>0</v>
      </c>
      <c r="AA1781" s="5">
        <f>+'MBI DIRECTORIO'!AA1781</f>
        <v>0</v>
      </c>
      <c r="AB1781" s="5" t="str">
        <f>+'MBI DIRECTORIO'!AG1781</f>
        <v>BRITISH COLUMBIA LIQUOR DIST. BRANCH C/O THE DELF GROUP</v>
      </c>
      <c r="AD1781" t="str">
        <f t="shared" si="29"/>
        <v>INSERT INTO TABLA_PRESUPUESTO_COMERCIAL VALUES ('VIA','80128-C','14005134-20',2022,'Octubre',16.8,'CAD',497.28,277.146271,0,40.32,4.175607,0,27.883333,27.840909,1.299242,1.712456,0,0,0,0,0,0,0,58.735941,0,0);</v>
      </c>
    </row>
    <row r="1782" spans="1:30" x14ac:dyDescent="0.2">
      <c r="A1782" t="str">
        <f>+'MBI DIRECTORIO'!A1782</f>
        <v>VSR</v>
      </c>
      <c r="B1782" t="str">
        <f>+'MBI DIRECTORIO'!B1782</f>
        <v>80209-C</v>
      </c>
      <c r="C1782" t="str">
        <f>+'MBI DIRECTORIO'!C1782</f>
        <v>14004814-20</v>
      </c>
      <c r="D1782">
        <f>+'MBI DIRECTORIO'!D1782</f>
        <v>2022</v>
      </c>
      <c r="E1782" t="str">
        <f>+'MBI DIRECTORIO'!E1782</f>
        <v>Octubre</v>
      </c>
      <c r="F1782" s="5">
        <f>+'MBI DIRECTORIO'!F1782</f>
        <v>84</v>
      </c>
      <c r="G1782" t="str">
        <f>+'MBI DIRECTORIO'!G1782</f>
        <v>USD</v>
      </c>
      <c r="H1782" s="5">
        <f>+'MBI DIRECTORIO'!H1782</f>
        <v>3192</v>
      </c>
      <c r="I1782" s="5">
        <f>+'MBI DIRECTORIO'!I1782</f>
        <v>1441.3233053555371</v>
      </c>
      <c r="J1782" s="5">
        <f>+'MBI DIRECTORIO'!J1782</f>
        <v>340.2</v>
      </c>
      <c r="K1782" s="5">
        <f>+'MBI DIRECTORIO'!K1782</f>
        <v>415.8</v>
      </c>
      <c r="L1782" s="5">
        <f>+'MBI DIRECTORIO'!L1782</f>
        <v>20.878036536421138</v>
      </c>
      <c r="M1782" s="5">
        <f>+'MBI DIRECTORIO'!M1782</f>
        <v>0</v>
      </c>
      <c r="N1782" s="5">
        <f>+'MBI DIRECTORIO'!N1782</f>
        <v>31.435185185185183</v>
      </c>
      <c r="O1782" s="5">
        <f>+'MBI DIRECTORIO'!O1782</f>
        <v>46.990740740740748</v>
      </c>
      <c r="P1782" s="5">
        <f>+'MBI DIRECTORIO'!P1782</f>
        <v>1.3233024691358026</v>
      </c>
      <c r="Q1782" s="5">
        <f>+'MBI DIRECTORIO'!Q1782</f>
        <v>10.992116102967671</v>
      </c>
      <c r="R1782" s="5">
        <f>+'MBI DIRECTORIO'!R1782</f>
        <v>0</v>
      </c>
      <c r="S1782" s="5">
        <f>+'MBI DIRECTORIO'!S1782</f>
        <v>0</v>
      </c>
      <c r="T1782" s="5">
        <f>+'MBI DIRECTORIO'!T1782</f>
        <v>0</v>
      </c>
      <c r="U1782" s="5">
        <f>+'MBI DIRECTORIO'!U1782</f>
        <v>0</v>
      </c>
      <c r="V1782" s="5">
        <f>+'MBI DIRECTORIO'!V1782</f>
        <v>0</v>
      </c>
      <c r="W1782" s="5">
        <f>+'MBI DIRECTORIO'!W1782</f>
        <v>0</v>
      </c>
      <c r="X1782" s="5">
        <f>+'MBI DIRECTORIO'!X1782</f>
        <v>0</v>
      </c>
      <c r="Y1782" s="5">
        <f>+'MBI DIRECTORIO'!Y1782</f>
        <v>90.741344498029392</v>
      </c>
      <c r="Z1782" s="5">
        <f>+'MBI DIRECTORIO'!Z1782</f>
        <v>0</v>
      </c>
      <c r="AA1782" s="5">
        <f>+'MBI DIRECTORIO'!AA1782</f>
        <v>0</v>
      </c>
      <c r="AB1782" s="5" t="str">
        <f>+'MBI DIRECTORIO'!AG1782</f>
        <v>Total Beverage Solution</v>
      </c>
      <c r="AD1782" t="str">
        <f t="shared" si="29"/>
        <v>INSERT INTO TABLA_PRESUPUESTO_COMERCIAL VALUES ('VSR','80209-C','14004814-20',2022,'Octubre',84,'USD',3192,1441.323305,340.2,415.8,20.878037,0,31.435185,46.990741,1.323302,10.992116,0,0,0,0,0,0,0,90.741344,0,0);</v>
      </c>
    </row>
    <row r="1783" spans="1:30" x14ac:dyDescent="0.2">
      <c r="A1783" t="str">
        <f>+'MBI DIRECTORIO'!A1783</f>
        <v>VSR</v>
      </c>
      <c r="B1783" t="str">
        <f>+'MBI DIRECTORIO'!B1783</f>
        <v>80209-C</v>
      </c>
      <c r="C1783" t="str">
        <f>+'MBI DIRECTORIO'!C1783</f>
        <v>14004947-19</v>
      </c>
      <c r="D1783">
        <f>+'MBI DIRECTORIO'!D1783</f>
        <v>2022</v>
      </c>
      <c r="E1783" t="str">
        <f>+'MBI DIRECTORIO'!E1783</f>
        <v>Octubre</v>
      </c>
      <c r="F1783" s="5">
        <f>+'MBI DIRECTORIO'!F1783</f>
        <v>63</v>
      </c>
      <c r="G1783" t="str">
        <f>+'MBI DIRECTORIO'!G1783</f>
        <v>USD</v>
      </c>
      <c r="H1783" s="5">
        <f>+'MBI DIRECTORIO'!H1783</f>
        <v>2394</v>
      </c>
      <c r="I1783" s="5">
        <f>+'MBI DIRECTORIO'!I1783</f>
        <v>998.07916849602384</v>
      </c>
      <c r="J1783" s="5">
        <f>+'MBI DIRECTORIO'!J1783</f>
        <v>226.8</v>
      </c>
      <c r="K1783" s="5">
        <f>+'MBI DIRECTORIO'!K1783</f>
        <v>277.20000000000005</v>
      </c>
      <c r="L1783" s="5">
        <f>+'MBI DIRECTORIO'!L1783</f>
        <v>15.658527402315855</v>
      </c>
      <c r="M1783" s="5">
        <f>+'MBI DIRECTORIO'!M1783</f>
        <v>0</v>
      </c>
      <c r="N1783" s="5">
        <f>+'MBI DIRECTORIO'!N1783</f>
        <v>23.576388888888889</v>
      </c>
      <c r="O1783" s="5">
        <f>+'MBI DIRECTORIO'!O1783</f>
        <v>35.243055555555557</v>
      </c>
      <c r="P1783" s="5">
        <f>+'MBI DIRECTORIO'!P1783</f>
        <v>0.99247685185185186</v>
      </c>
      <c r="Q1783" s="5">
        <f>+'MBI DIRECTORIO'!Q1783</f>
        <v>8.2440870772257533</v>
      </c>
      <c r="R1783" s="5">
        <f>+'MBI DIRECTORIO'!R1783</f>
        <v>0</v>
      </c>
      <c r="S1783" s="5">
        <f>+'MBI DIRECTORIO'!S1783</f>
        <v>0</v>
      </c>
      <c r="T1783" s="5">
        <f>+'MBI DIRECTORIO'!T1783</f>
        <v>0</v>
      </c>
      <c r="U1783" s="5">
        <f>+'MBI DIRECTORIO'!U1783</f>
        <v>0</v>
      </c>
      <c r="V1783" s="5">
        <f>+'MBI DIRECTORIO'!V1783</f>
        <v>0</v>
      </c>
      <c r="W1783" s="5">
        <f>+'MBI DIRECTORIO'!W1783</f>
        <v>0</v>
      </c>
      <c r="X1783" s="5">
        <f>+'MBI DIRECTORIO'!X1783</f>
        <v>0</v>
      </c>
      <c r="Y1783" s="5">
        <f>+'MBI DIRECTORIO'!Y1783</f>
        <v>68.056008373522047</v>
      </c>
      <c r="Z1783" s="5">
        <f>+'MBI DIRECTORIO'!Z1783</f>
        <v>0</v>
      </c>
      <c r="AA1783" s="5">
        <f>+'MBI DIRECTORIO'!AA1783</f>
        <v>0</v>
      </c>
      <c r="AB1783" s="5" t="str">
        <f>+'MBI DIRECTORIO'!AG1783</f>
        <v>Total Beverage Solution</v>
      </c>
      <c r="AD1783" t="str">
        <f t="shared" si="29"/>
        <v>INSERT INTO TABLA_PRESUPUESTO_COMERCIAL VALUES ('VSR','80209-C','14004947-19',2022,'Octubre',63,'USD',2394,998.079168,226.8,277.2,15.658527,0,23.576389,35.243056,0.992477,8.244087,0,0,0,0,0,0,0,68.056008,0,0);</v>
      </c>
    </row>
    <row r="1784" spans="1:30" x14ac:dyDescent="0.2">
      <c r="A1784" t="str">
        <f>+'MBI DIRECTORIO'!A1784</f>
        <v>VSR</v>
      </c>
      <c r="B1784" t="str">
        <f>+'MBI DIRECTORIO'!B1784</f>
        <v>80209-C</v>
      </c>
      <c r="C1784" t="str">
        <f>+'MBI DIRECTORIO'!C1784</f>
        <v>14004813-20</v>
      </c>
      <c r="D1784">
        <f>+'MBI DIRECTORIO'!D1784</f>
        <v>2022</v>
      </c>
      <c r="E1784" t="str">
        <f>+'MBI DIRECTORIO'!E1784</f>
        <v>Octubre</v>
      </c>
      <c r="F1784" s="5">
        <f>+'MBI DIRECTORIO'!F1784</f>
        <v>346.5</v>
      </c>
      <c r="G1784" t="str">
        <f>+'MBI DIRECTORIO'!G1784</f>
        <v>USD</v>
      </c>
      <c r="H1784" s="5">
        <f>+'MBI DIRECTORIO'!H1784</f>
        <v>13167</v>
      </c>
      <c r="I1784" s="5">
        <f>+'MBI DIRECTORIO'!I1784</f>
        <v>5650.5885548679798</v>
      </c>
      <c r="J1784" s="5">
        <f>+'MBI DIRECTORIO'!J1784</f>
        <v>1403.325</v>
      </c>
      <c r="K1784" s="5">
        <f>+'MBI DIRECTORIO'!K1784</f>
        <v>1715.1750000000002</v>
      </c>
      <c r="L1784" s="5">
        <f>+'MBI DIRECTORIO'!L1784</f>
        <v>86.121900712737201</v>
      </c>
      <c r="M1784" s="5">
        <f>+'MBI DIRECTORIO'!M1784</f>
        <v>0</v>
      </c>
      <c r="N1784" s="5">
        <f>+'MBI DIRECTORIO'!N1784</f>
        <v>129.67013888888889</v>
      </c>
      <c r="O1784" s="5">
        <f>+'MBI DIRECTORIO'!O1784</f>
        <v>193.83680555555554</v>
      </c>
      <c r="P1784" s="5">
        <f>+'MBI DIRECTORIO'!P1784</f>
        <v>5.4586226851851851</v>
      </c>
      <c r="Q1784" s="5">
        <f>+'MBI DIRECTORIO'!Q1784</f>
        <v>45.342478924741641</v>
      </c>
      <c r="R1784" s="5">
        <f>+'MBI DIRECTORIO'!R1784</f>
        <v>0</v>
      </c>
      <c r="S1784" s="5">
        <f>+'MBI DIRECTORIO'!S1784</f>
        <v>0</v>
      </c>
      <c r="T1784" s="5">
        <f>+'MBI DIRECTORIO'!T1784</f>
        <v>0</v>
      </c>
      <c r="U1784" s="5">
        <f>+'MBI DIRECTORIO'!U1784</f>
        <v>0</v>
      </c>
      <c r="V1784" s="5">
        <f>+'MBI DIRECTORIO'!V1784</f>
        <v>0</v>
      </c>
      <c r="W1784" s="5">
        <f>+'MBI DIRECTORIO'!W1784</f>
        <v>0</v>
      </c>
      <c r="X1784" s="5">
        <f>+'MBI DIRECTORIO'!X1784</f>
        <v>0</v>
      </c>
      <c r="Y1784" s="5">
        <f>+'MBI DIRECTORIO'!Y1784</f>
        <v>374.30804605437129</v>
      </c>
      <c r="Z1784" s="5">
        <f>+'MBI DIRECTORIO'!Z1784</f>
        <v>0</v>
      </c>
      <c r="AA1784" s="5">
        <f>+'MBI DIRECTORIO'!AA1784</f>
        <v>0</v>
      </c>
      <c r="AB1784" s="5" t="str">
        <f>+'MBI DIRECTORIO'!AG1784</f>
        <v>Total Beverage Solution</v>
      </c>
      <c r="AD1784" t="str">
        <f t="shared" si="29"/>
        <v>INSERT INTO TABLA_PRESUPUESTO_COMERCIAL VALUES ('VSR','80209-C','14004813-20',2022,'Octubre',346.5,'USD',13167,5650.588555,1403.325,1715.175,86.121901,0,129.670139,193.836806,5.458623,45.342479,0,0,0,0,0,0,0,374.308046,0,0);</v>
      </c>
    </row>
    <row r="1785" spans="1:30" x14ac:dyDescent="0.2">
      <c r="A1785" t="str">
        <f>+'MBI DIRECTORIO'!A1785</f>
        <v>VSR</v>
      </c>
      <c r="B1785" t="str">
        <f>+'MBI DIRECTORIO'!B1785</f>
        <v>80209-C</v>
      </c>
      <c r="C1785" t="str">
        <f>+'MBI DIRECTORIO'!C1785</f>
        <v>14005101-20</v>
      </c>
      <c r="D1785">
        <f>+'MBI DIRECTORIO'!D1785</f>
        <v>2022</v>
      </c>
      <c r="E1785" t="str">
        <f>+'MBI DIRECTORIO'!E1785</f>
        <v>Octubre</v>
      </c>
      <c r="F1785" s="5">
        <f>+'MBI DIRECTORIO'!F1785</f>
        <v>247.5</v>
      </c>
      <c r="G1785" t="str">
        <f>+'MBI DIRECTORIO'!G1785</f>
        <v>USD</v>
      </c>
      <c r="H1785" s="5">
        <f>+'MBI DIRECTORIO'!H1785</f>
        <v>11385</v>
      </c>
      <c r="I1785" s="5">
        <f>+'MBI DIRECTORIO'!I1785</f>
        <v>4644.1474606058082</v>
      </c>
      <c r="J1785" s="5">
        <f>+'MBI DIRECTORIO'!J1785</f>
        <v>1002.375</v>
      </c>
      <c r="K1785" s="5">
        <f>+'MBI DIRECTORIO'!K1785</f>
        <v>1225.125</v>
      </c>
      <c r="L1785" s="5">
        <f>+'MBI DIRECTORIO'!L1785</f>
        <v>61.515643366240859</v>
      </c>
      <c r="M1785" s="5">
        <f>+'MBI DIRECTORIO'!M1785</f>
        <v>0</v>
      </c>
      <c r="N1785" s="5">
        <f>+'MBI DIRECTORIO'!N1785</f>
        <v>92.621527777777771</v>
      </c>
      <c r="O1785" s="5">
        <f>+'MBI DIRECTORIO'!O1785</f>
        <v>138.45486111111111</v>
      </c>
      <c r="P1785" s="5">
        <f>+'MBI DIRECTORIO'!P1785</f>
        <v>3.8990162037037042</v>
      </c>
      <c r="Q1785" s="5">
        <f>+'MBI DIRECTORIO'!Q1785</f>
        <v>39.205902829663827</v>
      </c>
      <c r="R1785" s="5">
        <f>+'MBI DIRECTORIO'!R1785</f>
        <v>0</v>
      </c>
      <c r="S1785" s="5">
        <f>+'MBI DIRECTORIO'!S1785</f>
        <v>0</v>
      </c>
      <c r="T1785" s="5">
        <f>+'MBI DIRECTORIO'!T1785</f>
        <v>0</v>
      </c>
      <c r="U1785" s="5">
        <f>+'MBI DIRECTORIO'!U1785</f>
        <v>0</v>
      </c>
      <c r="V1785" s="5">
        <f>+'MBI DIRECTORIO'!V1785</f>
        <v>0</v>
      </c>
      <c r="W1785" s="5">
        <f>+'MBI DIRECTORIO'!W1785</f>
        <v>0</v>
      </c>
      <c r="X1785" s="5">
        <f>+'MBI DIRECTORIO'!X1785</f>
        <v>0</v>
      </c>
      <c r="Y1785" s="5">
        <f>+'MBI DIRECTORIO'!Y1785</f>
        <v>274.18130792225639</v>
      </c>
      <c r="Z1785" s="5">
        <f>+'MBI DIRECTORIO'!Z1785</f>
        <v>0</v>
      </c>
      <c r="AA1785" s="5">
        <f>+'MBI DIRECTORIO'!AA1785</f>
        <v>0</v>
      </c>
      <c r="AB1785" s="5" t="str">
        <f>+'MBI DIRECTORIO'!AG1785</f>
        <v>Total Beverage Solution</v>
      </c>
      <c r="AD1785" t="str">
        <f t="shared" si="29"/>
        <v>INSERT INTO TABLA_PRESUPUESTO_COMERCIAL VALUES ('VSR','80209-C','14005101-20',2022,'Octubre',247.5,'USD',11385,4644.147461,1002.375,1225.125,61.515643,0,92.621528,138.454861,3.899016,39.205903,0,0,0,0,0,0,0,274.181308,0,0);</v>
      </c>
    </row>
    <row r="1786" spans="1:30" x14ac:dyDescent="0.2">
      <c r="A1786" t="str">
        <f>+'MBI DIRECTORIO'!A1786</f>
        <v>VSR</v>
      </c>
      <c r="B1786" t="str">
        <f>+'MBI DIRECTORIO'!B1786</f>
        <v>80209-C</v>
      </c>
      <c r="C1786" t="str">
        <f>+'MBI DIRECTORIO'!C1786</f>
        <v>14005102-20</v>
      </c>
      <c r="D1786">
        <f>+'MBI DIRECTORIO'!D1786</f>
        <v>2022</v>
      </c>
      <c r="E1786" t="str">
        <f>+'MBI DIRECTORIO'!E1786</f>
        <v>Octubre</v>
      </c>
      <c r="F1786" s="5">
        <f>+'MBI DIRECTORIO'!F1786</f>
        <v>247.5</v>
      </c>
      <c r="G1786" t="str">
        <f>+'MBI DIRECTORIO'!G1786</f>
        <v>USD</v>
      </c>
      <c r="H1786" s="5">
        <f>+'MBI DIRECTORIO'!H1786</f>
        <v>11385</v>
      </c>
      <c r="I1786" s="5">
        <f>+'MBI DIRECTORIO'!I1786</f>
        <v>4891.5725408654216</v>
      </c>
      <c r="J1786" s="5">
        <f>+'MBI DIRECTORIO'!J1786</f>
        <v>1002.375</v>
      </c>
      <c r="K1786" s="5">
        <f>+'MBI DIRECTORIO'!K1786</f>
        <v>1225.125</v>
      </c>
      <c r="L1786" s="5">
        <f>+'MBI DIRECTORIO'!L1786</f>
        <v>61.515643366240859</v>
      </c>
      <c r="M1786" s="5">
        <f>+'MBI DIRECTORIO'!M1786</f>
        <v>0</v>
      </c>
      <c r="N1786" s="5">
        <f>+'MBI DIRECTORIO'!N1786</f>
        <v>92.621527777777771</v>
      </c>
      <c r="O1786" s="5">
        <f>+'MBI DIRECTORIO'!O1786</f>
        <v>138.45486111111111</v>
      </c>
      <c r="P1786" s="5">
        <f>+'MBI DIRECTORIO'!P1786</f>
        <v>3.8990162037037042</v>
      </c>
      <c r="Q1786" s="5">
        <f>+'MBI DIRECTORIO'!Q1786</f>
        <v>39.205902829663827</v>
      </c>
      <c r="R1786" s="5">
        <f>+'MBI DIRECTORIO'!R1786</f>
        <v>0</v>
      </c>
      <c r="S1786" s="5">
        <f>+'MBI DIRECTORIO'!S1786</f>
        <v>0</v>
      </c>
      <c r="T1786" s="5">
        <f>+'MBI DIRECTORIO'!T1786</f>
        <v>0</v>
      </c>
      <c r="U1786" s="5">
        <f>+'MBI DIRECTORIO'!U1786</f>
        <v>0</v>
      </c>
      <c r="V1786" s="5">
        <f>+'MBI DIRECTORIO'!V1786</f>
        <v>0</v>
      </c>
      <c r="W1786" s="5">
        <f>+'MBI DIRECTORIO'!W1786</f>
        <v>0</v>
      </c>
      <c r="X1786" s="5">
        <f>+'MBI DIRECTORIO'!X1786</f>
        <v>0</v>
      </c>
      <c r="Y1786" s="5">
        <f>+'MBI DIRECTORIO'!Y1786</f>
        <v>274.18130792225639</v>
      </c>
      <c r="Z1786" s="5">
        <f>+'MBI DIRECTORIO'!Z1786</f>
        <v>0</v>
      </c>
      <c r="AA1786" s="5">
        <f>+'MBI DIRECTORIO'!AA1786</f>
        <v>0</v>
      </c>
      <c r="AB1786" s="5" t="str">
        <f>+'MBI DIRECTORIO'!AG1786</f>
        <v>Total Beverage Solution</v>
      </c>
      <c r="AD1786" t="str">
        <f t="shared" si="29"/>
        <v>INSERT INTO TABLA_PRESUPUESTO_COMERCIAL VALUES ('VSR','80209-C','14005102-20',2022,'Octubre',247.5,'USD',11385,4891.572541,1002.375,1225.125,61.515643,0,92.621528,138.454861,3.899016,39.205903,0,0,0,0,0,0,0,274.181308,0,0);</v>
      </c>
    </row>
    <row r="1787" spans="1:30" x14ac:dyDescent="0.2">
      <c r="A1787" t="str">
        <f>+'MBI DIRECTORIO'!A1787</f>
        <v>VSR</v>
      </c>
      <c r="B1787" t="str">
        <f>+'MBI DIRECTORIO'!B1787</f>
        <v>80209-C</v>
      </c>
      <c r="C1787" t="str">
        <f>+'MBI DIRECTORIO'!C1787</f>
        <v>14004011-15</v>
      </c>
      <c r="D1787">
        <f>+'MBI DIRECTORIO'!D1787</f>
        <v>2022</v>
      </c>
      <c r="E1787" t="str">
        <f>+'MBI DIRECTORIO'!E1787</f>
        <v>Octubre</v>
      </c>
      <c r="F1787" s="5">
        <f>+'MBI DIRECTORIO'!F1787</f>
        <v>38.4</v>
      </c>
      <c r="G1787" t="str">
        <f>+'MBI DIRECTORIO'!G1787</f>
        <v>USD</v>
      </c>
      <c r="H1787" s="5">
        <f>+'MBI DIRECTORIO'!H1787</f>
        <v>2688</v>
      </c>
      <c r="I1787" s="5">
        <f>+'MBI DIRECTORIO'!I1787</f>
        <v>1441.9077188413305</v>
      </c>
      <c r="J1787" s="5">
        <f>+'MBI DIRECTORIO'!J1787</f>
        <v>138.24</v>
      </c>
      <c r="K1787" s="5">
        <f>+'MBI DIRECTORIO'!K1787</f>
        <v>168.96</v>
      </c>
      <c r="L1787" s="5">
        <f>+'MBI DIRECTORIO'!L1787</f>
        <v>9.5442452737925212</v>
      </c>
      <c r="M1787" s="5">
        <f>+'MBI DIRECTORIO'!M1787</f>
        <v>0</v>
      </c>
      <c r="N1787" s="5">
        <f>+'MBI DIRECTORIO'!N1787</f>
        <v>14.37037037037037</v>
      </c>
      <c r="O1787" s="5">
        <f>+'MBI DIRECTORIO'!O1787</f>
        <v>21.481481481481481</v>
      </c>
      <c r="P1787" s="5">
        <f>+'MBI DIRECTORIO'!P1787</f>
        <v>0.60493827160493829</v>
      </c>
      <c r="Q1787" s="5">
        <f>+'MBI DIRECTORIO'!Q1787</f>
        <v>9.2565188235517226</v>
      </c>
      <c r="R1787" s="5">
        <f>+'MBI DIRECTORIO'!R1787</f>
        <v>0</v>
      </c>
      <c r="S1787" s="5">
        <f>+'MBI DIRECTORIO'!S1787</f>
        <v>0</v>
      </c>
      <c r="T1787" s="5">
        <f>+'MBI DIRECTORIO'!T1787</f>
        <v>0</v>
      </c>
      <c r="U1787" s="5">
        <f>+'MBI DIRECTORIO'!U1787</f>
        <v>0</v>
      </c>
      <c r="V1787" s="5">
        <f>+'MBI DIRECTORIO'!V1787</f>
        <v>0</v>
      </c>
      <c r="W1787" s="5">
        <f>+'MBI DIRECTORIO'!W1787</f>
        <v>0</v>
      </c>
      <c r="X1787" s="5">
        <f>+'MBI DIRECTORIO'!X1787</f>
        <v>0</v>
      </c>
      <c r="Y1787" s="5">
        <f>+'MBI DIRECTORIO'!Y1787</f>
        <v>45.713308947008507</v>
      </c>
      <c r="Z1787" s="5">
        <f>+'MBI DIRECTORIO'!Z1787</f>
        <v>0</v>
      </c>
      <c r="AA1787" s="5">
        <f>+'MBI DIRECTORIO'!AA1787</f>
        <v>0</v>
      </c>
      <c r="AB1787" s="5" t="str">
        <f>+'MBI DIRECTORIO'!AG1787</f>
        <v>Total Beverage Solution</v>
      </c>
      <c r="AD1787" t="str">
        <f t="shared" si="29"/>
        <v>INSERT INTO TABLA_PRESUPUESTO_COMERCIAL VALUES ('VSR','80209-C','14004011-15',2022,'Octubre',38.4,'USD',2688,1441.907719,138.24,168.96,9.544245,0,14.37037,21.481481,0.604938,9.256519,0,0,0,0,0,0,0,45.713309,0,0);</v>
      </c>
    </row>
    <row r="1788" spans="1:30" x14ac:dyDescent="0.2">
      <c r="A1788" t="str">
        <f>+'MBI DIRECTORIO'!A1788</f>
        <v>VSR</v>
      </c>
      <c r="B1788" t="str">
        <f>+'MBI DIRECTORIO'!B1788</f>
        <v>80145-C</v>
      </c>
      <c r="C1788" t="str">
        <f>+'MBI DIRECTORIO'!C1788</f>
        <v>14004891-20</v>
      </c>
      <c r="D1788">
        <f>+'MBI DIRECTORIO'!D1788</f>
        <v>2022</v>
      </c>
      <c r="E1788" t="str">
        <f>+'MBI DIRECTORIO'!E1788</f>
        <v>Octubre</v>
      </c>
      <c r="F1788" s="5">
        <f>+'MBI DIRECTORIO'!F1788</f>
        <v>450</v>
      </c>
      <c r="G1788" t="str">
        <f>+'MBI DIRECTORIO'!G1788</f>
        <v>USD</v>
      </c>
      <c r="H1788" s="5">
        <f>+'MBI DIRECTORIO'!H1788</f>
        <v>15030</v>
      </c>
      <c r="I1788" s="5">
        <f>+'MBI DIRECTORIO'!I1788</f>
        <v>6287.9212702402883</v>
      </c>
      <c r="J1788" s="5">
        <f>+'MBI DIRECTORIO'!J1788</f>
        <v>0</v>
      </c>
      <c r="K1788" s="5">
        <f>+'MBI DIRECTORIO'!K1788</f>
        <v>900</v>
      </c>
      <c r="L1788" s="5">
        <f>+'MBI DIRECTORIO'!L1788</f>
        <v>111.8466243022561</v>
      </c>
      <c r="M1788" s="5">
        <f>+'MBI DIRECTORIO'!M1788</f>
        <v>0</v>
      </c>
      <c r="N1788" s="5">
        <f>+'MBI DIRECTORIO'!N1788</f>
        <v>121.24316939890711</v>
      </c>
      <c r="O1788" s="5">
        <f>+'MBI DIRECTORIO'!O1788</f>
        <v>148.5655737704918</v>
      </c>
      <c r="P1788" s="5">
        <f>+'MBI DIRECTORIO'!P1788</f>
        <v>5.0204918032786878</v>
      </c>
      <c r="Q1788" s="5">
        <f>+'MBI DIRECTORIO'!Q1788</f>
        <v>51.757990296868449</v>
      </c>
      <c r="R1788" s="5">
        <f>+'MBI DIRECTORIO'!R1788</f>
        <v>0</v>
      </c>
      <c r="S1788" s="5">
        <f>+'MBI DIRECTORIO'!S1788</f>
        <v>0</v>
      </c>
      <c r="T1788" s="5">
        <f>+'MBI DIRECTORIO'!T1788</f>
        <v>0</v>
      </c>
      <c r="U1788" s="5">
        <f>+'MBI DIRECTORIO'!U1788</f>
        <v>0</v>
      </c>
      <c r="V1788" s="5">
        <f>+'MBI DIRECTORIO'!V1788</f>
        <v>0</v>
      </c>
      <c r="W1788" s="5">
        <f>+'MBI DIRECTORIO'!W1788</f>
        <v>0</v>
      </c>
      <c r="X1788" s="5">
        <f>+'MBI DIRECTORIO'!X1788</f>
        <v>0</v>
      </c>
      <c r="Y1788" s="5">
        <f>+'MBI DIRECTORIO'!Y1788</f>
        <v>327.45579697654176</v>
      </c>
      <c r="Z1788" s="5">
        <f>+'MBI DIRECTORIO'!Z1788</f>
        <v>0.86857170699571529</v>
      </c>
      <c r="AA1788" s="5">
        <f>+'MBI DIRECTORIO'!AA1788</f>
        <v>0</v>
      </c>
      <c r="AB1788" s="5" t="str">
        <f>+'MBI DIRECTORIO'!AG1788</f>
        <v>Domaine Boyar International EAD</v>
      </c>
      <c r="AD1788" t="str">
        <f t="shared" si="29"/>
        <v>INSERT INTO TABLA_PRESUPUESTO_COMERCIAL VALUES ('VSR','80145-C','14004891-20',2022,'Octubre',450,'USD',15030,6287.92127,0,900,111.846624,0,121.243169,148.565574,5.020492,51.75799,0,0,0,0,0,0,0,327.455797,0.868572,0);</v>
      </c>
    </row>
    <row r="1789" spans="1:30" x14ac:dyDescent="0.2">
      <c r="A1789" t="str">
        <f>+'MBI DIRECTORIO'!A1789</f>
        <v>VSR</v>
      </c>
      <c r="B1789" t="str">
        <f>+'MBI DIRECTORIO'!B1789</f>
        <v>80007-C</v>
      </c>
      <c r="C1789" t="str">
        <f>+'MBI DIRECTORIO'!C1789</f>
        <v>14003817-21</v>
      </c>
      <c r="D1789">
        <f>+'MBI DIRECTORIO'!D1789</f>
        <v>2022</v>
      </c>
      <c r="E1789" t="str">
        <f>+'MBI DIRECTORIO'!E1789</f>
        <v>Octubre</v>
      </c>
      <c r="F1789" s="5">
        <f>+'MBI DIRECTORIO'!F1789</f>
        <v>32.4</v>
      </c>
      <c r="G1789" t="str">
        <f>+'MBI DIRECTORIO'!G1789</f>
        <v>USD</v>
      </c>
      <c r="H1789" s="5">
        <f>+'MBI DIRECTORIO'!H1789</f>
        <v>793.8</v>
      </c>
      <c r="I1789" s="5">
        <f>+'MBI DIRECTORIO'!I1789</f>
        <v>478.46295836930074</v>
      </c>
      <c r="J1789" s="5">
        <f>+'MBI DIRECTORIO'!J1789</f>
        <v>0</v>
      </c>
      <c r="K1789" s="5">
        <f>+'MBI DIRECTORIO'!K1789</f>
        <v>48.599999999999994</v>
      </c>
      <c r="L1789" s="5">
        <f>+'MBI DIRECTORIO'!L1789</f>
        <v>8.0529569497624394</v>
      </c>
      <c r="M1789" s="5">
        <f>+'MBI DIRECTORIO'!M1789</f>
        <v>0</v>
      </c>
      <c r="N1789" s="5">
        <f>+'MBI DIRECTORIO'!N1789</f>
        <v>11.357142857142856</v>
      </c>
      <c r="O1789" s="5">
        <f>+'MBI DIRECTORIO'!O1789</f>
        <v>12.428571428571429</v>
      </c>
      <c r="P1789" s="5">
        <f>+'MBI DIRECTORIO'!P1789</f>
        <v>0.42000000000000004</v>
      </c>
      <c r="Q1789" s="5">
        <f>+'MBI DIRECTORIO'!Q1789</f>
        <v>2.7335657150801183</v>
      </c>
      <c r="R1789" s="5">
        <f>+'MBI DIRECTORIO'!R1789</f>
        <v>0</v>
      </c>
      <c r="S1789" s="5">
        <f>+'MBI DIRECTORIO'!S1789</f>
        <v>0</v>
      </c>
      <c r="T1789" s="5">
        <f>+'MBI DIRECTORIO'!T1789</f>
        <v>0</v>
      </c>
      <c r="U1789" s="5">
        <f>+'MBI DIRECTORIO'!U1789</f>
        <v>0</v>
      </c>
      <c r="V1789" s="5">
        <f>+'MBI DIRECTORIO'!V1789</f>
        <v>0</v>
      </c>
      <c r="W1789" s="5">
        <f>+'MBI DIRECTORIO'!W1789</f>
        <v>0</v>
      </c>
      <c r="X1789" s="5">
        <f>+'MBI DIRECTORIO'!X1789</f>
        <v>0</v>
      </c>
      <c r="Y1789" s="5">
        <f>+'MBI DIRECTORIO'!Y1789</f>
        <v>27.001817163698096</v>
      </c>
      <c r="Z1789" s="5">
        <f>+'MBI DIRECTORIO'!Z1789</f>
        <v>6.2537162903691504E-2</v>
      </c>
      <c r="AA1789" s="5">
        <f>+'MBI DIRECTORIO'!AA1789</f>
        <v>0</v>
      </c>
      <c r="AB1789" s="5" t="str">
        <f>+'MBI DIRECTORIO'!AG1789</f>
        <v>Ghs Classic Drinks Ltd</v>
      </c>
      <c r="AD1789" t="str">
        <f t="shared" si="29"/>
        <v>INSERT INTO TABLA_PRESUPUESTO_COMERCIAL VALUES ('VSR','80007-C','14003817-21',2022,'Octubre',32.4,'USD',793.8,478.462958,0,48.6,8.052957,0,11.357143,12.428571,0.42,2.733566,0,0,0,0,0,0,0,27.001817,0.062537,0);</v>
      </c>
    </row>
    <row r="1790" spans="1:30" x14ac:dyDescent="0.2">
      <c r="A1790" t="str">
        <f>+'MBI DIRECTORIO'!A1790</f>
        <v>VSR</v>
      </c>
      <c r="B1790" t="str">
        <f>+'MBI DIRECTORIO'!B1790</f>
        <v>80007-C</v>
      </c>
      <c r="C1790" t="str">
        <f>+'MBI DIRECTORIO'!C1790</f>
        <v>14004978-20</v>
      </c>
      <c r="D1790">
        <f>+'MBI DIRECTORIO'!D1790</f>
        <v>2022</v>
      </c>
      <c r="E1790" t="str">
        <f>+'MBI DIRECTORIO'!E1790</f>
        <v>Octubre</v>
      </c>
      <c r="F1790" s="5">
        <f>+'MBI DIRECTORIO'!F1790</f>
        <v>32.4</v>
      </c>
      <c r="G1790" t="str">
        <f>+'MBI DIRECTORIO'!G1790</f>
        <v>USD</v>
      </c>
      <c r="H1790" s="5">
        <f>+'MBI DIRECTORIO'!H1790</f>
        <v>1069.2</v>
      </c>
      <c r="I1790" s="5">
        <f>+'MBI DIRECTORIO'!I1790</f>
        <v>528.36672201362933</v>
      </c>
      <c r="J1790" s="5">
        <f>+'MBI DIRECTORIO'!J1790</f>
        <v>0</v>
      </c>
      <c r="K1790" s="5">
        <f>+'MBI DIRECTORIO'!K1790</f>
        <v>48.599999999999994</v>
      </c>
      <c r="L1790" s="5">
        <f>+'MBI DIRECTORIO'!L1790</f>
        <v>8.0529569497624394</v>
      </c>
      <c r="M1790" s="5">
        <f>+'MBI DIRECTORIO'!M1790</f>
        <v>0</v>
      </c>
      <c r="N1790" s="5">
        <f>+'MBI DIRECTORIO'!N1790</f>
        <v>11.357142857142856</v>
      </c>
      <c r="O1790" s="5">
        <f>+'MBI DIRECTORIO'!O1790</f>
        <v>12.428571428571429</v>
      </c>
      <c r="P1790" s="5">
        <f>+'MBI DIRECTORIO'!P1790</f>
        <v>0.42000000000000004</v>
      </c>
      <c r="Q1790" s="5">
        <f>+'MBI DIRECTORIO'!Q1790</f>
        <v>3.6819456570466902</v>
      </c>
      <c r="R1790" s="5">
        <f>+'MBI DIRECTORIO'!R1790</f>
        <v>0</v>
      </c>
      <c r="S1790" s="5">
        <f>+'MBI DIRECTORIO'!S1790</f>
        <v>0</v>
      </c>
      <c r="T1790" s="5">
        <f>+'MBI DIRECTORIO'!T1790</f>
        <v>0</v>
      </c>
      <c r="U1790" s="5">
        <f>+'MBI DIRECTORIO'!U1790</f>
        <v>0</v>
      </c>
      <c r="V1790" s="5">
        <f>+'MBI DIRECTORIO'!V1790</f>
        <v>0</v>
      </c>
      <c r="W1790" s="5">
        <f>+'MBI DIRECTORIO'!W1790</f>
        <v>0</v>
      </c>
      <c r="X1790" s="5">
        <f>+'MBI DIRECTORIO'!X1790</f>
        <v>0</v>
      </c>
      <c r="Y1790" s="5">
        <f>+'MBI DIRECTORIO'!Y1790</f>
        <v>27.950197105664667</v>
      </c>
      <c r="Z1790" s="5">
        <f>+'MBI DIRECTORIO'!Z1790</f>
        <v>6.2537162903691504E-2</v>
      </c>
      <c r="AA1790" s="5">
        <f>+'MBI DIRECTORIO'!AA1790</f>
        <v>0</v>
      </c>
      <c r="AB1790" s="5" t="str">
        <f>+'MBI DIRECTORIO'!AG1790</f>
        <v>Ghs Classic Drinks Ltd</v>
      </c>
      <c r="AD1790" t="str">
        <f t="shared" si="29"/>
        <v>INSERT INTO TABLA_PRESUPUESTO_COMERCIAL VALUES ('VSR','80007-C','14004978-20',2022,'Octubre',32.4,'USD',1069.2,528.366722,0,48.6,8.052957,0,11.357143,12.428571,0.42,3.681946,0,0,0,0,0,0,0,27.950197,0.062537,0);</v>
      </c>
    </row>
    <row r="1791" spans="1:30" x14ac:dyDescent="0.2">
      <c r="A1791" t="str">
        <f>+'MBI DIRECTORIO'!A1791</f>
        <v>VSR</v>
      </c>
      <c r="B1791" t="str">
        <f>+'MBI DIRECTORIO'!B1791</f>
        <v>80007-C</v>
      </c>
      <c r="C1791" t="str">
        <f>+'MBI DIRECTORIO'!C1791</f>
        <v>14004704-21</v>
      </c>
      <c r="D1791">
        <f>+'MBI DIRECTORIO'!D1791</f>
        <v>2022</v>
      </c>
      <c r="E1791" t="str">
        <f>+'MBI DIRECTORIO'!E1791</f>
        <v>Octubre</v>
      </c>
      <c r="F1791" s="5">
        <f>+'MBI DIRECTORIO'!F1791</f>
        <v>128.70000000000002</v>
      </c>
      <c r="G1791" t="str">
        <f>+'MBI DIRECTORIO'!G1791</f>
        <v>USD</v>
      </c>
      <c r="H1791" s="5">
        <f>+'MBI DIRECTORIO'!H1791</f>
        <v>3088.8</v>
      </c>
      <c r="I1791" s="5">
        <f>+'MBI DIRECTORIO'!I1791</f>
        <v>1725.8735754240322</v>
      </c>
      <c r="J1791" s="5">
        <f>+'MBI DIRECTORIO'!J1791</f>
        <v>0</v>
      </c>
      <c r="K1791" s="5">
        <f>+'MBI DIRECTORIO'!K1791</f>
        <v>149.292</v>
      </c>
      <c r="L1791" s="5">
        <f>+'MBI DIRECTORIO'!L1791</f>
        <v>31.988134550445249</v>
      </c>
      <c r="M1791" s="5">
        <f>+'MBI DIRECTORIO'!M1791</f>
        <v>0</v>
      </c>
      <c r="N1791" s="5">
        <f>+'MBI DIRECTORIO'!N1791</f>
        <v>45.113095238095241</v>
      </c>
      <c r="O1791" s="5">
        <f>+'MBI DIRECTORIO'!O1791</f>
        <v>49.369047619047628</v>
      </c>
      <c r="P1791" s="5">
        <f>+'MBI DIRECTORIO'!P1791</f>
        <v>1.6683333333333337</v>
      </c>
      <c r="Q1791" s="5">
        <f>+'MBI DIRECTORIO'!Q1791</f>
        <v>10.636731898134883</v>
      </c>
      <c r="R1791" s="5">
        <f>+'MBI DIRECTORIO'!R1791</f>
        <v>0</v>
      </c>
      <c r="S1791" s="5">
        <f>+'MBI DIRECTORIO'!S1791</f>
        <v>0</v>
      </c>
      <c r="T1791" s="5">
        <f>+'MBI DIRECTORIO'!T1791</f>
        <v>0</v>
      </c>
      <c r="U1791" s="5">
        <f>+'MBI DIRECTORIO'!U1791</f>
        <v>0</v>
      </c>
      <c r="V1791" s="5">
        <f>+'MBI DIRECTORIO'!V1791</f>
        <v>0</v>
      </c>
      <c r="W1791" s="5">
        <f>+'MBI DIRECTORIO'!W1791</f>
        <v>0</v>
      </c>
      <c r="X1791" s="5">
        <f>+'MBI DIRECTORIO'!X1791</f>
        <v>0</v>
      </c>
      <c r="Y1791" s="5">
        <f>+'MBI DIRECTORIO'!Y1791</f>
        <v>107.03561959681186</v>
      </c>
      <c r="Z1791" s="5">
        <f>+'MBI DIRECTORIO'!Z1791</f>
        <v>0.24841150820077462</v>
      </c>
      <c r="AA1791" s="5">
        <f>+'MBI DIRECTORIO'!AA1791</f>
        <v>0</v>
      </c>
      <c r="AB1791" s="5" t="str">
        <f>+'MBI DIRECTORIO'!AG1791</f>
        <v>Ghs Classic Drinks Ltd</v>
      </c>
      <c r="AD1791" t="str">
        <f t="shared" si="29"/>
        <v>INSERT INTO TABLA_PRESUPUESTO_COMERCIAL VALUES ('VSR','80007-C','14004704-21',2022,'Octubre',128.7,'USD',3088.8,1725.873575,0,149.292,31.988135,0,45.113095,49.369048,1.668333,10.636732,0,0,0,0,0,0,0,107.03562,0.248412,0);</v>
      </c>
    </row>
    <row r="1792" spans="1:30" x14ac:dyDescent="0.2">
      <c r="A1792" t="str">
        <f>+'MBI DIRECTORIO'!A1792</f>
        <v>VSR</v>
      </c>
      <c r="B1792" t="str">
        <f>+'MBI DIRECTORIO'!B1792</f>
        <v>80007-C</v>
      </c>
      <c r="C1792" t="str">
        <f>+'MBI DIRECTORIO'!C1792</f>
        <v>14004705-21</v>
      </c>
      <c r="D1792">
        <f>+'MBI DIRECTORIO'!D1792</f>
        <v>2022</v>
      </c>
      <c r="E1792" t="str">
        <f>+'MBI DIRECTORIO'!E1792</f>
        <v>Octubre</v>
      </c>
      <c r="F1792" s="5">
        <f>+'MBI DIRECTORIO'!F1792</f>
        <v>193.05</v>
      </c>
      <c r="G1792" t="str">
        <f>+'MBI DIRECTORIO'!G1792</f>
        <v>USD</v>
      </c>
      <c r="H1792" s="5">
        <f>+'MBI DIRECTORIO'!H1792</f>
        <v>4681.4625000000005</v>
      </c>
      <c r="I1792" s="5">
        <f>+'MBI DIRECTORIO'!I1792</f>
        <v>3466.8482703499626</v>
      </c>
      <c r="J1792" s="5">
        <f>+'MBI DIRECTORIO'!J1792</f>
        <v>0</v>
      </c>
      <c r="K1792" s="5">
        <f>+'MBI DIRECTORIO'!K1792</f>
        <v>223.93799999999999</v>
      </c>
      <c r="L1792" s="5">
        <f>+'MBI DIRECTORIO'!L1792</f>
        <v>47.982201825667872</v>
      </c>
      <c r="M1792" s="5">
        <f>+'MBI DIRECTORIO'!M1792</f>
        <v>0</v>
      </c>
      <c r="N1792" s="5">
        <f>+'MBI DIRECTORIO'!N1792</f>
        <v>67.669642857142861</v>
      </c>
      <c r="O1792" s="5">
        <f>+'MBI DIRECTORIO'!O1792</f>
        <v>74.053571428571431</v>
      </c>
      <c r="P1792" s="5">
        <f>+'MBI DIRECTORIO'!P1792</f>
        <v>2.5025000000000004</v>
      </c>
      <c r="Q1792" s="5">
        <f>+'MBI DIRECTORIO'!Q1792</f>
        <v>16.121296783110683</v>
      </c>
      <c r="R1792" s="5">
        <f>+'MBI DIRECTORIO'!R1792</f>
        <v>0</v>
      </c>
      <c r="S1792" s="5">
        <f>+'MBI DIRECTORIO'!S1792</f>
        <v>0</v>
      </c>
      <c r="T1792" s="5">
        <f>+'MBI DIRECTORIO'!T1792</f>
        <v>0</v>
      </c>
      <c r="U1792" s="5">
        <f>+'MBI DIRECTORIO'!U1792</f>
        <v>0</v>
      </c>
      <c r="V1792" s="5">
        <f>+'MBI DIRECTORIO'!V1792</f>
        <v>0</v>
      </c>
      <c r="W1792" s="5">
        <f>+'MBI DIRECTORIO'!W1792</f>
        <v>0</v>
      </c>
      <c r="X1792" s="5">
        <f>+'MBI DIRECTORIO'!X1792</f>
        <v>0</v>
      </c>
      <c r="Y1792" s="5">
        <f>+'MBI DIRECTORIO'!Y1792</f>
        <v>160.71962833112613</v>
      </c>
      <c r="Z1792" s="5">
        <f>+'MBI DIRECTORIO'!Z1792</f>
        <v>0.37261726230116193</v>
      </c>
      <c r="AA1792" s="5">
        <f>+'MBI DIRECTORIO'!AA1792</f>
        <v>0</v>
      </c>
      <c r="AB1792" s="5" t="str">
        <f>+'MBI DIRECTORIO'!AG1792</f>
        <v>Ghs Classic Drinks Ltd</v>
      </c>
      <c r="AD1792" t="str">
        <f t="shared" si="29"/>
        <v>INSERT INTO TABLA_PRESUPUESTO_COMERCIAL VALUES ('VSR','80007-C','14004705-21',2022,'Octubre',193.05,'USD',4681.4625,3466.84827,0,223.938,47.982202,0,67.669643,74.053571,2.5025,16.121297,0,0,0,0,0,0,0,160.719628,0.372617,0);</v>
      </c>
    </row>
    <row r="1793" spans="1:30" x14ac:dyDescent="0.2">
      <c r="A1793" t="str">
        <f>+'MBI DIRECTORIO'!A1793</f>
        <v>VSR</v>
      </c>
      <c r="B1793" t="str">
        <f>+'MBI DIRECTORIO'!B1793</f>
        <v>80007-C</v>
      </c>
      <c r="C1793" t="str">
        <f>+'MBI DIRECTORIO'!C1793</f>
        <v>14004693-21</v>
      </c>
      <c r="D1793">
        <f>+'MBI DIRECTORIO'!D1793</f>
        <v>2022</v>
      </c>
      <c r="E1793" t="str">
        <f>+'MBI DIRECTORIO'!E1793</f>
        <v>Octubre</v>
      </c>
      <c r="F1793" s="5">
        <f>+'MBI DIRECTORIO'!F1793</f>
        <v>321.75</v>
      </c>
      <c r="G1793" t="str">
        <f>+'MBI DIRECTORIO'!G1793</f>
        <v>USD</v>
      </c>
      <c r="H1793" s="5">
        <f>+'MBI DIRECTORIO'!H1793</f>
        <v>7802.4375</v>
      </c>
      <c r="I1793" s="5">
        <f>+'MBI DIRECTORIO'!I1793</f>
        <v>4495.8637082218065</v>
      </c>
      <c r="J1793" s="5">
        <f>+'MBI DIRECTORIO'!J1793</f>
        <v>0</v>
      </c>
      <c r="K1793" s="5">
        <f>+'MBI DIRECTORIO'!K1793</f>
        <v>148.005</v>
      </c>
      <c r="L1793" s="5">
        <f>+'MBI DIRECTORIO'!L1793</f>
        <v>79.97033637611311</v>
      </c>
      <c r="M1793" s="5">
        <f>+'MBI DIRECTORIO'!M1793</f>
        <v>0</v>
      </c>
      <c r="N1793" s="5">
        <f>+'MBI DIRECTORIO'!N1793</f>
        <v>112.78273809523812</v>
      </c>
      <c r="O1793" s="5">
        <f>+'MBI DIRECTORIO'!O1793</f>
        <v>123.42261904761907</v>
      </c>
      <c r="P1793" s="5">
        <f>+'MBI DIRECTORIO'!P1793</f>
        <v>4.1708333333333334</v>
      </c>
      <c r="Q1793" s="5">
        <f>+'MBI DIRECTORIO'!Q1793</f>
        <v>26.868827971851132</v>
      </c>
      <c r="R1793" s="5">
        <f>+'MBI DIRECTORIO'!R1793</f>
        <v>0</v>
      </c>
      <c r="S1793" s="5">
        <f>+'MBI DIRECTORIO'!S1793</f>
        <v>0</v>
      </c>
      <c r="T1793" s="5">
        <f>+'MBI DIRECTORIO'!T1793</f>
        <v>0</v>
      </c>
      <c r="U1793" s="5">
        <f>+'MBI DIRECTORIO'!U1793</f>
        <v>0</v>
      </c>
      <c r="V1793" s="5">
        <f>+'MBI DIRECTORIO'!V1793</f>
        <v>0</v>
      </c>
      <c r="W1793" s="5">
        <f>+'MBI DIRECTORIO'!W1793</f>
        <v>0</v>
      </c>
      <c r="X1793" s="5">
        <f>+'MBI DIRECTORIO'!X1793</f>
        <v>0</v>
      </c>
      <c r="Y1793" s="5">
        <f>+'MBI DIRECTORIO'!Y1793</f>
        <v>267.86604721854354</v>
      </c>
      <c r="Z1793" s="5">
        <f>+'MBI DIRECTORIO'!Z1793</f>
        <v>0.6210287705019365</v>
      </c>
      <c r="AA1793" s="5">
        <f>+'MBI DIRECTORIO'!AA1793</f>
        <v>0</v>
      </c>
      <c r="AB1793" s="5" t="str">
        <f>+'MBI DIRECTORIO'!AG1793</f>
        <v>Ghs Classic Drinks Ltd</v>
      </c>
      <c r="AD1793" t="str">
        <f t="shared" si="29"/>
        <v>INSERT INTO TABLA_PRESUPUESTO_COMERCIAL VALUES ('VSR','80007-C','14004693-21',2022,'Octubre',321.75,'USD',7802.4375,4495.863708,0,148.005,79.970336,0,112.782738,123.422619,4.170833,26.868828,0,0,0,0,0,0,0,267.866047,0.621029,0);</v>
      </c>
    </row>
    <row r="1794" spans="1:30" x14ac:dyDescent="0.2">
      <c r="A1794" t="str">
        <f>+'MBI DIRECTORIO'!A1794</f>
        <v>VSR</v>
      </c>
      <c r="B1794" t="str">
        <f>+'MBI DIRECTORIO'!B1794</f>
        <v>80006-C</v>
      </c>
      <c r="C1794" t="str">
        <f>+'MBI DIRECTORIO'!C1794</f>
        <v>14005151-20</v>
      </c>
      <c r="D1794">
        <f>+'MBI DIRECTORIO'!D1794</f>
        <v>2022</v>
      </c>
      <c r="E1794" t="str">
        <f>+'MBI DIRECTORIO'!E1794</f>
        <v>Octubre</v>
      </c>
      <c r="F1794" s="5">
        <f>+'MBI DIRECTORIO'!F1794</f>
        <v>749.7</v>
      </c>
      <c r="G1794" t="str">
        <f>+'MBI DIRECTORIO'!G1794</f>
        <v>EUR</v>
      </c>
      <c r="H1794" s="5">
        <f>+'MBI DIRECTORIO'!H1794</f>
        <v>24830.063999999998</v>
      </c>
      <c r="I1794" s="5">
        <f>+'MBI DIRECTORIO'!I1794</f>
        <v>14802.593961100685</v>
      </c>
      <c r="J1794" s="5">
        <f>+'MBI DIRECTORIO'!J1794</f>
        <v>0</v>
      </c>
      <c r="K1794" s="5">
        <f>+'MBI DIRECTORIO'!K1794</f>
        <v>1061.5752</v>
      </c>
      <c r="L1794" s="5">
        <f>+'MBI DIRECTORIO'!L1794</f>
        <v>186.33647608755868</v>
      </c>
      <c r="M1794" s="5">
        <f>+'MBI DIRECTORIO'!M1794</f>
        <v>0</v>
      </c>
      <c r="N1794" s="5">
        <f>+'MBI DIRECTORIO'!N1794</f>
        <v>327.1504227957368</v>
      </c>
      <c r="O1794" s="5">
        <f>+'MBI DIRECTORIO'!O1794</f>
        <v>351.50097991720253</v>
      </c>
      <c r="P1794" s="5">
        <f>+'MBI DIRECTORIO'!P1794</f>
        <v>13.482229366687221</v>
      </c>
      <c r="Q1794" s="5">
        <f>+'MBI DIRECTORIO'!Q1794</f>
        <v>85.505935567706089</v>
      </c>
      <c r="R1794" s="5">
        <f>+'MBI DIRECTORIO'!R1794</f>
        <v>0</v>
      </c>
      <c r="S1794" s="5">
        <f>+'MBI DIRECTORIO'!S1794</f>
        <v>0</v>
      </c>
      <c r="T1794" s="5">
        <f>+'MBI DIRECTORIO'!T1794</f>
        <v>0</v>
      </c>
      <c r="U1794" s="5">
        <f>+'MBI DIRECTORIO'!U1794</f>
        <v>0</v>
      </c>
      <c r="V1794" s="5">
        <f>+'MBI DIRECTORIO'!V1794</f>
        <v>0</v>
      </c>
      <c r="W1794" s="5">
        <f>+'MBI DIRECTORIO'!W1794</f>
        <v>0</v>
      </c>
      <c r="X1794" s="5">
        <f>+'MBI DIRECTORIO'!X1794</f>
        <v>0</v>
      </c>
      <c r="Y1794" s="5">
        <f>+'MBI DIRECTORIO'!Y1794</f>
        <v>779.08660811118739</v>
      </c>
      <c r="Z1794" s="5">
        <f>+'MBI DIRECTORIO'!Z1794</f>
        <v>1.4470404638548617</v>
      </c>
      <c r="AA1794" s="5">
        <f>+'MBI DIRECTORIO'!AA1794</f>
        <v>0</v>
      </c>
      <c r="AB1794" s="5" t="str">
        <f>+'MBI DIRECTORIO'!AG1794</f>
        <v>Gall &amp; Gall</v>
      </c>
      <c r="AD1794" t="str">
        <f t="shared" si="29"/>
        <v>INSERT INTO TABLA_PRESUPUESTO_COMERCIAL VALUES ('VSR','80006-C','14005151-20',2022,'Octubre',749.7,'EUR',24830.064,14802.593961,0,1061.5752,186.336476,0,327.150423,351.50098,13.482229,85.505936,0,0,0,0,0,0,0,779.086608,1.44704,0);</v>
      </c>
    </row>
    <row r="1795" spans="1:30" x14ac:dyDescent="0.2">
      <c r="A1795" t="str">
        <f>+'MBI DIRECTORIO'!A1795</f>
        <v>VSR</v>
      </c>
      <c r="B1795" t="str">
        <f>+'MBI DIRECTORIO'!B1795</f>
        <v>80006-C</v>
      </c>
      <c r="C1795" t="str">
        <f>+'MBI DIRECTORIO'!C1795</f>
        <v>14003720-21</v>
      </c>
      <c r="D1795">
        <f>+'MBI DIRECTORIO'!D1795</f>
        <v>2022</v>
      </c>
      <c r="E1795" t="str">
        <f>+'MBI DIRECTORIO'!E1795</f>
        <v>Octubre</v>
      </c>
      <c r="F1795" s="5">
        <f>+'MBI DIRECTORIO'!F1795</f>
        <v>1795.5</v>
      </c>
      <c r="G1795" t="str">
        <f>+'MBI DIRECTORIO'!G1795</f>
        <v>EUR</v>
      </c>
      <c r="H1795" s="5">
        <f>+'MBI DIRECTORIO'!H1795</f>
        <v>38308.788</v>
      </c>
      <c r="I1795" s="5">
        <f>+'MBI DIRECTORIO'!I1795</f>
        <v>24277.459789099667</v>
      </c>
      <c r="J1795" s="5">
        <f>+'MBI DIRECTORIO'!J1795</f>
        <v>0</v>
      </c>
      <c r="K1795" s="5">
        <f>+'MBI DIRECTORIO'!K1795</f>
        <v>2542.4279999999999</v>
      </c>
      <c r="L1795" s="5">
        <f>+'MBI DIRECTORIO'!L1795</f>
        <v>446.26803096600185</v>
      </c>
      <c r="M1795" s="5">
        <f>+'MBI DIRECTORIO'!M1795</f>
        <v>0</v>
      </c>
      <c r="N1795" s="5">
        <f>+'MBI DIRECTORIO'!N1795</f>
        <v>783.51151677970586</v>
      </c>
      <c r="O1795" s="5">
        <f>+'MBI DIRECTORIO'!O1795</f>
        <v>841.83007795296407</v>
      </c>
      <c r="P1795" s="5">
        <f>+'MBI DIRECTORIO'!P1795</f>
        <v>32.289372852990404</v>
      </c>
      <c r="Q1795" s="5">
        <f>+'MBI DIRECTORIO'!Q1795</f>
        <v>131.92188140976651</v>
      </c>
      <c r="R1795" s="5">
        <f>+'MBI DIRECTORIO'!R1795</f>
        <v>0</v>
      </c>
      <c r="S1795" s="5">
        <f>+'MBI DIRECTORIO'!S1795</f>
        <v>0</v>
      </c>
      <c r="T1795" s="5">
        <f>+'MBI DIRECTORIO'!T1795</f>
        <v>0</v>
      </c>
      <c r="U1795" s="5">
        <f>+'MBI DIRECTORIO'!U1795</f>
        <v>0</v>
      </c>
      <c r="V1795" s="5">
        <f>+'MBI DIRECTORIO'!V1795</f>
        <v>0</v>
      </c>
      <c r="W1795" s="5">
        <f>+'MBI DIRECTORIO'!W1795</f>
        <v>0</v>
      </c>
      <c r="X1795" s="5">
        <f>+'MBI DIRECTORIO'!X1795</f>
        <v>0</v>
      </c>
      <c r="Y1795" s="5">
        <f>+'MBI DIRECTORIO'!Y1795</f>
        <v>1793.0184501063397</v>
      </c>
      <c r="Z1795" s="5">
        <f>+'MBI DIRECTORIO'!Z1795</f>
        <v>3.4656011109129041</v>
      </c>
      <c r="AA1795" s="5">
        <f>+'MBI DIRECTORIO'!AA1795</f>
        <v>0</v>
      </c>
      <c r="AB1795" s="5" t="str">
        <f>+'MBI DIRECTORIO'!AG1795</f>
        <v>Gall &amp; Gall</v>
      </c>
      <c r="AD1795" t="str">
        <f t="shared" si="29"/>
        <v>INSERT INTO TABLA_PRESUPUESTO_COMERCIAL VALUES ('VSR','80006-C','14003720-21',2022,'Octubre',1795.5,'EUR',38308.788,24277.459789,0,2542.428,446.268031,0,783.511517,841.830078,32.289373,131.921881,0,0,0,0,0,0,0,1793.01845,3.465601,0);</v>
      </c>
    </row>
    <row r="1796" spans="1:30" x14ac:dyDescent="0.2">
      <c r="A1796" t="str">
        <f>+'MBI DIRECTORIO'!A1796</f>
        <v>VSR</v>
      </c>
      <c r="B1796" t="str">
        <f>+'MBI DIRECTORIO'!B1796</f>
        <v>80006-C</v>
      </c>
      <c r="C1796" t="str">
        <f>+'MBI DIRECTORIO'!C1796</f>
        <v>14003719-21</v>
      </c>
      <c r="D1796">
        <f>+'MBI DIRECTORIO'!D1796</f>
        <v>2022</v>
      </c>
      <c r="E1796" t="str">
        <f>+'MBI DIRECTORIO'!E1796</f>
        <v>Octubre</v>
      </c>
      <c r="F1796" s="5">
        <f>+'MBI DIRECTORIO'!F1796</f>
        <v>5226.75</v>
      </c>
      <c r="G1796" t="str">
        <f>+'MBI DIRECTORIO'!G1796</f>
        <v>EUR</v>
      </c>
      <c r="H1796" s="5">
        <f>+'MBI DIRECTORIO'!H1796</f>
        <v>111517.93799999999</v>
      </c>
      <c r="I1796" s="5">
        <f>+'MBI DIRECTORIO'!I1796</f>
        <v>70797.886551250209</v>
      </c>
      <c r="J1796" s="5">
        <f>+'MBI DIRECTORIO'!J1796</f>
        <v>0</v>
      </c>
      <c r="K1796" s="5">
        <f>+'MBI DIRECTORIO'!K1796</f>
        <v>7401.0779999999995</v>
      </c>
      <c r="L1796" s="5">
        <f>+'MBI DIRECTORIO'!L1796</f>
        <v>1299.0985412707046</v>
      </c>
      <c r="M1796" s="5">
        <f>+'MBI DIRECTORIO'!M1796</f>
        <v>0</v>
      </c>
      <c r="N1796" s="5">
        <f>+'MBI DIRECTORIO'!N1796</f>
        <v>2280.8236259138557</v>
      </c>
      <c r="O1796" s="5">
        <f>+'MBI DIRECTORIO'!O1796</f>
        <v>2450.5905652690922</v>
      </c>
      <c r="P1796" s="5">
        <f>+'MBI DIRECTORIO'!P1796</f>
        <v>93.995254558266552</v>
      </c>
      <c r="Q1796" s="5">
        <f>+'MBI DIRECTORIO'!Q1796</f>
        <v>384.02823372792932</v>
      </c>
      <c r="R1796" s="5">
        <f>+'MBI DIRECTORIO'!R1796</f>
        <v>0</v>
      </c>
      <c r="S1796" s="5">
        <f>+'MBI DIRECTORIO'!S1796</f>
        <v>0</v>
      </c>
      <c r="T1796" s="5">
        <f>+'MBI DIRECTORIO'!T1796</f>
        <v>0</v>
      </c>
      <c r="U1796" s="5">
        <f>+'MBI DIRECTORIO'!U1796</f>
        <v>0</v>
      </c>
      <c r="V1796" s="5">
        <f>+'MBI DIRECTORIO'!V1796</f>
        <v>0</v>
      </c>
      <c r="W1796" s="5">
        <f>+'MBI DIRECTORIO'!W1796</f>
        <v>0</v>
      </c>
      <c r="X1796" s="5">
        <f>+'MBI DIRECTORIO'!X1796</f>
        <v>0</v>
      </c>
      <c r="Y1796" s="5">
        <f>+'MBI DIRECTORIO'!Y1796</f>
        <v>5219.5261398458997</v>
      </c>
      <c r="Z1796" s="5">
        <f>+'MBI DIRECTORIO'!Z1796</f>
        <v>10.088460376755233</v>
      </c>
      <c r="AA1796" s="5">
        <f>+'MBI DIRECTORIO'!AA1796</f>
        <v>0</v>
      </c>
      <c r="AB1796" s="5" t="str">
        <f>+'MBI DIRECTORIO'!AG1796</f>
        <v>Gall &amp; Gall</v>
      </c>
      <c r="AD1796" t="str">
        <f t="shared" si="29"/>
        <v>INSERT INTO TABLA_PRESUPUESTO_COMERCIAL VALUES ('VSR','80006-C','14003719-21',2022,'Octubre',5226.75,'EUR',111517.938,70797.886551,0,7401.078,1299.098541,0,2280.823626,2450.590565,93.995255,384.028234,0,0,0,0,0,0,0,5219.52614,10.08846,0);</v>
      </c>
    </row>
    <row r="1797" spans="1:30" x14ac:dyDescent="0.2">
      <c r="A1797" t="str">
        <f>+'MBI DIRECTORIO'!A1797</f>
        <v>VSR</v>
      </c>
      <c r="B1797" t="str">
        <f>+'MBI DIRECTORIO'!B1797</f>
        <v>80006-C</v>
      </c>
      <c r="C1797" t="str">
        <f>+'MBI DIRECTORIO'!C1797</f>
        <v>14004090-21</v>
      </c>
      <c r="D1797">
        <f>+'MBI DIRECTORIO'!D1797</f>
        <v>2022</v>
      </c>
      <c r="E1797" t="str">
        <f>+'MBI DIRECTORIO'!E1797</f>
        <v>Octubre</v>
      </c>
      <c r="F1797" s="5">
        <f>+'MBI DIRECTORIO'!F1797</f>
        <v>1417.5</v>
      </c>
      <c r="G1797" t="str">
        <f>+'MBI DIRECTORIO'!G1797</f>
        <v>EUR</v>
      </c>
      <c r="H1797" s="5">
        <f>+'MBI DIRECTORIO'!H1797</f>
        <v>37813.230000000003</v>
      </c>
      <c r="I1797" s="5">
        <f>+'MBI DIRECTORIO'!I1797</f>
        <v>24856.84247512442</v>
      </c>
      <c r="J1797" s="5">
        <f>+'MBI DIRECTORIO'!J1797</f>
        <v>0</v>
      </c>
      <c r="K1797" s="5">
        <f>+'MBI DIRECTORIO'!K1797</f>
        <v>2007.1799999999998</v>
      </c>
      <c r="L1797" s="5">
        <f>+'MBI DIRECTORIO'!L1797</f>
        <v>352.31686655210672</v>
      </c>
      <c r="M1797" s="5">
        <f>+'MBI DIRECTORIO'!M1797</f>
        <v>0</v>
      </c>
      <c r="N1797" s="5">
        <f>+'MBI DIRECTORIO'!N1797</f>
        <v>618.56172377345194</v>
      </c>
      <c r="O1797" s="5">
        <f>+'MBI DIRECTORIO'!O1797</f>
        <v>664.60269312076105</v>
      </c>
      <c r="P1797" s="5">
        <f>+'MBI DIRECTORIO'!P1797</f>
        <v>25.491610147097681</v>
      </c>
      <c r="Q1797" s="5">
        <f>+'MBI DIRECTORIO'!Q1797</f>
        <v>130.21535538478079</v>
      </c>
      <c r="R1797" s="5">
        <f>+'MBI DIRECTORIO'!R1797</f>
        <v>0</v>
      </c>
      <c r="S1797" s="5">
        <f>+'MBI DIRECTORIO'!S1797</f>
        <v>0</v>
      </c>
      <c r="T1797" s="5">
        <f>+'MBI DIRECTORIO'!T1797</f>
        <v>0</v>
      </c>
      <c r="U1797" s="5">
        <f>+'MBI DIRECTORIO'!U1797</f>
        <v>0</v>
      </c>
      <c r="V1797" s="5">
        <f>+'MBI DIRECTORIO'!V1797</f>
        <v>0</v>
      </c>
      <c r="W1797" s="5">
        <f>+'MBI DIRECTORIO'!W1797</f>
        <v>0</v>
      </c>
      <c r="X1797" s="5">
        <f>+'MBI DIRECTORIO'!X1797</f>
        <v>0</v>
      </c>
      <c r="Y1797" s="5">
        <f>+'MBI DIRECTORIO'!Y1797</f>
        <v>1441.607383303128</v>
      </c>
      <c r="Z1797" s="5">
        <f>+'MBI DIRECTORIO'!Z1797</f>
        <v>2.7360008770365032</v>
      </c>
      <c r="AA1797" s="5">
        <f>+'MBI DIRECTORIO'!AA1797</f>
        <v>0</v>
      </c>
      <c r="AB1797" s="5" t="str">
        <f>+'MBI DIRECTORIO'!AG1797</f>
        <v>Gall &amp; Gall</v>
      </c>
      <c r="AD1797" t="str">
        <f t="shared" si="29"/>
        <v>INSERT INTO TABLA_PRESUPUESTO_COMERCIAL VALUES ('VSR','80006-C','14004090-21',2022,'Octubre',1417.5,'EUR',37813.23,24856.842475,0,2007.18,352.316867,0,618.561724,664.602693,25.49161,130.215355,0,0,0,0,0,0,0,1441.607383,2.736001,0);</v>
      </c>
    </row>
    <row r="1798" spans="1:30" x14ac:dyDescent="0.2">
      <c r="A1798" t="str">
        <f>+'MBI DIRECTORIO'!A1798</f>
        <v>VSR</v>
      </c>
      <c r="B1798" t="str">
        <f>+'MBI DIRECTORIO'!B1798</f>
        <v>80094-C</v>
      </c>
      <c r="C1798" t="str">
        <f>+'MBI DIRECTORIO'!C1798</f>
        <v>14005008-18</v>
      </c>
      <c r="D1798">
        <f>+'MBI DIRECTORIO'!D1798</f>
        <v>2022</v>
      </c>
      <c r="E1798" t="str">
        <f>+'MBI DIRECTORIO'!E1798</f>
        <v>Octubre</v>
      </c>
      <c r="F1798" s="5">
        <f>+'MBI DIRECTORIO'!F1798</f>
        <v>90</v>
      </c>
      <c r="G1798" t="str">
        <f>+'MBI DIRECTORIO'!G1798</f>
        <v>GBP</v>
      </c>
      <c r="H1798" s="5">
        <f>+'MBI DIRECTORIO'!H1798</f>
        <v>8775</v>
      </c>
      <c r="I1798" s="5">
        <f>+'MBI DIRECTORIO'!I1798</f>
        <v>3316.6138643362883</v>
      </c>
      <c r="J1798" s="5">
        <f>+'MBI DIRECTORIO'!J1798</f>
        <v>0</v>
      </c>
      <c r="K1798" s="5">
        <f>+'MBI DIRECTORIO'!K1798</f>
        <v>585</v>
      </c>
      <c r="L1798" s="5">
        <f>+'MBI DIRECTORIO'!L1798</f>
        <v>22.369324860451222</v>
      </c>
      <c r="M1798" s="5">
        <f>+'MBI DIRECTORIO'!M1798</f>
        <v>0</v>
      </c>
      <c r="N1798" s="5">
        <f>+'MBI DIRECTORIO'!N1798</f>
        <v>72.131490787269684</v>
      </c>
      <c r="O1798" s="5">
        <f>+'MBI DIRECTORIO'!O1798</f>
        <v>54.962311557788944</v>
      </c>
      <c r="P1798" s="5">
        <f>+'MBI DIRECTORIO'!P1798</f>
        <v>3.0778894472361813</v>
      </c>
      <c r="Q1798" s="5">
        <f>+'MBI DIRECTORIO'!Q1798</f>
        <v>30.217988346974096</v>
      </c>
      <c r="R1798" s="5">
        <f>+'MBI DIRECTORIO'!R1798</f>
        <v>0</v>
      </c>
      <c r="S1798" s="5">
        <f>+'MBI DIRECTORIO'!S1798</f>
        <v>0</v>
      </c>
      <c r="T1798" s="5">
        <f>+'MBI DIRECTORIO'!T1798</f>
        <v>0</v>
      </c>
      <c r="U1798" s="5">
        <f>+'MBI DIRECTORIO'!U1798</f>
        <v>0</v>
      </c>
      <c r="V1798" s="5">
        <f>+'MBI DIRECTORIO'!V1798</f>
        <v>0</v>
      </c>
      <c r="W1798" s="5">
        <f>+'MBI DIRECTORIO'!W1798</f>
        <v>0</v>
      </c>
      <c r="X1798" s="5">
        <f>+'MBI DIRECTORIO'!X1798</f>
        <v>0</v>
      </c>
      <c r="Y1798" s="5">
        <f>+'MBI DIRECTORIO'!Y1798</f>
        <v>160.56339448066805</v>
      </c>
      <c r="Z1798" s="5">
        <f>+'MBI DIRECTORIO'!Z1798</f>
        <v>0.17371434139914307</v>
      </c>
      <c r="AA1798" s="5">
        <f>+'MBI DIRECTORIO'!AA1798</f>
        <v>0</v>
      </c>
      <c r="AB1798" s="5" t="str">
        <f>+'MBI DIRECTORIO'!AG1798</f>
        <v>Cripton Inglaterra</v>
      </c>
      <c r="AD1798" t="str">
        <f t="shared" si="29"/>
        <v>INSERT INTO TABLA_PRESUPUESTO_COMERCIAL VALUES ('VSR','80094-C','14005008-18',2022,'Octubre',90,'GBP',8775,3316.613864,0,585,22.369325,0,72.131491,54.962312,3.077889,30.217988,0,0,0,0,0,0,0,160.563394,0.173714,0);</v>
      </c>
    </row>
    <row r="1799" spans="1:30" x14ac:dyDescent="0.2">
      <c r="A1799" t="str">
        <f>+'MBI DIRECTORIO'!A1799</f>
        <v>VSR</v>
      </c>
      <c r="B1799" t="str">
        <f>+'MBI DIRECTORIO'!B1799</f>
        <v>80198-C</v>
      </c>
      <c r="C1799" t="str">
        <f>+'MBI DIRECTORIO'!C1799</f>
        <v>14003720-21</v>
      </c>
      <c r="D1799">
        <f>+'MBI DIRECTORIO'!D1799</f>
        <v>2022</v>
      </c>
      <c r="E1799" t="str">
        <f>+'MBI DIRECTORIO'!E1799</f>
        <v>Octubre</v>
      </c>
      <c r="F1799" s="5">
        <f>+'MBI DIRECTORIO'!F1799</f>
        <v>1125</v>
      </c>
      <c r="G1799" t="str">
        <f>+'MBI DIRECTORIO'!G1799</f>
        <v>USD</v>
      </c>
      <c r="H1799" s="5">
        <f>+'MBI DIRECTORIO'!H1799</f>
        <v>40500</v>
      </c>
      <c r="I1799" s="5">
        <f>+'MBI DIRECTORIO'!I1799</f>
        <v>15211.440970613825</v>
      </c>
      <c r="J1799" s="5">
        <f>+'MBI DIRECTORIO'!J1799</f>
        <v>0</v>
      </c>
      <c r="K1799" s="5">
        <f>+'MBI DIRECTORIO'!K1799</f>
        <v>2700</v>
      </c>
      <c r="L1799" s="5">
        <f>+'MBI DIRECTORIO'!L1799</f>
        <v>279.61656075564025</v>
      </c>
      <c r="M1799" s="5">
        <f>+'MBI DIRECTORIO'!M1799</f>
        <v>4050</v>
      </c>
      <c r="N1799" s="5">
        <f>+'MBI DIRECTORIO'!N1799</f>
        <v>492.67344497607661</v>
      </c>
      <c r="O1799" s="5">
        <f>+'MBI DIRECTORIO'!O1799</f>
        <v>650.41866028708137</v>
      </c>
      <c r="P1799" s="5">
        <f>+'MBI DIRECTORIO'!P1799</f>
        <v>21.979665071770334</v>
      </c>
      <c r="Q1799" s="5">
        <f>+'MBI DIRECTORIO'!Q1799</f>
        <v>139.46763852449584</v>
      </c>
      <c r="R1799" s="5">
        <f>+'MBI DIRECTORIO'!R1799</f>
        <v>0</v>
      </c>
      <c r="S1799" s="5">
        <f>+'MBI DIRECTORIO'!S1799</f>
        <v>0</v>
      </c>
      <c r="T1799" s="5">
        <f>+'MBI DIRECTORIO'!T1799</f>
        <v>0</v>
      </c>
      <c r="U1799" s="5">
        <f>+'MBI DIRECTORIO'!U1799</f>
        <v>0</v>
      </c>
      <c r="V1799" s="5">
        <f>+'MBI DIRECTORIO'!V1799</f>
        <v>0</v>
      </c>
      <c r="W1799" s="5">
        <f>+'MBI DIRECTORIO'!W1799</f>
        <v>0</v>
      </c>
      <c r="X1799" s="5">
        <f>+'MBI DIRECTORIO'!X1799</f>
        <v>0</v>
      </c>
      <c r="Y1799" s="5">
        <f>+'MBI DIRECTORIO'!Y1799</f>
        <v>5356.7108381269136</v>
      </c>
      <c r="Z1799" s="5">
        <f>+'MBI DIRECTORIO'!Z1799</f>
        <v>2.1714292674892883</v>
      </c>
      <c r="AA1799" s="5">
        <f>+'MBI DIRECTORIO'!AA1799</f>
        <v>0</v>
      </c>
      <c r="AB1799" s="5" t="str">
        <f>+'MBI DIRECTORIO'!AG1799</f>
        <v>Creativenture S.A.</v>
      </c>
      <c r="AD1799" t="str">
        <f t="shared" ref="AD1799:AD1862" si="30">_xlfn.CONCAT("INSERT INTO TABLA_PRESUPUESTO_COMERCIAL VALUES ('",A1799,"','",B1799,"','",C1799,"',",D1799,",'",E1799,"',",SUBSTITUTE(ROUND(F1799,6),",","."),",'",G1799,"',",SUBSTITUTE(ROUND(H1799,6),",","."),",",SUBSTITUTE(ROUND(I1799,6),",","."),",",SUBSTITUTE(ROUND(J1799,6),",","."),",",SUBSTITUTE(ROUND(K1799,6),",","."),",",SUBSTITUTE(ROUND(L1799,6),",","."),",",SUBSTITUTE(ROUND(M1799,6),",","."),",",SUBSTITUTE(ROUND(N1799,6),",","."),",",SUBSTITUTE(ROUND(O1799,6),",","."),",",SUBSTITUTE(ROUND(P1799,6),",","."),",",SUBSTITUTE(ROUND(Q1799,6),",","."),",",SUBSTITUTE(ROUND(R1799,6),",","."),",",SUBSTITUTE(ROUND(S1799,6),",","."),",",SUBSTITUTE(ROUND(T1799,6),",","."),",",SUBSTITUTE(ROUND(U1799,6),",","."),",",SUBSTITUTE(ROUND(V1799,6),",","."),",",SUBSTITUTE(ROUND(W1799,6),",","."),",",SUBSTITUTE(ROUND(X1799,6),",","."),",",SUBSTITUTE(ROUND(Y1799,6),",","."),",",SUBSTITUTE(ROUND(Z1799,6),",","."),",",SUBSTITUTE(ROUND(AA1799,6),",","."),");")</f>
        <v>INSERT INTO TABLA_PRESUPUESTO_COMERCIAL VALUES ('VSR','80198-C','14003720-21',2022,'Octubre',1125,'USD',40500,15211.440971,0,2700,279.616561,4050,492.673445,650.41866,21.979665,139.467639,0,0,0,0,0,0,0,5356.710838,2.171429,0);</v>
      </c>
    </row>
    <row r="1800" spans="1:30" x14ac:dyDescent="0.2">
      <c r="A1800" t="str">
        <f>+'MBI DIRECTORIO'!A1800</f>
        <v>VSR</v>
      </c>
      <c r="B1800" t="str">
        <f>+'MBI DIRECTORIO'!B1800</f>
        <v>80130-C</v>
      </c>
      <c r="C1800" t="str">
        <f>+'MBI DIRECTORIO'!C1800</f>
        <v>14004732-17</v>
      </c>
      <c r="D1800">
        <f>+'MBI DIRECTORIO'!D1800</f>
        <v>2022</v>
      </c>
      <c r="E1800" t="str">
        <f>+'MBI DIRECTORIO'!E1800</f>
        <v>Octubre</v>
      </c>
      <c r="F1800" s="5">
        <f>+'MBI DIRECTORIO'!F1800</f>
        <v>56.35986287259383</v>
      </c>
      <c r="G1800" t="str">
        <f>+'MBI DIRECTORIO'!G1800</f>
        <v>USD</v>
      </c>
      <c r="H1800" s="5">
        <f>+'MBI DIRECTORIO'!H1800</f>
        <v>6086.8651902401334</v>
      </c>
      <c r="I1800" s="5">
        <f>+'MBI DIRECTORIO'!I1800</f>
        <v>3924.3626260566475</v>
      </c>
      <c r="J1800" s="5">
        <f>+'MBI DIRECTORIO'!J1800</f>
        <v>0</v>
      </c>
      <c r="K1800" s="5">
        <f>+'MBI DIRECTORIO'!K1800</f>
        <v>304.34325951200668</v>
      </c>
      <c r="L1800" s="5">
        <f>+'MBI DIRECTORIO'!L1800</f>
        <v>14.008134240972611</v>
      </c>
      <c r="M1800" s="5">
        <f>+'MBI DIRECTORIO'!M1800</f>
        <v>913.02977853601999</v>
      </c>
      <c r="N1800" s="5">
        <f>+'MBI DIRECTORIO'!N1800</f>
        <v>11.78768373805884</v>
      </c>
      <c r="O1800" s="5">
        <f>+'MBI DIRECTORIO'!O1800</f>
        <v>0</v>
      </c>
      <c r="P1800" s="5">
        <f>+'MBI DIRECTORIO'!P1800</f>
        <v>0.90249453619512998</v>
      </c>
      <c r="Q1800" s="5">
        <f>+'MBI DIRECTORIO'!Q1800</f>
        <v>20.961005286413517</v>
      </c>
      <c r="R1800" s="5">
        <f>+'MBI DIRECTORIO'!R1800</f>
        <v>0</v>
      </c>
      <c r="S1800" s="5">
        <f>+'MBI DIRECTORIO'!S1800</f>
        <v>0</v>
      </c>
      <c r="T1800" s="5">
        <f>+'MBI DIRECTORIO'!T1800</f>
        <v>0</v>
      </c>
      <c r="U1800" s="5">
        <f>+'MBI DIRECTORIO'!U1800</f>
        <v>0</v>
      </c>
      <c r="V1800" s="5">
        <f>+'MBI DIRECTORIO'!V1800</f>
        <v>0</v>
      </c>
      <c r="W1800" s="5">
        <f>+'MBI DIRECTORIO'!W1800</f>
        <v>0</v>
      </c>
      <c r="X1800" s="5">
        <f>+'MBI DIRECTORIO'!X1800</f>
        <v>0</v>
      </c>
      <c r="Y1800" s="5">
        <f>+'MBI DIRECTORIO'!Y1800</f>
        <v>946.78974561291261</v>
      </c>
      <c r="Z1800" s="5">
        <f>+'MBI DIRECTORIO'!Z1800</f>
        <v>0.10878351622509617</v>
      </c>
      <c r="AA1800" s="5">
        <f>+'MBI DIRECTORIO'!AA1800</f>
        <v>0</v>
      </c>
      <c r="AB1800" s="5" t="str">
        <f>+'MBI DIRECTORIO'!AG1800</f>
        <v>COMPANHIA BRASILEIRA DE DISTRIBUIÇÃO</v>
      </c>
      <c r="AD1800" t="str">
        <f t="shared" si="30"/>
        <v>INSERT INTO TABLA_PRESUPUESTO_COMERCIAL VALUES ('VSR','80130-C','14004732-17',2022,'Octubre',56.359863,'USD',6086.86519,3924.362626,0,304.34326,14.008134,913.029779,11.787684,0,0.902495,20.961005,0,0,0,0,0,0,0,946.789746,0.108784,0);</v>
      </c>
    </row>
    <row r="1801" spans="1:30" x14ac:dyDescent="0.2">
      <c r="A1801" t="str">
        <f>+'MBI DIRECTORIO'!A1801</f>
        <v>VSR</v>
      </c>
      <c r="B1801" t="str">
        <f>+'MBI DIRECTORIO'!B1801</f>
        <v>80130-C</v>
      </c>
      <c r="C1801" t="str">
        <f>+'MBI DIRECTORIO'!C1801</f>
        <v>14004774-20</v>
      </c>
      <c r="D1801">
        <f>+'MBI DIRECTORIO'!D1801</f>
        <v>2022</v>
      </c>
      <c r="E1801" t="str">
        <f>+'MBI DIRECTORIO'!E1801</f>
        <v>Octubre</v>
      </c>
      <c r="F1801" s="5">
        <f>+'MBI DIRECTORIO'!F1801</f>
        <v>451.75756454001157</v>
      </c>
      <c r="G1801" t="str">
        <f>+'MBI DIRECTORIO'!G1801</f>
        <v>USD</v>
      </c>
      <c r="H1801" s="5">
        <f>+'MBI DIRECTORIO'!H1801</f>
        <v>16715.029887980429</v>
      </c>
      <c r="I1801" s="5">
        <f>+'MBI DIRECTORIO'!I1801</f>
        <v>8251.4789496659669</v>
      </c>
      <c r="J1801" s="5">
        <f>+'MBI DIRECTORIO'!J1801</f>
        <v>0</v>
      </c>
      <c r="K1801" s="5">
        <f>+'MBI DIRECTORIO'!K1801</f>
        <v>835.75149439902145</v>
      </c>
      <c r="L1801" s="5">
        <f>+'MBI DIRECTORIO'!L1801</f>
        <v>112.2834635484642</v>
      </c>
      <c r="M1801" s="5">
        <f>+'MBI DIRECTORIO'!M1801</f>
        <v>2507.254483197064</v>
      </c>
      <c r="N1801" s="5">
        <f>+'MBI DIRECTORIO'!N1801</f>
        <v>94.485242256734438</v>
      </c>
      <c r="O1801" s="5">
        <f>+'MBI DIRECTORIO'!O1801</f>
        <v>0</v>
      </c>
      <c r="P1801" s="5">
        <f>+'MBI DIRECTORIO'!P1801</f>
        <v>7.2340263602812307</v>
      </c>
      <c r="Q1801" s="5">
        <f>+'MBI DIRECTORIO'!Q1801</f>
        <v>57.560635712172804</v>
      </c>
      <c r="R1801" s="5">
        <f>+'MBI DIRECTORIO'!R1801</f>
        <v>0</v>
      </c>
      <c r="S1801" s="5">
        <f>+'MBI DIRECTORIO'!S1801</f>
        <v>0</v>
      </c>
      <c r="T1801" s="5">
        <f>+'MBI DIRECTORIO'!T1801</f>
        <v>0</v>
      </c>
      <c r="U1801" s="5">
        <f>+'MBI DIRECTORIO'!U1801</f>
        <v>0</v>
      </c>
      <c r="V1801" s="5">
        <f>+'MBI DIRECTORIO'!V1801</f>
        <v>0</v>
      </c>
      <c r="W1801" s="5">
        <f>+'MBI DIRECTORIO'!W1801</f>
        <v>0</v>
      </c>
      <c r="X1801" s="5">
        <f>+'MBI DIRECTORIO'!X1801</f>
        <v>0</v>
      </c>
      <c r="Y1801" s="5">
        <f>+'MBI DIRECTORIO'!Y1801</f>
        <v>2667.4063516128767</v>
      </c>
      <c r="Z1801" s="5">
        <f>+'MBI DIRECTORIO'!Z1801</f>
        <v>0.87196408662387781</v>
      </c>
      <c r="AA1801" s="5">
        <f>+'MBI DIRECTORIO'!AA1801</f>
        <v>0</v>
      </c>
      <c r="AB1801" s="5" t="str">
        <f>+'MBI DIRECTORIO'!AG1801</f>
        <v>COMPANHIA BRASILEIRA DE DISTRIBUIÇÃO</v>
      </c>
      <c r="AD1801" t="str">
        <f t="shared" si="30"/>
        <v>INSERT INTO TABLA_PRESUPUESTO_COMERCIAL VALUES ('VSR','80130-C','14004774-20',2022,'Octubre',451.757565,'USD',16715.029888,8251.47895,0,835.751494,112.283464,2507.254483,94.485242,0,7.234026,57.560636,0,0,0,0,0,0,0,2667.406352,0.871964,0);</v>
      </c>
    </row>
    <row r="1802" spans="1:30" x14ac:dyDescent="0.2">
      <c r="A1802" t="str">
        <f>+'MBI DIRECTORIO'!A1802</f>
        <v>VSR</v>
      </c>
      <c r="B1802" t="str">
        <f>+'MBI DIRECTORIO'!B1802</f>
        <v>80130-C</v>
      </c>
      <c r="C1802" t="str">
        <f>+'MBI DIRECTORIO'!C1802</f>
        <v>14004773-20</v>
      </c>
      <c r="D1802">
        <f>+'MBI DIRECTORIO'!D1802</f>
        <v>2022</v>
      </c>
      <c r="E1802" t="str">
        <f>+'MBI DIRECTORIO'!E1802</f>
        <v>Octubre</v>
      </c>
      <c r="F1802" s="5">
        <f>+'MBI DIRECTORIO'!F1802</f>
        <v>447.86634906328464</v>
      </c>
      <c r="G1802" t="str">
        <f>+'MBI DIRECTORIO'!G1802</f>
        <v>USD</v>
      </c>
      <c r="H1802" s="5">
        <f>+'MBI DIRECTORIO'!H1802</f>
        <v>16571.05491534153</v>
      </c>
      <c r="I1802" s="5">
        <f>+'MBI DIRECTORIO'!I1802</f>
        <v>7590.9749369778128</v>
      </c>
      <c r="J1802" s="5">
        <f>+'MBI DIRECTORIO'!J1802</f>
        <v>0</v>
      </c>
      <c r="K1802" s="5">
        <f>+'MBI DIRECTORIO'!K1802</f>
        <v>828.55274576707666</v>
      </c>
      <c r="L1802" s="5">
        <f>+'MBI DIRECTORIO'!L1802</f>
        <v>111.31630951400953</v>
      </c>
      <c r="M1802" s="5">
        <f>+'MBI DIRECTORIO'!M1802</f>
        <v>2485.6582373012297</v>
      </c>
      <c r="N1802" s="5">
        <f>+'MBI DIRECTORIO'!N1802</f>
        <v>93.671393268137976</v>
      </c>
      <c r="O1802" s="5">
        <f>+'MBI DIRECTORIO'!O1802</f>
        <v>0</v>
      </c>
      <c r="P1802" s="5">
        <f>+'MBI DIRECTORIO'!P1802</f>
        <v>7.1717160470918122</v>
      </c>
      <c r="Q1802" s="5">
        <f>+'MBI DIRECTORIO'!Q1802</f>
        <v>57.064836960553642</v>
      </c>
      <c r="R1802" s="5">
        <f>+'MBI DIRECTORIO'!R1802</f>
        <v>0</v>
      </c>
      <c r="S1802" s="5">
        <f>+'MBI DIRECTORIO'!S1802</f>
        <v>0</v>
      </c>
      <c r="T1802" s="5">
        <f>+'MBI DIRECTORIO'!T1802</f>
        <v>0</v>
      </c>
      <c r="U1802" s="5">
        <f>+'MBI DIRECTORIO'!U1802</f>
        <v>0</v>
      </c>
      <c r="V1802" s="5">
        <f>+'MBI DIRECTORIO'!V1802</f>
        <v>0</v>
      </c>
      <c r="W1802" s="5">
        <f>+'MBI DIRECTORIO'!W1802</f>
        <v>0</v>
      </c>
      <c r="X1802" s="5">
        <f>+'MBI DIRECTORIO'!X1802</f>
        <v>0</v>
      </c>
      <c r="Y1802" s="5">
        <f>+'MBI DIRECTORIO'!Y1802</f>
        <v>2644.4306369977057</v>
      </c>
      <c r="Z1802" s="5">
        <f>+'MBI DIRECTORIO'!Z1802</f>
        <v>0.86445342069296927</v>
      </c>
      <c r="AA1802" s="5">
        <f>+'MBI DIRECTORIO'!AA1802</f>
        <v>0</v>
      </c>
      <c r="AB1802" s="5" t="str">
        <f>+'MBI DIRECTORIO'!AG1802</f>
        <v>COMPANHIA BRASILEIRA DE DISTRIBUIÇÃO</v>
      </c>
      <c r="AD1802" t="str">
        <f t="shared" si="30"/>
        <v>INSERT INTO TABLA_PRESUPUESTO_COMERCIAL VALUES ('VSR','80130-C','14004773-20',2022,'Octubre',447.866349,'USD',16571.054915,7590.974937,0,828.552746,111.31631,2485.658237,93.671393,0,7.171716,57.064837,0,0,0,0,0,0,0,2644.430637,0.864453,0);</v>
      </c>
    </row>
    <row r="1803" spans="1:30" x14ac:dyDescent="0.2">
      <c r="A1803" t="str">
        <f>+'MBI DIRECTORIO'!A1803</f>
        <v>VSR</v>
      </c>
      <c r="B1803" t="str">
        <f>+'MBI DIRECTORIO'!B1803</f>
        <v>80130-C</v>
      </c>
      <c r="C1803" t="str">
        <f>+'MBI DIRECTORIO'!C1803</f>
        <v>14005136-20</v>
      </c>
      <c r="D1803">
        <f>+'MBI DIRECTORIO'!D1803</f>
        <v>2022</v>
      </c>
      <c r="E1803" t="str">
        <f>+'MBI DIRECTORIO'!E1803</f>
        <v>Octubre</v>
      </c>
      <c r="F1803" s="5">
        <f>+'MBI DIRECTORIO'!F1803</f>
        <v>202.66956479752784</v>
      </c>
      <c r="G1803" t="str">
        <f>+'MBI DIRECTORIO'!G1803</f>
        <v>USD</v>
      </c>
      <c r="H1803" s="5">
        <f>+'MBI DIRECTORIO'!H1803</f>
        <v>6890.7652031159469</v>
      </c>
      <c r="I1803" s="5">
        <f>+'MBI DIRECTORIO'!I1803</f>
        <v>3779.1520725832893</v>
      </c>
      <c r="J1803" s="5">
        <f>+'MBI DIRECTORIO'!J1803</f>
        <v>0</v>
      </c>
      <c r="K1803" s="5">
        <f>+'MBI DIRECTORIO'!K1803</f>
        <v>344.53826015579739</v>
      </c>
      <c r="L1803" s="5">
        <f>+'MBI DIRECTORIO'!L1803</f>
        <v>50.373125936468547</v>
      </c>
      <c r="M1803" s="5">
        <f>+'MBI DIRECTORIO'!M1803</f>
        <v>1033.6147804673919</v>
      </c>
      <c r="N1803" s="5">
        <f>+'MBI DIRECTORIO'!N1803</f>
        <v>42.388405709286864</v>
      </c>
      <c r="O1803" s="5">
        <f>+'MBI DIRECTORIO'!O1803</f>
        <v>0</v>
      </c>
      <c r="P1803" s="5">
        <f>+'MBI DIRECTORIO'!P1803</f>
        <v>3.2453623121172757</v>
      </c>
      <c r="Q1803" s="5">
        <f>+'MBI DIRECTORIO'!Q1803</f>
        <v>23.729351864329605</v>
      </c>
      <c r="R1803" s="5">
        <f>+'MBI DIRECTORIO'!R1803</f>
        <v>0</v>
      </c>
      <c r="S1803" s="5">
        <f>+'MBI DIRECTORIO'!S1803</f>
        <v>0</v>
      </c>
      <c r="T1803" s="5">
        <f>+'MBI DIRECTORIO'!T1803</f>
        <v>0</v>
      </c>
      <c r="U1803" s="5">
        <f>+'MBI DIRECTORIO'!U1803</f>
        <v>0</v>
      </c>
      <c r="V1803" s="5">
        <f>+'MBI DIRECTORIO'!V1803</f>
        <v>0</v>
      </c>
      <c r="W1803" s="5">
        <f>+'MBI DIRECTORIO'!W1803</f>
        <v>0</v>
      </c>
      <c r="X1803" s="5">
        <f>+'MBI DIRECTORIO'!X1803</f>
        <v>0</v>
      </c>
      <c r="Y1803" s="5">
        <f>+'MBI DIRECTORIO'!Y1803</f>
        <v>1103.369084908353</v>
      </c>
      <c r="Z1803" s="5">
        <f>+'MBI DIRECTORIO'!Z1803</f>
        <v>0.39118455522726125</v>
      </c>
      <c r="AA1803" s="5">
        <f>+'MBI DIRECTORIO'!AA1803</f>
        <v>0</v>
      </c>
      <c r="AB1803" s="5" t="str">
        <f>+'MBI DIRECTORIO'!AG1803</f>
        <v>COMPANHIA BRASILEIRA DE DISTRIBUIÇÃO</v>
      </c>
      <c r="AD1803" t="str">
        <f t="shared" si="30"/>
        <v>INSERT INTO TABLA_PRESUPUESTO_COMERCIAL VALUES ('VSR','80130-C','14005136-20',2022,'Octubre',202.669565,'USD',6890.765203,3779.152073,0,344.53826,50.373126,1033.61478,42.388406,0,3.245362,23.729352,0,0,0,0,0,0,0,1103.369085,0.391185,0);</v>
      </c>
    </row>
    <row r="1804" spans="1:30" x14ac:dyDescent="0.2">
      <c r="A1804" t="str">
        <f>+'MBI DIRECTORIO'!A1804</f>
        <v>VSR</v>
      </c>
      <c r="B1804" t="str">
        <f>+'MBI DIRECTORIO'!B1804</f>
        <v>80130-C</v>
      </c>
      <c r="C1804" t="str">
        <f>+'MBI DIRECTORIO'!C1804</f>
        <v>14004731-19</v>
      </c>
      <c r="D1804">
        <f>+'MBI DIRECTORIO'!D1804</f>
        <v>2022</v>
      </c>
      <c r="E1804" t="str">
        <f>+'MBI DIRECTORIO'!E1804</f>
        <v>Octubre</v>
      </c>
      <c r="F1804" s="5">
        <f>+'MBI DIRECTORIO'!F1804</f>
        <v>493.93331938453611</v>
      </c>
      <c r="G1804" t="str">
        <f>+'MBI DIRECTORIO'!G1804</f>
        <v>USD</v>
      </c>
      <c r="H1804" s="5">
        <f>+'MBI DIRECTORIO'!H1804</f>
        <v>18275.532817227835</v>
      </c>
      <c r="I1804" s="5">
        <f>+'MBI DIRECTORIO'!I1804</f>
        <v>8601.4957414386845</v>
      </c>
      <c r="J1804" s="5">
        <f>+'MBI DIRECTORIO'!J1804</f>
        <v>0</v>
      </c>
      <c r="K1804" s="5">
        <f>+'MBI DIRECTORIO'!K1804</f>
        <v>913.7766408613918</v>
      </c>
      <c r="L1804" s="5">
        <f>+'MBI DIRECTORIO'!L1804</f>
        <v>122.76616534126329</v>
      </c>
      <c r="M1804" s="5">
        <f>+'MBI DIRECTORIO'!M1804</f>
        <v>2741.3299225841752</v>
      </c>
      <c r="N1804" s="5">
        <f>+'MBI DIRECTORIO'!N1804</f>
        <v>103.30631516539317</v>
      </c>
      <c r="O1804" s="5">
        <f>+'MBI DIRECTORIO'!O1804</f>
        <v>0</v>
      </c>
      <c r="P1804" s="5">
        <f>+'MBI DIRECTORIO'!P1804</f>
        <v>7.9093897548504151</v>
      </c>
      <c r="Q1804" s="5">
        <f>+'MBI DIRECTORIO'!Q1804</f>
        <v>62.934454439399815</v>
      </c>
      <c r="R1804" s="5">
        <f>+'MBI DIRECTORIO'!R1804</f>
        <v>0</v>
      </c>
      <c r="S1804" s="5">
        <f>+'MBI DIRECTORIO'!S1804</f>
        <v>0</v>
      </c>
      <c r="T1804" s="5">
        <f>+'MBI DIRECTORIO'!T1804</f>
        <v>0</v>
      </c>
      <c r="U1804" s="5">
        <f>+'MBI DIRECTORIO'!U1804</f>
        <v>0</v>
      </c>
      <c r="V1804" s="5">
        <f>+'MBI DIRECTORIO'!V1804</f>
        <v>0</v>
      </c>
      <c r="W1804" s="5">
        <f>+'MBI DIRECTORIO'!W1804</f>
        <v>0</v>
      </c>
      <c r="X1804" s="5">
        <f>+'MBI DIRECTORIO'!X1804</f>
        <v>0</v>
      </c>
      <c r="Y1804" s="5">
        <f>+'MBI DIRECTORIO'!Y1804</f>
        <v>2916.433451957952</v>
      </c>
      <c r="Z1804" s="5">
        <f>+'MBI DIRECTORIO'!Z1804</f>
        <v>0.9533700141330812</v>
      </c>
      <c r="AA1804" s="5">
        <f>+'MBI DIRECTORIO'!AA1804</f>
        <v>0</v>
      </c>
      <c r="AB1804" s="5" t="str">
        <f>+'MBI DIRECTORIO'!AG1804</f>
        <v>COMPANHIA BRASILEIRA DE DISTRIBUIÇÃO</v>
      </c>
      <c r="AD1804" t="str">
        <f t="shared" si="30"/>
        <v>INSERT INTO TABLA_PRESUPUESTO_COMERCIAL VALUES ('VSR','80130-C','14004731-19',2022,'Octubre',493.933319,'USD',18275.532817,8601.495741,0,913.776641,122.766165,2741.329923,103.306315,0,7.90939,62.934454,0,0,0,0,0,0,0,2916.433452,0.95337,0);</v>
      </c>
    </row>
    <row r="1805" spans="1:30" x14ac:dyDescent="0.2">
      <c r="A1805" t="str">
        <f>+'MBI DIRECTORIO'!A1805</f>
        <v>VSR</v>
      </c>
      <c r="B1805" t="str">
        <f>+'MBI DIRECTORIO'!B1805</f>
        <v>80130-C</v>
      </c>
      <c r="C1805" t="str">
        <f>+'MBI DIRECTORIO'!C1805</f>
        <v>14005137-20</v>
      </c>
      <c r="D1805">
        <f>+'MBI DIRECTORIO'!D1805</f>
        <v>2022</v>
      </c>
      <c r="E1805" t="str">
        <f>+'MBI DIRECTORIO'!E1805</f>
        <v>Octubre</v>
      </c>
      <c r="F1805" s="5">
        <f>+'MBI DIRECTORIO'!F1805</f>
        <v>134.78668319062641</v>
      </c>
      <c r="G1805" t="str">
        <f>+'MBI DIRECTORIO'!G1805</f>
        <v>USD</v>
      </c>
      <c r="H1805" s="5">
        <f>+'MBI DIRECTORIO'!H1805</f>
        <v>4582.7472284812975</v>
      </c>
      <c r="I1805" s="5">
        <f>+'MBI DIRECTORIO'!I1805</f>
        <v>2423.1744210461957</v>
      </c>
      <c r="J1805" s="5">
        <f>+'MBI DIRECTORIO'!J1805</f>
        <v>0</v>
      </c>
      <c r="K1805" s="5">
        <f>+'MBI DIRECTORIO'!K1805</f>
        <v>229.13736142406492</v>
      </c>
      <c r="L1805" s="5">
        <f>+'MBI DIRECTORIO'!L1805</f>
        <v>33.500967812820463</v>
      </c>
      <c r="M1805" s="5">
        <f>+'MBI DIRECTORIO'!M1805</f>
        <v>687.41208427219465</v>
      </c>
      <c r="N1805" s="5">
        <f>+'MBI DIRECTORIO'!N1805</f>
        <v>28.190678837255192</v>
      </c>
      <c r="O1805" s="5">
        <f>+'MBI DIRECTORIO'!O1805</f>
        <v>0</v>
      </c>
      <c r="P1805" s="5">
        <f>+'MBI DIRECTORIO'!P1805</f>
        <v>2.1583488484773508</v>
      </c>
      <c r="Q1805" s="5">
        <f>+'MBI DIRECTORIO'!Q1805</f>
        <v>15.781356392863326</v>
      </c>
      <c r="R1805" s="5">
        <f>+'MBI DIRECTORIO'!R1805</f>
        <v>0</v>
      </c>
      <c r="S1805" s="5">
        <f>+'MBI DIRECTORIO'!S1805</f>
        <v>0</v>
      </c>
      <c r="T1805" s="5">
        <f>+'MBI DIRECTORIO'!T1805</f>
        <v>0</v>
      </c>
      <c r="U1805" s="5">
        <f>+'MBI DIRECTORIO'!U1805</f>
        <v>0</v>
      </c>
      <c r="V1805" s="5">
        <f>+'MBI DIRECTORIO'!V1805</f>
        <v>0</v>
      </c>
      <c r="W1805" s="5">
        <f>+'MBI DIRECTORIO'!W1805</f>
        <v>0</v>
      </c>
      <c r="X1805" s="5">
        <f>+'MBI DIRECTORIO'!X1805</f>
        <v>0</v>
      </c>
      <c r="Y1805" s="5">
        <f>+'MBI DIRECTORIO'!Y1805</f>
        <v>733.80262812745536</v>
      </c>
      <c r="Z1805" s="5">
        <f>+'MBI DIRECTORIO'!Z1805</f>
        <v>0.26015977666482915</v>
      </c>
      <c r="AA1805" s="5">
        <f>+'MBI DIRECTORIO'!AA1805</f>
        <v>0</v>
      </c>
      <c r="AB1805" s="5" t="str">
        <f>+'MBI DIRECTORIO'!AG1805</f>
        <v>COMPANHIA BRASILEIRA DE DISTRIBUIÇÃO</v>
      </c>
      <c r="AD1805" t="str">
        <f t="shared" si="30"/>
        <v>INSERT INTO TABLA_PRESUPUESTO_COMERCIAL VALUES ('VSR','80130-C','14005137-20',2022,'Octubre',134.786683,'USD',4582.747228,2423.174421,0,229.137361,33.500968,687.412084,28.190679,0,2.158349,15.781356,0,0,0,0,0,0,0,733.802628,0.26016,0);</v>
      </c>
    </row>
    <row r="1806" spans="1:30" x14ac:dyDescent="0.2">
      <c r="A1806" t="str">
        <f>+'MBI DIRECTORIO'!A1806</f>
        <v>VSR</v>
      </c>
      <c r="B1806" t="str">
        <f>+'MBI DIRECTORIO'!B1806</f>
        <v>80130-C</v>
      </c>
      <c r="C1806" t="str">
        <f>+'MBI DIRECTORIO'!C1806</f>
        <v>14005138-20</v>
      </c>
      <c r="D1806">
        <f>+'MBI DIRECTORIO'!D1806</f>
        <v>2022</v>
      </c>
      <c r="E1806" t="str">
        <f>+'MBI DIRECTORIO'!E1806</f>
        <v>Octubre</v>
      </c>
      <c r="F1806" s="5">
        <f>+'MBI DIRECTORIO'!F1806</f>
        <v>196.14236464301811</v>
      </c>
      <c r="G1806" t="str">
        <f>+'MBI DIRECTORIO'!G1806</f>
        <v>USD</v>
      </c>
      <c r="H1806" s="5">
        <f>+'MBI DIRECTORIO'!H1806</f>
        <v>6668.8403978626156</v>
      </c>
      <c r="I1806" s="5">
        <f>+'MBI DIRECTORIO'!I1806</f>
        <v>3262.5951729218959</v>
      </c>
      <c r="J1806" s="5">
        <f>+'MBI DIRECTORIO'!J1806</f>
        <v>0</v>
      </c>
      <c r="K1806" s="5">
        <f>+'MBI DIRECTORIO'!K1806</f>
        <v>333.44201989313081</v>
      </c>
      <c r="L1806" s="5">
        <f>+'MBI DIRECTORIO'!L1806</f>
        <v>48.750803039963927</v>
      </c>
      <c r="M1806" s="5">
        <f>+'MBI DIRECTORIO'!M1806</f>
        <v>1000.3260596793923</v>
      </c>
      <c r="N1806" s="5">
        <f>+'MBI DIRECTORIO'!N1806</f>
        <v>41.023239663899211</v>
      </c>
      <c r="O1806" s="5">
        <f>+'MBI DIRECTORIO'!O1806</f>
        <v>0</v>
      </c>
      <c r="P1806" s="5">
        <f>+'MBI DIRECTORIO'!P1806</f>
        <v>3.1408417867672838</v>
      </c>
      <c r="Q1806" s="5">
        <f>+'MBI DIRECTORIO'!Q1806</f>
        <v>22.96512153053477</v>
      </c>
      <c r="R1806" s="5">
        <f>+'MBI DIRECTORIO'!R1806</f>
        <v>0</v>
      </c>
      <c r="S1806" s="5">
        <f>+'MBI DIRECTORIO'!S1806</f>
        <v>0</v>
      </c>
      <c r="T1806" s="5">
        <f>+'MBI DIRECTORIO'!T1806</f>
        <v>0</v>
      </c>
      <c r="U1806" s="5">
        <f>+'MBI DIRECTORIO'!U1806</f>
        <v>0</v>
      </c>
      <c r="V1806" s="5">
        <f>+'MBI DIRECTORIO'!V1806</f>
        <v>0</v>
      </c>
      <c r="W1806" s="5">
        <f>+'MBI DIRECTORIO'!W1806</f>
        <v>0</v>
      </c>
      <c r="X1806" s="5">
        <f>+'MBI DIRECTORIO'!X1806</f>
        <v>0</v>
      </c>
      <c r="Y1806" s="5">
        <f>+'MBI DIRECTORIO'!Y1806</f>
        <v>1067.8338486794207</v>
      </c>
      <c r="Z1806" s="5">
        <f>+'MBI DIRECTORIO'!Z1806</f>
        <v>0.37858601882702742</v>
      </c>
      <c r="AA1806" s="5">
        <f>+'MBI DIRECTORIO'!AA1806</f>
        <v>0</v>
      </c>
      <c r="AB1806" s="5" t="str">
        <f>+'MBI DIRECTORIO'!AG1806</f>
        <v>COMPANHIA BRASILEIRA DE DISTRIBUIÇÃO</v>
      </c>
      <c r="AD1806" t="str">
        <f t="shared" si="30"/>
        <v>INSERT INTO TABLA_PRESUPUESTO_COMERCIAL VALUES ('VSR','80130-C','14005138-20',2022,'Octubre',196.142365,'USD',6668.840398,3262.595173,0,333.44202,48.750803,1000.32606,41.02324,0,3.140842,22.965122,0,0,0,0,0,0,0,1067.833849,0.378586,0);</v>
      </c>
    </row>
    <row r="1807" spans="1:30" x14ac:dyDescent="0.2">
      <c r="A1807" t="str">
        <f>+'MBI DIRECTORIO'!A1807</f>
        <v>VSR</v>
      </c>
      <c r="B1807" t="str">
        <f>+'MBI DIRECTORIO'!B1807</f>
        <v>80130-C</v>
      </c>
      <c r="C1807" t="str">
        <f>+'MBI DIRECTORIO'!C1807</f>
        <v>14005139-20</v>
      </c>
      <c r="D1807">
        <f>+'MBI DIRECTORIO'!D1807</f>
        <v>2022</v>
      </c>
      <c r="E1807" t="str">
        <f>+'MBI DIRECTORIO'!E1807</f>
        <v>Octubre</v>
      </c>
      <c r="F1807" s="5">
        <f>+'MBI DIRECTORIO'!F1807</f>
        <v>163.34318386660658</v>
      </c>
      <c r="G1807" t="str">
        <f>+'MBI DIRECTORIO'!G1807</f>
        <v>USD</v>
      </c>
      <c r="H1807" s="5">
        <f>+'MBI DIRECTORIO'!H1807</f>
        <v>5553.6682514646236</v>
      </c>
      <c r="I1807" s="5">
        <f>+'MBI DIRECTORIO'!I1807</f>
        <v>2943.8492902992998</v>
      </c>
      <c r="J1807" s="5">
        <f>+'MBI DIRECTORIO'!J1807</f>
        <v>0</v>
      </c>
      <c r="K1807" s="5">
        <f>+'MBI DIRECTORIO'!K1807</f>
        <v>277.68341257323124</v>
      </c>
      <c r="L1807" s="5">
        <f>+'MBI DIRECTORIO'!L1807</f>
        <v>40.598630485028195</v>
      </c>
      <c r="M1807" s="5">
        <f>+'MBI DIRECTORIO'!M1807</f>
        <v>833.05023771969354</v>
      </c>
      <c r="N1807" s="5">
        <f>+'MBI DIRECTORIO'!N1807</f>
        <v>34.163280285826211</v>
      </c>
      <c r="O1807" s="5">
        <f>+'MBI DIRECTORIO'!O1807</f>
        <v>0</v>
      </c>
      <c r="P1807" s="5">
        <f>+'MBI DIRECTORIO'!P1807</f>
        <v>2.6156261468835691</v>
      </c>
      <c r="Q1807" s="5">
        <f>+'MBI DIRECTORIO'!Q1807</f>
        <v>19.124864103215728</v>
      </c>
      <c r="R1807" s="5">
        <f>+'MBI DIRECTORIO'!R1807</f>
        <v>0</v>
      </c>
      <c r="S1807" s="5">
        <f>+'MBI DIRECTORIO'!S1807</f>
        <v>0</v>
      </c>
      <c r="T1807" s="5">
        <f>+'MBI DIRECTORIO'!T1807</f>
        <v>0</v>
      </c>
      <c r="U1807" s="5">
        <f>+'MBI DIRECTORIO'!U1807</f>
        <v>0</v>
      </c>
      <c r="V1807" s="5">
        <f>+'MBI DIRECTORIO'!V1807</f>
        <v>0</v>
      </c>
      <c r="W1807" s="5">
        <f>+'MBI DIRECTORIO'!W1807</f>
        <v>0</v>
      </c>
      <c r="X1807" s="5">
        <f>+'MBI DIRECTORIO'!X1807</f>
        <v>0</v>
      </c>
      <c r="Y1807" s="5">
        <f>+'MBI DIRECTORIO'!Y1807</f>
        <v>889.26928662903481</v>
      </c>
      <c r="Z1807" s="5">
        <f>+'MBI DIRECTORIO'!Z1807</f>
        <v>0.31527837341585224</v>
      </c>
      <c r="AA1807" s="5">
        <f>+'MBI DIRECTORIO'!AA1807</f>
        <v>0</v>
      </c>
      <c r="AB1807" s="5" t="str">
        <f>+'MBI DIRECTORIO'!AG1807</f>
        <v>COMPANHIA BRASILEIRA DE DISTRIBUIÇÃO</v>
      </c>
      <c r="AD1807" t="str">
        <f t="shared" si="30"/>
        <v>INSERT INTO TABLA_PRESUPUESTO_COMERCIAL VALUES ('VSR','80130-C','14005139-20',2022,'Octubre',163.343184,'USD',5553.668251,2943.84929,0,277.683413,40.59863,833.050238,34.16328,0,2.615626,19.124864,0,0,0,0,0,0,0,889.269287,0.315278,0);</v>
      </c>
    </row>
    <row r="1808" spans="1:30" x14ac:dyDescent="0.2">
      <c r="A1808" t="str">
        <f>+'MBI DIRECTORIO'!A1808</f>
        <v>VSR</v>
      </c>
      <c r="B1808" t="str">
        <f>+'MBI DIRECTORIO'!B1808</f>
        <v>80130-C</v>
      </c>
      <c r="C1808" t="str">
        <f>+'MBI DIRECTORIO'!C1808</f>
        <v>14005140-21</v>
      </c>
      <c r="D1808">
        <f>+'MBI DIRECTORIO'!D1808</f>
        <v>2022</v>
      </c>
      <c r="E1808" t="str">
        <f>+'MBI DIRECTORIO'!E1808</f>
        <v>Octubre</v>
      </c>
      <c r="F1808" s="5">
        <f>+'MBI DIRECTORIO'!F1808</f>
        <v>124.1297415180582</v>
      </c>
      <c r="G1808" t="str">
        <f>+'MBI DIRECTORIO'!G1808</f>
        <v>USD</v>
      </c>
      <c r="H1808" s="5">
        <f>+'MBI DIRECTORIO'!H1808</f>
        <v>4220.4112116139786</v>
      </c>
      <c r="I1808" s="5">
        <f>+'MBI DIRECTORIO'!I1808</f>
        <v>2155.472200963738</v>
      </c>
      <c r="J1808" s="5">
        <f>+'MBI DIRECTORIO'!J1808</f>
        <v>0</v>
      </c>
      <c r="K1808" s="5">
        <f>+'MBI DIRECTORIO'!K1808</f>
        <v>211.02056058069897</v>
      </c>
      <c r="L1808" s="5">
        <f>+'MBI DIRECTORIO'!L1808</f>
        <v>30.852205698458704</v>
      </c>
      <c r="M1808" s="5">
        <f>+'MBI DIRECTORIO'!M1808</f>
        <v>633.06168174209677</v>
      </c>
      <c r="N1808" s="5">
        <f>+'MBI DIRECTORIO'!N1808</f>
        <v>25.961776003776876</v>
      </c>
      <c r="O1808" s="5">
        <f>+'MBI DIRECTORIO'!O1808</f>
        <v>0</v>
      </c>
      <c r="P1808" s="5">
        <f>+'MBI DIRECTORIO'!P1808</f>
        <v>1.9876984752891673</v>
      </c>
      <c r="Q1808" s="5">
        <f>+'MBI DIRECTORIO'!Q1808</f>
        <v>14.533599636694021</v>
      </c>
      <c r="R1808" s="5">
        <f>+'MBI DIRECTORIO'!R1808</f>
        <v>0</v>
      </c>
      <c r="S1808" s="5">
        <f>+'MBI DIRECTORIO'!S1808</f>
        <v>0</v>
      </c>
      <c r="T1808" s="5">
        <f>+'MBI DIRECTORIO'!T1808</f>
        <v>0</v>
      </c>
      <c r="U1808" s="5">
        <f>+'MBI DIRECTORIO'!U1808</f>
        <v>0</v>
      </c>
      <c r="V1808" s="5">
        <f>+'MBI DIRECTORIO'!V1808</f>
        <v>0</v>
      </c>
      <c r="W1808" s="5">
        <f>+'MBI DIRECTORIO'!W1808</f>
        <v>0</v>
      </c>
      <c r="X1808" s="5">
        <f>+'MBI DIRECTORIO'!X1808</f>
        <v>0</v>
      </c>
      <c r="Y1808" s="5">
        <f>+'MBI DIRECTORIO'!Y1808</f>
        <v>675.78434603892197</v>
      </c>
      <c r="Z1808" s="5">
        <f>+'MBI DIRECTORIO'!Z1808</f>
        <v>0.23959018106505947</v>
      </c>
      <c r="AA1808" s="5">
        <f>+'MBI DIRECTORIO'!AA1808</f>
        <v>0</v>
      </c>
      <c r="AB1808" s="5" t="str">
        <f>+'MBI DIRECTORIO'!AG1808</f>
        <v>COMPANHIA BRASILEIRA DE DISTRIBUIÇÃO</v>
      </c>
      <c r="AD1808" t="str">
        <f t="shared" si="30"/>
        <v>INSERT INTO TABLA_PRESUPUESTO_COMERCIAL VALUES ('VSR','80130-C','14005140-21',2022,'Octubre',124.129742,'USD',4220.411212,2155.472201,0,211.020561,30.852206,633.061682,25.961776,0,1.987698,14.5336,0,0,0,0,0,0,0,675.784346,0.23959,0);</v>
      </c>
    </row>
    <row r="1809" spans="1:30" x14ac:dyDescent="0.2">
      <c r="A1809" t="str">
        <f>+'MBI DIRECTORIO'!A1809</f>
        <v>VSR</v>
      </c>
      <c r="B1809" t="str">
        <f>+'MBI DIRECTORIO'!B1809</f>
        <v>80130-C</v>
      </c>
      <c r="C1809" t="str">
        <f>+'MBI DIRECTORIO'!C1809</f>
        <v>14005128-20</v>
      </c>
      <c r="D1809">
        <f>+'MBI DIRECTORIO'!D1809</f>
        <v>2022</v>
      </c>
      <c r="E1809" t="str">
        <f>+'MBI DIRECTORIO'!E1809</f>
        <v>Octubre</v>
      </c>
      <c r="F1809" s="5">
        <f>+'MBI DIRECTORIO'!F1809</f>
        <v>571.88315199896988</v>
      </c>
      <c r="G1809" t="str">
        <f>+'MBI DIRECTORIO'!G1809</f>
        <v>USD</v>
      </c>
      <c r="H1809" s="5">
        <f>+'MBI DIRECTORIO'!H1809</f>
        <v>15955.539940771259</v>
      </c>
      <c r="I1809" s="5">
        <f>+'MBI DIRECTORIO'!I1809</f>
        <v>7659.2997442342712</v>
      </c>
      <c r="J1809" s="5">
        <f>+'MBI DIRECTORIO'!J1809</f>
        <v>0</v>
      </c>
      <c r="K1809" s="5">
        <f>+'MBI DIRECTORIO'!K1809</f>
        <v>797.77699703856297</v>
      </c>
      <c r="L1809" s="5">
        <f>+'MBI DIRECTORIO'!L1809</f>
        <v>142.14044454759735</v>
      </c>
      <c r="M1809" s="5">
        <f>+'MBI DIRECTORIO'!M1809</f>
        <v>2393.3309911156889</v>
      </c>
      <c r="N1809" s="5">
        <f>+'MBI DIRECTORIO'!N1809</f>
        <v>119.6095481305035</v>
      </c>
      <c r="O1809" s="5">
        <f>+'MBI DIRECTORIO'!O1809</f>
        <v>0</v>
      </c>
      <c r="P1809" s="5">
        <f>+'MBI DIRECTORIO'!P1809</f>
        <v>9.1576060287416752</v>
      </c>
      <c r="Q1809" s="5">
        <f>+'MBI DIRECTORIO'!Q1809</f>
        <v>54.945221652410901</v>
      </c>
      <c r="R1809" s="5">
        <f>+'MBI DIRECTORIO'!R1809</f>
        <v>0</v>
      </c>
      <c r="S1809" s="5">
        <f>+'MBI DIRECTORIO'!S1809</f>
        <v>0</v>
      </c>
      <c r="T1809" s="5">
        <f>+'MBI DIRECTORIO'!T1809</f>
        <v>0</v>
      </c>
      <c r="U1809" s="5">
        <f>+'MBI DIRECTORIO'!U1809</f>
        <v>0</v>
      </c>
      <c r="V1809" s="5">
        <f>+'MBI DIRECTORIO'!V1809</f>
        <v>0</v>
      </c>
      <c r="W1809" s="5">
        <f>+'MBI DIRECTORIO'!W1809</f>
        <v>0</v>
      </c>
      <c r="X1809" s="5">
        <f>+'MBI DIRECTORIO'!X1809</f>
        <v>0</v>
      </c>
      <c r="Y1809" s="5">
        <f>+'MBI DIRECTORIO'!Y1809</f>
        <v>2578.1471925396422</v>
      </c>
      <c r="Z1809" s="5">
        <f>+'MBI DIRECTORIO'!Z1809</f>
        <v>1.1038256122974124</v>
      </c>
      <c r="AA1809" s="5">
        <f>+'MBI DIRECTORIO'!AA1809</f>
        <v>0</v>
      </c>
      <c r="AB1809" s="5" t="str">
        <f>+'MBI DIRECTORIO'!AG1809</f>
        <v>COMPANHIA BRASILEIRA DE DISTRIBUIÇÃO</v>
      </c>
      <c r="AD1809" t="str">
        <f t="shared" si="30"/>
        <v>INSERT INTO TABLA_PRESUPUESTO_COMERCIAL VALUES ('VSR','80130-C','14005128-20',2022,'Octubre',571.883152,'USD',15955.539941,7659.299744,0,797.776997,142.140445,2393.330991,119.609548,0,9.157606,54.945222,0,0,0,0,0,0,0,2578.147193,1.103826,0);</v>
      </c>
    </row>
    <row r="1810" spans="1:30" x14ac:dyDescent="0.2">
      <c r="A1810" t="str">
        <f>+'MBI DIRECTORIO'!A1810</f>
        <v>VSR</v>
      </c>
      <c r="B1810" t="str">
        <f>+'MBI DIRECTORIO'!B1810</f>
        <v>80130-C</v>
      </c>
      <c r="C1810" t="str">
        <f>+'MBI DIRECTORIO'!C1810</f>
        <v>14005129-20</v>
      </c>
      <c r="D1810">
        <f>+'MBI DIRECTORIO'!D1810</f>
        <v>2022</v>
      </c>
      <c r="E1810" t="str">
        <f>+'MBI DIRECTORIO'!E1810</f>
        <v>Octubre</v>
      </c>
      <c r="F1810" s="5">
        <f>+'MBI DIRECTORIO'!F1810</f>
        <v>648.70327689435396</v>
      </c>
      <c r="G1810" t="str">
        <f>+'MBI DIRECTORIO'!G1810</f>
        <v>USD</v>
      </c>
      <c r="H1810" s="5">
        <f>+'MBI DIRECTORIO'!H1810</f>
        <v>18098.821425352475</v>
      </c>
      <c r="I1810" s="5">
        <f>+'MBI DIRECTORIO'!I1810</f>
        <v>9064.1949975716907</v>
      </c>
      <c r="J1810" s="5">
        <f>+'MBI DIRECTORIO'!J1810</f>
        <v>0</v>
      </c>
      <c r="K1810" s="5">
        <f>+'MBI DIRECTORIO'!K1810</f>
        <v>904.94107126762378</v>
      </c>
      <c r="L1810" s="5">
        <f>+'MBI DIRECTORIO'!L1810</f>
        <v>161.23393709876714</v>
      </c>
      <c r="M1810" s="5">
        <f>+'MBI DIRECTORIO'!M1810</f>
        <v>2714.8232138028711</v>
      </c>
      <c r="N1810" s="5">
        <f>+'MBI DIRECTORIO'!N1810</f>
        <v>135.67650235698906</v>
      </c>
      <c r="O1810" s="5">
        <f>+'MBI DIRECTORIO'!O1810</f>
        <v>0</v>
      </c>
      <c r="P1810" s="5">
        <f>+'MBI DIRECTORIO'!P1810</f>
        <v>10.387732211706975</v>
      </c>
      <c r="Q1810" s="5">
        <f>+'MBI DIRECTORIO'!Q1810</f>
        <v>62.325923068406404</v>
      </c>
      <c r="R1810" s="5">
        <f>+'MBI DIRECTORIO'!R1810</f>
        <v>0</v>
      </c>
      <c r="S1810" s="5">
        <f>+'MBI DIRECTORIO'!S1810</f>
        <v>0</v>
      </c>
      <c r="T1810" s="5">
        <f>+'MBI DIRECTORIO'!T1810</f>
        <v>0</v>
      </c>
      <c r="U1810" s="5">
        <f>+'MBI DIRECTORIO'!U1810</f>
        <v>0</v>
      </c>
      <c r="V1810" s="5">
        <f>+'MBI DIRECTORIO'!V1810</f>
        <v>0</v>
      </c>
      <c r="W1810" s="5">
        <f>+'MBI DIRECTORIO'!W1810</f>
        <v>0</v>
      </c>
      <c r="X1810" s="5">
        <f>+'MBI DIRECTORIO'!X1810</f>
        <v>0</v>
      </c>
      <c r="Y1810" s="5">
        <f>+'MBI DIRECTORIO'!Y1810</f>
        <v>2924.46547213452</v>
      </c>
      <c r="Z1810" s="5">
        <f>+'MBI DIRECTORIO'!Z1810</f>
        <v>1.2521006945463187</v>
      </c>
      <c r="AA1810" s="5">
        <f>+'MBI DIRECTORIO'!AA1810</f>
        <v>0</v>
      </c>
      <c r="AB1810" s="5" t="str">
        <f>+'MBI DIRECTORIO'!AG1810</f>
        <v>COMPANHIA BRASILEIRA DE DISTRIBUIÇÃO</v>
      </c>
      <c r="AD1810" t="str">
        <f t="shared" si="30"/>
        <v>INSERT INTO TABLA_PRESUPUESTO_COMERCIAL VALUES ('VSR','80130-C','14005129-20',2022,'Octubre',648.703277,'USD',18098.821425,9064.194998,0,904.941071,161.233937,2714.823214,135.676502,0,10.387732,62.325923,0,0,0,0,0,0,0,2924.465472,1.252101,0);</v>
      </c>
    </row>
    <row r="1811" spans="1:30" x14ac:dyDescent="0.2">
      <c r="A1811" t="str">
        <f>+'MBI DIRECTORIO'!A1811</f>
        <v>VSR</v>
      </c>
      <c r="B1811" t="str">
        <f>+'MBI DIRECTORIO'!B1811</f>
        <v>80130-C</v>
      </c>
      <c r="C1811" t="str">
        <f>+'MBI DIRECTORIO'!C1811</f>
        <v>14005132-20</v>
      </c>
      <c r="D1811">
        <f>+'MBI DIRECTORIO'!D1811</f>
        <v>2022</v>
      </c>
      <c r="E1811" t="str">
        <f>+'MBI DIRECTORIO'!E1811</f>
        <v>Octubre</v>
      </c>
      <c r="F1811" s="5">
        <f>+'MBI DIRECTORIO'!F1811</f>
        <v>331.88302324084208</v>
      </c>
      <c r="G1811" t="str">
        <f>+'MBI DIRECTORIO'!G1811</f>
        <v>USD</v>
      </c>
      <c r="H1811" s="5">
        <f>+'MBI DIRECTORIO'!H1811</f>
        <v>9259.5363484194932</v>
      </c>
      <c r="I1811" s="5">
        <f>+'MBI DIRECTORIO'!I1811</f>
        <v>4515.9161179909534</v>
      </c>
      <c r="J1811" s="5">
        <f>+'MBI DIRECTORIO'!J1811</f>
        <v>0</v>
      </c>
      <c r="K1811" s="5">
        <f>+'MBI DIRECTORIO'!K1811</f>
        <v>462.97681742097473</v>
      </c>
      <c r="L1811" s="5">
        <f>+'MBI DIRECTORIO'!L1811</f>
        <v>82.488879583811993</v>
      </c>
      <c r="M1811" s="5">
        <f>+'MBI DIRECTORIO'!M1811</f>
        <v>1388.9304522629241</v>
      </c>
      <c r="N1811" s="5">
        <f>+'MBI DIRECTORIO'!N1811</f>
        <v>69.413442769326451</v>
      </c>
      <c r="O1811" s="5">
        <f>+'MBI DIRECTORIO'!O1811</f>
        <v>0</v>
      </c>
      <c r="P1811" s="5">
        <f>+'MBI DIRECTORIO'!P1811</f>
        <v>5.3144667120265563</v>
      </c>
      <c r="Q1811" s="5">
        <f>+'MBI DIRECTORIO'!Q1811</f>
        <v>31.886559712241976</v>
      </c>
      <c r="R1811" s="5">
        <f>+'MBI DIRECTORIO'!R1811</f>
        <v>0</v>
      </c>
      <c r="S1811" s="5">
        <f>+'MBI DIRECTORIO'!S1811</f>
        <v>0</v>
      </c>
      <c r="T1811" s="5">
        <f>+'MBI DIRECTORIO'!T1811</f>
        <v>0</v>
      </c>
      <c r="U1811" s="5">
        <f>+'MBI DIRECTORIO'!U1811</f>
        <v>0</v>
      </c>
      <c r="V1811" s="5">
        <f>+'MBI DIRECTORIO'!V1811</f>
        <v>0</v>
      </c>
      <c r="W1811" s="5">
        <f>+'MBI DIRECTORIO'!W1811</f>
        <v>0</v>
      </c>
      <c r="X1811" s="5">
        <f>+'MBI DIRECTORIO'!X1811</f>
        <v>0</v>
      </c>
      <c r="Y1811" s="5">
        <f>+'MBI DIRECTORIO'!Y1811</f>
        <v>1496.1855085765617</v>
      </c>
      <c r="Z1811" s="5">
        <f>+'MBI DIRECTORIO'!Z1811</f>
        <v>0.64058712004265994</v>
      </c>
      <c r="AA1811" s="5">
        <f>+'MBI DIRECTORIO'!AA1811</f>
        <v>0</v>
      </c>
      <c r="AB1811" s="5" t="str">
        <f>+'MBI DIRECTORIO'!AG1811</f>
        <v>COMPANHIA BRASILEIRA DE DISTRIBUIÇÃO</v>
      </c>
      <c r="AD1811" t="str">
        <f t="shared" si="30"/>
        <v>INSERT INTO TABLA_PRESUPUESTO_COMERCIAL VALUES ('VSR','80130-C','14005132-20',2022,'Octubre',331.883023,'USD',9259.536348,4515.916118,0,462.976817,82.48888,1388.930452,69.413443,0,5.314467,31.88656,0,0,0,0,0,0,0,1496.185509,0.640587,0);</v>
      </c>
    </row>
    <row r="1812" spans="1:30" x14ac:dyDescent="0.2">
      <c r="A1812" t="str">
        <f>+'MBI DIRECTORIO'!A1812</f>
        <v>VSR</v>
      </c>
      <c r="B1812" t="str">
        <f>+'MBI DIRECTORIO'!B1812</f>
        <v>80130-C</v>
      </c>
      <c r="C1812" t="str">
        <f>+'MBI DIRECTORIO'!C1812</f>
        <v>14005130-20</v>
      </c>
      <c r="D1812">
        <f>+'MBI DIRECTORIO'!D1812</f>
        <v>2022</v>
      </c>
      <c r="E1812" t="str">
        <f>+'MBI DIRECTORIO'!E1812</f>
        <v>Octubre</v>
      </c>
      <c r="F1812" s="5">
        <f>+'MBI DIRECTORIO'!F1812</f>
        <v>597.36433721753679</v>
      </c>
      <c r="G1812" t="str">
        <f>+'MBI DIRECTORIO'!G1812</f>
        <v>USD</v>
      </c>
      <c r="H1812" s="5">
        <f>+'MBI DIRECTORIO'!H1812</f>
        <v>16666.465008369276</v>
      </c>
      <c r="I1812" s="5">
        <f>+'MBI DIRECTORIO'!I1812</f>
        <v>10717.529233719146</v>
      </c>
      <c r="J1812" s="5">
        <f>+'MBI DIRECTORIO'!J1812</f>
        <v>0</v>
      </c>
      <c r="K1812" s="5">
        <f>+'MBI DIRECTORIO'!K1812</f>
        <v>833.32325041846377</v>
      </c>
      <c r="L1812" s="5">
        <f>+'MBI DIRECTORIO'!L1812</f>
        <v>148.47374354741348</v>
      </c>
      <c r="M1812" s="5">
        <f>+'MBI DIRECTORIO'!M1812</f>
        <v>2499.9697512553912</v>
      </c>
      <c r="N1812" s="5">
        <f>+'MBI DIRECTORIO'!N1812</f>
        <v>124.93894634615148</v>
      </c>
      <c r="O1812" s="5">
        <f>+'MBI DIRECTORIO'!O1812</f>
        <v>0</v>
      </c>
      <c r="P1812" s="5">
        <f>+'MBI DIRECTORIO'!P1812</f>
        <v>9.565638079627222</v>
      </c>
      <c r="Q1812" s="5">
        <f>+'MBI DIRECTORIO'!Q1812</f>
        <v>57.393395488108752</v>
      </c>
      <c r="R1812" s="5">
        <f>+'MBI DIRECTORIO'!R1812</f>
        <v>0</v>
      </c>
      <c r="S1812" s="5">
        <f>+'MBI DIRECTORIO'!S1812</f>
        <v>0</v>
      </c>
      <c r="T1812" s="5">
        <f>+'MBI DIRECTORIO'!T1812</f>
        <v>0</v>
      </c>
      <c r="U1812" s="5">
        <f>+'MBI DIRECTORIO'!U1812</f>
        <v>0</v>
      </c>
      <c r="V1812" s="5">
        <f>+'MBI DIRECTORIO'!V1812</f>
        <v>0</v>
      </c>
      <c r="W1812" s="5">
        <f>+'MBI DIRECTORIO'!W1812</f>
        <v>0</v>
      </c>
      <c r="X1812" s="5">
        <f>+'MBI DIRECTORIO'!X1812</f>
        <v>0</v>
      </c>
      <c r="Y1812" s="5">
        <f>+'MBI DIRECTORIO'!Y1812</f>
        <v>2693.020739529446</v>
      </c>
      <c r="Z1812" s="5">
        <f>+'MBI DIRECTORIO'!Z1812</f>
        <v>1.1530083601675563</v>
      </c>
      <c r="AA1812" s="5">
        <f>+'MBI DIRECTORIO'!AA1812</f>
        <v>0</v>
      </c>
      <c r="AB1812" s="5" t="str">
        <f>+'MBI DIRECTORIO'!AG1812</f>
        <v>COMPANHIA BRASILEIRA DE DISTRIBUIÇÃO</v>
      </c>
      <c r="AD1812" t="str">
        <f t="shared" si="30"/>
        <v>INSERT INTO TABLA_PRESUPUESTO_COMERCIAL VALUES ('VSR','80130-C','14005130-20',2022,'Octubre',597.364337,'USD',16666.465008,10717.529234,0,833.32325,148.473744,2499.969751,124.938946,0,9.565638,57.393395,0,0,0,0,0,0,0,2693.02074,1.153008,0);</v>
      </c>
    </row>
    <row r="1813" spans="1:30" x14ac:dyDescent="0.2">
      <c r="A1813" t="str">
        <f>+'MBI DIRECTORIO'!A1813</f>
        <v>VSR</v>
      </c>
      <c r="B1813" t="str">
        <f>+'MBI DIRECTORIO'!B1813</f>
        <v>80130-C</v>
      </c>
      <c r="C1813" t="str">
        <f>+'MBI DIRECTORIO'!C1813</f>
        <v>14004728-20</v>
      </c>
      <c r="D1813">
        <f>+'MBI DIRECTORIO'!D1813</f>
        <v>2022</v>
      </c>
      <c r="E1813" t="str">
        <f>+'MBI DIRECTORIO'!E1813</f>
        <v>Octubre</v>
      </c>
      <c r="F1813" s="5">
        <f>+'MBI DIRECTORIO'!F1813</f>
        <v>326.61105388527653</v>
      </c>
      <c r="G1813" t="str">
        <f>+'MBI DIRECTORIO'!G1813</f>
        <v>USD</v>
      </c>
      <c r="H1813" s="5">
        <f>+'MBI DIRECTORIO'!H1813</f>
        <v>9112.4484033992139</v>
      </c>
      <c r="I1813" s="5">
        <f>+'MBI DIRECTORIO'!I1813</f>
        <v>4563.7879840462829</v>
      </c>
      <c r="J1813" s="5">
        <f>+'MBI DIRECTORIO'!J1813</f>
        <v>0</v>
      </c>
      <c r="K1813" s="5">
        <f>+'MBI DIRECTORIO'!K1813</f>
        <v>455.62242016996078</v>
      </c>
      <c r="L1813" s="5">
        <f>+'MBI DIRECTORIO'!L1813</f>
        <v>81.178541859712112</v>
      </c>
      <c r="M1813" s="5">
        <f>+'MBI DIRECTORIO'!M1813</f>
        <v>1366.8672605098823</v>
      </c>
      <c r="N1813" s="5">
        <f>+'MBI DIRECTORIO'!N1813</f>
        <v>68.310808655744111</v>
      </c>
      <c r="O1813" s="5">
        <f>+'MBI DIRECTORIO'!O1813</f>
        <v>0</v>
      </c>
      <c r="P1813" s="5">
        <f>+'MBI DIRECTORIO'!P1813</f>
        <v>5.2300462877054086</v>
      </c>
      <c r="Q1813" s="5">
        <f>+'MBI DIRECTORIO'!Q1813</f>
        <v>31.380040987614834</v>
      </c>
      <c r="R1813" s="5">
        <f>+'MBI DIRECTORIO'!R1813</f>
        <v>0</v>
      </c>
      <c r="S1813" s="5">
        <f>+'MBI DIRECTORIO'!S1813</f>
        <v>0</v>
      </c>
      <c r="T1813" s="5">
        <f>+'MBI DIRECTORIO'!T1813</f>
        <v>0</v>
      </c>
      <c r="U1813" s="5">
        <f>+'MBI DIRECTORIO'!U1813</f>
        <v>0</v>
      </c>
      <c r="V1813" s="5">
        <f>+'MBI DIRECTORIO'!V1813</f>
        <v>0</v>
      </c>
      <c r="W1813" s="5">
        <f>+'MBI DIRECTORIO'!W1813</f>
        <v>0</v>
      </c>
      <c r="X1813" s="5">
        <f>+'MBI DIRECTORIO'!X1813</f>
        <v>0</v>
      </c>
      <c r="Y1813" s="5">
        <f>+'MBI DIRECTORIO'!Y1813</f>
        <v>1472.4185678200506</v>
      </c>
      <c r="Z1813" s="5">
        <f>+'MBI DIRECTORIO'!Z1813</f>
        <v>0.63041137910400957</v>
      </c>
      <c r="AA1813" s="5">
        <f>+'MBI DIRECTORIO'!AA1813</f>
        <v>0</v>
      </c>
      <c r="AB1813" s="5" t="str">
        <f>+'MBI DIRECTORIO'!AG1813</f>
        <v>COMPANHIA BRASILEIRA DE DISTRIBUIÇÃO</v>
      </c>
      <c r="AD1813" t="str">
        <f t="shared" si="30"/>
        <v>INSERT INTO TABLA_PRESUPUESTO_COMERCIAL VALUES ('VSR','80130-C','14004728-20',2022,'Octubre',326.611054,'USD',9112.448403,4563.787984,0,455.62242,81.178542,1366.867261,68.310809,0,5.230046,31.380041,0,0,0,0,0,0,0,1472.418568,0.630411,0);</v>
      </c>
    </row>
    <row r="1814" spans="1:30" x14ac:dyDescent="0.2">
      <c r="A1814" t="str">
        <f>+'MBI DIRECTORIO'!A1814</f>
        <v>VSR</v>
      </c>
      <c r="B1814" t="str">
        <f>+'MBI DIRECTORIO'!B1814</f>
        <v>80130-C</v>
      </c>
      <c r="C1814" t="str">
        <f>+'MBI DIRECTORIO'!C1814</f>
        <v>14004914-20</v>
      </c>
      <c r="D1814">
        <f>+'MBI DIRECTORIO'!D1814</f>
        <v>2022</v>
      </c>
      <c r="E1814" t="str">
        <f>+'MBI DIRECTORIO'!E1814</f>
        <v>Octubre</v>
      </c>
      <c r="F1814" s="5">
        <f>+'MBI DIRECTORIO'!F1814</f>
        <v>390.37677847164099</v>
      </c>
      <c r="G1814" t="str">
        <f>+'MBI DIRECTORIO'!G1814</f>
        <v>USD</v>
      </c>
      <c r="H1814" s="5">
        <f>+'MBI DIRECTORIO'!H1814</f>
        <v>10891.512119358784</v>
      </c>
      <c r="I1814" s="5">
        <f>+'MBI DIRECTORIO'!I1814</f>
        <v>5993.2663330023152</v>
      </c>
      <c r="J1814" s="5">
        <f>+'MBI DIRECTORIO'!J1814</f>
        <v>0</v>
      </c>
      <c r="K1814" s="5">
        <f>+'MBI DIRECTORIO'!K1814</f>
        <v>544.57560596793917</v>
      </c>
      <c r="L1814" s="5">
        <f>+'MBI DIRECTORIO'!L1814</f>
        <v>97.027388617872646</v>
      </c>
      <c r="M1814" s="5">
        <f>+'MBI DIRECTORIO'!M1814</f>
        <v>1633.7268179038174</v>
      </c>
      <c r="N1814" s="5">
        <f>+'MBI DIRECTORIO'!N1814</f>
        <v>81.647430791454326</v>
      </c>
      <c r="O1814" s="5">
        <f>+'MBI DIRECTORIO'!O1814</f>
        <v>0</v>
      </c>
      <c r="P1814" s="5">
        <f>+'MBI DIRECTORIO'!P1814</f>
        <v>6.2511314199707222</v>
      </c>
      <c r="Q1814" s="5">
        <f>+'MBI DIRECTORIO'!Q1814</f>
        <v>37.506505561676455</v>
      </c>
      <c r="R1814" s="5">
        <f>+'MBI DIRECTORIO'!R1814</f>
        <v>0</v>
      </c>
      <c r="S1814" s="5">
        <f>+'MBI DIRECTORIO'!S1814</f>
        <v>0</v>
      </c>
      <c r="T1814" s="5">
        <f>+'MBI DIRECTORIO'!T1814</f>
        <v>0</v>
      </c>
      <c r="U1814" s="5">
        <f>+'MBI DIRECTORIO'!U1814</f>
        <v>0</v>
      </c>
      <c r="V1814" s="5">
        <f>+'MBI DIRECTORIO'!V1814</f>
        <v>0</v>
      </c>
      <c r="W1814" s="5">
        <f>+'MBI DIRECTORIO'!W1814</f>
        <v>0</v>
      </c>
      <c r="X1814" s="5">
        <f>+'MBI DIRECTORIO'!X1814</f>
        <v>0</v>
      </c>
      <c r="Y1814" s="5">
        <f>+'MBI DIRECTORIO'!Y1814</f>
        <v>1759.8853750654714</v>
      </c>
      <c r="Z1814" s="5">
        <f>+'MBI DIRECTORIO'!Z1814</f>
        <v>0.75348938855244796</v>
      </c>
      <c r="AA1814" s="5">
        <f>+'MBI DIRECTORIO'!AA1814</f>
        <v>0</v>
      </c>
      <c r="AB1814" s="5" t="str">
        <f>+'MBI DIRECTORIO'!AG1814</f>
        <v>COMPANHIA BRASILEIRA DE DISTRIBUIÇÃO</v>
      </c>
      <c r="AD1814" t="str">
        <f t="shared" si="30"/>
        <v>INSERT INTO TABLA_PRESUPUESTO_COMERCIAL VALUES ('VSR','80130-C','14004914-20',2022,'Octubre',390.376778,'USD',10891.512119,5993.266333,0,544.575606,97.027389,1633.726818,81.647431,0,6.251131,37.506506,0,0,0,0,0,0,0,1759.885375,0.753489,0);</v>
      </c>
    </row>
    <row r="1815" spans="1:30" x14ac:dyDescent="0.2">
      <c r="A1815" t="str">
        <f>+'MBI DIRECTORIO'!A1815</f>
        <v>VSR</v>
      </c>
      <c r="B1815" t="str">
        <f>+'MBI DIRECTORIO'!B1815</f>
        <v>80130-C</v>
      </c>
      <c r="C1815" t="str">
        <f>+'MBI DIRECTORIO'!C1815</f>
        <v>14005146-18</v>
      </c>
      <c r="D1815">
        <f>+'MBI DIRECTORIO'!D1815</f>
        <v>2022</v>
      </c>
      <c r="E1815" t="str">
        <f>+'MBI DIRECTORIO'!E1815</f>
        <v>Octubre</v>
      </c>
      <c r="F1815" s="5">
        <f>+'MBI DIRECTORIO'!F1815</f>
        <v>34.443533123028388</v>
      </c>
      <c r="G1815" t="str">
        <f>+'MBI DIRECTORIO'!G1815</f>
        <v>USD</v>
      </c>
      <c r="H1815" s="5">
        <f>+'MBI DIRECTORIO'!H1815</f>
        <v>2755.4826498422708</v>
      </c>
      <c r="I1815" s="5">
        <f>+'MBI DIRECTORIO'!I1815</f>
        <v>881.57221595121143</v>
      </c>
      <c r="J1815" s="5">
        <f>+'MBI DIRECTORIO'!J1815</f>
        <v>0</v>
      </c>
      <c r="K1815" s="5">
        <f>+'MBI DIRECTORIO'!K1815</f>
        <v>137.77413249211355</v>
      </c>
      <c r="L1815" s="5">
        <f>+'MBI DIRECTORIO'!L1815</f>
        <v>8.560873130785934</v>
      </c>
      <c r="M1815" s="5">
        <f>+'MBI DIRECTORIO'!M1815</f>
        <v>413.32239747634065</v>
      </c>
      <c r="N1815" s="5">
        <f>+'MBI DIRECTORIO'!N1815</f>
        <v>7.2038762087379631</v>
      </c>
      <c r="O1815" s="5">
        <f>+'MBI DIRECTORIO'!O1815</f>
        <v>0</v>
      </c>
      <c r="P1815" s="5">
        <f>+'MBI DIRECTORIO'!P1815</f>
        <v>0.55154677223150028</v>
      </c>
      <c r="Q1815" s="5">
        <f>+'MBI DIRECTORIO'!Q1815</f>
        <v>9.4889051399684377</v>
      </c>
      <c r="R1815" s="5">
        <f>+'MBI DIRECTORIO'!R1815</f>
        <v>0</v>
      </c>
      <c r="S1815" s="5">
        <f>+'MBI DIRECTORIO'!S1815</f>
        <v>0</v>
      </c>
      <c r="T1815" s="5">
        <f>+'MBI DIRECTORIO'!T1815</f>
        <v>0</v>
      </c>
      <c r="U1815" s="5">
        <f>+'MBI DIRECTORIO'!U1815</f>
        <v>0</v>
      </c>
      <c r="V1815" s="5">
        <f>+'MBI DIRECTORIO'!V1815</f>
        <v>0</v>
      </c>
      <c r="W1815" s="5">
        <f>+'MBI DIRECTORIO'!W1815</f>
        <v>0</v>
      </c>
      <c r="X1815" s="5">
        <f>+'MBI DIRECTORIO'!X1815</f>
        <v>0</v>
      </c>
      <c r="Y1815" s="5">
        <f>+'MBI DIRECTORIO'!Y1815</f>
        <v>430.63320710474437</v>
      </c>
      <c r="Z1815" s="5">
        <f>+'MBI DIRECTORIO'!Z1815</f>
        <v>6.6481507465849424E-2</v>
      </c>
      <c r="AA1815" s="5">
        <f>+'MBI DIRECTORIO'!AA1815</f>
        <v>0</v>
      </c>
      <c r="AB1815" s="5" t="str">
        <f>+'MBI DIRECTORIO'!AG1815</f>
        <v>COMPANHIA BRASILEIRA DE DISTRIBUIÇÃO</v>
      </c>
      <c r="AD1815" t="str">
        <f t="shared" si="30"/>
        <v>INSERT INTO TABLA_PRESUPUESTO_COMERCIAL VALUES ('VSR','80130-C','14005146-18',2022,'Octubre',34.443533,'USD',2755.48265,881.572216,0,137.774132,8.560873,413.322397,7.203876,0,0.551547,9.488905,0,0,0,0,0,0,0,430.633207,0.066482,0);</v>
      </c>
    </row>
    <row r="1816" spans="1:30" x14ac:dyDescent="0.2">
      <c r="A1816" t="str">
        <f>+'MBI DIRECTORIO'!A1816</f>
        <v>VSR</v>
      </c>
      <c r="B1816" t="str">
        <f>+'MBI DIRECTORIO'!B1816</f>
        <v>80130-C</v>
      </c>
      <c r="C1816" t="str">
        <f>+'MBI DIRECTORIO'!C1816</f>
        <v>14005147-18</v>
      </c>
      <c r="D1816">
        <f>+'MBI DIRECTORIO'!D1816</f>
        <v>2022</v>
      </c>
      <c r="E1816" t="str">
        <f>+'MBI DIRECTORIO'!E1816</f>
        <v>Octubre</v>
      </c>
      <c r="F1816" s="5">
        <f>+'MBI DIRECTORIO'!F1816</f>
        <v>34.443533123028388</v>
      </c>
      <c r="G1816" t="str">
        <f>+'MBI DIRECTORIO'!G1816</f>
        <v>USD</v>
      </c>
      <c r="H1816" s="5">
        <f>+'MBI DIRECTORIO'!H1816</f>
        <v>2755.4826498422708</v>
      </c>
      <c r="I1816" s="5">
        <f>+'MBI DIRECTORIO'!I1816</f>
        <v>1507.5790054387198</v>
      </c>
      <c r="J1816" s="5">
        <f>+'MBI DIRECTORIO'!J1816</f>
        <v>0</v>
      </c>
      <c r="K1816" s="5">
        <f>+'MBI DIRECTORIO'!K1816</f>
        <v>137.77413249211355</v>
      </c>
      <c r="L1816" s="5">
        <f>+'MBI DIRECTORIO'!L1816</f>
        <v>8.560873130785934</v>
      </c>
      <c r="M1816" s="5">
        <f>+'MBI DIRECTORIO'!M1816</f>
        <v>413.32239747634065</v>
      </c>
      <c r="N1816" s="5">
        <f>+'MBI DIRECTORIO'!N1816</f>
        <v>7.2038762087379631</v>
      </c>
      <c r="O1816" s="5">
        <f>+'MBI DIRECTORIO'!O1816</f>
        <v>0</v>
      </c>
      <c r="P1816" s="5">
        <f>+'MBI DIRECTORIO'!P1816</f>
        <v>0.55154677223150028</v>
      </c>
      <c r="Q1816" s="5">
        <f>+'MBI DIRECTORIO'!Q1816</f>
        <v>9.4889051399684377</v>
      </c>
      <c r="R1816" s="5">
        <f>+'MBI DIRECTORIO'!R1816</f>
        <v>0</v>
      </c>
      <c r="S1816" s="5">
        <f>+'MBI DIRECTORIO'!S1816</f>
        <v>0</v>
      </c>
      <c r="T1816" s="5">
        <f>+'MBI DIRECTORIO'!T1816</f>
        <v>0</v>
      </c>
      <c r="U1816" s="5">
        <f>+'MBI DIRECTORIO'!U1816</f>
        <v>0</v>
      </c>
      <c r="V1816" s="5">
        <f>+'MBI DIRECTORIO'!V1816</f>
        <v>0</v>
      </c>
      <c r="W1816" s="5">
        <f>+'MBI DIRECTORIO'!W1816</f>
        <v>0</v>
      </c>
      <c r="X1816" s="5">
        <f>+'MBI DIRECTORIO'!X1816</f>
        <v>0</v>
      </c>
      <c r="Y1816" s="5">
        <f>+'MBI DIRECTORIO'!Y1816</f>
        <v>430.63320710474437</v>
      </c>
      <c r="Z1816" s="5">
        <f>+'MBI DIRECTORIO'!Z1816</f>
        <v>6.6481507465849424E-2</v>
      </c>
      <c r="AA1816" s="5">
        <f>+'MBI DIRECTORIO'!AA1816</f>
        <v>0</v>
      </c>
      <c r="AB1816" s="5" t="str">
        <f>+'MBI DIRECTORIO'!AG1816</f>
        <v>COMPANHIA BRASILEIRA DE DISTRIBUIÇÃO</v>
      </c>
      <c r="AD1816" t="str">
        <f t="shared" si="30"/>
        <v>INSERT INTO TABLA_PRESUPUESTO_COMERCIAL VALUES ('VSR','80130-C','14005147-18',2022,'Octubre',34.443533,'USD',2755.48265,1507.579005,0,137.774132,8.560873,413.322397,7.203876,0,0.551547,9.488905,0,0,0,0,0,0,0,430.633207,0.066482,0);</v>
      </c>
    </row>
    <row r="1817" spans="1:30" x14ac:dyDescent="0.2">
      <c r="A1817" t="str">
        <f>+'MBI DIRECTORIO'!A1817</f>
        <v>VSR</v>
      </c>
      <c r="B1817" t="str">
        <f>+'MBI DIRECTORIO'!B1817</f>
        <v>80130-C</v>
      </c>
      <c r="C1817" t="str">
        <f>+'MBI DIRECTORIO'!C1817</f>
        <v>14005148-16</v>
      </c>
      <c r="D1817">
        <f>+'MBI DIRECTORIO'!D1817</f>
        <v>2022</v>
      </c>
      <c r="E1817" t="str">
        <f>+'MBI DIRECTORIO'!E1817</f>
        <v>Octubre</v>
      </c>
      <c r="F1817" s="5">
        <f>+'MBI DIRECTORIO'!F1817</f>
        <v>34.443533123028388</v>
      </c>
      <c r="G1817" t="str">
        <f>+'MBI DIRECTORIO'!G1817</f>
        <v>USD</v>
      </c>
      <c r="H1817" s="5">
        <f>+'MBI DIRECTORIO'!H1817</f>
        <v>2755.4826498422708</v>
      </c>
      <c r="I1817" s="5">
        <f>+'MBI DIRECTORIO'!I1817</f>
        <v>479.62651216236293</v>
      </c>
      <c r="J1817" s="5">
        <f>+'MBI DIRECTORIO'!J1817</f>
        <v>0</v>
      </c>
      <c r="K1817" s="5">
        <f>+'MBI DIRECTORIO'!K1817</f>
        <v>137.77413249211355</v>
      </c>
      <c r="L1817" s="5">
        <f>+'MBI DIRECTORIO'!L1817</f>
        <v>8.560873130785934</v>
      </c>
      <c r="M1817" s="5">
        <f>+'MBI DIRECTORIO'!M1817</f>
        <v>413.32239747634065</v>
      </c>
      <c r="N1817" s="5">
        <f>+'MBI DIRECTORIO'!N1817</f>
        <v>7.2038762087379631</v>
      </c>
      <c r="O1817" s="5">
        <f>+'MBI DIRECTORIO'!O1817</f>
        <v>0</v>
      </c>
      <c r="P1817" s="5">
        <f>+'MBI DIRECTORIO'!P1817</f>
        <v>0.55154677223150028</v>
      </c>
      <c r="Q1817" s="5">
        <f>+'MBI DIRECTORIO'!Q1817</f>
        <v>9.4889051399684377</v>
      </c>
      <c r="R1817" s="5">
        <f>+'MBI DIRECTORIO'!R1817</f>
        <v>0</v>
      </c>
      <c r="S1817" s="5">
        <f>+'MBI DIRECTORIO'!S1817</f>
        <v>0</v>
      </c>
      <c r="T1817" s="5">
        <f>+'MBI DIRECTORIO'!T1817</f>
        <v>0</v>
      </c>
      <c r="U1817" s="5">
        <f>+'MBI DIRECTORIO'!U1817</f>
        <v>0</v>
      </c>
      <c r="V1817" s="5">
        <f>+'MBI DIRECTORIO'!V1817</f>
        <v>0</v>
      </c>
      <c r="W1817" s="5">
        <f>+'MBI DIRECTORIO'!W1817</f>
        <v>0</v>
      </c>
      <c r="X1817" s="5">
        <f>+'MBI DIRECTORIO'!X1817</f>
        <v>0</v>
      </c>
      <c r="Y1817" s="5">
        <f>+'MBI DIRECTORIO'!Y1817</f>
        <v>430.63320710474437</v>
      </c>
      <c r="Z1817" s="5">
        <f>+'MBI DIRECTORIO'!Z1817</f>
        <v>6.6481507465849424E-2</v>
      </c>
      <c r="AA1817" s="5">
        <f>+'MBI DIRECTORIO'!AA1817</f>
        <v>0</v>
      </c>
      <c r="AB1817" s="5" t="str">
        <f>+'MBI DIRECTORIO'!AG1817</f>
        <v>COMPANHIA BRASILEIRA DE DISTRIBUIÇÃO</v>
      </c>
      <c r="AD1817" t="str">
        <f t="shared" si="30"/>
        <v>INSERT INTO TABLA_PRESUPUESTO_COMERCIAL VALUES ('VSR','80130-C','14005148-16',2022,'Octubre',34.443533,'USD',2755.48265,479.626512,0,137.774132,8.560873,413.322397,7.203876,0,0.551547,9.488905,0,0,0,0,0,0,0,430.633207,0.066482,0);</v>
      </c>
    </row>
    <row r="1818" spans="1:30" x14ac:dyDescent="0.2">
      <c r="A1818" t="str">
        <f>+'MBI DIRECTORIO'!A1818</f>
        <v>VSR</v>
      </c>
      <c r="B1818" t="str">
        <f>+'MBI DIRECTORIO'!B1818</f>
        <v>80130-C</v>
      </c>
      <c r="C1818" t="str">
        <f>+'MBI DIRECTORIO'!C1818</f>
        <v>14005141-20</v>
      </c>
      <c r="D1818">
        <f>+'MBI DIRECTORIO'!D1818</f>
        <v>2022</v>
      </c>
      <c r="E1818" t="str">
        <f>+'MBI DIRECTORIO'!E1818</f>
        <v>Octubre</v>
      </c>
      <c r="F1818" s="5">
        <f>+'MBI DIRECTORIO'!F1818</f>
        <v>207.36412798557907</v>
      </c>
      <c r="G1818" t="str">
        <f>+'MBI DIRECTORIO'!G1818</f>
        <v>USD</v>
      </c>
      <c r="H1818" s="5">
        <f>+'MBI DIRECTORIO'!H1818</f>
        <v>12441.847679134744</v>
      </c>
      <c r="I1818" s="5">
        <f>+'MBI DIRECTORIO'!I1818</f>
        <v>5405.9786501170556</v>
      </c>
      <c r="J1818" s="5">
        <f>+'MBI DIRECTORIO'!J1818</f>
        <v>0</v>
      </c>
      <c r="K1818" s="5">
        <f>+'MBI DIRECTORIO'!K1818</f>
        <v>622.09238395673719</v>
      </c>
      <c r="L1818" s="5">
        <f>+'MBI DIRECTORIO'!L1818</f>
        <v>51.539950481262252</v>
      </c>
      <c r="M1818" s="5">
        <f>+'MBI DIRECTORIO'!M1818</f>
        <v>1866.2771518702116</v>
      </c>
      <c r="N1818" s="5">
        <f>+'MBI DIRECTORIO'!N1818</f>
        <v>43.370275134238753</v>
      </c>
      <c r="O1818" s="5">
        <f>+'MBI DIRECTORIO'!O1818</f>
        <v>0</v>
      </c>
      <c r="P1818" s="5">
        <f>+'MBI DIRECTORIO'!P1818</f>
        <v>3.3205366899651549</v>
      </c>
      <c r="Q1818" s="5">
        <f>+'MBI DIRECTORIO'!Q1818</f>
        <v>42.845311473837086</v>
      </c>
      <c r="R1818" s="5">
        <f>+'MBI DIRECTORIO'!R1818</f>
        <v>0</v>
      </c>
      <c r="S1818" s="5">
        <f>+'MBI DIRECTORIO'!S1818</f>
        <v>0</v>
      </c>
      <c r="T1818" s="5">
        <f>+'MBI DIRECTORIO'!T1818</f>
        <v>0</v>
      </c>
      <c r="U1818" s="5">
        <f>+'MBI DIRECTORIO'!U1818</f>
        <v>0</v>
      </c>
      <c r="V1818" s="5">
        <f>+'MBI DIRECTORIO'!V1818</f>
        <v>0</v>
      </c>
      <c r="W1818" s="5">
        <f>+'MBI DIRECTORIO'!W1818</f>
        <v>0</v>
      </c>
      <c r="X1818" s="5">
        <f>+'MBI DIRECTORIO'!X1818</f>
        <v>0</v>
      </c>
      <c r="Y1818" s="5">
        <f>+'MBI DIRECTORIO'!Y1818</f>
        <v>1956.213520978506</v>
      </c>
      <c r="Z1818" s="5">
        <f>+'MBI DIRECTORIO'!Z1818</f>
        <v>0.40024581025358325</v>
      </c>
      <c r="AA1818" s="5">
        <f>+'MBI DIRECTORIO'!AA1818</f>
        <v>0</v>
      </c>
      <c r="AB1818" s="5" t="str">
        <f>+'MBI DIRECTORIO'!AG1818</f>
        <v>COMPANHIA BRASILEIRA DE DISTRIBUIÇÃO</v>
      </c>
      <c r="AD1818" t="str">
        <f t="shared" si="30"/>
        <v>INSERT INTO TABLA_PRESUPUESTO_COMERCIAL VALUES ('VSR','80130-C','14005141-20',2022,'Octubre',207.364128,'USD',12441.847679,5405.97865,0,622.092384,51.53995,1866.277152,43.370275,0,3.320537,42.845311,0,0,0,0,0,0,0,1956.213521,0.400246,0);</v>
      </c>
    </row>
    <row r="1819" spans="1:30" x14ac:dyDescent="0.2">
      <c r="A1819" t="str">
        <f>+'MBI DIRECTORIO'!A1819</f>
        <v>VSR</v>
      </c>
      <c r="B1819" t="str">
        <f>+'MBI DIRECTORIO'!B1819</f>
        <v>80130-C</v>
      </c>
      <c r="C1819" t="str">
        <f>+'MBI DIRECTORIO'!C1819</f>
        <v>14005142-20</v>
      </c>
      <c r="D1819">
        <f>+'MBI DIRECTORIO'!D1819</f>
        <v>2022</v>
      </c>
      <c r="E1819" t="str">
        <f>+'MBI DIRECTORIO'!E1819</f>
        <v>Octubre</v>
      </c>
      <c r="F1819" s="5">
        <f>+'MBI DIRECTORIO'!F1819</f>
        <v>71.874515547543922</v>
      </c>
      <c r="G1819" t="str">
        <f>+'MBI DIRECTORIO'!G1819</f>
        <v>USD</v>
      </c>
      <c r="H1819" s="5">
        <f>+'MBI DIRECTORIO'!H1819</f>
        <v>4312.4709328526351</v>
      </c>
      <c r="I1819" s="5">
        <f>+'MBI DIRECTORIO'!I1819</f>
        <v>1764.0367470401247</v>
      </c>
      <c r="J1819" s="5">
        <f>+'MBI DIRECTORIO'!J1819</f>
        <v>0</v>
      </c>
      <c r="K1819" s="5">
        <f>+'MBI DIRECTORIO'!K1819</f>
        <v>215.62354664263177</v>
      </c>
      <c r="L1819" s="5">
        <f>+'MBI DIRECTORIO'!L1819</f>
        <v>17.864270971895134</v>
      </c>
      <c r="M1819" s="5">
        <f>+'MBI DIRECTORIO'!M1819</f>
        <v>646.87063992789535</v>
      </c>
      <c r="N1819" s="5">
        <f>+'MBI DIRECTORIO'!N1819</f>
        <v>15.032578415172583</v>
      </c>
      <c r="O1819" s="5">
        <f>+'MBI DIRECTORIO'!O1819</f>
        <v>0</v>
      </c>
      <c r="P1819" s="5">
        <f>+'MBI DIRECTORIO'!P1819</f>
        <v>1.1509317849116509</v>
      </c>
      <c r="Q1819" s="5">
        <f>+'MBI DIRECTORIO'!Q1819</f>
        <v>14.850620671863867</v>
      </c>
      <c r="R1819" s="5">
        <f>+'MBI DIRECTORIO'!R1819</f>
        <v>0</v>
      </c>
      <c r="S1819" s="5">
        <f>+'MBI DIRECTORIO'!S1819</f>
        <v>0</v>
      </c>
      <c r="T1819" s="5">
        <f>+'MBI DIRECTORIO'!T1819</f>
        <v>0</v>
      </c>
      <c r="U1819" s="5">
        <f>+'MBI DIRECTORIO'!U1819</f>
        <v>0</v>
      </c>
      <c r="V1819" s="5">
        <f>+'MBI DIRECTORIO'!V1819</f>
        <v>0</v>
      </c>
      <c r="W1819" s="5">
        <f>+'MBI DIRECTORIO'!W1819</f>
        <v>0</v>
      </c>
      <c r="X1819" s="5">
        <f>+'MBI DIRECTORIO'!X1819</f>
        <v>0</v>
      </c>
      <c r="Y1819" s="5">
        <f>+'MBI DIRECTORIO'!Y1819</f>
        <v>678.04350006797381</v>
      </c>
      <c r="Z1819" s="5">
        <f>+'MBI DIRECTORIO'!Z1819</f>
        <v>0.1387292681302674</v>
      </c>
      <c r="AA1819" s="5">
        <f>+'MBI DIRECTORIO'!AA1819</f>
        <v>0</v>
      </c>
      <c r="AB1819" s="5" t="str">
        <f>+'MBI DIRECTORIO'!AG1819</f>
        <v>COMPANHIA BRASILEIRA DE DISTRIBUIÇÃO</v>
      </c>
      <c r="AD1819" t="str">
        <f t="shared" si="30"/>
        <v>INSERT INTO TABLA_PRESUPUESTO_COMERCIAL VALUES ('VSR','80130-C','14005142-20',2022,'Octubre',71.874516,'USD',4312.470933,1764.036747,0,215.623547,17.864271,646.87064,15.032578,0,1.150932,14.850621,0,0,0,0,0,0,0,678.0435,0.138729,0);</v>
      </c>
    </row>
    <row r="1820" spans="1:30" x14ac:dyDescent="0.2">
      <c r="A1820" t="str">
        <f>+'MBI DIRECTORIO'!A1820</f>
        <v>VSR</v>
      </c>
      <c r="B1820" t="str">
        <f>+'MBI DIRECTORIO'!B1820</f>
        <v>80130-C</v>
      </c>
      <c r="C1820" t="str">
        <f>+'MBI DIRECTORIO'!C1820</f>
        <v>14005143-17</v>
      </c>
      <c r="D1820">
        <f>+'MBI DIRECTORIO'!D1820</f>
        <v>2022</v>
      </c>
      <c r="E1820" t="str">
        <f>+'MBI DIRECTORIO'!E1820</f>
        <v>Octubre</v>
      </c>
      <c r="F1820" s="5">
        <f>+'MBI DIRECTORIO'!F1820</f>
        <v>34.794997746732761</v>
      </c>
      <c r="G1820" t="str">
        <f>+'MBI DIRECTORIO'!G1820</f>
        <v>USD</v>
      </c>
      <c r="H1820" s="5">
        <f>+'MBI DIRECTORIO'!H1820</f>
        <v>2087.6998648039657</v>
      </c>
      <c r="I1820" s="5">
        <f>+'MBI DIRECTORIO'!I1820</f>
        <v>1361.4432836033604</v>
      </c>
      <c r="J1820" s="5">
        <f>+'MBI DIRECTORIO'!J1820</f>
        <v>0</v>
      </c>
      <c r="K1820" s="5">
        <f>+'MBI DIRECTORIO'!K1820</f>
        <v>104.38499324019828</v>
      </c>
      <c r="L1820" s="5">
        <f>+'MBI DIRECTORIO'!L1820</f>
        <v>8.6482289790592599</v>
      </c>
      <c r="M1820" s="5">
        <f>+'MBI DIRECTORIO'!M1820</f>
        <v>313.15497972059484</v>
      </c>
      <c r="N1820" s="5">
        <f>+'MBI DIRECTORIO'!N1820</f>
        <v>7.277385149643453</v>
      </c>
      <c r="O1820" s="5">
        <f>+'MBI DIRECTORIO'!O1820</f>
        <v>0</v>
      </c>
      <c r="P1820" s="5">
        <f>+'MBI DIRECTORIO'!P1820</f>
        <v>0.55717480051957691</v>
      </c>
      <c r="Q1820" s="5">
        <f>+'MBI DIRECTORIO'!Q1820</f>
        <v>7.1892980269658837</v>
      </c>
      <c r="R1820" s="5">
        <f>+'MBI DIRECTORIO'!R1820</f>
        <v>0</v>
      </c>
      <c r="S1820" s="5">
        <f>+'MBI DIRECTORIO'!S1820</f>
        <v>0</v>
      </c>
      <c r="T1820" s="5">
        <f>+'MBI DIRECTORIO'!T1820</f>
        <v>0</v>
      </c>
      <c r="U1820" s="5">
        <f>+'MBI DIRECTORIO'!U1820</f>
        <v>0</v>
      </c>
      <c r="V1820" s="5">
        <f>+'MBI DIRECTORIO'!V1820</f>
        <v>0</v>
      </c>
      <c r="W1820" s="5">
        <f>+'MBI DIRECTORIO'!W1820</f>
        <v>0</v>
      </c>
      <c r="X1820" s="5">
        <f>+'MBI DIRECTORIO'!X1820</f>
        <v>0</v>
      </c>
      <c r="Y1820" s="5">
        <f>+'MBI DIRECTORIO'!Y1820</f>
        <v>328.24599758791891</v>
      </c>
      <c r="Z1820" s="5">
        <f>+'MBI DIRECTORIO'!Z1820</f>
        <v>6.7159890195092789E-2</v>
      </c>
      <c r="AA1820" s="5">
        <f>+'MBI DIRECTORIO'!AA1820</f>
        <v>0</v>
      </c>
      <c r="AB1820" s="5" t="str">
        <f>+'MBI DIRECTORIO'!AG1820</f>
        <v>COMPANHIA BRASILEIRA DE DISTRIBUIÇÃO</v>
      </c>
      <c r="AD1820" t="str">
        <f t="shared" si="30"/>
        <v>INSERT INTO TABLA_PRESUPUESTO_COMERCIAL VALUES ('VSR','80130-C','14005143-17',2022,'Octubre',34.794998,'USD',2087.699865,1361.443284,0,104.384993,8.648229,313.15498,7.277385,0,0.557175,7.189298,0,0,0,0,0,0,0,328.245998,0.06716,0);</v>
      </c>
    </row>
    <row r="1821" spans="1:30" x14ac:dyDescent="0.2">
      <c r="A1821" t="str">
        <f>+'MBI DIRECTORIO'!A1821</f>
        <v>VSR</v>
      </c>
      <c r="B1821" t="str">
        <f>+'MBI DIRECTORIO'!B1821</f>
        <v>80130-C</v>
      </c>
      <c r="C1821" t="str">
        <f>+'MBI DIRECTORIO'!C1821</f>
        <v>14005114-20</v>
      </c>
      <c r="D1821">
        <f>+'MBI DIRECTORIO'!D1821</f>
        <v>2022</v>
      </c>
      <c r="E1821" t="str">
        <f>+'MBI DIRECTORIO'!E1821</f>
        <v>Octubre</v>
      </c>
      <c r="F1821" s="5">
        <f>+'MBI DIRECTORIO'!F1821</f>
        <v>103.15486705723298</v>
      </c>
      <c r="G1821" t="str">
        <f>+'MBI DIRECTORIO'!G1821</f>
        <v>USD</v>
      </c>
      <c r="H1821" s="5">
        <f>+'MBI DIRECTORIO'!H1821</f>
        <v>5157.7433528616484</v>
      </c>
      <c r="I1821" s="5">
        <f>+'MBI DIRECTORIO'!I1821</f>
        <v>1859.7632292493133</v>
      </c>
      <c r="J1821" s="5">
        <f>+'MBI DIRECTORIO'!J1821</f>
        <v>0</v>
      </c>
      <c r="K1821" s="5">
        <f>+'MBI DIRECTORIO'!K1821</f>
        <v>257.88716764308242</v>
      </c>
      <c r="L1821" s="5">
        <f>+'MBI DIRECTORIO'!L1821</f>
        <v>25.638941468221137</v>
      </c>
      <c r="M1821" s="5">
        <f>+'MBI DIRECTORIO'!M1821</f>
        <v>773.66150292924738</v>
      </c>
      <c r="N1821" s="5">
        <f>+'MBI DIRECTORIO'!N1821</f>
        <v>21.574874155761147</v>
      </c>
      <c r="O1821" s="5">
        <f>+'MBI DIRECTORIO'!O1821</f>
        <v>0</v>
      </c>
      <c r="P1821" s="5">
        <f>+'MBI DIRECTORIO'!P1821</f>
        <v>1.6518263025504629</v>
      </c>
      <c r="Q1821" s="5">
        <f>+'MBI DIRECTORIO'!Q1821</f>
        <v>17.76143914911184</v>
      </c>
      <c r="R1821" s="5">
        <f>+'MBI DIRECTORIO'!R1821</f>
        <v>0</v>
      </c>
      <c r="S1821" s="5">
        <f>+'MBI DIRECTORIO'!S1821</f>
        <v>0</v>
      </c>
      <c r="T1821" s="5">
        <f>+'MBI DIRECTORIO'!T1821</f>
        <v>0</v>
      </c>
      <c r="U1821" s="5">
        <f>+'MBI DIRECTORIO'!U1821</f>
        <v>0</v>
      </c>
      <c r="V1821" s="5">
        <f>+'MBI DIRECTORIO'!V1821</f>
        <v>0</v>
      </c>
      <c r="W1821" s="5">
        <f>+'MBI DIRECTORIO'!W1821</f>
        <v>0</v>
      </c>
      <c r="X1821" s="5">
        <f>+'MBI DIRECTORIO'!X1821</f>
        <v>0</v>
      </c>
      <c r="Y1821" s="5">
        <f>+'MBI DIRECTORIO'!Y1821</f>
        <v>814.84874786770376</v>
      </c>
      <c r="Z1821" s="5">
        <f>+'MBI DIRECTORIO'!Z1821</f>
        <v>0.1991053310329266</v>
      </c>
      <c r="AA1821" s="5">
        <f>+'MBI DIRECTORIO'!AA1821</f>
        <v>0</v>
      </c>
      <c r="AB1821" s="5" t="str">
        <f>+'MBI DIRECTORIO'!AG1821</f>
        <v>COMPANHIA BRASILEIRA DE DISTRIBUIÇÃO</v>
      </c>
      <c r="AD1821" t="str">
        <f t="shared" si="30"/>
        <v>INSERT INTO TABLA_PRESUPUESTO_COMERCIAL VALUES ('VSR','80130-C','14005114-20',2022,'Octubre',103.154867,'USD',5157.743353,1859.763229,0,257.887168,25.638941,773.661503,21.574874,0,1.651826,17.761439,0,0,0,0,0,0,0,814.848748,0.199105,0);</v>
      </c>
    </row>
    <row r="1822" spans="1:30" x14ac:dyDescent="0.2">
      <c r="A1822" t="str">
        <f>+'MBI DIRECTORIO'!A1822</f>
        <v>VSR</v>
      </c>
      <c r="B1822" t="str">
        <f>+'MBI DIRECTORIO'!B1822</f>
        <v>80130-C</v>
      </c>
      <c r="C1822" t="str">
        <f>+'MBI DIRECTORIO'!C1822</f>
        <v>14005116-20</v>
      </c>
      <c r="D1822">
        <f>+'MBI DIRECTORIO'!D1822</f>
        <v>2022</v>
      </c>
      <c r="E1822" t="str">
        <f>+'MBI DIRECTORIO'!E1822</f>
        <v>Octubre</v>
      </c>
      <c r="F1822" s="5">
        <f>+'MBI DIRECTORIO'!F1822</f>
        <v>73.280374042361416</v>
      </c>
      <c r="G1822" t="str">
        <f>+'MBI DIRECTORIO'!G1822</f>
        <v>USD</v>
      </c>
      <c r="H1822" s="5">
        <f>+'MBI DIRECTORIO'!H1822</f>
        <v>3664.0187021180709</v>
      </c>
      <c r="I1822" s="5">
        <f>+'MBI DIRECTORIO'!I1822</f>
        <v>1471.4931009343113</v>
      </c>
      <c r="J1822" s="5">
        <f>+'MBI DIRECTORIO'!J1822</f>
        <v>0</v>
      </c>
      <c r="K1822" s="5">
        <f>+'MBI DIRECTORIO'!K1822</f>
        <v>183.20093510590354</v>
      </c>
      <c r="L1822" s="5">
        <f>+'MBI DIRECTORIO'!L1822</f>
        <v>18.213694364988438</v>
      </c>
      <c r="M1822" s="5">
        <f>+'MBI DIRECTORIO'!M1822</f>
        <v>549.60280531771059</v>
      </c>
      <c r="N1822" s="5">
        <f>+'MBI DIRECTORIO'!N1822</f>
        <v>15.326614178794543</v>
      </c>
      <c r="O1822" s="5">
        <f>+'MBI DIRECTORIO'!O1822</f>
        <v>0</v>
      </c>
      <c r="P1822" s="5">
        <f>+'MBI DIRECTORIO'!P1822</f>
        <v>1.1734438980639572</v>
      </c>
      <c r="Q1822" s="5">
        <f>+'MBI DIRECTORIO'!Q1822</f>
        <v>12.617581133185073</v>
      </c>
      <c r="R1822" s="5">
        <f>+'MBI DIRECTORIO'!R1822</f>
        <v>0</v>
      </c>
      <c r="S1822" s="5">
        <f>+'MBI DIRECTORIO'!S1822</f>
        <v>0</v>
      </c>
      <c r="T1822" s="5">
        <f>+'MBI DIRECTORIO'!T1822</f>
        <v>0</v>
      </c>
      <c r="U1822" s="5">
        <f>+'MBI DIRECTORIO'!U1822</f>
        <v>0</v>
      </c>
      <c r="V1822" s="5">
        <f>+'MBI DIRECTORIO'!V1822</f>
        <v>0</v>
      </c>
      <c r="W1822" s="5">
        <f>+'MBI DIRECTORIO'!W1822</f>
        <v>0</v>
      </c>
      <c r="X1822" s="5">
        <f>+'MBI DIRECTORIO'!X1822</f>
        <v>0</v>
      </c>
      <c r="Y1822" s="5">
        <f>+'MBI DIRECTORIO'!Y1822</f>
        <v>578.86188732680148</v>
      </c>
      <c r="Z1822" s="5">
        <f>+'MBI DIRECTORIO'!Z1822</f>
        <v>0.14144279904724086</v>
      </c>
      <c r="AA1822" s="5">
        <f>+'MBI DIRECTORIO'!AA1822</f>
        <v>0</v>
      </c>
      <c r="AB1822" s="5" t="str">
        <f>+'MBI DIRECTORIO'!AG1822</f>
        <v>COMPANHIA BRASILEIRA DE DISTRIBUIÇÃO</v>
      </c>
      <c r="AD1822" t="str">
        <f t="shared" si="30"/>
        <v>INSERT INTO TABLA_PRESUPUESTO_COMERCIAL VALUES ('VSR','80130-C','14005116-20',2022,'Octubre',73.280374,'USD',3664.018702,1471.493101,0,183.200935,18.213694,549.602805,15.326614,0,1.173444,12.617581,0,0,0,0,0,0,0,578.861887,0.141443,0);</v>
      </c>
    </row>
    <row r="1823" spans="1:30" x14ac:dyDescent="0.2">
      <c r="A1823" t="str">
        <f>+'MBI DIRECTORIO'!A1823</f>
        <v>VSR</v>
      </c>
      <c r="B1823" t="str">
        <f>+'MBI DIRECTORIO'!B1823</f>
        <v>80130-C</v>
      </c>
      <c r="C1823" t="str">
        <f>+'MBI DIRECTORIO'!C1823</f>
        <v>14005115-20</v>
      </c>
      <c r="D1823">
        <f>+'MBI DIRECTORIO'!D1823</f>
        <v>2022</v>
      </c>
      <c r="E1823" t="str">
        <f>+'MBI DIRECTORIO'!E1823</f>
        <v>Octubre</v>
      </c>
      <c r="F1823" s="5">
        <f>+'MBI DIRECTORIO'!F1823</f>
        <v>111.76575033799008</v>
      </c>
      <c r="G1823" t="str">
        <f>+'MBI DIRECTORIO'!G1823</f>
        <v>USD</v>
      </c>
      <c r="H1823" s="5">
        <f>+'MBI DIRECTORIO'!H1823</f>
        <v>5588.2875168995042</v>
      </c>
      <c r="I1823" s="5">
        <f>+'MBI DIRECTORIO'!I1823</f>
        <v>2144.5786454843469</v>
      </c>
      <c r="J1823" s="5">
        <f>+'MBI DIRECTORIO'!J1823</f>
        <v>0</v>
      </c>
      <c r="K1823" s="5">
        <f>+'MBI DIRECTORIO'!K1823</f>
        <v>279.41437584497521</v>
      </c>
      <c r="L1823" s="5">
        <f>+'MBI DIRECTORIO'!L1823</f>
        <v>27.779159750917621</v>
      </c>
      <c r="M1823" s="5">
        <f>+'MBI DIRECTORIO'!M1823</f>
        <v>838.24312753492563</v>
      </c>
      <c r="N1823" s="5">
        <f>+'MBI DIRECTORIO'!N1823</f>
        <v>23.375843207945639</v>
      </c>
      <c r="O1823" s="5">
        <f>+'MBI DIRECTORIO'!O1823</f>
        <v>0</v>
      </c>
      <c r="P1823" s="5">
        <f>+'MBI DIRECTORIO'!P1823</f>
        <v>1.789712995608338</v>
      </c>
      <c r="Q1823" s="5">
        <f>+'MBI DIRECTORIO'!Q1823</f>
        <v>19.244080577231912</v>
      </c>
      <c r="R1823" s="5">
        <f>+'MBI DIRECTORIO'!R1823</f>
        <v>0</v>
      </c>
      <c r="S1823" s="5">
        <f>+'MBI DIRECTORIO'!S1823</f>
        <v>0</v>
      </c>
      <c r="T1823" s="5">
        <f>+'MBI DIRECTORIO'!T1823</f>
        <v>0</v>
      </c>
      <c r="U1823" s="5">
        <f>+'MBI DIRECTORIO'!U1823</f>
        <v>0</v>
      </c>
      <c r="V1823" s="5">
        <f>+'MBI DIRECTORIO'!V1823</f>
        <v>0</v>
      </c>
      <c r="W1823" s="5">
        <f>+'MBI DIRECTORIO'!W1823</f>
        <v>0</v>
      </c>
      <c r="X1823" s="5">
        <f>+'MBI DIRECTORIO'!X1823</f>
        <v>0</v>
      </c>
      <c r="Y1823" s="5">
        <f>+'MBI DIRECTORIO'!Y1823</f>
        <v>882.86849002361089</v>
      </c>
      <c r="Z1823" s="5">
        <f>+'MBI DIRECTORIO'!Z1823</f>
        <v>0.21572570789938897</v>
      </c>
      <c r="AA1823" s="5">
        <f>+'MBI DIRECTORIO'!AA1823</f>
        <v>0</v>
      </c>
      <c r="AB1823" s="5" t="str">
        <f>+'MBI DIRECTORIO'!AG1823</f>
        <v>COMPANHIA BRASILEIRA DE DISTRIBUIÇÃO</v>
      </c>
      <c r="AD1823" t="str">
        <f t="shared" si="30"/>
        <v>INSERT INTO TABLA_PRESUPUESTO_COMERCIAL VALUES ('VSR','80130-C','14005115-20',2022,'Octubre',111.76575,'USD',5588.287517,2144.578645,0,279.414376,27.77916,838.243128,23.375843,0,1.789713,19.244081,0,0,0,0,0,0,0,882.86849,0.215726,0);</v>
      </c>
    </row>
    <row r="1824" spans="1:30" x14ac:dyDescent="0.2">
      <c r="A1824" t="str">
        <f>+'MBI DIRECTORIO'!A1824</f>
        <v>VSR</v>
      </c>
      <c r="B1824" t="str">
        <f>+'MBI DIRECTORIO'!B1824</f>
        <v>80130-C</v>
      </c>
      <c r="C1824" t="str">
        <f>+'MBI DIRECTORIO'!C1824</f>
        <v>14005122-18</v>
      </c>
      <c r="D1824">
        <f>+'MBI DIRECTORIO'!D1824</f>
        <v>2022</v>
      </c>
      <c r="E1824" t="str">
        <f>+'MBI DIRECTORIO'!E1824</f>
        <v>Octubre</v>
      </c>
      <c r="F1824" s="5">
        <f>+'MBI DIRECTORIO'!F1824</f>
        <v>14.435154187858107</v>
      </c>
      <c r="G1824" t="str">
        <f>+'MBI DIRECTORIO'!G1824</f>
        <v>USD</v>
      </c>
      <c r="H1824" s="5">
        <f>+'MBI DIRECTORIO'!H1824</f>
        <v>1515.6911897251011</v>
      </c>
      <c r="I1824" s="5">
        <f>+'MBI DIRECTORIO'!I1824</f>
        <v>809.42162605521958</v>
      </c>
      <c r="J1824" s="5">
        <f>+'MBI DIRECTORIO'!J1824</f>
        <v>0</v>
      </c>
      <c r="K1824" s="5">
        <f>+'MBI DIRECTORIO'!K1824</f>
        <v>75.784559486255063</v>
      </c>
      <c r="L1824" s="5">
        <f>+'MBI DIRECTORIO'!L1824</f>
        <v>3.5878294826544543</v>
      </c>
      <c r="M1824" s="5">
        <f>+'MBI DIRECTORIO'!M1824</f>
        <v>227.35367845876519</v>
      </c>
      <c r="N1824" s="5">
        <f>+'MBI DIRECTORIO'!N1824</f>
        <v>3.0191172157611725</v>
      </c>
      <c r="O1824" s="5">
        <f>+'MBI DIRECTORIO'!O1824</f>
        <v>0</v>
      </c>
      <c r="P1824" s="5">
        <f>+'MBI DIRECTORIO'!P1824</f>
        <v>0.23115116183171477</v>
      </c>
      <c r="Q1824" s="5">
        <f>+'MBI DIRECTORIO'!Q1824</f>
        <v>5.2195029867492204</v>
      </c>
      <c r="R1824" s="5">
        <f>+'MBI DIRECTORIO'!R1824</f>
        <v>0</v>
      </c>
      <c r="S1824" s="5">
        <f>+'MBI DIRECTORIO'!S1824</f>
        <v>0</v>
      </c>
      <c r="T1824" s="5">
        <f>+'MBI DIRECTORIO'!T1824</f>
        <v>0</v>
      </c>
      <c r="U1824" s="5">
        <f>+'MBI DIRECTORIO'!U1824</f>
        <v>0</v>
      </c>
      <c r="V1824" s="5">
        <f>+'MBI DIRECTORIO'!V1824</f>
        <v>0</v>
      </c>
      <c r="W1824" s="5">
        <f>+'MBI DIRECTORIO'!W1824</f>
        <v>0</v>
      </c>
      <c r="X1824" s="5">
        <f>+'MBI DIRECTORIO'!X1824</f>
        <v>0</v>
      </c>
      <c r="Y1824" s="5">
        <f>+'MBI DIRECTORIO'!Y1824</f>
        <v>235.85131197091553</v>
      </c>
      <c r="Z1824" s="5">
        <f>+'MBI DIRECTORIO'!Z1824</f>
        <v>2.7862147808209489E-2</v>
      </c>
      <c r="AA1824" s="5">
        <f>+'MBI DIRECTORIO'!AA1824</f>
        <v>0</v>
      </c>
      <c r="AB1824" s="5" t="str">
        <f>+'MBI DIRECTORIO'!AG1824</f>
        <v>COMPANHIA BRASILEIRA DE DISTRIBUIÇÃO</v>
      </c>
      <c r="AD1824" t="str">
        <f t="shared" si="30"/>
        <v>INSERT INTO TABLA_PRESUPUESTO_COMERCIAL VALUES ('VSR','80130-C','14005122-18',2022,'Octubre',14.435154,'USD',1515.69119,809.421626,0,75.784559,3.587829,227.353678,3.019117,0,0.231151,5.219503,0,0,0,0,0,0,0,235.851312,0.027862,0);</v>
      </c>
    </row>
    <row r="1825" spans="1:30" x14ac:dyDescent="0.2">
      <c r="A1825" t="str">
        <f>+'MBI DIRECTORIO'!A1825</f>
        <v>VSR</v>
      </c>
      <c r="B1825" t="str">
        <f>+'MBI DIRECTORIO'!B1825</f>
        <v>80130-C</v>
      </c>
      <c r="C1825" t="str">
        <f>+'MBI DIRECTORIO'!C1825</f>
        <v>14005113-20</v>
      </c>
      <c r="D1825">
        <f>+'MBI DIRECTORIO'!D1825</f>
        <v>2022</v>
      </c>
      <c r="E1825" t="str">
        <f>+'MBI DIRECTORIO'!E1825</f>
        <v>Octubre</v>
      </c>
      <c r="F1825" s="5">
        <f>+'MBI DIRECTORIO'!F1825</f>
        <v>186.97917981072555</v>
      </c>
      <c r="G1825" t="str">
        <f>+'MBI DIRECTORIO'!G1825</f>
        <v>USD</v>
      </c>
      <c r="H1825" s="5">
        <f>+'MBI DIRECTORIO'!H1825</f>
        <v>6918.2296529968453</v>
      </c>
      <c r="I1825" s="5">
        <f>+'MBI DIRECTORIO'!I1825</f>
        <v>3136.555680940256</v>
      </c>
      <c r="J1825" s="5">
        <f>+'MBI DIRECTORIO'!J1825</f>
        <v>0</v>
      </c>
      <c r="K1825" s="5">
        <f>+'MBI DIRECTORIO'!K1825</f>
        <v>345.9114826498423</v>
      </c>
      <c r="L1825" s="5">
        <f>+'MBI DIRECTORIO'!L1825</f>
        <v>46.473311281409359</v>
      </c>
      <c r="M1825" s="5">
        <f>+'MBI DIRECTORIO'!M1825</f>
        <v>1037.7344479495268</v>
      </c>
      <c r="N1825" s="5">
        <f>+'MBI DIRECTORIO'!N1825</f>
        <v>39.106756561720374</v>
      </c>
      <c r="O1825" s="5">
        <f>+'MBI DIRECTORIO'!O1825</f>
        <v>0</v>
      </c>
      <c r="P1825" s="5">
        <f>+'MBI DIRECTORIO'!P1825</f>
        <v>2.9941110492567167</v>
      </c>
      <c r="Q1825" s="5">
        <f>+'MBI DIRECTORIO'!Q1825</f>
        <v>23.823929690706475</v>
      </c>
      <c r="R1825" s="5">
        <f>+'MBI DIRECTORIO'!R1825</f>
        <v>0</v>
      </c>
      <c r="S1825" s="5">
        <f>+'MBI DIRECTORIO'!S1825</f>
        <v>0</v>
      </c>
      <c r="T1825" s="5">
        <f>+'MBI DIRECTORIO'!T1825</f>
        <v>0</v>
      </c>
      <c r="U1825" s="5">
        <f>+'MBI DIRECTORIO'!U1825</f>
        <v>0</v>
      </c>
      <c r="V1825" s="5">
        <f>+'MBI DIRECTORIO'!V1825</f>
        <v>0</v>
      </c>
      <c r="W1825" s="5">
        <f>+'MBI DIRECTORIO'!W1825</f>
        <v>0</v>
      </c>
      <c r="X1825" s="5">
        <f>+'MBI DIRECTORIO'!X1825</f>
        <v>0</v>
      </c>
      <c r="Y1825" s="5">
        <f>+'MBI DIRECTORIO'!Y1825</f>
        <v>1104.0201448631678</v>
      </c>
      <c r="Z1825" s="5">
        <f>+'MBI DIRECTORIO'!Z1825</f>
        <v>0.36089961195746828</v>
      </c>
      <c r="AA1825" s="5">
        <f>+'MBI DIRECTORIO'!AA1825</f>
        <v>0</v>
      </c>
      <c r="AB1825" s="5" t="str">
        <f>+'MBI DIRECTORIO'!AG1825</f>
        <v>COMPANHIA BRASILEIRA DE DISTRIBUIÇÃO</v>
      </c>
      <c r="AD1825" t="str">
        <f t="shared" si="30"/>
        <v>INSERT INTO TABLA_PRESUPUESTO_COMERCIAL VALUES ('VSR','80130-C','14005113-20',2022,'Octubre',186.97918,'USD',6918.229653,3136.555681,0,345.911483,46.473311,1037.734448,39.106757,0,2.994111,23.82393,0,0,0,0,0,0,0,1104.020145,0.3609,0);</v>
      </c>
    </row>
    <row r="1826" spans="1:30" x14ac:dyDescent="0.2">
      <c r="A1826" t="str">
        <f>+'MBI DIRECTORIO'!A1826</f>
        <v>VSR</v>
      </c>
      <c r="B1826" t="str">
        <f>+'MBI DIRECTORIO'!B1826</f>
        <v>80130-C</v>
      </c>
      <c r="C1826" t="str">
        <f>+'MBI DIRECTORIO'!C1826</f>
        <v>14005107-20</v>
      </c>
      <c r="D1826">
        <f>+'MBI DIRECTORIO'!D1826</f>
        <v>2022</v>
      </c>
      <c r="E1826" t="str">
        <f>+'MBI DIRECTORIO'!E1826</f>
        <v>Octubre</v>
      </c>
      <c r="F1826" s="5">
        <f>+'MBI DIRECTORIO'!F1826</f>
        <v>353.472992982682</v>
      </c>
      <c r="G1826" t="str">
        <f>+'MBI DIRECTORIO'!G1826</f>
        <v>USD</v>
      </c>
      <c r="H1826" s="5">
        <f>+'MBI DIRECTORIO'!H1826</f>
        <v>13078.500740359234</v>
      </c>
      <c r="I1826" s="5">
        <f>+'MBI DIRECTORIO'!I1826</f>
        <v>5120.3106799936641</v>
      </c>
      <c r="J1826" s="5">
        <f>+'MBI DIRECTORIO'!J1826</f>
        <v>0</v>
      </c>
      <c r="K1826" s="5">
        <f>+'MBI DIRECTORIO'!K1826</f>
        <v>653.9250370179617</v>
      </c>
      <c r="L1826" s="5">
        <f>+'MBI DIRECTORIO'!L1826</f>
        <v>87.855024549173422</v>
      </c>
      <c r="M1826" s="5">
        <f>+'MBI DIRECTORIO'!M1826</f>
        <v>1961.775111053885</v>
      </c>
      <c r="N1826" s="5">
        <f>+'MBI DIRECTORIO'!N1826</f>
        <v>73.928991996377931</v>
      </c>
      <c r="O1826" s="5">
        <f>+'MBI DIRECTORIO'!O1826</f>
        <v>0</v>
      </c>
      <c r="P1826" s="5">
        <f>+'MBI DIRECTORIO'!P1826</f>
        <v>5.6601884497226855</v>
      </c>
      <c r="Q1826" s="5">
        <f>+'MBI DIRECTORIO'!Q1826</f>
        <v>45.037718856759817</v>
      </c>
      <c r="R1826" s="5">
        <f>+'MBI DIRECTORIO'!R1826</f>
        <v>0</v>
      </c>
      <c r="S1826" s="5">
        <f>+'MBI DIRECTORIO'!S1826</f>
        <v>0</v>
      </c>
      <c r="T1826" s="5">
        <f>+'MBI DIRECTORIO'!T1826</f>
        <v>0</v>
      </c>
      <c r="U1826" s="5">
        <f>+'MBI DIRECTORIO'!U1826</f>
        <v>0</v>
      </c>
      <c r="V1826" s="5">
        <f>+'MBI DIRECTORIO'!V1826</f>
        <v>0</v>
      </c>
      <c r="W1826" s="5">
        <f>+'MBI DIRECTORIO'!W1826</f>
        <v>0</v>
      </c>
      <c r="X1826" s="5">
        <f>+'MBI DIRECTORIO'!X1826</f>
        <v>0</v>
      </c>
      <c r="Y1826" s="5">
        <f>+'MBI DIRECTORIO'!Y1826</f>
        <v>2087.0842695587271</v>
      </c>
      <c r="Z1826" s="5">
        <f>+'MBI DIRECTORIO'!Z1826</f>
        <v>0.68225920198189494</v>
      </c>
      <c r="AA1826" s="5">
        <f>+'MBI DIRECTORIO'!AA1826</f>
        <v>0</v>
      </c>
      <c r="AB1826" s="5" t="str">
        <f>+'MBI DIRECTORIO'!AG1826</f>
        <v>COMPANHIA BRASILEIRA DE DISTRIBUIÇÃO</v>
      </c>
      <c r="AD1826" t="str">
        <f t="shared" si="30"/>
        <v>INSERT INTO TABLA_PRESUPUESTO_COMERCIAL VALUES ('VSR','80130-C','14005107-20',2022,'Octubre',353.472993,'USD',13078.50074,5120.31068,0,653.925037,87.855025,1961.775111,73.928992,0,5.660188,45.037719,0,0,0,0,0,0,0,2087.08427,0.682259,0);</v>
      </c>
    </row>
    <row r="1827" spans="1:30" x14ac:dyDescent="0.2">
      <c r="A1827" t="str">
        <f>+'MBI DIRECTORIO'!A1827</f>
        <v>VSR</v>
      </c>
      <c r="B1827" t="str">
        <f>+'MBI DIRECTORIO'!B1827</f>
        <v>80130-C</v>
      </c>
      <c r="C1827" t="str">
        <f>+'MBI DIRECTORIO'!C1827</f>
        <v>14005111-20</v>
      </c>
      <c r="D1827">
        <f>+'MBI DIRECTORIO'!D1827</f>
        <v>2022</v>
      </c>
      <c r="E1827" t="str">
        <f>+'MBI DIRECTORIO'!E1827</f>
        <v>Octubre</v>
      </c>
      <c r="F1827" s="5">
        <f>+'MBI DIRECTORIO'!F1827</f>
        <v>196.01684156312368</v>
      </c>
      <c r="G1827" t="str">
        <f>+'MBI DIRECTORIO'!G1827</f>
        <v>USD</v>
      </c>
      <c r="H1827" s="5">
        <f>+'MBI DIRECTORIO'!H1827</f>
        <v>7252.623137835576</v>
      </c>
      <c r="I1827" s="5">
        <f>+'MBI DIRECTORIO'!I1827</f>
        <v>2953.0701761185919</v>
      </c>
      <c r="J1827" s="5">
        <f>+'MBI DIRECTORIO'!J1827</f>
        <v>0</v>
      </c>
      <c r="K1827" s="5">
        <f>+'MBI DIRECTORIO'!K1827</f>
        <v>362.6311568917788</v>
      </c>
      <c r="L1827" s="5">
        <f>+'MBI DIRECTORIO'!L1827</f>
        <v>48.719604522723451</v>
      </c>
      <c r="M1827" s="5">
        <f>+'MBI DIRECTORIO'!M1827</f>
        <v>1087.8934706753364</v>
      </c>
      <c r="N1827" s="5">
        <f>+'MBI DIRECTORIO'!N1827</f>
        <v>40.996986470718674</v>
      </c>
      <c r="O1827" s="5">
        <f>+'MBI DIRECTORIO'!O1827</f>
        <v>0</v>
      </c>
      <c r="P1827" s="5">
        <f>+'MBI DIRECTORIO'!P1827</f>
        <v>3.1388317766643987</v>
      </c>
      <c r="Q1827" s="5">
        <f>+'MBI DIRECTORIO'!Q1827</f>
        <v>24.975462275112267</v>
      </c>
      <c r="R1827" s="5">
        <f>+'MBI DIRECTORIO'!R1827</f>
        <v>0</v>
      </c>
      <c r="S1827" s="5">
        <f>+'MBI DIRECTORIO'!S1827</f>
        <v>0</v>
      </c>
      <c r="T1827" s="5">
        <f>+'MBI DIRECTORIO'!T1827</f>
        <v>0</v>
      </c>
      <c r="U1827" s="5">
        <f>+'MBI DIRECTORIO'!U1827</f>
        <v>0</v>
      </c>
      <c r="V1827" s="5">
        <f>+'MBI DIRECTORIO'!V1827</f>
        <v>0</v>
      </c>
      <c r="W1827" s="5">
        <f>+'MBI DIRECTORIO'!W1827</f>
        <v>0</v>
      </c>
      <c r="X1827" s="5">
        <f>+'MBI DIRECTORIO'!X1827</f>
        <v>0</v>
      </c>
      <c r="Y1827" s="5">
        <f>+'MBI DIRECTORIO'!Y1827</f>
        <v>1157.3830949371124</v>
      </c>
      <c r="Z1827" s="5">
        <f>+'MBI DIRECTORIO'!Z1827</f>
        <v>0.37834373928086912</v>
      </c>
      <c r="AA1827" s="5">
        <f>+'MBI DIRECTORIO'!AA1827</f>
        <v>0</v>
      </c>
      <c r="AB1827" s="5" t="str">
        <f>+'MBI DIRECTORIO'!AG1827</f>
        <v>COMPANHIA BRASILEIRA DE DISTRIBUIÇÃO</v>
      </c>
      <c r="AD1827" t="str">
        <f t="shared" si="30"/>
        <v>INSERT INTO TABLA_PRESUPUESTO_COMERCIAL VALUES ('VSR','80130-C','14005111-20',2022,'Octubre',196.016842,'USD',7252.623138,2953.070176,0,362.631157,48.719605,1087.893471,40.996986,0,3.138832,24.975462,0,0,0,0,0,0,0,1157.383095,0.378344,0);</v>
      </c>
    </row>
    <row r="1828" spans="1:30" x14ac:dyDescent="0.2">
      <c r="A1828" t="str">
        <f>+'MBI DIRECTORIO'!A1828</f>
        <v>VSR</v>
      </c>
      <c r="B1828" t="str">
        <f>+'MBI DIRECTORIO'!B1828</f>
        <v>80130-C</v>
      </c>
      <c r="C1828" t="str">
        <f>+'MBI DIRECTORIO'!C1828</f>
        <v>14005109-20</v>
      </c>
      <c r="D1828">
        <f>+'MBI DIRECTORIO'!D1828</f>
        <v>2022</v>
      </c>
      <c r="E1828" t="str">
        <f>+'MBI DIRECTORIO'!E1828</f>
        <v>Octubre</v>
      </c>
      <c r="F1828" s="5">
        <f>+'MBI DIRECTORIO'!F1828</f>
        <v>137.57329556428249</v>
      </c>
      <c r="G1828" t="str">
        <f>+'MBI DIRECTORIO'!G1828</f>
        <v>USD</v>
      </c>
      <c r="H1828" s="5">
        <f>+'MBI DIRECTORIO'!H1828</f>
        <v>5090.2119358784521</v>
      </c>
      <c r="I1828" s="5">
        <f>+'MBI DIRECTORIO'!I1828</f>
        <v>1872.3255810653263</v>
      </c>
      <c r="J1828" s="5">
        <f>+'MBI DIRECTORIO'!J1828</f>
        <v>0</v>
      </c>
      <c r="K1828" s="5">
        <f>+'MBI DIRECTORIO'!K1828</f>
        <v>254.51059679392262</v>
      </c>
      <c r="L1828" s="5">
        <f>+'MBI DIRECTORIO'!L1828</f>
        <v>34.193574895558974</v>
      </c>
      <c r="M1828" s="5">
        <f>+'MBI DIRECTORIO'!M1828</f>
        <v>763.53179038176779</v>
      </c>
      <c r="N1828" s="5">
        <f>+'MBI DIRECTORIO'!N1828</f>
        <v>28.773499725863001</v>
      </c>
      <c r="O1828" s="5">
        <f>+'MBI DIRECTORIO'!O1828</f>
        <v>0</v>
      </c>
      <c r="P1828" s="5">
        <f>+'MBI DIRECTORIO'!P1828</f>
        <v>2.2029710727613865</v>
      </c>
      <c r="Q1828" s="5">
        <f>+'MBI DIRECTORIO'!Q1828</f>
        <v>17.528884895954818</v>
      </c>
      <c r="R1828" s="5">
        <f>+'MBI DIRECTORIO'!R1828</f>
        <v>0</v>
      </c>
      <c r="S1828" s="5">
        <f>+'MBI DIRECTORIO'!S1828</f>
        <v>0</v>
      </c>
      <c r="T1828" s="5">
        <f>+'MBI DIRECTORIO'!T1828</f>
        <v>0</v>
      </c>
      <c r="U1828" s="5">
        <f>+'MBI DIRECTORIO'!U1828</f>
        <v>0</v>
      </c>
      <c r="V1828" s="5">
        <f>+'MBI DIRECTORIO'!V1828</f>
        <v>0</v>
      </c>
      <c r="W1828" s="5">
        <f>+'MBI DIRECTORIO'!W1828</f>
        <v>0</v>
      </c>
      <c r="X1828" s="5">
        <f>+'MBI DIRECTORIO'!X1828</f>
        <v>0</v>
      </c>
      <c r="Y1828" s="5">
        <f>+'MBI DIRECTORIO'!Y1828</f>
        <v>812.30268445893648</v>
      </c>
      <c r="Z1828" s="5">
        <f>+'MBI DIRECTORIO'!Z1828</f>
        <v>0.26553838258954432</v>
      </c>
      <c r="AA1828" s="5">
        <f>+'MBI DIRECTORIO'!AA1828</f>
        <v>0</v>
      </c>
      <c r="AB1828" s="5" t="str">
        <f>+'MBI DIRECTORIO'!AG1828</f>
        <v>COMPANHIA BRASILEIRA DE DISTRIBUIÇÃO</v>
      </c>
      <c r="AD1828" t="str">
        <f t="shared" si="30"/>
        <v>INSERT INTO TABLA_PRESUPUESTO_COMERCIAL VALUES ('VSR','80130-C','14005109-20',2022,'Octubre',137.573296,'USD',5090.211936,1872.325581,0,254.510597,34.193575,763.53179,28.7735,0,2.202971,17.528885,0,0,0,0,0,0,0,812.302684,0.265538,0);</v>
      </c>
    </row>
    <row r="1829" spans="1:30" x14ac:dyDescent="0.2">
      <c r="A1829" t="str">
        <f>+'MBI DIRECTORIO'!A1829</f>
        <v>VSR</v>
      </c>
      <c r="B1829" t="str">
        <f>+'MBI DIRECTORIO'!B1829</f>
        <v>80130-C</v>
      </c>
      <c r="C1829" t="str">
        <f>+'MBI DIRECTORIO'!C1829</f>
        <v>14005112-20</v>
      </c>
      <c r="D1829">
        <f>+'MBI DIRECTORIO'!D1829</f>
        <v>2022</v>
      </c>
      <c r="E1829" t="str">
        <f>+'MBI DIRECTORIO'!E1829</f>
        <v>Octubre</v>
      </c>
      <c r="F1829" s="5">
        <f>+'MBI DIRECTORIO'!F1829</f>
        <v>217.90806669671022</v>
      </c>
      <c r="G1829" t="str">
        <f>+'MBI DIRECTORIO'!G1829</f>
        <v>USD</v>
      </c>
      <c r="H1829" s="5">
        <f>+'MBI DIRECTORIO'!H1829</f>
        <v>8062.5984677782781</v>
      </c>
      <c r="I1829" s="5">
        <f>+'MBI DIRECTORIO'!I1829</f>
        <v>3840.6714718531084</v>
      </c>
      <c r="J1829" s="5">
        <f>+'MBI DIRECTORIO'!J1829</f>
        <v>0</v>
      </c>
      <c r="K1829" s="5">
        <f>+'MBI DIRECTORIO'!K1829</f>
        <v>403.12992338891394</v>
      </c>
      <c r="L1829" s="5">
        <f>+'MBI DIRECTORIO'!L1829</f>
        <v>54.160625929462029</v>
      </c>
      <c r="M1829" s="5">
        <f>+'MBI DIRECTORIO'!M1829</f>
        <v>1209.3897701667418</v>
      </c>
      <c r="N1829" s="5">
        <f>+'MBI DIRECTORIO'!N1829</f>
        <v>45.575543361403447</v>
      </c>
      <c r="O1829" s="5">
        <f>+'MBI DIRECTORIO'!O1829</f>
        <v>0</v>
      </c>
      <c r="P1829" s="5">
        <f>+'MBI DIRECTORIO'!P1829</f>
        <v>3.4893775386074513</v>
      </c>
      <c r="Q1829" s="5">
        <f>+'MBI DIRECTORIO'!Q1829</f>
        <v>27.764730090672959</v>
      </c>
      <c r="R1829" s="5">
        <f>+'MBI DIRECTORIO'!R1829</f>
        <v>0</v>
      </c>
      <c r="S1829" s="5">
        <f>+'MBI DIRECTORIO'!S1829</f>
        <v>0</v>
      </c>
      <c r="T1829" s="5">
        <f>+'MBI DIRECTORIO'!T1829</f>
        <v>0</v>
      </c>
      <c r="U1829" s="5">
        <f>+'MBI DIRECTORIO'!U1829</f>
        <v>0</v>
      </c>
      <c r="V1829" s="5">
        <f>+'MBI DIRECTORIO'!V1829</f>
        <v>0</v>
      </c>
      <c r="W1829" s="5">
        <f>+'MBI DIRECTORIO'!W1829</f>
        <v>0</v>
      </c>
      <c r="X1829" s="5">
        <f>+'MBI DIRECTORIO'!X1829</f>
        <v>0</v>
      </c>
      <c r="Y1829" s="5">
        <f>+'MBI DIRECTORIO'!Y1829</f>
        <v>1286.6400184495562</v>
      </c>
      <c r="Z1829" s="5">
        <f>+'MBI DIRECTORIO'!Z1829</f>
        <v>0.42059729213088409</v>
      </c>
      <c r="AA1829" s="5">
        <f>+'MBI DIRECTORIO'!AA1829</f>
        <v>0</v>
      </c>
      <c r="AB1829" s="5" t="str">
        <f>+'MBI DIRECTORIO'!AG1829</f>
        <v>COMPANHIA BRASILEIRA DE DISTRIBUIÇÃO</v>
      </c>
      <c r="AD1829" t="str">
        <f t="shared" si="30"/>
        <v>INSERT INTO TABLA_PRESUPUESTO_COMERCIAL VALUES ('VSR','80130-C','14005112-20',2022,'Octubre',217.908067,'USD',8062.598468,3840.671472,0,403.129923,54.160626,1209.38977,45.575543,0,3.489378,27.76473,0,0,0,0,0,0,0,1286.640018,0.420597,0);</v>
      </c>
    </row>
    <row r="1830" spans="1:30" x14ac:dyDescent="0.2">
      <c r="A1830" t="str">
        <f>+'MBI DIRECTORIO'!A1830</f>
        <v>VSR</v>
      </c>
      <c r="B1830" t="str">
        <f>+'MBI DIRECTORIO'!B1830</f>
        <v>80130-C</v>
      </c>
      <c r="C1830" t="str">
        <f>+'MBI DIRECTORIO'!C1830</f>
        <v>14005108-20</v>
      </c>
      <c r="D1830">
        <f>+'MBI DIRECTORIO'!D1830</f>
        <v>2022</v>
      </c>
      <c r="E1830" t="str">
        <f>+'MBI DIRECTORIO'!E1830</f>
        <v>Octubre</v>
      </c>
      <c r="F1830" s="5">
        <f>+'MBI DIRECTORIO'!F1830</f>
        <v>340.82026652932467</v>
      </c>
      <c r="G1830" t="str">
        <f>+'MBI DIRECTORIO'!G1830</f>
        <v>USD</v>
      </c>
      <c r="H1830" s="5">
        <f>+'MBI DIRECTORIO'!H1830</f>
        <v>12610.349861585013</v>
      </c>
      <c r="I1830" s="5">
        <f>+'MBI DIRECTORIO'!I1830</f>
        <v>4822.7631658522523</v>
      </c>
      <c r="J1830" s="5">
        <f>+'MBI DIRECTORIO'!J1830</f>
        <v>0</v>
      </c>
      <c r="K1830" s="5">
        <f>+'MBI DIRECTORIO'!K1830</f>
        <v>630.5174930792507</v>
      </c>
      <c r="L1830" s="5">
        <f>+'MBI DIRECTORIO'!L1830</f>
        <v>84.710214011333704</v>
      </c>
      <c r="M1830" s="5">
        <f>+'MBI DIRECTORIO'!M1830</f>
        <v>1891.5524792377519</v>
      </c>
      <c r="N1830" s="5">
        <f>+'MBI DIRECTORIO'!N1830</f>
        <v>71.282670123780321</v>
      </c>
      <c r="O1830" s="5">
        <f>+'MBI DIRECTORIO'!O1830</f>
        <v>0</v>
      </c>
      <c r="P1830" s="5">
        <f>+'MBI DIRECTORIO'!P1830</f>
        <v>5.457579431351931</v>
      </c>
      <c r="Q1830" s="5">
        <f>+'MBI DIRECTORIO'!Q1830</f>
        <v>43.425573238591717</v>
      </c>
      <c r="R1830" s="5">
        <f>+'MBI DIRECTORIO'!R1830</f>
        <v>0</v>
      </c>
      <c r="S1830" s="5">
        <f>+'MBI DIRECTORIO'!S1830</f>
        <v>0</v>
      </c>
      <c r="T1830" s="5">
        <f>+'MBI DIRECTORIO'!T1830</f>
        <v>0</v>
      </c>
      <c r="U1830" s="5">
        <f>+'MBI DIRECTORIO'!U1830</f>
        <v>0</v>
      </c>
      <c r="V1830" s="5">
        <f>+'MBI DIRECTORIO'!V1830</f>
        <v>0</v>
      </c>
      <c r="W1830" s="5">
        <f>+'MBI DIRECTORIO'!W1830</f>
        <v>0</v>
      </c>
      <c r="X1830" s="5">
        <f>+'MBI DIRECTORIO'!X1830</f>
        <v>0</v>
      </c>
      <c r="Y1830" s="5">
        <f>+'MBI DIRECTORIO'!Y1830</f>
        <v>2012.376139455205</v>
      </c>
      <c r="Z1830" s="5">
        <f>+'MBI DIRECTORIO'!Z1830</f>
        <v>0.65783742372913401</v>
      </c>
      <c r="AA1830" s="5">
        <f>+'MBI DIRECTORIO'!AA1830</f>
        <v>0</v>
      </c>
      <c r="AB1830" s="5" t="str">
        <f>+'MBI DIRECTORIO'!AG1830</f>
        <v>COMPANHIA BRASILEIRA DE DISTRIBUIÇÃO</v>
      </c>
      <c r="AD1830" t="str">
        <f t="shared" si="30"/>
        <v>INSERT INTO TABLA_PRESUPUESTO_COMERCIAL VALUES ('VSR','80130-C','14005108-20',2022,'Octubre',340.820267,'USD',12610.349862,4822.763166,0,630.517493,84.710214,1891.552479,71.28267,0,5.457579,43.425573,0,0,0,0,0,0,0,2012.376139,0.657837,0);</v>
      </c>
    </row>
    <row r="1831" spans="1:30" x14ac:dyDescent="0.2">
      <c r="A1831" t="str">
        <f>+'MBI DIRECTORIO'!A1831</f>
        <v>VSR</v>
      </c>
      <c r="B1831" t="str">
        <f>+'MBI DIRECTORIO'!B1831</f>
        <v>80130-C</v>
      </c>
      <c r="C1831" t="str">
        <f>+'MBI DIRECTORIO'!C1831</f>
        <v>14005110-20</v>
      </c>
      <c r="D1831">
        <f>+'MBI DIRECTORIO'!D1831</f>
        <v>2022</v>
      </c>
      <c r="E1831" t="str">
        <f>+'MBI DIRECTORIO'!E1831</f>
        <v>Octubre</v>
      </c>
      <c r="F1831" s="5">
        <f>+'MBI DIRECTORIO'!F1831</f>
        <v>280.56918818000389</v>
      </c>
      <c r="G1831" t="str">
        <f>+'MBI DIRECTORIO'!G1831</f>
        <v>USD</v>
      </c>
      <c r="H1831" s="5">
        <f>+'MBI DIRECTORIO'!H1831</f>
        <v>10381.059962660143</v>
      </c>
      <c r="I1831" s="5">
        <f>+'MBI DIRECTORIO'!I1831</f>
        <v>3918.4025274108944</v>
      </c>
      <c r="J1831" s="5">
        <f>+'MBI DIRECTORIO'!J1831</f>
        <v>0</v>
      </c>
      <c r="K1831" s="5">
        <f>+'MBI DIRECTORIO'!K1831</f>
        <v>519.05299813300724</v>
      </c>
      <c r="L1831" s="5">
        <f>+'MBI DIRECTORIO'!L1831</f>
        <v>69.734925735906415</v>
      </c>
      <c r="M1831" s="5">
        <f>+'MBI DIRECTORIO'!M1831</f>
        <v>1557.1589943990216</v>
      </c>
      <c r="N1831" s="5">
        <f>+'MBI DIRECTORIO'!N1831</f>
        <v>58.681137397124992</v>
      </c>
      <c r="O1831" s="5">
        <f>+'MBI DIRECTORIO'!O1831</f>
        <v>0</v>
      </c>
      <c r="P1831" s="5">
        <f>+'MBI DIRECTORIO'!P1831</f>
        <v>4.4927745819673826</v>
      </c>
      <c r="Q1831" s="5">
        <f>+'MBI DIRECTORIO'!Q1831</f>
        <v>35.748689342553114</v>
      </c>
      <c r="R1831" s="5">
        <f>+'MBI DIRECTORIO'!R1831</f>
        <v>0</v>
      </c>
      <c r="S1831" s="5">
        <f>+'MBI DIRECTORIO'!S1831</f>
        <v>0</v>
      </c>
      <c r="T1831" s="5">
        <f>+'MBI DIRECTORIO'!T1831</f>
        <v>0</v>
      </c>
      <c r="U1831" s="5">
        <f>+'MBI DIRECTORIO'!U1831</f>
        <v>0</v>
      </c>
      <c r="V1831" s="5">
        <f>+'MBI DIRECTORIO'!V1831</f>
        <v>0</v>
      </c>
      <c r="W1831" s="5">
        <f>+'MBI DIRECTORIO'!W1831</f>
        <v>0</v>
      </c>
      <c r="X1831" s="5">
        <f>+'MBI DIRECTORIO'!X1831</f>
        <v>0</v>
      </c>
      <c r="Y1831" s="5">
        <f>+'MBI DIRECTORIO'!Y1831</f>
        <v>1656.6231389622401</v>
      </c>
      <c r="Z1831" s="5">
        <f>+'MBI DIRECTORIO'!Z1831</f>
        <v>0.54154324157312927</v>
      </c>
      <c r="AA1831" s="5">
        <f>+'MBI DIRECTORIO'!AA1831</f>
        <v>0</v>
      </c>
      <c r="AB1831" s="5" t="str">
        <f>+'MBI DIRECTORIO'!AG1831</f>
        <v>COMPANHIA BRASILEIRA DE DISTRIBUIÇÃO</v>
      </c>
      <c r="AD1831" t="str">
        <f t="shared" si="30"/>
        <v>INSERT INTO TABLA_PRESUPUESTO_COMERCIAL VALUES ('VSR','80130-C','14005110-20',2022,'Octubre',280.569188,'USD',10381.059963,3918.402527,0,519.052998,69.734926,1557.158994,58.681137,0,4.492775,35.748689,0,0,0,0,0,0,0,1656.623139,0.541543,0);</v>
      </c>
    </row>
    <row r="1832" spans="1:30" x14ac:dyDescent="0.2">
      <c r="A1832" t="str">
        <f>+'MBI DIRECTORIO'!A1832</f>
        <v>VSR</v>
      </c>
      <c r="B1832" t="str">
        <f>+'MBI DIRECTORIO'!B1832</f>
        <v>80130-C</v>
      </c>
      <c r="C1832" t="str">
        <f>+'MBI DIRECTORIO'!C1832</f>
        <v>14005121-17</v>
      </c>
      <c r="D1832">
        <f>+'MBI DIRECTORIO'!D1832</f>
        <v>2022</v>
      </c>
      <c r="E1832" t="str">
        <f>+'MBI DIRECTORIO'!E1832</f>
        <v>Octubre</v>
      </c>
      <c r="F1832" s="5">
        <f>+'MBI DIRECTORIO'!F1832</f>
        <v>63.087899954934649</v>
      </c>
      <c r="G1832" t="str">
        <f>+'MBI DIRECTORIO'!G1832</f>
        <v>USD</v>
      </c>
      <c r="H1832" s="5">
        <f>+'MBI DIRECTORIO'!H1832</f>
        <v>4416.1529968454252</v>
      </c>
      <c r="I1832" s="5">
        <f>+'MBI DIRECTORIO'!I1832</f>
        <v>1658.3001838466062</v>
      </c>
      <c r="J1832" s="5">
        <f>+'MBI DIRECTORIO'!J1832</f>
        <v>0</v>
      </c>
      <c r="K1832" s="5">
        <f>+'MBI DIRECTORIO'!K1832</f>
        <v>220.80764984227127</v>
      </c>
      <c r="L1832" s="5">
        <f>+'MBI DIRECTORIO'!L1832</f>
        <v>15.680374765061989</v>
      </c>
      <c r="M1832" s="5">
        <f>+'MBI DIRECTORIO'!M1832</f>
        <v>662.4229495268138</v>
      </c>
      <c r="N1832" s="5">
        <f>+'MBI DIRECTORIO'!N1832</f>
        <v>13.194854892535352</v>
      </c>
      <c r="O1832" s="5">
        <f>+'MBI DIRECTORIO'!O1832</f>
        <v>0</v>
      </c>
      <c r="P1832" s="5">
        <f>+'MBI DIRECTORIO'!P1832</f>
        <v>1.0102310777097379</v>
      </c>
      <c r="Q1832" s="5">
        <f>+'MBI DIRECTORIO'!Q1832</f>
        <v>15.207664934145845</v>
      </c>
      <c r="R1832" s="5">
        <f>+'MBI DIRECTORIO'!R1832</f>
        <v>0</v>
      </c>
      <c r="S1832" s="5">
        <f>+'MBI DIRECTORIO'!S1832</f>
        <v>0</v>
      </c>
      <c r="T1832" s="5">
        <f>+'MBI DIRECTORIO'!T1832</f>
        <v>0</v>
      </c>
      <c r="U1832" s="5">
        <f>+'MBI DIRECTORIO'!U1832</f>
        <v>0</v>
      </c>
      <c r="V1832" s="5">
        <f>+'MBI DIRECTORIO'!V1832</f>
        <v>0</v>
      </c>
      <c r="W1832" s="5">
        <f>+'MBI DIRECTORIO'!W1832</f>
        <v>0</v>
      </c>
      <c r="X1832" s="5">
        <f>+'MBI DIRECTORIO'!X1832</f>
        <v>0</v>
      </c>
      <c r="Y1832" s="5">
        <f>+'MBI DIRECTORIO'!Y1832</f>
        <v>691.95747013110395</v>
      </c>
      <c r="Z1832" s="5">
        <f>+'MBI DIRECTORIO'!Z1832</f>
        <v>0.12176969989918338</v>
      </c>
      <c r="AA1832" s="5">
        <f>+'MBI DIRECTORIO'!AA1832</f>
        <v>0</v>
      </c>
      <c r="AB1832" s="5" t="str">
        <f>+'MBI DIRECTORIO'!AG1832</f>
        <v>COMPANHIA BRASILEIRA DE DISTRIBUIÇÃO</v>
      </c>
      <c r="AD1832" t="str">
        <f t="shared" si="30"/>
        <v>INSERT INTO TABLA_PRESUPUESTO_COMERCIAL VALUES ('VSR','80130-C','14005121-17',2022,'Octubre',63.0879,'USD',4416.152997,1658.300184,0,220.80765,15.680375,662.42295,13.194855,0,1.010231,15.207665,0,0,0,0,0,0,0,691.95747,0.12177,0);</v>
      </c>
    </row>
    <row r="1833" spans="1:30" x14ac:dyDescent="0.2">
      <c r="A1833" t="str">
        <f>+'MBI DIRECTORIO'!A1833</f>
        <v>VSR</v>
      </c>
      <c r="B1833" t="str">
        <f>+'MBI DIRECTORIO'!B1833</f>
        <v>80130-C</v>
      </c>
      <c r="C1833" t="str">
        <f>+'MBI DIRECTORIO'!C1833</f>
        <v>14005119-18</v>
      </c>
      <c r="D1833">
        <f>+'MBI DIRECTORIO'!D1833</f>
        <v>2022</v>
      </c>
      <c r="E1833" t="str">
        <f>+'MBI DIRECTORIO'!E1833</f>
        <v>Octubre</v>
      </c>
      <c r="F1833" s="5">
        <f>+'MBI DIRECTORIO'!F1833</f>
        <v>51.489567372690395</v>
      </c>
      <c r="G1833" t="str">
        <f>+'MBI DIRECTORIO'!G1833</f>
        <v>USD</v>
      </c>
      <c r="H1833" s="5">
        <f>+'MBI DIRECTORIO'!H1833</f>
        <v>3604.2697160883276</v>
      </c>
      <c r="I1833" s="5">
        <f>+'MBI DIRECTORIO'!I1833</f>
        <v>1851.2167289290292</v>
      </c>
      <c r="J1833" s="5">
        <f>+'MBI DIRECTORIO'!J1833</f>
        <v>0</v>
      </c>
      <c r="K1833" s="5">
        <f>+'MBI DIRECTORIO'!K1833</f>
        <v>180.21348580441639</v>
      </c>
      <c r="L1833" s="5">
        <f>+'MBI DIRECTORIO'!L1833</f>
        <v>12.797631772042237</v>
      </c>
      <c r="M1833" s="5">
        <f>+'MBI DIRECTORIO'!M1833</f>
        <v>540.64045741324912</v>
      </c>
      <c r="N1833" s="5">
        <f>+'MBI DIRECTORIO'!N1833</f>
        <v>10.769059842654199</v>
      </c>
      <c r="O1833" s="5">
        <f>+'MBI DIRECTORIO'!O1833</f>
        <v>0</v>
      </c>
      <c r="P1833" s="5">
        <f>+'MBI DIRECTORIO'!P1833</f>
        <v>0.82450614420321211</v>
      </c>
      <c r="Q1833" s="5">
        <f>+'MBI DIRECTORIO'!Q1833</f>
        <v>12.411826812548002</v>
      </c>
      <c r="R1833" s="5">
        <f>+'MBI DIRECTORIO'!R1833</f>
        <v>0</v>
      </c>
      <c r="S1833" s="5">
        <f>+'MBI DIRECTORIO'!S1833</f>
        <v>0</v>
      </c>
      <c r="T1833" s="5">
        <f>+'MBI DIRECTORIO'!T1833</f>
        <v>0</v>
      </c>
      <c r="U1833" s="5">
        <f>+'MBI DIRECTORIO'!U1833</f>
        <v>0</v>
      </c>
      <c r="V1833" s="5">
        <f>+'MBI DIRECTORIO'!V1833</f>
        <v>0</v>
      </c>
      <c r="W1833" s="5">
        <f>+'MBI DIRECTORIO'!W1833</f>
        <v>0</v>
      </c>
      <c r="X1833" s="5">
        <f>+'MBI DIRECTORIO'!X1833</f>
        <v>0</v>
      </c>
      <c r="Y1833" s="5">
        <f>+'MBI DIRECTORIO'!Y1833</f>
        <v>564.7452332824887</v>
      </c>
      <c r="Z1833" s="5">
        <f>+'MBI DIRECTORIO'!Z1833</f>
        <v>9.938306983415246E-2</v>
      </c>
      <c r="AA1833" s="5">
        <f>+'MBI DIRECTORIO'!AA1833</f>
        <v>0</v>
      </c>
      <c r="AB1833" s="5" t="str">
        <f>+'MBI DIRECTORIO'!AG1833</f>
        <v>COMPANHIA BRASILEIRA DE DISTRIBUIÇÃO</v>
      </c>
      <c r="AD1833" t="str">
        <f t="shared" si="30"/>
        <v>INSERT INTO TABLA_PRESUPUESTO_COMERCIAL VALUES ('VSR','80130-C','14005119-18',2022,'Octubre',51.489567,'USD',3604.269716,1851.216729,0,180.213486,12.797632,540.640457,10.76906,0,0.824506,12.411827,0,0,0,0,0,0,0,564.745233,0.099383,0);</v>
      </c>
    </row>
    <row r="1834" spans="1:30" x14ac:dyDescent="0.2">
      <c r="A1834" t="str">
        <f>+'MBI DIRECTORIO'!A1834</f>
        <v>VSR</v>
      </c>
      <c r="B1834" t="str">
        <f>+'MBI DIRECTORIO'!B1834</f>
        <v>80130-C</v>
      </c>
      <c r="C1834" t="str">
        <f>+'MBI DIRECTORIO'!C1834</f>
        <v>14005117-18</v>
      </c>
      <c r="D1834">
        <f>+'MBI DIRECTORIO'!D1834</f>
        <v>2022</v>
      </c>
      <c r="E1834" t="str">
        <f>+'MBI DIRECTORIO'!E1834</f>
        <v>Octubre</v>
      </c>
      <c r="F1834" s="5">
        <f>+'MBI DIRECTORIO'!F1834</f>
        <v>68.887066246056776</v>
      </c>
      <c r="G1834" t="str">
        <f>+'MBI DIRECTORIO'!G1834</f>
        <v>USD</v>
      </c>
      <c r="H1834" s="5">
        <f>+'MBI DIRECTORIO'!H1834</f>
        <v>4822.0946372239741</v>
      </c>
      <c r="I1834" s="5">
        <f>+'MBI DIRECTORIO'!I1834</f>
        <v>2170.2293188670474</v>
      </c>
      <c r="J1834" s="5">
        <f>+'MBI DIRECTORIO'!J1834</f>
        <v>0</v>
      </c>
      <c r="K1834" s="5">
        <f>+'MBI DIRECTORIO'!K1834</f>
        <v>241.10473186119873</v>
      </c>
      <c r="L1834" s="5">
        <f>+'MBI DIRECTORIO'!L1834</f>
        <v>17.121746261571868</v>
      </c>
      <c r="M1834" s="5">
        <f>+'MBI DIRECTORIO'!M1834</f>
        <v>723.31419558359619</v>
      </c>
      <c r="N1834" s="5">
        <f>+'MBI DIRECTORIO'!N1834</f>
        <v>14.407752417475926</v>
      </c>
      <c r="O1834" s="5">
        <f>+'MBI DIRECTORIO'!O1834</f>
        <v>0</v>
      </c>
      <c r="P1834" s="5">
        <f>+'MBI DIRECTORIO'!P1834</f>
        <v>1.1030935444630006</v>
      </c>
      <c r="Q1834" s="5">
        <f>+'MBI DIRECTORIO'!Q1834</f>
        <v>16.605583994944766</v>
      </c>
      <c r="R1834" s="5">
        <f>+'MBI DIRECTORIO'!R1834</f>
        <v>0</v>
      </c>
      <c r="S1834" s="5">
        <f>+'MBI DIRECTORIO'!S1834</f>
        <v>0</v>
      </c>
      <c r="T1834" s="5">
        <f>+'MBI DIRECTORIO'!T1834</f>
        <v>0</v>
      </c>
      <c r="U1834" s="5">
        <f>+'MBI DIRECTORIO'!U1834</f>
        <v>0</v>
      </c>
      <c r="V1834" s="5">
        <f>+'MBI DIRECTORIO'!V1834</f>
        <v>0</v>
      </c>
      <c r="W1834" s="5">
        <f>+'MBI DIRECTORIO'!W1834</f>
        <v>0</v>
      </c>
      <c r="X1834" s="5">
        <f>+'MBI DIRECTORIO'!X1834</f>
        <v>0</v>
      </c>
      <c r="Y1834" s="5">
        <f>+'MBI DIRECTORIO'!Y1834</f>
        <v>755.56358855541157</v>
      </c>
      <c r="Z1834" s="5">
        <f>+'MBI DIRECTORIO'!Z1834</f>
        <v>0.13296301493169885</v>
      </c>
      <c r="AA1834" s="5">
        <f>+'MBI DIRECTORIO'!AA1834</f>
        <v>0</v>
      </c>
      <c r="AB1834" s="5" t="str">
        <f>+'MBI DIRECTORIO'!AG1834</f>
        <v>COMPANHIA BRASILEIRA DE DISTRIBUIÇÃO</v>
      </c>
      <c r="AD1834" t="str">
        <f t="shared" si="30"/>
        <v>INSERT INTO TABLA_PRESUPUESTO_COMERCIAL VALUES ('VSR','80130-C','14005117-18',2022,'Octubre',68.887066,'USD',4822.094637,2170.229319,0,241.104732,17.121746,723.314196,14.407752,0,1.103094,16.605584,0,0,0,0,0,0,0,755.563589,0.132963,0);</v>
      </c>
    </row>
    <row r="1835" spans="1:30" x14ac:dyDescent="0.2">
      <c r="A1835" t="str">
        <f>+'MBI DIRECTORIO'!A1835</f>
        <v>VSR</v>
      </c>
      <c r="B1835" t="str">
        <f>+'MBI DIRECTORIO'!B1835</f>
        <v>80130-C</v>
      </c>
      <c r="C1835" t="str">
        <f>+'MBI DIRECTORIO'!C1835</f>
        <v>14005118-18</v>
      </c>
      <c r="D1835">
        <f>+'MBI DIRECTORIO'!D1835</f>
        <v>2022</v>
      </c>
      <c r="E1835" t="str">
        <f>+'MBI DIRECTORIO'!E1835</f>
        <v>Octubre</v>
      </c>
      <c r="F1835" s="5">
        <f>+'MBI DIRECTORIO'!F1835</f>
        <v>20.560680486705721</v>
      </c>
      <c r="G1835" t="str">
        <f>+'MBI DIRECTORIO'!G1835</f>
        <v>USD</v>
      </c>
      <c r="H1835" s="5">
        <f>+'MBI DIRECTORIO'!H1835</f>
        <v>1439.2476340694004</v>
      </c>
      <c r="I1835" s="5">
        <f>+'MBI DIRECTORIO'!I1835</f>
        <v>504.58139606146176</v>
      </c>
      <c r="J1835" s="5">
        <f>+'MBI DIRECTORIO'!J1835</f>
        <v>0</v>
      </c>
      <c r="K1835" s="5">
        <f>+'MBI DIRECTORIO'!K1835</f>
        <v>71.962381703470015</v>
      </c>
      <c r="L1835" s="5">
        <f>+'MBI DIRECTORIO'!L1835</f>
        <v>5.1103171239895619</v>
      </c>
      <c r="M1835" s="5">
        <f>+'MBI DIRECTORIO'!M1835</f>
        <v>215.88714511041007</v>
      </c>
      <c r="N1835" s="5">
        <f>+'MBI DIRECTORIO'!N1835</f>
        <v>4.3002730429711313</v>
      </c>
      <c r="O1835" s="5">
        <f>+'MBI DIRECTORIO'!O1835</f>
        <v>0</v>
      </c>
      <c r="P1835" s="5">
        <f>+'MBI DIRECTORIO'!P1835</f>
        <v>0.32923965485247719</v>
      </c>
      <c r="Q1835" s="5">
        <f>+'MBI DIRECTORIO'!Q1835</f>
        <v>4.9562584882870864</v>
      </c>
      <c r="R1835" s="5">
        <f>+'MBI DIRECTORIO'!R1835</f>
        <v>0</v>
      </c>
      <c r="S1835" s="5">
        <f>+'MBI DIRECTORIO'!S1835</f>
        <v>0</v>
      </c>
      <c r="T1835" s="5">
        <f>+'MBI DIRECTORIO'!T1835</f>
        <v>0</v>
      </c>
      <c r="U1835" s="5">
        <f>+'MBI DIRECTORIO'!U1835</f>
        <v>0</v>
      </c>
      <c r="V1835" s="5">
        <f>+'MBI DIRECTORIO'!V1835</f>
        <v>0</v>
      </c>
      <c r="W1835" s="5">
        <f>+'MBI DIRECTORIO'!W1835</f>
        <v>0</v>
      </c>
      <c r="X1835" s="5">
        <f>+'MBI DIRECTORIO'!X1835</f>
        <v>0</v>
      </c>
      <c r="Y1835" s="5">
        <f>+'MBI DIRECTORIO'!Y1835</f>
        <v>225.51260168618151</v>
      </c>
      <c r="Z1835" s="5">
        <f>+'MBI DIRECTORIO'!Z1835</f>
        <v>3.9685389660736647E-2</v>
      </c>
      <c r="AA1835" s="5">
        <f>+'MBI DIRECTORIO'!AA1835</f>
        <v>0</v>
      </c>
      <c r="AB1835" s="5" t="str">
        <f>+'MBI DIRECTORIO'!AG1835</f>
        <v>COMPANHIA BRASILEIRA DE DISTRIBUIÇÃO</v>
      </c>
      <c r="AD1835" t="str">
        <f t="shared" si="30"/>
        <v>INSERT INTO TABLA_PRESUPUESTO_COMERCIAL VALUES ('VSR','80130-C','14005118-18',2022,'Octubre',20.56068,'USD',1439.247634,504.581396,0,71.962382,5.110317,215.887145,4.300273,0,0.32924,4.956258,0,0,0,0,0,0,0,225.512602,0.039685,0);</v>
      </c>
    </row>
    <row r="1836" spans="1:30" x14ac:dyDescent="0.2">
      <c r="A1836" t="str">
        <f>+'MBI DIRECTORIO'!A1836</f>
        <v>VSR</v>
      </c>
      <c r="B1836" t="str">
        <f>+'MBI DIRECTORIO'!B1836</f>
        <v>80130-C</v>
      </c>
      <c r="C1836" t="str">
        <f>+'MBI DIRECTORIO'!C1836</f>
        <v>14005120-17</v>
      </c>
      <c r="D1836">
        <f>+'MBI DIRECTORIO'!D1836</f>
        <v>2022</v>
      </c>
      <c r="E1836" t="str">
        <f>+'MBI DIRECTORIO'!E1836</f>
        <v>Octubre</v>
      </c>
      <c r="F1836" s="5">
        <f>+'MBI DIRECTORIO'!F1836</f>
        <v>24.338925191527711</v>
      </c>
      <c r="G1836" t="str">
        <f>+'MBI DIRECTORIO'!G1836</f>
        <v>USD</v>
      </c>
      <c r="H1836" s="5">
        <f>+'MBI DIRECTORIO'!H1836</f>
        <v>1703.7247634069397</v>
      </c>
      <c r="I1836" s="5">
        <f>+'MBI DIRECTORIO'!I1836</f>
        <v>993.083366904272</v>
      </c>
      <c r="J1836" s="5">
        <f>+'MBI DIRECTORIO'!J1836</f>
        <v>0</v>
      </c>
      <c r="K1836" s="5">
        <f>+'MBI DIRECTORIO'!K1836</f>
        <v>85.186238170346982</v>
      </c>
      <c r="L1836" s="5">
        <f>+'MBI DIRECTORIO'!L1836</f>
        <v>6.0493924929278142</v>
      </c>
      <c r="M1836" s="5">
        <f>+'MBI DIRECTORIO'!M1836</f>
        <v>255.55871451104096</v>
      </c>
      <c r="N1836" s="5">
        <f>+'MBI DIRECTORIO'!N1836</f>
        <v>5.0904941577051419</v>
      </c>
      <c r="O1836" s="5">
        <f>+'MBI DIRECTORIO'!O1836</f>
        <v>0</v>
      </c>
      <c r="P1836" s="5">
        <f>+'MBI DIRECTORIO'!P1836</f>
        <v>0.38974095894929994</v>
      </c>
      <c r="Q1836" s="5">
        <f>+'MBI DIRECTORIO'!Q1836</f>
        <v>5.8670239369894137</v>
      </c>
      <c r="R1836" s="5">
        <f>+'MBI DIRECTORIO'!R1836</f>
        <v>0</v>
      </c>
      <c r="S1836" s="5">
        <f>+'MBI DIRECTORIO'!S1836</f>
        <v>0</v>
      </c>
      <c r="T1836" s="5">
        <f>+'MBI DIRECTORIO'!T1836</f>
        <v>0</v>
      </c>
      <c r="U1836" s="5">
        <f>+'MBI DIRECTORIO'!U1836</f>
        <v>0</v>
      </c>
      <c r="V1836" s="5">
        <f>+'MBI DIRECTORIO'!V1836</f>
        <v>0</v>
      </c>
      <c r="W1836" s="5">
        <f>+'MBI DIRECTORIO'!W1836</f>
        <v>0</v>
      </c>
      <c r="X1836" s="5">
        <f>+'MBI DIRECTORIO'!X1836</f>
        <v>0</v>
      </c>
      <c r="Y1836" s="5">
        <f>+'MBI DIRECTORIO'!Y1836</f>
        <v>266.95295156868491</v>
      </c>
      <c r="Z1836" s="5">
        <f>+'MBI DIRECTORIO'!Z1836</f>
        <v>4.6978004000102776E-2</v>
      </c>
      <c r="AA1836" s="5">
        <f>+'MBI DIRECTORIO'!AA1836</f>
        <v>0</v>
      </c>
      <c r="AB1836" s="5" t="str">
        <f>+'MBI DIRECTORIO'!AG1836</f>
        <v>COMPANHIA BRASILEIRA DE DISTRIBUIÇÃO</v>
      </c>
      <c r="AD1836" t="str">
        <f t="shared" si="30"/>
        <v>INSERT INTO TABLA_PRESUPUESTO_COMERCIAL VALUES ('VSR','80130-C','14005120-17',2022,'Octubre',24.338925,'USD',1703.724763,993.083367,0,85.186238,6.049392,255.558715,5.090494,0,0.389741,5.867024,0,0,0,0,0,0,0,266.952952,0.046978,0);</v>
      </c>
    </row>
    <row r="1837" spans="1:30" x14ac:dyDescent="0.2">
      <c r="A1837" t="str">
        <f>+'MBI DIRECTORIO'!A1837</f>
        <v>VSR</v>
      </c>
      <c r="B1837" t="str">
        <f>+'MBI DIRECTORIO'!B1837</f>
        <v>80036-C</v>
      </c>
      <c r="C1837" t="str">
        <f>+'MBI DIRECTORIO'!C1837</f>
        <v>14003957-16</v>
      </c>
      <c r="D1837">
        <f>+'MBI DIRECTORIO'!D1837</f>
        <v>2022</v>
      </c>
      <c r="E1837" t="str">
        <f>+'MBI DIRECTORIO'!E1837</f>
        <v>Octubre</v>
      </c>
      <c r="F1837" s="5">
        <f>+'MBI DIRECTORIO'!F1837</f>
        <v>30</v>
      </c>
      <c r="G1837" t="str">
        <f>+'MBI DIRECTORIO'!G1837</f>
        <v>USD</v>
      </c>
      <c r="H1837" s="5">
        <f>+'MBI DIRECTORIO'!H1837</f>
        <v>780</v>
      </c>
      <c r="I1837" s="5">
        <f>+'MBI DIRECTORIO'!I1837</f>
        <v>492.22196683793061</v>
      </c>
      <c r="J1837" s="5">
        <f>+'MBI DIRECTORIO'!J1837</f>
        <v>0</v>
      </c>
      <c r="K1837" s="5">
        <f>+'MBI DIRECTORIO'!K1837</f>
        <v>0</v>
      </c>
      <c r="L1837" s="5">
        <f>+'MBI DIRECTORIO'!L1837</f>
        <v>0</v>
      </c>
      <c r="M1837" s="5">
        <f>+'MBI DIRECTORIO'!M1837</f>
        <v>0</v>
      </c>
      <c r="N1837" s="5">
        <f>+'MBI DIRECTORIO'!N1837</f>
        <v>22.84090909090909</v>
      </c>
      <c r="O1837" s="5">
        <f>+'MBI DIRECTORIO'!O1837</f>
        <v>32.954545454545453</v>
      </c>
      <c r="P1837" s="5">
        <f>+'MBI DIRECTORIO'!P1837</f>
        <v>1.4848484848484846</v>
      </c>
      <c r="Q1837" s="5">
        <f>+'MBI DIRECTORIO'!Q1837</f>
        <v>2.6860434086199199</v>
      </c>
      <c r="R1837" s="5">
        <f>+'MBI DIRECTORIO'!R1837</f>
        <v>0</v>
      </c>
      <c r="S1837" s="5">
        <f>+'MBI DIRECTORIO'!S1837</f>
        <v>0</v>
      </c>
      <c r="T1837" s="5">
        <f>+'MBI DIRECTORIO'!T1837</f>
        <v>0</v>
      </c>
      <c r="U1837" s="5">
        <f>+'MBI DIRECTORIO'!U1837</f>
        <v>0</v>
      </c>
      <c r="V1837" s="5">
        <f>+'MBI DIRECTORIO'!V1837</f>
        <v>0</v>
      </c>
      <c r="W1837" s="5">
        <f>+'MBI DIRECTORIO'!W1837</f>
        <v>0</v>
      </c>
      <c r="X1837" s="5">
        <f>+'MBI DIRECTORIO'!X1837</f>
        <v>0</v>
      </c>
      <c r="Y1837" s="5">
        <f>+'MBI DIRECTORIO'!Y1837</f>
        <v>60.024251219389328</v>
      </c>
      <c r="Z1837" s="5">
        <f>+'MBI DIRECTORIO'!Z1837</f>
        <v>5.7904780466381041E-2</v>
      </c>
      <c r="AA1837" s="5">
        <f>+'MBI DIRECTORIO'!AA1837</f>
        <v>0</v>
      </c>
      <c r="AB1837" s="5" t="str">
        <f>+'MBI DIRECTORIO'!AG1837</f>
        <v>Memorias Limitada</v>
      </c>
      <c r="AD1837" t="str">
        <f t="shared" si="30"/>
        <v>INSERT INTO TABLA_PRESUPUESTO_COMERCIAL VALUES ('VSR','80036-C','14003957-16',2022,'Octubre',30,'USD',780,492.221967,0,0,0,0,22.840909,32.954545,1.484848,2.686043,0,0,0,0,0,0,0,60.024251,0.057905,0);</v>
      </c>
    </row>
    <row r="1838" spans="1:30" x14ac:dyDescent="0.2">
      <c r="A1838" t="str">
        <f>+'MBI DIRECTORIO'!A1838</f>
        <v>VSR</v>
      </c>
      <c r="B1838" t="str">
        <f>+'MBI DIRECTORIO'!B1838</f>
        <v>80036-C</v>
      </c>
      <c r="C1838" t="str">
        <f>+'MBI DIRECTORIO'!C1838</f>
        <v>14003956-16</v>
      </c>
      <c r="D1838">
        <f>+'MBI DIRECTORIO'!D1838</f>
        <v>2022</v>
      </c>
      <c r="E1838" t="str">
        <f>+'MBI DIRECTORIO'!E1838</f>
        <v>Octubre</v>
      </c>
      <c r="F1838" s="5">
        <f>+'MBI DIRECTORIO'!F1838</f>
        <v>30</v>
      </c>
      <c r="G1838" t="str">
        <f>+'MBI DIRECTORIO'!G1838</f>
        <v>USD</v>
      </c>
      <c r="H1838" s="5">
        <f>+'MBI DIRECTORIO'!H1838</f>
        <v>780</v>
      </c>
      <c r="I1838" s="5">
        <f>+'MBI DIRECTORIO'!I1838</f>
        <v>566.51296931722641</v>
      </c>
      <c r="J1838" s="5">
        <f>+'MBI DIRECTORIO'!J1838</f>
        <v>0</v>
      </c>
      <c r="K1838" s="5">
        <f>+'MBI DIRECTORIO'!K1838</f>
        <v>0</v>
      </c>
      <c r="L1838" s="5">
        <f>+'MBI DIRECTORIO'!L1838</f>
        <v>0</v>
      </c>
      <c r="M1838" s="5">
        <f>+'MBI DIRECTORIO'!M1838</f>
        <v>0</v>
      </c>
      <c r="N1838" s="5">
        <f>+'MBI DIRECTORIO'!N1838</f>
        <v>22.84090909090909</v>
      </c>
      <c r="O1838" s="5">
        <f>+'MBI DIRECTORIO'!O1838</f>
        <v>32.954545454545453</v>
      </c>
      <c r="P1838" s="5">
        <f>+'MBI DIRECTORIO'!P1838</f>
        <v>1.4848484848484846</v>
      </c>
      <c r="Q1838" s="5">
        <f>+'MBI DIRECTORIO'!Q1838</f>
        <v>2.6860434086199199</v>
      </c>
      <c r="R1838" s="5">
        <f>+'MBI DIRECTORIO'!R1838</f>
        <v>0</v>
      </c>
      <c r="S1838" s="5">
        <f>+'MBI DIRECTORIO'!S1838</f>
        <v>0</v>
      </c>
      <c r="T1838" s="5">
        <f>+'MBI DIRECTORIO'!T1838</f>
        <v>0</v>
      </c>
      <c r="U1838" s="5">
        <f>+'MBI DIRECTORIO'!U1838</f>
        <v>0</v>
      </c>
      <c r="V1838" s="5">
        <f>+'MBI DIRECTORIO'!V1838</f>
        <v>0</v>
      </c>
      <c r="W1838" s="5">
        <f>+'MBI DIRECTORIO'!W1838</f>
        <v>0</v>
      </c>
      <c r="X1838" s="5">
        <f>+'MBI DIRECTORIO'!X1838</f>
        <v>0</v>
      </c>
      <c r="Y1838" s="5">
        <f>+'MBI DIRECTORIO'!Y1838</f>
        <v>60.024251219389328</v>
      </c>
      <c r="Z1838" s="5">
        <f>+'MBI DIRECTORIO'!Z1838</f>
        <v>5.7904780466381041E-2</v>
      </c>
      <c r="AA1838" s="5">
        <f>+'MBI DIRECTORIO'!AA1838</f>
        <v>0</v>
      </c>
      <c r="AB1838" s="5" t="str">
        <f>+'MBI DIRECTORIO'!AG1838</f>
        <v>Memorias Limitada</v>
      </c>
      <c r="AD1838" t="str">
        <f t="shared" si="30"/>
        <v>INSERT INTO TABLA_PRESUPUESTO_COMERCIAL VALUES ('VSR','80036-C','14003956-16',2022,'Octubre',30,'USD',780,566.512969,0,0,0,0,22.840909,32.954545,1.484848,2.686043,0,0,0,0,0,0,0,60.024251,0.057905,0);</v>
      </c>
    </row>
    <row r="1839" spans="1:30" x14ac:dyDescent="0.2">
      <c r="A1839" t="str">
        <f>+'MBI DIRECTORIO'!A1839</f>
        <v>VSR</v>
      </c>
      <c r="B1839" t="str">
        <f>+'MBI DIRECTORIO'!B1839</f>
        <v>80179-C</v>
      </c>
      <c r="C1839" t="str">
        <f>+'MBI DIRECTORIO'!C1839</f>
        <v>14005058-19</v>
      </c>
      <c r="D1839">
        <f>+'MBI DIRECTORIO'!D1839</f>
        <v>2022</v>
      </c>
      <c r="E1839" t="str">
        <f>+'MBI DIRECTORIO'!E1839</f>
        <v>Octubre</v>
      </c>
      <c r="F1839" s="5">
        <f>+'MBI DIRECTORIO'!F1839</f>
        <v>30</v>
      </c>
      <c r="G1839" t="str">
        <f>+'MBI DIRECTORIO'!G1839</f>
        <v>USD</v>
      </c>
      <c r="H1839" s="5">
        <f>+'MBI DIRECTORIO'!H1839</f>
        <v>1500</v>
      </c>
      <c r="I1839" s="5">
        <f>+'MBI DIRECTORIO'!I1839</f>
        <v>562.92696492191612</v>
      </c>
      <c r="J1839" s="5">
        <f>+'MBI DIRECTORIO'!J1839</f>
        <v>150</v>
      </c>
      <c r="K1839" s="5">
        <f>+'MBI DIRECTORIO'!K1839</f>
        <v>0</v>
      </c>
      <c r="L1839" s="5">
        <f>+'MBI DIRECTORIO'!L1839</f>
        <v>7.4564416201504073</v>
      </c>
      <c r="M1839" s="5">
        <f>+'MBI DIRECTORIO'!M1839</f>
        <v>0</v>
      </c>
      <c r="N1839" s="5">
        <f>+'MBI DIRECTORIO'!N1839</f>
        <v>17.448646939278522</v>
      </c>
      <c r="O1839" s="5">
        <f>+'MBI DIRECTORIO'!O1839</f>
        <v>17.766333691421238</v>
      </c>
      <c r="P1839" s="5">
        <f>+'MBI DIRECTORIO'!P1839</f>
        <v>1.1393706023782617</v>
      </c>
      <c r="Q1839" s="5">
        <f>+'MBI DIRECTORIO'!Q1839</f>
        <v>5.1654680934998458</v>
      </c>
      <c r="R1839" s="5">
        <f>+'MBI DIRECTORIO'!R1839</f>
        <v>0</v>
      </c>
      <c r="S1839" s="5">
        <f>+'MBI DIRECTORIO'!S1839</f>
        <v>0</v>
      </c>
      <c r="T1839" s="5">
        <f>+'MBI DIRECTORIO'!T1839</f>
        <v>0</v>
      </c>
      <c r="U1839" s="5">
        <f>+'MBI DIRECTORIO'!U1839</f>
        <v>0</v>
      </c>
      <c r="V1839" s="5">
        <f>+'MBI DIRECTORIO'!V1839</f>
        <v>0</v>
      </c>
      <c r="W1839" s="5">
        <f>+'MBI DIRECTORIO'!W1839</f>
        <v>0</v>
      </c>
      <c r="X1839" s="5">
        <f>+'MBI DIRECTORIO'!X1839</f>
        <v>0</v>
      </c>
      <c r="Y1839" s="5">
        <f>+'MBI DIRECTORIO'!Y1839</f>
        <v>41.577724107044247</v>
      </c>
      <c r="Z1839" s="5">
        <f>+'MBI DIRECTORIO'!Z1839</f>
        <v>5.7904780466381041E-2</v>
      </c>
      <c r="AA1839" s="5">
        <f>+'MBI DIRECTORIO'!AA1839</f>
        <v>0</v>
      </c>
      <c r="AB1839" s="5" t="str">
        <f>+'MBI DIRECTORIO'!AG1839</f>
        <v>CORCHOS, S.A.</v>
      </c>
      <c r="AD1839" t="str">
        <f t="shared" si="30"/>
        <v>INSERT INTO TABLA_PRESUPUESTO_COMERCIAL VALUES ('VSR','80179-C','14005058-19',2022,'Octubre',30,'USD',1500,562.926965,150,0,7.456442,0,17.448647,17.766334,1.139371,5.165468,0,0,0,0,0,0,0,41.577724,0.057905,0);</v>
      </c>
    </row>
    <row r="1840" spans="1:30" x14ac:dyDescent="0.2">
      <c r="A1840" t="str">
        <f>+'MBI DIRECTORIO'!A1840</f>
        <v>VSR</v>
      </c>
      <c r="B1840" t="str">
        <f>+'MBI DIRECTORIO'!B1840</f>
        <v>80179-C</v>
      </c>
      <c r="C1840" t="str">
        <f>+'MBI DIRECTORIO'!C1840</f>
        <v>14005062-21</v>
      </c>
      <c r="D1840">
        <f>+'MBI DIRECTORIO'!D1840</f>
        <v>2022</v>
      </c>
      <c r="E1840" t="str">
        <f>+'MBI DIRECTORIO'!E1840</f>
        <v>Octubre</v>
      </c>
      <c r="F1840" s="5">
        <f>+'MBI DIRECTORIO'!F1840</f>
        <v>60</v>
      </c>
      <c r="G1840" t="str">
        <f>+'MBI DIRECTORIO'!G1840</f>
        <v>USD</v>
      </c>
      <c r="H1840" s="5">
        <f>+'MBI DIRECTORIO'!H1840</f>
        <v>2160</v>
      </c>
      <c r="I1840" s="5">
        <f>+'MBI DIRECTORIO'!I1840</f>
        <v>657.62308705848477</v>
      </c>
      <c r="J1840" s="5">
        <f>+'MBI DIRECTORIO'!J1840</f>
        <v>240</v>
      </c>
      <c r="K1840" s="5">
        <f>+'MBI DIRECTORIO'!K1840</f>
        <v>0</v>
      </c>
      <c r="L1840" s="5">
        <f>+'MBI DIRECTORIO'!L1840</f>
        <v>14.912883240300815</v>
      </c>
      <c r="M1840" s="5">
        <f>+'MBI DIRECTORIO'!M1840</f>
        <v>0</v>
      </c>
      <c r="N1840" s="5">
        <f>+'MBI DIRECTORIO'!N1840</f>
        <v>34.897293878557043</v>
      </c>
      <c r="O1840" s="5">
        <f>+'MBI DIRECTORIO'!O1840</f>
        <v>35.532667382842476</v>
      </c>
      <c r="P1840" s="5">
        <f>+'MBI DIRECTORIO'!P1840</f>
        <v>2.2787412047565234</v>
      </c>
      <c r="Q1840" s="5">
        <f>+'MBI DIRECTORIO'!Q1840</f>
        <v>7.4382740546397779</v>
      </c>
      <c r="R1840" s="5">
        <f>+'MBI DIRECTORIO'!R1840</f>
        <v>0</v>
      </c>
      <c r="S1840" s="5">
        <f>+'MBI DIRECTORIO'!S1840</f>
        <v>0</v>
      </c>
      <c r="T1840" s="5">
        <f>+'MBI DIRECTORIO'!T1840</f>
        <v>0</v>
      </c>
      <c r="U1840" s="5">
        <f>+'MBI DIRECTORIO'!U1840</f>
        <v>0</v>
      </c>
      <c r="V1840" s="5">
        <f>+'MBI DIRECTORIO'!V1840</f>
        <v>0</v>
      </c>
      <c r="W1840" s="5">
        <f>+'MBI DIRECTORIO'!W1840</f>
        <v>0</v>
      </c>
      <c r="X1840" s="5">
        <f>+'MBI DIRECTORIO'!X1840</f>
        <v>0</v>
      </c>
      <c r="Y1840" s="5">
        <f>+'MBI DIRECTORIO'!Y1840</f>
        <v>80.262786081728578</v>
      </c>
      <c r="Z1840" s="5">
        <f>+'MBI DIRECTORIO'!Z1840</f>
        <v>0.11580956093276208</v>
      </c>
      <c r="AA1840" s="5">
        <f>+'MBI DIRECTORIO'!AA1840</f>
        <v>0</v>
      </c>
      <c r="AB1840" s="5" t="str">
        <f>+'MBI DIRECTORIO'!AG1840</f>
        <v>CORCHOS, S.A.</v>
      </c>
      <c r="AD1840" t="str">
        <f t="shared" si="30"/>
        <v>INSERT INTO TABLA_PRESUPUESTO_COMERCIAL VALUES ('VSR','80179-C','14005062-21',2022,'Octubre',60,'USD',2160,657.623087,240,0,14.912883,0,34.897294,35.532667,2.278741,7.438274,0,0,0,0,0,0,0,80.262786,0.11581,0);</v>
      </c>
    </row>
    <row r="1841" spans="1:30" x14ac:dyDescent="0.2">
      <c r="A1841" t="str">
        <f>+'MBI DIRECTORIO'!A1841</f>
        <v>VSR</v>
      </c>
      <c r="B1841" t="str">
        <f>+'MBI DIRECTORIO'!B1841</f>
        <v>80179-C</v>
      </c>
      <c r="C1841" t="str">
        <f>+'MBI DIRECTORIO'!C1841</f>
        <v>14005060-21</v>
      </c>
      <c r="D1841">
        <f>+'MBI DIRECTORIO'!D1841</f>
        <v>2022</v>
      </c>
      <c r="E1841" t="str">
        <f>+'MBI DIRECTORIO'!E1841</f>
        <v>Octubre</v>
      </c>
      <c r="F1841" s="5">
        <f>+'MBI DIRECTORIO'!F1841</f>
        <v>30</v>
      </c>
      <c r="G1841" t="str">
        <f>+'MBI DIRECTORIO'!G1841</f>
        <v>USD</v>
      </c>
      <c r="H1841" s="5">
        <f>+'MBI DIRECTORIO'!H1841</f>
        <v>1200</v>
      </c>
      <c r="I1841" s="5">
        <f>+'MBI DIRECTORIO'!I1841</f>
        <v>533.87293327343559</v>
      </c>
      <c r="J1841" s="5">
        <f>+'MBI DIRECTORIO'!J1841</f>
        <v>120</v>
      </c>
      <c r="K1841" s="5">
        <f>+'MBI DIRECTORIO'!K1841</f>
        <v>0</v>
      </c>
      <c r="L1841" s="5">
        <f>+'MBI DIRECTORIO'!L1841</f>
        <v>7.4564416201504073</v>
      </c>
      <c r="M1841" s="5">
        <f>+'MBI DIRECTORIO'!M1841</f>
        <v>0</v>
      </c>
      <c r="N1841" s="5">
        <f>+'MBI DIRECTORIO'!N1841</f>
        <v>17.448646939278522</v>
      </c>
      <c r="O1841" s="5">
        <f>+'MBI DIRECTORIO'!O1841</f>
        <v>17.766333691421238</v>
      </c>
      <c r="P1841" s="5">
        <f>+'MBI DIRECTORIO'!P1841</f>
        <v>1.1393706023782617</v>
      </c>
      <c r="Q1841" s="5">
        <f>+'MBI DIRECTORIO'!Q1841</f>
        <v>4.1323744747998763</v>
      </c>
      <c r="R1841" s="5">
        <f>+'MBI DIRECTORIO'!R1841</f>
        <v>0</v>
      </c>
      <c r="S1841" s="5">
        <f>+'MBI DIRECTORIO'!S1841</f>
        <v>0</v>
      </c>
      <c r="T1841" s="5">
        <f>+'MBI DIRECTORIO'!T1841</f>
        <v>0</v>
      </c>
      <c r="U1841" s="5">
        <f>+'MBI DIRECTORIO'!U1841</f>
        <v>0</v>
      </c>
      <c r="V1841" s="5">
        <f>+'MBI DIRECTORIO'!V1841</f>
        <v>0</v>
      </c>
      <c r="W1841" s="5">
        <f>+'MBI DIRECTORIO'!W1841</f>
        <v>0</v>
      </c>
      <c r="X1841" s="5">
        <f>+'MBI DIRECTORIO'!X1841</f>
        <v>0</v>
      </c>
      <c r="Y1841" s="5">
        <f>+'MBI DIRECTORIO'!Y1841</f>
        <v>40.544630488344275</v>
      </c>
      <c r="Z1841" s="5">
        <f>+'MBI DIRECTORIO'!Z1841</f>
        <v>5.7904780466381041E-2</v>
      </c>
      <c r="AA1841" s="5">
        <f>+'MBI DIRECTORIO'!AA1841</f>
        <v>0</v>
      </c>
      <c r="AB1841" s="5" t="str">
        <f>+'MBI DIRECTORIO'!AG1841</f>
        <v>CORCHOS, S.A.</v>
      </c>
      <c r="AD1841" t="str">
        <f t="shared" si="30"/>
        <v>INSERT INTO TABLA_PRESUPUESTO_COMERCIAL VALUES ('VSR','80179-C','14005060-21',2022,'Octubre',30,'USD',1200,533.872933,120,0,7.456442,0,17.448647,17.766334,1.139371,4.132374,0,0,0,0,0,0,0,40.54463,0.057905,0);</v>
      </c>
    </row>
    <row r="1842" spans="1:30" x14ac:dyDescent="0.2">
      <c r="A1842" t="str">
        <f>+'MBI DIRECTORIO'!A1842</f>
        <v>VSR</v>
      </c>
      <c r="B1842" t="str">
        <f>+'MBI DIRECTORIO'!B1842</f>
        <v>80179-C</v>
      </c>
      <c r="C1842" t="str">
        <f>+'MBI DIRECTORIO'!C1842</f>
        <v>14005061-21</v>
      </c>
      <c r="D1842">
        <f>+'MBI DIRECTORIO'!D1842</f>
        <v>2022</v>
      </c>
      <c r="E1842" t="str">
        <f>+'MBI DIRECTORIO'!E1842</f>
        <v>Octubre</v>
      </c>
      <c r="F1842" s="5">
        <f>+'MBI DIRECTORIO'!F1842</f>
        <v>30</v>
      </c>
      <c r="G1842" t="str">
        <f>+'MBI DIRECTORIO'!G1842</f>
        <v>USD</v>
      </c>
      <c r="H1842" s="5">
        <f>+'MBI DIRECTORIO'!H1842</f>
        <v>1200</v>
      </c>
      <c r="I1842" s="5">
        <f>+'MBI DIRECTORIO'!I1842</f>
        <v>701.07656553544291</v>
      </c>
      <c r="J1842" s="5">
        <f>+'MBI DIRECTORIO'!J1842</f>
        <v>120</v>
      </c>
      <c r="K1842" s="5">
        <f>+'MBI DIRECTORIO'!K1842</f>
        <v>0</v>
      </c>
      <c r="L1842" s="5">
        <f>+'MBI DIRECTORIO'!L1842</f>
        <v>7.4564416201504073</v>
      </c>
      <c r="M1842" s="5">
        <f>+'MBI DIRECTORIO'!M1842</f>
        <v>0</v>
      </c>
      <c r="N1842" s="5">
        <f>+'MBI DIRECTORIO'!N1842</f>
        <v>17.448646939278522</v>
      </c>
      <c r="O1842" s="5">
        <f>+'MBI DIRECTORIO'!O1842</f>
        <v>17.766333691421238</v>
      </c>
      <c r="P1842" s="5">
        <f>+'MBI DIRECTORIO'!P1842</f>
        <v>1.1393706023782617</v>
      </c>
      <c r="Q1842" s="5">
        <f>+'MBI DIRECTORIO'!Q1842</f>
        <v>4.1323744747998763</v>
      </c>
      <c r="R1842" s="5">
        <f>+'MBI DIRECTORIO'!R1842</f>
        <v>0</v>
      </c>
      <c r="S1842" s="5">
        <f>+'MBI DIRECTORIO'!S1842</f>
        <v>0</v>
      </c>
      <c r="T1842" s="5">
        <f>+'MBI DIRECTORIO'!T1842</f>
        <v>0</v>
      </c>
      <c r="U1842" s="5">
        <f>+'MBI DIRECTORIO'!U1842</f>
        <v>0</v>
      </c>
      <c r="V1842" s="5">
        <f>+'MBI DIRECTORIO'!V1842</f>
        <v>0</v>
      </c>
      <c r="W1842" s="5">
        <f>+'MBI DIRECTORIO'!W1842</f>
        <v>0</v>
      </c>
      <c r="X1842" s="5">
        <f>+'MBI DIRECTORIO'!X1842</f>
        <v>0</v>
      </c>
      <c r="Y1842" s="5">
        <f>+'MBI DIRECTORIO'!Y1842</f>
        <v>40.544630488344275</v>
      </c>
      <c r="Z1842" s="5">
        <f>+'MBI DIRECTORIO'!Z1842</f>
        <v>5.7904780466381041E-2</v>
      </c>
      <c r="AA1842" s="5">
        <f>+'MBI DIRECTORIO'!AA1842</f>
        <v>0</v>
      </c>
      <c r="AB1842" s="5" t="str">
        <f>+'MBI DIRECTORIO'!AG1842</f>
        <v>CORCHOS, S.A.</v>
      </c>
      <c r="AD1842" t="str">
        <f t="shared" si="30"/>
        <v>INSERT INTO TABLA_PRESUPUESTO_COMERCIAL VALUES ('VSR','80179-C','14005061-21',2022,'Octubre',30,'USD',1200,701.076566,120,0,7.456442,0,17.448647,17.766334,1.139371,4.132374,0,0,0,0,0,0,0,40.54463,0.057905,0);</v>
      </c>
    </row>
    <row r="1843" spans="1:30" x14ac:dyDescent="0.2">
      <c r="A1843" t="str">
        <f>+'MBI DIRECTORIO'!A1843</f>
        <v>VSR</v>
      </c>
      <c r="B1843" t="str">
        <f>+'MBI DIRECTORIO'!B1843</f>
        <v>80179-C</v>
      </c>
      <c r="C1843" t="str">
        <f>+'MBI DIRECTORIO'!C1843</f>
        <v>14005052-21</v>
      </c>
      <c r="D1843">
        <f>+'MBI DIRECTORIO'!D1843</f>
        <v>2022</v>
      </c>
      <c r="E1843" t="str">
        <f>+'MBI DIRECTORIO'!E1843</f>
        <v>Octubre</v>
      </c>
      <c r="F1843" s="5">
        <f>+'MBI DIRECTORIO'!F1843</f>
        <v>60</v>
      </c>
      <c r="G1843" t="str">
        <f>+'MBI DIRECTORIO'!G1843</f>
        <v>USD</v>
      </c>
      <c r="H1843" s="5">
        <f>+'MBI DIRECTORIO'!H1843</f>
        <v>2160</v>
      </c>
      <c r="I1843" s="5">
        <f>+'MBI DIRECTORIO'!I1843</f>
        <v>914.80027549008514</v>
      </c>
      <c r="J1843" s="5">
        <f>+'MBI DIRECTORIO'!J1843</f>
        <v>240</v>
      </c>
      <c r="K1843" s="5">
        <f>+'MBI DIRECTORIO'!K1843</f>
        <v>0</v>
      </c>
      <c r="L1843" s="5">
        <f>+'MBI DIRECTORIO'!L1843</f>
        <v>14.912883240300815</v>
      </c>
      <c r="M1843" s="5">
        <f>+'MBI DIRECTORIO'!M1843</f>
        <v>0</v>
      </c>
      <c r="N1843" s="5">
        <f>+'MBI DIRECTORIO'!N1843</f>
        <v>34.897293878557043</v>
      </c>
      <c r="O1843" s="5">
        <f>+'MBI DIRECTORIO'!O1843</f>
        <v>35.532667382842476</v>
      </c>
      <c r="P1843" s="5">
        <f>+'MBI DIRECTORIO'!P1843</f>
        <v>2.2787412047565234</v>
      </c>
      <c r="Q1843" s="5">
        <f>+'MBI DIRECTORIO'!Q1843</f>
        <v>7.4382740546397779</v>
      </c>
      <c r="R1843" s="5">
        <f>+'MBI DIRECTORIO'!R1843</f>
        <v>0</v>
      </c>
      <c r="S1843" s="5">
        <f>+'MBI DIRECTORIO'!S1843</f>
        <v>0</v>
      </c>
      <c r="T1843" s="5">
        <f>+'MBI DIRECTORIO'!T1843</f>
        <v>0</v>
      </c>
      <c r="U1843" s="5">
        <f>+'MBI DIRECTORIO'!U1843</f>
        <v>0</v>
      </c>
      <c r="V1843" s="5">
        <f>+'MBI DIRECTORIO'!V1843</f>
        <v>0</v>
      </c>
      <c r="W1843" s="5">
        <f>+'MBI DIRECTORIO'!W1843</f>
        <v>0</v>
      </c>
      <c r="X1843" s="5">
        <f>+'MBI DIRECTORIO'!X1843</f>
        <v>0</v>
      </c>
      <c r="Y1843" s="5">
        <f>+'MBI DIRECTORIO'!Y1843</f>
        <v>80.262786081728578</v>
      </c>
      <c r="Z1843" s="5">
        <f>+'MBI DIRECTORIO'!Z1843</f>
        <v>0.11580956093276208</v>
      </c>
      <c r="AA1843" s="5">
        <f>+'MBI DIRECTORIO'!AA1843</f>
        <v>0</v>
      </c>
      <c r="AB1843" s="5" t="str">
        <f>+'MBI DIRECTORIO'!AG1843</f>
        <v>CORCHOS, S.A.</v>
      </c>
      <c r="AD1843" t="str">
        <f t="shared" si="30"/>
        <v>INSERT INTO TABLA_PRESUPUESTO_COMERCIAL VALUES ('VSR','80179-C','14005052-21',2022,'Octubre',60,'USD',2160,914.800275,240,0,14.912883,0,34.897294,35.532667,2.278741,7.438274,0,0,0,0,0,0,0,80.262786,0.11581,0);</v>
      </c>
    </row>
    <row r="1844" spans="1:30" x14ac:dyDescent="0.2">
      <c r="A1844" t="str">
        <f>+'MBI DIRECTORIO'!A1844</f>
        <v>VSR</v>
      </c>
      <c r="B1844" t="str">
        <f>+'MBI DIRECTORIO'!B1844</f>
        <v>80179-C</v>
      </c>
      <c r="C1844" t="str">
        <f>+'MBI DIRECTORIO'!C1844</f>
        <v>14004927-18</v>
      </c>
      <c r="D1844">
        <f>+'MBI DIRECTORIO'!D1844</f>
        <v>2022</v>
      </c>
      <c r="E1844" t="str">
        <f>+'MBI DIRECTORIO'!E1844</f>
        <v>Octubre</v>
      </c>
      <c r="F1844" s="5">
        <f>+'MBI DIRECTORIO'!F1844</f>
        <v>22.5</v>
      </c>
      <c r="G1844" t="str">
        <f>+'MBI DIRECTORIO'!G1844</f>
        <v>USD</v>
      </c>
      <c r="H1844" s="5">
        <f>+'MBI DIRECTORIO'!H1844</f>
        <v>900</v>
      </c>
      <c r="I1844" s="5">
        <f>+'MBI DIRECTORIO'!I1844</f>
        <v>568.79614530350545</v>
      </c>
      <c r="J1844" s="5">
        <f>+'MBI DIRECTORIO'!J1844</f>
        <v>90</v>
      </c>
      <c r="K1844" s="5">
        <f>+'MBI DIRECTORIO'!K1844</f>
        <v>0</v>
      </c>
      <c r="L1844" s="5">
        <f>+'MBI DIRECTORIO'!L1844</f>
        <v>5.5923312151128055</v>
      </c>
      <c r="M1844" s="5">
        <f>+'MBI DIRECTORIO'!M1844</f>
        <v>0</v>
      </c>
      <c r="N1844" s="5">
        <f>+'MBI DIRECTORIO'!N1844</f>
        <v>13.086485204458892</v>
      </c>
      <c r="O1844" s="5">
        <f>+'MBI DIRECTORIO'!O1844</f>
        <v>13.324750268565928</v>
      </c>
      <c r="P1844" s="5">
        <f>+'MBI DIRECTORIO'!P1844</f>
        <v>0.85452795178369634</v>
      </c>
      <c r="Q1844" s="5">
        <f>+'MBI DIRECTORIO'!Q1844</f>
        <v>3.0992808560999072</v>
      </c>
      <c r="R1844" s="5">
        <f>+'MBI DIRECTORIO'!R1844</f>
        <v>0</v>
      </c>
      <c r="S1844" s="5">
        <f>+'MBI DIRECTORIO'!S1844</f>
        <v>0</v>
      </c>
      <c r="T1844" s="5">
        <f>+'MBI DIRECTORIO'!T1844</f>
        <v>0</v>
      </c>
      <c r="U1844" s="5">
        <f>+'MBI DIRECTORIO'!U1844</f>
        <v>0</v>
      </c>
      <c r="V1844" s="5">
        <f>+'MBI DIRECTORIO'!V1844</f>
        <v>0</v>
      </c>
      <c r="W1844" s="5">
        <f>+'MBI DIRECTORIO'!W1844</f>
        <v>0</v>
      </c>
      <c r="X1844" s="5">
        <f>+'MBI DIRECTORIO'!X1844</f>
        <v>0</v>
      </c>
      <c r="Y1844" s="5">
        <f>+'MBI DIRECTORIO'!Y1844</f>
        <v>30.408472866258212</v>
      </c>
      <c r="Z1844" s="5">
        <f>+'MBI DIRECTORIO'!Z1844</f>
        <v>4.3428585349785782E-2</v>
      </c>
      <c r="AA1844" s="5">
        <f>+'MBI DIRECTORIO'!AA1844</f>
        <v>0</v>
      </c>
      <c r="AB1844" s="5" t="str">
        <f>+'MBI DIRECTORIO'!AG1844</f>
        <v>CORCHOS, S.A.</v>
      </c>
      <c r="AD1844" t="str">
        <f t="shared" si="30"/>
        <v>INSERT INTO TABLA_PRESUPUESTO_COMERCIAL VALUES ('VSR','80179-C','14004927-18',2022,'Octubre',22.5,'USD',900,568.796145,90,0,5.592331,0,13.086485,13.32475,0.854528,3.099281,0,0,0,0,0,0,0,30.408473,0.043429,0);</v>
      </c>
    </row>
    <row r="1845" spans="1:30" x14ac:dyDescent="0.2">
      <c r="A1845" t="str">
        <f>+'MBI DIRECTORIO'!A1845</f>
        <v>VSR</v>
      </c>
      <c r="B1845" t="str">
        <f>+'MBI DIRECTORIO'!B1845</f>
        <v>80179-C</v>
      </c>
      <c r="C1845" t="str">
        <f>+'MBI DIRECTORIO'!C1845</f>
        <v>14005053-21</v>
      </c>
      <c r="D1845">
        <f>+'MBI DIRECTORIO'!D1845</f>
        <v>2022</v>
      </c>
      <c r="E1845" t="str">
        <f>+'MBI DIRECTORIO'!E1845</f>
        <v>Octubre</v>
      </c>
      <c r="F1845" s="5">
        <f>+'MBI DIRECTORIO'!F1845</f>
        <v>60</v>
      </c>
      <c r="G1845" t="str">
        <f>+'MBI DIRECTORIO'!G1845</f>
        <v>USD</v>
      </c>
      <c r="H1845" s="5">
        <f>+'MBI DIRECTORIO'!H1845</f>
        <v>2160</v>
      </c>
      <c r="I1845" s="5">
        <f>+'MBI DIRECTORIO'!I1845</f>
        <v>1057.5115084285471</v>
      </c>
      <c r="J1845" s="5">
        <f>+'MBI DIRECTORIO'!J1845</f>
        <v>240</v>
      </c>
      <c r="K1845" s="5">
        <f>+'MBI DIRECTORIO'!K1845</f>
        <v>0</v>
      </c>
      <c r="L1845" s="5">
        <f>+'MBI DIRECTORIO'!L1845</f>
        <v>14.912883240300815</v>
      </c>
      <c r="M1845" s="5">
        <f>+'MBI DIRECTORIO'!M1845</f>
        <v>0</v>
      </c>
      <c r="N1845" s="5">
        <f>+'MBI DIRECTORIO'!N1845</f>
        <v>34.897293878557043</v>
      </c>
      <c r="O1845" s="5">
        <f>+'MBI DIRECTORIO'!O1845</f>
        <v>35.532667382842476</v>
      </c>
      <c r="P1845" s="5">
        <f>+'MBI DIRECTORIO'!P1845</f>
        <v>2.2787412047565234</v>
      </c>
      <c r="Q1845" s="5">
        <f>+'MBI DIRECTORIO'!Q1845</f>
        <v>7.4382740546397779</v>
      </c>
      <c r="R1845" s="5">
        <f>+'MBI DIRECTORIO'!R1845</f>
        <v>0</v>
      </c>
      <c r="S1845" s="5">
        <f>+'MBI DIRECTORIO'!S1845</f>
        <v>0</v>
      </c>
      <c r="T1845" s="5">
        <f>+'MBI DIRECTORIO'!T1845</f>
        <v>0</v>
      </c>
      <c r="U1845" s="5">
        <f>+'MBI DIRECTORIO'!U1845</f>
        <v>0</v>
      </c>
      <c r="V1845" s="5">
        <f>+'MBI DIRECTORIO'!V1845</f>
        <v>0</v>
      </c>
      <c r="W1845" s="5">
        <f>+'MBI DIRECTORIO'!W1845</f>
        <v>0</v>
      </c>
      <c r="X1845" s="5">
        <f>+'MBI DIRECTORIO'!X1845</f>
        <v>0</v>
      </c>
      <c r="Y1845" s="5">
        <f>+'MBI DIRECTORIO'!Y1845</f>
        <v>80.262786081728578</v>
      </c>
      <c r="Z1845" s="5">
        <f>+'MBI DIRECTORIO'!Z1845</f>
        <v>0.11580956093276208</v>
      </c>
      <c r="AA1845" s="5">
        <f>+'MBI DIRECTORIO'!AA1845</f>
        <v>0</v>
      </c>
      <c r="AB1845" s="5" t="str">
        <f>+'MBI DIRECTORIO'!AG1845</f>
        <v>CORCHOS, S.A.</v>
      </c>
      <c r="AD1845" t="str">
        <f t="shared" si="30"/>
        <v>INSERT INTO TABLA_PRESUPUESTO_COMERCIAL VALUES ('VSR','80179-C','14005053-21',2022,'Octubre',60,'USD',2160,1057.511508,240,0,14.912883,0,34.897294,35.532667,2.278741,7.438274,0,0,0,0,0,0,0,80.262786,0.11581,0);</v>
      </c>
    </row>
    <row r="1846" spans="1:30" x14ac:dyDescent="0.2">
      <c r="A1846" t="str">
        <f>+'MBI DIRECTORIO'!A1846</f>
        <v>VSR</v>
      </c>
      <c r="B1846" t="str">
        <f>+'MBI DIRECTORIO'!B1846</f>
        <v>80179-C</v>
      </c>
      <c r="C1846" t="str">
        <f>+'MBI DIRECTORIO'!C1846</f>
        <v>14005123-21</v>
      </c>
      <c r="D1846">
        <f>+'MBI DIRECTORIO'!D1846</f>
        <v>2022</v>
      </c>
      <c r="E1846" t="str">
        <f>+'MBI DIRECTORIO'!E1846</f>
        <v>Octubre</v>
      </c>
      <c r="F1846" s="5">
        <f>+'MBI DIRECTORIO'!F1846</f>
        <v>60</v>
      </c>
      <c r="G1846" t="str">
        <f>+'MBI DIRECTORIO'!G1846</f>
        <v>USD</v>
      </c>
      <c r="H1846" s="5">
        <f>+'MBI DIRECTORIO'!H1846</f>
        <v>2160</v>
      </c>
      <c r="I1846" s="5">
        <f>+'MBI DIRECTORIO'!I1846</f>
        <v>870.58489447842885</v>
      </c>
      <c r="J1846" s="5">
        <f>+'MBI DIRECTORIO'!J1846</f>
        <v>240</v>
      </c>
      <c r="K1846" s="5">
        <f>+'MBI DIRECTORIO'!K1846</f>
        <v>0</v>
      </c>
      <c r="L1846" s="5">
        <f>+'MBI DIRECTORIO'!L1846</f>
        <v>14.912883240300815</v>
      </c>
      <c r="M1846" s="5">
        <f>+'MBI DIRECTORIO'!M1846</f>
        <v>0</v>
      </c>
      <c r="N1846" s="5">
        <f>+'MBI DIRECTORIO'!N1846</f>
        <v>34.897293878557043</v>
      </c>
      <c r="O1846" s="5">
        <f>+'MBI DIRECTORIO'!O1846</f>
        <v>35.532667382842476</v>
      </c>
      <c r="P1846" s="5">
        <f>+'MBI DIRECTORIO'!P1846</f>
        <v>2.2787412047565234</v>
      </c>
      <c r="Q1846" s="5">
        <f>+'MBI DIRECTORIO'!Q1846</f>
        <v>7.4382740546397779</v>
      </c>
      <c r="R1846" s="5">
        <f>+'MBI DIRECTORIO'!R1846</f>
        <v>0</v>
      </c>
      <c r="S1846" s="5">
        <f>+'MBI DIRECTORIO'!S1846</f>
        <v>0</v>
      </c>
      <c r="T1846" s="5">
        <f>+'MBI DIRECTORIO'!T1846</f>
        <v>0</v>
      </c>
      <c r="U1846" s="5">
        <f>+'MBI DIRECTORIO'!U1846</f>
        <v>0</v>
      </c>
      <c r="V1846" s="5">
        <f>+'MBI DIRECTORIO'!V1846</f>
        <v>0</v>
      </c>
      <c r="W1846" s="5">
        <f>+'MBI DIRECTORIO'!W1846</f>
        <v>0</v>
      </c>
      <c r="X1846" s="5">
        <f>+'MBI DIRECTORIO'!X1846</f>
        <v>0</v>
      </c>
      <c r="Y1846" s="5">
        <f>+'MBI DIRECTORIO'!Y1846</f>
        <v>80.262786081728578</v>
      </c>
      <c r="Z1846" s="5">
        <f>+'MBI DIRECTORIO'!Z1846</f>
        <v>0.11580956093276208</v>
      </c>
      <c r="AA1846" s="5">
        <f>+'MBI DIRECTORIO'!AA1846</f>
        <v>0</v>
      </c>
      <c r="AB1846" s="5" t="str">
        <f>+'MBI DIRECTORIO'!AG1846</f>
        <v>CORCHOS, S.A.</v>
      </c>
      <c r="AD1846" t="str">
        <f t="shared" si="30"/>
        <v>INSERT INTO TABLA_PRESUPUESTO_COMERCIAL VALUES ('VSR','80179-C','14005123-21',2022,'Octubre',60,'USD',2160,870.584894,240,0,14.912883,0,34.897294,35.532667,2.278741,7.438274,0,0,0,0,0,0,0,80.262786,0.11581,0);</v>
      </c>
    </row>
    <row r="1847" spans="1:30" x14ac:dyDescent="0.2">
      <c r="A1847" t="str">
        <f>+'MBI DIRECTORIO'!A1847</f>
        <v>VSR</v>
      </c>
      <c r="B1847" t="str">
        <f>+'MBI DIRECTORIO'!B1847</f>
        <v>80095-C</v>
      </c>
      <c r="C1847" t="str">
        <f>+'MBI DIRECTORIO'!C1847</f>
        <v>14004755-20</v>
      </c>
      <c r="D1847">
        <f>+'MBI DIRECTORIO'!D1847</f>
        <v>2022</v>
      </c>
      <c r="E1847" t="str">
        <f>+'MBI DIRECTORIO'!E1847</f>
        <v>Octubre</v>
      </c>
      <c r="F1847" s="5">
        <f>+'MBI DIRECTORIO'!F1847</f>
        <v>1056</v>
      </c>
      <c r="G1847" t="str">
        <f>+'MBI DIRECTORIO'!G1847</f>
        <v>USD</v>
      </c>
      <c r="H1847" s="5">
        <f>+'MBI DIRECTORIO'!H1847</f>
        <v>44352</v>
      </c>
      <c r="I1847" s="5">
        <f>+'MBI DIRECTORIO'!I1847</f>
        <v>17257.523375579542</v>
      </c>
      <c r="J1847" s="5">
        <f>+'MBI DIRECTORIO'!J1847</f>
        <v>4224.0000000000009</v>
      </c>
      <c r="K1847" s="5">
        <f>+'MBI DIRECTORIO'!K1847</f>
        <v>6335.9999999999982</v>
      </c>
      <c r="L1847" s="5">
        <f>+'MBI DIRECTORIO'!L1847</f>
        <v>262.46674502929432</v>
      </c>
      <c r="M1847" s="5">
        <f>+'MBI DIRECTORIO'!M1847</f>
        <v>0</v>
      </c>
      <c r="N1847" s="5">
        <f>+'MBI DIRECTORIO'!N1847</f>
        <v>362.92517006802723</v>
      </c>
      <c r="O1847" s="5">
        <f>+'MBI DIRECTORIO'!O1847</f>
        <v>542.5170068027212</v>
      </c>
      <c r="P1847" s="5">
        <f>+'MBI DIRECTORIO'!P1847</f>
        <v>24.444444444444443</v>
      </c>
      <c r="Q1847" s="5">
        <f>+'MBI DIRECTORIO'!Q1847</f>
        <v>152.73256058860343</v>
      </c>
      <c r="R1847" s="5">
        <f>+'MBI DIRECTORIO'!R1847</f>
        <v>0</v>
      </c>
      <c r="S1847" s="5">
        <f>+'MBI DIRECTORIO'!S1847</f>
        <v>0</v>
      </c>
      <c r="T1847" s="5">
        <f>+'MBI DIRECTORIO'!T1847</f>
        <v>0</v>
      </c>
      <c r="U1847" s="5">
        <f>+'MBI DIRECTORIO'!U1847</f>
        <v>0</v>
      </c>
      <c r="V1847" s="5">
        <f>+'MBI DIRECTORIO'!V1847</f>
        <v>0</v>
      </c>
      <c r="W1847" s="5">
        <f>+'MBI DIRECTORIO'!W1847</f>
        <v>0</v>
      </c>
      <c r="X1847" s="5">
        <f>+'MBI DIRECTORIO'!X1847</f>
        <v>0</v>
      </c>
      <c r="Y1847" s="5">
        <f>+'MBI DIRECTORIO'!Y1847</f>
        <v>1084.657430176213</v>
      </c>
      <c r="Z1847" s="5">
        <f>+'MBI DIRECTORIO'!Z1847</f>
        <v>2.0382482724166127</v>
      </c>
      <c r="AA1847" s="5">
        <f>+'MBI DIRECTORIO'!AA1847</f>
        <v>0</v>
      </c>
      <c r="AB1847" s="5" t="str">
        <f>+'MBI DIRECTORIO'!AG1847</f>
        <v>Importadora Primex S.A. de C.V.</v>
      </c>
      <c r="AD1847" t="str">
        <f t="shared" si="30"/>
        <v>INSERT INTO TABLA_PRESUPUESTO_COMERCIAL VALUES ('VSR','80095-C','14004755-20',2022,'Octubre',1056,'USD',44352,17257.523376,4224,6336,262.466745,0,362.92517,542.517007,24.444444,152.732561,0,0,0,0,0,0,0,1084.65743,2.038248,0);</v>
      </c>
    </row>
    <row r="1848" spans="1:30" x14ac:dyDescent="0.2">
      <c r="A1848" t="str">
        <f>+'MBI DIRECTORIO'!A1848</f>
        <v>VSR</v>
      </c>
      <c r="B1848" t="str">
        <f>+'MBI DIRECTORIO'!B1848</f>
        <v>80027-C</v>
      </c>
      <c r="C1848" t="str">
        <f>+'MBI DIRECTORIO'!C1848</f>
        <v>14005100-18</v>
      </c>
      <c r="D1848">
        <f>+'MBI DIRECTORIO'!D1848</f>
        <v>2022</v>
      </c>
      <c r="E1848" t="str">
        <f>+'MBI DIRECTORIO'!E1848</f>
        <v>Octubre</v>
      </c>
      <c r="F1848" s="5">
        <f>+'MBI DIRECTORIO'!F1848</f>
        <v>3</v>
      </c>
      <c r="G1848" t="str">
        <f>+'MBI DIRECTORIO'!G1848</f>
        <v>USD</v>
      </c>
      <c r="H1848" s="5">
        <f>+'MBI DIRECTORIO'!H1848</f>
        <v>300</v>
      </c>
      <c r="I1848" s="5">
        <f>+'MBI DIRECTORIO'!I1848</f>
        <v>168.21883899294642</v>
      </c>
      <c r="J1848" s="5">
        <f>+'MBI DIRECTORIO'!J1848</f>
        <v>30</v>
      </c>
      <c r="K1848" s="5">
        <f>+'MBI DIRECTORIO'!K1848</f>
        <v>0</v>
      </c>
      <c r="L1848" s="5">
        <f>+'MBI DIRECTORIO'!L1848</f>
        <v>0.74564416201504069</v>
      </c>
      <c r="M1848" s="5">
        <f>+'MBI DIRECTORIO'!M1848</f>
        <v>0</v>
      </c>
      <c r="N1848" s="5">
        <f>+'MBI DIRECTORIO'!N1848</f>
        <v>1.7572463768115942</v>
      </c>
      <c r="O1848" s="5">
        <f>+'MBI DIRECTORIO'!O1848</f>
        <v>2.6268115942028984</v>
      </c>
      <c r="P1848" s="5">
        <f>+'MBI DIRECTORIO'!P1848</f>
        <v>0.1183574879227053</v>
      </c>
      <c r="Q1848" s="5">
        <f>+'MBI DIRECTORIO'!Q1848</f>
        <v>1.0330936186999691</v>
      </c>
      <c r="R1848" s="5">
        <f>+'MBI DIRECTORIO'!R1848</f>
        <v>0</v>
      </c>
      <c r="S1848" s="5">
        <f>+'MBI DIRECTORIO'!S1848</f>
        <v>0</v>
      </c>
      <c r="T1848" s="5">
        <f>+'MBI DIRECTORIO'!T1848</f>
        <v>0</v>
      </c>
      <c r="U1848" s="5">
        <f>+'MBI DIRECTORIO'!U1848</f>
        <v>0</v>
      </c>
      <c r="V1848" s="5">
        <f>+'MBI DIRECTORIO'!V1848</f>
        <v>0</v>
      </c>
      <c r="W1848" s="5">
        <f>+'MBI DIRECTORIO'!W1848</f>
        <v>0</v>
      </c>
      <c r="X1848" s="5">
        <f>+'MBI DIRECTORIO'!X1848</f>
        <v>0</v>
      </c>
      <c r="Y1848" s="5">
        <f>+'MBI DIRECTORIO'!Y1848</f>
        <v>5.5412995556838052</v>
      </c>
      <c r="Z1848" s="5">
        <f>+'MBI DIRECTORIO'!Z1848</f>
        <v>5.7904780466381048E-3</v>
      </c>
      <c r="AA1848" s="5">
        <f>+'MBI DIRECTORIO'!AA1848</f>
        <v>0</v>
      </c>
      <c r="AB1848" s="5" t="str">
        <f>+'MBI DIRECTORIO'!AG1848</f>
        <v>Viñas Y Vinos S.A. De C.V.</v>
      </c>
      <c r="AD1848" t="str">
        <f t="shared" si="30"/>
        <v>INSERT INTO TABLA_PRESUPUESTO_COMERCIAL VALUES ('VSR','80027-C','14005100-18',2022,'Octubre',3,'USD',300,168.218839,30,0,0.745644,0,1.757246,2.626812,0.118357,1.033094,0,0,0,0,0,0,0,5.5413,0.00579,0);</v>
      </c>
    </row>
    <row r="1849" spans="1:30" x14ac:dyDescent="0.2">
      <c r="A1849" t="str">
        <f>+'MBI DIRECTORIO'!A1849</f>
        <v>VSR</v>
      </c>
      <c r="B1849" t="str">
        <f>+'MBI DIRECTORIO'!B1849</f>
        <v>80027-C</v>
      </c>
      <c r="C1849" t="str">
        <f>+'MBI DIRECTORIO'!C1849</f>
        <v>14005097-20</v>
      </c>
      <c r="D1849">
        <f>+'MBI DIRECTORIO'!D1849</f>
        <v>2022</v>
      </c>
      <c r="E1849" t="str">
        <f>+'MBI DIRECTORIO'!E1849</f>
        <v>Octubre</v>
      </c>
      <c r="F1849" s="5">
        <f>+'MBI DIRECTORIO'!F1849</f>
        <v>30</v>
      </c>
      <c r="G1849" t="str">
        <f>+'MBI DIRECTORIO'!G1849</f>
        <v>USD</v>
      </c>
      <c r="H1849" s="5">
        <f>+'MBI DIRECTORIO'!H1849</f>
        <v>1080</v>
      </c>
      <c r="I1849" s="5">
        <f>+'MBI DIRECTORIO'!I1849</f>
        <v>508.68521739811854</v>
      </c>
      <c r="J1849" s="5">
        <f>+'MBI DIRECTORIO'!J1849</f>
        <v>120</v>
      </c>
      <c r="K1849" s="5">
        <f>+'MBI DIRECTORIO'!K1849</f>
        <v>0</v>
      </c>
      <c r="L1849" s="5">
        <f>+'MBI DIRECTORIO'!L1849</f>
        <v>7.4564416201504073</v>
      </c>
      <c r="M1849" s="5">
        <f>+'MBI DIRECTORIO'!M1849</f>
        <v>0</v>
      </c>
      <c r="N1849" s="5">
        <f>+'MBI DIRECTORIO'!N1849</f>
        <v>17.572463768115941</v>
      </c>
      <c r="O1849" s="5">
        <f>+'MBI DIRECTORIO'!O1849</f>
        <v>26.268115942028984</v>
      </c>
      <c r="P1849" s="5">
        <f>+'MBI DIRECTORIO'!P1849</f>
        <v>1.1835748792270531</v>
      </c>
      <c r="Q1849" s="5">
        <f>+'MBI DIRECTORIO'!Q1849</f>
        <v>3.7191370273198889</v>
      </c>
      <c r="R1849" s="5">
        <f>+'MBI DIRECTORIO'!R1849</f>
        <v>0</v>
      </c>
      <c r="S1849" s="5">
        <f>+'MBI DIRECTORIO'!S1849</f>
        <v>0</v>
      </c>
      <c r="T1849" s="5">
        <f>+'MBI DIRECTORIO'!T1849</f>
        <v>0</v>
      </c>
      <c r="U1849" s="5">
        <f>+'MBI DIRECTORIO'!U1849</f>
        <v>0</v>
      </c>
      <c r="V1849" s="5">
        <f>+'MBI DIRECTORIO'!V1849</f>
        <v>0</v>
      </c>
      <c r="W1849" s="5">
        <f>+'MBI DIRECTORIO'!W1849</f>
        <v>0</v>
      </c>
      <c r="X1849" s="5">
        <f>+'MBI DIRECTORIO'!X1849</f>
        <v>0</v>
      </c>
      <c r="Y1849" s="5">
        <f>+'MBI DIRECTORIO'!Y1849</f>
        <v>48.801196397158243</v>
      </c>
      <c r="Z1849" s="5">
        <f>+'MBI DIRECTORIO'!Z1849</f>
        <v>5.7904780466381041E-2</v>
      </c>
      <c r="AA1849" s="5">
        <f>+'MBI DIRECTORIO'!AA1849</f>
        <v>0</v>
      </c>
      <c r="AB1849" s="5" t="str">
        <f>+'MBI DIRECTORIO'!AG1849</f>
        <v>Viñas Y Vinos S.A. De C.V.</v>
      </c>
      <c r="AD1849" t="str">
        <f t="shared" si="30"/>
        <v>INSERT INTO TABLA_PRESUPUESTO_COMERCIAL VALUES ('VSR','80027-C','14005097-20',2022,'Octubre',30,'USD',1080,508.685217,120,0,7.456442,0,17.572464,26.268116,1.183575,3.719137,0,0,0,0,0,0,0,48.801196,0.057905,0);</v>
      </c>
    </row>
    <row r="1850" spans="1:30" x14ac:dyDescent="0.2">
      <c r="A1850" t="str">
        <f>+'MBI DIRECTORIO'!A1850</f>
        <v>VSR</v>
      </c>
      <c r="B1850" t="str">
        <f>+'MBI DIRECTORIO'!B1850</f>
        <v>80027-C</v>
      </c>
      <c r="C1850" t="str">
        <f>+'MBI DIRECTORIO'!C1850</f>
        <v>14005098-20</v>
      </c>
      <c r="D1850">
        <f>+'MBI DIRECTORIO'!D1850</f>
        <v>2022</v>
      </c>
      <c r="E1850" t="str">
        <f>+'MBI DIRECTORIO'!E1850</f>
        <v>Octubre</v>
      </c>
      <c r="F1850" s="5">
        <f>+'MBI DIRECTORIO'!F1850</f>
        <v>30</v>
      </c>
      <c r="G1850" t="str">
        <f>+'MBI DIRECTORIO'!G1850</f>
        <v>USD</v>
      </c>
      <c r="H1850" s="5">
        <f>+'MBI DIRECTORIO'!H1850</f>
        <v>1080</v>
      </c>
      <c r="I1850" s="5">
        <f>+'MBI DIRECTORIO'!I1850</f>
        <v>440.01002548303541</v>
      </c>
      <c r="J1850" s="5">
        <f>+'MBI DIRECTORIO'!J1850</f>
        <v>120</v>
      </c>
      <c r="K1850" s="5">
        <f>+'MBI DIRECTORIO'!K1850</f>
        <v>0</v>
      </c>
      <c r="L1850" s="5">
        <f>+'MBI DIRECTORIO'!L1850</f>
        <v>7.4564416201504073</v>
      </c>
      <c r="M1850" s="5">
        <f>+'MBI DIRECTORIO'!M1850</f>
        <v>0</v>
      </c>
      <c r="N1850" s="5">
        <f>+'MBI DIRECTORIO'!N1850</f>
        <v>17.572463768115941</v>
      </c>
      <c r="O1850" s="5">
        <f>+'MBI DIRECTORIO'!O1850</f>
        <v>26.268115942028984</v>
      </c>
      <c r="P1850" s="5">
        <f>+'MBI DIRECTORIO'!P1850</f>
        <v>1.1835748792270531</v>
      </c>
      <c r="Q1850" s="5">
        <f>+'MBI DIRECTORIO'!Q1850</f>
        <v>3.7191370273198889</v>
      </c>
      <c r="R1850" s="5">
        <f>+'MBI DIRECTORIO'!R1850</f>
        <v>0</v>
      </c>
      <c r="S1850" s="5">
        <f>+'MBI DIRECTORIO'!S1850</f>
        <v>0</v>
      </c>
      <c r="T1850" s="5">
        <f>+'MBI DIRECTORIO'!T1850</f>
        <v>0</v>
      </c>
      <c r="U1850" s="5">
        <f>+'MBI DIRECTORIO'!U1850</f>
        <v>0</v>
      </c>
      <c r="V1850" s="5">
        <f>+'MBI DIRECTORIO'!V1850</f>
        <v>0</v>
      </c>
      <c r="W1850" s="5">
        <f>+'MBI DIRECTORIO'!W1850</f>
        <v>0</v>
      </c>
      <c r="X1850" s="5">
        <f>+'MBI DIRECTORIO'!X1850</f>
        <v>0</v>
      </c>
      <c r="Y1850" s="5">
        <f>+'MBI DIRECTORIO'!Y1850</f>
        <v>48.801196397158243</v>
      </c>
      <c r="Z1850" s="5">
        <f>+'MBI DIRECTORIO'!Z1850</f>
        <v>5.7904780466381041E-2</v>
      </c>
      <c r="AA1850" s="5">
        <f>+'MBI DIRECTORIO'!AA1850</f>
        <v>0</v>
      </c>
      <c r="AB1850" s="5" t="str">
        <f>+'MBI DIRECTORIO'!AG1850</f>
        <v>Viñas Y Vinos S.A. De C.V.</v>
      </c>
      <c r="AD1850" t="str">
        <f t="shared" si="30"/>
        <v>INSERT INTO TABLA_PRESUPUESTO_COMERCIAL VALUES ('VSR','80027-C','14005098-20',2022,'Octubre',30,'USD',1080,440.010025,120,0,7.456442,0,17.572464,26.268116,1.183575,3.719137,0,0,0,0,0,0,0,48.801196,0.057905,0);</v>
      </c>
    </row>
    <row r="1851" spans="1:30" x14ac:dyDescent="0.2">
      <c r="A1851" t="str">
        <f>+'MBI DIRECTORIO'!A1851</f>
        <v>VSR</v>
      </c>
      <c r="B1851" t="str">
        <f>+'MBI DIRECTORIO'!B1851</f>
        <v>80190-C</v>
      </c>
      <c r="C1851" t="str">
        <f>+'MBI DIRECTORIO'!C1851</f>
        <v>14005025-19</v>
      </c>
      <c r="D1851">
        <f>+'MBI DIRECTORIO'!D1851</f>
        <v>2022</v>
      </c>
      <c r="E1851" t="str">
        <f>+'MBI DIRECTORIO'!E1851</f>
        <v>Octubre</v>
      </c>
      <c r="F1851" s="5">
        <f>+'MBI DIRECTORIO'!F1851</f>
        <v>22.5</v>
      </c>
      <c r="G1851" t="str">
        <f>+'MBI DIRECTORIO'!G1851</f>
        <v>USD</v>
      </c>
      <c r="H1851" s="5">
        <f>+'MBI DIRECTORIO'!H1851</f>
        <v>1125</v>
      </c>
      <c r="I1851" s="5">
        <f>+'MBI DIRECTORIO'!I1851</f>
        <v>415.07651619143712</v>
      </c>
      <c r="J1851" s="5">
        <f>+'MBI DIRECTORIO'!J1851</f>
        <v>0</v>
      </c>
      <c r="K1851" s="5">
        <f>+'MBI DIRECTORIO'!K1851</f>
        <v>112.5</v>
      </c>
      <c r="L1851" s="5">
        <f>+'MBI DIRECTORIO'!L1851</f>
        <v>5.5923312151128055</v>
      </c>
      <c r="M1851" s="5">
        <f>+'MBI DIRECTORIO'!M1851</f>
        <v>0</v>
      </c>
      <c r="N1851" s="5">
        <f>+'MBI DIRECTORIO'!N1851</f>
        <v>5.7476456801212601</v>
      </c>
      <c r="O1851" s="5">
        <f>+'MBI DIRECTORIO'!O1851</f>
        <v>11.512834727446245</v>
      </c>
      <c r="P1851" s="5">
        <f>+'MBI DIRECTORIO'!P1851</f>
        <v>0.85962499298265316</v>
      </c>
      <c r="Q1851" s="5">
        <f>+'MBI DIRECTORIO'!Q1851</f>
        <v>3.8741010701248841</v>
      </c>
      <c r="R1851" s="5">
        <f>+'MBI DIRECTORIO'!R1851</f>
        <v>0</v>
      </c>
      <c r="S1851" s="5">
        <f>+'MBI DIRECTORIO'!S1851</f>
        <v>0</v>
      </c>
      <c r="T1851" s="5">
        <f>+'MBI DIRECTORIO'!T1851</f>
        <v>0</v>
      </c>
      <c r="U1851" s="5">
        <f>+'MBI DIRECTORIO'!U1851</f>
        <v>0</v>
      </c>
      <c r="V1851" s="5">
        <f>+'MBI DIRECTORIO'!V1851</f>
        <v>0</v>
      </c>
      <c r="W1851" s="5">
        <f>+'MBI DIRECTORIO'!W1851</f>
        <v>0</v>
      </c>
      <c r="X1851" s="5">
        <f>+'MBI DIRECTORIO'!X1851</f>
        <v>0</v>
      </c>
      <c r="Y1851" s="5">
        <f>+'MBI DIRECTORIO'!Y1851</f>
        <v>22.037635056024829</v>
      </c>
      <c r="Z1851" s="5">
        <f>+'MBI DIRECTORIO'!Z1851</f>
        <v>4.3428585349785782E-2</v>
      </c>
      <c r="AA1851" s="5">
        <f>+'MBI DIRECTORIO'!AA1851</f>
        <v>0</v>
      </c>
      <c r="AB1851" s="5" t="str">
        <f>+'MBI DIRECTORIO'!AG1851</f>
        <v>Panuts Vinos Memorables SAC</v>
      </c>
      <c r="AD1851" t="str">
        <f t="shared" si="30"/>
        <v>INSERT INTO TABLA_PRESUPUESTO_COMERCIAL VALUES ('VSR','80190-C','14005025-19',2022,'Octubre',22.5,'USD',1125,415.076516,0,112.5,5.592331,0,5.747646,11.512835,0.859625,3.874101,0,0,0,0,0,0,0,22.037635,0.043429,0);</v>
      </c>
    </row>
    <row r="1852" spans="1:30" x14ac:dyDescent="0.2">
      <c r="A1852" t="str">
        <f>+'MBI DIRECTORIO'!A1852</f>
        <v>VSR</v>
      </c>
      <c r="B1852" t="str">
        <f>+'MBI DIRECTORIO'!B1852</f>
        <v>80190-C</v>
      </c>
      <c r="C1852" t="str">
        <f>+'MBI DIRECTORIO'!C1852</f>
        <v>14005027-19</v>
      </c>
      <c r="D1852">
        <f>+'MBI DIRECTORIO'!D1852</f>
        <v>2022</v>
      </c>
      <c r="E1852" t="str">
        <f>+'MBI DIRECTORIO'!E1852</f>
        <v>Octubre</v>
      </c>
      <c r="F1852" s="5">
        <f>+'MBI DIRECTORIO'!F1852</f>
        <v>22.5</v>
      </c>
      <c r="G1852" t="str">
        <f>+'MBI DIRECTORIO'!G1852</f>
        <v>USD</v>
      </c>
      <c r="H1852" s="5">
        <f>+'MBI DIRECTORIO'!H1852</f>
        <v>1125</v>
      </c>
      <c r="I1852" s="5">
        <f>+'MBI DIRECTORIO'!I1852</f>
        <v>444.68841280594745</v>
      </c>
      <c r="J1852" s="5">
        <f>+'MBI DIRECTORIO'!J1852</f>
        <v>0</v>
      </c>
      <c r="K1852" s="5">
        <f>+'MBI DIRECTORIO'!K1852</f>
        <v>112.5</v>
      </c>
      <c r="L1852" s="5">
        <f>+'MBI DIRECTORIO'!L1852</f>
        <v>5.5923312151128055</v>
      </c>
      <c r="M1852" s="5">
        <f>+'MBI DIRECTORIO'!M1852</f>
        <v>0</v>
      </c>
      <c r="N1852" s="5">
        <f>+'MBI DIRECTORIO'!N1852</f>
        <v>5.7476456801212601</v>
      </c>
      <c r="O1852" s="5">
        <f>+'MBI DIRECTORIO'!O1852</f>
        <v>11.512834727446245</v>
      </c>
      <c r="P1852" s="5">
        <f>+'MBI DIRECTORIO'!P1852</f>
        <v>0.85962499298265316</v>
      </c>
      <c r="Q1852" s="5">
        <f>+'MBI DIRECTORIO'!Q1852</f>
        <v>3.8741010701248841</v>
      </c>
      <c r="R1852" s="5">
        <f>+'MBI DIRECTORIO'!R1852</f>
        <v>0</v>
      </c>
      <c r="S1852" s="5">
        <f>+'MBI DIRECTORIO'!S1852</f>
        <v>0</v>
      </c>
      <c r="T1852" s="5">
        <f>+'MBI DIRECTORIO'!T1852</f>
        <v>0</v>
      </c>
      <c r="U1852" s="5">
        <f>+'MBI DIRECTORIO'!U1852</f>
        <v>0</v>
      </c>
      <c r="V1852" s="5">
        <f>+'MBI DIRECTORIO'!V1852</f>
        <v>0</v>
      </c>
      <c r="W1852" s="5">
        <f>+'MBI DIRECTORIO'!W1852</f>
        <v>0</v>
      </c>
      <c r="X1852" s="5">
        <f>+'MBI DIRECTORIO'!X1852</f>
        <v>0</v>
      </c>
      <c r="Y1852" s="5">
        <f>+'MBI DIRECTORIO'!Y1852</f>
        <v>22.037635056024829</v>
      </c>
      <c r="Z1852" s="5">
        <f>+'MBI DIRECTORIO'!Z1852</f>
        <v>4.3428585349785782E-2</v>
      </c>
      <c r="AA1852" s="5">
        <f>+'MBI DIRECTORIO'!AA1852</f>
        <v>0</v>
      </c>
      <c r="AB1852" s="5" t="str">
        <f>+'MBI DIRECTORIO'!AG1852</f>
        <v>Panuts Vinos Memorables SAC</v>
      </c>
      <c r="AD1852" t="str">
        <f t="shared" si="30"/>
        <v>INSERT INTO TABLA_PRESUPUESTO_COMERCIAL VALUES ('VSR','80190-C','14005027-19',2022,'Octubre',22.5,'USD',1125,444.688413,0,112.5,5.592331,0,5.747646,11.512835,0.859625,3.874101,0,0,0,0,0,0,0,22.037635,0.043429,0);</v>
      </c>
    </row>
    <row r="1853" spans="1:30" x14ac:dyDescent="0.2">
      <c r="A1853" t="str">
        <f>+'MBI DIRECTORIO'!A1853</f>
        <v>VSR</v>
      </c>
      <c r="B1853" t="str">
        <f>+'MBI DIRECTORIO'!B1853</f>
        <v>80190-C</v>
      </c>
      <c r="C1853" t="str">
        <f>+'MBI DIRECTORIO'!C1853</f>
        <v>14005026-19</v>
      </c>
      <c r="D1853">
        <f>+'MBI DIRECTORIO'!D1853</f>
        <v>2022</v>
      </c>
      <c r="E1853" t="str">
        <f>+'MBI DIRECTORIO'!E1853</f>
        <v>Octubre</v>
      </c>
      <c r="F1853" s="5">
        <f>+'MBI DIRECTORIO'!F1853</f>
        <v>30</v>
      </c>
      <c r="G1853" t="str">
        <f>+'MBI DIRECTORIO'!G1853</f>
        <v>USD</v>
      </c>
      <c r="H1853" s="5">
        <f>+'MBI DIRECTORIO'!H1853</f>
        <v>1500</v>
      </c>
      <c r="I1853" s="5">
        <f>+'MBI DIRECTORIO'!I1853</f>
        <v>588.21464799811861</v>
      </c>
      <c r="J1853" s="5">
        <f>+'MBI DIRECTORIO'!J1853</f>
        <v>0</v>
      </c>
      <c r="K1853" s="5">
        <f>+'MBI DIRECTORIO'!K1853</f>
        <v>150</v>
      </c>
      <c r="L1853" s="5">
        <f>+'MBI DIRECTORIO'!L1853</f>
        <v>7.4564416201504073</v>
      </c>
      <c r="M1853" s="5">
        <f>+'MBI DIRECTORIO'!M1853</f>
        <v>0</v>
      </c>
      <c r="N1853" s="5">
        <f>+'MBI DIRECTORIO'!N1853</f>
        <v>7.6635275734950117</v>
      </c>
      <c r="O1853" s="5">
        <f>+'MBI DIRECTORIO'!O1853</f>
        <v>15.350446303261661</v>
      </c>
      <c r="P1853" s="5">
        <f>+'MBI DIRECTORIO'!P1853</f>
        <v>1.1461666573102043</v>
      </c>
      <c r="Q1853" s="5">
        <f>+'MBI DIRECTORIO'!Q1853</f>
        <v>5.1654680934998458</v>
      </c>
      <c r="R1853" s="5">
        <f>+'MBI DIRECTORIO'!R1853</f>
        <v>0</v>
      </c>
      <c r="S1853" s="5">
        <f>+'MBI DIRECTORIO'!S1853</f>
        <v>0</v>
      </c>
      <c r="T1853" s="5">
        <f>+'MBI DIRECTORIO'!T1853</f>
        <v>0</v>
      </c>
      <c r="U1853" s="5">
        <f>+'MBI DIRECTORIO'!U1853</f>
        <v>0</v>
      </c>
      <c r="V1853" s="5">
        <f>+'MBI DIRECTORIO'!V1853</f>
        <v>0</v>
      </c>
      <c r="W1853" s="5">
        <f>+'MBI DIRECTORIO'!W1853</f>
        <v>0</v>
      </c>
      <c r="X1853" s="5">
        <f>+'MBI DIRECTORIO'!X1853</f>
        <v>0</v>
      </c>
      <c r="Y1853" s="5">
        <f>+'MBI DIRECTORIO'!Y1853</f>
        <v>29.383513408033103</v>
      </c>
      <c r="Z1853" s="5">
        <f>+'MBI DIRECTORIO'!Z1853</f>
        <v>5.7904780466381041E-2</v>
      </c>
      <c r="AA1853" s="5">
        <f>+'MBI DIRECTORIO'!AA1853</f>
        <v>0</v>
      </c>
      <c r="AB1853" s="5" t="str">
        <f>+'MBI DIRECTORIO'!AG1853</f>
        <v>Panuts Vinos Memorables SAC</v>
      </c>
      <c r="AD1853" t="str">
        <f t="shared" si="30"/>
        <v>INSERT INTO TABLA_PRESUPUESTO_COMERCIAL VALUES ('VSR','80190-C','14005026-19',2022,'Octubre',30,'USD',1500,588.214648,0,150,7.456442,0,7.663528,15.350446,1.146167,5.165468,0,0,0,0,0,0,0,29.383513,0.057905,0);</v>
      </c>
    </row>
    <row r="1854" spans="1:30" x14ac:dyDescent="0.2">
      <c r="A1854" t="str">
        <f>+'MBI DIRECTORIO'!A1854</f>
        <v>VSR</v>
      </c>
      <c r="B1854" t="str">
        <f>+'MBI DIRECTORIO'!B1854</f>
        <v>80190-C</v>
      </c>
      <c r="C1854" t="str">
        <f>+'MBI DIRECTORIO'!C1854</f>
        <v>14004469-19</v>
      </c>
      <c r="D1854">
        <f>+'MBI DIRECTORIO'!D1854</f>
        <v>2022</v>
      </c>
      <c r="E1854" t="str">
        <f>+'MBI DIRECTORIO'!E1854</f>
        <v>Octubre</v>
      </c>
      <c r="F1854" s="5">
        <f>+'MBI DIRECTORIO'!F1854</f>
        <v>22.5</v>
      </c>
      <c r="G1854" t="str">
        <f>+'MBI DIRECTORIO'!G1854</f>
        <v>USD</v>
      </c>
      <c r="H1854" s="5">
        <f>+'MBI DIRECTORIO'!H1854</f>
        <v>920.47499999999991</v>
      </c>
      <c r="I1854" s="5">
        <f>+'MBI DIRECTORIO'!I1854</f>
        <v>381.5139130485889</v>
      </c>
      <c r="J1854" s="5">
        <f>+'MBI DIRECTORIO'!J1854</f>
        <v>0</v>
      </c>
      <c r="K1854" s="5">
        <f>+'MBI DIRECTORIO'!K1854</f>
        <v>90</v>
      </c>
      <c r="L1854" s="5">
        <f>+'MBI DIRECTORIO'!L1854</f>
        <v>5.5923312151128055</v>
      </c>
      <c r="M1854" s="5">
        <f>+'MBI DIRECTORIO'!M1854</f>
        <v>0</v>
      </c>
      <c r="N1854" s="5">
        <f>+'MBI DIRECTORIO'!N1854</f>
        <v>5.7476456801212601</v>
      </c>
      <c r="O1854" s="5">
        <f>+'MBI DIRECTORIO'!O1854</f>
        <v>11.512834727446245</v>
      </c>
      <c r="P1854" s="5">
        <f>+'MBI DIRECTORIO'!P1854</f>
        <v>0.85962499298265316</v>
      </c>
      <c r="Q1854" s="5">
        <f>+'MBI DIRECTORIO'!Q1854</f>
        <v>3.1697894955761798</v>
      </c>
      <c r="R1854" s="5">
        <f>+'MBI DIRECTORIO'!R1854</f>
        <v>0</v>
      </c>
      <c r="S1854" s="5">
        <f>+'MBI DIRECTORIO'!S1854</f>
        <v>0</v>
      </c>
      <c r="T1854" s="5">
        <f>+'MBI DIRECTORIO'!T1854</f>
        <v>0</v>
      </c>
      <c r="U1854" s="5">
        <f>+'MBI DIRECTORIO'!U1854</f>
        <v>0</v>
      </c>
      <c r="V1854" s="5">
        <f>+'MBI DIRECTORIO'!V1854</f>
        <v>0</v>
      </c>
      <c r="W1854" s="5">
        <f>+'MBI DIRECTORIO'!W1854</f>
        <v>0</v>
      </c>
      <c r="X1854" s="5">
        <f>+'MBI DIRECTORIO'!X1854</f>
        <v>0</v>
      </c>
      <c r="Y1854" s="5">
        <f>+'MBI DIRECTORIO'!Y1854</f>
        <v>21.333323481476125</v>
      </c>
      <c r="Z1854" s="5">
        <f>+'MBI DIRECTORIO'!Z1854</f>
        <v>4.3428585349785782E-2</v>
      </c>
      <c r="AA1854" s="5">
        <f>+'MBI DIRECTORIO'!AA1854</f>
        <v>0</v>
      </c>
      <c r="AB1854" s="5" t="str">
        <f>+'MBI DIRECTORIO'!AG1854</f>
        <v>Panuts Vinos Memorables SAC</v>
      </c>
      <c r="AD1854" t="str">
        <f t="shared" si="30"/>
        <v>INSERT INTO TABLA_PRESUPUESTO_COMERCIAL VALUES ('VSR','80190-C','14004469-19',2022,'Octubre',22.5,'USD',920.475,381.513913,0,90,5.592331,0,5.747646,11.512835,0.859625,3.169789,0,0,0,0,0,0,0,21.333323,0.043429,0);</v>
      </c>
    </row>
    <row r="1855" spans="1:30" x14ac:dyDescent="0.2">
      <c r="A1855" t="str">
        <f>+'MBI DIRECTORIO'!A1855</f>
        <v>VSR</v>
      </c>
      <c r="B1855" t="str">
        <f>+'MBI DIRECTORIO'!B1855</f>
        <v>80190-C</v>
      </c>
      <c r="C1855" t="str">
        <f>+'MBI DIRECTORIO'!C1855</f>
        <v>14004470-20</v>
      </c>
      <c r="D1855">
        <f>+'MBI DIRECTORIO'!D1855</f>
        <v>2022</v>
      </c>
      <c r="E1855" t="str">
        <f>+'MBI DIRECTORIO'!E1855</f>
        <v>Octubre</v>
      </c>
      <c r="F1855" s="5">
        <f>+'MBI DIRECTORIO'!F1855</f>
        <v>22.5</v>
      </c>
      <c r="G1855" t="str">
        <f>+'MBI DIRECTORIO'!G1855</f>
        <v>USD</v>
      </c>
      <c r="H1855" s="5">
        <f>+'MBI DIRECTORIO'!H1855</f>
        <v>920.47499999999991</v>
      </c>
      <c r="I1855" s="5">
        <f>+'MBI DIRECTORIO'!I1855</f>
        <v>396.56681566070517</v>
      </c>
      <c r="J1855" s="5">
        <f>+'MBI DIRECTORIO'!J1855</f>
        <v>0</v>
      </c>
      <c r="K1855" s="5">
        <f>+'MBI DIRECTORIO'!K1855</f>
        <v>90</v>
      </c>
      <c r="L1855" s="5">
        <f>+'MBI DIRECTORIO'!L1855</f>
        <v>5.5923312151128055</v>
      </c>
      <c r="M1855" s="5">
        <f>+'MBI DIRECTORIO'!M1855</f>
        <v>0</v>
      </c>
      <c r="N1855" s="5">
        <f>+'MBI DIRECTORIO'!N1855</f>
        <v>5.7476456801212601</v>
      </c>
      <c r="O1855" s="5">
        <f>+'MBI DIRECTORIO'!O1855</f>
        <v>11.512834727446245</v>
      </c>
      <c r="P1855" s="5">
        <f>+'MBI DIRECTORIO'!P1855</f>
        <v>0.85962499298265316</v>
      </c>
      <c r="Q1855" s="5">
        <f>+'MBI DIRECTORIO'!Q1855</f>
        <v>3.1697894955761798</v>
      </c>
      <c r="R1855" s="5">
        <f>+'MBI DIRECTORIO'!R1855</f>
        <v>0</v>
      </c>
      <c r="S1855" s="5">
        <f>+'MBI DIRECTORIO'!S1855</f>
        <v>0</v>
      </c>
      <c r="T1855" s="5">
        <f>+'MBI DIRECTORIO'!T1855</f>
        <v>0</v>
      </c>
      <c r="U1855" s="5">
        <f>+'MBI DIRECTORIO'!U1855</f>
        <v>0</v>
      </c>
      <c r="V1855" s="5">
        <f>+'MBI DIRECTORIO'!V1855</f>
        <v>0</v>
      </c>
      <c r="W1855" s="5">
        <f>+'MBI DIRECTORIO'!W1855</f>
        <v>0</v>
      </c>
      <c r="X1855" s="5">
        <f>+'MBI DIRECTORIO'!X1855</f>
        <v>0</v>
      </c>
      <c r="Y1855" s="5">
        <f>+'MBI DIRECTORIO'!Y1855</f>
        <v>21.333323481476125</v>
      </c>
      <c r="Z1855" s="5">
        <f>+'MBI DIRECTORIO'!Z1855</f>
        <v>4.3428585349785782E-2</v>
      </c>
      <c r="AA1855" s="5">
        <f>+'MBI DIRECTORIO'!AA1855</f>
        <v>0</v>
      </c>
      <c r="AB1855" s="5" t="str">
        <f>+'MBI DIRECTORIO'!AG1855</f>
        <v>Panuts Vinos Memorables SAC</v>
      </c>
      <c r="AD1855" t="str">
        <f t="shared" si="30"/>
        <v>INSERT INTO TABLA_PRESUPUESTO_COMERCIAL VALUES ('VSR','80190-C','14004470-20',2022,'Octubre',22.5,'USD',920.475,396.566816,0,90,5.592331,0,5.747646,11.512835,0.859625,3.169789,0,0,0,0,0,0,0,21.333323,0.043429,0);</v>
      </c>
    </row>
    <row r="1856" spans="1:30" x14ac:dyDescent="0.2">
      <c r="A1856" t="str">
        <f>+'MBI DIRECTORIO'!A1856</f>
        <v>VSR</v>
      </c>
      <c r="B1856" t="str">
        <f>+'MBI DIRECTORIO'!B1856</f>
        <v>80190-C</v>
      </c>
      <c r="C1856" t="str">
        <f>+'MBI DIRECTORIO'!C1856</f>
        <v>14004466-20</v>
      </c>
      <c r="D1856">
        <f>+'MBI DIRECTORIO'!D1856</f>
        <v>2022</v>
      </c>
      <c r="E1856" t="str">
        <f>+'MBI DIRECTORIO'!E1856</f>
        <v>Octubre</v>
      </c>
      <c r="F1856" s="5">
        <f>+'MBI DIRECTORIO'!F1856</f>
        <v>22.5</v>
      </c>
      <c r="G1856" t="str">
        <f>+'MBI DIRECTORIO'!G1856</f>
        <v>USD</v>
      </c>
      <c r="H1856" s="5">
        <f>+'MBI DIRECTORIO'!H1856</f>
        <v>920.47499999999991</v>
      </c>
      <c r="I1856" s="5">
        <f>+'MBI DIRECTORIO'!I1856</f>
        <v>317.20015612463499</v>
      </c>
      <c r="J1856" s="5">
        <f>+'MBI DIRECTORIO'!J1856</f>
        <v>0</v>
      </c>
      <c r="K1856" s="5">
        <f>+'MBI DIRECTORIO'!K1856</f>
        <v>90</v>
      </c>
      <c r="L1856" s="5">
        <f>+'MBI DIRECTORIO'!L1856</f>
        <v>5.5923312151128055</v>
      </c>
      <c r="M1856" s="5">
        <f>+'MBI DIRECTORIO'!M1856</f>
        <v>0</v>
      </c>
      <c r="N1856" s="5">
        <f>+'MBI DIRECTORIO'!N1856</f>
        <v>5.7476456801212601</v>
      </c>
      <c r="O1856" s="5">
        <f>+'MBI DIRECTORIO'!O1856</f>
        <v>11.512834727446245</v>
      </c>
      <c r="P1856" s="5">
        <f>+'MBI DIRECTORIO'!P1856</f>
        <v>0.85962499298265316</v>
      </c>
      <c r="Q1856" s="5">
        <f>+'MBI DIRECTORIO'!Q1856</f>
        <v>3.1697894955761798</v>
      </c>
      <c r="R1856" s="5">
        <f>+'MBI DIRECTORIO'!R1856</f>
        <v>0</v>
      </c>
      <c r="S1856" s="5">
        <f>+'MBI DIRECTORIO'!S1856</f>
        <v>0</v>
      </c>
      <c r="T1856" s="5">
        <f>+'MBI DIRECTORIO'!T1856</f>
        <v>0</v>
      </c>
      <c r="U1856" s="5">
        <f>+'MBI DIRECTORIO'!U1856</f>
        <v>0</v>
      </c>
      <c r="V1856" s="5">
        <f>+'MBI DIRECTORIO'!V1856</f>
        <v>0</v>
      </c>
      <c r="W1856" s="5">
        <f>+'MBI DIRECTORIO'!W1856</f>
        <v>0</v>
      </c>
      <c r="X1856" s="5">
        <f>+'MBI DIRECTORIO'!X1856</f>
        <v>0</v>
      </c>
      <c r="Y1856" s="5">
        <f>+'MBI DIRECTORIO'!Y1856</f>
        <v>21.333323481476125</v>
      </c>
      <c r="Z1856" s="5">
        <f>+'MBI DIRECTORIO'!Z1856</f>
        <v>4.3428585349785782E-2</v>
      </c>
      <c r="AA1856" s="5">
        <f>+'MBI DIRECTORIO'!AA1856</f>
        <v>0</v>
      </c>
      <c r="AB1856" s="5" t="str">
        <f>+'MBI DIRECTORIO'!AG1856</f>
        <v>Panuts Vinos Memorables SAC</v>
      </c>
      <c r="AD1856" t="str">
        <f t="shared" si="30"/>
        <v>INSERT INTO TABLA_PRESUPUESTO_COMERCIAL VALUES ('VSR','80190-C','14004466-20',2022,'Octubre',22.5,'USD',920.475,317.200156,0,90,5.592331,0,5.747646,11.512835,0.859625,3.169789,0,0,0,0,0,0,0,21.333323,0.043429,0);</v>
      </c>
    </row>
    <row r="1857" spans="1:30" x14ac:dyDescent="0.2">
      <c r="A1857" t="str">
        <f>+'MBI DIRECTORIO'!A1857</f>
        <v>VSR</v>
      </c>
      <c r="B1857" t="str">
        <f>+'MBI DIRECTORIO'!B1857</f>
        <v>80093-C</v>
      </c>
      <c r="C1857" t="str">
        <f>+'MBI DIRECTORIO'!C1857</f>
        <v>14002618-13</v>
      </c>
      <c r="D1857">
        <f>+'MBI DIRECTORIO'!D1857</f>
        <v>2022</v>
      </c>
      <c r="E1857" t="str">
        <f>+'MBI DIRECTORIO'!E1857</f>
        <v>Octubre</v>
      </c>
      <c r="F1857" s="5">
        <f>+'MBI DIRECTORIO'!F1857</f>
        <v>16.8</v>
      </c>
      <c r="G1857" t="str">
        <f>+'MBI DIRECTORIO'!G1857</f>
        <v>USD</v>
      </c>
      <c r="H1857" s="5">
        <f>+'MBI DIRECTORIO'!H1857</f>
        <v>571.20000000000005</v>
      </c>
      <c r="I1857" s="5">
        <f>+'MBI DIRECTORIO'!I1857</f>
        <v>283.48461646294635</v>
      </c>
      <c r="J1857" s="5">
        <f>+'MBI DIRECTORIO'!J1857</f>
        <v>0</v>
      </c>
      <c r="K1857" s="5">
        <f>+'MBI DIRECTORIO'!K1857</f>
        <v>50.400000000000006</v>
      </c>
      <c r="L1857" s="5">
        <f>+'MBI DIRECTORIO'!L1857</f>
        <v>4.1756073072842277</v>
      </c>
      <c r="M1857" s="5">
        <f>+'MBI DIRECTORIO'!M1857</f>
        <v>0</v>
      </c>
      <c r="N1857" s="5">
        <f>+'MBI DIRECTORIO'!N1857</f>
        <v>5.4115384615384627</v>
      </c>
      <c r="O1857" s="5">
        <f>+'MBI DIRECTORIO'!O1857</f>
        <v>7.8076923076923084</v>
      </c>
      <c r="P1857" s="5">
        <f>+'MBI DIRECTORIO'!P1857</f>
        <v>0.35179487179487179</v>
      </c>
      <c r="Q1857" s="5">
        <f>+'MBI DIRECTORIO'!Q1857</f>
        <v>1.9670102500047413</v>
      </c>
      <c r="R1857" s="5">
        <f>+'MBI DIRECTORIO'!R1857</f>
        <v>0</v>
      </c>
      <c r="S1857" s="5">
        <f>+'MBI DIRECTORIO'!S1857</f>
        <v>0</v>
      </c>
      <c r="T1857" s="5">
        <f>+'MBI DIRECTORIO'!T1857</f>
        <v>0</v>
      </c>
      <c r="U1857" s="5">
        <f>+'MBI DIRECTORIO'!U1857</f>
        <v>0</v>
      </c>
      <c r="V1857" s="5">
        <f>+'MBI DIRECTORIO'!V1857</f>
        <v>0</v>
      </c>
      <c r="W1857" s="5">
        <f>+'MBI DIRECTORIO'!W1857</f>
        <v>0</v>
      </c>
      <c r="X1857" s="5">
        <f>+'MBI DIRECTORIO'!X1857</f>
        <v>0</v>
      </c>
      <c r="Y1857" s="5">
        <f>+'MBI DIRECTORIO'!Y1857</f>
        <v>15.570462568091555</v>
      </c>
      <c r="Z1857" s="5">
        <f>+'MBI DIRECTORIO'!Z1857</f>
        <v>3.2426677061173387E-2</v>
      </c>
      <c r="AA1857" s="5">
        <f>+'MBI DIRECTORIO'!AA1857</f>
        <v>0</v>
      </c>
      <c r="AB1857" s="5" t="str">
        <f>+'MBI DIRECTORIO'!AG1857</f>
        <v>El Imperio S.A.</v>
      </c>
      <c r="AD1857" t="str">
        <f t="shared" si="30"/>
        <v>INSERT INTO TABLA_PRESUPUESTO_COMERCIAL VALUES ('VSR','80093-C','14002618-13',2022,'Octubre',16.8,'USD',571.2,283.484616,0,50.4,4.175607,0,5.411538,7.807692,0.351795,1.96701,0,0,0,0,0,0,0,15.570463,0.032427,0);</v>
      </c>
    </row>
    <row r="1858" spans="1:30" x14ac:dyDescent="0.2">
      <c r="A1858" t="str">
        <f>+'MBI DIRECTORIO'!A1858</f>
        <v>VSR</v>
      </c>
      <c r="B1858" t="str">
        <f>+'MBI DIRECTORIO'!B1858</f>
        <v>80093-C</v>
      </c>
      <c r="C1858" t="str">
        <f>+'MBI DIRECTORIO'!C1858</f>
        <v>14002924-13</v>
      </c>
      <c r="D1858">
        <f>+'MBI DIRECTORIO'!D1858</f>
        <v>2022</v>
      </c>
      <c r="E1858" t="str">
        <f>+'MBI DIRECTORIO'!E1858</f>
        <v>Octubre</v>
      </c>
      <c r="F1858" s="5">
        <f>+'MBI DIRECTORIO'!F1858</f>
        <v>16.8</v>
      </c>
      <c r="G1858" t="str">
        <f>+'MBI DIRECTORIO'!G1858</f>
        <v>USD</v>
      </c>
      <c r="H1858" s="5">
        <f>+'MBI DIRECTORIO'!H1858</f>
        <v>571.20000000000005</v>
      </c>
      <c r="I1858" s="5">
        <f>+'MBI DIRECTORIO'!I1858</f>
        <v>254.16308147049978</v>
      </c>
      <c r="J1858" s="5">
        <f>+'MBI DIRECTORIO'!J1858</f>
        <v>0</v>
      </c>
      <c r="K1858" s="5">
        <f>+'MBI DIRECTORIO'!K1858</f>
        <v>50.400000000000006</v>
      </c>
      <c r="L1858" s="5">
        <f>+'MBI DIRECTORIO'!L1858</f>
        <v>4.1756073072842277</v>
      </c>
      <c r="M1858" s="5">
        <f>+'MBI DIRECTORIO'!M1858</f>
        <v>0</v>
      </c>
      <c r="N1858" s="5">
        <f>+'MBI DIRECTORIO'!N1858</f>
        <v>5.4115384615384627</v>
      </c>
      <c r="O1858" s="5">
        <f>+'MBI DIRECTORIO'!O1858</f>
        <v>7.8076923076923084</v>
      </c>
      <c r="P1858" s="5">
        <f>+'MBI DIRECTORIO'!P1858</f>
        <v>0.35179487179487179</v>
      </c>
      <c r="Q1858" s="5">
        <f>+'MBI DIRECTORIO'!Q1858</f>
        <v>1.9670102500047413</v>
      </c>
      <c r="R1858" s="5">
        <f>+'MBI DIRECTORIO'!R1858</f>
        <v>0</v>
      </c>
      <c r="S1858" s="5">
        <f>+'MBI DIRECTORIO'!S1858</f>
        <v>0</v>
      </c>
      <c r="T1858" s="5">
        <f>+'MBI DIRECTORIO'!T1858</f>
        <v>0</v>
      </c>
      <c r="U1858" s="5">
        <f>+'MBI DIRECTORIO'!U1858</f>
        <v>0</v>
      </c>
      <c r="V1858" s="5">
        <f>+'MBI DIRECTORIO'!V1858</f>
        <v>0</v>
      </c>
      <c r="W1858" s="5">
        <f>+'MBI DIRECTORIO'!W1858</f>
        <v>0</v>
      </c>
      <c r="X1858" s="5">
        <f>+'MBI DIRECTORIO'!X1858</f>
        <v>0</v>
      </c>
      <c r="Y1858" s="5">
        <f>+'MBI DIRECTORIO'!Y1858</f>
        <v>15.570462568091555</v>
      </c>
      <c r="Z1858" s="5">
        <f>+'MBI DIRECTORIO'!Z1858</f>
        <v>3.2426677061173387E-2</v>
      </c>
      <c r="AA1858" s="5">
        <f>+'MBI DIRECTORIO'!AA1858</f>
        <v>0</v>
      </c>
      <c r="AB1858" s="5" t="str">
        <f>+'MBI DIRECTORIO'!AG1858</f>
        <v>El Imperio S.A.</v>
      </c>
      <c r="AD1858" t="str">
        <f t="shared" si="30"/>
        <v>INSERT INTO TABLA_PRESUPUESTO_COMERCIAL VALUES ('VSR','80093-C','14002924-13',2022,'Octubre',16.8,'USD',571.2,254.163081,0,50.4,4.175607,0,5.411538,7.807692,0.351795,1.96701,0,0,0,0,0,0,0,15.570463,0.032427,0);</v>
      </c>
    </row>
    <row r="1859" spans="1:30" x14ac:dyDescent="0.2">
      <c r="A1859" t="str">
        <f>+'MBI DIRECTORIO'!A1859</f>
        <v>VSR</v>
      </c>
      <c r="B1859" t="str">
        <f>+'MBI DIRECTORIO'!B1859</f>
        <v>80093-C</v>
      </c>
      <c r="C1859" t="str">
        <f>+'MBI DIRECTORIO'!C1859</f>
        <v>14002505-14</v>
      </c>
      <c r="D1859">
        <f>+'MBI DIRECTORIO'!D1859</f>
        <v>2022</v>
      </c>
      <c r="E1859" t="str">
        <f>+'MBI DIRECTORIO'!E1859</f>
        <v>Octubre</v>
      </c>
      <c r="F1859" s="5">
        <f>+'MBI DIRECTORIO'!F1859</f>
        <v>16.8</v>
      </c>
      <c r="G1859" t="str">
        <f>+'MBI DIRECTORIO'!G1859</f>
        <v>USD</v>
      </c>
      <c r="H1859" s="5">
        <f>+'MBI DIRECTORIO'!H1859</f>
        <v>571.20000000000005</v>
      </c>
      <c r="I1859" s="5">
        <f>+'MBI DIRECTORIO'!I1859</f>
        <v>227.70621075972747</v>
      </c>
      <c r="J1859" s="5">
        <f>+'MBI DIRECTORIO'!J1859</f>
        <v>0</v>
      </c>
      <c r="K1859" s="5">
        <f>+'MBI DIRECTORIO'!K1859</f>
        <v>50.400000000000006</v>
      </c>
      <c r="L1859" s="5">
        <f>+'MBI DIRECTORIO'!L1859</f>
        <v>4.1756073072842277</v>
      </c>
      <c r="M1859" s="5">
        <f>+'MBI DIRECTORIO'!M1859</f>
        <v>0</v>
      </c>
      <c r="N1859" s="5">
        <f>+'MBI DIRECTORIO'!N1859</f>
        <v>5.4115384615384627</v>
      </c>
      <c r="O1859" s="5">
        <f>+'MBI DIRECTORIO'!O1859</f>
        <v>7.8076923076923084</v>
      </c>
      <c r="P1859" s="5">
        <f>+'MBI DIRECTORIO'!P1859</f>
        <v>0.35179487179487179</v>
      </c>
      <c r="Q1859" s="5">
        <f>+'MBI DIRECTORIO'!Q1859</f>
        <v>1.9670102500047413</v>
      </c>
      <c r="R1859" s="5">
        <f>+'MBI DIRECTORIO'!R1859</f>
        <v>0</v>
      </c>
      <c r="S1859" s="5">
        <f>+'MBI DIRECTORIO'!S1859</f>
        <v>0</v>
      </c>
      <c r="T1859" s="5">
        <f>+'MBI DIRECTORIO'!T1859</f>
        <v>0</v>
      </c>
      <c r="U1859" s="5">
        <f>+'MBI DIRECTORIO'!U1859</f>
        <v>0</v>
      </c>
      <c r="V1859" s="5">
        <f>+'MBI DIRECTORIO'!V1859</f>
        <v>0</v>
      </c>
      <c r="W1859" s="5">
        <f>+'MBI DIRECTORIO'!W1859</f>
        <v>0</v>
      </c>
      <c r="X1859" s="5">
        <f>+'MBI DIRECTORIO'!X1859</f>
        <v>0</v>
      </c>
      <c r="Y1859" s="5">
        <f>+'MBI DIRECTORIO'!Y1859</f>
        <v>15.570462568091555</v>
      </c>
      <c r="Z1859" s="5">
        <f>+'MBI DIRECTORIO'!Z1859</f>
        <v>3.2426677061173387E-2</v>
      </c>
      <c r="AA1859" s="5">
        <f>+'MBI DIRECTORIO'!AA1859</f>
        <v>0</v>
      </c>
      <c r="AB1859" s="5" t="str">
        <f>+'MBI DIRECTORIO'!AG1859</f>
        <v>El Imperio S.A.</v>
      </c>
      <c r="AD1859" t="str">
        <f t="shared" si="30"/>
        <v>INSERT INTO TABLA_PRESUPUESTO_COMERCIAL VALUES ('VSR','80093-C','14002505-14',2022,'Octubre',16.8,'USD',571.2,227.706211,0,50.4,4.175607,0,5.411538,7.807692,0.351795,1.96701,0,0,0,0,0,0,0,15.570463,0.032427,0);</v>
      </c>
    </row>
    <row r="1860" spans="1:30" x14ac:dyDescent="0.2">
      <c r="A1860" t="str">
        <f>+'MBI DIRECTORIO'!A1860</f>
        <v>VSR</v>
      </c>
      <c r="B1860" t="str">
        <f>+'MBI DIRECTORIO'!B1860</f>
        <v>80222-C</v>
      </c>
      <c r="C1860" t="str">
        <f>+'MBI DIRECTORIO'!C1860</f>
        <v>14005096-18</v>
      </c>
      <c r="D1860">
        <f>+'MBI DIRECTORIO'!D1860</f>
        <v>2022</v>
      </c>
      <c r="E1860" t="str">
        <f>+'MBI DIRECTORIO'!E1860</f>
        <v>Octubre</v>
      </c>
      <c r="F1860" s="5">
        <f>+'MBI DIRECTORIO'!F1860</f>
        <v>18</v>
      </c>
      <c r="G1860" t="str">
        <f>+'MBI DIRECTORIO'!G1860</f>
        <v>USD</v>
      </c>
      <c r="H1860" s="5">
        <f>+'MBI DIRECTORIO'!H1860</f>
        <v>1800</v>
      </c>
      <c r="I1860" s="5">
        <f>+'MBI DIRECTORIO'!I1860</f>
        <v>1544.8227287581126</v>
      </c>
      <c r="J1860" s="5">
        <f>+'MBI DIRECTORIO'!J1860</f>
        <v>0</v>
      </c>
      <c r="K1860" s="5">
        <f>+'MBI DIRECTORIO'!K1860</f>
        <v>180</v>
      </c>
      <c r="L1860" s="5">
        <f>+'MBI DIRECTORIO'!L1860</f>
        <v>4.4738649720902437</v>
      </c>
      <c r="M1860" s="5">
        <f>+'MBI DIRECTORIO'!M1860</f>
        <v>0</v>
      </c>
      <c r="N1860" s="5">
        <f>+'MBI DIRECTORIO'!N1860</f>
        <v>28.872633390705683</v>
      </c>
      <c r="O1860" s="5">
        <f>+'MBI DIRECTORIO'!O1860</f>
        <v>37.435456110154902</v>
      </c>
      <c r="P1860" s="5">
        <f>+'MBI DIRECTORIO'!P1860</f>
        <v>1.6867469879518071</v>
      </c>
      <c r="Q1860" s="5">
        <f>+'MBI DIRECTORIO'!Q1860</f>
        <v>6.1985617121998144</v>
      </c>
      <c r="R1860" s="5">
        <f>+'MBI DIRECTORIO'!R1860</f>
        <v>0</v>
      </c>
      <c r="S1860" s="5">
        <f>+'MBI DIRECTORIO'!S1860</f>
        <v>0</v>
      </c>
      <c r="T1860" s="5">
        <f>+'MBI DIRECTORIO'!T1860</f>
        <v>0</v>
      </c>
      <c r="U1860" s="5">
        <f>+'MBI DIRECTORIO'!U1860</f>
        <v>0</v>
      </c>
      <c r="V1860" s="5">
        <f>+'MBI DIRECTORIO'!V1860</f>
        <v>0</v>
      </c>
      <c r="W1860" s="5">
        <f>+'MBI DIRECTORIO'!W1860</f>
        <v>0</v>
      </c>
      <c r="X1860" s="5">
        <f>+'MBI DIRECTORIO'!X1860</f>
        <v>0</v>
      </c>
      <c r="Y1860" s="5">
        <f>+'MBI DIRECTORIO'!Y1860</f>
        <v>74.22814106929205</v>
      </c>
      <c r="Z1860" s="5">
        <f>+'MBI DIRECTORIO'!Z1860</f>
        <v>3.4742868279828629E-2</v>
      </c>
      <c r="AA1860" s="5">
        <f>+'MBI DIRECTORIO'!AA1860</f>
        <v>0</v>
      </c>
      <c r="AB1860" s="5" t="str">
        <f>+'MBI DIRECTORIO'!AG1860</f>
        <v>LAVENDIMIASA S.A.</v>
      </c>
      <c r="AD1860" t="str">
        <f t="shared" si="30"/>
        <v>INSERT INTO TABLA_PRESUPUESTO_COMERCIAL VALUES ('VSR','80222-C','14005096-18',2022,'Octubre',18,'USD',1800,1544.822729,0,180,4.473865,0,28.872633,37.435456,1.686747,6.198562,0,0,0,0,0,0,0,74.228141,0.034743,0);</v>
      </c>
    </row>
    <row r="1861" spans="1:30" x14ac:dyDescent="0.2">
      <c r="A1861" t="str">
        <f>+'MBI DIRECTORIO'!A1861</f>
        <v>VSR</v>
      </c>
      <c r="B1861" t="str">
        <f>+'MBI DIRECTORIO'!B1861</f>
        <v>80222-C</v>
      </c>
      <c r="C1861" t="str">
        <f>+'MBI DIRECTORIO'!C1861</f>
        <v>14003574-20</v>
      </c>
      <c r="D1861">
        <f>+'MBI DIRECTORIO'!D1861</f>
        <v>2022</v>
      </c>
      <c r="E1861" t="str">
        <f>+'MBI DIRECTORIO'!E1861</f>
        <v>Octubre</v>
      </c>
      <c r="F1861" s="5">
        <f>+'MBI DIRECTORIO'!F1861</f>
        <v>30</v>
      </c>
      <c r="G1861" t="str">
        <f>+'MBI DIRECTORIO'!G1861</f>
        <v>USD</v>
      </c>
      <c r="H1861" s="5">
        <f>+'MBI DIRECTORIO'!H1861</f>
        <v>930</v>
      </c>
      <c r="I1861" s="5">
        <f>+'MBI DIRECTORIO'!I1861</f>
        <v>463.9682172830353</v>
      </c>
      <c r="J1861" s="5">
        <f>+'MBI DIRECTORIO'!J1861</f>
        <v>0</v>
      </c>
      <c r="K1861" s="5">
        <f>+'MBI DIRECTORIO'!K1861</f>
        <v>0</v>
      </c>
      <c r="L1861" s="5">
        <f>+'MBI DIRECTORIO'!L1861</f>
        <v>7.4564416201504073</v>
      </c>
      <c r="M1861" s="5">
        <f>+'MBI DIRECTORIO'!M1861</f>
        <v>0</v>
      </c>
      <c r="N1861" s="5">
        <f>+'MBI DIRECTORIO'!N1861</f>
        <v>48.121055651176135</v>
      </c>
      <c r="O1861" s="5">
        <f>+'MBI DIRECTORIO'!O1861</f>
        <v>62.392426850258175</v>
      </c>
      <c r="P1861" s="5">
        <f>+'MBI DIRECTORIO'!P1861</f>
        <v>2.8112449799196786</v>
      </c>
      <c r="Q1861" s="5">
        <f>+'MBI DIRECTORIO'!Q1861</f>
        <v>3.2025902179699042</v>
      </c>
      <c r="R1861" s="5">
        <f>+'MBI DIRECTORIO'!R1861</f>
        <v>0</v>
      </c>
      <c r="S1861" s="5">
        <f>+'MBI DIRECTORIO'!S1861</f>
        <v>0</v>
      </c>
      <c r="T1861" s="5">
        <f>+'MBI DIRECTORIO'!T1861</f>
        <v>0</v>
      </c>
      <c r="U1861" s="5">
        <f>+'MBI DIRECTORIO'!U1861</f>
        <v>0</v>
      </c>
      <c r="V1861" s="5">
        <f>+'MBI DIRECTORIO'!V1861</f>
        <v>0</v>
      </c>
      <c r="W1861" s="5">
        <f>+'MBI DIRECTORIO'!W1861</f>
        <v>0</v>
      </c>
      <c r="X1861" s="5">
        <f>+'MBI DIRECTORIO'!X1861</f>
        <v>0</v>
      </c>
      <c r="Y1861" s="5">
        <f>+'MBI DIRECTORIO'!Y1861</f>
        <v>116.58522247979027</v>
      </c>
      <c r="Z1861" s="5">
        <f>+'MBI DIRECTORIO'!Z1861</f>
        <v>5.7904780466381041E-2</v>
      </c>
      <c r="AA1861" s="5">
        <f>+'MBI DIRECTORIO'!AA1861</f>
        <v>0</v>
      </c>
      <c r="AB1861" s="5" t="str">
        <f>+'MBI DIRECTORIO'!AG1861</f>
        <v>LAVENDIMIASA S.A.</v>
      </c>
      <c r="AD1861" t="str">
        <f t="shared" si="30"/>
        <v>INSERT INTO TABLA_PRESUPUESTO_COMERCIAL VALUES ('VSR','80222-C','14003574-20',2022,'Octubre',30,'USD',930,463.968217,0,0,7.456442,0,48.121056,62.392427,2.811245,3.20259,0,0,0,0,0,0,0,116.585222,0.057905,0);</v>
      </c>
    </row>
    <row r="1862" spans="1:30" x14ac:dyDescent="0.2">
      <c r="A1862" t="str">
        <f>+'MBI DIRECTORIO'!A1862</f>
        <v>VSR</v>
      </c>
      <c r="B1862" t="str">
        <f>+'MBI DIRECTORIO'!B1862</f>
        <v>80222-C</v>
      </c>
      <c r="C1862" t="str">
        <f>+'MBI DIRECTORIO'!C1862</f>
        <v>14004115-15</v>
      </c>
      <c r="D1862">
        <f>+'MBI DIRECTORIO'!D1862</f>
        <v>2022</v>
      </c>
      <c r="E1862" t="str">
        <f>+'MBI DIRECTORIO'!E1862</f>
        <v>Octubre</v>
      </c>
      <c r="F1862" s="5">
        <f>+'MBI DIRECTORIO'!F1862</f>
        <v>30</v>
      </c>
      <c r="G1862" t="str">
        <f>+'MBI DIRECTORIO'!G1862</f>
        <v>USD</v>
      </c>
      <c r="H1862" s="5">
        <f>+'MBI DIRECTORIO'!H1862</f>
        <v>930</v>
      </c>
      <c r="I1862" s="5">
        <f>+'MBI DIRECTORIO'!I1862</f>
        <v>924.9586335408726</v>
      </c>
      <c r="J1862" s="5">
        <f>+'MBI DIRECTORIO'!J1862</f>
        <v>0</v>
      </c>
      <c r="K1862" s="5">
        <f>+'MBI DIRECTORIO'!K1862</f>
        <v>0</v>
      </c>
      <c r="L1862" s="5">
        <f>+'MBI DIRECTORIO'!L1862</f>
        <v>7.4564416201504073</v>
      </c>
      <c r="M1862" s="5">
        <f>+'MBI DIRECTORIO'!M1862</f>
        <v>0</v>
      </c>
      <c r="N1862" s="5">
        <f>+'MBI DIRECTORIO'!N1862</f>
        <v>48.121055651176135</v>
      </c>
      <c r="O1862" s="5">
        <f>+'MBI DIRECTORIO'!O1862</f>
        <v>62.392426850258175</v>
      </c>
      <c r="P1862" s="5">
        <f>+'MBI DIRECTORIO'!P1862</f>
        <v>2.8112449799196786</v>
      </c>
      <c r="Q1862" s="5">
        <f>+'MBI DIRECTORIO'!Q1862</f>
        <v>3.2025902179699042</v>
      </c>
      <c r="R1862" s="5">
        <f>+'MBI DIRECTORIO'!R1862</f>
        <v>0</v>
      </c>
      <c r="S1862" s="5">
        <f>+'MBI DIRECTORIO'!S1862</f>
        <v>0</v>
      </c>
      <c r="T1862" s="5">
        <f>+'MBI DIRECTORIO'!T1862</f>
        <v>0</v>
      </c>
      <c r="U1862" s="5">
        <f>+'MBI DIRECTORIO'!U1862</f>
        <v>0</v>
      </c>
      <c r="V1862" s="5">
        <f>+'MBI DIRECTORIO'!V1862</f>
        <v>0</v>
      </c>
      <c r="W1862" s="5">
        <f>+'MBI DIRECTORIO'!W1862</f>
        <v>0</v>
      </c>
      <c r="X1862" s="5">
        <f>+'MBI DIRECTORIO'!X1862</f>
        <v>0</v>
      </c>
      <c r="Y1862" s="5">
        <f>+'MBI DIRECTORIO'!Y1862</f>
        <v>116.58522247979027</v>
      </c>
      <c r="Z1862" s="5">
        <f>+'MBI DIRECTORIO'!Z1862</f>
        <v>5.7904780466381041E-2</v>
      </c>
      <c r="AA1862" s="5">
        <f>+'MBI DIRECTORIO'!AA1862</f>
        <v>0</v>
      </c>
      <c r="AB1862" s="5" t="str">
        <f>+'MBI DIRECTORIO'!AG1862</f>
        <v>LAVENDIMIASA S.A.</v>
      </c>
      <c r="AD1862" t="str">
        <f t="shared" si="30"/>
        <v>INSERT INTO TABLA_PRESUPUESTO_COMERCIAL VALUES ('VSR','80222-C','14004115-15',2022,'Octubre',30,'USD',930,924.958634,0,0,7.456442,0,48.121056,62.392427,2.811245,3.20259,0,0,0,0,0,0,0,116.585222,0.057905,0);</v>
      </c>
    </row>
    <row r="1863" spans="1:30" x14ac:dyDescent="0.2">
      <c r="A1863" t="str">
        <f>+'MBI DIRECTORIO'!A1863</f>
        <v>VSR</v>
      </c>
      <c r="B1863" t="str">
        <f>+'MBI DIRECTORIO'!B1863</f>
        <v>80222-C</v>
      </c>
      <c r="C1863" t="str">
        <f>+'MBI DIRECTORIO'!C1863</f>
        <v>14004857-20</v>
      </c>
      <c r="D1863">
        <f>+'MBI DIRECTORIO'!D1863</f>
        <v>2022</v>
      </c>
      <c r="E1863" t="str">
        <f>+'MBI DIRECTORIO'!E1863</f>
        <v>Octubre</v>
      </c>
      <c r="F1863" s="5">
        <f>+'MBI DIRECTORIO'!F1863</f>
        <v>15</v>
      </c>
      <c r="G1863" t="str">
        <f>+'MBI DIRECTORIO'!G1863</f>
        <v>USD</v>
      </c>
      <c r="H1863" s="5">
        <f>+'MBI DIRECTORIO'!H1863</f>
        <v>465</v>
      </c>
      <c r="I1863" s="5">
        <f>+'MBI DIRECTORIO'!I1863</f>
        <v>268.36441514495681</v>
      </c>
      <c r="J1863" s="5">
        <f>+'MBI DIRECTORIO'!J1863</f>
        <v>0</v>
      </c>
      <c r="K1863" s="5">
        <f>+'MBI DIRECTORIO'!K1863</f>
        <v>0</v>
      </c>
      <c r="L1863" s="5">
        <f>+'MBI DIRECTORIO'!L1863</f>
        <v>3.7282208100752037</v>
      </c>
      <c r="M1863" s="5">
        <f>+'MBI DIRECTORIO'!M1863</f>
        <v>0</v>
      </c>
      <c r="N1863" s="5">
        <f>+'MBI DIRECTORIO'!N1863</f>
        <v>24.060527825588068</v>
      </c>
      <c r="O1863" s="5">
        <f>+'MBI DIRECTORIO'!O1863</f>
        <v>31.196213425129088</v>
      </c>
      <c r="P1863" s="5">
        <f>+'MBI DIRECTORIO'!P1863</f>
        <v>1.4056224899598393</v>
      </c>
      <c r="Q1863" s="5">
        <f>+'MBI DIRECTORIO'!Q1863</f>
        <v>1.6012951089849521</v>
      </c>
      <c r="R1863" s="5">
        <f>+'MBI DIRECTORIO'!R1863</f>
        <v>0</v>
      </c>
      <c r="S1863" s="5">
        <f>+'MBI DIRECTORIO'!S1863</f>
        <v>0</v>
      </c>
      <c r="T1863" s="5">
        <f>+'MBI DIRECTORIO'!T1863</f>
        <v>0</v>
      </c>
      <c r="U1863" s="5">
        <f>+'MBI DIRECTORIO'!U1863</f>
        <v>0</v>
      </c>
      <c r="V1863" s="5">
        <f>+'MBI DIRECTORIO'!V1863</f>
        <v>0</v>
      </c>
      <c r="W1863" s="5">
        <f>+'MBI DIRECTORIO'!W1863</f>
        <v>0</v>
      </c>
      <c r="X1863" s="5">
        <f>+'MBI DIRECTORIO'!X1863</f>
        <v>0</v>
      </c>
      <c r="Y1863" s="5">
        <f>+'MBI DIRECTORIO'!Y1863</f>
        <v>58.292611239895137</v>
      </c>
      <c r="Z1863" s="5">
        <f>+'MBI DIRECTORIO'!Z1863</f>
        <v>2.895239023319052E-2</v>
      </c>
      <c r="AA1863" s="5">
        <f>+'MBI DIRECTORIO'!AA1863</f>
        <v>0</v>
      </c>
      <c r="AB1863" s="5" t="str">
        <f>+'MBI DIRECTORIO'!AG1863</f>
        <v>LAVENDIMIASA S.A.</v>
      </c>
      <c r="AD1863" t="str">
        <f t="shared" ref="AD1863:AD1926" si="31">_xlfn.CONCAT("INSERT INTO TABLA_PRESUPUESTO_COMERCIAL VALUES ('",A1863,"','",B1863,"','",C1863,"',",D1863,",'",E1863,"',",SUBSTITUTE(ROUND(F1863,6),",","."),",'",G1863,"',",SUBSTITUTE(ROUND(H1863,6),",","."),",",SUBSTITUTE(ROUND(I1863,6),",","."),",",SUBSTITUTE(ROUND(J1863,6),",","."),",",SUBSTITUTE(ROUND(K1863,6),",","."),",",SUBSTITUTE(ROUND(L1863,6),",","."),",",SUBSTITUTE(ROUND(M1863,6),",","."),",",SUBSTITUTE(ROUND(N1863,6),",","."),",",SUBSTITUTE(ROUND(O1863,6),",","."),",",SUBSTITUTE(ROUND(P1863,6),",","."),",",SUBSTITUTE(ROUND(Q1863,6),",","."),",",SUBSTITUTE(ROUND(R1863,6),",","."),",",SUBSTITUTE(ROUND(S1863,6),",","."),",",SUBSTITUTE(ROUND(T1863,6),",","."),",",SUBSTITUTE(ROUND(U1863,6),",","."),",",SUBSTITUTE(ROUND(V1863,6),",","."),",",SUBSTITUTE(ROUND(W1863,6),",","."),",",SUBSTITUTE(ROUND(X1863,6),",","."),",",SUBSTITUTE(ROUND(Y1863,6),",","."),",",SUBSTITUTE(ROUND(Z1863,6),",","."),",",SUBSTITUTE(ROUND(AA1863,6),",","."),");")</f>
        <v>INSERT INTO TABLA_PRESUPUESTO_COMERCIAL VALUES ('VSR','80222-C','14004857-20',2022,'Octubre',15,'USD',465,268.364415,0,0,3.728221,0,24.060528,31.196213,1.405622,1.601295,0,0,0,0,0,0,0,58.292611,0.028952,0);</v>
      </c>
    </row>
    <row r="1864" spans="1:30" x14ac:dyDescent="0.2">
      <c r="A1864" t="str">
        <f>+'MBI DIRECTORIO'!A1864</f>
        <v>VSR</v>
      </c>
      <c r="B1864" t="str">
        <f>+'MBI DIRECTORIO'!B1864</f>
        <v>80226-C</v>
      </c>
      <c r="C1864" t="str">
        <f>+'MBI DIRECTORIO'!C1864</f>
        <v>14005039-20</v>
      </c>
      <c r="D1864">
        <f>+'MBI DIRECTORIO'!D1864</f>
        <v>2022</v>
      </c>
      <c r="E1864" t="str">
        <f>+'MBI DIRECTORIO'!E1864</f>
        <v>Octubre</v>
      </c>
      <c r="F1864" s="5">
        <f>+'MBI DIRECTORIO'!F1864</f>
        <v>22.5</v>
      </c>
      <c r="G1864" t="str">
        <f>+'MBI DIRECTORIO'!G1864</f>
        <v>USD</v>
      </c>
      <c r="H1864" s="5">
        <f>+'MBI DIRECTORIO'!H1864</f>
        <v>1237.5</v>
      </c>
      <c r="I1864" s="5">
        <f>+'MBI DIRECTORIO'!I1864</f>
        <v>470.46967780594741</v>
      </c>
      <c r="J1864" s="5">
        <f>+'MBI DIRECTORIO'!J1864</f>
        <v>0</v>
      </c>
      <c r="K1864" s="5">
        <f>+'MBI DIRECTORIO'!K1864</f>
        <v>0</v>
      </c>
      <c r="L1864" s="5">
        <f>+'MBI DIRECTORIO'!L1864</f>
        <v>5.5923312151128055</v>
      </c>
      <c r="M1864" s="5">
        <f>+'MBI DIRECTORIO'!M1864</f>
        <v>0</v>
      </c>
      <c r="N1864" s="5">
        <f>+'MBI DIRECTORIO'!N1864</f>
        <v>30.714285714285715</v>
      </c>
      <c r="O1864" s="5">
        <f>+'MBI DIRECTORIO'!O1864</f>
        <v>38.839285714285715</v>
      </c>
      <c r="P1864" s="5">
        <f>+'MBI DIRECTORIO'!P1864</f>
        <v>1.75</v>
      </c>
      <c r="Q1864" s="5">
        <f>+'MBI DIRECTORIO'!Q1864</f>
        <v>4.2615111771373728</v>
      </c>
      <c r="R1864" s="5">
        <f>+'MBI DIRECTORIO'!R1864</f>
        <v>0</v>
      </c>
      <c r="S1864" s="5">
        <f>+'MBI DIRECTORIO'!S1864</f>
        <v>0</v>
      </c>
      <c r="T1864" s="5">
        <f>+'MBI DIRECTORIO'!T1864</f>
        <v>0</v>
      </c>
      <c r="U1864" s="5">
        <f>+'MBI DIRECTORIO'!U1864</f>
        <v>0</v>
      </c>
      <c r="V1864" s="5">
        <f>+'MBI DIRECTORIO'!V1864</f>
        <v>0</v>
      </c>
      <c r="W1864" s="5">
        <f>+'MBI DIRECTORIO'!W1864</f>
        <v>0</v>
      </c>
      <c r="X1864" s="5">
        <f>+'MBI DIRECTORIO'!X1864</f>
        <v>0</v>
      </c>
      <c r="Y1864" s="5">
        <f>+'MBI DIRECTORIO'!Y1864</f>
        <v>75.608511191058597</v>
      </c>
      <c r="Z1864" s="5">
        <f>+'MBI DIRECTORIO'!Z1864</f>
        <v>4.3428585349785782E-2</v>
      </c>
      <c r="AA1864" s="5">
        <f>+'MBI DIRECTORIO'!AA1864</f>
        <v>0</v>
      </c>
      <c r="AB1864" s="5" t="str">
        <f>+'MBI DIRECTORIO'!AG1864</f>
        <v>SMART FOODS, C.A.</v>
      </c>
      <c r="AD1864" t="str">
        <f t="shared" si="31"/>
        <v>INSERT INTO TABLA_PRESUPUESTO_COMERCIAL VALUES ('VSR','80226-C','14005039-20',2022,'Octubre',22.5,'USD',1237.5,470.469678,0,0,5.592331,0,30.714286,38.839286,1.75,4.261511,0,0,0,0,0,0,0,75.608511,0.043429,0);</v>
      </c>
    </row>
    <row r="1865" spans="1:30" x14ac:dyDescent="0.2">
      <c r="A1865" t="str">
        <f>+'MBI DIRECTORIO'!A1865</f>
        <v>VSR</v>
      </c>
      <c r="B1865" t="str">
        <f>+'MBI DIRECTORIO'!B1865</f>
        <v>80226-C</v>
      </c>
      <c r="C1865" t="str">
        <f>+'MBI DIRECTORIO'!C1865</f>
        <v>14004826-18</v>
      </c>
      <c r="D1865">
        <f>+'MBI DIRECTORIO'!D1865</f>
        <v>2022</v>
      </c>
      <c r="E1865" t="str">
        <f>+'MBI DIRECTORIO'!E1865</f>
        <v>Octubre</v>
      </c>
      <c r="F1865" s="5">
        <f>+'MBI DIRECTORIO'!F1865</f>
        <v>22.5</v>
      </c>
      <c r="G1865" t="str">
        <f>+'MBI DIRECTORIO'!G1865</f>
        <v>USD</v>
      </c>
      <c r="H1865" s="5">
        <f>+'MBI DIRECTORIO'!H1865</f>
        <v>720</v>
      </c>
      <c r="I1865" s="5">
        <f>+'MBI DIRECTORIO'!I1865</f>
        <v>422.51267695594731</v>
      </c>
      <c r="J1865" s="5">
        <f>+'MBI DIRECTORIO'!J1865</f>
        <v>0</v>
      </c>
      <c r="K1865" s="5">
        <f>+'MBI DIRECTORIO'!K1865</f>
        <v>0</v>
      </c>
      <c r="L1865" s="5">
        <f>+'MBI DIRECTORIO'!L1865</f>
        <v>5.5923312151128055</v>
      </c>
      <c r="M1865" s="5">
        <f>+'MBI DIRECTORIO'!M1865</f>
        <v>0</v>
      </c>
      <c r="N1865" s="5">
        <f>+'MBI DIRECTORIO'!N1865</f>
        <v>30.714285714285715</v>
      </c>
      <c r="O1865" s="5">
        <f>+'MBI DIRECTORIO'!O1865</f>
        <v>38.839285714285715</v>
      </c>
      <c r="P1865" s="5">
        <f>+'MBI DIRECTORIO'!P1865</f>
        <v>1.75</v>
      </c>
      <c r="Q1865" s="5">
        <f>+'MBI DIRECTORIO'!Q1865</f>
        <v>2.479424684879926</v>
      </c>
      <c r="R1865" s="5">
        <f>+'MBI DIRECTORIO'!R1865</f>
        <v>0</v>
      </c>
      <c r="S1865" s="5">
        <f>+'MBI DIRECTORIO'!S1865</f>
        <v>0</v>
      </c>
      <c r="T1865" s="5">
        <f>+'MBI DIRECTORIO'!T1865</f>
        <v>0</v>
      </c>
      <c r="U1865" s="5">
        <f>+'MBI DIRECTORIO'!U1865</f>
        <v>0</v>
      </c>
      <c r="V1865" s="5">
        <f>+'MBI DIRECTORIO'!V1865</f>
        <v>0</v>
      </c>
      <c r="W1865" s="5">
        <f>+'MBI DIRECTORIO'!W1865</f>
        <v>0</v>
      </c>
      <c r="X1865" s="5">
        <f>+'MBI DIRECTORIO'!X1865</f>
        <v>0</v>
      </c>
      <c r="Y1865" s="5">
        <f>+'MBI DIRECTORIO'!Y1865</f>
        <v>73.826424698801148</v>
      </c>
      <c r="Z1865" s="5">
        <f>+'MBI DIRECTORIO'!Z1865</f>
        <v>4.3428585349785782E-2</v>
      </c>
      <c r="AA1865" s="5">
        <f>+'MBI DIRECTORIO'!AA1865</f>
        <v>0</v>
      </c>
      <c r="AB1865" s="5" t="str">
        <f>+'MBI DIRECTORIO'!AG1865</f>
        <v>SMART FOODS, C.A.</v>
      </c>
      <c r="AD1865" t="str">
        <f t="shared" si="31"/>
        <v>INSERT INTO TABLA_PRESUPUESTO_COMERCIAL VALUES ('VSR','80226-C','14004826-18',2022,'Octubre',22.5,'USD',720,422.512677,0,0,5.592331,0,30.714286,38.839286,1.75,2.479425,0,0,0,0,0,0,0,73.826425,0.043429,0);</v>
      </c>
    </row>
    <row r="1866" spans="1:30" x14ac:dyDescent="0.2">
      <c r="A1866" t="str">
        <f>+'MBI DIRECTORIO'!A1866</f>
        <v>VSR</v>
      </c>
      <c r="B1866" t="str">
        <f>+'MBI DIRECTORIO'!B1866</f>
        <v>80099-C</v>
      </c>
      <c r="C1866" t="str">
        <f>+'MBI DIRECTORIO'!C1866</f>
        <v>14005066-17</v>
      </c>
      <c r="D1866">
        <f>+'MBI DIRECTORIO'!D1866</f>
        <v>2022</v>
      </c>
      <c r="E1866" t="str">
        <f>+'MBI DIRECTORIO'!E1866</f>
        <v>Octubre</v>
      </c>
      <c r="F1866" s="5">
        <f>+'MBI DIRECTORIO'!F1866</f>
        <v>9</v>
      </c>
      <c r="G1866" t="str">
        <f>+'MBI DIRECTORIO'!G1866</f>
        <v>USD</v>
      </c>
      <c r="H1866" s="5">
        <f>+'MBI DIRECTORIO'!H1866</f>
        <v>899.64</v>
      </c>
      <c r="I1866" s="5">
        <f>+'MBI DIRECTORIO'!I1866</f>
        <v>468.28671969883925</v>
      </c>
      <c r="J1866" s="5">
        <f>+'MBI DIRECTORIO'!J1866</f>
        <v>0</v>
      </c>
      <c r="K1866" s="5">
        <f>+'MBI DIRECTORIO'!K1866</f>
        <v>18</v>
      </c>
      <c r="L1866" s="5">
        <f>+'MBI DIRECTORIO'!L1866</f>
        <v>2.2369324860451218</v>
      </c>
      <c r="M1866" s="5">
        <f>+'MBI DIRECTORIO'!M1866</f>
        <v>0</v>
      </c>
      <c r="N1866" s="5">
        <f>+'MBI DIRECTORIO'!N1866</f>
        <v>13.979166666666668</v>
      </c>
      <c r="O1866" s="5">
        <f>+'MBI DIRECTORIO'!O1866</f>
        <v>10.9375</v>
      </c>
      <c r="P1866" s="5">
        <f>+'MBI DIRECTORIO'!P1866</f>
        <v>1.1229166666666668</v>
      </c>
      <c r="Q1866" s="5">
        <f>+'MBI DIRECTORIO'!Q1866</f>
        <v>3.0980411437574675</v>
      </c>
      <c r="R1866" s="5">
        <f>+'MBI DIRECTORIO'!R1866</f>
        <v>0</v>
      </c>
      <c r="S1866" s="5">
        <f>+'MBI DIRECTORIO'!S1866</f>
        <v>0</v>
      </c>
      <c r="T1866" s="5">
        <f>+'MBI DIRECTORIO'!T1866</f>
        <v>0</v>
      </c>
      <c r="U1866" s="5">
        <f>+'MBI DIRECTORIO'!U1866</f>
        <v>0</v>
      </c>
      <c r="V1866" s="5">
        <f>+'MBI DIRECTORIO'!V1866</f>
        <v>0</v>
      </c>
      <c r="W1866" s="5">
        <f>+'MBI DIRECTORIO'!W1866</f>
        <v>0</v>
      </c>
      <c r="X1866" s="5">
        <f>+'MBI DIRECTORIO'!X1866</f>
        <v>0</v>
      </c>
      <c r="Y1866" s="5">
        <f>+'MBI DIRECTORIO'!Y1866</f>
        <v>29.154995911230714</v>
      </c>
      <c r="Z1866" s="5">
        <f>+'MBI DIRECTORIO'!Z1866</f>
        <v>1.7371434139914311E-2</v>
      </c>
      <c r="AA1866" s="5">
        <f>+'MBI DIRECTORIO'!AA1866</f>
        <v>0</v>
      </c>
      <c r="AB1866" s="5" t="str">
        <f>+'MBI DIRECTORIO'!AG1866</f>
        <v>Pieroth Japan K.K.</v>
      </c>
      <c r="AD1866" t="str">
        <f t="shared" si="31"/>
        <v>INSERT INTO TABLA_PRESUPUESTO_COMERCIAL VALUES ('VSR','80099-C','14005066-17',2022,'Octubre',9,'USD',899.64,468.28672,0,18,2.236932,0,13.979167,10.9375,1.122917,3.098041,0,0,0,0,0,0,0,29.154996,0.017371,0);</v>
      </c>
    </row>
    <row r="1867" spans="1:30" x14ac:dyDescent="0.2">
      <c r="A1867" t="str">
        <f>+'MBI DIRECTORIO'!A1867</f>
        <v>VSR</v>
      </c>
      <c r="B1867" t="str">
        <f>+'MBI DIRECTORIO'!B1867</f>
        <v>80099-C</v>
      </c>
      <c r="C1867" t="str">
        <f>+'MBI DIRECTORIO'!C1867</f>
        <v>14005051-21</v>
      </c>
      <c r="D1867">
        <f>+'MBI DIRECTORIO'!D1867</f>
        <v>2022</v>
      </c>
      <c r="E1867" t="str">
        <f>+'MBI DIRECTORIO'!E1867</f>
        <v>Octubre</v>
      </c>
      <c r="F1867" s="5">
        <f>+'MBI DIRECTORIO'!F1867</f>
        <v>90</v>
      </c>
      <c r="G1867" t="str">
        <f>+'MBI DIRECTORIO'!G1867</f>
        <v>USD</v>
      </c>
      <c r="H1867" s="5">
        <f>+'MBI DIRECTORIO'!H1867</f>
        <v>3510</v>
      </c>
      <c r="I1867" s="5">
        <f>+'MBI DIRECTORIO'!I1867</f>
        <v>1526.0556521943556</v>
      </c>
      <c r="J1867" s="5">
        <f>+'MBI DIRECTORIO'!J1867</f>
        <v>0</v>
      </c>
      <c r="K1867" s="5">
        <f>+'MBI DIRECTORIO'!K1867</f>
        <v>180</v>
      </c>
      <c r="L1867" s="5">
        <f>+'MBI DIRECTORIO'!L1867</f>
        <v>22.369324860451222</v>
      </c>
      <c r="M1867" s="5">
        <f>+'MBI DIRECTORIO'!M1867</f>
        <v>0</v>
      </c>
      <c r="N1867" s="5">
        <f>+'MBI DIRECTORIO'!N1867</f>
        <v>139.79166666666666</v>
      </c>
      <c r="O1867" s="5">
        <f>+'MBI DIRECTORIO'!O1867</f>
        <v>109.375</v>
      </c>
      <c r="P1867" s="5">
        <f>+'MBI DIRECTORIO'!P1867</f>
        <v>11.229166666666668</v>
      </c>
      <c r="Q1867" s="5">
        <f>+'MBI DIRECTORIO'!Q1867</f>
        <v>12.087195338789639</v>
      </c>
      <c r="R1867" s="5">
        <f>+'MBI DIRECTORIO'!R1867</f>
        <v>0</v>
      </c>
      <c r="S1867" s="5">
        <f>+'MBI DIRECTORIO'!S1867</f>
        <v>0</v>
      </c>
      <c r="T1867" s="5">
        <f>+'MBI DIRECTORIO'!T1867</f>
        <v>0</v>
      </c>
      <c r="U1867" s="5">
        <f>+'MBI DIRECTORIO'!U1867</f>
        <v>0</v>
      </c>
      <c r="V1867" s="5">
        <f>+'MBI DIRECTORIO'!V1867</f>
        <v>0</v>
      </c>
      <c r="W1867" s="5">
        <f>+'MBI DIRECTORIO'!W1867</f>
        <v>0</v>
      </c>
      <c r="X1867" s="5">
        <f>+'MBI DIRECTORIO'!X1867</f>
        <v>0</v>
      </c>
      <c r="Y1867" s="5">
        <f>+'MBI DIRECTORIO'!Y1867</f>
        <v>272.65674301352209</v>
      </c>
      <c r="Z1867" s="5">
        <f>+'MBI DIRECTORIO'!Z1867</f>
        <v>0.1737143413991431</v>
      </c>
      <c r="AA1867" s="5">
        <f>+'MBI DIRECTORIO'!AA1867</f>
        <v>0</v>
      </c>
      <c r="AB1867" s="5" t="str">
        <f>+'MBI DIRECTORIO'!AG1867</f>
        <v>Pieroth Japan K.K.</v>
      </c>
      <c r="AD1867" t="str">
        <f t="shared" si="31"/>
        <v>INSERT INTO TABLA_PRESUPUESTO_COMERCIAL VALUES ('VSR','80099-C','14005051-21',2022,'Octubre',90,'USD',3510,1526.055652,0,180,22.369325,0,139.791667,109.375,11.229167,12.087195,0,0,0,0,0,0,0,272.656743,0.173714,0);</v>
      </c>
    </row>
    <row r="1868" spans="1:30" x14ac:dyDescent="0.2">
      <c r="A1868" t="str">
        <f>+'MBI DIRECTORIO'!A1868</f>
        <v>VSR</v>
      </c>
      <c r="B1868" t="str">
        <f>+'MBI DIRECTORIO'!B1868</f>
        <v>80099-C</v>
      </c>
      <c r="C1868" t="str">
        <f>+'MBI DIRECTORIO'!C1868</f>
        <v>14005055-21</v>
      </c>
      <c r="D1868">
        <f>+'MBI DIRECTORIO'!D1868</f>
        <v>2022</v>
      </c>
      <c r="E1868" t="str">
        <f>+'MBI DIRECTORIO'!E1868</f>
        <v>Octubre</v>
      </c>
      <c r="F1868" s="5">
        <f>+'MBI DIRECTORIO'!F1868</f>
        <v>9</v>
      </c>
      <c r="G1868" t="str">
        <f>+'MBI DIRECTORIO'!G1868</f>
        <v>USD</v>
      </c>
      <c r="H1868" s="5">
        <f>+'MBI DIRECTORIO'!H1868</f>
        <v>351</v>
      </c>
      <c r="I1868" s="5">
        <f>+'MBI DIRECTORIO'!I1868</f>
        <v>128.985660689854</v>
      </c>
      <c r="J1868" s="5">
        <f>+'MBI DIRECTORIO'!J1868</f>
        <v>0</v>
      </c>
      <c r="K1868" s="5">
        <f>+'MBI DIRECTORIO'!K1868</f>
        <v>18</v>
      </c>
      <c r="L1868" s="5">
        <f>+'MBI DIRECTORIO'!L1868</f>
        <v>2.2369324860451218</v>
      </c>
      <c r="M1868" s="5">
        <f>+'MBI DIRECTORIO'!M1868</f>
        <v>0</v>
      </c>
      <c r="N1868" s="5">
        <f>+'MBI DIRECTORIO'!N1868</f>
        <v>13.979166666666668</v>
      </c>
      <c r="O1868" s="5">
        <f>+'MBI DIRECTORIO'!O1868</f>
        <v>10.9375</v>
      </c>
      <c r="P1868" s="5">
        <f>+'MBI DIRECTORIO'!P1868</f>
        <v>1.1229166666666668</v>
      </c>
      <c r="Q1868" s="5">
        <f>+'MBI DIRECTORIO'!Q1868</f>
        <v>1.2087195338789638</v>
      </c>
      <c r="R1868" s="5">
        <f>+'MBI DIRECTORIO'!R1868</f>
        <v>0</v>
      </c>
      <c r="S1868" s="5">
        <f>+'MBI DIRECTORIO'!S1868</f>
        <v>0</v>
      </c>
      <c r="T1868" s="5">
        <f>+'MBI DIRECTORIO'!T1868</f>
        <v>0</v>
      </c>
      <c r="U1868" s="5">
        <f>+'MBI DIRECTORIO'!U1868</f>
        <v>0</v>
      </c>
      <c r="V1868" s="5">
        <f>+'MBI DIRECTORIO'!V1868</f>
        <v>0</v>
      </c>
      <c r="W1868" s="5">
        <f>+'MBI DIRECTORIO'!W1868</f>
        <v>0</v>
      </c>
      <c r="X1868" s="5">
        <f>+'MBI DIRECTORIO'!X1868</f>
        <v>0</v>
      </c>
      <c r="Y1868" s="5">
        <f>+'MBI DIRECTORIO'!Y1868</f>
        <v>27.26567430135221</v>
      </c>
      <c r="Z1868" s="5">
        <f>+'MBI DIRECTORIO'!Z1868</f>
        <v>1.7371434139914311E-2</v>
      </c>
      <c r="AA1868" s="5">
        <f>+'MBI DIRECTORIO'!AA1868</f>
        <v>0</v>
      </c>
      <c r="AB1868" s="5" t="str">
        <f>+'MBI DIRECTORIO'!AG1868</f>
        <v>Pieroth Japan K.K.</v>
      </c>
      <c r="AD1868" t="str">
        <f t="shared" si="31"/>
        <v>INSERT INTO TABLA_PRESUPUESTO_COMERCIAL VALUES ('VSR','80099-C','14005055-21',2022,'Octubre',9,'USD',351,128.985661,0,18,2.236932,0,13.979167,10.9375,1.122917,1.20872,0,0,0,0,0,0,0,27.265674,0.017371,0);</v>
      </c>
    </row>
    <row r="1869" spans="1:30" x14ac:dyDescent="0.2">
      <c r="A1869" t="str">
        <f>+'MBI DIRECTORIO'!A1869</f>
        <v>VSR</v>
      </c>
      <c r="B1869" t="str">
        <f>+'MBI DIRECTORIO'!B1869</f>
        <v>80099-C</v>
      </c>
      <c r="C1869" t="str">
        <f>+'MBI DIRECTORIO'!C1869</f>
        <v>14005075-18</v>
      </c>
      <c r="D1869">
        <f>+'MBI DIRECTORIO'!D1869</f>
        <v>2022</v>
      </c>
      <c r="E1869" t="str">
        <f>+'MBI DIRECTORIO'!E1869</f>
        <v>Octubre</v>
      </c>
      <c r="F1869" s="5">
        <f>+'MBI DIRECTORIO'!F1869</f>
        <v>60</v>
      </c>
      <c r="G1869" t="str">
        <f>+'MBI DIRECTORIO'!G1869</f>
        <v>USD</v>
      </c>
      <c r="H1869" s="5">
        <f>+'MBI DIRECTORIO'!H1869</f>
        <v>3600</v>
      </c>
      <c r="I1869" s="5">
        <f>+'MBI DIRECTORIO'!I1869</f>
        <v>1944.6341010314163</v>
      </c>
      <c r="J1869" s="5">
        <f>+'MBI DIRECTORIO'!J1869</f>
        <v>0</v>
      </c>
      <c r="K1869" s="5">
        <f>+'MBI DIRECTORIO'!K1869</f>
        <v>120</v>
      </c>
      <c r="L1869" s="5">
        <f>+'MBI DIRECTORIO'!L1869</f>
        <v>14.912883240300815</v>
      </c>
      <c r="M1869" s="5">
        <f>+'MBI DIRECTORIO'!M1869</f>
        <v>0</v>
      </c>
      <c r="N1869" s="5">
        <f>+'MBI DIRECTORIO'!N1869</f>
        <v>93.194444444444443</v>
      </c>
      <c r="O1869" s="5">
        <f>+'MBI DIRECTORIO'!O1869</f>
        <v>72.916666666666671</v>
      </c>
      <c r="P1869" s="5">
        <f>+'MBI DIRECTORIO'!P1869</f>
        <v>7.4861111111111125</v>
      </c>
      <c r="Q1869" s="5">
        <f>+'MBI DIRECTORIO'!Q1869</f>
        <v>12.397123424399629</v>
      </c>
      <c r="R1869" s="5">
        <f>+'MBI DIRECTORIO'!R1869</f>
        <v>0</v>
      </c>
      <c r="S1869" s="5">
        <f>+'MBI DIRECTORIO'!S1869</f>
        <v>0</v>
      </c>
      <c r="T1869" s="5">
        <f>+'MBI DIRECTORIO'!T1869</f>
        <v>0</v>
      </c>
      <c r="U1869" s="5">
        <f>+'MBI DIRECTORIO'!U1869</f>
        <v>0</v>
      </c>
      <c r="V1869" s="5">
        <f>+'MBI DIRECTORIO'!V1869</f>
        <v>0</v>
      </c>
      <c r="W1869" s="5">
        <f>+'MBI DIRECTORIO'!W1869</f>
        <v>0</v>
      </c>
      <c r="X1869" s="5">
        <f>+'MBI DIRECTORIO'!X1869</f>
        <v>0</v>
      </c>
      <c r="Y1869" s="5">
        <f>+'MBI DIRECTORIO'!Y1869</f>
        <v>186.11015520755464</v>
      </c>
      <c r="Z1869" s="5">
        <f>+'MBI DIRECTORIO'!Z1869</f>
        <v>0.11580956093276207</v>
      </c>
      <c r="AA1869" s="5">
        <f>+'MBI DIRECTORIO'!AA1869</f>
        <v>0</v>
      </c>
      <c r="AB1869" s="5" t="str">
        <f>+'MBI DIRECTORIO'!AG1869</f>
        <v>Pieroth Japan K.K.</v>
      </c>
      <c r="AD1869" t="str">
        <f t="shared" si="31"/>
        <v>INSERT INTO TABLA_PRESUPUESTO_COMERCIAL VALUES ('VSR','80099-C','14005075-18',2022,'Octubre',60,'USD',3600,1944.634101,0,120,14.912883,0,93.194444,72.916667,7.486111,12.397123,0,0,0,0,0,0,0,186.110155,0.11581,0);</v>
      </c>
    </row>
    <row r="1870" spans="1:30" x14ac:dyDescent="0.2">
      <c r="A1870" t="str">
        <f>+'MBI DIRECTORIO'!A1870</f>
        <v>VSR</v>
      </c>
      <c r="B1870" t="str">
        <f>+'MBI DIRECTORIO'!B1870</f>
        <v>80099-C</v>
      </c>
      <c r="C1870" t="str">
        <f>+'MBI DIRECTORIO'!C1870</f>
        <v>14005069-15</v>
      </c>
      <c r="D1870">
        <f>+'MBI DIRECTORIO'!D1870</f>
        <v>2022</v>
      </c>
      <c r="E1870" t="str">
        <f>+'MBI DIRECTORIO'!E1870</f>
        <v>Octubre</v>
      </c>
      <c r="F1870" s="5">
        <f>+'MBI DIRECTORIO'!F1870</f>
        <v>60</v>
      </c>
      <c r="G1870" t="str">
        <f>+'MBI DIRECTORIO'!G1870</f>
        <v>USD</v>
      </c>
      <c r="H1870" s="5">
        <f>+'MBI DIRECTORIO'!H1870</f>
        <v>3600</v>
      </c>
      <c r="I1870" s="5">
        <f>+'MBI DIRECTORIO'!I1870</f>
        <v>1459.3704521769941</v>
      </c>
      <c r="J1870" s="5">
        <f>+'MBI DIRECTORIO'!J1870</f>
        <v>0</v>
      </c>
      <c r="K1870" s="5">
        <f>+'MBI DIRECTORIO'!K1870</f>
        <v>120</v>
      </c>
      <c r="L1870" s="5">
        <f>+'MBI DIRECTORIO'!L1870</f>
        <v>14.912883240300815</v>
      </c>
      <c r="M1870" s="5">
        <f>+'MBI DIRECTORIO'!M1870</f>
        <v>0</v>
      </c>
      <c r="N1870" s="5">
        <f>+'MBI DIRECTORIO'!N1870</f>
        <v>93.194444444444443</v>
      </c>
      <c r="O1870" s="5">
        <f>+'MBI DIRECTORIO'!O1870</f>
        <v>72.916666666666671</v>
      </c>
      <c r="P1870" s="5">
        <f>+'MBI DIRECTORIO'!P1870</f>
        <v>7.4861111111111125</v>
      </c>
      <c r="Q1870" s="5">
        <f>+'MBI DIRECTORIO'!Q1870</f>
        <v>12.397123424399629</v>
      </c>
      <c r="R1870" s="5">
        <f>+'MBI DIRECTORIO'!R1870</f>
        <v>0</v>
      </c>
      <c r="S1870" s="5">
        <f>+'MBI DIRECTORIO'!S1870</f>
        <v>0</v>
      </c>
      <c r="T1870" s="5">
        <f>+'MBI DIRECTORIO'!T1870</f>
        <v>0</v>
      </c>
      <c r="U1870" s="5">
        <f>+'MBI DIRECTORIO'!U1870</f>
        <v>0</v>
      </c>
      <c r="V1870" s="5">
        <f>+'MBI DIRECTORIO'!V1870</f>
        <v>0</v>
      </c>
      <c r="W1870" s="5">
        <f>+'MBI DIRECTORIO'!W1870</f>
        <v>0</v>
      </c>
      <c r="X1870" s="5">
        <f>+'MBI DIRECTORIO'!X1870</f>
        <v>0</v>
      </c>
      <c r="Y1870" s="5">
        <f>+'MBI DIRECTORIO'!Y1870</f>
        <v>186.11015520755464</v>
      </c>
      <c r="Z1870" s="5">
        <f>+'MBI DIRECTORIO'!Z1870</f>
        <v>0.11580956093276207</v>
      </c>
      <c r="AA1870" s="5">
        <f>+'MBI DIRECTORIO'!AA1870</f>
        <v>0</v>
      </c>
      <c r="AB1870" s="5" t="str">
        <f>+'MBI DIRECTORIO'!AG1870</f>
        <v>Pieroth Japan K.K.</v>
      </c>
      <c r="AD1870" t="str">
        <f t="shared" si="31"/>
        <v>INSERT INTO TABLA_PRESUPUESTO_COMERCIAL VALUES ('VSR','80099-C','14005069-15',2022,'Octubre',60,'USD',3600,1459.370452,0,120,14.912883,0,93.194444,72.916667,7.486111,12.397123,0,0,0,0,0,0,0,186.110155,0.11581,0);</v>
      </c>
    </row>
    <row r="1871" spans="1:30" x14ac:dyDescent="0.2">
      <c r="A1871" t="str">
        <f>+'MBI DIRECTORIO'!A1871</f>
        <v>VSR</v>
      </c>
      <c r="B1871" t="str">
        <f>+'MBI DIRECTORIO'!B1871</f>
        <v>80138-C</v>
      </c>
      <c r="C1871" t="str">
        <f>+'MBI DIRECTORIO'!C1871</f>
        <v>14004233-21</v>
      </c>
      <c r="D1871">
        <f>+'MBI DIRECTORIO'!D1871</f>
        <v>2022</v>
      </c>
      <c r="E1871" t="str">
        <f>+'MBI DIRECTORIO'!E1871</f>
        <v>Octubre</v>
      </c>
      <c r="F1871" s="5">
        <f>+'MBI DIRECTORIO'!F1871</f>
        <v>300</v>
      </c>
      <c r="G1871" t="str">
        <f>+'MBI DIRECTORIO'!G1871</f>
        <v>USD</v>
      </c>
      <c r="H1871" s="5">
        <f>+'MBI DIRECTORIO'!H1871</f>
        <v>9000</v>
      </c>
      <c r="I1871" s="5">
        <f>+'MBI DIRECTORIO'!I1871</f>
        <v>4256.2010973287452</v>
      </c>
      <c r="J1871" s="5">
        <f>+'MBI DIRECTORIO'!J1871</f>
        <v>0</v>
      </c>
      <c r="K1871" s="5">
        <f>+'MBI DIRECTORIO'!K1871</f>
        <v>600</v>
      </c>
      <c r="L1871" s="5">
        <f>+'MBI DIRECTORIO'!L1871</f>
        <v>74.564416201504073</v>
      </c>
      <c r="M1871" s="5">
        <f>+'MBI DIRECTORIO'!M1871</f>
        <v>0</v>
      </c>
      <c r="N1871" s="5">
        <f>+'MBI DIRECTORIO'!N1871</f>
        <v>185.97141875250588</v>
      </c>
      <c r="O1871" s="5">
        <f>+'MBI DIRECTORIO'!O1871</f>
        <v>259.5366286728908</v>
      </c>
      <c r="P1871" s="5">
        <f>+'MBI DIRECTORIO'!P1871</f>
        <v>16.079338259159556</v>
      </c>
      <c r="Q1871" s="5">
        <f>+'MBI DIRECTORIO'!Q1871</f>
        <v>30.992808560999073</v>
      </c>
      <c r="R1871" s="5">
        <f>+'MBI DIRECTORIO'!R1871</f>
        <v>0</v>
      </c>
      <c r="S1871" s="5">
        <f>+'MBI DIRECTORIO'!S1871</f>
        <v>0</v>
      </c>
      <c r="T1871" s="5">
        <f>+'MBI DIRECTORIO'!T1871</f>
        <v>0</v>
      </c>
      <c r="U1871" s="5">
        <f>+'MBI DIRECTORIO'!U1871</f>
        <v>0</v>
      </c>
      <c r="V1871" s="5">
        <f>+'MBI DIRECTORIO'!V1871</f>
        <v>0</v>
      </c>
      <c r="W1871" s="5">
        <f>+'MBI DIRECTORIO'!W1871</f>
        <v>0</v>
      </c>
      <c r="X1871" s="5">
        <f>+'MBI DIRECTORIO'!X1871</f>
        <v>0</v>
      </c>
      <c r="Y1871" s="5">
        <f>+'MBI DIRECTORIO'!Y1871</f>
        <v>493.15924205021912</v>
      </c>
      <c r="Z1871" s="5">
        <f>+'MBI DIRECTORIO'!Z1871</f>
        <v>0.57904780466381034</v>
      </c>
      <c r="AA1871" s="5">
        <f>+'MBI DIRECTORIO'!AA1871</f>
        <v>0</v>
      </c>
      <c r="AB1871" s="5" t="str">
        <f>+'MBI DIRECTORIO'!AG1871</f>
        <v>ALLIED YOUNG FORTUNE BRANDS CO., LTD.</v>
      </c>
      <c r="AD1871" t="str">
        <f t="shared" si="31"/>
        <v>INSERT INTO TABLA_PRESUPUESTO_COMERCIAL VALUES ('VSR','80138-C','14004233-21',2022,'Octubre',300,'USD',9000,4256.201097,0,600,74.564416,0,185.971419,259.536629,16.079338,30.992809,0,0,0,0,0,0,0,493.159242,0.579048,0);</v>
      </c>
    </row>
    <row r="1872" spans="1:30" x14ac:dyDescent="0.2">
      <c r="A1872" t="str">
        <f>+'MBI DIRECTORIO'!A1872</f>
        <v>VSR</v>
      </c>
      <c r="B1872" t="str">
        <f>+'MBI DIRECTORIO'!B1872</f>
        <v>80138-C</v>
      </c>
      <c r="C1872" t="str">
        <f>+'MBI DIRECTORIO'!C1872</f>
        <v>14004230-21</v>
      </c>
      <c r="D1872">
        <f>+'MBI DIRECTORIO'!D1872</f>
        <v>2022</v>
      </c>
      <c r="E1872" t="str">
        <f>+'MBI DIRECTORIO'!E1872</f>
        <v>Octubre</v>
      </c>
      <c r="F1872" s="5">
        <f>+'MBI DIRECTORIO'!F1872</f>
        <v>60</v>
      </c>
      <c r="G1872" t="str">
        <f>+'MBI DIRECTORIO'!G1872</f>
        <v>USD</v>
      </c>
      <c r="H1872" s="5">
        <f>+'MBI DIRECTORIO'!H1872</f>
        <v>1800</v>
      </c>
      <c r="I1872" s="5">
        <f>+'MBI DIRECTORIO'!I1872</f>
        <v>865.08594660907511</v>
      </c>
      <c r="J1872" s="5">
        <f>+'MBI DIRECTORIO'!J1872</f>
        <v>0</v>
      </c>
      <c r="K1872" s="5">
        <f>+'MBI DIRECTORIO'!K1872</f>
        <v>0</v>
      </c>
      <c r="L1872" s="5">
        <f>+'MBI DIRECTORIO'!L1872</f>
        <v>14.912883240300815</v>
      </c>
      <c r="M1872" s="5">
        <f>+'MBI DIRECTORIO'!M1872</f>
        <v>0</v>
      </c>
      <c r="N1872" s="5">
        <f>+'MBI DIRECTORIO'!N1872</f>
        <v>37.194283750501178</v>
      </c>
      <c r="O1872" s="5">
        <f>+'MBI DIRECTORIO'!O1872</f>
        <v>51.907325734578158</v>
      </c>
      <c r="P1872" s="5">
        <f>+'MBI DIRECTORIO'!P1872</f>
        <v>3.2158676518319114</v>
      </c>
      <c r="Q1872" s="5">
        <f>+'MBI DIRECTORIO'!Q1872</f>
        <v>6.1985617121998144</v>
      </c>
      <c r="R1872" s="5">
        <f>+'MBI DIRECTORIO'!R1872</f>
        <v>0</v>
      </c>
      <c r="S1872" s="5">
        <f>+'MBI DIRECTORIO'!S1872</f>
        <v>0</v>
      </c>
      <c r="T1872" s="5">
        <f>+'MBI DIRECTORIO'!T1872</f>
        <v>0</v>
      </c>
      <c r="U1872" s="5">
        <f>+'MBI DIRECTORIO'!U1872</f>
        <v>0</v>
      </c>
      <c r="V1872" s="5">
        <f>+'MBI DIRECTORIO'!V1872</f>
        <v>0</v>
      </c>
      <c r="W1872" s="5">
        <f>+'MBI DIRECTORIO'!W1872</f>
        <v>0</v>
      </c>
      <c r="X1872" s="5">
        <f>+'MBI DIRECTORIO'!X1872</f>
        <v>0</v>
      </c>
      <c r="Y1872" s="5">
        <f>+'MBI DIRECTORIO'!Y1872</f>
        <v>98.63184841004383</v>
      </c>
      <c r="Z1872" s="5">
        <f>+'MBI DIRECTORIO'!Z1872</f>
        <v>0.11580956093276207</v>
      </c>
      <c r="AA1872" s="5">
        <f>+'MBI DIRECTORIO'!AA1872</f>
        <v>0</v>
      </c>
      <c r="AB1872" s="5" t="str">
        <f>+'MBI DIRECTORIO'!AG1872</f>
        <v>ALLIED YOUNG FORTUNE BRANDS CO., LTD.</v>
      </c>
      <c r="AD1872" t="str">
        <f t="shared" si="31"/>
        <v>INSERT INTO TABLA_PRESUPUESTO_COMERCIAL VALUES ('VSR','80138-C','14004230-21',2022,'Octubre',60,'USD',1800,865.085947,0,0,14.912883,0,37.194284,51.907326,3.215868,6.198562,0,0,0,0,0,0,0,98.631848,0.11581,0);</v>
      </c>
    </row>
    <row r="1873" spans="1:30" x14ac:dyDescent="0.2">
      <c r="A1873" t="str">
        <f>+'MBI DIRECTORIO'!A1873</f>
        <v>VSR</v>
      </c>
      <c r="B1873" t="str">
        <f>+'MBI DIRECTORIO'!B1873</f>
        <v>80140-C</v>
      </c>
      <c r="C1873" t="str">
        <f>+'MBI DIRECTORIO'!C1873</f>
        <v>14005080-18</v>
      </c>
      <c r="D1873">
        <f>+'MBI DIRECTORIO'!D1873</f>
        <v>2022</v>
      </c>
      <c r="E1873" t="str">
        <f>+'MBI DIRECTORIO'!E1873</f>
        <v>Octubre</v>
      </c>
      <c r="F1873" s="5">
        <f>+'MBI DIRECTORIO'!F1873</f>
        <v>6</v>
      </c>
      <c r="G1873" t="str">
        <f>+'MBI DIRECTORIO'!G1873</f>
        <v>USD</v>
      </c>
      <c r="H1873" s="5">
        <f>+'MBI DIRECTORIO'!H1873</f>
        <v>648</v>
      </c>
      <c r="I1873" s="5">
        <f>+'MBI DIRECTORIO'!I1873</f>
        <v>346.65167646589282</v>
      </c>
      <c r="J1873" s="5">
        <f>+'MBI DIRECTORIO'!J1873</f>
        <v>0</v>
      </c>
      <c r="K1873" s="5">
        <f>+'MBI DIRECTORIO'!K1873</f>
        <v>0</v>
      </c>
      <c r="L1873" s="5">
        <f>+'MBI DIRECTORIO'!L1873</f>
        <v>1.4912883240300814</v>
      </c>
      <c r="M1873" s="5">
        <f>+'MBI DIRECTORIO'!M1873</f>
        <v>0</v>
      </c>
      <c r="N1873" s="5">
        <f>+'MBI DIRECTORIO'!N1873</f>
        <v>1.297979797979798</v>
      </c>
      <c r="O1873" s="5">
        <f>+'MBI DIRECTORIO'!O1873</f>
        <v>2.6515151515151514</v>
      </c>
      <c r="P1873" s="5">
        <f>+'MBI DIRECTORIO'!P1873</f>
        <v>0.27222222222222225</v>
      </c>
      <c r="Q1873" s="5">
        <f>+'MBI DIRECTORIO'!Q1873</f>
        <v>2.2314822163919334</v>
      </c>
      <c r="R1873" s="5">
        <f>+'MBI DIRECTORIO'!R1873</f>
        <v>0</v>
      </c>
      <c r="S1873" s="5">
        <f>+'MBI DIRECTORIO'!S1873</f>
        <v>0</v>
      </c>
      <c r="T1873" s="5">
        <f>+'MBI DIRECTORIO'!T1873</f>
        <v>0</v>
      </c>
      <c r="U1873" s="5">
        <f>+'MBI DIRECTORIO'!U1873</f>
        <v>0</v>
      </c>
      <c r="V1873" s="5">
        <f>+'MBI DIRECTORIO'!V1873</f>
        <v>0</v>
      </c>
      <c r="W1873" s="5">
        <f>+'MBI DIRECTORIO'!W1873</f>
        <v>0</v>
      </c>
      <c r="X1873" s="5">
        <f>+'MBI DIRECTORIO'!X1873</f>
        <v>0</v>
      </c>
      <c r="Y1873" s="5">
        <f>+'MBI DIRECTORIO'!Y1873</f>
        <v>6.4647803442023815</v>
      </c>
      <c r="Z1873" s="5">
        <f>+'MBI DIRECTORIO'!Z1873</f>
        <v>1.1580956093276206E-2</v>
      </c>
      <c r="AA1873" s="5">
        <f>+'MBI DIRECTORIO'!AA1873</f>
        <v>0</v>
      </c>
      <c r="AB1873" s="5" t="str">
        <f>+'MBI DIRECTORIO'!AG1873</f>
        <v>Cripton_Korea</v>
      </c>
      <c r="AD1873" t="str">
        <f t="shared" si="31"/>
        <v>INSERT INTO TABLA_PRESUPUESTO_COMERCIAL VALUES ('VSR','80140-C','14005080-18',2022,'Octubre',6,'USD',648,346.651676,0,0,1.491288,0,1.29798,2.651515,0.272222,2.231482,0,0,0,0,0,0,0,6.46478,0.011581,0);</v>
      </c>
    </row>
    <row r="1874" spans="1:30" x14ac:dyDescent="0.2">
      <c r="A1874" t="str">
        <f>+'MBI DIRECTORIO'!A1874</f>
        <v>VSR</v>
      </c>
      <c r="B1874" t="str">
        <f>+'MBI DIRECTORIO'!B1874</f>
        <v>80140-C</v>
      </c>
      <c r="C1874" t="str">
        <f>+'MBI DIRECTORIO'!C1874</f>
        <v>14005050-21</v>
      </c>
      <c r="D1874">
        <f>+'MBI DIRECTORIO'!D1874</f>
        <v>2022</v>
      </c>
      <c r="E1874" t="str">
        <f>+'MBI DIRECTORIO'!E1874</f>
        <v>Octubre</v>
      </c>
      <c r="F1874" s="5">
        <f>+'MBI DIRECTORIO'!F1874</f>
        <v>30</v>
      </c>
      <c r="G1874" t="str">
        <f>+'MBI DIRECTORIO'!G1874</f>
        <v>USD</v>
      </c>
      <c r="H1874" s="5">
        <f>+'MBI DIRECTORIO'!H1874</f>
        <v>1230</v>
      </c>
      <c r="I1874" s="5">
        <f>+'MBI DIRECTORIO'!I1874</f>
        <v>440.01002548303541</v>
      </c>
      <c r="J1874" s="5">
        <f>+'MBI DIRECTORIO'!J1874</f>
        <v>0</v>
      </c>
      <c r="K1874" s="5">
        <f>+'MBI DIRECTORIO'!K1874</f>
        <v>0</v>
      </c>
      <c r="L1874" s="5">
        <f>+'MBI DIRECTORIO'!L1874</f>
        <v>7.4564416201504073</v>
      </c>
      <c r="M1874" s="5">
        <f>+'MBI DIRECTORIO'!M1874</f>
        <v>0</v>
      </c>
      <c r="N1874" s="5">
        <f>+'MBI DIRECTORIO'!N1874</f>
        <v>6.4898989898989896</v>
      </c>
      <c r="O1874" s="5">
        <f>+'MBI DIRECTORIO'!O1874</f>
        <v>13.257575757575758</v>
      </c>
      <c r="P1874" s="5">
        <f>+'MBI DIRECTORIO'!P1874</f>
        <v>1.3611111111111112</v>
      </c>
      <c r="Q1874" s="5">
        <f>+'MBI DIRECTORIO'!Q1874</f>
        <v>4.2356838366698737</v>
      </c>
      <c r="R1874" s="5">
        <f>+'MBI DIRECTORIO'!R1874</f>
        <v>0</v>
      </c>
      <c r="S1874" s="5">
        <f>+'MBI DIRECTORIO'!S1874</f>
        <v>0</v>
      </c>
      <c r="T1874" s="5">
        <f>+'MBI DIRECTORIO'!T1874</f>
        <v>0</v>
      </c>
      <c r="U1874" s="5">
        <f>+'MBI DIRECTORIO'!U1874</f>
        <v>0</v>
      </c>
      <c r="V1874" s="5">
        <f>+'MBI DIRECTORIO'!V1874</f>
        <v>0</v>
      </c>
      <c r="W1874" s="5">
        <f>+'MBI DIRECTORIO'!W1874</f>
        <v>0</v>
      </c>
      <c r="X1874" s="5">
        <f>+'MBI DIRECTORIO'!X1874</f>
        <v>0</v>
      </c>
      <c r="Y1874" s="5">
        <f>+'MBI DIRECTORIO'!Y1874</f>
        <v>25.402174475722113</v>
      </c>
      <c r="Z1874" s="5">
        <f>+'MBI DIRECTORIO'!Z1874</f>
        <v>5.7904780466381034E-2</v>
      </c>
      <c r="AA1874" s="5">
        <f>+'MBI DIRECTORIO'!AA1874</f>
        <v>0</v>
      </c>
      <c r="AB1874" s="5" t="str">
        <f>+'MBI DIRECTORIO'!AG1874</f>
        <v>Cripton_Korea</v>
      </c>
      <c r="AD1874" t="str">
        <f t="shared" si="31"/>
        <v>INSERT INTO TABLA_PRESUPUESTO_COMERCIAL VALUES ('VSR','80140-C','14005050-21',2022,'Octubre',30,'USD',1230,440.010025,0,0,7.456442,0,6.489899,13.257576,1.361111,4.235684,0,0,0,0,0,0,0,25.402174,0.057905,0);</v>
      </c>
    </row>
    <row r="1875" spans="1:30" x14ac:dyDescent="0.2">
      <c r="A1875" t="str">
        <f>+'MBI DIRECTORIO'!A1875</f>
        <v>VSR</v>
      </c>
      <c r="B1875" t="str">
        <f>+'MBI DIRECTORIO'!B1875</f>
        <v>80140-C</v>
      </c>
      <c r="C1875" t="str">
        <f>+'MBI DIRECTORIO'!C1875</f>
        <v>14005054-21</v>
      </c>
      <c r="D1875">
        <f>+'MBI DIRECTORIO'!D1875</f>
        <v>2022</v>
      </c>
      <c r="E1875" t="str">
        <f>+'MBI DIRECTORIO'!E1875</f>
        <v>Octubre</v>
      </c>
      <c r="F1875" s="5">
        <f>+'MBI DIRECTORIO'!F1875</f>
        <v>30</v>
      </c>
      <c r="G1875" t="str">
        <f>+'MBI DIRECTORIO'!G1875</f>
        <v>USD</v>
      </c>
      <c r="H1875" s="5">
        <f>+'MBI DIRECTORIO'!H1875</f>
        <v>1230</v>
      </c>
      <c r="I1875" s="5">
        <f>+'MBI DIRECTORIO'!I1875</f>
        <v>408.28975711869828</v>
      </c>
      <c r="J1875" s="5">
        <f>+'MBI DIRECTORIO'!J1875</f>
        <v>0</v>
      </c>
      <c r="K1875" s="5">
        <f>+'MBI DIRECTORIO'!K1875</f>
        <v>0</v>
      </c>
      <c r="L1875" s="5">
        <f>+'MBI DIRECTORIO'!L1875</f>
        <v>7.4564416201504073</v>
      </c>
      <c r="M1875" s="5">
        <f>+'MBI DIRECTORIO'!M1875</f>
        <v>0</v>
      </c>
      <c r="N1875" s="5">
        <f>+'MBI DIRECTORIO'!N1875</f>
        <v>6.4898989898989896</v>
      </c>
      <c r="O1875" s="5">
        <f>+'MBI DIRECTORIO'!O1875</f>
        <v>13.257575757575758</v>
      </c>
      <c r="P1875" s="5">
        <f>+'MBI DIRECTORIO'!P1875</f>
        <v>1.3611111111111112</v>
      </c>
      <c r="Q1875" s="5">
        <f>+'MBI DIRECTORIO'!Q1875</f>
        <v>4.2356838366698737</v>
      </c>
      <c r="R1875" s="5">
        <f>+'MBI DIRECTORIO'!R1875</f>
        <v>0</v>
      </c>
      <c r="S1875" s="5">
        <f>+'MBI DIRECTORIO'!S1875</f>
        <v>0</v>
      </c>
      <c r="T1875" s="5">
        <f>+'MBI DIRECTORIO'!T1875</f>
        <v>0</v>
      </c>
      <c r="U1875" s="5">
        <f>+'MBI DIRECTORIO'!U1875</f>
        <v>0</v>
      </c>
      <c r="V1875" s="5">
        <f>+'MBI DIRECTORIO'!V1875</f>
        <v>0</v>
      </c>
      <c r="W1875" s="5">
        <f>+'MBI DIRECTORIO'!W1875</f>
        <v>0</v>
      </c>
      <c r="X1875" s="5">
        <f>+'MBI DIRECTORIO'!X1875</f>
        <v>0</v>
      </c>
      <c r="Y1875" s="5">
        <f>+'MBI DIRECTORIO'!Y1875</f>
        <v>25.402174475722113</v>
      </c>
      <c r="Z1875" s="5">
        <f>+'MBI DIRECTORIO'!Z1875</f>
        <v>5.7904780466381034E-2</v>
      </c>
      <c r="AA1875" s="5">
        <f>+'MBI DIRECTORIO'!AA1875</f>
        <v>0</v>
      </c>
      <c r="AB1875" s="5" t="str">
        <f>+'MBI DIRECTORIO'!AG1875</f>
        <v>Cripton_Korea</v>
      </c>
      <c r="AD1875" t="str">
        <f t="shared" si="31"/>
        <v>INSERT INTO TABLA_PRESUPUESTO_COMERCIAL VALUES ('VSR','80140-C','14005054-21',2022,'Octubre',30,'USD',1230,408.289757,0,0,7.456442,0,6.489899,13.257576,1.361111,4.235684,0,0,0,0,0,0,0,25.402174,0.057905,0);</v>
      </c>
    </row>
    <row r="1876" spans="1:30" x14ac:dyDescent="0.2">
      <c r="A1876" t="str">
        <f>+'MBI DIRECTORIO'!A1876</f>
        <v>VSR</v>
      </c>
      <c r="B1876" t="str">
        <f>+'MBI DIRECTORIO'!B1876</f>
        <v>80140-C</v>
      </c>
      <c r="C1876" t="str">
        <f>+'MBI DIRECTORIO'!C1876</f>
        <v>14005075-18</v>
      </c>
      <c r="D1876">
        <f>+'MBI DIRECTORIO'!D1876</f>
        <v>2022</v>
      </c>
      <c r="E1876" t="str">
        <f>+'MBI DIRECTORIO'!E1876</f>
        <v>Octubre</v>
      </c>
      <c r="F1876" s="5">
        <f>+'MBI DIRECTORIO'!F1876</f>
        <v>30</v>
      </c>
      <c r="G1876" t="str">
        <f>+'MBI DIRECTORIO'!G1876</f>
        <v>USD</v>
      </c>
      <c r="H1876" s="5">
        <f>+'MBI DIRECTORIO'!H1876</f>
        <v>1830</v>
      </c>
      <c r="I1876" s="5">
        <f>+'MBI DIRECTORIO'!I1876</f>
        <v>972.31705051570816</v>
      </c>
      <c r="J1876" s="5">
        <f>+'MBI DIRECTORIO'!J1876</f>
        <v>0</v>
      </c>
      <c r="K1876" s="5">
        <f>+'MBI DIRECTORIO'!K1876</f>
        <v>0</v>
      </c>
      <c r="L1876" s="5">
        <f>+'MBI DIRECTORIO'!L1876</f>
        <v>7.4564416201504073</v>
      </c>
      <c r="M1876" s="5">
        <f>+'MBI DIRECTORIO'!M1876</f>
        <v>0</v>
      </c>
      <c r="N1876" s="5">
        <f>+'MBI DIRECTORIO'!N1876</f>
        <v>6.4898989898989896</v>
      </c>
      <c r="O1876" s="5">
        <f>+'MBI DIRECTORIO'!O1876</f>
        <v>13.257575757575758</v>
      </c>
      <c r="P1876" s="5">
        <f>+'MBI DIRECTORIO'!P1876</f>
        <v>1.3611111111111112</v>
      </c>
      <c r="Q1876" s="5">
        <f>+'MBI DIRECTORIO'!Q1876</f>
        <v>6.3018710740698118</v>
      </c>
      <c r="R1876" s="5">
        <f>+'MBI DIRECTORIO'!R1876</f>
        <v>0</v>
      </c>
      <c r="S1876" s="5">
        <f>+'MBI DIRECTORIO'!S1876</f>
        <v>0</v>
      </c>
      <c r="T1876" s="5">
        <f>+'MBI DIRECTORIO'!T1876</f>
        <v>0</v>
      </c>
      <c r="U1876" s="5">
        <f>+'MBI DIRECTORIO'!U1876</f>
        <v>0</v>
      </c>
      <c r="V1876" s="5">
        <f>+'MBI DIRECTORIO'!V1876</f>
        <v>0</v>
      </c>
      <c r="W1876" s="5">
        <f>+'MBI DIRECTORIO'!W1876</f>
        <v>0</v>
      </c>
      <c r="X1876" s="5">
        <f>+'MBI DIRECTORIO'!X1876</f>
        <v>0</v>
      </c>
      <c r="Y1876" s="5">
        <f>+'MBI DIRECTORIO'!Y1876</f>
        <v>27.46836171312205</v>
      </c>
      <c r="Z1876" s="5">
        <f>+'MBI DIRECTORIO'!Z1876</f>
        <v>5.7904780466381034E-2</v>
      </c>
      <c r="AA1876" s="5">
        <f>+'MBI DIRECTORIO'!AA1876</f>
        <v>0</v>
      </c>
      <c r="AB1876" s="5" t="str">
        <f>+'MBI DIRECTORIO'!AG1876</f>
        <v>Cripton_Korea</v>
      </c>
      <c r="AD1876" t="str">
        <f t="shared" si="31"/>
        <v>INSERT INTO TABLA_PRESUPUESTO_COMERCIAL VALUES ('VSR','80140-C','14005075-18',2022,'Octubre',30,'USD',1830,972.317051,0,0,7.456442,0,6.489899,13.257576,1.361111,6.301871,0,0,0,0,0,0,0,27.468362,0.057905,0);</v>
      </c>
    </row>
    <row r="1877" spans="1:30" x14ac:dyDescent="0.2">
      <c r="A1877" t="str">
        <f>+'MBI DIRECTORIO'!A1877</f>
        <v>VSR</v>
      </c>
      <c r="B1877" t="str">
        <f>+'MBI DIRECTORIO'!B1877</f>
        <v>80140-C</v>
      </c>
      <c r="C1877" t="str">
        <f>+'MBI DIRECTORIO'!C1877</f>
        <v>14005077-18</v>
      </c>
      <c r="D1877">
        <f>+'MBI DIRECTORIO'!D1877</f>
        <v>2022</v>
      </c>
      <c r="E1877" t="str">
        <f>+'MBI DIRECTORIO'!E1877</f>
        <v>Octubre</v>
      </c>
      <c r="F1877" s="5">
        <f>+'MBI DIRECTORIO'!F1877</f>
        <v>6</v>
      </c>
      <c r="G1877" t="str">
        <f>+'MBI DIRECTORIO'!G1877</f>
        <v>USD</v>
      </c>
      <c r="H1877" s="5">
        <f>+'MBI DIRECTORIO'!H1877</f>
        <v>366</v>
      </c>
      <c r="I1877" s="5">
        <f>+'MBI DIRECTORIO'!I1877</f>
        <v>147.24650666724318</v>
      </c>
      <c r="J1877" s="5">
        <f>+'MBI DIRECTORIO'!J1877</f>
        <v>0</v>
      </c>
      <c r="K1877" s="5">
        <f>+'MBI DIRECTORIO'!K1877</f>
        <v>0</v>
      </c>
      <c r="L1877" s="5">
        <f>+'MBI DIRECTORIO'!L1877</f>
        <v>1.4912883240300814</v>
      </c>
      <c r="M1877" s="5">
        <f>+'MBI DIRECTORIO'!M1877</f>
        <v>0</v>
      </c>
      <c r="N1877" s="5">
        <f>+'MBI DIRECTORIO'!N1877</f>
        <v>1.297979797979798</v>
      </c>
      <c r="O1877" s="5">
        <f>+'MBI DIRECTORIO'!O1877</f>
        <v>2.6515151515151514</v>
      </c>
      <c r="P1877" s="5">
        <f>+'MBI DIRECTORIO'!P1877</f>
        <v>0.27222222222222225</v>
      </c>
      <c r="Q1877" s="5">
        <f>+'MBI DIRECTORIO'!Q1877</f>
        <v>1.2603742148139623</v>
      </c>
      <c r="R1877" s="5">
        <f>+'MBI DIRECTORIO'!R1877</f>
        <v>0</v>
      </c>
      <c r="S1877" s="5">
        <f>+'MBI DIRECTORIO'!S1877</f>
        <v>0</v>
      </c>
      <c r="T1877" s="5">
        <f>+'MBI DIRECTORIO'!T1877</f>
        <v>0</v>
      </c>
      <c r="U1877" s="5">
        <f>+'MBI DIRECTORIO'!U1877</f>
        <v>0</v>
      </c>
      <c r="V1877" s="5">
        <f>+'MBI DIRECTORIO'!V1877</f>
        <v>0</v>
      </c>
      <c r="W1877" s="5">
        <f>+'MBI DIRECTORIO'!W1877</f>
        <v>0</v>
      </c>
      <c r="X1877" s="5">
        <f>+'MBI DIRECTORIO'!X1877</f>
        <v>0</v>
      </c>
      <c r="Y1877" s="5">
        <f>+'MBI DIRECTORIO'!Y1877</f>
        <v>5.4936723426244107</v>
      </c>
      <c r="Z1877" s="5">
        <f>+'MBI DIRECTORIO'!Z1877</f>
        <v>1.1580956093276206E-2</v>
      </c>
      <c r="AA1877" s="5">
        <f>+'MBI DIRECTORIO'!AA1877</f>
        <v>0</v>
      </c>
      <c r="AB1877" s="5" t="str">
        <f>+'MBI DIRECTORIO'!AG1877</f>
        <v>Cripton_Korea</v>
      </c>
      <c r="AD1877" t="str">
        <f t="shared" si="31"/>
        <v>INSERT INTO TABLA_PRESUPUESTO_COMERCIAL VALUES ('VSR','80140-C','14005077-18',2022,'Octubre',6,'USD',366,147.246507,0,0,1.491288,0,1.29798,2.651515,0.272222,1.260374,0,0,0,0,0,0,0,5.493672,0.011581,0);</v>
      </c>
    </row>
    <row r="1878" spans="1:30" x14ac:dyDescent="0.2">
      <c r="A1878" t="str">
        <f>+'MBI DIRECTORIO'!A1878</f>
        <v>VSR</v>
      </c>
      <c r="B1878" t="str">
        <f>+'MBI DIRECTORIO'!B1878</f>
        <v>96568970-C</v>
      </c>
      <c r="C1878" t="str">
        <f>+'MBI DIRECTORIO'!C1878</f>
        <v>14005058-20</v>
      </c>
      <c r="D1878">
        <f>+'MBI DIRECTORIO'!D1878</f>
        <v>2022</v>
      </c>
      <c r="E1878" t="str">
        <f>+'MBI DIRECTORIO'!E1878</f>
        <v>Noviembre</v>
      </c>
      <c r="F1878" s="5">
        <f>+'MBI DIRECTORIO'!F1878</f>
        <v>360</v>
      </c>
      <c r="G1878" t="str">
        <f>+'MBI DIRECTORIO'!G1878</f>
        <v>CLP</v>
      </c>
      <c r="H1878" s="5">
        <f>+'MBI DIRECTORIO'!H1878</f>
        <v>11559.5</v>
      </c>
      <c r="I1878" s="5">
        <f>+'MBI DIRECTORIO'!I1878</f>
        <v>6755.1235790629935</v>
      </c>
      <c r="J1878" s="5">
        <f>+'MBI DIRECTORIO'!J1878</f>
        <v>0</v>
      </c>
      <c r="K1878" s="5">
        <f>+'MBI DIRECTORIO'!K1878</f>
        <v>1350</v>
      </c>
      <c r="L1878" s="5">
        <f>+'MBI DIRECTORIO'!L1878</f>
        <v>98.910235472834955</v>
      </c>
      <c r="M1878" s="5">
        <f>+'MBI DIRECTORIO'!M1878</f>
        <v>0</v>
      </c>
      <c r="N1878" s="5">
        <f>+'MBI DIRECTORIO'!N1878</f>
        <v>0</v>
      </c>
      <c r="O1878" s="5">
        <f>+'MBI DIRECTORIO'!O1878</f>
        <v>0</v>
      </c>
      <c r="P1878" s="5">
        <f>+'MBI DIRECTORIO'!P1878</f>
        <v>0</v>
      </c>
      <c r="Q1878" s="5">
        <f>+'MBI DIRECTORIO'!Q1878</f>
        <v>0</v>
      </c>
      <c r="R1878" s="5">
        <f>+'MBI DIRECTORIO'!R1878</f>
        <v>39.806818951207646</v>
      </c>
      <c r="S1878" s="5">
        <f>+'MBI DIRECTORIO'!S1878</f>
        <v>0</v>
      </c>
      <c r="T1878" s="5">
        <f>+'MBI DIRECTORIO'!T1878</f>
        <v>0</v>
      </c>
      <c r="U1878" s="5">
        <f>+'MBI DIRECTORIO'!U1878</f>
        <v>142.5</v>
      </c>
      <c r="V1878" s="5">
        <f>+'MBI DIRECTORIO'!V1878</f>
        <v>0</v>
      </c>
      <c r="W1878" s="5">
        <f>+'MBI DIRECTORIO'!W1878</f>
        <v>0</v>
      </c>
      <c r="X1878" s="5">
        <f>+'MBI DIRECTORIO'!X1878</f>
        <v>0</v>
      </c>
      <c r="Y1878" s="5">
        <f>+'MBI DIRECTORIO'!Y1878</f>
        <v>182.30681895120765</v>
      </c>
      <c r="Z1878" s="5">
        <f>+'MBI DIRECTORIO'!Z1878</f>
        <v>0</v>
      </c>
      <c r="AA1878" s="5">
        <f>+'MBI DIRECTORIO'!AA1878</f>
        <v>0</v>
      </c>
      <c r="AB1878" s="5" t="str">
        <f>+'MBI DIRECTORIO'!AG1878</f>
        <v>Distribución y Excelencia S.A.</v>
      </c>
      <c r="AD1878" t="str">
        <f t="shared" si="31"/>
        <v>INSERT INTO TABLA_PRESUPUESTO_COMERCIAL VALUES ('VSR','96568970-C','14005058-20',2022,'Noviembre',360,'CLP',11559.5,6755.123579,0,1350,98.910235,0,0,0,0,0,39.806819,0,0,142.5,0,0,0,182.306819,0,0);</v>
      </c>
    </row>
    <row r="1879" spans="1:30" x14ac:dyDescent="0.2">
      <c r="A1879" t="str">
        <f>+'MBI DIRECTORIO'!A1879</f>
        <v>VSR</v>
      </c>
      <c r="B1879" t="str">
        <f>+'MBI DIRECTORIO'!B1879</f>
        <v>96568970-C</v>
      </c>
      <c r="C1879" t="str">
        <f>+'MBI DIRECTORIO'!C1879</f>
        <v>14005057-20</v>
      </c>
      <c r="D1879">
        <f>+'MBI DIRECTORIO'!D1879</f>
        <v>2022</v>
      </c>
      <c r="E1879" t="str">
        <f>+'MBI DIRECTORIO'!E1879</f>
        <v>Noviembre</v>
      </c>
      <c r="F1879" s="5">
        <f>+'MBI DIRECTORIO'!F1879</f>
        <v>240</v>
      </c>
      <c r="G1879" t="str">
        <f>+'MBI DIRECTORIO'!G1879</f>
        <v>CLP</v>
      </c>
      <c r="H1879" s="5">
        <f>+'MBI DIRECTORIO'!H1879</f>
        <v>7706.333333333333</v>
      </c>
      <c r="I1879" s="5">
        <f>+'MBI DIRECTORIO'!I1879</f>
        <v>4743.3430699301061</v>
      </c>
      <c r="J1879" s="5">
        <f>+'MBI DIRECTORIO'!J1879</f>
        <v>0</v>
      </c>
      <c r="K1879" s="5">
        <f>+'MBI DIRECTORIO'!K1879</f>
        <v>900</v>
      </c>
      <c r="L1879" s="5">
        <f>+'MBI DIRECTORIO'!L1879</f>
        <v>65.94015698188997</v>
      </c>
      <c r="M1879" s="5">
        <f>+'MBI DIRECTORIO'!M1879</f>
        <v>0</v>
      </c>
      <c r="N1879" s="5">
        <f>+'MBI DIRECTORIO'!N1879</f>
        <v>0</v>
      </c>
      <c r="O1879" s="5">
        <f>+'MBI DIRECTORIO'!O1879</f>
        <v>0</v>
      </c>
      <c r="P1879" s="5">
        <f>+'MBI DIRECTORIO'!P1879</f>
        <v>0</v>
      </c>
      <c r="Q1879" s="5">
        <f>+'MBI DIRECTORIO'!Q1879</f>
        <v>0</v>
      </c>
      <c r="R1879" s="5">
        <f>+'MBI DIRECTORIO'!R1879</f>
        <v>26.537879300805095</v>
      </c>
      <c r="S1879" s="5">
        <f>+'MBI DIRECTORIO'!S1879</f>
        <v>0</v>
      </c>
      <c r="T1879" s="5">
        <f>+'MBI DIRECTORIO'!T1879</f>
        <v>0</v>
      </c>
      <c r="U1879" s="5">
        <f>+'MBI DIRECTORIO'!U1879</f>
        <v>95</v>
      </c>
      <c r="V1879" s="5">
        <f>+'MBI DIRECTORIO'!V1879</f>
        <v>0</v>
      </c>
      <c r="W1879" s="5">
        <f>+'MBI DIRECTORIO'!W1879</f>
        <v>0</v>
      </c>
      <c r="X1879" s="5">
        <f>+'MBI DIRECTORIO'!X1879</f>
        <v>0</v>
      </c>
      <c r="Y1879" s="5">
        <f>+'MBI DIRECTORIO'!Y1879</f>
        <v>121.53787930080509</v>
      </c>
      <c r="Z1879" s="5">
        <f>+'MBI DIRECTORIO'!Z1879</f>
        <v>0</v>
      </c>
      <c r="AA1879" s="5">
        <f>+'MBI DIRECTORIO'!AA1879</f>
        <v>0</v>
      </c>
      <c r="AB1879" s="5" t="str">
        <f>+'MBI DIRECTORIO'!AG1879</f>
        <v>Distribución y Excelencia S.A.</v>
      </c>
      <c r="AD1879" t="str">
        <f t="shared" si="31"/>
        <v>INSERT INTO TABLA_PRESUPUESTO_COMERCIAL VALUES ('VSR','96568970-C','14005057-20',2022,'Noviembre',240,'CLP',7706.333333,4743.34307,0,900,65.940157,0,0,0,0,0,26.537879,0,0,95,0,0,0,121.537879,0,0);</v>
      </c>
    </row>
    <row r="1880" spans="1:30" x14ac:dyDescent="0.2">
      <c r="A1880" t="str">
        <f>+'MBI DIRECTORIO'!A1880</f>
        <v>VSR</v>
      </c>
      <c r="B1880" t="str">
        <f>+'MBI DIRECTORIO'!B1880</f>
        <v>96568970-C</v>
      </c>
      <c r="C1880" t="str">
        <f>+'MBI DIRECTORIO'!C1880</f>
        <v>14005059-20</v>
      </c>
      <c r="D1880">
        <f>+'MBI DIRECTORIO'!D1880</f>
        <v>2022</v>
      </c>
      <c r="E1880" t="str">
        <f>+'MBI DIRECTORIO'!E1880</f>
        <v>Noviembre</v>
      </c>
      <c r="F1880" s="5">
        <f>+'MBI DIRECTORIO'!F1880</f>
        <v>255</v>
      </c>
      <c r="G1880" t="str">
        <f>+'MBI DIRECTORIO'!G1880</f>
        <v>CLP</v>
      </c>
      <c r="H1880" s="5">
        <f>+'MBI DIRECTORIO'!H1880</f>
        <v>8187.979166666667</v>
      </c>
      <c r="I1880" s="5">
        <f>+'MBI DIRECTORIO'!I1880</f>
        <v>5080.5031929840079</v>
      </c>
      <c r="J1880" s="5">
        <f>+'MBI DIRECTORIO'!J1880</f>
        <v>0</v>
      </c>
      <c r="K1880" s="5">
        <f>+'MBI DIRECTORIO'!K1880</f>
        <v>956.25</v>
      </c>
      <c r="L1880" s="5">
        <f>+'MBI DIRECTORIO'!L1880</f>
        <v>70.06141679325809</v>
      </c>
      <c r="M1880" s="5">
        <f>+'MBI DIRECTORIO'!M1880</f>
        <v>0</v>
      </c>
      <c r="N1880" s="5">
        <f>+'MBI DIRECTORIO'!N1880</f>
        <v>0</v>
      </c>
      <c r="O1880" s="5">
        <f>+'MBI DIRECTORIO'!O1880</f>
        <v>0</v>
      </c>
      <c r="P1880" s="5">
        <f>+'MBI DIRECTORIO'!P1880</f>
        <v>0</v>
      </c>
      <c r="Q1880" s="5">
        <f>+'MBI DIRECTORIO'!Q1880</f>
        <v>0</v>
      </c>
      <c r="R1880" s="5">
        <f>+'MBI DIRECTORIO'!R1880</f>
        <v>28.196496757105415</v>
      </c>
      <c r="S1880" s="5">
        <f>+'MBI DIRECTORIO'!S1880</f>
        <v>0</v>
      </c>
      <c r="T1880" s="5">
        <f>+'MBI DIRECTORIO'!T1880</f>
        <v>0</v>
      </c>
      <c r="U1880" s="5">
        <f>+'MBI DIRECTORIO'!U1880</f>
        <v>100.9375</v>
      </c>
      <c r="V1880" s="5">
        <f>+'MBI DIRECTORIO'!V1880</f>
        <v>0</v>
      </c>
      <c r="W1880" s="5">
        <f>+'MBI DIRECTORIO'!W1880</f>
        <v>0</v>
      </c>
      <c r="X1880" s="5">
        <f>+'MBI DIRECTORIO'!X1880</f>
        <v>0</v>
      </c>
      <c r="Y1880" s="5">
        <f>+'MBI DIRECTORIO'!Y1880</f>
        <v>129.13399675710542</v>
      </c>
      <c r="Z1880" s="5">
        <f>+'MBI DIRECTORIO'!Z1880</f>
        <v>0</v>
      </c>
      <c r="AA1880" s="5">
        <f>+'MBI DIRECTORIO'!AA1880</f>
        <v>0</v>
      </c>
      <c r="AB1880" s="5" t="str">
        <f>+'MBI DIRECTORIO'!AG1880</f>
        <v>Distribución y Excelencia S.A.</v>
      </c>
      <c r="AD1880" t="str">
        <f t="shared" si="31"/>
        <v>INSERT INTO TABLA_PRESUPUESTO_COMERCIAL VALUES ('VSR','96568970-C','14005059-20',2022,'Noviembre',255,'CLP',8187.979167,5080.503193,0,956.25,70.061417,0,0,0,0,0,28.196497,0,0,100.9375,0,0,0,129.133997,0,0);</v>
      </c>
    </row>
    <row r="1881" spans="1:30" x14ac:dyDescent="0.2">
      <c r="A1881" t="str">
        <f>+'MBI DIRECTORIO'!A1881</f>
        <v>VSR</v>
      </c>
      <c r="B1881" t="str">
        <f>+'MBI DIRECTORIO'!B1881</f>
        <v>96568970-C</v>
      </c>
      <c r="C1881" t="str">
        <f>+'MBI DIRECTORIO'!C1881</f>
        <v>14005080-18</v>
      </c>
      <c r="D1881">
        <f>+'MBI DIRECTORIO'!D1881</f>
        <v>2022</v>
      </c>
      <c r="E1881" t="str">
        <f>+'MBI DIRECTORIO'!E1881</f>
        <v>Noviembre</v>
      </c>
      <c r="F1881" s="5">
        <f>+'MBI DIRECTORIO'!F1881</f>
        <v>15</v>
      </c>
      <c r="G1881" t="str">
        <f>+'MBI DIRECTORIO'!G1881</f>
        <v>CLP</v>
      </c>
      <c r="H1881" s="5">
        <f>+'MBI DIRECTORIO'!H1881</f>
        <v>1331.25</v>
      </c>
      <c r="I1881" s="5">
        <f>+'MBI DIRECTORIO'!I1881</f>
        <v>882.53009694797061</v>
      </c>
      <c r="J1881" s="5">
        <f>+'MBI DIRECTORIO'!J1881</f>
        <v>0</v>
      </c>
      <c r="K1881" s="5">
        <f>+'MBI DIRECTORIO'!K1881</f>
        <v>133.125</v>
      </c>
      <c r="L1881" s="5">
        <f>+'MBI DIRECTORIO'!L1881</f>
        <v>4.1212598113681231</v>
      </c>
      <c r="M1881" s="5">
        <f>+'MBI DIRECTORIO'!M1881</f>
        <v>0</v>
      </c>
      <c r="N1881" s="5">
        <f>+'MBI DIRECTORIO'!N1881</f>
        <v>0</v>
      </c>
      <c r="O1881" s="5">
        <f>+'MBI DIRECTORIO'!O1881</f>
        <v>0</v>
      </c>
      <c r="P1881" s="5">
        <f>+'MBI DIRECTORIO'!P1881</f>
        <v>0</v>
      </c>
      <c r="Q1881" s="5">
        <f>+'MBI DIRECTORIO'!Q1881</f>
        <v>0</v>
      </c>
      <c r="R1881" s="5">
        <f>+'MBI DIRECTORIO'!R1881</f>
        <v>4.5843529329811128</v>
      </c>
      <c r="S1881" s="5">
        <f>+'MBI DIRECTORIO'!S1881</f>
        <v>0</v>
      </c>
      <c r="T1881" s="5">
        <f>+'MBI DIRECTORIO'!T1881</f>
        <v>0</v>
      </c>
      <c r="U1881" s="5">
        <f>+'MBI DIRECTORIO'!U1881</f>
        <v>5.9375</v>
      </c>
      <c r="V1881" s="5">
        <f>+'MBI DIRECTORIO'!V1881</f>
        <v>0</v>
      </c>
      <c r="W1881" s="5">
        <f>+'MBI DIRECTORIO'!W1881</f>
        <v>0</v>
      </c>
      <c r="X1881" s="5">
        <f>+'MBI DIRECTORIO'!X1881</f>
        <v>0</v>
      </c>
      <c r="Y1881" s="5">
        <f>+'MBI DIRECTORIO'!Y1881</f>
        <v>10.521852932981112</v>
      </c>
      <c r="Z1881" s="5">
        <f>+'MBI DIRECTORIO'!Z1881</f>
        <v>0</v>
      </c>
      <c r="AA1881" s="5">
        <f>+'MBI DIRECTORIO'!AA1881</f>
        <v>0</v>
      </c>
      <c r="AB1881" s="5" t="str">
        <f>+'MBI DIRECTORIO'!AG1881</f>
        <v>Distribución y Excelencia S.A.</v>
      </c>
      <c r="AD1881" t="str">
        <f t="shared" si="31"/>
        <v>INSERT INTO TABLA_PRESUPUESTO_COMERCIAL VALUES ('VSR','96568970-C','14005080-18',2022,'Noviembre',15,'CLP',1331.25,882.530097,0,133.125,4.12126,0,0,0,0,0,4.584353,0,0,5.9375,0,0,0,10.521853,0,0);</v>
      </c>
    </row>
    <row r="1882" spans="1:30" x14ac:dyDescent="0.2">
      <c r="A1882" t="str">
        <f>+'MBI DIRECTORIO'!A1882</f>
        <v>VSR</v>
      </c>
      <c r="B1882" t="str">
        <f>+'MBI DIRECTORIO'!B1882</f>
        <v>96568970-C</v>
      </c>
      <c r="C1882" t="str">
        <f>+'MBI DIRECTORIO'!C1882</f>
        <v>14005051-20</v>
      </c>
      <c r="D1882">
        <f>+'MBI DIRECTORIO'!D1882</f>
        <v>2022</v>
      </c>
      <c r="E1882" t="str">
        <f>+'MBI DIRECTORIO'!E1882</f>
        <v>Noviembre</v>
      </c>
      <c r="F1882" s="5">
        <f>+'MBI DIRECTORIO'!F1882</f>
        <v>2400</v>
      </c>
      <c r="G1882" t="str">
        <f>+'MBI DIRECTORIO'!G1882</f>
        <v>CLP</v>
      </c>
      <c r="H1882" s="5">
        <f>+'MBI DIRECTORIO'!H1882</f>
        <v>56053.333333333336</v>
      </c>
      <c r="I1882" s="5">
        <f>+'MBI DIRECTORIO'!I1882</f>
        <v>40694.817391849487</v>
      </c>
      <c r="J1882" s="5">
        <f>+'MBI DIRECTORIO'!J1882</f>
        <v>0</v>
      </c>
      <c r="K1882" s="5">
        <f>+'MBI DIRECTORIO'!K1882</f>
        <v>3000</v>
      </c>
      <c r="L1882" s="5">
        <f>+'MBI DIRECTORIO'!L1882</f>
        <v>659.4015698188997</v>
      </c>
      <c r="M1882" s="5">
        <f>+'MBI DIRECTORIO'!M1882</f>
        <v>0</v>
      </c>
      <c r="N1882" s="5">
        <f>+'MBI DIRECTORIO'!N1882</f>
        <v>0</v>
      </c>
      <c r="O1882" s="5">
        <f>+'MBI DIRECTORIO'!O1882</f>
        <v>0</v>
      </c>
      <c r="P1882" s="5">
        <f>+'MBI DIRECTORIO'!P1882</f>
        <v>0</v>
      </c>
      <c r="Q1882" s="5">
        <f>+'MBI DIRECTORIO'!Q1882</f>
        <v>0</v>
      </c>
      <c r="R1882" s="5">
        <f>+'MBI DIRECTORIO'!R1882</f>
        <v>193.02780324509646</v>
      </c>
      <c r="S1882" s="5">
        <f>+'MBI DIRECTORIO'!S1882</f>
        <v>0</v>
      </c>
      <c r="T1882" s="5">
        <f>+'MBI DIRECTORIO'!T1882</f>
        <v>0</v>
      </c>
      <c r="U1882" s="5">
        <f>+'MBI DIRECTORIO'!U1882</f>
        <v>950</v>
      </c>
      <c r="V1882" s="5">
        <f>+'MBI DIRECTORIO'!V1882</f>
        <v>0</v>
      </c>
      <c r="W1882" s="5">
        <f>+'MBI DIRECTORIO'!W1882</f>
        <v>0</v>
      </c>
      <c r="X1882" s="5">
        <f>+'MBI DIRECTORIO'!X1882</f>
        <v>0</v>
      </c>
      <c r="Y1882" s="5">
        <f>+'MBI DIRECTORIO'!Y1882</f>
        <v>1143.0278032450965</v>
      </c>
      <c r="Z1882" s="5">
        <f>+'MBI DIRECTORIO'!Z1882</f>
        <v>0</v>
      </c>
      <c r="AA1882" s="5">
        <f>+'MBI DIRECTORIO'!AA1882</f>
        <v>0</v>
      </c>
      <c r="AB1882" s="5" t="str">
        <f>+'MBI DIRECTORIO'!AG1882</f>
        <v>Distribución y Excelencia S.A.</v>
      </c>
      <c r="AD1882" t="str">
        <f t="shared" si="31"/>
        <v>INSERT INTO TABLA_PRESUPUESTO_COMERCIAL VALUES ('VSR','96568970-C','14005051-20',2022,'Noviembre',2400,'CLP',56053.333333,40694.8173919999,0,3000,659.40157,0,0,0,0,0,193.027803,0,0,950,0,0,0,1143.027803,0,0);</v>
      </c>
    </row>
    <row r="1883" spans="1:30" x14ac:dyDescent="0.2">
      <c r="A1883" t="str">
        <f>+'MBI DIRECTORIO'!A1883</f>
        <v>VSR</v>
      </c>
      <c r="B1883" t="str">
        <f>+'MBI DIRECTORIO'!B1883</f>
        <v>96568970-C</v>
      </c>
      <c r="C1883" t="str">
        <f>+'MBI DIRECTORIO'!C1883</f>
        <v>14005050-21</v>
      </c>
      <c r="D1883">
        <f>+'MBI DIRECTORIO'!D1883</f>
        <v>2022</v>
      </c>
      <c r="E1883" t="str">
        <f>+'MBI DIRECTORIO'!E1883</f>
        <v>Noviembre</v>
      </c>
      <c r="F1883" s="5">
        <f>+'MBI DIRECTORIO'!F1883</f>
        <v>2160</v>
      </c>
      <c r="G1883" t="str">
        <f>+'MBI DIRECTORIO'!G1883</f>
        <v>CLP</v>
      </c>
      <c r="H1883" s="5">
        <f>+'MBI DIRECTORIO'!H1883</f>
        <v>50448</v>
      </c>
      <c r="I1883" s="5">
        <f>+'MBI DIRECTORIO'!I1883</f>
        <v>31680.721834778546</v>
      </c>
      <c r="J1883" s="5">
        <f>+'MBI DIRECTORIO'!J1883</f>
        <v>0</v>
      </c>
      <c r="K1883" s="5">
        <f>+'MBI DIRECTORIO'!K1883</f>
        <v>2700</v>
      </c>
      <c r="L1883" s="5">
        <f>+'MBI DIRECTORIO'!L1883</f>
        <v>593.46141283700968</v>
      </c>
      <c r="M1883" s="5">
        <f>+'MBI DIRECTORIO'!M1883</f>
        <v>0</v>
      </c>
      <c r="N1883" s="5">
        <f>+'MBI DIRECTORIO'!N1883</f>
        <v>0</v>
      </c>
      <c r="O1883" s="5">
        <f>+'MBI DIRECTORIO'!O1883</f>
        <v>0</v>
      </c>
      <c r="P1883" s="5">
        <f>+'MBI DIRECTORIO'!P1883</f>
        <v>0</v>
      </c>
      <c r="Q1883" s="5">
        <f>+'MBI DIRECTORIO'!Q1883</f>
        <v>0</v>
      </c>
      <c r="R1883" s="5">
        <f>+'MBI DIRECTORIO'!R1883</f>
        <v>173.72502292058681</v>
      </c>
      <c r="S1883" s="5">
        <f>+'MBI DIRECTORIO'!S1883</f>
        <v>0</v>
      </c>
      <c r="T1883" s="5">
        <f>+'MBI DIRECTORIO'!T1883</f>
        <v>0</v>
      </c>
      <c r="U1883" s="5">
        <f>+'MBI DIRECTORIO'!U1883</f>
        <v>855</v>
      </c>
      <c r="V1883" s="5">
        <f>+'MBI DIRECTORIO'!V1883</f>
        <v>0</v>
      </c>
      <c r="W1883" s="5">
        <f>+'MBI DIRECTORIO'!W1883</f>
        <v>0</v>
      </c>
      <c r="X1883" s="5">
        <f>+'MBI DIRECTORIO'!X1883</f>
        <v>0</v>
      </c>
      <c r="Y1883" s="5">
        <f>+'MBI DIRECTORIO'!Y1883</f>
        <v>1028.7250229205868</v>
      </c>
      <c r="Z1883" s="5">
        <f>+'MBI DIRECTORIO'!Z1883</f>
        <v>0</v>
      </c>
      <c r="AA1883" s="5">
        <f>+'MBI DIRECTORIO'!AA1883</f>
        <v>0</v>
      </c>
      <c r="AB1883" s="5" t="str">
        <f>+'MBI DIRECTORIO'!AG1883</f>
        <v>Distribución y Excelencia S.A.</v>
      </c>
      <c r="AD1883" t="str">
        <f t="shared" si="31"/>
        <v>INSERT INTO TABLA_PRESUPUESTO_COMERCIAL VALUES ('VSR','96568970-C','14005050-21',2022,'Noviembre',2160,'CLP',50448,31680.721835,0,2700,593.461413,0,0,0,0,0,173.725023,0,0,855,0,0,0,1028.725023,0,0);</v>
      </c>
    </row>
    <row r="1884" spans="1:30" x14ac:dyDescent="0.2">
      <c r="A1884" t="str">
        <f>+'MBI DIRECTORIO'!A1884</f>
        <v>VSR</v>
      </c>
      <c r="B1884" t="str">
        <f>+'MBI DIRECTORIO'!B1884</f>
        <v>96568970-C</v>
      </c>
      <c r="C1884" t="str">
        <f>+'MBI DIRECTORIO'!C1884</f>
        <v>14005052-21</v>
      </c>
      <c r="D1884">
        <f>+'MBI DIRECTORIO'!D1884</f>
        <v>2022</v>
      </c>
      <c r="E1884" t="str">
        <f>+'MBI DIRECTORIO'!E1884</f>
        <v>Noviembre</v>
      </c>
      <c r="F1884" s="5">
        <f>+'MBI DIRECTORIO'!F1884</f>
        <v>2100</v>
      </c>
      <c r="G1884" t="str">
        <f>+'MBI DIRECTORIO'!G1884</f>
        <v>CLP</v>
      </c>
      <c r="H1884" s="5">
        <f>+'MBI DIRECTORIO'!H1884</f>
        <v>49046.666666666664</v>
      </c>
      <c r="I1884" s="5">
        <f>+'MBI DIRECTORIO'!I1884</f>
        <v>32018.009642152982</v>
      </c>
      <c r="J1884" s="5">
        <f>+'MBI DIRECTORIO'!J1884</f>
        <v>0</v>
      </c>
      <c r="K1884" s="5">
        <f>+'MBI DIRECTORIO'!K1884</f>
        <v>2625</v>
      </c>
      <c r="L1884" s="5">
        <f>+'MBI DIRECTORIO'!L1884</f>
        <v>576.97637359153725</v>
      </c>
      <c r="M1884" s="5">
        <f>+'MBI DIRECTORIO'!M1884</f>
        <v>0</v>
      </c>
      <c r="N1884" s="5">
        <f>+'MBI DIRECTORIO'!N1884</f>
        <v>0</v>
      </c>
      <c r="O1884" s="5">
        <f>+'MBI DIRECTORIO'!O1884</f>
        <v>0</v>
      </c>
      <c r="P1884" s="5">
        <f>+'MBI DIRECTORIO'!P1884</f>
        <v>0</v>
      </c>
      <c r="Q1884" s="5">
        <f>+'MBI DIRECTORIO'!Q1884</f>
        <v>0</v>
      </c>
      <c r="R1884" s="5">
        <f>+'MBI DIRECTORIO'!R1884</f>
        <v>168.89932783945937</v>
      </c>
      <c r="S1884" s="5">
        <f>+'MBI DIRECTORIO'!S1884</f>
        <v>0</v>
      </c>
      <c r="T1884" s="5">
        <f>+'MBI DIRECTORIO'!T1884</f>
        <v>0</v>
      </c>
      <c r="U1884" s="5">
        <f>+'MBI DIRECTORIO'!U1884</f>
        <v>831.25</v>
      </c>
      <c r="V1884" s="5">
        <f>+'MBI DIRECTORIO'!V1884</f>
        <v>0</v>
      </c>
      <c r="W1884" s="5">
        <f>+'MBI DIRECTORIO'!W1884</f>
        <v>0</v>
      </c>
      <c r="X1884" s="5">
        <f>+'MBI DIRECTORIO'!X1884</f>
        <v>0</v>
      </c>
      <c r="Y1884" s="5">
        <f>+'MBI DIRECTORIO'!Y1884</f>
        <v>1000.1493278394594</v>
      </c>
      <c r="Z1884" s="5">
        <f>+'MBI DIRECTORIO'!Z1884</f>
        <v>0</v>
      </c>
      <c r="AA1884" s="5">
        <f>+'MBI DIRECTORIO'!AA1884</f>
        <v>0</v>
      </c>
      <c r="AB1884" s="5" t="str">
        <f>+'MBI DIRECTORIO'!AG1884</f>
        <v>Distribución y Excelencia S.A.</v>
      </c>
      <c r="AD1884" t="str">
        <f t="shared" si="31"/>
        <v>INSERT INTO TABLA_PRESUPUESTO_COMERCIAL VALUES ('VSR','96568970-C','14005052-21',2022,'Noviembre',2100,'CLP',49046.666667,32018.009642,0,2625,576.976374,0,0,0,0,0,168.899328,0,0,831.25,0,0,0,1000.149328,0,0);</v>
      </c>
    </row>
    <row r="1885" spans="1:30" x14ac:dyDescent="0.2">
      <c r="A1885" t="str">
        <f>+'MBI DIRECTORIO'!A1885</f>
        <v>VSR</v>
      </c>
      <c r="B1885" t="str">
        <f>+'MBI DIRECTORIO'!B1885</f>
        <v>96568970-C</v>
      </c>
      <c r="C1885" t="str">
        <f>+'MBI DIRECTORIO'!C1885</f>
        <v>14005054-20</v>
      </c>
      <c r="D1885">
        <f>+'MBI DIRECTORIO'!D1885</f>
        <v>2022</v>
      </c>
      <c r="E1885" t="str">
        <f>+'MBI DIRECTORIO'!E1885</f>
        <v>Noviembre</v>
      </c>
      <c r="F1885" s="5">
        <f>+'MBI DIRECTORIO'!F1885</f>
        <v>360</v>
      </c>
      <c r="G1885" t="str">
        <f>+'MBI DIRECTORIO'!G1885</f>
        <v>CLP</v>
      </c>
      <c r="H1885" s="5">
        <f>+'MBI DIRECTORIO'!H1885</f>
        <v>8408</v>
      </c>
      <c r="I1885" s="5">
        <f>+'MBI DIRECTORIO'!I1885</f>
        <v>4899.4770854243798</v>
      </c>
      <c r="J1885" s="5">
        <f>+'MBI DIRECTORIO'!J1885</f>
        <v>0</v>
      </c>
      <c r="K1885" s="5">
        <f>+'MBI DIRECTORIO'!K1885</f>
        <v>450</v>
      </c>
      <c r="L1885" s="5">
        <f>+'MBI DIRECTORIO'!L1885</f>
        <v>98.910235472834955</v>
      </c>
      <c r="M1885" s="5">
        <f>+'MBI DIRECTORIO'!M1885</f>
        <v>0</v>
      </c>
      <c r="N1885" s="5">
        <f>+'MBI DIRECTORIO'!N1885</f>
        <v>0</v>
      </c>
      <c r="O1885" s="5">
        <f>+'MBI DIRECTORIO'!O1885</f>
        <v>0</v>
      </c>
      <c r="P1885" s="5">
        <f>+'MBI DIRECTORIO'!P1885</f>
        <v>0</v>
      </c>
      <c r="Q1885" s="5">
        <f>+'MBI DIRECTORIO'!Q1885</f>
        <v>0</v>
      </c>
      <c r="R1885" s="5">
        <f>+'MBI DIRECTORIO'!R1885</f>
        <v>28.954170486764468</v>
      </c>
      <c r="S1885" s="5">
        <f>+'MBI DIRECTORIO'!S1885</f>
        <v>0</v>
      </c>
      <c r="T1885" s="5">
        <f>+'MBI DIRECTORIO'!T1885</f>
        <v>0</v>
      </c>
      <c r="U1885" s="5">
        <f>+'MBI DIRECTORIO'!U1885</f>
        <v>142.5</v>
      </c>
      <c r="V1885" s="5">
        <f>+'MBI DIRECTORIO'!V1885</f>
        <v>0</v>
      </c>
      <c r="W1885" s="5">
        <f>+'MBI DIRECTORIO'!W1885</f>
        <v>0</v>
      </c>
      <c r="X1885" s="5">
        <f>+'MBI DIRECTORIO'!X1885</f>
        <v>0</v>
      </c>
      <c r="Y1885" s="5">
        <f>+'MBI DIRECTORIO'!Y1885</f>
        <v>171.45417048676447</v>
      </c>
      <c r="Z1885" s="5">
        <f>+'MBI DIRECTORIO'!Z1885</f>
        <v>0</v>
      </c>
      <c r="AA1885" s="5">
        <f>+'MBI DIRECTORIO'!AA1885</f>
        <v>0</v>
      </c>
      <c r="AB1885" s="5" t="str">
        <f>+'MBI DIRECTORIO'!AG1885</f>
        <v>Distribución y Excelencia S.A.</v>
      </c>
      <c r="AD1885" t="str">
        <f t="shared" si="31"/>
        <v>INSERT INTO TABLA_PRESUPUESTO_COMERCIAL VALUES ('VSR','96568970-C','14005054-20',2022,'Noviembre',360,'CLP',8408,4899.477085,0,450,98.910235,0,0,0,0,0,28.95417,0,0,142.5,0,0,0,171.45417,0,0);</v>
      </c>
    </row>
    <row r="1886" spans="1:30" x14ac:dyDescent="0.2">
      <c r="A1886" t="str">
        <f>+'MBI DIRECTORIO'!A1886</f>
        <v>VSR</v>
      </c>
      <c r="B1886" t="str">
        <f>+'MBI DIRECTORIO'!B1886</f>
        <v>96568970-C</v>
      </c>
      <c r="C1886" t="str">
        <f>+'MBI DIRECTORIO'!C1886</f>
        <v>14004702-19</v>
      </c>
      <c r="D1886">
        <f>+'MBI DIRECTORIO'!D1886</f>
        <v>2022</v>
      </c>
      <c r="E1886" t="str">
        <f>+'MBI DIRECTORIO'!E1886</f>
        <v>Noviembre</v>
      </c>
      <c r="F1886" s="5">
        <f>+'MBI DIRECTORIO'!F1886</f>
        <v>210</v>
      </c>
      <c r="G1886" t="str">
        <f>+'MBI DIRECTORIO'!G1886</f>
        <v>CLP</v>
      </c>
      <c r="H1886" s="5">
        <f>+'MBI DIRECTORIO'!H1886</f>
        <v>4904.666666666667</v>
      </c>
      <c r="I1886" s="5">
        <f>+'MBI DIRECTORIO'!I1886</f>
        <v>3257.9965639025836</v>
      </c>
      <c r="J1886" s="5">
        <f>+'MBI DIRECTORIO'!J1886</f>
        <v>0</v>
      </c>
      <c r="K1886" s="5">
        <f>+'MBI DIRECTORIO'!K1886</f>
        <v>262.5</v>
      </c>
      <c r="L1886" s="5">
        <f>+'MBI DIRECTORIO'!L1886</f>
        <v>57.697637359153717</v>
      </c>
      <c r="M1886" s="5">
        <f>+'MBI DIRECTORIO'!M1886</f>
        <v>0</v>
      </c>
      <c r="N1886" s="5">
        <f>+'MBI DIRECTORIO'!N1886</f>
        <v>0</v>
      </c>
      <c r="O1886" s="5">
        <f>+'MBI DIRECTORIO'!O1886</f>
        <v>0</v>
      </c>
      <c r="P1886" s="5">
        <f>+'MBI DIRECTORIO'!P1886</f>
        <v>0</v>
      </c>
      <c r="Q1886" s="5">
        <f>+'MBI DIRECTORIO'!Q1886</f>
        <v>0</v>
      </c>
      <c r="R1886" s="5">
        <f>+'MBI DIRECTORIO'!R1886</f>
        <v>16.889932783945941</v>
      </c>
      <c r="S1886" s="5">
        <f>+'MBI DIRECTORIO'!S1886</f>
        <v>0</v>
      </c>
      <c r="T1886" s="5">
        <f>+'MBI DIRECTORIO'!T1886</f>
        <v>0</v>
      </c>
      <c r="U1886" s="5">
        <f>+'MBI DIRECTORIO'!U1886</f>
        <v>83.125</v>
      </c>
      <c r="V1886" s="5">
        <f>+'MBI DIRECTORIO'!V1886</f>
        <v>0</v>
      </c>
      <c r="W1886" s="5">
        <f>+'MBI DIRECTORIO'!W1886</f>
        <v>0</v>
      </c>
      <c r="X1886" s="5">
        <f>+'MBI DIRECTORIO'!X1886</f>
        <v>0</v>
      </c>
      <c r="Y1886" s="5">
        <f>+'MBI DIRECTORIO'!Y1886</f>
        <v>100.01493278394594</v>
      </c>
      <c r="Z1886" s="5">
        <f>+'MBI DIRECTORIO'!Z1886</f>
        <v>0</v>
      </c>
      <c r="AA1886" s="5">
        <f>+'MBI DIRECTORIO'!AA1886</f>
        <v>0</v>
      </c>
      <c r="AB1886" s="5" t="str">
        <f>+'MBI DIRECTORIO'!AG1886</f>
        <v>Distribución y Excelencia S.A.</v>
      </c>
      <c r="AD1886" t="str">
        <f t="shared" si="31"/>
        <v>INSERT INTO TABLA_PRESUPUESTO_COMERCIAL VALUES ('VSR','96568970-C','14004702-19',2022,'Noviembre',210,'CLP',4904.666667,3257.996564,0,262.5,57.697637,0,0,0,0,0,16.889933,0,0,83.125,0,0,0,100.014933,0,0);</v>
      </c>
    </row>
    <row r="1887" spans="1:30" x14ac:dyDescent="0.2">
      <c r="A1887" t="str">
        <f>+'MBI DIRECTORIO'!A1887</f>
        <v>VSR</v>
      </c>
      <c r="B1887" t="str">
        <f>+'MBI DIRECTORIO'!B1887</f>
        <v>96568970-C</v>
      </c>
      <c r="C1887" t="str">
        <f>+'MBI DIRECTORIO'!C1887</f>
        <v>14005055-20</v>
      </c>
      <c r="D1887">
        <f>+'MBI DIRECTORIO'!D1887</f>
        <v>2022</v>
      </c>
      <c r="E1887" t="str">
        <f>+'MBI DIRECTORIO'!E1887</f>
        <v>Noviembre</v>
      </c>
      <c r="F1887" s="5">
        <f>+'MBI DIRECTORIO'!F1887</f>
        <v>420</v>
      </c>
      <c r="G1887" t="str">
        <f>+'MBI DIRECTORIO'!G1887</f>
        <v>CLP</v>
      </c>
      <c r="H1887" s="5">
        <f>+'MBI DIRECTORIO'!H1887</f>
        <v>9809.3333333333339</v>
      </c>
      <c r="I1887" s="5">
        <f>+'MBI DIRECTORIO'!I1887</f>
        <v>6019.3308321931854</v>
      </c>
      <c r="J1887" s="5">
        <f>+'MBI DIRECTORIO'!J1887</f>
        <v>0</v>
      </c>
      <c r="K1887" s="5">
        <f>+'MBI DIRECTORIO'!K1887</f>
        <v>525</v>
      </c>
      <c r="L1887" s="5">
        <f>+'MBI DIRECTORIO'!L1887</f>
        <v>115.39527471830743</v>
      </c>
      <c r="M1887" s="5">
        <f>+'MBI DIRECTORIO'!M1887</f>
        <v>0</v>
      </c>
      <c r="N1887" s="5">
        <f>+'MBI DIRECTORIO'!N1887</f>
        <v>0</v>
      </c>
      <c r="O1887" s="5">
        <f>+'MBI DIRECTORIO'!O1887</f>
        <v>0</v>
      </c>
      <c r="P1887" s="5">
        <f>+'MBI DIRECTORIO'!P1887</f>
        <v>0</v>
      </c>
      <c r="Q1887" s="5">
        <f>+'MBI DIRECTORIO'!Q1887</f>
        <v>0</v>
      </c>
      <c r="R1887" s="5">
        <f>+'MBI DIRECTORIO'!R1887</f>
        <v>33.779865567891882</v>
      </c>
      <c r="S1887" s="5">
        <f>+'MBI DIRECTORIO'!S1887</f>
        <v>0</v>
      </c>
      <c r="T1887" s="5">
        <f>+'MBI DIRECTORIO'!T1887</f>
        <v>0</v>
      </c>
      <c r="U1887" s="5">
        <f>+'MBI DIRECTORIO'!U1887</f>
        <v>166.25</v>
      </c>
      <c r="V1887" s="5">
        <f>+'MBI DIRECTORIO'!V1887</f>
        <v>0</v>
      </c>
      <c r="W1887" s="5">
        <f>+'MBI DIRECTORIO'!W1887</f>
        <v>0</v>
      </c>
      <c r="X1887" s="5">
        <f>+'MBI DIRECTORIO'!X1887</f>
        <v>0</v>
      </c>
      <c r="Y1887" s="5">
        <f>+'MBI DIRECTORIO'!Y1887</f>
        <v>200.02986556789187</v>
      </c>
      <c r="Z1887" s="5">
        <f>+'MBI DIRECTORIO'!Z1887</f>
        <v>0</v>
      </c>
      <c r="AA1887" s="5">
        <f>+'MBI DIRECTORIO'!AA1887</f>
        <v>0</v>
      </c>
      <c r="AB1887" s="5" t="str">
        <f>+'MBI DIRECTORIO'!AG1887</f>
        <v>Distribución y Excelencia S.A.</v>
      </c>
      <c r="AD1887" t="str">
        <f t="shared" si="31"/>
        <v>INSERT INTO TABLA_PRESUPUESTO_COMERCIAL VALUES ('VSR','96568970-C','14005055-20',2022,'Noviembre',420,'CLP',9809.333333,6019.330832,0,525,115.395275,0,0,0,0,0,33.779866,0,0,166.25,0,0,0,200.029866,0,0);</v>
      </c>
    </row>
    <row r="1888" spans="1:30" x14ac:dyDescent="0.2">
      <c r="A1888" t="str">
        <f>+'MBI DIRECTORIO'!A1888</f>
        <v>VSR</v>
      </c>
      <c r="B1888" t="str">
        <f>+'MBI DIRECTORIO'!B1888</f>
        <v>96568970-C</v>
      </c>
      <c r="C1888" t="str">
        <f>+'MBI DIRECTORIO'!C1888</f>
        <v>14005123-21</v>
      </c>
      <c r="D1888">
        <f>+'MBI DIRECTORIO'!D1888</f>
        <v>2022</v>
      </c>
      <c r="E1888" t="str">
        <f>+'MBI DIRECTORIO'!E1888</f>
        <v>Noviembre</v>
      </c>
      <c r="F1888" s="5">
        <f>+'MBI DIRECTORIO'!F1888</f>
        <v>150</v>
      </c>
      <c r="G1888" t="str">
        <f>+'MBI DIRECTORIO'!G1888</f>
        <v>CLP</v>
      </c>
      <c r="H1888" s="5">
        <f>+'MBI DIRECTORIO'!H1888</f>
        <v>3503.3333333333335</v>
      </c>
      <c r="I1888" s="5">
        <f>+'MBI DIRECTORIO'!I1888</f>
        <v>2176.4622361960719</v>
      </c>
      <c r="J1888" s="5">
        <f>+'MBI DIRECTORIO'!J1888</f>
        <v>0</v>
      </c>
      <c r="K1888" s="5">
        <f>+'MBI DIRECTORIO'!K1888</f>
        <v>187.5</v>
      </c>
      <c r="L1888" s="5">
        <f>+'MBI DIRECTORIO'!L1888</f>
        <v>41.212598113681231</v>
      </c>
      <c r="M1888" s="5">
        <f>+'MBI DIRECTORIO'!M1888</f>
        <v>0</v>
      </c>
      <c r="N1888" s="5">
        <f>+'MBI DIRECTORIO'!N1888</f>
        <v>0</v>
      </c>
      <c r="O1888" s="5">
        <f>+'MBI DIRECTORIO'!O1888</f>
        <v>0</v>
      </c>
      <c r="P1888" s="5">
        <f>+'MBI DIRECTORIO'!P1888</f>
        <v>0</v>
      </c>
      <c r="Q1888" s="5">
        <f>+'MBI DIRECTORIO'!Q1888</f>
        <v>0</v>
      </c>
      <c r="R1888" s="5">
        <f>+'MBI DIRECTORIO'!R1888</f>
        <v>12.064237702818529</v>
      </c>
      <c r="S1888" s="5">
        <f>+'MBI DIRECTORIO'!S1888</f>
        <v>0</v>
      </c>
      <c r="T1888" s="5">
        <f>+'MBI DIRECTORIO'!T1888</f>
        <v>0</v>
      </c>
      <c r="U1888" s="5">
        <f>+'MBI DIRECTORIO'!U1888</f>
        <v>59.375</v>
      </c>
      <c r="V1888" s="5">
        <f>+'MBI DIRECTORIO'!V1888</f>
        <v>0</v>
      </c>
      <c r="W1888" s="5">
        <f>+'MBI DIRECTORIO'!W1888</f>
        <v>0</v>
      </c>
      <c r="X1888" s="5">
        <f>+'MBI DIRECTORIO'!X1888</f>
        <v>0</v>
      </c>
      <c r="Y1888" s="5">
        <f>+'MBI DIRECTORIO'!Y1888</f>
        <v>71.439237702818531</v>
      </c>
      <c r="Z1888" s="5">
        <f>+'MBI DIRECTORIO'!Z1888</f>
        <v>0</v>
      </c>
      <c r="AA1888" s="5">
        <f>+'MBI DIRECTORIO'!AA1888</f>
        <v>0</v>
      </c>
      <c r="AB1888" s="5" t="str">
        <f>+'MBI DIRECTORIO'!AG1888</f>
        <v>Distribución y Excelencia S.A.</v>
      </c>
      <c r="AD1888" t="str">
        <f t="shared" si="31"/>
        <v>INSERT INTO TABLA_PRESUPUESTO_COMERCIAL VALUES ('VSR','96568970-C','14005123-21',2022,'Noviembre',150,'CLP',3503.333333,2176.462236,0,187.5,41.212598,0,0,0,0,0,12.064238,0,0,59.375,0,0,0,71.439238,0,0);</v>
      </c>
    </row>
    <row r="1889" spans="1:30" x14ac:dyDescent="0.2">
      <c r="A1889" t="str">
        <f>+'MBI DIRECTORIO'!A1889</f>
        <v>VSR</v>
      </c>
      <c r="B1889" t="str">
        <f>+'MBI DIRECTORIO'!B1889</f>
        <v>96568970-C</v>
      </c>
      <c r="C1889" t="str">
        <f>+'MBI DIRECTORIO'!C1889</f>
        <v>14005078-18</v>
      </c>
      <c r="D1889">
        <f>+'MBI DIRECTORIO'!D1889</f>
        <v>2022</v>
      </c>
      <c r="E1889" t="str">
        <f>+'MBI DIRECTORIO'!E1889</f>
        <v>Noviembre</v>
      </c>
      <c r="F1889" s="5">
        <f>+'MBI DIRECTORIO'!F1889</f>
        <v>90</v>
      </c>
      <c r="G1889" t="str">
        <f>+'MBI DIRECTORIO'!G1889</f>
        <v>CLP</v>
      </c>
      <c r="H1889" s="5">
        <f>+'MBI DIRECTORIO'!H1889</f>
        <v>5004.125</v>
      </c>
      <c r="I1889" s="5">
        <f>+'MBI DIRECTORIO'!I1889</f>
        <v>2633.4045008922594</v>
      </c>
      <c r="J1889" s="5">
        <f>+'MBI DIRECTORIO'!J1889</f>
        <v>0</v>
      </c>
      <c r="K1889" s="5">
        <f>+'MBI DIRECTORIO'!K1889</f>
        <v>500</v>
      </c>
      <c r="L1889" s="5">
        <f>+'MBI DIRECTORIO'!L1889</f>
        <v>24.727558868208739</v>
      </c>
      <c r="M1889" s="5">
        <f>+'MBI DIRECTORIO'!M1889</f>
        <v>0</v>
      </c>
      <c r="N1889" s="5">
        <f>+'MBI DIRECTORIO'!N1889</f>
        <v>0</v>
      </c>
      <c r="O1889" s="5">
        <f>+'MBI DIRECTORIO'!O1889</f>
        <v>0</v>
      </c>
      <c r="P1889" s="5">
        <f>+'MBI DIRECTORIO'!P1889</f>
        <v>0</v>
      </c>
      <c r="Q1889" s="5">
        <f>+'MBI DIRECTORIO'!Q1889</f>
        <v>0</v>
      </c>
      <c r="R1889" s="5">
        <f>+'MBI DIRECTORIO'!R1889</f>
        <v>17.232432015589943</v>
      </c>
      <c r="S1889" s="5">
        <f>+'MBI DIRECTORIO'!S1889</f>
        <v>0</v>
      </c>
      <c r="T1889" s="5">
        <f>+'MBI DIRECTORIO'!T1889</f>
        <v>0</v>
      </c>
      <c r="U1889" s="5">
        <f>+'MBI DIRECTORIO'!U1889</f>
        <v>35.625</v>
      </c>
      <c r="V1889" s="5">
        <f>+'MBI DIRECTORIO'!V1889</f>
        <v>0</v>
      </c>
      <c r="W1889" s="5">
        <f>+'MBI DIRECTORIO'!W1889</f>
        <v>0</v>
      </c>
      <c r="X1889" s="5">
        <f>+'MBI DIRECTORIO'!X1889</f>
        <v>0</v>
      </c>
      <c r="Y1889" s="5">
        <f>+'MBI DIRECTORIO'!Y1889</f>
        <v>52.857432015589943</v>
      </c>
      <c r="Z1889" s="5">
        <f>+'MBI DIRECTORIO'!Z1889</f>
        <v>0</v>
      </c>
      <c r="AA1889" s="5">
        <f>+'MBI DIRECTORIO'!AA1889</f>
        <v>0</v>
      </c>
      <c r="AB1889" s="5" t="str">
        <f>+'MBI DIRECTORIO'!AG1889</f>
        <v>Distribución y Excelencia S.A.</v>
      </c>
      <c r="AD1889" t="str">
        <f t="shared" si="31"/>
        <v>INSERT INTO TABLA_PRESUPUESTO_COMERCIAL VALUES ('VSR','96568970-C','14005078-18',2022,'Noviembre',90,'CLP',5004.125,2633.404501,0,500,24.727559,0,0,0,0,0,17.232432,0,0,35.625,0,0,0,52.857432,0,0);</v>
      </c>
    </row>
    <row r="1890" spans="1:30" x14ac:dyDescent="0.2">
      <c r="A1890" t="str">
        <f>+'MBI DIRECTORIO'!A1890</f>
        <v>VSR</v>
      </c>
      <c r="B1890" t="str">
        <f>+'MBI DIRECTORIO'!B1890</f>
        <v>96568970-C</v>
      </c>
      <c r="C1890" t="str">
        <f>+'MBI DIRECTORIO'!C1890</f>
        <v>14005076-18</v>
      </c>
      <c r="D1890">
        <f>+'MBI DIRECTORIO'!D1890</f>
        <v>2022</v>
      </c>
      <c r="E1890" t="str">
        <f>+'MBI DIRECTORIO'!E1890</f>
        <v>Noviembre</v>
      </c>
      <c r="F1890" s="5">
        <f>+'MBI DIRECTORIO'!F1890</f>
        <v>90</v>
      </c>
      <c r="G1890" t="str">
        <f>+'MBI DIRECTORIO'!G1890</f>
        <v>CLP</v>
      </c>
      <c r="H1890" s="5">
        <f>+'MBI DIRECTORIO'!H1890</f>
        <v>5004.125</v>
      </c>
      <c r="I1890" s="5">
        <f>+'MBI DIRECTORIO'!I1890</f>
        <v>3249.5317732326193</v>
      </c>
      <c r="J1890" s="5">
        <f>+'MBI DIRECTORIO'!J1890</f>
        <v>0</v>
      </c>
      <c r="K1890" s="5">
        <f>+'MBI DIRECTORIO'!K1890</f>
        <v>500</v>
      </c>
      <c r="L1890" s="5">
        <f>+'MBI DIRECTORIO'!L1890</f>
        <v>24.727558868208739</v>
      </c>
      <c r="M1890" s="5">
        <f>+'MBI DIRECTORIO'!M1890</f>
        <v>0</v>
      </c>
      <c r="N1890" s="5">
        <f>+'MBI DIRECTORIO'!N1890</f>
        <v>0</v>
      </c>
      <c r="O1890" s="5">
        <f>+'MBI DIRECTORIO'!O1890</f>
        <v>0</v>
      </c>
      <c r="P1890" s="5">
        <f>+'MBI DIRECTORIO'!P1890</f>
        <v>0</v>
      </c>
      <c r="Q1890" s="5">
        <f>+'MBI DIRECTORIO'!Q1890</f>
        <v>0</v>
      </c>
      <c r="R1890" s="5">
        <f>+'MBI DIRECTORIO'!R1890</f>
        <v>17.232432015589943</v>
      </c>
      <c r="S1890" s="5">
        <f>+'MBI DIRECTORIO'!S1890</f>
        <v>0</v>
      </c>
      <c r="T1890" s="5">
        <f>+'MBI DIRECTORIO'!T1890</f>
        <v>0</v>
      </c>
      <c r="U1890" s="5">
        <f>+'MBI DIRECTORIO'!U1890</f>
        <v>35.625</v>
      </c>
      <c r="V1890" s="5">
        <f>+'MBI DIRECTORIO'!V1890</f>
        <v>0</v>
      </c>
      <c r="W1890" s="5">
        <f>+'MBI DIRECTORIO'!W1890</f>
        <v>0</v>
      </c>
      <c r="X1890" s="5">
        <f>+'MBI DIRECTORIO'!X1890</f>
        <v>0</v>
      </c>
      <c r="Y1890" s="5">
        <f>+'MBI DIRECTORIO'!Y1890</f>
        <v>52.857432015589943</v>
      </c>
      <c r="Z1890" s="5">
        <f>+'MBI DIRECTORIO'!Z1890</f>
        <v>0</v>
      </c>
      <c r="AA1890" s="5">
        <f>+'MBI DIRECTORIO'!AA1890</f>
        <v>0</v>
      </c>
      <c r="AB1890" s="5" t="str">
        <f>+'MBI DIRECTORIO'!AG1890</f>
        <v>Distribución y Excelencia S.A.</v>
      </c>
      <c r="AD1890" t="str">
        <f t="shared" si="31"/>
        <v>INSERT INTO TABLA_PRESUPUESTO_COMERCIAL VALUES ('VSR','96568970-C','14005076-18',2022,'Noviembre',90,'CLP',5004.125,3249.531773,0,500,24.727559,0,0,0,0,0,17.232432,0,0,35.625,0,0,0,52.857432,0,0);</v>
      </c>
    </row>
    <row r="1891" spans="1:30" x14ac:dyDescent="0.2">
      <c r="A1891" t="str">
        <f>+'MBI DIRECTORIO'!A1891</f>
        <v>VSR</v>
      </c>
      <c r="B1891" t="str">
        <f>+'MBI DIRECTORIO'!B1891</f>
        <v>96568970-C</v>
      </c>
      <c r="C1891" t="str">
        <f>+'MBI DIRECTORIO'!C1891</f>
        <v>14005075-18</v>
      </c>
      <c r="D1891">
        <f>+'MBI DIRECTORIO'!D1891</f>
        <v>2022</v>
      </c>
      <c r="E1891" t="str">
        <f>+'MBI DIRECTORIO'!E1891</f>
        <v>Noviembre</v>
      </c>
      <c r="F1891" s="5">
        <f>+'MBI DIRECTORIO'!F1891</f>
        <v>90</v>
      </c>
      <c r="G1891" t="str">
        <f>+'MBI DIRECTORIO'!G1891</f>
        <v>CLP</v>
      </c>
      <c r="H1891" s="5">
        <f>+'MBI DIRECTORIO'!H1891</f>
        <v>5004.125</v>
      </c>
      <c r="I1891" s="5">
        <f>+'MBI DIRECTORIO'!I1891</f>
        <v>2930.6914022434553</v>
      </c>
      <c r="J1891" s="5">
        <f>+'MBI DIRECTORIO'!J1891</f>
        <v>0</v>
      </c>
      <c r="K1891" s="5">
        <f>+'MBI DIRECTORIO'!K1891</f>
        <v>500</v>
      </c>
      <c r="L1891" s="5">
        <f>+'MBI DIRECTORIO'!L1891</f>
        <v>24.727558868208739</v>
      </c>
      <c r="M1891" s="5">
        <f>+'MBI DIRECTORIO'!M1891</f>
        <v>0</v>
      </c>
      <c r="N1891" s="5">
        <f>+'MBI DIRECTORIO'!N1891</f>
        <v>0</v>
      </c>
      <c r="O1891" s="5">
        <f>+'MBI DIRECTORIO'!O1891</f>
        <v>0</v>
      </c>
      <c r="P1891" s="5">
        <f>+'MBI DIRECTORIO'!P1891</f>
        <v>0</v>
      </c>
      <c r="Q1891" s="5">
        <f>+'MBI DIRECTORIO'!Q1891</f>
        <v>0</v>
      </c>
      <c r="R1891" s="5">
        <f>+'MBI DIRECTORIO'!R1891</f>
        <v>17.232432015589943</v>
      </c>
      <c r="S1891" s="5">
        <f>+'MBI DIRECTORIO'!S1891</f>
        <v>0</v>
      </c>
      <c r="T1891" s="5">
        <f>+'MBI DIRECTORIO'!T1891</f>
        <v>0</v>
      </c>
      <c r="U1891" s="5">
        <f>+'MBI DIRECTORIO'!U1891</f>
        <v>35.625</v>
      </c>
      <c r="V1891" s="5">
        <f>+'MBI DIRECTORIO'!V1891</f>
        <v>0</v>
      </c>
      <c r="W1891" s="5">
        <f>+'MBI DIRECTORIO'!W1891</f>
        <v>0</v>
      </c>
      <c r="X1891" s="5">
        <f>+'MBI DIRECTORIO'!X1891</f>
        <v>0</v>
      </c>
      <c r="Y1891" s="5">
        <f>+'MBI DIRECTORIO'!Y1891</f>
        <v>52.857432015589943</v>
      </c>
      <c r="Z1891" s="5">
        <f>+'MBI DIRECTORIO'!Z1891</f>
        <v>0</v>
      </c>
      <c r="AA1891" s="5">
        <f>+'MBI DIRECTORIO'!AA1891</f>
        <v>0</v>
      </c>
      <c r="AB1891" s="5" t="str">
        <f>+'MBI DIRECTORIO'!AG1891</f>
        <v>Distribución y Excelencia S.A.</v>
      </c>
      <c r="AD1891" t="str">
        <f t="shared" si="31"/>
        <v>INSERT INTO TABLA_PRESUPUESTO_COMERCIAL VALUES ('VSR','96568970-C','14005075-18',2022,'Noviembre',90,'CLP',5004.125,2930.691402,0,500,24.727559,0,0,0,0,0,17.232432,0,0,35.625,0,0,0,52.857432,0,0);</v>
      </c>
    </row>
    <row r="1892" spans="1:30" x14ac:dyDescent="0.2">
      <c r="A1892" t="str">
        <f>+'MBI DIRECTORIO'!A1892</f>
        <v>VSR</v>
      </c>
      <c r="B1892" t="str">
        <f>+'MBI DIRECTORIO'!B1892</f>
        <v>80152-C</v>
      </c>
      <c r="C1892" t="str">
        <f>+'MBI DIRECTORIO'!C1892</f>
        <v>14004807-18</v>
      </c>
      <c r="D1892">
        <f>+'MBI DIRECTORIO'!D1892</f>
        <v>2022</v>
      </c>
      <c r="E1892" t="str">
        <f>+'MBI DIRECTORIO'!E1892</f>
        <v>Noviembre</v>
      </c>
      <c r="F1892" s="5">
        <f>+'MBI DIRECTORIO'!F1892</f>
        <v>45</v>
      </c>
      <c r="G1892" t="str">
        <f>+'MBI DIRECTORIO'!G1892</f>
        <v>USD</v>
      </c>
      <c r="H1892" s="5">
        <f>+'MBI DIRECTORIO'!H1892</f>
        <v>7200</v>
      </c>
      <c r="I1892" s="5">
        <f>+'MBI DIRECTORIO'!I1892</f>
        <v>3282.3525471036237</v>
      </c>
      <c r="J1892" s="5">
        <f>+'MBI DIRECTORIO'!J1892</f>
        <v>0</v>
      </c>
      <c r="K1892" s="5">
        <f>+'MBI DIRECTORIO'!K1892</f>
        <v>0</v>
      </c>
      <c r="L1892" s="5">
        <f>+'MBI DIRECTORIO'!L1892</f>
        <v>12.363779434104369</v>
      </c>
      <c r="M1892" s="5">
        <f>+'MBI DIRECTORIO'!M1892</f>
        <v>42.393000000000001</v>
      </c>
      <c r="N1892" s="5">
        <f>+'MBI DIRECTORIO'!N1892</f>
        <v>24.18995243757432</v>
      </c>
      <c r="O1892" s="5">
        <f>+'MBI DIRECTORIO'!O1892</f>
        <v>32.327586206896555</v>
      </c>
      <c r="P1892" s="5">
        <f>+'MBI DIRECTORIO'!P1892</f>
        <v>3.0952734839476812</v>
      </c>
      <c r="Q1892" s="5">
        <f>+'MBI DIRECTORIO'!Q1892</f>
        <v>24.794246848799258</v>
      </c>
      <c r="R1892" s="5">
        <f>+'MBI DIRECTORIO'!R1892</f>
        <v>0</v>
      </c>
      <c r="S1892" s="5">
        <f>+'MBI DIRECTORIO'!S1892</f>
        <v>0</v>
      </c>
      <c r="T1892" s="5">
        <f>+'MBI DIRECTORIO'!T1892</f>
        <v>0</v>
      </c>
      <c r="U1892" s="5">
        <f>+'MBI DIRECTORIO'!U1892</f>
        <v>0</v>
      </c>
      <c r="V1892" s="5">
        <f>+'MBI DIRECTORIO'!V1892</f>
        <v>0</v>
      </c>
      <c r="W1892" s="5">
        <f>+'MBI DIRECTORIO'!W1892</f>
        <v>0</v>
      </c>
      <c r="X1892" s="5">
        <f>+'MBI DIRECTORIO'!X1892</f>
        <v>0</v>
      </c>
      <c r="Y1892" s="5">
        <f>+'MBI DIRECTORIO'!Y1892</f>
        <v>164.84102341766595</v>
      </c>
      <c r="Z1892" s="5">
        <f>+'MBI DIRECTORIO'!Z1892</f>
        <v>38.040964440448143</v>
      </c>
      <c r="AA1892" s="5">
        <f>+'MBI DIRECTORIO'!AA1892</f>
        <v>0</v>
      </c>
      <c r="AB1892" s="5" t="str">
        <f>+'MBI DIRECTORIO'!AG1892</f>
        <v>Heting Trading CO., Ltd</v>
      </c>
      <c r="AD1892" t="str">
        <f t="shared" si="31"/>
        <v>INSERT INTO TABLA_PRESUPUESTO_COMERCIAL VALUES ('VSR','80152-C','14004807-18',2022,'Noviembre',45,'USD',7200,3282.352547,0,0,12.363779,42.393,24.189952,32.327586,3.095273,24.794247,0,0,0,0,0,0,0,164.841023,38.040964,0);</v>
      </c>
    </row>
    <row r="1893" spans="1:30" x14ac:dyDescent="0.2">
      <c r="A1893" t="str">
        <f>+'MBI DIRECTORIO'!A1893</f>
        <v>VSR</v>
      </c>
      <c r="B1893" t="str">
        <f>+'MBI DIRECTORIO'!B1893</f>
        <v>80152-C</v>
      </c>
      <c r="C1893" t="str">
        <f>+'MBI DIRECTORIO'!C1893</f>
        <v>14004877-18</v>
      </c>
      <c r="D1893">
        <f>+'MBI DIRECTORIO'!D1893</f>
        <v>2022</v>
      </c>
      <c r="E1893" t="str">
        <f>+'MBI DIRECTORIO'!E1893</f>
        <v>Noviembre</v>
      </c>
      <c r="F1893" s="5">
        <f>+'MBI DIRECTORIO'!F1893</f>
        <v>30</v>
      </c>
      <c r="G1893" t="str">
        <f>+'MBI DIRECTORIO'!G1893</f>
        <v>USD</v>
      </c>
      <c r="H1893" s="5">
        <f>+'MBI DIRECTORIO'!H1893</f>
        <v>3600</v>
      </c>
      <c r="I1893" s="5">
        <f>+'MBI DIRECTORIO'!I1893</f>
        <v>2607.3094067733746</v>
      </c>
      <c r="J1893" s="5">
        <f>+'MBI DIRECTORIO'!J1893</f>
        <v>0</v>
      </c>
      <c r="K1893" s="5">
        <f>+'MBI DIRECTORIO'!K1893</f>
        <v>0</v>
      </c>
      <c r="L1893" s="5">
        <f>+'MBI DIRECTORIO'!L1893</f>
        <v>8.2425196227362463</v>
      </c>
      <c r="M1893" s="5">
        <f>+'MBI DIRECTORIO'!M1893</f>
        <v>28.261999999999997</v>
      </c>
      <c r="N1893" s="5">
        <f>+'MBI DIRECTORIO'!N1893</f>
        <v>16.126634958382876</v>
      </c>
      <c r="O1893" s="5">
        <f>+'MBI DIRECTORIO'!O1893</f>
        <v>21.551724137931036</v>
      </c>
      <c r="P1893" s="5">
        <f>+'MBI DIRECTORIO'!P1893</f>
        <v>2.0635156559651211</v>
      </c>
      <c r="Q1893" s="5">
        <f>+'MBI DIRECTORIO'!Q1893</f>
        <v>12.397123424399629</v>
      </c>
      <c r="R1893" s="5">
        <f>+'MBI DIRECTORIO'!R1893</f>
        <v>0</v>
      </c>
      <c r="S1893" s="5">
        <f>+'MBI DIRECTORIO'!S1893</f>
        <v>0</v>
      </c>
      <c r="T1893" s="5">
        <f>+'MBI DIRECTORIO'!T1893</f>
        <v>0</v>
      </c>
      <c r="U1893" s="5">
        <f>+'MBI DIRECTORIO'!U1893</f>
        <v>0</v>
      </c>
      <c r="V1893" s="5">
        <f>+'MBI DIRECTORIO'!V1893</f>
        <v>0</v>
      </c>
      <c r="W1893" s="5">
        <f>+'MBI DIRECTORIO'!W1893</f>
        <v>0</v>
      </c>
      <c r="X1893" s="5">
        <f>+'MBI DIRECTORIO'!X1893</f>
        <v>0</v>
      </c>
      <c r="Y1893" s="5">
        <f>+'MBI DIRECTORIO'!Y1893</f>
        <v>105.76164113697742</v>
      </c>
      <c r="Z1893" s="5">
        <f>+'MBI DIRECTORIO'!Z1893</f>
        <v>25.360642960298758</v>
      </c>
      <c r="AA1893" s="5">
        <f>+'MBI DIRECTORIO'!AA1893</f>
        <v>0</v>
      </c>
      <c r="AB1893" s="5" t="str">
        <f>+'MBI DIRECTORIO'!AG1893</f>
        <v>Heting Trading CO., Ltd</v>
      </c>
      <c r="AD1893" t="str">
        <f t="shared" si="31"/>
        <v>INSERT INTO TABLA_PRESUPUESTO_COMERCIAL VALUES ('VSR','80152-C','14004877-18',2022,'Noviembre',30,'USD',3600,2607.309407,0,0,8.24252,28.262,16.126635,21.551724,2.063516,12.397123,0,0,0,0,0,0,0,105.761641,25.360643,0);</v>
      </c>
    </row>
    <row r="1894" spans="1:30" x14ac:dyDescent="0.2">
      <c r="A1894" t="str">
        <f>+'MBI DIRECTORIO'!A1894</f>
        <v>VSR</v>
      </c>
      <c r="B1894" t="str">
        <f>+'MBI DIRECTORIO'!B1894</f>
        <v>80152-C</v>
      </c>
      <c r="C1894" t="str">
        <f>+'MBI DIRECTORIO'!C1894</f>
        <v>14004966-20</v>
      </c>
      <c r="D1894">
        <f>+'MBI DIRECTORIO'!D1894</f>
        <v>2022</v>
      </c>
      <c r="E1894" t="str">
        <f>+'MBI DIRECTORIO'!E1894</f>
        <v>Noviembre</v>
      </c>
      <c r="F1894" s="5">
        <f>+'MBI DIRECTORIO'!F1894</f>
        <v>30</v>
      </c>
      <c r="G1894" t="str">
        <f>+'MBI DIRECTORIO'!G1894</f>
        <v>USD</v>
      </c>
      <c r="H1894" s="5">
        <f>+'MBI DIRECTORIO'!H1894</f>
        <v>1020</v>
      </c>
      <c r="I1894" s="5">
        <f>+'MBI DIRECTORIO'!I1894</f>
        <v>594.88356518898195</v>
      </c>
      <c r="J1894" s="5">
        <f>+'MBI DIRECTORIO'!J1894</f>
        <v>0</v>
      </c>
      <c r="K1894" s="5">
        <f>+'MBI DIRECTORIO'!K1894</f>
        <v>0</v>
      </c>
      <c r="L1894" s="5">
        <f>+'MBI DIRECTORIO'!L1894</f>
        <v>8.2425196227362463</v>
      </c>
      <c r="M1894" s="5">
        <f>+'MBI DIRECTORIO'!M1894</f>
        <v>28.261999999999997</v>
      </c>
      <c r="N1894" s="5">
        <f>+'MBI DIRECTORIO'!N1894</f>
        <v>16.126634958382876</v>
      </c>
      <c r="O1894" s="5">
        <f>+'MBI DIRECTORIO'!O1894</f>
        <v>21.551724137931036</v>
      </c>
      <c r="P1894" s="5">
        <f>+'MBI DIRECTORIO'!P1894</f>
        <v>2.0635156559651211</v>
      </c>
      <c r="Q1894" s="5">
        <f>+'MBI DIRECTORIO'!Q1894</f>
        <v>3.512518303579895</v>
      </c>
      <c r="R1894" s="5">
        <f>+'MBI DIRECTORIO'!R1894</f>
        <v>0</v>
      </c>
      <c r="S1894" s="5">
        <f>+'MBI DIRECTORIO'!S1894</f>
        <v>0</v>
      </c>
      <c r="T1894" s="5">
        <f>+'MBI DIRECTORIO'!T1894</f>
        <v>0</v>
      </c>
      <c r="U1894" s="5">
        <f>+'MBI DIRECTORIO'!U1894</f>
        <v>0</v>
      </c>
      <c r="V1894" s="5">
        <f>+'MBI DIRECTORIO'!V1894</f>
        <v>0</v>
      </c>
      <c r="W1894" s="5">
        <f>+'MBI DIRECTORIO'!W1894</f>
        <v>0</v>
      </c>
      <c r="X1894" s="5">
        <f>+'MBI DIRECTORIO'!X1894</f>
        <v>0</v>
      </c>
      <c r="Y1894" s="5">
        <f>+'MBI DIRECTORIO'!Y1894</f>
        <v>96.877036016157689</v>
      </c>
      <c r="Z1894" s="5">
        <f>+'MBI DIRECTORIO'!Z1894</f>
        <v>25.360642960298758</v>
      </c>
      <c r="AA1894" s="5">
        <f>+'MBI DIRECTORIO'!AA1894</f>
        <v>0</v>
      </c>
      <c r="AB1894" s="5" t="str">
        <f>+'MBI DIRECTORIO'!AG1894</f>
        <v>Heting Trading CO., Ltd</v>
      </c>
      <c r="AD1894" t="str">
        <f t="shared" si="31"/>
        <v>INSERT INTO TABLA_PRESUPUESTO_COMERCIAL VALUES ('VSR','80152-C','14004966-20',2022,'Noviembre',30,'USD',1020,594.883565,0,0,8.24252,28.262,16.126635,21.551724,2.063516,3.512518,0,0,0,0,0,0,0,96.877036,25.360643,0);</v>
      </c>
    </row>
    <row r="1895" spans="1:30" x14ac:dyDescent="0.2">
      <c r="A1895" t="str">
        <f>+'MBI DIRECTORIO'!A1895</f>
        <v>VSR</v>
      </c>
      <c r="B1895" t="str">
        <f>+'MBI DIRECTORIO'!B1895</f>
        <v>80152-C</v>
      </c>
      <c r="C1895" t="str">
        <f>+'MBI DIRECTORIO'!C1895</f>
        <v>14004801-19</v>
      </c>
      <c r="D1895">
        <f>+'MBI DIRECTORIO'!D1895</f>
        <v>2022</v>
      </c>
      <c r="E1895" t="str">
        <f>+'MBI DIRECTORIO'!E1895</f>
        <v>Noviembre</v>
      </c>
      <c r="F1895" s="5">
        <f>+'MBI DIRECTORIO'!F1895</f>
        <v>15</v>
      </c>
      <c r="G1895" t="str">
        <f>+'MBI DIRECTORIO'!G1895</f>
        <v>USD</v>
      </c>
      <c r="H1895" s="5">
        <f>+'MBI DIRECTORIO'!H1895</f>
        <v>510</v>
      </c>
      <c r="I1895" s="5">
        <f>+'MBI DIRECTORIO'!I1895</f>
        <v>273.95816557831745</v>
      </c>
      <c r="J1895" s="5">
        <f>+'MBI DIRECTORIO'!J1895</f>
        <v>0</v>
      </c>
      <c r="K1895" s="5">
        <f>+'MBI DIRECTORIO'!K1895</f>
        <v>0</v>
      </c>
      <c r="L1895" s="5">
        <f>+'MBI DIRECTORIO'!L1895</f>
        <v>4.1212598113681231</v>
      </c>
      <c r="M1895" s="5">
        <f>+'MBI DIRECTORIO'!M1895</f>
        <v>14.130999999999998</v>
      </c>
      <c r="N1895" s="5">
        <f>+'MBI DIRECTORIO'!N1895</f>
        <v>8.0633174791914382</v>
      </c>
      <c r="O1895" s="5">
        <f>+'MBI DIRECTORIO'!O1895</f>
        <v>10.775862068965518</v>
      </c>
      <c r="P1895" s="5">
        <f>+'MBI DIRECTORIO'!P1895</f>
        <v>1.0317578279825605</v>
      </c>
      <c r="Q1895" s="5">
        <f>+'MBI DIRECTORIO'!Q1895</f>
        <v>1.7562591517899475</v>
      </c>
      <c r="R1895" s="5">
        <f>+'MBI DIRECTORIO'!R1895</f>
        <v>0</v>
      </c>
      <c r="S1895" s="5">
        <f>+'MBI DIRECTORIO'!S1895</f>
        <v>0</v>
      </c>
      <c r="T1895" s="5">
        <f>+'MBI DIRECTORIO'!T1895</f>
        <v>0</v>
      </c>
      <c r="U1895" s="5">
        <f>+'MBI DIRECTORIO'!U1895</f>
        <v>0</v>
      </c>
      <c r="V1895" s="5">
        <f>+'MBI DIRECTORIO'!V1895</f>
        <v>0</v>
      </c>
      <c r="W1895" s="5">
        <f>+'MBI DIRECTORIO'!W1895</f>
        <v>0</v>
      </c>
      <c r="X1895" s="5">
        <f>+'MBI DIRECTORIO'!X1895</f>
        <v>0</v>
      </c>
      <c r="Y1895" s="5">
        <f>+'MBI DIRECTORIO'!Y1895</f>
        <v>48.438518008078844</v>
      </c>
      <c r="Z1895" s="5">
        <f>+'MBI DIRECTORIO'!Z1895</f>
        <v>12.680321480149379</v>
      </c>
      <c r="AA1895" s="5">
        <f>+'MBI DIRECTORIO'!AA1895</f>
        <v>0</v>
      </c>
      <c r="AB1895" s="5" t="str">
        <f>+'MBI DIRECTORIO'!AG1895</f>
        <v>Heting Trading CO., Ltd</v>
      </c>
      <c r="AD1895" t="str">
        <f t="shared" si="31"/>
        <v>INSERT INTO TABLA_PRESUPUESTO_COMERCIAL VALUES ('VSR','80152-C','14004801-19',2022,'Noviembre',15,'USD',510,273.958166,0,0,4.12126,14.131,8.063317,10.775862,1.031758,1.756259,0,0,0,0,0,0,0,48.438518,12.680321,0);</v>
      </c>
    </row>
    <row r="1896" spans="1:30" x14ac:dyDescent="0.2">
      <c r="A1896" t="str">
        <f>+'MBI DIRECTORIO'!A1896</f>
        <v>VSR</v>
      </c>
      <c r="B1896" t="str">
        <f>+'MBI DIRECTORIO'!B1896</f>
        <v>80152-C</v>
      </c>
      <c r="C1896" t="str">
        <f>+'MBI DIRECTORIO'!C1896</f>
        <v>14004971-20</v>
      </c>
      <c r="D1896">
        <f>+'MBI DIRECTORIO'!D1896</f>
        <v>2022</v>
      </c>
      <c r="E1896" t="str">
        <f>+'MBI DIRECTORIO'!E1896</f>
        <v>Noviembre</v>
      </c>
      <c r="F1896" s="5">
        <f>+'MBI DIRECTORIO'!F1896</f>
        <v>30</v>
      </c>
      <c r="G1896" t="str">
        <f>+'MBI DIRECTORIO'!G1896</f>
        <v>USD</v>
      </c>
      <c r="H1896" s="5">
        <f>+'MBI DIRECTORIO'!H1896</f>
        <v>750</v>
      </c>
      <c r="I1896" s="5">
        <f>+'MBI DIRECTORIO'!I1896</f>
        <v>473.44788254059347</v>
      </c>
      <c r="J1896" s="5">
        <f>+'MBI DIRECTORIO'!J1896</f>
        <v>0</v>
      </c>
      <c r="K1896" s="5">
        <f>+'MBI DIRECTORIO'!K1896</f>
        <v>0</v>
      </c>
      <c r="L1896" s="5">
        <f>+'MBI DIRECTORIO'!L1896</f>
        <v>8.2425196227362463</v>
      </c>
      <c r="M1896" s="5">
        <f>+'MBI DIRECTORIO'!M1896</f>
        <v>28.261999999999997</v>
      </c>
      <c r="N1896" s="5">
        <f>+'MBI DIRECTORIO'!N1896</f>
        <v>16.126634958382876</v>
      </c>
      <c r="O1896" s="5">
        <f>+'MBI DIRECTORIO'!O1896</f>
        <v>21.551724137931036</v>
      </c>
      <c r="P1896" s="5">
        <f>+'MBI DIRECTORIO'!P1896</f>
        <v>2.0635156559651211</v>
      </c>
      <c r="Q1896" s="5">
        <f>+'MBI DIRECTORIO'!Q1896</f>
        <v>2.5827340467499229</v>
      </c>
      <c r="R1896" s="5">
        <f>+'MBI DIRECTORIO'!R1896</f>
        <v>0</v>
      </c>
      <c r="S1896" s="5">
        <f>+'MBI DIRECTORIO'!S1896</f>
        <v>0</v>
      </c>
      <c r="T1896" s="5">
        <f>+'MBI DIRECTORIO'!T1896</f>
        <v>0</v>
      </c>
      <c r="U1896" s="5">
        <f>+'MBI DIRECTORIO'!U1896</f>
        <v>0</v>
      </c>
      <c r="V1896" s="5">
        <f>+'MBI DIRECTORIO'!V1896</f>
        <v>0</v>
      </c>
      <c r="W1896" s="5">
        <f>+'MBI DIRECTORIO'!W1896</f>
        <v>0</v>
      </c>
      <c r="X1896" s="5">
        <f>+'MBI DIRECTORIO'!X1896</f>
        <v>0</v>
      </c>
      <c r="Y1896" s="5">
        <f>+'MBI DIRECTORIO'!Y1896</f>
        <v>95.947251759327713</v>
      </c>
      <c r="Z1896" s="5">
        <f>+'MBI DIRECTORIO'!Z1896</f>
        <v>25.360642960298758</v>
      </c>
      <c r="AA1896" s="5">
        <f>+'MBI DIRECTORIO'!AA1896</f>
        <v>0</v>
      </c>
      <c r="AB1896" s="5" t="str">
        <f>+'MBI DIRECTORIO'!AG1896</f>
        <v>Heting Trading CO., Ltd</v>
      </c>
      <c r="AD1896" t="str">
        <f t="shared" si="31"/>
        <v>INSERT INTO TABLA_PRESUPUESTO_COMERCIAL VALUES ('VSR','80152-C','14004971-20',2022,'Noviembre',30,'USD',750,473.447883,0,0,8.24252,28.262,16.126635,21.551724,2.063516,2.582734,0,0,0,0,0,0,0,95.947252,25.360643,0);</v>
      </c>
    </row>
    <row r="1897" spans="1:30" x14ac:dyDescent="0.2">
      <c r="A1897" t="str">
        <f>+'MBI DIRECTORIO'!A1897</f>
        <v>VSR</v>
      </c>
      <c r="B1897" t="str">
        <f>+'MBI DIRECTORIO'!B1897</f>
        <v>80152-C</v>
      </c>
      <c r="C1897" t="str">
        <f>+'MBI DIRECTORIO'!C1897</f>
        <v>14005004-19</v>
      </c>
      <c r="D1897">
        <f>+'MBI DIRECTORIO'!D1897</f>
        <v>2022</v>
      </c>
      <c r="E1897" t="str">
        <f>+'MBI DIRECTORIO'!E1897</f>
        <v>Noviembre</v>
      </c>
      <c r="F1897" s="5">
        <f>+'MBI DIRECTORIO'!F1897</f>
        <v>30</v>
      </c>
      <c r="G1897" t="str">
        <f>+'MBI DIRECTORIO'!G1897</f>
        <v>USD</v>
      </c>
      <c r="H1897" s="5">
        <f>+'MBI DIRECTORIO'!H1897</f>
        <v>1500</v>
      </c>
      <c r="I1897" s="5">
        <f>+'MBI DIRECTORIO'!I1897</f>
        <v>559.59207492191615</v>
      </c>
      <c r="J1897" s="5">
        <f>+'MBI DIRECTORIO'!J1897</f>
        <v>0</v>
      </c>
      <c r="K1897" s="5">
        <f>+'MBI DIRECTORIO'!K1897</f>
        <v>225</v>
      </c>
      <c r="L1897" s="5">
        <f>+'MBI DIRECTORIO'!L1897</f>
        <v>8.2425196227362463</v>
      </c>
      <c r="M1897" s="5">
        <f>+'MBI DIRECTORIO'!M1897</f>
        <v>28.261999999999997</v>
      </c>
      <c r="N1897" s="5">
        <f>+'MBI DIRECTORIO'!N1897</f>
        <v>16.126634958382876</v>
      </c>
      <c r="O1897" s="5">
        <f>+'MBI DIRECTORIO'!O1897</f>
        <v>21.551724137931036</v>
      </c>
      <c r="P1897" s="5">
        <f>+'MBI DIRECTORIO'!P1897</f>
        <v>2.0635156559651211</v>
      </c>
      <c r="Q1897" s="5">
        <f>+'MBI DIRECTORIO'!Q1897</f>
        <v>5.1654680934998458</v>
      </c>
      <c r="R1897" s="5">
        <f>+'MBI DIRECTORIO'!R1897</f>
        <v>0</v>
      </c>
      <c r="S1897" s="5">
        <f>+'MBI DIRECTORIO'!S1897</f>
        <v>0</v>
      </c>
      <c r="T1897" s="5">
        <f>+'MBI DIRECTORIO'!T1897</f>
        <v>0</v>
      </c>
      <c r="U1897" s="5">
        <f>+'MBI DIRECTORIO'!U1897</f>
        <v>0</v>
      </c>
      <c r="V1897" s="5">
        <f>+'MBI DIRECTORIO'!V1897</f>
        <v>0</v>
      </c>
      <c r="W1897" s="5">
        <f>+'MBI DIRECTORIO'!W1897</f>
        <v>0</v>
      </c>
      <c r="X1897" s="5">
        <f>+'MBI DIRECTORIO'!X1897</f>
        <v>0</v>
      </c>
      <c r="Y1897" s="5">
        <f>+'MBI DIRECTORIO'!Y1897</f>
        <v>98.529985806077633</v>
      </c>
      <c r="Z1897" s="5">
        <f>+'MBI DIRECTORIO'!Z1897</f>
        <v>25.360642960298758</v>
      </c>
      <c r="AA1897" s="5">
        <f>+'MBI DIRECTORIO'!AA1897</f>
        <v>0</v>
      </c>
      <c r="AB1897" s="5" t="str">
        <f>+'MBI DIRECTORIO'!AG1897</f>
        <v>Heting Trading CO., Ltd</v>
      </c>
      <c r="AD1897" t="str">
        <f t="shared" si="31"/>
        <v>INSERT INTO TABLA_PRESUPUESTO_COMERCIAL VALUES ('VSR','80152-C','14005004-19',2022,'Noviembre',30,'USD',1500,559.592075,0,225,8.24252,28.262,16.126635,21.551724,2.063516,5.165468,0,0,0,0,0,0,0,98.529986,25.360643,0);</v>
      </c>
    </row>
    <row r="1898" spans="1:30" x14ac:dyDescent="0.2">
      <c r="A1898" t="str">
        <f>+'MBI DIRECTORIO'!A1898</f>
        <v>VSR</v>
      </c>
      <c r="B1898" t="str">
        <f>+'MBI DIRECTORIO'!B1898</f>
        <v>80152-C</v>
      </c>
      <c r="C1898" t="str">
        <f>+'MBI DIRECTORIO'!C1898</f>
        <v>14004879-18</v>
      </c>
      <c r="D1898">
        <f>+'MBI DIRECTORIO'!D1898</f>
        <v>2022</v>
      </c>
      <c r="E1898" t="str">
        <f>+'MBI DIRECTORIO'!E1898</f>
        <v>Noviembre</v>
      </c>
      <c r="F1898" s="5">
        <f>+'MBI DIRECTORIO'!F1898</f>
        <v>45</v>
      </c>
      <c r="G1898" t="str">
        <f>+'MBI DIRECTORIO'!G1898</f>
        <v>USD</v>
      </c>
      <c r="H1898" s="5">
        <f>+'MBI DIRECTORIO'!H1898</f>
        <v>4320</v>
      </c>
      <c r="I1898" s="5">
        <f>+'MBI DIRECTORIO'!I1898</f>
        <v>4408.9276803254661</v>
      </c>
      <c r="J1898" s="5">
        <f>+'MBI DIRECTORIO'!J1898</f>
        <v>0</v>
      </c>
      <c r="K1898" s="5">
        <f>+'MBI DIRECTORIO'!K1898</f>
        <v>0</v>
      </c>
      <c r="L1898" s="5">
        <f>+'MBI DIRECTORIO'!L1898</f>
        <v>12.363779434104369</v>
      </c>
      <c r="M1898" s="5">
        <f>+'MBI DIRECTORIO'!M1898</f>
        <v>42.393000000000001</v>
      </c>
      <c r="N1898" s="5">
        <f>+'MBI DIRECTORIO'!N1898</f>
        <v>24.18995243757432</v>
      </c>
      <c r="O1898" s="5">
        <f>+'MBI DIRECTORIO'!O1898</f>
        <v>32.327586206896555</v>
      </c>
      <c r="P1898" s="5">
        <f>+'MBI DIRECTORIO'!P1898</f>
        <v>3.0952734839476812</v>
      </c>
      <c r="Q1898" s="5">
        <f>+'MBI DIRECTORIO'!Q1898</f>
        <v>14.876548109279556</v>
      </c>
      <c r="R1898" s="5">
        <f>+'MBI DIRECTORIO'!R1898</f>
        <v>0</v>
      </c>
      <c r="S1898" s="5">
        <f>+'MBI DIRECTORIO'!S1898</f>
        <v>0</v>
      </c>
      <c r="T1898" s="5">
        <f>+'MBI DIRECTORIO'!T1898</f>
        <v>0</v>
      </c>
      <c r="U1898" s="5">
        <f>+'MBI DIRECTORIO'!U1898</f>
        <v>0</v>
      </c>
      <c r="V1898" s="5">
        <f>+'MBI DIRECTORIO'!V1898</f>
        <v>0</v>
      </c>
      <c r="W1898" s="5">
        <f>+'MBI DIRECTORIO'!W1898</f>
        <v>0</v>
      </c>
      <c r="X1898" s="5">
        <f>+'MBI DIRECTORIO'!X1898</f>
        <v>0</v>
      </c>
      <c r="Y1898" s="5">
        <f>+'MBI DIRECTORIO'!Y1898</f>
        <v>154.92332467814626</v>
      </c>
      <c r="Z1898" s="5">
        <f>+'MBI DIRECTORIO'!Z1898</f>
        <v>38.040964440448143</v>
      </c>
      <c r="AA1898" s="5">
        <f>+'MBI DIRECTORIO'!AA1898</f>
        <v>0</v>
      </c>
      <c r="AB1898" s="5" t="str">
        <f>+'MBI DIRECTORIO'!AG1898</f>
        <v>Heting Trading CO., Ltd</v>
      </c>
      <c r="AD1898" t="str">
        <f t="shared" si="31"/>
        <v>INSERT INTO TABLA_PRESUPUESTO_COMERCIAL VALUES ('VSR','80152-C','14004879-18',2022,'Noviembre',45,'USD',4320,4408.92768,0,0,12.363779,42.393,24.189952,32.327586,3.095273,14.876548,0,0,0,0,0,0,0,154.923325,38.040964,0);</v>
      </c>
    </row>
    <row r="1899" spans="1:30" x14ac:dyDescent="0.2">
      <c r="A1899" t="str">
        <f>+'MBI DIRECTORIO'!A1899</f>
        <v>VSR</v>
      </c>
      <c r="B1899" t="str">
        <f>+'MBI DIRECTORIO'!B1899</f>
        <v>80152-C</v>
      </c>
      <c r="C1899" t="str">
        <f>+'MBI DIRECTORIO'!C1899</f>
        <v>14004952-20</v>
      </c>
      <c r="D1899">
        <f>+'MBI DIRECTORIO'!D1899</f>
        <v>2022</v>
      </c>
      <c r="E1899" t="str">
        <f>+'MBI DIRECTORIO'!E1899</f>
        <v>Noviembre</v>
      </c>
      <c r="F1899" s="5">
        <f>+'MBI DIRECTORIO'!F1899</f>
        <v>33</v>
      </c>
      <c r="G1899" t="str">
        <f>+'MBI DIRECTORIO'!G1899</f>
        <v>USD</v>
      </c>
      <c r="H1899" s="5">
        <f>+'MBI DIRECTORIO'!H1899</f>
        <v>2640</v>
      </c>
      <c r="I1899" s="5">
        <f>+'MBI DIRECTORIO'!I1899</f>
        <v>818.16316473530105</v>
      </c>
      <c r="J1899" s="5">
        <f>+'MBI DIRECTORIO'!J1899</f>
        <v>0</v>
      </c>
      <c r="K1899" s="5">
        <f>+'MBI DIRECTORIO'!K1899</f>
        <v>660</v>
      </c>
      <c r="L1899" s="5">
        <f>+'MBI DIRECTORIO'!L1899</f>
        <v>9.0667715850098709</v>
      </c>
      <c r="M1899" s="5">
        <f>+'MBI DIRECTORIO'!M1899</f>
        <v>31.088199999999997</v>
      </c>
      <c r="N1899" s="5">
        <f>+'MBI DIRECTORIO'!N1899</f>
        <v>17.739298454221167</v>
      </c>
      <c r="O1899" s="5">
        <f>+'MBI DIRECTORIO'!O1899</f>
        <v>23.706896551724139</v>
      </c>
      <c r="P1899" s="5">
        <f>+'MBI DIRECTORIO'!P1899</f>
        <v>2.2698672215616327</v>
      </c>
      <c r="Q1899" s="5">
        <f>+'MBI DIRECTORIO'!Q1899</f>
        <v>9.0912238445597282</v>
      </c>
      <c r="R1899" s="5">
        <f>+'MBI DIRECTORIO'!R1899</f>
        <v>0</v>
      </c>
      <c r="S1899" s="5">
        <f>+'MBI DIRECTORIO'!S1899</f>
        <v>0</v>
      </c>
      <c r="T1899" s="5">
        <f>+'MBI DIRECTORIO'!T1899</f>
        <v>0</v>
      </c>
      <c r="U1899" s="5">
        <f>+'MBI DIRECTORIO'!U1899</f>
        <v>0</v>
      </c>
      <c r="V1899" s="5">
        <f>+'MBI DIRECTORIO'!V1899</f>
        <v>0</v>
      </c>
      <c r="W1899" s="5">
        <f>+'MBI DIRECTORIO'!W1899</f>
        <v>0</v>
      </c>
      <c r="X1899" s="5">
        <f>+'MBI DIRECTORIO'!X1899</f>
        <v>0</v>
      </c>
      <c r="Y1899" s="5">
        <f>+'MBI DIRECTORIO'!Y1899</f>
        <v>111.79219332839531</v>
      </c>
      <c r="Z1899" s="5">
        <f>+'MBI DIRECTORIO'!Z1899</f>
        <v>27.896707256328639</v>
      </c>
      <c r="AA1899" s="5">
        <f>+'MBI DIRECTORIO'!AA1899</f>
        <v>0</v>
      </c>
      <c r="AB1899" s="5" t="str">
        <f>+'MBI DIRECTORIO'!AG1899</f>
        <v>Heting Trading CO., Ltd</v>
      </c>
      <c r="AD1899" t="str">
        <f t="shared" si="31"/>
        <v>INSERT INTO TABLA_PRESUPUESTO_COMERCIAL VALUES ('VSR','80152-C','14004952-20',2022,'Noviembre',33,'USD',2640,818.163165,0,660,9.066772,31.0882,17.739298,23.706897,2.269867,9.091224,0,0,0,0,0,0,0,111.792193,27.896707,0);</v>
      </c>
    </row>
    <row r="1900" spans="1:30" x14ac:dyDescent="0.2">
      <c r="A1900" t="str">
        <f>+'MBI DIRECTORIO'!A1900</f>
        <v>VSR</v>
      </c>
      <c r="B1900" t="str">
        <f>+'MBI DIRECTORIO'!B1900</f>
        <v>80152-C</v>
      </c>
      <c r="C1900" t="str">
        <f>+'MBI DIRECTORIO'!C1900</f>
        <v>14004810-18</v>
      </c>
      <c r="D1900">
        <f>+'MBI DIRECTORIO'!D1900</f>
        <v>2022</v>
      </c>
      <c r="E1900" t="str">
        <f>+'MBI DIRECTORIO'!E1900</f>
        <v>Noviembre</v>
      </c>
      <c r="F1900" s="5">
        <f>+'MBI DIRECTORIO'!F1900</f>
        <v>33</v>
      </c>
      <c r="G1900" t="str">
        <f>+'MBI DIRECTORIO'!G1900</f>
        <v>USD</v>
      </c>
      <c r="H1900" s="5">
        <f>+'MBI DIRECTORIO'!H1900</f>
        <v>2640</v>
      </c>
      <c r="I1900" s="5">
        <f>+'MBI DIRECTORIO'!I1900</f>
        <v>663.90354601808576</v>
      </c>
      <c r="J1900" s="5">
        <f>+'MBI DIRECTORIO'!J1900</f>
        <v>0</v>
      </c>
      <c r="K1900" s="5">
        <f>+'MBI DIRECTORIO'!K1900</f>
        <v>330</v>
      </c>
      <c r="L1900" s="5">
        <f>+'MBI DIRECTORIO'!L1900</f>
        <v>9.0667715850098709</v>
      </c>
      <c r="M1900" s="5">
        <f>+'MBI DIRECTORIO'!M1900</f>
        <v>31.088199999999997</v>
      </c>
      <c r="N1900" s="5">
        <f>+'MBI DIRECTORIO'!N1900</f>
        <v>17.739298454221167</v>
      </c>
      <c r="O1900" s="5">
        <f>+'MBI DIRECTORIO'!O1900</f>
        <v>23.706896551724139</v>
      </c>
      <c r="P1900" s="5">
        <f>+'MBI DIRECTORIO'!P1900</f>
        <v>2.2698672215616327</v>
      </c>
      <c r="Q1900" s="5">
        <f>+'MBI DIRECTORIO'!Q1900</f>
        <v>9.0912238445597282</v>
      </c>
      <c r="R1900" s="5">
        <f>+'MBI DIRECTORIO'!R1900</f>
        <v>0</v>
      </c>
      <c r="S1900" s="5">
        <f>+'MBI DIRECTORIO'!S1900</f>
        <v>0</v>
      </c>
      <c r="T1900" s="5">
        <f>+'MBI DIRECTORIO'!T1900</f>
        <v>0</v>
      </c>
      <c r="U1900" s="5">
        <f>+'MBI DIRECTORIO'!U1900</f>
        <v>0</v>
      </c>
      <c r="V1900" s="5">
        <f>+'MBI DIRECTORIO'!V1900</f>
        <v>0</v>
      </c>
      <c r="W1900" s="5">
        <f>+'MBI DIRECTORIO'!W1900</f>
        <v>0</v>
      </c>
      <c r="X1900" s="5">
        <f>+'MBI DIRECTORIO'!X1900</f>
        <v>0</v>
      </c>
      <c r="Y1900" s="5">
        <f>+'MBI DIRECTORIO'!Y1900</f>
        <v>111.79219332839531</v>
      </c>
      <c r="Z1900" s="5">
        <f>+'MBI DIRECTORIO'!Z1900</f>
        <v>27.896707256328639</v>
      </c>
      <c r="AA1900" s="5">
        <f>+'MBI DIRECTORIO'!AA1900</f>
        <v>0</v>
      </c>
      <c r="AB1900" s="5" t="str">
        <f>+'MBI DIRECTORIO'!AG1900</f>
        <v>Heting Trading CO., Ltd</v>
      </c>
      <c r="AD1900" t="str">
        <f t="shared" si="31"/>
        <v>INSERT INTO TABLA_PRESUPUESTO_COMERCIAL VALUES ('VSR','80152-C','14004810-18',2022,'Noviembre',33,'USD',2640,663.903546,0,330,9.066772,31.0882,17.739298,23.706897,2.269867,9.091224,0,0,0,0,0,0,0,111.792193,27.896707,0);</v>
      </c>
    </row>
    <row r="1901" spans="1:30" x14ac:dyDescent="0.2">
      <c r="A1901" t="str">
        <f>+'MBI DIRECTORIO'!A1901</f>
        <v>VSR</v>
      </c>
      <c r="B1901" t="str">
        <f>+'MBI DIRECTORIO'!B1901</f>
        <v>80152-C</v>
      </c>
      <c r="C1901" t="str">
        <f>+'MBI DIRECTORIO'!C1901</f>
        <v>14004949-19</v>
      </c>
      <c r="D1901">
        <f>+'MBI DIRECTORIO'!D1901</f>
        <v>2022</v>
      </c>
      <c r="E1901" t="str">
        <f>+'MBI DIRECTORIO'!E1901</f>
        <v>Noviembre</v>
      </c>
      <c r="F1901" s="5">
        <f>+'MBI DIRECTORIO'!F1901</f>
        <v>45</v>
      </c>
      <c r="G1901" t="str">
        <f>+'MBI DIRECTORIO'!G1901</f>
        <v>USD</v>
      </c>
      <c r="H1901" s="5">
        <f>+'MBI DIRECTORIO'!H1901</f>
        <v>1620</v>
      </c>
      <c r="I1901" s="5">
        <f>+'MBI DIRECTORIO'!I1901</f>
        <v>1176.0014183385356</v>
      </c>
      <c r="J1901" s="5">
        <f>+'MBI DIRECTORIO'!J1901</f>
        <v>0</v>
      </c>
      <c r="K1901" s="5">
        <f>+'MBI DIRECTORIO'!K1901</f>
        <v>270</v>
      </c>
      <c r="L1901" s="5">
        <f>+'MBI DIRECTORIO'!L1901</f>
        <v>0</v>
      </c>
      <c r="M1901" s="5">
        <f>+'MBI DIRECTORIO'!M1901</f>
        <v>42.393000000000001</v>
      </c>
      <c r="N1901" s="5">
        <f>+'MBI DIRECTORIO'!N1901</f>
        <v>24.18995243757432</v>
      </c>
      <c r="O1901" s="5">
        <f>+'MBI DIRECTORIO'!O1901</f>
        <v>32.327586206896555</v>
      </c>
      <c r="P1901" s="5">
        <f>+'MBI DIRECTORIO'!P1901</f>
        <v>3.0952734839476812</v>
      </c>
      <c r="Q1901" s="5">
        <f>+'MBI DIRECTORIO'!Q1901</f>
        <v>5.5787055409798336</v>
      </c>
      <c r="R1901" s="5">
        <f>+'MBI DIRECTORIO'!R1901</f>
        <v>0</v>
      </c>
      <c r="S1901" s="5">
        <f>+'MBI DIRECTORIO'!S1901</f>
        <v>0</v>
      </c>
      <c r="T1901" s="5">
        <f>+'MBI DIRECTORIO'!T1901</f>
        <v>0</v>
      </c>
      <c r="U1901" s="5">
        <f>+'MBI DIRECTORIO'!U1901</f>
        <v>0</v>
      </c>
      <c r="V1901" s="5">
        <f>+'MBI DIRECTORIO'!V1901</f>
        <v>0</v>
      </c>
      <c r="W1901" s="5">
        <f>+'MBI DIRECTORIO'!W1901</f>
        <v>0</v>
      </c>
      <c r="X1901" s="5">
        <f>+'MBI DIRECTORIO'!X1901</f>
        <v>0</v>
      </c>
      <c r="Y1901" s="5">
        <f>+'MBI DIRECTORIO'!Y1901</f>
        <v>145.62548210984653</v>
      </c>
      <c r="Z1901" s="5">
        <f>+'MBI DIRECTORIO'!Z1901</f>
        <v>38.040964440448143</v>
      </c>
      <c r="AA1901" s="5">
        <f>+'MBI DIRECTORIO'!AA1901</f>
        <v>0</v>
      </c>
      <c r="AB1901" s="5" t="str">
        <f>+'MBI DIRECTORIO'!AG1901</f>
        <v>Heting Trading CO., Ltd</v>
      </c>
      <c r="AD1901" t="str">
        <f t="shared" si="31"/>
        <v>INSERT INTO TABLA_PRESUPUESTO_COMERCIAL VALUES ('VSR','80152-C','14004949-19',2022,'Noviembre',45,'USD',1620,1176.001418,0,270,0,42.393,24.189952,32.327586,3.095273,5.578706,0,0,0,0,0,0,0,145.625482,38.040964,0);</v>
      </c>
    </row>
    <row r="1902" spans="1:30" x14ac:dyDescent="0.2">
      <c r="A1902" t="str">
        <f>+'MBI DIRECTORIO'!A1902</f>
        <v>VSR</v>
      </c>
      <c r="B1902" t="str">
        <f>+'MBI DIRECTORIO'!B1902</f>
        <v>80152-C</v>
      </c>
      <c r="C1902" t="str">
        <f>+'MBI DIRECTORIO'!C1902</f>
        <v>14004950-19</v>
      </c>
      <c r="D1902">
        <f>+'MBI DIRECTORIO'!D1902</f>
        <v>2022</v>
      </c>
      <c r="E1902" t="str">
        <f>+'MBI DIRECTORIO'!E1902</f>
        <v>Noviembre</v>
      </c>
      <c r="F1902" s="5">
        <f>+'MBI DIRECTORIO'!F1902</f>
        <v>33</v>
      </c>
      <c r="G1902" t="str">
        <f>+'MBI DIRECTORIO'!G1902</f>
        <v>USD</v>
      </c>
      <c r="H1902" s="5">
        <f>+'MBI DIRECTORIO'!H1902</f>
        <v>1815</v>
      </c>
      <c r="I1902" s="5">
        <f>+'MBI DIRECTORIO'!I1902</f>
        <v>699.89303816382971</v>
      </c>
      <c r="J1902" s="5">
        <f>+'MBI DIRECTORIO'!J1902</f>
        <v>0</v>
      </c>
      <c r="K1902" s="5">
        <f>+'MBI DIRECTORIO'!K1902</f>
        <v>495</v>
      </c>
      <c r="L1902" s="5">
        <f>+'MBI DIRECTORIO'!L1902</f>
        <v>0</v>
      </c>
      <c r="M1902" s="5">
        <f>+'MBI DIRECTORIO'!M1902</f>
        <v>31.088199999999997</v>
      </c>
      <c r="N1902" s="5">
        <f>+'MBI DIRECTORIO'!N1902</f>
        <v>17.739298454221167</v>
      </c>
      <c r="O1902" s="5">
        <f>+'MBI DIRECTORIO'!O1902</f>
        <v>23.706896551724139</v>
      </c>
      <c r="P1902" s="5">
        <f>+'MBI DIRECTORIO'!P1902</f>
        <v>2.2698672215616327</v>
      </c>
      <c r="Q1902" s="5">
        <f>+'MBI DIRECTORIO'!Q1902</f>
        <v>6.2502163931348127</v>
      </c>
      <c r="R1902" s="5">
        <f>+'MBI DIRECTORIO'!R1902</f>
        <v>0</v>
      </c>
      <c r="S1902" s="5">
        <f>+'MBI DIRECTORIO'!S1902</f>
        <v>0</v>
      </c>
      <c r="T1902" s="5">
        <f>+'MBI DIRECTORIO'!T1902</f>
        <v>0</v>
      </c>
      <c r="U1902" s="5">
        <f>+'MBI DIRECTORIO'!U1902</f>
        <v>0</v>
      </c>
      <c r="V1902" s="5">
        <f>+'MBI DIRECTORIO'!V1902</f>
        <v>0</v>
      </c>
      <c r="W1902" s="5">
        <f>+'MBI DIRECTORIO'!W1902</f>
        <v>0</v>
      </c>
      <c r="X1902" s="5">
        <f>+'MBI DIRECTORIO'!X1902</f>
        <v>0</v>
      </c>
      <c r="Y1902" s="5">
        <f>+'MBI DIRECTORIO'!Y1902</f>
        <v>108.95118587697038</v>
      </c>
      <c r="Z1902" s="5">
        <f>+'MBI DIRECTORIO'!Z1902</f>
        <v>27.896707256328639</v>
      </c>
      <c r="AA1902" s="5">
        <f>+'MBI DIRECTORIO'!AA1902</f>
        <v>0</v>
      </c>
      <c r="AB1902" s="5" t="str">
        <f>+'MBI DIRECTORIO'!AG1902</f>
        <v>Heting Trading CO., Ltd</v>
      </c>
      <c r="AD1902" t="str">
        <f t="shared" si="31"/>
        <v>INSERT INTO TABLA_PRESUPUESTO_COMERCIAL VALUES ('VSR','80152-C','14004950-19',2022,'Noviembre',33,'USD',1815,699.893038,0,495,0,31.0882,17.739298,23.706897,2.269867,6.250216,0,0,0,0,0,0,0,108.951186,27.896707,0);</v>
      </c>
    </row>
    <row r="1903" spans="1:30" x14ac:dyDescent="0.2">
      <c r="A1903" t="str">
        <f>+'MBI DIRECTORIO'!A1903</f>
        <v>VSR</v>
      </c>
      <c r="B1903" t="str">
        <f>+'MBI DIRECTORIO'!B1903</f>
        <v>80183-C</v>
      </c>
      <c r="C1903" t="str">
        <f>+'MBI DIRECTORIO'!C1903</f>
        <v>14004718-20</v>
      </c>
      <c r="D1903">
        <f>+'MBI DIRECTORIO'!D1903</f>
        <v>2022</v>
      </c>
      <c r="E1903" t="str">
        <f>+'MBI DIRECTORIO'!E1903</f>
        <v>Noviembre</v>
      </c>
      <c r="F1903" s="5">
        <f>+'MBI DIRECTORIO'!F1903</f>
        <v>450</v>
      </c>
      <c r="G1903" t="str">
        <f>+'MBI DIRECTORIO'!G1903</f>
        <v>USD</v>
      </c>
      <c r="H1903" s="5">
        <f>+'MBI DIRECTORIO'!H1903</f>
        <v>17100</v>
      </c>
      <c r="I1903" s="5">
        <f>+'MBI DIRECTORIO'!I1903</f>
        <v>10545.613382544525</v>
      </c>
      <c r="J1903" s="5">
        <f>+'MBI DIRECTORIO'!J1903</f>
        <v>0</v>
      </c>
      <c r="K1903" s="5">
        <f>+'MBI DIRECTORIO'!K1903</f>
        <v>0</v>
      </c>
      <c r="L1903" s="5">
        <f>+'MBI DIRECTORIO'!L1903</f>
        <v>0</v>
      </c>
      <c r="M1903" s="5">
        <f>+'MBI DIRECTORIO'!M1903</f>
        <v>188.1</v>
      </c>
      <c r="N1903" s="5">
        <f>+'MBI DIRECTORIO'!N1903</f>
        <v>140.78719723183391</v>
      </c>
      <c r="O1903" s="5">
        <f>+'MBI DIRECTORIO'!O1903</f>
        <v>188.14878892733566</v>
      </c>
      <c r="P1903" s="5">
        <f>+'MBI DIRECTORIO'!P1903</f>
        <v>18.014705882352942</v>
      </c>
      <c r="Q1903" s="5">
        <f>+'MBI DIRECTORIO'!Q1903</f>
        <v>58.886336265898237</v>
      </c>
      <c r="R1903" s="5">
        <f>+'MBI DIRECTORIO'!R1903</f>
        <v>0</v>
      </c>
      <c r="S1903" s="5">
        <f>+'MBI DIRECTORIO'!S1903</f>
        <v>0</v>
      </c>
      <c r="T1903" s="5">
        <f>+'MBI DIRECTORIO'!T1903</f>
        <v>0</v>
      </c>
      <c r="U1903" s="5">
        <f>+'MBI DIRECTORIO'!U1903</f>
        <v>0</v>
      </c>
      <c r="V1903" s="5">
        <f>+'MBI DIRECTORIO'!V1903</f>
        <v>0</v>
      </c>
      <c r="W1903" s="5">
        <f>+'MBI DIRECTORIO'!W1903</f>
        <v>0</v>
      </c>
      <c r="X1903" s="5">
        <f>+'MBI DIRECTORIO'!X1903</f>
        <v>0</v>
      </c>
      <c r="Y1903" s="5">
        <f>+'MBI DIRECTORIO'!Y1903</f>
        <v>974.34667271190222</v>
      </c>
      <c r="Z1903" s="5">
        <f>+'MBI DIRECTORIO'!Z1903</f>
        <v>380.40964440448147</v>
      </c>
      <c r="AA1903" s="5">
        <f>+'MBI DIRECTORIO'!AA1903</f>
        <v>0</v>
      </c>
      <c r="AB1903" s="5" t="str">
        <f>+'MBI DIRECTORIO'!AG1903</f>
        <v>Beijing Donghaohengxing Business &amp; Trade Co., Ltd</v>
      </c>
      <c r="AD1903" t="str">
        <f t="shared" si="31"/>
        <v>INSERT INTO TABLA_PRESUPUESTO_COMERCIAL VALUES ('VSR','80183-C','14004718-20',2022,'Noviembre',450,'USD',17100,10545.613383,0,0,0,188.1,140.787197,188.148789,18.014706,58.886336,0,0,0,0,0,0,0,974.346673,380.409644,0);</v>
      </c>
    </row>
    <row r="1904" spans="1:30" x14ac:dyDescent="0.2">
      <c r="A1904" t="str">
        <f>+'MBI DIRECTORIO'!A1904</f>
        <v>VSR</v>
      </c>
      <c r="B1904" t="str">
        <f>+'MBI DIRECTORIO'!B1904</f>
        <v>80183-C</v>
      </c>
      <c r="C1904" t="str">
        <f>+'MBI DIRECTORIO'!C1904</f>
        <v>14004720-21</v>
      </c>
      <c r="D1904">
        <f>+'MBI DIRECTORIO'!D1904</f>
        <v>2022</v>
      </c>
      <c r="E1904" t="str">
        <f>+'MBI DIRECTORIO'!E1904</f>
        <v>Noviembre</v>
      </c>
      <c r="F1904" s="5">
        <f>+'MBI DIRECTORIO'!F1904</f>
        <v>450</v>
      </c>
      <c r="G1904" t="str">
        <f>+'MBI DIRECTORIO'!G1904</f>
        <v>USD</v>
      </c>
      <c r="H1904" s="5">
        <f>+'MBI DIRECTORIO'!H1904</f>
        <v>9000</v>
      </c>
      <c r="I1904" s="5">
        <f>+'MBI DIRECTORIO'!I1904</f>
        <v>6575.1442377089015</v>
      </c>
      <c r="J1904" s="5">
        <f>+'MBI DIRECTORIO'!J1904</f>
        <v>0</v>
      </c>
      <c r="K1904" s="5">
        <f>+'MBI DIRECTORIO'!K1904</f>
        <v>0</v>
      </c>
      <c r="L1904" s="5">
        <f>+'MBI DIRECTORIO'!L1904</f>
        <v>0</v>
      </c>
      <c r="M1904" s="5">
        <f>+'MBI DIRECTORIO'!M1904</f>
        <v>188.1</v>
      </c>
      <c r="N1904" s="5">
        <f>+'MBI DIRECTORIO'!N1904</f>
        <v>140.78719723183391</v>
      </c>
      <c r="O1904" s="5">
        <f>+'MBI DIRECTORIO'!O1904</f>
        <v>188.14878892733566</v>
      </c>
      <c r="P1904" s="5">
        <f>+'MBI DIRECTORIO'!P1904</f>
        <v>18.014705882352942</v>
      </c>
      <c r="Q1904" s="5">
        <f>+'MBI DIRECTORIO'!Q1904</f>
        <v>30.992808560999073</v>
      </c>
      <c r="R1904" s="5">
        <f>+'MBI DIRECTORIO'!R1904</f>
        <v>0</v>
      </c>
      <c r="S1904" s="5">
        <f>+'MBI DIRECTORIO'!S1904</f>
        <v>0</v>
      </c>
      <c r="T1904" s="5">
        <f>+'MBI DIRECTORIO'!T1904</f>
        <v>0</v>
      </c>
      <c r="U1904" s="5">
        <f>+'MBI DIRECTORIO'!U1904</f>
        <v>0</v>
      </c>
      <c r="V1904" s="5">
        <f>+'MBI DIRECTORIO'!V1904</f>
        <v>0</v>
      </c>
      <c r="W1904" s="5">
        <f>+'MBI DIRECTORIO'!W1904</f>
        <v>0</v>
      </c>
      <c r="X1904" s="5">
        <f>+'MBI DIRECTORIO'!X1904</f>
        <v>0</v>
      </c>
      <c r="Y1904" s="5">
        <f>+'MBI DIRECTORIO'!Y1904</f>
        <v>946.45314500700306</v>
      </c>
      <c r="Z1904" s="5">
        <f>+'MBI DIRECTORIO'!Z1904</f>
        <v>380.40964440448147</v>
      </c>
      <c r="AA1904" s="5">
        <f>+'MBI DIRECTORIO'!AA1904</f>
        <v>0</v>
      </c>
      <c r="AB1904" s="5" t="str">
        <f>+'MBI DIRECTORIO'!AG1904</f>
        <v>Beijing Donghaohengxing Business &amp; Trade Co., Ltd</v>
      </c>
      <c r="AD1904" t="str">
        <f t="shared" si="31"/>
        <v>INSERT INTO TABLA_PRESUPUESTO_COMERCIAL VALUES ('VSR','80183-C','14004720-21',2022,'Noviembre',450,'USD',9000,6575.144238,0,0,0,188.1,140.787197,188.148789,18.014706,30.992809,0,0,0,0,0,0,0,946.453145,380.409644,0);</v>
      </c>
    </row>
    <row r="1905" spans="1:30" x14ac:dyDescent="0.2">
      <c r="A1905" t="str">
        <f>+'MBI DIRECTORIO'!A1905</f>
        <v>VSR</v>
      </c>
      <c r="B1905" t="str">
        <f>+'MBI DIRECTORIO'!B1905</f>
        <v>80183-C</v>
      </c>
      <c r="C1905" t="str">
        <f>+'MBI DIRECTORIO'!C1905</f>
        <v>14004401-21</v>
      </c>
      <c r="D1905">
        <f>+'MBI DIRECTORIO'!D1905</f>
        <v>2022</v>
      </c>
      <c r="E1905" t="str">
        <f>+'MBI DIRECTORIO'!E1905</f>
        <v>Noviembre</v>
      </c>
      <c r="F1905" s="5">
        <f>+'MBI DIRECTORIO'!F1905</f>
        <v>60</v>
      </c>
      <c r="G1905" t="str">
        <f>+'MBI DIRECTORIO'!G1905</f>
        <v>USD</v>
      </c>
      <c r="H1905" s="5">
        <f>+'MBI DIRECTORIO'!H1905</f>
        <v>1200</v>
      </c>
      <c r="I1905" s="5">
        <f>+'MBI DIRECTORIO'!I1905</f>
        <v>908.75551670451273</v>
      </c>
      <c r="J1905" s="5">
        <f>+'MBI DIRECTORIO'!J1905</f>
        <v>0</v>
      </c>
      <c r="K1905" s="5">
        <f>+'MBI DIRECTORIO'!K1905</f>
        <v>0</v>
      </c>
      <c r="L1905" s="5">
        <f>+'MBI DIRECTORIO'!L1905</f>
        <v>0</v>
      </c>
      <c r="M1905" s="5">
        <f>+'MBI DIRECTORIO'!M1905</f>
        <v>25.08</v>
      </c>
      <c r="N1905" s="5">
        <f>+'MBI DIRECTORIO'!N1905</f>
        <v>18.771626297577857</v>
      </c>
      <c r="O1905" s="5">
        <f>+'MBI DIRECTORIO'!O1905</f>
        <v>25.086505190311417</v>
      </c>
      <c r="P1905" s="5">
        <f>+'MBI DIRECTORIO'!P1905</f>
        <v>2.4019607843137254</v>
      </c>
      <c r="Q1905" s="5">
        <f>+'MBI DIRECTORIO'!Q1905</f>
        <v>4.1323744747998763</v>
      </c>
      <c r="R1905" s="5">
        <f>+'MBI DIRECTORIO'!R1905</f>
        <v>0</v>
      </c>
      <c r="S1905" s="5">
        <f>+'MBI DIRECTORIO'!S1905</f>
        <v>0</v>
      </c>
      <c r="T1905" s="5">
        <f>+'MBI DIRECTORIO'!T1905</f>
        <v>0</v>
      </c>
      <c r="U1905" s="5">
        <f>+'MBI DIRECTORIO'!U1905</f>
        <v>0</v>
      </c>
      <c r="V1905" s="5">
        <f>+'MBI DIRECTORIO'!V1905</f>
        <v>0</v>
      </c>
      <c r="W1905" s="5">
        <f>+'MBI DIRECTORIO'!W1905</f>
        <v>0</v>
      </c>
      <c r="X1905" s="5">
        <f>+'MBI DIRECTORIO'!X1905</f>
        <v>0</v>
      </c>
      <c r="Y1905" s="5">
        <f>+'MBI DIRECTORIO'!Y1905</f>
        <v>126.19375266760038</v>
      </c>
      <c r="Z1905" s="5">
        <f>+'MBI DIRECTORIO'!Z1905</f>
        <v>50.721285920597516</v>
      </c>
      <c r="AA1905" s="5">
        <f>+'MBI DIRECTORIO'!AA1905</f>
        <v>0</v>
      </c>
      <c r="AB1905" s="5" t="str">
        <f>+'MBI DIRECTORIO'!AG1905</f>
        <v>Beijing Donghaohengxing Business &amp; Trade Co., Ltd</v>
      </c>
      <c r="AD1905" t="str">
        <f t="shared" si="31"/>
        <v>INSERT INTO TABLA_PRESUPUESTO_COMERCIAL VALUES ('VSR','80183-C','14004401-21',2022,'Noviembre',60,'USD',1200,908.755517,0,0,0,25.08,18.771626,25.086505,2.401961,4.132374,0,0,0,0,0,0,0,126.193753,50.721286,0);</v>
      </c>
    </row>
    <row r="1906" spans="1:30" x14ac:dyDescent="0.2">
      <c r="A1906" t="str">
        <f>+'MBI DIRECTORIO'!A1906</f>
        <v>VSR</v>
      </c>
      <c r="B1906" t="str">
        <f>+'MBI DIRECTORIO'!B1906</f>
        <v>80183-C</v>
      </c>
      <c r="C1906" t="str">
        <f>+'MBI DIRECTORIO'!C1906</f>
        <v>14004423-18</v>
      </c>
      <c r="D1906">
        <f>+'MBI DIRECTORIO'!D1906</f>
        <v>2022</v>
      </c>
      <c r="E1906" t="str">
        <f>+'MBI DIRECTORIO'!E1906</f>
        <v>Noviembre</v>
      </c>
      <c r="F1906" s="5">
        <f>+'MBI DIRECTORIO'!F1906</f>
        <v>30</v>
      </c>
      <c r="G1906" t="str">
        <f>+'MBI DIRECTORIO'!G1906</f>
        <v>USD</v>
      </c>
      <c r="H1906" s="5">
        <f>+'MBI DIRECTORIO'!H1906</f>
        <v>5700</v>
      </c>
      <c r="I1906" s="5">
        <f>+'MBI DIRECTORIO'!I1906</f>
        <v>2031.6813113734249</v>
      </c>
      <c r="J1906" s="5">
        <f>+'MBI DIRECTORIO'!J1906</f>
        <v>0</v>
      </c>
      <c r="K1906" s="5">
        <f>+'MBI DIRECTORIO'!K1906</f>
        <v>300</v>
      </c>
      <c r="L1906" s="5">
        <f>+'MBI DIRECTORIO'!L1906</f>
        <v>0</v>
      </c>
      <c r="M1906" s="5">
        <f>+'MBI DIRECTORIO'!M1906</f>
        <v>12.54</v>
      </c>
      <c r="N1906" s="5">
        <f>+'MBI DIRECTORIO'!N1906</f>
        <v>9.3858131487889285</v>
      </c>
      <c r="O1906" s="5">
        <f>+'MBI DIRECTORIO'!O1906</f>
        <v>12.543252595155709</v>
      </c>
      <c r="P1906" s="5">
        <f>+'MBI DIRECTORIO'!P1906</f>
        <v>1.2009803921568627</v>
      </c>
      <c r="Q1906" s="5">
        <f>+'MBI DIRECTORIO'!Q1906</f>
        <v>19.628778755299415</v>
      </c>
      <c r="R1906" s="5">
        <f>+'MBI DIRECTORIO'!R1906</f>
        <v>0</v>
      </c>
      <c r="S1906" s="5">
        <f>+'MBI DIRECTORIO'!S1906</f>
        <v>0</v>
      </c>
      <c r="T1906" s="5">
        <f>+'MBI DIRECTORIO'!T1906</f>
        <v>0</v>
      </c>
      <c r="U1906" s="5">
        <f>+'MBI DIRECTORIO'!U1906</f>
        <v>0</v>
      </c>
      <c r="V1906" s="5">
        <f>+'MBI DIRECTORIO'!V1906</f>
        <v>0</v>
      </c>
      <c r="W1906" s="5">
        <f>+'MBI DIRECTORIO'!W1906</f>
        <v>0</v>
      </c>
      <c r="X1906" s="5">
        <f>+'MBI DIRECTORIO'!X1906</f>
        <v>0</v>
      </c>
      <c r="Y1906" s="5">
        <f>+'MBI DIRECTORIO'!Y1906</f>
        <v>80.659467851699674</v>
      </c>
      <c r="Z1906" s="5">
        <f>+'MBI DIRECTORIO'!Z1906</f>
        <v>25.360642960298758</v>
      </c>
      <c r="AA1906" s="5">
        <f>+'MBI DIRECTORIO'!AA1906</f>
        <v>0</v>
      </c>
      <c r="AB1906" s="5" t="str">
        <f>+'MBI DIRECTORIO'!AG1906</f>
        <v>Beijing Donghaohengxing Business &amp; Trade Co., Ltd</v>
      </c>
      <c r="AD1906" t="str">
        <f t="shared" si="31"/>
        <v>INSERT INTO TABLA_PRESUPUESTO_COMERCIAL VALUES ('VSR','80183-C','14004423-18',2022,'Noviembre',30,'USD',5700,2031.681311,0,300,0,12.54,9.385813,12.543253,1.20098,19.628779,0,0,0,0,0,0,0,80.659468,25.360643,0);</v>
      </c>
    </row>
    <row r="1907" spans="1:30" x14ac:dyDescent="0.2">
      <c r="A1907" t="str">
        <f>+'MBI DIRECTORIO'!A1907</f>
        <v>VSR</v>
      </c>
      <c r="B1907" t="str">
        <f>+'MBI DIRECTORIO'!B1907</f>
        <v>80183-C</v>
      </c>
      <c r="C1907" t="str">
        <f>+'MBI DIRECTORIO'!C1907</f>
        <v>14004791-20</v>
      </c>
      <c r="D1907">
        <f>+'MBI DIRECTORIO'!D1907</f>
        <v>2022</v>
      </c>
      <c r="E1907" t="str">
        <f>+'MBI DIRECTORIO'!E1907</f>
        <v>Noviembre</v>
      </c>
      <c r="F1907" s="5">
        <f>+'MBI DIRECTORIO'!F1907</f>
        <v>150</v>
      </c>
      <c r="G1907" t="str">
        <f>+'MBI DIRECTORIO'!G1907</f>
        <v>USD</v>
      </c>
      <c r="H1907" s="5">
        <f>+'MBI DIRECTORIO'!H1907</f>
        <v>5700</v>
      </c>
      <c r="I1907" s="5">
        <f>+'MBI DIRECTORIO'!I1907</f>
        <v>3515.2044608481756</v>
      </c>
      <c r="J1907" s="5">
        <f>+'MBI DIRECTORIO'!J1907</f>
        <v>0</v>
      </c>
      <c r="K1907" s="5">
        <f>+'MBI DIRECTORIO'!K1907</f>
        <v>0</v>
      </c>
      <c r="L1907" s="5">
        <f>+'MBI DIRECTORIO'!L1907</f>
        <v>0</v>
      </c>
      <c r="M1907" s="5">
        <f>+'MBI DIRECTORIO'!M1907</f>
        <v>62.699999999999996</v>
      </c>
      <c r="N1907" s="5">
        <f>+'MBI DIRECTORIO'!N1907</f>
        <v>46.929065743944641</v>
      </c>
      <c r="O1907" s="5">
        <f>+'MBI DIRECTORIO'!O1907</f>
        <v>62.716262975778548</v>
      </c>
      <c r="P1907" s="5">
        <f>+'MBI DIRECTORIO'!P1907</f>
        <v>6.0049019607843146</v>
      </c>
      <c r="Q1907" s="5">
        <f>+'MBI DIRECTORIO'!Q1907</f>
        <v>19.628778755299415</v>
      </c>
      <c r="R1907" s="5">
        <f>+'MBI DIRECTORIO'!R1907</f>
        <v>0</v>
      </c>
      <c r="S1907" s="5">
        <f>+'MBI DIRECTORIO'!S1907</f>
        <v>0</v>
      </c>
      <c r="T1907" s="5">
        <f>+'MBI DIRECTORIO'!T1907</f>
        <v>0</v>
      </c>
      <c r="U1907" s="5">
        <f>+'MBI DIRECTORIO'!U1907</f>
        <v>0</v>
      </c>
      <c r="V1907" s="5">
        <f>+'MBI DIRECTORIO'!V1907</f>
        <v>0</v>
      </c>
      <c r="W1907" s="5">
        <f>+'MBI DIRECTORIO'!W1907</f>
        <v>0</v>
      </c>
      <c r="X1907" s="5">
        <f>+'MBI DIRECTORIO'!X1907</f>
        <v>0</v>
      </c>
      <c r="Y1907" s="5">
        <f>+'MBI DIRECTORIO'!Y1907</f>
        <v>324.78222423730074</v>
      </c>
      <c r="Z1907" s="5">
        <f>+'MBI DIRECTORIO'!Z1907</f>
        <v>126.80321480149379</v>
      </c>
      <c r="AA1907" s="5">
        <f>+'MBI DIRECTORIO'!AA1907</f>
        <v>0</v>
      </c>
      <c r="AB1907" s="5" t="str">
        <f>+'MBI DIRECTORIO'!AG1907</f>
        <v>Beijing Donghaohengxing Business &amp; Trade Co., Ltd</v>
      </c>
      <c r="AD1907" t="str">
        <f t="shared" si="31"/>
        <v>INSERT INTO TABLA_PRESUPUESTO_COMERCIAL VALUES ('VSR','80183-C','14004791-20',2022,'Noviembre',150,'USD',5700,3515.204461,0,0,0,62.7,46.929066,62.716263,6.004902,19.628779,0,0,0,0,0,0,0,324.782224,126.803215,0);</v>
      </c>
    </row>
    <row r="1908" spans="1:30" x14ac:dyDescent="0.2">
      <c r="A1908" t="str">
        <f>+'MBI DIRECTORIO'!A1908</f>
        <v>VSR</v>
      </c>
      <c r="B1908" t="str">
        <f>+'MBI DIRECTORIO'!B1908</f>
        <v>80191-C</v>
      </c>
      <c r="C1908" t="str">
        <f>+'MBI DIRECTORIO'!C1908</f>
        <v>14004747-18</v>
      </c>
      <c r="D1908">
        <f>+'MBI DIRECTORIO'!D1908</f>
        <v>2022</v>
      </c>
      <c r="E1908" t="str">
        <f>+'MBI DIRECTORIO'!E1908</f>
        <v>Noviembre</v>
      </c>
      <c r="F1908" s="5">
        <f>+'MBI DIRECTORIO'!F1908</f>
        <v>45</v>
      </c>
      <c r="G1908" t="str">
        <f>+'MBI DIRECTORIO'!G1908</f>
        <v>USD</v>
      </c>
      <c r="H1908" s="5">
        <f>+'MBI DIRECTORIO'!H1908</f>
        <v>1710</v>
      </c>
      <c r="I1908" s="5">
        <f>+'MBI DIRECTORIO'!I1908</f>
        <v>926.60378102120399</v>
      </c>
      <c r="J1908" s="5">
        <f>+'MBI DIRECTORIO'!J1908</f>
        <v>0</v>
      </c>
      <c r="K1908" s="5">
        <f>+'MBI DIRECTORIO'!K1908</f>
        <v>0</v>
      </c>
      <c r="L1908" s="5">
        <f>+'MBI DIRECTORIO'!L1908</f>
        <v>0</v>
      </c>
      <c r="M1908" s="5">
        <f>+'MBI DIRECTORIO'!M1908</f>
        <v>14.669999999999998</v>
      </c>
      <c r="N1908" s="5">
        <f>+'MBI DIRECTORIO'!N1908</f>
        <v>25.4296875</v>
      </c>
      <c r="O1908" s="5">
        <f>+'MBI DIRECTORIO'!O1908</f>
        <v>33.984375</v>
      </c>
      <c r="P1908" s="5">
        <f>+'MBI DIRECTORIO'!P1908</f>
        <v>3.25390625</v>
      </c>
      <c r="Q1908" s="5">
        <f>+'MBI DIRECTORIO'!Q1908</f>
        <v>5.888633626589824</v>
      </c>
      <c r="R1908" s="5">
        <f>+'MBI DIRECTORIO'!R1908</f>
        <v>0</v>
      </c>
      <c r="S1908" s="5">
        <f>+'MBI DIRECTORIO'!S1908</f>
        <v>0</v>
      </c>
      <c r="T1908" s="5">
        <f>+'MBI DIRECTORIO'!T1908</f>
        <v>0</v>
      </c>
      <c r="U1908" s="5">
        <f>+'MBI DIRECTORIO'!U1908</f>
        <v>0</v>
      </c>
      <c r="V1908" s="5">
        <f>+'MBI DIRECTORIO'!V1908</f>
        <v>0</v>
      </c>
      <c r="W1908" s="5">
        <f>+'MBI DIRECTORIO'!W1908</f>
        <v>0</v>
      </c>
      <c r="X1908" s="5">
        <f>+'MBI DIRECTORIO'!X1908</f>
        <v>0</v>
      </c>
      <c r="Y1908" s="5">
        <f>+'MBI DIRECTORIO'!Y1908</f>
        <v>121.26756681703797</v>
      </c>
      <c r="Z1908" s="5">
        <f>+'MBI DIRECTORIO'!Z1908</f>
        <v>38.040964440448143</v>
      </c>
      <c r="AA1908" s="5">
        <f>+'MBI DIRECTORIO'!AA1908</f>
        <v>0</v>
      </c>
      <c r="AB1908" s="5" t="str">
        <f>+'MBI DIRECTORIO'!AG1908</f>
        <v>Beijing Jiu Yi Jia Trading Co., Ltd</v>
      </c>
      <c r="AD1908" t="str">
        <f t="shared" si="31"/>
        <v>INSERT INTO TABLA_PRESUPUESTO_COMERCIAL VALUES ('VSR','80191-C','14004747-18',2022,'Noviembre',45,'USD',1710,926.603781,0,0,0,14.67,25.429688,33.984375,3.253906,5.888634,0,0,0,0,0,0,0,121.267567,38.040964,0);</v>
      </c>
    </row>
    <row r="1909" spans="1:30" x14ac:dyDescent="0.2">
      <c r="A1909" t="str">
        <f>+'MBI DIRECTORIO'!A1909</f>
        <v>VSR</v>
      </c>
      <c r="B1909" t="str">
        <f>+'MBI DIRECTORIO'!B1909</f>
        <v>80191-C</v>
      </c>
      <c r="C1909" t="str">
        <f>+'MBI DIRECTORIO'!C1909</f>
        <v>14004920-18</v>
      </c>
      <c r="D1909">
        <f>+'MBI DIRECTORIO'!D1909</f>
        <v>2022</v>
      </c>
      <c r="E1909" t="str">
        <f>+'MBI DIRECTORIO'!E1909</f>
        <v>Noviembre</v>
      </c>
      <c r="F1909" s="5">
        <f>+'MBI DIRECTORIO'!F1909</f>
        <v>75</v>
      </c>
      <c r="G1909" t="str">
        <f>+'MBI DIRECTORIO'!G1909</f>
        <v>USD</v>
      </c>
      <c r="H1909" s="5">
        <f>+'MBI DIRECTORIO'!H1909</f>
        <v>2400</v>
      </c>
      <c r="I1909" s="5">
        <f>+'MBI DIRECTORIO'!I1909</f>
        <v>1900.0502663291586</v>
      </c>
      <c r="J1909" s="5">
        <f>+'MBI DIRECTORIO'!J1909</f>
        <v>0</v>
      </c>
      <c r="K1909" s="5">
        <f>+'MBI DIRECTORIO'!K1909</f>
        <v>0</v>
      </c>
      <c r="L1909" s="5">
        <f>+'MBI DIRECTORIO'!L1909</f>
        <v>0</v>
      </c>
      <c r="M1909" s="5">
        <f>+'MBI DIRECTORIO'!M1909</f>
        <v>24.449999999999996</v>
      </c>
      <c r="N1909" s="5">
        <f>+'MBI DIRECTORIO'!N1909</f>
        <v>42.3828125</v>
      </c>
      <c r="O1909" s="5">
        <f>+'MBI DIRECTORIO'!O1909</f>
        <v>56.640625</v>
      </c>
      <c r="P1909" s="5">
        <f>+'MBI DIRECTORIO'!P1909</f>
        <v>5.423177083333333</v>
      </c>
      <c r="Q1909" s="5">
        <f>+'MBI DIRECTORIO'!Q1909</f>
        <v>8.2647489495997526</v>
      </c>
      <c r="R1909" s="5">
        <f>+'MBI DIRECTORIO'!R1909</f>
        <v>0</v>
      </c>
      <c r="S1909" s="5">
        <f>+'MBI DIRECTORIO'!S1909</f>
        <v>0</v>
      </c>
      <c r="T1909" s="5">
        <f>+'MBI DIRECTORIO'!T1909</f>
        <v>0</v>
      </c>
      <c r="U1909" s="5">
        <f>+'MBI DIRECTORIO'!U1909</f>
        <v>0</v>
      </c>
      <c r="V1909" s="5">
        <f>+'MBI DIRECTORIO'!V1909</f>
        <v>0</v>
      </c>
      <c r="W1909" s="5">
        <f>+'MBI DIRECTORIO'!W1909</f>
        <v>0</v>
      </c>
      <c r="X1909" s="5">
        <f>+'MBI DIRECTORIO'!X1909</f>
        <v>0</v>
      </c>
      <c r="Y1909" s="5">
        <f>+'MBI DIRECTORIO'!Y1909</f>
        <v>200.56297093367996</v>
      </c>
      <c r="Z1909" s="5">
        <f>+'MBI DIRECTORIO'!Z1909</f>
        <v>63.401607400746897</v>
      </c>
      <c r="AA1909" s="5">
        <f>+'MBI DIRECTORIO'!AA1909</f>
        <v>0</v>
      </c>
      <c r="AB1909" s="5" t="str">
        <f>+'MBI DIRECTORIO'!AG1909</f>
        <v>Beijing Jiu Yi Jia Trading Co., Ltd</v>
      </c>
      <c r="AD1909" t="str">
        <f t="shared" si="31"/>
        <v>INSERT INTO TABLA_PRESUPUESTO_COMERCIAL VALUES ('VSR','80191-C','14004920-18',2022,'Noviembre',75,'USD',2400,1900.050266,0,0,0,24.45,42.382813,56.640625,5.423177,8.264749,0,0,0,0,0,0,0,200.562971,63.401607,0);</v>
      </c>
    </row>
    <row r="1910" spans="1:30" x14ac:dyDescent="0.2">
      <c r="A1910" t="str">
        <f>+'MBI DIRECTORIO'!A1910</f>
        <v>VSR</v>
      </c>
      <c r="B1910" t="str">
        <f>+'MBI DIRECTORIO'!B1910</f>
        <v>80191-C</v>
      </c>
      <c r="C1910" t="str">
        <f>+'MBI DIRECTORIO'!C1910</f>
        <v>14004205-18</v>
      </c>
      <c r="D1910">
        <f>+'MBI DIRECTORIO'!D1910</f>
        <v>2022</v>
      </c>
      <c r="E1910" t="str">
        <f>+'MBI DIRECTORIO'!E1910</f>
        <v>Noviembre</v>
      </c>
      <c r="F1910" s="5">
        <f>+'MBI DIRECTORIO'!F1910</f>
        <v>225</v>
      </c>
      <c r="G1910" t="str">
        <f>+'MBI DIRECTORIO'!G1910</f>
        <v>USD</v>
      </c>
      <c r="H1910" s="5">
        <f>+'MBI DIRECTORIO'!H1910</f>
        <v>4500</v>
      </c>
      <c r="I1910" s="5">
        <f>+'MBI DIRECTORIO'!I1910</f>
        <v>3287.1103648544504</v>
      </c>
      <c r="J1910" s="5">
        <f>+'MBI DIRECTORIO'!J1910</f>
        <v>0</v>
      </c>
      <c r="K1910" s="5">
        <f>+'MBI DIRECTORIO'!K1910</f>
        <v>0</v>
      </c>
      <c r="L1910" s="5">
        <f>+'MBI DIRECTORIO'!L1910</f>
        <v>0</v>
      </c>
      <c r="M1910" s="5">
        <f>+'MBI DIRECTORIO'!M1910</f>
        <v>73.349999999999994</v>
      </c>
      <c r="N1910" s="5">
        <f>+'MBI DIRECTORIO'!N1910</f>
        <v>127.1484375</v>
      </c>
      <c r="O1910" s="5">
        <f>+'MBI DIRECTORIO'!O1910</f>
        <v>169.921875</v>
      </c>
      <c r="P1910" s="5">
        <f>+'MBI DIRECTORIO'!P1910</f>
        <v>16.26953125</v>
      </c>
      <c r="Q1910" s="5">
        <f>+'MBI DIRECTORIO'!Q1910</f>
        <v>15.496404280499537</v>
      </c>
      <c r="R1910" s="5">
        <f>+'MBI DIRECTORIO'!R1910</f>
        <v>0</v>
      </c>
      <c r="S1910" s="5">
        <f>+'MBI DIRECTORIO'!S1910</f>
        <v>0</v>
      </c>
      <c r="T1910" s="5">
        <f>+'MBI DIRECTORIO'!T1910</f>
        <v>0</v>
      </c>
      <c r="U1910" s="5">
        <f>+'MBI DIRECTORIO'!U1910</f>
        <v>0</v>
      </c>
      <c r="V1910" s="5">
        <f>+'MBI DIRECTORIO'!V1910</f>
        <v>0</v>
      </c>
      <c r="W1910" s="5">
        <f>+'MBI DIRECTORIO'!W1910</f>
        <v>0</v>
      </c>
      <c r="X1910" s="5">
        <f>+'MBI DIRECTORIO'!X1910</f>
        <v>0</v>
      </c>
      <c r="Y1910" s="5">
        <f>+'MBI DIRECTORIO'!Y1910</f>
        <v>592.39107023274028</v>
      </c>
      <c r="Z1910" s="5">
        <f>+'MBI DIRECTORIO'!Z1910</f>
        <v>190.20482220224073</v>
      </c>
      <c r="AA1910" s="5">
        <f>+'MBI DIRECTORIO'!AA1910</f>
        <v>0</v>
      </c>
      <c r="AB1910" s="5" t="str">
        <f>+'MBI DIRECTORIO'!AG1910</f>
        <v>Beijing Jiu Yi Jia Trading Co., Ltd</v>
      </c>
      <c r="AD1910" t="str">
        <f t="shared" si="31"/>
        <v>INSERT INTO TABLA_PRESUPUESTO_COMERCIAL VALUES ('VSR','80191-C','14004205-18',2022,'Noviembre',225,'USD',4500,3287.110365,0,0,0,73.35,127.148438,169.921875,16.269531,15.496404,0,0,0,0,0,0,0,592.39107,190.204822,0);</v>
      </c>
    </row>
    <row r="1911" spans="1:30" x14ac:dyDescent="0.2">
      <c r="A1911" t="str">
        <f>+'MBI DIRECTORIO'!A1911</f>
        <v>VSR</v>
      </c>
      <c r="B1911" t="str">
        <f>+'MBI DIRECTORIO'!B1911</f>
        <v>80196-C</v>
      </c>
      <c r="C1911" t="str">
        <f>+'MBI DIRECTORIO'!C1911</f>
        <v>14004965-17</v>
      </c>
      <c r="D1911">
        <f>+'MBI DIRECTORIO'!D1911</f>
        <v>2022</v>
      </c>
      <c r="E1911" t="str">
        <f>+'MBI DIRECTORIO'!E1911</f>
        <v>Noviembre</v>
      </c>
      <c r="F1911" s="5">
        <f>+'MBI DIRECTORIO'!F1911</f>
        <v>30</v>
      </c>
      <c r="G1911" t="str">
        <f>+'MBI DIRECTORIO'!G1911</f>
        <v>USD</v>
      </c>
      <c r="H1911" s="5">
        <f>+'MBI DIRECTORIO'!H1911</f>
        <v>3000</v>
      </c>
      <c r="I1911" s="5">
        <f>+'MBI DIRECTORIO'!I1911</f>
        <v>2228.8191123535012</v>
      </c>
      <c r="J1911" s="5">
        <f>+'MBI DIRECTORIO'!J1911</f>
        <v>0</v>
      </c>
      <c r="K1911" s="5">
        <f>+'MBI DIRECTORIO'!K1911</f>
        <v>450</v>
      </c>
      <c r="L1911" s="5">
        <f>+'MBI DIRECTORIO'!L1911</f>
        <v>8.2425196227362463</v>
      </c>
      <c r="M1911" s="5">
        <f>+'MBI DIRECTORIO'!M1911</f>
        <v>15.189473684210524</v>
      </c>
      <c r="N1911" s="5">
        <f>+'MBI DIRECTORIO'!N1911</f>
        <v>14.458955223880597</v>
      </c>
      <c r="O1911" s="5">
        <f>+'MBI DIRECTORIO'!O1911</f>
        <v>19.323027718550104</v>
      </c>
      <c r="P1911" s="5">
        <f>+'MBI DIRECTORIO'!P1911</f>
        <v>1.8501243781094527</v>
      </c>
      <c r="Q1911" s="5">
        <f>+'MBI DIRECTORIO'!Q1911</f>
        <v>10.330936186999692</v>
      </c>
      <c r="R1911" s="5">
        <f>+'MBI DIRECTORIO'!R1911</f>
        <v>0</v>
      </c>
      <c r="S1911" s="5">
        <f>+'MBI DIRECTORIO'!S1911</f>
        <v>0</v>
      </c>
      <c r="T1911" s="5">
        <f>+'MBI DIRECTORIO'!T1911</f>
        <v>0</v>
      </c>
      <c r="U1911" s="5">
        <f>+'MBI DIRECTORIO'!U1911</f>
        <v>0</v>
      </c>
      <c r="V1911" s="5">
        <f>+'MBI DIRECTORIO'!V1911</f>
        <v>0</v>
      </c>
      <c r="W1911" s="5">
        <f>+'MBI DIRECTORIO'!W1911</f>
        <v>0</v>
      </c>
      <c r="X1911" s="5">
        <f>+'MBI DIRECTORIO'!X1911</f>
        <v>0</v>
      </c>
      <c r="Y1911" s="5">
        <f>+'MBI DIRECTORIO'!Y1911</f>
        <v>86.513160152049139</v>
      </c>
      <c r="Z1911" s="5">
        <f>+'MBI DIRECTORIO'!Z1911</f>
        <v>25.360642960298758</v>
      </c>
      <c r="AA1911" s="5">
        <f>+'MBI DIRECTORIO'!AA1911</f>
        <v>0</v>
      </c>
      <c r="AB1911" s="5" t="str">
        <f>+'MBI DIRECTORIO'!AG1911</f>
        <v>Zhejiang Willing Foreign Trading Co., Ltd.</v>
      </c>
      <c r="AD1911" t="str">
        <f t="shared" si="31"/>
        <v>INSERT INTO TABLA_PRESUPUESTO_COMERCIAL VALUES ('VSR','80196-C','14004965-17',2022,'Noviembre',30,'USD',3000,2228.819112,0,450,8.24252,15.189474,14.458955,19.323028,1.850124,10.330936,0,0,0,0,0,0,0,86.51316,25.360643,0);</v>
      </c>
    </row>
    <row r="1912" spans="1:30" x14ac:dyDescent="0.2">
      <c r="A1912" t="str">
        <f>+'MBI DIRECTORIO'!A1912</f>
        <v>VSR</v>
      </c>
      <c r="B1912" t="str">
        <f>+'MBI DIRECTORIO'!B1912</f>
        <v>80196-C</v>
      </c>
      <c r="C1912" t="str">
        <f>+'MBI DIRECTORIO'!C1912</f>
        <v>14004992-19</v>
      </c>
      <c r="D1912">
        <f>+'MBI DIRECTORIO'!D1912</f>
        <v>2022</v>
      </c>
      <c r="E1912" t="str">
        <f>+'MBI DIRECTORIO'!E1912</f>
        <v>Noviembre</v>
      </c>
      <c r="F1912" s="5">
        <f>+'MBI DIRECTORIO'!F1912</f>
        <v>30</v>
      </c>
      <c r="G1912" t="str">
        <f>+'MBI DIRECTORIO'!G1912</f>
        <v>USD</v>
      </c>
      <c r="H1912" s="5">
        <f>+'MBI DIRECTORIO'!H1912</f>
        <v>1200</v>
      </c>
      <c r="I1912" s="5">
        <f>+'MBI DIRECTORIO'!I1912</f>
        <v>610.25086626199243</v>
      </c>
      <c r="J1912" s="5">
        <f>+'MBI DIRECTORIO'!J1912</f>
        <v>0</v>
      </c>
      <c r="K1912" s="5">
        <f>+'MBI DIRECTORIO'!K1912</f>
        <v>180</v>
      </c>
      <c r="L1912" s="5">
        <f>+'MBI DIRECTORIO'!L1912</f>
        <v>8.2425196227362463</v>
      </c>
      <c r="M1912" s="5">
        <f>+'MBI DIRECTORIO'!M1912</f>
        <v>15.189473684210524</v>
      </c>
      <c r="N1912" s="5">
        <f>+'MBI DIRECTORIO'!N1912</f>
        <v>14.458955223880597</v>
      </c>
      <c r="O1912" s="5">
        <f>+'MBI DIRECTORIO'!O1912</f>
        <v>19.323027718550104</v>
      </c>
      <c r="P1912" s="5">
        <f>+'MBI DIRECTORIO'!P1912</f>
        <v>1.8501243781094527</v>
      </c>
      <c r="Q1912" s="5">
        <f>+'MBI DIRECTORIO'!Q1912</f>
        <v>4.1323744747998763</v>
      </c>
      <c r="R1912" s="5">
        <f>+'MBI DIRECTORIO'!R1912</f>
        <v>0</v>
      </c>
      <c r="S1912" s="5">
        <f>+'MBI DIRECTORIO'!S1912</f>
        <v>0</v>
      </c>
      <c r="T1912" s="5">
        <f>+'MBI DIRECTORIO'!T1912</f>
        <v>0</v>
      </c>
      <c r="U1912" s="5">
        <f>+'MBI DIRECTORIO'!U1912</f>
        <v>0</v>
      </c>
      <c r="V1912" s="5">
        <f>+'MBI DIRECTORIO'!V1912</f>
        <v>0</v>
      </c>
      <c r="W1912" s="5">
        <f>+'MBI DIRECTORIO'!W1912</f>
        <v>0</v>
      </c>
      <c r="X1912" s="5">
        <f>+'MBI DIRECTORIO'!X1912</f>
        <v>0</v>
      </c>
      <c r="Y1912" s="5">
        <f>+'MBI DIRECTORIO'!Y1912</f>
        <v>80.31459843984932</v>
      </c>
      <c r="Z1912" s="5">
        <f>+'MBI DIRECTORIO'!Z1912</f>
        <v>25.360642960298758</v>
      </c>
      <c r="AA1912" s="5">
        <f>+'MBI DIRECTORIO'!AA1912</f>
        <v>0</v>
      </c>
      <c r="AB1912" s="5" t="str">
        <f>+'MBI DIRECTORIO'!AG1912</f>
        <v>Zhejiang Willing Foreign Trading Co., Ltd.</v>
      </c>
      <c r="AD1912" t="str">
        <f t="shared" si="31"/>
        <v>INSERT INTO TABLA_PRESUPUESTO_COMERCIAL VALUES ('VSR','80196-C','14004992-19',2022,'Noviembre',30,'USD',1200,610.250866,0,180,8.24252,15.189474,14.458955,19.323028,1.850124,4.132374,0,0,0,0,0,0,0,80.314598,25.360643,0);</v>
      </c>
    </row>
    <row r="1913" spans="1:30" x14ac:dyDescent="0.2">
      <c r="A1913" t="str">
        <f>+'MBI DIRECTORIO'!A1913</f>
        <v>VSR</v>
      </c>
      <c r="B1913" t="str">
        <f>+'MBI DIRECTORIO'!B1913</f>
        <v>80196-C</v>
      </c>
      <c r="C1913" t="str">
        <f>+'MBI DIRECTORIO'!C1913</f>
        <v>14004993-18</v>
      </c>
      <c r="D1913">
        <f>+'MBI DIRECTORIO'!D1913</f>
        <v>2022</v>
      </c>
      <c r="E1913" t="str">
        <f>+'MBI DIRECTORIO'!E1913</f>
        <v>Noviembre</v>
      </c>
      <c r="F1913" s="5">
        <f>+'MBI DIRECTORIO'!F1913</f>
        <v>30</v>
      </c>
      <c r="G1913" t="str">
        <f>+'MBI DIRECTORIO'!G1913</f>
        <v>USD</v>
      </c>
      <c r="H1913" s="5">
        <f>+'MBI DIRECTORIO'!H1913</f>
        <v>1200</v>
      </c>
      <c r="I1913" s="5">
        <f>+'MBI DIRECTORIO'!I1913</f>
        <v>534.06371115663489</v>
      </c>
      <c r="J1913" s="5">
        <f>+'MBI DIRECTORIO'!J1913</f>
        <v>0</v>
      </c>
      <c r="K1913" s="5">
        <f>+'MBI DIRECTORIO'!K1913</f>
        <v>180</v>
      </c>
      <c r="L1913" s="5">
        <f>+'MBI DIRECTORIO'!L1913</f>
        <v>8.2425196227362463</v>
      </c>
      <c r="M1913" s="5">
        <f>+'MBI DIRECTORIO'!M1913</f>
        <v>15.189473684210524</v>
      </c>
      <c r="N1913" s="5">
        <f>+'MBI DIRECTORIO'!N1913</f>
        <v>14.458955223880597</v>
      </c>
      <c r="O1913" s="5">
        <f>+'MBI DIRECTORIO'!O1913</f>
        <v>19.323027718550104</v>
      </c>
      <c r="P1913" s="5">
        <f>+'MBI DIRECTORIO'!P1913</f>
        <v>1.8501243781094527</v>
      </c>
      <c r="Q1913" s="5">
        <f>+'MBI DIRECTORIO'!Q1913</f>
        <v>4.1323744747998763</v>
      </c>
      <c r="R1913" s="5">
        <f>+'MBI DIRECTORIO'!R1913</f>
        <v>0</v>
      </c>
      <c r="S1913" s="5">
        <f>+'MBI DIRECTORIO'!S1913</f>
        <v>0</v>
      </c>
      <c r="T1913" s="5">
        <f>+'MBI DIRECTORIO'!T1913</f>
        <v>0</v>
      </c>
      <c r="U1913" s="5">
        <f>+'MBI DIRECTORIO'!U1913</f>
        <v>0</v>
      </c>
      <c r="V1913" s="5">
        <f>+'MBI DIRECTORIO'!V1913</f>
        <v>0</v>
      </c>
      <c r="W1913" s="5">
        <f>+'MBI DIRECTORIO'!W1913</f>
        <v>0</v>
      </c>
      <c r="X1913" s="5">
        <f>+'MBI DIRECTORIO'!X1913</f>
        <v>0</v>
      </c>
      <c r="Y1913" s="5">
        <f>+'MBI DIRECTORIO'!Y1913</f>
        <v>80.31459843984932</v>
      </c>
      <c r="Z1913" s="5">
        <f>+'MBI DIRECTORIO'!Z1913</f>
        <v>25.360642960298758</v>
      </c>
      <c r="AA1913" s="5">
        <f>+'MBI DIRECTORIO'!AA1913</f>
        <v>0</v>
      </c>
      <c r="AB1913" s="5" t="str">
        <f>+'MBI DIRECTORIO'!AG1913</f>
        <v>Zhejiang Willing Foreign Trading Co., Ltd.</v>
      </c>
      <c r="AD1913" t="str">
        <f t="shared" si="31"/>
        <v>INSERT INTO TABLA_PRESUPUESTO_COMERCIAL VALUES ('VSR','80196-C','14004993-18',2022,'Noviembre',30,'USD',1200,534.063711,0,180,8.24252,15.189474,14.458955,19.323028,1.850124,4.132374,0,0,0,0,0,0,0,80.314598,25.360643,0);</v>
      </c>
    </row>
    <row r="1914" spans="1:30" x14ac:dyDescent="0.2">
      <c r="A1914" t="str">
        <f>+'MBI DIRECTORIO'!A1914</f>
        <v>VSR</v>
      </c>
      <c r="B1914" t="str">
        <f>+'MBI DIRECTORIO'!B1914</f>
        <v>80196-C</v>
      </c>
      <c r="C1914" t="str">
        <f>+'MBI DIRECTORIO'!C1914</f>
        <v>14004988-19</v>
      </c>
      <c r="D1914">
        <f>+'MBI DIRECTORIO'!D1914</f>
        <v>2022</v>
      </c>
      <c r="E1914" t="str">
        <f>+'MBI DIRECTORIO'!E1914</f>
        <v>Noviembre</v>
      </c>
      <c r="F1914" s="5">
        <f>+'MBI DIRECTORIO'!F1914</f>
        <v>45</v>
      </c>
      <c r="G1914" t="str">
        <f>+'MBI DIRECTORIO'!G1914</f>
        <v>USD</v>
      </c>
      <c r="H1914" s="5">
        <f>+'MBI DIRECTORIO'!H1914</f>
        <v>1350</v>
      </c>
      <c r="I1914" s="5">
        <f>+'MBI DIRECTORIO'!I1914</f>
        <v>659.60976081089018</v>
      </c>
      <c r="J1914" s="5">
        <f>+'MBI DIRECTORIO'!J1914</f>
        <v>0</v>
      </c>
      <c r="K1914" s="5">
        <f>+'MBI DIRECTORIO'!K1914</f>
        <v>202.5</v>
      </c>
      <c r="L1914" s="5">
        <f>+'MBI DIRECTORIO'!L1914</f>
        <v>12.363779434104369</v>
      </c>
      <c r="M1914" s="5">
        <f>+'MBI DIRECTORIO'!M1914</f>
        <v>22.784210526315789</v>
      </c>
      <c r="N1914" s="5">
        <f>+'MBI DIRECTORIO'!N1914</f>
        <v>21.688432835820894</v>
      </c>
      <c r="O1914" s="5">
        <f>+'MBI DIRECTORIO'!O1914</f>
        <v>28.984541577825155</v>
      </c>
      <c r="P1914" s="5">
        <f>+'MBI DIRECTORIO'!P1914</f>
        <v>2.7751865671641789</v>
      </c>
      <c r="Q1914" s="5">
        <f>+'MBI DIRECTORIO'!Q1914</f>
        <v>4.6489212841498606</v>
      </c>
      <c r="R1914" s="5">
        <f>+'MBI DIRECTORIO'!R1914</f>
        <v>0</v>
      </c>
      <c r="S1914" s="5">
        <f>+'MBI DIRECTORIO'!S1914</f>
        <v>0</v>
      </c>
      <c r="T1914" s="5">
        <f>+'MBI DIRECTORIO'!T1914</f>
        <v>0</v>
      </c>
      <c r="U1914" s="5">
        <f>+'MBI DIRECTORIO'!U1914</f>
        <v>0</v>
      </c>
      <c r="V1914" s="5">
        <f>+'MBI DIRECTORIO'!V1914</f>
        <v>0</v>
      </c>
      <c r="W1914" s="5">
        <f>+'MBI DIRECTORIO'!W1914</f>
        <v>0</v>
      </c>
      <c r="X1914" s="5">
        <f>+'MBI DIRECTORIO'!X1914</f>
        <v>0</v>
      </c>
      <c r="Y1914" s="5">
        <f>+'MBI DIRECTORIO'!Y1914</f>
        <v>118.92225723172403</v>
      </c>
      <c r="Z1914" s="5">
        <f>+'MBI DIRECTORIO'!Z1914</f>
        <v>38.040964440448143</v>
      </c>
      <c r="AA1914" s="5">
        <f>+'MBI DIRECTORIO'!AA1914</f>
        <v>0</v>
      </c>
      <c r="AB1914" s="5" t="str">
        <f>+'MBI DIRECTORIO'!AG1914</f>
        <v>Zhejiang Willing Foreign Trading Co., Ltd.</v>
      </c>
      <c r="AD1914" t="str">
        <f t="shared" si="31"/>
        <v>INSERT INTO TABLA_PRESUPUESTO_COMERCIAL VALUES ('VSR','80196-C','14004988-19',2022,'Noviembre',45,'USD',1350,659.609761,0,202.5,12.363779,22.784211,21.688433,28.984542,2.775187,4.648921,0,0,0,0,0,0,0,118.922257,38.040964,0);</v>
      </c>
    </row>
    <row r="1915" spans="1:30" x14ac:dyDescent="0.2">
      <c r="A1915" t="str">
        <f>+'MBI DIRECTORIO'!A1915</f>
        <v>VSR</v>
      </c>
      <c r="B1915" t="str">
        <f>+'MBI DIRECTORIO'!B1915</f>
        <v>80196-C</v>
      </c>
      <c r="C1915" t="str">
        <f>+'MBI DIRECTORIO'!C1915</f>
        <v>14004989-19</v>
      </c>
      <c r="D1915">
        <f>+'MBI DIRECTORIO'!D1915</f>
        <v>2022</v>
      </c>
      <c r="E1915" t="str">
        <f>+'MBI DIRECTORIO'!E1915</f>
        <v>Noviembre</v>
      </c>
      <c r="F1915" s="5">
        <f>+'MBI DIRECTORIO'!F1915</f>
        <v>45</v>
      </c>
      <c r="G1915" t="str">
        <f>+'MBI DIRECTORIO'!G1915</f>
        <v>USD</v>
      </c>
      <c r="H1915" s="5">
        <f>+'MBI DIRECTORIO'!H1915</f>
        <v>1350</v>
      </c>
      <c r="I1915" s="5">
        <f>+'MBI DIRECTORIO'!I1915</f>
        <v>736.25699220390095</v>
      </c>
      <c r="J1915" s="5">
        <f>+'MBI DIRECTORIO'!J1915</f>
        <v>0</v>
      </c>
      <c r="K1915" s="5">
        <f>+'MBI DIRECTORIO'!K1915</f>
        <v>202.5</v>
      </c>
      <c r="L1915" s="5">
        <f>+'MBI DIRECTORIO'!L1915</f>
        <v>12.363779434104369</v>
      </c>
      <c r="M1915" s="5">
        <f>+'MBI DIRECTORIO'!M1915</f>
        <v>22.784210526315789</v>
      </c>
      <c r="N1915" s="5">
        <f>+'MBI DIRECTORIO'!N1915</f>
        <v>21.688432835820894</v>
      </c>
      <c r="O1915" s="5">
        <f>+'MBI DIRECTORIO'!O1915</f>
        <v>28.984541577825155</v>
      </c>
      <c r="P1915" s="5">
        <f>+'MBI DIRECTORIO'!P1915</f>
        <v>2.7751865671641789</v>
      </c>
      <c r="Q1915" s="5">
        <f>+'MBI DIRECTORIO'!Q1915</f>
        <v>4.6489212841498606</v>
      </c>
      <c r="R1915" s="5">
        <f>+'MBI DIRECTORIO'!R1915</f>
        <v>0</v>
      </c>
      <c r="S1915" s="5">
        <f>+'MBI DIRECTORIO'!S1915</f>
        <v>0</v>
      </c>
      <c r="T1915" s="5">
        <f>+'MBI DIRECTORIO'!T1915</f>
        <v>0</v>
      </c>
      <c r="U1915" s="5">
        <f>+'MBI DIRECTORIO'!U1915</f>
        <v>0</v>
      </c>
      <c r="V1915" s="5">
        <f>+'MBI DIRECTORIO'!V1915</f>
        <v>0</v>
      </c>
      <c r="W1915" s="5">
        <f>+'MBI DIRECTORIO'!W1915</f>
        <v>0</v>
      </c>
      <c r="X1915" s="5">
        <f>+'MBI DIRECTORIO'!X1915</f>
        <v>0</v>
      </c>
      <c r="Y1915" s="5">
        <f>+'MBI DIRECTORIO'!Y1915</f>
        <v>118.92225723172403</v>
      </c>
      <c r="Z1915" s="5">
        <f>+'MBI DIRECTORIO'!Z1915</f>
        <v>38.040964440448143</v>
      </c>
      <c r="AA1915" s="5">
        <f>+'MBI DIRECTORIO'!AA1915</f>
        <v>0</v>
      </c>
      <c r="AB1915" s="5" t="str">
        <f>+'MBI DIRECTORIO'!AG1915</f>
        <v>Zhejiang Willing Foreign Trading Co., Ltd.</v>
      </c>
      <c r="AD1915" t="str">
        <f t="shared" si="31"/>
        <v>INSERT INTO TABLA_PRESUPUESTO_COMERCIAL VALUES ('VSR','80196-C','14004989-19',2022,'Noviembre',45,'USD',1350,736.256992,0,202.5,12.363779,22.784211,21.688433,28.984542,2.775187,4.648921,0,0,0,0,0,0,0,118.922257,38.040964,0);</v>
      </c>
    </row>
    <row r="1916" spans="1:30" x14ac:dyDescent="0.2">
      <c r="A1916" t="str">
        <f>+'MBI DIRECTORIO'!A1916</f>
        <v>VSR</v>
      </c>
      <c r="B1916" t="str">
        <f>+'MBI DIRECTORIO'!B1916</f>
        <v>80196-C</v>
      </c>
      <c r="C1916" t="str">
        <f>+'MBI DIRECTORIO'!C1916</f>
        <v>14004987-20</v>
      </c>
      <c r="D1916">
        <f>+'MBI DIRECTORIO'!D1916</f>
        <v>2022</v>
      </c>
      <c r="E1916" t="str">
        <f>+'MBI DIRECTORIO'!E1916</f>
        <v>Noviembre</v>
      </c>
      <c r="F1916" s="5">
        <f>+'MBI DIRECTORIO'!F1916</f>
        <v>30</v>
      </c>
      <c r="G1916" t="str">
        <f>+'MBI DIRECTORIO'!G1916</f>
        <v>USD</v>
      </c>
      <c r="H1916" s="5">
        <f>+'MBI DIRECTORIO'!H1916</f>
        <v>900</v>
      </c>
      <c r="I1916" s="5">
        <f>+'MBI DIRECTORIO'!I1916</f>
        <v>609.89510976886299</v>
      </c>
      <c r="J1916" s="5">
        <f>+'MBI DIRECTORIO'!J1916</f>
        <v>0</v>
      </c>
      <c r="K1916" s="5">
        <f>+'MBI DIRECTORIO'!K1916</f>
        <v>135</v>
      </c>
      <c r="L1916" s="5">
        <f>+'MBI DIRECTORIO'!L1916</f>
        <v>8.2425196227362463</v>
      </c>
      <c r="M1916" s="5">
        <f>+'MBI DIRECTORIO'!M1916</f>
        <v>15.189473684210524</v>
      </c>
      <c r="N1916" s="5">
        <f>+'MBI DIRECTORIO'!N1916</f>
        <v>14.458955223880597</v>
      </c>
      <c r="O1916" s="5">
        <f>+'MBI DIRECTORIO'!O1916</f>
        <v>19.323027718550104</v>
      </c>
      <c r="P1916" s="5">
        <f>+'MBI DIRECTORIO'!P1916</f>
        <v>1.8501243781094527</v>
      </c>
      <c r="Q1916" s="5">
        <f>+'MBI DIRECTORIO'!Q1916</f>
        <v>3.0992808560999072</v>
      </c>
      <c r="R1916" s="5">
        <f>+'MBI DIRECTORIO'!R1916</f>
        <v>0</v>
      </c>
      <c r="S1916" s="5">
        <f>+'MBI DIRECTORIO'!S1916</f>
        <v>0</v>
      </c>
      <c r="T1916" s="5">
        <f>+'MBI DIRECTORIO'!T1916</f>
        <v>0</v>
      </c>
      <c r="U1916" s="5">
        <f>+'MBI DIRECTORIO'!U1916</f>
        <v>0</v>
      </c>
      <c r="V1916" s="5">
        <f>+'MBI DIRECTORIO'!V1916</f>
        <v>0</v>
      </c>
      <c r="W1916" s="5">
        <f>+'MBI DIRECTORIO'!W1916</f>
        <v>0</v>
      </c>
      <c r="X1916" s="5">
        <f>+'MBI DIRECTORIO'!X1916</f>
        <v>0</v>
      </c>
      <c r="Y1916" s="5">
        <f>+'MBI DIRECTORIO'!Y1916</f>
        <v>79.281504821149355</v>
      </c>
      <c r="Z1916" s="5">
        <f>+'MBI DIRECTORIO'!Z1916</f>
        <v>25.360642960298758</v>
      </c>
      <c r="AA1916" s="5">
        <f>+'MBI DIRECTORIO'!AA1916</f>
        <v>0</v>
      </c>
      <c r="AB1916" s="5" t="str">
        <f>+'MBI DIRECTORIO'!AG1916</f>
        <v>Zhejiang Willing Foreign Trading Co., Ltd.</v>
      </c>
      <c r="AD1916" t="str">
        <f t="shared" si="31"/>
        <v>INSERT INTO TABLA_PRESUPUESTO_COMERCIAL VALUES ('VSR','80196-C','14004987-20',2022,'Noviembre',30,'USD',900,609.89511,0,135,8.24252,15.189474,14.458955,19.323028,1.850124,3.099281,0,0,0,0,0,0,0,79.281505,25.360643,0);</v>
      </c>
    </row>
    <row r="1917" spans="1:30" x14ac:dyDescent="0.2">
      <c r="A1917" t="str">
        <f>+'MBI DIRECTORIO'!A1917</f>
        <v>VSR</v>
      </c>
      <c r="B1917" t="str">
        <f>+'MBI DIRECTORIO'!B1917</f>
        <v>80196-C</v>
      </c>
      <c r="C1917" t="str">
        <f>+'MBI DIRECTORIO'!C1917</f>
        <v>14004990-20</v>
      </c>
      <c r="D1917">
        <f>+'MBI DIRECTORIO'!D1917</f>
        <v>2022</v>
      </c>
      <c r="E1917" t="str">
        <f>+'MBI DIRECTORIO'!E1917</f>
        <v>Noviembre</v>
      </c>
      <c r="F1917" s="5">
        <f>+'MBI DIRECTORIO'!F1917</f>
        <v>15</v>
      </c>
      <c r="G1917" t="str">
        <f>+'MBI DIRECTORIO'!G1917</f>
        <v>USD</v>
      </c>
      <c r="H1917" s="5">
        <f>+'MBI DIRECTORIO'!H1917</f>
        <v>450</v>
      </c>
      <c r="I1917" s="5">
        <f>+'MBI DIRECTORIO'!I1917</f>
        <v>241.00723969853564</v>
      </c>
      <c r="J1917" s="5">
        <f>+'MBI DIRECTORIO'!J1917</f>
        <v>0</v>
      </c>
      <c r="K1917" s="5">
        <f>+'MBI DIRECTORIO'!K1917</f>
        <v>67.5</v>
      </c>
      <c r="L1917" s="5">
        <f>+'MBI DIRECTORIO'!L1917</f>
        <v>4.1212598113681231</v>
      </c>
      <c r="M1917" s="5">
        <f>+'MBI DIRECTORIO'!M1917</f>
        <v>7.5947368421052621</v>
      </c>
      <c r="N1917" s="5">
        <f>+'MBI DIRECTORIO'!N1917</f>
        <v>7.2294776119402986</v>
      </c>
      <c r="O1917" s="5">
        <f>+'MBI DIRECTORIO'!O1917</f>
        <v>9.6615138592750522</v>
      </c>
      <c r="P1917" s="5">
        <f>+'MBI DIRECTORIO'!P1917</f>
        <v>0.92506218905472637</v>
      </c>
      <c r="Q1917" s="5">
        <f>+'MBI DIRECTORIO'!Q1917</f>
        <v>1.5496404280499536</v>
      </c>
      <c r="R1917" s="5">
        <f>+'MBI DIRECTORIO'!R1917</f>
        <v>0</v>
      </c>
      <c r="S1917" s="5">
        <f>+'MBI DIRECTORIO'!S1917</f>
        <v>0</v>
      </c>
      <c r="T1917" s="5">
        <f>+'MBI DIRECTORIO'!T1917</f>
        <v>0</v>
      </c>
      <c r="U1917" s="5">
        <f>+'MBI DIRECTORIO'!U1917</f>
        <v>0</v>
      </c>
      <c r="V1917" s="5">
        <f>+'MBI DIRECTORIO'!V1917</f>
        <v>0</v>
      </c>
      <c r="W1917" s="5">
        <f>+'MBI DIRECTORIO'!W1917</f>
        <v>0</v>
      </c>
      <c r="X1917" s="5">
        <f>+'MBI DIRECTORIO'!X1917</f>
        <v>0</v>
      </c>
      <c r="Y1917" s="5">
        <f>+'MBI DIRECTORIO'!Y1917</f>
        <v>39.640752410574677</v>
      </c>
      <c r="Z1917" s="5">
        <f>+'MBI DIRECTORIO'!Z1917</f>
        <v>12.680321480149379</v>
      </c>
      <c r="AA1917" s="5">
        <f>+'MBI DIRECTORIO'!AA1917</f>
        <v>0</v>
      </c>
      <c r="AB1917" s="5" t="str">
        <f>+'MBI DIRECTORIO'!AG1917</f>
        <v>Zhejiang Willing Foreign Trading Co., Ltd.</v>
      </c>
      <c r="AD1917" t="str">
        <f t="shared" si="31"/>
        <v>INSERT INTO TABLA_PRESUPUESTO_COMERCIAL VALUES ('VSR','80196-C','14004990-20',2022,'Noviembre',15,'USD',450,241.00724,0,67.5,4.12126,7.594737,7.229478,9.661514,0.925062,1.54964,0,0,0,0,0,0,0,39.640752,12.680321,0);</v>
      </c>
    </row>
    <row r="1918" spans="1:30" x14ac:dyDescent="0.2">
      <c r="A1918" t="str">
        <f>+'MBI DIRECTORIO'!A1918</f>
        <v>VSR</v>
      </c>
      <c r="B1918" t="str">
        <f>+'MBI DIRECTORIO'!B1918</f>
        <v>80196-C</v>
      </c>
      <c r="C1918" t="str">
        <f>+'MBI DIRECTORIO'!C1918</f>
        <v>14004539-20</v>
      </c>
      <c r="D1918">
        <f>+'MBI DIRECTORIO'!D1918</f>
        <v>2022</v>
      </c>
      <c r="E1918" t="str">
        <f>+'MBI DIRECTORIO'!E1918</f>
        <v>Noviembre</v>
      </c>
      <c r="F1918" s="5">
        <f>+'MBI DIRECTORIO'!F1918</f>
        <v>105</v>
      </c>
      <c r="G1918" t="str">
        <f>+'MBI DIRECTORIO'!G1918</f>
        <v>USD</v>
      </c>
      <c r="H1918" s="5">
        <f>+'MBI DIRECTORIO'!H1918</f>
        <v>4200</v>
      </c>
      <c r="I1918" s="5">
        <f>+'MBI DIRECTORIO'!I1918</f>
        <v>2328.8267370639296</v>
      </c>
      <c r="J1918" s="5">
        <f>+'MBI DIRECTORIO'!J1918</f>
        <v>0</v>
      </c>
      <c r="K1918" s="5">
        <f>+'MBI DIRECTORIO'!K1918</f>
        <v>420</v>
      </c>
      <c r="L1918" s="5">
        <f>+'MBI DIRECTORIO'!L1918</f>
        <v>0</v>
      </c>
      <c r="M1918" s="5">
        <f>+'MBI DIRECTORIO'!M1918</f>
        <v>53.163157894736834</v>
      </c>
      <c r="N1918" s="5">
        <f>+'MBI DIRECTORIO'!N1918</f>
        <v>50.606343283582092</v>
      </c>
      <c r="O1918" s="5">
        <f>+'MBI DIRECTORIO'!O1918</f>
        <v>67.630597014925371</v>
      </c>
      <c r="P1918" s="5">
        <f>+'MBI DIRECTORIO'!P1918</f>
        <v>6.475435323383083</v>
      </c>
      <c r="Q1918" s="5">
        <f>+'MBI DIRECTORIO'!Q1918</f>
        <v>14.463310661799568</v>
      </c>
      <c r="R1918" s="5">
        <f>+'MBI DIRECTORIO'!R1918</f>
        <v>0</v>
      </c>
      <c r="S1918" s="5">
        <f>+'MBI DIRECTORIO'!S1918</f>
        <v>0</v>
      </c>
      <c r="T1918" s="5">
        <f>+'MBI DIRECTORIO'!T1918</f>
        <v>0</v>
      </c>
      <c r="U1918" s="5">
        <f>+'MBI DIRECTORIO'!U1918</f>
        <v>0</v>
      </c>
      <c r="V1918" s="5">
        <f>+'MBI DIRECTORIO'!V1918</f>
        <v>0</v>
      </c>
      <c r="W1918" s="5">
        <f>+'MBI DIRECTORIO'!W1918</f>
        <v>0</v>
      </c>
      <c r="X1918" s="5">
        <f>+'MBI DIRECTORIO'!X1918</f>
        <v>0</v>
      </c>
      <c r="Y1918" s="5">
        <f>+'MBI DIRECTORIO'!Y1918</f>
        <v>281.10109453947268</v>
      </c>
      <c r="Z1918" s="5">
        <f>+'MBI DIRECTORIO'!Z1918</f>
        <v>88.762250361045659</v>
      </c>
      <c r="AA1918" s="5">
        <f>+'MBI DIRECTORIO'!AA1918</f>
        <v>0</v>
      </c>
      <c r="AB1918" s="5" t="str">
        <f>+'MBI DIRECTORIO'!AG1918</f>
        <v>Zhejiang Willing Foreign Trading Co., Ltd.</v>
      </c>
      <c r="AD1918" t="str">
        <f t="shared" si="31"/>
        <v>INSERT INTO TABLA_PRESUPUESTO_COMERCIAL VALUES ('VSR','80196-C','14004539-20',2022,'Noviembre',105,'USD',4200,2328.826737,0,420,0,53.163158,50.606343,67.630597,6.475435,14.463311,0,0,0,0,0,0,0,281.101095,88.76225,0);</v>
      </c>
    </row>
    <row r="1919" spans="1:30" x14ac:dyDescent="0.2">
      <c r="A1919" t="str">
        <f>+'MBI DIRECTORIO'!A1919</f>
        <v>VSR</v>
      </c>
      <c r="B1919" t="str">
        <f>+'MBI DIRECTORIO'!B1919</f>
        <v>80196-C</v>
      </c>
      <c r="C1919" t="str">
        <f>+'MBI DIRECTORIO'!C1919</f>
        <v>14004538-21</v>
      </c>
      <c r="D1919">
        <f>+'MBI DIRECTORIO'!D1919</f>
        <v>2022</v>
      </c>
      <c r="E1919" t="str">
        <f>+'MBI DIRECTORIO'!E1919</f>
        <v>Noviembre</v>
      </c>
      <c r="F1919" s="5">
        <f>+'MBI DIRECTORIO'!F1919</f>
        <v>225</v>
      </c>
      <c r="G1919" t="str">
        <f>+'MBI DIRECTORIO'!G1919</f>
        <v>USD</v>
      </c>
      <c r="H1919" s="5">
        <f>+'MBI DIRECTORIO'!H1919</f>
        <v>6750</v>
      </c>
      <c r="I1919" s="5">
        <f>+'MBI DIRECTORIO'!I1919</f>
        <v>4015.9076553773957</v>
      </c>
      <c r="J1919" s="5">
        <f>+'MBI DIRECTORIO'!J1919</f>
        <v>0</v>
      </c>
      <c r="K1919" s="5">
        <f>+'MBI DIRECTORIO'!K1919</f>
        <v>675</v>
      </c>
      <c r="L1919" s="5">
        <f>+'MBI DIRECTORIO'!L1919</f>
        <v>0</v>
      </c>
      <c r="M1919" s="5">
        <f>+'MBI DIRECTORIO'!M1919</f>
        <v>113.92105263157893</v>
      </c>
      <c r="N1919" s="5">
        <f>+'MBI DIRECTORIO'!N1919</f>
        <v>108.44216417910448</v>
      </c>
      <c r="O1919" s="5">
        <f>+'MBI DIRECTORIO'!O1919</f>
        <v>144.9227078891258</v>
      </c>
      <c r="P1919" s="5">
        <f>+'MBI DIRECTORIO'!P1919</f>
        <v>13.875932835820896</v>
      </c>
      <c r="Q1919" s="5">
        <f>+'MBI DIRECTORIO'!Q1919</f>
        <v>23.244606420749307</v>
      </c>
      <c r="R1919" s="5">
        <f>+'MBI DIRECTORIO'!R1919</f>
        <v>0</v>
      </c>
      <c r="S1919" s="5">
        <f>+'MBI DIRECTORIO'!S1919</f>
        <v>0</v>
      </c>
      <c r="T1919" s="5">
        <f>+'MBI DIRECTORIO'!T1919</f>
        <v>0</v>
      </c>
      <c r="U1919" s="5">
        <f>+'MBI DIRECTORIO'!U1919</f>
        <v>0</v>
      </c>
      <c r="V1919" s="5">
        <f>+'MBI DIRECTORIO'!V1919</f>
        <v>0</v>
      </c>
      <c r="W1919" s="5">
        <f>+'MBI DIRECTORIO'!W1919</f>
        <v>0</v>
      </c>
      <c r="X1919" s="5">
        <f>+'MBI DIRECTORIO'!X1919</f>
        <v>0</v>
      </c>
      <c r="Y1919" s="5">
        <f>+'MBI DIRECTORIO'!Y1919</f>
        <v>594.61128615862015</v>
      </c>
      <c r="Z1919" s="5">
        <f>+'MBI DIRECTORIO'!Z1919</f>
        <v>190.20482220224073</v>
      </c>
      <c r="AA1919" s="5">
        <f>+'MBI DIRECTORIO'!AA1919</f>
        <v>0</v>
      </c>
      <c r="AB1919" s="5" t="str">
        <f>+'MBI DIRECTORIO'!AG1919</f>
        <v>Zhejiang Willing Foreign Trading Co., Ltd.</v>
      </c>
      <c r="AD1919" t="str">
        <f t="shared" si="31"/>
        <v>INSERT INTO TABLA_PRESUPUESTO_COMERCIAL VALUES ('VSR','80196-C','14004538-21',2022,'Noviembre',225,'USD',6750,4015.907655,0,675,0,113.921053,108.442164,144.922708,13.875933,23.244606,0,0,0,0,0,0,0,594.611286,190.204822,0);</v>
      </c>
    </row>
    <row r="1920" spans="1:30" x14ac:dyDescent="0.2">
      <c r="A1920" t="str">
        <f>+'MBI DIRECTORIO'!A1920</f>
        <v>VSR</v>
      </c>
      <c r="B1920" t="str">
        <f>+'MBI DIRECTORIO'!B1920</f>
        <v>80196-C</v>
      </c>
      <c r="C1920" t="str">
        <f>+'MBI DIRECTORIO'!C1920</f>
        <v>14004540-17</v>
      </c>
      <c r="D1920">
        <f>+'MBI DIRECTORIO'!D1920</f>
        <v>2022</v>
      </c>
      <c r="E1920" t="str">
        <f>+'MBI DIRECTORIO'!E1920</f>
        <v>Noviembre</v>
      </c>
      <c r="F1920" s="5">
        <f>+'MBI DIRECTORIO'!F1920</f>
        <v>15</v>
      </c>
      <c r="G1920" t="str">
        <f>+'MBI DIRECTORIO'!G1920</f>
        <v>USD</v>
      </c>
      <c r="H1920" s="5">
        <f>+'MBI DIRECTORIO'!H1920</f>
        <v>1800</v>
      </c>
      <c r="I1920" s="5">
        <f>+'MBI DIRECTORIO'!I1920</f>
        <v>992.30562042195163</v>
      </c>
      <c r="J1920" s="5">
        <f>+'MBI DIRECTORIO'!J1920</f>
        <v>0</v>
      </c>
      <c r="K1920" s="5">
        <f>+'MBI DIRECTORIO'!K1920</f>
        <v>180</v>
      </c>
      <c r="L1920" s="5">
        <f>+'MBI DIRECTORIO'!L1920</f>
        <v>0</v>
      </c>
      <c r="M1920" s="5">
        <f>+'MBI DIRECTORIO'!M1920</f>
        <v>7.5947368421052621</v>
      </c>
      <c r="N1920" s="5">
        <f>+'MBI DIRECTORIO'!N1920</f>
        <v>7.2294776119402986</v>
      </c>
      <c r="O1920" s="5">
        <f>+'MBI DIRECTORIO'!O1920</f>
        <v>9.6615138592750522</v>
      </c>
      <c r="P1920" s="5">
        <f>+'MBI DIRECTORIO'!P1920</f>
        <v>0.92506218905472637</v>
      </c>
      <c r="Q1920" s="5">
        <f>+'MBI DIRECTORIO'!Q1920</f>
        <v>6.1985617121998144</v>
      </c>
      <c r="R1920" s="5">
        <f>+'MBI DIRECTORIO'!R1920</f>
        <v>0</v>
      </c>
      <c r="S1920" s="5">
        <f>+'MBI DIRECTORIO'!S1920</f>
        <v>0</v>
      </c>
      <c r="T1920" s="5">
        <f>+'MBI DIRECTORIO'!T1920</f>
        <v>0</v>
      </c>
      <c r="U1920" s="5">
        <f>+'MBI DIRECTORIO'!U1920</f>
        <v>0</v>
      </c>
      <c r="V1920" s="5">
        <f>+'MBI DIRECTORIO'!V1920</f>
        <v>0</v>
      </c>
      <c r="W1920" s="5">
        <f>+'MBI DIRECTORIO'!W1920</f>
        <v>0</v>
      </c>
      <c r="X1920" s="5">
        <f>+'MBI DIRECTORIO'!X1920</f>
        <v>0</v>
      </c>
      <c r="Y1920" s="5">
        <f>+'MBI DIRECTORIO'!Y1920</f>
        <v>44.289673694724534</v>
      </c>
      <c r="Z1920" s="5">
        <f>+'MBI DIRECTORIO'!Z1920</f>
        <v>12.680321480149379</v>
      </c>
      <c r="AA1920" s="5">
        <f>+'MBI DIRECTORIO'!AA1920</f>
        <v>0</v>
      </c>
      <c r="AB1920" s="5" t="str">
        <f>+'MBI DIRECTORIO'!AG1920</f>
        <v>Zhejiang Willing Foreign Trading Co., Ltd.</v>
      </c>
      <c r="AD1920" t="str">
        <f t="shared" si="31"/>
        <v>INSERT INTO TABLA_PRESUPUESTO_COMERCIAL VALUES ('VSR','80196-C','14004540-17',2022,'Noviembre',15,'USD',1800,992.30562,0,180,0,7.594737,7.229478,9.661514,0.925062,6.198562,0,0,0,0,0,0,0,44.289674,12.680321,0);</v>
      </c>
    </row>
    <row r="1921" spans="1:30" x14ac:dyDescent="0.2">
      <c r="A1921" t="str">
        <f>+'MBI DIRECTORIO'!A1921</f>
        <v>VSR</v>
      </c>
      <c r="B1921" t="str">
        <f>+'MBI DIRECTORIO'!B1921</f>
        <v>Cripton_China</v>
      </c>
      <c r="C1921" t="str">
        <f>+'MBI DIRECTORIO'!C1921</f>
        <v>14004807-18</v>
      </c>
      <c r="D1921">
        <f>+'MBI DIRECTORIO'!D1921</f>
        <v>2022</v>
      </c>
      <c r="E1921" t="str">
        <f>+'MBI DIRECTORIO'!E1921</f>
        <v>Noviembre</v>
      </c>
      <c r="F1921" s="5">
        <f>+'MBI DIRECTORIO'!F1921</f>
        <v>11.232000000000001</v>
      </c>
      <c r="G1921" t="str">
        <f>+'MBI DIRECTORIO'!G1921</f>
        <v>USD</v>
      </c>
      <c r="H1921" s="5">
        <f>+'MBI DIRECTORIO'!H1921</f>
        <v>2695.6800000000003</v>
      </c>
      <c r="I1921" s="5">
        <f>+'MBI DIRECTORIO'!I1921</f>
        <v>819.27519575706458</v>
      </c>
      <c r="J1921" s="5">
        <f>+'MBI DIRECTORIO'!J1921</f>
        <v>0</v>
      </c>
      <c r="K1921" s="5">
        <f>+'MBI DIRECTORIO'!K1921</f>
        <v>269.56800000000004</v>
      </c>
      <c r="L1921" s="5">
        <f>+'MBI DIRECTORIO'!L1921</f>
        <v>3.0859993467524509</v>
      </c>
      <c r="M1921" s="5">
        <f>+'MBI DIRECTORIO'!M1921</f>
        <v>86.786024873949586</v>
      </c>
      <c r="N1921" s="5">
        <f>+'MBI DIRECTORIO'!N1921</f>
        <v>3.5019310344827592</v>
      </c>
      <c r="O1921" s="5">
        <f>+'MBI DIRECTORIO'!O1921</f>
        <v>4.6800000000000006</v>
      </c>
      <c r="P1921" s="5">
        <f>+'MBI DIRECTORIO'!P1921</f>
        <v>0.44809655172413798</v>
      </c>
      <c r="Q1921" s="5">
        <f>+'MBI DIRECTORIO'!Q1921</f>
        <v>9.2829660201904431</v>
      </c>
      <c r="R1921" s="5">
        <f>+'MBI DIRECTORIO'!R1921</f>
        <v>0</v>
      </c>
      <c r="S1921" s="5">
        <f>+'MBI DIRECTORIO'!S1921</f>
        <v>0</v>
      </c>
      <c r="T1921" s="5">
        <f>+'MBI DIRECTORIO'!T1921</f>
        <v>0</v>
      </c>
      <c r="U1921" s="5">
        <f>+'MBI DIRECTORIO'!U1921</f>
        <v>0</v>
      </c>
      <c r="V1921" s="5">
        <f>+'MBI DIRECTORIO'!V1921</f>
        <v>0</v>
      </c>
      <c r="W1921" s="5">
        <f>+'MBI DIRECTORIO'!W1921</f>
        <v>0</v>
      </c>
      <c r="X1921" s="5">
        <f>+'MBI DIRECTORIO'!X1921</f>
        <v>0</v>
      </c>
      <c r="Y1921" s="5">
        <f>+'MBI DIRECTORIO'!Y1921</f>
        <v>114.1940432046828</v>
      </c>
      <c r="Z1921" s="5">
        <f>+'MBI DIRECTORIO'!Z1921</f>
        <v>9.4950247243358579</v>
      </c>
      <c r="AA1921" s="5">
        <f>+'MBI DIRECTORIO'!AA1921</f>
        <v>0</v>
      </c>
      <c r="AB1921" s="5" t="str">
        <f>+'MBI DIRECTORIO'!AG1921</f>
        <v>Cripton China</v>
      </c>
      <c r="AD1921" t="str">
        <f t="shared" si="31"/>
        <v>INSERT INTO TABLA_PRESUPUESTO_COMERCIAL VALUES ('VSR','Cripton_China','14004807-18',2022,'Noviembre',11.232,'USD',2695.68,819.275196,0,269.568,3.085999,86.786025,3.501931,4.68,0.448097,9.282966,0,0,0,0,0,0,0,114.194043,9.495025,0);</v>
      </c>
    </row>
    <row r="1922" spans="1:30" x14ac:dyDescent="0.2">
      <c r="A1922" t="str">
        <f>+'MBI DIRECTORIO'!A1922</f>
        <v>VSR</v>
      </c>
      <c r="B1922" t="str">
        <f>+'MBI DIRECTORIO'!B1922</f>
        <v>Cripton_China</v>
      </c>
      <c r="C1922" t="str">
        <f>+'MBI DIRECTORIO'!C1922</f>
        <v>14004807-18</v>
      </c>
      <c r="D1922">
        <f>+'MBI DIRECTORIO'!D1922</f>
        <v>2022</v>
      </c>
      <c r="E1922" t="str">
        <f>+'MBI DIRECTORIO'!E1922</f>
        <v>Noviembre</v>
      </c>
      <c r="F1922" s="5">
        <f>+'MBI DIRECTORIO'!F1922</f>
        <v>8.64</v>
      </c>
      <c r="G1922" t="str">
        <f>+'MBI DIRECTORIO'!G1922</f>
        <v>USD</v>
      </c>
      <c r="H1922" s="5">
        <f>+'MBI DIRECTORIO'!H1922</f>
        <v>2808</v>
      </c>
      <c r="I1922" s="5">
        <f>+'MBI DIRECTORIO'!I1922</f>
        <v>791.18282747589592</v>
      </c>
      <c r="J1922" s="5">
        <f>+'MBI DIRECTORIO'!J1922</f>
        <v>0</v>
      </c>
      <c r="K1922" s="5">
        <f>+'MBI DIRECTORIO'!K1922</f>
        <v>280.8</v>
      </c>
      <c r="L1922" s="5">
        <f>+'MBI DIRECTORIO'!L1922</f>
        <v>2.3738456513480388</v>
      </c>
      <c r="M1922" s="5">
        <f>+'MBI DIRECTORIO'!M1922</f>
        <v>88.790480672268913</v>
      </c>
      <c r="N1922" s="5">
        <f>+'MBI DIRECTORIO'!N1922</f>
        <v>2.6937931034482765</v>
      </c>
      <c r="O1922" s="5">
        <f>+'MBI DIRECTORIO'!O1922</f>
        <v>3.6</v>
      </c>
      <c r="P1922" s="5">
        <f>+'MBI DIRECTORIO'!P1922</f>
        <v>0.34468965517241384</v>
      </c>
      <c r="Q1922" s="5">
        <f>+'MBI DIRECTORIO'!Q1922</f>
        <v>9.6697562710317104</v>
      </c>
      <c r="R1922" s="5">
        <f>+'MBI DIRECTORIO'!R1922</f>
        <v>0</v>
      </c>
      <c r="S1922" s="5">
        <f>+'MBI DIRECTORIO'!S1922</f>
        <v>0</v>
      </c>
      <c r="T1922" s="5">
        <f>+'MBI DIRECTORIO'!T1922</f>
        <v>0</v>
      </c>
      <c r="U1922" s="5">
        <f>+'MBI DIRECTORIO'!U1922</f>
        <v>0</v>
      </c>
      <c r="V1922" s="5">
        <f>+'MBI DIRECTORIO'!V1922</f>
        <v>0</v>
      </c>
      <c r="W1922" s="5">
        <f>+'MBI DIRECTORIO'!W1922</f>
        <v>0</v>
      </c>
      <c r="X1922" s="5">
        <f>+'MBI DIRECTORIO'!X1922</f>
        <v>0</v>
      </c>
      <c r="Y1922" s="5">
        <f>+'MBI DIRECTORIO'!Y1922</f>
        <v>112.40258487448736</v>
      </c>
      <c r="Z1922" s="5">
        <f>+'MBI DIRECTORIO'!Z1922</f>
        <v>7.3038651725660442</v>
      </c>
      <c r="AA1922" s="5">
        <f>+'MBI DIRECTORIO'!AA1922</f>
        <v>0</v>
      </c>
      <c r="AB1922" s="5" t="str">
        <f>+'MBI DIRECTORIO'!AG1922</f>
        <v>Cripton China</v>
      </c>
      <c r="AD1922" t="str">
        <f t="shared" si="31"/>
        <v>INSERT INTO TABLA_PRESUPUESTO_COMERCIAL VALUES ('VSR','Cripton_China','14004807-18',2022,'Noviembre',8.64,'USD',2808,791.182827,0,280.8,2.373846,88.790481,2.693793,3.6,0.34469,9.669756,0,0,0,0,0,0,0,112.402585,7.303865,0);</v>
      </c>
    </row>
    <row r="1923" spans="1:30" x14ac:dyDescent="0.2">
      <c r="A1923" t="str">
        <f>+'MBI DIRECTORIO'!A1923</f>
        <v>VSR</v>
      </c>
      <c r="B1923" t="str">
        <f>+'MBI DIRECTORIO'!B1923</f>
        <v>Cripton_China</v>
      </c>
      <c r="C1923" t="str">
        <f>+'MBI DIRECTORIO'!C1923</f>
        <v>14005073-18</v>
      </c>
      <c r="D1923">
        <f>+'MBI DIRECTORIO'!D1923</f>
        <v>2022</v>
      </c>
      <c r="E1923" t="str">
        <f>+'MBI DIRECTORIO'!E1923</f>
        <v>Noviembre</v>
      </c>
      <c r="F1923" s="5">
        <f>+'MBI DIRECTORIO'!F1923</f>
        <v>25.920000000000005</v>
      </c>
      <c r="G1923" t="str">
        <f>+'MBI DIRECTORIO'!G1923</f>
        <v>USD</v>
      </c>
      <c r="H1923" s="5">
        <f>+'MBI DIRECTORIO'!H1923</f>
        <v>4665.6000000000013</v>
      </c>
      <c r="I1923" s="5">
        <f>+'MBI DIRECTORIO'!I1923</f>
        <v>2252.7153274521957</v>
      </c>
      <c r="J1923" s="5">
        <f>+'MBI DIRECTORIO'!J1923</f>
        <v>0</v>
      </c>
      <c r="K1923" s="5">
        <f>+'MBI DIRECTORIO'!K1923</f>
        <v>466.56000000000012</v>
      </c>
      <c r="L1923" s="5">
        <f>+'MBI DIRECTORIO'!L1923</f>
        <v>7.1215369540441174</v>
      </c>
      <c r="M1923" s="5">
        <f>+'MBI DIRECTORIO'!M1923</f>
        <v>153.61944201680672</v>
      </c>
      <c r="N1923" s="5">
        <f>+'MBI DIRECTORIO'!N1923</f>
        <v>8.081379310344829</v>
      </c>
      <c r="O1923" s="5">
        <f>+'MBI DIRECTORIO'!O1923</f>
        <v>10.800000000000002</v>
      </c>
      <c r="P1923" s="5">
        <f>+'MBI DIRECTORIO'!P1923</f>
        <v>1.0340689655172417</v>
      </c>
      <c r="Q1923" s="5">
        <f>+'MBI DIRECTORIO'!Q1923</f>
        <v>16.066671958021924</v>
      </c>
      <c r="R1923" s="5">
        <f>+'MBI DIRECTORIO'!R1923</f>
        <v>0</v>
      </c>
      <c r="S1923" s="5">
        <f>+'MBI DIRECTORIO'!S1923</f>
        <v>0</v>
      </c>
      <c r="T1923" s="5">
        <f>+'MBI DIRECTORIO'!T1923</f>
        <v>0</v>
      </c>
      <c r="U1923" s="5">
        <f>+'MBI DIRECTORIO'!U1923</f>
        <v>0</v>
      </c>
      <c r="V1923" s="5">
        <f>+'MBI DIRECTORIO'!V1923</f>
        <v>0</v>
      </c>
      <c r="W1923" s="5">
        <f>+'MBI DIRECTORIO'!W1923</f>
        <v>0</v>
      </c>
      <c r="X1923" s="5">
        <f>+'MBI DIRECTORIO'!X1923</f>
        <v>0</v>
      </c>
      <c r="Y1923" s="5">
        <f>+'MBI DIRECTORIO'!Y1923</f>
        <v>211.51315776838885</v>
      </c>
      <c r="Z1923" s="5">
        <f>+'MBI DIRECTORIO'!Z1923</f>
        <v>21.911595517698135</v>
      </c>
      <c r="AA1923" s="5">
        <f>+'MBI DIRECTORIO'!AA1923</f>
        <v>0</v>
      </c>
      <c r="AB1923" s="5" t="str">
        <f>+'MBI DIRECTORIO'!AG1923</f>
        <v>Cripton China</v>
      </c>
      <c r="AD1923" t="str">
        <f t="shared" si="31"/>
        <v>INSERT INTO TABLA_PRESUPUESTO_COMERCIAL VALUES ('VSR','Cripton_China','14005073-18',2022,'Noviembre',25.92,'USD',4665.6,2252.715327,0,466.56,7.121537,153.619442,8.081379,10.8,1.034069,16.066672,0,0,0,0,0,0,0,211.513158,21.911596,0);</v>
      </c>
    </row>
    <row r="1924" spans="1:30" x14ac:dyDescent="0.2">
      <c r="A1924" t="str">
        <f>+'MBI DIRECTORIO'!A1924</f>
        <v>VSR</v>
      </c>
      <c r="B1924" t="str">
        <f>+'MBI DIRECTORIO'!B1924</f>
        <v>Cripton_China</v>
      </c>
      <c r="C1924" t="str">
        <f>+'MBI DIRECTORIO'!C1924</f>
        <v>14004339-19</v>
      </c>
      <c r="D1924">
        <f>+'MBI DIRECTORIO'!D1924</f>
        <v>2022</v>
      </c>
      <c r="E1924" t="str">
        <f>+'MBI DIRECTORIO'!E1924</f>
        <v>Noviembre</v>
      </c>
      <c r="F1924" s="5">
        <f>+'MBI DIRECTORIO'!F1924</f>
        <v>259.20000000000005</v>
      </c>
      <c r="G1924" t="str">
        <f>+'MBI DIRECTORIO'!G1924</f>
        <v>USD</v>
      </c>
      <c r="H1924" s="5">
        <f>+'MBI DIRECTORIO'!H1924</f>
        <v>11664.000000000002</v>
      </c>
      <c r="I1924" s="5">
        <f>+'MBI DIRECTORIO'!I1924</f>
        <v>4916.9760972589138</v>
      </c>
      <c r="J1924" s="5">
        <f>+'MBI DIRECTORIO'!J1924</f>
        <v>0</v>
      </c>
      <c r="K1924" s="5">
        <f>+'MBI DIRECTORIO'!K1924</f>
        <v>1166.4000000000001</v>
      </c>
      <c r="L1924" s="5">
        <f>+'MBI DIRECTORIO'!L1924</f>
        <v>71.215369540441174</v>
      </c>
      <c r="M1924" s="5">
        <f>+'MBI DIRECTORIO'!M1924</f>
        <v>486.43442016806728</v>
      </c>
      <c r="N1924" s="5">
        <f>+'MBI DIRECTORIO'!N1924</f>
        <v>80.813793103448305</v>
      </c>
      <c r="O1924" s="5">
        <f>+'MBI DIRECTORIO'!O1924</f>
        <v>108.00000000000001</v>
      </c>
      <c r="P1924" s="5">
        <f>+'MBI DIRECTORIO'!P1924</f>
        <v>10.340689655172415</v>
      </c>
      <c r="Q1924" s="5">
        <f>+'MBI DIRECTORIO'!Q1924</f>
        <v>40.166679895054806</v>
      </c>
      <c r="R1924" s="5">
        <f>+'MBI DIRECTORIO'!R1924</f>
        <v>0</v>
      </c>
      <c r="S1924" s="5">
        <f>+'MBI DIRECTORIO'!S1924</f>
        <v>0</v>
      </c>
      <c r="T1924" s="5">
        <f>+'MBI DIRECTORIO'!T1924</f>
        <v>0</v>
      </c>
      <c r="U1924" s="5">
        <f>+'MBI DIRECTORIO'!U1924</f>
        <v>0</v>
      </c>
      <c r="V1924" s="5">
        <f>+'MBI DIRECTORIO'!V1924</f>
        <v>0</v>
      </c>
      <c r="W1924" s="5">
        <f>+'MBI DIRECTORIO'!W1924</f>
        <v>0</v>
      </c>
      <c r="X1924" s="5">
        <f>+'MBI DIRECTORIO'!X1924</f>
        <v>0</v>
      </c>
      <c r="Y1924" s="5">
        <f>+'MBI DIRECTORIO'!Y1924</f>
        <v>944.87153799872431</v>
      </c>
      <c r="Z1924" s="5">
        <f>+'MBI DIRECTORIO'!Z1924</f>
        <v>219.11595517698134</v>
      </c>
      <c r="AA1924" s="5">
        <f>+'MBI DIRECTORIO'!AA1924</f>
        <v>0</v>
      </c>
      <c r="AB1924" s="5" t="str">
        <f>+'MBI DIRECTORIO'!AG1924</f>
        <v>Cripton China</v>
      </c>
      <c r="AD1924" t="str">
        <f t="shared" si="31"/>
        <v>INSERT INTO TABLA_PRESUPUESTO_COMERCIAL VALUES ('VSR','Cripton_China','14004339-19',2022,'Noviembre',259.2,'USD',11664,4916.976097,0,1166.4,71.21537,486.43442,80.813793,108,10.34069,40.16668,0,0,0,0,0,0,0,944.871538,219.115955,0);</v>
      </c>
    </row>
    <row r="1925" spans="1:30" x14ac:dyDescent="0.2">
      <c r="A1925" t="str">
        <f>+'MBI DIRECTORIO'!A1925</f>
        <v>VSR</v>
      </c>
      <c r="B1925" t="str">
        <f>+'MBI DIRECTORIO'!B1925</f>
        <v>Cripton_China</v>
      </c>
      <c r="C1925" t="str">
        <f>+'MBI DIRECTORIO'!C1925</f>
        <v>14004806-17</v>
      </c>
      <c r="D1925">
        <f>+'MBI DIRECTORIO'!D1925</f>
        <v>2022</v>
      </c>
      <c r="E1925" t="str">
        <f>+'MBI DIRECTORIO'!E1925</f>
        <v>Noviembre</v>
      </c>
      <c r="F1925" s="5">
        <f>+'MBI DIRECTORIO'!F1925</f>
        <v>86.40000000000002</v>
      </c>
      <c r="G1925" t="str">
        <f>+'MBI DIRECTORIO'!G1925</f>
        <v>USD</v>
      </c>
      <c r="H1925" s="5">
        <f>+'MBI DIRECTORIO'!H1925</f>
        <v>6912.0000000000018</v>
      </c>
      <c r="I1925" s="5">
        <f>+'MBI DIRECTORIO'!I1925</f>
        <v>3351.3377068330365</v>
      </c>
      <c r="J1925" s="5">
        <f>+'MBI DIRECTORIO'!J1925</f>
        <v>0</v>
      </c>
      <c r="K1925" s="5">
        <f>+'MBI DIRECTORIO'!K1925</f>
        <v>691.20000000000016</v>
      </c>
      <c r="L1925" s="5">
        <f>+'MBI DIRECTORIO'!L1925</f>
        <v>23.738456513480394</v>
      </c>
      <c r="M1925" s="5">
        <f>+'MBI DIRECTORIO'!M1925</f>
        <v>252.86480672268914</v>
      </c>
      <c r="N1925" s="5">
        <f>+'MBI DIRECTORIO'!N1925</f>
        <v>26.937931034482766</v>
      </c>
      <c r="O1925" s="5">
        <f>+'MBI DIRECTORIO'!O1925</f>
        <v>36.000000000000007</v>
      </c>
      <c r="P1925" s="5">
        <f>+'MBI DIRECTORIO'!P1925</f>
        <v>3.446896551724139</v>
      </c>
      <c r="Q1925" s="5">
        <f>+'MBI DIRECTORIO'!Q1925</f>
        <v>23.802476974847295</v>
      </c>
      <c r="R1925" s="5">
        <f>+'MBI DIRECTORIO'!R1925</f>
        <v>0</v>
      </c>
      <c r="S1925" s="5">
        <f>+'MBI DIRECTORIO'!S1925</f>
        <v>0</v>
      </c>
      <c r="T1925" s="5">
        <f>+'MBI DIRECTORIO'!T1925</f>
        <v>0</v>
      </c>
      <c r="U1925" s="5">
        <f>+'MBI DIRECTORIO'!U1925</f>
        <v>0</v>
      </c>
      <c r="V1925" s="5">
        <f>+'MBI DIRECTORIO'!V1925</f>
        <v>0</v>
      </c>
      <c r="W1925" s="5">
        <f>+'MBI DIRECTORIO'!W1925</f>
        <v>0</v>
      </c>
      <c r="X1925" s="5">
        <f>+'MBI DIRECTORIO'!X1925</f>
        <v>0</v>
      </c>
      <c r="Y1925" s="5">
        <f>+'MBI DIRECTORIO'!Y1925</f>
        <v>416.09076300940376</v>
      </c>
      <c r="Z1925" s="5">
        <f>+'MBI DIRECTORIO'!Z1925</f>
        <v>73.038651725660444</v>
      </c>
      <c r="AA1925" s="5">
        <f>+'MBI DIRECTORIO'!AA1925</f>
        <v>0</v>
      </c>
      <c r="AB1925" s="5" t="str">
        <f>+'MBI DIRECTORIO'!AG1925</f>
        <v>Cripton China</v>
      </c>
      <c r="AD1925" t="str">
        <f t="shared" si="31"/>
        <v>INSERT INTO TABLA_PRESUPUESTO_COMERCIAL VALUES ('VSR','Cripton_China','14004806-17',2022,'Noviembre',86.4,'USD',6912,3351.337707,0,691.2,23.738457,252.864807,26.937931,36,3.446897,23.802477,0,0,0,0,0,0,0,416.090763,73.038652,0);</v>
      </c>
    </row>
    <row r="1926" spans="1:30" x14ac:dyDescent="0.2">
      <c r="A1926" t="str">
        <f>+'MBI DIRECTORIO'!A1926</f>
        <v>VSR</v>
      </c>
      <c r="B1926" t="str">
        <f>+'MBI DIRECTORIO'!B1926</f>
        <v>Cripton_China</v>
      </c>
      <c r="C1926" t="str">
        <f>+'MBI DIRECTORIO'!C1926</f>
        <v>14004965-17</v>
      </c>
      <c r="D1926">
        <f>+'MBI DIRECTORIO'!D1926</f>
        <v>2022</v>
      </c>
      <c r="E1926" t="str">
        <f>+'MBI DIRECTORIO'!E1926</f>
        <v>Noviembre</v>
      </c>
      <c r="F1926" s="5">
        <f>+'MBI DIRECTORIO'!F1926</f>
        <v>8.64</v>
      </c>
      <c r="G1926" t="str">
        <f>+'MBI DIRECTORIO'!G1926</f>
        <v>USD</v>
      </c>
      <c r="H1926" s="5">
        <f>+'MBI DIRECTORIO'!H1926</f>
        <v>864</v>
      </c>
      <c r="I1926" s="5">
        <f>+'MBI DIRECTORIO'!I1926</f>
        <v>641.89990435780828</v>
      </c>
      <c r="J1926" s="5">
        <f>+'MBI DIRECTORIO'!J1926</f>
        <v>0</v>
      </c>
      <c r="K1926" s="5">
        <f>+'MBI DIRECTORIO'!K1926</f>
        <v>86.4</v>
      </c>
      <c r="L1926" s="5">
        <f>+'MBI DIRECTORIO'!L1926</f>
        <v>2.3738456513480388</v>
      </c>
      <c r="M1926" s="5">
        <f>+'MBI DIRECTORIO'!M1926</f>
        <v>30.470480672268909</v>
      </c>
      <c r="N1926" s="5">
        <f>+'MBI DIRECTORIO'!N1926</f>
        <v>2.6937931034482765</v>
      </c>
      <c r="O1926" s="5">
        <f>+'MBI DIRECTORIO'!O1926</f>
        <v>3.6</v>
      </c>
      <c r="P1926" s="5">
        <f>+'MBI DIRECTORIO'!P1926</f>
        <v>0.34468965517241384</v>
      </c>
      <c r="Q1926" s="5">
        <f>+'MBI DIRECTORIO'!Q1926</f>
        <v>2.975309621855911</v>
      </c>
      <c r="R1926" s="5">
        <f>+'MBI DIRECTORIO'!R1926</f>
        <v>0</v>
      </c>
      <c r="S1926" s="5">
        <f>+'MBI DIRECTORIO'!S1926</f>
        <v>0</v>
      </c>
      <c r="T1926" s="5">
        <f>+'MBI DIRECTORIO'!T1926</f>
        <v>0</v>
      </c>
      <c r="U1926" s="5">
        <f>+'MBI DIRECTORIO'!U1926</f>
        <v>0</v>
      </c>
      <c r="V1926" s="5">
        <f>+'MBI DIRECTORIO'!V1926</f>
        <v>0</v>
      </c>
      <c r="W1926" s="5">
        <f>+'MBI DIRECTORIO'!W1926</f>
        <v>0</v>
      </c>
      <c r="X1926" s="5">
        <f>+'MBI DIRECTORIO'!X1926</f>
        <v>0</v>
      </c>
      <c r="Y1926" s="5">
        <f>+'MBI DIRECTORIO'!Y1926</f>
        <v>47.388138225311558</v>
      </c>
      <c r="Z1926" s="5">
        <f>+'MBI DIRECTORIO'!Z1926</f>
        <v>7.3038651725660442</v>
      </c>
      <c r="AA1926" s="5">
        <f>+'MBI DIRECTORIO'!AA1926</f>
        <v>0</v>
      </c>
      <c r="AB1926" s="5" t="str">
        <f>+'MBI DIRECTORIO'!AG1926</f>
        <v>Cripton China</v>
      </c>
      <c r="AD1926" t="str">
        <f t="shared" si="31"/>
        <v>INSERT INTO TABLA_PRESUPUESTO_COMERCIAL VALUES ('VSR','Cripton_China','14004965-17',2022,'Noviembre',8.64,'USD',864,641.899904,0,86.4,2.373846,30.470481,2.693793,3.6,0.34469,2.97531,0,0,0,0,0,0,0,47.388138,7.303865,0);</v>
      </c>
    </row>
    <row r="1927" spans="1:30" x14ac:dyDescent="0.2">
      <c r="A1927" t="str">
        <f>+'MBI DIRECTORIO'!A1927</f>
        <v>VSR</v>
      </c>
      <c r="B1927" t="str">
        <f>+'MBI DIRECTORIO'!B1927</f>
        <v>Cripton_China</v>
      </c>
      <c r="C1927" t="str">
        <f>+'MBI DIRECTORIO'!C1927</f>
        <v>14004992-19</v>
      </c>
      <c r="D1927">
        <f>+'MBI DIRECTORIO'!D1927</f>
        <v>2022</v>
      </c>
      <c r="E1927" t="str">
        <f>+'MBI DIRECTORIO'!E1927</f>
        <v>Noviembre</v>
      </c>
      <c r="F1927" s="5">
        <f>+'MBI DIRECTORIO'!F1927</f>
        <v>172.80000000000004</v>
      </c>
      <c r="G1927" t="str">
        <f>+'MBI DIRECTORIO'!G1927</f>
        <v>USD</v>
      </c>
      <c r="H1927" s="5">
        <f>+'MBI DIRECTORIO'!H1927</f>
        <v>6912.0000000000018</v>
      </c>
      <c r="I1927" s="5">
        <f>+'MBI DIRECTORIO'!I1927</f>
        <v>3515.044989669077</v>
      </c>
      <c r="J1927" s="5">
        <f>+'MBI DIRECTORIO'!J1927</f>
        <v>0</v>
      </c>
      <c r="K1927" s="5">
        <f>+'MBI DIRECTORIO'!K1927</f>
        <v>691.20000000000016</v>
      </c>
      <c r="L1927" s="5">
        <f>+'MBI DIRECTORIO'!L1927</f>
        <v>47.476913026960787</v>
      </c>
      <c r="M1927" s="5">
        <f>+'MBI DIRECTORIO'!M1927</f>
        <v>298.36961344537821</v>
      </c>
      <c r="N1927" s="5">
        <f>+'MBI DIRECTORIO'!N1927</f>
        <v>53.875862068965532</v>
      </c>
      <c r="O1927" s="5">
        <f>+'MBI DIRECTORIO'!O1927</f>
        <v>72.000000000000014</v>
      </c>
      <c r="P1927" s="5">
        <f>+'MBI DIRECTORIO'!P1927</f>
        <v>6.893793103448278</v>
      </c>
      <c r="Q1927" s="5">
        <f>+'MBI DIRECTORIO'!Q1927</f>
        <v>23.802476974847295</v>
      </c>
      <c r="R1927" s="5">
        <f>+'MBI DIRECTORIO'!R1927</f>
        <v>0</v>
      </c>
      <c r="S1927" s="5">
        <f>+'MBI DIRECTORIO'!S1927</f>
        <v>0</v>
      </c>
      <c r="T1927" s="5">
        <f>+'MBI DIRECTORIO'!T1927</f>
        <v>0</v>
      </c>
      <c r="U1927" s="5">
        <f>+'MBI DIRECTORIO'!U1927</f>
        <v>0</v>
      </c>
      <c r="V1927" s="5">
        <f>+'MBI DIRECTORIO'!V1927</f>
        <v>0</v>
      </c>
      <c r="W1927" s="5">
        <f>+'MBI DIRECTORIO'!W1927</f>
        <v>0</v>
      </c>
      <c r="X1927" s="5">
        <f>+'MBI DIRECTORIO'!X1927</f>
        <v>0</v>
      </c>
      <c r="Y1927" s="5">
        <f>+'MBI DIRECTORIO'!Y1927</f>
        <v>601.01904904396019</v>
      </c>
      <c r="Z1927" s="5">
        <f>+'MBI DIRECTORIO'!Z1927</f>
        <v>146.07730345132089</v>
      </c>
      <c r="AA1927" s="5">
        <f>+'MBI DIRECTORIO'!AA1927</f>
        <v>0</v>
      </c>
      <c r="AB1927" s="5" t="str">
        <f>+'MBI DIRECTORIO'!AG1927</f>
        <v>Cripton China</v>
      </c>
      <c r="AD1927" t="str">
        <f t="shared" ref="AD1927:AD1990" si="32">_xlfn.CONCAT("INSERT INTO TABLA_PRESUPUESTO_COMERCIAL VALUES ('",A1927,"','",B1927,"','",C1927,"',",D1927,",'",E1927,"',",SUBSTITUTE(ROUND(F1927,6),",","."),",'",G1927,"',",SUBSTITUTE(ROUND(H1927,6),",","."),",",SUBSTITUTE(ROUND(I1927,6),",","."),",",SUBSTITUTE(ROUND(J1927,6),",","."),",",SUBSTITUTE(ROUND(K1927,6),",","."),",",SUBSTITUTE(ROUND(L1927,6),",","."),",",SUBSTITUTE(ROUND(M1927,6),",","."),",",SUBSTITUTE(ROUND(N1927,6),",","."),",",SUBSTITUTE(ROUND(O1927,6),",","."),",",SUBSTITUTE(ROUND(P1927,6),",","."),",",SUBSTITUTE(ROUND(Q1927,6),",","."),",",SUBSTITUTE(ROUND(R1927,6),",","."),",",SUBSTITUTE(ROUND(S1927,6),",","."),",",SUBSTITUTE(ROUND(T1927,6),",","."),",",SUBSTITUTE(ROUND(U1927,6),",","."),",",SUBSTITUTE(ROUND(V1927,6),",","."),",",SUBSTITUTE(ROUND(W1927,6),",","."),",",SUBSTITUTE(ROUND(X1927,6),",","."),",",SUBSTITUTE(ROUND(Y1927,6),",","."),",",SUBSTITUTE(ROUND(Z1927,6),",","."),",",SUBSTITUTE(ROUND(AA1927,6),",","."),");")</f>
        <v>INSERT INTO TABLA_PRESUPUESTO_COMERCIAL VALUES ('VSR','Cripton_China','14004992-19',2022,'Noviembre',172.8,'USD',6912,3515.04499,0,691.2,47.476913,298.369613,53.875862,72,6.893793,23.802477,0,0,0,0,0,0,0,601.019049,146.077303,0);</v>
      </c>
    </row>
    <row r="1928" spans="1:30" x14ac:dyDescent="0.2">
      <c r="A1928" t="str">
        <f>+'MBI DIRECTORIO'!A1928</f>
        <v>VSR</v>
      </c>
      <c r="B1928" t="str">
        <f>+'MBI DIRECTORIO'!B1928</f>
        <v>Cripton_China</v>
      </c>
      <c r="C1928" t="str">
        <f>+'MBI DIRECTORIO'!C1928</f>
        <v>14004971-20</v>
      </c>
      <c r="D1928">
        <f>+'MBI DIRECTORIO'!D1928</f>
        <v>2022</v>
      </c>
      <c r="E1928" t="str">
        <f>+'MBI DIRECTORIO'!E1928</f>
        <v>Noviembre</v>
      </c>
      <c r="F1928" s="5">
        <f>+'MBI DIRECTORIO'!F1928</f>
        <v>1036.8000000000002</v>
      </c>
      <c r="G1928" t="str">
        <f>+'MBI DIRECTORIO'!G1928</f>
        <v>USD</v>
      </c>
      <c r="H1928" s="5">
        <f>+'MBI DIRECTORIO'!H1928</f>
        <v>25920.000000000004</v>
      </c>
      <c r="I1928" s="5">
        <f>+'MBI DIRECTORIO'!I1928</f>
        <v>16362.358820602911</v>
      </c>
      <c r="J1928" s="5">
        <f>+'MBI DIRECTORIO'!J1928</f>
        <v>0</v>
      </c>
      <c r="K1928" s="5">
        <f>+'MBI DIRECTORIO'!K1928</f>
        <v>2592.0000000000005</v>
      </c>
      <c r="L1928" s="5">
        <f>+'MBI DIRECTORIO'!L1928</f>
        <v>284.86147816176469</v>
      </c>
      <c r="M1928" s="5">
        <f>+'MBI DIRECTORIO'!M1928</f>
        <v>1323.6576806722692</v>
      </c>
      <c r="N1928" s="5">
        <f>+'MBI DIRECTORIO'!N1928</f>
        <v>323.25517241379322</v>
      </c>
      <c r="O1928" s="5">
        <f>+'MBI DIRECTORIO'!O1928</f>
        <v>432.00000000000006</v>
      </c>
      <c r="P1928" s="5">
        <f>+'MBI DIRECTORIO'!P1928</f>
        <v>41.362758620689661</v>
      </c>
      <c r="Q1928" s="5">
        <f>+'MBI DIRECTORIO'!Q1928</f>
        <v>89.259288655677338</v>
      </c>
      <c r="R1928" s="5">
        <f>+'MBI DIRECTORIO'!R1928</f>
        <v>0</v>
      </c>
      <c r="S1928" s="5">
        <f>+'MBI DIRECTORIO'!S1928</f>
        <v>0</v>
      </c>
      <c r="T1928" s="5">
        <f>+'MBI DIRECTORIO'!T1928</f>
        <v>0</v>
      </c>
      <c r="U1928" s="5">
        <f>+'MBI DIRECTORIO'!U1928</f>
        <v>0</v>
      </c>
      <c r="V1928" s="5">
        <f>+'MBI DIRECTORIO'!V1928</f>
        <v>0</v>
      </c>
      <c r="W1928" s="5">
        <f>+'MBI DIRECTORIO'!W1928</f>
        <v>0</v>
      </c>
      <c r="X1928" s="5">
        <f>+'MBI DIRECTORIO'!X1928</f>
        <v>0</v>
      </c>
      <c r="Y1928" s="5">
        <f>+'MBI DIRECTORIO'!Y1928</f>
        <v>3085.9987210703553</v>
      </c>
      <c r="Z1928" s="5">
        <f>+'MBI DIRECTORIO'!Z1928</f>
        <v>876.46382070792538</v>
      </c>
      <c r="AA1928" s="5">
        <f>+'MBI DIRECTORIO'!AA1928</f>
        <v>0</v>
      </c>
      <c r="AB1928" s="5" t="str">
        <f>+'MBI DIRECTORIO'!AG1928</f>
        <v>Cripton China</v>
      </c>
      <c r="AD1928" t="str">
        <f t="shared" si="32"/>
        <v>INSERT INTO TABLA_PRESUPUESTO_COMERCIAL VALUES ('VSR','Cripton_China','14004971-20',2022,'Noviembre',1036.8,'USD',25920,16362.358821,0,2592,284.861478,1323.657681,323.255172,432,41.362759,89.259289,0,0,0,0,0,0,0,3085.998721,876.463821,0);</v>
      </c>
    </row>
    <row r="1929" spans="1:30" x14ac:dyDescent="0.2">
      <c r="A1929" t="str">
        <f>+'MBI DIRECTORIO'!A1929</f>
        <v>VSR</v>
      </c>
      <c r="B1929" t="str">
        <f>+'MBI DIRECTORIO'!B1929</f>
        <v>Cripton_China</v>
      </c>
      <c r="C1929" t="str">
        <f>+'MBI DIRECTORIO'!C1929</f>
        <v>14004990-20</v>
      </c>
      <c r="D1929">
        <f>+'MBI DIRECTORIO'!D1929</f>
        <v>2022</v>
      </c>
      <c r="E1929" t="str">
        <f>+'MBI DIRECTORIO'!E1929</f>
        <v>Noviembre</v>
      </c>
      <c r="F1929" s="5">
        <f>+'MBI DIRECTORIO'!F1929</f>
        <v>449.28000000000009</v>
      </c>
      <c r="G1929" t="str">
        <f>+'MBI DIRECTORIO'!G1929</f>
        <v>USD</v>
      </c>
      <c r="H1929" s="5">
        <f>+'MBI DIRECTORIO'!H1929</f>
        <v>13478.400000000003</v>
      </c>
      <c r="I1929" s="5">
        <f>+'MBI DIRECTORIO'!I1929</f>
        <v>7218.6488434505427</v>
      </c>
      <c r="J1929" s="5">
        <f>+'MBI DIRECTORIO'!J1929</f>
        <v>0</v>
      </c>
      <c r="K1929" s="5">
        <f>+'MBI DIRECTORIO'!K1929</f>
        <v>1347.8400000000001</v>
      </c>
      <c r="L1929" s="5">
        <f>+'MBI DIRECTORIO'!L1929</f>
        <v>123.43997387009804</v>
      </c>
      <c r="M1929" s="5">
        <f>+'MBI DIRECTORIO'!M1929</f>
        <v>640.97699495798327</v>
      </c>
      <c r="N1929" s="5">
        <f>+'MBI DIRECTORIO'!N1929</f>
        <v>140.07724137931038</v>
      </c>
      <c r="O1929" s="5">
        <f>+'MBI DIRECTORIO'!O1929</f>
        <v>187.20000000000005</v>
      </c>
      <c r="P1929" s="5">
        <f>+'MBI DIRECTORIO'!P1929</f>
        <v>17.923862068965523</v>
      </c>
      <c r="Q1929" s="5">
        <f>+'MBI DIRECTORIO'!Q1929</f>
        <v>46.414830100952223</v>
      </c>
      <c r="R1929" s="5">
        <f>+'MBI DIRECTORIO'!R1929</f>
        <v>0</v>
      </c>
      <c r="S1929" s="5">
        <f>+'MBI DIRECTORIO'!S1929</f>
        <v>0</v>
      </c>
      <c r="T1929" s="5">
        <f>+'MBI DIRECTORIO'!T1929</f>
        <v>0</v>
      </c>
      <c r="U1929" s="5">
        <f>+'MBI DIRECTORIO'!U1929</f>
        <v>0</v>
      </c>
      <c r="V1929" s="5">
        <f>+'MBI DIRECTORIO'!V1929</f>
        <v>0</v>
      </c>
      <c r="W1929" s="5">
        <f>+'MBI DIRECTORIO'!W1929</f>
        <v>0</v>
      </c>
      <c r="X1929" s="5">
        <f>+'MBI DIRECTORIO'!X1929</f>
        <v>0</v>
      </c>
      <c r="Y1929" s="5">
        <f>+'MBI DIRECTORIO'!Y1929</f>
        <v>1412.3939174806458</v>
      </c>
      <c r="Z1929" s="5">
        <f>+'MBI DIRECTORIO'!Z1929</f>
        <v>379.80098897343436</v>
      </c>
      <c r="AA1929" s="5">
        <f>+'MBI DIRECTORIO'!AA1929</f>
        <v>0</v>
      </c>
      <c r="AB1929" s="5" t="str">
        <f>+'MBI DIRECTORIO'!AG1929</f>
        <v>Cripton China</v>
      </c>
      <c r="AD1929" t="str">
        <f t="shared" si="32"/>
        <v>INSERT INTO TABLA_PRESUPUESTO_COMERCIAL VALUES ('VSR','Cripton_China','14004990-20',2022,'Noviembre',449.28,'USD',13478.4,7218.648843,0,1347.84,123.439974,640.976995,140.077241,187.2,17.923862,46.41483,0,0,0,0,0,0,0,1412.393917,379.800989,0);</v>
      </c>
    </row>
    <row r="1930" spans="1:30" x14ac:dyDescent="0.2">
      <c r="A1930" t="str">
        <f>+'MBI DIRECTORIO'!A1930</f>
        <v>VSR</v>
      </c>
      <c r="B1930" t="str">
        <f>+'MBI DIRECTORIO'!B1930</f>
        <v>Cripton_China</v>
      </c>
      <c r="C1930" t="str">
        <f>+'MBI DIRECTORIO'!C1930</f>
        <v>14005163-18</v>
      </c>
      <c r="D1930">
        <f>+'MBI DIRECTORIO'!D1930</f>
        <v>2022</v>
      </c>
      <c r="E1930" t="str">
        <f>+'MBI DIRECTORIO'!E1930</f>
        <v>Noviembre</v>
      </c>
      <c r="F1930" s="5">
        <f>+'MBI DIRECTORIO'!F1930</f>
        <v>43.20000000000001</v>
      </c>
      <c r="G1930" t="str">
        <f>+'MBI DIRECTORIO'!G1930</f>
        <v>USD</v>
      </c>
      <c r="H1930" s="5">
        <f>+'MBI DIRECTORIO'!H1930</f>
        <v>3456.0000000000009</v>
      </c>
      <c r="I1930" s="5">
        <f>+'MBI DIRECTORIO'!I1930</f>
        <v>2402.6197876116548</v>
      </c>
      <c r="J1930" s="5">
        <f>+'MBI DIRECTORIO'!J1930</f>
        <v>0</v>
      </c>
      <c r="K1930" s="5">
        <f>+'MBI DIRECTORIO'!K1930</f>
        <v>345.60000000000008</v>
      </c>
      <c r="L1930" s="5">
        <f>+'MBI DIRECTORIO'!L1930</f>
        <v>11.869228256740197</v>
      </c>
      <c r="M1930" s="5">
        <f>+'MBI DIRECTORIO'!M1930</f>
        <v>126.43240336134457</v>
      </c>
      <c r="N1930" s="5">
        <f>+'MBI DIRECTORIO'!N1930</f>
        <v>13.468965517241383</v>
      </c>
      <c r="O1930" s="5">
        <f>+'MBI DIRECTORIO'!O1930</f>
        <v>18.000000000000004</v>
      </c>
      <c r="P1930" s="5">
        <f>+'MBI DIRECTORIO'!P1930</f>
        <v>1.7234482758620695</v>
      </c>
      <c r="Q1930" s="5">
        <f>+'MBI DIRECTORIO'!Q1930</f>
        <v>11.901238487423647</v>
      </c>
      <c r="R1930" s="5">
        <f>+'MBI DIRECTORIO'!R1930</f>
        <v>0</v>
      </c>
      <c r="S1930" s="5">
        <f>+'MBI DIRECTORIO'!S1930</f>
        <v>0</v>
      </c>
      <c r="T1930" s="5">
        <f>+'MBI DIRECTORIO'!T1930</f>
        <v>0</v>
      </c>
      <c r="U1930" s="5">
        <f>+'MBI DIRECTORIO'!U1930</f>
        <v>0</v>
      </c>
      <c r="V1930" s="5">
        <f>+'MBI DIRECTORIO'!V1930</f>
        <v>0</v>
      </c>
      <c r="W1930" s="5">
        <f>+'MBI DIRECTORIO'!W1930</f>
        <v>0</v>
      </c>
      <c r="X1930" s="5">
        <f>+'MBI DIRECTORIO'!X1930</f>
        <v>0</v>
      </c>
      <c r="Y1930" s="5">
        <f>+'MBI DIRECTORIO'!Y1930</f>
        <v>208.04538150470188</v>
      </c>
      <c r="Z1930" s="5">
        <f>+'MBI DIRECTORIO'!Z1930</f>
        <v>36.519325862830222</v>
      </c>
      <c r="AA1930" s="5">
        <f>+'MBI DIRECTORIO'!AA1930</f>
        <v>0</v>
      </c>
      <c r="AB1930" s="5" t="str">
        <f>+'MBI DIRECTORIO'!AG1930</f>
        <v>Cripton China</v>
      </c>
      <c r="AD1930" t="str">
        <f t="shared" si="32"/>
        <v>INSERT INTO TABLA_PRESUPUESTO_COMERCIAL VALUES ('VSR','Cripton_China','14005163-18',2022,'Noviembre',43.2,'USD',3456,2402.619788,0,345.6,11.869228,126.432403,13.468966,18,1.723448,11.901238,0,0,0,0,0,0,0,208.045382,36.519326,0);</v>
      </c>
    </row>
    <row r="1931" spans="1:30" x14ac:dyDescent="0.2">
      <c r="A1931" t="str">
        <f>+'MBI DIRECTORIO'!A1931</f>
        <v>VSR</v>
      </c>
      <c r="B1931" t="str">
        <f>+'MBI DIRECTORIO'!B1931</f>
        <v>Cripton_China</v>
      </c>
      <c r="C1931" t="str">
        <f>+'MBI DIRECTORIO'!C1931</f>
        <v>14005143-17</v>
      </c>
      <c r="D1931">
        <f>+'MBI DIRECTORIO'!D1931</f>
        <v>2022</v>
      </c>
      <c r="E1931" t="str">
        <f>+'MBI DIRECTORIO'!E1931</f>
        <v>Noviembre</v>
      </c>
      <c r="F1931" s="5">
        <f>+'MBI DIRECTORIO'!F1931</f>
        <v>69.12</v>
      </c>
      <c r="G1931" t="str">
        <f>+'MBI DIRECTORIO'!G1931</f>
        <v>USD</v>
      </c>
      <c r="H1931" s="5">
        <f>+'MBI DIRECTORIO'!H1931</f>
        <v>4147.2000000000007</v>
      </c>
      <c r="I1931" s="5">
        <f>+'MBI DIRECTORIO'!I1931</f>
        <v>2715.0493039306243</v>
      </c>
      <c r="J1931" s="5">
        <f>+'MBI DIRECTORIO'!J1931</f>
        <v>0</v>
      </c>
      <c r="K1931" s="5">
        <f>+'MBI DIRECTORIO'!K1931</f>
        <v>414.72</v>
      </c>
      <c r="L1931" s="5">
        <f>+'MBI DIRECTORIO'!L1931</f>
        <v>18.990765210784311</v>
      </c>
      <c r="M1931" s="5">
        <f>+'MBI DIRECTORIO'!M1931</f>
        <v>160.81984537815126</v>
      </c>
      <c r="N1931" s="5">
        <f>+'MBI DIRECTORIO'!N1931</f>
        <v>21.550344827586212</v>
      </c>
      <c r="O1931" s="5">
        <f>+'MBI DIRECTORIO'!O1931</f>
        <v>28.8</v>
      </c>
      <c r="P1931" s="5">
        <f>+'MBI DIRECTORIO'!P1931</f>
        <v>2.7575172413793108</v>
      </c>
      <c r="Q1931" s="5">
        <f>+'MBI DIRECTORIO'!Q1931</f>
        <v>14.281486184908376</v>
      </c>
      <c r="R1931" s="5">
        <f>+'MBI DIRECTORIO'!R1931</f>
        <v>0</v>
      </c>
      <c r="S1931" s="5">
        <f>+'MBI DIRECTORIO'!S1931</f>
        <v>0</v>
      </c>
      <c r="T1931" s="5">
        <f>+'MBI DIRECTORIO'!T1931</f>
        <v>0</v>
      </c>
      <c r="U1931" s="5">
        <f>+'MBI DIRECTORIO'!U1931</f>
        <v>0</v>
      </c>
      <c r="V1931" s="5">
        <f>+'MBI DIRECTORIO'!V1931</f>
        <v>0</v>
      </c>
      <c r="W1931" s="5">
        <f>+'MBI DIRECTORIO'!W1931</f>
        <v>0</v>
      </c>
      <c r="X1931" s="5">
        <f>+'MBI DIRECTORIO'!X1931</f>
        <v>0</v>
      </c>
      <c r="Y1931" s="5">
        <f>+'MBI DIRECTORIO'!Y1931</f>
        <v>286.64011501255351</v>
      </c>
      <c r="Z1931" s="5">
        <f>+'MBI DIRECTORIO'!Z1931</f>
        <v>58.430921380528353</v>
      </c>
      <c r="AA1931" s="5">
        <f>+'MBI DIRECTORIO'!AA1931</f>
        <v>0</v>
      </c>
      <c r="AB1931" s="5" t="str">
        <f>+'MBI DIRECTORIO'!AG1931</f>
        <v>Cripton China</v>
      </c>
      <c r="AD1931" t="str">
        <f t="shared" si="32"/>
        <v>INSERT INTO TABLA_PRESUPUESTO_COMERCIAL VALUES ('VSR','Cripton_China','14005143-17',2022,'Noviembre',69.12,'USD',4147.2,2715.049304,0,414.72,18.990765,160.819845,21.550345,28.8,2.757517,14.281486,0,0,0,0,0,0,0,286.640115,58.430921,0);</v>
      </c>
    </row>
    <row r="1932" spans="1:30" x14ac:dyDescent="0.2">
      <c r="A1932" t="str">
        <f>+'MBI DIRECTORIO'!A1932</f>
        <v>VSR</v>
      </c>
      <c r="B1932" t="str">
        <f>+'MBI DIRECTORIO'!B1932</f>
        <v>Cripton_China</v>
      </c>
      <c r="C1932" t="str">
        <f>+'MBI DIRECTORIO'!C1932</f>
        <v>14005087-20</v>
      </c>
      <c r="D1932">
        <f>+'MBI DIRECTORIO'!D1932</f>
        <v>2022</v>
      </c>
      <c r="E1932" t="str">
        <f>+'MBI DIRECTORIO'!E1932</f>
        <v>Noviembre</v>
      </c>
      <c r="F1932" s="5">
        <f>+'MBI DIRECTORIO'!F1932</f>
        <v>86.40000000000002</v>
      </c>
      <c r="G1932" t="str">
        <f>+'MBI DIRECTORIO'!G1932</f>
        <v>USD</v>
      </c>
      <c r="H1932" s="5">
        <f>+'MBI DIRECTORIO'!H1932</f>
        <v>4752.0000000000009</v>
      </c>
      <c r="I1932" s="5">
        <f>+'MBI DIRECTORIO'!I1932</f>
        <v>1749.7154699748382</v>
      </c>
      <c r="J1932" s="5">
        <f>+'MBI DIRECTORIO'!J1932</f>
        <v>0</v>
      </c>
      <c r="K1932" s="5">
        <f>+'MBI DIRECTORIO'!K1932</f>
        <v>475.2000000000001</v>
      </c>
      <c r="L1932" s="5">
        <f>+'MBI DIRECTORIO'!L1932</f>
        <v>23.738456513480394</v>
      </c>
      <c r="M1932" s="5">
        <f>+'MBI DIRECTORIO'!M1932</f>
        <v>188.0648067226891</v>
      </c>
      <c r="N1932" s="5">
        <f>+'MBI DIRECTORIO'!N1932</f>
        <v>26.937931034482766</v>
      </c>
      <c r="O1932" s="5">
        <f>+'MBI DIRECTORIO'!O1932</f>
        <v>36.000000000000007</v>
      </c>
      <c r="P1932" s="5">
        <f>+'MBI DIRECTORIO'!P1932</f>
        <v>3.446896551724139</v>
      </c>
      <c r="Q1932" s="5">
        <f>+'MBI DIRECTORIO'!Q1932</f>
        <v>16.364202920207514</v>
      </c>
      <c r="R1932" s="5">
        <f>+'MBI DIRECTORIO'!R1932</f>
        <v>0</v>
      </c>
      <c r="S1932" s="5">
        <f>+'MBI DIRECTORIO'!S1932</f>
        <v>0</v>
      </c>
      <c r="T1932" s="5">
        <f>+'MBI DIRECTORIO'!T1932</f>
        <v>0</v>
      </c>
      <c r="U1932" s="5">
        <f>+'MBI DIRECTORIO'!U1932</f>
        <v>0</v>
      </c>
      <c r="V1932" s="5">
        <f>+'MBI DIRECTORIO'!V1932</f>
        <v>0</v>
      </c>
      <c r="W1932" s="5">
        <f>+'MBI DIRECTORIO'!W1932</f>
        <v>0</v>
      </c>
      <c r="X1932" s="5">
        <f>+'MBI DIRECTORIO'!X1932</f>
        <v>0</v>
      </c>
      <c r="Y1932" s="5">
        <f>+'MBI DIRECTORIO'!Y1932</f>
        <v>343.85248895476394</v>
      </c>
      <c r="Z1932" s="5">
        <f>+'MBI DIRECTORIO'!Z1932</f>
        <v>73.038651725660444</v>
      </c>
      <c r="AA1932" s="5">
        <f>+'MBI DIRECTORIO'!AA1932</f>
        <v>0</v>
      </c>
      <c r="AB1932" s="5" t="str">
        <f>+'MBI DIRECTORIO'!AG1932</f>
        <v>Cripton China</v>
      </c>
      <c r="AD1932" t="str">
        <f t="shared" si="32"/>
        <v>INSERT INTO TABLA_PRESUPUESTO_COMERCIAL VALUES ('VSR','Cripton_China','14005087-20',2022,'Noviembre',86.4,'USD',4752,1749.71547,0,475.2,23.738457,188.064807,26.937931,36,3.446897,16.364203,0,0,0,0,0,0,0,343.852489,73.038652,0);</v>
      </c>
    </row>
    <row r="1933" spans="1:30" x14ac:dyDescent="0.2">
      <c r="A1933" t="str">
        <f>+'MBI DIRECTORIO'!A1933</f>
        <v>VSR</v>
      </c>
      <c r="B1933" t="str">
        <f>+'MBI DIRECTORIO'!B1933</f>
        <v>Cripton_China</v>
      </c>
      <c r="C1933" t="str">
        <f>+'MBI DIRECTORIO'!C1933</f>
        <v>14005080-18</v>
      </c>
      <c r="D1933">
        <f>+'MBI DIRECTORIO'!D1933</f>
        <v>2022</v>
      </c>
      <c r="E1933" t="str">
        <f>+'MBI DIRECTORIO'!E1933</f>
        <v>Noviembre</v>
      </c>
      <c r="F1933" s="5">
        <f>+'MBI DIRECTORIO'!F1933</f>
        <v>8.64</v>
      </c>
      <c r="G1933" t="str">
        <f>+'MBI DIRECTORIO'!G1933</f>
        <v>USD</v>
      </c>
      <c r="H1933" s="5">
        <f>+'MBI DIRECTORIO'!H1933</f>
        <v>1036.8000000000002</v>
      </c>
      <c r="I1933" s="5">
        <f>+'MBI DIRECTORIO'!I1933</f>
        <v>508.33733584203111</v>
      </c>
      <c r="J1933" s="5">
        <f>+'MBI DIRECTORIO'!J1933</f>
        <v>0</v>
      </c>
      <c r="K1933" s="5">
        <f>+'MBI DIRECTORIO'!K1933</f>
        <v>103.68</v>
      </c>
      <c r="L1933" s="5">
        <f>+'MBI DIRECTORIO'!L1933</f>
        <v>2.3738456513480388</v>
      </c>
      <c r="M1933" s="5">
        <f>+'MBI DIRECTORIO'!M1933</f>
        <v>35.65448067226891</v>
      </c>
      <c r="N1933" s="5">
        <f>+'MBI DIRECTORIO'!N1933</f>
        <v>2.6937931034482765</v>
      </c>
      <c r="O1933" s="5">
        <f>+'MBI DIRECTORIO'!O1933</f>
        <v>3.6</v>
      </c>
      <c r="P1933" s="5">
        <f>+'MBI DIRECTORIO'!P1933</f>
        <v>0.34468965517241384</v>
      </c>
      <c r="Q1933" s="5">
        <f>+'MBI DIRECTORIO'!Q1933</f>
        <v>3.570371546227094</v>
      </c>
      <c r="R1933" s="5">
        <f>+'MBI DIRECTORIO'!R1933</f>
        <v>0</v>
      </c>
      <c r="S1933" s="5">
        <f>+'MBI DIRECTORIO'!S1933</f>
        <v>0</v>
      </c>
      <c r="T1933" s="5">
        <f>+'MBI DIRECTORIO'!T1933</f>
        <v>0</v>
      </c>
      <c r="U1933" s="5">
        <f>+'MBI DIRECTORIO'!U1933</f>
        <v>0</v>
      </c>
      <c r="V1933" s="5">
        <f>+'MBI DIRECTORIO'!V1933</f>
        <v>0</v>
      </c>
      <c r="W1933" s="5">
        <f>+'MBI DIRECTORIO'!W1933</f>
        <v>0</v>
      </c>
      <c r="X1933" s="5">
        <f>+'MBI DIRECTORIO'!X1933</f>
        <v>0</v>
      </c>
      <c r="Y1933" s="5">
        <f>+'MBI DIRECTORIO'!Y1933</f>
        <v>53.167200149682742</v>
      </c>
      <c r="Z1933" s="5">
        <f>+'MBI DIRECTORIO'!Z1933</f>
        <v>7.3038651725660442</v>
      </c>
      <c r="AA1933" s="5">
        <f>+'MBI DIRECTORIO'!AA1933</f>
        <v>0</v>
      </c>
      <c r="AB1933" s="5" t="str">
        <f>+'MBI DIRECTORIO'!AG1933</f>
        <v>Cripton China</v>
      </c>
      <c r="AD1933" t="str">
        <f t="shared" si="32"/>
        <v>INSERT INTO TABLA_PRESUPUESTO_COMERCIAL VALUES ('VSR','Cripton_China','14005080-18',2022,'Noviembre',8.64,'USD',1036.8,508.337336,0,103.68,2.373846,35.654481,2.693793,3.6,0.34469,3.570372,0,0,0,0,0,0,0,53.1672,7.303865,0);</v>
      </c>
    </row>
    <row r="1934" spans="1:30" x14ac:dyDescent="0.2">
      <c r="A1934" t="str">
        <f>+'MBI DIRECTORIO'!A1934</f>
        <v>VSR</v>
      </c>
      <c r="B1934" t="str">
        <f>+'MBI DIRECTORIO'!B1934</f>
        <v>Cripton_China</v>
      </c>
      <c r="C1934" t="str">
        <f>+'MBI DIRECTORIO'!C1934</f>
        <v>14004879-18</v>
      </c>
      <c r="D1934">
        <f>+'MBI DIRECTORIO'!D1934</f>
        <v>2022</v>
      </c>
      <c r="E1934" t="str">
        <f>+'MBI DIRECTORIO'!E1934</f>
        <v>Noviembre</v>
      </c>
      <c r="F1934" s="5">
        <f>+'MBI DIRECTORIO'!F1934</f>
        <v>8.64</v>
      </c>
      <c r="G1934" t="str">
        <f>+'MBI DIRECTORIO'!G1934</f>
        <v>USD</v>
      </c>
      <c r="H1934" s="5">
        <f>+'MBI DIRECTORIO'!H1934</f>
        <v>1036.8000000000002</v>
      </c>
      <c r="I1934" s="5">
        <f>+'MBI DIRECTORIO'!I1934</f>
        <v>846.51411462248973</v>
      </c>
      <c r="J1934" s="5">
        <f>+'MBI DIRECTORIO'!J1934</f>
        <v>0</v>
      </c>
      <c r="K1934" s="5">
        <f>+'MBI DIRECTORIO'!K1934</f>
        <v>103.68</v>
      </c>
      <c r="L1934" s="5">
        <f>+'MBI DIRECTORIO'!L1934</f>
        <v>2.3738456513480388</v>
      </c>
      <c r="M1934" s="5">
        <f>+'MBI DIRECTORIO'!M1934</f>
        <v>35.65448067226891</v>
      </c>
      <c r="N1934" s="5">
        <f>+'MBI DIRECTORIO'!N1934</f>
        <v>2.6937931034482765</v>
      </c>
      <c r="O1934" s="5">
        <f>+'MBI DIRECTORIO'!O1934</f>
        <v>3.6</v>
      </c>
      <c r="P1934" s="5">
        <f>+'MBI DIRECTORIO'!P1934</f>
        <v>0.34468965517241384</v>
      </c>
      <c r="Q1934" s="5">
        <f>+'MBI DIRECTORIO'!Q1934</f>
        <v>3.570371546227094</v>
      </c>
      <c r="R1934" s="5">
        <f>+'MBI DIRECTORIO'!R1934</f>
        <v>0</v>
      </c>
      <c r="S1934" s="5">
        <f>+'MBI DIRECTORIO'!S1934</f>
        <v>0</v>
      </c>
      <c r="T1934" s="5">
        <f>+'MBI DIRECTORIO'!T1934</f>
        <v>0</v>
      </c>
      <c r="U1934" s="5">
        <f>+'MBI DIRECTORIO'!U1934</f>
        <v>0</v>
      </c>
      <c r="V1934" s="5">
        <f>+'MBI DIRECTORIO'!V1934</f>
        <v>0</v>
      </c>
      <c r="W1934" s="5">
        <f>+'MBI DIRECTORIO'!W1934</f>
        <v>0</v>
      </c>
      <c r="X1934" s="5">
        <f>+'MBI DIRECTORIO'!X1934</f>
        <v>0</v>
      </c>
      <c r="Y1934" s="5">
        <f>+'MBI DIRECTORIO'!Y1934</f>
        <v>53.167200149682742</v>
      </c>
      <c r="Z1934" s="5">
        <f>+'MBI DIRECTORIO'!Z1934</f>
        <v>7.3038651725660442</v>
      </c>
      <c r="AA1934" s="5">
        <f>+'MBI DIRECTORIO'!AA1934</f>
        <v>0</v>
      </c>
      <c r="AB1934" s="5" t="str">
        <f>+'MBI DIRECTORIO'!AG1934</f>
        <v>Cripton China</v>
      </c>
      <c r="AD1934" t="str">
        <f t="shared" si="32"/>
        <v>INSERT INTO TABLA_PRESUPUESTO_COMERCIAL VALUES ('VSR','Cripton_China','14004879-18',2022,'Noviembre',8.64,'USD',1036.8,846.514115,0,103.68,2.373846,35.654481,2.693793,3.6,0.34469,3.570372,0,0,0,0,0,0,0,53.1672,7.303865,0);</v>
      </c>
    </row>
    <row r="1935" spans="1:30" x14ac:dyDescent="0.2">
      <c r="A1935" t="str">
        <f>+'MBI DIRECTORIO'!A1935</f>
        <v>VSR</v>
      </c>
      <c r="B1935" t="str">
        <f>+'MBI DIRECTORIO'!B1935</f>
        <v>Cripton_China</v>
      </c>
      <c r="C1935" t="str">
        <f>+'MBI DIRECTORIO'!C1935</f>
        <v>14005089-20</v>
      </c>
      <c r="D1935">
        <f>+'MBI DIRECTORIO'!D1935</f>
        <v>2022</v>
      </c>
      <c r="E1935" t="str">
        <f>+'MBI DIRECTORIO'!E1935</f>
        <v>Noviembre</v>
      </c>
      <c r="F1935" s="5">
        <f>+'MBI DIRECTORIO'!F1935</f>
        <v>432.00000000000006</v>
      </c>
      <c r="G1935" t="str">
        <f>+'MBI DIRECTORIO'!G1935</f>
        <v>USD</v>
      </c>
      <c r="H1935" s="5">
        <f>+'MBI DIRECTORIO'!H1935</f>
        <v>17280.000000000004</v>
      </c>
      <c r="I1935" s="5">
        <f>+'MBI DIRECTORIO'!I1935</f>
        <v>6780.9058197557097</v>
      </c>
      <c r="J1935" s="5">
        <f>+'MBI DIRECTORIO'!J1935</f>
        <v>0</v>
      </c>
      <c r="K1935" s="5">
        <f>+'MBI DIRECTORIO'!K1935</f>
        <v>1728.0000000000002</v>
      </c>
      <c r="L1935" s="5">
        <f>+'MBI DIRECTORIO'!L1935</f>
        <v>118.69228256740196</v>
      </c>
      <c r="M1935" s="5">
        <f>+'MBI DIRECTORIO'!M1935</f>
        <v>745.92403361344543</v>
      </c>
      <c r="N1935" s="5">
        <f>+'MBI DIRECTORIO'!N1935</f>
        <v>134.68965517241384</v>
      </c>
      <c r="O1935" s="5">
        <f>+'MBI DIRECTORIO'!O1935</f>
        <v>180.00000000000003</v>
      </c>
      <c r="P1935" s="5">
        <f>+'MBI DIRECTORIO'!P1935</f>
        <v>17.234482758620693</v>
      </c>
      <c r="Q1935" s="5">
        <f>+'MBI DIRECTORIO'!Q1935</f>
        <v>59.50619243711823</v>
      </c>
      <c r="R1935" s="5">
        <f>+'MBI DIRECTORIO'!R1935</f>
        <v>0</v>
      </c>
      <c r="S1935" s="5">
        <f>+'MBI DIRECTORIO'!S1935</f>
        <v>0</v>
      </c>
      <c r="T1935" s="5">
        <f>+'MBI DIRECTORIO'!T1935</f>
        <v>0</v>
      </c>
      <c r="U1935" s="5">
        <f>+'MBI DIRECTORIO'!U1935</f>
        <v>0</v>
      </c>
      <c r="V1935" s="5">
        <f>+'MBI DIRECTORIO'!V1935</f>
        <v>0</v>
      </c>
      <c r="W1935" s="5">
        <f>+'MBI DIRECTORIO'!W1935</f>
        <v>0</v>
      </c>
      <c r="X1935" s="5">
        <f>+'MBI DIRECTORIO'!X1935</f>
        <v>0</v>
      </c>
      <c r="Y1935" s="5">
        <f>+'MBI DIRECTORIO'!Y1935</f>
        <v>1502.5476226099006</v>
      </c>
      <c r="Z1935" s="5">
        <f>+'MBI DIRECTORIO'!Z1935</f>
        <v>365.19325862830226</v>
      </c>
      <c r="AA1935" s="5">
        <f>+'MBI DIRECTORIO'!AA1935</f>
        <v>0</v>
      </c>
      <c r="AB1935" s="5" t="str">
        <f>+'MBI DIRECTORIO'!AG1935</f>
        <v>Cripton China</v>
      </c>
      <c r="AD1935" t="str">
        <f t="shared" si="32"/>
        <v>INSERT INTO TABLA_PRESUPUESTO_COMERCIAL VALUES ('VSR','Cripton_China','14005089-20',2022,'Noviembre',432,'USD',17280,6780.90582,0,1728,118.692283,745.924034,134.689655,180,17.234483,59.506192,0,0,0,0,0,0,0,1502.547623,365.193259,0);</v>
      </c>
    </row>
    <row r="1936" spans="1:30" x14ac:dyDescent="0.2">
      <c r="A1936" t="str">
        <f>+'MBI DIRECTORIO'!A1936</f>
        <v>VSR</v>
      </c>
      <c r="B1936" t="str">
        <f>+'MBI DIRECTORIO'!B1936</f>
        <v>Cripton_China</v>
      </c>
      <c r="C1936" t="str">
        <f>+'MBI DIRECTORIO'!C1936</f>
        <v>14005043-17</v>
      </c>
      <c r="D1936">
        <f>+'MBI DIRECTORIO'!D1936</f>
        <v>2022</v>
      </c>
      <c r="E1936" t="str">
        <f>+'MBI DIRECTORIO'!E1936</f>
        <v>Noviembre</v>
      </c>
      <c r="F1936" s="5">
        <f>+'MBI DIRECTORIO'!F1936</f>
        <v>69.12</v>
      </c>
      <c r="G1936" t="str">
        <f>+'MBI DIRECTORIO'!G1936</f>
        <v>USD</v>
      </c>
      <c r="H1936" s="5">
        <f>+'MBI DIRECTORIO'!H1936</f>
        <v>4838.4000000000005</v>
      </c>
      <c r="I1936" s="5">
        <f>+'MBI DIRECTORIO'!I1936</f>
        <v>2223.9155861584459</v>
      </c>
      <c r="J1936" s="5">
        <f>+'MBI DIRECTORIO'!J1936</f>
        <v>0</v>
      </c>
      <c r="K1936" s="5">
        <f>+'MBI DIRECTORIO'!K1936</f>
        <v>483.84000000000003</v>
      </c>
      <c r="L1936" s="5">
        <f>+'MBI DIRECTORIO'!L1936</f>
        <v>18.990765210784311</v>
      </c>
      <c r="M1936" s="5">
        <f>+'MBI DIRECTORIO'!M1936</f>
        <v>181.55584537815128</v>
      </c>
      <c r="N1936" s="5">
        <f>+'MBI DIRECTORIO'!N1936</f>
        <v>21.550344827586212</v>
      </c>
      <c r="O1936" s="5">
        <f>+'MBI DIRECTORIO'!O1936</f>
        <v>28.8</v>
      </c>
      <c r="P1936" s="5">
        <f>+'MBI DIRECTORIO'!P1936</f>
        <v>2.7575172413793108</v>
      </c>
      <c r="Q1936" s="5">
        <f>+'MBI DIRECTORIO'!Q1936</f>
        <v>16.661733882393104</v>
      </c>
      <c r="R1936" s="5">
        <f>+'MBI DIRECTORIO'!R1936</f>
        <v>0</v>
      </c>
      <c r="S1936" s="5">
        <f>+'MBI DIRECTORIO'!S1936</f>
        <v>0</v>
      </c>
      <c r="T1936" s="5">
        <f>+'MBI DIRECTORIO'!T1936</f>
        <v>0</v>
      </c>
      <c r="U1936" s="5">
        <f>+'MBI DIRECTORIO'!U1936</f>
        <v>0</v>
      </c>
      <c r="V1936" s="5">
        <f>+'MBI DIRECTORIO'!V1936</f>
        <v>0</v>
      </c>
      <c r="W1936" s="5">
        <f>+'MBI DIRECTORIO'!W1936</f>
        <v>0</v>
      </c>
      <c r="X1936" s="5">
        <f>+'MBI DIRECTORIO'!X1936</f>
        <v>0</v>
      </c>
      <c r="Y1936" s="5">
        <f>+'MBI DIRECTORIO'!Y1936</f>
        <v>309.75636271003822</v>
      </c>
      <c r="Z1936" s="5">
        <f>+'MBI DIRECTORIO'!Z1936</f>
        <v>58.430921380528353</v>
      </c>
      <c r="AA1936" s="5">
        <f>+'MBI DIRECTORIO'!AA1936</f>
        <v>0</v>
      </c>
      <c r="AB1936" s="5" t="str">
        <f>+'MBI DIRECTORIO'!AG1936</f>
        <v>Cripton China</v>
      </c>
      <c r="AD1936" t="str">
        <f t="shared" si="32"/>
        <v>INSERT INTO TABLA_PRESUPUESTO_COMERCIAL VALUES ('VSR','Cripton_China','14005043-17',2022,'Noviembre',69.12,'USD',4838.4,2223.915586,0,483.84,18.990765,181.555845,21.550345,28.8,2.757517,16.661734,0,0,0,0,0,0,0,309.756363,58.430921,0);</v>
      </c>
    </row>
    <row r="1937" spans="1:30" x14ac:dyDescent="0.2">
      <c r="A1937" t="str">
        <f>+'MBI DIRECTORIO'!A1937</f>
        <v>VSR</v>
      </c>
      <c r="B1937" t="str">
        <f>+'MBI DIRECTORIO'!B1937</f>
        <v>80218-C</v>
      </c>
      <c r="C1937" t="str">
        <f>+'MBI DIRECTORIO'!C1937</f>
        <v>14004965-17</v>
      </c>
      <c r="D1937">
        <f>+'MBI DIRECTORIO'!D1937</f>
        <v>2022</v>
      </c>
      <c r="E1937" t="str">
        <f>+'MBI DIRECTORIO'!E1937</f>
        <v>Noviembre</v>
      </c>
      <c r="F1937" s="5">
        <f>+'MBI DIRECTORIO'!F1937</f>
        <v>21</v>
      </c>
      <c r="G1937" t="str">
        <f>+'MBI DIRECTORIO'!G1937</f>
        <v>USD</v>
      </c>
      <c r="H1937" s="5">
        <f>+'MBI DIRECTORIO'!H1937</f>
        <v>1890</v>
      </c>
      <c r="I1937" s="5">
        <f>+'MBI DIRECTORIO'!I1937</f>
        <v>1560.1733786474508</v>
      </c>
      <c r="J1937" s="5">
        <f>+'MBI DIRECTORIO'!J1937</f>
        <v>0</v>
      </c>
      <c r="K1937" s="5">
        <f>+'MBI DIRECTORIO'!K1937</f>
        <v>141.75</v>
      </c>
      <c r="L1937" s="5">
        <f>+'MBI DIRECTORIO'!L1937</f>
        <v>5.7697637359153724</v>
      </c>
      <c r="M1937" s="5">
        <f>+'MBI DIRECTORIO'!M1937</f>
        <v>12.364725663716811</v>
      </c>
      <c r="N1937" s="5">
        <f>+'MBI DIRECTORIO'!N1937</f>
        <v>8.3278508771929829</v>
      </c>
      <c r="O1937" s="5">
        <f>+'MBI DIRECTORIO'!O1937</f>
        <v>11.129385964912281</v>
      </c>
      <c r="P1937" s="5">
        <f>+'MBI DIRECTORIO'!P1937</f>
        <v>1.0656067251461987</v>
      </c>
      <c r="Q1937" s="5">
        <f>+'MBI DIRECTORIO'!Q1937</f>
        <v>6.5084897978098057</v>
      </c>
      <c r="R1937" s="5">
        <f>+'MBI DIRECTORIO'!R1937</f>
        <v>0</v>
      </c>
      <c r="S1937" s="5">
        <f>+'MBI DIRECTORIO'!S1937</f>
        <v>0</v>
      </c>
      <c r="T1937" s="5">
        <f>+'MBI DIRECTORIO'!T1937</f>
        <v>0</v>
      </c>
      <c r="U1937" s="5">
        <f>+'MBI DIRECTORIO'!U1937</f>
        <v>0</v>
      </c>
      <c r="V1937" s="5">
        <f>+'MBI DIRECTORIO'!V1937</f>
        <v>0</v>
      </c>
      <c r="W1937" s="5">
        <f>+'MBI DIRECTORIO'!W1937</f>
        <v>0</v>
      </c>
      <c r="X1937" s="5">
        <f>+'MBI DIRECTORIO'!X1937</f>
        <v>0</v>
      </c>
      <c r="Y1937" s="5">
        <f>+'MBI DIRECTORIO'!Y1937</f>
        <v>57.148509100987219</v>
      </c>
      <c r="Z1937" s="5">
        <f>+'MBI DIRECTORIO'!Z1937</f>
        <v>17.752450072209136</v>
      </c>
      <c r="AA1937" s="5">
        <f>+'MBI DIRECTORIO'!AA1937</f>
        <v>0</v>
      </c>
      <c r="AB1937" s="5" t="str">
        <f>+'MBI DIRECTORIO'!AG1937</f>
        <v>Qingdao Congmu International Wine Industry Co.,Ltd.</v>
      </c>
      <c r="AD1937" t="str">
        <f t="shared" si="32"/>
        <v>INSERT INTO TABLA_PRESUPUESTO_COMERCIAL VALUES ('VSR','80218-C','14004965-17',2022,'Noviembre',21,'USD',1890,1560.173379,0,141.75,5.769764,12.364726,8.327851,11.129386,1.065607,6.50849,0,0,0,0,0,0,0,57.148509,17.75245,0);</v>
      </c>
    </row>
    <row r="1938" spans="1:30" x14ac:dyDescent="0.2">
      <c r="A1938" t="str">
        <f>+'MBI DIRECTORIO'!A1938</f>
        <v>VSR</v>
      </c>
      <c r="B1938" t="str">
        <f>+'MBI DIRECTORIO'!B1938</f>
        <v>80218-C</v>
      </c>
      <c r="C1938" t="str">
        <f>+'MBI DIRECTORIO'!C1938</f>
        <v>14004975-20</v>
      </c>
      <c r="D1938">
        <f>+'MBI DIRECTORIO'!D1938</f>
        <v>2022</v>
      </c>
      <c r="E1938" t="str">
        <f>+'MBI DIRECTORIO'!E1938</f>
        <v>Noviembre</v>
      </c>
      <c r="F1938" s="5">
        <f>+'MBI DIRECTORIO'!F1938</f>
        <v>45</v>
      </c>
      <c r="G1938" t="str">
        <f>+'MBI DIRECTORIO'!G1938</f>
        <v>USD</v>
      </c>
      <c r="H1938" s="5">
        <f>+'MBI DIRECTORIO'!H1938</f>
        <v>1800</v>
      </c>
      <c r="I1938" s="5">
        <f>+'MBI DIRECTORIO'!I1938</f>
        <v>892.32534778347303</v>
      </c>
      <c r="J1938" s="5">
        <f>+'MBI DIRECTORIO'!J1938</f>
        <v>0</v>
      </c>
      <c r="K1938" s="5">
        <f>+'MBI DIRECTORIO'!K1938</f>
        <v>135</v>
      </c>
      <c r="L1938" s="5">
        <f>+'MBI DIRECTORIO'!L1938</f>
        <v>12.363779434104369</v>
      </c>
      <c r="M1938" s="5">
        <f>+'MBI DIRECTORIO'!M1938</f>
        <v>26.495840707964597</v>
      </c>
      <c r="N1938" s="5">
        <f>+'MBI DIRECTORIO'!N1938</f>
        <v>17.845394736842106</v>
      </c>
      <c r="O1938" s="5">
        <f>+'MBI DIRECTORIO'!O1938</f>
        <v>23.848684210526315</v>
      </c>
      <c r="P1938" s="5">
        <f>+'MBI DIRECTORIO'!P1938</f>
        <v>2.2834429824561404</v>
      </c>
      <c r="Q1938" s="5">
        <f>+'MBI DIRECTORIO'!Q1938</f>
        <v>6.1985617121998144</v>
      </c>
      <c r="R1938" s="5">
        <f>+'MBI DIRECTORIO'!R1938</f>
        <v>0</v>
      </c>
      <c r="S1938" s="5">
        <f>+'MBI DIRECTORIO'!S1938</f>
        <v>0</v>
      </c>
      <c r="T1938" s="5">
        <f>+'MBI DIRECTORIO'!T1938</f>
        <v>0</v>
      </c>
      <c r="U1938" s="5">
        <f>+'MBI DIRECTORIO'!U1938</f>
        <v>0</v>
      </c>
      <c r="V1938" s="5">
        <f>+'MBI DIRECTORIO'!V1938</f>
        <v>0</v>
      </c>
      <c r="W1938" s="5">
        <f>+'MBI DIRECTORIO'!W1938</f>
        <v>0</v>
      </c>
      <c r="X1938" s="5">
        <f>+'MBI DIRECTORIO'!X1938</f>
        <v>0</v>
      </c>
      <c r="Y1938" s="5">
        <f>+'MBI DIRECTORIO'!Y1938</f>
        <v>114.71288879043712</v>
      </c>
      <c r="Z1938" s="5">
        <f>+'MBI DIRECTORIO'!Z1938</f>
        <v>38.040964440448143</v>
      </c>
      <c r="AA1938" s="5">
        <f>+'MBI DIRECTORIO'!AA1938</f>
        <v>0</v>
      </c>
      <c r="AB1938" s="5" t="str">
        <f>+'MBI DIRECTORIO'!AG1938</f>
        <v>Qingdao Congmu International Wine Industry Co.,Ltd.</v>
      </c>
      <c r="AD1938" t="str">
        <f t="shared" si="32"/>
        <v>INSERT INTO TABLA_PRESUPUESTO_COMERCIAL VALUES ('VSR','80218-C','14004975-20',2022,'Noviembre',45,'USD',1800,892.325348,0,135,12.363779,26.495841,17.845395,23.848684,2.283443,6.198562,0,0,0,0,0,0,0,114.712889,38.040964,0);</v>
      </c>
    </row>
    <row r="1939" spans="1:30" x14ac:dyDescent="0.2">
      <c r="A1939" t="str">
        <f>+'MBI DIRECTORIO'!A1939</f>
        <v>VSR</v>
      </c>
      <c r="B1939" t="str">
        <f>+'MBI DIRECTORIO'!B1939</f>
        <v>80218-C</v>
      </c>
      <c r="C1939" t="str">
        <f>+'MBI DIRECTORIO'!C1939</f>
        <v>14004977-19</v>
      </c>
      <c r="D1939">
        <f>+'MBI DIRECTORIO'!D1939</f>
        <v>2022</v>
      </c>
      <c r="E1939" t="str">
        <f>+'MBI DIRECTORIO'!E1939</f>
        <v>Noviembre</v>
      </c>
      <c r="F1939" s="5">
        <f>+'MBI DIRECTORIO'!F1939</f>
        <v>30</v>
      </c>
      <c r="G1939" t="str">
        <f>+'MBI DIRECTORIO'!G1939</f>
        <v>USD</v>
      </c>
      <c r="H1939" s="5">
        <f>+'MBI DIRECTORIO'!H1939</f>
        <v>1200</v>
      </c>
      <c r="I1939" s="5">
        <f>+'MBI DIRECTORIO'!I1939</f>
        <v>555.40103636963499</v>
      </c>
      <c r="J1939" s="5">
        <f>+'MBI DIRECTORIO'!J1939</f>
        <v>0</v>
      </c>
      <c r="K1939" s="5">
        <f>+'MBI DIRECTORIO'!K1939</f>
        <v>90</v>
      </c>
      <c r="L1939" s="5">
        <f>+'MBI DIRECTORIO'!L1939</f>
        <v>8.2425196227362463</v>
      </c>
      <c r="M1939" s="5">
        <f>+'MBI DIRECTORIO'!M1939</f>
        <v>17.663893805309733</v>
      </c>
      <c r="N1939" s="5">
        <f>+'MBI DIRECTORIO'!N1939</f>
        <v>11.896929824561402</v>
      </c>
      <c r="O1939" s="5">
        <f>+'MBI DIRECTORIO'!O1939</f>
        <v>15.899122807017545</v>
      </c>
      <c r="P1939" s="5">
        <f>+'MBI DIRECTORIO'!P1939</f>
        <v>1.5222953216374271</v>
      </c>
      <c r="Q1939" s="5">
        <f>+'MBI DIRECTORIO'!Q1939</f>
        <v>4.1323744747998763</v>
      </c>
      <c r="R1939" s="5">
        <f>+'MBI DIRECTORIO'!R1939</f>
        <v>0</v>
      </c>
      <c r="S1939" s="5">
        <f>+'MBI DIRECTORIO'!S1939</f>
        <v>0</v>
      </c>
      <c r="T1939" s="5">
        <f>+'MBI DIRECTORIO'!T1939</f>
        <v>0</v>
      </c>
      <c r="U1939" s="5">
        <f>+'MBI DIRECTORIO'!U1939</f>
        <v>0</v>
      </c>
      <c r="V1939" s="5">
        <f>+'MBI DIRECTORIO'!V1939</f>
        <v>0</v>
      </c>
      <c r="W1939" s="5">
        <f>+'MBI DIRECTORIO'!W1939</f>
        <v>0</v>
      </c>
      <c r="X1939" s="5">
        <f>+'MBI DIRECTORIO'!X1939</f>
        <v>0</v>
      </c>
      <c r="Y1939" s="5">
        <f>+'MBI DIRECTORIO'!Y1939</f>
        <v>76.475259193624751</v>
      </c>
      <c r="Z1939" s="5">
        <f>+'MBI DIRECTORIO'!Z1939</f>
        <v>25.360642960298758</v>
      </c>
      <c r="AA1939" s="5">
        <f>+'MBI DIRECTORIO'!AA1939</f>
        <v>0</v>
      </c>
      <c r="AB1939" s="5" t="str">
        <f>+'MBI DIRECTORIO'!AG1939</f>
        <v>Qingdao Congmu International Wine Industry Co.,Ltd.</v>
      </c>
      <c r="AD1939" t="str">
        <f t="shared" si="32"/>
        <v>INSERT INTO TABLA_PRESUPUESTO_COMERCIAL VALUES ('VSR','80218-C','14004977-19',2022,'Noviembre',30,'USD',1200,555.401036,0,90,8.24252,17.663894,11.89693,15.899123,1.522295,4.132374,0,0,0,0,0,0,0,76.475259,25.360643,0);</v>
      </c>
    </row>
    <row r="1940" spans="1:30" x14ac:dyDescent="0.2">
      <c r="A1940" t="str">
        <f>+'MBI DIRECTORIO'!A1940</f>
        <v>VSR</v>
      </c>
      <c r="B1940" t="str">
        <f>+'MBI DIRECTORIO'!B1940</f>
        <v>80218-C</v>
      </c>
      <c r="C1940" t="str">
        <f>+'MBI DIRECTORIO'!C1940</f>
        <v>14004800-20</v>
      </c>
      <c r="D1940">
        <f>+'MBI DIRECTORIO'!D1940</f>
        <v>2022</v>
      </c>
      <c r="E1940" t="str">
        <f>+'MBI DIRECTORIO'!E1940</f>
        <v>Noviembre</v>
      </c>
      <c r="F1940" s="5">
        <f>+'MBI DIRECTORIO'!F1940</f>
        <v>30</v>
      </c>
      <c r="G1940" t="str">
        <f>+'MBI DIRECTORIO'!G1940</f>
        <v>USD</v>
      </c>
      <c r="H1940" s="5">
        <f>+'MBI DIRECTORIO'!H1940</f>
        <v>1200</v>
      </c>
      <c r="I1940" s="5">
        <f>+'MBI DIRECTORIO'!I1940</f>
        <v>488.34659096641707</v>
      </c>
      <c r="J1940" s="5">
        <f>+'MBI DIRECTORIO'!J1940</f>
        <v>0</v>
      </c>
      <c r="K1940" s="5">
        <f>+'MBI DIRECTORIO'!K1940</f>
        <v>90</v>
      </c>
      <c r="L1940" s="5">
        <f>+'MBI DIRECTORIO'!L1940</f>
        <v>8.2425196227362463</v>
      </c>
      <c r="M1940" s="5">
        <f>+'MBI DIRECTORIO'!M1940</f>
        <v>17.663893805309733</v>
      </c>
      <c r="N1940" s="5">
        <f>+'MBI DIRECTORIO'!N1940</f>
        <v>11.896929824561402</v>
      </c>
      <c r="O1940" s="5">
        <f>+'MBI DIRECTORIO'!O1940</f>
        <v>15.899122807017545</v>
      </c>
      <c r="P1940" s="5">
        <f>+'MBI DIRECTORIO'!P1940</f>
        <v>1.5222953216374271</v>
      </c>
      <c r="Q1940" s="5">
        <f>+'MBI DIRECTORIO'!Q1940</f>
        <v>4.1323744747998763</v>
      </c>
      <c r="R1940" s="5">
        <f>+'MBI DIRECTORIO'!R1940</f>
        <v>0</v>
      </c>
      <c r="S1940" s="5">
        <f>+'MBI DIRECTORIO'!S1940</f>
        <v>0</v>
      </c>
      <c r="T1940" s="5">
        <f>+'MBI DIRECTORIO'!T1940</f>
        <v>0</v>
      </c>
      <c r="U1940" s="5">
        <f>+'MBI DIRECTORIO'!U1940</f>
        <v>0</v>
      </c>
      <c r="V1940" s="5">
        <f>+'MBI DIRECTORIO'!V1940</f>
        <v>0</v>
      </c>
      <c r="W1940" s="5">
        <f>+'MBI DIRECTORIO'!W1940</f>
        <v>0</v>
      </c>
      <c r="X1940" s="5">
        <f>+'MBI DIRECTORIO'!X1940</f>
        <v>0</v>
      </c>
      <c r="Y1940" s="5">
        <f>+'MBI DIRECTORIO'!Y1940</f>
        <v>76.475259193624751</v>
      </c>
      <c r="Z1940" s="5">
        <f>+'MBI DIRECTORIO'!Z1940</f>
        <v>25.360642960298758</v>
      </c>
      <c r="AA1940" s="5">
        <f>+'MBI DIRECTORIO'!AA1940</f>
        <v>0</v>
      </c>
      <c r="AB1940" s="5" t="str">
        <f>+'MBI DIRECTORIO'!AG1940</f>
        <v>Qingdao Congmu International Wine Industry Co.,Ltd.</v>
      </c>
      <c r="AD1940" t="str">
        <f t="shared" si="32"/>
        <v>INSERT INTO TABLA_PRESUPUESTO_COMERCIAL VALUES ('VSR','80218-C','14004800-20',2022,'Noviembre',30,'USD',1200,488.346591,0,90,8.24252,17.663894,11.89693,15.899123,1.522295,4.132374,0,0,0,0,0,0,0,76.475259,25.360643,0);</v>
      </c>
    </row>
    <row r="1941" spans="1:30" x14ac:dyDescent="0.2">
      <c r="A1941" t="str">
        <f>+'MBI DIRECTORIO'!A1941</f>
        <v>VSR</v>
      </c>
      <c r="B1941" t="str">
        <f>+'MBI DIRECTORIO'!B1941</f>
        <v>80218-C</v>
      </c>
      <c r="C1941" t="str">
        <f>+'MBI DIRECTORIO'!C1941</f>
        <v>14004971-20</v>
      </c>
      <c r="D1941">
        <f>+'MBI DIRECTORIO'!D1941</f>
        <v>2022</v>
      </c>
      <c r="E1941" t="str">
        <f>+'MBI DIRECTORIO'!E1941</f>
        <v>Noviembre</v>
      </c>
      <c r="F1941" s="5">
        <f>+'MBI DIRECTORIO'!F1941</f>
        <v>60</v>
      </c>
      <c r="G1941" t="str">
        <f>+'MBI DIRECTORIO'!G1941</f>
        <v>USD</v>
      </c>
      <c r="H1941" s="5">
        <f>+'MBI DIRECTORIO'!H1941</f>
        <v>1800</v>
      </c>
      <c r="I1941" s="5">
        <f>+'MBI DIRECTORIO'!I1941</f>
        <v>946.89576508118694</v>
      </c>
      <c r="J1941" s="5">
        <f>+'MBI DIRECTORIO'!J1941</f>
        <v>0</v>
      </c>
      <c r="K1941" s="5">
        <f>+'MBI DIRECTORIO'!K1941</f>
        <v>135</v>
      </c>
      <c r="L1941" s="5">
        <f>+'MBI DIRECTORIO'!L1941</f>
        <v>16.485039245472493</v>
      </c>
      <c r="M1941" s="5">
        <f>+'MBI DIRECTORIO'!M1941</f>
        <v>35.327787610619467</v>
      </c>
      <c r="N1941" s="5">
        <f>+'MBI DIRECTORIO'!N1941</f>
        <v>23.793859649122805</v>
      </c>
      <c r="O1941" s="5">
        <f>+'MBI DIRECTORIO'!O1941</f>
        <v>31.798245614035089</v>
      </c>
      <c r="P1941" s="5">
        <f>+'MBI DIRECTORIO'!P1941</f>
        <v>3.0445906432748542</v>
      </c>
      <c r="Q1941" s="5">
        <f>+'MBI DIRECTORIO'!Q1941</f>
        <v>6.1985617121998144</v>
      </c>
      <c r="R1941" s="5">
        <f>+'MBI DIRECTORIO'!R1941</f>
        <v>0</v>
      </c>
      <c r="S1941" s="5">
        <f>+'MBI DIRECTORIO'!S1941</f>
        <v>0</v>
      </c>
      <c r="T1941" s="5">
        <f>+'MBI DIRECTORIO'!T1941</f>
        <v>0</v>
      </c>
      <c r="U1941" s="5">
        <f>+'MBI DIRECTORIO'!U1941</f>
        <v>0</v>
      </c>
      <c r="V1941" s="5">
        <f>+'MBI DIRECTORIO'!V1941</f>
        <v>0</v>
      </c>
      <c r="W1941" s="5">
        <f>+'MBI DIRECTORIO'!W1941</f>
        <v>0</v>
      </c>
      <c r="X1941" s="5">
        <f>+'MBI DIRECTORIO'!X1941</f>
        <v>0</v>
      </c>
      <c r="Y1941" s="5">
        <f>+'MBI DIRECTORIO'!Y1941</f>
        <v>150.88433114984957</v>
      </c>
      <c r="Z1941" s="5">
        <f>+'MBI DIRECTORIO'!Z1941</f>
        <v>50.721285920597516</v>
      </c>
      <c r="AA1941" s="5">
        <f>+'MBI DIRECTORIO'!AA1941</f>
        <v>0</v>
      </c>
      <c r="AB1941" s="5" t="str">
        <f>+'MBI DIRECTORIO'!AG1941</f>
        <v>Qingdao Congmu International Wine Industry Co.,Ltd.</v>
      </c>
      <c r="AD1941" t="str">
        <f t="shared" si="32"/>
        <v>INSERT INTO TABLA_PRESUPUESTO_COMERCIAL VALUES ('VSR','80218-C','14004971-20',2022,'Noviembre',60,'USD',1800,946.895765,0,135,16.485039,35.327788,23.79386,31.798246,3.044591,6.198562,0,0,0,0,0,0,0,150.884331,50.721286,0);</v>
      </c>
    </row>
    <row r="1942" spans="1:30" x14ac:dyDescent="0.2">
      <c r="A1942" t="str">
        <f>+'MBI DIRECTORIO'!A1942</f>
        <v>VSR</v>
      </c>
      <c r="B1942" t="str">
        <f>+'MBI DIRECTORIO'!B1942</f>
        <v>80218-C</v>
      </c>
      <c r="C1942" t="str">
        <f>+'MBI DIRECTORIO'!C1942</f>
        <v>14004874-20</v>
      </c>
      <c r="D1942">
        <f>+'MBI DIRECTORIO'!D1942</f>
        <v>2022</v>
      </c>
      <c r="E1942" t="str">
        <f>+'MBI DIRECTORIO'!E1942</f>
        <v>Noviembre</v>
      </c>
      <c r="F1942" s="5">
        <f>+'MBI DIRECTORIO'!F1942</f>
        <v>15</v>
      </c>
      <c r="G1942" t="str">
        <f>+'MBI DIRECTORIO'!G1942</f>
        <v>USD</v>
      </c>
      <c r="H1942" s="5">
        <f>+'MBI DIRECTORIO'!H1942</f>
        <v>450</v>
      </c>
      <c r="I1942" s="5">
        <f>+'MBI DIRECTORIO'!I1942</f>
        <v>241.00723969853564</v>
      </c>
      <c r="J1942" s="5">
        <f>+'MBI DIRECTORIO'!J1942</f>
        <v>0</v>
      </c>
      <c r="K1942" s="5">
        <f>+'MBI DIRECTORIO'!K1942</f>
        <v>33.75</v>
      </c>
      <c r="L1942" s="5">
        <f>+'MBI DIRECTORIO'!L1942</f>
        <v>4.1212598113681231</v>
      </c>
      <c r="M1942" s="5">
        <f>+'MBI DIRECTORIO'!M1942</f>
        <v>8.8319469026548667</v>
      </c>
      <c r="N1942" s="5">
        <f>+'MBI DIRECTORIO'!N1942</f>
        <v>5.9484649122807012</v>
      </c>
      <c r="O1942" s="5">
        <f>+'MBI DIRECTORIO'!O1942</f>
        <v>7.9495614035087723</v>
      </c>
      <c r="P1942" s="5">
        <f>+'MBI DIRECTORIO'!P1942</f>
        <v>0.76114766081871355</v>
      </c>
      <c r="Q1942" s="5">
        <f>+'MBI DIRECTORIO'!Q1942</f>
        <v>1.5496404280499536</v>
      </c>
      <c r="R1942" s="5">
        <f>+'MBI DIRECTORIO'!R1942</f>
        <v>0</v>
      </c>
      <c r="S1942" s="5">
        <f>+'MBI DIRECTORIO'!S1942</f>
        <v>0</v>
      </c>
      <c r="T1942" s="5">
        <f>+'MBI DIRECTORIO'!T1942</f>
        <v>0</v>
      </c>
      <c r="U1942" s="5">
        <f>+'MBI DIRECTORIO'!U1942</f>
        <v>0</v>
      </c>
      <c r="V1942" s="5">
        <f>+'MBI DIRECTORIO'!V1942</f>
        <v>0</v>
      </c>
      <c r="W1942" s="5">
        <f>+'MBI DIRECTORIO'!W1942</f>
        <v>0</v>
      </c>
      <c r="X1942" s="5">
        <f>+'MBI DIRECTORIO'!X1942</f>
        <v>0</v>
      </c>
      <c r="Y1942" s="5">
        <f>+'MBI DIRECTORIO'!Y1942</f>
        <v>37.721082787462393</v>
      </c>
      <c r="Z1942" s="5">
        <f>+'MBI DIRECTORIO'!Z1942</f>
        <v>12.680321480149379</v>
      </c>
      <c r="AA1942" s="5">
        <f>+'MBI DIRECTORIO'!AA1942</f>
        <v>0</v>
      </c>
      <c r="AB1942" s="5" t="str">
        <f>+'MBI DIRECTORIO'!AG1942</f>
        <v>Qingdao Congmu International Wine Industry Co.,Ltd.</v>
      </c>
      <c r="AD1942" t="str">
        <f t="shared" si="32"/>
        <v>INSERT INTO TABLA_PRESUPUESTO_COMERCIAL VALUES ('VSR','80218-C','14004874-20',2022,'Noviembre',15,'USD',450,241.00724,0,33.75,4.12126,8.831947,5.948465,7.949561,0.761148,1.54964,0,0,0,0,0,0,0,37.721083,12.680321,0);</v>
      </c>
    </row>
    <row r="1943" spans="1:30" x14ac:dyDescent="0.2">
      <c r="A1943" t="str">
        <f>+'MBI DIRECTORIO'!A1943</f>
        <v>VSR</v>
      </c>
      <c r="B1943" t="str">
        <f>+'MBI DIRECTORIO'!B1943</f>
        <v>80218-C</v>
      </c>
      <c r="C1943" t="str">
        <f>+'MBI DIRECTORIO'!C1943</f>
        <v>14004875-20</v>
      </c>
      <c r="D1943">
        <f>+'MBI DIRECTORIO'!D1943</f>
        <v>2022</v>
      </c>
      <c r="E1943" t="str">
        <f>+'MBI DIRECTORIO'!E1943</f>
        <v>Noviembre</v>
      </c>
      <c r="F1943" s="5">
        <f>+'MBI DIRECTORIO'!F1943</f>
        <v>15</v>
      </c>
      <c r="G1943" t="str">
        <f>+'MBI DIRECTORIO'!G1943</f>
        <v>USD</v>
      </c>
      <c r="H1943" s="5">
        <f>+'MBI DIRECTORIO'!H1943</f>
        <v>450</v>
      </c>
      <c r="I1943" s="5">
        <f>+'MBI DIRECTORIO'!I1943</f>
        <v>261.95159160513811</v>
      </c>
      <c r="J1943" s="5">
        <f>+'MBI DIRECTORIO'!J1943</f>
        <v>0</v>
      </c>
      <c r="K1943" s="5">
        <f>+'MBI DIRECTORIO'!K1943</f>
        <v>34.5</v>
      </c>
      <c r="L1943" s="5">
        <f>+'MBI DIRECTORIO'!L1943</f>
        <v>4.1212598113681231</v>
      </c>
      <c r="M1943" s="5">
        <f>+'MBI DIRECTORIO'!M1943</f>
        <v>8.8319469026548667</v>
      </c>
      <c r="N1943" s="5">
        <f>+'MBI DIRECTORIO'!N1943</f>
        <v>5.9484649122807012</v>
      </c>
      <c r="O1943" s="5">
        <f>+'MBI DIRECTORIO'!O1943</f>
        <v>7.9495614035087723</v>
      </c>
      <c r="P1943" s="5">
        <f>+'MBI DIRECTORIO'!P1943</f>
        <v>0.76114766081871355</v>
      </c>
      <c r="Q1943" s="5">
        <f>+'MBI DIRECTORIO'!Q1943</f>
        <v>1.5496404280499536</v>
      </c>
      <c r="R1943" s="5">
        <f>+'MBI DIRECTORIO'!R1943</f>
        <v>0</v>
      </c>
      <c r="S1943" s="5">
        <f>+'MBI DIRECTORIO'!S1943</f>
        <v>0</v>
      </c>
      <c r="T1943" s="5">
        <f>+'MBI DIRECTORIO'!T1943</f>
        <v>0</v>
      </c>
      <c r="U1943" s="5">
        <f>+'MBI DIRECTORIO'!U1943</f>
        <v>0</v>
      </c>
      <c r="V1943" s="5">
        <f>+'MBI DIRECTORIO'!V1943</f>
        <v>0</v>
      </c>
      <c r="W1943" s="5">
        <f>+'MBI DIRECTORIO'!W1943</f>
        <v>0</v>
      </c>
      <c r="X1943" s="5">
        <f>+'MBI DIRECTORIO'!X1943</f>
        <v>0</v>
      </c>
      <c r="Y1943" s="5">
        <f>+'MBI DIRECTORIO'!Y1943</f>
        <v>37.721082787462393</v>
      </c>
      <c r="Z1943" s="5">
        <f>+'MBI DIRECTORIO'!Z1943</f>
        <v>12.680321480149379</v>
      </c>
      <c r="AA1943" s="5">
        <f>+'MBI DIRECTORIO'!AA1943</f>
        <v>0</v>
      </c>
      <c r="AB1943" s="5" t="str">
        <f>+'MBI DIRECTORIO'!AG1943</f>
        <v>Qingdao Congmu International Wine Industry Co.,Ltd.</v>
      </c>
      <c r="AD1943" t="str">
        <f t="shared" si="32"/>
        <v>INSERT INTO TABLA_PRESUPUESTO_COMERCIAL VALUES ('VSR','80218-C','14004875-20',2022,'Noviembre',15,'USD',450,261.951592,0,34.5,4.12126,8.831947,5.948465,7.949561,0.761148,1.54964,0,0,0,0,0,0,0,37.721083,12.680321,0);</v>
      </c>
    </row>
    <row r="1944" spans="1:30" x14ac:dyDescent="0.2">
      <c r="A1944" t="str">
        <f>+'MBI DIRECTORIO'!A1944</f>
        <v>VSR</v>
      </c>
      <c r="B1944" t="str">
        <f>+'MBI DIRECTORIO'!B1944</f>
        <v>80225-C</v>
      </c>
      <c r="C1944" t="str">
        <f>+'MBI DIRECTORIO'!C1944</f>
        <v>14004807-18</v>
      </c>
      <c r="D1944">
        <f>+'MBI DIRECTORIO'!D1944</f>
        <v>2022</v>
      </c>
      <c r="E1944" t="str">
        <f>+'MBI DIRECTORIO'!E1944</f>
        <v>Noviembre</v>
      </c>
      <c r="F1944" s="5">
        <f>+'MBI DIRECTORIO'!F1944</f>
        <v>15</v>
      </c>
      <c r="G1944" t="str">
        <f>+'MBI DIRECTORIO'!G1944</f>
        <v>USD</v>
      </c>
      <c r="H1944" s="5">
        <f>+'MBI DIRECTORIO'!H1944</f>
        <v>3600</v>
      </c>
      <c r="I1944" s="5">
        <f>+'MBI DIRECTORIO'!I1944</f>
        <v>1094.117515701208</v>
      </c>
      <c r="J1944" s="5">
        <f>+'MBI DIRECTORIO'!J1944</f>
        <v>0</v>
      </c>
      <c r="K1944" s="5">
        <f>+'MBI DIRECTORIO'!K1944</f>
        <v>270</v>
      </c>
      <c r="L1944" s="5">
        <f>+'MBI DIRECTORIO'!L1944</f>
        <v>4.1212598113681231</v>
      </c>
      <c r="M1944" s="5">
        <f>+'MBI DIRECTORIO'!M1944</f>
        <v>6.4786885245901642</v>
      </c>
      <c r="N1944" s="5">
        <f>+'MBI DIRECTORIO'!N1944</f>
        <v>5.8967391304347831</v>
      </c>
      <c r="O1944" s="5">
        <f>+'MBI DIRECTORIO'!O1944</f>
        <v>7.8804347826086962</v>
      </c>
      <c r="P1944" s="5">
        <f>+'MBI DIRECTORIO'!P1944</f>
        <v>0.75452898550724634</v>
      </c>
      <c r="Q1944" s="5">
        <f>+'MBI DIRECTORIO'!Q1944</f>
        <v>12.397123424399629</v>
      </c>
      <c r="R1944" s="5">
        <f>+'MBI DIRECTORIO'!R1944</f>
        <v>0</v>
      </c>
      <c r="S1944" s="5">
        <f>+'MBI DIRECTORIO'!S1944</f>
        <v>0</v>
      </c>
      <c r="T1944" s="5">
        <f>+'MBI DIRECTORIO'!T1944</f>
        <v>0</v>
      </c>
      <c r="U1944" s="5">
        <f>+'MBI DIRECTORIO'!U1944</f>
        <v>0</v>
      </c>
      <c r="V1944" s="5">
        <f>+'MBI DIRECTORIO'!V1944</f>
        <v>0</v>
      </c>
      <c r="W1944" s="5">
        <f>+'MBI DIRECTORIO'!W1944</f>
        <v>0</v>
      </c>
      <c r="X1944" s="5">
        <f>+'MBI DIRECTORIO'!X1944</f>
        <v>0</v>
      </c>
      <c r="Y1944" s="5">
        <f>+'MBI DIRECTORIO'!Y1944</f>
        <v>46.087836327689899</v>
      </c>
      <c r="Z1944" s="5">
        <f>+'MBI DIRECTORIO'!Z1944</f>
        <v>12.680321480149379</v>
      </c>
      <c r="AA1944" s="5">
        <f>+'MBI DIRECTORIO'!AA1944</f>
        <v>0</v>
      </c>
      <c r="AB1944" s="5" t="str">
        <f>+'MBI DIRECTORIO'!AG1944</f>
        <v>GUANGZHOU CHAOSHENG TRADING CO., LTD.</v>
      </c>
      <c r="AD1944" t="str">
        <f t="shared" si="32"/>
        <v>INSERT INTO TABLA_PRESUPUESTO_COMERCIAL VALUES ('VSR','80225-C','14004807-18',2022,'Noviembre',15,'USD',3600,1094.117516,0,270,4.12126,6.478689,5.896739,7.880435,0.754529,12.397123,0,0,0,0,0,0,0,46.087836,12.680321,0);</v>
      </c>
    </row>
    <row r="1945" spans="1:30" x14ac:dyDescent="0.2">
      <c r="A1945" t="str">
        <f>+'MBI DIRECTORIO'!A1945</f>
        <v>VSR</v>
      </c>
      <c r="B1945" t="str">
        <f>+'MBI DIRECTORIO'!B1945</f>
        <v>80225-C</v>
      </c>
      <c r="C1945" t="str">
        <f>+'MBI DIRECTORIO'!C1945</f>
        <v>14004965-17</v>
      </c>
      <c r="D1945">
        <f>+'MBI DIRECTORIO'!D1945</f>
        <v>2022</v>
      </c>
      <c r="E1945" t="str">
        <f>+'MBI DIRECTORIO'!E1945</f>
        <v>Noviembre</v>
      </c>
      <c r="F1945" s="5">
        <f>+'MBI DIRECTORIO'!F1945</f>
        <v>15</v>
      </c>
      <c r="G1945" t="str">
        <f>+'MBI DIRECTORIO'!G1945</f>
        <v>USD</v>
      </c>
      <c r="H1945" s="5">
        <f>+'MBI DIRECTORIO'!H1945</f>
        <v>1500</v>
      </c>
      <c r="I1945" s="5">
        <f>+'MBI DIRECTORIO'!I1945</f>
        <v>1114.4095561767506</v>
      </c>
      <c r="J1945" s="5">
        <f>+'MBI DIRECTORIO'!J1945</f>
        <v>0</v>
      </c>
      <c r="K1945" s="5">
        <f>+'MBI DIRECTORIO'!K1945</f>
        <v>112.5</v>
      </c>
      <c r="L1945" s="5">
        <f>+'MBI DIRECTORIO'!L1945</f>
        <v>4.1212598113681231</v>
      </c>
      <c r="M1945" s="5">
        <f>+'MBI DIRECTORIO'!M1945</f>
        <v>6.4786885245901642</v>
      </c>
      <c r="N1945" s="5">
        <f>+'MBI DIRECTORIO'!N1945</f>
        <v>5.8967391304347831</v>
      </c>
      <c r="O1945" s="5">
        <f>+'MBI DIRECTORIO'!O1945</f>
        <v>7.8804347826086962</v>
      </c>
      <c r="P1945" s="5">
        <f>+'MBI DIRECTORIO'!P1945</f>
        <v>0.75452898550724634</v>
      </c>
      <c r="Q1945" s="5">
        <f>+'MBI DIRECTORIO'!Q1945</f>
        <v>5.1654680934998458</v>
      </c>
      <c r="R1945" s="5">
        <f>+'MBI DIRECTORIO'!R1945</f>
        <v>0</v>
      </c>
      <c r="S1945" s="5">
        <f>+'MBI DIRECTORIO'!S1945</f>
        <v>0</v>
      </c>
      <c r="T1945" s="5">
        <f>+'MBI DIRECTORIO'!T1945</f>
        <v>0</v>
      </c>
      <c r="U1945" s="5">
        <f>+'MBI DIRECTORIO'!U1945</f>
        <v>0</v>
      </c>
      <c r="V1945" s="5">
        <f>+'MBI DIRECTORIO'!V1945</f>
        <v>0</v>
      </c>
      <c r="W1945" s="5">
        <f>+'MBI DIRECTORIO'!W1945</f>
        <v>0</v>
      </c>
      <c r="X1945" s="5">
        <f>+'MBI DIRECTORIO'!X1945</f>
        <v>0</v>
      </c>
      <c r="Y1945" s="5">
        <f>+'MBI DIRECTORIO'!Y1945</f>
        <v>38.856180996790116</v>
      </c>
      <c r="Z1945" s="5">
        <f>+'MBI DIRECTORIO'!Z1945</f>
        <v>12.680321480149379</v>
      </c>
      <c r="AA1945" s="5">
        <f>+'MBI DIRECTORIO'!AA1945</f>
        <v>0</v>
      </c>
      <c r="AB1945" s="5" t="str">
        <f>+'MBI DIRECTORIO'!AG1945</f>
        <v>GUANGZHOU CHAOSHENG TRADING CO., LTD.</v>
      </c>
      <c r="AD1945" t="str">
        <f t="shared" si="32"/>
        <v>INSERT INTO TABLA_PRESUPUESTO_COMERCIAL VALUES ('VSR','80225-C','14004965-17',2022,'Noviembre',15,'USD',1500,1114.409556,0,112.5,4.12126,6.478689,5.896739,7.880435,0.754529,5.165468,0,0,0,0,0,0,0,38.856181,12.680321,0);</v>
      </c>
    </row>
    <row r="1946" spans="1:30" x14ac:dyDescent="0.2">
      <c r="A1946" t="str">
        <f>+'MBI DIRECTORIO'!A1946</f>
        <v>VSR</v>
      </c>
      <c r="B1946" t="str">
        <f>+'MBI DIRECTORIO'!B1946</f>
        <v>80225-C</v>
      </c>
      <c r="C1946" t="str">
        <f>+'MBI DIRECTORIO'!C1946</f>
        <v>14004882-20</v>
      </c>
      <c r="D1946">
        <f>+'MBI DIRECTORIO'!D1946</f>
        <v>2022</v>
      </c>
      <c r="E1946" t="str">
        <f>+'MBI DIRECTORIO'!E1946</f>
        <v>Noviembre</v>
      </c>
      <c r="F1946" s="5">
        <f>+'MBI DIRECTORIO'!F1946</f>
        <v>90</v>
      </c>
      <c r="G1946" t="str">
        <f>+'MBI DIRECTORIO'!G1946</f>
        <v>USD</v>
      </c>
      <c r="H1946" s="5">
        <f>+'MBI DIRECTORIO'!H1946</f>
        <v>3780</v>
      </c>
      <c r="I1946" s="5">
        <f>+'MBI DIRECTORIO'!I1946</f>
        <v>1964.8498955733075</v>
      </c>
      <c r="J1946" s="5">
        <f>+'MBI DIRECTORIO'!J1946</f>
        <v>0</v>
      </c>
      <c r="K1946" s="5">
        <f>+'MBI DIRECTORIO'!K1946</f>
        <v>0</v>
      </c>
      <c r="L1946" s="5">
        <f>+'MBI DIRECTORIO'!L1946</f>
        <v>0</v>
      </c>
      <c r="M1946" s="5">
        <f>+'MBI DIRECTORIO'!M1946</f>
        <v>38.872131147540983</v>
      </c>
      <c r="N1946" s="5">
        <f>+'MBI DIRECTORIO'!N1946</f>
        <v>35.380434782608695</v>
      </c>
      <c r="O1946" s="5">
        <f>+'MBI DIRECTORIO'!O1946</f>
        <v>47.282608695652165</v>
      </c>
      <c r="P1946" s="5">
        <f>+'MBI DIRECTORIO'!P1946</f>
        <v>4.5271739130434785</v>
      </c>
      <c r="Q1946" s="5">
        <f>+'MBI DIRECTORIO'!Q1946</f>
        <v>13.016979595619611</v>
      </c>
      <c r="R1946" s="5">
        <f>+'MBI DIRECTORIO'!R1946</f>
        <v>0</v>
      </c>
      <c r="S1946" s="5">
        <f>+'MBI DIRECTORIO'!S1946</f>
        <v>0</v>
      </c>
      <c r="T1946" s="5">
        <f>+'MBI DIRECTORIO'!T1946</f>
        <v>0</v>
      </c>
      <c r="U1946" s="5">
        <f>+'MBI DIRECTORIO'!U1946</f>
        <v>0</v>
      </c>
      <c r="V1946" s="5">
        <f>+'MBI DIRECTORIO'!V1946</f>
        <v>0</v>
      </c>
      <c r="W1946" s="5">
        <f>+'MBI DIRECTORIO'!W1946</f>
        <v>0</v>
      </c>
      <c r="X1946" s="5">
        <f>+'MBI DIRECTORIO'!X1946</f>
        <v>0</v>
      </c>
      <c r="Y1946" s="5">
        <f>+'MBI DIRECTORIO'!Y1946</f>
        <v>215.1612570153612</v>
      </c>
      <c r="Z1946" s="5">
        <f>+'MBI DIRECTORIO'!Z1946</f>
        <v>76.081928880896285</v>
      </c>
      <c r="AA1946" s="5">
        <f>+'MBI DIRECTORIO'!AA1946</f>
        <v>0</v>
      </c>
      <c r="AB1946" s="5" t="str">
        <f>+'MBI DIRECTORIO'!AG1946</f>
        <v>GUANGZHOU CHAOSHENG TRADING CO., LTD.</v>
      </c>
      <c r="AD1946" t="str">
        <f t="shared" si="32"/>
        <v>INSERT INTO TABLA_PRESUPUESTO_COMERCIAL VALUES ('VSR','80225-C','14004882-20',2022,'Noviembre',90,'USD',3780,1964.849896,0,0,0,38.872131,35.380435,47.282609,4.527174,13.01698,0,0,0,0,0,0,0,215.161257,76.081929,0);</v>
      </c>
    </row>
    <row r="1947" spans="1:30" x14ac:dyDescent="0.2">
      <c r="A1947" t="str">
        <f>+'MBI DIRECTORIO'!A1947</f>
        <v>VSR</v>
      </c>
      <c r="B1947" t="str">
        <f>+'MBI DIRECTORIO'!B1947</f>
        <v>80225-C</v>
      </c>
      <c r="C1947" t="str">
        <f>+'MBI DIRECTORIO'!C1947</f>
        <v>14004880-20</v>
      </c>
      <c r="D1947">
        <f>+'MBI DIRECTORIO'!D1947</f>
        <v>2022</v>
      </c>
      <c r="E1947" t="str">
        <f>+'MBI DIRECTORIO'!E1947</f>
        <v>Noviembre</v>
      </c>
      <c r="F1947" s="5">
        <f>+'MBI DIRECTORIO'!F1947</f>
        <v>480</v>
      </c>
      <c r="G1947" t="str">
        <f>+'MBI DIRECTORIO'!G1947</f>
        <v>USD</v>
      </c>
      <c r="H1947" s="5">
        <f>+'MBI DIRECTORIO'!H1947</f>
        <v>12480</v>
      </c>
      <c r="I1947" s="5">
        <f>+'MBI DIRECTORIO'!I1947</f>
        <v>8165.7081166859934</v>
      </c>
      <c r="J1947" s="5">
        <f>+'MBI DIRECTORIO'!J1947</f>
        <v>0</v>
      </c>
      <c r="K1947" s="5">
        <f>+'MBI DIRECTORIO'!K1947</f>
        <v>0</v>
      </c>
      <c r="L1947" s="5">
        <f>+'MBI DIRECTORIO'!L1947</f>
        <v>0</v>
      </c>
      <c r="M1947" s="5">
        <f>+'MBI DIRECTORIO'!M1947</f>
        <v>207.31803278688525</v>
      </c>
      <c r="N1947" s="5">
        <f>+'MBI DIRECTORIO'!N1947</f>
        <v>188.69565217391306</v>
      </c>
      <c r="O1947" s="5">
        <f>+'MBI DIRECTORIO'!O1947</f>
        <v>252.17391304347828</v>
      </c>
      <c r="P1947" s="5">
        <f>+'MBI DIRECTORIO'!P1947</f>
        <v>24.144927536231883</v>
      </c>
      <c r="Q1947" s="5">
        <f>+'MBI DIRECTORIO'!Q1947</f>
        <v>42.976694537918718</v>
      </c>
      <c r="R1947" s="5">
        <f>+'MBI DIRECTORIO'!R1947</f>
        <v>0</v>
      </c>
      <c r="S1947" s="5">
        <f>+'MBI DIRECTORIO'!S1947</f>
        <v>0</v>
      </c>
      <c r="T1947" s="5">
        <f>+'MBI DIRECTORIO'!T1947</f>
        <v>0</v>
      </c>
      <c r="U1947" s="5">
        <f>+'MBI DIRECTORIO'!U1947</f>
        <v>0</v>
      </c>
      <c r="V1947" s="5">
        <f>+'MBI DIRECTORIO'!V1947</f>
        <v>0</v>
      </c>
      <c r="W1947" s="5">
        <f>+'MBI DIRECTORIO'!W1947</f>
        <v>0</v>
      </c>
      <c r="X1947" s="5">
        <f>+'MBI DIRECTORIO'!X1947</f>
        <v>0</v>
      </c>
      <c r="Y1947" s="5">
        <f>+'MBI DIRECTORIO'!Y1947</f>
        <v>1121.0795074432074</v>
      </c>
      <c r="Z1947" s="5">
        <f>+'MBI DIRECTORIO'!Z1947</f>
        <v>405.77028736478013</v>
      </c>
      <c r="AA1947" s="5">
        <f>+'MBI DIRECTORIO'!AA1947</f>
        <v>0</v>
      </c>
      <c r="AB1947" s="5" t="str">
        <f>+'MBI DIRECTORIO'!AG1947</f>
        <v>GUANGZHOU CHAOSHENG TRADING CO., LTD.</v>
      </c>
      <c r="AD1947" t="str">
        <f t="shared" si="32"/>
        <v>INSERT INTO TABLA_PRESUPUESTO_COMERCIAL VALUES ('VSR','80225-C','14004880-20',2022,'Noviembre',480,'USD',12480,8165.708117,0,0,0,207.318033,188.695652,252.173913,24.144928,42.976695,0,0,0,0,0,0,0,1121.079507,405.770287,0);</v>
      </c>
    </row>
    <row r="1948" spans="1:30" x14ac:dyDescent="0.2">
      <c r="A1948" t="str">
        <f>+'MBI DIRECTORIO'!A1948</f>
        <v>VSR</v>
      </c>
      <c r="B1948" t="str">
        <f>+'MBI DIRECTORIO'!B1948</f>
        <v>80225-C</v>
      </c>
      <c r="C1948" t="str">
        <f>+'MBI DIRECTORIO'!C1948</f>
        <v>14004881-20</v>
      </c>
      <c r="D1948">
        <f>+'MBI DIRECTORIO'!D1948</f>
        <v>2022</v>
      </c>
      <c r="E1948" t="str">
        <f>+'MBI DIRECTORIO'!E1948</f>
        <v>Noviembre</v>
      </c>
      <c r="F1948" s="5">
        <f>+'MBI DIRECTORIO'!F1948</f>
        <v>90</v>
      </c>
      <c r="G1948" t="str">
        <f>+'MBI DIRECTORIO'!G1948</f>
        <v>USD</v>
      </c>
      <c r="H1948" s="5">
        <f>+'MBI DIRECTORIO'!H1948</f>
        <v>2340</v>
      </c>
      <c r="I1948" s="5">
        <f>+'MBI DIRECTORIO'!I1948</f>
        <v>1568.6183986646456</v>
      </c>
      <c r="J1948" s="5">
        <f>+'MBI DIRECTORIO'!J1948</f>
        <v>0</v>
      </c>
      <c r="K1948" s="5">
        <f>+'MBI DIRECTORIO'!K1948</f>
        <v>0</v>
      </c>
      <c r="L1948" s="5">
        <f>+'MBI DIRECTORIO'!L1948</f>
        <v>0</v>
      </c>
      <c r="M1948" s="5">
        <f>+'MBI DIRECTORIO'!M1948</f>
        <v>38.872131147540983</v>
      </c>
      <c r="N1948" s="5">
        <f>+'MBI DIRECTORIO'!N1948</f>
        <v>35.380434782608695</v>
      </c>
      <c r="O1948" s="5">
        <f>+'MBI DIRECTORIO'!O1948</f>
        <v>47.282608695652165</v>
      </c>
      <c r="P1948" s="5">
        <f>+'MBI DIRECTORIO'!P1948</f>
        <v>4.5271739130434785</v>
      </c>
      <c r="Q1948" s="5">
        <f>+'MBI DIRECTORIO'!Q1948</f>
        <v>8.0581302258597596</v>
      </c>
      <c r="R1948" s="5">
        <f>+'MBI DIRECTORIO'!R1948</f>
        <v>0</v>
      </c>
      <c r="S1948" s="5">
        <f>+'MBI DIRECTORIO'!S1948</f>
        <v>0</v>
      </c>
      <c r="T1948" s="5">
        <f>+'MBI DIRECTORIO'!T1948</f>
        <v>0</v>
      </c>
      <c r="U1948" s="5">
        <f>+'MBI DIRECTORIO'!U1948</f>
        <v>0</v>
      </c>
      <c r="V1948" s="5">
        <f>+'MBI DIRECTORIO'!V1948</f>
        <v>0</v>
      </c>
      <c r="W1948" s="5">
        <f>+'MBI DIRECTORIO'!W1948</f>
        <v>0</v>
      </c>
      <c r="X1948" s="5">
        <f>+'MBI DIRECTORIO'!X1948</f>
        <v>0</v>
      </c>
      <c r="Y1948" s="5">
        <f>+'MBI DIRECTORIO'!Y1948</f>
        <v>210.20240764560137</v>
      </c>
      <c r="Z1948" s="5">
        <f>+'MBI DIRECTORIO'!Z1948</f>
        <v>76.081928880896285</v>
      </c>
      <c r="AA1948" s="5">
        <f>+'MBI DIRECTORIO'!AA1948</f>
        <v>0</v>
      </c>
      <c r="AB1948" s="5" t="str">
        <f>+'MBI DIRECTORIO'!AG1948</f>
        <v>GUANGZHOU CHAOSHENG TRADING CO., LTD.</v>
      </c>
      <c r="AD1948" t="str">
        <f t="shared" si="32"/>
        <v>INSERT INTO TABLA_PRESUPUESTO_COMERCIAL VALUES ('VSR','80225-C','14004881-20',2022,'Noviembre',90,'USD',2340,1568.618399,0,0,0,38.872131,35.380435,47.282609,4.527174,8.05813,0,0,0,0,0,0,0,210.202408,76.081929,0);</v>
      </c>
    </row>
    <row r="1949" spans="1:30" x14ac:dyDescent="0.2">
      <c r="A1949" t="str">
        <f>+'MBI DIRECTORIO'!A1949</f>
        <v>VSR</v>
      </c>
      <c r="B1949" t="str">
        <f>+'MBI DIRECTORIO'!B1949</f>
        <v>80227-C</v>
      </c>
      <c r="C1949" t="str">
        <f>+'MBI DIRECTORIO'!C1949</f>
        <v>14005073-18</v>
      </c>
      <c r="D1949">
        <f>+'MBI DIRECTORIO'!D1949</f>
        <v>2022</v>
      </c>
      <c r="E1949" t="str">
        <f>+'MBI DIRECTORIO'!E1949</f>
        <v>Noviembre</v>
      </c>
      <c r="F1949" s="5">
        <f>+'MBI DIRECTORIO'!F1949</f>
        <v>45</v>
      </c>
      <c r="G1949" t="str">
        <f>+'MBI DIRECTORIO'!G1949</f>
        <v>USD</v>
      </c>
      <c r="H1949" s="5">
        <f>+'MBI DIRECTORIO'!H1949</f>
        <v>6840</v>
      </c>
      <c r="I1949" s="5">
        <f>+'MBI DIRECTORIO'!I1949</f>
        <v>3910.964110160061</v>
      </c>
      <c r="J1949" s="5">
        <f>+'MBI DIRECTORIO'!J1949</f>
        <v>0</v>
      </c>
      <c r="K1949" s="5">
        <f>+'MBI DIRECTORIO'!K1949</f>
        <v>513</v>
      </c>
      <c r="L1949" s="5">
        <f>+'MBI DIRECTORIO'!L1949</f>
        <v>12.363779434104369</v>
      </c>
      <c r="M1949" s="5">
        <f>+'MBI DIRECTORIO'!M1949</f>
        <v>28.273388429752064</v>
      </c>
      <c r="N1949" s="5">
        <f>+'MBI DIRECTORIO'!N1949</f>
        <v>15.649038461538465</v>
      </c>
      <c r="O1949" s="5">
        <f>+'MBI DIRECTORIO'!O1949</f>
        <v>20.91346153846154</v>
      </c>
      <c r="P1949" s="5">
        <f>+'MBI DIRECTORIO'!P1949</f>
        <v>2.0024038461538463</v>
      </c>
      <c r="Q1949" s="5">
        <f>+'MBI DIRECTORIO'!Q1949</f>
        <v>23.554534506359296</v>
      </c>
      <c r="R1949" s="5">
        <f>+'MBI DIRECTORIO'!R1949</f>
        <v>0</v>
      </c>
      <c r="S1949" s="5">
        <f>+'MBI DIRECTORIO'!S1949</f>
        <v>0</v>
      </c>
      <c r="T1949" s="5">
        <f>+'MBI DIRECTORIO'!T1949</f>
        <v>0</v>
      </c>
      <c r="U1949" s="5">
        <f>+'MBI DIRECTORIO'!U1949</f>
        <v>0</v>
      </c>
      <c r="V1949" s="5">
        <f>+'MBI DIRECTORIO'!V1949</f>
        <v>0</v>
      </c>
      <c r="W1949" s="5">
        <f>+'MBI DIRECTORIO'!W1949</f>
        <v>0</v>
      </c>
      <c r="X1949" s="5">
        <f>+'MBI DIRECTORIO'!X1949</f>
        <v>0</v>
      </c>
      <c r="Y1949" s="5">
        <f>+'MBI DIRECTORIO'!Y1949</f>
        <v>128.43379122271332</v>
      </c>
      <c r="Z1949" s="5">
        <f>+'MBI DIRECTORIO'!Z1949</f>
        <v>38.040964440448143</v>
      </c>
      <c r="AA1949" s="5">
        <f>+'MBI DIRECTORIO'!AA1949</f>
        <v>0</v>
      </c>
      <c r="AB1949" s="5" t="str">
        <f>+'MBI DIRECTORIO'!AG1949</f>
        <v>Shanxi Jinghe Trade Co.，Ltd</v>
      </c>
      <c r="AD1949" t="str">
        <f t="shared" si="32"/>
        <v>INSERT INTO TABLA_PRESUPUESTO_COMERCIAL VALUES ('VSR','80227-C','14005073-18',2022,'Noviembre',45,'USD',6840,3910.96411,0,513,12.363779,28.273388,15.649038,20.913462,2.002404,23.554535,0,0,0,0,0,0,0,128.433791,38.040964,0);</v>
      </c>
    </row>
    <row r="1950" spans="1:30" x14ac:dyDescent="0.2">
      <c r="A1950" t="str">
        <f>+'MBI DIRECTORIO'!A1950</f>
        <v>VSR</v>
      </c>
      <c r="B1950" t="str">
        <f>+'MBI DIRECTORIO'!B1950</f>
        <v>80227-C</v>
      </c>
      <c r="C1950" t="str">
        <f>+'MBI DIRECTORIO'!C1950</f>
        <v>14005070-20</v>
      </c>
      <c r="D1950">
        <f>+'MBI DIRECTORIO'!D1950</f>
        <v>2022</v>
      </c>
      <c r="E1950" t="str">
        <f>+'MBI DIRECTORIO'!E1950</f>
        <v>Noviembre</v>
      </c>
      <c r="F1950" s="5">
        <f>+'MBI DIRECTORIO'!F1950</f>
        <v>30</v>
      </c>
      <c r="G1950" t="str">
        <f>+'MBI DIRECTORIO'!G1950</f>
        <v>USD</v>
      </c>
      <c r="H1950" s="5">
        <f>+'MBI DIRECTORIO'!H1950</f>
        <v>1200</v>
      </c>
      <c r="I1950" s="5">
        <f>+'MBI DIRECTORIO'!I1950</f>
        <v>438.04552691869827</v>
      </c>
      <c r="J1950" s="5">
        <f>+'MBI DIRECTORIO'!J1950</f>
        <v>0</v>
      </c>
      <c r="K1950" s="5">
        <f>+'MBI DIRECTORIO'!K1950</f>
        <v>90</v>
      </c>
      <c r="L1950" s="5">
        <f>+'MBI DIRECTORIO'!L1950</f>
        <v>8.2425196227362463</v>
      </c>
      <c r="M1950" s="5">
        <f>+'MBI DIRECTORIO'!M1950</f>
        <v>18.848925619834709</v>
      </c>
      <c r="N1950" s="5">
        <f>+'MBI DIRECTORIO'!N1950</f>
        <v>10.432692307692308</v>
      </c>
      <c r="O1950" s="5">
        <f>+'MBI DIRECTORIO'!O1950</f>
        <v>13.942307692307693</v>
      </c>
      <c r="P1950" s="5">
        <f>+'MBI DIRECTORIO'!P1950</f>
        <v>1.3349358974358976</v>
      </c>
      <c r="Q1950" s="5">
        <f>+'MBI DIRECTORIO'!Q1950</f>
        <v>4.1323744747998763</v>
      </c>
      <c r="R1950" s="5">
        <f>+'MBI DIRECTORIO'!R1950</f>
        <v>0</v>
      </c>
      <c r="S1950" s="5">
        <f>+'MBI DIRECTORIO'!S1950</f>
        <v>0</v>
      </c>
      <c r="T1950" s="5">
        <f>+'MBI DIRECTORIO'!T1950</f>
        <v>0</v>
      </c>
      <c r="U1950" s="5">
        <f>+'MBI DIRECTORIO'!U1950</f>
        <v>0</v>
      </c>
      <c r="V1950" s="5">
        <f>+'MBI DIRECTORIO'!V1950</f>
        <v>0</v>
      </c>
      <c r="W1950" s="5">
        <f>+'MBI DIRECTORIO'!W1950</f>
        <v>0</v>
      </c>
      <c r="X1950" s="5">
        <f>+'MBI DIRECTORIO'!X1950</f>
        <v>0</v>
      </c>
      <c r="Y1950" s="5">
        <f>+'MBI DIRECTORIO'!Y1950</f>
        <v>74.051878952369236</v>
      </c>
      <c r="Z1950" s="5">
        <f>+'MBI DIRECTORIO'!Z1950</f>
        <v>25.360642960298758</v>
      </c>
      <c r="AA1950" s="5">
        <f>+'MBI DIRECTORIO'!AA1950</f>
        <v>0</v>
      </c>
      <c r="AB1950" s="5" t="str">
        <f>+'MBI DIRECTORIO'!AG1950</f>
        <v>Shanxi Jinghe Trade Co.，Ltd</v>
      </c>
      <c r="AD1950" t="str">
        <f t="shared" si="32"/>
        <v>INSERT INTO TABLA_PRESUPUESTO_COMERCIAL VALUES ('VSR','80227-C','14005070-20',2022,'Noviembre',30,'USD',1200,438.045527,0,90,8.24252,18.848926,10.432692,13.942308,1.334936,4.132374,0,0,0,0,0,0,0,74.051879,25.360643,0);</v>
      </c>
    </row>
    <row r="1951" spans="1:30" x14ac:dyDescent="0.2">
      <c r="A1951" t="str">
        <f>+'MBI DIRECTORIO'!A1951</f>
        <v>VSR</v>
      </c>
      <c r="B1951" t="str">
        <f>+'MBI DIRECTORIO'!B1951</f>
        <v>80227-C</v>
      </c>
      <c r="C1951" t="str">
        <f>+'MBI DIRECTORIO'!C1951</f>
        <v>14005071-19</v>
      </c>
      <c r="D1951">
        <f>+'MBI DIRECTORIO'!D1951</f>
        <v>2022</v>
      </c>
      <c r="E1951" t="str">
        <f>+'MBI DIRECTORIO'!E1951</f>
        <v>Noviembre</v>
      </c>
      <c r="F1951" s="5">
        <f>+'MBI DIRECTORIO'!F1951</f>
        <v>240</v>
      </c>
      <c r="G1951" t="str">
        <f>+'MBI DIRECTORIO'!G1951</f>
        <v>USD</v>
      </c>
      <c r="H1951" s="5">
        <f>+'MBI DIRECTORIO'!H1951</f>
        <v>9600</v>
      </c>
      <c r="I1951" s="5">
        <f>+'MBI DIRECTORIO'!I1951</f>
        <v>4574.8526799849478</v>
      </c>
      <c r="J1951" s="5">
        <f>+'MBI DIRECTORIO'!J1951</f>
        <v>0</v>
      </c>
      <c r="K1951" s="5">
        <f>+'MBI DIRECTORIO'!K1951</f>
        <v>720</v>
      </c>
      <c r="L1951" s="5">
        <f>+'MBI DIRECTORIO'!L1951</f>
        <v>65.94015698188997</v>
      </c>
      <c r="M1951" s="5">
        <f>+'MBI DIRECTORIO'!M1951</f>
        <v>150.79140495867767</v>
      </c>
      <c r="N1951" s="5">
        <f>+'MBI DIRECTORIO'!N1951</f>
        <v>83.461538461538467</v>
      </c>
      <c r="O1951" s="5">
        <f>+'MBI DIRECTORIO'!O1951</f>
        <v>111.53846153846155</v>
      </c>
      <c r="P1951" s="5">
        <f>+'MBI DIRECTORIO'!P1951</f>
        <v>10.679487179487181</v>
      </c>
      <c r="Q1951" s="5">
        <f>+'MBI DIRECTORIO'!Q1951</f>
        <v>33.05899579839901</v>
      </c>
      <c r="R1951" s="5">
        <f>+'MBI DIRECTORIO'!R1951</f>
        <v>0</v>
      </c>
      <c r="S1951" s="5">
        <f>+'MBI DIRECTORIO'!S1951</f>
        <v>0</v>
      </c>
      <c r="T1951" s="5">
        <f>+'MBI DIRECTORIO'!T1951</f>
        <v>0</v>
      </c>
      <c r="U1951" s="5">
        <f>+'MBI DIRECTORIO'!U1951</f>
        <v>0</v>
      </c>
      <c r="V1951" s="5">
        <f>+'MBI DIRECTORIO'!V1951</f>
        <v>0</v>
      </c>
      <c r="W1951" s="5">
        <f>+'MBI DIRECTORIO'!W1951</f>
        <v>0</v>
      </c>
      <c r="X1951" s="5">
        <f>+'MBI DIRECTORIO'!X1951</f>
        <v>0</v>
      </c>
      <c r="Y1951" s="5">
        <f>+'MBI DIRECTORIO'!Y1951</f>
        <v>592.41503161895389</v>
      </c>
      <c r="Z1951" s="5">
        <f>+'MBI DIRECTORIO'!Z1951</f>
        <v>202.88514368239007</v>
      </c>
      <c r="AA1951" s="5">
        <f>+'MBI DIRECTORIO'!AA1951</f>
        <v>0</v>
      </c>
      <c r="AB1951" s="5" t="str">
        <f>+'MBI DIRECTORIO'!AG1951</f>
        <v>Shanxi Jinghe Trade Co.，Ltd</v>
      </c>
      <c r="AD1951" t="str">
        <f t="shared" si="32"/>
        <v>INSERT INTO TABLA_PRESUPUESTO_COMERCIAL VALUES ('VSR','80227-C','14005071-19',2022,'Noviembre',240,'USD',9600,4574.85268,0,720,65.940157,150.791405,83.461538,111.538462,10.679487,33.058996,0,0,0,0,0,0,0,592.415032,202.885144,0);</v>
      </c>
    </row>
    <row r="1952" spans="1:30" x14ac:dyDescent="0.2">
      <c r="A1952" t="str">
        <f>+'MBI DIRECTORIO'!A1952</f>
        <v>VSR</v>
      </c>
      <c r="B1952" t="str">
        <f>+'MBI DIRECTORIO'!B1952</f>
        <v>80227-C</v>
      </c>
      <c r="C1952" t="str">
        <f>+'MBI DIRECTORIO'!C1952</f>
        <v>14005072-20</v>
      </c>
      <c r="D1952">
        <f>+'MBI DIRECTORIO'!D1952</f>
        <v>2022</v>
      </c>
      <c r="E1952" t="str">
        <f>+'MBI DIRECTORIO'!E1952</f>
        <v>Noviembre</v>
      </c>
      <c r="F1952" s="5">
        <f>+'MBI DIRECTORIO'!F1952</f>
        <v>150</v>
      </c>
      <c r="G1952" t="str">
        <f>+'MBI DIRECTORIO'!G1952</f>
        <v>USD</v>
      </c>
      <c r="H1952" s="5">
        <f>+'MBI DIRECTORIO'!H1952</f>
        <v>6000</v>
      </c>
      <c r="I1952" s="5">
        <f>+'MBI DIRECTORIO'!I1952</f>
        <v>2515.9069654151767</v>
      </c>
      <c r="J1952" s="5">
        <f>+'MBI DIRECTORIO'!J1952</f>
        <v>0</v>
      </c>
      <c r="K1952" s="5">
        <f>+'MBI DIRECTORIO'!K1952</f>
        <v>450</v>
      </c>
      <c r="L1952" s="5">
        <f>+'MBI DIRECTORIO'!L1952</f>
        <v>41.212598113681231</v>
      </c>
      <c r="M1952" s="5">
        <f>+'MBI DIRECTORIO'!M1952</f>
        <v>94.244628099173539</v>
      </c>
      <c r="N1952" s="5">
        <f>+'MBI DIRECTORIO'!N1952</f>
        <v>52.163461538461547</v>
      </c>
      <c r="O1952" s="5">
        <f>+'MBI DIRECTORIO'!O1952</f>
        <v>69.711538461538467</v>
      </c>
      <c r="P1952" s="5">
        <f>+'MBI DIRECTORIO'!P1952</f>
        <v>6.6746794871794881</v>
      </c>
      <c r="Q1952" s="5">
        <f>+'MBI DIRECTORIO'!Q1952</f>
        <v>20.661872373999383</v>
      </c>
      <c r="R1952" s="5">
        <f>+'MBI DIRECTORIO'!R1952</f>
        <v>0</v>
      </c>
      <c r="S1952" s="5">
        <f>+'MBI DIRECTORIO'!S1952</f>
        <v>0</v>
      </c>
      <c r="T1952" s="5">
        <f>+'MBI DIRECTORIO'!T1952</f>
        <v>0</v>
      </c>
      <c r="U1952" s="5">
        <f>+'MBI DIRECTORIO'!U1952</f>
        <v>0</v>
      </c>
      <c r="V1952" s="5">
        <f>+'MBI DIRECTORIO'!V1952</f>
        <v>0</v>
      </c>
      <c r="W1952" s="5">
        <f>+'MBI DIRECTORIO'!W1952</f>
        <v>0</v>
      </c>
      <c r="X1952" s="5">
        <f>+'MBI DIRECTORIO'!X1952</f>
        <v>0</v>
      </c>
      <c r="Y1952" s="5">
        <f>+'MBI DIRECTORIO'!Y1952</f>
        <v>370.25939476184618</v>
      </c>
      <c r="Z1952" s="5">
        <f>+'MBI DIRECTORIO'!Z1952</f>
        <v>126.80321480149379</v>
      </c>
      <c r="AA1952" s="5">
        <f>+'MBI DIRECTORIO'!AA1952</f>
        <v>0</v>
      </c>
      <c r="AB1952" s="5" t="str">
        <f>+'MBI DIRECTORIO'!AG1952</f>
        <v>Shanxi Jinghe Trade Co.，Ltd</v>
      </c>
      <c r="AD1952" t="str">
        <f t="shared" si="32"/>
        <v>INSERT INTO TABLA_PRESUPUESTO_COMERCIAL VALUES ('VSR','80227-C','14005072-20',2022,'Noviembre',150,'USD',6000,2515.906965,0,450,41.212598,94.244628,52.163462,69.711538,6.674679,20.661872,0,0,0,0,0,0,0,370.259395,126.803215,0);</v>
      </c>
    </row>
    <row r="1953" spans="1:30" x14ac:dyDescent="0.2">
      <c r="A1953" t="str">
        <f>+'MBI DIRECTORIO'!A1953</f>
        <v>VSR</v>
      </c>
      <c r="B1953" t="str">
        <f>+'MBI DIRECTORIO'!B1953</f>
        <v>80229-C</v>
      </c>
      <c r="C1953" t="str">
        <f>+'MBI DIRECTORIO'!C1953</f>
        <v>14004807-18</v>
      </c>
      <c r="D1953">
        <f>+'MBI DIRECTORIO'!D1953</f>
        <v>2022</v>
      </c>
      <c r="E1953" t="str">
        <f>+'MBI DIRECTORIO'!E1953</f>
        <v>Noviembre</v>
      </c>
      <c r="F1953" s="5">
        <f>+'MBI DIRECTORIO'!F1953</f>
        <v>22.5</v>
      </c>
      <c r="G1953" t="str">
        <f>+'MBI DIRECTORIO'!G1953</f>
        <v>USD</v>
      </c>
      <c r="H1953" s="5">
        <f>+'MBI DIRECTORIO'!H1953</f>
        <v>5400</v>
      </c>
      <c r="I1953" s="5">
        <f>+'MBI DIRECTORIO'!I1953</f>
        <v>1641.1762735518118</v>
      </c>
      <c r="J1953" s="5">
        <f>+'MBI DIRECTORIO'!J1953</f>
        <v>0</v>
      </c>
      <c r="K1953" s="5">
        <f>+'MBI DIRECTORIO'!K1953</f>
        <v>405</v>
      </c>
      <c r="L1953" s="5">
        <f>+'MBI DIRECTORIO'!L1953</f>
        <v>6.1818897170521847</v>
      </c>
      <c r="M1953" s="5">
        <f>+'MBI DIRECTORIO'!M1953</f>
        <v>24.890094339622639</v>
      </c>
      <c r="N1953" s="5">
        <f>+'MBI DIRECTORIO'!N1953</f>
        <v>8.5838607594936711</v>
      </c>
      <c r="O1953" s="5">
        <f>+'MBI DIRECTORIO'!O1953</f>
        <v>11.471518987341774</v>
      </c>
      <c r="P1953" s="5">
        <f>+'MBI DIRECTORIO'!P1953</f>
        <v>1.0983649789029535</v>
      </c>
      <c r="Q1953" s="5">
        <f>+'MBI DIRECTORIO'!Q1953</f>
        <v>18.595685136599442</v>
      </c>
      <c r="R1953" s="5">
        <f>+'MBI DIRECTORIO'!R1953</f>
        <v>0</v>
      </c>
      <c r="S1953" s="5">
        <f>+'MBI DIRECTORIO'!S1953</f>
        <v>0</v>
      </c>
      <c r="T1953" s="5">
        <f>+'MBI DIRECTORIO'!T1953</f>
        <v>0</v>
      </c>
      <c r="U1953" s="5">
        <f>+'MBI DIRECTORIO'!U1953</f>
        <v>0</v>
      </c>
      <c r="V1953" s="5">
        <f>+'MBI DIRECTORIO'!V1953</f>
        <v>0</v>
      </c>
      <c r="W1953" s="5">
        <f>+'MBI DIRECTORIO'!W1953</f>
        <v>0</v>
      </c>
      <c r="X1953" s="5">
        <f>+'MBI DIRECTORIO'!X1953</f>
        <v>0</v>
      </c>
      <c r="Y1953" s="5">
        <f>+'MBI DIRECTORIO'!Y1953</f>
        <v>83.660006422184551</v>
      </c>
      <c r="Z1953" s="5">
        <f>+'MBI DIRECTORIO'!Z1953</f>
        <v>19.020482220224071</v>
      </c>
      <c r="AA1953" s="5">
        <f>+'MBI DIRECTORIO'!AA1953</f>
        <v>0</v>
      </c>
      <c r="AB1953" s="5" t="str">
        <f>+'MBI DIRECTORIO'!AG1953</f>
        <v>Harbin Vehicle Parts Ltd</v>
      </c>
      <c r="AD1953" t="str">
        <f t="shared" si="32"/>
        <v>INSERT INTO TABLA_PRESUPUESTO_COMERCIAL VALUES ('VSR','80229-C','14004807-18',2022,'Noviembre',22.5,'USD',5400,1641.176274,0,405,6.18189,24.890094,8.583861,11.471519,1.098365,18.595685,0,0,0,0,0,0,0,83.660006,19.020482,0);</v>
      </c>
    </row>
    <row r="1954" spans="1:30" x14ac:dyDescent="0.2">
      <c r="A1954" t="str">
        <f>+'MBI DIRECTORIO'!A1954</f>
        <v>VSR</v>
      </c>
      <c r="B1954" t="str">
        <f>+'MBI DIRECTORIO'!B1954</f>
        <v>80229-C</v>
      </c>
      <c r="C1954" t="str">
        <f>+'MBI DIRECTORIO'!C1954</f>
        <v>14004877-18</v>
      </c>
      <c r="D1954">
        <f>+'MBI DIRECTORIO'!D1954</f>
        <v>2022</v>
      </c>
      <c r="E1954" t="str">
        <f>+'MBI DIRECTORIO'!E1954</f>
        <v>Noviembre</v>
      </c>
      <c r="F1954" s="5">
        <f>+'MBI DIRECTORIO'!F1954</f>
        <v>22.5</v>
      </c>
      <c r="G1954" t="str">
        <f>+'MBI DIRECTORIO'!G1954</f>
        <v>USD</v>
      </c>
      <c r="H1954" s="5">
        <f>+'MBI DIRECTORIO'!H1954</f>
        <v>4050</v>
      </c>
      <c r="I1954" s="5">
        <f>+'MBI DIRECTORIO'!I1954</f>
        <v>1955.4820550800305</v>
      </c>
      <c r="J1954" s="5">
        <f>+'MBI DIRECTORIO'!J1954</f>
        <v>0</v>
      </c>
      <c r="K1954" s="5">
        <f>+'MBI DIRECTORIO'!K1954</f>
        <v>303.75</v>
      </c>
      <c r="L1954" s="5">
        <f>+'MBI DIRECTORIO'!L1954</f>
        <v>6.1818897170521847</v>
      </c>
      <c r="M1954" s="5">
        <f>+'MBI DIRECTORIO'!M1954</f>
        <v>24.890094339622639</v>
      </c>
      <c r="N1954" s="5">
        <f>+'MBI DIRECTORIO'!N1954</f>
        <v>8.5838607594936711</v>
      </c>
      <c r="O1954" s="5">
        <f>+'MBI DIRECTORIO'!O1954</f>
        <v>11.471518987341774</v>
      </c>
      <c r="P1954" s="5">
        <f>+'MBI DIRECTORIO'!P1954</f>
        <v>1.0983649789029535</v>
      </c>
      <c r="Q1954" s="5">
        <f>+'MBI DIRECTORIO'!Q1954</f>
        <v>13.946763852449584</v>
      </c>
      <c r="R1954" s="5">
        <f>+'MBI DIRECTORIO'!R1954</f>
        <v>0</v>
      </c>
      <c r="S1954" s="5">
        <f>+'MBI DIRECTORIO'!S1954</f>
        <v>0</v>
      </c>
      <c r="T1954" s="5">
        <f>+'MBI DIRECTORIO'!T1954</f>
        <v>0</v>
      </c>
      <c r="U1954" s="5">
        <f>+'MBI DIRECTORIO'!U1954</f>
        <v>0</v>
      </c>
      <c r="V1954" s="5">
        <f>+'MBI DIRECTORIO'!V1954</f>
        <v>0</v>
      </c>
      <c r="W1954" s="5">
        <f>+'MBI DIRECTORIO'!W1954</f>
        <v>0</v>
      </c>
      <c r="X1954" s="5">
        <f>+'MBI DIRECTORIO'!X1954</f>
        <v>0</v>
      </c>
      <c r="Y1954" s="5">
        <f>+'MBI DIRECTORIO'!Y1954</f>
        <v>79.011085138034687</v>
      </c>
      <c r="Z1954" s="5">
        <f>+'MBI DIRECTORIO'!Z1954</f>
        <v>19.020482220224071</v>
      </c>
      <c r="AA1954" s="5">
        <f>+'MBI DIRECTORIO'!AA1954</f>
        <v>0</v>
      </c>
      <c r="AB1954" s="5" t="str">
        <f>+'MBI DIRECTORIO'!AG1954</f>
        <v>Harbin Vehicle Parts Ltd</v>
      </c>
      <c r="AD1954" t="str">
        <f t="shared" si="32"/>
        <v>INSERT INTO TABLA_PRESUPUESTO_COMERCIAL VALUES ('VSR','80229-C','14004877-18',2022,'Noviembre',22.5,'USD',4050,1955.482055,0,303.75,6.18189,24.890094,8.583861,11.471519,1.098365,13.946764,0,0,0,0,0,0,0,79.011085,19.020482,0);</v>
      </c>
    </row>
    <row r="1955" spans="1:30" x14ac:dyDescent="0.2">
      <c r="A1955" t="str">
        <f>+'MBI DIRECTORIO'!A1955</f>
        <v>VSR</v>
      </c>
      <c r="B1955" t="str">
        <f>+'MBI DIRECTORIO'!B1955</f>
        <v>80229-C</v>
      </c>
      <c r="C1955" t="str">
        <f>+'MBI DIRECTORIO'!C1955</f>
        <v>14005086-19</v>
      </c>
      <c r="D1955">
        <f>+'MBI DIRECTORIO'!D1955</f>
        <v>2022</v>
      </c>
      <c r="E1955" t="str">
        <f>+'MBI DIRECTORIO'!E1955</f>
        <v>Noviembre</v>
      </c>
      <c r="F1955" s="5">
        <f>+'MBI DIRECTORIO'!F1955</f>
        <v>36</v>
      </c>
      <c r="G1955" t="str">
        <f>+'MBI DIRECTORIO'!G1955</f>
        <v>USD</v>
      </c>
      <c r="H1955" s="5">
        <f>+'MBI DIRECTORIO'!H1955</f>
        <v>1980</v>
      </c>
      <c r="I1955" s="5">
        <f>+'MBI DIRECTORIO'!I1955</f>
        <v>681.66907790629921</v>
      </c>
      <c r="J1955" s="5">
        <f>+'MBI DIRECTORIO'!J1955</f>
        <v>0</v>
      </c>
      <c r="K1955" s="5">
        <f>+'MBI DIRECTORIO'!K1955</f>
        <v>148.68</v>
      </c>
      <c r="L1955" s="5">
        <f>+'MBI DIRECTORIO'!L1955</f>
        <v>9.8910235472834955</v>
      </c>
      <c r="M1955" s="5">
        <f>+'MBI DIRECTORIO'!M1955</f>
        <v>39.824150943396219</v>
      </c>
      <c r="N1955" s="5">
        <f>+'MBI DIRECTORIO'!N1955</f>
        <v>13.734177215189874</v>
      </c>
      <c r="O1955" s="5">
        <f>+'MBI DIRECTORIO'!O1955</f>
        <v>18.354430379746834</v>
      </c>
      <c r="P1955" s="5">
        <f>+'MBI DIRECTORIO'!P1955</f>
        <v>1.7573839662447255</v>
      </c>
      <c r="Q1955" s="5">
        <f>+'MBI DIRECTORIO'!Q1955</f>
        <v>6.8184178834197962</v>
      </c>
      <c r="R1955" s="5">
        <f>+'MBI DIRECTORIO'!R1955</f>
        <v>0</v>
      </c>
      <c r="S1955" s="5">
        <f>+'MBI DIRECTORIO'!S1955</f>
        <v>0</v>
      </c>
      <c r="T1955" s="5">
        <f>+'MBI DIRECTORIO'!T1955</f>
        <v>0</v>
      </c>
      <c r="U1955" s="5">
        <f>+'MBI DIRECTORIO'!U1955</f>
        <v>0</v>
      </c>
      <c r="V1955" s="5">
        <f>+'MBI DIRECTORIO'!V1955</f>
        <v>0</v>
      </c>
      <c r="W1955" s="5">
        <f>+'MBI DIRECTORIO'!W1955</f>
        <v>0</v>
      </c>
      <c r="X1955" s="5">
        <f>+'MBI DIRECTORIO'!X1955</f>
        <v>0</v>
      </c>
      <c r="Y1955" s="5">
        <f>+'MBI DIRECTORIO'!Y1955</f>
        <v>110.92133194035597</v>
      </c>
      <c r="Z1955" s="5">
        <f>+'MBI DIRECTORIO'!Z1955</f>
        <v>30.432771552358513</v>
      </c>
      <c r="AA1955" s="5">
        <f>+'MBI DIRECTORIO'!AA1955</f>
        <v>0</v>
      </c>
      <c r="AB1955" s="5" t="str">
        <f>+'MBI DIRECTORIO'!AG1955</f>
        <v>Harbin Vehicle Parts Ltd</v>
      </c>
      <c r="AD1955" t="str">
        <f t="shared" si="32"/>
        <v>INSERT INTO TABLA_PRESUPUESTO_COMERCIAL VALUES ('VSR','80229-C','14005086-19',2022,'Noviembre',36,'USD',1980,681.669078,0,148.68,9.891024,39.824151,13.734177,18.35443,1.757384,6.818418,0,0,0,0,0,0,0,110.921332,30.432772,0);</v>
      </c>
    </row>
    <row r="1956" spans="1:30" x14ac:dyDescent="0.2">
      <c r="A1956" t="str">
        <f>+'MBI DIRECTORIO'!A1956</f>
        <v>VSR</v>
      </c>
      <c r="B1956" t="str">
        <f>+'MBI DIRECTORIO'!B1956</f>
        <v>80229-C</v>
      </c>
      <c r="C1956" t="str">
        <f>+'MBI DIRECTORIO'!C1956</f>
        <v>14005087-20</v>
      </c>
      <c r="D1956">
        <f>+'MBI DIRECTORIO'!D1956</f>
        <v>2022</v>
      </c>
      <c r="E1956" t="str">
        <f>+'MBI DIRECTORIO'!E1956</f>
        <v>Noviembre</v>
      </c>
      <c r="F1956" s="5">
        <f>+'MBI DIRECTORIO'!F1956</f>
        <v>36</v>
      </c>
      <c r="G1956" t="str">
        <f>+'MBI DIRECTORIO'!G1956</f>
        <v>USD</v>
      </c>
      <c r="H1956" s="5">
        <f>+'MBI DIRECTORIO'!H1956</f>
        <v>1980</v>
      </c>
      <c r="I1956" s="5">
        <f>+'MBI DIRECTORIO'!I1956</f>
        <v>729.04811248951569</v>
      </c>
      <c r="J1956" s="5">
        <f>+'MBI DIRECTORIO'!J1956</f>
        <v>0</v>
      </c>
      <c r="K1956" s="5">
        <f>+'MBI DIRECTORIO'!K1956</f>
        <v>148.68</v>
      </c>
      <c r="L1956" s="5">
        <f>+'MBI DIRECTORIO'!L1956</f>
        <v>9.8910235472834955</v>
      </c>
      <c r="M1956" s="5">
        <f>+'MBI DIRECTORIO'!M1956</f>
        <v>39.824150943396219</v>
      </c>
      <c r="N1956" s="5">
        <f>+'MBI DIRECTORIO'!N1956</f>
        <v>13.734177215189874</v>
      </c>
      <c r="O1956" s="5">
        <f>+'MBI DIRECTORIO'!O1956</f>
        <v>18.354430379746834</v>
      </c>
      <c r="P1956" s="5">
        <f>+'MBI DIRECTORIO'!P1956</f>
        <v>1.7573839662447255</v>
      </c>
      <c r="Q1956" s="5">
        <f>+'MBI DIRECTORIO'!Q1956</f>
        <v>6.8184178834197962</v>
      </c>
      <c r="R1956" s="5">
        <f>+'MBI DIRECTORIO'!R1956</f>
        <v>0</v>
      </c>
      <c r="S1956" s="5">
        <f>+'MBI DIRECTORIO'!S1956</f>
        <v>0</v>
      </c>
      <c r="T1956" s="5">
        <f>+'MBI DIRECTORIO'!T1956</f>
        <v>0</v>
      </c>
      <c r="U1956" s="5">
        <f>+'MBI DIRECTORIO'!U1956</f>
        <v>0</v>
      </c>
      <c r="V1956" s="5">
        <f>+'MBI DIRECTORIO'!V1956</f>
        <v>0</v>
      </c>
      <c r="W1956" s="5">
        <f>+'MBI DIRECTORIO'!W1956</f>
        <v>0</v>
      </c>
      <c r="X1956" s="5">
        <f>+'MBI DIRECTORIO'!X1956</f>
        <v>0</v>
      </c>
      <c r="Y1956" s="5">
        <f>+'MBI DIRECTORIO'!Y1956</f>
        <v>110.92133194035597</v>
      </c>
      <c r="Z1956" s="5">
        <f>+'MBI DIRECTORIO'!Z1956</f>
        <v>30.432771552358513</v>
      </c>
      <c r="AA1956" s="5">
        <f>+'MBI DIRECTORIO'!AA1956</f>
        <v>0</v>
      </c>
      <c r="AB1956" s="5" t="str">
        <f>+'MBI DIRECTORIO'!AG1956</f>
        <v>Harbin Vehicle Parts Ltd</v>
      </c>
      <c r="AD1956" t="str">
        <f t="shared" si="32"/>
        <v>INSERT INTO TABLA_PRESUPUESTO_COMERCIAL VALUES ('VSR','80229-C','14005087-20',2022,'Noviembre',36,'USD',1980,729.048112,0,148.68,9.891024,39.824151,13.734177,18.35443,1.757384,6.818418,0,0,0,0,0,0,0,110.921332,30.432772,0);</v>
      </c>
    </row>
    <row r="1957" spans="1:30" x14ac:dyDescent="0.2">
      <c r="A1957" t="str">
        <f>+'MBI DIRECTORIO'!A1957</f>
        <v>VSR</v>
      </c>
      <c r="B1957" t="str">
        <f>+'MBI DIRECTORIO'!B1957</f>
        <v>80229-C</v>
      </c>
      <c r="C1957" t="str">
        <f>+'MBI DIRECTORIO'!C1957</f>
        <v>14005080-18</v>
      </c>
      <c r="D1957">
        <f>+'MBI DIRECTORIO'!D1957</f>
        <v>2022</v>
      </c>
      <c r="E1957" t="str">
        <f>+'MBI DIRECTORIO'!E1957</f>
        <v>Noviembre</v>
      </c>
      <c r="F1957" s="5">
        <f>+'MBI DIRECTORIO'!F1957</f>
        <v>22.5</v>
      </c>
      <c r="G1957" t="str">
        <f>+'MBI DIRECTORIO'!G1957</f>
        <v>USD</v>
      </c>
      <c r="H1957" s="5">
        <f>+'MBI DIRECTORIO'!H1957</f>
        <v>2700</v>
      </c>
      <c r="I1957" s="5">
        <f>+'MBI DIRECTORIO'!I1957</f>
        <v>1323.795145421956</v>
      </c>
      <c r="J1957" s="5">
        <f>+'MBI DIRECTORIO'!J1957</f>
        <v>0</v>
      </c>
      <c r="K1957" s="5">
        <f>+'MBI DIRECTORIO'!K1957</f>
        <v>202.5</v>
      </c>
      <c r="L1957" s="5">
        <f>+'MBI DIRECTORIO'!L1957</f>
        <v>6.1818897170521847</v>
      </c>
      <c r="M1957" s="5">
        <f>+'MBI DIRECTORIO'!M1957</f>
        <v>24.890094339622639</v>
      </c>
      <c r="N1957" s="5">
        <f>+'MBI DIRECTORIO'!N1957</f>
        <v>8.5838607594936711</v>
      </c>
      <c r="O1957" s="5">
        <f>+'MBI DIRECTORIO'!O1957</f>
        <v>11.471518987341774</v>
      </c>
      <c r="P1957" s="5">
        <f>+'MBI DIRECTORIO'!P1957</f>
        <v>1.0983649789029535</v>
      </c>
      <c r="Q1957" s="5">
        <f>+'MBI DIRECTORIO'!Q1957</f>
        <v>9.2978425682997212</v>
      </c>
      <c r="R1957" s="5">
        <f>+'MBI DIRECTORIO'!R1957</f>
        <v>0</v>
      </c>
      <c r="S1957" s="5">
        <f>+'MBI DIRECTORIO'!S1957</f>
        <v>0</v>
      </c>
      <c r="T1957" s="5">
        <f>+'MBI DIRECTORIO'!T1957</f>
        <v>0</v>
      </c>
      <c r="U1957" s="5">
        <f>+'MBI DIRECTORIO'!U1957</f>
        <v>0</v>
      </c>
      <c r="V1957" s="5">
        <f>+'MBI DIRECTORIO'!V1957</f>
        <v>0</v>
      </c>
      <c r="W1957" s="5">
        <f>+'MBI DIRECTORIO'!W1957</f>
        <v>0</v>
      </c>
      <c r="X1957" s="5">
        <f>+'MBI DIRECTORIO'!X1957</f>
        <v>0</v>
      </c>
      <c r="Y1957" s="5">
        <f>+'MBI DIRECTORIO'!Y1957</f>
        <v>74.362163853884823</v>
      </c>
      <c r="Z1957" s="5">
        <f>+'MBI DIRECTORIO'!Z1957</f>
        <v>19.020482220224071</v>
      </c>
      <c r="AA1957" s="5">
        <f>+'MBI DIRECTORIO'!AA1957</f>
        <v>0</v>
      </c>
      <c r="AB1957" s="5" t="str">
        <f>+'MBI DIRECTORIO'!AG1957</f>
        <v>Harbin Vehicle Parts Ltd</v>
      </c>
      <c r="AD1957" t="str">
        <f t="shared" si="32"/>
        <v>INSERT INTO TABLA_PRESUPUESTO_COMERCIAL VALUES ('VSR','80229-C','14005080-18',2022,'Noviembre',22.5,'USD',2700,1323.795145,0,202.5,6.18189,24.890094,8.583861,11.471519,1.098365,9.297843,0,0,0,0,0,0,0,74.362164,19.020482,0);</v>
      </c>
    </row>
    <row r="1958" spans="1:30" x14ac:dyDescent="0.2">
      <c r="A1958" t="str">
        <f>+'MBI DIRECTORIO'!A1958</f>
        <v>VSR</v>
      </c>
      <c r="B1958" t="str">
        <f>+'MBI DIRECTORIO'!B1958</f>
        <v>80229-C</v>
      </c>
      <c r="C1958" t="str">
        <f>+'MBI DIRECTORIO'!C1958</f>
        <v>14004879-18</v>
      </c>
      <c r="D1958">
        <f>+'MBI DIRECTORIO'!D1958</f>
        <v>2022</v>
      </c>
      <c r="E1958" t="str">
        <f>+'MBI DIRECTORIO'!E1958</f>
        <v>Noviembre</v>
      </c>
      <c r="F1958" s="5">
        <f>+'MBI DIRECTORIO'!F1958</f>
        <v>22.5</v>
      </c>
      <c r="G1958" t="str">
        <f>+'MBI DIRECTORIO'!G1958</f>
        <v>USD</v>
      </c>
      <c r="H1958" s="5">
        <f>+'MBI DIRECTORIO'!H1958</f>
        <v>2700</v>
      </c>
      <c r="I1958" s="5">
        <f>+'MBI DIRECTORIO'!I1958</f>
        <v>2204.463840162733</v>
      </c>
      <c r="J1958" s="5">
        <f>+'MBI DIRECTORIO'!J1958</f>
        <v>0</v>
      </c>
      <c r="K1958" s="5">
        <f>+'MBI DIRECTORIO'!K1958</f>
        <v>202.5</v>
      </c>
      <c r="L1958" s="5">
        <f>+'MBI DIRECTORIO'!L1958</f>
        <v>6.1818897170521847</v>
      </c>
      <c r="M1958" s="5">
        <f>+'MBI DIRECTORIO'!M1958</f>
        <v>24.890094339622639</v>
      </c>
      <c r="N1958" s="5">
        <f>+'MBI DIRECTORIO'!N1958</f>
        <v>8.5838607594936711</v>
      </c>
      <c r="O1958" s="5">
        <f>+'MBI DIRECTORIO'!O1958</f>
        <v>11.471518987341774</v>
      </c>
      <c r="P1958" s="5">
        <f>+'MBI DIRECTORIO'!P1958</f>
        <v>1.0983649789029535</v>
      </c>
      <c r="Q1958" s="5">
        <f>+'MBI DIRECTORIO'!Q1958</f>
        <v>9.2978425682997212</v>
      </c>
      <c r="R1958" s="5">
        <f>+'MBI DIRECTORIO'!R1958</f>
        <v>0</v>
      </c>
      <c r="S1958" s="5">
        <f>+'MBI DIRECTORIO'!S1958</f>
        <v>0</v>
      </c>
      <c r="T1958" s="5">
        <f>+'MBI DIRECTORIO'!T1958</f>
        <v>0</v>
      </c>
      <c r="U1958" s="5">
        <f>+'MBI DIRECTORIO'!U1958</f>
        <v>0</v>
      </c>
      <c r="V1958" s="5">
        <f>+'MBI DIRECTORIO'!V1958</f>
        <v>0</v>
      </c>
      <c r="W1958" s="5">
        <f>+'MBI DIRECTORIO'!W1958</f>
        <v>0</v>
      </c>
      <c r="X1958" s="5">
        <f>+'MBI DIRECTORIO'!X1958</f>
        <v>0</v>
      </c>
      <c r="Y1958" s="5">
        <f>+'MBI DIRECTORIO'!Y1958</f>
        <v>74.362163853884823</v>
      </c>
      <c r="Z1958" s="5">
        <f>+'MBI DIRECTORIO'!Z1958</f>
        <v>19.020482220224071</v>
      </c>
      <c r="AA1958" s="5">
        <f>+'MBI DIRECTORIO'!AA1958</f>
        <v>0</v>
      </c>
      <c r="AB1958" s="5" t="str">
        <f>+'MBI DIRECTORIO'!AG1958</f>
        <v>Harbin Vehicle Parts Ltd</v>
      </c>
      <c r="AD1958" t="str">
        <f t="shared" si="32"/>
        <v>INSERT INTO TABLA_PRESUPUESTO_COMERCIAL VALUES ('VSR','80229-C','14004879-18',2022,'Noviembre',22.5,'USD',2700,2204.46384,0,202.5,6.18189,24.890094,8.583861,11.471519,1.098365,9.297843,0,0,0,0,0,0,0,74.362164,19.020482,0);</v>
      </c>
    </row>
    <row r="1959" spans="1:30" x14ac:dyDescent="0.2">
      <c r="A1959" t="str">
        <f>+'MBI DIRECTORIO'!A1959</f>
        <v>VSR</v>
      </c>
      <c r="B1959" t="str">
        <f>+'MBI DIRECTORIO'!B1959</f>
        <v>80229-C</v>
      </c>
      <c r="C1959" t="str">
        <f>+'MBI DIRECTORIO'!C1959</f>
        <v>14005089-20</v>
      </c>
      <c r="D1959">
        <f>+'MBI DIRECTORIO'!D1959</f>
        <v>2022</v>
      </c>
      <c r="E1959" t="str">
        <f>+'MBI DIRECTORIO'!E1959</f>
        <v>Noviembre</v>
      </c>
      <c r="F1959" s="5">
        <f>+'MBI DIRECTORIO'!F1959</f>
        <v>45</v>
      </c>
      <c r="G1959" t="str">
        <f>+'MBI DIRECTORIO'!G1959</f>
        <v>USD</v>
      </c>
      <c r="H1959" s="5">
        <f>+'MBI DIRECTORIO'!H1959</f>
        <v>1980</v>
      </c>
      <c r="I1959" s="5">
        <f>+'MBI DIRECTORIO'!I1959</f>
        <v>706.34435622455305</v>
      </c>
      <c r="J1959" s="5">
        <f>+'MBI DIRECTORIO'!J1959</f>
        <v>0</v>
      </c>
      <c r="K1959" s="5">
        <f>+'MBI DIRECTORIO'!K1959</f>
        <v>148.5</v>
      </c>
      <c r="L1959" s="5">
        <f>+'MBI DIRECTORIO'!L1959</f>
        <v>12.363779434104369</v>
      </c>
      <c r="M1959" s="5">
        <f>+'MBI DIRECTORIO'!M1959</f>
        <v>49.780188679245278</v>
      </c>
      <c r="N1959" s="5">
        <f>+'MBI DIRECTORIO'!N1959</f>
        <v>17.167721518987342</v>
      </c>
      <c r="O1959" s="5">
        <f>+'MBI DIRECTORIO'!O1959</f>
        <v>22.943037974683548</v>
      </c>
      <c r="P1959" s="5">
        <f>+'MBI DIRECTORIO'!P1959</f>
        <v>2.196729957805907</v>
      </c>
      <c r="Q1959" s="5">
        <f>+'MBI DIRECTORIO'!Q1959</f>
        <v>6.8184178834197962</v>
      </c>
      <c r="R1959" s="5">
        <f>+'MBI DIRECTORIO'!R1959</f>
        <v>0</v>
      </c>
      <c r="S1959" s="5">
        <f>+'MBI DIRECTORIO'!S1959</f>
        <v>0</v>
      </c>
      <c r="T1959" s="5">
        <f>+'MBI DIRECTORIO'!T1959</f>
        <v>0</v>
      </c>
      <c r="U1959" s="5">
        <f>+'MBI DIRECTORIO'!U1959</f>
        <v>0</v>
      </c>
      <c r="V1959" s="5">
        <f>+'MBI DIRECTORIO'!V1959</f>
        <v>0</v>
      </c>
      <c r="W1959" s="5">
        <f>+'MBI DIRECTORIO'!W1959</f>
        <v>0</v>
      </c>
      <c r="X1959" s="5">
        <f>+'MBI DIRECTORIO'!X1959</f>
        <v>0</v>
      </c>
      <c r="Y1959" s="5">
        <f>+'MBI DIRECTORIO'!Y1959</f>
        <v>136.94706045459</v>
      </c>
      <c r="Z1959" s="5">
        <f>+'MBI DIRECTORIO'!Z1959</f>
        <v>38.040964440448143</v>
      </c>
      <c r="AA1959" s="5">
        <f>+'MBI DIRECTORIO'!AA1959</f>
        <v>0</v>
      </c>
      <c r="AB1959" s="5" t="str">
        <f>+'MBI DIRECTORIO'!AG1959</f>
        <v>Harbin Vehicle Parts Ltd</v>
      </c>
      <c r="AD1959" t="str">
        <f t="shared" si="32"/>
        <v>INSERT INTO TABLA_PRESUPUESTO_COMERCIAL VALUES ('VSR','80229-C','14005089-20',2022,'Noviembre',45,'USD',1980,706.344356,0,148.5,12.363779,49.780189,17.167722,22.943038,2.19673,6.818418,0,0,0,0,0,0,0,136.94706,38.040964,0);</v>
      </c>
    </row>
    <row r="1960" spans="1:30" x14ac:dyDescent="0.2">
      <c r="A1960" t="str">
        <f>+'MBI DIRECTORIO'!A1960</f>
        <v>VSR</v>
      </c>
      <c r="B1960" t="str">
        <f>+'MBI DIRECTORIO'!B1960</f>
        <v>80229-C</v>
      </c>
      <c r="C1960" t="str">
        <f>+'MBI DIRECTORIO'!C1960</f>
        <v>14005090-20</v>
      </c>
      <c r="D1960">
        <f>+'MBI DIRECTORIO'!D1960</f>
        <v>2022</v>
      </c>
      <c r="E1960" t="str">
        <f>+'MBI DIRECTORIO'!E1960</f>
        <v>Noviembre</v>
      </c>
      <c r="F1960" s="5">
        <f>+'MBI DIRECTORIO'!F1960</f>
        <v>45</v>
      </c>
      <c r="G1960" t="str">
        <f>+'MBI DIRECTORIO'!G1960</f>
        <v>USD</v>
      </c>
      <c r="H1960" s="5">
        <f>+'MBI DIRECTORIO'!H1960</f>
        <v>1980</v>
      </c>
      <c r="I1960" s="5">
        <f>+'MBI DIRECTORIO'!I1960</f>
        <v>732.42952461756397</v>
      </c>
      <c r="J1960" s="5">
        <f>+'MBI DIRECTORIO'!J1960</f>
        <v>0</v>
      </c>
      <c r="K1960" s="5">
        <f>+'MBI DIRECTORIO'!K1960</f>
        <v>148.5</v>
      </c>
      <c r="L1960" s="5">
        <f>+'MBI DIRECTORIO'!L1960</f>
        <v>12.363779434104369</v>
      </c>
      <c r="M1960" s="5">
        <f>+'MBI DIRECTORIO'!M1960</f>
        <v>49.780188679245278</v>
      </c>
      <c r="N1960" s="5">
        <f>+'MBI DIRECTORIO'!N1960</f>
        <v>17.167721518987342</v>
      </c>
      <c r="O1960" s="5">
        <f>+'MBI DIRECTORIO'!O1960</f>
        <v>22.943037974683548</v>
      </c>
      <c r="P1960" s="5">
        <f>+'MBI DIRECTORIO'!P1960</f>
        <v>2.196729957805907</v>
      </c>
      <c r="Q1960" s="5">
        <f>+'MBI DIRECTORIO'!Q1960</f>
        <v>6.8184178834197962</v>
      </c>
      <c r="R1960" s="5">
        <f>+'MBI DIRECTORIO'!R1960</f>
        <v>0</v>
      </c>
      <c r="S1960" s="5">
        <f>+'MBI DIRECTORIO'!S1960</f>
        <v>0</v>
      </c>
      <c r="T1960" s="5">
        <f>+'MBI DIRECTORIO'!T1960</f>
        <v>0</v>
      </c>
      <c r="U1960" s="5">
        <f>+'MBI DIRECTORIO'!U1960</f>
        <v>0</v>
      </c>
      <c r="V1960" s="5">
        <f>+'MBI DIRECTORIO'!V1960</f>
        <v>0</v>
      </c>
      <c r="W1960" s="5">
        <f>+'MBI DIRECTORIO'!W1960</f>
        <v>0</v>
      </c>
      <c r="X1960" s="5">
        <f>+'MBI DIRECTORIO'!X1960</f>
        <v>0</v>
      </c>
      <c r="Y1960" s="5">
        <f>+'MBI DIRECTORIO'!Y1960</f>
        <v>136.94706045459</v>
      </c>
      <c r="Z1960" s="5">
        <f>+'MBI DIRECTORIO'!Z1960</f>
        <v>38.040964440448143</v>
      </c>
      <c r="AA1960" s="5">
        <f>+'MBI DIRECTORIO'!AA1960</f>
        <v>0</v>
      </c>
      <c r="AB1960" s="5" t="str">
        <f>+'MBI DIRECTORIO'!AG1960</f>
        <v>Harbin Vehicle Parts Ltd</v>
      </c>
      <c r="AD1960" t="str">
        <f t="shared" si="32"/>
        <v>INSERT INTO TABLA_PRESUPUESTO_COMERCIAL VALUES ('VSR','80229-C','14005090-20',2022,'Noviembre',45,'USD',1980,732.429525,0,148.5,12.363779,49.780189,17.167722,22.943038,2.19673,6.818418,0,0,0,0,0,0,0,136.94706,38.040964,0);</v>
      </c>
    </row>
    <row r="1961" spans="1:30" x14ac:dyDescent="0.2">
      <c r="A1961" t="str">
        <f>+'MBI DIRECTORIO'!A1961</f>
        <v>VSR</v>
      </c>
      <c r="B1961" t="str">
        <f>+'MBI DIRECTORIO'!B1961</f>
        <v>80122-C</v>
      </c>
      <c r="C1961" t="str">
        <f>+'MBI DIRECTORIO'!C1961</f>
        <v>14005080-18</v>
      </c>
      <c r="D1961">
        <f>+'MBI DIRECTORIO'!D1961</f>
        <v>2022</v>
      </c>
      <c r="E1961" t="str">
        <f>+'MBI DIRECTORIO'!E1961</f>
        <v>Noviembre</v>
      </c>
      <c r="F1961" s="5">
        <f>+'MBI DIRECTORIO'!F1961</f>
        <v>960</v>
      </c>
      <c r="G1961" t="str">
        <f>+'MBI DIRECTORIO'!G1961</f>
        <v>USD</v>
      </c>
      <c r="H1961" s="5">
        <f>+'MBI DIRECTORIO'!H1961</f>
        <v>100800</v>
      </c>
      <c r="I1961" s="5">
        <f>+'MBI DIRECTORIO'!I1961</f>
        <v>56481.926204670119</v>
      </c>
      <c r="J1961" s="5">
        <f>+'MBI DIRECTORIO'!J1961</f>
        <v>0</v>
      </c>
      <c r="K1961" s="5">
        <f>+'MBI DIRECTORIO'!K1961</f>
        <v>24000</v>
      </c>
      <c r="L1961" s="5">
        <f>+'MBI DIRECTORIO'!L1961</f>
        <v>263.76062792755988</v>
      </c>
      <c r="M1961" s="5">
        <f>+'MBI DIRECTORIO'!M1961</f>
        <v>1223.04</v>
      </c>
      <c r="N1961" s="5">
        <f>+'MBI DIRECTORIO'!N1961</f>
        <v>434.00000000000006</v>
      </c>
      <c r="O1961" s="5">
        <f>+'MBI DIRECTORIO'!O1961</f>
        <v>580</v>
      </c>
      <c r="P1961" s="5">
        <f>+'MBI DIRECTORIO'!P1961</f>
        <v>55.533333333333331</v>
      </c>
      <c r="Q1961" s="5">
        <f>+'MBI DIRECTORIO'!Q1961</f>
        <v>347.11945588318963</v>
      </c>
      <c r="R1961" s="5">
        <f>+'MBI DIRECTORIO'!R1961</f>
        <v>0</v>
      </c>
      <c r="S1961" s="5">
        <f>+'MBI DIRECTORIO'!S1961</f>
        <v>0</v>
      </c>
      <c r="T1961" s="5">
        <f>+'MBI DIRECTORIO'!T1961</f>
        <v>0</v>
      </c>
      <c r="U1961" s="5">
        <f>+'MBI DIRECTORIO'!U1961</f>
        <v>0</v>
      </c>
      <c r="V1961" s="5">
        <f>+'MBI DIRECTORIO'!V1961</f>
        <v>0</v>
      </c>
      <c r="W1961" s="5">
        <f>+'MBI DIRECTORIO'!W1961</f>
        <v>0</v>
      </c>
      <c r="X1961" s="5">
        <f>+'MBI DIRECTORIO'!X1961</f>
        <v>0</v>
      </c>
      <c r="Y1961" s="5">
        <f>+'MBI DIRECTORIO'!Y1961</f>
        <v>3451.233363946083</v>
      </c>
      <c r="Z1961" s="5">
        <f>+'MBI DIRECTORIO'!Z1961</f>
        <v>811.54057472956026</v>
      </c>
      <c r="AA1961" s="5">
        <f>+'MBI DIRECTORIO'!AA1961</f>
        <v>0</v>
      </c>
      <c r="AB1961" s="5" t="str">
        <f>+'MBI DIRECTORIO'!AG1961</f>
        <v>COSTCO PRESIDENT TAIWAN, INC</v>
      </c>
      <c r="AD1961" t="str">
        <f t="shared" si="32"/>
        <v>INSERT INTO TABLA_PRESUPUESTO_COMERCIAL VALUES ('VSR','80122-C','14005080-18',2022,'Noviembre',960,'USD',100800,56481.926205,0,24000,263.760628,1223.04,434,580,55.533333,347.119456,0,0,0,0,0,0,0,3451.233364,811.540575,0);</v>
      </c>
    </row>
    <row r="1962" spans="1:30" x14ac:dyDescent="0.2">
      <c r="A1962" t="str">
        <f>+'MBI DIRECTORIO'!A1962</f>
        <v>VSR</v>
      </c>
      <c r="B1962" t="str">
        <f>+'MBI DIRECTORIO'!B1962</f>
        <v>80122-C</v>
      </c>
      <c r="C1962" t="str">
        <f>+'MBI DIRECTORIO'!C1962</f>
        <v>14004954-20</v>
      </c>
      <c r="D1962">
        <f>+'MBI DIRECTORIO'!D1962</f>
        <v>2022</v>
      </c>
      <c r="E1962" t="str">
        <f>+'MBI DIRECTORIO'!E1962</f>
        <v>Noviembre</v>
      </c>
      <c r="F1962" s="5">
        <f>+'MBI DIRECTORIO'!F1962</f>
        <v>180</v>
      </c>
      <c r="G1962" t="str">
        <f>+'MBI DIRECTORIO'!G1962</f>
        <v>USD</v>
      </c>
      <c r="H1962" s="5">
        <f>+'MBI DIRECTORIO'!H1962</f>
        <v>14400</v>
      </c>
      <c r="I1962" s="5">
        <f>+'MBI DIRECTORIO'!I1962</f>
        <v>4462.7081712834597</v>
      </c>
      <c r="J1962" s="5">
        <f>+'MBI DIRECTORIO'!J1962</f>
        <v>0</v>
      </c>
      <c r="K1962" s="5">
        <f>+'MBI DIRECTORIO'!K1962</f>
        <v>3600</v>
      </c>
      <c r="L1962" s="5">
        <f>+'MBI DIRECTORIO'!L1962</f>
        <v>49.455117736417478</v>
      </c>
      <c r="M1962" s="5">
        <f>+'MBI DIRECTORIO'!M1962</f>
        <v>229.32</v>
      </c>
      <c r="N1962" s="5">
        <f>+'MBI DIRECTORIO'!N1962</f>
        <v>81.375000000000014</v>
      </c>
      <c r="O1962" s="5">
        <f>+'MBI DIRECTORIO'!O1962</f>
        <v>108.75</v>
      </c>
      <c r="P1962" s="5">
        <f>+'MBI DIRECTORIO'!P1962</f>
        <v>10.4125</v>
      </c>
      <c r="Q1962" s="5">
        <f>+'MBI DIRECTORIO'!Q1962</f>
        <v>49.588493697598516</v>
      </c>
      <c r="R1962" s="5">
        <f>+'MBI DIRECTORIO'!R1962</f>
        <v>0</v>
      </c>
      <c r="S1962" s="5">
        <f>+'MBI DIRECTORIO'!S1962</f>
        <v>0</v>
      </c>
      <c r="T1962" s="5">
        <f>+'MBI DIRECTORIO'!T1962</f>
        <v>0</v>
      </c>
      <c r="U1962" s="5">
        <f>+'MBI DIRECTORIO'!U1962</f>
        <v>0</v>
      </c>
      <c r="V1962" s="5">
        <f>+'MBI DIRECTORIO'!V1962</f>
        <v>0</v>
      </c>
      <c r="W1962" s="5">
        <f>+'MBI DIRECTORIO'!W1962</f>
        <v>0</v>
      </c>
      <c r="X1962" s="5">
        <f>+'MBI DIRECTORIO'!X1962</f>
        <v>0</v>
      </c>
      <c r="Y1962" s="5">
        <f>+'MBI DIRECTORIO'!Y1962</f>
        <v>631.60985145939117</v>
      </c>
      <c r="Z1962" s="5">
        <f>+'MBI DIRECTORIO'!Z1962</f>
        <v>152.16385776179257</v>
      </c>
      <c r="AA1962" s="5">
        <f>+'MBI DIRECTORIO'!AA1962</f>
        <v>0</v>
      </c>
      <c r="AB1962" s="5" t="str">
        <f>+'MBI DIRECTORIO'!AG1962</f>
        <v>COSTCO PRESIDENT TAIWAN, INC</v>
      </c>
      <c r="AD1962" t="str">
        <f t="shared" si="32"/>
        <v>INSERT INTO TABLA_PRESUPUESTO_COMERCIAL VALUES ('VSR','80122-C','14004954-20',2022,'Noviembre',180,'USD',14400,4462.708171,0,3600,49.455118,229.32,81.375,108.75,10.4125,49.588494,0,0,0,0,0,0,0,631.609851,152.163858,0);</v>
      </c>
    </row>
    <row r="1963" spans="1:30" x14ac:dyDescent="0.2">
      <c r="A1963" t="str">
        <f>+'MBI DIRECTORIO'!A1963</f>
        <v>VSR</v>
      </c>
      <c r="B1963" t="str">
        <f>+'MBI DIRECTORIO'!B1963</f>
        <v>80136-C</v>
      </c>
      <c r="C1963" t="str">
        <f>+'MBI DIRECTORIO'!C1963</f>
        <v>14004965-17</v>
      </c>
      <c r="D1963">
        <f>+'MBI DIRECTORIO'!D1963</f>
        <v>2022</v>
      </c>
      <c r="E1963" t="str">
        <f>+'MBI DIRECTORIO'!E1963</f>
        <v>Noviembre</v>
      </c>
      <c r="F1963" s="5">
        <f>+'MBI DIRECTORIO'!F1963</f>
        <v>13.5</v>
      </c>
      <c r="G1963" t="str">
        <f>+'MBI DIRECTORIO'!G1963</f>
        <v>USD</v>
      </c>
      <c r="H1963" s="5">
        <f>+'MBI DIRECTORIO'!H1963</f>
        <v>1349.4599999999998</v>
      </c>
      <c r="I1963" s="5">
        <f>+'MBI DIRECTORIO'!I1963</f>
        <v>1002.9686005590754</v>
      </c>
      <c r="J1963" s="5">
        <f>+'MBI DIRECTORIO'!J1963</f>
        <v>0</v>
      </c>
      <c r="K1963" s="5">
        <f>+'MBI DIRECTORIO'!K1963</f>
        <v>135</v>
      </c>
      <c r="L1963" s="5">
        <f>+'MBI DIRECTORIO'!L1963</f>
        <v>3.7091338302313104</v>
      </c>
      <c r="M1963" s="5">
        <f>+'MBI DIRECTORIO'!M1963</f>
        <v>6.3551728346456677</v>
      </c>
      <c r="N1963" s="5">
        <f>+'MBI DIRECTORIO'!N1963</f>
        <v>68.311661073825505</v>
      </c>
      <c r="O1963" s="5">
        <f>+'MBI DIRECTORIO'!O1963</f>
        <v>54.739932885906043</v>
      </c>
      <c r="P1963" s="5">
        <f>+'MBI DIRECTORIO'!P1963</f>
        <v>5.2411912751677852</v>
      </c>
      <c r="Q1963" s="5">
        <f>+'MBI DIRECTORIO'!Q1963</f>
        <v>4.6470617156362</v>
      </c>
      <c r="R1963" s="5">
        <f>+'MBI DIRECTORIO'!R1963</f>
        <v>0</v>
      </c>
      <c r="S1963" s="5">
        <f>+'MBI DIRECTORIO'!S1963</f>
        <v>0</v>
      </c>
      <c r="T1963" s="5">
        <f>+'MBI DIRECTORIO'!T1963</f>
        <v>0</v>
      </c>
      <c r="U1963" s="5">
        <f>+'MBI DIRECTORIO'!U1963</f>
        <v>0</v>
      </c>
      <c r="V1963" s="5">
        <f>+'MBI DIRECTORIO'!V1963</f>
        <v>0</v>
      </c>
      <c r="W1963" s="5">
        <f>+'MBI DIRECTORIO'!W1963</f>
        <v>0</v>
      </c>
      <c r="X1963" s="5">
        <f>+'MBI DIRECTORIO'!X1963</f>
        <v>0</v>
      </c>
      <c r="Y1963" s="5">
        <f>+'MBI DIRECTORIO'!Y1963</f>
        <v>150.70730911731565</v>
      </c>
      <c r="Z1963" s="5">
        <f>+'MBI DIRECTORIO'!Z1963</f>
        <v>11.412289332134442</v>
      </c>
      <c r="AA1963" s="5">
        <f>+'MBI DIRECTORIO'!AA1963</f>
        <v>0</v>
      </c>
      <c r="AB1963" s="5" t="str">
        <f>+'MBI DIRECTORIO'!AG1963</f>
        <v>Sergio Valente Inc</v>
      </c>
      <c r="AD1963" t="str">
        <f t="shared" si="32"/>
        <v>INSERT INTO TABLA_PRESUPUESTO_COMERCIAL VALUES ('VSR','80136-C','14004965-17',2022,'Noviembre',13.5,'USD',1349.46,1002.968601,0,135,3.709134,6.355173,68.311661,54.739933,5.241191,4.647062,0,0,0,0,0,0,0,150.707309,11.412289,0);</v>
      </c>
    </row>
    <row r="1964" spans="1:30" x14ac:dyDescent="0.2">
      <c r="A1964" t="str">
        <f>+'MBI DIRECTORIO'!A1964</f>
        <v>VSR</v>
      </c>
      <c r="B1964" t="str">
        <f>+'MBI DIRECTORIO'!B1964</f>
        <v>80136-C</v>
      </c>
      <c r="C1964" t="str">
        <f>+'MBI DIRECTORIO'!C1964</f>
        <v>14004898-18</v>
      </c>
      <c r="D1964">
        <f>+'MBI DIRECTORIO'!D1964</f>
        <v>2022</v>
      </c>
      <c r="E1964" t="str">
        <f>+'MBI DIRECTORIO'!E1964</f>
        <v>Noviembre</v>
      </c>
      <c r="F1964" s="5">
        <f>+'MBI DIRECTORIO'!F1964</f>
        <v>13.5</v>
      </c>
      <c r="G1964" t="str">
        <f>+'MBI DIRECTORIO'!G1964</f>
        <v>USD</v>
      </c>
      <c r="H1964" s="5">
        <f>+'MBI DIRECTORIO'!H1964</f>
        <v>539.46</v>
      </c>
      <c r="I1964" s="5">
        <f>+'MBI DIRECTORIO'!I1964</f>
        <v>259.74128517356837</v>
      </c>
      <c r="J1964" s="5">
        <f>+'MBI DIRECTORIO'!J1964</f>
        <v>0</v>
      </c>
      <c r="K1964" s="5">
        <f>+'MBI DIRECTORIO'!K1964</f>
        <v>81</v>
      </c>
      <c r="L1964" s="5">
        <f>+'MBI DIRECTORIO'!L1964</f>
        <v>3.7091338302313104</v>
      </c>
      <c r="M1964" s="5">
        <f>+'MBI DIRECTORIO'!M1964</f>
        <v>6.3551728346456677</v>
      </c>
      <c r="N1964" s="5">
        <f>+'MBI DIRECTORIO'!N1964</f>
        <v>68.311661073825505</v>
      </c>
      <c r="O1964" s="5">
        <f>+'MBI DIRECTORIO'!O1964</f>
        <v>54.739932885906043</v>
      </c>
      <c r="P1964" s="5">
        <f>+'MBI DIRECTORIO'!P1964</f>
        <v>5.2411912751677852</v>
      </c>
      <c r="Q1964" s="5">
        <f>+'MBI DIRECTORIO'!Q1964</f>
        <v>1.8577089451462845</v>
      </c>
      <c r="R1964" s="5">
        <f>+'MBI DIRECTORIO'!R1964</f>
        <v>0</v>
      </c>
      <c r="S1964" s="5">
        <f>+'MBI DIRECTORIO'!S1964</f>
        <v>0</v>
      </c>
      <c r="T1964" s="5">
        <f>+'MBI DIRECTORIO'!T1964</f>
        <v>0</v>
      </c>
      <c r="U1964" s="5">
        <f>+'MBI DIRECTORIO'!U1964</f>
        <v>0</v>
      </c>
      <c r="V1964" s="5">
        <f>+'MBI DIRECTORIO'!V1964</f>
        <v>0</v>
      </c>
      <c r="W1964" s="5">
        <f>+'MBI DIRECTORIO'!W1964</f>
        <v>0</v>
      </c>
      <c r="X1964" s="5">
        <f>+'MBI DIRECTORIO'!X1964</f>
        <v>0</v>
      </c>
      <c r="Y1964" s="5">
        <f>+'MBI DIRECTORIO'!Y1964</f>
        <v>147.91795634682572</v>
      </c>
      <c r="Z1964" s="5">
        <f>+'MBI DIRECTORIO'!Z1964</f>
        <v>11.412289332134442</v>
      </c>
      <c r="AA1964" s="5">
        <f>+'MBI DIRECTORIO'!AA1964</f>
        <v>0</v>
      </c>
      <c r="AB1964" s="5" t="str">
        <f>+'MBI DIRECTORIO'!AG1964</f>
        <v>Sergio Valente Inc</v>
      </c>
      <c r="AD1964" t="str">
        <f t="shared" si="32"/>
        <v>INSERT INTO TABLA_PRESUPUESTO_COMERCIAL VALUES ('VSR','80136-C','14004898-18',2022,'Noviembre',13.5,'USD',539.46,259.741285,0,81,3.709134,6.355173,68.311661,54.739933,5.241191,1.857709,0,0,0,0,0,0,0,147.917956,11.412289,0);</v>
      </c>
    </row>
    <row r="1965" spans="1:30" x14ac:dyDescent="0.2">
      <c r="A1965" t="str">
        <f>+'MBI DIRECTORIO'!A1965</f>
        <v>VSR</v>
      </c>
      <c r="B1965" t="str">
        <f>+'MBI DIRECTORIO'!B1965</f>
        <v>80136-C</v>
      </c>
      <c r="C1965" t="str">
        <f>+'MBI DIRECTORIO'!C1965</f>
        <v>14004900-18</v>
      </c>
      <c r="D1965">
        <f>+'MBI DIRECTORIO'!D1965</f>
        <v>2022</v>
      </c>
      <c r="E1965" t="str">
        <f>+'MBI DIRECTORIO'!E1965</f>
        <v>Noviembre</v>
      </c>
      <c r="F1965" s="5">
        <f>+'MBI DIRECTORIO'!F1965</f>
        <v>13.5</v>
      </c>
      <c r="G1965" t="str">
        <f>+'MBI DIRECTORIO'!G1965</f>
        <v>USD</v>
      </c>
      <c r="H1965" s="5">
        <f>+'MBI DIRECTORIO'!H1965</f>
        <v>539.46</v>
      </c>
      <c r="I1965" s="5">
        <f>+'MBI DIRECTORIO'!I1965</f>
        <v>235.04783720486225</v>
      </c>
      <c r="J1965" s="5">
        <f>+'MBI DIRECTORIO'!J1965</f>
        <v>0</v>
      </c>
      <c r="K1965" s="5">
        <f>+'MBI DIRECTORIO'!K1965</f>
        <v>81</v>
      </c>
      <c r="L1965" s="5">
        <f>+'MBI DIRECTORIO'!L1965</f>
        <v>3.7091338302313104</v>
      </c>
      <c r="M1965" s="5">
        <f>+'MBI DIRECTORIO'!M1965</f>
        <v>6.3551728346456677</v>
      </c>
      <c r="N1965" s="5">
        <f>+'MBI DIRECTORIO'!N1965</f>
        <v>68.311661073825505</v>
      </c>
      <c r="O1965" s="5">
        <f>+'MBI DIRECTORIO'!O1965</f>
        <v>54.739932885906043</v>
      </c>
      <c r="P1965" s="5">
        <f>+'MBI DIRECTORIO'!P1965</f>
        <v>5.2411912751677852</v>
      </c>
      <c r="Q1965" s="5">
        <f>+'MBI DIRECTORIO'!Q1965</f>
        <v>1.8577089451462845</v>
      </c>
      <c r="R1965" s="5">
        <f>+'MBI DIRECTORIO'!R1965</f>
        <v>0</v>
      </c>
      <c r="S1965" s="5">
        <f>+'MBI DIRECTORIO'!S1965</f>
        <v>0</v>
      </c>
      <c r="T1965" s="5">
        <f>+'MBI DIRECTORIO'!T1965</f>
        <v>0</v>
      </c>
      <c r="U1965" s="5">
        <f>+'MBI DIRECTORIO'!U1965</f>
        <v>0</v>
      </c>
      <c r="V1965" s="5">
        <f>+'MBI DIRECTORIO'!V1965</f>
        <v>0</v>
      </c>
      <c r="W1965" s="5">
        <f>+'MBI DIRECTORIO'!W1965</f>
        <v>0</v>
      </c>
      <c r="X1965" s="5">
        <f>+'MBI DIRECTORIO'!X1965</f>
        <v>0</v>
      </c>
      <c r="Y1965" s="5">
        <f>+'MBI DIRECTORIO'!Y1965</f>
        <v>147.91795634682572</v>
      </c>
      <c r="Z1965" s="5">
        <f>+'MBI DIRECTORIO'!Z1965</f>
        <v>11.412289332134442</v>
      </c>
      <c r="AA1965" s="5">
        <f>+'MBI DIRECTORIO'!AA1965</f>
        <v>0</v>
      </c>
      <c r="AB1965" s="5" t="str">
        <f>+'MBI DIRECTORIO'!AG1965</f>
        <v>Sergio Valente Inc</v>
      </c>
      <c r="AD1965" t="str">
        <f t="shared" si="32"/>
        <v>INSERT INTO TABLA_PRESUPUESTO_COMERCIAL VALUES ('VSR','80136-C','14004900-18',2022,'Noviembre',13.5,'USD',539.46,235.047837,0,81,3.709134,6.355173,68.311661,54.739933,5.241191,1.857709,0,0,0,0,0,0,0,147.917956,11.412289,0);</v>
      </c>
    </row>
    <row r="1966" spans="1:30" x14ac:dyDescent="0.2">
      <c r="A1966" t="str">
        <f>+'MBI DIRECTORIO'!A1966</f>
        <v>VSR</v>
      </c>
      <c r="B1966" t="str">
        <f>+'MBI DIRECTORIO'!B1966</f>
        <v>80136-C</v>
      </c>
      <c r="C1966" t="str">
        <f>+'MBI DIRECTORIO'!C1966</f>
        <v>14004901-18</v>
      </c>
      <c r="D1966">
        <f>+'MBI DIRECTORIO'!D1966</f>
        <v>2022</v>
      </c>
      <c r="E1966" t="str">
        <f>+'MBI DIRECTORIO'!E1966</f>
        <v>Noviembre</v>
      </c>
      <c r="F1966" s="5">
        <f>+'MBI DIRECTORIO'!F1966</f>
        <v>12</v>
      </c>
      <c r="G1966" t="str">
        <f>+'MBI DIRECTORIO'!G1966</f>
        <v>USD</v>
      </c>
      <c r="H1966" s="5">
        <f>+'MBI DIRECTORIO'!H1966</f>
        <v>479.52</v>
      </c>
      <c r="I1966" s="5">
        <f>+'MBI DIRECTORIO'!I1966</f>
        <v>202.13033875980528</v>
      </c>
      <c r="J1966" s="5">
        <f>+'MBI DIRECTORIO'!J1966</f>
        <v>0</v>
      </c>
      <c r="K1966" s="5">
        <f>+'MBI DIRECTORIO'!K1966</f>
        <v>72</v>
      </c>
      <c r="L1966" s="5">
        <f>+'MBI DIRECTORIO'!L1966</f>
        <v>3.2970078490944985</v>
      </c>
      <c r="M1966" s="5">
        <f>+'MBI DIRECTORIO'!M1966</f>
        <v>5.6490425196850378</v>
      </c>
      <c r="N1966" s="5">
        <f>+'MBI DIRECTORIO'!N1966</f>
        <v>60.72147651006712</v>
      </c>
      <c r="O1966" s="5">
        <f>+'MBI DIRECTORIO'!O1966</f>
        <v>48.657718120805377</v>
      </c>
      <c r="P1966" s="5">
        <f>+'MBI DIRECTORIO'!P1966</f>
        <v>4.6588366890380311</v>
      </c>
      <c r="Q1966" s="5">
        <f>+'MBI DIRECTORIO'!Q1966</f>
        <v>1.6512968401300305</v>
      </c>
      <c r="R1966" s="5">
        <f>+'MBI DIRECTORIO'!R1966</f>
        <v>0</v>
      </c>
      <c r="S1966" s="5">
        <f>+'MBI DIRECTORIO'!S1966</f>
        <v>0</v>
      </c>
      <c r="T1966" s="5">
        <f>+'MBI DIRECTORIO'!T1966</f>
        <v>0</v>
      </c>
      <c r="U1966" s="5">
        <f>+'MBI DIRECTORIO'!U1966</f>
        <v>0</v>
      </c>
      <c r="V1966" s="5">
        <f>+'MBI DIRECTORIO'!V1966</f>
        <v>0</v>
      </c>
      <c r="W1966" s="5">
        <f>+'MBI DIRECTORIO'!W1966</f>
        <v>0</v>
      </c>
      <c r="X1966" s="5">
        <f>+'MBI DIRECTORIO'!X1966</f>
        <v>0</v>
      </c>
      <c r="Y1966" s="5">
        <f>+'MBI DIRECTORIO'!Y1966</f>
        <v>131.48262786384512</v>
      </c>
      <c r="Z1966" s="5">
        <f>+'MBI DIRECTORIO'!Z1966</f>
        <v>10.144257184119505</v>
      </c>
      <c r="AA1966" s="5">
        <f>+'MBI DIRECTORIO'!AA1966</f>
        <v>0</v>
      </c>
      <c r="AB1966" s="5" t="str">
        <f>+'MBI DIRECTORIO'!AG1966</f>
        <v>Sergio Valente Inc</v>
      </c>
      <c r="AD1966" t="str">
        <f t="shared" si="32"/>
        <v>INSERT INTO TABLA_PRESUPUESTO_COMERCIAL VALUES ('VSR','80136-C','14004901-18',2022,'Noviembre',12,'USD',479.52,202.130339,0,72,3.297008,5.649043,60.721477,48.657718,4.658837,1.651297,0,0,0,0,0,0,0,131.482628,10.144257,0);</v>
      </c>
    </row>
    <row r="1967" spans="1:30" x14ac:dyDescent="0.2">
      <c r="A1967" t="str">
        <f>+'MBI DIRECTORIO'!A1967</f>
        <v>VSR</v>
      </c>
      <c r="B1967" t="str">
        <f>+'MBI DIRECTORIO'!B1967</f>
        <v>80136-C</v>
      </c>
      <c r="C1967" t="str">
        <f>+'MBI DIRECTORIO'!C1967</f>
        <v>14005031-19</v>
      </c>
      <c r="D1967">
        <f>+'MBI DIRECTORIO'!D1967</f>
        <v>2022</v>
      </c>
      <c r="E1967" t="str">
        <f>+'MBI DIRECTORIO'!E1967</f>
        <v>Noviembre</v>
      </c>
      <c r="F1967" s="5">
        <f>+'MBI DIRECTORIO'!F1967</f>
        <v>21</v>
      </c>
      <c r="G1967" t="str">
        <f>+'MBI DIRECTORIO'!G1967</f>
        <v>USD</v>
      </c>
      <c r="H1967" s="5">
        <f>+'MBI DIRECTORIO'!H1967</f>
        <v>840</v>
      </c>
      <c r="I1967" s="5">
        <f>+'MBI DIRECTORIO'!I1967</f>
        <v>373.84459780964443</v>
      </c>
      <c r="J1967" s="5">
        <f>+'MBI DIRECTORIO'!J1967</f>
        <v>0</v>
      </c>
      <c r="K1967" s="5">
        <f>+'MBI DIRECTORIO'!K1967</f>
        <v>126</v>
      </c>
      <c r="L1967" s="5">
        <f>+'MBI DIRECTORIO'!L1967</f>
        <v>5.7697637359153724</v>
      </c>
      <c r="M1967" s="5">
        <f>+'MBI DIRECTORIO'!M1967</f>
        <v>9.8858244094488175</v>
      </c>
      <c r="N1967" s="5">
        <f>+'MBI DIRECTORIO'!N1967</f>
        <v>106.26258389261746</v>
      </c>
      <c r="O1967" s="5">
        <f>+'MBI DIRECTORIO'!O1967</f>
        <v>85.151006711409394</v>
      </c>
      <c r="P1967" s="5">
        <f>+'MBI DIRECTORIO'!P1967</f>
        <v>8.1529642058165557</v>
      </c>
      <c r="Q1967" s="5">
        <f>+'MBI DIRECTORIO'!Q1967</f>
        <v>2.8926621323599133</v>
      </c>
      <c r="R1967" s="5">
        <f>+'MBI DIRECTORIO'!R1967</f>
        <v>0</v>
      </c>
      <c r="S1967" s="5">
        <f>+'MBI DIRECTORIO'!S1967</f>
        <v>0</v>
      </c>
      <c r="T1967" s="5">
        <f>+'MBI DIRECTORIO'!T1967</f>
        <v>0</v>
      </c>
      <c r="U1967" s="5">
        <f>+'MBI DIRECTORIO'!U1967</f>
        <v>0</v>
      </c>
      <c r="V1967" s="5">
        <f>+'MBI DIRECTORIO'!V1967</f>
        <v>0</v>
      </c>
      <c r="W1967" s="5">
        <f>+'MBI DIRECTORIO'!W1967</f>
        <v>0</v>
      </c>
      <c r="X1967" s="5">
        <f>+'MBI DIRECTORIO'!X1967</f>
        <v>0</v>
      </c>
      <c r="Y1967" s="5">
        <f>+'MBI DIRECTORIO'!Y1967</f>
        <v>230.09749142386124</v>
      </c>
      <c r="Z1967" s="5">
        <f>+'MBI DIRECTORIO'!Z1967</f>
        <v>17.752450072209136</v>
      </c>
      <c r="AA1967" s="5">
        <f>+'MBI DIRECTORIO'!AA1967</f>
        <v>0</v>
      </c>
      <c r="AB1967" s="5" t="str">
        <f>+'MBI DIRECTORIO'!AG1967</f>
        <v>Sergio Valente Inc</v>
      </c>
      <c r="AD1967" t="str">
        <f t="shared" si="32"/>
        <v>INSERT INTO TABLA_PRESUPUESTO_COMERCIAL VALUES ('VSR','80136-C','14005031-19',2022,'Noviembre',21,'USD',840,373.844598,0,126,5.769764,9.885824,106.262584,85.151007,8.152964,2.892662,0,0,0,0,0,0,0,230.097491,17.75245,0);</v>
      </c>
    </row>
    <row r="1968" spans="1:30" x14ac:dyDescent="0.2">
      <c r="A1968" t="str">
        <f>+'MBI DIRECTORIO'!A1968</f>
        <v>VSR</v>
      </c>
      <c r="B1968" t="str">
        <f>+'MBI DIRECTORIO'!B1968</f>
        <v>80136-C</v>
      </c>
      <c r="C1968" t="str">
        <f>+'MBI DIRECTORIO'!C1968</f>
        <v>14004902-18</v>
      </c>
      <c r="D1968">
        <f>+'MBI DIRECTORIO'!D1968</f>
        <v>2022</v>
      </c>
      <c r="E1968" t="str">
        <f>+'MBI DIRECTORIO'!E1968</f>
        <v>Noviembre</v>
      </c>
      <c r="F1968" s="5">
        <f>+'MBI DIRECTORIO'!F1968</f>
        <v>75</v>
      </c>
      <c r="G1968" t="str">
        <f>+'MBI DIRECTORIO'!G1968</f>
        <v>USD</v>
      </c>
      <c r="H1968" s="5">
        <f>+'MBI DIRECTORIO'!H1968</f>
        <v>2250</v>
      </c>
      <c r="I1968" s="5">
        <f>+'MBI DIRECTORIO'!I1968</f>
        <v>1004.4840083321865</v>
      </c>
      <c r="J1968" s="5">
        <f>+'MBI DIRECTORIO'!J1968</f>
        <v>0</v>
      </c>
      <c r="K1968" s="5">
        <f>+'MBI DIRECTORIO'!K1968</f>
        <v>337.5</v>
      </c>
      <c r="L1968" s="5">
        <f>+'MBI DIRECTORIO'!L1968</f>
        <v>20.606299056840616</v>
      </c>
      <c r="M1968" s="5">
        <f>+'MBI DIRECTORIO'!M1968</f>
        <v>35.306515748031487</v>
      </c>
      <c r="N1968" s="5">
        <f>+'MBI DIRECTORIO'!N1968</f>
        <v>379.50922818791946</v>
      </c>
      <c r="O1968" s="5">
        <f>+'MBI DIRECTORIO'!O1968</f>
        <v>304.11073825503354</v>
      </c>
      <c r="P1968" s="5">
        <f>+'MBI DIRECTORIO'!P1968</f>
        <v>29.117729306487696</v>
      </c>
      <c r="Q1968" s="5">
        <f>+'MBI DIRECTORIO'!Q1968</f>
        <v>7.7482021402497683</v>
      </c>
      <c r="R1968" s="5">
        <f>+'MBI DIRECTORIO'!R1968</f>
        <v>0</v>
      </c>
      <c r="S1968" s="5">
        <f>+'MBI DIRECTORIO'!S1968</f>
        <v>0</v>
      </c>
      <c r="T1968" s="5">
        <f>+'MBI DIRECTORIO'!T1968</f>
        <v>0</v>
      </c>
      <c r="U1968" s="5">
        <f>+'MBI DIRECTORIO'!U1968</f>
        <v>0</v>
      </c>
      <c r="V1968" s="5">
        <f>+'MBI DIRECTORIO'!V1968</f>
        <v>0</v>
      </c>
      <c r="W1968" s="5">
        <f>+'MBI DIRECTORIO'!W1968</f>
        <v>0</v>
      </c>
      <c r="X1968" s="5">
        <f>+'MBI DIRECTORIO'!X1968</f>
        <v>0</v>
      </c>
      <c r="Y1968" s="5">
        <f>+'MBI DIRECTORIO'!Y1968</f>
        <v>819.1940210384688</v>
      </c>
      <c r="Z1968" s="5">
        <f>+'MBI DIRECTORIO'!Z1968</f>
        <v>63.401607400746897</v>
      </c>
      <c r="AA1968" s="5">
        <f>+'MBI DIRECTORIO'!AA1968</f>
        <v>0</v>
      </c>
      <c r="AB1968" s="5" t="str">
        <f>+'MBI DIRECTORIO'!AG1968</f>
        <v>Sergio Valente Inc</v>
      </c>
      <c r="AD1968" t="str">
        <f t="shared" si="32"/>
        <v>INSERT INTO TABLA_PRESUPUESTO_COMERCIAL VALUES ('VSR','80136-C','14004902-18',2022,'Noviembre',75,'USD',2250,1004.484008,0,337.5,20.606299,35.306516,379.509228,304.110738,29.117729,7.748202,0,0,0,0,0,0,0,819.194021,63.401607,0);</v>
      </c>
    </row>
    <row r="1969" spans="1:30" x14ac:dyDescent="0.2">
      <c r="A1969" t="str">
        <f>+'MBI DIRECTORIO'!A1969</f>
        <v>VSR</v>
      </c>
      <c r="B1969" t="str">
        <f>+'MBI DIRECTORIO'!B1969</f>
        <v>80136-C</v>
      </c>
      <c r="C1969" t="str">
        <f>+'MBI DIRECTORIO'!C1969</f>
        <v>14004904-18</v>
      </c>
      <c r="D1969">
        <f>+'MBI DIRECTORIO'!D1969</f>
        <v>2022</v>
      </c>
      <c r="E1969" t="str">
        <f>+'MBI DIRECTORIO'!E1969</f>
        <v>Noviembre</v>
      </c>
      <c r="F1969" s="5">
        <f>+'MBI DIRECTORIO'!F1969</f>
        <v>75</v>
      </c>
      <c r="G1969" t="str">
        <f>+'MBI DIRECTORIO'!G1969</f>
        <v>USD</v>
      </c>
      <c r="H1969" s="5">
        <f>+'MBI DIRECTORIO'!H1969</f>
        <v>2250</v>
      </c>
      <c r="I1969" s="5">
        <f>+'MBI DIRECTORIO'!I1969</f>
        <v>1047.9592889872044</v>
      </c>
      <c r="J1969" s="5">
        <f>+'MBI DIRECTORIO'!J1969</f>
        <v>0</v>
      </c>
      <c r="K1969" s="5">
        <f>+'MBI DIRECTORIO'!K1969</f>
        <v>337.5</v>
      </c>
      <c r="L1969" s="5">
        <f>+'MBI DIRECTORIO'!L1969</f>
        <v>20.606299056840616</v>
      </c>
      <c r="M1969" s="5">
        <f>+'MBI DIRECTORIO'!M1969</f>
        <v>35.306515748031487</v>
      </c>
      <c r="N1969" s="5">
        <f>+'MBI DIRECTORIO'!N1969</f>
        <v>379.50922818791946</v>
      </c>
      <c r="O1969" s="5">
        <f>+'MBI DIRECTORIO'!O1969</f>
        <v>304.11073825503354</v>
      </c>
      <c r="P1969" s="5">
        <f>+'MBI DIRECTORIO'!P1969</f>
        <v>29.117729306487696</v>
      </c>
      <c r="Q1969" s="5">
        <f>+'MBI DIRECTORIO'!Q1969</f>
        <v>7.7482021402497683</v>
      </c>
      <c r="R1969" s="5">
        <f>+'MBI DIRECTORIO'!R1969</f>
        <v>0</v>
      </c>
      <c r="S1969" s="5">
        <f>+'MBI DIRECTORIO'!S1969</f>
        <v>0</v>
      </c>
      <c r="T1969" s="5">
        <f>+'MBI DIRECTORIO'!T1969</f>
        <v>0</v>
      </c>
      <c r="U1969" s="5">
        <f>+'MBI DIRECTORIO'!U1969</f>
        <v>0</v>
      </c>
      <c r="V1969" s="5">
        <f>+'MBI DIRECTORIO'!V1969</f>
        <v>0</v>
      </c>
      <c r="W1969" s="5">
        <f>+'MBI DIRECTORIO'!W1969</f>
        <v>0</v>
      </c>
      <c r="X1969" s="5">
        <f>+'MBI DIRECTORIO'!X1969</f>
        <v>0</v>
      </c>
      <c r="Y1969" s="5">
        <f>+'MBI DIRECTORIO'!Y1969</f>
        <v>819.1940210384688</v>
      </c>
      <c r="Z1969" s="5">
        <f>+'MBI DIRECTORIO'!Z1969</f>
        <v>63.401607400746897</v>
      </c>
      <c r="AA1969" s="5">
        <f>+'MBI DIRECTORIO'!AA1969</f>
        <v>0</v>
      </c>
      <c r="AB1969" s="5" t="str">
        <f>+'MBI DIRECTORIO'!AG1969</f>
        <v>Sergio Valente Inc</v>
      </c>
      <c r="AD1969" t="str">
        <f t="shared" si="32"/>
        <v>INSERT INTO TABLA_PRESUPUESTO_COMERCIAL VALUES ('VSR','80136-C','14004904-18',2022,'Noviembre',75,'USD',2250,1047.959289,0,337.5,20.606299,35.306516,379.509228,304.110738,29.117729,7.748202,0,0,0,0,0,0,0,819.194021,63.401607,0);</v>
      </c>
    </row>
    <row r="1970" spans="1:30" x14ac:dyDescent="0.2">
      <c r="A1970" t="str">
        <f>+'MBI DIRECTORIO'!A1970</f>
        <v>VIA</v>
      </c>
      <c r="B1970" t="str">
        <f>+'MBI DIRECTORIO'!B1970</f>
        <v>80046-C</v>
      </c>
      <c r="C1970" t="str">
        <f>+'MBI DIRECTORIO'!C1970</f>
        <v>14003963-19</v>
      </c>
      <c r="D1970">
        <f>+'MBI DIRECTORIO'!D1970</f>
        <v>2022</v>
      </c>
      <c r="E1970" t="str">
        <f>+'MBI DIRECTORIO'!E1970</f>
        <v>Noviembre</v>
      </c>
      <c r="F1970" s="5">
        <f>+'MBI DIRECTORIO'!F1970</f>
        <v>60</v>
      </c>
      <c r="G1970" t="str">
        <f>+'MBI DIRECTORIO'!G1970</f>
        <v>CAD</v>
      </c>
      <c r="H1970" s="5">
        <f>+'MBI DIRECTORIO'!H1970</f>
        <v>2208</v>
      </c>
      <c r="I1970" s="5">
        <f>+'MBI DIRECTORIO'!I1970</f>
        <v>988.12294301783209</v>
      </c>
      <c r="J1970" s="5">
        <f>+'MBI DIRECTORIO'!J1970</f>
        <v>28.800000000000004</v>
      </c>
      <c r="K1970" s="5">
        <f>+'MBI DIRECTORIO'!K1970</f>
        <v>163.20000000000007</v>
      </c>
      <c r="L1970" s="5">
        <f>+'MBI DIRECTORIO'!L1970</f>
        <v>16.485039245472493</v>
      </c>
      <c r="M1970" s="5">
        <f>+'MBI DIRECTORIO'!M1970</f>
        <v>0</v>
      </c>
      <c r="N1970" s="5">
        <f>+'MBI DIRECTORIO'!N1970</f>
        <v>99.583333333333343</v>
      </c>
      <c r="O1970" s="5">
        <f>+'MBI DIRECTORIO'!O1970</f>
        <v>99.431818181818173</v>
      </c>
      <c r="P1970" s="5">
        <f>+'MBI DIRECTORIO'!P1970</f>
        <v>4.6401515151515156</v>
      </c>
      <c r="Q1970" s="5">
        <f>+'MBI DIRECTORIO'!Q1970</f>
        <v>7.6035690336317723</v>
      </c>
      <c r="R1970" s="5">
        <f>+'MBI DIRECTORIO'!R1970</f>
        <v>0</v>
      </c>
      <c r="S1970" s="5">
        <f>+'MBI DIRECTORIO'!S1970</f>
        <v>0</v>
      </c>
      <c r="T1970" s="5">
        <f>+'MBI DIRECTORIO'!T1970</f>
        <v>0</v>
      </c>
      <c r="U1970" s="5">
        <f>+'MBI DIRECTORIO'!U1970</f>
        <v>0</v>
      </c>
      <c r="V1970" s="5">
        <f>+'MBI DIRECTORIO'!V1970</f>
        <v>0</v>
      </c>
      <c r="W1970" s="5">
        <f>+'MBI DIRECTORIO'!W1970</f>
        <v>0</v>
      </c>
      <c r="X1970" s="5">
        <f>+'MBI DIRECTORIO'!X1970</f>
        <v>0</v>
      </c>
      <c r="Y1970" s="5">
        <f>+'MBI DIRECTORIO'!Y1970</f>
        <v>211.25887206393477</v>
      </c>
      <c r="Z1970" s="5">
        <f>+'MBI DIRECTORIO'!Z1970</f>
        <v>0</v>
      </c>
      <c r="AA1970" s="5">
        <f>+'MBI DIRECTORIO'!AA1970</f>
        <v>0</v>
      </c>
      <c r="AB1970" s="5" t="str">
        <f>+'MBI DIRECTORIO'!AG1970</f>
        <v>Liquor Control Board</v>
      </c>
      <c r="AD1970" t="str">
        <f t="shared" si="32"/>
        <v>INSERT INTO TABLA_PRESUPUESTO_COMERCIAL VALUES ('VIA','80046-C','14003963-19',2022,'Noviembre',60,'CAD',2208,988.122943,28.8,163.2,16.485039,0,99.583333,99.431818,4.640152,7.603569,0,0,0,0,0,0,0,211.258872,0,0);</v>
      </c>
    </row>
    <row r="1971" spans="1:30" x14ac:dyDescent="0.2">
      <c r="A1971" t="str">
        <f>+'MBI DIRECTORIO'!A1971</f>
        <v>VIA</v>
      </c>
      <c r="B1971" t="str">
        <f>+'MBI DIRECTORIO'!B1971</f>
        <v>80046-C</v>
      </c>
      <c r="C1971" t="str">
        <f>+'MBI DIRECTORIO'!C1971</f>
        <v>14004785-20</v>
      </c>
      <c r="D1971">
        <f>+'MBI DIRECTORIO'!D1971</f>
        <v>2022</v>
      </c>
      <c r="E1971" t="str">
        <f>+'MBI DIRECTORIO'!E1971</f>
        <v>Noviembre</v>
      </c>
      <c r="F1971" s="5">
        <f>+'MBI DIRECTORIO'!F1971</f>
        <v>30</v>
      </c>
      <c r="G1971" t="str">
        <f>+'MBI DIRECTORIO'!G1971</f>
        <v>CAD</v>
      </c>
      <c r="H1971" s="5">
        <f>+'MBI DIRECTORIO'!H1971</f>
        <v>1020</v>
      </c>
      <c r="I1971" s="5">
        <f>+'MBI DIRECTORIO'!I1971</f>
        <v>458.27311429951328</v>
      </c>
      <c r="J1971" s="5">
        <f>+'MBI DIRECTORIO'!J1971</f>
        <v>14.399999999999997</v>
      </c>
      <c r="K1971" s="5">
        <f>+'MBI DIRECTORIO'!K1971</f>
        <v>81.59999999999998</v>
      </c>
      <c r="L1971" s="5">
        <f>+'MBI DIRECTORIO'!L1971</f>
        <v>8.2425196227362463</v>
      </c>
      <c r="M1971" s="5">
        <f>+'MBI DIRECTORIO'!M1971</f>
        <v>0</v>
      </c>
      <c r="N1971" s="5">
        <f>+'MBI DIRECTORIO'!N1971</f>
        <v>49.791666666666671</v>
      </c>
      <c r="O1971" s="5">
        <f>+'MBI DIRECTORIO'!O1971</f>
        <v>49.715909090909086</v>
      </c>
      <c r="P1971" s="5">
        <f>+'MBI DIRECTORIO'!P1971</f>
        <v>2.3200757575757578</v>
      </c>
      <c r="Q1971" s="5">
        <f>+'MBI DIRECTORIO'!Q1971</f>
        <v>3.512518303579895</v>
      </c>
      <c r="R1971" s="5">
        <f>+'MBI DIRECTORIO'!R1971</f>
        <v>0</v>
      </c>
      <c r="S1971" s="5">
        <f>+'MBI DIRECTORIO'!S1971</f>
        <v>0</v>
      </c>
      <c r="T1971" s="5">
        <f>+'MBI DIRECTORIO'!T1971</f>
        <v>0</v>
      </c>
      <c r="U1971" s="5">
        <f>+'MBI DIRECTORIO'!U1971</f>
        <v>0</v>
      </c>
      <c r="V1971" s="5">
        <f>+'MBI DIRECTORIO'!V1971</f>
        <v>0</v>
      </c>
      <c r="W1971" s="5">
        <f>+'MBI DIRECTORIO'!W1971</f>
        <v>0</v>
      </c>
      <c r="X1971" s="5">
        <f>+'MBI DIRECTORIO'!X1971</f>
        <v>0</v>
      </c>
      <c r="Y1971" s="5">
        <f>+'MBI DIRECTORIO'!Y1971</f>
        <v>105.3401698187314</v>
      </c>
      <c r="Z1971" s="5">
        <f>+'MBI DIRECTORIO'!Z1971</f>
        <v>0</v>
      </c>
      <c r="AA1971" s="5">
        <f>+'MBI DIRECTORIO'!AA1971</f>
        <v>0</v>
      </c>
      <c r="AB1971" s="5" t="str">
        <f>+'MBI DIRECTORIO'!AG1971</f>
        <v>Liquor Control Board</v>
      </c>
      <c r="AD1971" t="str">
        <f t="shared" si="32"/>
        <v>INSERT INTO TABLA_PRESUPUESTO_COMERCIAL VALUES ('VIA','80046-C','14004785-20',2022,'Noviembre',30,'CAD',1020,458.273114,14.4,81.6,8.24252,0,49.791667,49.715909,2.320076,3.512518,0,0,0,0,0,0,0,105.34017,0,0);</v>
      </c>
    </row>
    <row r="1972" spans="1:30" x14ac:dyDescent="0.2">
      <c r="A1972" t="str">
        <f>+'MBI DIRECTORIO'!A1972</f>
        <v>VIA</v>
      </c>
      <c r="B1972" t="str">
        <f>+'MBI DIRECTORIO'!B1972</f>
        <v>80128-C</v>
      </c>
      <c r="C1972" t="str">
        <f>+'MBI DIRECTORIO'!C1972</f>
        <v>14005133-20</v>
      </c>
      <c r="D1972">
        <f>+'MBI DIRECTORIO'!D1972</f>
        <v>2022</v>
      </c>
      <c r="E1972" t="str">
        <f>+'MBI DIRECTORIO'!E1972</f>
        <v>Noviembre</v>
      </c>
      <c r="F1972" s="5">
        <f>+'MBI DIRECTORIO'!F1972</f>
        <v>16.8</v>
      </c>
      <c r="G1972" t="str">
        <f>+'MBI DIRECTORIO'!G1972</f>
        <v>CAD</v>
      </c>
      <c r="H1972" s="5">
        <f>+'MBI DIRECTORIO'!H1972</f>
        <v>497.28000000000003</v>
      </c>
      <c r="I1972" s="5">
        <f>+'MBI DIRECTORIO'!I1972</f>
        <v>265.90677041494632</v>
      </c>
      <c r="J1972" s="5">
        <f>+'MBI DIRECTORIO'!J1972</f>
        <v>0</v>
      </c>
      <c r="K1972" s="5">
        <f>+'MBI DIRECTORIO'!K1972</f>
        <v>40.320000000000007</v>
      </c>
      <c r="L1972" s="5">
        <f>+'MBI DIRECTORIO'!L1972</f>
        <v>4.6158109887322976</v>
      </c>
      <c r="M1972" s="5">
        <f>+'MBI DIRECTORIO'!M1972</f>
        <v>0</v>
      </c>
      <c r="N1972" s="5">
        <f>+'MBI DIRECTORIO'!N1972</f>
        <v>27.883333333333333</v>
      </c>
      <c r="O1972" s="5">
        <f>+'MBI DIRECTORIO'!O1972</f>
        <v>27.840909090909093</v>
      </c>
      <c r="P1972" s="5">
        <f>+'MBI DIRECTORIO'!P1972</f>
        <v>1.2992424242424243</v>
      </c>
      <c r="Q1972" s="5">
        <f>+'MBI DIRECTORIO'!Q1972</f>
        <v>1.7124559823570689</v>
      </c>
      <c r="R1972" s="5">
        <f>+'MBI DIRECTORIO'!R1972</f>
        <v>0</v>
      </c>
      <c r="S1972" s="5">
        <f>+'MBI DIRECTORIO'!S1972</f>
        <v>0</v>
      </c>
      <c r="T1972" s="5">
        <f>+'MBI DIRECTORIO'!T1972</f>
        <v>0</v>
      </c>
      <c r="U1972" s="5">
        <f>+'MBI DIRECTORIO'!U1972</f>
        <v>0</v>
      </c>
      <c r="V1972" s="5">
        <f>+'MBI DIRECTORIO'!V1972</f>
        <v>0</v>
      </c>
      <c r="W1972" s="5">
        <f>+'MBI DIRECTORIO'!W1972</f>
        <v>0</v>
      </c>
      <c r="X1972" s="5">
        <f>+'MBI DIRECTORIO'!X1972</f>
        <v>0</v>
      </c>
      <c r="Y1972" s="5">
        <f>+'MBI DIRECTORIO'!Y1972</f>
        <v>58.735940830841919</v>
      </c>
      <c r="Z1972" s="5">
        <f>+'MBI DIRECTORIO'!Z1972</f>
        <v>0</v>
      </c>
      <c r="AA1972" s="5">
        <f>+'MBI DIRECTORIO'!AA1972</f>
        <v>0</v>
      </c>
      <c r="AB1972" s="5" t="str">
        <f>+'MBI DIRECTORIO'!AG1972</f>
        <v>BRITISH COLUMBIA LIQUOR DIST. BRANCH C/O THE DELF GROUP</v>
      </c>
      <c r="AD1972" t="str">
        <f t="shared" si="32"/>
        <v>INSERT INTO TABLA_PRESUPUESTO_COMERCIAL VALUES ('VIA','80128-C','14005133-20',2022,'Noviembre',16.8,'CAD',497.28,265.90677,0,40.32,4.615811,0,27.883333,27.840909,1.299242,1.712456,0,0,0,0,0,0,0,58.735941,0,0);</v>
      </c>
    </row>
    <row r="1973" spans="1:30" x14ac:dyDescent="0.2">
      <c r="A1973" t="str">
        <f>+'MBI DIRECTORIO'!A1973</f>
        <v>VIA</v>
      </c>
      <c r="B1973" t="str">
        <f>+'MBI DIRECTORIO'!B1973</f>
        <v>80128-C</v>
      </c>
      <c r="C1973" t="str">
        <f>+'MBI DIRECTORIO'!C1973</f>
        <v>14005134-20</v>
      </c>
      <c r="D1973">
        <f>+'MBI DIRECTORIO'!D1973</f>
        <v>2022</v>
      </c>
      <c r="E1973" t="str">
        <f>+'MBI DIRECTORIO'!E1973</f>
        <v>Noviembre</v>
      </c>
      <c r="F1973" s="5">
        <f>+'MBI DIRECTORIO'!F1973</f>
        <v>16.8</v>
      </c>
      <c r="G1973" t="str">
        <f>+'MBI DIRECTORIO'!G1973</f>
        <v>CAD</v>
      </c>
      <c r="H1973" s="5">
        <f>+'MBI DIRECTORIO'!H1973</f>
        <v>497.28000000000003</v>
      </c>
      <c r="I1973" s="5">
        <f>+'MBI DIRECTORIO'!I1973</f>
        <v>277.14627103199319</v>
      </c>
      <c r="J1973" s="5">
        <f>+'MBI DIRECTORIO'!J1973</f>
        <v>0</v>
      </c>
      <c r="K1973" s="5">
        <f>+'MBI DIRECTORIO'!K1973</f>
        <v>40.320000000000007</v>
      </c>
      <c r="L1973" s="5">
        <f>+'MBI DIRECTORIO'!L1973</f>
        <v>4.6158109887322976</v>
      </c>
      <c r="M1973" s="5">
        <f>+'MBI DIRECTORIO'!M1973</f>
        <v>0</v>
      </c>
      <c r="N1973" s="5">
        <f>+'MBI DIRECTORIO'!N1973</f>
        <v>27.883333333333333</v>
      </c>
      <c r="O1973" s="5">
        <f>+'MBI DIRECTORIO'!O1973</f>
        <v>27.840909090909093</v>
      </c>
      <c r="P1973" s="5">
        <f>+'MBI DIRECTORIO'!P1973</f>
        <v>1.2992424242424243</v>
      </c>
      <c r="Q1973" s="5">
        <f>+'MBI DIRECTORIO'!Q1973</f>
        <v>1.7124559823570689</v>
      </c>
      <c r="R1973" s="5">
        <f>+'MBI DIRECTORIO'!R1973</f>
        <v>0</v>
      </c>
      <c r="S1973" s="5">
        <f>+'MBI DIRECTORIO'!S1973</f>
        <v>0</v>
      </c>
      <c r="T1973" s="5">
        <f>+'MBI DIRECTORIO'!T1973</f>
        <v>0</v>
      </c>
      <c r="U1973" s="5">
        <f>+'MBI DIRECTORIO'!U1973</f>
        <v>0</v>
      </c>
      <c r="V1973" s="5">
        <f>+'MBI DIRECTORIO'!V1973</f>
        <v>0</v>
      </c>
      <c r="W1973" s="5">
        <f>+'MBI DIRECTORIO'!W1973</f>
        <v>0</v>
      </c>
      <c r="X1973" s="5">
        <f>+'MBI DIRECTORIO'!X1973</f>
        <v>0</v>
      </c>
      <c r="Y1973" s="5">
        <f>+'MBI DIRECTORIO'!Y1973</f>
        <v>58.735940830841919</v>
      </c>
      <c r="Z1973" s="5">
        <f>+'MBI DIRECTORIO'!Z1973</f>
        <v>0</v>
      </c>
      <c r="AA1973" s="5">
        <f>+'MBI DIRECTORIO'!AA1973</f>
        <v>0</v>
      </c>
      <c r="AB1973" s="5" t="str">
        <f>+'MBI DIRECTORIO'!AG1973</f>
        <v>BRITISH COLUMBIA LIQUOR DIST. BRANCH C/O THE DELF GROUP</v>
      </c>
      <c r="AD1973" t="str">
        <f t="shared" si="32"/>
        <v>INSERT INTO TABLA_PRESUPUESTO_COMERCIAL VALUES ('VIA','80128-C','14005134-20',2022,'Noviembre',16.8,'CAD',497.28,277.146271,0,40.32,4.615811,0,27.883333,27.840909,1.299242,1.712456,0,0,0,0,0,0,0,58.735941,0,0);</v>
      </c>
    </row>
    <row r="1974" spans="1:30" x14ac:dyDescent="0.2">
      <c r="A1974" t="str">
        <f>+'MBI DIRECTORIO'!A1974</f>
        <v>VSR</v>
      </c>
      <c r="B1974" t="str">
        <f>+'MBI DIRECTORIO'!B1974</f>
        <v>80209-C</v>
      </c>
      <c r="C1974" t="str">
        <f>+'MBI DIRECTORIO'!C1974</f>
        <v>14004814-20</v>
      </c>
      <c r="D1974">
        <f>+'MBI DIRECTORIO'!D1974</f>
        <v>2022</v>
      </c>
      <c r="E1974" t="str">
        <f>+'MBI DIRECTORIO'!E1974</f>
        <v>Noviembre</v>
      </c>
      <c r="F1974" s="5">
        <f>+'MBI DIRECTORIO'!F1974</f>
        <v>84</v>
      </c>
      <c r="G1974" t="str">
        <f>+'MBI DIRECTORIO'!G1974</f>
        <v>USD</v>
      </c>
      <c r="H1974" s="5">
        <f>+'MBI DIRECTORIO'!H1974</f>
        <v>3192</v>
      </c>
      <c r="I1974" s="5">
        <f>+'MBI DIRECTORIO'!I1974</f>
        <v>1441.3233053555371</v>
      </c>
      <c r="J1974" s="5">
        <f>+'MBI DIRECTORIO'!J1974</f>
        <v>340.2</v>
      </c>
      <c r="K1974" s="5">
        <f>+'MBI DIRECTORIO'!K1974</f>
        <v>415.8</v>
      </c>
      <c r="L1974" s="5">
        <f>+'MBI DIRECTORIO'!L1974</f>
        <v>23.07905494366149</v>
      </c>
      <c r="M1974" s="5">
        <f>+'MBI DIRECTORIO'!M1974</f>
        <v>0</v>
      </c>
      <c r="N1974" s="5">
        <f>+'MBI DIRECTORIO'!N1974</f>
        <v>31.435185185185183</v>
      </c>
      <c r="O1974" s="5">
        <f>+'MBI DIRECTORIO'!O1974</f>
        <v>46.990740740740748</v>
      </c>
      <c r="P1974" s="5">
        <f>+'MBI DIRECTORIO'!P1974</f>
        <v>1.3233024691358026</v>
      </c>
      <c r="Q1974" s="5">
        <f>+'MBI DIRECTORIO'!Q1974</f>
        <v>10.992116102967671</v>
      </c>
      <c r="R1974" s="5">
        <f>+'MBI DIRECTORIO'!R1974</f>
        <v>0</v>
      </c>
      <c r="S1974" s="5">
        <f>+'MBI DIRECTORIO'!S1974</f>
        <v>0</v>
      </c>
      <c r="T1974" s="5">
        <f>+'MBI DIRECTORIO'!T1974</f>
        <v>0</v>
      </c>
      <c r="U1974" s="5">
        <f>+'MBI DIRECTORIO'!U1974</f>
        <v>0</v>
      </c>
      <c r="V1974" s="5">
        <f>+'MBI DIRECTORIO'!V1974</f>
        <v>0</v>
      </c>
      <c r="W1974" s="5">
        <f>+'MBI DIRECTORIO'!W1974</f>
        <v>0</v>
      </c>
      <c r="X1974" s="5">
        <f>+'MBI DIRECTORIO'!X1974</f>
        <v>0</v>
      </c>
      <c r="Y1974" s="5">
        <f>+'MBI DIRECTORIO'!Y1974</f>
        <v>90.741344498029392</v>
      </c>
      <c r="Z1974" s="5">
        <f>+'MBI DIRECTORIO'!Z1974</f>
        <v>0</v>
      </c>
      <c r="AA1974" s="5">
        <f>+'MBI DIRECTORIO'!AA1974</f>
        <v>0</v>
      </c>
      <c r="AB1974" s="5" t="str">
        <f>+'MBI DIRECTORIO'!AG1974</f>
        <v>Total Beverage Solution</v>
      </c>
      <c r="AD1974" t="str">
        <f t="shared" si="32"/>
        <v>INSERT INTO TABLA_PRESUPUESTO_COMERCIAL VALUES ('VSR','80209-C','14004814-20',2022,'Noviembre',84,'USD',3192,1441.323305,340.2,415.8,23.079055,0,31.435185,46.990741,1.323302,10.992116,0,0,0,0,0,0,0,90.741344,0,0);</v>
      </c>
    </row>
    <row r="1975" spans="1:30" x14ac:dyDescent="0.2">
      <c r="A1975" t="str">
        <f>+'MBI DIRECTORIO'!A1975</f>
        <v>VSR</v>
      </c>
      <c r="B1975" t="str">
        <f>+'MBI DIRECTORIO'!B1975</f>
        <v>80209-C</v>
      </c>
      <c r="C1975" t="str">
        <f>+'MBI DIRECTORIO'!C1975</f>
        <v>14004947-19</v>
      </c>
      <c r="D1975">
        <f>+'MBI DIRECTORIO'!D1975</f>
        <v>2022</v>
      </c>
      <c r="E1975" t="str">
        <f>+'MBI DIRECTORIO'!E1975</f>
        <v>Noviembre</v>
      </c>
      <c r="F1975" s="5">
        <f>+'MBI DIRECTORIO'!F1975</f>
        <v>63</v>
      </c>
      <c r="G1975" t="str">
        <f>+'MBI DIRECTORIO'!G1975</f>
        <v>USD</v>
      </c>
      <c r="H1975" s="5">
        <f>+'MBI DIRECTORIO'!H1975</f>
        <v>2394</v>
      </c>
      <c r="I1975" s="5">
        <f>+'MBI DIRECTORIO'!I1975</f>
        <v>998.07916849602384</v>
      </c>
      <c r="J1975" s="5">
        <f>+'MBI DIRECTORIO'!J1975</f>
        <v>226.8</v>
      </c>
      <c r="K1975" s="5">
        <f>+'MBI DIRECTORIO'!K1975</f>
        <v>277.20000000000005</v>
      </c>
      <c r="L1975" s="5">
        <f>+'MBI DIRECTORIO'!L1975</f>
        <v>17.309291207746117</v>
      </c>
      <c r="M1975" s="5">
        <f>+'MBI DIRECTORIO'!M1975</f>
        <v>0</v>
      </c>
      <c r="N1975" s="5">
        <f>+'MBI DIRECTORIO'!N1975</f>
        <v>23.576388888888889</v>
      </c>
      <c r="O1975" s="5">
        <f>+'MBI DIRECTORIO'!O1975</f>
        <v>35.243055555555557</v>
      </c>
      <c r="P1975" s="5">
        <f>+'MBI DIRECTORIO'!P1975</f>
        <v>0.99247685185185186</v>
      </c>
      <c r="Q1975" s="5">
        <f>+'MBI DIRECTORIO'!Q1975</f>
        <v>8.2440870772257533</v>
      </c>
      <c r="R1975" s="5">
        <f>+'MBI DIRECTORIO'!R1975</f>
        <v>0</v>
      </c>
      <c r="S1975" s="5">
        <f>+'MBI DIRECTORIO'!S1975</f>
        <v>0</v>
      </c>
      <c r="T1975" s="5">
        <f>+'MBI DIRECTORIO'!T1975</f>
        <v>0</v>
      </c>
      <c r="U1975" s="5">
        <f>+'MBI DIRECTORIO'!U1975</f>
        <v>0</v>
      </c>
      <c r="V1975" s="5">
        <f>+'MBI DIRECTORIO'!V1975</f>
        <v>0</v>
      </c>
      <c r="W1975" s="5">
        <f>+'MBI DIRECTORIO'!W1975</f>
        <v>0</v>
      </c>
      <c r="X1975" s="5">
        <f>+'MBI DIRECTORIO'!X1975</f>
        <v>0</v>
      </c>
      <c r="Y1975" s="5">
        <f>+'MBI DIRECTORIO'!Y1975</f>
        <v>68.056008373522047</v>
      </c>
      <c r="Z1975" s="5">
        <f>+'MBI DIRECTORIO'!Z1975</f>
        <v>0</v>
      </c>
      <c r="AA1975" s="5">
        <f>+'MBI DIRECTORIO'!AA1975</f>
        <v>0</v>
      </c>
      <c r="AB1975" s="5" t="str">
        <f>+'MBI DIRECTORIO'!AG1975</f>
        <v>Total Beverage Solution</v>
      </c>
      <c r="AD1975" t="str">
        <f t="shared" si="32"/>
        <v>INSERT INTO TABLA_PRESUPUESTO_COMERCIAL VALUES ('VSR','80209-C','14004947-19',2022,'Noviembre',63,'USD',2394,998.079168,226.8,277.2,17.309291,0,23.576389,35.243056,0.992477,8.244087,0,0,0,0,0,0,0,68.056008,0,0);</v>
      </c>
    </row>
    <row r="1976" spans="1:30" x14ac:dyDescent="0.2">
      <c r="A1976" t="str">
        <f>+'MBI DIRECTORIO'!A1976</f>
        <v>VSR</v>
      </c>
      <c r="B1976" t="str">
        <f>+'MBI DIRECTORIO'!B1976</f>
        <v>80209-C</v>
      </c>
      <c r="C1976" t="str">
        <f>+'MBI DIRECTORIO'!C1976</f>
        <v>14004813-20</v>
      </c>
      <c r="D1976">
        <f>+'MBI DIRECTORIO'!D1976</f>
        <v>2022</v>
      </c>
      <c r="E1976" t="str">
        <f>+'MBI DIRECTORIO'!E1976</f>
        <v>Noviembre</v>
      </c>
      <c r="F1976" s="5">
        <f>+'MBI DIRECTORIO'!F1976</f>
        <v>346.5</v>
      </c>
      <c r="G1976" t="str">
        <f>+'MBI DIRECTORIO'!G1976</f>
        <v>USD</v>
      </c>
      <c r="H1976" s="5">
        <f>+'MBI DIRECTORIO'!H1976</f>
        <v>13167</v>
      </c>
      <c r="I1976" s="5">
        <f>+'MBI DIRECTORIO'!I1976</f>
        <v>5650.5885548679798</v>
      </c>
      <c r="J1976" s="5">
        <f>+'MBI DIRECTORIO'!J1976</f>
        <v>1403.325</v>
      </c>
      <c r="K1976" s="5">
        <f>+'MBI DIRECTORIO'!K1976</f>
        <v>1715.1750000000002</v>
      </c>
      <c r="L1976" s="5">
        <f>+'MBI DIRECTORIO'!L1976</f>
        <v>95.201101642603632</v>
      </c>
      <c r="M1976" s="5">
        <f>+'MBI DIRECTORIO'!M1976</f>
        <v>0</v>
      </c>
      <c r="N1976" s="5">
        <f>+'MBI DIRECTORIO'!N1976</f>
        <v>129.67013888888889</v>
      </c>
      <c r="O1976" s="5">
        <f>+'MBI DIRECTORIO'!O1976</f>
        <v>193.83680555555554</v>
      </c>
      <c r="P1976" s="5">
        <f>+'MBI DIRECTORIO'!P1976</f>
        <v>5.4586226851851851</v>
      </c>
      <c r="Q1976" s="5">
        <f>+'MBI DIRECTORIO'!Q1976</f>
        <v>45.342478924741641</v>
      </c>
      <c r="R1976" s="5">
        <f>+'MBI DIRECTORIO'!R1976</f>
        <v>0</v>
      </c>
      <c r="S1976" s="5">
        <f>+'MBI DIRECTORIO'!S1976</f>
        <v>0</v>
      </c>
      <c r="T1976" s="5">
        <f>+'MBI DIRECTORIO'!T1976</f>
        <v>0</v>
      </c>
      <c r="U1976" s="5">
        <f>+'MBI DIRECTORIO'!U1976</f>
        <v>0</v>
      </c>
      <c r="V1976" s="5">
        <f>+'MBI DIRECTORIO'!V1976</f>
        <v>0</v>
      </c>
      <c r="W1976" s="5">
        <f>+'MBI DIRECTORIO'!W1976</f>
        <v>0</v>
      </c>
      <c r="X1976" s="5">
        <f>+'MBI DIRECTORIO'!X1976</f>
        <v>0</v>
      </c>
      <c r="Y1976" s="5">
        <f>+'MBI DIRECTORIO'!Y1976</f>
        <v>374.30804605437129</v>
      </c>
      <c r="Z1976" s="5">
        <f>+'MBI DIRECTORIO'!Z1976</f>
        <v>0</v>
      </c>
      <c r="AA1976" s="5">
        <f>+'MBI DIRECTORIO'!AA1976</f>
        <v>0</v>
      </c>
      <c r="AB1976" s="5" t="str">
        <f>+'MBI DIRECTORIO'!AG1976</f>
        <v>Total Beverage Solution</v>
      </c>
      <c r="AD1976" t="str">
        <f t="shared" si="32"/>
        <v>INSERT INTO TABLA_PRESUPUESTO_COMERCIAL VALUES ('VSR','80209-C','14004813-20',2022,'Noviembre',346.5,'USD',13167,5650.588555,1403.325,1715.175,95.201102,0,129.670139,193.836806,5.458623,45.342479,0,0,0,0,0,0,0,374.308046,0,0);</v>
      </c>
    </row>
    <row r="1977" spans="1:30" x14ac:dyDescent="0.2">
      <c r="A1977" t="str">
        <f>+'MBI DIRECTORIO'!A1977</f>
        <v>VSR</v>
      </c>
      <c r="B1977" t="str">
        <f>+'MBI DIRECTORIO'!B1977</f>
        <v>80209-C</v>
      </c>
      <c r="C1977" t="str">
        <f>+'MBI DIRECTORIO'!C1977</f>
        <v>14005101-20</v>
      </c>
      <c r="D1977">
        <f>+'MBI DIRECTORIO'!D1977</f>
        <v>2022</v>
      </c>
      <c r="E1977" t="str">
        <f>+'MBI DIRECTORIO'!E1977</f>
        <v>Noviembre</v>
      </c>
      <c r="F1977" s="5">
        <f>+'MBI DIRECTORIO'!F1977</f>
        <v>247.5</v>
      </c>
      <c r="G1977" t="str">
        <f>+'MBI DIRECTORIO'!G1977</f>
        <v>USD</v>
      </c>
      <c r="H1977" s="5">
        <f>+'MBI DIRECTORIO'!H1977</f>
        <v>11385</v>
      </c>
      <c r="I1977" s="5">
        <f>+'MBI DIRECTORIO'!I1977</f>
        <v>4644.1474606058082</v>
      </c>
      <c r="J1977" s="5">
        <f>+'MBI DIRECTORIO'!J1977</f>
        <v>1002.375</v>
      </c>
      <c r="K1977" s="5">
        <f>+'MBI DIRECTORIO'!K1977</f>
        <v>1225.125</v>
      </c>
      <c r="L1977" s="5">
        <f>+'MBI DIRECTORIO'!L1977</f>
        <v>68.000786887574023</v>
      </c>
      <c r="M1977" s="5">
        <f>+'MBI DIRECTORIO'!M1977</f>
        <v>0</v>
      </c>
      <c r="N1977" s="5">
        <f>+'MBI DIRECTORIO'!N1977</f>
        <v>92.621527777777771</v>
      </c>
      <c r="O1977" s="5">
        <f>+'MBI DIRECTORIO'!O1977</f>
        <v>138.45486111111111</v>
      </c>
      <c r="P1977" s="5">
        <f>+'MBI DIRECTORIO'!P1977</f>
        <v>3.8990162037037042</v>
      </c>
      <c r="Q1977" s="5">
        <f>+'MBI DIRECTORIO'!Q1977</f>
        <v>39.205902829663827</v>
      </c>
      <c r="R1977" s="5">
        <f>+'MBI DIRECTORIO'!R1977</f>
        <v>0</v>
      </c>
      <c r="S1977" s="5">
        <f>+'MBI DIRECTORIO'!S1977</f>
        <v>0</v>
      </c>
      <c r="T1977" s="5">
        <f>+'MBI DIRECTORIO'!T1977</f>
        <v>0</v>
      </c>
      <c r="U1977" s="5">
        <f>+'MBI DIRECTORIO'!U1977</f>
        <v>0</v>
      </c>
      <c r="V1977" s="5">
        <f>+'MBI DIRECTORIO'!V1977</f>
        <v>0</v>
      </c>
      <c r="W1977" s="5">
        <f>+'MBI DIRECTORIO'!W1977</f>
        <v>0</v>
      </c>
      <c r="X1977" s="5">
        <f>+'MBI DIRECTORIO'!X1977</f>
        <v>0</v>
      </c>
      <c r="Y1977" s="5">
        <f>+'MBI DIRECTORIO'!Y1977</f>
        <v>274.18130792225639</v>
      </c>
      <c r="Z1977" s="5">
        <f>+'MBI DIRECTORIO'!Z1977</f>
        <v>0</v>
      </c>
      <c r="AA1977" s="5">
        <f>+'MBI DIRECTORIO'!AA1977</f>
        <v>0</v>
      </c>
      <c r="AB1977" s="5" t="str">
        <f>+'MBI DIRECTORIO'!AG1977</f>
        <v>Total Beverage Solution</v>
      </c>
      <c r="AD1977" t="str">
        <f t="shared" si="32"/>
        <v>INSERT INTO TABLA_PRESUPUESTO_COMERCIAL VALUES ('VSR','80209-C','14005101-20',2022,'Noviembre',247.5,'USD',11385,4644.147461,1002.375,1225.125,68.000787,0,92.621528,138.454861,3.899016,39.205903,0,0,0,0,0,0,0,274.181308,0,0);</v>
      </c>
    </row>
    <row r="1978" spans="1:30" x14ac:dyDescent="0.2">
      <c r="A1978" t="str">
        <f>+'MBI DIRECTORIO'!A1978</f>
        <v>VSR</v>
      </c>
      <c r="B1978" t="str">
        <f>+'MBI DIRECTORIO'!B1978</f>
        <v>80209-C</v>
      </c>
      <c r="C1978" t="str">
        <f>+'MBI DIRECTORIO'!C1978</f>
        <v>14005102-20</v>
      </c>
      <c r="D1978">
        <f>+'MBI DIRECTORIO'!D1978</f>
        <v>2022</v>
      </c>
      <c r="E1978" t="str">
        <f>+'MBI DIRECTORIO'!E1978</f>
        <v>Noviembre</v>
      </c>
      <c r="F1978" s="5">
        <f>+'MBI DIRECTORIO'!F1978</f>
        <v>247.5</v>
      </c>
      <c r="G1978" t="str">
        <f>+'MBI DIRECTORIO'!G1978</f>
        <v>USD</v>
      </c>
      <c r="H1978" s="5">
        <f>+'MBI DIRECTORIO'!H1978</f>
        <v>11385</v>
      </c>
      <c r="I1978" s="5">
        <f>+'MBI DIRECTORIO'!I1978</f>
        <v>4891.5725408654216</v>
      </c>
      <c r="J1978" s="5">
        <f>+'MBI DIRECTORIO'!J1978</f>
        <v>1002.375</v>
      </c>
      <c r="K1978" s="5">
        <f>+'MBI DIRECTORIO'!K1978</f>
        <v>1225.125</v>
      </c>
      <c r="L1978" s="5">
        <f>+'MBI DIRECTORIO'!L1978</f>
        <v>68.000786887574023</v>
      </c>
      <c r="M1978" s="5">
        <f>+'MBI DIRECTORIO'!M1978</f>
        <v>0</v>
      </c>
      <c r="N1978" s="5">
        <f>+'MBI DIRECTORIO'!N1978</f>
        <v>92.621527777777771</v>
      </c>
      <c r="O1978" s="5">
        <f>+'MBI DIRECTORIO'!O1978</f>
        <v>138.45486111111111</v>
      </c>
      <c r="P1978" s="5">
        <f>+'MBI DIRECTORIO'!P1978</f>
        <v>3.8990162037037042</v>
      </c>
      <c r="Q1978" s="5">
        <f>+'MBI DIRECTORIO'!Q1978</f>
        <v>39.205902829663827</v>
      </c>
      <c r="R1978" s="5">
        <f>+'MBI DIRECTORIO'!R1978</f>
        <v>0</v>
      </c>
      <c r="S1978" s="5">
        <f>+'MBI DIRECTORIO'!S1978</f>
        <v>0</v>
      </c>
      <c r="T1978" s="5">
        <f>+'MBI DIRECTORIO'!T1978</f>
        <v>0</v>
      </c>
      <c r="U1978" s="5">
        <f>+'MBI DIRECTORIO'!U1978</f>
        <v>0</v>
      </c>
      <c r="V1978" s="5">
        <f>+'MBI DIRECTORIO'!V1978</f>
        <v>0</v>
      </c>
      <c r="W1978" s="5">
        <f>+'MBI DIRECTORIO'!W1978</f>
        <v>0</v>
      </c>
      <c r="X1978" s="5">
        <f>+'MBI DIRECTORIO'!X1978</f>
        <v>0</v>
      </c>
      <c r="Y1978" s="5">
        <f>+'MBI DIRECTORIO'!Y1978</f>
        <v>274.18130792225639</v>
      </c>
      <c r="Z1978" s="5">
        <f>+'MBI DIRECTORIO'!Z1978</f>
        <v>0</v>
      </c>
      <c r="AA1978" s="5">
        <f>+'MBI DIRECTORIO'!AA1978</f>
        <v>0</v>
      </c>
      <c r="AB1978" s="5" t="str">
        <f>+'MBI DIRECTORIO'!AG1978</f>
        <v>Total Beverage Solution</v>
      </c>
      <c r="AD1978" t="str">
        <f t="shared" si="32"/>
        <v>INSERT INTO TABLA_PRESUPUESTO_COMERCIAL VALUES ('VSR','80209-C','14005102-20',2022,'Noviembre',247.5,'USD',11385,4891.572541,1002.375,1225.125,68.000787,0,92.621528,138.454861,3.899016,39.205903,0,0,0,0,0,0,0,274.181308,0,0);</v>
      </c>
    </row>
    <row r="1979" spans="1:30" x14ac:dyDescent="0.2">
      <c r="A1979" t="str">
        <f>+'MBI DIRECTORIO'!A1979</f>
        <v>VSR</v>
      </c>
      <c r="B1979" t="str">
        <f>+'MBI DIRECTORIO'!B1979</f>
        <v>80209-C</v>
      </c>
      <c r="C1979" t="str">
        <f>+'MBI DIRECTORIO'!C1979</f>
        <v>14004011-15</v>
      </c>
      <c r="D1979">
        <f>+'MBI DIRECTORIO'!D1979</f>
        <v>2022</v>
      </c>
      <c r="E1979" t="str">
        <f>+'MBI DIRECTORIO'!E1979</f>
        <v>Noviembre</v>
      </c>
      <c r="F1979" s="5">
        <f>+'MBI DIRECTORIO'!F1979</f>
        <v>38.4</v>
      </c>
      <c r="G1979" t="str">
        <f>+'MBI DIRECTORIO'!G1979</f>
        <v>USD</v>
      </c>
      <c r="H1979" s="5">
        <f>+'MBI DIRECTORIO'!H1979</f>
        <v>2688</v>
      </c>
      <c r="I1979" s="5">
        <f>+'MBI DIRECTORIO'!I1979</f>
        <v>1447.7702258050986</v>
      </c>
      <c r="J1979" s="5">
        <f>+'MBI DIRECTORIO'!J1979</f>
        <v>138.24</v>
      </c>
      <c r="K1979" s="5">
        <f>+'MBI DIRECTORIO'!K1979</f>
        <v>168.96</v>
      </c>
      <c r="L1979" s="5">
        <f>+'MBI DIRECTORIO'!L1979</f>
        <v>10.550425117102394</v>
      </c>
      <c r="M1979" s="5">
        <f>+'MBI DIRECTORIO'!M1979</f>
        <v>0</v>
      </c>
      <c r="N1979" s="5">
        <f>+'MBI DIRECTORIO'!N1979</f>
        <v>14.37037037037037</v>
      </c>
      <c r="O1979" s="5">
        <f>+'MBI DIRECTORIO'!O1979</f>
        <v>21.481481481481481</v>
      </c>
      <c r="P1979" s="5">
        <f>+'MBI DIRECTORIO'!P1979</f>
        <v>0.60493827160493829</v>
      </c>
      <c r="Q1979" s="5">
        <f>+'MBI DIRECTORIO'!Q1979</f>
        <v>9.2565188235517226</v>
      </c>
      <c r="R1979" s="5">
        <f>+'MBI DIRECTORIO'!R1979</f>
        <v>0</v>
      </c>
      <c r="S1979" s="5">
        <f>+'MBI DIRECTORIO'!S1979</f>
        <v>0</v>
      </c>
      <c r="T1979" s="5">
        <f>+'MBI DIRECTORIO'!T1979</f>
        <v>0</v>
      </c>
      <c r="U1979" s="5">
        <f>+'MBI DIRECTORIO'!U1979</f>
        <v>0</v>
      </c>
      <c r="V1979" s="5">
        <f>+'MBI DIRECTORIO'!V1979</f>
        <v>0</v>
      </c>
      <c r="W1979" s="5">
        <f>+'MBI DIRECTORIO'!W1979</f>
        <v>0</v>
      </c>
      <c r="X1979" s="5">
        <f>+'MBI DIRECTORIO'!X1979</f>
        <v>0</v>
      </c>
      <c r="Y1979" s="5">
        <f>+'MBI DIRECTORIO'!Y1979</f>
        <v>45.713308947008507</v>
      </c>
      <c r="Z1979" s="5">
        <f>+'MBI DIRECTORIO'!Z1979</f>
        <v>0</v>
      </c>
      <c r="AA1979" s="5">
        <f>+'MBI DIRECTORIO'!AA1979</f>
        <v>0</v>
      </c>
      <c r="AB1979" s="5" t="str">
        <f>+'MBI DIRECTORIO'!AG1979</f>
        <v>Total Beverage Solution</v>
      </c>
      <c r="AD1979" t="str">
        <f t="shared" si="32"/>
        <v>INSERT INTO TABLA_PRESUPUESTO_COMERCIAL VALUES ('VSR','80209-C','14004011-15',2022,'Noviembre',38.4,'USD',2688,1447.770226,138.24,168.96,10.550425,0,14.37037,21.481481,0.604938,9.256519,0,0,0,0,0,0,0,45.713309,0,0);</v>
      </c>
    </row>
    <row r="1980" spans="1:30" x14ac:dyDescent="0.2">
      <c r="A1980" t="str">
        <f>+'MBI DIRECTORIO'!A1980</f>
        <v>VSR</v>
      </c>
      <c r="B1980" t="str">
        <f>+'MBI DIRECTORIO'!B1980</f>
        <v>80145-C</v>
      </c>
      <c r="C1980" t="str">
        <f>+'MBI DIRECTORIO'!C1980</f>
        <v>14004891-20</v>
      </c>
      <c r="D1980">
        <f>+'MBI DIRECTORIO'!D1980</f>
        <v>2022</v>
      </c>
      <c r="E1980" t="str">
        <f>+'MBI DIRECTORIO'!E1980</f>
        <v>Noviembre</v>
      </c>
      <c r="F1980" s="5">
        <f>+'MBI DIRECTORIO'!F1980</f>
        <v>300</v>
      </c>
      <c r="G1980" t="str">
        <f>+'MBI DIRECTORIO'!G1980</f>
        <v>USD</v>
      </c>
      <c r="H1980" s="5">
        <f>+'MBI DIRECTORIO'!H1980</f>
        <v>10020</v>
      </c>
      <c r="I1980" s="5">
        <f>+'MBI DIRECTORIO'!I1980</f>
        <v>4191.9475134935255</v>
      </c>
      <c r="J1980" s="5">
        <f>+'MBI DIRECTORIO'!J1980</f>
        <v>0</v>
      </c>
      <c r="K1980" s="5">
        <f>+'MBI DIRECTORIO'!K1980</f>
        <v>600</v>
      </c>
      <c r="L1980" s="5">
        <f>+'MBI DIRECTORIO'!L1980</f>
        <v>82.425196227362463</v>
      </c>
      <c r="M1980" s="5">
        <f>+'MBI DIRECTORIO'!M1980</f>
        <v>0</v>
      </c>
      <c r="N1980" s="5">
        <f>+'MBI DIRECTORIO'!N1980</f>
        <v>80.828779599271385</v>
      </c>
      <c r="O1980" s="5">
        <f>+'MBI DIRECTORIO'!O1980</f>
        <v>99.04371584699453</v>
      </c>
      <c r="P1980" s="5">
        <f>+'MBI DIRECTORIO'!P1980</f>
        <v>3.3469945355191251</v>
      </c>
      <c r="Q1980" s="5">
        <f>+'MBI DIRECTORIO'!Q1980</f>
        <v>34.505326864578969</v>
      </c>
      <c r="R1980" s="5">
        <f>+'MBI DIRECTORIO'!R1980</f>
        <v>0</v>
      </c>
      <c r="S1980" s="5">
        <f>+'MBI DIRECTORIO'!S1980</f>
        <v>0</v>
      </c>
      <c r="T1980" s="5">
        <f>+'MBI DIRECTORIO'!T1980</f>
        <v>0</v>
      </c>
      <c r="U1980" s="5">
        <f>+'MBI DIRECTORIO'!U1980</f>
        <v>0</v>
      </c>
      <c r="V1980" s="5">
        <f>+'MBI DIRECTORIO'!V1980</f>
        <v>0</v>
      </c>
      <c r="W1980" s="5">
        <f>+'MBI DIRECTORIO'!W1980</f>
        <v>0</v>
      </c>
      <c r="X1980" s="5">
        <f>+'MBI DIRECTORIO'!X1980</f>
        <v>0</v>
      </c>
      <c r="Y1980" s="5">
        <f>+'MBI DIRECTORIO'!Y1980</f>
        <v>218.47692425284643</v>
      </c>
      <c r="Z1980" s="5">
        <f>+'MBI DIRECTORIO'!Z1980</f>
        <v>0.75210740648242946</v>
      </c>
      <c r="AA1980" s="5">
        <f>+'MBI DIRECTORIO'!AA1980</f>
        <v>0</v>
      </c>
      <c r="AB1980" s="5" t="str">
        <f>+'MBI DIRECTORIO'!AG1980</f>
        <v>Domaine Boyar International EAD</v>
      </c>
      <c r="AD1980" t="str">
        <f t="shared" si="32"/>
        <v>INSERT INTO TABLA_PRESUPUESTO_COMERCIAL VALUES ('VSR','80145-C','14004891-20',2022,'Noviembre',300,'USD',10020,4191.947513,0,600,82.425196,0,80.82878,99.043716,3.346995,34.505327,0,0,0,0,0,0,0,218.476924,0.752107,0);</v>
      </c>
    </row>
    <row r="1981" spans="1:30" x14ac:dyDescent="0.2">
      <c r="A1981" t="str">
        <f>+'MBI DIRECTORIO'!A1981</f>
        <v>VSR</v>
      </c>
      <c r="B1981" t="str">
        <f>+'MBI DIRECTORIO'!B1981</f>
        <v>80007-C</v>
      </c>
      <c r="C1981" t="str">
        <f>+'MBI DIRECTORIO'!C1981</f>
        <v>14003817-21</v>
      </c>
      <c r="D1981">
        <f>+'MBI DIRECTORIO'!D1981</f>
        <v>2022</v>
      </c>
      <c r="E1981" t="str">
        <f>+'MBI DIRECTORIO'!E1981</f>
        <v>Noviembre</v>
      </c>
      <c r="F1981" s="5">
        <f>+'MBI DIRECTORIO'!F1981</f>
        <v>21.599999999999998</v>
      </c>
      <c r="G1981" t="str">
        <f>+'MBI DIRECTORIO'!G1981</f>
        <v>USD</v>
      </c>
      <c r="H1981" s="5">
        <f>+'MBI DIRECTORIO'!H1981</f>
        <v>529.19999999999993</v>
      </c>
      <c r="I1981" s="5">
        <f>+'MBI DIRECTORIO'!I1981</f>
        <v>318.97530557953382</v>
      </c>
      <c r="J1981" s="5">
        <f>+'MBI DIRECTORIO'!J1981</f>
        <v>0</v>
      </c>
      <c r="K1981" s="5">
        <f>+'MBI DIRECTORIO'!K1981</f>
        <v>32.4</v>
      </c>
      <c r="L1981" s="5">
        <f>+'MBI DIRECTORIO'!L1981</f>
        <v>5.9346141283700966</v>
      </c>
      <c r="M1981" s="5">
        <f>+'MBI DIRECTORIO'!M1981</f>
        <v>0</v>
      </c>
      <c r="N1981" s="5">
        <f>+'MBI DIRECTORIO'!N1981</f>
        <v>7.5714285714285703</v>
      </c>
      <c r="O1981" s="5">
        <f>+'MBI DIRECTORIO'!O1981</f>
        <v>8.2857142857142847</v>
      </c>
      <c r="P1981" s="5">
        <f>+'MBI DIRECTORIO'!P1981</f>
        <v>0.27999999999999997</v>
      </c>
      <c r="Q1981" s="5">
        <f>+'MBI DIRECTORIO'!Q1981</f>
        <v>1.8223771433867453</v>
      </c>
      <c r="R1981" s="5">
        <f>+'MBI DIRECTORIO'!R1981</f>
        <v>0</v>
      </c>
      <c r="S1981" s="5">
        <f>+'MBI DIRECTORIO'!S1981</f>
        <v>0</v>
      </c>
      <c r="T1981" s="5">
        <f>+'MBI DIRECTORIO'!T1981</f>
        <v>0</v>
      </c>
      <c r="U1981" s="5">
        <f>+'MBI DIRECTORIO'!U1981</f>
        <v>0</v>
      </c>
      <c r="V1981" s="5">
        <f>+'MBI DIRECTORIO'!V1981</f>
        <v>0</v>
      </c>
      <c r="W1981" s="5">
        <f>+'MBI DIRECTORIO'!W1981</f>
        <v>0</v>
      </c>
      <c r="X1981" s="5">
        <f>+'MBI DIRECTORIO'!X1981</f>
        <v>0</v>
      </c>
      <c r="Y1981" s="5">
        <f>+'MBI DIRECTORIO'!Y1981</f>
        <v>18.013671733796336</v>
      </c>
      <c r="Z1981" s="5">
        <f>+'MBI DIRECTORIO'!Z1981</f>
        <v>5.4151733266734926E-2</v>
      </c>
      <c r="AA1981" s="5">
        <f>+'MBI DIRECTORIO'!AA1981</f>
        <v>0</v>
      </c>
      <c r="AB1981" s="5" t="str">
        <f>+'MBI DIRECTORIO'!AG1981</f>
        <v>Ghs Classic Drinks Ltd</v>
      </c>
      <c r="AD1981" t="str">
        <f t="shared" si="32"/>
        <v>INSERT INTO TABLA_PRESUPUESTO_COMERCIAL VALUES ('VSR','80007-C','14003817-21',2022,'Noviembre',21.6,'USD',529.2,318.975306,0,32.4,5.934614,0,7.571429,8.285714,0.28,1.822377,0,0,0,0,0,0,0,18.013672,0.054152,0);</v>
      </c>
    </row>
    <row r="1982" spans="1:30" x14ac:dyDescent="0.2">
      <c r="A1982" t="str">
        <f>+'MBI DIRECTORIO'!A1982</f>
        <v>VSR</v>
      </c>
      <c r="B1982" t="str">
        <f>+'MBI DIRECTORIO'!B1982</f>
        <v>80007-C</v>
      </c>
      <c r="C1982" t="str">
        <f>+'MBI DIRECTORIO'!C1982</f>
        <v>14004978-20</v>
      </c>
      <c r="D1982">
        <f>+'MBI DIRECTORIO'!D1982</f>
        <v>2022</v>
      </c>
      <c r="E1982" t="str">
        <f>+'MBI DIRECTORIO'!E1982</f>
        <v>Noviembre</v>
      </c>
      <c r="F1982" s="5">
        <f>+'MBI DIRECTORIO'!F1982</f>
        <v>21.599999999999998</v>
      </c>
      <c r="G1982" t="str">
        <f>+'MBI DIRECTORIO'!G1982</f>
        <v>USD</v>
      </c>
      <c r="H1982" s="5">
        <f>+'MBI DIRECTORIO'!H1982</f>
        <v>712.8</v>
      </c>
      <c r="I1982" s="5">
        <f>+'MBI DIRECTORIO'!I1982</f>
        <v>352.24448134241953</v>
      </c>
      <c r="J1982" s="5">
        <f>+'MBI DIRECTORIO'!J1982</f>
        <v>0</v>
      </c>
      <c r="K1982" s="5">
        <f>+'MBI DIRECTORIO'!K1982</f>
        <v>32.4</v>
      </c>
      <c r="L1982" s="5">
        <f>+'MBI DIRECTORIO'!L1982</f>
        <v>5.9346141283700966</v>
      </c>
      <c r="M1982" s="5">
        <f>+'MBI DIRECTORIO'!M1982</f>
        <v>0</v>
      </c>
      <c r="N1982" s="5">
        <f>+'MBI DIRECTORIO'!N1982</f>
        <v>7.5714285714285703</v>
      </c>
      <c r="O1982" s="5">
        <f>+'MBI DIRECTORIO'!O1982</f>
        <v>8.2857142857142847</v>
      </c>
      <c r="P1982" s="5">
        <f>+'MBI DIRECTORIO'!P1982</f>
        <v>0.27999999999999997</v>
      </c>
      <c r="Q1982" s="5">
        <f>+'MBI DIRECTORIO'!Q1982</f>
        <v>2.4546304380311263</v>
      </c>
      <c r="R1982" s="5">
        <f>+'MBI DIRECTORIO'!R1982</f>
        <v>0</v>
      </c>
      <c r="S1982" s="5">
        <f>+'MBI DIRECTORIO'!S1982</f>
        <v>0</v>
      </c>
      <c r="T1982" s="5">
        <f>+'MBI DIRECTORIO'!T1982</f>
        <v>0</v>
      </c>
      <c r="U1982" s="5">
        <f>+'MBI DIRECTORIO'!U1982</f>
        <v>0</v>
      </c>
      <c r="V1982" s="5">
        <f>+'MBI DIRECTORIO'!V1982</f>
        <v>0</v>
      </c>
      <c r="W1982" s="5">
        <f>+'MBI DIRECTORIO'!W1982</f>
        <v>0</v>
      </c>
      <c r="X1982" s="5">
        <f>+'MBI DIRECTORIO'!X1982</f>
        <v>0</v>
      </c>
      <c r="Y1982" s="5">
        <f>+'MBI DIRECTORIO'!Y1982</f>
        <v>18.645925028440718</v>
      </c>
      <c r="Z1982" s="5">
        <f>+'MBI DIRECTORIO'!Z1982</f>
        <v>5.4151733266734926E-2</v>
      </c>
      <c r="AA1982" s="5">
        <f>+'MBI DIRECTORIO'!AA1982</f>
        <v>0</v>
      </c>
      <c r="AB1982" s="5" t="str">
        <f>+'MBI DIRECTORIO'!AG1982</f>
        <v>Ghs Classic Drinks Ltd</v>
      </c>
      <c r="AD1982" t="str">
        <f t="shared" si="32"/>
        <v>INSERT INTO TABLA_PRESUPUESTO_COMERCIAL VALUES ('VSR','80007-C','14004978-20',2022,'Noviembre',21.6,'USD',712.8,352.244481,0,32.4,5.934614,0,7.571429,8.285714,0.28,2.45463,0,0,0,0,0,0,0,18.645925,0.054152,0);</v>
      </c>
    </row>
    <row r="1983" spans="1:30" x14ac:dyDescent="0.2">
      <c r="A1983" t="str">
        <f>+'MBI DIRECTORIO'!A1983</f>
        <v>VSR</v>
      </c>
      <c r="B1983" t="str">
        <f>+'MBI DIRECTORIO'!B1983</f>
        <v>80007-C</v>
      </c>
      <c r="C1983" t="str">
        <f>+'MBI DIRECTORIO'!C1983</f>
        <v>14004704-21</v>
      </c>
      <c r="D1983">
        <f>+'MBI DIRECTORIO'!D1983</f>
        <v>2022</v>
      </c>
      <c r="E1983" t="str">
        <f>+'MBI DIRECTORIO'!E1983</f>
        <v>Noviembre</v>
      </c>
      <c r="F1983" s="5">
        <f>+'MBI DIRECTORIO'!F1983</f>
        <v>85.8</v>
      </c>
      <c r="G1983" t="str">
        <f>+'MBI DIRECTORIO'!G1983</f>
        <v>USD</v>
      </c>
      <c r="H1983" s="5">
        <f>+'MBI DIRECTORIO'!H1983</f>
        <v>2059.1999999999998</v>
      </c>
      <c r="I1983" s="5">
        <f>+'MBI DIRECTORIO'!I1983</f>
        <v>1150.5823836160214</v>
      </c>
      <c r="J1983" s="5">
        <f>+'MBI DIRECTORIO'!J1983</f>
        <v>0</v>
      </c>
      <c r="K1983" s="5">
        <f>+'MBI DIRECTORIO'!K1983</f>
        <v>99.527999999999992</v>
      </c>
      <c r="L1983" s="5">
        <f>+'MBI DIRECTORIO'!L1983</f>
        <v>23.573606121025662</v>
      </c>
      <c r="M1983" s="5">
        <f>+'MBI DIRECTORIO'!M1983</f>
        <v>0</v>
      </c>
      <c r="N1983" s="5">
        <f>+'MBI DIRECTORIO'!N1983</f>
        <v>30.075396825396822</v>
      </c>
      <c r="O1983" s="5">
        <f>+'MBI DIRECTORIO'!O1983</f>
        <v>32.912698412698418</v>
      </c>
      <c r="P1983" s="5">
        <f>+'MBI DIRECTORIO'!P1983</f>
        <v>1.1122222222222222</v>
      </c>
      <c r="Q1983" s="5">
        <f>+'MBI DIRECTORIO'!Q1983</f>
        <v>7.0911545987565869</v>
      </c>
      <c r="R1983" s="5">
        <f>+'MBI DIRECTORIO'!R1983</f>
        <v>0</v>
      </c>
      <c r="S1983" s="5">
        <f>+'MBI DIRECTORIO'!S1983</f>
        <v>0</v>
      </c>
      <c r="T1983" s="5">
        <f>+'MBI DIRECTORIO'!T1983</f>
        <v>0</v>
      </c>
      <c r="U1983" s="5">
        <f>+'MBI DIRECTORIO'!U1983</f>
        <v>0</v>
      </c>
      <c r="V1983" s="5">
        <f>+'MBI DIRECTORIO'!V1983</f>
        <v>0</v>
      </c>
      <c r="W1983" s="5">
        <f>+'MBI DIRECTORIO'!W1983</f>
        <v>0</v>
      </c>
      <c r="X1983" s="5">
        <f>+'MBI DIRECTORIO'!X1983</f>
        <v>0</v>
      </c>
      <c r="Y1983" s="5">
        <f>+'MBI DIRECTORIO'!Y1983</f>
        <v>71.406574777328032</v>
      </c>
      <c r="Z1983" s="5">
        <f>+'MBI DIRECTORIO'!Z1983</f>
        <v>0.21510271825397484</v>
      </c>
      <c r="AA1983" s="5">
        <f>+'MBI DIRECTORIO'!AA1983</f>
        <v>0</v>
      </c>
      <c r="AB1983" s="5" t="str">
        <f>+'MBI DIRECTORIO'!AG1983</f>
        <v>Ghs Classic Drinks Ltd</v>
      </c>
      <c r="AD1983" t="str">
        <f t="shared" si="32"/>
        <v>INSERT INTO TABLA_PRESUPUESTO_COMERCIAL VALUES ('VSR','80007-C','14004704-21',2022,'Noviembre',85.8,'USD',2059.2,1150.582384,0,99.528,23.573606,0,30.075397,32.912698,1.112222,7.091155,0,0,0,0,0,0,0,71.406575,0.215103,0);</v>
      </c>
    </row>
    <row r="1984" spans="1:30" x14ac:dyDescent="0.2">
      <c r="A1984" t="str">
        <f>+'MBI DIRECTORIO'!A1984</f>
        <v>VSR</v>
      </c>
      <c r="B1984" t="str">
        <f>+'MBI DIRECTORIO'!B1984</f>
        <v>80007-C</v>
      </c>
      <c r="C1984" t="str">
        <f>+'MBI DIRECTORIO'!C1984</f>
        <v>14004705-21</v>
      </c>
      <c r="D1984">
        <f>+'MBI DIRECTORIO'!D1984</f>
        <v>2022</v>
      </c>
      <c r="E1984" t="str">
        <f>+'MBI DIRECTORIO'!E1984</f>
        <v>Noviembre</v>
      </c>
      <c r="F1984" s="5">
        <f>+'MBI DIRECTORIO'!F1984</f>
        <v>128.69999999999999</v>
      </c>
      <c r="G1984" t="str">
        <f>+'MBI DIRECTORIO'!G1984</f>
        <v>USD</v>
      </c>
      <c r="H1984" s="5">
        <f>+'MBI DIRECTORIO'!H1984</f>
        <v>3120.9749999999999</v>
      </c>
      <c r="I1984" s="5">
        <f>+'MBI DIRECTORIO'!I1984</f>
        <v>2311.2321802333081</v>
      </c>
      <c r="J1984" s="5">
        <f>+'MBI DIRECTORIO'!J1984</f>
        <v>0</v>
      </c>
      <c r="K1984" s="5">
        <f>+'MBI DIRECTORIO'!K1984</f>
        <v>149.29199999999997</v>
      </c>
      <c r="L1984" s="5">
        <f>+'MBI DIRECTORIO'!L1984</f>
        <v>35.360409181538493</v>
      </c>
      <c r="M1984" s="5">
        <f>+'MBI DIRECTORIO'!M1984</f>
        <v>0</v>
      </c>
      <c r="N1984" s="5">
        <f>+'MBI DIRECTORIO'!N1984</f>
        <v>45.113095238095234</v>
      </c>
      <c r="O1984" s="5">
        <f>+'MBI DIRECTORIO'!O1984</f>
        <v>49.369047619047613</v>
      </c>
      <c r="P1984" s="5">
        <f>+'MBI DIRECTORIO'!P1984</f>
        <v>1.6683333333333334</v>
      </c>
      <c r="Q1984" s="5">
        <f>+'MBI DIRECTORIO'!Q1984</f>
        <v>10.747531188740453</v>
      </c>
      <c r="R1984" s="5">
        <f>+'MBI DIRECTORIO'!R1984</f>
        <v>0</v>
      </c>
      <c r="S1984" s="5">
        <f>+'MBI DIRECTORIO'!S1984</f>
        <v>0</v>
      </c>
      <c r="T1984" s="5">
        <f>+'MBI DIRECTORIO'!T1984</f>
        <v>0</v>
      </c>
      <c r="U1984" s="5">
        <f>+'MBI DIRECTORIO'!U1984</f>
        <v>0</v>
      </c>
      <c r="V1984" s="5">
        <f>+'MBI DIRECTORIO'!V1984</f>
        <v>0</v>
      </c>
      <c r="W1984" s="5">
        <f>+'MBI DIRECTORIO'!W1984</f>
        <v>0</v>
      </c>
      <c r="X1984" s="5">
        <f>+'MBI DIRECTORIO'!X1984</f>
        <v>0</v>
      </c>
      <c r="Y1984" s="5">
        <f>+'MBI DIRECTORIO'!Y1984</f>
        <v>107.2206614565976</v>
      </c>
      <c r="Z1984" s="5">
        <f>+'MBI DIRECTORIO'!Z1984</f>
        <v>0.3226540773809623</v>
      </c>
      <c r="AA1984" s="5">
        <f>+'MBI DIRECTORIO'!AA1984</f>
        <v>0</v>
      </c>
      <c r="AB1984" s="5" t="str">
        <f>+'MBI DIRECTORIO'!AG1984</f>
        <v>Ghs Classic Drinks Ltd</v>
      </c>
      <c r="AD1984" t="str">
        <f t="shared" si="32"/>
        <v>INSERT INTO TABLA_PRESUPUESTO_COMERCIAL VALUES ('VSR','80007-C','14004705-21',2022,'Noviembre',128.7,'USD',3120.975,2311.23218,0,149.292,35.360409,0,45.113095,49.369048,1.668333,10.747531,0,0,0,0,0,0,0,107.220661,0.322654,0);</v>
      </c>
    </row>
    <row r="1985" spans="1:30" x14ac:dyDescent="0.2">
      <c r="A1985" t="str">
        <f>+'MBI DIRECTORIO'!A1985</f>
        <v>VSR</v>
      </c>
      <c r="B1985" t="str">
        <f>+'MBI DIRECTORIO'!B1985</f>
        <v>80007-C</v>
      </c>
      <c r="C1985" t="str">
        <f>+'MBI DIRECTORIO'!C1985</f>
        <v>14004693-21</v>
      </c>
      <c r="D1985">
        <f>+'MBI DIRECTORIO'!D1985</f>
        <v>2022</v>
      </c>
      <c r="E1985" t="str">
        <f>+'MBI DIRECTORIO'!E1985</f>
        <v>Noviembre</v>
      </c>
      <c r="F1985" s="5">
        <f>+'MBI DIRECTORIO'!F1985</f>
        <v>214.5</v>
      </c>
      <c r="G1985" t="str">
        <f>+'MBI DIRECTORIO'!G1985</f>
        <v>USD</v>
      </c>
      <c r="H1985" s="5">
        <f>+'MBI DIRECTORIO'!H1985</f>
        <v>5201.625</v>
      </c>
      <c r="I1985" s="5">
        <f>+'MBI DIRECTORIO'!I1985</f>
        <v>2997.242472147871</v>
      </c>
      <c r="J1985" s="5">
        <f>+'MBI DIRECTORIO'!J1985</f>
        <v>0</v>
      </c>
      <c r="K1985" s="5">
        <f>+'MBI DIRECTORIO'!K1985</f>
        <v>98.67</v>
      </c>
      <c r="L1985" s="5">
        <f>+'MBI DIRECTORIO'!L1985</f>
        <v>58.934015302564156</v>
      </c>
      <c r="M1985" s="5">
        <f>+'MBI DIRECTORIO'!M1985</f>
        <v>0</v>
      </c>
      <c r="N1985" s="5">
        <f>+'MBI DIRECTORIO'!N1985</f>
        <v>75.188492063492049</v>
      </c>
      <c r="O1985" s="5">
        <f>+'MBI DIRECTORIO'!O1985</f>
        <v>82.281746031746039</v>
      </c>
      <c r="P1985" s="5">
        <f>+'MBI DIRECTORIO'!P1985</f>
        <v>2.7805555555555559</v>
      </c>
      <c r="Q1985" s="5">
        <f>+'MBI DIRECTORIO'!Q1985</f>
        <v>17.912551981234088</v>
      </c>
      <c r="R1985" s="5">
        <f>+'MBI DIRECTORIO'!R1985</f>
        <v>0</v>
      </c>
      <c r="S1985" s="5">
        <f>+'MBI DIRECTORIO'!S1985</f>
        <v>0</v>
      </c>
      <c r="T1985" s="5">
        <f>+'MBI DIRECTORIO'!T1985</f>
        <v>0</v>
      </c>
      <c r="U1985" s="5">
        <f>+'MBI DIRECTORIO'!U1985</f>
        <v>0</v>
      </c>
      <c r="V1985" s="5">
        <f>+'MBI DIRECTORIO'!V1985</f>
        <v>0</v>
      </c>
      <c r="W1985" s="5">
        <f>+'MBI DIRECTORIO'!W1985</f>
        <v>0</v>
      </c>
      <c r="X1985" s="5">
        <f>+'MBI DIRECTORIO'!X1985</f>
        <v>0</v>
      </c>
      <c r="Y1985" s="5">
        <f>+'MBI DIRECTORIO'!Y1985</f>
        <v>178.70110242766268</v>
      </c>
      <c r="Z1985" s="5">
        <f>+'MBI DIRECTORIO'!Z1985</f>
        <v>0.53775679563493717</v>
      </c>
      <c r="AA1985" s="5">
        <f>+'MBI DIRECTORIO'!AA1985</f>
        <v>0</v>
      </c>
      <c r="AB1985" s="5" t="str">
        <f>+'MBI DIRECTORIO'!AG1985</f>
        <v>Ghs Classic Drinks Ltd</v>
      </c>
      <c r="AD1985" t="str">
        <f t="shared" si="32"/>
        <v>INSERT INTO TABLA_PRESUPUESTO_COMERCIAL VALUES ('VSR','80007-C','14004693-21',2022,'Noviembre',214.5,'USD',5201.625,2997.242472,0,98.67,58.934015,0,75.188492,82.281746,2.780556,17.912552,0,0,0,0,0,0,0,178.701102,0.537757,0);</v>
      </c>
    </row>
    <row r="1986" spans="1:30" x14ac:dyDescent="0.2">
      <c r="A1986" t="str">
        <f>+'MBI DIRECTORIO'!A1986</f>
        <v>VSR</v>
      </c>
      <c r="B1986" t="str">
        <f>+'MBI DIRECTORIO'!B1986</f>
        <v>80006-C</v>
      </c>
      <c r="C1986" t="str">
        <f>+'MBI DIRECTORIO'!C1986</f>
        <v>14005151-20</v>
      </c>
      <c r="D1986">
        <f>+'MBI DIRECTORIO'!D1986</f>
        <v>2022</v>
      </c>
      <c r="E1986" t="str">
        <f>+'MBI DIRECTORIO'!E1986</f>
        <v>Noviembre</v>
      </c>
      <c r="F1986" s="5">
        <f>+'MBI DIRECTORIO'!F1986</f>
        <v>499.79999999999995</v>
      </c>
      <c r="G1986" t="str">
        <f>+'MBI DIRECTORIO'!G1986</f>
        <v>EUR</v>
      </c>
      <c r="H1986" s="5">
        <f>+'MBI DIRECTORIO'!H1986</f>
        <v>16553.376</v>
      </c>
      <c r="I1986" s="5">
        <f>+'MBI DIRECTORIO'!I1986</f>
        <v>9868.3959740671216</v>
      </c>
      <c r="J1986" s="5">
        <f>+'MBI DIRECTORIO'!J1986</f>
        <v>0</v>
      </c>
      <c r="K1986" s="5">
        <f>+'MBI DIRECTORIO'!K1986</f>
        <v>707.71679999999981</v>
      </c>
      <c r="L1986" s="5">
        <f>+'MBI DIRECTORIO'!L1986</f>
        <v>137.32037691478584</v>
      </c>
      <c r="M1986" s="5">
        <f>+'MBI DIRECTORIO'!M1986</f>
        <v>0</v>
      </c>
      <c r="N1986" s="5">
        <f>+'MBI DIRECTORIO'!N1986</f>
        <v>218.10028186382453</v>
      </c>
      <c r="O1986" s="5">
        <f>+'MBI DIRECTORIO'!O1986</f>
        <v>234.33398661146833</v>
      </c>
      <c r="P1986" s="5">
        <f>+'MBI DIRECTORIO'!P1986</f>
        <v>8.9881529111248124</v>
      </c>
      <c r="Q1986" s="5">
        <f>+'MBI DIRECTORIO'!Q1986</f>
        <v>57.003957045137398</v>
      </c>
      <c r="R1986" s="5">
        <f>+'MBI DIRECTORIO'!R1986</f>
        <v>0</v>
      </c>
      <c r="S1986" s="5">
        <f>+'MBI DIRECTORIO'!S1986</f>
        <v>0</v>
      </c>
      <c r="T1986" s="5">
        <f>+'MBI DIRECTORIO'!T1986</f>
        <v>0</v>
      </c>
      <c r="U1986" s="5">
        <f>+'MBI DIRECTORIO'!U1986</f>
        <v>0</v>
      </c>
      <c r="V1986" s="5">
        <f>+'MBI DIRECTORIO'!V1986</f>
        <v>0</v>
      </c>
      <c r="W1986" s="5">
        <f>+'MBI DIRECTORIO'!W1986</f>
        <v>0</v>
      </c>
      <c r="X1986" s="5">
        <f>+'MBI DIRECTORIO'!X1986</f>
        <v>0</v>
      </c>
      <c r="Y1986" s="5">
        <f>+'MBI DIRECTORIO'!Y1986</f>
        <v>519.67938937075485</v>
      </c>
      <c r="Z1986" s="5">
        <f>+'MBI DIRECTORIO'!Z1986</f>
        <v>1.2530109391997277</v>
      </c>
      <c r="AA1986" s="5">
        <f>+'MBI DIRECTORIO'!AA1986</f>
        <v>0</v>
      </c>
      <c r="AB1986" s="5" t="str">
        <f>+'MBI DIRECTORIO'!AG1986</f>
        <v>Gall &amp; Gall</v>
      </c>
      <c r="AD1986" t="str">
        <f t="shared" si="32"/>
        <v>INSERT INTO TABLA_PRESUPUESTO_COMERCIAL VALUES ('VSR','80006-C','14005151-20',2022,'Noviembre',499.8,'EUR',16553.376,9868.395974,0,707.7168,137.320377,0,218.100282,234.333987,8.988153,57.003957,0,0,0,0,0,0,0,519.679389,1.253011,0);</v>
      </c>
    </row>
    <row r="1987" spans="1:30" x14ac:dyDescent="0.2">
      <c r="A1987" t="str">
        <f>+'MBI DIRECTORIO'!A1987</f>
        <v>VSR</v>
      </c>
      <c r="B1987" t="str">
        <f>+'MBI DIRECTORIO'!B1987</f>
        <v>80006-C</v>
      </c>
      <c r="C1987" t="str">
        <f>+'MBI DIRECTORIO'!C1987</f>
        <v>14003720-21</v>
      </c>
      <c r="D1987">
        <f>+'MBI DIRECTORIO'!D1987</f>
        <v>2022</v>
      </c>
      <c r="E1987" t="str">
        <f>+'MBI DIRECTORIO'!E1987</f>
        <v>Noviembre</v>
      </c>
      <c r="F1987" s="5">
        <f>+'MBI DIRECTORIO'!F1987</f>
        <v>1197</v>
      </c>
      <c r="G1987" t="str">
        <f>+'MBI DIRECTORIO'!G1987</f>
        <v>EUR</v>
      </c>
      <c r="H1987" s="5">
        <f>+'MBI DIRECTORIO'!H1987</f>
        <v>25539.191999999999</v>
      </c>
      <c r="I1987" s="5">
        <f>+'MBI DIRECTORIO'!I1987</f>
        <v>16184.973192733109</v>
      </c>
      <c r="J1987" s="5">
        <f>+'MBI DIRECTORIO'!J1987</f>
        <v>0</v>
      </c>
      <c r="K1987" s="5">
        <f>+'MBI DIRECTORIO'!K1987</f>
        <v>1694.952</v>
      </c>
      <c r="L1987" s="5">
        <f>+'MBI DIRECTORIO'!L1987</f>
        <v>328.8765329471762</v>
      </c>
      <c r="M1987" s="5">
        <f>+'MBI DIRECTORIO'!M1987</f>
        <v>0</v>
      </c>
      <c r="N1987" s="5">
        <f>+'MBI DIRECTORIO'!N1987</f>
        <v>522.34101118647061</v>
      </c>
      <c r="O1987" s="5">
        <f>+'MBI DIRECTORIO'!O1987</f>
        <v>561.22005196864279</v>
      </c>
      <c r="P1987" s="5">
        <f>+'MBI DIRECTORIO'!P1987</f>
        <v>21.526248568660264</v>
      </c>
      <c r="Q1987" s="5">
        <f>+'MBI DIRECTORIO'!Q1987</f>
        <v>87.947920939844337</v>
      </c>
      <c r="R1987" s="5">
        <f>+'MBI DIRECTORIO'!R1987</f>
        <v>0</v>
      </c>
      <c r="S1987" s="5">
        <f>+'MBI DIRECTORIO'!S1987</f>
        <v>0</v>
      </c>
      <c r="T1987" s="5">
        <f>+'MBI DIRECTORIO'!T1987</f>
        <v>0</v>
      </c>
      <c r="U1987" s="5">
        <f>+'MBI DIRECTORIO'!U1987</f>
        <v>0</v>
      </c>
      <c r="V1987" s="5">
        <f>+'MBI DIRECTORIO'!V1987</f>
        <v>0</v>
      </c>
      <c r="W1987" s="5">
        <f>+'MBI DIRECTORIO'!W1987</f>
        <v>0</v>
      </c>
      <c r="X1987" s="5">
        <f>+'MBI DIRECTORIO'!X1987</f>
        <v>0</v>
      </c>
      <c r="Y1987" s="5">
        <f>+'MBI DIRECTORIO'!Y1987</f>
        <v>1196.0361412154832</v>
      </c>
      <c r="Z1987" s="5">
        <f>+'MBI DIRECTORIO'!Z1987</f>
        <v>3.0009085518648937</v>
      </c>
      <c r="AA1987" s="5">
        <f>+'MBI DIRECTORIO'!AA1987</f>
        <v>0</v>
      </c>
      <c r="AB1987" s="5" t="str">
        <f>+'MBI DIRECTORIO'!AG1987</f>
        <v>Gall &amp; Gall</v>
      </c>
      <c r="AD1987" t="str">
        <f t="shared" si="32"/>
        <v>INSERT INTO TABLA_PRESUPUESTO_COMERCIAL VALUES ('VSR','80006-C','14003720-21',2022,'Noviembre',1197,'EUR',25539.192,16184.973193,0,1694.952,328.876533,0,522.341011,561.220052,21.526249,87.947921,0,0,0,0,0,0,0,1196.036141,3.000909,0);</v>
      </c>
    </row>
    <row r="1988" spans="1:30" x14ac:dyDescent="0.2">
      <c r="A1988" t="str">
        <f>+'MBI DIRECTORIO'!A1988</f>
        <v>VSR</v>
      </c>
      <c r="B1988" t="str">
        <f>+'MBI DIRECTORIO'!B1988</f>
        <v>80006-C</v>
      </c>
      <c r="C1988" t="str">
        <f>+'MBI DIRECTORIO'!C1988</f>
        <v>14003719-21</v>
      </c>
      <c r="D1988">
        <f>+'MBI DIRECTORIO'!D1988</f>
        <v>2022</v>
      </c>
      <c r="E1988" t="str">
        <f>+'MBI DIRECTORIO'!E1988</f>
        <v>Noviembre</v>
      </c>
      <c r="F1988" s="5">
        <f>+'MBI DIRECTORIO'!F1988</f>
        <v>3484.5</v>
      </c>
      <c r="G1988" t="str">
        <f>+'MBI DIRECTORIO'!G1988</f>
        <v>EUR</v>
      </c>
      <c r="H1988" s="5">
        <f>+'MBI DIRECTORIO'!H1988</f>
        <v>74345.292000000001</v>
      </c>
      <c r="I1988" s="5">
        <f>+'MBI DIRECTORIO'!I1988</f>
        <v>47198.591034166806</v>
      </c>
      <c r="J1988" s="5">
        <f>+'MBI DIRECTORIO'!J1988</f>
        <v>0</v>
      </c>
      <c r="K1988" s="5">
        <f>+'MBI DIRECTORIO'!K1988</f>
        <v>4934.0519999999997</v>
      </c>
      <c r="L1988" s="5">
        <f>+'MBI DIRECTORIO'!L1988</f>
        <v>957.36865418081493</v>
      </c>
      <c r="M1988" s="5">
        <f>+'MBI DIRECTORIO'!M1988</f>
        <v>0</v>
      </c>
      <c r="N1988" s="5">
        <f>+'MBI DIRECTORIO'!N1988</f>
        <v>1520.5490839425704</v>
      </c>
      <c r="O1988" s="5">
        <f>+'MBI DIRECTORIO'!O1988</f>
        <v>1633.7270435127282</v>
      </c>
      <c r="P1988" s="5">
        <f>+'MBI DIRECTORIO'!P1988</f>
        <v>62.663503038844361</v>
      </c>
      <c r="Q1988" s="5">
        <f>+'MBI DIRECTORIO'!Q1988</f>
        <v>256.01882248528619</v>
      </c>
      <c r="R1988" s="5">
        <f>+'MBI DIRECTORIO'!R1988</f>
        <v>0</v>
      </c>
      <c r="S1988" s="5">
        <f>+'MBI DIRECTORIO'!S1988</f>
        <v>0</v>
      </c>
      <c r="T1988" s="5">
        <f>+'MBI DIRECTORIO'!T1988</f>
        <v>0</v>
      </c>
      <c r="U1988" s="5">
        <f>+'MBI DIRECTORIO'!U1988</f>
        <v>0</v>
      </c>
      <c r="V1988" s="5">
        <f>+'MBI DIRECTORIO'!V1988</f>
        <v>0</v>
      </c>
      <c r="W1988" s="5">
        <f>+'MBI DIRECTORIO'!W1988</f>
        <v>0</v>
      </c>
      <c r="X1988" s="5">
        <f>+'MBI DIRECTORIO'!X1988</f>
        <v>0</v>
      </c>
      <c r="Y1988" s="5">
        <f>+'MBI DIRECTORIO'!Y1988</f>
        <v>3481.6941805057227</v>
      </c>
      <c r="Z1988" s="5">
        <f>+'MBI DIRECTORIO'!Z1988</f>
        <v>8.7357275262934202</v>
      </c>
      <c r="AA1988" s="5">
        <f>+'MBI DIRECTORIO'!AA1988</f>
        <v>0</v>
      </c>
      <c r="AB1988" s="5" t="str">
        <f>+'MBI DIRECTORIO'!AG1988</f>
        <v>Gall &amp; Gall</v>
      </c>
      <c r="AD1988" t="str">
        <f t="shared" si="32"/>
        <v>INSERT INTO TABLA_PRESUPUESTO_COMERCIAL VALUES ('VSR','80006-C','14003719-21',2022,'Noviembre',3484.5,'EUR',74345.292,47198.591034,0,4934.052,957.368654,0,1520.549084,1633.727044,62.663503,256.018822,0,0,0,0,0,0,0,3481.694181,8.735728,0);</v>
      </c>
    </row>
    <row r="1989" spans="1:30" x14ac:dyDescent="0.2">
      <c r="A1989" t="str">
        <f>+'MBI DIRECTORIO'!A1989</f>
        <v>VSR</v>
      </c>
      <c r="B1989" t="str">
        <f>+'MBI DIRECTORIO'!B1989</f>
        <v>80006-C</v>
      </c>
      <c r="C1989" t="str">
        <f>+'MBI DIRECTORIO'!C1989</f>
        <v>14004090-21</v>
      </c>
      <c r="D1989">
        <f>+'MBI DIRECTORIO'!D1989</f>
        <v>2022</v>
      </c>
      <c r="E1989" t="str">
        <f>+'MBI DIRECTORIO'!E1989</f>
        <v>Noviembre</v>
      </c>
      <c r="F1989" s="5">
        <f>+'MBI DIRECTORIO'!F1989</f>
        <v>945</v>
      </c>
      <c r="G1989" t="str">
        <f>+'MBI DIRECTORIO'!G1989</f>
        <v>EUR</v>
      </c>
      <c r="H1989" s="5">
        <f>+'MBI DIRECTORIO'!H1989</f>
        <v>25208.82</v>
      </c>
      <c r="I1989" s="5">
        <f>+'MBI DIRECTORIO'!I1989</f>
        <v>16571.228316749617</v>
      </c>
      <c r="J1989" s="5">
        <f>+'MBI DIRECTORIO'!J1989</f>
        <v>0</v>
      </c>
      <c r="K1989" s="5">
        <f>+'MBI DIRECTORIO'!K1989</f>
        <v>1338.12</v>
      </c>
      <c r="L1989" s="5">
        <f>+'MBI DIRECTORIO'!L1989</f>
        <v>259.63936811619175</v>
      </c>
      <c r="M1989" s="5">
        <f>+'MBI DIRECTORIO'!M1989</f>
        <v>0</v>
      </c>
      <c r="N1989" s="5">
        <f>+'MBI DIRECTORIO'!N1989</f>
        <v>412.37448251563461</v>
      </c>
      <c r="O1989" s="5">
        <f>+'MBI DIRECTORIO'!O1989</f>
        <v>443.0684620805074</v>
      </c>
      <c r="P1989" s="5">
        <f>+'MBI DIRECTORIO'!P1989</f>
        <v>16.994406764731789</v>
      </c>
      <c r="Q1989" s="5">
        <f>+'MBI DIRECTORIO'!Q1989</f>
        <v>86.81023692318719</v>
      </c>
      <c r="R1989" s="5">
        <f>+'MBI DIRECTORIO'!R1989</f>
        <v>0</v>
      </c>
      <c r="S1989" s="5">
        <f>+'MBI DIRECTORIO'!S1989</f>
        <v>0</v>
      </c>
      <c r="T1989" s="5">
        <f>+'MBI DIRECTORIO'!T1989</f>
        <v>0</v>
      </c>
      <c r="U1989" s="5">
        <f>+'MBI DIRECTORIO'!U1989</f>
        <v>0</v>
      </c>
      <c r="V1989" s="5">
        <f>+'MBI DIRECTORIO'!V1989</f>
        <v>0</v>
      </c>
      <c r="W1989" s="5">
        <f>+'MBI DIRECTORIO'!W1989</f>
        <v>0</v>
      </c>
      <c r="X1989" s="5">
        <f>+'MBI DIRECTORIO'!X1989</f>
        <v>0</v>
      </c>
      <c r="Y1989" s="5">
        <f>+'MBI DIRECTORIO'!Y1989</f>
        <v>961.61672661448074</v>
      </c>
      <c r="Z1989" s="5">
        <f>+'MBI DIRECTORIO'!Z1989</f>
        <v>2.3691383304196529</v>
      </c>
      <c r="AA1989" s="5">
        <f>+'MBI DIRECTORIO'!AA1989</f>
        <v>0</v>
      </c>
      <c r="AB1989" s="5" t="str">
        <f>+'MBI DIRECTORIO'!AG1989</f>
        <v>Gall &amp; Gall</v>
      </c>
      <c r="AD1989" t="str">
        <f t="shared" si="32"/>
        <v>INSERT INTO TABLA_PRESUPUESTO_COMERCIAL VALUES ('VSR','80006-C','14004090-21',2022,'Noviembre',945,'EUR',25208.82,16571.228317,0,1338.12,259.639368,0,412.374483,443.068462,16.994407,86.810237,0,0,0,0,0,0,0,961.616727,2.369138,0);</v>
      </c>
    </row>
    <row r="1990" spans="1:30" x14ac:dyDescent="0.2">
      <c r="A1990" t="str">
        <f>+'MBI DIRECTORIO'!A1990</f>
        <v>VSR</v>
      </c>
      <c r="B1990" t="str">
        <f>+'MBI DIRECTORIO'!B1990</f>
        <v>80094-C</v>
      </c>
      <c r="C1990" t="str">
        <f>+'MBI DIRECTORIO'!C1990</f>
        <v>14005008-18</v>
      </c>
      <c r="D1990">
        <f>+'MBI DIRECTORIO'!D1990</f>
        <v>2022</v>
      </c>
      <c r="E1990" t="str">
        <f>+'MBI DIRECTORIO'!E1990</f>
        <v>Noviembre</v>
      </c>
      <c r="F1990" s="5">
        <f>+'MBI DIRECTORIO'!F1990</f>
        <v>60</v>
      </c>
      <c r="G1990" t="str">
        <f>+'MBI DIRECTORIO'!G1990</f>
        <v>GBP</v>
      </c>
      <c r="H1990" s="5">
        <f>+'MBI DIRECTORIO'!H1990</f>
        <v>5850.0000000000009</v>
      </c>
      <c r="I1990" s="5">
        <f>+'MBI DIRECTORIO'!I1990</f>
        <v>2220.236076688413</v>
      </c>
      <c r="J1990" s="5">
        <f>+'MBI DIRECTORIO'!J1990</f>
        <v>0</v>
      </c>
      <c r="K1990" s="5">
        <f>+'MBI DIRECTORIO'!K1990</f>
        <v>390.00000000000006</v>
      </c>
      <c r="L1990" s="5">
        <f>+'MBI DIRECTORIO'!L1990</f>
        <v>16.485039245472493</v>
      </c>
      <c r="M1990" s="5">
        <f>+'MBI DIRECTORIO'!M1990</f>
        <v>0</v>
      </c>
      <c r="N1990" s="5">
        <f>+'MBI DIRECTORIO'!N1990</f>
        <v>48.087660524846456</v>
      </c>
      <c r="O1990" s="5">
        <f>+'MBI DIRECTORIO'!O1990</f>
        <v>36.641541038525965</v>
      </c>
      <c r="P1990" s="5">
        <f>+'MBI DIRECTORIO'!P1990</f>
        <v>2.0519262981574538</v>
      </c>
      <c r="Q1990" s="5">
        <f>+'MBI DIRECTORIO'!Q1990</f>
        <v>20.145325564649401</v>
      </c>
      <c r="R1990" s="5">
        <f>+'MBI DIRECTORIO'!R1990</f>
        <v>0</v>
      </c>
      <c r="S1990" s="5">
        <f>+'MBI DIRECTORIO'!S1990</f>
        <v>0</v>
      </c>
      <c r="T1990" s="5">
        <f>+'MBI DIRECTORIO'!T1990</f>
        <v>0</v>
      </c>
      <c r="U1990" s="5">
        <f>+'MBI DIRECTORIO'!U1990</f>
        <v>0</v>
      </c>
      <c r="V1990" s="5">
        <f>+'MBI DIRECTORIO'!V1990</f>
        <v>0</v>
      </c>
      <c r="W1990" s="5">
        <f>+'MBI DIRECTORIO'!W1990</f>
        <v>0</v>
      </c>
      <c r="X1990" s="5">
        <f>+'MBI DIRECTORIO'!X1990</f>
        <v>0</v>
      </c>
      <c r="Y1990" s="5">
        <f>+'MBI DIRECTORIO'!Y1990</f>
        <v>107.07687490747576</v>
      </c>
      <c r="Z1990" s="5">
        <f>+'MBI DIRECTORIO'!Z1990</f>
        <v>0.15042148129648591</v>
      </c>
      <c r="AA1990" s="5">
        <f>+'MBI DIRECTORIO'!AA1990</f>
        <v>0</v>
      </c>
      <c r="AB1990" s="5" t="str">
        <f>+'MBI DIRECTORIO'!AG1990</f>
        <v>Cripton Inglaterra</v>
      </c>
      <c r="AD1990" t="str">
        <f t="shared" si="32"/>
        <v>INSERT INTO TABLA_PRESUPUESTO_COMERCIAL VALUES ('VSR','80094-C','14005008-18',2022,'Noviembre',60,'GBP',5850,2220.236077,0,390,16.485039,0,48.087661,36.641541,2.051926,20.145326,0,0,0,0,0,0,0,107.076875,0.150421,0);</v>
      </c>
    </row>
    <row r="1991" spans="1:30" x14ac:dyDescent="0.2">
      <c r="A1991" t="str">
        <f>+'MBI DIRECTORIO'!A1991</f>
        <v>VSR</v>
      </c>
      <c r="B1991" t="str">
        <f>+'MBI DIRECTORIO'!B1991</f>
        <v>80198-C</v>
      </c>
      <c r="C1991" t="str">
        <f>+'MBI DIRECTORIO'!C1991</f>
        <v>14003720-21</v>
      </c>
      <c r="D1991">
        <f>+'MBI DIRECTORIO'!D1991</f>
        <v>2022</v>
      </c>
      <c r="E1991" t="str">
        <f>+'MBI DIRECTORIO'!E1991</f>
        <v>Noviembre</v>
      </c>
      <c r="F1991" s="5">
        <f>+'MBI DIRECTORIO'!F1991</f>
        <v>750</v>
      </c>
      <c r="G1991" t="str">
        <f>+'MBI DIRECTORIO'!G1991</f>
        <v>USD</v>
      </c>
      <c r="H1991" s="5">
        <f>+'MBI DIRECTORIO'!H1991</f>
        <v>27000</v>
      </c>
      <c r="I1991" s="5">
        <f>+'MBI DIRECTORIO'!I1991</f>
        <v>10140.960647075884</v>
      </c>
      <c r="J1991" s="5">
        <f>+'MBI DIRECTORIO'!J1991</f>
        <v>0</v>
      </c>
      <c r="K1991" s="5">
        <f>+'MBI DIRECTORIO'!K1991</f>
        <v>1800</v>
      </c>
      <c r="L1991" s="5">
        <f>+'MBI DIRECTORIO'!L1991</f>
        <v>206.06299056840615</v>
      </c>
      <c r="M1991" s="5">
        <f>+'MBI DIRECTORIO'!M1991</f>
        <v>2700</v>
      </c>
      <c r="N1991" s="5">
        <f>+'MBI DIRECTORIO'!N1991</f>
        <v>328.44896331738437</v>
      </c>
      <c r="O1991" s="5">
        <f>+'MBI DIRECTORIO'!O1991</f>
        <v>433.61244019138758</v>
      </c>
      <c r="P1991" s="5">
        <f>+'MBI DIRECTORIO'!P1991</f>
        <v>14.653110047846889</v>
      </c>
      <c r="Q1991" s="5">
        <f>+'MBI DIRECTORIO'!Q1991</f>
        <v>92.978425682997226</v>
      </c>
      <c r="R1991" s="5">
        <f>+'MBI DIRECTORIO'!R1991</f>
        <v>0</v>
      </c>
      <c r="S1991" s="5">
        <f>+'MBI DIRECTORIO'!S1991</f>
        <v>0</v>
      </c>
      <c r="T1991" s="5">
        <f>+'MBI DIRECTORIO'!T1991</f>
        <v>0</v>
      </c>
      <c r="U1991" s="5">
        <f>+'MBI DIRECTORIO'!U1991</f>
        <v>0</v>
      </c>
      <c r="V1991" s="5">
        <f>+'MBI DIRECTORIO'!V1991</f>
        <v>0</v>
      </c>
      <c r="W1991" s="5">
        <f>+'MBI DIRECTORIO'!W1991</f>
        <v>0</v>
      </c>
      <c r="X1991" s="5">
        <f>+'MBI DIRECTORIO'!X1991</f>
        <v>0</v>
      </c>
      <c r="Y1991" s="5">
        <f>+'MBI DIRECTORIO'!Y1991</f>
        <v>3571.5732077558218</v>
      </c>
      <c r="Z1991" s="5">
        <f>+'MBI DIRECTORIO'!Z1991</f>
        <v>1.8802685162060739</v>
      </c>
      <c r="AA1991" s="5">
        <f>+'MBI DIRECTORIO'!AA1991</f>
        <v>0</v>
      </c>
      <c r="AB1991" s="5" t="str">
        <f>+'MBI DIRECTORIO'!AG1991</f>
        <v>Creativenture S.A.</v>
      </c>
      <c r="AD1991" t="str">
        <f t="shared" ref="AD1991:AD2054" si="33">_xlfn.CONCAT("INSERT INTO TABLA_PRESUPUESTO_COMERCIAL VALUES ('",A1991,"','",B1991,"','",C1991,"',",D1991,",'",E1991,"',",SUBSTITUTE(ROUND(F1991,6),",","."),",'",G1991,"',",SUBSTITUTE(ROUND(H1991,6),",","."),",",SUBSTITUTE(ROUND(I1991,6),",","."),",",SUBSTITUTE(ROUND(J1991,6),",","."),",",SUBSTITUTE(ROUND(K1991,6),",","."),",",SUBSTITUTE(ROUND(L1991,6),",","."),",",SUBSTITUTE(ROUND(M1991,6),",","."),",",SUBSTITUTE(ROUND(N1991,6),",","."),",",SUBSTITUTE(ROUND(O1991,6),",","."),",",SUBSTITUTE(ROUND(P1991,6),",","."),",",SUBSTITUTE(ROUND(Q1991,6),",","."),",",SUBSTITUTE(ROUND(R1991,6),",","."),",",SUBSTITUTE(ROUND(S1991,6),",","."),",",SUBSTITUTE(ROUND(T1991,6),",","."),",",SUBSTITUTE(ROUND(U1991,6),",","."),",",SUBSTITUTE(ROUND(V1991,6),",","."),",",SUBSTITUTE(ROUND(W1991,6),",","."),",",SUBSTITUTE(ROUND(X1991,6),",","."),",",SUBSTITUTE(ROUND(Y1991,6),",","."),",",SUBSTITUTE(ROUND(Z1991,6),",","."),",",SUBSTITUTE(ROUND(AA1991,6),",","."),");")</f>
        <v>INSERT INTO TABLA_PRESUPUESTO_COMERCIAL VALUES ('VSR','80198-C','14003720-21',2022,'Noviembre',750,'USD',27000,10140.9606469999,0,1800,206.062991,2700,328.448963,433.61244,14.65311,92.978426,0,0,0,0,0,0,0,3571.573208,1.880269,0);</v>
      </c>
    </row>
    <row r="1992" spans="1:30" x14ac:dyDescent="0.2">
      <c r="A1992" t="str">
        <f>+'MBI DIRECTORIO'!A1992</f>
        <v>VSR</v>
      </c>
      <c r="B1992" t="str">
        <f>+'MBI DIRECTORIO'!B1992</f>
        <v>80130-C</v>
      </c>
      <c r="C1992" t="str">
        <f>+'MBI DIRECTORIO'!C1992</f>
        <v>14004732-17</v>
      </c>
      <c r="D1992">
        <f>+'MBI DIRECTORIO'!D1992</f>
        <v>2022</v>
      </c>
      <c r="E1992" t="str">
        <f>+'MBI DIRECTORIO'!E1992</f>
        <v>Noviembre</v>
      </c>
      <c r="F1992" s="5">
        <f>+'MBI DIRECTORIO'!F1992</f>
        <v>56.35986287259383</v>
      </c>
      <c r="G1992" t="str">
        <f>+'MBI DIRECTORIO'!G1992</f>
        <v>USD</v>
      </c>
      <c r="H1992" s="5">
        <f>+'MBI DIRECTORIO'!H1992</f>
        <v>6086.8651902401334</v>
      </c>
      <c r="I1992" s="5">
        <f>+'MBI DIRECTORIO'!I1992</f>
        <v>3984.1074840228707</v>
      </c>
      <c r="J1992" s="5">
        <f>+'MBI DIRECTORIO'!J1992</f>
        <v>0</v>
      </c>
      <c r="K1992" s="5">
        <f>+'MBI DIRECTORIO'!K1992</f>
        <v>304.34325951200668</v>
      </c>
      <c r="L1992" s="5">
        <f>+'MBI DIRECTORIO'!L1992</f>
        <v>15.484909188735955</v>
      </c>
      <c r="M1992" s="5">
        <f>+'MBI DIRECTORIO'!M1992</f>
        <v>913.02977853601999</v>
      </c>
      <c r="N1992" s="5">
        <f>+'MBI DIRECTORIO'!N1992</f>
        <v>11.78768373805884</v>
      </c>
      <c r="O1992" s="5">
        <f>+'MBI DIRECTORIO'!O1992</f>
        <v>0</v>
      </c>
      <c r="P1992" s="5">
        <f>+'MBI DIRECTORIO'!P1992</f>
        <v>0.90249453619512998</v>
      </c>
      <c r="Q1992" s="5">
        <f>+'MBI DIRECTORIO'!Q1992</f>
        <v>20.961005286413517</v>
      </c>
      <c r="R1992" s="5">
        <f>+'MBI DIRECTORIO'!R1992</f>
        <v>0</v>
      </c>
      <c r="S1992" s="5">
        <f>+'MBI DIRECTORIO'!S1992</f>
        <v>0</v>
      </c>
      <c r="T1992" s="5">
        <f>+'MBI DIRECTORIO'!T1992</f>
        <v>0</v>
      </c>
      <c r="U1992" s="5">
        <f>+'MBI DIRECTORIO'!U1992</f>
        <v>0</v>
      </c>
      <c r="V1992" s="5">
        <f>+'MBI DIRECTORIO'!V1992</f>
        <v>0</v>
      </c>
      <c r="W1992" s="5">
        <f>+'MBI DIRECTORIO'!W1992</f>
        <v>0</v>
      </c>
      <c r="X1992" s="5">
        <f>+'MBI DIRECTORIO'!X1992</f>
        <v>0</v>
      </c>
      <c r="Y1992" s="5">
        <f>+'MBI DIRECTORIO'!Y1992</f>
        <v>960.90248744928522</v>
      </c>
      <c r="Z1992" s="5">
        <f>+'MBI DIRECTORIO'!Z1992</f>
        <v>14.221525352597693</v>
      </c>
      <c r="AA1992" s="5">
        <f>+'MBI DIRECTORIO'!AA1992</f>
        <v>0</v>
      </c>
      <c r="AB1992" s="5" t="str">
        <f>+'MBI DIRECTORIO'!AG1992</f>
        <v>COMPANHIA BRASILEIRA DE DISTRIBUIÇÃO</v>
      </c>
      <c r="AD1992" t="str">
        <f t="shared" si="33"/>
        <v>INSERT INTO TABLA_PRESUPUESTO_COMERCIAL VALUES ('VSR','80130-C','14004732-17',2022,'Noviembre',56.359863,'USD',6086.86519,3984.107484,0,304.34326,15.484909,913.029779,11.787684,0,0.902495,20.961005,0,0,0,0,0,0,0,960.902487,14.221525,0);</v>
      </c>
    </row>
    <row r="1993" spans="1:30" x14ac:dyDescent="0.2">
      <c r="A1993" t="str">
        <f>+'MBI DIRECTORIO'!A1993</f>
        <v>VSR</v>
      </c>
      <c r="B1993" t="str">
        <f>+'MBI DIRECTORIO'!B1993</f>
        <v>80130-C</v>
      </c>
      <c r="C1993" t="str">
        <f>+'MBI DIRECTORIO'!C1993</f>
        <v>14004774-20</v>
      </c>
      <c r="D1993">
        <f>+'MBI DIRECTORIO'!D1993</f>
        <v>2022</v>
      </c>
      <c r="E1993" t="str">
        <f>+'MBI DIRECTORIO'!E1993</f>
        <v>Noviembre</v>
      </c>
      <c r="F1993" s="5">
        <f>+'MBI DIRECTORIO'!F1993</f>
        <v>451.75756454001157</v>
      </c>
      <c r="G1993" t="str">
        <f>+'MBI DIRECTORIO'!G1993</f>
        <v>USD</v>
      </c>
      <c r="H1993" s="5">
        <f>+'MBI DIRECTORIO'!H1993</f>
        <v>16715.029887980429</v>
      </c>
      <c r="I1993" s="5">
        <f>+'MBI DIRECTORIO'!I1993</f>
        <v>8251.4789496659669</v>
      </c>
      <c r="J1993" s="5">
        <f>+'MBI DIRECTORIO'!J1993</f>
        <v>0</v>
      </c>
      <c r="K1993" s="5">
        <f>+'MBI DIRECTORIO'!K1993</f>
        <v>835.75149439902145</v>
      </c>
      <c r="L1993" s="5">
        <f>+'MBI DIRECTORIO'!L1993</f>
        <v>124.12068634801938</v>
      </c>
      <c r="M1993" s="5">
        <f>+'MBI DIRECTORIO'!M1993</f>
        <v>2507.254483197064</v>
      </c>
      <c r="N1993" s="5">
        <f>+'MBI DIRECTORIO'!N1993</f>
        <v>94.485242256734438</v>
      </c>
      <c r="O1993" s="5">
        <f>+'MBI DIRECTORIO'!O1993</f>
        <v>0</v>
      </c>
      <c r="P1993" s="5">
        <f>+'MBI DIRECTORIO'!P1993</f>
        <v>7.2340263602812307</v>
      </c>
      <c r="Q1993" s="5">
        <f>+'MBI DIRECTORIO'!Q1993</f>
        <v>57.560635712172804</v>
      </c>
      <c r="R1993" s="5">
        <f>+'MBI DIRECTORIO'!R1993</f>
        <v>0</v>
      </c>
      <c r="S1993" s="5">
        <f>+'MBI DIRECTORIO'!S1993</f>
        <v>0</v>
      </c>
      <c r="T1993" s="5">
        <f>+'MBI DIRECTORIO'!T1993</f>
        <v>0</v>
      </c>
      <c r="U1993" s="5">
        <f>+'MBI DIRECTORIO'!U1993</f>
        <v>0</v>
      </c>
      <c r="V1993" s="5">
        <f>+'MBI DIRECTORIO'!V1993</f>
        <v>0</v>
      </c>
      <c r="W1993" s="5">
        <f>+'MBI DIRECTORIO'!W1993</f>
        <v>0</v>
      </c>
      <c r="X1993" s="5">
        <f>+'MBI DIRECTORIO'!X1993</f>
        <v>0</v>
      </c>
      <c r="Y1993" s="5">
        <f>+'MBI DIRECTORIO'!Y1993</f>
        <v>2780.5283067779214</v>
      </c>
      <c r="Z1993" s="5">
        <f>+'MBI DIRECTORIO'!Z1993</f>
        <v>113.99391925166837</v>
      </c>
      <c r="AA1993" s="5">
        <f>+'MBI DIRECTORIO'!AA1993</f>
        <v>0</v>
      </c>
      <c r="AB1993" s="5" t="str">
        <f>+'MBI DIRECTORIO'!AG1993</f>
        <v>COMPANHIA BRASILEIRA DE DISTRIBUIÇÃO</v>
      </c>
      <c r="AD1993" t="str">
        <f t="shared" si="33"/>
        <v>INSERT INTO TABLA_PRESUPUESTO_COMERCIAL VALUES ('VSR','80130-C','14004774-20',2022,'Noviembre',451.757565,'USD',16715.029888,8251.47895,0,835.751494,124.120686,2507.254483,94.485242,0,7.234026,57.560636,0,0,0,0,0,0,0,2780.528307,113.993919,0);</v>
      </c>
    </row>
    <row r="1994" spans="1:30" x14ac:dyDescent="0.2">
      <c r="A1994" t="str">
        <f>+'MBI DIRECTORIO'!A1994</f>
        <v>VSR</v>
      </c>
      <c r="B1994" t="str">
        <f>+'MBI DIRECTORIO'!B1994</f>
        <v>80130-C</v>
      </c>
      <c r="C1994" t="str">
        <f>+'MBI DIRECTORIO'!C1994</f>
        <v>14004773-20</v>
      </c>
      <c r="D1994">
        <f>+'MBI DIRECTORIO'!D1994</f>
        <v>2022</v>
      </c>
      <c r="E1994" t="str">
        <f>+'MBI DIRECTORIO'!E1994</f>
        <v>Noviembre</v>
      </c>
      <c r="F1994" s="5">
        <f>+'MBI DIRECTORIO'!F1994</f>
        <v>447.86634906328464</v>
      </c>
      <c r="G1994" t="str">
        <f>+'MBI DIRECTORIO'!G1994</f>
        <v>USD</v>
      </c>
      <c r="H1994" s="5">
        <f>+'MBI DIRECTORIO'!H1994</f>
        <v>16571.05491534153</v>
      </c>
      <c r="I1994" s="5">
        <f>+'MBI DIRECTORIO'!I1994</f>
        <v>7590.9749369778128</v>
      </c>
      <c r="J1994" s="5">
        <f>+'MBI DIRECTORIO'!J1994</f>
        <v>0</v>
      </c>
      <c r="K1994" s="5">
        <f>+'MBI DIRECTORIO'!K1994</f>
        <v>828.55274576707666</v>
      </c>
      <c r="L1994" s="5">
        <f>+'MBI DIRECTORIO'!L1994</f>
        <v>123.05157235057882</v>
      </c>
      <c r="M1994" s="5">
        <f>+'MBI DIRECTORIO'!M1994</f>
        <v>2485.6582373012297</v>
      </c>
      <c r="N1994" s="5">
        <f>+'MBI DIRECTORIO'!N1994</f>
        <v>93.671393268137976</v>
      </c>
      <c r="O1994" s="5">
        <f>+'MBI DIRECTORIO'!O1994</f>
        <v>0</v>
      </c>
      <c r="P1994" s="5">
        <f>+'MBI DIRECTORIO'!P1994</f>
        <v>7.1717160470918122</v>
      </c>
      <c r="Q1994" s="5">
        <f>+'MBI DIRECTORIO'!Q1994</f>
        <v>57.064836960553642</v>
      </c>
      <c r="R1994" s="5">
        <f>+'MBI DIRECTORIO'!R1994</f>
        <v>0</v>
      </c>
      <c r="S1994" s="5">
        <f>+'MBI DIRECTORIO'!S1994</f>
        <v>0</v>
      </c>
      <c r="T1994" s="5">
        <f>+'MBI DIRECTORIO'!T1994</f>
        <v>0</v>
      </c>
      <c r="U1994" s="5">
        <f>+'MBI DIRECTORIO'!U1994</f>
        <v>0</v>
      </c>
      <c r="V1994" s="5">
        <f>+'MBI DIRECTORIO'!V1994</f>
        <v>0</v>
      </c>
      <c r="W1994" s="5">
        <f>+'MBI DIRECTORIO'!W1994</f>
        <v>0</v>
      </c>
      <c r="X1994" s="5">
        <f>+'MBI DIRECTORIO'!X1994</f>
        <v>0</v>
      </c>
      <c r="Y1994" s="5">
        <f>+'MBI DIRECTORIO'!Y1994</f>
        <v>2756.5782157776111</v>
      </c>
      <c r="Z1994" s="5">
        <f>+'MBI DIRECTORIO'!Z1994</f>
        <v>113.01203220059817</v>
      </c>
      <c r="AA1994" s="5">
        <f>+'MBI DIRECTORIO'!AA1994</f>
        <v>0</v>
      </c>
      <c r="AB1994" s="5" t="str">
        <f>+'MBI DIRECTORIO'!AG1994</f>
        <v>COMPANHIA BRASILEIRA DE DISTRIBUIÇÃO</v>
      </c>
      <c r="AD1994" t="str">
        <f t="shared" si="33"/>
        <v>INSERT INTO TABLA_PRESUPUESTO_COMERCIAL VALUES ('VSR','80130-C','14004773-20',2022,'Noviembre',447.866349,'USD',16571.054915,7590.974937,0,828.552746,123.051572,2485.658237,93.671393,0,7.171716,57.064837,0,0,0,0,0,0,0,2756.578216,113.012032,0);</v>
      </c>
    </row>
    <row r="1995" spans="1:30" x14ac:dyDescent="0.2">
      <c r="A1995" t="str">
        <f>+'MBI DIRECTORIO'!A1995</f>
        <v>VSR</v>
      </c>
      <c r="B1995" t="str">
        <f>+'MBI DIRECTORIO'!B1995</f>
        <v>80130-C</v>
      </c>
      <c r="C1995" t="str">
        <f>+'MBI DIRECTORIO'!C1995</f>
        <v>14005136-20</v>
      </c>
      <c r="D1995">
        <f>+'MBI DIRECTORIO'!D1995</f>
        <v>2022</v>
      </c>
      <c r="E1995" t="str">
        <f>+'MBI DIRECTORIO'!E1995</f>
        <v>Noviembre</v>
      </c>
      <c r="F1995" s="5">
        <f>+'MBI DIRECTORIO'!F1995</f>
        <v>202.66956479752784</v>
      </c>
      <c r="G1995" t="str">
        <f>+'MBI DIRECTORIO'!G1995</f>
        <v>USD</v>
      </c>
      <c r="H1995" s="5">
        <f>+'MBI DIRECTORIO'!H1995</f>
        <v>6890.7652031159469</v>
      </c>
      <c r="I1995" s="5">
        <f>+'MBI DIRECTORIO'!I1995</f>
        <v>3779.1520725832893</v>
      </c>
      <c r="J1995" s="5">
        <f>+'MBI DIRECTORIO'!J1995</f>
        <v>0</v>
      </c>
      <c r="K1995" s="5">
        <f>+'MBI DIRECTORIO'!K1995</f>
        <v>344.53826015579739</v>
      </c>
      <c r="L1995" s="5">
        <f>+'MBI DIRECTORIO'!L1995</f>
        <v>55.683595492501276</v>
      </c>
      <c r="M1995" s="5">
        <f>+'MBI DIRECTORIO'!M1995</f>
        <v>1033.6147804673919</v>
      </c>
      <c r="N1995" s="5">
        <f>+'MBI DIRECTORIO'!N1995</f>
        <v>42.388405709286864</v>
      </c>
      <c r="O1995" s="5">
        <f>+'MBI DIRECTORIO'!O1995</f>
        <v>0</v>
      </c>
      <c r="P1995" s="5">
        <f>+'MBI DIRECTORIO'!P1995</f>
        <v>3.2453623121172757</v>
      </c>
      <c r="Q1995" s="5">
        <f>+'MBI DIRECTORIO'!Q1995</f>
        <v>23.729351864329605</v>
      </c>
      <c r="R1995" s="5">
        <f>+'MBI DIRECTORIO'!R1995</f>
        <v>0</v>
      </c>
      <c r="S1995" s="5">
        <f>+'MBI DIRECTORIO'!S1995</f>
        <v>0</v>
      </c>
      <c r="T1995" s="5">
        <f>+'MBI DIRECTORIO'!T1995</f>
        <v>0</v>
      </c>
      <c r="U1995" s="5">
        <f>+'MBI DIRECTORIO'!U1995</f>
        <v>0</v>
      </c>
      <c r="V1995" s="5">
        <f>+'MBI DIRECTORIO'!V1995</f>
        <v>0</v>
      </c>
      <c r="W1995" s="5">
        <f>+'MBI DIRECTORIO'!W1995</f>
        <v>0</v>
      </c>
      <c r="X1995" s="5">
        <f>+'MBI DIRECTORIO'!X1995</f>
        <v>0</v>
      </c>
      <c r="Y1995" s="5">
        <f>+'MBI DIRECTORIO'!Y1995</f>
        <v>1154.1183788259636</v>
      </c>
      <c r="Z1995" s="5">
        <f>+'MBI DIRECTORIO'!Z1995</f>
        <v>51.140478472837941</v>
      </c>
      <c r="AA1995" s="5">
        <f>+'MBI DIRECTORIO'!AA1995</f>
        <v>0</v>
      </c>
      <c r="AB1995" s="5" t="str">
        <f>+'MBI DIRECTORIO'!AG1995</f>
        <v>COMPANHIA BRASILEIRA DE DISTRIBUIÇÃO</v>
      </c>
      <c r="AD1995" t="str">
        <f t="shared" si="33"/>
        <v>INSERT INTO TABLA_PRESUPUESTO_COMERCIAL VALUES ('VSR','80130-C','14005136-20',2022,'Noviembre',202.669565,'USD',6890.765203,3779.152073,0,344.53826,55.683595,1033.61478,42.388406,0,3.245362,23.729352,0,0,0,0,0,0,0,1154.118379,51.140478,0);</v>
      </c>
    </row>
    <row r="1996" spans="1:30" x14ac:dyDescent="0.2">
      <c r="A1996" t="str">
        <f>+'MBI DIRECTORIO'!A1996</f>
        <v>VSR</v>
      </c>
      <c r="B1996" t="str">
        <f>+'MBI DIRECTORIO'!B1996</f>
        <v>80130-C</v>
      </c>
      <c r="C1996" t="str">
        <f>+'MBI DIRECTORIO'!C1996</f>
        <v>14004731-19</v>
      </c>
      <c r="D1996">
        <f>+'MBI DIRECTORIO'!D1996</f>
        <v>2022</v>
      </c>
      <c r="E1996" t="str">
        <f>+'MBI DIRECTORIO'!E1996</f>
        <v>Noviembre</v>
      </c>
      <c r="F1996" s="5">
        <f>+'MBI DIRECTORIO'!F1996</f>
        <v>493.93331938453611</v>
      </c>
      <c r="G1996" t="str">
        <f>+'MBI DIRECTORIO'!G1996</f>
        <v>USD</v>
      </c>
      <c r="H1996" s="5">
        <f>+'MBI DIRECTORIO'!H1996</f>
        <v>18275.532817227835</v>
      </c>
      <c r="I1996" s="5">
        <f>+'MBI DIRECTORIO'!I1996</f>
        <v>8601.4957414386845</v>
      </c>
      <c r="J1996" s="5">
        <f>+'MBI DIRECTORIO'!J1996</f>
        <v>0</v>
      </c>
      <c r="K1996" s="5">
        <f>+'MBI DIRECTORIO'!K1996</f>
        <v>913.7766408613918</v>
      </c>
      <c r="L1996" s="5">
        <f>+'MBI DIRECTORIO'!L1996</f>
        <v>135.70850257834294</v>
      </c>
      <c r="M1996" s="5">
        <f>+'MBI DIRECTORIO'!M1996</f>
        <v>2741.3299225841752</v>
      </c>
      <c r="N1996" s="5">
        <f>+'MBI DIRECTORIO'!N1996</f>
        <v>103.30631516539317</v>
      </c>
      <c r="O1996" s="5">
        <f>+'MBI DIRECTORIO'!O1996</f>
        <v>0</v>
      </c>
      <c r="P1996" s="5">
        <f>+'MBI DIRECTORIO'!P1996</f>
        <v>7.9093897548504151</v>
      </c>
      <c r="Q1996" s="5">
        <f>+'MBI DIRECTORIO'!Q1996</f>
        <v>62.934454439399815</v>
      </c>
      <c r="R1996" s="5">
        <f>+'MBI DIRECTORIO'!R1996</f>
        <v>0</v>
      </c>
      <c r="S1996" s="5">
        <f>+'MBI DIRECTORIO'!S1996</f>
        <v>0</v>
      </c>
      <c r="T1996" s="5">
        <f>+'MBI DIRECTORIO'!T1996</f>
        <v>0</v>
      </c>
      <c r="U1996" s="5">
        <f>+'MBI DIRECTORIO'!U1996</f>
        <v>0</v>
      </c>
      <c r="V1996" s="5">
        <f>+'MBI DIRECTORIO'!V1996</f>
        <v>0</v>
      </c>
      <c r="W1996" s="5">
        <f>+'MBI DIRECTORIO'!W1996</f>
        <v>0</v>
      </c>
      <c r="X1996" s="5">
        <f>+'MBI DIRECTORIO'!X1996</f>
        <v>0</v>
      </c>
      <c r="Y1996" s="5">
        <f>+'MBI DIRECTORIO'!Y1996</f>
        <v>3040.1163898780546</v>
      </c>
      <c r="Z1996" s="5">
        <f>+'MBI DIRECTORIO'!Z1996</f>
        <v>124.63630793423592</v>
      </c>
      <c r="AA1996" s="5">
        <f>+'MBI DIRECTORIO'!AA1996</f>
        <v>0</v>
      </c>
      <c r="AB1996" s="5" t="str">
        <f>+'MBI DIRECTORIO'!AG1996</f>
        <v>COMPANHIA BRASILEIRA DE DISTRIBUIÇÃO</v>
      </c>
      <c r="AD1996" t="str">
        <f t="shared" si="33"/>
        <v>INSERT INTO TABLA_PRESUPUESTO_COMERCIAL VALUES ('VSR','80130-C','14004731-19',2022,'Noviembre',493.933319,'USD',18275.532817,8601.495741,0,913.776641,135.708503,2741.329923,103.306315,0,7.90939,62.934454,0,0,0,0,0,0,0,3040.11639,124.636308,0);</v>
      </c>
    </row>
    <row r="1997" spans="1:30" x14ac:dyDescent="0.2">
      <c r="A1997" t="str">
        <f>+'MBI DIRECTORIO'!A1997</f>
        <v>VSR</v>
      </c>
      <c r="B1997" t="str">
        <f>+'MBI DIRECTORIO'!B1997</f>
        <v>80130-C</v>
      </c>
      <c r="C1997" t="str">
        <f>+'MBI DIRECTORIO'!C1997</f>
        <v>14005137-20</v>
      </c>
      <c r="D1997">
        <f>+'MBI DIRECTORIO'!D1997</f>
        <v>2022</v>
      </c>
      <c r="E1997" t="str">
        <f>+'MBI DIRECTORIO'!E1997</f>
        <v>Noviembre</v>
      </c>
      <c r="F1997" s="5">
        <f>+'MBI DIRECTORIO'!F1997</f>
        <v>134.78668319062641</v>
      </c>
      <c r="G1997" t="str">
        <f>+'MBI DIRECTORIO'!G1997</f>
        <v>USD</v>
      </c>
      <c r="H1997" s="5">
        <f>+'MBI DIRECTORIO'!H1997</f>
        <v>4582.7472284812975</v>
      </c>
      <c r="I1997" s="5">
        <f>+'MBI DIRECTORIO'!I1997</f>
        <v>2423.1744210461957</v>
      </c>
      <c r="J1997" s="5">
        <f>+'MBI DIRECTORIO'!J1997</f>
        <v>0</v>
      </c>
      <c r="K1997" s="5">
        <f>+'MBI DIRECTORIO'!K1997</f>
        <v>229.13736142406492</v>
      </c>
      <c r="L1997" s="5">
        <f>+'MBI DIRECTORIO'!L1997</f>
        <v>37.032729369409061</v>
      </c>
      <c r="M1997" s="5">
        <f>+'MBI DIRECTORIO'!M1997</f>
        <v>687.41208427219465</v>
      </c>
      <c r="N1997" s="5">
        <f>+'MBI DIRECTORIO'!N1997</f>
        <v>28.190678837255192</v>
      </c>
      <c r="O1997" s="5">
        <f>+'MBI DIRECTORIO'!O1997</f>
        <v>0</v>
      </c>
      <c r="P1997" s="5">
        <f>+'MBI DIRECTORIO'!P1997</f>
        <v>2.1583488484773508</v>
      </c>
      <c r="Q1997" s="5">
        <f>+'MBI DIRECTORIO'!Q1997</f>
        <v>15.781356392863326</v>
      </c>
      <c r="R1997" s="5">
        <f>+'MBI DIRECTORIO'!R1997</f>
        <v>0</v>
      </c>
      <c r="S1997" s="5">
        <f>+'MBI DIRECTORIO'!S1997</f>
        <v>0</v>
      </c>
      <c r="T1997" s="5">
        <f>+'MBI DIRECTORIO'!T1997</f>
        <v>0</v>
      </c>
      <c r="U1997" s="5">
        <f>+'MBI DIRECTORIO'!U1997</f>
        <v>0</v>
      </c>
      <c r="V1997" s="5">
        <f>+'MBI DIRECTORIO'!V1997</f>
        <v>0</v>
      </c>
      <c r="W1997" s="5">
        <f>+'MBI DIRECTORIO'!W1997</f>
        <v>0</v>
      </c>
      <c r="X1997" s="5">
        <f>+'MBI DIRECTORIO'!X1997</f>
        <v>0</v>
      </c>
      <c r="Y1997" s="5">
        <f>+'MBI DIRECTORIO'!Y1997</f>
        <v>767.55376884882924</v>
      </c>
      <c r="Z1997" s="5">
        <f>+'MBI DIRECTORIO'!Z1997</f>
        <v>34.011300498038764</v>
      </c>
      <c r="AA1997" s="5">
        <f>+'MBI DIRECTORIO'!AA1997</f>
        <v>0</v>
      </c>
      <c r="AB1997" s="5" t="str">
        <f>+'MBI DIRECTORIO'!AG1997</f>
        <v>COMPANHIA BRASILEIRA DE DISTRIBUIÇÃO</v>
      </c>
      <c r="AD1997" t="str">
        <f t="shared" si="33"/>
        <v>INSERT INTO TABLA_PRESUPUESTO_COMERCIAL VALUES ('VSR','80130-C','14005137-20',2022,'Noviembre',134.786683,'USD',4582.747228,2423.174421,0,229.137361,37.032729,687.412084,28.190679,0,2.158349,15.781356,0,0,0,0,0,0,0,767.553769,34.0113,0);</v>
      </c>
    </row>
    <row r="1998" spans="1:30" x14ac:dyDescent="0.2">
      <c r="A1998" t="str">
        <f>+'MBI DIRECTORIO'!A1998</f>
        <v>VSR</v>
      </c>
      <c r="B1998" t="str">
        <f>+'MBI DIRECTORIO'!B1998</f>
        <v>80130-C</v>
      </c>
      <c r="C1998" t="str">
        <f>+'MBI DIRECTORIO'!C1998</f>
        <v>14005138-20</v>
      </c>
      <c r="D1998">
        <f>+'MBI DIRECTORIO'!D1998</f>
        <v>2022</v>
      </c>
      <c r="E1998" t="str">
        <f>+'MBI DIRECTORIO'!E1998</f>
        <v>Noviembre</v>
      </c>
      <c r="F1998" s="5">
        <f>+'MBI DIRECTORIO'!F1998</f>
        <v>196.14236464301811</v>
      </c>
      <c r="G1998" t="str">
        <f>+'MBI DIRECTORIO'!G1998</f>
        <v>USD</v>
      </c>
      <c r="H1998" s="5">
        <f>+'MBI DIRECTORIO'!H1998</f>
        <v>6668.8403978626156</v>
      </c>
      <c r="I1998" s="5">
        <f>+'MBI DIRECTORIO'!I1998</f>
        <v>3262.5951729218959</v>
      </c>
      <c r="J1998" s="5">
        <f>+'MBI DIRECTORIO'!J1998</f>
        <v>0</v>
      </c>
      <c r="K1998" s="5">
        <f>+'MBI DIRECTORIO'!K1998</f>
        <v>333.44201989313081</v>
      </c>
      <c r="L1998" s="5">
        <f>+'MBI DIRECTORIO'!L1998</f>
        <v>53.890242980665491</v>
      </c>
      <c r="M1998" s="5">
        <f>+'MBI DIRECTORIO'!M1998</f>
        <v>1000.3260596793923</v>
      </c>
      <c r="N1998" s="5">
        <f>+'MBI DIRECTORIO'!N1998</f>
        <v>41.023239663899211</v>
      </c>
      <c r="O1998" s="5">
        <f>+'MBI DIRECTORIO'!O1998</f>
        <v>0</v>
      </c>
      <c r="P1998" s="5">
        <f>+'MBI DIRECTORIO'!P1998</f>
        <v>3.1408417867672838</v>
      </c>
      <c r="Q1998" s="5">
        <f>+'MBI DIRECTORIO'!Q1998</f>
        <v>22.96512153053477</v>
      </c>
      <c r="R1998" s="5">
        <f>+'MBI DIRECTORIO'!R1998</f>
        <v>0</v>
      </c>
      <c r="S1998" s="5">
        <f>+'MBI DIRECTORIO'!S1998</f>
        <v>0</v>
      </c>
      <c r="T1998" s="5">
        <f>+'MBI DIRECTORIO'!T1998</f>
        <v>0</v>
      </c>
      <c r="U1998" s="5">
        <f>+'MBI DIRECTORIO'!U1998</f>
        <v>0</v>
      </c>
      <c r="V1998" s="5">
        <f>+'MBI DIRECTORIO'!V1998</f>
        <v>0</v>
      </c>
      <c r="W1998" s="5">
        <f>+'MBI DIRECTORIO'!W1998</f>
        <v>0</v>
      </c>
      <c r="X1998" s="5">
        <f>+'MBI DIRECTORIO'!X1998</f>
        <v>0</v>
      </c>
      <c r="Y1998" s="5">
        <f>+'MBI DIRECTORIO'!Y1998</f>
        <v>1116.948704789701</v>
      </c>
      <c r="Z1998" s="5">
        <f>+'MBI DIRECTORIO'!Z1998</f>
        <v>49.493442129107258</v>
      </c>
      <c r="AA1998" s="5">
        <f>+'MBI DIRECTORIO'!AA1998</f>
        <v>0</v>
      </c>
      <c r="AB1998" s="5" t="str">
        <f>+'MBI DIRECTORIO'!AG1998</f>
        <v>COMPANHIA BRASILEIRA DE DISTRIBUIÇÃO</v>
      </c>
      <c r="AD1998" t="str">
        <f t="shared" si="33"/>
        <v>INSERT INTO TABLA_PRESUPUESTO_COMERCIAL VALUES ('VSR','80130-C','14005138-20',2022,'Noviembre',196.142365,'USD',6668.840398,3262.595173,0,333.44202,53.890243,1000.32606,41.02324,0,3.140842,22.965122,0,0,0,0,0,0,0,1116.948705,49.493442,0);</v>
      </c>
    </row>
    <row r="1999" spans="1:30" x14ac:dyDescent="0.2">
      <c r="A1999" t="str">
        <f>+'MBI DIRECTORIO'!A1999</f>
        <v>VSR</v>
      </c>
      <c r="B1999" t="str">
        <f>+'MBI DIRECTORIO'!B1999</f>
        <v>80130-C</v>
      </c>
      <c r="C1999" t="str">
        <f>+'MBI DIRECTORIO'!C1999</f>
        <v>14005139-20</v>
      </c>
      <c r="D1999">
        <f>+'MBI DIRECTORIO'!D1999</f>
        <v>2022</v>
      </c>
      <c r="E1999" t="str">
        <f>+'MBI DIRECTORIO'!E1999</f>
        <v>Noviembre</v>
      </c>
      <c r="F1999" s="5">
        <f>+'MBI DIRECTORIO'!F1999</f>
        <v>163.34318386660658</v>
      </c>
      <c r="G1999" t="str">
        <f>+'MBI DIRECTORIO'!G1999</f>
        <v>USD</v>
      </c>
      <c r="H1999" s="5">
        <f>+'MBI DIRECTORIO'!H1999</f>
        <v>5553.6682514646236</v>
      </c>
      <c r="I1999" s="5">
        <f>+'MBI DIRECTORIO'!I1999</f>
        <v>2943.8492902992998</v>
      </c>
      <c r="J1999" s="5">
        <f>+'MBI DIRECTORIO'!J1999</f>
        <v>0</v>
      </c>
      <c r="K1999" s="5">
        <f>+'MBI DIRECTORIO'!K1999</f>
        <v>277.68341257323124</v>
      </c>
      <c r="L1999" s="5">
        <f>+'MBI DIRECTORIO'!L1999</f>
        <v>44.878646608690644</v>
      </c>
      <c r="M1999" s="5">
        <f>+'MBI DIRECTORIO'!M1999</f>
        <v>833.05023771969354</v>
      </c>
      <c r="N1999" s="5">
        <f>+'MBI DIRECTORIO'!N1999</f>
        <v>34.163280285826211</v>
      </c>
      <c r="O1999" s="5">
        <f>+'MBI DIRECTORIO'!O1999</f>
        <v>0</v>
      </c>
      <c r="P1999" s="5">
        <f>+'MBI DIRECTORIO'!P1999</f>
        <v>2.6156261468835691</v>
      </c>
      <c r="Q1999" s="5">
        <f>+'MBI DIRECTORIO'!Q1999</f>
        <v>19.124864103215728</v>
      </c>
      <c r="R1999" s="5">
        <f>+'MBI DIRECTORIO'!R1999</f>
        <v>0</v>
      </c>
      <c r="S1999" s="5">
        <f>+'MBI DIRECTORIO'!S1999</f>
        <v>0</v>
      </c>
      <c r="T1999" s="5">
        <f>+'MBI DIRECTORIO'!T1999</f>
        <v>0</v>
      </c>
      <c r="U1999" s="5">
        <f>+'MBI DIRECTORIO'!U1999</f>
        <v>0</v>
      </c>
      <c r="V1999" s="5">
        <f>+'MBI DIRECTORIO'!V1999</f>
        <v>0</v>
      </c>
      <c r="W1999" s="5">
        <f>+'MBI DIRECTORIO'!W1999</f>
        <v>0</v>
      </c>
      <c r="X1999" s="5">
        <f>+'MBI DIRECTORIO'!X1999</f>
        <v>0</v>
      </c>
      <c r="Y1999" s="5">
        <f>+'MBI DIRECTORIO'!Y1999</f>
        <v>930.17109275747953</v>
      </c>
      <c r="Z1999" s="5">
        <f>+'MBI DIRECTORIO'!Z1999</f>
        <v>41.217084501860533</v>
      </c>
      <c r="AA1999" s="5">
        <f>+'MBI DIRECTORIO'!AA1999</f>
        <v>0</v>
      </c>
      <c r="AB1999" s="5" t="str">
        <f>+'MBI DIRECTORIO'!AG1999</f>
        <v>COMPANHIA BRASILEIRA DE DISTRIBUIÇÃO</v>
      </c>
      <c r="AD1999" t="str">
        <f t="shared" si="33"/>
        <v>INSERT INTO TABLA_PRESUPUESTO_COMERCIAL VALUES ('VSR','80130-C','14005139-20',2022,'Noviembre',163.343184,'USD',5553.668251,2943.84929,0,277.683413,44.878647,833.050238,34.16328,0,2.615626,19.124864,0,0,0,0,0,0,0,930.171093,41.217085,0);</v>
      </c>
    </row>
    <row r="2000" spans="1:30" x14ac:dyDescent="0.2">
      <c r="A2000" t="str">
        <f>+'MBI DIRECTORIO'!A2000</f>
        <v>VSR</v>
      </c>
      <c r="B2000" t="str">
        <f>+'MBI DIRECTORIO'!B2000</f>
        <v>80130-C</v>
      </c>
      <c r="C2000" t="str">
        <f>+'MBI DIRECTORIO'!C2000</f>
        <v>14005140-21</v>
      </c>
      <c r="D2000">
        <f>+'MBI DIRECTORIO'!D2000</f>
        <v>2022</v>
      </c>
      <c r="E2000" t="str">
        <f>+'MBI DIRECTORIO'!E2000</f>
        <v>Noviembre</v>
      </c>
      <c r="F2000" s="5">
        <f>+'MBI DIRECTORIO'!F2000</f>
        <v>124.1297415180582</v>
      </c>
      <c r="G2000" t="str">
        <f>+'MBI DIRECTORIO'!G2000</f>
        <v>USD</v>
      </c>
      <c r="H2000" s="5">
        <f>+'MBI DIRECTORIO'!H2000</f>
        <v>4220.4112116139786</v>
      </c>
      <c r="I2000" s="5">
        <f>+'MBI DIRECTORIO'!I2000</f>
        <v>2155.472200963738</v>
      </c>
      <c r="J2000" s="5">
        <f>+'MBI DIRECTORIO'!J2000</f>
        <v>0</v>
      </c>
      <c r="K2000" s="5">
        <f>+'MBI DIRECTORIO'!K2000</f>
        <v>211.02056058069897</v>
      </c>
      <c r="L2000" s="5">
        <f>+'MBI DIRECTORIO'!L2000</f>
        <v>34.104727674259088</v>
      </c>
      <c r="M2000" s="5">
        <f>+'MBI DIRECTORIO'!M2000</f>
        <v>633.06168174209677</v>
      </c>
      <c r="N2000" s="5">
        <f>+'MBI DIRECTORIO'!N2000</f>
        <v>25.961776003776876</v>
      </c>
      <c r="O2000" s="5">
        <f>+'MBI DIRECTORIO'!O2000</f>
        <v>0</v>
      </c>
      <c r="P2000" s="5">
        <f>+'MBI DIRECTORIO'!P2000</f>
        <v>1.9876984752891673</v>
      </c>
      <c r="Q2000" s="5">
        <f>+'MBI DIRECTORIO'!Q2000</f>
        <v>14.533599636694021</v>
      </c>
      <c r="R2000" s="5">
        <f>+'MBI DIRECTORIO'!R2000</f>
        <v>0</v>
      </c>
      <c r="S2000" s="5">
        <f>+'MBI DIRECTORIO'!S2000</f>
        <v>0</v>
      </c>
      <c r="T2000" s="5">
        <f>+'MBI DIRECTORIO'!T2000</f>
        <v>0</v>
      </c>
      <c r="U2000" s="5">
        <f>+'MBI DIRECTORIO'!U2000</f>
        <v>0</v>
      </c>
      <c r="V2000" s="5">
        <f>+'MBI DIRECTORIO'!V2000</f>
        <v>0</v>
      </c>
      <c r="W2000" s="5">
        <f>+'MBI DIRECTORIO'!W2000</f>
        <v>0</v>
      </c>
      <c r="X2000" s="5">
        <f>+'MBI DIRECTORIO'!X2000</f>
        <v>0</v>
      </c>
      <c r="Y2000" s="5">
        <f>+'MBI DIRECTORIO'!Y2000</f>
        <v>706.86694466447454</v>
      </c>
      <c r="Z2000" s="5">
        <f>+'MBI DIRECTORIO'!Z2000</f>
        <v>31.322188806617632</v>
      </c>
      <c r="AA2000" s="5">
        <f>+'MBI DIRECTORIO'!AA2000</f>
        <v>0</v>
      </c>
      <c r="AB2000" s="5" t="str">
        <f>+'MBI DIRECTORIO'!AG2000</f>
        <v>COMPANHIA BRASILEIRA DE DISTRIBUIÇÃO</v>
      </c>
      <c r="AD2000" t="str">
        <f t="shared" si="33"/>
        <v>INSERT INTO TABLA_PRESUPUESTO_COMERCIAL VALUES ('VSR','80130-C','14005140-21',2022,'Noviembre',124.129742,'USD',4220.411212,2155.472201,0,211.020561,34.104728,633.061682,25.961776,0,1.987698,14.5336,0,0,0,0,0,0,0,706.866945,31.322189,0);</v>
      </c>
    </row>
    <row r="2001" spans="1:30" x14ac:dyDescent="0.2">
      <c r="A2001" t="str">
        <f>+'MBI DIRECTORIO'!A2001</f>
        <v>VSR</v>
      </c>
      <c r="B2001" t="str">
        <f>+'MBI DIRECTORIO'!B2001</f>
        <v>80130-C</v>
      </c>
      <c r="C2001" t="str">
        <f>+'MBI DIRECTORIO'!C2001</f>
        <v>14005128-20</v>
      </c>
      <c r="D2001">
        <f>+'MBI DIRECTORIO'!D2001</f>
        <v>2022</v>
      </c>
      <c r="E2001" t="str">
        <f>+'MBI DIRECTORIO'!E2001</f>
        <v>Noviembre</v>
      </c>
      <c r="F2001" s="5">
        <f>+'MBI DIRECTORIO'!F2001</f>
        <v>571.88315199896988</v>
      </c>
      <c r="G2001" t="str">
        <f>+'MBI DIRECTORIO'!G2001</f>
        <v>USD</v>
      </c>
      <c r="H2001" s="5">
        <f>+'MBI DIRECTORIO'!H2001</f>
        <v>15955.539940771259</v>
      </c>
      <c r="I2001" s="5">
        <f>+'MBI DIRECTORIO'!I2001</f>
        <v>7659.2997442342712</v>
      </c>
      <c r="J2001" s="5">
        <f>+'MBI DIRECTORIO'!J2001</f>
        <v>0</v>
      </c>
      <c r="K2001" s="5">
        <f>+'MBI DIRECTORIO'!K2001</f>
        <v>797.77699703856297</v>
      </c>
      <c r="L2001" s="5">
        <f>+'MBI DIRECTORIO'!L2001</f>
        <v>157.12527007545881</v>
      </c>
      <c r="M2001" s="5">
        <f>+'MBI DIRECTORIO'!M2001</f>
        <v>2393.3309911156889</v>
      </c>
      <c r="N2001" s="5">
        <f>+'MBI DIRECTORIO'!N2001</f>
        <v>119.6095481305035</v>
      </c>
      <c r="O2001" s="5">
        <f>+'MBI DIRECTORIO'!O2001</f>
        <v>0</v>
      </c>
      <c r="P2001" s="5">
        <f>+'MBI DIRECTORIO'!P2001</f>
        <v>9.1576060287416752</v>
      </c>
      <c r="Q2001" s="5">
        <f>+'MBI DIRECTORIO'!Q2001</f>
        <v>54.945221652410901</v>
      </c>
      <c r="R2001" s="5">
        <f>+'MBI DIRECTORIO'!R2001</f>
        <v>0</v>
      </c>
      <c r="S2001" s="5">
        <f>+'MBI DIRECTORIO'!S2001</f>
        <v>0</v>
      </c>
      <c r="T2001" s="5">
        <f>+'MBI DIRECTORIO'!T2001</f>
        <v>0</v>
      </c>
      <c r="U2001" s="5">
        <f>+'MBI DIRECTORIO'!U2001</f>
        <v>0</v>
      </c>
      <c r="V2001" s="5">
        <f>+'MBI DIRECTORIO'!V2001</f>
        <v>0</v>
      </c>
      <c r="W2001" s="5">
        <f>+'MBI DIRECTORIO'!W2001</f>
        <v>0</v>
      </c>
      <c r="X2001" s="5">
        <f>+'MBI DIRECTORIO'!X2001</f>
        <v>0</v>
      </c>
      <c r="Y2001" s="5">
        <f>+'MBI DIRECTORIO'!Y2001</f>
        <v>2721.349089658826</v>
      </c>
      <c r="Z2001" s="5">
        <f>+'MBI DIRECTORIO'!Z2001</f>
        <v>144.30572273148127</v>
      </c>
      <c r="AA2001" s="5">
        <f>+'MBI DIRECTORIO'!AA2001</f>
        <v>0</v>
      </c>
      <c r="AB2001" s="5" t="str">
        <f>+'MBI DIRECTORIO'!AG2001</f>
        <v>COMPANHIA BRASILEIRA DE DISTRIBUIÇÃO</v>
      </c>
      <c r="AD2001" t="str">
        <f t="shared" si="33"/>
        <v>INSERT INTO TABLA_PRESUPUESTO_COMERCIAL VALUES ('VSR','80130-C','14005128-20',2022,'Noviembre',571.883152,'USD',15955.539941,7659.299744,0,797.776997,157.12527,2393.330991,119.609548,0,9.157606,54.945222,0,0,0,0,0,0,0,2721.34909,144.305723,0);</v>
      </c>
    </row>
    <row r="2002" spans="1:30" x14ac:dyDescent="0.2">
      <c r="A2002" t="str">
        <f>+'MBI DIRECTORIO'!A2002</f>
        <v>VSR</v>
      </c>
      <c r="B2002" t="str">
        <f>+'MBI DIRECTORIO'!B2002</f>
        <v>80130-C</v>
      </c>
      <c r="C2002" t="str">
        <f>+'MBI DIRECTORIO'!C2002</f>
        <v>14005129-20</v>
      </c>
      <c r="D2002">
        <f>+'MBI DIRECTORIO'!D2002</f>
        <v>2022</v>
      </c>
      <c r="E2002" t="str">
        <f>+'MBI DIRECTORIO'!E2002</f>
        <v>Noviembre</v>
      </c>
      <c r="F2002" s="5">
        <f>+'MBI DIRECTORIO'!F2002</f>
        <v>648.70327689435396</v>
      </c>
      <c r="G2002" t="str">
        <f>+'MBI DIRECTORIO'!G2002</f>
        <v>USD</v>
      </c>
      <c r="H2002" s="5">
        <f>+'MBI DIRECTORIO'!H2002</f>
        <v>18098.821425352475</v>
      </c>
      <c r="I2002" s="5">
        <f>+'MBI DIRECTORIO'!I2002</f>
        <v>9064.1949975716907</v>
      </c>
      <c r="J2002" s="5">
        <f>+'MBI DIRECTORIO'!J2002</f>
        <v>0</v>
      </c>
      <c r="K2002" s="5">
        <f>+'MBI DIRECTORIO'!K2002</f>
        <v>904.94107126762378</v>
      </c>
      <c r="L2002" s="5">
        <f>+'MBI DIRECTORIO'!L2002</f>
        <v>178.2316496378339</v>
      </c>
      <c r="M2002" s="5">
        <f>+'MBI DIRECTORIO'!M2002</f>
        <v>2714.8232138028711</v>
      </c>
      <c r="N2002" s="5">
        <f>+'MBI DIRECTORIO'!N2002</f>
        <v>135.67650235698906</v>
      </c>
      <c r="O2002" s="5">
        <f>+'MBI DIRECTORIO'!O2002</f>
        <v>0</v>
      </c>
      <c r="P2002" s="5">
        <f>+'MBI DIRECTORIO'!P2002</f>
        <v>10.387732211706975</v>
      </c>
      <c r="Q2002" s="5">
        <f>+'MBI DIRECTORIO'!Q2002</f>
        <v>62.325923068406404</v>
      </c>
      <c r="R2002" s="5">
        <f>+'MBI DIRECTORIO'!R2002</f>
        <v>0</v>
      </c>
      <c r="S2002" s="5">
        <f>+'MBI DIRECTORIO'!S2002</f>
        <v>0</v>
      </c>
      <c r="T2002" s="5">
        <f>+'MBI DIRECTORIO'!T2002</f>
        <v>0</v>
      </c>
      <c r="U2002" s="5">
        <f>+'MBI DIRECTORIO'!U2002</f>
        <v>0</v>
      </c>
      <c r="V2002" s="5">
        <f>+'MBI DIRECTORIO'!V2002</f>
        <v>0</v>
      </c>
      <c r="W2002" s="5">
        <f>+'MBI DIRECTORIO'!W2002</f>
        <v>0</v>
      </c>
      <c r="X2002" s="5">
        <f>+'MBI DIRECTORIO'!X2002</f>
        <v>0</v>
      </c>
      <c r="Y2002" s="5">
        <f>+'MBI DIRECTORIO'!Y2002</f>
        <v>3086.9034449861315</v>
      </c>
      <c r="Z2002" s="5">
        <f>+'MBI DIRECTORIO'!Z2002</f>
        <v>163.69007354615786</v>
      </c>
      <c r="AA2002" s="5">
        <f>+'MBI DIRECTORIO'!AA2002</f>
        <v>0</v>
      </c>
      <c r="AB2002" s="5" t="str">
        <f>+'MBI DIRECTORIO'!AG2002</f>
        <v>COMPANHIA BRASILEIRA DE DISTRIBUIÇÃO</v>
      </c>
      <c r="AD2002" t="str">
        <f t="shared" si="33"/>
        <v>INSERT INTO TABLA_PRESUPUESTO_COMERCIAL VALUES ('VSR','80130-C','14005129-20',2022,'Noviembre',648.703277,'USD',18098.821425,9064.194998,0,904.941071,178.23165,2714.823214,135.676502,0,10.387732,62.325923,0,0,0,0,0,0,0,3086.903445,163.690074,0);</v>
      </c>
    </row>
    <row r="2003" spans="1:30" x14ac:dyDescent="0.2">
      <c r="A2003" t="str">
        <f>+'MBI DIRECTORIO'!A2003</f>
        <v>VSR</v>
      </c>
      <c r="B2003" t="str">
        <f>+'MBI DIRECTORIO'!B2003</f>
        <v>80130-C</v>
      </c>
      <c r="C2003" t="str">
        <f>+'MBI DIRECTORIO'!C2003</f>
        <v>14005132-20</v>
      </c>
      <c r="D2003">
        <f>+'MBI DIRECTORIO'!D2003</f>
        <v>2022</v>
      </c>
      <c r="E2003" t="str">
        <f>+'MBI DIRECTORIO'!E2003</f>
        <v>Noviembre</v>
      </c>
      <c r="F2003" s="5">
        <f>+'MBI DIRECTORIO'!F2003</f>
        <v>331.88302324084208</v>
      </c>
      <c r="G2003" t="str">
        <f>+'MBI DIRECTORIO'!G2003</f>
        <v>USD</v>
      </c>
      <c r="H2003" s="5">
        <f>+'MBI DIRECTORIO'!H2003</f>
        <v>9259.5363484194932</v>
      </c>
      <c r="I2003" s="5">
        <f>+'MBI DIRECTORIO'!I2003</f>
        <v>4515.9161179909534</v>
      </c>
      <c r="J2003" s="5">
        <f>+'MBI DIRECTORIO'!J2003</f>
        <v>0</v>
      </c>
      <c r="K2003" s="5">
        <f>+'MBI DIRECTORIO'!K2003</f>
        <v>462.97681742097473</v>
      </c>
      <c r="L2003" s="5">
        <f>+'MBI DIRECTORIO'!L2003</f>
        <v>91.185077717189017</v>
      </c>
      <c r="M2003" s="5">
        <f>+'MBI DIRECTORIO'!M2003</f>
        <v>1388.9304522629241</v>
      </c>
      <c r="N2003" s="5">
        <f>+'MBI DIRECTORIO'!N2003</f>
        <v>69.413442769326451</v>
      </c>
      <c r="O2003" s="5">
        <f>+'MBI DIRECTORIO'!O2003</f>
        <v>0</v>
      </c>
      <c r="P2003" s="5">
        <f>+'MBI DIRECTORIO'!P2003</f>
        <v>5.3144667120265563</v>
      </c>
      <c r="Q2003" s="5">
        <f>+'MBI DIRECTORIO'!Q2003</f>
        <v>31.886559712241976</v>
      </c>
      <c r="R2003" s="5">
        <f>+'MBI DIRECTORIO'!R2003</f>
        <v>0</v>
      </c>
      <c r="S2003" s="5">
        <f>+'MBI DIRECTORIO'!S2003</f>
        <v>0</v>
      </c>
      <c r="T2003" s="5">
        <f>+'MBI DIRECTORIO'!T2003</f>
        <v>0</v>
      </c>
      <c r="U2003" s="5">
        <f>+'MBI DIRECTORIO'!U2003</f>
        <v>0</v>
      </c>
      <c r="V2003" s="5">
        <f>+'MBI DIRECTORIO'!V2003</f>
        <v>0</v>
      </c>
      <c r="W2003" s="5">
        <f>+'MBI DIRECTORIO'!W2003</f>
        <v>0</v>
      </c>
      <c r="X2003" s="5">
        <f>+'MBI DIRECTORIO'!X2003</f>
        <v>0</v>
      </c>
      <c r="Y2003" s="5">
        <f>+'MBI DIRECTORIO'!Y2003</f>
        <v>1579.2903847800565</v>
      </c>
      <c r="Z2003" s="5">
        <f>+'MBI DIRECTORIO'!Z2003</f>
        <v>83.745463323537422</v>
      </c>
      <c r="AA2003" s="5">
        <f>+'MBI DIRECTORIO'!AA2003</f>
        <v>0</v>
      </c>
      <c r="AB2003" s="5" t="str">
        <f>+'MBI DIRECTORIO'!AG2003</f>
        <v>COMPANHIA BRASILEIRA DE DISTRIBUIÇÃO</v>
      </c>
      <c r="AD2003" t="str">
        <f t="shared" si="33"/>
        <v>INSERT INTO TABLA_PRESUPUESTO_COMERCIAL VALUES ('VSR','80130-C','14005132-20',2022,'Noviembre',331.883023,'USD',9259.536348,4515.916118,0,462.976817,91.185078,1388.930452,69.413443,0,5.314467,31.88656,0,0,0,0,0,0,0,1579.290385,83.745463,0);</v>
      </c>
    </row>
    <row r="2004" spans="1:30" x14ac:dyDescent="0.2">
      <c r="A2004" t="str">
        <f>+'MBI DIRECTORIO'!A2004</f>
        <v>VSR</v>
      </c>
      <c r="B2004" t="str">
        <f>+'MBI DIRECTORIO'!B2004</f>
        <v>80130-C</v>
      </c>
      <c r="C2004" t="str">
        <f>+'MBI DIRECTORIO'!C2004</f>
        <v>14005130-20</v>
      </c>
      <c r="D2004">
        <f>+'MBI DIRECTORIO'!D2004</f>
        <v>2022</v>
      </c>
      <c r="E2004" t="str">
        <f>+'MBI DIRECTORIO'!E2004</f>
        <v>Noviembre</v>
      </c>
      <c r="F2004" s="5">
        <f>+'MBI DIRECTORIO'!F2004</f>
        <v>597.36433721753679</v>
      </c>
      <c r="G2004" t="str">
        <f>+'MBI DIRECTORIO'!G2004</f>
        <v>USD</v>
      </c>
      <c r="H2004" s="5">
        <f>+'MBI DIRECTORIO'!H2004</f>
        <v>16666.465008369276</v>
      </c>
      <c r="I2004" s="5">
        <f>+'MBI DIRECTORIO'!I2004</f>
        <v>10717.529233719146</v>
      </c>
      <c r="J2004" s="5">
        <f>+'MBI DIRECTORIO'!J2004</f>
        <v>0</v>
      </c>
      <c r="K2004" s="5">
        <f>+'MBI DIRECTORIO'!K2004</f>
        <v>833.32325041846377</v>
      </c>
      <c r="L2004" s="5">
        <f>+'MBI DIRECTORIO'!L2004</f>
        <v>164.1262423812793</v>
      </c>
      <c r="M2004" s="5">
        <f>+'MBI DIRECTORIO'!M2004</f>
        <v>2499.9697512553912</v>
      </c>
      <c r="N2004" s="5">
        <f>+'MBI DIRECTORIO'!N2004</f>
        <v>124.93894634615148</v>
      </c>
      <c r="O2004" s="5">
        <f>+'MBI DIRECTORIO'!O2004</f>
        <v>0</v>
      </c>
      <c r="P2004" s="5">
        <f>+'MBI DIRECTORIO'!P2004</f>
        <v>9.565638079627222</v>
      </c>
      <c r="Q2004" s="5">
        <f>+'MBI DIRECTORIO'!Q2004</f>
        <v>57.393395488108752</v>
      </c>
      <c r="R2004" s="5">
        <f>+'MBI DIRECTORIO'!R2004</f>
        <v>0</v>
      </c>
      <c r="S2004" s="5">
        <f>+'MBI DIRECTORIO'!S2004</f>
        <v>0</v>
      </c>
      <c r="T2004" s="5">
        <f>+'MBI DIRECTORIO'!T2004</f>
        <v>0</v>
      </c>
      <c r="U2004" s="5">
        <f>+'MBI DIRECTORIO'!U2004</f>
        <v>0</v>
      </c>
      <c r="V2004" s="5">
        <f>+'MBI DIRECTORIO'!V2004</f>
        <v>0</v>
      </c>
      <c r="W2004" s="5">
        <f>+'MBI DIRECTORIO'!W2004</f>
        <v>0</v>
      </c>
      <c r="X2004" s="5">
        <f>+'MBI DIRECTORIO'!X2004</f>
        <v>0</v>
      </c>
      <c r="Y2004" s="5">
        <f>+'MBI DIRECTORIO'!Y2004</f>
        <v>2842.6032303964776</v>
      </c>
      <c r="Z2004" s="5">
        <f>+'MBI DIRECTORIO'!Z2004</f>
        <v>150.73549922719914</v>
      </c>
      <c r="AA2004" s="5">
        <f>+'MBI DIRECTORIO'!AA2004</f>
        <v>0</v>
      </c>
      <c r="AB2004" s="5" t="str">
        <f>+'MBI DIRECTORIO'!AG2004</f>
        <v>COMPANHIA BRASILEIRA DE DISTRIBUIÇÃO</v>
      </c>
      <c r="AD2004" t="str">
        <f t="shared" si="33"/>
        <v>INSERT INTO TABLA_PRESUPUESTO_COMERCIAL VALUES ('VSR','80130-C','14005130-20',2022,'Noviembre',597.364337,'USD',16666.465008,10717.529234,0,833.32325,164.126242,2499.969751,124.938946,0,9.565638,57.393395,0,0,0,0,0,0,0,2842.60323,150.735499,0);</v>
      </c>
    </row>
    <row r="2005" spans="1:30" x14ac:dyDescent="0.2">
      <c r="A2005" t="str">
        <f>+'MBI DIRECTORIO'!A2005</f>
        <v>VSR</v>
      </c>
      <c r="B2005" t="str">
        <f>+'MBI DIRECTORIO'!B2005</f>
        <v>80130-C</v>
      </c>
      <c r="C2005" t="str">
        <f>+'MBI DIRECTORIO'!C2005</f>
        <v>14004728-20</v>
      </c>
      <c r="D2005">
        <f>+'MBI DIRECTORIO'!D2005</f>
        <v>2022</v>
      </c>
      <c r="E2005" t="str">
        <f>+'MBI DIRECTORIO'!E2005</f>
        <v>Noviembre</v>
      </c>
      <c r="F2005" s="5">
        <f>+'MBI DIRECTORIO'!F2005</f>
        <v>326.61105388527653</v>
      </c>
      <c r="G2005" t="str">
        <f>+'MBI DIRECTORIO'!G2005</f>
        <v>USD</v>
      </c>
      <c r="H2005" s="5">
        <f>+'MBI DIRECTORIO'!H2005</f>
        <v>9112.4484033992139</v>
      </c>
      <c r="I2005" s="5">
        <f>+'MBI DIRECTORIO'!I2005</f>
        <v>4563.7879840462829</v>
      </c>
      <c r="J2005" s="5">
        <f>+'MBI DIRECTORIO'!J2005</f>
        <v>0</v>
      </c>
      <c r="K2005" s="5">
        <f>+'MBI DIRECTORIO'!K2005</f>
        <v>455.62242016996078</v>
      </c>
      <c r="L2005" s="5">
        <f>+'MBI DIRECTORIO'!L2005</f>
        <v>89.736600688398568</v>
      </c>
      <c r="M2005" s="5">
        <f>+'MBI DIRECTORIO'!M2005</f>
        <v>1366.8672605098823</v>
      </c>
      <c r="N2005" s="5">
        <f>+'MBI DIRECTORIO'!N2005</f>
        <v>68.310808655744111</v>
      </c>
      <c r="O2005" s="5">
        <f>+'MBI DIRECTORIO'!O2005</f>
        <v>0</v>
      </c>
      <c r="P2005" s="5">
        <f>+'MBI DIRECTORIO'!P2005</f>
        <v>5.2300462877054086</v>
      </c>
      <c r="Q2005" s="5">
        <f>+'MBI DIRECTORIO'!Q2005</f>
        <v>31.380040987614834</v>
      </c>
      <c r="R2005" s="5">
        <f>+'MBI DIRECTORIO'!R2005</f>
        <v>0</v>
      </c>
      <c r="S2005" s="5">
        <f>+'MBI DIRECTORIO'!S2005</f>
        <v>0</v>
      </c>
      <c r="T2005" s="5">
        <f>+'MBI DIRECTORIO'!T2005</f>
        <v>0</v>
      </c>
      <c r="U2005" s="5">
        <f>+'MBI DIRECTORIO'!U2005</f>
        <v>0</v>
      </c>
      <c r="V2005" s="5">
        <f>+'MBI DIRECTORIO'!V2005</f>
        <v>0</v>
      </c>
      <c r="W2005" s="5">
        <f>+'MBI DIRECTORIO'!W2005</f>
        <v>0</v>
      </c>
      <c r="X2005" s="5">
        <f>+'MBI DIRECTORIO'!X2005</f>
        <v>0</v>
      </c>
      <c r="Y2005" s="5">
        <f>+'MBI DIRECTORIO'!Y2005</f>
        <v>1554.2033211791629</v>
      </c>
      <c r="Z2005" s="5">
        <f>+'MBI DIRECTORIO'!Z2005</f>
        <v>82.41516473821649</v>
      </c>
      <c r="AA2005" s="5">
        <f>+'MBI DIRECTORIO'!AA2005</f>
        <v>0</v>
      </c>
      <c r="AB2005" s="5" t="str">
        <f>+'MBI DIRECTORIO'!AG2005</f>
        <v>COMPANHIA BRASILEIRA DE DISTRIBUIÇÃO</v>
      </c>
      <c r="AD2005" t="str">
        <f t="shared" si="33"/>
        <v>INSERT INTO TABLA_PRESUPUESTO_COMERCIAL VALUES ('VSR','80130-C','14004728-20',2022,'Noviembre',326.611054,'USD',9112.448403,4563.787984,0,455.62242,89.736601,1366.867261,68.310809,0,5.230046,31.380041,0,0,0,0,0,0,0,1554.203321,82.415165,0);</v>
      </c>
    </row>
    <row r="2006" spans="1:30" x14ac:dyDescent="0.2">
      <c r="A2006" t="str">
        <f>+'MBI DIRECTORIO'!A2006</f>
        <v>VSR</v>
      </c>
      <c r="B2006" t="str">
        <f>+'MBI DIRECTORIO'!B2006</f>
        <v>80130-C</v>
      </c>
      <c r="C2006" t="str">
        <f>+'MBI DIRECTORIO'!C2006</f>
        <v>14004914-20</v>
      </c>
      <c r="D2006">
        <f>+'MBI DIRECTORIO'!D2006</f>
        <v>2022</v>
      </c>
      <c r="E2006" t="str">
        <f>+'MBI DIRECTORIO'!E2006</f>
        <v>Noviembre</v>
      </c>
      <c r="F2006" s="5">
        <f>+'MBI DIRECTORIO'!F2006</f>
        <v>390.37677847164099</v>
      </c>
      <c r="G2006" t="str">
        <f>+'MBI DIRECTORIO'!G2006</f>
        <v>USD</v>
      </c>
      <c r="H2006" s="5">
        <f>+'MBI DIRECTORIO'!H2006</f>
        <v>10891.512119358784</v>
      </c>
      <c r="I2006" s="5">
        <f>+'MBI DIRECTORIO'!I2006</f>
        <v>5993.2663330023152</v>
      </c>
      <c r="J2006" s="5">
        <f>+'MBI DIRECTORIO'!J2006</f>
        <v>0</v>
      </c>
      <c r="K2006" s="5">
        <f>+'MBI DIRECTORIO'!K2006</f>
        <v>544.57560596793917</v>
      </c>
      <c r="L2006" s="5">
        <f>+'MBI DIRECTORIO'!L2006</f>
        <v>107.25627522710204</v>
      </c>
      <c r="M2006" s="5">
        <f>+'MBI DIRECTORIO'!M2006</f>
        <v>1633.7268179038174</v>
      </c>
      <c r="N2006" s="5">
        <f>+'MBI DIRECTORIO'!N2006</f>
        <v>81.647430791454326</v>
      </c>
      <c r="O2006" s="5">
        <f>+'MBI DIRECTORIO'!O2006</f>
        <v>0</v>
      </c>
      <c r="P2006" s="5">
        <f>+'MBI DIRECTORIO'!P2006</f>
        <v>6.2511314199707222</v>
      </c>
      <c r="Q2006" s="5">
        <f>+'MBI DIRECTORIO'!Q2006</f>
        <v>37.506505561676455</v>
      </c>
      <c r="R2006" s="5">
        <f>+'MBI DIRECTORIO'!R2006</f>
        <v>0</v>
      </c>
      <c r="S2006" s="5">
        <f>+'MBI DIRECTORIO'!S2006</f>
        <v>0</v>
      </c>
      <c r="T2006" s="5">
        <f>+'MBI DIRECTORIO'!T2006</f>
        <v>0</v>
      </c>
      <c r="U2006" s="5">
        <f>+'MBI DIRECTORIO'!U2006</f>
        <v>0</v>
      </c>
      <c r="V2006" s="5">
        <f>+'MBI DIRECTORIO'!V2006</f>
        <v>0</v>
      </c>
      <c r="W2006" s="5">
        <f>+'MBI DIRECTORIO'!W2006</f>
        <v>0</v>
      </c>
      <c r="X2006" s="5">
        <f>+'MBI DIRECTORIO'!X2006</f>
        <v>0</v>
      </c>
      <c r="Y2006" s="5">
        <f>+'MBI DIRECTORIO'!Y2006</f>
        <v>1857.6373285423506</v>
      </c>
      <c r="Z2006" s="5">
        <f>+'MBI DIRECTORIO'!Z2006</f>
        <v>98.505442865431689</v>
      </c>
      <c r="AA2006" s="5">
        <f>+'MBI DIRECTORIO'!AA2006</f>
        <v>0</v>
      </c>
      <c r="AB2006" s="5" t="str">
        <f>+'MBI DIRECTORIO'!AG2006</f>
        <v>COMPANHIA BRASILEIRA DE DISTRIBUIÇÃO</v>
      </c>
      <c r="AD2006" t="str">
        <f t="shared" si="33"/>
        <v>INSERT INTO TABLA_PRESUPUESTO_COMERCIAL VALUES ('VSR','80130-C','14004914-20',2022,'Noviembre',390.376778,'USD',10891.512119,5993.266333,0,544.575606,107.256275,1633.726818,81.647431,0,6.251131,37.506506,0,0,0,0,0,0,0,1857.637329,98.505443,0);</v>
      </c>
    </row>
    <row r="2007" spans="1:30" x14ac:dyDescent="0.2">
      <c r="A2007" t="str">
        <f>+'MBI DIRECTORIO'!A2007</f>
        <v>VSR</v>
      </c>
      <c r="B2007" t="str">
        <f>+'MBI DIRECTORIO'!B2007</f>
        <v>80130-C</v>
      </c>
      <c r="C2007" t="str">
        <f>+'MBI DIRECTORIO'!C2007</f>
        <v>14005146-18</v>
      </c>
      <c r="D2007">
        <f>+'MBI DIRECTORIO'!D2007</f>
        <v>2022</v>
      </c>
      <c r="E2007" t="str">
        <f>+'MBI DIRECTORIO'!E2007</f>
        <v>Noviembre</v>
      </c>
      <c r="F2007" s="5">
        <f>+'MBI DIRECTORIO'!F2007</f>
        <v>34.443533123028388</v>
      </c>
      <c r="G2007" t="str">
        <f>+'MBI DIRECTORIO'!G2007</f>
        <v>USD</v>
      </c>
      <c r="H2007" s="5">
        <f>+'MBI DIRECTORIO'!H2007</f>
        <v>2755.4826498422708</v>
      </c>
      <c r="I2007" s="5">
        <f>+'MBI DIRECTORIO'!I2007</f>
        <v>886.83069128429827</v>
      </c>
      <c r="J2007" s="5">
        <f>+'MBI DIRECTORIO'!J2007</f>
        <v>0</v>
      </c>
      <c r="K2007" s="5">
        <f>+'MBI DIRECTORIO'!K2007</f>
        <v>137.77413249211355</v>
      </c>
      <c r="L2007" s="5">
        <f>+'MBI DIRECTORIO'!L2007</f>
        <v>9.4633832547642438</v>
      </c>
      <c r="M2007" s="5">
        <f>+'MBI DIRECTORIO'!M2007</f>
        <v>413.32239747634065</v>
      </c>
      <c r="N2007" s="5">
        <f>+'MBI DIRECTORIO'!N2007</f>
        <v>7.2038762087379631</v>
      </c>
      <c r="O2007" s="5">
        <f>+'MBI DIRECTORIO'!O2007</f>
        <v>0</v>
      </c>
      <c r="P2007" s="5">
        <f>+'MBI DIRECTORIO'!P2007</f>
        <v>0.55154677223150028</v>
      </c>
      <c r="Q2007" s="5">
        <f>+'MBI DIRECTORIO'!Q2007</f>
        <v>9.4889051399684377</v>
      </c>
      <c r="R2007" s="5">
        <f>+'MBI DIRECTORIO'!R2007</f>
        <v>0</v>
      </c>
      <c r="S2007" s="5">
        <f>+'MBI DIRECTORIO'!S2007</f>
        <v>0</v>
      </c>
      <c r="T2007" s="5">
        <f>+'MBI DIRECTORIO'!T2007</f>
        <v>0</v>
      </c>
      <c r="U2007" s="5">
        <f>+'MBI DIRECTORIO'!U2007</f>
        <v>0</v>
      </c>
      <c r="V2007" s="5">
        <f>+'MBI DIRECTORIO'!V2007</f>
        <v>0</v>
      </c>
      <c r="W2007" s="5">
        <f>+'MBI DIRECTORIO'!W2007</f>
        <v>0</v>
      </c>
      <c r="X2007" s="5">
        <f>+'MBI DIRECTORIO'!X2007</f>
        <v>0</v>
      </c>
      <c r="Y2007" s="5">
        <f>+'MBI DIRECTORIO'!Y2007</f>
        <v>439.25800968804202</v>
      </c>
      <c r="Z2007" s="5">
        <f>+'MBI DIRECTORIO'!Z2007</f>
        <v>8.6912840907634905</v>
      </c>
      <c r="AA2007" s="5">
        <f>+'MBI DIRECTORIO'!AA2007</f>
        <v>0</v>
      </c>
      <c r="AB2007" s="5" t="str">
        <f>+'MBI DIRECTORIO'!AG2007</f>
        <v>COMPANHIA BRASILEIRA DE DISTRIBUIÇÃO</v>
      </c>
      <c r="AD2007" t="str">
        <f t="shared" si="33"/>
        <v>INSERT INTO TABLA_PRESUPUESTO_COMERCIAL VALUES ('VSR','80130-C','14005146-18',2022,'Noviembre',34.443533,'USD',2755.48265,886.830691,0,137.774132,9.463383,413.322397,7.203876,0,0.551547,9.488905,0,0,0,0,0,0,0,439.25801,8.691284,0);</v>
      </c>
    </row>
    <row r="2008" spans="1:30" x14ac:dyDescent="0.2">
      <c r="A2008" t="str">
        <f>+'MBI DIRECTORIO'!A2008</f>
        <v>VSR</v>
      </c>
      <c r="B2008" t="str">
        <f>+'MBI DIRECTORIO'!B2008</f>
        <v>80130-C</v>
      </c>
      <c r="C2008" t="str">
        <f>+'MBI DIRECTORIO'!C2008</f>
        <v>14005147-18</v>
      </c>
      <c r="D2008">
        <f>+'MBI DIRECTORIO'!D2008</f>
        <v>2022</v>
      </c>
      <c r="E2008" t="str">
        <f>+'MBI DIRECTORIO'!E2008</f>
        <v>Noviembre</v>
      </c>
      <c r="F2008" s="5">
        <f>+'MBI DIRECTORIO'!F2008</f>
        <v>34.443533123028388</v>
      </c>
      <c r="G2008" t="str">
        <f>+'MBI DIRECTORIO'!G2008</f>
        <v>USD</v>
      </c>
      <c r="H2008" s="5">
        <f>+'MBI DIRECTORIO'!H2008</f>
        <v>2755.4826498422708</v>
      </c>
      <c r="I2008" s="5">
        <f>+'MBI DIRECTORIO'!I2008</f>
        <v>1512.8374807718067</v>
      </c>
      <c r="J2008" s="5">
        <f>+'MBI DIRECTORIO'!J2008</f>
        <v>0</v>
      </c>
      <c r="K2008" s="5">
        <f>+'MBI DIRECTORIO'!K2008</f>
        <v>137.77413249211355</v>
      </c>
      <c r="L2008" s="5">
        <f>+'MBI DIRECTORIO'!L2008</f>
        <v>9.4633832547642438</v>
      </c>
      <c r="M2008" s="5">
        <f>+'MBI DIRECTORIO'!M2008</f>
        <v>413.32239747634065</v>
      </c>
      <c r="N2008" s="5">
        <f>+'MBI DIRECTORIO'!N2008</f>
        <v>7.2038762087379631</v>
      </c>
      <c r="O2008" s="5">
        <f>+'MBI DIRECTORIO'!O2008</f>
        <v>0</v>
      </c>
      <c r="P2008" s="5">
        <f>+'MBI DIRECTORIO'!P2008</f>
        <v>0.55154677223150028</v>
      </c>
      <c r="Q2008" s="5">
        <f>+'MBI DIRECTORIO'!Q2008</f>
        <v>9.4889051399684377</v>
      </c>
      <c r="R2008" s="5">
        <f>+'MBI DIRECTORIO'!R2008</f>
        <v>0</v>
      </c>
      <c r="S2008" s="5">
        <f>+'MBI DIRECTORIO'!S2008</f>
        <v>0</v>
      </c>
      <c r="T2008" s="5">
        <f>+'MBI DIRECTORIO'!T2008</f>
        <v>0</v>
      </c>
      <c r="U2008" s="5">
        <f>+'MBI DIRECTORIO'!U2008</f>
        <v>0</v>
      </c>
      <c r="V2008" s="5">
        <f>+'MBI DIRECTORIO'!V2008</f>
        <v>0</v>
      </c>
      <c r="W2008" s="5">
        <f>+'MBI DIRECTORIO'!W2008</f>
        <v>0</v>
      </c>
      <c r="X2008" s="5">
        <f>+'MBI DIRECTORIO'!X2008</f>
        <v>0</v>
      </c>
      <c r="Y2008" s="5">
        <f>+'MBI DIRECTORIO'!Y2008</f>
        <v>439.25800968804202</v>
      </c>
      <c r="Z2008" s="5">
        <f>+'MBI DIRECTORIO'!Z2008</f>
        <v>8.6912840907634905</v>
      </c>
      <c r="AA2008" s="5">
        <f>+'MBI DIRECTORIO'!AA2008</f>
        <v>0</v>
      </c>
      <c r="AB2008" s="5" t="str">
        <f>+'MBI DIRECTORIO'!AG2008</f>
        <v>COMPANHIA BRASILEIRA DE DISTRIBUIÇÃO</v>
      </c>
      <c r="AD2008" t="str">
        <f t="shared" si="33"/>
        <v>INSERT INTO TABLA_PRESUPUESTO_COMERCIAL VALUES ('VSR','80130-C','14005147-18',2022,'Noviembre',34.443533,'USD',2755.48265,1512.837481,0,137.774132,9.463383,413.322397,7.203876,0,0.551547,9.488905,0,0,0,0,0,0,0,439.25801,8.691284,0);</v>
      </c>
    </row>
    <row r="2009" spans="1:30" x14ac:dyDescent="0.2">
      <c r="A2009" t="str">
        <f>+'MBI DIRECTORIO'!A2009</f>
        <v>VSR</v>
      </c>
      <c r="B2009" t="str">
        <f>+'MBI DIRECTORIO'!B2009</f>
        <v>80130-C</v>
      </c>
      <c r="C2009" t="str">
        <f>+'MBI DIRECTORIO'!C2009</f>
        <v>14005148-16</v>
      </c>
      <c r="D2009">
        <f>+'MBI DIRECTORIO'!D2009</f>
        <v>2022</v>
      </c>
      <c r="E2009" t="str">
        <f>+'MBI DIRECTORIO'!E2009</f>
        <v>Noviembre</v>
      </c>
      <c r="F2009" s="5">
        <f>+'MBI DIRECTORIO'!F2009</f>
        <v>34.443533123028388</v>
      </c>
      <c r="G2009" t="str">
        <f>+'MBI DIRECTORIO'!G2009</f>
        <v>USD</v>
      </c>
      <c r="H2009" s="5">
        <f>+'MBI DIRECTORIO'!H2009</f>
        <v>2755.4826498422708</v>
      </c>
      <c r="I2009" s="5">
        <f>+'MBI DIRECTORIO'!I2009</f>
        <v>484.88498749544976</v>
      </c>
      <c r="J2009" s="5">
        <f>+'MBI DIRECTORIO'!J2009</f>
        <v>0</v>
      </c>
      <c r="K2009" s="5">
        <f>+'MBI DIRECTORIO'!K2009</f>
        <v>137.77413249211355</v>
      </c>
      <c r="L2009" s="5">
        <f>+'MBI DIRECTORIO'!L2009</f>
        <v>9.4633832547642438</v>
      </c>
      <c r="M2009" s="5">
        <f>+'MBI DIRECTORIO'!M2009</f>
        <v>413.32239747634065</v>
      </c>
      <c r="N2009" s="5">
        <f>+'MBI DIRECTORIO'!N2009</f>
        <v>7.2038762087379631</v>
      </c>
      <c r="O2009" s="5">
        <f>+'MBI DIRECTORIO'!O2009</f>
        <v>0</v>
      </c>
      <c r="P2009" s="5">
        <f>+'MBI DIRECTORIO'!P2009</f>
        <v>0.55154677223150028</v>
      </c>
      <c r="Q2009" s="5">
        <f>+'MBI DIRECTORIO'!Q2009</f>
        <v>9.4889051399684377</v>
      </c>
      <c r="R2009" s="5">
        <f>+'MBI DIRECTORIO'!R2009</f>
        <v>0</v>
      </c>
      <c r="S2009" s="5">
        <f>+'MBI DIRECTORIO'!S2009</f>
        <v>0</v>
      </c>
      <c r="T2009" s="5">
        <f>+'MBI DIRECTORIO'!T2009</f>
        <v>0</v>
      </c>
      <c r="U2009" s="5">
        <f>+'MBI DIRECTORIO'!U2009</f>
        <v>0</v>
      </c>
      <c r="V2009" s="5">
        <f>+'MBI DIRECTORIO'!V2009</f>
        <v>0</v>
      </c>
      <c r="W2009" s="5">
        <f>+'MBI DIRECTORIO'!W2009</f>
        <v>0</v>
      </c>
      <c r="X2009" s="5">
        <f>+'MBI DIRECTORIO'!X2009</f>
        <v>0</v>
      </c>
      <c r="Y2009" s="5">
        <f>+'MBI DIRECTORIO'!Y2009</f>
        <v>439.25800968804202</v>
      </c>
      <c r="Z2009" s="5">
        <f>+'MBI DIRECTORIO'!Z2009</f>
        <v>8.6912840907634905</v>
      </c>
      <c r="AA2009" s="5">
        <f>+'MBI DIRECTORIO'!AA2009</f>
        <v>0</v>
      </c>
      <c r="AB2009" s="5" t="str">
        <f>+'MBI DIRECTORIO'!AG2009</f>
        <v>COMPANHIA BRASILEIRA DE DISTRIBUIÇÃO</v>
      </c>
      <c r="AD2009" t="str">
        <f t="shared" si="33"/>
        <v>INSERT INTO TABLA_PRESUPUESTO_COMERCIAL VALUES ('VSR','80130-C','14005148-16',2022,'Noviembre',34.443533,'USD',2755.48265,484.884987,0,137.774132,9.463383,413.322397,7.203876,0,0.551547,9.488905,0,0,0,0,0,0,0,439.25801,8.691284,0);</v>
      </c>
    </row>
    <row r="2010" spans="1:30" x14ac:dyDescent="0.2">
      <c r="A2010" t="str">
        <f>+'MBI DIRECTORIO'!A2010</f>
        <v>VSR</v>
      </c>
      <c r="B2010" t="str">
        <f>+'MBI DIRECTORIO'!B2010</f>
        <v>80130-C</v>
      </c>
      <c r="C2010" t="str">
        <f>+'MBI DIRECTORIO'!C2010</f>
        <v>14005141-20</v>
      </c>
      <c r="D2010">
        <f>+'MBI DIRECTORIO'!D2010</f>
        <v>2022</v>
      </c>
      <c r="E2010" t="str">
        <f>+'MBI DIRECTORIO'!E2010</f>
        <v>Noviembre</v>
      </c>
      <c r="F2010" s="5">
        <f>+'MBI DIRECTORIO'!F2010</f>
        <v>207.36412798557907</v>
      </c>
      <c r="G2010" t="str">
        <f>+'MBI DIRECTORIO'!G2010</f>
        <v>USD</v>
      </c>
      <c r="H2010" s="5">
        <f>+'MBI DIRECTORIO'!H2010</f>
        <v>12441.847679134744</v>
      </c>
      <c r="I2010" s="5">
        <f>+'MBI DIRECTORIO'!I2010</f>
        <v>5437.6368179387009</v>
      </c>
      <c r="J2010" s="5">
        <f>+'MBI DIRECTORIO'!J2010</f>
        <v>0</v>
      </c>
      <c r="K2010" s="5">
        <f>+'MBI DIRECTORIO'!K2010</f>
        <v>622.09238395673719</v>
      </c>
      <c r="L2010" s="5">
        <f>+'MBI DIRECTORIO'!L2010</f>
        <v>56.973429799090859</v>
      </c>
      <c r="M2010" s="5">
        <f>+'MBI DIRECTORIO'!M2010</f>
        <v>1866.2771518702116</v>
      </c>
      <c r="N2010" s="5">
        <f>+'MBI DIRECTORIO'!N2010</f>
        <v>43.370275134238753</v>
      </c>
      <c r="O2010" s="5">
        <f>+'MBI DIRECTORIO'!O2010</f>
        <v>0</v>
      </c>
      <c r="P2010" s="5">
        <f>+'MBI DIRECTORIO'!P2010</f>
        <v>3.3205366899651549</v>
      </c>
      <c r="Q2010" s="5">
        <f>+'MBI DIRECTORIO'!Q2010</f>
        <v>42.845311473837086</v>
      </c>
      <c r="R2010" s="5">
        <f>+'MBI DIRECTORIO'!R2010</f>
        <v>0</v>
      </c>
      <c r="S2010" s="5">
        <f>+'MBI DIRECTORIO'!S2010</f>
        <v>0</v>
      </c>
      <c r="T2010" s="5">
        <f>+'MBI DIRECTORIO'!T2010</f>
        <v>0</v>
      </c>
      <c r="U2010" s="5">
        <f>+'MBI DIRECTORIO'!U2010</f>
        <v>0</v>
      </c>
      <c r="V2010" s="5">
        <f>+'MBI DIRECTORIO'!V2010</f>
        <v>0</v>
      </c>
      <c r="W2010" s="5">
        <f>+'MBI DIRECTORIO'!W2010</f>
        <v>0</v>
      </c>
      <c r="X2010" s="5">
        <f>+'MBI DIRECTORIO'!X2010</f>
        <v>0</v>
      </c>
      <c r="Y2010" s="5">
        <f>+'MBI DIRECTORIO'!Y2010</f>
        <v>2008.1383528575427</v>
      </c>
      <c r="Z2010" s="5">
        <f>+'MBI DIRECTORIO'!Z2010</f>
        <v>52.325077689290396</v>
      </c>
      <c r="AA2010" s="5">
        <f>+'MBI DIRECTORIO'!AA2010</f>
        <v>0</v>
      </c>
      <c r="AB2010" s="5" t="str">
        <f>+'MBI DIRECTORIO'!AG2010</f>
        <v>COMPANHIA BRASILEIRA DE DISTRIBUIÇÃO</v>
      </c>
      <c r="AD2010" t="str">
        <f t="shared" si="33"/>
        <v>INSERT INTO TABLA_PRESUPUESTO_COMERCIAL VALUES ('VSR','80130-C','14005141-20',2022,'Noviembre',207.364128,'USD',12441.847679,5437.636818,0,622.092384,56.97343,1866.277152,43.370275,0,3.320537,42.845311,0,0,0,0,0,0,0,2008.138353,52.325078,0);</v>
      </c>
    </row>
    <row r="2011" spans="1:30" x14ac:dyDescent="0.2">
      <c r="A2011" t="str">
        <f>+'MBI DIRECTORIO'!A2011</f>
        <v>VSR</v>
      </c>
      <c r="B2011" t="str">
        <f>+'MBI DIRECTORIO'!B2011</f>
        <v>80130-C</v>
      </c>
      <c r="C2011" t="str">
        <f>+'MBI DIRECTORIO'!C2011</f>
        <v>14005142-20</v>
      </c>
      <c r="D2011">
        <f>+'MBI DIRECTORIO'!D2011</f>
        <v>2022</v>
      </c>
      <c r="E2011" t="str">
        <f>+'MBI DIRECTORIO'!E2011</f>
        <v>Noviembre</v>
      </c>
      <c r="F2011" s="5">
        <f>+'MBI DIRECTORIO'!F2011</f>
        <v>71.874515547543922</v>
      </c>
      <c r="G2011" t="str">
        <f>+'MBI DIRECTORIO'!G2011</f>
        <v>USD</v>
      </c>
      <c r="H2011" s="5">
        <f>+'MBI DIRECTORIO'!H2011</f>
        <v>4312.4709328526351</v>
      </c>
      <c r="I2011" s="5">
        <f>+'MBI DIRECTORIO'!I2011</f>
        <v>1764.0367470401247</v>
      </c>
      <c r="J2011" s="5">
        <f>+'MBI DIRECTORIO'!J2011</f>
        <v>0</v>
      </c>
      <c r="K2011" s="5">
        <f>+'MBI DIRECTORIO'!K2011</f>
        <v>215.62354664263177</v>
      </c>
      <c r="L2011" s="5">
        <f>+'MBI DIRECTORIO'!L2011</f>
        <v>19.747570159176405</v>
      </c>
      <c r="M2011" s="5">
        <f>+'MBI DIRECTORIO'!M2011</f>
        <v>646.87063992789535</v>
      </c>
      <c r="N2011" s="5">
        <f>+'MBI DIRECTORIO'!N2011</f>
        <v>15.032578415172583</v>
      </c>
      <c r="O2011" s="5">
        <f>+'MBI DIRECTORIO'!O2011</f>
        <v>0</v>
      </c>
      <c r="P2011" s="5">
        <f>+'MBI DIRECTORIO'!P2011</f>
        <v>1.1509317849116509</v>
      </c>
      <c r="Q2011" s="5">
        <f>+'MBI DIRECTORIO'!Q2011</f>
        <v>14.850620671863867</v>
      </c>
      <c r="R2011" s="5">
        <f>+'MBI DIRECTORIO'!R2011</f>
        <v>0</v>
      </c>
      <c r="S2011" s="5">
        <f>+'MBI DIRECTORIO'!S2011</f>
        <v>0</v>
      </c>
      <c r="T2011" s="5">
        <f>+'MBI DIRECTORIO'!T2011</f>
        <v>0</v>
      </c>
      <c r="U2011" s="5">
        <f>+'MBI DIRECTORIO'!U2011</f>
        <v>0</v>
      </c>
      <c r="V2011" s="5">
        <f>+'MBI DIRECTORIO'!V2011</f>
        <v>0</v>
      </c>
      <c r="W2011" s="5">
        <f>+'MBI DIRECTORIO'!W2011</f>
        <v>0</v>
      </c>
      <c r="X2011" s="5">
        <f>+'MBI DIRECTORIO'!X2011</f>
        <v>0</v>
      </c>
      <c r="Y2011" s="5">
        <f>+'MBI DIRECTORIO'!Y2011</f>
        <v>696.04117484638573</v>
      </c>
      <c r="Z2011" s="5">
        <f>+'MBI DIRECTORIO'!Z2011</f>
        <v>18.136404046542175</v>
      </c>
      <c r="AA2011" s="5">
        <f>+'MBI DIRECTORIO'!AA2011</f>
        <v>0</v>
      </c>
      <c r="AB2011" s="5" t="str">
        <f>+'MBI DIRECTORIO'!AG2011</f>
        <v>COMPANHIA BRASILEIRA DE DISTRIBUIÇÃO</v>
      </c>
      <c r="AD2011" t="str">
        <f t="shared" si="33"/>
        <v>INSERT INTO TABLA_PRESUPUESTO_COMERCIAL VALUES ('VSR','80130-C','14005142-20',2022,'Noviembre',71.874516,'USD',4312.470933,1764.036747,0,215.623547,19.74757,646.87064,15.032578,0,1.150932,14.850621,0,0,0,0,0,0,0,696.041175,18.136404,0);</v>
      </c>
    </row>
    <row r="2012" spans="1:30" x14ac:dyDescent="0.2">
      <c r="A2012" t="str">
        <f>+'MBI DIRECTORIO'!A2012</f>
        <v>VSR</v>
      </c>
      <c r="B2012" t="str">
        <f>+'MBI DIRECTORIO'!B2012</f>
        <v>80130-C</v>
      </c>
      <c r="C2012" t="str">
        <f>+'MBI DIRECTORIO'!C2012</f>
        <v>14005143-17</v>
      </c>
      <c r="D2012">
        <f>+'MBI DIRECTORIO'!D2012</f>
        <v>2022</v>
      </c>
      <c r="E2012" t="str">
        <f>+'MBI DIRECTORIO'!E2012</f>
        <v>Noviembre</v>
      </c>
      <c r="F2012" s="5">
        <f>+'MBI DIRECTORIO'!F2012</f>
        <v>34.794997746732761</v>
      </c>
      <c r="G2012" t="str">
        <f>+'MBI DIRECTORIO'!G2012</f>
        <v>USD</v>
      </c>
      <c r="H2012" s="5">
        <f>+'MBI DIRECTORIO'!H2012</f>
        <v>2087.6998648039657</v>
      </c>
      <c r="I2012" s="5">
        <f>+'MBI DIRECTORIO'!I2012</f>
        <v>1366.7554168480094</v>
      </c>
      <c r="J2012" s="5">
        <f>+'MBI DIRECTORIO'!J2012</f>
        <v>0</v>
      </c>
      <c r="K2012" s="5">
        <f>+'MBI DIRECTORIO'!K2012</f>
        <v>104.38499324019828</v>
      </c>
      <c r="L2012" s="5">
        <f>+'MBI DIRECTORIO'!L2012</f>
        <v>9.5599483900169417</v>
      </c>
      <c r="M2012" s="5">
        <f>+'MBI DIRECTORIO'!M2012</f>
        <v>313.15497972059484</v>
      </c>
      <c r="N2012" s="5">
        <f>+'MBI DIRECTORIO'!N2012</f>
        <v>7.277385149643453</v>
      </c>
      <c r="O2012" s="5">
        <f>+'MBI DIRECTORIO'!O2012</f>
        <v>0</v>
      </c>
      <c r="P2012" s="5">
        <f>+'MBI DIRECTORIO'!P2012</f>
        <v>0.55717480051957691</v>
      </c>
      <c r="Q2012" s="5">
        <f>+'MBI DIRECTORIO'!Q2012</f>
        <v>7.1892980269658837</v>
      </c>
      <c r="R2012" s="5">
        <f>+'MBI DIRECTORIO'!R2012</f>
        <v>0</v>
      </c>
      <c r="S2012" s="5">
        <f>+'MBI DIRECTORIO'!S2012</f>
        <v>0</v>
      </c>
      <c r="T2012" s="5">
        <f>+'MBI DIRECTORIO'!T2012</f>
        <v>0</v>
      </c>
      <c r="U2012" s="5">
        <f>+'MBI DIRECTORIO'!U2012</f>
        <v>0</v>
      </c>
      <c r="V2012" s="5">
        <f>+'MBI DIRECTORIO'!V2012</f>
        <v>0</v>
      </c>
      <c r="W2012" s="5">
        <f>+'MBI DIRECTORIO'!W2012</f>
        <v>0</v>
      </c>
      <c r="X2012" s="5">
        <f>+'MBI DIRECTORIO'!X2012</f>
        <v>0</v>
      </c>
      <c r="Y2012" s="5">
        <f>+'MBI DIRECTORIO'!Y2012</f>
        <v>336.958808360842</v>
      </c>
      <c r="Z2012" s="5">
        <f>+'MBI DIRECTORIO'!Z2012</f>
        <v>8.7799706631182204</v>
      </c>
      <c r="AA2012" s="5">
        <f>+'MBI DIRECTORIO'!AA2012</f>
        <v>0</v>
      </c>
      <c r="AB2012" s="5" t="str">
        <f>+'MBI DIRECTORIO'!AG2012</f>
        <v>COMPANHIA BRASILEIRA DE DISTRIBUIÇÃO</v>
      </c>
      <c r="AD2012" t="str">
        <f t="shared" si="33"/>
        <v>INSERT INTO TABLA_PRESUPUESTO_COMERCIAL VALUES ('VSR','80130-C','14005143-17',2022,'Noviembre',34.794998,'USD',2087.699865,1366.755417,0,104.384993,9.559948,313.15498,7.277385,0,0.557175,7.189298,0,0,0,0,0,0,0,336.958808,8.779971,0);</v>
      </c>
    </row>
    <row r="2013" spans="1:30" x14ac:dyDescent="0.2">
      <c r="A2013" t="str">
        <f>+'MBI DIRECTORIO'!A2013</f>
        <v>VSR</v>
      </c>
      <c r="B2013" t="str">
        <f>+'MBI DIRECTORIO'!B2013</f>
        <v>80130-C</v>
      </c>
      <c r="C2013" t="str">
        <f>+'MBI DIRECTORIO'!C2013</f>
        <v>14005114-20</v>
      </c>
      <c r="D2013">
        <f>+'MBI DIRECTORIO'!D2013</f>
        <v>2022</v>
      </c>
      <c r="E2013" t="str">
        <f>+'MBI DIRECTORIO'!E2013</f>
        <v>Noviembre</v>
      </c>
      <c r="F2013" s="5">
        <f>+'MBI DIRECTORIO'!F2013</f>
        <v>103.15486705723298</v>
      </c>
      <c r="G2013" t="str">
        <f>+'MBI DIRECTORIO'!G2013</f>
        <v>USD</v>
      </c>
      <c r="H2013" s="5">
        <f>+'MBI DIRECTORIO'!H2013</f>
        <v>5157.7433528616484</v>
      </c>
      <c r="I2013" s="5">
        <f>+'MBI DIRECTORIO'!I2013</f>
        <v>1859.7632292493133</v>
      </c>
      <c r="J2013" s="5">
        <f>+'MBI DIRECTORIO'!J2013</f>
        <v>0</v>
      </c>
      <c r="K2013" s="5">
        <f>+'MBI DIRECTORIO'!K2013</f>
        <v>257.88716764308242</v>
      </c>
      <c r="L2013" s="5">
        <f>+'MBI DIRECTORIO'!L2013</f>
        <v>28.341867196666385</v>
      </c>
      <c r="M2013" s="5">
        <f>+'MBI DIRECTORIO'!M2013</f>
        <v>773.66150292924738</v>
      </c>
      <c r="N2013" s="5">
        <f>+'MBI DIRECTORIO'!N2013</f>
        <v>21.574874155761147</v>
      </c>
      <c r="O2013" s="5">
        <f>+'MBI DIRECTORIO'!O2013</f>
        <v>0</v>
      </c>
      <c r="P2013" s="5">
        <f>+'MBI DIRECTORIO'!P2013</f>
        <v>1.6518263025504629</v>
      </c>
      <c r="Q2013" s="5">
        <f>+'MBI DIRECTORIO'!Q2013</f>
        <v>17.76143914911184</v>
      </c>
      <c r="R2013" s="5">
        <f>+'MBI DIRECTORIO'!R2013</f>
        <v>0</v>
      </c>
      <c r="S2013" s="5">
        <f>+'MBI DIRECTORIO'!S2013</f>
        <v>0</v>
      </c>
      <c r="T2013" s="5">
        <f>+'MBI DIRECTORIO'!T2013</f>
        <v>0</v>
      </c>
      <c r="U2013" s="5">
        <f>+'MBI DIRECTORIO'!U2013</f>
        <v>0</v>
      </c>
      <c r="V2013" s="5">
        <f>+'MBI DIRECTORIO'!V2013</f>
        <v>0</v>
      </c>
      <c r="W2013" s="5">
        <f>+'MBI DIRECTORIO'!W2013</f>
        <v>0</v>
      </c>
      <c r="X2013" s="5">
        <f>+'MBI DIRECTORIO'!X2013</f>
        <v>0</v>
      </c>
      <c r="Y2013" s="5">
        <f>+'MBI DIRECTORIO'!Y2013</f>
        <v>840.67915152278397</v>
      </c>
      <c r="Z2013" s="5">
        <f>+'MBI DIRECTORIO'!Z2013</f>
        <v>26.029508986113104</v>
      </c>
      <c r="AA2013" s="5">
        <f>+'MBI DIRECTORIO'!AA2013</f>
        <v>0</v>
      </c>
      <c r="AB2013" s="5" t="str">
        <f>+'MBI DIRECTORIO'!AG2013</f>
        <v>COMPANHIA BRASILEIRA DE DISTRIBUIÇÃO</v>
      </c>
      <c r="AD2013" t="str">
        <f t="shared" si="33"/>
        <v>INSERT INTO TABLA_PRESUPUESTO_COMERCIAL VALUES ('VSR','80130-C','14005114-20',2022,'Noviembre',103.154867,'USD',5157.743353,1859.763229,0,257.887168,28.341867,773.661503,21.574874,0,1.651826,17.761439,0,0,0,0,0,0,0,840.679152,26.029509,0);</v>
      </c>
    </row>
    <row r="2014" spans="1:30" x14ac:dyDescent="0.2">
      <c r="A2014" t="str">
        <f>+'MBI DIRECTORIO'!A2014</f>
        <v>VSR</v>
      </c>
      <c r="B2014" t="str">
        <f>+'MBI DIRECTORIO'!B2014</f>
        <v>80130-C</v>
      </c>
      <c r="C2014" t="str">
        <f>+'MBI DIRECTORIO'!C2014</f>
        <v>14005116-20</v>
      </c>
      <c r="D2014">
        <f>+'MBI DIRECTORIO'!D2014</f>
        <v>2022</v>
      </c>
      <c r="E2014" t="str">
        <f>+'MBI DIRECTORIO'!E2014</f>
        <v>Noviembre</v>
      </c>
      <c r="F2014" s="5">
        <f>+'MBI DIRECTORIO'!F2014</f>
        <v>73.280374042361416</v>
      </c>
      <c r="G2014" t="str">
        <f>+'MBI DIRECTORIO'!G2014</f>
        <v>USD</v>
      </c>
      <c r="H2014" s="5">
        <f>+'MBI DIRECTORIO'!H2014</f>
        <v>3664.0187021180709</v>
      </c>
      <c r="I2014" s="5">
        <f>+'MBI DIRECTORIO'!I2014</f>
        <v>1471.4931009343113</v>
      </c>
      <c r="J2014" s="5">
        <f>+'MBI DIRECTORIO'!J2014</f>
        <v>0</v>
      </c>
      <c r="K2014" s="5">
        <f>+'MBI DIRECTORIO'!K2014</f>
        <v>183.20093510590354</v>
      </c>
      <c r="L2014" s="5">
        <f>+'MBI DIRECTORIO'!L2014</f>
        <v>20.133830700187193</v>
      </c>
      <c r="M2014" s="5">
        <f>+'MBI DIRECTORIO'!M2014</f>
        <v>549.60280531771059</v>
      </c>
      <c r="N2014" s="5">
        <f>+'MBI DIRECTORIO'!N2014</f>
        <v>15.326614178794543</v>
      </c>
      <c r="O2014" s="5">
        <f>+'MBI DIRECTORIO'!O2014</f>
        <v>0</v>
      </c>
      <c r="P2014" s="5">
        <f>+'MBI DIRECTORIO'!P2014</f>
        <v>1.1734438980639572</v>
      </c>
      <c r="Q2014" s="5">
        <f>+'MBI DIRECTORIO'!Q2014</f>
        <v>12.617581133185073</v>
      </c>
      <c r="R2014" s="5">
        <f>+'MBI DIRECTORIO'!R2014</f>
        <v>0</v>
      </c>
      <c r="S2014" s="5">
        <f>+'MBI DIRECTORIO'!S2014</f>
        <v>0</v>
      </c>
      <c r="T2014" s="5">
        <f>+'MBI DIRECTORIO'!T2014</f>
        <v>0</v>
      </c>
      <c r="U2014" s="5">
        <f>+'MBI DIRECTORIO'!U2014</f>
        <v>0</v>
      </c>
      <c r="V2014" s="5">
        <f>+'MBI DIRECTORIO'!V2014</f>
        <v>0</v>
      </c>
      <c r="W2014" s="5">
        <f>+'MBI DIRECTORIO'!W2014</f>
        <v>0</v>
      </c>
      <c r="X2014" s="5">
        <f>+'MBI DIRECTORIO'!X2014</f>
        <v>0</v>
      </c>
      <c r="Y2014" s="5">
        <f>+'MBI DIRECTORIO'!Y2014</f>
        <v>597.21159486371539</v>
      </c>
      <c r="Z2014" s="5">
        <f>+'MBI DIRECTORIO'!Z2014</f>
        <v>18.491150335961098</v>
      </c>
      <c r="AA2014" s="5">
        <f>+'MBI DIRECTORIO'!AA2014</f>
        <v>0</v>
      </c>
      <c r="AB2014" s="5" t="str">
        <f>+'MBI DIRECTORIO'!AG2014</f>
        <v>COMPANHIA BRASILEIRA DE DISTRIBUIÇÃO</v>
      </c>
      <c r="AD2014" t="str">
        <f t="shared" si="33"/>
        <v>INSERT INTO TABLA_PRESUPUESTO_COMERCIAL VALUES ('VSR','80130-C','14005116-20',2022,'Noviembre',73.280374,'USD',3664.018702,1471.493101,0,183.200935,20.133831,549.602805,15.326614,0,1.173444,12.617581,0,0,0,0,0,0,0,597.211595,18.49115,0);</v>
      </c>
    </row>
    <row r="2015" spans="1:30" x14ac:dyDescent="0.2">
      <c r="A2015" t="str">
        <f>+'MBI DIRECTORIO'!A2015</f>
        <v>VSR</v>
      </c>
      <c r="B2015" t="str">
        <f>+'MBI DIRECTORIO'!B2015</f>
        <v>80130-C</v>
      </c>
      <c r="C2015" t="str">
        <f>+'MBI DIRECTORIO'!C2015</f>
        <v>14005115-20</v>
      </c>
      <c r="D2015">
        <f>+'MBI DIRECTORIO'!D2015</f>
        <v>2022</v>
      </c>
      <c r="E2015" t="str">
        <f>+'MBI DIRECTORIO'!E2015</f>
        <v>Noviembre</v>
      </c>
      <c r="F2015" s="5">
        <f>+'MBI DIRECTORIO'!F2015</f>
        <v>111.76575033799008</v>
      </c>
      <c r="G2015" t="str">
        <f>+'MBI DIRECTORIO'!G2015</f>
        <v>USD</v>
      </c>
      <c r="H2015" s="5">
        <f>+'MBI DIRECTORIO'!H2015</f>
        <v>5588.2875168995042</v>
      </c>
      <c r="I2015" s="5">
        <f>+'MBI DIRECTORIO'!I2015</f>
        <v>2144.5786454843469</v>
      </c>
      <c r="J2015" s="5">
        <f>+'MBI DIRECTORIO'!J2015</f>
        <v>0</v>
      </c>
      <c r="K2015" s="5">
        <f>+'MBI DIRECTORIO'!K2015</f>
        <v>279.41437584497521</v>
      </c>
      <c r="L2015" s="5">
        <f>+'MBI DIRECTORIO'!L2015</f>
        <v>30.707713010357448</v>
      </c>
      <c r="M2015" s="5">
        <f>+'MBI DIRECTORIO'!M2015</f>
        <v>838.24312753492563</v>
      </c>
      <c r="N2015" s="5">
        <f>+'MBI DIRECTORIO'!N2015</f>
        <v>23.375843207945639</v>
      </c>
      <c r="O2015" s="5">
        <f>+'MBI DIRECTORIO'!O2015</f>
        <v>0</v>
      </c>
      <c r="P2015" s="5">
        <f>+'MBI DIRECTORIO'!P2015</f>
        <v>1.789712995608338</v>
      </c>
      <c r="Q2015" s="5">
        <f>+'MBI DIRECTORIO'!Q2015</f>
        <v>19.244080577231912</v>
      </c>
      <c r="R2015" s="5">
        <f>+'MBI DIRECTORIO'!R2015</f>
        <v>0</v>
      </c>
      <c r="S2015" s="5">
        <f>+'MBI DIRECTORIO'!S2015</f>
        <v>0</v>
      </c>
      <c r="T2015" s="5">
        <f>+'MBI DIRECTORIO'!T2015</f>
        <v>0</v>
      </c>
      <c r="U2015" s="5">
        <f>+'MBI DIRECTORIO'!U2015</f>
        <v>0</v>
      </c>
      <c r="V2015" s="5">
        <f>+'MBI DIRECTORIO'!V2015</f>
        <v>0</v>
      </c>
      <c r="W2015" s="5">
        <f>+'MBI DIRECTORIO'!W2015</f>
        <v>0</v>
      </c>
      <c r="X2015" s="5">
        <f>+'MBI DIRECTORIO'!X2015</f>
        <v>0</v>
      </c>
      <c r="Y2015" s="5">
        <f>+'MBI DIRECTORIO'!Y2015</f>
        <v>910.85509432451545</v>
      </c>
      <c r="Z2015" s="5">
        <f>+'MBI DIRECTORIO'!Z2015</f>
        <v>28.20233000880398</v>
      </c>
      <c r="AA2015" s="5">
        <f>+'MBI DIRECTORIO'!AA2015</f>
        <v>0</v>
      </c>
      <c r="AB2015" s="5" t="str">
        <f>+'MBI DIRECTORIO'!AG2015</f>
        <v>COMPANHIA BRASILEIRA DE DISTRIBUIÇÃO</v>
      </c>
      <c r="AD2015" t="str">
        <f t="shared" si="33"/>
        <v>INSERT INTO TABLA_PRESUPUESTO_COMERCIAL VALUES ('VSR','80130-C','14005115-20',2022,'Noviembre',111.76575,'USD',5588.287517,2144.578645,0,279.414376,30.707713,838.243128,23.375843,0,1.789713,19.244081,0,0,0,0,0,0,0,910.855094,28.20233,0);</v>
      </c>
    </row>
    <row r="2016" spans="1:30" x14ac:dyDescent="0.2">
      <c r="A2016" t="str">
        <f>+'MBI DIRECTORIO'!A2016</f>
        <v>VSR</v>
      </c>
      <c r="B2016" t="str">
        <f>+'MBI DIRECTORIO'!B2016</f>
        <v>80130-C</v>
      </c>
      <c r="C2016" t="str">
        <f>+'MBI DIRECTORIO'!C2016</f>
        <v>14005122-18</v>
      </c>
      <c r="D2016">
        <f>+'MBI DIRECTORIO'!D2016</f>
        <v>2022</v>
      </c>
      <c r="E2016" t="str">
        <f>+'MBI DIRECTORIO'!E2016</f>
        <v>Noviembre</v>
      </c>
      <c r="F2016" s="5">
        <f>+'MBI DIRECTORIO'!F2016</f>
        <v>14.435154187858107</v>
      </c>
      <c r="G2016" t="str">
        <f>+'MBI DIRECTORIO'!G2016</f>
        <v>USD</v>
      </c>
      <c r="H2016" s="5">
        <f>+'MBI DIRECTORIO'!H2016</f>
        <v>1515.6911897251011</v>
      </c>
      <c r="I2016" s="5">
        <f>+'MBI DIRECTORIO'!I2016</f>
        <v>824.72376116906298</v>
      </c>
      <c r="J2016" s="5">
        <f>+'MBI DIRECTORIO'!J2016</f>
        <v>0</v>
      </c>
      <c r="K2016" s="5">
        <f>+'MBI DIRECTORIO'!K2016</f>
        <v>75.784559486255063</v>
      </c>
      <c r="L2016" s="5">
        <f>+'MBI DIRECTORIO'!L2016</f>
        <v>3.966068055021458</v>
      </c>
      <c r="M2016" s="5">
        <f>+'MBI DIRECTORIO'!M2016</f>
        <v>227.35367845876519</v>
      </c>
      <c r="N2016" s="5">
        <f>+'MBI DIRECTORIO'!N2016</f>
        <v>3.0191172157611725</v>
      </c>
      <c r="O2016" s="5">
        <f>+'MBI DIRECTORIO'!O2016</f>
        <v>0</v>
      </c>
      <c r="P2016" s="5">
        <f>+'MBI DIRECTORIO'!P2016</f>
        <v>0.23115116183171477</v>
      </c>
      <c r="Q2016" s="5">
        <f>+'MBI DIRECTORIO'!Q2016</f>
        <v>5.2195029867492204</v>
      </c>
      <c r="R2016" s="5">
        <f>+'MBI DIRECTORIO'!R2016</f>
        <v>0</v>
      </c>
      <c r="S2016" s="5">
        <f>+'MBI DIRECTORIO'!S2016</f>
        <v>0</v>
      </c>
      <c r="T2016" s="5">
        <f>+'MBI DIRECTORIO'!T2016</f>
        <v>0</v>
      </c>
      <c r="U2016" s="5">
        <f>+'MBI DIRECTORIO'!U2016</f>
        <v>0</v>
      </c>
      <c r="V2016" s="5">
        <f>+'MBI DIRECTORIO'!V2016</f>
        <v>0</v>
      </c>
      <c r="W2016" s="5">
        <f>+'MBI DIRECTORIO'!W2016</f>
        <v>0</v>
      </c>
      <c r="X2016" s="5">
        <f>+'MBI DIRECTORIO'!X2016</f>
        <v>0</v>
      </c>
      <c r="Y2016" s="5">
        <f>+'MBI DIRECTORIO'!Y2016</f>
        <v>239.46593404481942</v>
      </c>
      <c r="Z2016" s="5">
        <f>+'MBI DIRECTORIO'!Z2016</f>
        <v>3.6424842217121034</v>
      </c>
      <c r="AA2016" s="5">
        <f>+'MBI DIRECTORIO'!AA2016</f>
        <v>0</v>
      </c>
      <c r="AB2016" s="5" t="str">
        <f>+'MBI DIRECTORIO'!AG2016</f>
        <v>COMPANHIA BRASILEIRA DE DISTRIBUIÇÃO</v>
      </c>
      <c r="AD2016" t="str">
        <f t="shared" si="33"/>
        <v>INSERT INTO TABLA_PRESUPUESTO_COMERCIAL VALUES ('VSR','80130-C','14005122-18',2022,'Noviembre',14.435154,'USD',1515.69119,824.723761,0,75.784559,3.966068,227.353678,3.019117,0,0.231151,5.219503,0,0,0,0,0,0,0,239.465934,3.642484,0);</v>
      </c>
    </row>
    <row r="2017" spans="1:30" x14ac:dyDescent="0.2">
      <c r="A2017" t="str">
        <f>+'MBI DIRECTORIO'!A2017</f>
        <v>VSR</v>
      </c>
      <c r="B2017" t="str">
        <f>+'MBI DIRECTORIO'!B2017</f>
        <v>80130-C</v>
      </c>
      <c r="C2017" t="str">
        <f>+'MBI DIRECTORIO'!C2017</f>
        <v>14005113-20</v>
      </c>
      <c r="D2017">
        <f>+'MBI DIRECTORIO'!D2017</f>
        <v>2022</v>
      </c>
      <c r="E2017" t="str">
        <f>+'MBI DIRECTORIO'!E2017</f>
        <v>Noviembre</v>
      </c>
      <c r="F2017" s="5">
        <f>+'MBI DIRECTORIO'!F2017</f>
        <v>186.97917981072555</v>
      </c>
      <c r="G2017" t="str">
        <f>+'MBI DIRECTORIO'!G2017</f>
        <v>USD</v>
      </c>
      <c r="H2017" s="5">
        <f>+'MBI DIRECTORIO'!H2017</f>
        <v>6918.2296529968453</v>
      </c>
      <c r="I2017" s="5">
        <f>+'MBI DIRECTORIO'!I2017</f>
        <v>3136.555680940256</v>
      </c>
      <c r="J2017" s="5">
        <f>+'MBI DIRECTORIO'!J2017</f>
        <v>0</v>
      </c>
      <c r="K2017" s="5">
        <f>+'MBI DIRECTORIO'!K2017</f>
        <v>345.9114826498423</v>
      </c>
      <c r="L2017" s="5">
        <f>+'MBI DIRECTORIO'!L2017</f>
        <v>51.372651954434474</v>
      </c>
      <c r="M2017" s="5">
        <f>+'MBI DIRECTORIO'!M2017</f>
        <v>1037.7344479495268</v>
      </c>
      <c r="N2017" s="5">
        <f>+'MBI DIRECTORIO'!N2017</f>
        <v>39.106756561720374</v>
      </c>
      <c r="O2017" s="5">
        <f>+'MBI DIRECTORIO'!O2017</f>
        <v>0</v>
      </c>
      <c r="P2017" s="5">
        <f>+'MBI DIRECTORIO'!P2017</f>
        <v>2.9941110492567167</v>
      </c>
      <c r="Q2017" s="5">
        <f>+'MBI DIRECTORIO'!Q2017</f>
        <v>23.823929690706475</v>
      </c>
      <c r="R2017" s="5">
        <f>+'MBI DIRECTORIO'!R2017</f>
        <v>0</v>
      </c>
      <c r="S2017" s="5">
        <f>+'MBI DIRECTORIO'!S2017</f>
        <v>0</v>
      </c>
      <c r="T2017" s="5">
        <f>+'MBI DIRECTORIO'!T2017</f>
        <v>0</v>
      </c>
      <c r="U2017" s="5">
        <f>+'MBI DIRECTORIO'!U2017</f>
        <v>0</v>
      </c>
      <c r="V2017" s="5">
        <f>+'MBI DIRECTORIO'!V2017</f>
        <v>0</v>
      </c>
      <c r="W2017" s="5">
        <f>+'MBI DIRECTORIO'!W2017</f>
        <v>0</v>
      </c>
      <c r="X2017" s="5">
        <f>+'MBI DIRECTORIO'!X2017</f>
        <v>0</v>
      </c>
      <c r="Y2017" s="5">
        <f>+'MBI DIRECTORIO'!Y2017</f>
        <v>1150.8405017439266</v>
      </c>
      <c r="Z2017" s="5">
        <f>+'MBI DIRECTORIO'!Z2017</f>
        <v>47.181256492716095</v>
      </c>
      <c r="AA2017" s="5">
        <f>+'MBI DIRECTORIO'!AA2017</f>
        <v>0</v>
      </c>
      <c r="AB2017" s="5" t="str">
        <f>+'MBI DIRECTORIO'!AG2017</f>
        <v>COMPANHIA BRASILEIRA DE DISTRIBUIÇÃO</v>
      </c>
      <c r="AD2017" t="str">
        <f t="shared" si="33"/>
        <v>INSERT INTO TABLA_PRESUPUESTO_COMERCIAL VALUES ('VSR','80130-C','14005113-20',2022,'Noviembre',186.97918,'USD',6918.229653,3136.555681,0,345.911483,51.372652,1037.734448,39.106757,0,2.994111,23.82393,0,0,0,0,0,0,0,1150.840502,47.181256,0);</v>
      </c>
    </row>
    <row r="2018" spans="1:30" x14ac:dyDescent="0.2">
      <c r="A2018" t="str">
        <f>+'MBI DIRECTORIO'!A2018</f>
        <v>VSR</v>
      </c>
      <c r="B2018" t="str">
        <f>+'MBI DIRECTORIO'!B2018</f>
        <v>80130-C</v>
      </c>
      <c r="C2018" t="str">
        <f>+'MBI DIRECTORIO'!C2018</f>
        <v>14005107-20</v>
      </c>
      <c r="D2018">
        <f>+'MBI DIRECTORIO'!D2018</f>
        <v>2022</v>
      </c>
      <c r="E2018" t="str">
        <f>+'MBI DIRECTORIO'!E2018</f>
        <v>Noviembre</v>
      </c>
      <c r="F2018" s="5">
        <f>+'MBI DIRECTORIO'!F2018</f>
        <v>353.472992982682</v>
      </c>
      <c r="G2018" t="str">
        <f>+'MBI DIRECTORIO'!G2018</f>
        <v>USD</v>
      </c>
      <c r="H2018" s="5">
        <f>+'MBI DIRECTORIO'!H2018</f>
        <v>13078.500740359234</v>
      </c>
      <c r="I2018" s="5">
        <f>+'MBI DIRECTORIO'!I2018</f>
        <v>5120.3106799936641</v>
      </c>
      <c r="J2018" s="5">
        <f>+'MBI DIRECTORIO'!J2018</f>
        <v>0</v>
      </c>
      <c r="K2018" s="5">
        <f>+'MBI DIRECTORIO'!K2018</f>
        <v>653.9250370179617</v>
      </c>
      <c r="L2018" s="5">
        <f>+'MBI DIRECTORIO'!L2018</f>
        <v>97.116936025568918</v>
      </c>
      <c r="M2018" s="5">
        <f>+'MBI DIRECTORIO'!M2018</f>
        <v>1961.775111053885</v>
      </c>
      <c r="N2018" s="5">
        <f>+'MBI DIRECTORIO'!N2018</f>
        <v>73.928991996377931</v>
      </c>
      <c r="O2018" s="5">
        <f>+'MBI DIRECTORIO'!O2018</f>
        <v>0</v>
      </c>
      <c r="P2018" s="5">
        <f>+'MBI DIRECTORIO'!P2018</f>
        <v>5.6601884497226855</v>
      </c>
      <c r="Q2018" s="5">
        <f>+'MBI DIRECTORIO'!Q2018</f>
        <v>45.037718856759817</v>
      </c>
      <c r="R2018" s="5">
        <f>+'MBI DIRECTORIO'!R2018</f>
        <v>0</v>
      </c>
      <c r="S2018" s="5">
        <f>+'MBI DIRECTORIO'!S2018</f>
        <v>0</v>
      </c>
      <c r="T2018" s="5">
        <f>+'MBI DIRECTORIO'!T2018</f>
        <v>0</v>
      </c>
      <c r="U2018" s="5">
        <f>+'MBI DIRECTORIO'!U2018</f>
        <v>0</v>
      </c>
      <c r="V2018" s="5">
        <f>+'MBI DIRECTORIO'!V2018</f>
        <v>0</v>
      </c>
      <c r="W2018" s="5">
        <f>+'MBI DIRECTORIO'!W2018</f>
        <v>0</v>
      </c>
      <c r="X2018" s="5">
        <f>+'MBI DIRECTORIO'!X2018</f>
        <v>0</v>
      </c>
      <c r="Y2018" s="5">
        <f>+'MBI DIRECTORIO'!Y2018</f>
        <v>2175.5953631249304</v>
      </c>
      <c r="Z2018" s="5">
        <f>+'MBI DIRECTORIO'!Z2018</f>
        <v>89.193352768185079</v>
      </c>
      <c r="AA2018" s="5">
        <f>+'MBI DIRECTORIO'!AA2018</f>
        <v>0</v>
      </c>
      <c r="AB2018" s="5" t="str">
        <f>+'MBI DIRECTORIO'!AG2018</f>
        <v>COMPANHIA BRASILEIRA DE DISTRIBUIÇÃO</v>
      </c>
      <c r="AD2018" t="str">
        <f t="shared" si="33"/>
        <v>INSERT INTO TABLA_PRESUPUESTO_COMERCIAL VALUES ('VSR','80130-C','14005107-20',2022,'Noviembre',353.472993,'USD',13078.50074,5120.31068,0,653.925037,97.116936,1961.775111,73.928992,0,5.660188,45.037719,0,0,0,0,0,0,0,2175.595363,89.193353,0);</v>
      </c>
    </row>
    <row r="2019" spans="1:30" x14ac:dyDescent="0.2">
      <c r="A2019" t="str">
        <f>+'MBI DIRECTORIO'!A2019</f>
        <v>VSR</v>
      </c>
      <c r="B2019" t="str">
        <f>+'MBI DIRECTORIO'!B2019</f>
        <v>80130-C</v>
      </c>
      <c r="C2019" t="str">
        <f>+'MBI DIRECTORIO'!C2019</f>
        <v>14005111-20</v>
      </c>
      <c r="D2019">
        <f>+'MBI DIRECTORIO'!D2019</f>
        <v>2022</v>
      </c>
      <c r="E2019" t="str">
        <f>+'MBI DIRECTORIO'!E2019</f>
        <v>Noviembre</v>
      </c>
      <c r="F2019" s="5">
        <f>+'MBI DIRECTORIO'!F2019</f>
        <v>196.01684156312368</v>
      </c>
      <c r="G2019" t="str">
        <f>+'MBI DIRECTORIO'!G2019</f>
        <v>USD</v>
      </c>
      <c r="H2019" s="5">
        <f>+'MBI DIRECTORIO'!H2019</f>
        <v>7252.623137835576</v>
      </c>
      <c r="I2019" s="5">
        <f>+'MBI DIRECTORIO'!I2019</f>
        <v>2953.0701761185919</v>
      </c>
      <c r="J2019" s="5">
        <f>+'MBI DIRECTORIO'!J2019</f>
        <v>0</v>
      </c>
      <c r="K2019" s="5">
        <f>+'MBI DIRECTORIO'!K2019</f>
        <v>362.6311568917788</v>
      </c>
      <c r="L2019" s="5">
        <f>+'MBI DIRECTORIO'!L2019</f>
        <v>53.855755432360951</v>
      </c>
      <c r="M2019" s="5">
        <f>+'MBI DIRECTORIO'!M2019</f>
        <v>1087.8934706753364</v>
      </c>
      <c r="N2019" s="5">
        <f>+'MBI DIRECTORIO'!N2019</f>
        <v>40.996986470718674</v>
      </c>
      <c r="O2019" s="5">
        <f>+'MBI DIRECTORIO'!O2019</f>
        <v>0</v>
      </c>
      <c r="P2019" s="5">
        <f>+'MBI DIRECTORIO'!P2019</f>
        <v>3.1388317766643987</v>
      </c>
      <c r="Q2019" s="5">
        <f>+'MBI DIRECTORIO'!Q2019</f>
        <v>24.975462275112267</v>
      </c>
      <c r="R2019" s="5">
        <f>+'MBI DIRECTORIO'!R2019</f>
        <v>0</v>
      </c>
      <c r="S2019" s="5">
        <f>+'MBI DIRECTORIO'!S2019</f>
        <v>0</v>
      </c>
      <c r="T2019" s="5">
        <f>+'MBI DIRECTORIO'!T2019</f>
        <v>0</v>
      </c>
      <c r="U2019" s="5">
        <f>+'MBI DIRECTORIO'!U2019</f>
        <v>0</v>
      </c>
      <c r="V2019" s="5">
        <f>+'MBI DIRECTORIO'!V2019</f>
        <v>0</v>
      </c>
      <c r="W2019" s="5">
        <f>+'MBI DIRECTORIO'!W2019</f>
        <v>0</v>
      </c>
      <c r="X2019" s="5">
        <f>+'MBI DIRECTORIO'!X2019</f>
        <v>0</v>
      </c>
      <c r="Y2019" s="5">
        <f>+'MBI DIRECTORIO'!Y2019</f>
        <v>1206.4665195510979</v>
      </c>
      <c r="Z2019" s="5">
        <f>+'MBI DIRECTORIO'!Z2019</f>
        <v>49.461768353266287</v>
      </c>
      <c r="AA2019" s="5">
        <f>+'MBI DIRECTORIO'!AA2019</f>
        <v>0</v>
      </c>
      <c r="AB2019" s="5" t="str">
        <f>+'MBI DIRECTORIO'!AG2019</f>
        <v>COMPANHIA BRASILEIRA DE DISTRIBUIÇÃO</v>
      </c>
      <c r="AD2019" t="str">
        <f t="shared" si="33"/>
        <v>INSERT INTO TABLA_PRESUPUESTO_COMERCIAL VALUES ('VSR','80130-C','14005111-20',2022,'Noviembre',196.016842,'USD',7252.623138,2953.070176,0,362.631157,53.855755,1087.893471,40.996986,0,3.138832,24.975462,0,0,0,0,0,0,0,1206.46652,49.461768,0);</v>
      </c>
    </row>
    <row r="2020" spans="1:30" x14ac:dyDescent="0.2">
      <c r="A2020" t="str">
        <f>+'MBI DIRECTORIO'!A2020</f>
        <v>VSR</v>
      </c>
      <c r="B2020" t="str">
        <f>+'MBI DIRECTORIO'!B2020</f>
        <v>80130-C</v>
      </c>
      <c r="C2020" t="str">
        <f>+'MBI DIRECTORIO'!C2020</f>
        <v>14005109-20</v>
      </c>
      <c r="D2020">
        <f>+'MBI DIRECTORIO'!D2020</f>
        <v>2022</v>
      </c>
      <c r="E2020" t="str">
        <f>+'MBI DIRECTORIO'!E2020</f>
        <v>Noviembre</v>
      </c>
      <c r="F2020" s="5">
        <f>+'MBI DIRECTORIO'!F2020</f>
        <v>137.57329556428249</v>
      </c>
      <c r="G2020" t="str">
        <f>+'MBI DIRECTORIO'!G2020</f>
        <v>USD</v>
      </c>
      <c r="H2020" s="5">
        <f>+'MBI DIRECTORIO'!H2020</f>
        <v>5090.2119358784521</v>
      </c>
      <c r="I2020" s="5">
        <f>+'MBI DIRECTORIO'!I2020</f>
        <v>1872.3255810653263</v>
      </c>
      <c r="J2020" s="5">
        <f>+'MBI DIRECTORIO'!J2020</f>
        <v>0</v>
      </c>
      <c r="K2020" s="5">
        <f>+'MBI DIRECTORIO'!K2020</f>
        <v>254.51059679392262</v>
      </c>
      <c r="L2020" s="5">
        <f>+'MBI DIRECTORIO'!L2020</f>
        <v>37.798352941769721</v>
      </c>
      <c r="M2020" s="5">
        <f>+'MBI DIRECTORIO'!M2020</f>
        <v>763.53179038176779</v>
      </c>
      <c r="N2020" s="5">
        <f>+'MBI DIRECTORIO'!N2020</f>
        <v>28.773499725863001</v>
      </c>
      <c r="O2020" s="5">
        <f>+'MBI DIRECTORIO'!O2020</f>
        <v>0</v>
      </c>
      <c r="P2020" s="5">
        <f>+'MBI DIRECTORIO'!P2020</f>
        <v>2.2029710727613865</v>
      </c>
      <c r="Q2020" s="5">
        <f>+'MBI DIRECTORIO'!Q2020</f>
        <v>17.528884895954818</v>
      </c>
      <c r="R2020" s="5">
        <f>+'MBI DIRECTORIO'!R2020</f>
        <v>0</v>
      </c>
      <c r="S2020" s="5">
        <f>+'MBI DIRECTORIO'!S2020</f>
        <v>0</v>
      </c>
      <c r="T2020" s="5">
        <f>+'MBI DIRECTORIO'!T2020</f>
        <v>0</v>
      </c>
      <c r="U2020" s="5">
        <f>+'MBI DIRECTORIO'!U2020</f>
        <v>0</v>
      </c>
      <c r="V2020" s="5">
        <f>+'MBI DIRECTORIO'!V2020</f>
        <v>0</v>
      </c>
      <c r="W2020" s="5">
        <f>+'MBI DIRECTORIO'!W2020</f>
        <v>0</v>
      </c>
      <c r="X2020" s="5">
        <f>+'MBI DIRECTORIO'!X2020</f>
        <v>0</v>
      </c>
      <c r="Y2020" s="5">
        <f>+'MBI DIRECTORIO'!Y2020</f>
        <v>846.75160439805541</v>
      </c>
      <c r="Z2020" s="5">
        <f>+'MBI DIRECTORIO'!Z2020</f>
        <v>34.714458321708406</v>
      </c>
      <c r="AA2020" s="5">
        <f>+'MBI DIRECTORIO'!AA2020</f>
        <v>0</v>
      </c>
      <c r="AB2020" s="5" t="str">
        <f>+'MBI DIRECTORIO'!AG2020</f>
        <v>COMPANHIA BRASILEIRA DE DISTRIBUIÇÃO</v>
      </c>
      <c r="AD2020" t="str">
        <f t="shared" si="33"/>
        <v>INSERT INTO TABLA_PRESUPUESTO_COMERCIAL VALUES ('VSR','80130-C','14005109-20',2022,'Noviembre',137.573296,'USD',5090.211936,1872.325581,0,254.510597,37.798353,763.53179,28.7735,0,2.202971,17.528885,0,0,0,0,0,0,0,846.751604,34.714458,0);</v>
      </c>
    </row>
    <row r="2021" spans="1:30" x14ac:dyDescent="0.2">
      <c r="A2021" t="str">
        <f>+'MBI DIRECTORIO'!A2021</f>
        <v>VSR</v>
      </c>
      <c r="B2021" t="str">
        <f>+'MBI DIRECTORIO'!B2021</f>
        <v>80130-C</v>
      </c>
      <c r="C2021" t="str">
        <f>+'MBI DIRECTORIO'!C2021</f>
        <v>14005112-20</v>
      </c>
      <c r="D2021">
        <f>+'MBI DIRECTORIO'!D2021</f>
        <v>2022</v>
      </c>
      <c r="E2021" t="str">
        <f>+'MBI DIRECTORIO'!E2021</f>
        <v>Noviembre</v>
      </c>
      <c r="F2021" s="5">
        <f>+'MBI DIRECTORIO'!F2021</f>
        <v>217.90806669671022</v>
      </c>
      <c r="G2021" t="str">
        <f>+'MBI DIRECTORIO'!G2021</f>
        <v>USD</v>
      </c>
      <c r="H2021" s="5">
        <f>+'MBI DIRECTORIO'!H2021</f>
        <v>8062.5984677782781</v>
      </c>
      <c r="I2021" s="5">
        <f>+'MBI DIRECTORIO'!I2021</f>
        <v>3840.6714718531084</v>
      </c>
      <c r="J2021" s="5">
        <f>+'MBI DIRECTORIO'!J2021</f>
        <v>0</v>
      </c>
      <c r="K2021" s="5">
        <f>+'MBI DIRECTORIO'!K2021</f>
        <v>403.12992338891394</v>
      </c>
      <c r="L2021" s="5">
        <f>+'MBI DIRECTORIO'!L2021</f>
        <v>59.870383856671751</v>
      </c>
      <c r="M2021" s="5">
        <f>+'MBI DIRECTORIO'!M2021</f>
        <v>1209.3897701667418</v>
      </c>
      <c r="N2021" s="5">
        <f>+'MBI DIRECTORIO'!N2021</f>
        <v>45.575543361403447</v>
      </c>
      <c r="O2021" s="5">
        <f>+'MBI DIRECTORIO'!O2021</f>
        <v>0</v>
      </c>
      <c r="P2021" s="5">
        <f>+'MBI DIRECTORIO'!P2021</f>
        <v>3.4893775386074513</v>
      </c>
      <c r="Q2021" s="5">
        <f>+'MBI DIRECTORIO'!Q2021</f>
        <v>27.764730090672959</v>
      </c>
      <c r="R2021" s="5">
        <f>+'MBI DIRECTORIO'!R2021</f>
        <v>0</v>
      </c>
      <c r="S2021" s="5">
        <f>+'MBI DIRECTORIO'!S2021</f>
        <v>0</v>
      </c>
      <c r="T2021" s="5">
        <f>+'MBI DIRECTORIO'!T2021</f>
        <v>0</v>
      </c>
      <c r="U2021" s="5">
        <f>+'MBI DIRECTORIO'!U2021</f>
        <v>0</v>
      </c>
      <c r="V2021" s="5">
        <f>+'MBI DIRECTORIO'!V2021</f>
        <v>0</v>
      </c>
      <c r="W2021" s="5">
        <f>+'MBI DIRECTORIO'!W2021</f>
        <v>0</v>
      </c>
      <c r="X2021" s="5">
        <f>+'MBI DIRECTORIO'!X2021</f>
        <v>0</v>
      </c>
      <c r="Y2021" s="5">
        <f>+'MBI DIRECTORIO'!Y2021</f>
        <v>1341.2050960173576</v>
      </c>
      <c r="Z2021" s="5">
        <f>+'MBI DIRECTORIO'!Z2021</f>
        <v>54.985674859932288</v>
      </c>
      <c r="AA2021" s="5">
        <f>+'MBI DIRECTORIO'!AA2021</f>
        <v>0</v>
      </c>
      <c r="AB2021" s="5" t="str">
        <f>+'MBI DIRECTORIO'!AG2021</f>
        <v>COMPANHIA BRASILEIRA DE DISTRIBUIÇÃO</v>
      </c>
      <c r="AD2021" t="str">
        <f t="shared" si="33"/>
        <v>INSERT INTO TABLA_PRESUPUESTO_COMERCIAL VALUES ('VSR','80130-C','14005112-20',2022,'Noviembre',217.908067,'USD',8062.598468,3840.671472,0,403.129923,59.870384,1209.38977,45.575543,0,3.489378,27.76473,0,0,0,0,0,0,0,1341.205096,54.985675,0);</v>
      </c>
    </row>
    <row r="2022" spans="1:30" x14ac:dyDescent="0.2">
      <c r="A2022" t="str">
        <f>+'MBI DIRECTORIO'!A2022</f>
        <v>VSR</v>
      </c>
      <c r="B2022" t="str">
        <f>+'MBI DIRECTORIO'!B2022</f>
        <v>80130-C</v>
      </c>
      <c r="C2022" t="str">
        <f>+'MBI DIRECTORIO'!C2022</f>
        <v>14005108-20</v>
      </c>
      <c r="D2022">
        <f>+'MBI DIRECTORIO'!D2022</f>
        <v>2022</v>
      </c>
      <c r="E2022" t="str">
        <f>+'MBI DIRECTORIO'!E2022</f>
        <v>Noviembre</v>
      </c>
      <c r="F2022" s="5">
        <f>+'MBI DIRECTORIO'!F2022</f>
        <v>340.82026652932467</v>
      </c>
      <c r="G2022" t="str">
        <f>+'MBI DIRECTORIO'!G2022</f>
        <v>USD</v>
      </c>
      <c r="H2022" s="5">
        <f>+'MBI DIRECTORIO'!H2022</f>
        <v>12610.349861585013</v>
      </c>
      <c r="I2022" s="5">
        <f>+'MBI DIRECTORIO'!I2022</f>
        <v>4822.7631658522523</v>
      </c>
      <c r="J2022" s="5">
        <f>+'MBI DIRECTORIO'!J2022</f>
        <v>0</v>
      </c>
      <c r="K2022" s="5">
        <f>+'MBI DIRECTORIO'!K2022</f>
        <v>630.5174930792507</v>
      </c>
      <c r="L2022" s="5">
        <f>+'MBI DIRECTORIO'!L2022</f>
        <v>93.640591156471856</v>
      </c>
      <c r="M2022" s="5">
        <f>+'MBI DIRECTORIO'!M2022</f>
        <v>1891.5524792377519</v>
      </c>
      <c r="N2022" s="5">
        <f>+'MBI DIRECTORIO'!N2022</f>
        <v>71.282670123780321</v>
      </c>
      <c r="O2022" s="5">
        <f>+'MBI DIRECTORIO'!O2022</f>
        <v>0</v>
      </c>
      <c r="P2022" s="5">
        <f>+'MBI DIRECTORIO'!P2022</f>
        <v>5.457579431351931</v>
      </c>
      <c r="Q2022" s="5">
        <f>+'MBI DIRECTORIO'!Q2022</f>
        <v>43.425573238591717</v>
      </c>
      <c r="R2022" s="5">
        <f>+'MBI DIRECTORIO'!R2022</f>
        <v>0</v>
      </c>
      <c r="S2022" s="5">
        <f>+'MBI DIRECTORIO'!S2022</f>
        <v>0</v>
      </c>
      <c r="T2022" s="5">
        <f>+'MBI DIRECTORIO'!T2022</f>
        <v>0</v>
      </c>
      <c r="U2022" s="5">
        <f>+'MBI DIRECTORIO'!U2022</f>
        <v>0</v>
      </c>
      <c r="V2022" s="5">
        <f>+'MBI DIRECTORIO'!V2022</f>
        <v>0</v>
      </c>
      <c r="W2022" s="5">
        <f>+'MBI DIRECTORIO'!W2022</f>
        <v>0</v>
      </c>
      <c r="X2022" s="5">
        <f>+'MBI DIRECTORIO'!X2022</f>
        <v>0</v>
      </c>
      <c r="Y2022" s="5">
        <f>+'MBI DIRECTORIO'!Y2022</f>
        <v>2097.7189381948906</v>
      </c>
      <c r="Z2022" s="5">
        <f>+'MBI DIRECTORIO'!Z2022</f>
        <v>86.000636163414839</v>
      </c>
      <c r="AA2022" s="5">
        <f>+'MBI DIRECTORIO'!AA2022</f>
        <v>0</v>
      </c>
      <c r="AB2022" s="5" t="str">
        <f>+'MBI DIRECTORIO'!AG2022</f>
        <v>COMPANHIA BRASILEIRA DE DISTRIBUIÇÃO</v>
      </c>
      <c r="AD2022" t="str">
        <f t="shared" si="33"/>
        <v>INSERT INTO TABLA_PRESUPUESTO_COMERCIAL VALUES ('VSR','80130-C','14005108-20',2022,'Noviembre',340.820267,'USD',12610.349862,4822.763166,0,630.517493,93.640591,1891.552479,71.28267,0,5.457579,43.425573,0,0,0,0,0,0,0,2097.718938,86.000636,0);</v>
      </c>
    </row>
    <row r="2023" spans="1:30" x14ac:dyDescent="0.2">
      <c r="A2023" t="str">
        <f>+'MBI DIRECTORIO'!A2023</f>
        <v>VSR</v>
      </c>
      <c r="B2023" t="str">
        <f>+'MBI DIRECTORIO'!B2023</f>
        <v>80130-C</v>
      </c>
      <c r="C2023" t="str">
        <f>+'MBI DIRECTORIO'!C2023</f>
        <v>14005110-20</v>
      </c>
      <c r="D2023">
        <f>+'MBI DIRECTORIO'!D2023</f>
        <v>2022</v>
      </c>
      <c r="E2023" t="str">
        <f>+'MBI DIRECTORIO'!E2023</f>
        <v>Noviembre</v>
      </c>
      <c r="F2023" s="5">
        <f>+'MBI DIRECTORIO'!F2023</f>
        <v>280.56918818000389</v>
      </c>
      <c r="G2023" t="str">
        <f>+'MBI DIRECTORIO'!G2023</f>
        <v>USD</v>
      </c>
      <c r="H2023" s="5">
        <f>+'MBI DIRECTORIO'!H2023</f>
        <v>10381.059962660143</v>
      </c>
      <c r="I2023" s="5">
        <f>+'MBI DIRECTORIO'!I2023</f>
        <v>3918.4025274108944</v>
      </c>
      <c r="J2023" s="5">
        <f>+'MBI DIRECTORIO'!J2023</f>
        <v>0</v>
      </c>
      <c r="K2023" s="5">
        <f>+'MBI DIRECTORIO'!K2023</f>
        <v>519.05299813300724</v>
      </c>
      <c r="L2023" s="5">
        <f>+'MBI DIRECTORIO'!L2023</f>
        <v>77.086567970295349</v>
      </c>
      <c r="M2023" s="5">
        <f>+'MBI DIRECTORIO'!M2023</f>
        <v>1557.1589943990216</v>
      </c>
      <c r="N2023" s="5">
        <f>+'MBI DIRECTORIO'!N2023</f>
        <v>58.681137397124992</v>
      </c>
      <c r="O2023" s="5">
        <f>+'MBI DIRECTORIO'!O2023</f>
        <v>0</v>
      </c>
      <c r="P2023" s="5">
        <f>+'MBI DIRECTORIO'!P2023</f>
        <v>4.4927745819673826</v>
      </c>
      <c r="Q2023" s="5">
        <f>+'MBI DIRECTORIO'!Q2023</f>
        <v>35.748689342553114</v>
      </c>
      <c r="R2023" s="5">
        <f>+'MBI DIRECTORIO'!R2023</f>
        <v>0</v>
      </c>
      <c r="S2023" s="5">
        <f>+'MBI DIRECTORIO'!S2023</f>
        <v>0</v>
      </c>
      <c r="T2023" s="5">
        <f>+'MBI DIRECTORIO'!T2023</f>
        <v>0</v>
      </c>
      <c r="U2023" s="5">
        <f>+'MBI DIRECTORIO'!U2023</f>
        <v>0</v>
      </c>
      <c r="V2023" s="5">
        <f>+'MBI DIRECTORIO'!V2023</f>
        <v>0</v>
      </c>
      <c r="W2023" s="5">
        <f>+'MBI DIRECTORIO'!W2023</f>
        <v>0</v>
      </c>
      <c r="X2023" s="5">
        <f>+'MBI DIRECTORIO'!X2023</f>
        <v>0</v>
      </c>
      <c r="Y2023" s="5">
        <f>+'MBI DIRECTORIO'!Y2023</f>
        <v>1726.8788194804138</v>
      </c>
      <c r="Z2023" s="5">
        <f>+'MBI DIRECTORIO'!Z2023</f>
        <v>70.797223759746927</v>
      </c>
      <c r="AA2023" s="5">
        <f>+'MBI DIRECTORIO'!AA2023</f>
        <v>0</v>
      </c>
      <c r="AB2023" s="5" t="str">
        <f>+'MBI DIRECTORIO'!AG2023</f>
        <v>COMPANHIA BRASILEIRA DE DISTRIBUIÇÃO</v>
      </c>
      <c r="AD2023" t="str">
        <f t="shared" si="33"/>
        <v>INSERT INTO TABLA_PRESUPUESTO_COMERCIAL VALUES ('VSR','80130-C','14005110-20',2022,'Noviembre',280.569188,'USD',10381.059963,3918.402527,0,519.052998,77.086568,1557.158994,58.681137,0,4.492775,35.748689,0,0,0,0,0,0,0,1726.878819,70.797224,0);</v>
      </c>
    </row>
    <row r="2024" spans="1:30" x14ac:dyDescent="0.2">
      <c r="A2024" t="str">
        <f>+'MBI DIRECTORIO'!A2024</f>
        <v>VSR</v>
      </c>
      <c r="B2024" t="str">
        <f>+'MBI DIRECTORIO'!B2024</f>
        <v>80130-C</v>
      </c>
      <c r="C2024" t="str">
        <f>+'MBI DIRECTORIO'!C2024</f>
        <v>14005121-17</v>
      </c>
      <c r="D2024">
        <f>+'MBI DIRECTORIO'!D2024</f>
        <v>2022</v>
      </c>
      <c r="E2024" t="str">
        <f>+'MBI DIRECTORIO'!E2024</f>
        <v>Noviembre</v>
      </c>
      <c r="F2024" s="5">
        <f>+'MBI DIRECTORIO'!F2024</f>
        <v>63.087899954934649</v>
      </c>
      <c r="G2024" t="str">
        <f>+'MBI DIRECTORIO'!G2024</f>
        <v>USD</v>
      </c>
      <c r="H2024" s="5">
        <f>+'MBI DIRECTORIO'!H2024</f>
        <v>4416.1529968454252</v>
      </c>
      <c r="I2024" s="5">
        <f>+'MBI DIRECTORIO'!I2024</f>
        <v>1667.9317789720053</v>
      </c>
      <c r="J2024" s="5">
        <f>+'MBI DIRECTORIO'!J2024</f>
        <v>0</v>
      </c>
      <c r="K2024" s="5">
        <f>+'MBI DIRECTORIO'!K2024</f>
        <v>220.80764984227127</v>
      </c>
      <c r="L2024" s="5">
        <f>+'MBI DIRECTORIO'!L2024</f>
        <v>17.333441777858997</v>
      </c>
      <c r="M2024" s="5">
        <f>+'MBI DIRECTORIO'!M2024</f>
        <v>662.4229495268138</v>
      </c>
      <c r="N2024" s="5">
        <f>+'MBI DIRECTORIO'!N2024</f>
        <v>13.194854892535352</v>
      </c>
      <c r="O2024" s="5">
        <f>+'MBI DIRECTORIO'!O2024</f>
        <v>0</v>
      </c>
      <c r="P2024" s="5">
        <f>+'MBI DIRECTORIO'!P2024</f>
        <v>1.0102310777097379</v>
      </c>
      <c r="Q2024" s="5">
        <f>+'MBI DIRECTORIO'!Q2024</f>
        <v>15.207664934145845</v>
      </c>
      <c r="R2024" s="5">
        <f>+'MBI DIRECTORIO'!R2024</f>
        <v>0</v>
      </c>
      <c r="S2024" s="5">
        <f>+'MBI DIRECTORIO'!S2024</f>
        <v>0</v>
      </c>
      <c r="T2024" s="5">
        <f>+'MBI DIRECTORIO'!T2024</f>
        <v>0</v>
      </c>
      <c r="U2024" s="5">
        <f>+'MBI DIRECTORIO'!U2024</f>
        <v>0</v>
      </c>
      <c r="V2024" s="5">
        <f>+'MBI DIRECTORIO'!V2024</f>
        <v>0</v>
      </c>
      <c r="W2024" s="5">
        <f>+'MBI DIRECTORIO'!W2024</f>
        <v>0</v>
      </c>
      <c r="X2024" s="5">
        <f>+'MBI DIRECTORIO'!X2024</f>
        <v>0</v>
      </c>
      <c r="Y2024" s="5">
        <f>+'MBI DIRECTORIO'!Y2024</f>
        <v>707.75494016887865</v>
      </c>
      <c r="Z2024" s="5">
        <f>+'MBI DIRECTORIO'!Z2024</f>
        <v>15.919239737673944</v>
      </c>
      <c r="AA2024" s="5">
        <f>+'MBI DIRECTORIO'!AA2024</f>
        <v>0</v>
      </c>
      <c r="AB2024" s="5" t="str">
        <f>+'MBI DIRECTORIO'!AG2024</f>
        <v>COMPANHIA BRASILEIRA DE DISTRIBUIÇÃO</v>
      </c>
      <c r="AD2024" t="str">
        <f t="shared" si="33"/>
        <v>INSERT INTO TABLA_PRESUPUESTO_COMERCIAL VALUES ('VSR','80130-C','14005121-17',2022,'Noviembre',63.0879,'USD',4416.152997,1667.931779,0,220.80765,17.333442,662.42295,13.194855,0,1.010231,15.207665,0,0,0,0,0,0,0,707.75494,15.91924,0);</v>
      </c>
    </row>
    <row r="2025" spans="1:30" x14ac:dyDescent="0.2">
      <c r="A2025" t="str">
        <f>+'MBI DIRECTORIO'!A2025</f>
        <v>VSR</v>
      </c>
      <c r="B2025" t="str">
        <f>+'MBI DIRECTORIO'!B2025</f>
        <v>80130-C</v>
      </c>
      <c r="C2025" t="str">
        <f>+'MBI DIRECTORIO'!C2025</f>
        <v>14005119-18</v>
      </c>
      <c r="D2025">
        <f>+'MBI DIRECTORIO'!D2025</f>
        <v>2022</v>
      </c>
      <c r="E2025" t="str">
        <f>+'MBI DIRECTORIO'!E2025</f>
        <v>Noviembre</v>
      </c>
      <c r="F2025" s="5">
        <f>+'MBI DIRECTORIO'!F2025</f>
        <v>51.489567372690395</v>
      </c>
      <c r="G2025" t="str">
        <f>+'MBI DIRECTORIO'!G2025</f>
        <v>USD</v>
      </c>
      <c r="H2025" s="5">
        <f>+'MBI DIRECTORIO'!H2025</f>
        <v>3604.2697160883276</v>
      </c>
      <c r="I2025" s="5">
        <f>+'MBI DIRECTORIO'!I2025</f>
        <v>1859.0776129728783</v>
      </c>
      <c r="J2025" s="5">
        <f>+'MBI DIRECTORIO'!J2025</f>
        <v>0</v>
      </c>
      <c r="K2025" s="5">
        <f>+'MBI DIRECTORIO'!K2025</f>
        <v>180.21348580441639</v>
      </c>
      <c r="L2025" s="5">
        <f>+'MBI DIRECTORIO'!L2025</f>
        <v>14.146792314520019</v>
      </c>
      <c r="M2025" s="5">
        <f>+'MBI DIRECTORIO'!M2025</f>
        <v>540.64045741324912</v>
      </c>
      <c r="N2025" s="5">
        <f>+'MBI DIRECTORIO'!N2025</f>
        <v>10.769059842654199</v>
      </c>
      <c r="O2025" s="5">
        <f>+'MBI DIRECTORIO'!O2025</f>
        <v>0</v>
      </c>
      <c r="P2025" s="5">
        <f>+'MBI DIRECTORIO'!P2025</f>
        <v>0.82450614420321211</v>
      </c>
      <c r="Q2025" s="5">
        <f>+'MBI DIRECTORIO'!Q2025</f>
        <v>12.411826812548002</v>
      </c>
      <c r="R2025" s="5">
        <f>+'MBI DIRECTORIO'!R2025</f>
        <v>0</v>
      </c>
      <c r="S2025" s="5">
        <f>+'MBI DIRECTORIO'!S2025</f>
        <v>0</v>
      </c>
      <c r="T2025" s="5">
        <f>+'MBI DIRECTORIO'!T2025</f>
        <v>0</v>
      </c>
      <c r="U2025" s="5">
        <f>+'MBI DIRECTORIO'!U2025</f>
        <v>0</v>
      </c>
      <c r="V2025" s="5">
        <f>+'MBI DIRECTORIO'!V2025</f>
        <v>0</v>
      </c>
      <c r="W2025" s="5">
        <f>+'MBI DIRECTORIO'!W2025</f>
        <v>0</v>
      </c>
      <c r="X2025" s="5">
        <f>+'MBI DIRECTORIO'!X2025</f>
        <v>0</v>
      </c>
      <c r="Y2025" s="5">
        <f>+'MBI DIRECTORIO'!Y2025</f>
        <v>577.63843306262243</v>
      </c>
      <c r="Z2025" s="5">
        <f>+'MBI DIRECTORIO'!Z2025</f>
        <v>12.992582849967871</v>
      </c>
      <c r="AA2025" s="5">
        <f>+'MBI DIRECTORIO'!AA2025</f>
        <v>0</v>
      </c>
      <c r="AB2025" s="5" t="str">
        <f>+'MBI DIRECTORIO'!AG2025</f>
        <v>COMPANHIA BRASILEIRA DE DISTRIBUIÇÃO</v>
      </c>
      <c r="AD2025" t="str">
        <f t="shared" si="33"/>
        <v>INSERT INTO TABLA_PRESUPUESTO_COMERCIAL VALUES ('VSR','80130-C','14005119-18',2022,'Noviembre',51.489567,'USD',3604.269716,1859.077613,0,180.213486,14.146792,540.640457,10.76906,0,0.824506,12.411827,0,0,0,0,0,0,0,577.638433,12.992583,0);</v>
      </c>
    </row>
    <row r="2026" spans="1:30" x14ac:dyDescent="0.2">
      <c r="A2026" t="str">
        <f>+'MBI DIRECTORIO'!A2026</f>
        <v>VSR</v>
      </c>
      <c r="B2026" t="str">
        <f>+'MBI DIRECTORIO'!B2026</f>
        <v>80130-C</v>
      </c>
      <c r="C2026" t="str">
        <f>+'MBI DIRECTORIO'!C2026</f>
        <v>14005117-18</v>
      </c>
      <c r="D2026">
        <f>+'MBI DIRECTORIO'!D2026</f>
        <v>2022</v>
      </c>
      <c r="E2026" t="str">
        <f>+'MBI DIRECTORIO'!E2026</f>
        <v>Noviembre</v>
      </c>
      <c r="F2026" s="5">
        <f>+'MBI DIRECTORIO'!F2026</f>
        <v>68.887066246056776</v>
      </c>
      <c r="G2026" t="str">
        <f>+'MBI DIRECTORIO'!G2026</f>
        <v>USD</v>
      </c>
      <c r="H2026" s="5">
        <f>+'MBI DIRECTORIO'!H2026</f>
        <v>4822.0946372239741</v>
      </c>
      <c r="I2026" s="5">
        <f>+'MBI DIRECTORIO'!I2026</f>
        <v>2180.7462695332206</v>
      </c>
      <c r="J2026" s="5">
        <f>+'MBI DIRECTORIO'!J2026</f>
        <v>0</v>
      </c>
      <c r="K2026" s="5">
        <f>+'MBI DIRECTORIO'!K2026</f>
        <v>241.10473186119873</v>
      </c>
      <c r="L2026" s="5">
        <f>+'MBI DIRECTORIO'!L2026</f>
        <v>18.926766509528488</v>
      </c>
      <c r="M2026" s="5">
        <f>+'MBI DIRECTORIO'!M2026</f>
        <v>723.31419558359619</v>
      </c>
      <c r="N2026" s="5">
        <f>+'MBI DIRECTORIO'!N2026</f>
        <v>14.407752417475926</v>
      </c>
      <c r="O2026" s="5">
        <f>+'MBI DIRECTORIO'!O2026</f>
        <v>0</v>
      </c>
      <c r="P2026" s="5">
        <f>+'MBI DIRECTORIO'!P2026</f>
        <v>1.1030935444630006</v>
      </c>
      <c r="Q2026" s="5">
        <f>+'MBI DIRECTORIO'!Q2026</f>
        <v>16.605583994944766</v>
      </c>
      <c r="R2026" s="5">
        <f>+'MBI DIRECTORIO'!R2026</f>
        <v>0</v>
      </c>
      <c r="S2026" s="5">
        <f>+'MBI DIRECTORIO'!S2026</f>
        <v>0</v>
      </c>
      <c r="T2026" s="5">
        <f>+'MBI DIRECTORIO'!T2026</f>
        <v>0</v>
      </c>
      <c r="U2026" s="5">
        <f>+'MBI DIRECTORIO'!U2026</f>
        <v>0</v>
      </c>
      <c r="V2026" s="5">
        <f>+'MBI DIRECTORIO'!V2026</f>
        <v>0</v>
      </c>
      <c r="W2026" s="5">
        <f>+'MBI DIRECTORIO'!W2026</f>
        <v>0</v>
      </c>
      <c r="X2026" s="5">
        <f>+'MBI DIRECTORIO'!X2026</f>
        <v>0</v>
      </c>
      <c r="Y2026" s="5">
        <f>+'MBI DIRECTORIO'!Y2026</f>
        <v>772.81319372200687</v>
      </c>
      <c r="Z2026" s="5">
        <f>+'MBI DIRECTORIO'!Z2026</f>
        <v>17.382568181526981</v>
      </c>
      <c r="AA2026" s="5">
        <f>+'MBI DIRECTORIO'!AA2026</f>
        <v>0</v>
      </c>
      <c r="AB2026" s="5" t="str">
        <f>+'MBI DIRECTORIO'!AG2026</f>
        <v>COMPANHIA BRASILEIRA DE DISTRIBUIÇÃO</v>
      </c>
      <c r="AD2026" t="str">
        <f t="shared" si="33"/>
        <v>INSERT INTO TABLA_PRESUPUESTO_COMERCIAL VALUES ('VSR','80130-C','14005117-18',2022,'Noviembre',68.887066,'USD',4822.094637,2180.74627,0,241.104732,18.926767,723.314196,14.407752,0,1.103094,16.605584,0,0,0,0,0,0,0,772.813194,17.382568,0);</v>
      </c>
    </row>
    <row r="2027" spans="1:30" x14ac:dyDescent="0.2">
      <c r="A2027" t="str">
        <f>+'MBI DIRECTORIO'!A2027</f>
        <v>VSR</v>
      </c>
      <c r="B2027" t="str">
        <f>+'MBI DIRECTORIO'!B2027</f>
        <v>80130-C</v>
      </c>
      <c r="C2027" t="str">
        <f>+'MBI DIRECTORIO'!C2027</f>
        <v>14005118-18</v>
      </c>
      <c r="D2027">
        <f>+'MBI DIRECTORIO'!D2027</f>
        <v>2022</v>
      </c>
      <c r="E2027" t="str">
        <f>+'MBI DIRECTORIO'!E2027</f>
        <v>Noviembre</v>
      </c>
      <c r="F2027" s="5">
        <f>+'MBI DIRECTORIO'!F2027</f>
        <v>20.560680486705721</v>
      </c>
      <c r="G2027" t="str">
        <f>+'MBI DIRECTORIO'!G2027</f>
        <v>USD</v>
      </c>
      <c r="H2027" s="5">
        <f>+'MBI DIRECTORIO'!H2027</f>
        <v>1439.2476340694004</v>
      </c>
      <c r="I2027" s="5">
        <f>+'MBI DIRECTORIO'!I2027</f>
        <v>507.72038388784534</v>
      </c>
      <c r="J2027" s="5">
        <f>+'MBI DIRECTORIO'!J2027</f>
        <v>0</v>
      </c>
      <c r="K2027" s="5">
        <f>+'MBI DIRECTORIO'!K2027</f>
        <v>71.962381703470015</v>
      </c>
      <c r="L2027" s="5">
        <f>+'MBI DIRECTORIO'!L2027</f>
        <v>5.6490604122827373</v>
      </c>
      <c r="M2027" s="5">
        <f>+'MBI DIRECTORIO'!M2027</f>
        <v>215.88714511041007</v>
      </c>
      <c r="N2027" s="5">
        <f>+'MBI DIRECTORIO'!N2027</f>
        <v>4.3002730429711313</v>
      </c>
      <c r="O2027" s="5">
        <f>+'MBI DIRECTORIO'!O2027</f>
        <v>0</v>
      </c>
      <c r="P2027" s="5">
        <f>+'MBI DIRECTORIO'!P2027</f>
        <v>0.32923965485247719</v>
      </c>
      <c r="Q2027" s="5">
        <f>+'MBI DIRECTORIO'!Q2027</f>
        <v>4.9562584882870864</v>
      </c>
      <c r="R2027" s="5">
        <f>+'MBI DIRECTORIO'!R2027</f>
        <v>0</v>
      </c>
      <c r="S2027" s="5">
        <f>+'MBI DIRECTORIO'!S2027</f>
        <v>0</v>
      </c>
      <c r="T2027" s="5">
        <f>+'MBI DIRECTORIO'!T2027</f>
        <v>0</v>
      </c>
      <c r="U2027" s="5">
        <f>+'MBI DIRECTORIO'!U2027</f>
        <v>0</v>
      </c>
      <c r="V2027" s="5">
        <f>+'MBI DIRECTORIO'!V2027</f>
        <v>0</v>
      </c>
      <c r="W2027" s="5">
        <f>+'MBI DIRECTORIO'!W2027</f>
        <v>0</v>
      </c>
      <c r="X2027" s="5">
        <f>+'MBI DIRECTORIO'!X2027</f>
        <v>0</v>
      </c>
      <c r="Y2027" s="5">
        <f>+'MBI DIRECTORIO'!Y2027</f>
        <v>230.66108077927245</v>
      </c>
      <c r="Z2027" s="5">
        <f>+'MBI DIRECTORIO'!Z2027</f>
        <v>5.1881644827516746</v>
      </c>
      <c r="AA2027" s="5">
        <f>+'MBI DIRECTORIO'!AA2027</f>
        <v>0</v>
      </c>
      <c r="AB2027" s="5" t="str">
        <f>+'MBI DIRECTORIO'!AG2027</f>
        <v>COMPANHIA BRASILEIRA DE DISTRIBUIÇÃO</v>
      </c>
      <c r="AD2027" t="str">
        <f t="shared" si="33"/>
        <v>INSERT INTO TABLA_PRESUPUESTO_COMERCIAL VALUES ('VSR','80130-C','14005118-18',2022,'Noviembre',20.56068,'USD',1439.247634,507.720384,0,71.962382,5.64906,215.887145,4.300273,0,0.32924,4.956258,0,0,0,0,0,0,0,230.661081,5.188164,0);</v>
      </c>
    </row>
    <row r="2028" spans="1:30" x14ac:dyDescent="0.2">
      <c r="A2028" t="str">
        <f>+'MBI DIRECTORIO'!A2028</f>
        <v>VSR</v>
      </c>
      <c r="B2028" t="str">
        <f>+'MBI DIRECTORIO'!B2028</f>
        <v>80130-C</v>
      </c>
      <c r="C2028" t="str">
        <f>+'MBI DIRECTORIO'!C2028</f>
        <v>14005120-17</v>
      </c>
      <c r="D2028">
        <f>+'MBI DIRECTORIO'!D2028</f>
        <v>2022</v>
      </c>
      <c r="E2028" t="str">
        <f>+'MBI DIRECTORIO'!E2028</f>
        <v>Noviembre</v>
      </c>
      <c r="F2028" s="5">
        <f>+'MBI DIRECTORIO'!F2028</f>
        <v>24.338925191527711</v>
      </c>
      <c r="G2028" t="str">
        <f>+'MBI DIRECTORIO'!G2028</f>
        <v>USD</v>
      </c>
      <c r="H2028" s="5">
        <f>+'MBI DIRECTORIO'!H2028</f>
        <v>1703.7247634069397</v>
      </c>
      <c r="I2028" s="5">
        <f>+'MBI DIRECTORIO'!I2028</f>
        <v>993.083366904272</v>
      </c>
      <c r="J2028" s="5">
        <f>+'MBI DIRECTORIO'!J2028</f>
        <v>0</v>
      </c>
      <c r="K2028" s="5">
        <f>+'MBI DIRECTORIO'!K2028</f>
        <v>85.186238170346982</v>
      </c>
      <c r="L2028" s="5">
        <f>+'MBI DIRECTORIO'!L2028</f>
        <v>6.6871356162492228</v>
      </c>
      <c r="M2028" s="5">
        <f>+'MBI DIRECTORIO'!M2028</f>
        <v>255.55871451104096</v>
      </c>
      <c r="N2028" s="5">
        <f>+'MBI DIRECTORIO'!N2028</f>
        <v>5.0904941577051419</v>
      </c>
      <c r="O2028" s="5">
        <f>+'MBI DIRECTORIO'!O2028</f>
        <v>0</v>
      </c>
      <c r="P2028" s="5">
        <f>+'MBI DIRECTORIO'!P2028</f>
        <v>0.38974095894929994</v>
      </c>
      <c r="Q2028" s="5">
        <f>+'MBI DIRECTORIO'!Q2028</f>
        <v>5.8670239369894137</v>
      </c>
      <c r="R2028" s="5">
        <f>+'MBI DIRECTORIO'!R2028</f>
        <v>0</v>
      </c>
      <c r="S2028" s="5">
        <f>+'MBI DIRECTORIO'!S2028</f>
        <v>0</v>
      </c>
      <c r="T2028" s="5">
        <f>+'MBI DIRECTORIO'!T2028</f>
        <v>0</v>
      </c>
      <c r="U2028" s="5">
        <f>+'MBI DIRECTORIO'!U2028</f>
        <v>0</v>
      </c>
      <c r="V2028" s="5">
        <f>+'MBI DIRECTORIO'!V2028</f>
        <v>0</v>
      </c>
      <c r="W2028" s="5">
        <f>+'MBI DIRECTORIO'!W2028</f>
        <v>0</v>
      </c>
      <c r="X2028" s="5">
        <f>+'MBI DIRECTORIO'!X2028</f>
        <v>0</v>
      </c>
      <c r="Y2028" s="5">
        <f>+'MBI DIRECTORIO'!Y2028</f>
        <v>273.04751870024984</v>
      </c>
      <c r="Z2028" s="5">
        <f>+'MBI DIRECTORIO'!Z2028</f>
        <v>6.1415451355650159</v>
      </c>
      <c r="AA2028" s="5">
        <f>+'MBI DIRECTORIO'!AA2028</f>
        <v>0</v>
      </c>
      <c r="AB2028" s="5" t="str">
        <f>+'MBI DIRECTORIO'!AG2028</f>
        <v>COMPANHIA BRASILEIRA DE DISTRIBUIÇÃO</v>
      </c>
      <c r="AD2028" t="str">
        <f t="shared" si="33"/>
        <v>INSERT INTO TABLA_PRESUPUESTO_COMERCIAL VALUES ('VSR','80130-C','14005120-17',2022,'Noviembre',24.338925,'USD',1703.724763,993.083367,0,85.186238,6.687136,255.558715,5.090494,0,0.389741,5.867024,0,0,0,0,0,0,0,273.047519,6.141545,0);</v>
      </c>
    </row>
    <row r="2029" spans="1:30" x14ac:dyDescent="0.2">
      <c r="A2029" t="str">
        <f>+'MBI DIRECTORIO'!A2029</f>
        <v>VSR</v>
      </c>
      <c r="B2029" t="str">
        <f>+'MBI DIRECTORIO'!B2029</f>
        <v>80036-C</v>
      </c>
      <c r="C2029" t="str">
        <f>+'MBI DIRECTORIO'!C2029</f>
        <v>14003957-16</v>
      </c>
      <c r="D2029">
        <f>+'MBI DIRECTORIO'!D2029</f>
        <v>2022</v>
      </c>
      <c r="E2029" t="str">
        <f>+'MBI DIRECTORIO'!E2029</f>
        <v>Noviembre</v>
      </c>
      <c r="F2029" s="5">
        <f>+'MBI DIRECTORIO'!F2029</f>
        <v>30</v>
      </c>
      <c r="G2029" t="str">
        <f>+'MBI DIRECTORIO'!G2029</f>
        <v>USD</v>
      </c>
      <c r="H2029" s="5">
        <f>+'MBI DIRECTORIO'!H2029</f>
        <v>780</v>
      </c>
      <c r="I2029" s="5">
        <f>+'MBI DIRECTORIO'!I2029</f>
        <v>496.80205040337449</v>
      </c>
      <c r="J2029" s="5">
        <f>+'MBI DIRECTORIO'!J2029</f>
        <v>0</v>
      </c>
      <c r="K2029" s="5">
        <f>+'MBI DIRECTORIO'!K2029</f>
        <v>0</v>
      </c>
      <c r="L2029" s="5">
        <f>+'MBI DIRECTORIO'!L2029</f>
        <v>0</v>
      </c>
      <c r="M2029" s="5">
        <f>+'MBI DIRECTORIO'!M2029</f>
        <v>0</v>
      </c>
      <c r="N2029" s="5">
        <f>+'MBI DIRECTORIO'!N2029</f>
        <v>22.84090909090909</v>
      </c>
      <c r="O2029" s="5">
        <f>+'MBI DIRECTORIO'!O2029</f>
        <v>32.954545454545453</v>
      </c>
      <c r="P2029" s="5">
        <f>+'MBI DIRECTORIO'!P2029</f>
        <v>1.4848484848484846</v>
      </c>
      <c r="Q2029" s="5">
        <f>+'MBI DIRECTORIO'!Q2029</f>
        <v>2.6860434086199199</v>
      </c>
      <c r="R2029" s="5">
        <f>+'MBI DIRECTORIO'!R2029</f>
        <v>0</v>
      </c>
      <c r="S2029" s="5">
        <f>+'MBI DIRECTORIO'!S2029</f>
        <v>0</v>
      </c>
      <c r="T2029" s="5">
        <f>+'MBI DIRECTORIO'!T2029</f>
        <v>0</v>
      </c>
      <c r="U2029" s="5">
        <f>+'MBI DIRECTORIO'!U2029</f>
        <v>0</v>
      </c>
      <c r="V2029" s="5">
        <f>+'MBI DIRECTORIO'!V2029</f>
        <v>0</v>
      </c>
      <c r="W2029" s="5">
        <f>+'MBI DIRECTORIO'!W2029</f>
        <v>0</v>
      </c>
      <c r="X2029" s="5">
        <f>+'MBI DIRECTORIO'!X2029</f>
        <v>0</v>
      </c>
      <c r="Y2029" s="5">
        <f>+'MBI DIRECTORIO'!Y2029</f>
        <v>67.536374803654766</v>
      </c>
      <c r="Z2029" s="5">
        <f>+'MBI DIRECTORIO'!Z2029</f>
        <v>7.5700283647318152</v>
      </c>
      <c r="AA2029" s="5">
        <f>+'MBI DIRECTORIO'!AA2029</f>
        <v>0</v>
      </c>
      <c r="AB2029" s="5" t="str">
        <f>+'MBI DIRECTORIO'!AG2029</f>
        <v>Memorias Limitada</v>
      </c>
      <c r="AD2029" t="str">
        <f t="shared" si="33"/>
        <v>INSERT INTO TABLA_PRESUPUESTO_COMERCIAL VALUES ('VSR','80036-C','14003957-16',2022,'Noviembre',30,'USD',780,496.80205,0,0,0,0,22.840909,32.954545,1.484848,2.686043,0,0,0,0,0,0,0,67.536375,7.570028,0);</v>
      </c>
    </row>
    <row r="2030" spans="1:30" x14ac:dyDescent="0.2">
      <c r="A2030" t="str">
        <f>+'MBI DIRECTORIO'!A2030</f>
        <v>VSR</v>
      </c>
      <c r="B2030" t="str">
        <f>+'MBI DIRECTORIO'!B2030</f>
        <v>80036-C</v>
      </c>
      <c r="C2030" t="str">
        <f>+'MBI DIRECTORIO'!C2030</f>
        <v>14003956-16</v>
      </c>
      <c r="D2030">
        <f>+'MBI DIRECTORIO'!D2030</f>
        <v>2022</v>
      </c>
      <c r="E2030" t="str">
        <f>+'MBI DIRECTORIO'!E2030</f>
        <v>Noviembre</v>
      </c>
      <c r="F2030" s="5">
        <f>+'MBI DIRECTORIO'!F2030</f>
        <v>30</v>
      </c>
      <c r="G2030" t="str">
        <f>+'MBI DIRECTORIO'!G2030</f>
        <v>USD</v>
      </c>
      <c r="H2030" s="5">
        <f>+'MBI DIRECTORIO'!H2030</f>
        <v>780</v>
      </c>
      <c r="I2030" s="5">
        <f>+'MBI DIRECTORIO'!I2030</f>
        <v>571.09305288267035</v>
      </c>
      <c r="J2030" s="5">
        <f>+'MBI DIRECTORIO'!J2030</f>
        <v>0</v>
      </c>
      <c r="K2030" s="5">
        <f>+'MBI DIRECTORIO'!K2030</f>
        <v>0</v>
      </c>
      <c r="L2030" s="5">
        <f>+'MBI DIRECTORIO'!L2030</f>
        <v>0</v>
      </c>
      <c r="M2030" s="5">
        <f>+'MBI DIRECTORIO'!M2030</f>
        <v>0</v>
      </c>
      <c r="N2030" s="5">
        <f>+'MBI DIRECTORIO'!N2030</f>
        <v>22.84090909090909</v>
      </c>
      <c r="O2030" s="5">
        <f>+'MBI DIRECTORIO'!O2030</f>
        <v>32.954545454545453</v>
      </c>
      <c r="P2030" s="5">
        <f>+'MBI DIRECTORIO'!P2030</f>
        <v>1.4848484848484846</v>
      </c>
      <c r="Q2030" s="5">
        <f>+'MBI DIRECTORIO'!Q2030</f>
        <v>2.6860434086199199</v>
      </c>
      <c r="R2030" s="5">
        <f>+'MBI DIRECTORIO'!R2030</f>
        <v>0</v>
      </c>
      <c r="S2030" s="5">
        <f>+'MBI DIRECTORIO'!S2030</f>
        <v>0</v>
      </c>
      <c r="T2030" s="5">
        <f>+'MBI DIRECTORIO'!T2030</f>
        <v>0</v>
      </c>
      <c r="U2030" s="5">
        <f>+'MBI DIRECTORIO'!U2030</f>
        <v>0</v>
      </c>
      <c r="V2030" s="5">
        <f>+'MBI DIRECTORIO'!V2030</f>
        <v>0</v>
      </c>
      <c r="W2030" s="5">
        <f>+'MBI DIRECTORIO'!W2030</f>
        <v>0</v>
      </c>
      <c r="X2030" s="5">
        <f>+'MBI DIRECTORIO'!X2030</f>
        <v>0</v>
      </c>
      <c r="Y2030" s="5">
        <f>+'MBI DIRECTORIO'!Y2030</f>
        <v>67.536374803654766</v>
      </c>
      <c r="Z2030" s="5">
        <f>+'MBI DIRECTORIO'!Z2030</f>
        <v>7.5700283647318152</v>
      </c>
      <c r="AA2030" s="5">
        <f>+'MBI DIRECTORIO'!AA2030</f>
        <v>0</v>
      </c>
      <c r="AB2030" s="5" t="str">
        <f>+'MBI DIRECTORIO'!AG2030</f>
        <v>Memorias Limitada</v>
      </c>
      <c r="AD2030" t="str">
        <f t="shared" si="33"/>
        <v>INSERT INTO TABLA_PRESUPUESTO_COMERCIAL VALUES ('VSR','80036-C','14003956-16',2022,'Noviembre',30,'USD',780,571.093053,0,0,0,0,22.840909,32.954545,1.484848,2.686043,0,0,0,0,0,0,0,67.536375,7.570028,0);</v>
      </c>
    </row>
    <row r="2031" spans="1:30" x14ac:dyDescent="0.2">
      <c r="A2031" t="str">
        <f>+'MBI DIRECTORIO'!A2031</f>
        <v>VSR</v>
      </c>
      <c r="B2031" t="str">
        <f>+'MBI DIRECTORIO'!B2031</f>
        <v>80179-C</v>
      </c>
      <c r="C2031" t="str">
        <f>+'MBI DIRECTORIO'!C2031</f>
        <v>14005058-19</v>
      </c>
      <c r="D2031">
        <f>+'MBI DIRECTORIO'!D2031</f>
        <v>2022</v>
      </c>
      <c r="E2031" t="str">
        <f>+'MBI DIRECTORIO'!E2031</f>
        <v>Noviembre</v>
      </c>
      <c r="F2031" s="5">
        <f>+'MBI DIRECTORIO'!F2031</f>
        <v>30</v>
      </c>
      <c r="G2031" t="str">
        <f>+'MBI DIRECTORIO'!G2031</f>
        <v>USD</v>
      </c>
      <c r="H2031" s="5">
        <f>+'MBI DIRECTORIO'!H2031</f>
        <v>1500</v>
      </c>
      <c r="I2031" s="5">
        <f>+'MBI DIRECTORIO'!I2031</f>
        <v>562.92696492191612</v>
      </c>
      <c r="J2031" s="5">
        <f>+'MBI DIRECTORIO'!J2031</f>
        <v>150</v>
      </c>
      <c r="K2031" s="5">
        <f>+'MBI DIRECTORIO'!K2031</f>
        <v>0</v>
      </c>
      <c r="L2031" s="5">
        <f>+'MBI DIRECTORIO'!L2031</f>
        <v>8.2425196227362463</v>
      </c>
      <c r="M2031" s="5">
        <f>+'MBI DIRECTORIO'!M2031</f>
        <v>0</v>
      </c>
      <c r="N2031" s="5">
        <f>+'MBI DIRECTORIO'!N2031</f>
        <v>17.448646939278522</v>
      </c>
      <c r="O2031" s="5">
        <f>+'MBI DIRECTORIO'!O2031</f>
        <v>17.766333691421238</v>
      </c>
      <c r="P2031" s="5">
        <f>+'MBI DIRECTORIO'!P2031</f>
        <v>1.1393706023782617</v>
      </c>
      <c r="Q2031" s="5">
        <f>+'MBI DIRECTORIO'!Q2031</f>
        <v>5.1654680934998458</v>
      </c>
      <c r="R2031" s="5">
        <f>+'MBI DIRECTORIO'!R2031</f>
        <v>0</v>
      </c>
      <c r="S2031" s="5">
        <f>+'MBI DIRECTORIO'!S2031</f>
        <v>0</v>
      </c>
      <c r="T2031" s="5">
        <f>+'MBI DIRECTORIO'!T2031</f>
        <v>0</v>
      </c>
      <c r="U2031" s="5">
        <f>+'MBI DIRECTORIO'!U2031</f>
        <v>0</v>
      </c>
      <c r="V2031" s="5">
        <f>+'MBI DIRECTORIO'!V2031</f>
        <v>0</v>
      </c>
      <c r="W2031" s="5">
        <f>+'MBI DIRECTORIO'!W2031</f>
        <v>0</v>
      </c>
      <c r="X2031" s="5">
        <f>+'MBI DIRECTORIO'!X2031</f>
        <v>0</v>
      </c>
      <c r="Y2031" s="5">
        <f>+'MBI DIRECTORIO'!Y2031</f>
        <v>49.089847691309679</v>
      </c>
      <c r="Z2031" s="5">
        <f>+'MBI DIRECTORIO'!Z2031</f>
        <v>7.5700283647318152</v>
      </c>
      <c r="AA2031" s="5">
        <f>+'MBI DIRECTORIO'!AA2031</f>
        <v>0</v>
      </c>
      <c r="AB2031" s="5" t="str">
        <f>+'MBI DIRECTORIO'!AG2031</f>
        <v>CORCHOS, S.A.</v>
      </c>
      <c r="AD2031" t="str">
        <f t="shared" si="33"/>
        <v>INSERT INTO TABLA_PRESUPUESTO_COMERCIAL VALUES ('VSR','80179-C','14005058-19',2022,'Noviembre',30,'USD',1500,562.926965,150,0,8.24252,0,17.448647,17.766334,1.139371,5.165468,0,0,0,0,0,0,0,49.089848,7.570028,0);</v>
      </c>
    </row>
    <row r="2032" spans="1:30" x14ac:dyDescent="0.2">
      <c r="A2032" t="str">
        <f>+'MBI DIRECTORIO'!A2032</f>
        <v>VSR</v>
      </c>
      <c r="B2032" t="str">
        <f>+'MBI DIRECTORIO'!B2032</f>
        <v>80179-C</v>
      </c>
      <c r="C2032" t="str">
        <f>+'MBI DIRECTORIO'!C2032</f>
        <v>14005062-21</v>
      </c>
      <c r="D2032">
        <f>+'MBI DIRECTORIO'!D2032</f>
        <v>2022</v>
      </c>
      <c r="E2032" t="str">
        <f>+'MBI DIRECTORIO'!E2032</f>
        <v>Noviembre</v>
      </c>
      <c r="F2032" s="5">
        <f>+'MBI DIRECTORIO'!F2032</f>
        <v>60</v>
      </c>
      <c r="G2032" t="str">
        <f>+'MBI DIRECTORIO'!G2032</f>
        <v>USD</v>
      </c>
      <c r="H2032" s="5">
        <f>+'MBI DIRECTORIO'!H2032</f>
        <v>2160</v>
      </c>
      <c r="I2032" s="5">
        <f>+'MBI DIRECTORIO'!I2032</f>
        <v>657.62308705848477</v>
      </c>
      <c r="J2032" s="5">
        <f>+'MBI DIRECTORIO'!J2032</f>
        <v>240</v>
      </c>
      <c r="K2032" s="5">
        <f>+'MBI DIRECTORIO'!K2032</f>
        <v>0</v>
      </c>
      <c r="L2032" s="5">
        <f>+'MBI DIRECTORIO'!L2032</f>
        <v>16.485039245472493</v>
      </c>
      <c r="M2032" s="5">
        <f>+'MBI DIRECTORIO'!M2032</f>
        <v>0</v>
      </c>
      <c r="N2032" s="5">
        <f>+'MBI DIRECTORIO'!N2032</f>
        <v>34.897293878557043</v>
      </c>
      <c r="O2032" s="5">
        <f>+'MBI DIRECTORIO'!O2032</f>
        <v>35.532667382842476</v>
      </c>
      <c r="P2032" s="5">
        <f>+'MBI DIRECTORIO'!P2032</f>
        <v>2.2787412047565234</v>
      </c>
      <c r="Q2032" s="5">
        <f>+'MBI DIRECTORIO'!Q2032</f>
        <v>7.4382740546397779</v>
      </c>
      <c r="R2032" s="5">
        <f>+'MBI DIRECTORIO'!R2032</f>
        <v>0</v>
      </c>
      <c r="S2032" s="5">
        <f>+'MBI DIRECTORIO'!S2032</f>
        <v>0</v>
      </c>
      <c r="T2032" s="5">
        <f>+'MBI DIRECTORIO'!T2032</f>
        <v>0</v>
      </c>
      <c r="U2032" s="5">
        <f>+'MBI DIRECTORIO'!U2032</f>
        <v>0</v>
      </c>
      <c r="V2032" s="5">
        <f>+'MBI DIRECTORIO'!V2032</f>
        <v>0</v>
      </c>
      <c r="W2032" s="5">
        <f>+'MBI DIRECTORIO'!W2032</f>
        <v>0</v>
      </c>
      <c r="X2032" s="5">
        <f>+'MBI DIRECTORIO'!X2032</f>
        <v>0</v>
      </c>
      <c r="Y2032" s="5">
        <f>+'MBI DIRECTORIO'!Y2032</f>
        <v>95.287033250259441</v>
      </c>
      <c r="Z2032" s="5">
        <f>+'MBI DIRECTORIO'!Z2032</f>
        <v>15.14005672946363</v>
      </c>
      <c r="AA2032" s="5">
        <f>+'MBI DIRECTORIO'!AA2032</f>
        <v>0</v>
      </c>
      <c r="AB2032" s="5" t="str">
        <f>+'MBI DIRECTORIO'!AG2032</f>
        <v>CORCHOS, S.A.</v>
      </c>
      <c r="AD2032" t="str">
        <f t="shared" si="33"/>
        <v>INSERT INTO TABLA_PRESUPUESTO_COMERCIAL VALUES ('VSR','80179-C','14005062-21',2022,'Noviembre',60,'USD',2160,657.623087,240,0,16.485039,0,34.897294,35.532667,2.278741,7.438274,0,0,0,0,0,0,0,95.287033,15.140057,0);</v>
      </c>
    </row>
    <row r="2033" spans="1:30" x14ac:dyDescent="0.2">
      <c r="A2033" t="str">
        <f>+'MBI DIRECTORIO'!A2033</f>
        <v>VSR</v>
      </c>
      <c r="B2033" t="str">
        <f>+'MBI DIRECTORIO'!B2033</f>
        <v>80179-C</v>
      </c>
      <c r="C2033" t="str">
        <f>+'MBI DIRECTORIO'!C2033</f>
        <v>14005060-21</v>
      </c>
      <c r="D2033">
        <f>+'MBI DIRECTORIO'!D2033</f>
        <v>2022</v>
      </c>
      <c r="E2033" t="str">
        <f>+'MBI DIRECTORIO'!E2033</f>
        <v>Noviembre</v>
      </c>
      <c r="F2033" s="5">
        <f>+'MBI DIRECTORIO'!F2033</f>
        <v>30</v>
      </c>
      <c r="G2033" t="str">
        <f>+'MBI DIRECTORIO'!G2033</f>
        <v>USD</v>
      </c>
      <c r="H2033" s="5">
        <f>+'MBI DIRECTORIO'!H2033</f>
        <v>1200</v>
      </c>
      <c r="I2033" s="5">
        <f>+'MBI DIRECTORIO'!I2033</f>
        <v>533.87293327343559</v>
      </c>
      <c r="J2033" s="5">
        <f>+'MBI DIRECTORIO'!J2033</f>
        <v>120</v>
      </c>
      <c r="K2033" s="5">
        <f>+'MBI DIRECTORIO'!K2033</f>
        <v>0</v>
      </c>
      <c r="L2033" s="5">
        <f>+'MBI DIRECTORIO'!L2033</f>
        <v>8.2425196227362463</v>
      </c>
      <c r="M2033" s="5">
        <f>+'MBI DIRECTORIO'!M2033</f>
        <v>0</v>
      </c>
      <c r="N2033" s="5">
        <f>+'MBI DIRECTORIO'!N2033</f>
        <v>17.448646939278522</v>
      </c>
      <c r="O2033" s="5">
        <f>+'MBI DIRECTORIO'!O2033</f>
        <v>17.766333691421238</v>
      </c>
      <c r="P2033" s="5">
        <f>+'MBI DIRECTORIO'!P2033</f>
        <v>1.1393706023782617</v>
      </c>
      <c r="Q2033" s="5">
        <f>+'MBI DIRECTORIO'!Q2033</f>
        <v>4.1323744747998763</v>
      </c>
      <c r="R2033" s="5">
        <f>+'MBI DIRECTORIO'!R2033</f>
        <v>0</v>
      </c>
      <c r="S2033" s="5">
        <f>+'MBI DIRECTORIO'!S2033</f>
        <v>0</v>
      </c>
      <c r="T2033" s="5">
        <f>+'MBI DIRECTORIO'!T2033</f>
        <v>0</v>
      </c>
      <c r="U2033" s="5">
        <f>+'MBI DIRECTORIO'!U2033</f>
        <v>0</v>
      </c>
      <c r="V2033" s="5">
        <f>+'MBI DIRECTORIO'!V2033</f>
        <v>0</v>
      </c>
      <c r="W2033" s="5">
        <f>+'MBI DIRECTORIO'!W2033</f>
        <v>0</v>
      </c>
      <c r="X2033" s="5">
        <f>+'MBI DIRECTORIO'!X2033</f>
        <v>0</v>
      </c>
      <c r="Y2033" s="5">
        <f>+'MBI DIRECTORIO'!Y2033</f>
        <v>48.056754072609706</v>
      </c>
      <c r="Z2033" s="5">
        <f>+'MBI DIRECTORIO'!Z2033</f>
        <v>7.5700283647318152</v>
      </c>
      <c r="AA2033" s="5">
        <f>+'MBI DIRECTORIO'!AA2033</f>
        <v>0</v>
      </c>
      <c r="AB2033" s="5" t="str">
        <f>+'MBI DIRECTORIO'!AG2033</f>
        <v>CORCHOS, S.A.</v>
      </c>
      <c r="AD2033" t="str">
        <f t="shared" si="33"/>
        <v>INSERT INTO TABLA_PRESUPUESTO_COMERCIAL VALUES ('VSR','80179-C','14005060-21',2022,'Noviembre',30,'USD',1200,533.872933,120,0,8.24252,0,17.448647,17.766334,1.139371,4.132374,0,0,0,0,0,0,0,48.056754,7.570028,0);</v>
      </c>
    </row>
    <row r="2034" spans="1:30" x14ac:dyDescent="0.2">
      <c r="A2034" t="str">
        <f>+'MBI DIRECTORIO'!A2034</f>
        <v>VSR</v>
      </c>
      <c r="B2034" t="str">
        <f>+'MBI DIRECTORIO'!B2034</f>
        <v>80179-C</v>
      </c>
      <c r="C2034" t="str">
        <f>+'MBI DIRECTORIO'!C2034</f>
        <v>14005061-21</v>
      </c>
      <c r="D2034">
        <f>+'MBI DIRECTORIO'!D2034</f>
        <v>2022</v>
      </c>
      <c r="E2034" t="str">
        <f>+'MBI DIRECTORIO'!E2034</f>
        <v>Noviembre</v>
      </c>
      <c r="F2034" s="5">
        <f>+'MBI DIRECTORIO'!F2034</f>
        <v>30</v>
      </c>
      <c r="G2034" t="str">
        <f>+'MBI DIRECTORIO'!G2034</f>
        <v>USD</v>
      </c>
      <c r="H2034" s="5">
        <f>+'MBI DIRECTORIO'!H2034</f>
        <v>1200</v>
      </c>
      <c r="I2034" s="5">
        <f>+'MBI DIRECTORIO'!I2034</f>
        <v>701.07656553544291</v>
      </c>
      <c r="J2034" s="5">
        <f>+'MBI DIRECTORIO'!J2034</f>
        <v>120</v>
      </c>
      <c r="K2034" s="5">
        <f>+'MBI DIRECTORIO'!K2034</f>
        <v>0</v>
      </c>
      <c r="L2034" s="5">
        <f>+'MBI DIRECTORIO'!L2034</f>
        <v>8.2425196227362463</v>
      </c>
      <c r="M2034" s="5">
        <f>+'MBI DIRECTORIO'!M2034</f>
        <v>0</v>
      </c>
      <c r="N2034" s="5">
        <f>+'MBI DIRECTORIO'!N2034</f>
        <v>17.448646939278522</v>
      </c>
      <c r="O2034" s="5">
        <f>+'MBI DIRECTORIO'!O2034</f>
        <v>17.766333691421238</v>
      </c>
      <c r="P2034" s="5">
        <f>+'MBI DIRECTORIO'!P2034</f>
        <v>1.1393706023782617</v>
      </c>
      <c r="Q2034" s="5">
        <f>+'MBI DIRECTORIO'!Q2034</f>
        <v>4.1323744747998763</v>
      </c>
      <c r="R2034" s="5">
        <f>+'MBI DIRECTORIO'!R2034</f>
        <v>0</v>
      </c>
      <c r="S2034" s="5">
        <f>+'MBI DIRECTORIO'!S2034</f>
        <v>0</v>
      </c>
      <c r="T2034" s="5">
        <f>+'MBI DIRECTORIO'!T2034</f>
        <v>0</v>
      </c>
      <c r="U2034" s="5">
        <f>+'MBI DIRECTORIO'!U2034</f>
        <v>0</v>
      </c>
      <c r="V2034" s="5">
        <f>+'MBI DIRECTORIO'!V2034</f>
        <v>0</v>
      </c>
      <c r="W2034" s="5">
        <f>+'MBI DIRECTORIO'!W2034</f>
        <v>0</v>
      </c>
      <c r="X2034" s="5">
        <f>+'MBI DIRECTORIO'!X2034</f>
        <v>0</v>
      </c>
      <c r="Y2034" s="5">
        <f>+'MBI DIRECTORIO'!Y2034</f>
        <v>48.056754072609706</v>
      </c>
      <c r="Z2034" s="5">
        <f>+'MBI DIRECTORIO'!Z2034</f>
        <v>7.5700283647318152</v>
      </c>
      <c r="AA2034" s="5">
        <f>+'MBI DIRECTORIO'!AA2034</f>
        <v>0</v>
      </c>
      <c r="AB2034" s="5" t="str">
        <f>+'MBI DIRECTORIO'!AG2034</f>
        <v>CORCHOS, S.A.</v>
      </c>
      <c r="AD2034" t="str">
        <f t="shared" si="33"/>
        <v>INSERT INTO TABLA_PRESUPUESTO_COMERCIAL VALUES ('VSR','80179-C','14005061-21',2022,'Noviembre',30,'USD',1200,701.076566,120,0,8.24252,0,17.448647,17.766334,1.139371,4.132374,0,0,0,0,0,0,0,48.056754,7.570028,0);</v>
      </c>
    </row>
    <row r="2035" spans="1:30" x14ac:dyDescent="0.2">
      <c r="A2035" t="str">
        <f>+'MBI DIRECTORIO'!A2035</f>
        <v>VSR</v>
      </c>
      <c r="B2035" t="str">
        <f>+'MBI DIRECTORIO'!B2035</f>
        <v>80179-C</v>
      </c>
      <c r="C2035" t="str">
        <f>+'MBI DIRECTORIO'!C2035</f>
        <v>14005052-21</v>
      </c>
      <c r="D2035">
        <f>+'MBI DIRECTORIO'!D2035</f>
        <v>2022</v>
      </c>
      <c r="E2035" t="str">
        <f>+'MBI DIRECTORIO'!E2035</f>
        <v>Noviembre</v>
      </c>
      <c r="F2035" s="5">
        <f>+'MBI DIRECTORIO'!F2035</f>
        <v>60</v>
      </c>
      <c r="G2035" t="str">
        <f>+'MBI DIRECTORIO'!G2035</f>
        <v>USD</v>
      </c>
      <c r="H2035" s="5">
        <f>+'MBI DIRECTORIO'!H2035</f>
        <v>2160</v>
      </c>
      <c r="I2035" s="5">
        <f>+'MBI DIRECTORIO'!I2035</f>
        <v>914.80027549008514</v>
      </c>
      <c r="J2035" s="5">
        <f>+'MBI DIRECTORIO'!J2035</f>
        <v>240</v>
      </c>
      <c r="K2035" s="5">
        <f>+'MBI DIRECTORIO'!K2035</f>
        <v>0</v>
      </c>
      <c r="L2035" s="5">
        <f>+'MBI DIRECTORIO'!L2035</f>
        <v>16.485039245472493</v>
      </c>
      <c r="M2035" s="5">
        <f>+'MBI DIRECTORIO'!M2035</f>
        <v>0</v>
      </c>
      <c r="N2035" s="5">
        <f>+'MBI DIRECTORIO'!N2035</f>
        <v>34.897293878557043</v>
      </c>
      <c r="O2035" s="5">
        <f>+'MBI DIRECTORIO'!O2035</f>
        <v>35.532667382842476</v>
      </c>
      <c r="P2035" s="5">
        <f>+'MBI DIRECTORIO'!P2035</f>
        <v>2.2787412047565234</v>
      </c>
      <c r="Q2035" s="5">
        <f>+'MBI DIRECTORIO'!Q2035</f>
        <v>7.4382740546397779</v>
      </c>
      <c r="R2035" s="5">
        <f>+'MBI DIRECTORIO'!R2035</f>
        <v>0</v>
      </c>
      <c r="S2035" s="5">
        <f>+'MBI DIRECTORIO'!S2035</f>
        <v>0</v>
      </c>
      <c r="T2035" s="5">
        <f>+'MBI DIRECTORIO'!T2035</f>
        <v>0</v>
      </c>
      <c r="U2035" s="5">
        <f>+'MBI DIRECTORIO'!U2035</f>
        <v>0</v>
      </c>
      <c r="V2035" s="5">
        <f>+'MBI DIRECTORIO'!V2035</f>
        <v>0</v>
      </c>
      <c r="W2035" s="5">
        <f>+'MBI DIRECTORIO'!W2035</f>
        <v>0</v>
      </c>
      <c r="X2035" s="5">
        <f>+'MBI DIRECTORIO'!X2035</f>
        <v>0</v>
      </c>
      <c r="Y2035" s="5">
        <f>+'MBI DIRECTORIO'!Y2035</f>
        <v>95.287033250259441</v>
      </c>
      <c r="Z2035" s="5">
        <f>+'MBI DIRECTORIO'!Z2035</f>
        <v>15.14005672946363</v>
      </c>
      <c r="AA2035" s="5">
        <f>+'MBI DIRECTORIO'!AA2035</f>
        <v>0</v>
      </c>
      <c r="AB2035" s="5" t="str">
        <f>+'MBI DIRECTORIO'!AG2035</f>
        <v>CORCHOS, S.A.</v>
      </c>
      <c r="AD2035" t="str">
        <f t="shared" si="33"/>
        <v>INSERT INTO TABLA_PRESUPUESTO_COMERCIAL VALUES ('VSR','80179-C','14005052-21',2022,'Noviembre',60,'USD',2160,914.800275,240,0,16.485039,0,34.897294,35.532667,2.278741,7.438274,0,0,0,0,0,0,0,95.287033,15.140057,0);</v>
      </c>
    </row>
    <row r="2036" spans="1:30" x14ac:dyDescent="0.2">
      <c r="A2036" t="str">
        <f>+'MBI DIRECTORIO'!A2036</f>
        <v>VSR</v>
      </c>
      <c r="B2036" t="str">
        <f>+'MBI DIRECTORIO'!B2036</f>
        <v>80179-C</v>
      </c>
      <c r="C2036" t="str">
        <f>+'MBI DIRECTORIO'!C2036</f>
        <v>14004927-18</v>
      </c>
      <c r="D2036">
        <f>+'MBI DIRECTORIO'!D2036</f>
        <v>2022</v>
      </c>
      <c r="E2036" t="str">
        <f>+'MBI DIRECTORIO'!E2036</f>
        <v>Noviembre</v>
      </c>
      <c r="F2036" s="5">
        <f>+'MBI DIRECTORIO'!F2036</f>
        <v>22.5</v>
      </c>
      <c r="G2036" t="str">
        <f>+'MBI DIRECTORIO'!G2036</f>
        <v>USD</v>
      </c>
      <c r="H2036" s="5">
        <f>+'MBI DIRECTORIO'!H2036</f>
        <v>900</v>
      </c>
      <c r="I2036" s="5">
        <f>+'MBI DIRECTORIO'!I2036</f>
        <v>568.79614530350545</v>
      </c>
      <c r="J2036" s="5">
        <f>+'MBI DIRECTORIO'!J2036</f>
        <v>90</v>
      </c>
      <c r="K2036" s="5">
        <f>+'MBI DIRECTORIO'!K2036</f>
        <v>0</v>
      </c>
      <c r="L2036" s="5">
        <f>+'MBI DIRECTORIO'!L2036</f>
        <v>6.1818897170521847</v>
      </c>
      <c r="M2036" s="5">
        <f>+'MBI DIRECTORIO'!M2036</f>
        <v>0</v>
      </c>
      <c r="N2036" s="5">
        <f>+'MBI DIRECTORIO'!N2036</f>
        <v>13.086485204458892</v>
      </c>
      <c r="O2036" s="5">
        <f>+'MBI DIRECTORIO'!O2036</f>
        <v>13.324750268565928</v>
      </c>
      <c r="P2036" s="5">
        <f>+'MBI DIRECTORIO'!P2036</f>
        <v>0.85452795178369634</v>
      </c>
      <c r="Q2036" s="5">
        <f>+'MBI DIRECTORIO'!Q2036</f>
        <v>3.0992808560999072</v>
      </c>
      <c r="R2036" s="5">
        <f>+'MBI DIRECTORIO'!R2036</f>
        <v>0</v>
      </c>
      <c r="S2036" s="5">
        <f>+'MBI DIRECTORIO'!S2036</f>
        <v>0</v>
      </c>
      <c r="T2036" s="5">
        <f>+'MBI DIRECTORIO'!T2036</f>
        <v>0</v>
      </c>
      <c r="U2036" s="5">
        <f>+'MBI DIRECTORIO'!U2036</f>
        <v>0</v>
      </c>
      <c r="V2036" s="5">
        <f>+'MBI DIRECTORIO'!V2036</f>
        <v>0</v>
      </c>
      <c r="W2036" s="5">
        <f>+'MBI DIRECTORIO'!W2036</f>
        <v>0</v>
      </c>
      <c r="X2036" s="5">
        <f>+'MBI DIRECTORIO'!X2036</f>
        <v>0</v>
      </c>
      <c r="Y2036" s="5">
        <f>+'MBI DIRECTORIO'!Y2036</f>
        <v>36.04256555445729</v>
      </c>
      <c r="Z2036" s="5">
        <f>+'MBI DIRECTORIO'!Z2036</f>
        <v>5.6775212735488614</v>
      </c>
      <c r="AA2036" s="5">
        <f>+'MBI DIRECTORIO'!AA2036</f>
        <v>0</v>
      </c>
      <c r="AB2036" s="5" t="str">
        <f>+'MBI DIRECTORIO'!AG2036</f>
        <v>CORCHOS, S.A.</v>
      </c>
      <c r="AD2036" t="str">
        <f t="shared" si="33"/>
        <v>INSERT INTO TABLA_PRESUPUESTO_COMERCIAL VALUES ('VSR','80179-C','14004927-18',2022,'Noviembre',22.5,'USD',900,568.796145,90,0,6.18189,0,13.086485,13.32475,0.854528,3.099281,0,0,0,0,0,0,0,36.042566,5.677521,0);</v>
      </c>
    </row>
    <row r="2037" spans="1:30" x14ac:dyDescent="0.2">
      <c r="A2037" t="str">
        <f>+'MBI DIRECTORIO'!A2037</f>
        <v>VSR</v>
      </c>
      <c r="B2037" t="str">
        <f>+'MBI DIRECTORIO'!B2037</f>
        <v>80179-C</v>
      </c>
      <c r="C2037" t="str">
        <f>+'MBI DIRECTORIO'!C2037</f>
        <v>14005053-21</v>
      </c>
      <c r="D2037">
        <f>+'MBI DIRECTORIO'!D2037</f>
        <v>2022</v>
      </c>
      <c r="E2037" t="str">
        <f>+'MBI DIRECTORIO'!E2037</f>
        <v>Noviembre</v>
      </c>
      <c r="F2037" s="5">
        <f>+'MBI DIRECTORIO'!F2037</f>
        <v>60</v>
      </c>
      <c r="G2037" t="str">
        <f>+'MBI DIRECTORIO'!G2037</f>
        <v>USD</v>
      </c>
      <c r="H2037" s="5">
        <f>+'MBI DIRECTORIO'!H2037</f>
        <v>2160</v>
      </c>
      <c r="I2037" s="5">
        <f>+'MBI DIRECTORIO'!I2037</f>
        <v>1057.5115084285471</v>
      </c>
      <c r="J2037" s="5">
        <f>+'MBI DIRECTORIO'!J2037</f>
        <v>240</v>
      </c>
      <c r="K2037" s="5">
        <f>+'MBI DIRECTORIO'!K2037</f>
        <v>0</v>
      </c>
      <c r="L2037" s="5">
        <f>+'MBI DIRECTORIO'!L2037</f>
        <v>16.485039245472493</v>
      </c>
      <c r="M2037" s="5">
        <f>+'MBI DIRECTORIO'!M2037</f>
        <v>0</v>
      </c>
      <c r="N2037" s="5">
        <f>+'MBI DIRECTORIO'!N2037</f>
        <v>34.897293878557043</v>
      </c>
      <c r="O2037" s="5">
        <f>+'MBI DIRECTORIO'!O2037</f>
        <v>35.532667382842476</v>
      </c>
      <c r="P2037" s="5">
        <f>+'MBI DIRECTORIO'!P2037</f>
        <v>2.2787412047565234</v>
      </c>
      <c r="Q2037" s="5">
        <f>+'MBI DIRECTORIO'!Q2037</f>
        <v>7.4382740546397779</v>
      </c>
      <c r="R2037" s="5">
        <f>+'MBI DIRECTORIO'!R2037</f>
        <v>0</v>
      </c>
      <c r="S2037" s="5">
        <f>+'MBI DIRECTORIO'!S2037</f>
        <v>0</v>
      </c>
      <c r="T2037" s="5">
        <f>+'MBI DIRECTORIO'!T2037</f>
        <v>0</v>
      </c>
      <c r="U2037" s="5">
        <f>+'MBI DIRECTORIO'!U2037</f>
        <v>0</v>
      </c>
      <c r="V2037" s="5">
        <f>+'MBI DIRECTORIO'!V2037</f>
        <v>0</v>
      </c>
      <c r="W2037" s="5">
        <f>+'MBI DIRECTORIO'!W2037</f>
        <v>0</v>
      </c>
      <c r="X2037" s="5">
        <f>+'MBI DIRECTORIO'!X2037</f>
        <v>0</v>
      </c>
      <c r="Y2037" s="5">
        <f>+'MBI DIRECTORIO'!Y2037</f>
        <v>95.287033250259441</v>
      </c>
      <c r="Z2037" s="5">
        <f>+'MBI DIRECTORIO'!Z2037</f>
        <v>15.14005672946363</v>
      </c>
      <c r="AA2037" s="5">
        <f>+'MBI DIRECTORIO'!AA2037</f>
        <v>0</v>
      </c>
      <c r="AB2037" s="5" t="str">
        <f>+'MBI DIRECTORIO'!AG2037</f>
        <v>CORCHOS, S.A.</v>
      </c>
      <c r="AD2037" t="str">
        <f t="shared" si="33"/>
        <v>INSERT INTO TABLA_PRESUPUESTO_COMERCIAL VALUES ('VSR','80179-C','14005053-21',2022,'Noviembre',60,'USD',2160,1057.511508,240,0,16.485039,0,34.897294,35.532667,2.278741,7.438274,0,0,0,0,0,0,0,95.287033,15.140057,0);</v>
      </c>
    </row>
    <row r="2038" spans="1:30" x14ac:dyDescent="0.2">
      <c r="A2038" t="str">
        <f>+'MBI DIRECTORIO'!A2038</f>
        <v>VSR</v>
      </c>
      <c r="B2038" t="str">
        <f>+'MBI DIRECTORIO'!B2038</f>
        <v>80179-C</v>
      </c>
      <c r="C2038" t="str">
        <f>+'MBI DIRECTORIO'!C2038</f>
        <v>14005123-21</v>
      </c>
      <c r="D2038">
        <f>+'MBI DIRECTORIO'!D2038</f>
        <v>2022</v>
      </c>
      <c r="E2038" t="str">
        <f>+'MBI DIRECTORIO'!E2038</f>
        <v>Noviembre</v>
      </c>
      <c r="F2038" s="5">
        <f>+'MBI DIRECTORIO'!F2038</f>
        <v>60</v>
      </c>
      <c r="G2038" t="str">
        <f>+'MBI DIRECTORIO'!G2038</f>
        <v>USD</v>
      </c>
      <c r="H2038" s="5">
        <f>+'MBI DIRECTORIO'!H2038</f>
        <v>2160</v>
      </c>
      <c r="I2038" s="5">
        <f>+'MBI DIRECTORIO'!I2038</f>
        <v>870.58489447842885</v>
      </c>
      <c r="J2038" s="5">
        <f>+'MBI DIRECTORIO'!J2038</f>
        <v>240</v>
      </c>
      <c r="K2038" s="5">
        <f>+'MBI DIRECTORIO'!K2038</f>
        <v>0</v>
      </c>
      <c r="L2038" s="5">
        <f>+'MBI DIRECTORIO'!L2038</f>
        <v>16.485039245472493</v>
      </c>
      <c r="M2038" s="5">
        <f>+'MBI DIRECTORIO'!M2038</f>
        <v>0</v>
      </c>
      <c r="N2038" s="5">
        <f>+'MBI DIRECTORIO'!N2038</f>
        <v>34.897293878557043</v>
      </c>
      <c r="O2038" s="5">
        <f>+'MBI DIRECTORIO'!O2038</f>
        <v>35.532667382842476</v>
      </c>
      <c r="P2038" s="5">
        <f>+'MBI DIRECTORIO'!P2038</f>
        <v>2.2787412047565234</v>
      </c>
      <c r="Q2038" s="5">
        <f>+'MBI DIRECTORIO'!Q2038</f>
        <v>7.4382740546397779</v>
      </c>
      <c r="R2038" s="5">
        <f>+'MBI DIRECTORIO'!R2038</f>
        <v>0</v>
      </c>
      <c r="S2038" s="5">
        <f>+'MBI DIRECTORIO'!S2038</f>
        <v>0</v>
      </c>
      <c r="T2038" s="5">
        <f>+'MBI DIRECTORIO'!T2038</f>
        <v>0</v>
      </c>
      <c r="U2038" s="5">
        <f>+'MBI DIRECTORIO'!U2038</f>
        <v>0</v>
      </c>
      <c r="V2038" s="5">
        <f>+'MBI DIRECTORIO'!V2038</f>
        <v>0</v>
      </c>
      <c r="W2038" s="5">
        <f>+'MBI DIRECTORIO'!W2038</f>
        <v>0</v>
      </c>
      <c r="X2038" s="5">
        <f>+'MBI DIRECTORIO'!X2038</f>
        <v>0</v>
      </c>
      <c r="Y2038" s="5">
        <f>+'MBI DIRECTORIO'!Y2038</f>
        <v>95.287033250259441</v>
      </c>
      <c r="Z2038" s="5">
        <f>+'MBI DIRECTORIO'!Z2038</f>
        <v>15.14005672946363</v>
      </c>
      <c r="AA2038" s="5">
        <f>+'MBI DIRECTORIO'!AA2038</f>
        <v>0</v>
      </c>
      <c r="AB2038" s="5" t="str">
        <f>+'MBI DIRECTORIO'!AG2038</f>
        <v>CORCHOS, S.A.</v>
      </c>
      <c r="AD2038" t="str">
        <f t="shared" si="33"/>
        <v>INSERT INTO TABLA_PRESUPUESTO_COMERCIAL VALUES ('VSR','80179-C','14005123-21',2022,'Noviembre',60,'USD',2160,870.584894,240,0,16.485039,0,34.897294,35.532667,2.278741,7.438274,0,0,0,0,0,0,0,95.287033,15.140057,0);</v>
      </c>
    </row>
    <row r="2039" spans="1:30" x14ac:dyDescent="0.2">
      <c r="A2039" t="str">
        <f>+'MBI DIRECTORIO'!A2039</f>
        <v>VSR</v>
      </c>
      <c r="B2039" t="str">
        <f>+'MBI DIRECTORIO'!B2039</f>
        <v>80095-C</v>
      </c>
      <c r="C2039" t="str">
        <f>+'MBI DIRECTORIO'!C2039</f>
        <v>14004755-20</v>
      </c>
      <c r="D2039">
        <f>+'MBI DIRECTORIO'!D2039</f>
        <v>2022</v>
      </c>
      <c r="E2039" t="str">
        <f>+'MBI DIRECTORIO'!E2039</f>
        <v>Noviembre</v>
      </c>
      <c r="F2039" s="5">
        <f>+'MBI DIRECTORIO'!F2039</f>
        <v>1056</v>
      </c>
      <c r="G2039" t="str">
        <f>+'MBI DIRECTORIO'!G2039</f>
        <v>USD</v>
      </c>
      <c r="H2039" s="5">
        <f>+'MBI DIRECTORIO'!H2039</f>
        <v>44352</v>
      </c>
      <c r="I2039" s="5">
        <f>+'MBI DIRECTORIO'!I2039</f>
        <v>17257.523375579542</v>
      </c>
      <c r="J2039" s="5">
        <f>+'MBI DIRECTORIO'!J2039</f>
        <v>4224.0000000000009</v>
      </c>
      <c r="K2039" s="5">
        <f>+'MBI DIRECTORIO'!K2039</f>
        <v>6335.9999999999982</v>
      </c>
      <c r="L2039" s="5">
        <f>+'MBI DIRECTORIO'!L2039</f>
        <v>290.13669072031587</v>
      </c>
      <c r="M2039" s="5">
        <f>+'MBI DIRECTORIO'!M2039</f>
        <v>0</v>
      </c>
      <c r="N2039" s="5">
        <f>+'MBI DIRECTORIO'!N2039</f>
        <v>362.92517006802723</v>
      </c>
      <c r="O2039" s="5">
        <f>+'MBI DIRECTORIO'!O2039</f>
        <v>542.5170068027212</v>
      </c>
      <c r="P2039" s="5">
        <f>+'MBI DIRECTORIO'!P2039</f>
        <v>24.444444444444443</v>
      </c>
      <c r="Q2039" s="5">
        <f>+'MBI DIRECTORIO'!Q2039</f>
        <v>152.73256058860343</v>
      </c>
      <c r="R2039" s="5">
        <f>+'MBI DIRECTORIO'!R2039</f>
        <v>0</v>
      </c>
      <c r="S2039" s="5">
        <f>+'MBI DIRECTORIO'!S2039</f>
        <v>0</v>
      </c>
      <c r="T2039" s="5">
        <f>+'MBI DIRECTORIO'!T2039</f>
        <v>0</v>
      </c>
      <c r="U2039" s="5">
        <f>+'MBI DIRECTORIO'!U2039</f>
        <v>0</v>
      </c>
      <c r="V2039" s="5">
        <f>+'MBI DIRECTORIO'!V2039</f>
        <v>0</v>
      </c>
      <c r="W2039" s="5">
        <f>+'MBI DIRECTORIO'!W2039</f>
        <v>0</v>
      </c>
      <c r="X2039" s="5">
        <f>+'MBI DIRECTORIO'!X2039</f>
        <v>0</v>
      </c>
      <c r="Y2039" s="5">
        <f>+'MBI DIRECTORIO'!Y2039</f>
        <v>1349.0841803423564</v>
      </c>
      <c r="Z2039" s="5">
        <f>+'MBI DIRECTORIO'!Z2039</f>
        <v>266.46499843855986</v>
      </c>
      <c r="AA2039" s="5">
        <f>+'MBI DIRECTORIO'!AA2039</f>
        <v>0</v>
      </c>
      <c r="AB2039" s="5" t="str">
        <f>+'MBI DIRECTORIO'!AG2039</f>
        <v>Importadora Primex S.A. de C.V.</v>
      </c>
      <c r="AD2039" t="str">
        <f t="shared" si="33"/>
        <v>INSERT INTO TABLA_PRESUPUESTO_COMERCIAL VALUES ('VSR','80095-C','14004755-20',2022,'Noviembre',1056,'USD',44352,17257.523376,4224,6336,290.136691,0,362.92517,542.517007,24.444444,152.732561,0,0,0,0,0,0,0,1349.08418,266.464998,0);</v>
      </c>
    </row>
    <row r="2040" spans="1:30" x14ac:dyDescent="0.2">
      <c r="A2040" t="str">
        <f>+'MBI DIRECTORIO'!A2040</f>
        <v>VSR</v>
      </c>
      <c r="B2040" t="str">
        <f>+'MBI DIRECTORIO'!B2040</f>
        <v>80027-C</v>
      </c>
      <c r="C2040" t="str">
        <f>+'MBI DIRECTORIO'!C2040</f>
        <v>14005100-18</v>
      </c>
      <c r="D2040">
        <f>+'MBI DIRECTORIO'!D2040</f>
        <v>2022</v>
      </c>
      <c r="E2040" t="str">
        <f>+'MBI DIRECTORIO'!E2040</f>
        <v>Noviembre</v>
      </c>
      <c r="F2040" s="5">
        <f>+'MBI DIRECTORIO'!F2040</f>
        <v>3</v>
      </c>
      <c r="G2040" t="str">
        <f>+'MBI DIRECTORIO'!G2040</f>
        <v>USD</v>
      </c>
      <c r="H2040" s="5">
        <f>+'MBI DIRECTORIO'!H2040</f>
        <v>300</v>
      </c>
      <c r="I2040" s="5">
        <f>+'MBI DIRECTORIO'!I2040</f>
        <v>171.39902014959409</v>
      </c>
      <c r="J2040" s="5">
        <f>+'MBI DIRECTORIO'!J2040</f>
        <v>30</v>
      </c>
      <c r="K2040" s="5">
        <f>+'MBI DIRECTORIO'!K2040</f>
        <v>0</v>
      </c>
      <c r="L2040" s="5">
        <f>+'MBI DIRECTORIO'!L2040</f>
        <v>0.82425196227362463</v>
      </c>
      <c r="M2040" s="5">
        <f>+'MBI DIRECTORIO'!M2040</f>
        <v>0</v>
      </c>
      <c r="N2040" s="5">
        <f>+'MBI DIRECTORIO'!N2040</f>
        <v>1.7572463768115942</v>
      </c>
      <c r="O2040" s="5">
        <f>+'MBI DIRECTORIO'!O2040</f>
        <v>2.6268115942028984</v>
      </c>
      <c r="P2040" s="5">
        <f>+'MBI DIRECTORIO'!P2040</f>
        <v>0.1183574879227053</v>
      </c>
      <c r="Q2040" s="5">
        <f>+'MBI DIRECTORIO'!Q2040</f>
        <v>1.0330936186999691</v>
      </c>
      <c r="R2040" s="5">
        <f>+'MBI DIRECTORIO'!R2040</f>
        <v>0</v>
      </c>
      <c r="S2040" s="5">
        <f>+'MBI DIRECTORIO'!S2040</f>
        <v>0</v>
      </c>
      <c r="T2040" s="5">
        <f>+'MBI DIRECTORIO'!T2040</f>
        <v>0</v>
      </c>
      <c r="U2040" s="5">
        <f>+'MBI DIRECTORIO'!U2040</f>
        <v>0</v>
      </c>
      <c r="V2040" s="5">
        <f>+'MBI DIRECTORIO'!V2040</f>
        <v>0</v>
      </c>
      <c r="W2040" s="5">
        <f>+'MBI DIRECTORIO'!W2040</f>
        <v>0</v>
      </c>
      <c r="X2040" s="5">
        <f>+'MBI DIRECTORIO'!X2040</f>
        <v>0</v>
      </c>
      <c r="Y2040" s="5">
        <f>+'MBI DIRECTORIO'!Y2040</f>
        <v>6.2925119141103476</v>
      </c>
      <c r="Z2040" s="5">
        <f>+'MBI DIRECTORIO'!Z2040</f>
        <v>0.75700283647318145</v>
      </c>
      <c r="AA2040" s="5">
        <f>+'MBI DIRECTORIO'!AA2040</f>
        <v>0</v>
      </c>
      <c r="AB2040" s="5" t="str">
        <f>+'MBI DIRECTORIO'!AG2040</f>
        <v>Viñas Y Vinos S.A. De C.V.</v>
      </c>
      <c r="AD2040" t="str">
        <f t="shared" si="33"/>
        <v>INSERT INTO TABLA_PRESUPUESTO_COMERCIAL VALUES ('VSR','80027-C','14005100-18',2022,'Noviembre',3,'USD',300,171.39902,30,0,0.824252,0,1.757246,2.626812,0.118357,1.033094,0,0,0,0,0,0,0,6.292512,0.757003,0);</v>
      </c>
    </row>
    <row r="2041" spans="1:30" x14ac:dyDescent="0.2">
      <c r="A2041" t="str">
        <f>+'MBI DIRECTORIO'!A2041</f>
        <v>VSR</v>
      </c>
      <c r="B2041" t="str">
        <f>+'MBI DIRECTORIO'!B2041</f>
        <v>80027-C</v>
      </c>
      <c r="C2041" t="str">
        <f>+'MBI DIRECTORIO'!C2041</f>
        <v>14005097-20</v>
      </c>
      <c r="D2041">
        <f>+'MBI DIRECTORIO'!D2041</f>
        <v>2022</v>
      </c>
      <c r="E2041" t="str">
        <f>+'MBI DIRECTORIO'!E2041</f>
        <v>Noviembre</v>
      </c>
      <c r="F2041" s="5">
        <f>+'MBI DIRECTORIO'!F2041</f>
        <v>30</v>
      </c>
      <c r="G2041" t="str">
        <f>+'MBI DIRECTORIO'!G2041</f>
        <v>USD</v>
      </c>
      <c r="H2041" s="5">
        <f>+'MBI DIRECTORIO'!H2041</f>
        <v>1080</v>
      </c>
      <c r="I2041" s="5">
        <f>+'MBI DIRECTORIO'!I2041</f>
        <v>508.68521739811854</v>
      </c>
      <c r="J2041" s="5">
        <f>+'MBI DIRECTORIO'!J2041</f>
        <v>120</v>
      </c>
      <c r="K2041" s="5">
        <f>+'MBI DIRECTORIO'!K2041</f>
        <v>0</v>
      </c>
      <c r="L2041" s="5">
        <f>+'MBI DIRECTORIO'!L2041</f>
        <v>8.2425196227362463</v>
      </c>
      <c r="M2041" s="5">
        <f>+'MBI DIRECTORIO'!M2041</f>
        <v>0</v>
      </c>
      <c r="N2041" s="5">
        <f>+'MBI DIRECTORIO'!N2041</f>
        <v>17.572463768115941</v>
      </c>
      <c r="O2041" s="5">
        <f>+'MBI DIRECTORIO'!O2041</f>
        <v>26.268115942028984</v>
      </c>
      <c r="P2041" s="5">
        <f>+'MBI DIRECTORIO'!P2041</f>
        <v>1.1835748792270531</v>
      </c>
      <c r="Q2041" s="5">
        <f>+'MBI DIRECTORIO'!Q2041</f>
        <v>3.7191370273198889</v>
      </c>
      <c r="R2041" s="5">
        <f>+'MBI DIRECTORIO'!R2041</f>
        <v>0</v>
      </c>
      <c r="S2041" s="5">
        <f>+'MBI DIRECTORIO'!S2041</f>
        <v>0</v>
      </c>
      <c r="T2041" s="5">
        <f>+'MBI DIRECTORIO'!T2041</f>
        <v>0</v>
      </c>
      <c r="U2041" s="5">
        <f>+'MBI DIRECTORIO'!U2041</f>
        <v>0</v>
      </c>
      <c r="V2041" s="5">
        <f>+'MBI DIRECTORIO'!V2041</f>
        <v>0</v>
      </c>
      <c r="W2041" s="5">
        <f>+'MBI DIRECTORIO'!W2041</f>
        <v>0</v>
      </c>
      <c r="X2041" s="5">
        <f>+'MBI DIRECTORIO'!X2041</f>
        <v>0</v>
      </c>
      <c r="Y2041" s="5">
        <f>+'MBI DIRECTORIO'!Y2041</f>
        <v>56.313319981423675</v>
      </c>
      <c r="Z2041" s="5">
        <f>+'MBI DIRECTORIO'!Z2041</f>
        <v>7.5700283647318152</v>
      </c>
      <c r="AA2041" s="5">
        <f>+'MBI DIRECTORIO'!AA2041</f>
        <v>0</v>
      </c>
      <c r="AB2041" s="5" t="str">
        <f>+'MBI DIRECTORIO'!AG2041</f>
        <v>Viñas Y Vinos S.A. De C.V.</v>
      </c>
      <c r="AD2041" t="str">
        <f t="shared" si="33"/>
        <v>INSERT INTO TABLA_PRESUPUESTO_COMERCIAL VALUES ('VSR','80027-C','14005097-20',2022,'Noviembre',30,'USD',1080,508.685217,120,0,8.24252,0,17.572464,26.268116,1.183575,3.719137,0,0,0,0,0,0,0,56.31332,7.570028,0);</v>
      </c>
    </row>
    <row r="2042" spans="1:30" x14ac:dyDescent="0.2">
      <c r="A2042" t="str">
        <f>+'MBI DIRECTORIO'!A2042</f>
        <v>VSR</v>
      </c>
      <c r="B2042" t="str">
        <f>+'MBI DIRECTORIO'!B2042</f>
        <v>80027-C</v>
      </c>
      <c r="C2042" t="str">
        <f>+'MBI DIRECTORIO'!C2042</f>
        <v>14005098-20</v>
      </c>
      <c r="D2042">
        <f>+'MBI DIRECTORIO'!D2042</f>
        <v>2022</v>
      </c>
      <c r="E2042" t="str">
        <f>+'MBI DIRECTORIO'!E2042</f>
        <v>Noviembre</v>
      </c>
      <c r="F2042" s="5">
        <f>+'MBI DIRECTORIO'!F2042</f>
        <v>30</v>
      </c>
      <c r="G2042" t="str">
        <f>+'MBI DIRECTORIO'!G2042</f>
        <v>USD</v>
      </c>
      <c r="H2042" s="5">
        <f>+'MBI DIRECTORIO'!H2042</f>
        <v>1080</v>
      </c>
      <c r="I2042" s="5">
        <f>+'MBI DIRECTORIO'!I2042</f>
        <v>440.01002548303541</v>
      </c>
      <c r="J2042" s="5">
        <f>+'MBI DIRECTORIO'!J2042</f>
        <v>120</v>
      </c>
      <c r="K2042" s="5">
        <f>+'MBI DIRECTORIO'!K2042</f>
        <v>0</v>
      </c>
      <c r="L2042" s="5">
        <f>+'MBI DIRECTORIO'!L2042</f>
        <v>8.2425196227362463</v>
      </c>
      <c r="M2042" s="5">
        <f>+'MBI DIRECTORIO'!M2042</f>
        <v>0</v>
      </c>
      <c r="N2042" s="5">
        <f>+'MBI DIRECTORIO'!N2042</f>
        <v>17.572463768115941</v>
      </c>
      <c r="O2042" s="5">
        <f>+'MBI DIRECTORIO'!O2042</f>
        <v>26.268115942028984</v>
      </c>
      <c r="P2042" s="5">
        <f>+'MBI DIRECTORIO'!P2042</f>
        <v>1.1835748792270531</v>
      </c>
      <c r="Q2042" s="5">
        <f>+'MBI DIRECTORIO'!Q2042</f>
        <v>3.7191370273198889</v>
      </c>
      <c r="R2042" s="5">
        <f>+'MBI DIRECTORIO'!R2042</f>
        <v>0</v>
      </c>
      <c r="S2042" s="5">
        <f>+'MBI DIRECTORIO'!S2042</f>
        <v>0</v>
      </c>
      <c r="T2042" s="5">
        <f>+'MBI DIRECTORIO'!T2042</f>
        <v>0</v>
      </c>
      <c r="U2042" s="5">
        <f>+'MBI DIRECTORIO'!U2042</f>
        <v>0</v>
      </c>
      <c r="V2042" s="5">
        <f>+'MBI DIRECTORIO'!V2042</f>
        <v>0</v>
      </c>
      <c r="W2042" s="5">
        <f>+'MBI DIRECTORIO'!W2042</f>
        <v>0</v>
      </c>
      <c r="X2042" s="5">
        <f>+'MBI DIRECTORIO'!X2042</f>
        <v>0</v>
      </c>
      <c r="Y2042" s="5">
        <f>+'MBI DIRECTORIO'!Y2042</f>
        <v>56.313319981423675</v>
      </c>
      <c r="Z2042" s="5">
        <f>+'MBI DIRECTORIO'!Z2042</f>
        <v>7.5700283647318152</v>
      </c>
      <c r="AA2042" s="5">
        <f>+'MBI DIRECTORIO'!AA2042</f>
        <v>0</v>
      </c>
      <c r="AB2042" s="5" t="str">
        <f>+'MBI DIRECTORIO'!AG2042</f>
        <v>Viñas Y Vinos S.A. De C.V.</v>
      </c>
      <c r="AD2042" t="str">
        <f t="shared" si="33"/>
        <v>INSERT INTO TABLA_PRESUPUESTO_COMERCIAL VALUES ('VSR','80027-C','14005098-20',2022,'Noviembre',30,'USD',1080,440.010025,120,0,8.24252,0,17.572464,26.268116,1.183575,3.719137,0,0,0,0,0,0,0,56.31332,7.570028,0);</v>
      </c>
    </row>
    <row r="2043" spans="1:30" x14ac:dyDescent="0.2">
      <c r="A2043" t="str">
        <f>+'MBI DIRECTORIO'!A2043</f>
        <v>VSR</v>
      </c>
      <c r="B2043" t="str">
        <f>+'MBI DIRECTORIO'!B2043</f>
        <v>80190-C</v>
      </c>
      <c r="C2043" t="str">
        <f>+'MBI DIRECTORIO'!C2043</f>
        <v>14005025-19</v>
      </c>
      <c r="D2043">
        <f>+'MBI DIRECTORIO'!D2043</f>
        <v>2022</v>
      </c>
      <c r="E2043" t="str">
        <f>+'MBI DIRECTORIO'!E2043</f>
        <v>Noviembre</v>
      </c>
      <c r="F2043" s="5">
        <f>+'MBI DIRECTORIO'!F2043</f>
        <v>22.5</v>
      </c>
      <c r="G2043" t="str">
        <f>+'MBI DIRECTORIO'!G2043</f>
        <v>USD</v>
      </c>
      <c r="H2043" s="5">
        <f>+'MBI DIRECTORIO'!H2043</f>
        <v>1125</v>
      </c>
      <c r="I2043" s="5">
        <f>+'MBI DIRECTORIO'!I2043</f>
        <v>415.07651619143712</v>
      </c>
      <c r="J2043" s="5">
        <f>+'MBI DIRECTORIO'!J2043</f>
        <v>0</v>
      </c>
      <c r="K2043" s="5">
        <f>+'MBI DIRECTORIO'!K2043</f>
        <v>112.5</v>
      </c>
      <c r="L2043" s="5">
        <f>+'MBI DIRECTORIO'!L2043</f>
        <v>6.1818897170521847</v>
      </c>
      <c r="M2043" s="5">
        <f>+'MBI DIRECTORIO'!M2043</f>
        <v>0</v>
      </c>
      <c r="N2043" s="5">
        <f>+'MBI DIRECTORIO'!N2043</f>
        <v>5.7476456801212601</v>
      </c>
      <c r="O2043" s="5">
        <f>+'MBI DIRECTORIO'!O2043</f>
        <v>11.512834727446245</v>
      </c>
      <c r="P2043" s="5">
        <f>+'MBI DIRECTORIO'!P2043</f>
        <v>0.85962499298265316</v>
      </c>
      <c r="Q2043" s="5">
        <f>+'MBI DIRECTORIO'!Q2043</f>
        <v>3.8741010701248841</v>
      </c>
      <c r="R2043" s="5">
        <f>+'MBI DIRECTORIO'!R2043</f>
        <v>0</v>
      </c>
      <c r="S2043" s="5">
        <f>+'MBI DIRECTORIO'!S2043</f>
        <v>0</v>
      </c>
      <c r="T2043" s="5">
        <f>+'MBI DIRECTORIO'!T2043</f>
        <v>0</v>
      </c>
      <c r="U2043" s="5">
        <f>+'MBI DIRECTORIO'!U2043</f>
        <v>0</v>
      </c>
      <c r="V2043" s="5">
        <f>+'MBI DIRECTORIO'!V2043</f>
        <v>0</v>
      </c>
      <c r="W2043" s="5">
        <f>+'MBI DIRECTORIO'!W2043</f>
        <v>0</v>
      </c>
      <c r="X2043" s="5">
        <f>+'MBI DIRECTORIO'!X2043</f>
        <v>0</v>
      </c>
      <c r="Y2043" s="5">
        <f>+'MBI DIRECTORIO'!Y2043</f>
        <v>27.671727744223904</v>
      </c>
      <c r="Z2043" s="5">
        <f>+'MBI DIRECTORIO'!Z2043</f>
        <v>5.6775212735488614</v>
      </c>
      <c r="AA2043" s="5">
        <f>+'MBI DIRECTORIO'!AA2043</f>
        <v>0</v>
      </c>
      <c r="AB2043" s="5" t="str">
        <f>+'MBI DIRECTORIO'!AG2043</f>
        <v>Panuts Vinos Memorables SAC</v>
      </c>
      <c r="AD2043" t="str">
        <f t="shared" si="33"/>
        <v>INSERT INTO TABLA_PRESUPUESTO_COMERCIAL VALUES ('VSR','80190-C','14005025-19',2022,'Noviembre',22.5,'USD',1125,415.076516,0,112.5,6.18189,0,5.747646,11.512835,0.859625,3.874101,0,0,0,0,0,0,0,27.671728,5.677521,0);</v>
      </c>
    </row>
    <row r="2044" spans="1:30" x14ac:dyDescent="0.2">
      <c r="A2044" t="str">
        <f>+'MBI DIRECTORIO'!A2044</f>
        <v>VSR</v>
      </c>
      <c r="B2044" t="str">
        <f>+'MBI DIRECTORIO'!B2044</f>
        <v>80190-C</v>
      </c>
      <c r="C2044" t="str">
        <f>+'MBI DIRECTORIO'!C2044</f>
        <v>14005027-19</v>
      </c>
      <c r="D2044">
        <f>+'MBI DIRECTORIO'!D2044</f>
        <v>2022</v>
      </c>
      <c r="E2044" t="str">
        <f>+'MBI DIRECTORIO'!E2044</f>
        <v>Noviembre</v>
      </c>
      <c r="F2044" s="5">
        <f>+'MBI DIRECTORIO'!F2044</f>
        <v>22.5</v>
      </c>
      <c r="G2044" t="str">
        <f>+'MBI DIRECTORIO'!G2044</f>
        <v>USD</v>
      </c>
      <c r="H2044" s="5">
        <f>+'MBI DIRECTORIO'!H2044</f>
        <v>1125</v>
      </c>
      <c r="I2044" s="5">
        <f>+'MBI DIRECTORIO'!I2044</f>
        <v>444.68841280594745</v>
      </c>
      <c r="J2044" s="5">
        <f>+'MBI DIRECTORIO'!J2044</f>
        <v>0</v>
      </c>
      <c r="K2044" s="5">
        <f>+'MBI DIRECTORIO'!K2044</f>
        <v>112.5</v>
      </c>
      <c r="L2044" s="5">
        <f>+'MBI DIRECTORIO'!L2044</f>
        <v>6.1818897170521847</v>
      </c>
      <c r="M2044" s="5">
        <f>+'MBI DIRECTORIO'!M2044</f>
        <v>0</v>
      </c>
      <c r="N2044" s="5">
        <f>+'MBI DIRECTORIO'!N2044</f>
        <v>5.7476456801212601</v>
      </c>
      <c r="O2044" s="5">
        <f>+'MBI DIRECTORIO'!O2044</f>
        <v>11.512834727446245</v>
      </c>
      <c r="P2044" s="5">
        <f>+'MBI DIRECTORIO'!P2044</f>
        <v>0.85962499298265316</v>
      </c>
      <c r="Q2044" s="5">
        <f>+'MBI DIRECTORIO'!Q2044</f>
        <v>3.8741010701248841</v>
      </c>
      <c r="R2044" s="5">
        <f>+'MBI DIRECTORIO'!R2044</f>
        <v>0</v>
      </c>
      <c r="S2044" s="5">
        <f>+'MBI DIRECTORIO'!S2044</f>
        <v>0</v>
      </c>
      <c r="T2044" s="5">
        <f>+'MBI DIRECTORIO'!T2044</f>
        <v>0</v>
      </c>
      <c r="U2044" s="5">
        <f>+'MBI DIRECTORIO'!U2044</f>
        <v>0</v>
      </c>
      <c r="V2044" s="5">
        <f>+'MBI DIRECTORIO'!V2044</f>
        <v>0</v>
      </c>
      <c r="W2044" s="5">
        <f>+'MBI DIRECTORIO'!W2044</f>
        <v>0</v>
      </c>
      <c r="X2044" s="5">
        <f>+'MBI DIRECTORIO'!X2044</f>
        <v>0</v>
      </c>
      <c r="Y2044" s="5">
        <f>+'MBI DIRECTORIO'!Y2044</f>
        <v>27.671727744223904</v>
      </c>
      <c r="Z2044" s="5">
        <f>+'MBI DIRECTORIO'!Z2044</f>
        <v>5.6775212735488614</v>
      </c>
      <c r="AA2044" s="5">
        <f>+'MBI DIRECTORIO'!AA2044</f>
        <v>0</v>
      </c>
      <c r="AB2044" s="5" t="str">
        <f>+'MBI DIRECTORIO'!AG2044</f>
        <v>Panuts Vinos Memorables SAC</v>
      </c>
      <c r="AD2044" t="str">
        <f t="shared" si="33"/>
        <v>INSERT INTO TABLA_PRESUPUESTO_COMERCIAL VALUES ('VSR','80190-C','14005027-19',2022,'Noviembre',22.5,'USD',1125,444.688413,0,112.5,6.18189,0,5.747646,11.512835,0.859625,3.874101,0,0,0,0,0,0,0,27.671728,5.677521,0);</v>
      </c>
    </row>
    <row r="2045" spans="1:30" x14ac:dyDescent="0.2">
      <c r="A2045" t="str">
        <f>+'MBI DIRECTORIO'!A2045</f>
        <v>VSR</v>
      </c>
      <c r="B2045" t="str">
        <f>+'MBI DIRECTORIO'!B2045</f>
        <v>80190-C</v>
      </c>
      <c r="C2045" t="str">
        <f>+'MBI DIRECTORIO'!C2045</f>
        <v>14005026-19</v>
      </c>
      <c r="D2045">
        <f>+'MBI DIRECTORIO'!D2045</f>
        <v>2022</v>
      </c>
      <c r="E2045" t="str">
        <f>+'MBI DIRECTORIO'!E2045</f>
        <v>Noviembre</v>
      </c>
      <c r="F2045" s="5">
        <f>+'MBI DIRECTORIO'!F2045</f>
        <v>30</v>
      </c>
      <c r="G2045" t="str">
        <f>+'MBI DIRECTORIO'!G2045</f>
        <v>USD</v>
      </c>
      <c r="H2045" s="5">
        <f>+'MBI DIRECTORIO'!H2045</f>
        <v>1500</v>
      </c>
      <c r="I2045" s="5">
        <f>+'MBI DIRECTORIO'!I2045</f>
        <v>588.21464799811861</v>
      </c>
      <c r="J2045" s="5">
        <f>+'MBI DIRECTORIO'!J2045</f>
        <v>0</v>
      </c>
      <c r="K2045" s="5">
        <f>+'MBI DIRECTORIO'!K2045</f>
        <v>150</v>
      </c>
      <c r="L2045" s="5">
        <f>+'MBI DIRECTORIO'!L2045</f>
        <v>8.2425196227362463</v>
      </c>
      <c r="M2045" s="5">
        <f>+'MBI DIRECTORIO'!M2045</f>
        <v>0</v>
      </c>
      <c r="N2045" s="5">
        <f>+'MBI DIRECTORIO'!N2045</f>
        <v>7.6635275734950117</v>
      </c>
      <c r="O2045" s="5">
        <f>+'MBI DIRECTORIO'!O2045</f>
        <v>15.350446303261661</v>
      </c>
      <c r="P2045" s="5">
        <f>+'MBI DIRECTORIO'!P2045</f>
        <v>1.1461666573102043</v>
      </c>
      <c r="Q2045" s="5">
        <f>+'MBI DIRECTORIO'!Q2045</f>
        <v>5.1654680934998458</v>
      </c>
      <c r="R2045" s="5">
        <f>+'MBI DIRECTORIO'!R2045</f>
        <v>0</v>
      </c>
      <c r="S2045" s="5">
        <f>+'MBI DIRECTORIO'!S2045</f>
        <v>0</v>
      </c>
      <c r="T2045" s="5">
        <f>+'MBI DIRECTORIO'!T2045</f>
        <v>0</v>
      </c>
      <c r="U2045" s="5">
        <f>+'MBI DIRECTORIO'!U2045</f>
        <v>0</v>
      </c>
      <c r="V2045" s="5">
        <f>+'MBI DIRECTORIO'!V2045</f>
        <v>0</v>
      </c>
      <c r="W2045" s="5">
        <f>+'MBI DIRECTORIO'!W2045</f>
        <v>0</v>
      </c>
      <c r="X2045" s="5">
        <f>+'MBI DIRECTORIO'!X2045</f>
        <v>0</v>
      </c>
      <c r="Y2045" s="5">
        <f>+'MBI DIRECTORIO'!Y2045</f>
        <v>36.895636992298535</v>
      </c>
      <c r="Z2045" s="5">
        <f>+'MBI DIRECTORIO'!Z2045</f>
        <v>7.5700283647318152</v>
      </c>
      <c r="AA2045" s="5">
        <f>+'MBI DIRECTORIO'!AA2045</f>
        <v>0</v>
      </c>
      <c r="AB2045" s="5" t="str">
        <f>+'MBI DIRECTORIO'!AG2045</f>
        <v>Panuts Vinos Memorables SAC</v>
      </c>
      <c r="AD2045" t="str">
        <f t="shared" si="33"/>
        <v>INSERT INTO TABLA_PRESUPUESTO_COMERCIAL VALUES ('VSR','80190-C','14005026-19',2022,'Noviembre',30,'USD',1500,588.214648,0,150,8.24252,0,7.663528,15.350446,1.146167,5.165468,0,0,0,0,0,0,0,36.895637,7.570028,0);</v>
      </c>
    </row>
    <row r="2046" spans="1:30" x14ac:dyDescent="0.2">
      <c r="A2046" t="str">
        <f>+'MBI DIRECTORIO'!A2046</f>
        <v>VSR</v>
      </c>
      <c r="B2046" t="str">
        <f>+'MBI DIRECTORIO'!B2046</f>
        <v>80190-C</v>
      </c>
      <c r="C2046" t="str">
        <f>+'MBI DIRECTORIO'!C2046</f>
        <v>14004469-19</v>
      </c>
      <c r="D2046">
        <f>+'MBI DIRECTORIO'!D2046</f>
        <v>2022</v>
      </c>
      <c r="E2046" t="str">
        <f>+'MBI DIRECTORIO'!E2046</f>
        <v>Noviembre</v>
      </c>
      <c r="F2046" s="5">
        <f>+'MBI DIRECTORIO'!F2046</f>
        <v>22.5</v>
      </c>
      <c r="G2046" t="str">
        <f>+'MBI DIRECTORIO'!G2046</f>
        <v>USD</v>
      </c>
      <c r="H2046" s="5">
        <f>+'MBI DIRECTORIO'!H2046</f>
        <v>920.47499999999991</v>
      </c>
      <c r="I2046" s="5">
        <f>+'MBI DIRECTORIO'!I2046</f>
        <v>381.5139130485889</v>
      </c>
      <c r="J2046" s="5">
        <f>+'MBI DIRECTORIO'!J2046</f>
        <v>0</v>
      </c>
      <c r="K2046" s="5">
        <f>+'MBI DIRECTORIO'!K2046</f>
        <v>90</v>
      </c>
      <c r="L2046" s="5">
        <f>+'MBI DIRECTORIO'!L2046</f>
        <v>6.1818897170521847</v>
      </c>
      <c r="M2046" s="5">
        <f>+'MBI DIRECTORIO'!M2046</f>
        <v>0</v>
      </c>
      <c r="N2046" s="5">
        <f>+'MBI DIRECTORIO'!N2046</f>
        <v>5.7476456801212601</v>
      </c>
      <c r="O2046" s="5">
        <f>+'MBI DIRECTORIO'!O2046</f>
        <v>11.512834727446245</v>
      </c>
      <c r="P2046" s="5">
        <f>+'MBI DIRECTORIO'!P2046</f>
        <v>0.85962499298265316</v>
      </c>
      <c r="Q2046" s="5">
        <f>+'MBI DIRECTORIO'!Q2046</f>
        <v>3.1697894955761798</v>
      </c>
      <c r="R2046" s="5">
        <f>+'MBI DIRECTORIO'!R2046</f>
        <v>0</v>
      </c>
      <c r="S2046" s="5">
        <f>+'MBI DIRECTORIO'!S2046</f>
        <v>0</v>
      </c>
      <c r="T2046" s="5">
        <f>+'MBI DIRECTORIO'!T2046</f>
        <v>0</v>
      </c>
      <c r="U2046" s="5">
        <f>+'MBI DIRECTORIO'!U2046</f>
        <v>0</v>
      </c>
      <c r="V2046" s="5">
        <f>+'MBI DIRECTORIO'!V2046</f>
        <v>0</v>
      </c>
      <c r="W2046" s="5">
        <f>+'MBI DIRECTORIO'!W2046</f>
        <v>0</v>
      </c>
      <c r="X2046" s="5">
        <f>+'MBI DIRECTORIO'!X2046</f>
        <v>0</v>
      </c>
      <c r="Y2046" s="5">
        <f>+'MBI DIRECTORIO'!Y2046</f>
        <v>26.9674161696752</v>
      </c>
      <c r="Z2046" s="5">
        <f>+'MBI DIRECTORIO'!Z2046</f>
        <v>5.6775212735488614</v>
      </c>
      <c r="AA2046" s="5">
        <f>+'MBI DIRECTORIO'!AA2046</f>
        <v>0</v>
      </c>
      <c r="AB2046" s="5" t="str">
        <f>+'MBI DIRECTORIO'!AG2046</f>
        <v>Panuts Vinos Memorables SAC</v>
      </c>
      <c r="AD2046" t="str">
        <f t="shared" si="33"/>
        <v>INSERT INTO TABLA_PRESUPUESTO_COMERCIAL VALUES ('VSR','80190-C','14004469-19',2022,'Noviembre',22.5,'USD',920.475,381.513913,0,90,6.18189,0,5.747646,11.512835,0.859625,3.169789,0,0,0,0,0,0,0,26.967416,5.677521,0);</v>
      </c>
    </row>
    <row r="2047" spans="1:30" x14ac:dyDescent="0.2">
      <c r="A2047" t="str">
        <f>+'MBI DIRECTORIO'!A2047</f>
        <v>VSR</v>
      </c>
      <c r="B2047" t="str">
        <f>+'MBI DIRECTORIO'!B2047</f>
        <v>80190-C</v>
      </c>
      <c r="C2047" t="str">
        <f>+'MBI DIRECTORIO'!C2047</f>
        <v>14004470-20</v>
      </c>
      <c r="D2047">
        <f>+'MBI DIRECTORIO'!D2047</f>
        <v>2022</v>
      </c>
      <c r="E2047" t="str">
        <f>+'MBI DIRECTORIO'!E2047</f>
        <v>Noviembre</v>
      </c>
      <c r="F2047" s="5">
        <f>+'MBI DIRECTORIO'!F2047</f>
        <v>22.5</v>
      </c>
      <c r="G2047" t="str">
        <f>+'MBI DIRECTORIO'!G2047</f>
        <v>USD</v>
      </c>
      <c r="H2047" s="5">
        <f>+'MBI DIRECTORIO'!H2047</f>
        <v>920.47499999999991</v>
      </c>
      <c r="I2047" s="5">
        <f>+'MBI DIRECTORIO'!I2047</f>
        <v>396.56681566070517</v>
      </c>
      <c r="J2047" s="5">
        <f>+'MBI DIRECTORIO'!J2047</f>
        <v>0</v>
      </c>
      <c r="K2047" s="5">
        <f>+'MBI DIRECTORIO'!K2047</f>
        <v>90</v>
      </c>
      <c r="L2047" s="5">
        <f>+'MBI DIRECTORIO'!L2047</f>
        <v>6.1818897170521847</v>
      </c>
      <c r="M2047" s="5">
        <f>+'MBI DIRECTORIO'!M2047</f>
        <v>0</v>
      </c>
      <c r="N2047" s="5">
        <f>+'MBI DIRECTORIO'!N2047</f>
        <v>5.7476456801212601</v>
      </c>
      <c r="O2047" s="5">
        <f>+'MBI DIRECTORIO'!O2047</f>
        <v>11.512834727446245</v>
      </c>
      <c r="P2047" s="5">
        <f>+'MBI DIRECTORIO'!P2047</f>
        <v>0.85962499298265316</v>
      </c>
      <c r="Q2047" s="5">
        <f>+'MBI DIRECTORIO'!Q2047</f>
        <v>3.1697894955761798</v>
      </c>
      <c r="R2047" s="5">
        <f>+'MBI DIRECTORIO'!R2047</f>
        <v>0</v>
      </c>
      <c r="S2047" s="5">
        <f>+'MBI DIRECTORIO'!S2047</f>
        <v>0</v>
      </c>
      <c r="T2047" s="5">
        <f>+'MBI DIRECTORIO'!T2047</f>
        <v>0</v>
      </c>
      <c r="U2047" s="5">
        <f>+'MBI DIRECTORIO'!U2047</f>
        <v>0</v>
      </c>
      <c r="V2047" s="5">
        <f>+'MBI DIRECTORIO'!V2047</f>
        <v>0</v>
      </c>
      <c r="W2047" s="5">
        <f>+'MBI DIRECTORIO'!W2047</f>
        <v>0</v>
      </c>
      <c r="X2047" s="5">
        <f>+'MBI DIRECTORIO'!X2047</f>
        <v>0</v>
      </c>
      <c r="Y2047" s="5">
        <f>+'MBI DIRECTORIO'!Y2047</f>
        <v>26.9674161696752</v>
      </c>
      <c r="Z2047" s="5">
        <f>+'MBI DIRECTORIO'!Z2047</f>
        <v>5.6775212735488614</v>
      </c>
      <c r="AA2047" s="5">
        <f>+'MBI DIRECTORIO'!AA2047</f>
        <v>0</v>
      </c>
      <c r="AB2047" s="5" t="str">
        <f>+'MBI DIRECTORIO'!AG2047</f>
        <v>Panuts Vinos Memorables SAC</v>
      </c>
      <c r="AD2047" t="str">
        <f t="shared" si="33"/>
        <v>INSERT INTO TABLA_PRESUPUESTO_COMERCIAL VALUES ('VSR','80190-C','14004470-20',2022,'Noviembre',22.5,'USD',920.475,396.566816,0,90,6.18189,0,5.747646,11.512835,0.859625,3.169789,0,0,0,0,0,0,0,26.967416,5.677521,0);</v>
      </c>
    </row>
    <row r="2048" spans="1:30" x14ac:dyDescent="0.2">
      <c r="A2048" t="str">
        <f>+'MBI DIRECTORIO'!A2048</f>
        <v>VSR</v>
      </c>
      <c r="B2048" t="str">
        <f>+'MBI DIRECTORIO'!B2048</f>
        <v>80190-C</v>
      </c>
      <c r="C2048" t="str">
        <f>+'MBI DIRECTORIO'!C2048</f>
        <v>14004466-20</v>
      </c>
      <c r="D2048">
        <f>+'MBI DIRECTORIO'!D2048</f>
        <v>2022</v>
      </c>
      <c r="E2048" t="str">
        <f>+'MBI DIRECTORIO'!E2048</f>
        <v>Noviembre</v>
      </c>
      <c r="F2048" s="5">
        <f>+'MBI DIRECTORIO'!F2048</f>
        <v>22.5</v>
      </c>
      <c r="G2048" t="str">
        <f>+'MBI DIRECTORIO'!G2048</f>
        <v>USD</v>
      </c>
      <c r="H2048" s="5">
        <f>+'MBI DIRECTORIO'!H2048</f>
        <v>920.47499999999991</v>
      </c>
      <c r="I2048" s="5">
        <f>+'MBI DIRECTORIO'!I2048</f>
        <v>317.20015612463499</v>
      </c>
      <c r="J2048" s="5">
        <f>+'MBI DIRECTORIO'!J2048</f>
        <v>0</v>
      </c>
      <c r="K2048" s="5">
        <f>+'MBI DIRECTORIO'!K2048</f>
        <v>90</v>
      </c>
      <c r="L2048" s="5">
        <f>+'MBI DIRECTORIO'!L2048</f>
        <v>6.1818897170521847</v>
      </c>
      <c r="M2048" s="5">
        <f>+'MBI DIRECTORIO'!M2048</f>
        <v>0</v>
      </c>
      <c r="N2048" s="5">
        <f>+'MBI DIRECTORIO'!N2048</f>
        <v>5.7476456801212601</v>
      </c>
      <c r="O2048" s="5">
        <f>+'MBI DIRECTORIO'!O2048</f>
        <v>11.512834727446245</v>
      </c>
      <c r="P2048" s="5">
        <f>+'MBI DIRECTORIO'!P2048</f>
        <v>0.85962499298265316</v>
      </c>
      <c r="Q2048" s="5">
        <f>+'MBI DIRECTORIO'!Q2048</f>
        <v>3.1697894955761798</v>
      </c>
      <c r="R2048" s="5">
        <f>+'MBI DIRECTORIO'!R2048</f>
        <v>0</v>
      </c>
      <c r="S2048" s="5">
        <f>+'MBI DIRECTORIO'!S2048</f>
        <v>0</v>
      </c>
      <c r="T2048" s="5">
        <f>+'MBI DIRECTORIO'!T2048</f>
        <v>0</v>
      </c>
      <c r="U2048" s="5">
        <f>+'MBI DIRECTORIO'!U2048</f>
        <v>0</v>
      </c>
      <c r="V2048" s="5">
        <f>+'MBI DIRECTORIO'!V2048</f>
        <v>0</v>
      </c>
      <c r="W2048" s="5">
        <f>+'MBI DIRECTORIO'!W2048</f>
        <v>0</v>
      </c>
      <c r="X2048" s="5">
        <f>+'MBI DIRECTORIO'!X2048</f>
        <v>0</v>
      </c>
      <c r="Y2048" s="5">
        <f>+'MBI DIRECTORIO'!Y2048</f>
        <v>26.9674161696752</v>
      </c>
      <c r="Z2048" s="5">
        <f>+'MBI DIRECTORIO'!Z2048</f>
        <v>5.6775212735488614</v>
      </c>
      <c r="AA2048" s="5">
        <f>+'MBI DIRECTORIO'!AA2048</f>
        <v>0</v>
      </c>
      <c r="AB2048" s="5" t="str">
        <f>+'MBI DIRECTORIO'!AG2048</f>
        <v>Panuts Vinos Memorables SAC</v>
      </c>
      <c r="AD2048" t="str">
        <f t="shared" si="33"/>
        <v>INSERT INTO TABLA_PRESUPUESTO_COMERCIAL VALUES ('VSR','80190-C','14004466-20',2022,'Noviembre',22.5,'USD',920.475,317.200156,0,90,6.18189,0,5.747646,11.512835,0.859625,3.169789,0,0,0,0,0,0,0,26.967416,5.677521,0);</v>
      </c>
    </row>
    <row r="2049" spans="1:30" x14ac:dyDescent="0.2">
      <c r="A2049" t="str">
        <f>+'MBI DIRECTORIO'!A2049</f>
        <v>VSR</v>
      </c>
      <c r="B2049" t="str">
        <f>+'MBI DIRECTORIO'!B2049</f>
        <v>80093-C</v>
      </c>
      <c r="C2049" t="str">
        <f>+'MBI DIRECTORIO'!C2049</f>
        <v>14002618-13</v>
      </c>
      <c r="D2049">
        <f>+'MBI DIRECTORIO'!D2049</f>
        <v>2022</v>
      </c>
      <c r="E2049" t="str">
        <f>+'MBI DIRECTORIO'!E2049</f>
        <v>Noviembre</v>
      </c>
      <c r="F2049" s="5">
        <f>+'MBI DIRECTORIO'!F2049</f>
        <v>16.8</v>
      </c>
      <c r="G2049" t="str">
        <f>+'MBI DIRECTORIO'!G2049</f>
        <v>USD</v>
      </c>
      <c r="H2049" s="5">
        <f>+'MBI DIRECTORIO'!H2049</f>
        <v>571.20000000000005</v>
      </c>
      <c r="I2049" s="5">
        <f>+'MBI DIRECTORIO'!I2049</f>
        <v>283.48461646294635</v>
      </c>
      <c r="J2049" s="5">
        <f>+'MBI DIRECTORIO'!J2049</f>
        <v>0</v>
      </c>
      <c r="K2049" s="5">
        <f>+'MBI DIRECTORIO'!K2049</f>
        <v>50.400000000000006</v>
      </c>
      <c r="L2049" s="5">
        <f>+'MBI DIRECTORIO'!L2049</f>
        <v>4.6158109887322976</v>
      </c>
      <c r="M2049" s="5">
        <f>+'MBI DIRECTORIO'!M2049</f>
        <v>0</v>
      </c>
      <c r="N2049" s="5">
        <f>+'MBI DIRECTORIO'!N2049</f>
        <v>5.4115384615384627</v>
      </c>
      <c r="O2049" s="5">
        <f>+'MBI DIRECTORIO'!O2049</f>
        <v>7.8076923076923084</v>
      </c>
      <c r="P2049" s="5">
        <f>+'MBI DIRECTORIO'!P2049</f>
        <v>0.35179487179487179</v>
      </c>
      <c r="Q2049" s="5">
        <f>+'MBI DIRECTORIO'!Q2049</f>
        <v>1.9670102500047413</v>
      </c>
      <c r="R2049" s="5">
        <f>+'MBI DIRECTORIO'!R2049</f>
        <v>0</v>
      </c>
      <c r="S2049" s="5">
        <f>+'MBI DIRECTORIO'!S2049</f>
        <v>0</v>
      </c>
      <c r="T2049" s="5">
        <f>+'MBI DIRECTORIO'!T2049</f>
        <v>0</v>
      </c>
      <c r="U2049" s="5">
        <f>+'MBI DIRECTORIO'!U2049</f>
        <v>0</v>
      </c>
      <c r="V2049" s="5">
        <f>+'MBI DIRECTORIO'!V2049</f>
        <v>0</v>
      </c>
      <c r="W2049" s="5">
        <f>+'MBI DIRECTORIO'!W2049</f>
        <v>0</v>
      </c>
      <c r="X2049" s="5">
        <f>+'MBI DIRECTORIO'!X2049</f>
        <v>0</v>
      </c>
      <c r="Y2049" s="5">
        <f>+'MBI DIRECTORIO'!Y2049</f>
        <v>19.777251775280199</v>
      </c>
      <c r="Z2049" s="5">
        <f>+'MBI DIRECTORIO'!Z2049</f>
        <v>4.2392158842498162</v>
      </c>
      <c r="AA2049" s="5">
        <f>+'MBI DIRECTORIO'!AA2049</f>
        <v>0</v>
      </c>
      <c r="AB2049" s="5" t="str">
        <f>+'MBI DIRECTORIO'!AG2049</f>
        <v>El Imperio S.A.</v>
      </c>
      <c r="AD2049" t="str">
        <f t="shared" si="33"/>
        <v>INSERT INTO TABLA_PRESUPUESTO_COMERCIAL VALUES ('VSR','80093-C','14002618-13',2022,'Noviembre',16.8,'USD',571.2,283.484616,0,50.4,4.615811,0,5.411538,7.807692,0.351795,1.96701,0,0,0,0,0,0,0,19.777252,4.239216,0);</v>
      </c>
    </row>
    <row r="2050" spans="1:30" x14ac:dyDescent="0.2">
      <c r="A2050" t="str">
        <f>+'MBI DIRECTORIO'!A2050</f>
        <v>VSR</v>
      </c>
      <c r="B2050" t="str">
        <f>+'MBI DIRECTORIO'!B2050</f>
        <v>80093-C</v>
      </c>
      <c r="C2050" t="str">
        <f>+'MBI DIRECTORIO'!C2050</f>
        <v>14002924-13</v>
      </c>
      <c r="D2050">
        <f>+'MBI DIRECTORIO'!D2050</f>
        <v>2022</v>
      </c>
      <c r="E2050" t="str">
        <f>+'MBI DIRECTORIO'!E2050</f>
        <v>Noviembre</v>
      </c>
      <c r="F2050" s="5">
        <f>+'MBI DIRECTORIO'!F2050</f>
        <v>16.8</v>
      </c>
      <c r="G2050" t="str">
        <f>+'MBI DIRECTORIO'!G2050</f>
        <v>USD</v>
      </c>
      <c r="H2050" s="5">
        <f>+'MBI DIRECTORIO'!H2050</f>
        <v>571.20000000000005</v>
      </c>
      <c r="I2050" s="5">
        <f>+'MBI DIRECTORIO'!I2050</f>
        <v>254.16308147049978</v>
      </c>
      <c r="J2050" s="5">
        <f>+'MBI DIRECTORIO'!J2050</f>
        <v>0</v>
      </c>
      <c r="K2050" s="5">
        <f>+'MBI DIRECTORIO'!K2050</f>
        <v>50.400000000000006</v>
      </c>
      <c r="L2050" s="5">
        <f>+'MBI DIRECTORIO'!L2050</f>
        <v>4.6158109887322976</v>
      </c>
      <c r="M2050" s="5">
        <f>+'MBI DIRECTORIO'!M2050</f>
        <v>0</v>
      </c>
      <c r="N2050" s="5">
        <f>+'MBI DIRECTORIO'!N2050</f>
        <v>5.4115384615384627</v>
      </c>
      <c r="O2050" s="5">
        <f>+'MBI DIRECTORIO'!O2050</f>
        <v>7.8076923076923084</v>
      </c>
      <c r="P2050" s="5">
        <f>+'MBI DIRECTORIO'!P2050</f>
        <v>0.35179487179487179</v>
      </c>
      <c r="Q2050" s="5">
        <f>+'MBI DIRECTORIO'!Q2050</f>
        <v>1.9670102500047413</v>
      </c>
      <c r="R2050" s="5">
        <f>+'MBI DIRECTORIO'!R2050</f>
        <v>0</v>
      </c>
      <c r="S2050" s="5">
        <f>+'MBI DIRECTORIO'!S2050</f>
        <v>0</v>
      </c>
      <c r="T2050" s="5">
        <f>+'MBI DIRECTORIO'!T2050</f>
        <v>0</v>
      </c>
      <c r="U2050" s="5">
        <f>+'MBI DIRECTORIO'!U2050</f>
        <v>0</v>
      </c>
      <c r="V2050" s="5">
        <f>+'MBI DIRECTORIO'!V2050</f>
        <v>0</v>
      </c>
      <c r="W2050" s="5">
        <f>+'MBI DIRECTORIO'!W2050</f>
        <v>0</v>
      </c>
      <c r="X2050" s="5">
        <f>+'MBI DIRECTORIO'!X2050</f>
        <v>0</v>
      </c>
      <c r="Y2050" s="5">
        <f>+'MBI DIRECTORIO'!Y2050</f>
        <v>19.777251775280199</v>
      </c>
      <c r="Z2050" s="5">
        <f>+'MBI DIRECTORIO'!Z2050</f>
        <v>4.2392158842498162</v>
      </c>
      <c r="AA2050" s="5">
        <f>+'MBI DIRECTORIO'!AA2050</f>
        <v>0</v>
      </c>
      <c r="AB2050" s="5" t="str">
        <f>+'MBI DIRECTORIO'!AG2050</f>
        <v>El Imperio S.A.</v>
      </c>
      <c r="AD2050" t="str">
        <f t="shared" si="33"/>
        <v>INSERT INTO TABLA_PRESUPUESTO_COMERCIAL VALUES ('VSR','80093-C','14002924-13',2022,'Noviembre',16.8,'USD',571.2,254.163081,0,50.4,4.615811,0,5.411538,7.807692,0.351795,1.96701,0,0,0,0,0,0,0,19.777252,4.239216,0);</v>
      </c>
    </row>
    <row r="2051" spans="1:30" x14ac:dyDescent="0.2">
      <c r="A2051" t="str">
        <f>+'MBI DIRECTORIO'!A2051</f>
        <v>VSR</v>
      </c>
      <c r="B2051" t="str">
        <f>+'MBI DIRECTORIO'!B2051</f>
        <v>80093-C</v>
      </c>
      <c r="C2051" t="str">
        <f>+'MBI DIRECTORIO'!C2051</f>
        <v>14002505-14</v>
      </c>
      <c r="D2051">
        <f>+'MBI DIRECTORIO'!D2051</f>
        <v>2022</v>
      </c>
      <c r="E2051" t="str">
        <f>+'MBI DIRECTORIO'!E2051</f>
        <v>Noviembre</v>
      </c>
      <c r="F2051" s="5">
        <f>+'MBI DIRECTORIO'!F2051</f>
        <v>16.8</v>
      </c>
      <c r="G2051" t="str">
        <f>+'MBI DIRECTORIO'!G2051</f>
        <v>USD</v>
      </c>
      <c r="H2051" s="5">
        <f>+'MBI DIRECTORIO'!H2051</f>
        <v>571.20000000000005</v>
      </c>
      <c r="I2051" s="5">
        <f>+'MBI DIRECTORIO'!I2051</f>
        <v>227.70621075972747</v>
      </c>
      <c r="J2051" s="5">
        <f>+'MBI DIRECTORIO'!J2051</f>
        <v>0</v>
      </c>
      <c r="K2051" s="5">
        <f>+'MBI DIRECTORIO'!K2051</f>
        <v>50.400000000000006</v>
      </c>
      <c r="L2051" s="5">
        <f>+'MBI DIRECTORIO'!L2051</f>
        <v>4.6158109887322976</v>
      </c>
      <c r="M2051" s="5">
        <f>+'MBI DIRECTORIO'!M2051</f>
        <v>0</v>
      </c>
      <c r="N2051" s="5">
        <f>+'MBI DIRECTORIO'!N2051</f>
        <v>5.4115384615384627</v>
      </c>
      <c r="O2051" s="5">
        <f>+'MBI DIRECTORIO'!O2051</f>
        <v>7.8076923076923084</v>
      </c>
      <c r="P2051" s="5">
        <f>+'MBI DIRECTORIO'!P2051</f>
        <v>0.35179487179487179</v>
      </c>
      <c r="Q2051" s="5">
        <f>+'MBI DIRECTORIO'!Q2051</f>
        <v>1.9670102500047413</v>
      </c>
      <c r="R2051" s="5">
        <f>+'MBI DIRECTORIO'!R2051</f>
        <v>0</v>
      </c>
      <c r="S2051" s="5">
        <f>+'MBI DIRECTORIO'!S2051</f>
        <v>0</v>
      </c>
      <c r="T2051" s="5">
        <f>+'MBI DIRECTORIO'!T2051</f>
        <v>0</v>
      </c>
      <c r="U2051" s="5">
        <f>+'MBI DIRECTORIO'!U2051</f>
        <v>0</v>
      </c>
      <c r="V2051" s="5">
        <f>+'MBI DIRECTORIO'!V2051</f>
        <v>0</v>
      </c>
      <c r="W2051" s="5">
        <f>+'MBI DIRECTORIO'!W2051</f>
        <v>0</v>
      </c>
      <c r="X2051" s="5">
        <f>+'MBI DIRECTORIO'!X2051</f>
        <v>0</v>
      </c>
      <c r="Y2051" s="5">
        <f>+'MBI DIRECTORIO'!Y2051</f>
        <v>19.777251775280199</v>
      </c>
      <c r="Z2051" s="5">
        <f>+'MBI DIRECTORIO'!Z2051</f>
        <v>4.2392158842498162</v>
      </c>
      <c r="AA2051" s="5">
        <f>+'MBI DIRECTORIO'!AA2051</f>
        <v>0</v>
      </c>
      <c r="AB2051" s="5" t="str">
        <f>+'MBI DIRECTORIO'!AG2051</f>
        <v>El Imperio S.A.</v>
      </c>
      <c r="AD2051" t="str">
        <f t="shared" si="33"/>
        <v>INSERT INTO TABLA_PRESUPUESTO_COMERCIAL VALUES ('VSR','80093-C','14002505-14',2022,'Noviembre',16.8,'USD',571.2,227.706211,0,50.4,4.615811,0,5.411538,7.807692,0.351795,1.96701,0,0,0,0,0,0,0,19.777252,4.239216,0);</v>
      </c>
    </row>
    <row r="2052" spans="1:30" x14ac:dyDescent="0.2">
      <c r="A2052" t="str">
        <f>+'MBI DIRECTORIO'!A2052</f>
        <v>VSR</v>
      </c>
      <c r="B2052" t="str">
        <f>+'MBI DIRECTORIO'!B2052</f>
        <v>80222-C</v>
      </c>
      <c r="C2052" t="str">
        <f>+'MBI DIRECTORIO'!C2052</f>
        <v>14005096-18</v>
      </c>
      <c r="D2052">
        <f>+'MBI DIRECTORIO'!D2052</f>
        <v>2022</v>
      </c>
      <c r="E2052" t="str">
        <f>+'MBI DIRECTORIO'!E2052</f>
        <v>Noviembre</v>
      </c>
      <c r="F2052" s="5">
        <f>+'MBI DIRECTORIO'!F2052</f>
        <v>18</v>
      </c>
      <c r="G2052" t="str">
        <f>+'MBI DIRECTORIO'!G2052</f>
        <v>USD</v>
      </c>
      <c r="H2052" s="5">
        <f>+'MBI DIRECTORIO'!H2052</f>
        <v>1800</v>
      </c>
      <c r="I2052" s="5">
        <f>+'MBI DIRECTORIO'!I2052</f>
        <v>1563.9038156979987</v>
      </c>
      <c r="J2052" s="5">
        <f>+'MBI DIRECTORIO'!J2052</f>
        <v>0</v>
      </c>
      <c r="K2052" s="5">
        <f>+'MBI DIRECTORIO'!K2052</f>
        <v>180</v>
      </c>
      <c r="L2052" s="5">
        <f>+'MBI DIRECTORIO'!L2052</f>
        <v>4.9455117736417478</v>
      </c>
      <c r="M2052" s="5">
        <f>+'MBI DIRECTORIO'!M2052</f>
        <v>0</v>
      </c>
      <c r="N2052" s="5">
        <f>+'MBI DIRECTORIO'!N2052</f>
        <v>28.872633390705683</v>
      </c>
      <c r="O2052" s="5">
        <f>+'MBI DIRECTORIO'!O2052</f>
        <v>37.435456110154902</v>
      </c>
      <c r="P2052" s="5">
        <f>+'MBI DIRECTORIO'!P2052</f>
        <v>1.6867469879518071</v>
      </c>
      <c r="Q2052" s="5">
        <f>+'MBI DIRECTORIO'!Q2052</f>
        <v>6.1985617121998144</v>
      </c>
      <c r="R2052" s="5">
        <f>+'MBI DIRECTORIO'!R2052</f>
        <v>0</v>
      </c>
      <c r="S2052" s="5">
        <f>+'MBI DIRECTORIO'!S2052</f>
        <v>0</v>
      </c>
      <c r="T2052" s="5">
        <f>+'MBI DIRECTORIO'!T2052</f>
        <v>0</v>
      </c>
      <c r="U2052" s="5">
        <f>+'MBI DIRECTORIO'!U2052</f>
        <v>0</v>
      </c>
      <c r="V2052" s="5">
        <f>+'MBI DIRECTORIO'!V2052</f>
        <v>0</v>
      </c>
      <c r="W2052" s="5">
        <f>+'MBI DIRECTORIO'!W2052</f>
        <v>0</v>
      </c>
      <c r="X2052" s="5">
        <f>+'MBI DIRECTORIO'!X2052</f>
        <v>0</v>
      </c>
      <c r="Y2052" s="5">
        <f>+'MBI DIRECTORIO'!Y2052</f>
        <v>78.735415219851305</v>
      </c>
      <c r="Z2052" s="5">
        <f>+'MBI DIRECTORIO'!Z2052</f>
        <v>4.5420170188390889</v>
      </c>
      <c r="AA2052" s="5">
        <f>+'MBI DIRECTORIO'!AA2052</f>
        <v>0</v>
      </c>
      <c r="AB2052" s="5" t="str">
        <f>+'MBI DIRECTORIO'!AG2052</f>
        <v>LAVENDIMIASA S.A.</v>
      </c>
      <c r="AD2052" t="str">
        <f t="shared" si="33"/>
        <v>INSERT INTO TABLA_PRESUPUESTO_COMERCIAL VALUES ('VSR','80222-C','14005096-18',2022,'Noviembre',18,'USD',1800,1563.903816,0,180,4.945512,0,28.872633,37.435456,1.686747,6.198562,0,0,0,0,0,0,0,78.735415,4.542017,0);</v>
      </c>
    </row>
    <row r="2053" spans="1:30" x14ac:dyDescent="0.2">
      <c r="A2053" t="str">
        <f>+'MBI DIRECTORIO'!A2053</f>
        <v>VSR</v>
      </c>
      <c r="B2053" t="str">
        <f>+'MBI DIRECTORIO'!B2053</f>
        <v>80222-C</v>
      </c>
      <c r="C2053" t="str">
        <f>+'MBI DIRECTORIO'!C2053</f>
        <v>14003574-20</v>
      </c>
      <c r="D2053">
        <f>+'MBI DIRECTORIO'!D2053</f>
        <v>2022</v>
      </c>
      <c r="E2053" t="str">
        <f>+'MBI DIRECTORIO'!E2053</f>
        <v>Noviembre</v>
      </c>
      <c r="F2053" s="5">
        <f>+'MBI DIRECTORIO'!F2053</f>
        <v>30</v>
      </c>
      <c r="G2053" t="str">
        <f>+'MBI DIRECTORIO'!G2053</f>
        <v>USD</v>
      </c>
      <c r="H2053" s="5">
        <f>+'MBI DIRECTORIO'!H2053</f>
        <v>930</v>
      </c>
      <c r="I2053" s="5">
        <f>+'MBI DIRECTORIO'!I2053</f>
        <v>463.9682172830353</v>
      </c>
      <c r="J2053" s="5">
        <f>+'MBI DIRECTORIO'!J2053</f>
        <v>0</v>
      </c>
      <c r="K2053" s="5">
        <f>+'MBI DIRECTORIO'!K2053</f>
        <v>0</v>
      </c>
      <c r="L2053" s="5">
        <f>+'MBI DIRECTORIO'!L2053</f>
        <v>8.2425196227362463</v>
      </c>
      <c r="M2053" s="5">
        <f>+'MBI DIRECTORIO'!M2053</f>
        <v>0</v>
      </c>
      <c r="N2053" s="5">
        <f>+'MBI DIRECTORIO'!N2053</f>
        <v>48.121055651176135</v>
      </c>
      <c r="O2053" s="5">
        <f>+'MBI DIRECTORIO'!O2053</f>
        <v>62.392426850258175</v>
      </c>
      <c r="P2053" s="5">
        <f>+'MBI DIRECTORIO'!P2053</f>
        <v>2.8112449799196786</v>
      </c>
      <c r="Q2053" s="5">
        <f>+'MBI DIRECTORIO'!Q2053</f>
        <v>3.2025902179699042</v>
      </c>
      <c r="R2053" s="5">
        <f>+'MBI DIRECTORIO'!R2053</f>
        <v>0</v>
      </c>
      <c r="S2053" s="5">
        <f>+'MBI DIRECTORIO'!S2053</f>
        <v>0</v>
      </c>
      <c r="T2053" s="5">
        <f>+'MBI DIRECTORIO'!T2053</f>
        <v>0</v>
      </c>
      <c r="U2053" s="5">
        <f>+'MBI DIRECTORIO'!U2053</f>
        <v>0</v>
      </c>
      <c r="V2053" s="5">
        <f>+'MBI DIRECTORIO'!V2053</f>
        <v>0</v>
      </c>
      <c r="W2053" s="5">
        <f>+'MBI DIRECTORIO'!W2053</f>
        <v>0</v>
      </c>
      <c r="X2053" s="5">
        <f>+'MBI DIRECTORIO'!X2053</f>
        <v>0</v>
      </c>
      <c r="Y2053" s="5">
        <f>+'MBI DIRECTORIO'!Y2053</f>
        <v>124.0973460640557</v>
      </c>
      <c r="Z2053" s="5">
        <f>+'MBI DIRECTORIO'!Z2053</f>
        <v>7.5700283647318152</v>
      </c>
      <c r="AA2053" s="5">
        <f>+'MBI DIRECTORIO'!AA2053</f>
        <v>0</v>
      </c>
      <c r="AB2053" s="5" t="str">
        <f>+'MBI DIRECTORIO'!AG2053</f>
        <v>LAVENDIMIASA S.A.</v>
      </c>
      <c r="AD2053" t="str">
        <f t="shared" si="33"/>
        <v>INSERT INTO TABLA_PRESUPUESTO_COMERCIAL VALUES ('VSR','80222-C','14003574-20',2022,'Noviembre',30,'USD',930,463.968217,0,0,8.24252,0,48.121056,62.392427,2.811245,3.20259,0,0,0,0,0,0,0,124.097346,7.570028,0);</v>
      </c>
    </row>
    <row r="2054" spans="1:30" x14ac:dyDescent="0.2">
      <c r="A2054" t="str">
        <f>+'MBI DIRECTORIO'!A2054</f>
        <v>VSR</v>
      </c>
      <c r="B2054" t="str">
        <f>+'MBI DIRECTORIO'!B2054</f>
        <v>80222-C</v>
      </c>
      <c r="C2054" t="str">
        <f>+'MBI DIRECTORIO'!C2054</f>
        <v>14004115-15</v>
      </c>
      <c r="D2054">
        <f>+'MBI DIRECTORIO'!D2054</f>
        <v>2022</v>
      </c>
      <c r="E2054" t="str">
        <f>+'MBI DIRECTORIO'!E2054</f>
        <v>Noviembre</v>
      </c>
      <c r="F2054" s="5">
        <f>+'MBI DIRECTORIO'!F2054</f>
        <v>30</v>
      </c>
      <c r="G2054" t="str">
        <f>+'MBI DIRECTORIO'!G2054</f>
        <v>USD</v>
      </c>
      <c r="H2054" s="5">
        <f>+'MBI DIRECTORIO'!H2054</f>
        <v>930</v>
      </c>
      <c r="I2054" s="5">
        <f>+'MBI DIRECTORIO'!I2054</f>
        <v>929.53871710631643</v>
      </c>
      <c r="J2054" s="5">
        <f>+'MBI DIRECTORIO'!J2054</f>
        <v>0</v>
      </c>
      <c r="K2054" s="5">
        <f>+'MBI DIRECTORIO'!K2054</f>
        <v>0</v>
      </c>
      <c r="L2054" s="5">
        <f>+'MBI DIRECTORIO'!L2054</f>
        <v>8.2425196227362463</v>
      </c>
      <c r="M2054" s="5">
        <f>+'MBI DIRECTORIO'!M2054</f>
        <v>0</v>
      </c>
      <c r="N2054" s="5">
        <f>+'MBI DIRECTORIO'!N2054</f>
        <v>48.121055651176135</v>
      </c>
      <c r="O2054" s="5">
        <f>+'MBI DIRECTORIO'!O2054</f>
        <v>62.392426850258175</v>
      </c>
      <c r="P2054" s="5">
        <f>+'MBI DIRECTORIO'!P2054</f>
        <v>2.8112449799196786</v>
      </c>
      <c r="Q2054" s="5">
        <f>+'MBI DIRECTORIO'!Q2054</f>
        <v>3.2025902179699042</v>
      </c>
      <c r="R2054" s="5">
        <f>+'MBI DIRECTORIO'!R2054</f>
        <v>0</v>
      </c>
      <c r="S2054" s="5">
        <f>+'MBI DIRECTORIO'!S2054</f>
        <v>0</v>
      </c>
      <c r="T2054" s="5">
        <f>+'MBI DIRECTORIO'!T2054</f>
        <v>0</v>
      </c>
      <c r="U2054" s="5">
        <f>+'MBI DIRECTORIO'!U2054</f>
        <v>0</v>
      </c>
      <c r="V2054" s="5">
        <f>+'MBI DIRECTORIO'!V2054</f>
        <v>0</v>
      </c>
      <c r="W2054" s="5">
        <f>+'MBI DIRECTORIO'!W2054</f>
        <v>0</v>
      </c>
      <c r="X2054" s="5">
        <f>+'MBI DIRECTORIO'!X2054</f>
        <v>0</v>
      </c>
      <c r="Y2054" s="5">
        <f>+'MBI DIRECTORIO'!Y2054</f>
        <v>124.0973460640557</v>
      </c>
      <c r="Z2054" s="5">
        <f>+'MBI DIRECTORIO'!Z2054</f>
        <v>7.5700283647318152</v>
      </c>
      <c r="AA2054" s="5">
        <f>+'MBI DIRECTORIO'!AA2054</f>
        <v>0</v>
      </c>
      <c r="AB2054" s="5" t="str">
        <f>+'MBI DIRECTORIO'!AG2054</f>
        <v>LAVENDIMIASA S.A.</v>
      </c>
      <c r="AD2054" t="str">
        <f t="shared" si="33"/>
        <v>INSERT INTO TABLA_PRESUPUESTO_COMERCIAL VALUES ('VSR','80222-C','14004115-15',2022,'Noviembre',30,'USD',930,929.538717,0,0,8.24252,0,48.121056,62.392427,2.811245,3.20259,0,0,0,0,0,0,0,124.097346,7.570028,0);</v>
      </c>
    </row>
    <row r="2055" spans="1:30" x14ac:dyDescent="0.2">
      <c r="A2055" t="str">
        <f>+'MBI DIRECTORIO'!A2055</f>
        <v>VSR</v>
      </c>
      <c r="B2055" t="str">
        <f>+'MBI DIRECTORIO'!B2055</f>
        <v>80222-C</v>
      </c>
      <c r="C2055" t="str">
        <f>+'MBI DIRECTORIO'!C2055</f>
        <v>14004857-20</v>
      </c>
      <c r="D2055">
        <f>+'MBI DIRECTORIO'!D2055</f>
        <v>2022</v>
      </c>
      <c r="E2055" t="str">
        <f>+'MBI DIRECTORIO'!E2055</f>
        <v>Noviembre</v>
      </c>
      <c r="F2055" s="5">
        <f>+'MBI DIRECTORIO'!F2055</f>
        <v>15</v>
      </c>
      <c r="G2055" t="str">
        <f>+'MBI DIRECTORIO'!G2055</f>
        <v>USD</v>
      </c>
      <c r="H2055" s="5">
        <f>+'MBI DIRECTORIO'!H2055</f>
        <v>465</v>
      </c>
      <c r="I2055" s="5">
        <f>+'MBI DIRECTORIO'!I2055</f>
        <v>268.36441514495681</v>
      </c>
      <c r="J2055" s="5">
        <f>+'MBI DIRECTORIO'!J2055</f>
        <v>0</v>
      </c>
      <c r="K2055" s="5">
        <f>+'MBI DIRECTORIO'!K2055</f>
        <v>0</v>
      </c>
      <c r="L2055" s="5">
        <f>+'MBI DIRECTORIO'!L2055</f>
        <v>4.1212598113681231</v>
      </c>
      <c r="M2055" s="5">
        <f>+'MBI DIRECTORIO'!M2055</f>
        <v>0</v>
      </c>
      <c r="N2055" s="5">
        <f>+'MBI DIRECTORIO'!N2055</f>
        <v>24.060527825588068</v>
      </c>
      <c r="O2055" s="5">
        <f>+'MBI DIRECTORIO'!O2055</f>
        <v>31.196213425129088</v>
      </c>
      <c r="P2055" s="5">
        <f>+'MBI DIRECTORIO'!P2055</f>
        <v>1.4056224899598393</v>
      </c>
      <c r="Q2055" s="5">
        <f>+'MBI DIRECTORIO'!Q2055</f>
        <v>1.6012951089849521</v>
      </c>
      <c r="R2055" s="5">
        <f>+'MBI DIRECTORIO'!R2055</f>
        <v>0</v>
      </c>
      <c r="S2055" s="5">
        <f>+'MBI DIRECTORIO'!S2055</f>
        <v>0</v>
      </c>
      <c r="T2055" s="5">
        <f>+'MBI DIRECTORIO'!T2055</f>
        <v>0</v>
      </c>
      <c r="U2055" s="5">
        <f>+'MBI DIRECTORIO'!U2055</f>
        <v>0</v>
      </c>
      <c r="V2055" s="5">
        <f>+'MBI DIRECTORIO'!V2055</f>
        <v>0</v>
      </c>
      <c r="W2055" s="5">
        <f>+'MBI DIRECTORIO'!W2055</f>
        <v>0</v>
      </c>
      <c r="X2055" s="5">
        <f>+'MBI DIRECTORIO'!X2055</f>
        <v>0</v>
      </c>
      <c r="Y2055" s="5">
        <f>+'MBI DIRECTORIO'!Y2055</f>
        <v>62.04867303202785</v>
      </c>
      <c r="Z2055" s="5">
        <f>+'MBI DIRECTORIO'!Z2055</f>
        <v>3.7850141823659076</v>
      </c>
      <c r="AA2055" s="5">
        <f>+'MBI DIRECTORIO'!AA2055</f>
        <v>0</v>
      </c>
      <c r="AB2055" s="5" t="str">
        <f>+'MBI DIRECTORIO'!AG2055</f>
        <v>LAVENDIMIASA S.A.</v>
      </c>
      <c r="AD2055" t="str">
        <f t="shared" ref="AD2055:AD2118" si="34">_xlfn.CONCAT("INSERT INTO TABLA_PRESUPUESTO_COMERCIAL VALUES ('",A2055,"','",B2055,"','",C2055,"',",D2055,",'",E2055,"',",SUBSTITUTE(ROUND(F2055,6),",","."),",'",G2055,"',",SUBSTITUTE(ROUND(H2055,6),",","."),",",SUBSTITUTE(ROUND(I2055,6),",","."),",",SUBSTITUTE(ROUND(J2055,6),",","."),",",SUBSTITUTE(ROUND(K2055,6),",","."),",",SUBSTITUTE(ROUND(L2055,6),",","."),",",SUBSTITUTE(ROUND(M2055,6),",","."),",",SUBSTITUTE(ROUND(N2055,6),",","."),",",SUBSTITUTE(ROUND(O2055,6),",","."),",",SUBSTITUTE(ROUND(P2055,6),",","."),",",SUBSTITUTE(ROUND(Q2055,6),",","."),",",SUBSTITUTE(ROUND(R2055,6),",","."),",",SUBSTITUTE(ROUND(S2055,6),",","."),",",SUBSTITUTE(ROUND(T2055,6),",","."),",",SUBSTITUTE(ROUND(U2055,6),",","."),",",SUBSTITUTE(ROUND(V2055,6),",","."),",",SUBSTITUTE(ROUND(W2055,6),",","."),",",SUBSTITUTE(ROUND(X2055,6),",","."),",",SUBSTITUTE(ROUND(Y2055,6),",","."),",",SUBSTITUTE(ROUND(Z2055,6),",","."),",",SUBSTITUTE(ROUND(AA2055,6),",","."),");")</f>
        <v>INSERT INTO TABLA_PRESUPUESTO_COMERCIAL VALUES ('VSR','80222-C','14004857-20',2022,'Noviembre',15,'USD',465,268.364415,0,0,4.12126,0,24.060528,31.196213,1.405622,1.601295,0,0,0,0,0,0,0,62.048673,3.785014,0);</v>
      </c>
    </row>
    <row r="2056" spans="1:30" x14ac:dyDescent="0.2">
      <c r="A2056" t="str">
        <f>+'MBI DIRECTORIO'!A2056</f>
        <v>VSR</v>
      </c>
      <c r="B2056" t="str">
        <f>+'MBI DIRECTORIO'!B2056</f>
        <v>80226-C</v>
      </c>
      <c r="C2056" t="str">
        <f>+'MBI DIRECTORIO'!C2056</f>
        <v>14005039-20</v>
      </c>
      <c r="D2056">
        <f>+'MBI DIRECTORIO'!D2056</f>
        <v>2022</v>
      </c>
      <c r="E2056" t="str">
        <f>+'MBI DIRECTORIO'!E2056</f>
        <v>Noviembre</v>
      </c>
      <c r="F2056" s="5">
        <f>+'MBI DIRECTORIO'!F2056</f>
        <v>22.5</v>
      </c>
      <c r="G2056" t="str">
        <f>+'MBI DIRECTORIO'!G2056</f>
        <v>USD</v>
      </c>
      <c r="H2056" s="5">
        <f>+'MBI DIRECTORIO'!H2056</f>
        <v>1237.5</v>
      </c>
      <c r="I2056" s="5">
        <f>+'MBI DIRECTORIO'!I2056</f>
        <v>470.46967780594741</v>
      </c>
      <c r="J2056" s="5">
        <f>+'MBI DIRECTORIO'!J2056</f>
        <v>0</v>
      </c>
      <c r="K2056" s="5">
        <f>+'MBI DIRECTORIO'!K2056</f>
        <v>0</v>
      </c>
      <c r="L2056" s="5">
        <f>+'MBI DIRECTORIO'!L2056</f>
        <v>6.1818897170521847</v>
      </c>
      <c r="M2056" s="5">
        <f>+'MBI DIRECTORIO'!M2056</f>
        <v>0</v>
      </c>
      <c r="N2056" s="5">
        <f>+'MBI DIRECTORIO'!N2056</f>
        <v>30.714285714285715</v>
      </c>
      <c r="O2056" s="5">
        <f>+'MBI DIRECTORIO'!O2056</f>
        <v>38.839285714285715</v>
      </c>
      <c r="P2056" s="5">
        <f>+'MBI DIRECTORIO'!P2056</f>
        <v>1.75</v>
      </c>
      <c r="Q2056" s="5">
        <f>+'MBI DIRECTORIO'!Q2056</f>
        <v>4.2615111771373728</v>
      </c>
      <c r="R2056" s="5">
        <f>+'MBI DIRECTORIO'!R2056</f>
        <v>0</v>
      </c>
      <c r="S2056" s="5">
        <f>+'MBI DIRECTORIO'!S2056</f>
        <v>0</v>
      </c>
      <c r="T2056" s="5">
        <f>+'MBI DIRECTORIO'!T2056</f>
        <v>0</v>
      </c>
      <c r="U2056" s="5">
        <f>+'MBI DIRECTORIO'!U2056</f>
        <v>0</v>
      </c>
      <c r="V2056" s="5">
        <f>+'MBI DIRECTORIO'!V2056</f>
        <v>0</v>
      </c>
      <c r="W2056" s="5">
        <f>+'MBI DIRECTORIO'!W2056</f>
        <v>0</v>
      </c>
      <c r="X2056" s="5">
        <f>+'MBI DIRECTORIO'!X2056</f>
        <v>0</v>
      </c>
      <c r="Y2056" s="5">
        <f>+'MBI DIRECTORIO'!Y2056</f>
        <v>81.242603879257672</v>
      </c>
      <c r="Z2056" s="5">
        <f>+'MBI DIRECTORIO'!Z2056</f>
        <v>5.6775212735488614</v>
      </c>
      <c r="AA2056" s="5">
        <f>+'MBI DIRECTORIO'!AA2056</f>
        <v>0</v>
      </c>
      <c r="AB2056" s="5" t="str">
        <f>+'MBI DIRECTORIO'!AG2056</f>
        <v>SMART FOODS, C.A.</v>
      </c>
      <c r="AD2056" t="str">
        <f t="shared" si="34"/>
        <v>INSERT INTO TABLA_PRESUPUESTO_COMERCIAL VALUES ('VSR','80226-C','14005039-20',2022,'Noviembre',22.5,'USD',1237.5,470.469678,0,0,6.18189,0,30.714286,38.839286,1.75,4.261511,0,0,0,0,0,0,0,81.242604,5.677521,0);</v>
      </c>
    </row>
    <row r="2057" spans="1:30" x14ac:dyDescent="0.2">
      <c r="A2057" t="str">
        <f>+'MBI DIRECTORIO'!A2057</f>
        <v>VSR</v>
      </c>
      <c r="B2057" t="str">
        <f>+'MBI DIRECTORIO'!B2057</f>
        <v>80226-C</v>
      </c>
      <c r="C2057" t="str">
        <f>+'MBI DIRECTORIO'!C2057</f>
        <v>14004826-18</v>
      </c>
      <c r="D2057">
        <f>+'MBI DIRECTORIO'!D2057</f>
        <v>2022</v>
      </c>
      <c r="E2057" t="str">
        <f>+'MBI DIRECTORIO'!E2057</f>
        <v>Noviembre</v>
      </c>
      <c r="F2057" s="5">
        <f>+'MBI DIRECTORIO'!F2057</f>
        <v>22.5</v>
      </c>
      <c r="G2057" t="str">
        <f>+'MBI DIRECTORIO'!G2057</f>
        <v>USD</v>
      </c>
      <c r="H2057" s="5">
        <f>+'MBI DIRECTORIO'!H2057</f>
        <v>720</v>
      </c>
      <c r="I2057" s="5">
        <f>+'MBI DIRECTORIO'!I2057</f>
        <v>422.51267695594731</v>
      </c>
      <c r="J2057" s="5">
        <f>+'MBI DIRECTORIO'!J2057</f>
        <v>0</v>
      </c>
      <c r="K2057" s="5">
        <f>+'MBI DIRECTORIO'!K2057</f>
        <v>0</v>
      </c>
      <c r="L2057" s="5">
        <f>+'MBI DIRECTORIO'!L2057</f>
        <v>6.1818897170521847</v>
      </c>
      <c r="M2057" s="5">
        <f>+'MBI DIRECTORIO'!M2057</f>
        <v>0</v>
      </c>
      <c r="N2057" s="5">
        <f>+'MBI DIRECTORIO'!N2057</f>
        <v>30.714285714285715</v>
      </c>
      <c r="O2057" s="5">
        <f>+'MBI DIRECTORIO'!O2057</f>
        <v>38.839285714285715</v>
      </c>
      <c r="P2057" s="5">
        <f>+'MBI DIRECTORIO'!P2057</f>
        <v>1.75</v>
      </c>
      <c r="Q2057" s="5">
        <f>+'MBI DIRECTORIO'!Q2057</f>
        <v>2.479424684879926</v>
      </c>
      <c r="R2057" s="5">
        <f>+'MBI DIRECTORIO'!R2057</f>
        <v>0</v>
      </c>
      <c r="S2057" s="5">
        <f>+'MBI DIRECTORIO'!S2057</f>
        <v>0</v>
      </c>
      <c r="T2057" s="5">
        <f>+'MBI DIRECTORIO'!T2057</f>
        <v>0</v>
      </c>
      <c r="U2057" s="5">
        <f>+'MBI DIRECTORIO'!U2057</f>
        <v>0</v>
      </c>
      <c r="V2057" s="5">
        <f>+'MBI DIRECTORIO'!V2057</f>
        <v>0</v>
      </c>
      <c r="W2057" s="5">
        <f>+'MBI DIRECTORIO'!W2057</f>
        <v>0</v>
      </c>
      <c r="X2057" s="5">
        <f>+'MBI DIRECTORIO'!X2057</f>
        <v>0</v>
      </c>
      <c r="Y2057" s="5">
        <f>+'MBI DIRECTORIO'!Y2057</f>
        <v>79.460517387000223</v>
      </c>
      <c r="Z2057" s="5">
        <f>+'MBI DIRECTORIO'!Z2057</f>
        <v>5.6775212735488614</v>
      </c>
      <c r="AA2057" s="5">
        <f>+'MBI DIRECTORIO'!AA2057</f>
        <v>0</v>
      </c>
      <c r="AB2057" s="5" t="str">
        <f>+'MBI DIRECTORIO'!AG2057</f>
        <v>SMART FOODS, C.A.</v>
      </c>
      <c r="AD2057" t="str">
        <f t="shared" si="34"/>
        <v>INSERT INTO TABLA_PRESUPUESTO_COMERCIAL VALUES ('VSR','80226-C','14004826-18',2022,'Noviembre',22.5,'USD',720,422.512677,0,0,6.18189,0,30.714286,38.839286,1.75,2.479425,0,0,0,0,0,0,0,79.460517,5.677521,0);</v>
      </c>
    </row>
    <row r="2058" spans="1:30" x14ac:dyDescent="0.2">
      <c r="A2058" t="str">
        <f>+'MBI DIRECTORIO'!A2058</f>
        <v>VSR</v>
      </c>
      <c r="B2058" t="str">
        <f>+'MBI DIRECTORIO'!B2058</f>
        <v>80099-C</v>
      </c>
      <c r="C2058" t="str">
        <f>+'MBI DIRECTORIO'!C2058</f>
        <v>14005066-17</v>
      </c>
      <c r="D2058">
        <f>+'MBI DIRECTORIO'!D2058</f>
        <v>2022</v>
      </c>
      <c r="E2058" t="str">
        <f>+'MBI DIRECTORIO'!E2058</f>
        <v>Noviembre</v>
      </c>
      <c r="F2058" s="5">
        <f>+'MBI DIRECTORIO'!F2058</f>
        <v>9</v>
      </c>
      <c r="G2058" t="str">
        <f>+'MBI DIRECTORIO'!G2058</f>
        <v>USD</v>
      </c>
      <c r="H2058" s="5">
        <f>+'MBI DIRECTORIO'!H2058</f>
        <v>899.64</v>
      </c>
      <c r="I2058" s="5">
        <f>+'MBI DIRECTORIO'!I2058</f>
        <v>477.82726316878234</v>
      </c>
      <c r="J2058" s="5">
        <f>+'MBI DIRECTORIO'!J2058</f>
        <v>0</v>
      </c>
      <c r="K2058" s="5">
        <f>+'MBI DIRECTORIO'!K2058</f>
        <v>18</v>
      </c>
      <c r="L2058" s="5">
        <f>+'MBI DIRECTORIO'!L2058</f>
        <v>2.4727558868208739</v>
      </c>
      <c r="M2058" s="5">
        <f>+'MBI DIRECTORIO'!M2058</f>
        <v>0</v>
      </c>
      <c r="N2058" s="5">
        <f>+'MBI DIRECTORIO'!N2058</f>
        <v>13.979166666666668</v>
      </c>
      <c r="O2058" s="5">
        <f>+'MBI DIRECTORIO'!O2058</f>
        <v>10.9375</v>
      </c>
      <c r="P2058" s="5">
        <f>+'MBI DIRECTORIO'!P2058</f>
        <v>1.1229166666666668</v>
      </c>
      <c r="Q2058" s="5">
        <f>+'MBI DIRECTORIO'!Q2058</f>
        <v>3.0980411437574675</v>
      </c>
      <c r="R2058" s="5">
        <f>+'MBI DIRECTORIO'!R2058</f>
        <v>0</v>
      </c>
      <c r="S2058" s="5">
        <f>+'MBI DIRECTORIO'!S2058</f>
        <v>0</v>
      </c>
      <c r="T2058" s="5">
        <f>+'MBI DIRECTORIO'!T2058</f>
        <v>0</v>
      </c>
      <c r="U2058" s="5">
        <f>+'MBI DIRECTORIO'!U2058</f>
        <v>0</v>
      </c>
      <c r="V2058" s="5">
        <f>+'MBI DIRECTORIO'!V2058</f>
        <v>0</v>
      </c>
      <c r="W2058" s="5">
        <f>+'MBI DIRECTORIO'!W2058</f>
        <v>0</v>
      </c>
      <c r="X2058" s="5">
        <f>+'MBI DIRECTORIO'!X2058</f>
        <v>0</v>
      </c>
      <c r="Y2058" s="5">
        <f>+'MBI DIRECTORIO'!Y2058</f>
        <v>29.160187699285274</v>
      </c>
      <c r="Z2058" s="5">
        <f>+'MBI DIRECTORIO'!Z2058</f>
        <v>2.2563222194472893E-2</v>
      </c>
      <c r="AA2058" s="5">
        <f>+'MBI DIRECTORIO'!AA2058</f>
        <v>0</v>
      </c>
      <c r="AB2058" s="5" t="str">
        <f>+'MBI DIRECTORIO'!AG2058</f>
        <v>Pieroth Japan K.K.</v>
      </c>
      <c r="AD2058" t="str">
        <f t="shared" si="34"/>
        <v>INSERT INTO TABLA_PRESUPUESTO_COMERCIAL VALUES ('VSR','80099-C','14005066-17',2022,'Noviembre',9,'USD',899.64,477.827263,0,18,2.472756,0,13.979167,10.9375,1.122917,3.098041,0,0,0,0,0,0,0,29.160188,0.022563,0);</v>
      </c>
    </row>
    <row r="2059" spans="1:30" x14ac:dyDescent="0.2">
      <c r="A2059" t="str">
        <f>+'MBI DIRECTORIO'!A2059</f>
        <v>VSR</v>
      </c>
      <c r="B2059" t="str">
        <f>+'MBI DIRECTORIO'!B2059</f>
        <v>80099-C</v>
      </c>
      <c r="C2059" t="str">
        <f>+'MBI DIRECTORIO'!C2059</f>
        <v>14005051-21</v>
      </c>
      <c r="D2059">
        <f>+'MBI DIRECTORIO'!D2059</f>
        <v>2022</v>
      </c>
      <c r="E2059" t="str">
        <f>+'MBI DIRECTORIO'!E2059</f>
        <v>Noviembre</v>
      </c>
      <c r="F2059" s="5">
        <f>+'MBI DIRECTORIO'!F2059</f>
        <v>90</v>
      </c>
      <c r="G2059" t="str">
        <f>+'MBI DIRECTORIO'!G2059</f>
        <v>USD</v>
      </c>
      <c r="H2059" s="5">
        <f>+'MBI DIRECTORIO'!H2059</f>
        <v>3510</v>
      </c>
      <c r="I2059" s="5">
        <f>+'MBI DIRECTORIO'!I2059</f>
        <v>1526.0556521943556</v>
      </c>
      <c r="J2059" s="5">
        <f>+'MBI DIRECTORIO'!J2059</f>
        <v>0</v>
      </c>
      <c r="K2059" s="5">
        <f>+'MBI DIRECTORIO'!K2059</f>
        <v>180</v>
      </c>
      <c r="L2059" s="5">
        <f>+'MBI DIRECTORIO'!L2059</f>
        <v>24.727558868208739</v>
      </c>
      <c r="M2059" s="5">
        <f>+'MBI DIRECTORIO'!M2059</f>
        <v>0</v>
      </c>
      <c r="N2059" s="5">
        <f>+'MBI DIRECTORIO'!N2059</f>
        <v>139.79166666666666</v>
      </c>
      <c r="O2059" s="5">
        <f>+'MBI DIRECTORIO'!O2059</f>
        <v>109.375</v>
      </c>
      <c r="P2059" s="5">
        <f>+'MBI DIRECTORIO'!P2059</f>
        <v>11.229166666666668</v>
      </c>
      <c r="Q2059" s="5">
        <f>+'MBI DIRECTORIO'!Q2059</f>
        <v>12.087195338789639</v>
      </c>
      <c r="R2059" s="5">
        <f>+'MBI DIRECTORIO'!R2059</f>
        <v>0</v>
      </c>
      <c r="S2059" s="5">
        <f>+'MBI DIRECTORIO'!S2059</f>
        <v>0</v>
      </c>
      <c r="T2059" s="5">
        <f>+'MBI DIRECTORIO'!T2059</f>
        <v>0</v>
      </c>
      <c r="U2059" s="5">
        <f>+'MBI DIRECTORIO'!U2059</f>
        <v>0</v>
      </c>
      <c r="V2059" s="5">
        <f>+'MBI DIRECTORIO'!V2059</f>
        <v>0</v>
      </c>
      <c r="W2059" s="5">
        <f>+'MBI DIRECTORIO'!W2059</f>
        <v>0</v>
      </c>
      <c r="X2059" s="5">
        <f>+'MBI DIRECTORIO'!X2059</f>
        <v>0</v>
      </c>
      <c r="Y2059" s="5">
        <f>+'MBI DIRECTORIO'!Y2059</f>
        <v>272.70866089406769</v>
      </c>
      <c r="Z2059" s="5">
        <f>+'MBI DIRECTORIO'!Z2059</f>
        <v>0.2256322219447289</v>
      </c>
      <c r="AA2059" s="5">
        <f>+'MBI DIRECTORIO'!AA2059</f>
        <v>0</v>
      </c>
      <c r="AB2059" s="5" t="str">
        <f>+'MBI DIRECTORIO'!AG2059</f>
        <v>Pieroth Japan K.K.</v>
      </c>
      <c r="AD2059" t="str">
        <f t="shared" si="34"/>
        <v>INSERT INTO TABLA_PRESUPUESTO_COMERCIAL VALUES ('VSR','80099-C','14005051-21',2022,'Noviembre',90,'USD',3510,1526.055652,0,180,24.727559,0,139.791667,109.375,11.229167,12.087195,0,0,0,0,0,0,0,272.708661,0.225632,0);</v>
      </c>
    </row>
    <row r="2060" spans="1:30" x14ac:dyDescent="0.2">
      <c r="A2060" t="str">
        <f>+'MBI DIRECTORIO'!A2060</f>
        <v>VSR</v>
      </c>
      <c r="B2060" t="str">
        <f>+'MBI DIRECTORIO'!B2060</f>
        <v>80099-C</v>
      </c>
      <c r="C2060" t="str">
        <f>+'MBI DIRECTORIO'!C2060</f>
        <v>14005055-21</v>
      </c>
      <c r="D2060">
        <f>+'MBI DIRECTORIO'!D2060</f>
        <v>2022</v>
      </c>
      <c r="E2060" t="str">
        <f>+'MBI DIRECTORIO'!E2060</f>
        <v>Noviembre</v>
      </c>
      <c r="F2060" s="5">
        <f>+'MBI DIRECTORIO'!F2060</f>
        <v>9</v>
      </c>
      <c r="G2060" t="str">
        <f>+'MBI DIRECTORIO'!G2060</f>
        <v>USD</v>
      </c>
      <c r="H2060" s="5">
        <f>+'MBI DIRECTORIO'!H2060</f>
        <v>351</v>
      </c>
      <c r="I2060" s="5">
        <f>+'MBI DIRECTORIO'!I2060</f>
        <v>128.985660689854</v>
      </c>
      <c r="J2060" s="5">
        <f>+'MBI DIRECTORIO'!J2060</f>
        <v>0</v>
      </c>
      <c r="K2060" s="5">
        <f>+'MBI DIRECTORIO'!K2060</f>
        <v>18</v>
      </c>
      <c r="L2060" s="5">
        <f>+'MBI DIRECTORIO'!L2060</f>
        <v>2.4727558868208739</v>
      </c>
      <c r="M2060" s="5">
        <f>+'MBI DIRECTORIO'!M2060</f>
        <v>0</v>
      </c>
      <c r="N2060" s="5">
        <f>+'MBI DIRECTORIO'!N2060</f>
        <v>13.979166666666668</v>
      </c>
      <c r="O2060" s="5">
        <f>+'MBI DIRECTORIO'!O2060</f>
        <v>10.9375</v>
      </c>
      <c r="P2060" s="5">
        <f>+'MBI DIRECTORIO'!P2060</f>
        <v>1.1229166666666668</v>
      </c>
      <c r="Q2060" s="5">
        <f>+'MBI DIRECTORIO'!Q2060</f>
        <v>1.2087195338789638</v>
      </c>
      <c r="R2060" s="5">
        <f>+'MBI DIRECTORIO'!R2060</f>
        <v>0</v>
      </c>
      <c r="S2060" s="5">
        <f>+'MBI DIRECTORIO'!S2060</f>
        <v>0</v>
      </c>
      <c r="T2060" s="5">
        <f>+'MBI DIRECTORIO'!T2060</f>
        <v>0</v>
      </c>
      <c r="U2060" s="5">
        <f>+'MBI DIRECTORIO'!U2060</f>
        <v>0</v>
      </c>
      <c r="V2060" s="5">
        <f>+'MBI DIRECTORIO'!V2060</f>
        <v>0</v>
      </c>
      <c r="W2060" s="5">
        <f>+'MBI DIRECTORIO'!W2060</f>
        <v>0</v>
      </c>
      <c r="X2060" s="5">
        <f>+'MBI DIRECTORIO'!X2060</f>
        <v>0</v>
      </c>
      <c r="Y2060" s="5">
        <f>+'MBI DIRECTORIO'!Y2060</f>
        <v>27.27086608940677</v>
      </c>
      <c r="Z2060" s="5">
        <f>+'MBI DIRECTORIO'!Z2060</f>
        <v>2.2563222194472893E-2</v>
      </c>
      <c r="AA2060" s="5">
        <f>+'MBI DIRECTORIO'!AA2060</f>
        <v>0</v>
      </c>
      <c r="AB2060" s="5" t="str">
        <f>+'MBI DIRECTORIO'!AG2060</f>
        <v>Pieroth Japan K.K.</v>
      </c>
      <c r="AD2060" t="str">
        <f t="shared" si="34"/>
        <v>INSERT INTO TABLA_PRESUPUESTO_COMERCIAL VALUES ('VSR','80099-C','14005055-21',2022,'Noviembre',9,'USD',351,128.985661,0,18,2.472756,0,13.979167,10.9375,1.122917,1.20872,0,0,0,0,0,0,0,27.270866,0.022563,0);</v>
      </c>
    </row>
    <row r="2061" spans="1:30" x14ac:dyDescent="0.2">
      <c r="A2061" t="str">
        <f>+'MBI DIRECTORIO'!A2061</f>
        <v>VSR</v>
      </c>
      <c r="B2061" t="str">
        <f>+'MBI DIRECTORIO'!B2061</f>
        <v>80099-C</v>
      </c>
      <c r="C2061" t="str">
        <f>+'MBI DIRECTORIO'!C2061</f>
        <v>14005075-18</v>
      </c>
      <c r="D2061">
        <f>+'MBI DIRECTORIO'!D2061</f>
        <v>2022</v>
      </c>
      <c r="E2061" t="str">
        <f>+'MBI DIRECTORIO'!E2061</f>
        <v>Noviembre</v>
      </c>
      <c r="F2061" s="5">
        <f>+'MBI DIRECTORIO'!F2061</f>
        <v>60</v>
      </c>
      <c r="G2061" t="str">
        <f>+'MBI DIRECTORIO'!G2061</f>
        <v>USD</v>
      </c>
      <c r="H2061" s="5">
        <f>+'MBI DIRECTORIO'!H2061</f>
        <v>3600</v>
      </c>
      <c r="I2061" s="5">
        <f>+'MBI DIRECTORIO'!I2061</f>
        <v>1953.794268162304</v>
      </c>
      <c r="J2061" s="5">
        <f>+'MBI DIRECTORIO'!J2061</f>
        <v>0</v>
      </c>
      <c r="K2061" s="5">
        <f>+'MBI DIRECTORIO'!K2061</f>
        <v>120</v>
      </c>
      <c r="L2061" s="5">
        <f>+'MBI DIRECTORIO'!L2061</f>
        <v>16.485039245472493</v>
      </c>
      <c r="M2061" s="5">
        <f>+'MBI DIRECTORIO'!M2061</f>
        <v>0</v>
      </c>
      <c r="N2061" s="5">
        <f>+'MBI DIRECTORIO'!N2061</f>
        <v>93.194444444444443</v>
      </c>
      <c r="O2061" s="5">
        <f>+'MBI DIRECTORIO'!O2061</f>
        <v>72.916666666666671</v>
      </c>
      <c r="P2061" s="5">
        <f>+'MBI DIRECTORIO'!P2061</f>
        <v>7.4861111111111125</v>
      </c>
      <c r="Q2061" s="5">
        <f>+'MBI DIRECTORIO'!Q2061</f>
        <v>12.397123424399629</v>
      </c>
      <c r="R2061" s="5">
        <f>+'MBI DIRECTORIO'!R2061</f>
        <v>0</v>
      </c>
      <c r="S2061" s="5">
        <f>+'MBI DIRECTORIO'!S2061</f>
        <v>0</v>
      </c>
      <c r="T2061" s="5">
        <f>+'MBI DIRECTORIO'!T2061</f>
        <v>0</v>
      </c>
      <c r="U2061" s="5">
        <f>+'MBI DIRECTORIO'!U2061</f>
        <v>0</v>
      </c>
      <c r="V2061" s="5">
        <f>+'MBI DIRECTORIO'!V2061</f>
        <v>0</v>
      </c>
      <c r="W2061" s="5">
        <f>+'MBI DIRECTORIO'!W2061</f>
        <v>0</v>
      </c>
      <c r="X2061" s="5">
        <f>+'MBI DIRECTORIO'!X2061</f>
        <v>0</v>
      </c>
      <c r="Y2061" s="5">
        <f>+'MBI DIRECTORIO'!Y2061</f>
        <v>186.14476712791836</v>
      </c>
      <c r="Z2061" s="5">
        <f>+'MBI DIRECTORIO'!Z2061</f>
        <v>0.15042148129648594</v>
      </c>
      <c r="AA2061" s="5">
        <f>+'MBI DIRECTORIO'!AA2061</f>
        <v>0</v>
      </c>
      <c r="AB2061" s="5" t="str">
        <f>+'MBI DIRECTORIO'!AG2061</f>
        <v>Pieroth Japan K.K.</v>
      </c>
      <c r="AD2061" t="str">
        <f t="shared" si="34"/>
        <v>INSERT INTO TABLA_PRESUPUESTO_COMERCIAL VALUES ('VSR','80099-C','14005075-18',2022,'Noviembre',60,'USD',3600,1953.794268,0,120,16.485039,0,93.194444,72.916667,7.486111,12.397123,0,0,0,0,0,0,0,186.144767,0.150421,0);</v>
      </c>
    </row>
    <row r="2062" spans="1:30" x14ac:dyDescent="0.2">
      <c r="A2062" t="str">
        <f>+'MBI DIRECTORIO'!A2062</f>
        <v>VSR</v>
      </c>
      <c r="B2062" t="str">
        <f>+'MBI DIRECTORIO'!B2062</f>
        <v>80099-C</v>
      </c>
      <c r="C2062" t="str">
        <f>+'MBI DIRECTORIO'!C2062</f>
        <v>14005069-15</v>
      </c>
      <c r="D2062">
        <f>+'MBI DIRECTORIO'!D2062</f>
        <v>2022</v>
      </c>
      <c r="E2062" t="str">
        <f>+'MBI DIRECTORIO'!E2062</f>
        <v>Noviembre</v>
      </c>
      <c r="F2062" s="5">
        <f>+'MBI DIRECTORIO'!F2062</f>
        <v>60</v>
      </c>
      <c r="G2062" t="str">
        <f>+'MBI DIRECTORIO'!G2062</f>
        <v>USD</v>
      </c>
      <c r="H2062" s="5">
        <f>+'MBI DIRECTORIO'!H2062</f>
        <v>3600</v>
      </c>
      <c r="I2062" s="5">
        <f>+'MBI DIRECTORIO'!I2062</f>
        <v>1468.5306193078823</v>
      </c>
      <c r="J2062" s="5">
        <f>+'MBI DIRECTORIO'!J2062</f>
        <v>0</v>
      </c>
      <c r="K2062" s="5">
        <f>+'MBI DIRECTORIO'!K2062</f>
        <v>120</v>
      </c>
      <c r="L2062" s="5">
        <f>+'MBI DIRECTORIO'!L2062</f>
        <v>16.485039245472493</v>
      </c>
      <c r="M2062" s="5">
        <f>+'MBI DIRECTORIO'!M2062</f>
        <v>0</v>
      </c>
      <c r="N2062" s="5">
        <f>+'MBI DIRECTORIO'!N2062</f>
        <v>93.194444444444443</v>
      </c>
      <c r="O2062" s="5">
        <f>+'MBI DIRECTORIO'!O2062</f>
        <v>72.916666666666671</v>
      </c>
      <c r="P2062" s="5">
        <f>+'MBI DIRECTORIO'!P2062</f>
        <v>7.4861111111111125</v>
      </c>
      <c r="Q2062" s="5">
        <f>+'MBI DIRECTORIO'!Q2062</f>
        <v>12.397123424399629</v>
      </c>
      <c r="R2062" s="5">
        <f>+'MBI DIRECTORIO'!R2062</f>
        <v>0</v>
      </c>
      <c r="S2062" s="5">
        <f>+'MBI DIRECTORIO'!S2062</f>
        <v>0</v>
      </c>
      <c r="T2062" s="5">
        <f>+'MBI DIRECTORIO'!T2062</f>
        <v>0</v>
      </c>
      <c r="U2062" s="5">
        <f>+'MBI DIRECTORIO'!U2062</f>
        <v>0</v>
      </c>
      <c r="V2062" s="5">
        <f>+'MBI DIRECTORIO'!V2062</f>
        <v>0</v>
      </c>
      <c r="W2062" s="5">
        <f>+'MBI DIRECTORIO'!W2062</f>
        <v>0</v>
      </c>
      <c r="X2062" s="5">
        <f>+'MBI DIRECTORIO'!X2062</f>
        <v>0</v>
      </c>
      <c r="Y2062" s="5">
        <f>+'MBI DIRECTORIO'!Y2062</f>
        <v>186.14476712791836</v>
      </c>
      <c r="Z2062" s="5">
        <f>+'MBI DIRECTORIO'!Z2062</f>
        <v>0.15042148129648594</v>
      </c>
      <c r="AA2062" s="5">
        <f>+'MBI DIRECTORIO'!AA2062</f>
        <v>0</v>
      </c>
      <c r="AB2062" s="5" t="str">
        <f>+'MBI DIRECTORIO'!AG2062</f>
        <v>Pieroth Japan K.K.</v>
      </c>
      <c r="AD2062" t="str">
        <f t="shared" si="34"/>
        <v>INSERT INTO TABLA_PRESUPUESTO_COMERCIAL VALUES ('VSR','80099-C','14005069-15',2022,'Noviembre',60,'USD',3600,1468.530619,0,120,16.485039,0,93.194444,72.916667,7.486111,12.397123,0,0,0,0,0,0,0,186.144767,0.150421,0);</v>
      </c>
    </row>
    <row r="2063" spans="1:30" x14ac:dyDescent="0.2">
      <c r="A2063" t="str">
        <f>+'MBI DIRECTORIO'!A2063</f>
        <v>VSR</v>
      </c>
      <c r="B2063" t="str">
        <f>+'MBI DIRECTORIO'!B2063</f>
        <v>80138-C</v>
      </c>
      <c r="C2063" t="str">
        <f>+'MBI DIRECTORIO'!C2063</f>
        <v>14004233-21</v>
      </c>
      <c r="D2063">
        <f>+'MBI DIRECTORIO'!D2063</f>
        <v>2022</v>
      </c>
      <c r="E2063" t="str">
        <f>+'MBI DIRECTORIO'!E2063</f>
        <v>Noviembre</v>
      </c>
      <c r="F2063" s="5">
        <f>+'MBI DIRECTORIO'!F2063</f>
        <v>300</v>
      </c>
      <c r="G2063" t="str">
        <f>+'MBI DIRECTORIO'!G2063</f>
        <v>USD</v>
      </c>
      <c r="H2063" s="5">
        <f>+'MBI DIRECTORIO'!H2063</f>
        <v>9000</v>
      </c>
      <c r="I2063" s="5">
        <f>+'MBI DIRECTORIO'!I2063</f>
        <v>4256.2010973287452</v>
      </c>
      <c r="J2063" s="5">
        <f>+'MBI DIRECTORIO'!J2063</f>
        <v>0</v>
      </c>
      <c r="K2063" s="5">
        <f>+'MBI DIRECTORIO'!K2063</f>
        <v>600</v>
      </c>
      <c r="L2063" s="5">
        <f>+'MBI DIRECTORIO'!L2063</f>
        <v>82.425196227362463</v>
      </c>
      <c r="M2063" s="5">
        <f>+'MBI DIRECTORIO'!M2063</f>
        <v>0</v>
      </c>
      <c r="N2063" s="5">
        <f>+'MBI DIRECTORIO'!N2063</f>
        <v>185.97141875250588</v>
      </c>
      <c r="O2063" s="5">
        <f>+'MBI DIRECTORIO'!O2063</f>
        <v>259.5366286728908</v>
      </c>
      <c r="P2063" s="5">
        <f>+'MBI DIRECTORIO'!P2063</f>
        <v>16.079338259159556</v>
      </c>
      <c r="Q2063" s="5">
        <f>+'MBI DIRECTORIO'!Q2063</f>
        <v>30.992808560999073</v>
      </c>
      <c r="R2063" s="5">
        <f>+'MBI DIRECTORIO'!R2063</f>
        <v>0</v>
      </c>
      <c r="S2063" s="5">
        <f>+'MBI DIRECTORIO'!S2063</f>
        <v>0</v>
      </c>
      <c r="T2063" s="5">
        <f>+'MBI DIRECTORIO'!T2063</f>
        <v>0</v>
      </c>
      <c r="U2063" s="5">
        <f>+'MBI DIRECTORIO'!U2063</f>
        <v>0</v>
      </c>
      <c r="V2063" s="5">
        <f>+'MBI DIRECTORIO'!V2063</f>
        <v>0</v>
      </c>
      <c r="W2063" s="5">
        <f>+'MBI DIRECTORIO'!W2063</f>
        <v>0</v>
      </c>
      <c r="X2063" s="5">
        <f>+'MBI DIRECTORIO'!X2063</f>
        <v>0</v>
      </c>
      <c r="Y2063" s="5">
        <f>+'MBI DIRECTORIO'!Y2063</f>
        <v>493.33230165203776</v>
      </c>
      <c r="Z2063" s="5">
        <f>+'MBI DIRECTORIO'!Z2063</f>
        <v>0.75210740648242969</v>
      </c>
      <c r="AA2063" s="5">
        <f>+'MBI DIRECTORIO'!AA2063</f>
        <v>0</v>
      </c>
      <c r="AB2063" s="5" t="str">
        <f>+'MBI DIRECTORIO'!AG2063</f>
        <v>ALLIED YOUNG FORTUNE BRANDS CO., LTD.</v>
      </c>
      <c r="AD2063" t="str">
        <f t="shared" si="34"/>
        <v>INSERT INTO TABLA_PRESUPUESTO_COMERCIAL VALUES ('VSR','80138-C','14004233-21',2022,'Noviembre',300,'USD',9000,4256.201097,0,600,82.425196,0,185.971419,259.536629,16.079338,30.992809,0,0,0,0,0,0,0,493.332302,0.752107,0);</v>
      </c>
    </row>
    <row r="2064" spans="1:30" x14ac:dyDescent="0.2">
      <c r="A2064" t="str">
        <f>+'MBI DIRECTORIO'!A2064</f>
        <v>VSR</v>
      </c>
      <c r="B2064" t="str">
        <f>+'MBI DIRECTORIO'!B2064</f>
        <v>80138-C</v>
      </c>
      <c r="C2064" t="str">
        <f>+'MBI DIRECTORIO'!C2064</f>
        <v>14004230-21</v>
      </c>
      <c r="D2064">
        <f>+'MBI DIRECTORIO'!D2064</f>
        <v>2022</v>
      </c>
      <c r="E2064" t="str">
        <f>+'MBI DIRECTORIO'!E2064</f>
        <v>Noviembre</v>
      </c>
      <c r="F2064" s="5">
        <f>+'MBI DIRECTORIO'!F2064</f>
        <v>60</v>
      </c>
      <c r="G2064" t="str">
        <f>+'MBI DIRECTORIO'!G2064</f>
        <v>USD</v>
      </c>
      <c r="H2064" s="5">
        <f>+'MBI DIRECTORIO'!H2064</f>
        <v>1800</v>
      </c>
      <c r="I2064" s="5">
        <f>+'MBI DIRECTORIO'!I2064</f>
        <v>865.08594660907511</v>
      </c>
      <c r="J2064" s="5">
        <f>+'MBI DIRECTORIO'!J2064</f>
        <v>0</v>
      </c>
      <c r="K2064" s="5">
        <f>+'MBI DIRECTORIO'!K2064</f>
        <v>0</v>
      </c>
      <c r="L2064" s="5">
        <f>+'MBI DIRECTORIO'!L2064</f>
        <v>16.485039245472493</v>
      </c>
      <c r="M2064" s="5">
        <f>+'MBI DIRECTORIO'!M2064</f>
        <v>0</v>
      </c>
      <c r="N2064" s="5">
        <f>+'MBI DIRECTORIO'!N2064</f>
        <v>37.194283750501178</v>
      </c>
      <c r="O2064" s="5">
        <f>+'MBI DIRECTORIO'!O2064</f>
        <v>51.907325734578158</v>
      </c>
      <c r="P2064" s="5">
        <f>+'MBI DIRECTORIO'!P2064</f>
        <v>3.2158676518319114</v>
      </c>
      <c r="Q2064" s="5">
        <f>+'MBI DIRECTORIO'!Q2064</f>
        <v>6.1985617121998144</v>
      </c>
      <c r="R2064" s="5">
        <f>+'MBI DIRECTORIO'!R2064</f>
        <v>0</v>
      </c>
      <c r="S2064" s="5">
        <f>+'MBI DIRECTORIO'!S2064</f>
        <v>0</v>
      </c>
      <c r="T2064" s="5">
        <f>+'MBI DIRECTORIO'!T2064</f>
        <v>0</v>
      </c>
      <c r="U2064" s="5">
        <f>+'MBI DIRECTORIO'!U2064</f>
        <v>0</v>
      </c>
      <c r="V2064" s="5">
        <f>+'MBI DIRECTORIO'!V2064</f>
        <v>0</v>
      </c>
      <c r="W2064" s="5">
        <f>+'MBI DIRECTORIO'!W2064</f>
        <v>0</v>
      </c>
      <c r="X2064" s="5">
        <f>+'MBI DIRECTORIO'!X2064</f>
        <v>0</v>
      </c>
      <c r="Y2064" s="5">
        <f>+'MBI DIRECTORIO'!Y2064</f>
        <v>98.66646033040756</v>
      </c>
      <c r="Z2064" s="5">
        <f>+'MBI DIRECTORIO'!Z2064</f>
        <v>0.15042148129648594</v>
      </c>
      <c r="AA2064" s="5">
        <f>+'MBI DIRECTORIO'!AA2064</f>
        <v>0</v>
      </c>
      <c r="AB2064" s="5" t="str">
        <f>+'MBI DIRECTORIO'!AG2064</f>
        <v>ALLIED YOUNG FORTUNE BRANDS CO., LTD.</v>
      </c>
      <c r="AD2064" t="str">
        <f t="shared" si="34"/>
        <v>INSERT INTO TABLA_PRESUPUESTO_COMERCIAL VALUES ('VSR','80138-C','14004230-21',2022,'Noviembre',60,'USD',1800,865.085947,0,0,16.485039,0,37.194284,51.907326,3.215868,6.198562,0,0,0,0,0,0,0,98.66646,0.150421,0);</v>
      </c>
    </row>
    <row r="2065" spans="1:30" x14ac:dyDescent="0.2">
      <c r="A2065" t="str">
        <f>+'MBI DIRECTORIO'!A2065</f>
        <v>VSR</v>
      </c>
      <c r="B2065" t="str">
        <f>+'MBI DIRECTORIO'!B2065</f>
        <v>80140-C</v>
      </c>
      <c r="C2065" t="str">
        <f>+'MBI DIRECTORIO'!C2065</f>
        <v>14005080-18</v>
      </c>
      <c r="D2065">
        <f>+'MBI DIRECTORIO'!D2065</f>
        <v>2022</v>
      </c>
      <c r="E2065" t="str">
        <f>+'MBI DIRECTORIO'!E2065</f>
        <v>Noviembre</v>
      </c>
      <c r="F2065" s="5">
        <f>+'MBI DIRECTORIO'!F2065</f>
        <v>6</v>
      </c>
      <c r="G2065" t="str">
        <f>+'MBI DIRECTORIO'!G2065</f>
        <v>USD</v>
      </c>
      <c r="H2065" s="5">
        <f>+'MBI DIRECTORIO'!H2065</f>
        <v>648</v>
      </c>
      <c r="I2065" s="5">
        <f>+'MBI DIRECTORIO'!I2065</f>
        <v>353.01203877918823</v>
      </c>
      <c r="J2065" s="5">
        <f>+'MBI DIRECTORIO'!J2065</f>
        <v>0</v>
      </c>
      <c r="K2065" s="5">
        <f>+'MBI DIRECTORIO'!K2065</f>
        <v>0</v>
      </c>
      <c r="L2065" s="5">
        <f>+'MBI DIRECTORIO'!L2065</f>
        <v>1.6485039245472493</v>
      </c>
      <c r="M2065" s="5">
        <f>+'MBI DIRECTORIO'!M2065</f>
        <v>0</v>
      </c>
      <c r="N2065" s="5">
        <f>+'MBI DIRECTORIO'!N2065</f>
        <v>1.297979797979798</v>
      </c>
      <c r="O2065" s="5">
        <f>+'MBI DIRECTORIO'!O2065</f>
        <v>2.6515151515151514</v>
      </c>
      <c r="P2065" s="5">
        <f>+'MBI DIRECTORIO'!P2065</f>
        <v>0.27222222222222225</v>
      </c>
      <c r="Q2065" s="5">
        <f>+'MBI DIRECTORIO'!Q2065</f>
        <v>2.2314822163919334</v>
      </c>
      <c r="R2065" s="5">
        <f>+'MBI DIRECTORIO'!R2065</f>
        <v>0</v>
      </c>
      <c r="S2065" s="5">
        <f>+'MBI DIRECTORIO'!S2065</f>
        <v>0</v>
      </c>
      <c r="T2065" s="5">
        <f>+'MBI DIRECTORIO'!T2065</f>
        <v>0</v>
      </c>
      <c r="U2065" s="5">
        <f>+'MBI DIRECTORIO'!U2065</f>
        <v>0</v>
      </c>
      <c r="V2065" s="5">
        <f>+'MBI DIRECTORIO'!V2065</f>
        <v>0</v>
      </c>
      <c r="W2065" s="5">
        <f>+'MBI DIRECTORIO'!W2065</f>
        <v>0</v>
      </c>
      <c r="X2065" s="5">
        <f>+'MBI DIRECTORIO'!X2065</f>
        <v>0</v>
      </c>
      <c r="Y2065" s="5">
        <f>+'MBI DIRECTORIO'!Y2065</f>
        <v>6.4682415362387538</v>
      </c>
      <c r="Z2065" s="5">
        <f>+'MBI DIRECTORIO'!Z2065</f>
        <v>1.5042148129648594E-2</v>
      </c>
      <c r="AA2065" s="5">
        <f>+'MBI DIRECTORIO'!AA2065</f>
        <v>0</v>
      </c>
      <c r="AB2065" s="5" t="str">
        <f>+'MBI DIRECTORIO'!AG2065</f>
        <v>Cripton_Korea</v>
      </c>
      <c r="AD2065" t="str">
        <f t="shared" si="34"/>
        <v>INSERT INTO TABLA_PRESUPUESTO_COMERCIAL VALUES ('VSR','80140-C','14005080-18',2022,'Noviembre',6,'USD',648,353.012039,0,0,1.648504,0,1.29798,2.651515,0.272222,2.231482,0,0,0,0,0,0,0,6.468242,0.015042,0);</v>
      </c>
    </row>
    <row r="2066" spans="1:30" x14ac:dyDescent="0.2">
      <c r="A2066" t="str">
        <f>+'MBI DIRECTORIO'!A2066</f>
        <v>VSR</v>
      </c>
      <c r="B2066" t="str">
        <f>+'MBI DIRECTORIO'!B2066</f>
        <v>80140-C</v>
      </c>
      <c r="C2066" t="str">
        <f>+'MBI DIRECTORIO'!C2066</f>
        <v>14005050-21</v>
      </c>
      <c r="D2066">
        <f>+'MBI DIRECTORIO'!D2066</f>
        <v>2022</v>
      </c>
      <c r="E2066" t="str">
        <f>+'MBI DIRECTORIO'!E2066</f>
        <v>Noviembre</v>
      </c>
      <c r="F2066" s="5">
        <f>+'MBI DIRECTORIO'!F2066</f>
        <v>30</v>
      </c>
      <c r="G2066" t="str">
        <f>+'MBI DIRECTORIO'!G2066</f>
        <v>USD</v>
      </c>
      <c r="H2066" s="5">
        <f>+'MBI DIRECTORIO'!H2066</f>
        <v>1230</v>
      </c>
      <c r="I2066" s="5">
        <f>+'MBI DIRECTORIO'!I2066</f>
        <v>440.01002548303541</v>
      </c>
      <c r="J2066" s="5">
        <f>+'MBI DIRECTORIO'!J2066</f>
        <v>0</v>
      </c>
      <c r="K2066" s="5">
        <f>+'MBI DIRECTORIO'!K2066</f>
        <v>0</v>
      </c>
      <c r="L2066" s="5">
        <f>+'MBI DIRECTORIO'!L2066</f>
        <v>8.2425196227362463</v>
      </c>
      <c r="M2066" s="5">
        <f>+'MBI DIRECTORIO'!M2066</f>
        <v>0</v>
      </c>
      <c r="N2066" s="5">
        <f>+'MBI DIRECTORIO'!N2066</f>
        <v>6.4898989898989896</v>
      </c>
      <c r="O2066" s="5">
        <f>+'MBI DIRECTORIO'!O2066</f>
        <v>13.257575757575758</v>
      </c>
      <c r="P2066" s="5">
        <f>+'MBI DIRECTORIO'!P2066</f>
        <v>1.3611111111111112</v>
      </c>
      <c r="Q2066" s="5">
        <f>+'MBI DIRECTORIO'!Q2066</f>
        <v>4.2356838366698737</v>
      </c>
      <c r="R2066" s="5">
        <f>+'MBI DIRECTORIO'!R2066</f>
        <v>0</v>
      </c>
      <c r="S2066" s="5">
        <f>+'MBI DIRECTORIO'!S2066</f>
        <v>0</v>
      </c>
      <c r="T2066" s="5">
        <f>+'MBI DIRECTORIO'!T2066</f>
        <v>0</v>
      </c>
      <c r="U2066" s="5">
        <f>+'MBI DIRECTORIO'!U2066</f>
        <v>0</v>
      </c>
      <c r="V2066" s="5">
        <f>+'MBI DIRECTORIO'!V2066</f>
        <v>0</v>
      </c>
      <c r="W2066" s="5">
        <f>+'MBI DIRECTORIO'!W2066</f>
        <v>0</v>
      </c>
      <c r="X2066" s="5">
        <f>+'MBI DIRECTORIO'!X2066</f>
        <v>0</v>
      </c>
      <c r="Y2066" s="5">
        <f>+'MBI DIRECTORIO'!Y2066</f>
        <v>25.419480435903974</v>
      </c>
      <c r="Z2066" s="5">
        <f>+'MBI DIRECTORIO'!Z2066</f>
        <v>7.5210740648242971E-2</v>
      </c>
      <c r="AA2066" s="5">
        <f>+'MBI DIRECTORIO'!AA2066</f>
        <v>0</v>
      </c>
      <c r="AB2066" s="5" t="str">
        <f>+'MBI DIRECTORIO'!AG2066</f>
        <v>Cripton_Korea</v>
      </c>
      <c r="AD2066" t="str">
        <f t="shared" si="34"/>
        <v>INSERT INTO TABLA_PRESUPUESTO_COMERCIAL VALUES ('VSR','80140-C','14005050-21',2022,'Noviembre',30,'USD',1230,440.010025,0,0,8.24252,0,6.489899,13.257576,1.361111,4.235684,0,0,0,0,0,0,0,25.41948,0.075211,0);</v>
      </c>
    </row>
    <row r="2067" spans="1:30" x14ac:dyDescent="0.2">
      <c r="A2067" t="str">
        <f>+'MBI DIRECTORIO'!A2067</f>
        <v>VSR</v>
      </c>
      <c r="B2067" t="str">
        <f>+'MBI DIRECTORIO'!B2067</f>
        <v>80140-C</v>
      </c>
      <c r="C2067" t="str">
        <f>+'MBI DIRECTORIO'!C2067</f>
        <v>14005054-21</v>
      </c>
      <c r="D2067">
        <f>+'MBI DIRECTORIO'!D2067</f>
        <v>2022</v>
      </c>
      <c r="E2067" t="str">
        <f>+'MBI DIRECTORIO'!E2067</f>
        <v>Noviembre</v>
      </c>
      <c r="F2067" s="5">
        <f>+'MBI DIRECTORIO'!F2067</f>
        <v>30</v>
      </c>
      <c r="G2067" t="str">
        <f>+'MBI DIRECTORIO'!G2067</f>
        <v>USD</v>
      </c>
      <c r="H2067" s="5">
        <f>+'MBI DIRECTORIO'!H2067</f>
        <v>1230</v>
      </c>
      <c r="I2067" s="5">
        <f>+'MBI DIRECTORIO'!I2067</f>
        <v>408.28975711869828</v>
      </c>
      <c r="J2067" s="5">
        <f>+'MBI DIRECTORIO'!J2067</f>
        <v>0</v>
      </c>
      <c r="K2067" s="5">
        <f>+'MBI DIRECTORIO'!K2067</f>
        <v>0</v>
      </c>
      <c r="L2067" s="5">
        <f>+'MBI DIRECTORIO'!L2067</f>
        <v>8.2425196227362463</v>
      </c>
      <c r="M2067" s="5">
        <f>+'MBI DIRECTORIO'!M2067</f>
        <v>0</v>
      </c>
      <c r="N2067" s="5">
        <f>+'MBI DIRECTORIO'!N2067</f>
        <v>6.4898989898989896</v>
      </c>
      <c r="O2067" s="5">
        <f>+'MBI DIRECTORIO'!O2067</f>
        <v>13.257575757575758</v>
      </c>
      <c r="P2067" s="5">
        <f>+'MBI DIRECTORIO'!P2067</f>
        <v>1.3611111111111112</v>
      </c>
      <c r="Q2067" s="5">
        <f>+'MBI DIRECTORIO'!Q2067</f>
        <v>4.2356838366698737</v>
      </c>
      <c r="R2067" s="5">
        <f>+'MBI DIRECTORIO'!R2067</f>
        <v>0</v>
      </c>
      <c r="S2067" s="5">
        <f>+'MBI DIRECTORIO'!S2067</f>
        <v>0</v>
      </c>
      <c r="T2067" s="5">
        <f>+'MBI DIRECTORIO'!T2067</f>
        <v>0</v>
      </c>
      <c r="U2067" s="5">
        <f>+'MBI DIRECTORIO'!U2067</f>
        <v>0</v>
      </c>
      <c r="V2067" s="5">
        <f>+'MBI DIRECTORIO'!V2067</f>
        <v>0</v>
      </c>
      <c r="W2067" s="5">
        <f>+'MBI DIRECTORIO'!W2067</f>
        <v>0</v>
      </c>
      <c r="X2067" s="5">
        <f>+'MBI DIRECTORIO'!X2067</f>
        <v>0</v>
      </c>
      <c r="Y2067" s="5">
        <f>+'MBI DIRECTORIO'!Y2067</f>
        <v>25.419480435903974</v>
      </c>
      <c r="Z2067" s="5">
        <f>+'MBI DIRECTORIO'!Z2067</f>
        <v>7.5210740648242971E-2</v>
      </c>
      <c r="AA2067" s="5">
        <f>+'MBI DIRECTORIO'!AA2067</f>
        <v>0</v>
      </c>
      <c r="AB2067" s="5" t="str">
        <f>+'MBI DIRECTORIO'!AG2067</f>
        <v>Cripton_Korea</v>
      </c>
      <c r="AD2067" t="str">
        <f t="shared" si="34"/>
        <v>INSERT INTO TABLA_PRESUPUESTO_COMERCIAL VALUES ('VSR','80140-C','14005054-21',2022,'Noviembre',30,'USD',1230,408.289757,0,0,8.24252,0,6.489899,13.257576,1.361111,4.235684,0,0,0,0,0,0,0,25.41948,0.075211,0);</v>
      </c>
    </row>
    <row r="2068" spans="1:30" x14ac:dyDescent="0.2">
      <c r="A2068" t="str">
        <f>+'MBI DIRECTORIO'!A2068</f>
        <v>VSR</v>
      </c>
      <c r="B2068" t="str">
        <f>+'MBI DIRECTORIO'!B2068</f>
        <v>80140-C</v>
      </c>
      <c r="C2068" t="str">
        <f>+'MBI DIRECTORIO'!C2068</f>
        <v>14005075-18</v>
      </c>
      <c r="D2068">
        <f>+'MBI DIRECTORIO'!D2068</f>
        <v>2022</v>
      </c>
      <c r="E2068" t="str">
        <f>+'MBI DIRECTORIO'!E2068</f>
        <v>Noviembre</v>
      </c>
      <c r="F2068" s="5">
        <f>+'MBI DIRECTORIO'!F2068</f>
        <v>30</v>
      </c>
      <c r="G2068" t="str">
        <f>+'MBI DIRECTORIO'!G2068</f>
        <v>USD</v>
      </c>
      <c r="H2068" s="5">
        <f>+'MBI DIRECTORIO'!H2068</f>
        <v>1830</v>
      </c>
      <c r="I2068" s="5">
        <f>+'MBI DIRECTORIO'!I2068</f>
        <v>976.89713408115199</v>
      </c>
      <c r="J2068" s="5">
        <f>+'MBI DIRECTORIO'!J2068</f>
        <v>0</v>
      </c>
      <c r="K2068" s="5">
        <f>+'MBI DIRECTORIO'!K2068</f>
        <v>0</v>
      </c>
      <c r="L2068" s="5">
        <f>+'MBI DIRECTORIO'!L2068</f>
        <v>8.2425196227362463</v>
      </c>
      <c r="M2068" s="5">
        <f>+'MBI DIRECTORIO'!M2068</f>
        <v>0</v>
      </c>
      <c r="N2068" s="5">
        <f>+'MBI DIRECTORIO'!N2068</f>
        <v>6.4898989898989896</v>
      </c>
      <c r="O2068" s="5">
        <f>+'MBI DIRECTORIO'!O2068</f>
        <v>13.257575757575758</v>
      </c>
      <c r="P2068" s="5">
        <f>+'MBI DIRECTORIO'!P2068</f>
        <v>1.3611111111111112</v>
      </c>
      <c r="Q2068" s="5">
        <f>+'MBI DIRECTORIO'!Q2068</f>
        <v>6.3018710740698118</v>
      </c>
      <c r="R2068" s="5">
        <f>+'MBI DIRECTORIO'!R2068</f>
        <v>0</v>
      </c>
      <c r="S2068" s="5">
        <f>+'MBI DIRECTORIO'!S2068</f>
        <v>0</v>
      </c>
      <c r="T2068" s="5">
        <f>+'MBI DIRECTORIO'!T2068</f>
        <v>0</v>
      </c>
      <c r="U2068" s="5">
        <f>+'MBI DIRECTORIO'!U2068</f>
        <v>0</v>
      </c>
      <c r="V2068" s="5">
        <f>+'MBI DIRECTORIO'!V2068</f>
        <v>0</v>
      </c>
      <c r="W2068" s="5">
        <f>+'MBI DIRECTORIO'!W2068</f>
        <v>0</v>
      </c>
      <c r="X2068" s="5">
        <f>+'MBI DIRECTORIO'!X2068</f>
        <v>0</v>
      </c>
      <c r="Y2068" s="5">
        <f>+'MBI DIRECTORIO'!Y2068</f>
        <v>27.485667673303912</v>
      </c>
      <c r="Z2068" s="5">
        <f>+'MBI DIRECTORIO'!Z2068</f>
        <v>7.5210740648242971E-2</v>
      </c>
      <c r="AA2068" s="5">
        <f>+'MBI DIRECTORIO'!AA2068</f>
        <v>0</v>
      </c>
      <c r="AB2068" s="5" t="str">
        <f>+'MBI DIRECTORIO'!AG2068</f>
        <v>Cripton_Korea</v>
      </c>
      <c r="AD2068" t="str">
        <f t="shared" si="34"/>
        <v>INSERT INTO TABLA_PRESUPUESTO_COMERCIAL VALUES ('VSR','80140-C','14005075-18',2022,'Noviembre',30,'USD',1830,976.897134,0,0,8.24252,0,6.489899,13.257576,1.361111,6.301871,0,0,0,0,0,0,0,27.485668,0.075211,0);</v>
      </c>
    </row>
    <row r="2069" spans="1:30" x14ac:dyDescent="0.2">
      <c r="A2069" t="str">
        <f>+'MBI DIRECTORIO'!A2069</f>
        <v>VSR</v>
      </c>
      <c r="B2069" t="str">
        <f>+'MBI DIRECTORIO'!B2069</f>
        <v>80140-C</v>
      </c>
      <c r="C2069" t="str">
        <f>+'MBI DIRECTORIO'!C2069</f>
        <v>14005077-18</v>
      </c>
      <c r="D2069">
        <f>+'MBI DIRECTORIO'!D2069</f>
        <v>2022</v>
      </c>
      <c r="E2069" t="str">
        <f>+'MBI DIRECTORIO'!E2069</f>
        <v>Noviembre</v>
      </c>
      <c r="F2069" s="5">
        <f>+'MBI DIRECTORIO'!F2069</f>
        <v>6</v>
      </c>
      <c r="G2069" t="str">
        <f>+'MBI DIRECTORIO'!G2069</f>
        <v>USD</v>
      </c>
      <c r="H2069" s="5">
        <f>+'MBI DIRECTORIO'!H2069</f>
        <v>366</v>
      </c>
      <c r="I2069" s="5">
        <f>+'MBI DIRECTORIO'!I2069</f>
        <v>148.162523380332</v>
      </c>
      <c r="J2069" s="5">
        <f>+'MBI DIRECTORIO'!J2069</f>
        <v>0</v>
      </c>
      <c r="K2069" s="5">
        <f>+'MBI DIRECTORIO'!K2069</f>
        <v>0</v>
      </c>
      <c r="L2069" s="5">
        <f>+'MBI DIRECTORIO'!L2069</f>
        <v>1.6485039245472493</v>
      </c>
      <c r="M2069" s="5">
        <f>+'MBI DIRECTORIO'!M2069</f>
        <v>0</v>
      </c>
      <c r="N2069" s="5">
        <f>+'MBI DIRECTORIO'!N2069</f>
        <v>1.297979797979798</v>
      </c>
      <c r="O2069" s="5">
        <f>+'MBI DIRECTORIO'!O2069</f>
        <v>2.6515151515151514</v>
      </c>
      <c r="P2069" s="5">
        <f>+'MBI DIRECTORIO'!P2069</f>
        <v>0.27222222222222225</v>
      </c>
      <c r="Q2069" s="5">
        <f>+'MBI DIRECTORIO'!Q2069</f>
        <v>1.2603742148139623</v>
      </c>
      <c r="R2069" s="5">
        <f>+'MBI DIRECTORIO'!R2069</f>
        <v>0</v>
      </c>
      <c r="S2069" s="5">
        <f>+'MBI DIRECTORIO'!S2069</f>
        <v>0</v>
      </c>
      <c r="T2069" s="5">
        <f>+'MBI DIRECTORIO'!T2069</f>
        <v>0</v>
      </c>
      <c r="U2069" s="5">
        <f>+'MBI DIRECTORIO'!U2069</f>
        <v>0</v>
      </c>
      <c r="V2069" s="5">
        <f>+'MBI DIRECTORIO'!V2069</f>
        <v>0</v>
      </c>
      <c r="W2069" s="5">
        <f>+'MBI DIRECTORIO'!W2069</f>
        <v>0</v>
      </c>
      <c r="X2069" s="5">
        <f>+'MBI DIRECTORIO'!X2069</f>
        <v>0</v>
      </c>
      <c r="Y2069" s="5">
        <f>+'MBI DIRECTORIO'!Y2069</f>
        <v>5.497133534660783</v>
      </c>
      <c r="Z2069" s="5">
        <f>+'MBI DIRECTORIO'!Z2069</f>
        <v>1.5042148129648594E-2</v>
      </c>
      <c r="AA2069" s="5">
        <f>+'MBI DIRECTORIO'!AA2069</f>
        <v>0</v>
      </c>
      <c r="AB2069" s="5" t="str">
        <f>+'MBI DIRECTORIO'!AG2069</f>
        <v>Cripton_Korea</v>
      </c>
      <c r="AD2069" t="str">
        <f t="shared" si="34"/>
        <v>INSERT INTO TABLA_PRESUPUESTO_COMERCIAL VALUES ('VSR','80140-C','14005077-18',2022,'Noviembre',6,'USD',366,148.162523,0,0,1.648504,0,1.29798,2.651515,0.272222,1.260374,0,0,0,0,0,0,0,5.497134,0.015042,0);</v>
      </c>
    </row>
    <row r="2070" spans="1:30" x14ac:dyDescent="0.2">
      <c r="A2070" t="str">
        <f>+'MBI DIRECTORIO'!A2070</f>
        <v>VSR</v>
      </c>
      <c r="B2070" t="str">
        <f>+'MBI DIRECTORIO'!B2070</f>
        <v>96568970-C</v>
      </c>
      <c r="C2070" t="str">
        <f>+'MBI DIRECTORIO'!C2070</f>
        <v>14005058-20</v>
      </c>
      <c r="D2070">
        <f>+'MBI DIRECTORIO'!D2070</f>
        <v>2022</v>
      </c>
      <c r="E2070" t="str">
        <f>+'MBI DIRECTORIO'!E2070</f>
        <v>Diciembre</v>
      </c>
      <c r="F2070" s="5">
        <f>+'MBI DIRECTORIO'!F2070</f>
        <v>480</v>
      </c>
      <c r="G2070" t="str">
        <f>+'MBI DIRECTORIO'!G2070</f>
        <v>CLP</v>
      </c>
      <c r="H2070" s="5">
        <f>+'MBI DIRECTORIO'!H2070</f>
        <v>15412.666666666666</v>
      </c>
      <c r="I2070" s="5">
        <f>+'MBI DIRECTORIO'!I2070</f>
        <v>9006.831438750658</v>
      </c>
      <c r="J2070" s="5">
        <f>+'MBI DIRECTORIO'!J2070</f>
        <v>0</v>
      </c>
      <c r="K2070" s="5">
        <f>+'MBI DIRECTORIO'!K2070</f>
        <v>1800</v>
      </c>
      <c r="L2070" s="5">
        <f>+'MBI DIRECTORIO'!L2070</f>
        <v>119.88010314257826</v>
      </c>
      <c r="M2070" s="5">
        <f>+'MBI DIRECTORIO'!M2070</f>
        <v>0</v>
      </c>
      <c r="N2070" s="5">
        <f>+'MBI DIRECTORIO'!N2070</f>
        <v>0</v>
      </c>
      <c r="O2070" s="5">
        <f>+'MBI DIRECTORIO'!O2070</f>
        <v>0</v>
      </c>
      <c r="P2070" s="5">
        <f>+'MBI DIRECTORIO'!P2070</f>
        <v>0</v>
      </c>
      <c r="Q2070" s="5">
        <f>+'MBI DIRECTORIO'!Q2070</f>
        <v>0</v>
      </c>
      <c r="R2070" s="5">
        <f>+'MBI DIRECTORIO'!R2070</f>
        <v>53.07575860161019</v>
      </c>
      <c r="S2070" s="5">
        <f>+'MBI DIRECTORIO'!S2070</f>
        <v>0</v>
      </c>
      <c r="T2070" s="5">
        <f>+'MBI DIRECTORIO'!T2070</f>
        <v>0</v>
      </c>
      <c r="U2070" s="5">
        <f>+'MBI DIRECTORIO'!U2070</f>
        <v>190</v>
      </c>
      <c r="V2070" s="5">
        <f>+'MBI DIRECTORIO'!V2070</f>
        <v>0</v>
      </c>
      <c r="W2070" s="5">
        <f>+'MBI DIRECTORIO'!W2070</f>
        <v>0</v>
      </c>
      <c r="X2070" s="5">
        <f>+'MBI DIRECTORIO'!X2070</f>
        <v>0</v>
      </c>
      <c r="Y2070" s="5">
        <f>+'MBI DIRECTORIO'!Y2070</f>
        <v>346.54332012286301</v>
      </c>
      <c r="Z2070" s="5">
        <f>+'MBI DIRECTORIO'!Z2070</f>
        <v>0</v>
      </c>
      <c r="AA2070" s="5">
        <f>+'MBI DIRECTORIO'!AA2070</f>
        <v>103.4675615212528</v>
      </c>
      <c r="AB2070" s="5" t="str">
        <f>+'MBI DIRECTORIO'!AG2070</f>
        <v>Distribución y Excelencia S.A.</v>
      </c>
      <c r="AD2070" t="str">
        <f t="shared" si="34"/>
        <v>INSERT INTO TABLA_PRESUPUESTO_COMERCIAL VALUES ('VSR','96568970-C','14005058-20',2022,'Diciembre',480,'CLP',15412.666667,9006.831439,0,1800,119.880103,0,0,0,0,0,53.075759,0,0,190,0,0,0,346.54332,0,103.467562);</v>
      </c>
    </row>
    <row r="2071" spans="1:30" x14ac:dyDescent="0.2">
      <c r="A2071" t="str">
        <f>+'MBI DIRECTORIO'!A2071</f>
        <v>VSR</v>
      </c>
      <c r="B2071" t="str">
        <f>+'MBI DIRECTORIO'!B2071</f>
        <v>96568970-C</v>
      </c>
      <c r="C2071" t="str">
        <f>+'MBI DIRECTORIO'!C2071</f>
        <v>14005057-20</v>
      </c>
      <c r="D2071">
        <f>+'MBI DIRECTORIO'!D2071</f>
        <v>2022</v>
      </c>
      <c r="E2071" t="str">
        <f>+'MBI DIRECTORIO'!E2071</f>
        <v>Diciembre</v>
      </c>
      <c r="F2071" s="5">
        <f>+'MBI DIRECTORIO'!F2071</f>
        <v>320</v>
      </c>
      <c r="G2071" t="str">
        <f>+'MBI DIRECTORIO'!G2071</f>
        <v>CLP</v>
      </c>
      <c r="H2071" s="5">
        <f>+'MBI DIRECTORIO'!H2071</f>
        <v>10275.111111111111</v>
      </c>
      <c r="I2071" s="5">
        <f>+'MBI DIRECTORIO'!I2071</f>
        <v>6324.4574265734736</v>
      </c>
      <c r="J2071" s="5">
        <f>+'MBI DIRECTORIO'!J2071</f>
        <v>0</v>
      </c>
      <c r="K2071" s="5">
        <f>+'MBI DIRECTORIO'!K2071</f>
        <v>1200</v>
      </c>
      <c r="L2071" s="5">
        <f>+'MBI DIRECTORIO'!L2071</f>
        <v>79.920068761718838</v>
      </c>
      <c r="M2071" s="5">
        <f>+'MBI DIRECTORIO'!M2071</f>
        <v>0</v>
      </c>
      <c r="N2071" s="5">
        <f>+'MBI DIRECTORIO'!N2071</f>
        <v>0</v>
      </c>
      <c r="O2071" s="5">
        <f>+'MBI DIRECTORIO'!O2071</f>
        <v>0</v>
      </c>
      <c r="P2071" s="5">
        <f>+'MBI DIRECTORIO'!P2071</f>
        <v>0</v>
      </c>
      <c r="Q2071" s="5">
        <f>+'MBI DIRECTORIO'!Q2071</f>
        <v>0</v>
      </c>
      <c r="R2071" s="5">
        <f>+'MBI DIRECTORIO'!R2071</f>
        <v>35.383839067740126</v>
      </c>
      <c r="S2071" s="5">
        <f>+'MBI DIRECTORIO'!S2071</f>
        <v>0</v>
      </c>
      <c r="T2071" s="5">
        <f>+'MBI DIRECTORIO'!T2071</f>
        <v>0</v>
      </c>
      <c r="U2071" s="5">
        <f>+'MBI DIRECTORIO'!U2071</f>
        <v>126.66666666666666</v>
      </c>
      <c r="V2071" s="5">
        <f>+'MBI DIRECTORIO'!V2071</f>
        <v>0</v>
      </c>
      <c r="W2071" s="5">
        <f>+'MBI DIRECTORIO'!W2071</f>
        <v>0</v>
      </c>
      <c r="X2071" s="5">
        <f>+'MBI DIRECTORIO'!X2071</f>
        <v>0</v>
      </c>
      <c r="Y2071" s="5">
        <f>+'MBI DIRECTORIO'!Y2071</f>
        <v>231.02888008190865</v>
      </c>
      <c r="Z2071" s="5">
        <f>+'MBI DIRECTORIO'!Z2071</f>
        <v>0</v>
      </c>
      <c r="AA2071" s="5">
        <f>+'MBI DIRECTORIO'!AA2071</f>
        <v>68.97837434750187</v>
      </c>
      <c r="AB2071" s="5" t="str">
        <f>+'MBI DIRECTORIO'!AG2071</f>
        <v>Distribución y Excelencia S.A.</v>
      </c>
      <c r="AD2071" t="str">
        <f t="shared" si="34"/>
        <v>INSERT INTO TABLA_PRESUPUESTO_COMERCIAL VALUES ('VSR','96568970-C','14005057-20',2022,'Diciembre',320,'CLP',10275.111111,6324.457427,0,1200,79.920069,0,0,0,0,0,35.383839,0,0,126.666667,0,0,0,231.02888,0,68.978374);</v>
      </c>
    </row>
    <row r="2072" spans="1:30" x14ac:dyDescent="0.2">
      <c r="A2072" t="str">
        <f>+'MBI DIRECTORIO'!A2072</f>
        <v>VSR</v>
      </c>
      <c r="B2072" t="str">
        <f>+'MBI DIRECTORIO'!B2072</f>
        <v>96568970-C</v>
      </c>
      <c r="C2072" t="str">
        <f>+'MBI DIRECTORIO'!C2072</f>
        <v>14005059-20</v>
      </c>
      <c r="D2072">
        <f>+'MBI DIRECTORIO'!D2072</f>
        <v>2022</v>
      </c>
      <c r="E2072" t="str">
        <f>+'MBI DIRECTORIO'!E2072</f>
        <v>Diciembre</v>
      </c>
      <c r="F2072" s="5">
        <f>+'MBI DIRECTORIO'!F2072</f>
        <v>340</v>
      </c>
      <c r="G2072" t="str">
        <f>+'MBI DIRECTORIO'!G2072</f>
        <v>CLP</v>
      </c>
      <c r="H2072" s="5">
        <f>+'MBI DIRECTORIO'!H2072</f>
        <v>10917.305555555555</v>
      </c>
      <c r="I2072" s="5">
        <f>+'MBI DIRECTORIO'!I2072</f>
        <v>6774.0042573120099</v>
      </c>
      <c r="J2072" s="5">
        <f>+'MBI DIRECTORIO'!J2072</f>
        <v>0</v>
      </c>
      <c r="K2072" s="5">
        <f>+'MBI DIRECTORIO'!K2072</f>
        <v>1275</v>
      </c>
      <c r="L2072" s="5">
        <f>+'MBI DIRECTORIO'!L2072</f>
        <v>84.915073059326275</v>
      </c>
      <c r="M2072" s="5">
        <f>+'MBI DIRECTORIO'!M2072</f>
        <v>0</v>
      </c>
      <c r="N2072" s="5">
        <f>+'MBI DIRECTORIO'!N2072</f>
        <v>0</v>
      </c>
      <c r="O2072" s="5">
        <f>+'MBI DIRECTORIO'!O2072</f>
        <v>0</v>
      </c>
      <c r="P2072" s="5">
        <f>+'MBI DIRECTORIO'!P2072</f>
        <v>0</v>
      </c>
      <c r="Q2072" s="5">
        <f>+'MBI DIRECTORIO'!Q2072</f>
        <v>0</v>
      </c>
      <c r="R2072" s="5">
        <f>+'MBI DIRECTORIO'!R2072</f>
        <v>37.595329009473879</v>
      </c>
      <c r="S2072" s="5">
        <f>+'MBI DIRECTORIO'!S2072</f>
        <v>0</v>
      </c>
      <c r="T2072" s="5">
        <f>+'MBI DIRECTORIO'!T2072</f>
        <v>0</v>
      </c>
      <c r="U2072" s="5">
        <f>+'MBI DIRECTORIO'!U2072</f>
        <v>134.58333333333331</v>
      </c>
      <c r="V2072" s="5">
        <f>+'MBI DIRECTORIO'!V2072</f>
        <v>0</v>
      </c>
      <c r="W2072" s="5">
        <f>+'MBI DIRECTORIO'!W2072</f>
        <v>0</v>
      </c>
      <c r="X2072" s="5">
        <f>+'MBI DIRECTORIO'!X2072</f>
        <v>0</v>
      </c>
      <c r="Y2072" s="5">
        <f>+'MBI DIRECTORIO'!Y2072</f>
        <v>245.46818508702793</v>
      </c>
      <c r="Z2072" s="5">
        <f>+'MBI DIRECTORIO'!Z2072</f>
        <v>0</v>
      </c>
      <c r="AA2072" s="5">
        <f>+'MBI DIRECTORIO'!AA2072</f>
        <v>73.289522744220733</v>
      </c>
      <c r="AB2072" s="5" t="str">
        <f>+'MBI DIRECTORIO'!AG2072</f>
        <v>Distribución y Excelencia S.A.</v>
      </c>
      <c r="AD2072" t="str">
        <f t="shared" si="34"/>
        <v>INSERT INTO TABLA_PRESUPUESTO_COMERCIAL VALUES ('VSR','96568970-C','14005059-20',2022,'Diciembre',340,'CLP',10917.305556,6774.004257,0,1275,84.915073,0,0,0,0,0,37.595329,0,0,134.583333,0,0,0,245.468185,0,73.289523);</v>
      </c>
    </row>
    <row r="2073" spans="1:30" x14ac:dyDescent="0.2">
      <c r="A2073" t="str">
        <f>+'MBI DIRECTORIO'!A2073</f>
        <v>VSR</v>
      </c>
      <c r="B2073" t="str">
        <f>+'MBI DIRECTORIO'!B2073</f>
        <v>96568970-C</v>
      </c>
      <c r="C2073" t="str">
        <f>+'MBI DIRECTORIO'!C2073</f>
        <v>14005080-18</v>
      </c>
      <c r="D2073">
        <f>+'MBI DIRECTORIO'!D2073</f>
        <v>2022</v>
      </c>
      <c r="E2073" t="str">
        <f>+'MBI DIRECTORIO'!E2073</f>
        <v>Diciembre</v>
      </c>
      <c r="F2073" s="5">
        <f>+'MBI DIRECTORIO'!F2073</f>
        <v>20</v>
      </c>
      <c r="G2073" t="str">
        <f>+'MBI DIRECTORIO'!G2073</f>
        <v>CLP</v>
      </c>
      <c r="H2073" s="5">
        <f>+'MBI DIRECTORIO'!H2073</f>
        <v>1775</v>
      </c>
      <c r="I2073" s="5">
        <f>+'MBI DIRECTORIO'!I2073</f>
        <v>1197.9080036416117</v>
      </c>
      <c r="J2073" s="5">
        <f>+'MBI DIRECTORIO'!J2073</f>
        <v>0</v>
      </c>
      <c r="K2073" s="5">
        <f>+'MBI DIRECTORIO'!K2073</f>
        <v>177.5</v>
      </c>
      <c r="L2073" s="5">
        <f>+'MBI DIRECTORIO'!L2073</f>
        <v>4.9950042976074274</v>
      </c>
      <c r="M2073" s="5">
        <f>+'MBI DIRECTORIO'!M2073</f>
        <v>0</v>
      </c>
      <c r="N2073" s="5">
        <f>+'MBI DIRECTORIO'!N2073</f>
        <v>0</v>
      </c>
      <c r="O2073" s="5">
        <f>+'MBI DIRECTORIO'!O2073</f>
        <v>0</v>
      </c>
      <c r="P2073" s="5">
        <f>+'MBI DIRECTORIO'!P2073</f>
        <v>0</v>
      </c>
      <c r="Q2073" s="5">
        <f>+'MBI DIRECTORIO'!Q2073</f>
        <v>0</v>
      </c>
      <c r="R2073" s="5">
        <f>+'MBI DIRECTORIO'!R2073</f>
        <v>6.1124705773081507</v>
      </c>
      <c r="S2073" s="5">
        <f>+'MBI DIRECTORIO'!S2073</f>
        <v>0</v>
      </c>
      <c r="T2073" s="5">
        <f>+'MBI DIRECTORIO'!T2073</f>
        <v>0</v>
      </c>
      <c r="U2073" s="5">
        <f>+'MBI DIRECTORIO'!U2073</f>
        <v>7.9166666666666661</v>
      </c>
      <c r="V2073" s="5">
        <f>+'MBI DIRECTORIO'!V2073</f>
        <v>0</v>
      </c>
      <c r="W2073" s="5">
        <f>+'MBI DIRECTORIO'!W2073</f>
        <v>0</v>
      </c>
      <c r="X2073" s="5">
        <f>+'MBI DIRECTORIO'!X2073</f>
        <v>0</v>
      </c>
      <c r="Y2073" s="5">
        <f>+'MBI DIRECTORIO'!Y2073</f>
        <v>18.340285640693683</v>
      </c>
      <c r="Z2073" s="5">
        <f>+'MBI DIRECTORIO'!Z2073</f>
        <v>0</v>
      </c>
      <c r="AA2073" s="5">
        <f>+'MBI DIRECTORIO'!AA2073</f>
        <v>4.3111483967188668</v>
      </c>
      <c r="AB2073" s="5" t="str">
        <f>+'MBI DIRECTORIO'!AG2073</f>
        <v>Distribución y Excelencia S.A.</v>
      </c>
      <c r="AD2073" t="str">
        <f t="shared" si="34"/>
        <v>INSERT INTO TABLA_PRESUPUESTO_COMERCIAL VALUES ('VSR','96568970-C','14005080-18',2022,'Diciembre',20,'CLP',1775,1197.908004,0,177.5,4.995004,0,0,0,0,0,6.112471,0,0,7.916667,0,0,0,18.340286,0,4.311148);</v>
      </c>
    </row>
    <row r="2074" spans="1:30" x14ac:dyDescent="0.2">
      <c r="A2074" t="str">
        <f>+'MBI DIRECTORIO'!A2074</f>
        <v>VSR</v>
      </c>
      <c r="B2074" t="str">
        <f>+'MBI DIRECTORIO'!B2074</f>
        <v>96568970-C</v>
      </c>
      <c r="C2074" t="str">
        <f>+'MBI DIRECTORIO'!C2074</f>
        <v>14005051-20</v>
      </c>
      <c r="D2074">
        <f>+'MBI DIRECTORIO'!D2074</f>
        <v>2022</v>
      </c>
      <c r="E2074" t="str">
        <f>+'MBI DIRECTORIO'!E2074</f>
        <v>Diciembre</v>
      </c>
      <c r="F2074" s="5">
        <f>+'MBI DIRECTORIO'!F2074</f>
        <v>3200</v>
      </c>
      <c r="G2074" t="str">
        <f>+'MBI DIRECTORIO'!G2074</f>
        <v>CLP</v>
      </c>
      <c r="H2074" s="5">
        <f>+'MBI DIRECTORIO'!H2074</f>
        <v>74737.777777777781</v>
      </c>
      <c r="I2074" s="5">
        <f>+'MBI DIRECTORIO'!I2074</f>
        <v>54259.756522465977</v>
      </c>
      <c r="J2074" s="5">
        <f>+'MBI DIRECTORIO'!J2074</f>
        <v>0</v>
      </c>
      <c r="K2074" s="5">
        <f>+'MBI DIRECTORIO'!K2074</f>
        <v>4000</v>
      </c>
      <c r="L2074" s="5">
        <f>+'MBI DIRECTORIO'!L2074</f>
        <v>799.20068761718846</v>
      </c>
      <c r="M2074" s="5">
        <f>+'MBI DIRECTORIO'!M2074</f>
        <v>0</v>
      </c>
      <c r="N2074" s="5">
        <f>+'MBI DIRECTORIO'!N2074</f>
        <v>0</v>
      </c>
      <c r="O2074" s="5">
        <f>+'MBI DIRECTORIO'!O2074</f>
        <v>0</v>
      </c>
      <c r="P2074" s="5">
        <f>+'MBI DIRECTORIO'!P2074</f>
        <v>0</v>
      </c>
      <c r="Q2074" s="5">
        <f>+'MBI DIRECTORIO'!Q2074</f>
        <v>0</v>
      </c>
      <c r="R2074" s="5">
        <f>+'MBI DIRECTORIO'!R2074</f>
        <v>257.37040432679527</v>
      </c>
      <c r="S2074" s="5">
        <f>+'MBI DIRECTORIO'!S2074</f>
        <v>0</v>
      </c>
      <c r="T2074" s="5">
        <f>+'MBI DIRECTORIO'!T2074</f>
        <v>0</v>
      </c>
      <c r="U2074" s="5">
        <f>+'MBI DIRECTORIO'!U2074</f>
        <v>1266.6666666666665</v>
      </c>
      <c r="V2074" s="5">
        <f>+'MBI DIRECTORIO'!V2074</f>
        <v>0</v>
      </c>
      <c r="W2074" s="5">
        <f>+'MBI DIRECTORIO'!W2074</f>
        <v>0</v>
      </c>
      <c r="X2074" s="5">
        <f>+'MBI DIRECTORIO'!X2074</f>
        <v>0</v>
      </c>
      <c r="Y2074" s="5">
        <f>+'MBI DIRECTORIO'!Y2074</f>
        <v>2213.8208144684804</v>
      </c>
      <c r="Z2074" s="5">
        <f>+'MBI DIRECTORIO'!Z2074</f>
        <v>0</v>
      </c>
      <c r="AA2074" s="5">
        <f>+'MBI DIRECTORIO'!AA2074</f>
        <v>689.78374347501858</v>
      </c>
      <c r="AB2074" s="5" t="str">
        <f>+'MBI DIRECTORIO'!AG2074</f>
        <v>Distribución y Excelencia S.A.</v>
      </c>
      <c r="AD2074" t="str">
        <f t="shared" si="34"/>
        <v>INSERT INTO TABLA_PRESUPUESTO_COMERCIAL VALUES ('VSR','96568970-C','14005051-20',2022,'Diciembre',3200,'CLP',74737.777778,54259.756522,0,4000,799.200688,0,0,0,0,0,257.370404,0,0,1266.666667,0,0,0,2213.820814,0,689.783743);</v>
      </c>
    </row>
    <row r="2075" spans="1:30" x14ac:dyDescent="0.2">
      <c r="A2075" t="str">
        <f>+'MBI DIRECTORIO'!A2075</f>
        <v>VSR</v>
      </c>
      <c r="B2075" t="str">
        <f>+'MBI DIRECTORIO'!B2075</f>
        <v>96568970-C</v>
      </c>
      <c r="C2075" t="str">
        <f>+'MBI DIRECTORIO'!C2075</f>
        <v>14005050-21</v>
      </c>
      <c r="D2075">
        <f>+'MBI DIRECTORIO'!D2075</f>
        <v>2022</v>
      </c>
      <c r="E2075" t="str">
        <f>+'MBI DIRECTORIO'!E2075</f>
        <v>Diciembre</v>
      </c>
      <c r="F2075" s="5">
        <f>+'MBI DIRECTORIO'!F2075</f>
        <v>2880</v>
      </c>
      <c r="G2075" t="str">
        <f>+'MBI DIRECTORIO'!G2075</f>
        <v>CLP</v>
      </c>
      <c r="H2075" s="5">
        <f>+'MBI DIRECTORIO'!H2075</f>
        <v>67264</v>
      </c>
      <c r="I2075" s="5">
        <f>+'MBI DIRECTORIO'!I2075</f>
        <v>42240.962446371392</v>
      </c>
      <c r="J2075" s="5">
        <f>+'MBI DIRECTORIO'!J2075</f>
        <v>0</v>
      </c>
      <c r="K2075" s="5">
        <f>+'MBI DIRECTORIO'!K2075</f>
        <v>3600</v>
      </c>
      <c r="L2075" s="5">
        <f>+'MBI DIRECTORIO'!L2075</f>
        <v>719.28061885546958</v>
      </c>
      <c r="M2075" s="5">
        <f>+'MBI DIRECTORIO'!M2075</f>
        <v>0</v>
      </c>
      <c r="N2075" s="5">
        <f>+'MBI DIRECTORIO'!N2075</f>
        <v>0</v>
      </c>
      <c r="O2075" s="5">
        <f>+'MBI DIRECTORIO'!O2075</f>
        <v>0</v>
      </c>
      <c r="P2075" s="5">
        <f>+'MBI DIRECTORIO'!P2075</f>
        <v>0</v>
      </c>
      <c r="Q2075" s="5">
        <f>+'MBI DIRECTORIO'!Q2075</f>
        <v>0</v>
      </c>
      <c r="R2075" s="5">
        <f>+'MBI DIRECTORIO'!R2075</f>
        <v>231.63336389411575</v>
      </c>
      <c r="S2075" s="5">
        <f>+'MBI DIRECTORIO'!S2075</f>
        <v>0</v>
      </c>
      <c r="T2075" s="5">
        <f>+'MBI DIRECTORIO'!T2075</f>
        <v>0</v>
      </c>
      <c r="U2075" s="5">
        <f>+'MBI DIRECTORIO'!U2075</f>
        <v>1140</v>
      </c>
      <c r="V2075" s="5">
        <f>+'MBI DIRECTORIO'!V2075</f>
        <v>0</v>
      </c>
      <c r="W2075" s="5">
        <f>+'MBI DIRECTORIO'!W2075</f>
        <v>0</v>
      </c>
      <c r="X2075" s="5">
        <f>+'MBI DIRECTORIO'!X2075</f>
        <v>0</v>
      </c>
      <c r="Y2075" s="5">
        <f>+'MBI DIRECTORIO'!Y2075</f>
        <v>1992.4387330216325</v>
      </c>
      <c r="Z2075" s="5">
        <f>+'MBI DIRECTORIO'!Z2075</f>
        <v>0</v>
      </c>
      <c r="AA2075" s="5">
        <f>+'MBI DIRECTORIO'!AA2075</f>
        <v>620.80536912751677</v>
      </c>
      <c r="AB2075" s="5" t="str">
        <f>+'MBI DIRECTORIO'!AG2075</f>
        <v>Distribución y Excelencia S.A.</v>
      </c>
      <c r="AD2075" t="str">
        <f t="shared" si="34"/>
        <v>INSERT INTO TABLA_PRESUPUESTO_COMERCIAL VALUES ('VSR','96568970-C','14005050-21',2022,'Diciembre',2880,'CLP',67264,42240.962446,0,3600,719.280619,0,0,0,0,0,231.633364,0,0,1140,0,0,0,1992.438733,0,620.805369);</v>
      </c>
    </row>
    <row r="2076" spans="1:30" x14ac:dyDescent="0.2">
      <c r="A2076" t="str">
        <f>+'MBI DIRECTORIO'!A2076</f>
        <v>VSR</v>
      </c>
      <c r="B2076" t="str">
        <f>+'MBI DIRECTORIO'!B2076</f>
        <v>96568970-C</v>
      </c>
      <c r="C2076" t="str">
        <f>+'MBI DIRECTORIO'!C2076</f>
        <v>14005052-21</v>
      </c>
      <c r="D2076">
        <f>+'MBI DIRECTORIO'!D2076</f>
        <v>2022</v>
      </c>
      <c r="E2076" t="str">
        <f>+'MBI DIRECTORIO'!E2076</f>
        <v>Diciembre</v>
      </c>
      <c r="F2076" s="5">
        <f>+'MBI DIRECTORIO'!F2076</f>
        <v>2800</v>
      </c>
      <c r="G2076" t="str">
        <f>+'MBI DIRECTORIO'!G2076</f>
        <v>CLP</v>
      </c>
      <c r="H2076" s="5">
        <f>+'MBI DIRECTORIO'!H2076</f>
        <v>65395.555555555555</v>
      </c>
      <c r="I2076" s="5">
        <f>+'MBI DIRECTORIO'!I2076</f>
        <v>42690.67952287064</v>
      </c>
      <c r="J2076" s="5">
        <f>+'MBI DIRECTORIO'!J2076</f>
        <v>0</v>
      </c>
      <c r="K2076" s="5">
        <f>+'MBI DIRECTORIO'!K2076</f>
        <v>3500</v>
      </c>
      <c r="L2076" s="5">
        <f>+'MBI DIRECTORIO'!L2076</f>
        <v>699.30060166503984</v>
      </c>
      <c r="M2076" s="5">
        <f>+'MBI DIRECTORIO'!M2076</f>
        <v>0</v>
      </c>
      <c r="N2076" s="5">
        <f>+'MBI DIRECTORIO'!N2076</f>
        <v>0</v>
      </c>
      <c r="O2076" s="5">
        <f>+'MBI DIRECTORIO'!O2076</f>
        <v>0</v>
      </c>
      <c r="P2076" s="5">
        <f>+'MBI DIRECTORIO'!P2076</f>
        <v>0</v>
      </c>
      <c r="Q2076" s="5">
        <f>+'MBI DIRECTORIO'!Q2076</f>
        <v>0</v>
      </c>
      <c r="R2076" s="5">
        <f>+'MBI DIRECTORIO'!R2076</f>
        <v>225.19910378594585</v>
      </c>
      <c r="S2076" s="5">
        <f>+'MBI DIRECTORIO'!S2076</f>
        <v>0</v>
      </c>
      <c r="T2076" s="5">
        <f>+'MBI DIRECTORIO'!T2076</f>
        <v>0</v>
      </c>
      <c r="U2076" s="5">
        <f>+'MBI DIRECTORIO'!U2076</f>
        <v>1108.3333333333333</v>
      </c>
      <c r="V2076" s="5">
        <f>+'MBI DIRECTORIO'!V2076</f>
        <v>0</v>
      </c>
      <c r="W2076" s="5">
        <f>+'MBI DIRECTORIO'!W2076</f>
        <v>0</v>
      </c>
      <c r="X2076" s="5">
        <f>+'MBI DIRECTORIO'!X2076</f>
        <v>0</v>
      </c>
      <c r="Y2076" s="5">
        <f>+'MBI DIRECTORIO'!Y2076</f>
        <v>1937.0932126599205</v>
      </c>
      <c r="Z2076" s="5">
        <f>+'MBI DIRECTORIO'!Z2076</f>
        <v>0</v>
      </c>
      <c r="AA2076" s="5">
        <f>+'MBI DIRECTORIO'!AA2076</f>
        <v>603.56077554064132</v>
      </c>
      <c r="AB2076" s="5" t="str">
        <f>+'MBI DIRECTORIO'!AG2076</f>
        <v>Distribución y Excelencia S.A.</v>
      </c>
      <c r="AD2076" t="str">
        <f t="shared" si="34"/>
        <v>INSERT INTO TABLA_PRESUPUESTO_COMERCIAL VALUES ('VSR','96568970-C','14005052-21',2022,'Diciembre',2800,'CLP',65395.555556,42690.679523,0,3500,699.300602,0,0,0,0,0,225.199104,0,0,1108.333333,0,0,0,1937.093213,0,603.560776);</v>
      </c>
    </row>
    <row r="2077" spans="1:30" x14ac:dyDescent="0.2">
      <c r="A2077" t="str">
        <f>+'MBI DIRECTORIO'!A2077</f>
        <v>VSR</v>
      </c>
      <c r="B2077" t="str">
        <f>+'MBI DIRECTORIO'!B2077</f>
        <v>96568970-C</v>
      </c>
      <c r="C2077" t="str">
        <f>+'MBI DIRECTORIO'!C2077</f>
        <v>14005054-20</v>
      </c>
      <c r="D2077">
        <f>+'MBI DIRECTORIO'!D2077</f>
        <v>2022</v>
      </c>
      <c r="E2077" t="str">
        <f>+'MBI DIRECTORIO'!E2077</f>
        <v>Diciembre</v>
      </c>
      <c r="F2077" s="5">
        <f>+'MBI DIRECTORIO'!F2077</f>
        <v>480</v>
      </c>
      <c r="G2077" t="str">
        <f>+'MBI DIRECTORIO'!G2077</f>
        <v>CLP</v>
      </c>
      <c r="H2077" s="5">
        <f>+'MBI DIRECTORIO'!H2077</f>
        <v>11210.666666666666</v>
      </c>
      <c r="I2077" s="5">
        <f>+'MBI DIRECTORIO'!I2077</f>
        <v>6532.6361138991724</v>
      </c>
      <c r="J2077" s="5">
        <f>+'MBI DIRECTORIO'!J2077</f>
        <v>0</v>
      </c>
      <c r="K2077" s="5">
        <f>+'MBI DIRECTORIO'!K2077</f>
        <v>600</v>
      </c>
      <c r="L2077" s="5">
        <f>+'MBI DIRECTORIO'!L2077</f>
        <v>119.88010314257826</v>
      </c>
      <c r="M2077" s="5">
        <f>+'MBI DIRECTORIO'!M2077</f>
        <v>0</v>
      </c>
      <c r="N2077" s="5">
        <f>+'MBI DIRECTORIO'!N2077</f>
        <v>0</v>
      </c>
      <c r="O2077" s="5">
        <f>+'MBI DIRECTORIO'!O2077</f>
        <v>0</v>
      </c>
      <c r="P2077" s="5">
        <f>+'MBI DIRECTORIO'!P2077</f>
        <v>0</v>
      </c>
      <c r="Q2077" s="5">
        <f>+'MBI DIRECTORIO'!Q2077</f>
        <v>0</v>
      </c>
      <c r="R2077" s="5">
        <f>+'MBI DIRECTORIO'!R2077</f>
        <v>38.605560649019289</v>
      </c>
      <c r="S2077" s="5">
        <f>+'MBI DIRECTORIO'!S2077</f>
        <v>0</v>
      </c>
      <c r="T2077" s="5">
        <f>+'MBI DIRECTORIO'!T2077</f>
        <v>0</v>
      </c>
      <c r="U2077" s="5">
        <f>+'MBI DIRECTORIO'!U2077</f>
        <v>190</v>
      </c>
      <c r="V2077" s="5">
        <f>+'MBI DIRECTORIO'!V2077</f>
        <v>0</v>
      </c>
      <c r="W2077" s="5">
        <f>+'MBI DIRECTORIO'!W2077</f>
        <v>0</v>
      </c>
      <c r="X2077" s="5">
        <f>+'MBI DIRECTORIO'!X2077</f>
        <v>0</v>
      </c>
      <c r="Y2077" s="5">
        <f>+'MBI DIRECTORIO'!Y2077</f>
        <v>332.07312217027214</v>
      </c>
      <c r="Z2077" s="5">
        <f>+'MBI DIRECTORIO'!Z2077</f>
        <v>0</v>
      </c>
      <c r="AA2077" s="5">
        <f>+'MBI DIRECTORIO'!AA2077</f>
        <v>103.4675615212528</v>
      </c>
      <c r="AB2077" s="5" t="str">
        <f>+'MBI DIRECTORIO'!AG2077</f>
        <v>Distribución y Excelencia S.A.</v>
      </c>
      <c r="AD2077" t="str">
        <f t="shared" si="34"/>
        <v>INSERT INTO TABLA_PRESUPUESTO_COMERCIAL VALUES ('VSR','96568970-C','14005054-20',2022,'Diciembre',480,'CLP',11210.666667,6532.636114,0,600,119.880103,0,0,0,0,0,38.605561,0,0,190,0,0,0,332.073122,0,103.467562);</v>
      </c>
    </row>
    <row r="2078" spans="1:30" x14ac:dyDescent="0.2">
      <c r="A2078" t="str">
        <f>+'MBI DIRECTORIO'!A2078</f>
        <v>VSR</v>
      </c>
      <c r="B2078" t="str">
        <f>+'MBI DIRECTORIO'!B2078</f>
        <v>96568970-C</v>
      </c>
      <c r="C2078" t="str">
        <f>+'MBI DIRECTORIO'!C2078</f>
        <v>14004702-19</v>
      </c>
      <c r="D2078">
        <f>+'MBI DIRECTORIO'!D2078</f>
        <v>2022</v>
      </c>
      <c r="E2078" t="str">
        <f>+'MBI DIRECTORIO'!E2078</f>
        <v>Diciembre</v>
      </c>
      <c r="F2078" s="5">
        <f>+'MBI DIRECTORIO'!F2078</f>
        <v>280</v>
      </c>
      <c r="G2078" t="str">
        <f>+'MBI DIRECTORIO'!G2078</f>
        <v>CLP</v>
      </c>
      <c r="H2078" s="5">
        <f>+'MBI DIRECTORIO'!H2078</f>
        <v>6539.5555555555557</v>
      </c>
      <c r="I2078" s="5">
        <f>+'MBI DIRECTORIO'!I2078</f>
        <v>4343.9954185367778</v>
      </c>
      <c r="J2078" s="5">
        <f>+'MBI DIRECTORIO'!J2078</f>
        <v>0</v>
      </c>
      <c r="K2078" s="5">
        <f>+'MBI DIRECTORIO'!K2078</f>
        <v>350</v>
      </c>
      <c r="L2078" s="5">
        <f>+'MBI DIRECTORIO'!L2078</f>
        <v>69.930060166503992</v>
      </c>
      <c r="M2078" s="5">
        <f>+'MBI DIRECTORIO'!M2078</f>
        <v>0</v>
      </c>
      <c r="N2078" s="5">
        <f>+'MBI DIRECTORIO'!N2078</f>
        <v>0</v>
      </c>
      <c r="O2078" s="5">
        <f>+'MBI DIRECTORIO'!O2078</f>
        <v>0</v>
      </c>
      <c r="P2078" s="5">
        <f>+'MBI DIRECTORIO'!P2078</f>
        <v>0</v>
      </c>
      <c r="Q2078" s="5">
        <f>+'MBI DIRECTORIO'!Q2078</f>
        <v>0</v>
      </c>
      <c r="R2078" s="5">
        <f>+'MBI DIRECTORIO'!R2078</f>
        <v>22.519910378594588</v>
      </c>
      <c r="S2078" s="5">
        <f>+'MBI DIRECTORIO'!S2078</f>
        <v>0</v>
      </c>
      <c r="T2078" s="5">
        <f>+'MBI DIRECTORIO'!T2078</f>
        <v>0</v>
      </c>
      <c r="U2078" s="5">
        <f>+'MBI DIRECTORIO'!U2078</f>
        <v>110.83333333333333</v>
      </c>
      <c r="V2078" s="5">
        <f>+'MBI DIRECTORIO'!V2078</f>
        <v>0</v>
      </c>
      <c r="W2078" s="5">
        <f>+'MBI DIRECTORIO'!W2078</f>
        <v>0</v>
      </c>
      <c r="X2078" s="5">
        <f>+'MBI DIRECTORIO'!X2078</f>
        <v>0</v>
      </c>
      <c r="Y2078" s="5">
        <f>+'MBI DIRECTORIO'!Y2078</f>
        <v>193.70932126599206</v>
      </c>
      <c r="Z2078" s="5">
        <f>+'MBI DIRECTORIO'!Z2078</f>
        <v>0</v>
      </c>
      <c r="AA2078" s="5">
        <f>+'MBI DIRECTORIO'!AA2078</f>
        <v>60.356077554064129</v>
      </c>
      <c r="AB2078" s="5" t="str">
        <f>+'MBI DIRECTORIO'!AG2078</f>
        <v>Distribución y Excelencia S.A.</v>
      </c>
      <c r="AD2078" t="str">
        <f t="shared" si="34"/>
        <v>INSERT INTO TABLA_PRESUPUESTO_COMERCIAL VALUES ('VSR','96568970-C','14004702-19',2022,'Diciembre',280,'CLP',6539.555556,4343.995419,0,350,69.93006,0,0,0,0,0,22.51991,0,0,110.833333,0,0,0,193.709321,0,60.356078);</v>
      </c>
    </row>
    <row r="2079" spans="1:30" x14ac:dyDescent="0.2">
      <c r="A2079" t="str">
        <f>+'MBI DIRECTORIO'!A2079</f>
        <v>VSR</v>
      </c>
      <c r="B2079" t="str">
        <f>+'MBI DIRECTORIO'!B2079</f>
        <v>96568970-C</v>
      </c>
      <c r="C2079" t="str">
        <f>+'MBI DIRECTORIO'!C2079</f>
        <v>14005055-20</v>
      </c>
      <c r="D2079">
        <f>+'MBI DIRECTORIO'!D2079</f>
        <v>2022</v>
      </c>
      <c r="E2079" t="str">
        <f>+'MBI DIRECTORIO'!E2079</f>
        <v>Diciembre</v>
      </c>
      <c r="F2079" s="5">
        <f>+'MBI DIRECTORIO'!F2079</f>
        <v>560</v>
      </c>
      <c r="G2079" t="str">
        <f>+'MBI DIRECTORIO'!G2079</f>
        <v>CLP</v>
      </c>
      <c r="H2079" s="5">
        <f>+'MBI DIRECTORIO'!H2079</f>
        <v>13079.111111111111</v>
      </c>
      <c r="I2079" s="5">
        <f>+'MBI DIRECTORIO'!I2079</f>
        <v>8025.7744429242484</v>
      </c>
      <c r="J2079" s="5">
        <f>+'MBI DIRECTORIO'!J2079</f>
        <v>0</v>
      </c>
      <c r="K2079" s="5">
        <f>+'MBI DIRECTORIO'!K2079</f>
        <v>700</v>
      </c>
      <c r="L2079" s="5">
        <f>+'MBI DIRECTORIO'!L2079</f>
        <v>139.86012033300798</v>
      </c>
      <c r="M2079" s="5">
        <f>+'MBI DIRECTORIO'!M2079</f>
        <v>0</v>
      </c>
      <c r="N2079" s="5">
        <f>+'MBI DIRECTORIO'!N2079</f>
        <v>0</v>
      </c>
      <c r="O2079" s="5">
        <f>+'MBI DIRECTORIO'!O2079</f>
        <v>0</v>
      </c>
      <c r="P2079" s="5">
        <f>+'MBI DIRECTORIO'!P2079</f>
        <v>0</v>
      </c>
      <c r="Q2079" s="5">
        <f>+'MBI DIRECTORIO'!Q2079</f>
        <v>0</v>
      </c>
      <c r="R2079" s="5">
        <f>+'MBI DIRECTORIO'!R2079</f>
        <v>45.039820757189176</v>
      </c>
      <c r="S2079" s="5">
        <f>+'MBI DIRECTORIO'!S2079</f>
        <v>0</v>
      </c>
      <c r="T2079" s="5">
        <f>+'MBI DIRECTORIO'!T2079</f>
        <v>0</v>
      </c>
      <c r="U2079" s="5">
        <f>+'MBI DIRECTORIO'!U2079</f>
        <v>221.66666666666666</v>
      </c>
      <c r="V2079" s="5">
        <f>+'MBI DIRECTORIO'!V2079</f>
        <v>0</v>
      </c>
      <c r="W2079" s="5">
        <f>+'MBI DIRECTORIO'!W2079</f>
        <v>0</v>
      </c>
      <c r="X2079" s="5">
        <f>+'MBI DIRECTORIO'!X2079</f>
        <v>0</v>
      </c>
      <c r="Y2079" s="5">
        <f>+'MBI DIRECTORIO'!Y2079</f>
        <v>387.41864253198412</v>
      </c>
      <c r="Z2079" s="5">
        <f>+'MBI DIRECTORIO'!Z2079</f>
        <v>0</v>
      </c>
      <c r="AA2079" s="5">
        <f>+'MBI DIRECTORIO'!AA2079</f>
        <v>120.71215510812826</v>
      </c>
      <c r="AB2079" s="5" t="str">
        <f>+'MBI DIRECTORIO'!AG2079</f>
        <v>Distribución y Excelencia S.A.</v>
      </c>
      <c r="AD2079" t="str">
        <f t="shared" si="34"/>
        <v>INSERT INTO TABLA_PRESUPUESTO_COMERCIAL VALUES ('VSR','96568970-C','14005055-20',2022,'Diciembre',560,'CLP',13079.111111,8025.774443,0,700,139.86012,0,0,0,0,0,45.039821,0,0,221.666667,0,0,0,387.418643,0,120.712155);</v>
      </c>
    </row>
    <row r="2080" spans="1:30" x14ac:dyDescent="0.2">
      <c r="A2080" t="str">
        <f>+'MBI DIRECTORIO'!A2080</f>
        <v>VSR</v>
      </c>
      <c r="B2080" t="str">
        <f>+'MBI DIRECTORIO'!B2080</f>
        <v>96568970-C</v>
      </c>
      <c r="C2080" t="str">
        <f>+'MBI DIRECTORIO'!C2080</f>
        <v>14005123-21</v>
      </c>
      <c r="D2080">
        <f>+'MBI DIRECTORIO'!D2080</f>
        <v>2022</v>
      </c>
      <c r="E2080" t="str">
        <f>+'MBI DIRECTORIO'!E2080</f>
        <v>Diciembre</v>
      </c>
      <c r="F2080" s="5">
        <f>+'MBI DIRECTORIO'!F2080</f>
        <v>200</v>
      </c>
      <c r="G2080" t="str">
        <f>+'MBI DIRECTORIO'!G2080</f>
        <v>CLP</v>
      </c>
      <c r="H2080" s="5">
        <f>+'MBI DIRECTORIO'!H2080</f>
        <v>4671.1111111111113</v>
      </c>
      <c r="I2080" s="5">
        <f>+'MBI DIRECTORIO'!I2080</f>
        <v>2901.949648261429</v>
      </c>
      <c r="J2080" s="5">
        <f>+'MBI DIRECTORIO'!J2080</f>
        <v>0</v>
      </c>
      <c r="K2080" s="5">
        <f>+'MBI DIRECTORIO'!K2080</f>
        <v>250</v>
      </c>
      <c r="L2080" s="5">
        <f>+'MBI DIRECTORIO'!L2080</f>
        <v>49.950042976074279</v>
      </c>
      <c r="M2080" s="5">
        <f>+'MBI DIRECTORIO'!M2080</f>
        <v>0</v>
      </c>
      <c r="N2080" s="5">
        <f>+'MBI DIRECTORIO'!N2080</f>
        <v>0</v>
      </c>
      <c r="O2080" s="5">
        <f>+'MBI DIRECTORIO'!O2080</f>
        <v>0</v>
      </c>
      <c r="P2080" s="5">
        <f>+'MBI DIRECTORIO'!P2080</f>
        <v>0</v>
      </c>
      <c r="Q2080" s="5">
        <f>+'MBI DIRECTORIO'!Q2080</f>
        <v>0</v>
      </c>
      <c r="R2080" s="5">
        <f>+'MBI DIRECTORIO'!R2080</f>
        <v>16.085650270424704</v>
      </c>
      <c r="S2080" s="5">
        <f>+'MBI DIRECTORIO'!S2080</f>
        <v>0</v>
      </c>
      <c r="T2080" s="5">
        <f>+'MBI DIRECTORIO'!T2080</f>
        <v>0</v>
      </c>
      <c r="U2080" s="5">
        <f>+'MBI DIRECTORIO'!U2080</f>
        <v>79.166666666666657</v>
      </c>
      <c r="V2080" s="5">
        <f>+'MBI DIRECTORIO'!V2080</f>
        <v>0</v>
      </c>
      <c r="W2080" s="5">
        <f>+'MBI DIRECTORIO'!W2080</f>
        <v>0</v>
      </c>
      <c r="X2080" s="5">
        <f>+'MBI DIRECTORIO'!X2080</f>
        <v>0</v>
      </c>
      <c r="Y2080" s="5">
        <f>+'MBI DIRECTORIO'!Y2080</f>
        <v>138.36380090428003</v>
      </c>
      <c r="Z2080" s="5">
        <f>+'MBI DIRECTORIO'!Z2080</f>
        <v>0</v>
      </c>
      <c r="AA2080" s="5">
        <f>+'MBI DIRECTORIO'!AA2080</f>
        <v>43.111483967188661</v>
      </c>
      <c r="AB2080" s="5" t="str">
        <f>+'MBI DIRECTORIO'!AG2080</f>
        <v>Distribución y Excelencia S.A.</v>
      </c>
      <c r="AD2080" t="str">
        <f t="shared" si="34"/>
        <v>INSERT INTO TABLA_PRESUPUESTO_COMERCIAL VALUES ('VSR','96568970-C','14005123-21',2022,'Diciembre',200,'CLP',4671.111111,2901.949648,0,250,49.950043,0,0,0,0,0,16.08565,0,0,79.166667,0,0,0,138.363801,0,43.111484);</v>
      </c>
    </row>
    <row r="2081" spans="1:30" x14ac:dyDescent="0.2">
      <c r="A2081" t="str">
        <f>+'MBI DIRECTORIO'!A2081</f>
        <v>VSR</v>
      </c>
      <c r="B2081" t="str">
        <f>+'MBI DIRECTORIO'!B2081</f>
        <v>96568970-C</v>
      </c>
      <c r="C2081" t="str">
        <f>+'MBI DIRECTORIO'!C2081</f>
        <v>14005078-18</v>
      </c>
      <c r="D2081">
        <f>+'MBI DIRECTORIO'!D2081</f>
        <v>2022</v>
      </c>
      <c r="E2081" t="str">
        <f>+'MBI DIRECTORIO'!E2081</f>
        <v>Diciembre</v>
      </c>
      <c r="F2081" s="5">
        <f>+'MBI DIRECTORIO'!F2081</f>
        <v>120</v>
      </c>
      <c r="G2081" t="str">
        <f>+'MBI DIRECTORIO'!G2081</f>
        <v>CLP</v>
      </c>
      <c r="H2081" s="5">
        <f>+'MBI DIRECTORIO'!H2081</f>
        <v>6672.166666666667</v>
      </c>
      <c r="I2081" s="5">
        <f>+'MBI DIRECTORIO'!I2081</f>
        <v>3529.5263354514545</v>
      </c>
      <c r="J2081" s="5">
        <f>+'MBI DIRECTORIO'!J2081</f>
        <v>0</v>
      </c>
      <c r="K2081" s="5">
        <f>+'MBI DIRECTORIO'!K2081</f>
        <v>666.66666666666663</v>
      </c>
      <c r="L2081" s="5">
        <f>+'MBI DIRECTORIO'!L2081</f>
        <v>29.970025785644566</v>
      </c>
      <c r="M2081" s="5">
        <f>+'MBI DIRECTORIO'!M2081</f>
        <v>0</v>
      </c>
      <c r="N2081" s="5">
        <f>+'MBI DIRECTORIO'!N2081</f>
        <v>0</v>
      </c>
      <c r="O2081" s="5">
        <f>+'MBI DIRECTORIO'!O2081</f>
        <v>0</v>
      </c>
      <c r="P2081" s="5">
        <f>+'MBI DIRECTORIO'!P2081</f>
        <v>0</v>
      </c>
      <c r="Q2081" s="5">
        <f>+'MBI DIRECTORIO'!Q2081</f>
        <v>0</v>
      </c>
      <c r="R2081" s="5">
        <f>+'MBI DIRECTORIO'!R2081</f>
        <v>22.976576020786592</v>
      </c>
      <c r="S2081" s="5">
        <f>+'MBI DIRECTORIO'!S2081</f>
        <v>0</v>
      </c>
      <c r="T2081" s="5">
        <f>+'MBI DIRECTORIO'!T2081</f>
        <v>0</v>
      </c>
      <c r="U2081" s="5">
        <f>+'MBI DIRECTORIO'!U2081</f>
        <v>47.5</v>
      </c>
      <c r="V2081" s="5">
        <f>+'MBI DIRECTORIO'!V2081</f>
        <v>0</v>
      </c>
      <c r="W2081" s="5">
        <f>+'MBI DIRECTORIO'!W2081</f>
        <v>0</v>
      </c>
      <c r="X2081" s="5">
        <f>+'MBI DIRECTORIO'!X2081</f>
        <v>0</v>
      </c>
      <c r="Y2081" s="5">
        <f>+'MBI DIRECTORIO'!Y2081</f>
        <v>96.343466401099803</v>
      </c>
      <c r="Z2081" s="5">
        <f>+'MBI DIRECTORIO'!Z2081</f>
        <v>0</v>
      </c>
      <c r="AA2081" s="5">
        <f>+'MBI DIRECTORIO'!AA2081</f>
        <v>25.866890380313201</v>
      </c>
      <c r="AB2081" s="5" t="str">
        <f>+'MBI DIRECTORIO'!AG2081</f>
        <v>Distribución y Excelencia S.A.</v>
      </c>
      <c r="AD2081" t="str">
        <f t="shared" si="34"/>
        <v>INSERT INTO TABLA_PRESUPUESTO_COMERCIAL VALUES ('VSR','96568970-C','14005078-18',2022,'Diciembre',120,'CLP',6672.166667,3529.526335,0,666.666667,29.970026,0,0,0,0,0,22.976576,0,0,47.5,0,0,0,96.343466,0,25.86689);</v>
      </c>
    </row>
    <row r="2082" spans="1:30" x14ac:dyDescent="0.2">
      <c r="A2082" t="str">
        <f>+'MBI DIRECTORIO'!A2082</f>
        <v>VSR</v>
      </c>
      <c r="B2082" t="str">
        <f>+'MBI DIRECTORIO'!B2082</f>
        <v>96568970-C</v>
      </c>
      <c r="C2082" t="str">
        <f>+'MBI DIRECTORIO'!C2082</f>
        <v>14005076-18</v>
      </c>
      <c r="D2082">
        <f>+'MBI DIRECTORIO'!D2082</f>
        <v>2022</v>
      </c>
      <c r="E2082" t="str">
        <f>+'MBI DIRECTORIO'!E2082</f>
        <v>Diciembre</v>
      </c>
      <c r="F2082" s="5">
        <f>+'MBI DIRECTORIO'!F2082</f>
        <v>120</v>
      </c>
      <c r="G2082" t="str">
        <f>+'MBI DIRECTORIO'!G2082</f>
        <v>CLP</v>
      </c>
      <c r="H2082" s="5">
        <f>+'MBI DIRECTORIO'!H2082</f>
        <v>6672.166666666667</v>
      </c>
      <c r="I2082" s="5">
        <f>+'MBI DIRECTORIO'!I2082</f>
        <v>4351.0293652386026</v>
      </c>
      <c r="J2082" s="5">
        <f>+'MBI DIRECTORIO'!J2082</f>
        <v>0</v>
      </c>
      <c r="K2082" s="5">
        <f>+'MBI DIRECTORIO'!K2082</f>
        <v>666.66666666666663</v>
      </c>
      <c r="L2082" s="5">
        <f>+'MBI DIRECTORIO'!L2082</f>
        <v>29.970025785644566</v>
      </c>
      <c r="M2082" s="5">
        <f>+'MBI DIRECTORIO'!M2082</f>
        <v>0</v>
      </c>
      <c r="N2082" s="5">
        <f>+'MBI DIRECTORIO'!N2082</f>
        <v>0</v>
      </c>
      <c r="O2082" s="5">
        <f>+'MBI DIRECTORIO'!O2082</f>
        <v>0</v>
      </c>
      <c r="P2082" s="5">
        <f>+'MBI DIRECTORIO'!P2082</f>
        <v>0</v>
      </c>
      <c r="Q2082" s="5">
        <f>+'MBI DIRECTORIO'!Q2082</f>
        <v>0</v>
      </c>
      <c r="R2082" s="5">
        <f>+'MBI DIRECTORIO'!R2082</f>
        <v>22.976576020786592</v>
      </c>
      <c r="S2082" s="5">
        <f>+'MBI DIRECTORIO'!S2082</f>
        <v>0</v>
      </c>
      <c r="T2082" s="5">
        <f>+'MBI DIRECTORIO'!T2082</f>
        <v>0</v>
      </c>
      <c r="U2082" s="5">
        <f>+'MBI DIRECTORIO'!U2082</f>
        <v>47.5</v>
      </c>
      <c r="V2082" s="5">
        <f>+'MBI DIRECTORIO'!V2082</f>
        <v>0</v>
      </c>
      <c r="W2082" s="5">
        <f>+'MBI DIRECTORIO'!W2082</f>
        <v>0</v>
      </c>
      <c r="X2082" s="5">
        <f>+'MBI DIRECTORIO'!X2082</f>
        <v>0</v>
      </c>
      <c r="Y2082" s="5">
        <f>+'MBI DIRECTORIO'!Y2082</f>
        <v>96.343466401099803</v>
      </c>
      <c r="Z2082" s="5">
        <f>+'MBI DIRECTORIO'!Z2082</f>
        <v>0</v>
      </c>
      <c r="AA2082" s="5">
        <f>+'MBI DIRECTORIO'!AA2082</f>
        <v>25.866890380313201</v>
      </c>
      <c r="AB2082" s="5" t="str">
        <f>+'MBI DIRECTORIO'!AG2082</f>
        <v>Distribución y Excelencia S.A.</v>
      </c>
      <c r="AD2082" t="str">
        <f t="shared" si="34"/>
        <v>INSERT INTO TABLA_PRESUPUESTO_COMERCIAL VALUES ('VSR','96568970-C','14005076-18',2022,'Diciembre',120,'CLP',6672.166667,4351.029365,0,666.666667,29.970026,0,0,0,0,0,22.976576,0,0,47.5,0,0,0,96.343466,0,25.86689);</v>
      </c>
    </row>
    <row r="2083" spans="1:30" x14ac:dyDescent="0.2">
      <c r="A2083" t="str">
        <f>+'MBI DIRECTORIO'!A2083</f>
        <v>VSR</v>
      </c>
      <c r="B2083" t="str">
        <f>+'MBI DIRECTORIO'!B2083</f>
        <v>96568970-C</v>
      </c>
      <c r="C2083" t="str">
        <f>+'MBI DIRECTORIO'!C2083</f>
        <v>14005075-18</v>
      </c>
      <c r="D2083">
        <f>+'MBI DIRECTORIO'!D2083</f>
        <v>2022</v>
      </c>
      <c r="E2083" t="str">
        <f>+'MBI DIRECTORIO'!E2083</f>
        <v>Diciembre</v>
      </c>
      <c r="F2083" s="5">
        <f>+'MBI DIRECTORIO'!F2083</f>
        <v>120</v>
      </c>
      <c r="G2083" t="str">
        <f>+'MBI DIRECTORIO'!G2083</f>
        <v>CLP</v>
      </c>
      <c r="H2083" s="5">
        <f>+'MBI DIRECTORIO'!H2083</f>
        <v>6672.166666666667</v>
      </c>
      <c r="I2083" s="5">
        <f>+'MBI DIRECTORIO'!I2083</f>
        <v>3925.9088705863828</v>
      </c>
      <c r="J2083" s="5">
        <f>+'MBI DIRECTORIO'!J2083</f>
        <v>0</v>
      </c>
      <c r="K2083" s="5">
        <f>+'MBI DIRECTORIO'!K2083</f>
        <v>666.66666666666663</v>
      </c>
      <c r="L2083" s="5">
        <f>+'MBI DIRECTORIO'!L2083</f>
        <v>29.970025785644566</v>
      </c>
      <c r="M2083" s="5">
        <f>+'MBI DIRECTORIO'!M2083</f>
        <v>0</v>
      </c>
      <c r="N2083" s="5">
        <f>+'MBI DIRECTORIO'!N2083</f>
        <v>0</v>
      </c>
      <c r="O2083" s="5">
        <f>+'MBI DIRECTORIO'!O2083</f>
        <v>0</v>
      </c>
      <c r="P2083" s="5">
        <f>+'MBI DIRECTORIO'!P2083</f>
        <v>0</v>
      </c>
      <c r="Q2083" s="5">
        <f>+'MBI DIRECTORIO'!Q2083</f>
        <v>0</v>
      </c>
      <c r="R2083" s="5">
        <f>+'MBI DIRECTORIO'!R2083</f>
        <v>22.976576020786592</v>
      </c>
      <c r="S2083" s="5">
        <f>+'MBI DIRECTORIO'!S2083</f>
        <v>0</v>
      </c>
      <c r="T2083" s="5">
        <f>+'MBI DIRECTORIO'!T2083</f>
        <v>0</v>
      </c>
      <c r="U2083" s="5">
        <f>+'MBI DIRECTORIO'!U2083</f>
        <v>47.5</v>
      </c>
      <c r="V2083" s="5">
        <f>+'MBI DIRECTORIO'!V2083</f>
        <v>0</v>
      </c>
      <c r="W2083" s="5">
        <f>+'MBI DIRECTORIO'!W2083</f>
        <v>0</v>
      </c>
      <c r="X2083" s="5">
        <f>+'MBI DIRECTORIO'!X2083</f>
        <v>0</v>
      </c>
      <c r="Y2083" s="5">
        <f>+'MBI DIRECTORIO'!Y2083</f>
        <v>96.343466401099803</v>
      </c>
      <c r="Z2083" s="5">
        <f>+'MBI DIRECTORIO'!Z2083</f>
        <v>0</v>
      </c>
      <c r="AA2083" s="5">
        <f>+'MBI DIRECTORIO'!AA2083</f>
        <v>25.866890380313201</v>
      </c>
      <c r="AB2083" s="5" t="str">
        <f>+'MBI DIRECTORIO'!AG2083</f>
        <v>Distribución y Excelencia S.A.</v>
      </c>
      <c r="AD2083" t="str">
        <f t="shared" si="34"/>
        <v>INSERT INTO TABLA_PRESUPUESTO_COMERCIAL VALUES ('VSR','96568970-C','14005075-18',2022,'Diciembre',120,'CLP',6672.166667,3925.908871,0,666.666667,29.970026,0,0,0,0,0,22.976576,0,0,47.5,0,0,0,96.343466,0,25.86689);</v>
      </c>
    </row>
    <row r="2084" spans="1:30" x14ac:dyDescent="0.2">
      <c r="A2084" t="str">
        <f>+'MBI DIRECTORIO'!A2084</f>
        <v>VSR</v>
      </c>
      <c r="B2084" t="str">
        <f>+'MBI DIRECTORIO'!B2084</f>
        <v>80152-C</v>
      </c>
      <c r="C2084" t="str">
        <f>+'MBI DIRECTORIO'!C2084</f>
        <v>14004807-18</v>
      </c>
      <c r="D2084">
        <f>+'MBI DIRECTORIO'!D2084</f>
        <v>2022</v>
      </c>
      <c r="E2084" t="str">
        <f>+'MBI DIRECTORIO'!E2084</f>
        <v>Diciembre</v>
      </c>
      <c r="F2084" s="5">
        <f>+'MBI DIRECTORIO'!F2084</f>
        <v>37.5</v>
      </c>
      <c r="G2084" t="str">
        <f>+'MBI DIRECTORIO'!G2084</f>
        <v>USD</v>
      </c>
      <c r="H2084" s="5">
        <f>+'MBI DIRECTORIO'!H2084</f>
        <v>6000</v>
      </c>
      <c r="I2084" s="5">
        <f>+'MBI DIRECTORIO'!I2084</f>
        <v>2775.0460537111157</v>
      </c>
      <c r="J2084" s="5">
        <f>+'MBI DIRECTORIO'!J2084</f>
        <v>0</v>
      </c>
      <c r="K2084" s="5">
        <f>+'MBI DIRECTORIO'!K2084</f>
        <v>0</v>
      </c>
      <c r="L2084" s="5">
        <f>+'MBI DIRECTORIO'!L2084</f>
        <v>9.3656330580139269</v>
      </c>
      <c r="M2084" s="5">
        <f>+'MBI DIRECTORIO'!M2084</f>
        <v>35.327500000000001</v>
      </c>
      <c r="N2084" s="5">
        <f>+'MBI DIRECTORIO'!N2084</f>
        <v>20.158293697978596</v>
      </c>
      <c r="O2084" s="5">
        <f>+'MBI DIRECTORIO'!O2084</f>
        <v>26.939655172413797</v>
      </c>
      <c r="P2084" s="5">
        <f>+'MBI DIRECTORIO'!P2084</f>
        <v>2.5793945699564009</v>
      </c>
      <c r="Q2084" s="5">
        <f>+'MBI DIRECTORIO'!Q2084</f>
        <v>20.661872373999383</v>
      </c>
      <c r="R2084" s="5">
        <f>+'MBI DIRECTORIO'!R2084</f>
        <v>0</v>
      </c>
      <c r="S2084" s="5">
        <f>+'MBI DIRECTORIO'!S2084</f>
        <v>0</v>
      </c>
      <c r="T2084" s="5">
        <f>+'MBI DIRECTORIO'!T2084</f>
        <v>0</v>
      </c>
      <c r="U2084" s="5">
        <f>+'MBI DIRECTORIO'!U2084</f>
        <v>0</v>
      </c>
      <c r="V2084" s="5">
        <f>+'MBI DIRECTORIO'!V2084</f>
        <v>0</v>
      </c>
      <c r="W2084" s="5">
        <f>+'MBI DIRECTORIO'!W2084</f>
        <v>0</v>
      </c>
      <c r="X2084" s="5">
        <f>+'MBI DIRECTORIO'!X2084</f>
        <v>0</v>
      </c>
      <c r="Y2084" s="5">
        <f>+'MBI DIRECTORIO'!Y2084</f>
        <v>127.19524615858936</v>
      </c>
      <c r="Z2084" s="5">
        <f>+'MBI DIRECTORIO'!Z2084</f>
        <v>21.52853034424118</v>
      </c>
      <c r="AA2084" s="5">
        <f>+'MBI DIRECTORIO'!AA2084</f>
        <v>0</v>
      </c>
      <c r="AB2084" s="5" t="str">
        <f>+'MBI DIRECTORIO'!AG2084</f>
        <v>Heting Trading CO., Ltd</v>
      </c>
      <c r="AD2084" t="str">
        <f t="shared" si="34"/>
        <v>INSERT INTO TABLA_PRESUPUESTO_COMERCIAL VALUES ('VSR','80152-C','14004807-18',2022,'Diciembre',37.5,'USD',6000,2775.046054,0,0,9.365633,35.3275,20.158294,26.939655,2.579395,20.661872,0,0,0,0,0,0,0,127.195246,21.52853,0);</v>
      </c>
    </row>
    <row r="2085" spans="1:30" x14ac:dyDescent="0.2">
      <c r="A2085" t="str">
        <f>+'MBI DIRECTORIO'!A2085</f>
        <v>VSR</v>
      </c>
      <c r="B2085" t="str">
        <f>+'MBI DIRECTORIO'!B2085</f>
        <v>80152-C</v>
      </c>
      <c r="C2085" t="str">
        <f>+'MBI DIRECTORIO'!C2085</f>
        <v>14004877-18</v>
      </c>
      <c r="D2085">
        <f>+'MBI DIRECTORIO'!D2085</f>
        <v>2022</v>
      </c>
      <c r="E2085" t="str">
        <f>+'MBI DIRECTORIO'!E2085</f>
        <v>Diciembre</v>
      </c>
      <c r="F2085" s="5">
        <f>+'MBI DIRECTORIO'!F2085</f>
        <v>25</v>
      </c>
      <c r="G2085" t="str">
        <f>+'MBI DIRECTORIO'!G2085</f>
        <v>USD</v>
      </c>
      <c r="H2085" s="5">
        <f>+'MBI DIRECTORIO'!H2085</f>
        <v>3000</v>
      </c>
      <c r="I2085" s="5">
        <f>+'MBI DIRECTORIO'!I2085</f>
        <v>2199.2593486165424</v>
      </c>
      <c r="J2085" s="5">
        <f>+'MBI DIRECTORIO'!J2085</f>
        <v>0</v>
      </c>
      <c r="K2085" s="5">
        <f>+'MBI DIRECTORIO'!K2085</f>
        <v>0</v>
      </c>
      <c r="L2085" s="5">
        <f>+'MBI DIRECTORIO'!L2085</f>
        <v>6.2437553720092849</v>
      </c>
      <c r="M2085" s="5">
        <f>+'MBI DIRECTORIO'!M2085</f>
        <v>23.551666666666666</v>
      </c>
      <c r="N2085" s="5">
        <f>+'MBI DIRECTORIO'!N2085</f>
        <v>13.438862465319064</v>
      </c>
      <c r="O2085" s="5">
        <f>+'MBI DIRECTORIO'!O2085</f>
        <v>17.959770114942529</v>
      </c>
      <c r="P2085" s="5">
        <f>+'MBI DIRECTORIO'!P2085</f>
        <v>1.719596379970934</v>
      </c>
      <c r="Q2085" s="5">
        <f>+'MBI DIRECTORIO'!Q2085</f>
        <v>10.330936186999692</v>
      </c>
      <c r="R2085" s="5">
        <f>+'MBI DIRECTORIO'!R2085</f>
        <v>0</v>
      </c>
      <c r="S2085" s="5">
        <f>+'MBI DIRECTORIO'!S2085</f>
        <v>0</v>
      </c>
      <c r="T2085" s="5">
        <f>+'MBI DIRECTORIO'!T2085</f>
        <v>0</v>
      </c>
      <c r="U2085" s="5">
        <f>+'MBI DIRECTORIO'!U2085</f>
        <v>0</v>
      </c>
      <c r="V2085" s="5">
        <f>+'MBI DIRECTORIO'!V2085</f>
        <v>0</v>
      </c>
      <c r="W2085" s="5">
        <f>+'MBI DIRECTORIO'!W2085</f>
        <v>0</v>
      </c>
      <c r="X2085" s="5">
        <f>+'MBI DIRECTORIO'!X2085</f>
        <v>0</v>
      </c>
      <c r="Y2085" s="5">
        <f>+'MBI DIRECTORIO'!Y2085</f>
        <v>81.35318537672633</v>
      </c>
      <c r="Z2085" s="5">
        <f>+'MBI DIRECTORIO'!Z2085</f>
        <v>14.352353562827453</v>
      </c>
      <c r="AA2085" s="5">
        <f>+'MBI DIRECTORIO'!AA2085</f>
        <v>0</v>
      </c>
      <c r="AB2085" s="5" t="str">
        <f>+'MBI DIRECTORIO'!AG2085</f>
        <v>Heting Trading CO., Ltd</v>
      </c>
      <c r="AD2085" t="str">
        <f t="shared" si="34"/>
        <v>INSERT INTO TABLA_PRESUPUESTO_COMERCIAL VALUES ('VSR','80152-C','14004877-18',2022,'Diciembre',25,'USD',3000,2199.259349,0,0,6.243755,23.551667,13.438862,17.95977,1.719596,10.330936,0,0,0,0,0,0,0,81.353185,14.352354,0);</v>
      </c>
    </row>
    <row r="2086" spans="1:30" x14ac:dyDescent="0.2">
      <c r="A2086" t="str">
        <f>+'MBI DIRECTORIO'!A2086</f>
        <v>VSR</v>
      </c>
      <c r="B2086" t="str">
        <f>+'MBI DIRECTORIO'!B2086</f>
        <v>80152-C</v>
      </c>
      <c r="C2086" t="str">
        <f>+'MBI DIRECTORIO'!C2086</f>
        <v>14004966-20</v>
      </c>
      <c r="D2086">
        <f>+'MBI DIRECTORIO'!D2086</f>
        <v>2022</v>
      </c>
      <c r="E2086" t="str">
        <f>+'MBI DIRECTORIO'!E2086</f>
        <v>Diciembre</v>
      </c>
      <c r="F2086" s="5">
        <f>+'MBI DIRECTORIO'!F2086</f>
        <v>25</v>
      </c>
      <c r="G2086" t="str">
        <f>+'MBI DIRECTORIO'!G2086</f>
        <v>USD</v>
      </c>
      <c r="H2086" s="5">
        <f>+'MBI DIRECTORIO'!H2086</f>
        <v>850</v>
      </c>
      <c r="I2086" s="5">
        <f>+'MBI DIRECTORIO'!I2086</f>
        <v>495.73630432415172</v>
      </c>
      <c r="J2086" s="5">
        <f>+'MBI DIRECTORIO'!J2086</f>
        <v>0</v>
      </c>
      <c r="K2086" s="5">
        <f>+'MBI DIRECTORIO'!K2086</f>
        <v>0</v>
      </c>
      <c r="L2086" s="5">
        <f>+'MBI DIRECTORIO'!L2086</f>
        <v>6.2437553720092849</v>
      </c>
      <c r="M2086" s="5">
        <f>+'MBI DIRECTORIO'!M2086</f>
        <v>23.551666666666666</v>
      </c>
      <c r="N2086" s="5">
        <f>+'MBI DIRECTORIO'!N2086</f>
        <v>13.438862465319064</v>
      </c>
      <c r="O2086" s="5">
        <f>+'MBI DIRECTORIO'!O2086</f>
        <v>17.959770114942529</v>
      </c>
      <c r="P2086" s="5">
        <f>+'MBI DIRECTORIO'!P2086</f>
        <v>1.719596379970934</v>
      </c>
      <c r="Q2086" s="5">
        <f>+'MBI DIRECTORIO'!Q2086</f>
        <v>2.9270985863165793</v>
      </c>
      <c r="R2086" s="5">
        <f>+'MBI DIRECTORIO'!R2086</f>
        <v>0</v>
      </c>
      <c r="S2086" s="5">
        <f>+'MBI DIRECTORIO'!S2086</f>
        <v>0</v>
      </c>
      <c r="T2086" s="5">
        <f>+'MBI DIRECTORIO'!T2086</f>
        <v>0</v>
      </c>
      <c r="U2086" s="5">
        <f>+'MBI DIRECTORIO'!U2086</f>
        <v>0</v>
      </c>
      <c r="V2086" s="5">
        <f>+'MBI DIRECTORIO'!V2086</f>
        <v>0</v>
      </c>
      <c r="W2086" s="5">
        <f>+'MBI DIRECTORIO'!W2086</f>
        <v>0</v>
      </c>
      <c r="X2086" s="5">
        <f>+'MBI DIRECTORIO'!X2086</f>
        <v>0</v>
      </c>
      <c r="Y2086" s="5">
        <f>+'MBI DIRECTORIO'!Y2086</f>
        <v>73.949347776043211</v>
      </c>
      <c r="Z2086" s="5">
        <f>+'MBI DIRECTORIO'!Z2086</f>
        <v>14.352353562827453</v>
      </c>
      <c r="AA2086" s="5">
        <f>+'MBI DIRECTORIO'!AA2086</f>
        <v>0</v>
      </c>
      <c r="AB2086" s="5" t="str">
        <f>+'MBI DIRECTORIO'!AG2086</f>
        <v>Heting Trading CO., Ltd</v>
      </c>
      <c r="AD2086" t="str">
        <f t="shared" si="34"/>
        <v>INSERT INTO TABLA_PRESUPUESTO_COMERCIAL VALUES ('VSR','80152-C','14004966-20',2022,'Diciembre',25,'USD',850,495.736304,0,0,6.243755,23.551667,13.438862,17.95977,1.719596,2.927099,0,0,0,0,0,0,0,73.949348,14.352354,0);</v>
      </c>
    </row>
    <row r="2087" spans="1:30" x14ac:dyDescent="0.2">
      <c r="A2087" t="str">
        <f>+'MBI DIRECTORIO'!A2087</f>
        <v>VSR</v>
      </c>
      <c r="B2087" t="str">
        <f>+'MBI DIRECTORIO'!B2087</f>
        <v>80152-C</v>
      </c>
      <c r="C2087" t="str">
        <f>+'MBI DIRECTORIO'!C2087</f>
        <v>14004801-19</v>
      </c>
      <c r="D2087">
        <f>+'MBI DIRECTORIO'!D2087</f>
        <v>2022</v>
      </c>
      <c r="E2087" t="str">
        <f>+'MBI DIRECTORIO'!E2087</f>
        <v>Diciembre</v>
      </c>
      <c r="F2087" s="5">
        <f>+'MBI DIRECTORIO'!F2087</f>
        <v>12.5</v>
      </c>
      <c r="G2087" t="str">
        <f>+'MBI DIRECTORIO'!G2087</f>
        <v>USD</v>
      </c>
      <c r="H2087" s="5">
        <f>+'MBI DIRECTORIO'!H2087</f>
        <v>425</v>
      </c>
      <c r="I2087" s="5">
        <f>+'MBI DIRECTORIO'!I2087</f>
        <v>228.29847131526452</v>
      </c>
      <c r="J2087" s="5">
        <f>+'MBI DIRECTORIO'!J2087</f>
        <v>0</v>
      </c>
      <c r="K2087" s="5">
        <f>+'MBI DIRECTORIO'!K2087</f>
        <v>0</v>
      </c>
      <c r="L2087" s="5">
        <f>+'MBI DIRECTORIO'!L2087</f>
        <v>3.1218776860046424</v>
      </c>
      <c r="M2087" s="5">
        <f>+'MBI DIRECTORIO'!M2087</f>
        <v>11.775833333333333</v>
      </c>
      <c r="N2087" s="5">
        <f>+'MBI DIRECTORIO'!N2087</f>
        <v>6.7194312326595318</v>
      </c>
      <c r="O2087" s="5">
        <f>+'MBI DIRECTORIO'!O2087</f>
        <v>8.9798850574712645</v>
      </c>
      <c r="P2087" s="5">
        <f>+'MBI DIRECTORIO'!P2087</f>
        <v>0.85979818998546698</v>
      </c>
      <c r="Q2087" s="5">
        <f>+'MBI DIRECTORIO'!Q2087</f>
        <v>1.4635492931582896</v>
      </c>
      <c r="R2087" s="5">
        <f>+'MBI DIRECTORIO'!R2087</f>
        <v>0</v>
      </c>
      <c r="S2087" s="5">
        <f>+'MBI DIRECTORIO'!S2087</f>
        <v>0</v>
      </c>
      <c r="T2087" s="5">
        <f>+'MBI DIRECTORIO'!T2087</f>
        <v>0</v>
      </c>
      <c r="U2087" s="5">
        <f>+'MBI DIRECTORIO'!U2087</f>
        <v>0</v>
      </c>
      <c r="V2087" s="5">
        <f>+'MBI DIRECTORIO'!V2087</f>
        <v>0</v>
      </c>
      <c r="W2087" s="5">
        <f>+'MBI DIRECTORIO'!W2087</f>
        <v>0</v>
      </c>
      <c r="X2087" s="5">
        <f>+'MBI DIRECTORIO'!X2087</f>
        <v>0</v>
      </c>
      <c r="Y2087" s="5">
        <f>+'MBI DIRECTORIO'!Y2087</f>
        <v>36.974673888021606</v>
      </c>
      <c r="Z2087" s="5">
        <f>+'MBI DIRECTORIO'!Z2087</f>
        <v>7.1761767814137265</v>
      </c>
      <c r="AA2087" s="5">
        <f>+'MBI DIRECTORIO'!AA2087</f>
        <v>0</v>
      </c>
      <c r="AB2087" s="5" t="str">
        <f>+'MBI DIRECTORIO'!AG2087</f>
        <v>Heting Trading CO., Ltd</v>
      </c>
      <c r="AD2087" t="str">
        <f t="shared" si="34"/>
        <v>INSERT INTO TABLA_PRESUPUESTO_COMERCIAL VALUES ('VSR','80152-C','14004801-19',2022,'Diciembre',12.5,'USD',425,228.298471,0,0,3.121878,11.775833,6.719431,8.979885,0.859798,1.463549,0,0,0,0,0,0,0,36.974674,7.176177,0);</v>
      </c>
    </row>
    <row r="2088" spans="1:30" x14ac:dyDescent="0.2">
      <c r="A2088" t="str">
        <f>+'MBI DIRECTORIO'!A2088</f>
        <v>VSR</v>
      </c>
      <c r="B2088" t="str">
        <f>+'MBI DIRECTORIO'!B2088</f>
        <v>80152-C</v>
      </c>
      <c r="C2088" t="str">
        <f>+'MBI DIRECTORIO'!C2088</f>
        <v>14004971-20</v>
      </c>
      <c r="D2088">
        <f>+'MBI DIRECTORIO'!D2088</f>
        <v>2022</v>
      </c>
      <c r="E2088" t="str">
        <f>+'MBI DIRECTORIO'!E2088</f>
        <v>Diciembre</v>
      </c>
      <c r="F2088" s="5">
        <f>+'MBI DIRECTORIO'!F2088</f>
        <v>25</v>
      </c>
      <c r="G2088" t="str">
        <f>+'MBI DIRECTORIO'!G2088</f>
        <v>USD</v>
      </c>
      <c r="H2088" s="5">
        <f>+'MBI DIRECTORIO'!H2088</f>
        <v>625</v>
      </c>
      <c r="I2088" s="5">
        <f>+'MBI DIRECTORIO'!I2088</f>
        <v>394.5399021171612</v>
      </c>
      <c r="J2088" s="5">
        <f>+'MBI DIRECTORIO'!J2088</f>
        <v>0</v>
      </c>
      <c r="K2088" s="5">
        <f>+'MBI DIRECTORIO'!K2088</f>
        <v>0</v>
      </c>
      <c r="L2088" s="5">
        <f>+'MBI DIRECTORIO'!L2088</f>
        <v>6.2437553720092849</v>
      </c>
      <c r="M2088" s="5">
        <f>+'MBI DIRECTORIO'!M2088</f>
        <v>23.551666666666666</v>
      </c>
      <c r="N2088" s="5">
        <f>+'MBI DIRECTORIO'!N2088</f>
        <v>13.438862465319064</v>
      </c>
      <c r="O2088" s="5">
        <f>+'MBI DIRECTORIO'!O2088</f>
        <v>17.959770114942529</v>
      </c>
      <c r="P2088" s="5">
        <f>+'MBI DIRECTORIO'!P2088</f>
        <v>1.719596379970934</v>
      </c>
      <c r="Q2088" s="5">
        <f>+'MBI DIRECTORIO'!Q2088</f>
        <v>2.1522783722916023</v>
      </c>
      <c r="R2088" s="5">
        <f>+'MBI DIRECTORIO'!R2088</f>
        <v>0</v>
      </c>
      <c r="S2088" s="5">
        <f>+'MBI DIRECTORIO'!S2088</f>
        <v>0</v>
      </c>
      <c r="T2088" s="5">
        <f>+'MBI DIRECTORIO'!T2088</f>
        <v>0</v>
      </c>
      <c r="U2088" s="5">
        <f>+'MBI DIRECTORIO'!U2088</f>
        <v>0</v>
      </c>
      <c r="V2088" s="5">
        <f>+'MBI DIRECTORIO'!V2088</f>
        <v>0</v>
      </c>
      <c r="W2088" s="5">
        <f>+'MBI DIRECTORIO'!W2088</f>
        <v>0</v>
      </c>
      <c r="X2088" s="5">
        <f>+'MBI DIRECTORIO'!X2088</f>
        <v>0</v>
      </c>
      <c r="Y2088" s="5">
        <f>+'MBI DIRECTORIO'!Y2088</f>
        <v>73.174527562018241</v>
      </c>
      <c r="Z2088" s="5">
        <f>+'MBI DIRECTORIO'!Z2088</f>
        <v>14.352353562827453</v>
      </c>
      <c r="AA2088" s="5">
        <f>+'MBI DIRECTORIO'!AA2088</f>
        <v>0</v>
      </c>
      <c r="AB2088" s="5" t="str">
        <f>+'MBI DIRECTORIO'!AG2088</f>
        <v>Heting Trading CO., Ltd</v>
      </c>
      <c r="AD2088" t="str">
        <f t="shared" si="34"/>
        <v>INSERT INTO TABLA_PRESUPUESTO_COMERCIAL VALUES ('VSR','80152-C','14004971-20',2022,'Diciembre',25,'USD',625,394.539902,0,0,6.243755,23.551667,13.438862,17.95977,1.719596,2.152278,0,0,0,0,0,0,0,73.174528,14.352354,0);</v>
      </c>
    </row>
    <row r="2089" spans="1:30" x14ac:dyDescent="0.2">
      <c r="A2089" t="str">
        <f>+'MBI DIRECTORIO'!A2089</f>
        <v>VSR</v>
      </c>
      <c r="B2089" t="str">
        <f>+'MBI DIRECTORIO'!B2089</f>
        <v>80152-C</v>
      </c>
      <c r="C2089" t="str">
        <f>+'MBI DIRECTORIO'!C2089</f>
        <v>14005004-19</v>
      </c>
      <c r="D2089">
        <f>+'MBI DIRECTORIO'!D2089</f>
        <v>2022</v>
      </c>
      <c r="E2089" t="str">
        <f>+'MBI DIRECTORIO'!E2089</f>
        <v>Diciembre</v>
      </c>
      <c r="F2089" s="5">
        <f>+'MBI DIRECTORIO'!F2089</f>
        <v>25</v>
      </c>
      <c r="G2089" t="str">
        <f>+'MBI DIRECTORIO'!G2089</f>
        <v>USD</v>
      </c>
      <c r="H2089" s="5">
        <f>+'MBI DIRECTORIO'!H2089</f>
        <v>1250</v>
      </c>
      <c r="I2089" s="5">
        <f>+'MBI DIRECTORIO'!I2089</f>
        <v>466.32672910159681</v>
      </c>
      <c r="J2089" s="5">
        <f>+'MBI DIRECTORIO'!J2089</f>
        <v>0</v>
      </c>
      <c r="K2089" s="5">
        <f>+'MBI DIRECTORIO'!K2089</f>
        <v>187.5</v>
      </c>
      <c r="L2089" s="5">
        <f>+'MBI DIRECTORIO'!L2089</f>
        <v>6.2437553720092849</v>
      </c>
      <c r="M2089" s="5">
        <f>+'MBI DIRECTORIO'!M2089</f>
        <v>23.551666666666666</v>
      </c>
      <c r="N2089" s="5">
        <f>+'MBI DIRECTORIO'!N2089</f>
        <v>13.438862465319064</v>
      </c>
      <c r="O2089" s="5">
        <f>+'MBI DIRECTORIO'!O2089</f>
        <v>17.959770114942529</v>
      </c>
      <c r="P2089" s="5">
        <f>+'MBI DIRECTORIO'!P2089</f>
        <v>1.719596379970934</v>
      </c>
      <c r="Q2089" s="5">
        <f>+'MBI DIRECTORIO'!Q2089</f>
        <v>4.3045567445832047</v>
      </c>
      <c r="R2089" s="5">
        <f>+'MBI DIRECTORIO'!R2089</f>
        <v>0</v>
      </c>
      <c r="S2089" s="5">
        <f>+'MBI DIRECTORIO'!S2089</f>
        <v>0</v>
      </c>
      <c r="T2089" s="5">
        <f>+'MBI DIRECTORIO'!T2089</f>
        <v>0</v>
      </c>
      <c r="U2089" s="5">
        <f>+'MBI DIRECTORIO'!U2089</f>
        <v>0</v>
      </c>
      <c r="V2089" s="5">
        <f>+'MBI DIRECTORIO'!V2089</f>
        <v>0</v>
      </c>
      <c r="W2089" s="5">
        <f>+'MBI DIRECTORIO'!W2089</f>
        <v>0</v>
      </c>
      <c r="X2089" s="5">
        <f>+'MBI DIRECTORIO'!X2089</f>
        <v>0</v>
      </c>
      <c r="Y2089" s="5">
        <f>+'MBI DIRECTORIO'!Y2089</f>
        <v>75.326805934309846</v>
      </c>
      <c r="Z2089" s="5">
        <f>+'MBI DIRECTORIO'!Z2089</f>
        <v>14.352353562827453</v>
      </c>
      <c r="AA2089" s="5">
        <f>+'MBI DIRECTORIO'!AA2089</f>
        <v>0</v>
      </c>
      <c r="AB2089" s="5" t="str">
        <f>+'MBI DIRECTORIO'!AG2089</f>
        <v>Heting Trading CO., Ltd</v>
      </c>
      <c r="AD2089" t="str">
        <f t="shared" si="34"/>
        <v>INSERT INTO TABLA_PRESUPUESTO_COMERCIAL VALUES ('VSR','80152-C','14005004-19',2022,'Diciembre',25,'USD',1250,466.326729,0,187.5,6.243755,23.551667,13.438862,17.95977,1.719596,4.304557,0,0,0,0,0,0,0,75.326806,14.352354,0);</v>
      </c>
    </row>
    <row r="2090" spans="1:30" x14ac:dyDescent="0.2">
      <c r="A2090" t="str">
        <f>+'MBI DIRECTORIO'!A2090</f>
        <v>VSR</v>
      </c>
      <c r="B2090" t="str">
        <f>+'MBI DIRECTORIO'!B2090</f>
        <v>80152-C</v>
      </c>
      <c r="C2090" t="str">
        <f>+'MBI DIRECTORIO'!C2090</f>
        <v>14004879-18</v>
      </c>
      <c r="D2090">
        <f>+'MBI DIRECTORIO'!D2090</f>
        <v>2022</v>
      </c>
      <c r="E2090" t="str">
        <f>+'MBI DIRECTORIO'!E2090</f>
        <v>Diciembre</v>
      </c>
      <c r="F2090" s="5">
        <f>+'MBI DIRECTORIO'!F2090</f>
        <v>37.5</v>
      </c>
      <c r="G2090" t="str">
        <f>+'MBI DIRECTORIO'!G2090</f>
        <v>USD</v>
      </c>
      <c r="H2090" s="5">
        <f>+'MBI DIRECTORIO'!H2090</f>
        <v>3600</v>
      </c>
      <c r="I2090" s="5">
        <f>+'MBI DIRECTORIO'!I2090</f>
        <v>3713.8586647293182</v>
      </c>
      <c r="J2090" s="5">
        <f>+'MBI DIRECTORIO'!J2090</f>
        <v>0</v>
      </c>
      <c r="K2090" s="5">
        <f>+'MBI DIRECTORIO'!K2090</f>
        <v>0</v>
      </c>
      <c r="L2090" s="5">
        <f>+'MBI DIRECTORIO'!L2090</f>
        <v>9.3656330580139269</v>
      </c>
      <c r="M2090" s="5">
        <f>+'MBI DIRECTORIO'!M2090</f>
        <v>35.327500000000001</v>
      </c>
      <c r="N2090" s="5">
        <f>+'MBI DIRECTORIO'!N2090</f>
        <v>20.158293697978596</v>
      </c>
      <c r="O2090" s="5">
        <f>+'MBI DIRECTORIO'!O2090</f>
        <v>26.939655172413797</v>
      </c>
      <c r="P2090" s="5">
        <f>+'MBI DIRECTORIO'!P2090</f>
        <v>2.5793945699564009</v>
      </c>
      <c r="Q2090" s="5">
        <f>+'MBI DIRECTORIO'!Q2090</f>
        <v>12.397123424399629</v>
      </c>
      <c r="R2090" s="5">
        <f>+'MBI DIRECTORIO'!R2090</f>
        <v>0</v>
      </c>
      <c r="S2090" s="5">
        <f>+'MBI DIRECTORIO'!S2090</f>
        <v>0</v>
      </c>
      <c r="T2090" s="5">
        <f>+'MBI DIRECTORIO'!T2090</f>
        <v>0</v>
      </c>
      <c r="U2090" s="5">
        <f>+'MBI DIRECTORIO'!U2090</f>
        <v>0</v>
      </c>
      <c r="V2090" s="5">
        <f>+'MBI DIRECTORIO'!V2090</f>
        <v>0</v>
      </c>
      <c r="W2090" s="5">
        <f>+'MBI DIRECTORIO'!W2090</f>
        <v>0</v>
      </c>
      <c r="X2090" s="5">
        <f>+'MBI DIRECTORIO'!X2090</f>
        <v>0</v>
      </c>
      <c r="Y2090" s="5">
        <f>+'MBI DIRECTORIO'!Y2090</f>
        <v>118.93049720898959</v>
      </c>
      <c r="Z2090" s="5">
        <f>+'MBI DIRECTORIO'!Z2090</f>
        <v>21.52853034424118</v>
      </c>
      <c r="AA2090" s="5">
        <f>+'MBI DIRECTORIO'!AA2090</f>
        <v>0</v>
      </c>
      <c r="AB2090" s="5" t="str">
        <f>+'MBI DIRECTORIO'!AG2090</f>
        <v>Heting Trading CO., Ltd</v>
      </c>
      <c r="AD2090" t="str">
        <f t="shared" si="34"/>
        <v>INSERT INTO TABLA_PRESUPUESTO_COMERCIAL VALUES ('VSR','80152-C','14004879-18',2022,'Diciembre',37.5,'USD',3600,3713.858665,0,0,9.365633,35.3275,20.158294,26.939655,2.579395,12.397123,0,0,0,0,0,0,0,118.930497,21.52853,0);</v>
      </c>
    </row>
    <row r="2091" spans="1:30" x14ac:dyDescent="0.2">
      <c r="A2091" t="str">
        <f>+'MBI DIRECTORIO'!A2091</f>
        <v>VSR</v>
      </c>
      <c r="B2091" t="str">
        <f>+'MBI DIRECTORIO'!B2091</f>
        <v>80152-C</v>
      </c>
      <c r="C2091" t="str">
        <f>+'MBI DIRECTORIO'!C2091</f>
        <v>14004952-20</v>
      </c>
      <c r="D2091">
        <f>+'MBI DIRECTORIO'!D2091</f>
        <v>2022</v>
      </c>
      <c r="E2091" t="str">
        <f>+'MBI DIRECTORIO'!E2091</f>
        <v>Diciembre</v>
      </c>
      <c r="F2091" s="5">
        <f>+'MBI DIRECTORIO'!F2091</f>
        <v>27.5</v>
      </c>
      <c r="G2091" t="str">
        <f>+'MBI DIRECTORIO'!G2091</f>
        <v>USD</v>
      </c>
      <c r="H2091" s="5">
        <f>+'MBI DIRECTORIO'!H2091</f>
        <v>2200</v>
      </c>
      <c r="I2091" s="5">
        <f>+'MBI DIRECTORIO'!I2091</f>
        <v>686.00104721440766</v>
      </c>
      <c r="J2091" s="5">
        <f>+'MBI DIRECTORIO'!J2091</f>
        <v>0</v>
      </c>
      <c r="K2091" s="5">
        <f>+'MBI DIRECTORIO'!K2091</f>
        <v>550</v>
      </c>
      <c r="L2091" s="5">
        <f>+'MBI DIRECTORIO'!L2091</f>
        <v>6.8681309092102127</v>
      </c>
      <c r="M2091" s="5">
        <f>+'MBI DIRECTORIO'!M2091</f>
        <v>25.906833333333331</v>
      </c>
      <c r="N2091" s="5">
        <f>+'MBI DIRECTORIO'!N2091</f>
        <v>14.782748711850971</v>
      </c>
      <c r="O2091" s="5">
        <f>+'MBI DIRECTORIO'!O2091</f>
        <v>19.755747126436784</v>
      </c>
      <c r="P2091" s="5">
        <f>+'MBI DIRECTORIO'!P2091</f>
        <v>1.8915560179680275</v>
      </c>
      <c r="Q2091" s="5">
        <f>+'MBI DIRECTORIO'!Q2091</f>
        <v>7.5760198704664399</v>
      </c>
      <c r="R2091" s="5">
        <f>+'MBI DIRECTORIO'!R2091</f>
        <v>0</v>
      </c>
      <c r="S2091" s="5">
        <f>+'MBI DIRECTORIO'!S2091</f>
        <v>0</v>
      </c>
      <c r="T2091" s="5">
        <f>+'MBI DIRECTORIO'!T2091</f>
        <v>0</v>
      </c>
      <c r="U2091" s="5">
        <f>+'MBI DIRECTORIO'!U2091</f>
        <v>0</v>
      </c>
      <c r="V2091" s="5">
        <f>+'MBI DIRECTORIO'!V2091</f>
        <v>0</v>
      </c>
      <c r="W2091" s="5">
        <f>+'MBI DIRECTORIO'!W2091</f>
        <v>0</v>
      </c>
      <c r="X2091" s="5">
        <f>+'MBI DIRECTORIO'!X2091</f>
        <v>0</v>
      </c>
      <c r="Y2091" s="5">
        <f>+'MBI DIRECTORIO'!Y2091</f>
        <v>85.700493979165756</v>
      </c>
      <c r="Z2091" s="5">
        <f>+'MBI DIRECTORIO'!Z2091</f>
        <v>15.787588919110201</v>
      </c>
      <c r="AA2091" s="5">
        <f>+'MBI DIRECTORIO'!AA2091</f>
        <v>0</v>
      </c>
      <c r="AB2091" s="5" t="str">
        <f>+'MBI DIRECTORIO'!AG2091</f>
        <v>Heting Trading CO., Ltd</v>
      </c>
      <c r="AD2091" t="str">
        <f t="shared" si="34"/>
        <v>INSERT INTO TABLA_PRESUPUESTO_COMERCIAL VALUES ('VSR','80152-C','14004952-20',2022,'Diciembre',27.5,'USD',2200,686.001047,0,550,6.868131,25.906833,14.782749,19.755747,1.891556,7.57602,0,0,0,0,0,0,0,85.700494,15.787589,0);</v>
      </c>
    </row>
    <row r="2092" spans="1:30" x14ac:dyDescent="0.2">
      <c r="A2092" t="str">
        <f>+'MBI DIRECTORIO'!A2092</f>
        <v>VSR</v>
      </c>
      <c r="B2092" t="str">
        <f>+'MBI DIRECTORIO'!B2092</f>
        <v>80152-C</v>
      </c>
      <c r="C2092" t="str">
        <f>+'MBI DIRECTORIO'!C2092</f>
        <v>14004810-18</v>
      </c>
      <c r="D2092">
        <f>+'MBI DIRECTORIO'!D2092</f>
        <v>2022</v>
      </c>
      <c r="E2092" t="str">
        <f>+'MBI DIRECTORIO'!E2092</f>
        <v>Diciembre</v>
      </c>
      <c r="F2092" s="5">
        <f>+'MBI DIRECTORIO'!F2092</f>
        <v>27.5</v>
      </c>
      <c r="G2092" t="str">
        <f>+'MBI DIRECTORIO'!G2092</f>
        <v>USD</v>
      </c>
      <c r="H2092" s="5">
        <f>+'MBI DIRECTORIO'!H2092</f>
        <v>2200</v>
      </c>
      <c r="I2092" s="5">
        <f>+'MBI DIRECTORIO'!I2092</f>
        <v>557.45136495006159</v>
      </c>
      <c r="J2092" s="5">
        <f>+'MBI DIRECTORIO'!J2092</f>
        <v>0</v>
      </c>
      <c r="K2092" s="5">
        <f>+'MBI DIRECTORIO'!K2092</f>
        <v>275</v>
      </c>
      <c r="L2092" s="5">
        <f>+'MBI DIRECTORIO'!L2092</f>
        <v>6.8681309092102127</v>
      </c>
      <c r="M2092" s="5">
        <f>+'MBI DIRECTORIO'!M2092</f>
        <v>25.906833333333331</v>
      </c>
      <c r="N2092" s="5">
        <f>+'MBI DIRECTORIO'!N2092</f>
        <v>14.782748711850971</v>
      </c>
      <c r="O2092" s="5">
        <f>+'MBI DIRECTORIO'!O2092</f>
        <v>19.755747126436784</v>
      </c>
      <c r="P2092" s="5">
        <f>+'MBI DIRECTORIO'!P2092</f>
        <v>1.8915560179680275</v>
      </c>
      <c r="Q2092" s="5">
        <f>+'MBI DIRECTORIO'!Q2092</f>
        <v>7.5760198704664399</v>
      </c>
      <c r="R2092" s="5">
        <f>+'MBI DIRECTORIO'!R2092</f>
        <v>0</v>
      </c>
      <c r="S2092" s="5">
        <f>+'MBI DIRECTORIO'!S2092</f>
        <v>0</v>
      </c>
      <c r="T2092" s="5">
        <f>+'MBI DIRECTORIO'!T2092</f>
        <v>0</v>
      </c>
      <c r="U2092" s="5">
        <f>+'MBI DIRECTORIO'!U2092</f>
        <v>0</v>
      </c>
      <c r="V2092" s="5">
        <f>+'MBI DIRECTORIO'!V2092</f>
        <v>0</v>
      </c>
      <c r="W2092" s="5">
        <f>+'MBI DIRECTORIO'!W2092</f>
        <v>0</v>
      </c>
      <c r="X2092" s="5">
        <f>+'MBI DIRECTORIO'!X2092</f>
        <v>0</v>
      </c>
      <c r="Y2092" s="5">
        <f>+'MBI DIRECTORIO'!Y2092</f>
        <v>85.700493979165756</v>
      </c>
      <c r="Z2092" s="5">
        <f>+'MBI DIRECTORIO'!Z2092</f>
        <v>15.787588919110201</v>
      </c>
      <c r="AA2092" s="5">
        <f>+'MBI DIRECTORIO'!AA2092</f>
        <v>0</v>
      </c>
      <c r="AB2092" s="5" t="str">
        <f>+'MBI DIRECTORIO'!AG2092</f>
        <v>Heting Trading CO., Ltd</v>
      </c>
      <c r="AD2092" t="str">
        <f t="shared" si="34"/>
        <v>INSERT INTO TABLA_PRESUPUESTO_COMERCIAL VALUES ('VSR','80152-C','14004810-18',2022,'Diciembre',27.5,'USD',2200,557.451365,0,275,6.868131,25.906833,14.782749,19.755747,1.891556,7.57602,0,0,0,0,0,0,0,85.700494,15.787589,0);</v>
      </c>
    </row>
    <row r="2093" spans="1:30" x14ac:dyDescent="0.2">
      <c r="A2093" t="str">
        <f>+'MBI DIRECTORIO'!A2093</f>
        <v>VSR</v>
      </c>
      <c r="B2093" t="str">
        <f>+'MBI DIRECTORIO'!B2093</f>
        <v>80152-C</v>
      </c>
      <c r="C2093" t="str">
        <f>+'MBI DIRECTORIO'!C2093</f>
        <v>14004949-19</v>
      </c>
      <c r="D2093">
        <f>+'MBI DIRECTORIO'!D2093</f>
        <v>2022</v>
      </c>
      <c r="E2093" t="str">
        <f>+'MBI DIRECTORIO'!E2093</f>
        <v>Diciembre</v>
      </c>
      <c r="F2093" s="5">
        <f>+'MBI DIRECTORIO'!F2093</f>
        <v>37.5</v>
      </c>
      <c r="G2093" t="str">
        <f>+'MBI DIRECTORIO'!G2093</f>
        <v>USD</v>
      </c>
      <c r="H2093" s="5">
        <f>+'MBI DIRECTORIO'!H2093</f>
        <v>1350</v>
      </c>
      <c r="I2093" s="5">
        <f>+'MBI DIRECTORIO'!I2093</f>
        <v>980.00118194877973</v>
      </c>
      <c r="J2093" s="5">
        <f>+'MBI DIRECTORIO'!J2093</f>
        <v>0</v>
      </c>
      <c r="K2093" s="5">
        <f>+'MBI DIRECTORIO'!K2093</f>
        <v>225</v>
      </c>
      <c r="L2093" s="5">
        <f>+'MBI DIRECTORIO'!L2093</f>
        <v>0</v>
      </c>
      <c r="M2093" s="5">
        <f>+'MBI DIRECTORIO'!M2093</f>
        <v>35.327500000000001</v>
      </c>
      <c r="N2093" s="5">
        <f>+'MBI DIRECTORIO'!N2093</f>
        <v>20.158293697978596</v>
      </c>
      <c r="O2093" s="5">
        <f>+'MBI DIRECTORIO'!O2093</f>
        <v>26.939655172413797</v>
      </c>
      <c r="P2093" s="5">
        <f>+'MBI DIRECTORIO'!P2093</f>
        <v>2.5793945699564009</v>
      </c>
      <c r="Q2093" s="5">
        <f>+'MBI DIRECTORIO'!Q2093</f>
        <v>4.6489212841498606</v>
      </c>
      <c r="R2093" s="5">
        <f>+'MBI DIRECTORIO'!R2093</f>
        <v>0</v>
      </c>
      <c r="S2093" s="5">
        <f>+'MBI DIRECTORIO'!S2093</f>
        <v>0</v>
      </c>
      <c r="T2093" s="5">
        <f>+'MBI DIRECTORIO'!T2093</f>
        <v>0</v>
      </c>
      <c r="U2093" s="5">
        <f>+'MBI DIRECTORIO'!U2093</f>
        <v>0</v>
      </c>
      <c r="V2093" s="5">
        <f>+'MBI DIRECTORIO'!V2093</f>
        <v>0</v>
      </c>
      <c r="W2093" s="5">
        <f>+'MBI DIRECTORIO'!W2093</f>
        <v>0</v>
      </c>
      <c r="X2093" s="5">
        <f>+'MBI DIRECTORIO'!X2093</f>
        <v>0</v>
      </c>
      <c r="Y2093" s="5">
        <f>+'MBI DIRECTORIO'!Y2093</f>
        <v>111.18229506873983</v>
      </c>
      <c r="Z2093" s="5">
        <f>+'MBI DIRECTORIO'!Z2093</f>
        <v>21.52853034424118</v>
      </c>
      <c r="AA2093" s="5">
        <f>+'MBI DIRECTORIO'!AA2093</f>
        <v>0</v>
      </c>
      <c r="AB2093" s="5" t="str">
        <f>+'MBI DIRECTORIO'!AG2093</f>
        <v>Heting Trading CO., Ltd</v>
      </c>
      <c r="AD2093" t="str">
        <f t="shared" si="34"/>
        <v>INSERT INTO TABLA_PRESUPUESTO_COMERCIAL VALUES ('VSR','80152-C','14004949-19',2022,'Diciembre',37.5,'USD',1350,980.001182,0,225,0,35.3275,20.158294,26.939655,2.579395,4.648921,0,0,0,0,0,0,0,111.182295,21.52853,0);</v>
      </c>
    </row>
    <row r="2094" spans="1:30" x14ac:dyDescent="0.2">
      <c r="A2094" t="str">
        <f>+'MBI DIRECTORIO'!A2094</f>
        <v>VSR</v>
      </c>
      <c r="B2094" t="str">
        <f>+'MBI DIRECTORIO'!B2094</f>
        <v>80152-C</v>
      </c>
      <c r="C2094" t="str">
        <f>+'MBI DIRECTORIO'!C2094</f>
        <v>14004950-19</v>
      </c>
      <c r="D2094">
        <f>+'MBI DIRECTORIO'!D2094</f>
        <v>2022</v>
      </c>
      <c r="E2094" t="str">
        <f>+'MBI DIRECTORIO'!E2094</f>
        <v>Diciembre</v>
      </c>
      <c r="F2094" s="5">
        <f>+'MBI DIRECTORIO'!F2094</f>
        <v>27.5</v>
      </c>
      <c r="G2094" t="str">
        <f>+'MBI DIRECTORIO'!G2094</f>
        <v>USD</v>
      </c>
      <c r="H2094" s="5">
        <f>+'MBI DIRECTORIO'!H2094</f>
        <v>1512.5</v>
      </c>
      <c r="I2094" s="5">
        <f>+'MBI DIRECTORIO'!I2094</f>
        <v>583.24419846985802</v>
      </c>
      <c r="J2094" s="5">
        <f>+'MBI DIRECTORIO'!J2094</f>
        <v>0</v>
      </c>
      <c r="K2094" s="5">
        <f>+'MBI DIRECTORIO'!K2094</f>
        <v>412.5</v>
      </c>
      <c r="L2094" s="5">
        <f>+'MBI DIRECTORIO'!L2094</f>
        <v>0</v>
      </c>
      <c r="M2094" s="5">
        <f>+'MBI DIRECTORIO'!M2094</f>
        <v>25.906833333333331</v>
      </c>
      <c r="N2094" s="5">
        <f>+'MBI DIRECTORIO'!N2094</f>
        <v>14.782748711850971</v>
      </c>
      <c r="O2094" s="5">
        <f>+'MBI DIRECTORIO'!O2094</f>
        <v>19.755747126436784</v>
      </c>
      <c r="P2094" s="5">
        <f>+'MBI DIRECTORIO'!P2094</f>
        <v>1.8915560179680275</v>
      </c>
      <c r="Q2094" s="5">
        <f>+'MBI DIRECTORIO'!Q2094</f>
        <v>5.2085136609456777</v>
      </c>
      <c r="R2094" s="5">
        <f>+'MBI DIRECTORIO'!R2094</f>
        <v>0</v>
      </c>
      <c r="S2094" s="5">
        <f>+'MBI DIRECTORIO'!S2094</f>
        <v>0</v>
      </c>
      <c r="T2094" s="5">
        <f>+'MBI DIRECTORIO'!T2094</f>
        <v>0</v>
      </c>
      <c r="U2094" s="5">
        <f>+'MBI DIRECTORIO'!U2094</f>
        <v>0</v>
      </c>
      <c r="V2094" s="5">
        <f>+'MBI DIRECTORIO'!V2094</f>
        <v>0</v>
      </c>
      <c r="W2094" s="5">
        <f>+'MBI DIRECTORIO'!W2094</f>
        <v>0</v>
      </c>
      <c r="X2094" s="5">
        <f>+'MBI DIRECTORIO'!X2094</f>
        <v>0</v>
      </c>
      <c r="Y2094" s="5">
        <f>+'MBI DIRECTORIO'!Y2094</f>
        <v>83.332987769645001</v>
      </c>
      <c r="Z2094" s="5">
        <f>+'MBI DIRECTORIO'!Z2094</f>
        <v>15.787588919110201</v>
      </c>
      <c r="AA2094" s="5">
        <f>+'MBI DIRECTORIO'!AA2094</f>
        <v>0</v>
      </c>
      <c r="AB2094" s="5" t="str">
        <f>+'MBI DIRECTORIO'!AG2094</f>
        <v>Heting Trading CO., Ltd</v>
      </c>
      <c r="AD2094" t="str">
        <f t="shared" si="34"/>
        <v>INSERT INTO TABLA_PRESUPUESTO_COMERCIAL VALUES ('VSR','80152-C','14004950-19',2022,'Diciembre',27.5,'USD',1512.5,583.244198,0,412.5,0,25.906833,14.782749,19.755747,1.891556,5.208514,0,0,0,0,0,0,0,83.332988,15.787589,0);</v>
      </c>
    </row>
    <row r="2095" spans="1:30" x14ac:dyDescent="0.2">
      <c r="A2095" t="str">
        <f>+'MBI DIRECTORIO'!A2095</f>
        <v>VSR</v>
      </c>
      <c r="B2095" t="str">
        <f>+'MBI DIRECTORIO'!B2095</f>
        <v>80183-C</v>
      </c>
      <c r="C2095" t="str">
        <f>+'MBI DIRECTORIO'!C2095</f>
        <v>14004718-20</v>
      </c>
      <c r="D2095">
        <f>+'MBI DIRECTORIO'!D2095</f>
        <v>2022</v>
      </c>
      <c r="E2095" t="str">
        <f>+'MBI DIRECTORIO'!E2095</f>
        <v>Diciembre</v>
      </c>
      <c r="F2095" s="5">
        <f>+'MBI DIRECTORIO'!F2095</f>
        <v>375</v>
      </c>
      <c r="G2095" t="str">
        <f>+'MBI DIRECTORIO'!G2095</f>
        <v>USD</v>
      </c>
      <c r="H2095" s="5">
        <f>+'MBI DIRECTORIO'!H2095</f>
        <v>14250</v>
      </c>
      <c r="I2095" s="5">
        <f>+'MBI DIRECTORIO'!I2095</f>
        <v>8788.0111521204381</v>
      </c>
      <c r="J2095" s="5">
        <f>+'MBI DIRECTORIO'!J2095</f>
        <v>0</v>
      </c>
      <c r="K2095" s="5">
        <f>+'MBI DIRECTORIO'!K2095</f>
        <v>0</v>
      </c>
      <c r="L2095" s="5">
        <f>+'MBI DIRECTORIO'!L2095</f>
        <v>0</v>
      </c>
      <c r="M2095" s="5">
        <f>+'MBI DIRECTORIO'!M2095</f>
        <v>156.75</v>
      </c>
      <c r="N2095" s="5">
        <f>+'MBI DIRECTORIO'!N2095</f>
        <v>117.32266435986161</v>
      </c>
      <c r="O2095" s="5">
        <f>+'MBI DIRECTORIO'!O2095</f>
        <v>156.79065743944636</v>
      </c>
      <c r="P2095" s="5">
        <f>+'MBI DIRECTORIO'!P2095</f>
        <v>15.012254901960786</v>
      </c>
      <c r="Q2095" s="5">
        <f>+'MBI DIRECTORIO'!Q2095</f>
        <v>49.071946888248533</v>
      </c>
      <c r="R2095" s="5">
        <f>+'MBI DIRECTORIO'!R2095</f>
        <v>0</v>
      </c>
      <c r="S2095" s="5">
        <f>+'MBI DIRECTORIO'!S2095</f>
        <v>0</v>
      </c>
      <c r="T2095" s="5">
        <f>+'MBI DIRECTORIO'!T2095</f>
        <v>0</v>
      </c>
      <c r="U2095" s="5">
        <f>+'MBI DIRECTORIO'!U2095</f>
        <v>0</v>
      </c>
      <c r="V2095" s="5">
        <f>+'MBI DIRECTORIO'!V2095</f>
        <v>0</v>
      </c>
      <c r="W2095" s="5">
        <f>+'MBI DIRECTORIO'!W2095</f>
        <v>0</v>
      </c>
      <c r="X2095" s="5">
        <f>+'MBI DIRECTORIO'!X2095</f>
        <v>0</v>
      </c>
      <c r="Y2095" s="5">
        <f>+'MBI DIRECTORIO'!Y2095</f>
        <v>710.23282703192899</v>
      </c>
      <c r="Z2095" s="5">
        <f>+'MBI DIRECTORIO'!Z2095</f>
        <v>215.28530344241182</v>
      </c>
      <c r="AA2095" s="5">
        <f>+'MBI DIRECTORIO'!AA2095</f>
        <v>0</v>
      </c>
      <c r="AB2095" s="5" t="str">
        <f>+'MBI DIRECTORIO'!AG2095</f>
        <v>Beijing Donghaohengxing Business &amp; Trade Co., Ltd</v>
      </c>
      <c r="AD2095" t="str">
        <f t="shared" si="34"/>
        <v>INSERT INTO TABLA_PRESUPUESTO_COMERCIAL VALUES ('VSR','80183-C','14004718-20',2022,'Diciembre',375,'USD',14250,8788.011152,0,0,0,156.75,117.322664,156.790657,15.012255,49.071947,0,0,0,0,0,0,0,710.232827,215.285303,0);</v>
      </c>
    </row>
    <row r="2096" spans="1:30" x14ac:dyDescent="0.2">
      <c r="A2096" t="str">
        <f>+'MBI DIRECTORIO'!A2096</f>
        <v>VSR</v>
      </c>
      <c r="B2096" t="str">
        <f>+'MBI DIRECTORIO'!B2096</f>
        <v>80183-C</v>
      </c>
      <c r="C2096" t="str">
        <f>+'MBI DIRECTORIO'!C2096</f>
        <v>14004720-21</v>
      </c>
      <c r="D2096">
        <f>+'MBI DIRECTORIO'!D2096</f>
        <v>2022</v>
      </c>
      <c r="E2096" t="str">
        <f>+'MBI DIRECTORIO'!E2096</f>
        <v>Diciembre</v>
      </c>
      <c r="F2096" s="5">
        <f>+'MBI DIRECTORIO'!F2096</f>
        <v>375</v>
      </c>
      <c r="G2096" t="str">
        <f>+'MBI DIRECTORIO'!G2096</f>
        <v>USD</v>
      </c>
      <c r="H2096" s="5">
        <f>+'MBI DIRECTORIO'!H2096</f>
        <v>7500</v>
      </c>
      <c r="I2096" s="5">
        <f>+'MBI DIRECTORIO'!I2096</f>
        <v>5479.2868647574178</v>
      </c>
      <c r="J2096" s="5">
        <f>+'MBI DIRECTORIO'!J2096</f>
        <v>0</v>
      </c>
      <c r="K2096" s="5">
        <f>+'MBI DIRECTORIO'!K2096</f>
        <v>0</v>
      </c>
      <c r="L2096" s="5">
        <f>+'MBI DIRECTORIO'!L2096</f>
        <v>0</v>
      </c>
      <c r="M2096" s="5">
        <f>+'MBI DIRECTORIO'!M2096</f>
        <v>156.75</v>
      </c>
      <c r="N2096" s="5">
        <f>+'MBI DIRECTORIO'!N2096</f>
        <v>117.32266435986161</v>
      </c>
      <c r="O2096" s="5">
        <f>+'MBI DIRECTORIO'!O2096</f>
        <v>156.79065743944636</v>
      </c>
      <c r="P2096" s="5">
        <f>+'MBI DIRECTORIO'!P2096</f>
        <v>15.012254901960786</v>
      </c>
      <c r="Q2096" s="5">
        <f>+'MBI DIRECTORIO'!Q2096</f>
        <v>25.827340467499226</v>
      </c>
      <c r="R2096" s="5">
        <f>+'MBI DIRECTORIO'!R2096</f>
        <v>0</v>
      </c>
      <c r="S2096" s="5">
        <f>+'MBI DIRECTORIO'!S2096</f>
        <v>0</v>
      </c>
      <c r="T2096" s="5">
        <f>+'MBI DIRECTORIO'!T2096</f>
        <v>0</v>
      </c>
      <c r="U2096" s="5">
        <f>+'MBI DIRECTORIO'!U2096</f>
        <v>0</v>
      </c>
      <c r="V2096" s="5">
        <f>+'MBI DIRECTORIO'!V2096</f>
        <v>0</v>
      </c>
      <c r="W2096" s="5">
        <f>+'MBI DIRECTORIO'!W2096</f>
        <v>0</v>
      </c>
      <c r="X2096" s="5">
        <f>+'MBI DIRECTORIO'!X2096</f>
        <v>0</v>
      </c>
      <c r="Y2096" s="5">
        <f>+'MBI DIRECTORIO'!Y2096</f>
        <v>686.98822061117971</v>
      </c>
      <c r="Z2096" s="5">
        <f>+'MBI DIRECTORIO'!Z2096</f>
        <v>215.28530344241182</v>
      </c>
      <c r="AA2096" s="5">
        <f>+'MBI DIRECTORIO'!AA2096</f>
        <v>0</v>
      </c>
      <c r="AB2096" s="5" t="str">
        <f>+'MBI DIRECTORIO'!AG2096</f>
        <v>Beijing Donghaohengxing Business &amp; Trade Co., Ltd</v>
      </c>
      <c r="AD2096" t="str">
        <f t="shared" si="34"/>
        <v>INSERT INTO TABLA_PRESUPUESTO_COMERCIAL VALUES ('VSR','80183-C','14004720-21',2022,'Diciembre',375,'USD',7500,5479.286865,0,0,0,156.75,117.322664,156.790657,15.012255,25.82734,0,0,0,0,0,0,0,686.988221,215.285303,0);</v>
      </c>
    </row>
    <row r="2097" spans="1:30" x14ac:dyDescent="0.2">
      <c r="A2097" t="str">
        <f>+'MBI DIRECTORIO'!A2097</f>
        <v>VSR</v>
      </c>
      <c r="B2097" t="str">
        <f>+'MBI DIRECTORIO'!B2097</f>
        <v>80183-C</v>
      </c>
      <c r="C2097" t="str">
        <f>+'MBI DIRECTORIO'!C2097</f>
        <v>14004401-21</v>
      </c>
      <c r="D2097">
        <f>+'MBI DIRECTORIO'!D2097</f>
        <v>2022</v>
      </c>
      <c r="E2097" t="str">
        <f>+'MBI DIRECTORIO'!E2097</f>
        <v>Diciembre</v>
      </c>
      <c r="F2097" s="5">
        <f>+'MBI DIRECTORIO'!F2097</f>
        <v>50</v>
      </c>
      <c r="G2097" t="str">
        <f>+'MBI DIRECTORIO'!G2097</f>
        <v>USD</v>
      </c>
      <c r="H2097" s="5">
        <f>+'MBI DIRECTORIO'!H2097</f>
        <v>1000</v>
      </c>
      <c r="I2097" s="5">
        <f>+'MBI DIRECTORIO'!I2097</f>
        <v>757.29626392042724</v>
      </c>
      <c r="J2097" s="5">
        <f>+'MBI DIRECTORIO'!J2097</f>
        <v>0</v>
      </c>
      <c r="K2097" s="5">
        <f>+'MBI DIRECTORIO'!K2097</f>
        <v>0</v>
      </c>
      <c r="L2097" s="5">
        <f>+'MBI DIRECTORIO'!L2097</f>
        <v>0</v>
      </c>
      <c r="M2097" s="5">
        <f>+'MBI DIRECTORIO'!M2097</f>
        <v>20.9</v>
      </c>
      <c r="N2097" s="5">
        <f>+'MBI DIRECTORIO'!N2097</f>
        <v>15.643021914648214</v>
      </c>
      <c r="O2097" s="5">
        <f>+'MBI DIRECTORIO'!O2097</f>
        <v>20.905420991926182</v>
      </c>
      <c r="P2097" s="5">
        <f>+'MBI DIRECTORIO'!P2097</f>
        <v>2.0016339869281046</v>
      </c>
      <c r="Q2097" s="5">
        <f>+'MBI DIRECTORIO'!Q2097</f>
        <v>3.4436453956665636</v>
      </c>
      <c r="R2097" s="5">
        <f>+'MBI DIRECTORIO'!R2097</f>
        <v>0</v>
      </c>
      <c r="S2097" s="5">
        <f>+'MBI DIRECTORIO'!S2097</f>
        <v>0</v>
      </c>
      <c r="T2097" s="5">
        <f>+'MBI DIRECTORIO'!T2097</f>
        <v>0</v>
      </c>
      <c r="U2097" s="5">
        <f>+'MBI DIRECTORIO'!U2097</f>
        <v>0</v>
      </c>
      <c r="V2097" s="5">
        <f>+'MBI DIRECTORIO'!V2097</f>
        <v>0</v>
      </c>
      <c r="W2097" s="5">
        <f>+'MBI DIRECTORIO'!W2097</f>
        <v>0</v>
      </c>
      <c r="X2097" s="5">
        <f>+'MBI DIRECTORIO'!X2097</f>
        <v>0</v>
      </c>
      <c r="Y2097" s="5">
        <f>+'MBI DIRECTORIO'!Y2097</f>
        <v>91.598429414823968</v>
      </c>
      <c r="Z2097" s="5">
        <f>+'MBI DIRECTORIO'!Z2097</f>
        <v>28.704707125654906</v>
      </c>
      <c r="AA2097" s="5">
        <f>+'MBI DIRECTORIO'!AA2097</f>
        <v>0</v>
      </c>
      <c r="AB2097" s="5" t="str">
        <f>+'MBI DIRECTORIO'!AG2097</f>
        <v>Beijing Donghaohengxing Business &amp; Trade Co., Ltd</v>
      </c>
      <c r="AD2097" t="str">
        <f t="shared" si="34"/>
        <v>INSERT INTO TABLA_PRESUPUESTO_COMERCIAL VALUES ('VSR','80183-C','14004401-21',2022,'Diciembre',50,'USD',1000,757.296264,0,0,0,20.9,15.643022,20.905421,2.001634,3.443645,0,0,0,0,0,0,0,91.598429,28.704707,0);</v>
      </c>
    </row>
    <row r="2098" spans="1:30" x14ac:dyDescent="0.2">
      <c r="A2098" t="str">
        <f>+'MBI DIRECTORIO'!A2098</f>
        <v>VSR</v>
      </c>
      <c r="B2098" t="str">
        <f>+'MBI DIRECTORIO'!B2098</f>
        <v>80183-C</v>
      </c>
      <c r="C2098" t="str">
        <f>+'MBI DIRECTORIO'!C2098</f>
        <v>14004423-18</v>
      </c>
      <c r="D2098">
        <f>+'MBI DIRECTORIO'!D2098</f>
        <v>2022</v>
      </c>
      <c r="E2098" t="str">
        <f>+'MBI DIRECTORIO'!E2098</f>
        <v>Diciembre</v>
      </c>
      <c r="F2098" s="5">
        <f>+'MBI DIRECTORIO'!F2098</f>
        <v>25</v>
      </c>
      <c r="G2098" t="str">
        <f>+'MBI DIRECTORIO'!G2098</f>
        <v>USD</v>
      </c>
      <c r="H2098" s="5">
        <f>+'MBI DIRECTORIO'!H2098</f>
        <v>4750</v>
      </c>
      <c r="I2098" s="5">
        <f>+'MBI DIRECTORIO'!I2098</f>
        <v>1719.569269116585</v>
      </c>
      <c r="J2098" s="5">
        <f>+'MBI DIRECTORIO'!J2098</f>
        <v>0</v>
      </c>
      <c r="K2098" s="5">
        <f>+'MBI DIRECTORIO'!K2098</f>
        <v>250</v>
      </c>
      <c r="L2098" s="5">
        <f>+'MBI DIRECTORIO'!L2098</f>
        <v>0</v>
      </c>
      <c r="M2098" s="5">
        <f>+'MBI DIRECTORIO'!M2098</f>
        <v>10.45</v>
      </c>
      <c r="N2098" s="5">
        <f>+'MBI DIRECTORIO'!N2098</f>
        <v>7.8215109573241071</v>
      </c>
      <c r="O2098" s="5">
        <f>+'MBI DIRECTORIO'!O2098</f>
        <v>10.452710495963091</v>
      </c>
      <c r="P2098" s="5">
        <f>+'MBI DIRECTORIO'!P2098</f>
        <v>1.0008169934640523</v>
      </c>
      <c r="Q2098" s="5">
        <f>+'MBI DIRECTORIO'!Q2098</f>
        <v>16.357315629416178</v>
      </c>
      <c r="R2098" s="5">
        <f>+'MBI DIRECTORIO'!R2098</f>
        <v>0</v>
      </c>
      <c r="S2098" s="5">
        <f>+'MBI DIRECTORIO'!S2098</f>
        <v>0</v>
      </c>
      <c r="T2098" s="5">
        <f>+'MBI DIRECTORIO'!T2098</f>
        <v>0</v>
      </c>
      <c r="U2098" s="5">
        <f>+'MBI DIRECTORIO'!U2098</f>
        <v>0</v>
      </c>
      <c r="V2098" s="5">
        <f>+'MBI DIRECTORIO'!V2098</f>
        <v>0</v>
      </c>
      <c r="W2098" s="5">
        <f>+'MBI DIRECTORIO'!W2098</f>
        <v>0</v>
      </c>
      <c r="X2098" s="5">
        <f>+'MBI DIRECTORIO'!X2098</f>
        <v>0</v>
      </c>
      <c r="Y2098" s="5">
        <f>+'MBI DIRECTORIO'!Y2098</f>
        <v>60.43470763899488</v>
      </c>
      <c r="Z2098" s="5">
        <f>+'MBI DIRECTORIO'!Z2098</f>
        <v>14.352353562827453</v>
      </c>
      <c r="AA2098" s="5">
        <f>+'MBI DIRECTORIO'!AA2098</f>
        <v>0</v>
      </c>
      <c r="AB2098" s="5" t="str">
        <f>+'MBI DIRECTORIO'!AG2098</f>
        <v>Beijing Donghaohengxing Business &amp; Trade Co., Ltd</v>
      </c>
      <c r="AD2098" t="str">
        <f t="shared" si="34"/>
        <v>INSERT INTO TABLA_PRESUPUESTO_COMERCIAL VALUES ('VSR','80183-C','14004423-18',2022,'Diciembre',25,'USD',4750,1719.569269,0,250,0,10.45,7.821511,10.45271,1.000817,16.357316,0,0,0,0,0,0,0,60.434708,14.352354,0);</v>
      </c>
    </row>
    <row r="2099" spans="1:30" x14ac:dyDescent="0.2">
      <c r="A2099" t="str">
        <f>+'MBI DIRECTORIO'!A2099</f>
        <v>VSR</v>
      </c>
      <c r="B2099" t="str">
        <f>+'MBI DIRECTORIO'!B2099</f>
        <v>80183-C</v>
      </c>
      <c r="C2099" t="str">
        <f>+'MBI DIRECTORIO'!C2099</f>
        <v>14004791-20</v>
      </c>
      <c r="D2099">
        <f>+'MBI DIRECTORIO'!D2099</f>
        <v>2022</v>
      </c>
      <c r="E2099" t="str">
        <f>+'MBI DIRECTORIO'!E2099</f>
        <v>Diciembre</v>
      </c>
      <c r="F2099" s="5">
        <f>+'MBI DIRECTORIO'!F2099</f>
        <v>125</v>
      </c>
      <c r="G2099" t="str">
        <f>+'MBI DIRECTORIO'!G2099</f>
        <v>USD</v>
      </c>
      <c r="H2099" s="5">
        <f>+'MBI DIRECTORIO'!H2099</f>
        <v>4750</v>
      </c>
      <c r="I2099" s="5">
        <f>+'MBI DIRECTORIO'!I2099</f>
        <v>2929.3370507068125</v>
      </c>
      <c r="J2099" s="5">
        <f>+'MBI DIRECTORIO'!J2099</f>
        <v>0</v>
      </c>
      <c r="K2099" s="5">
        <f>+'MBI DIRECTORIO'!K2099</f>
        <v>0</v>
      </c>
      <c r="L2099" s="5">
        <f>+'MBI DIRECTORIO'!L2099</f>
        <v>0</v>
      </c>
      <c r="M2099" s="5">
        <f>+'MBI DIRECTORIO'!M2099</f>
        <v>52.25</v>
      </c>
      <c r="N2099" s="5">
        <f>+'MBI DIRECTORIO'!N2099</f>
        <v>39.107554786620533</v>
      </c>
      <c r="O2099" s="5">
        <f>+'MBI DIRECTORIO'!O2099</f>
        <v>52.263552479815452</v>
      </c>
      <c r="P2099" s="5">
        <f>+'MBI DIRECTORIO'!P2099</f>
        <v>5.0040849673202619</v>
      </c>
      <c r="Q2099" s="5">
        <f>+'MBI DIRECTORIO'!Q2099</f>
        <v>16.357315629416178</v>
      </c>
      <c r="R2099" s="5">
        <f>+'MBI DIRECTORIO'!R2099</f>
        <v>0</v>
      </c>
      <c r="S2099" s="5">
        <f>+'MBI DIRECTORIO'!S2099</f>
        <v>0</v>
      </c>
      <c r="T2099" s="5">
        <f>+'MBI DIRECTORIO'!T2099</f>
        <v>0</v>
      </c>
      <c r="U2099" s="5">
        <f>+'MBI DIRECTORIO'!U2099</f>
        <v>0</v>
      </c>
      <c r="V2099" s="5">
        <f>+'MBI DIRECTORIO'!V2099</f>
        <v>0</v>
      </c>
      <c r="W2099" s="5">
        <f>+'MBI DIRECTORIO'!W2099</f>
        <v>0</v>
      </c>
      <c r="X2099" s="5">
        <f>+'MBI DIRECTORIO'!X2099</f>
        <v>0</v>
      </c>
      <c r="Y2099" s="5">
        <f>+'MBI DIRECTORIO'!Y2099</f>
        <v>236.7442756773097</v>
      </c>
      <c r="Z2099" s="5">
        <f>+'MBI DIRECTORIO'!Z2099</f>
        <v>71.761767814137272</v>
      </c>
      <c r="AA2099" s="5">
        <f>+'MBI DIRECTORIO'!AA2099</f>
        <v>0</v>
      </c>
      <c r="AB2099" s="5" t="str">
        <f>+'MBI DIRECTORIO'!AG2099</f>
        <v>Beijing Donghaohengxing Business &amp; Trade Co., Ltd</v>
      </c>
      <c r="AD2099" t="str">
        <f t="shared" si="34"/>
        <v>INSERT INTO TABLA_PRESUPUESTO_COMERCIAL VALUES ('VSR','80183-C','14004791-20',2022,'Diciembre',125,'USD',4750,2929.337051,0,0,0,52.25,39.107555,52.263552,5.004085,16.357316,0,0,0,0,0,0,0,236.744276,71.761768,0);</v>
      </c>
    </row>
    <row r="2100" spans="1:30" x14ac:dyDescent="0.2">
      <c r="A2100" t="str">
        <f>+'MBI DIRECTORIO'!A2100</f>
        <v>VSR</v>
      </c>
      <c r="B2100" t="str">
        <f>+'MBI DIRECTORIO'!B2100</f>
        <v>80191-C</v>
      </c>
      <c r="C2100" t="str">
        <f>+'MBI DIRECTORIO'!C2100</f>
        <v>14004747-18</v>
      </c>
      <c r="D2100">
        <f>+'MBI DIRECTORIO'!D2100</f>
        <v>2022</v>
      </c>
      <c r="E2100" t="str">
        <f>+'MBI DIRECTORIO'!E2100</f>
        <v>Diciembre</v>
      </c>
      <c r="F2100" s="5">
        <f>+'MBI DIRECTORIO'!F2100</f>
        <v>37.5</v>
      </c>
      <c r="G2100" t="str">
        <f>+'MBI DIRECTORIO'!G2100</f>
        <v>USD</v>
      </c>
      <c r="H2100" s="5">
        <f>+'MBI DIRECTORIO'!H2100</f>
        <v>1425</v>
      </c>
      <c r="I2100" s="5">
        <f>+'MBI DIRECTORIO'!I2100</f>
        <v>772.16981751767003</v>
      </c>
      <c r="J2100" s="5">
        <f>+'MBI DIRECTORIO'!J2100</f>
        <v>0</v>
      </c>
      <c r="K2100" s="5">
        <f>+'MBI DIRECTORIO'!K2100</f>
        <v>0</v>
      </c>
      <c r="L2100" s="5">
        <f>+'MBI DIRECTORIO'!L2100</f>
        <v>0</v>
      </c>
      <c r="M2100" s="5">
        <f>+'MBI DIRECTORIO'!M2100</f>
        <v>12.224999999999998</v>
      </c>
      <c r="N2100" s="5">
        <f>+'MBI DIRECTORIO'!N2100</f>
        <v>21.19140625</v>
      </c>
      <c r="O2100" s="5">
        <f>+'MBI DIRECTORIO'!O2100</f>
        <v>28.3203125</v>
      </c>
      <c r="P2100" s="5">
        <f>+'MBI DIRECTORIO'!P2100</f>
        <v>2.7115885416666665</v>
      </c>
      <c r="Q2100" s="5">
        <f>+'MBI DIRECTORIO'!Q2100</f>
        <v>4.9071946888248537</v>
      </c>
      <c r="R2100" s="5">
        <f>+'MBI DIRECTORIO'!R2100</f>
        <v>0</v>
      </c>
      <c r="S2100" s="5">
        <f>+'MBI DIRECTORIO'!S2100</f>
        <v>0</v>
      </c>
      <c r="T2100" s="5">
        <f>+'MBI DIRECTORIO'!T2100</f>
        <v>0</v>
      </c>
      <c r="U2100" s="5">
        <f>+'MBI DIRECTORIO'!U2100</f>
        <v>0</v>
      </c>
      <c r="V2100" s="5">
        <f>+'MBI DIRECTORIO'!V2100</f>
        <v>0</v>
      </c>
      <c r="W2100" s="5">
        <f>+'MBI DIRECTORIO'!W2100</f>
        <v>0</v>
      </c>
      <c r="X2100" s="5">
        <f>+'MBI DIRECTORIO'!X2100</f>
        <v>0</v>
      </c>
      <c r="Y2100" s="5">
        <f>+'MBI DIRECTORIO'!Y2100</f>
        <v>90.884032324732701</v>
      </c>
      <c r="Z2100" s="5">
        <f>+'MBI DIRECTORIO'!Z2100</f>
        <v>21.52853034424118</v>
      </c>
      <c r="AA2100" s="5">
        <f>+'MBI DIRECTORIO'!AA2100</f>
        <v>0</v>
      </c>
      <c r="AB2100" s="5" t="str">
        <f>+'MBI DIRECTORIO'!AG2100</f>
        <v>Beijing Jiu Yi Jia Trading Co., Ltd</v>
      </c>
      <c r="AD2100" t="str">
        <f t="shared" si="34"/>
        <v>INSERT INTO TABLA_PRESUPUESTO_COMERCIAL VALUES ('VSR','80191-C','14004747-18',2022,'Diciembre',37.5,'USD',1425,772.169818,0,0,0,12.225,21.191406,28.320313,2.711589,4.907195,0,0,0,0,0,0,0,90.884032,21.52853,0);</v>
      </c>
    </row>
    <row r="2101" spans="1:30" x14ac:dyDescent="0.2">
      <c r="A2101" t="str">
        <f>+'MBI DIRECTORIO'!A2101</f>
        <v>VSR</v>
      </c>
      <c r="B2101" t="str">
        <f>+'MBI DIRECTORIO'!B2101</f>
        <v>80191-C</v>
      </c>
      <c r="C2101" t="str">
        <f>+'MBI DIRECTORIO'!C2101</f>
        <v>14004920-18</v>
      </c>
      <c r="D2101">
        <f>+'MBI DIRECTORIO'!D2101</f>
        <v>2022</v>
      </c>
      <c r="E2101" t="str">
        <f>+'MBI DIRECTORIO'!E2101</f>
        <v>Diciembre</v>
      </c>
      <c r="F2101" s="5">
        <f>+'MBI DIRECTORIO'!F2101</f>
        <v>62.5</v>
      </c>
      <c r="G2101" t="str">
        <f>+'MBI DIRECTORIO'!G2101</f>
        <v>USD</v>
      </c>
      <c r="H2101" s="5">
        <f>+'MBI DIRECTORIO'!H2101</f>
        <v>2000</v>
      </c>
      <c r="I2101" s="5">
        <f>+'MBI DIRECTORIO'!I2101</f>
        <v>1583.3752219409655</v>
      </c>
      <c r="J2101" s="5">
        <f>+'MBI DIRECTORIO'!J2101</f>
        <v>0</v>
      </c>
      <c r="K2101" s="5">
        <f>+'MBI DIRECTORIO'!K2101</f>
        <v>0</v>
      </c>
      <c r="L2101" s="5">
        <f>+'MBI DIRECTORIO'!L2101</f>
        <v>0</v>
      </c>
      <c r="M2101" s="5">
        <f>+'MBI DIRECTORIO'!M2101</f>
        <v>20.374999999999996</v>
      </c>
      <c r="N2101" s="5">
        <f>+'MBI DIRECTORIO'!N2101</f>
        <v>35.319010416666664</v>
      </c>
      <c r="O2101" s="5">
        <f>+'MBI DIRECTORIO'!O2101</f>
        <v>47.200520833333336</v>
      </c>
      <c r="P2101" s="5">
        <f>+'MBI DIRECTORIO'!P2101</f>
        <v>4.5193142361111107</v>
      </c>
      <c r="Q2101" s="5">
        <f>+'MBI DIRECTORIO'!Q2101</f>
        <v>6.8872907913331272</v>
      </c>
      <c r="R2101" s="5">
        <f>+'MBI DIRECTORIO'!R2101</f>
        <v>0</v>
      </c>
      <c r="S2101" s="5">
        <f>+'MBI DIRECTORIO'!S2101</f>
        <v>0</v>
      </c>
      <c r="T2101" s="5">
        <f>+'MBI DIRECTORIO'!T2101</f>
        <v>0</v>
      </c>
      <c r="U2101" s="5">
        <f>+'MBI DIRECTORIO'!U2101</f>
        <v>0</v>
      </c>
      <c r="V2101" s="5">
        <f>+'MBI DIRECTORIO'!V2101</f>
        <v>0</v>
      </c>
      <c r="W2101" s="5">
        <f>+'MBI DIRECTORIO'!W2101</f>
        <v>0</v>
      </c>
      <c r="X2101" s="5">
        <f>+'MBI DIRECTORIO'!X2101</f>
        <v>0</v>
      </c>
      <c r="Y2101" s="5">
        <f>+'MBI DIRECTORIO'!Y2101</f>
        <v>150.18202018451288</v>
      </c>
      <c r="Z2101" s="5">
        <f>+'MBI DIRECTORIO'!Z2101</f>
        <v>35.880883907068636</v>
      </c>
      <c r="AA2101" s="5">
        <f>+'MBI DIRECTORIO'!AA2101</f>
        <v>0</v>
      </c>
      <c r="AB2101" s="5" t="str">
        <f>+'MBI DIRECTORIO'!AG2101</f>
        <v>Beijing Jiu Yi Jia Trading Co., Ltd</v>
      </c>
      <c r="AD2101" t="str">
        <f t="shared" si="34"/>
        <v>INSERT INTO TABLA_PRESUPUESTO_COMERCIAL VALUES ('VSR','80191-C','14004920-18',2022,'Diciembre',62.5,'USD',2000,1583.375222,0,0,0,20.375,35.31901,47.200521,4.519314,6.887291,0,0,0,0,0,0,0,150.18202,35.880884,0);</v>
      </c>
    </row>
    <row r="2102" spans="1:30" x14ac:dyDescent="0.2">
      <c r="A2102" t="str">
        <f>+'MBI DIRECTORIO'!A2102</f>
        <v>VSR</v>
      </c>
      <c r="B2102" t="str">
        <f>+'MBI DIRECTORIO'!B2102</f>
        <v>80191-C</v>
      </c>
      <c r="C2102" t="str">
        <f>+'MBI DIRECTORIO'!C2102</f>
        <v>14004205-18</v>
      </c>
      <c r="D2102">
        <f>+'MBI DIRECTORIO'!D2102</f>
        <v>2022</v>
      </c>
      <c r="E2102" t="str">
        <f>+'MBI DIRECTORIO'!E2102</f>
        <v>Diciembre</v>
      </c>
      <c r="F2102" s="5">
        <f>+'MBI DIRECTORIO'!F2102</f>
        <v>187.5</v>
      </c>
      <c r="G2102" t="str">
        <f>+'MBI DIRECTORIO'!G2102</f>
        <v>USD</v>
      </c>
      <c r="H2102" s="5">
        <f>+'MBI DIRECTORIO'!H2102</f>
        <v>3750</v>
      </c>
      <c r="I2102" s="5">
        <f>+'MBI DIRECTORIO'!I2102</f>
        <v>2739.258637378709</v>
      </c>
      <c r="J2102" s="5">
        <f>+'MBI DIRECTORIO'!J2102</f>
        <v>0</v>
      </c>
      <c r="K2102" s="5">
        <f>+'MBI DIRECTORIO'!K2102</f>
        <v>0</v>
      </c>
      <c r="L2102" s="5">
        <f>+'MBI DIRECTORIO'!L2102</f>
        <v>0</v>
      </c>
      <c r="M2102" s="5">
        <f>+'MBI DIRECTORIO'!M2102</f>
        <v>61.124999999999993</v>
      </c>
      <c r="N2102" s="5">
        <f>+'MBI DIRECTORIO'!N2102</f>
        <v>105.95703125</v>
      </c>
      <c r="O2102" s="5">
        <f>+'MBI DIRECTORIO'!O2102</f>
        <v>141.6015625</v>
      </c>
      <c r="P2102" s="5">
        <f>+'MBI DIRECTORIO'!P2102</f>
        <v>13.557942708333334</v>
      </c>
      <c r="Q2102" s="5">
        <f>+'MBI DIRECTORIO'!Q2102</f>
        <v>12.913670233749613</v>
      </c>
      <c r="R2102" s="5">
        <f>+'MBI DIRECTORIO'!R2102</f>
        <v>0</v>
      </c>
      <c r="S2102" s="5">
        <f>+'MBI DIRECTORIO'!S2102</f>
        <v>0</v>
      </c>
      <c r="T2102" s="5">
        <f>+'MBI DIRECTORIO'!T2102</f>
        <v>0</v>
      </c>
      <c r="U2102" s="5">
        <f>+'MBI DIRECTORIO'!U2102</f>
        <v>0</v>
      </c>
      <c r="V2102" s="5">
        <f>+'MBI DIRECTORIO'!V2102</f>
        <v>0</v>
      </c>
      <c r="W2102" s="5">
        <f>+'MBI DIRECTORIO'!W2102</f>
        <v>0</v>
      </c>
      <c r="X2102" s="5">
        <f>+'MBI DIRECTORIO'!X2102</f>
        <v>0</v>
      </c>
      <c r="Y2102" s="5">
        <f>+'MBI DIRECTORIO'!Y2102</f>
        <v>442.79785841328885</v>
      </c>
      <c r="Z2102" s="5">
        <f>+'MBI DIRECTORIO'!Z2102</f>
        <v>107.64265172120591</v>
      </c>
      <c r="AA2102" s="5">
        <f>+'MBI DIRECTORIO'!AA2102</f>
        <v>0</v>
      </c>
      <c r="AB2102" s="5" t="str">
        <f>+'MBI DIRECTORIO'!AG2102</f>
        <v>Beijing Jiu Yi Jia Trading Co., Ltd</v>
      </c>
      <c r="AD2102" t="str">
        <f t="shared" si="34"/>
        <v>INSERT INTO TABLA_PRESUPUESTO_COMERCIAL VALUES ('VSR','80191-C','14004205-18',2022,'Diciembre',187.5,'USD',3750,2739.258637,0,0,0,61.125,105.957031,141.601563,13.557943,12.91367,0,0,0,0,0,0,0,442.797858,107.642652,0);</v>
      </c>
    </row>
    <row r="2103" spans="1:30" x14ac:dyDescent="0.2">
      <c r="A2103" t="str">
        <f>+'MBI DIRECTORIO'!A2103</f>
        <v>VSR</v>
      </c>
      <c r="B2103" t="str">
        <f>+'MBI DIRECTORIO'!B2103</f>
        <v>80196-C</v>
      </c>
      <c r="C2103" t="str">
        <f>+'MBI DIRECTORIO'!C2103</f>
        <v>14004965-17</v>
      </c>
      <c r="D2103">
        <f>+'MBI DIRECTORIO'!D2103</f>
        <v>2022</v>
      </c>
      <c r="E2103" t="str">
        <f>+'MBI DIRECTORIO'!E2103</f>
        <v>Diciembre</v>
      </c>
      <c r="F2103" s="5">
        <f>+'MBI DIRECTORIO'!F2103</f>
        <v>25</v>
      </c>
      <c r="G2103" t="str">
        <f>+'MBI DIRECTORIO'!G2103</f>
        <v>USD</v>
      </c>
      <c r="H2103" s="5">
        <f>+'MBI DIRECTORIO'!H2103</f>
        <v>2500</v>
      </c>
      <c r="I2103" s="5">
        <f>+'MBI DIRECTORIO'!I2103</f>
        <v>1883.850769933315</v>
      </c>
      <c r="J2103" s="5">
        <f>+'MBI DIRECTORIO'!J2103</f>
        <v>0</v>
      </c>
      <c r="K2103" s="5">
        <f>+'MBI DIRECTORIO'!K2103</f>
        <v>375</v>
      </c>
      <c r="L2103" s="5">
        <f>+'MBI DIRECTORIO'!L2103</f>
        <v>6.2437553720092849</v>
      </c>
      <c r="M2103" s="5">
        <f>+'MBI DIRECTORIO'!M2103</f>
        <v>12.657894736842104</v>
      </c>
      <c r="N2103" s="5">
        <f>+'MBI DIRECTORIO'!N2103</f>
        <v>12.04912935323383</v>
      </c>
      <c r="O2103" s="5">
        <f>+'MBI DIRECTORIO'!O2103</f>
        <v>16.102523098791753</v>
      </c>
      <c r="P2103" s="5">
        <f>+'MBI DIRECTORIO'!P2103</f>
        <v>1.5417703150912103</v>
      </c>
      <c r="Q2103" s="5">
        <f>+'MBI DIRECTORIO'!Q2103</f>
        <v>8.6091134891664094</v>
      </c>
      <c r="R2103" s="5">
        <f>+'MBI DIRECTORIO'!R2103</f>
        <v>0</v>
      </c>
      <c r="S2103" s="5">
        <f>+'MBI DIRECTORIO'!S2103</f>
        <v>0</v>
      </c>
      <c r="T2103" s="5">
        <f>+'MBI DIRECTORIO'!T2103</f>
        <v>0</v>
      </c>
      <c r="U2103" s="5">
        <f>+'MBI DIRECTORIO'!U2103</f>
        <v>0</v>
      </c>
      <c r="V2103" s="5">
        <f>+'MBI DIRECTORIO'!V2103</f>
        <v>0</v>
      </c>
      <c r="W2103" s="5">
        <f>+'MBI DIRECTORIO'!W2103</f>
        <v>0</v>
      </c>
      <c r="X2103" s="5">
        <f>+'MBI DIRECTORIO'!X2103</f>
        <v>0</v>
      </c>
      <c r="Y2103" s="5">
        <f>+'MBI DIRECTORIO'!Y2103</f>
        <v>65.31278455595276</v>
      </c>
      <c r="Z2103" s="5">
        <f>+'MBI DIRECTORIO'!Z2103</f>
        <v>14.352353562827453</v>
      </c>
      <c r="AA2103" s="5">
        <f>+'MBI DIRECTORIO'!AA2103</f>
        <v>0</v>
      </c>
      <c r="AB2103" s="5" t="str">
        <f>+'MBI DIRECTORIO'!AG2103</f>
        <v>Zhejiang Willing Foreign Trading Co., Ltd.</v>
      </c>
      <c r="AD2103" t="str">
        <f t="shared" si="34"/>
        <v>INSERT INTO TABLA_PRESUPUESTO_COMERCIAL VALUES ('VSR','80196-C','14004965-17',2022,'Diciembre',25,'USD',2500,1883.85077,0,375,6.243755,12.657895,12.049129,16.102523,1.54177,8.609113,0,0,0,0,0,0,0,65.312785,14.352354,0);</v>
      </c>
    </row>
    <row r="2104" spans="1:30" x14ac:dyDescent="0.2">
      <c r="A2104" t="str">
        <f>+'MBI DIRECTORIO'!A2104</f>
        <v>VSR</v>
      </c>
      <c r="B2104" t="str">
        <f>+'MBI DIRECTORIO'!B2104</f>
        <v>80196-C</v>
      </c>
      <c r="C2104" t="str">
        <f>+'MBI DIRECTORIO'!C2104</f>
        <v>14004992-19</v>
      </c>
      <c r="D2104">
        <f>+'MBI DIRECTORIO'!D2104</f>
        <v>2022</v>
      </c>
      <c r="E2104" t="str">
        <f>+'MBI DIRECTORIO'!E2104</f>
        <v>Diciembre</v>
      </c>
      <c r="F2104" s="5">
        <f>+'MBI DIRECTORIO'!F2104</f>
        <v>25</v>
      </c>
      <c r="G2104" t="str">
        <f>+'MBI DIRECTORIO'!G2104</f>
        <v>USD</v>
      </c>
      <c r="H2104" s="5">
        <f>+'MBI DIRECTORIO'!H2104</f>
        <v>1000</v>
      </c>
      <c r="I2104" s="5">
        <f>+'MBI DIRECTORIO'!I2104</f>
        <v>508.54238855166034</v>
      </c>
      <c r="J2104" s="5">
        <f>+'MBI DIRECTORIO'!J2104</f>
        <v>0</v>
      </c>
      <c r="K2104" s="5">
        <f>+'MBI DIRECTORIO'!K2104</f>
        <v>150</v>
      </c>
      <c r="L2104" s="5">
        <f>+'MBI DIRECTORIO'!L2104</f>
        <v>6.2437553720092849</v>
      </c>
      <c r="M2104" s="5">
        <f>+'MBI DIRECTORIO'!M2104</f>
        <v>12.657894736842104</v>
      </c>
      <c r="N2104" s="5">
        <f>+'MBI DIRECTORIO'!N2104</f>
        <v>12.04912935323383</v>
      </c>
      <c r="O2104" s="5">
        <f>+'MBI DIRECTORIO'!O2104</f>
        <v>16.102523098791753</v>
      </c>
      <c r="P2104" s="5">
        <f>+'MBI DIRECTORIO'!P2104</f>
        <v>1.5417703150912103</v>
      </c>
      <c r="Q2104" s="5">
        <f>+'MBI DIRECTORIO'!Q2104</f>
        <v>3.4436453956665636</v>
      </c>
      <c r="R2104" s="5">
        <f>+'MBI DIRECTORIO'!R2104</f>
        <v>0</v>
      </c>
      <c r="S2104" s="5">
        <f>+'MBI DIRECTORIO'!S2104</f>
        <v>0</v>
      </c>
      <c r="T2104" s="5">
        <f>+'MBI DIRECTORIO'!T2104</f>
        <v>0</v>
      </c>
      <c r="U2104" s="5">
        <f>+'MBI DIRECTORIO'!U2104</f>
        <v>0</v>
      </c>
      <c r="V2104" s="5">
        <f>+'MBI DIRECTORIO'!V2104</f>
        <v>0</v>
      </c>
      <c r="W2104" s="5">
        <f>+'MBI DIRECTORIO'!W2104</f>
        <v>0</v>
      </c>
      <c r="X2104" s="5">
        <f>+'MBI DIRECTORIO'!X2104</f>
        <v>0</v>
      </c>
      <c r="Y2104" s="5">
        <f>+'MBI DIRECTORIO'!Y2104</f>
        <v>60.147316462452913</v>
      </c>
      <c r="Z2104" s="5">
        <f>+'MBI DIRECTORIO'!Z2104</f>
        <v>14.352353562827453</v>
      </c>
      <c r="AA2104" s="5">
        <f>+'MBI DIRECTORIO'!AA2104</f>
        <v>0</v>
      </c>
      <c r="AB2104" s="5" t="str">
        <f>+'MBI DIRECTORIO'!AG2104</f>
        <v>Zhejiang Willing Foreign Trading Co., Ltd.</v>
      </c>
      <c r="AD2104" t="str">
        <f t="shared" si="34"/>
        <v>INSERT INTO TABLA_PRESUPUESTO_COMERCIAL VALUES ('VSR','80196-C','14004992-19',2022,'Diciembre',25,'USD',1000,508.542389,0,150,6.243755,12.657895,12.049129,16.102523,1.54177,3.443645,0,0,0,0,0,0,0,60.147316,14.352354,0);</v>
      </c>
    </row>
    <row r="2105" spans="1:30" x14ac:dyDescent="0.2">
      <c r="A2105" t="str">
        <f>+'MBI DIRECTORIO'!A2105</f>
        <v>VSR</v>
      </c>
      <c r="B2105" t="str">
        <f>+'MBI DIRECTORIO'!B2105</f>
        <v>80196-C</v>
      </c>
      <c r="C2105" t="str">
        <f>+'MBI DIRECTORIO'!C2105</f>
        <v>14004993-18</v>
      </c>
      <c r="D2105">
        <f>+'MBI DIRECTORIO'!D2105</f>
        <v>2022</v>
      </c>
      <c r="E2105" t="str">
        <f>+'MBI DIRECTORIO'!E2105</f>
        <v>Diciembre</v>
      </c>
      <c r="F2105" s="5">
        <f>+'MBI DIRECTORIO'!F2105</f>
        <v>25</v>
      </c>
      <c r="G2105" t="str">
        <f>+'MBI DIRECTORIO'!G2105</f>
        <v>USD</v>
      </c>
      <c r="H2105" s="5">
        <f>+'MBI DIRECTORIO'!H2105</f>
        <v>1000</v>
      </c>
      <c r="I2105" s="5">
        <f>+'MBI DIRECTORIO'!I2105</f>
        <v>445.05309263052908</v>
      </c>
      <c r="J2105" s="5">
        <f>+'MBI DIRECTORIO'!J2105</f>
        <v>0</v>
      </c>
      <c r="K2105" s="5">
        <f>+'MBI DIRECTORIO'!K2105</f>
        <v>150</v>
      </c>
      <c r="L2105" s="5">
        <f>+'MBI DIRECTORIO'!L2105</f>
        <v>6.2437553720092849</v>
      </c>
      <c r="M2105" s="5">
        <f>+'MBI DIRECTORIO'!M2105</f>
        <v>12.657894736842104</v>
      </c>
      <c r="N2105" s="5">
        <f>+'MBI DIRECTORIO'!N2105</f>
        <v>12.04912935323383</v>
      </c>
      <c r="O2105" s="5">
        <f>+'MBI DIRECTORIO'!O2105</f>
        <v>16.102523098791753</v>
      </c>
      <c r="P2105" s="5">
        <f>+'MBI DIRECTORIO'!P2105</f>
        <v>1.5417703150912103</v>
      </c>
      <c r="Q2105" s="5">
        <f>+'MBI DIRECTORIO'!Q2105</f>
        <v>3.4436453956665636</v>
      </c>
      <c r="R2105" s="5">
        <f>+'MBI DIRECTORIO'!R2105</f>
        <v>0</v>
      </c>
      <c r="S2105" s="5">
        <f>+'MBI DIRECTORIO'!S2105</f>
        <v>0</v>
      </c>
      <c r="T2105" s="5">
        <f>+'MBI DIRECTORIO'!T2105</f>
        <v>0</v>
      </c>
      <c r="U2105" s="5">
        <f>+'MBI DIRECTORIO'!U2105</f>
        <v>0</v>
      </c>
      <c r="V2105" s="5">
        <f>+'MBI DIRECTORIO'!V2105</f>
        <v>0</v>
      </c>
      <c r="W2105" s="5">
        <f>+'MBI DIRECTORIO'!W2105</f>
        <v>0</v>
      </c>
      <c r="X2105" s="5">
        <f>+'MBI DIRECTORIO'!X2105</f>
        <v>0</v>
      </c>
      <c r="Y2105" s="5">
        <f>+'MBI DIRECTORIO'!Y2105</f>
        <v>60.147316462452913</v>
      </c>
      <c r="Z2105" s="5">
        <f>+'MBI DIRECTORIO'!Z2105</f>
        <v>14.352353562827453</v>
      </c>
      <c r="AA2105" s="5">
        <f>+'MBI DIRECTORIO'!AA2105</f>
        <v>0</v>
      </c>
      <c r="AB2105" s="5" t="str">
        <f>+'MBI DIRECTORIO'!AG2105</f>
        <v>Zhejiang Willing Foreign Trading Co., Ltd.</v>
      </c>
      <c r="AD2105" t="str">
        <f t="shared" si="34"/>
        <v>INSERT INTO TABLA_PRESUPUESTO_COMERCIAL VALUES ('VSR','80196-C','14004993-18',2022,'Diciembre',25,'USD',1000,445.053093,0,150,6.243755,12.657895,12.049129,16.102523,1.54177,3.443645,0,0,0,0,0,0,0,60.147316,14.352354,0);</v>
      </c>
    </row>
    <row r="2106" spans="1:30" x14ac:dyDescent="0.2">
      <c r="A2106" t="str">
        <f>+'MBI DIRECTORIO'!A2106</f>
        <v>VSR</v>
      </c>
      <c r="B2106" t="str">
        <f>+'MBI DIRECTORIO'!B2106</f>
        <v>80196-C</v>
      </c>
      <c r="C2106" t="str">
        <f>+'MBI DIRECTORIO'!C2106</f>
        <v>14004988-19</v>
      </c>
      <c r="D2106">
        <f>+'MBI DIRECTORIO'!D2106</f>
        <v>2022</v>
      </c>
      <c r="E2106" t="str">
        <f>+'MBI DIRECTORIO'!E2106</f>
        <v>Diciembre</v>
      </c>
      <c r="F2106" s="5">
        <f>+'MBI DIRECTORIO'!F2106</f>
        <v>37.5</v>
      </c>
      <c r="G2106" t="str">
        <f>+'MBI DIRECTORIO'!G2106</f>
        <v>USD</v>
      </c>
      <c r="H2106" s="5">
        <f>+'MBI DIRECTORIO'!H2106</f>
        <v>1125</v>
      </c>
      <c r="I2106" s="5">
        <f>+'MBI DIRECTORIO'!I2106</f>
        <v>549.67480067574172</v>
      </c>
      <c r="J2106" s="5">
        <f>+'MBI DIRECTORIO'!J2106</f>
        <v>0</v>
      </c>
      <c r="K2106" s="5">
        <f>+'MBI DIRECTORIO'!K2106</f>
        <v>168.75</v>
      </c>
      <c r="L2106" s="5">
        <f>+'MBI DIRECTORIO'!L2106</f>
        <v>9.3656330580139269</v>
      </c>
      <c r="M2106" s="5">
        <f>+'MBI DIRECTORIO'!M2106</f>
        <v>18.986842105263158</v>
      </c>
      <c r="N2106" s="5">
        <f>+'MBI DIRECTORIO'!N2106</f>
        <v>18.073694029850746</v>
      </c>
      <c r="O2106" s="5">
        <f>+'MBI DIRECTORIO'!O2106</f>
        <v>24.153784648187635</v>
      </c>
      <c r="P2106" s="5">
        <f>+'MBI DIRECTORIO'!P2106</f>
        <v>2.3126554726368158</v>
      </c>
      <c r="Q2106" s="5">
        <f>+'MBI DIRECTORIO'!Q2106</f>
        <v>3.8741010701248841</v>
      </c>
      <c r="R2106" s="5">
        <f>+'MBI DIRECTORIO'!R2106</f>
        <v>0</v>
      </c>
      <c r="S2106" s="5">
        <f>+'MBI DIRECTORIO'!S2106</f>
        <v>0</v>
      </c>
      <c r="T2106" s="5">
        <f>+'MBI DIRECTORIO'!T2106</f>
        <v>0</v>
      </c>
      <c r="U2106" s="5">
        <f>+'MBI DIRECTORIO'!U2106</f>
        <v>0</v>
      </c>
      <c r="V2106" s="5">
        <f>+'MBI DIRECTORIO'!V2106</f>
        <v>0</v>
      </c>
      <c r="W2106" s="5">
        <f>+'MBI DIRECTORIO'!W2106</f>
        <v>0</v>
      </c>
      <c r="X2106" s="5">
        <f>+'MBI DIRECTORIO'!X2106</f>
        <v>0</v>
      </c>
      <c r="Y2106" s="5">
        <f>+'MBI DIRECTORIO'!Y2106</f>
        <v>88.929607670304421</v>
      </c>
      <c r="Z2106" s="5">
        <f>+'MBI DIRECTORIO'!Z2106</f>
        <v>21.52853034424118</v>
      </c>
      <c r="AA2106" s="5">
        <f>+'MBI DIRECTORIO'!AA2106</f>
        <v>0</v>
      </c>
      <c r="AB2106" s="5" t="str">
        <f>+'MBI DIRECTORIO'!AG2106</f>
        <v>Zhejiang Willing Foreign Trading Co., Ltd.</v>
      </c>
      <c r="AD2106" t="str">
        <f t="shared" si="34"/>
        <v>INSERT INTO TABLA_PRESUPUESTO_COMERCIAL VALUES ('VSR','80196-C','14004988-19',2022,'Diciembre',37.5,'USD',1125,549.674801,0,168.75,9.365633,18.986842,18.073694,24.153785,2.312655,3.874101,0,0,0,0,0,0,0,88.929608,21.52853,0);</v>
      </c>
    </row>
    <row r="2107" spans="1:30" x14ac:dyDescent="0.2">
      <c r="A2107" t="str">
        <f>+'MBI DIRECTORIO'!A2107</f>
        <v>VSR</v>
      </c>
      <c r="B2107" t="str">
        <f>+'MBI DIRECTORIO'!B2107</f>
        <v>80196-C</v>
      </c>
      <c r="C2107" t="str">
        <f>+'MBI DIRECTORIO'!C2107</f>
        <v>14004989-19</v>
      </c>
      <c r="D2107">
        <f>+'MBI DIRECTORIO'!D2107</f>
        <v>2022</v>
      </c>
      <c r="E2107" t="str">
        <f>+'MBI DIRECTORIO'!E2107</f>
        <v>Diciembre</v>
      </c>
      <c r="F2107" s="5">
        <f>+'MBI DIRECTORIO'!F2107</f>
        <v>37.5</v>
      </c>
      <c r="G2107" t="str">
        <f>+'MBI DIRECTORIO'!G2107</f>
        <v>USD</v>
      </c>
      <c r="H2107" s="5">
        <f>+'MBI DIRECTORIO'!H2107</f>
        <v>1125</v>
      </c>
      <c r="I2107" s="5">
        <f>+'MBI DIRECTORIO'!I2107</f>
        <v>613.54749350325073</v>
      </c>
      <c r="J2107" s="5">
        <f>+'MBI DIRECTORIO'!J2107</f>
        <v>0</v>
      </c>
      <c r="K2107" s="5">
        <f>+'MBI DIRECTORIO'!K2107</f>
        <v>168.75</v>
      </c>
      <c r="L2107" s="5">
        <f>+'MBI DIRECTORIO'!L2107</f>
        <v>9.3656330580139269</v>
      </c>
      <c r="M2107" s="5">
        <f>+'MBI DIRECTORIO'!M2107</f>
        <v>18.986842105263158</v>
      </c>
      <c r="N2107" s="5">
        <f>+'MBI DIRECTORIO'!N2107</f>
        <v>18.073694029850746</v>
      </c>
      <c r="O2107" s="5">
        <f>+'MBI DIRECTORIO'!O2107</f>
        <v>24.153784648187635</v>
      </c>
      <c r="P2107" s="5">
        <f>+'MBI DIRECTORIO'!P2107</f>
        <v>2.3126554726368158</v>
      </c>
      <c r="Q2107" s="5">
        <f>+'MBI DIRECTORIO'!Q2107</f>
        <v>3.8741010701248841</v>
      </c>
      <c r="R2107" s="5">
        <f>+'MBI DIRECTORIO'!R2107</f>
        <v>0</v>
      </c>
      <c r="S2107" s="5">
        <f>+'MBI DIRECTORIO'!S2107</f>
        <v>0</v>
      </c>
      <c r="T2107" s="5">
        <f>+'MBI DIRECTORIO'!T2107</f>
        <v>0</v>
      </c>
      <c r="U2107" s="5">
        <f>+'MBI DIRECTORIO'!U2107</f>
        <v>0</v>
      </c>
      <c r="V2107" s="5">
        <f>+'MBI DIRECTORIO'!V2107</f>
        <v>0</v>
      </c>
      <c r="W2107" s="5">
        <f>+'MBI DIRECTORIO'!W2107</f>
        <v>0</v>
      </c>
      <c r="X2107" s="5">
        <f>+'MBI DIRECTORIO'!X2107</f>
        <v>0</v>
      </c>
      <c r="Y2107" s="5">
        <f>+'MBI DIRECTORIO'!Y2107</f>
        <v>88.929607670304421</v>
      </c>
      <c r="Z2107" s="5">
        <f>+'MBI DIRECTORIO'!Z2107</f>
        <v>21.52853034424118</v>
      </c>
      <c r="AA2107" s="5">
        <f>+'MBI DIRECTORIO'!AA2107</f>
        <v>0</v>
      </c>
      <c r="AB2107" s="5" t="str">
        <f>+'MBI DIRECTORIO'!AG2107</f>
        <v>Zhejiang Willing Foreign Trading Co., Ltd.</v>
      </c>
      <c r="AD2107" t="str">
        <f t="shared" si="34"/>
        <v>INSERT INTO TABLA_PRESUPUESTO_COMERCIAL VALUES ('VSR','80196-C','14004989-19',2022,'Diciembre',37.5,'USD',1125,613.547494,0,168.75,9.365633,18.986842,18.073694,24.153785,2.312655,3.874101,0,0,0,0,0,0,0,88.929608,21.52853,0);</v>
      </c>
    </row>
    <row r="2108" spans="1:30" x14ac:dyDescent="0.2">
      <c r="A2108" t="str">
        <f>+'MBI DIRECTORIO'!A2108</f>
        <v>VSR</v>
      </c>
      <c r="B2108" t="str">
        <f>+'MBI DIRECTORIO'!B2108</f>
        <v>80196-C</v>
      </c>
      <c r="C2108" t="str">
        <f>+'MBI DIRECTORIO'!C2108</f>
        <v>14004987-20</v>
      </c>
      <c r="D2108">
        <f>+'MBI DIRECTORIO'!D2108</f>
        <v>2022</v>
      </c>
      <c r="E2108" t="str">
        <f>+'MBI DIRECTORIO'!E2108</f>
        <v>Diciembre</v>
      </c>
      <c r="F2108" s="5">
        <f>+'MBI DIRECTORIO'!F2108</f>
        <v>25</v>
      </c>
      <c r="G2108" t="str">
        <f>+'MBI DIRECTORIO'!G2108</f>
        <v>USD</v>
      </c>
      <c r="H2108" s="5">
        <f>+'MBI DIRECTORIO'!H2108</f>
        <v>750</v>
      </c>
      <c r="I2108" s="5">
        <f>+'MBI DIRECTORIO'!I2108</f>
        <v>508.2459248073859</v>
      </c>
      <c r="J2108" s="5">
        <f>+'MBI DIRECTORIO'!J2108</f>
        <v>0</v>
      </c>
      <c r="K2108" s="5">
        <f>+'MBI DIRECTORIO'!K2108</f>
        <v>112.5</v>
      </c>
      <c r="L2108" s="5">
        <f>+'MBI DIRECTORIO'!L2108</f>
        <v>6.2437553720092849</v>
      </c>
      <c r="M2108" s="5">
        <f>+'MBI DIRECTORIO'!M2108</f>
        <v>12.657894736842104</v>
      </c>
      <c r="N2108" s="5">
        <f>+'MBI DIRECTORIO'!N2108</f>
        <v>12.04912935323383</v>
      </c>
      <c r="O2108" s="5">
        <f>+'MBI DIRECTORIO'!O2108</f>
        <v>16.102523098791753</v>
      </c>
      <c r="P2108" s="5">
        <f>+'MBI DIRECTORIO'!P2108</f>
        <v>1.5417703150912103</v>
      </c>
      <c r="Q2108" s="5">
        <f>+'MBI DIRECTORIO'!Q2108</f>
        <v>2.5827340467499229</v>
      </c>
      <c r="R2108" s="5">
        <f>+'MBI DIRECTORIO'!R2108</f>
        <v>0</v>
      </c>
      <c r="S2108" s="5">
        <f>+'MBI DIRECTORIO'!S2108</f>
        <v>0</v>
      </c>
      <c r="T2108" s="5">
        <f>+'MBI DIRECTORIO'!T2108</f>
        <v>0</v>
      </c>
      <c r="U2108" s="5">
        <f>+'MBI DIRECTORIO'!U2108</f>
        <v>0</v>
      </c>
      <c r="V2108" s="5">
        <f>+'MBI DIRECTORIO'!V2108</f>
        <v>0</v>
      </c>
      <c r="W2108" s="5">
        <f>+'MBI DIRECTORIO'!W2108</f>
        <v>0</v>
      </c>
      <c r="X2108" s="5">
        <f>+'MBI DIRECTORIO'!X2108</f>
        <v>0</v>
      </c>
      <c r="Y2108" s="5">
        <f>+'MBI DIRECTORIO'!Y2108</f>
        <v>59.286405113536269</v>
      </c>
      <c r="Z2108" s="5">
        <f>+'MBI DIRECTORIO'!Z2108</f>
        <v>14.352353562827453</v>
      </c>
      <c r="AA2108" s="5">
        <f>+'MBI DIRECTORIO'!AA2108</f>
        <v>0</v>
      </c>
      <c r="AB2108" s="5" t="str">
        <f>+'MBI DIRECTORIO'!AG2108</f>
        <v>Zhejiang Willing Foreign Trading Co., Ltd.</v>
      </c>
      <c r="AD2108" t="str">
        <f t="shared" si="34"/>
        <v>INSERT INTO TABLA_PRESUPUESTO_COMERCIAL VALUES ('VSR','80196-C','14004987-20',2022,'Diciembre',25,'USD',750,508.245925,0,112.5,6.243755,12.657895,12.049129,16.102523,1.54177,2.582734,0,0,0,0,0,0,0,59.286405,14.352354,0);</v>
      </c>
    </row>
    <row r="2109" spans="1:30" x14ac:dyDescent="0.2">
      <c r="A2109" t="str">
        <f>+'MBI DIRECTORIO'!A2109</f>
        <v>VSR</v>
      </c>
      <c r="B2109" t="str">
        <f>+'MBI DIRECTORIO'!B2109</f>
        <v>80196-C</v>
      </c>
      <c r="C2109" t="str">
        <f>+'MBI DIRECTORIO'!C2109</f>
        <v>14004990-20</v>
      </c>
      <c r="D2109">
        <f>+'MBI DIRECTORIO'!D2109</f>
        <v>2022</v>
      </c>
      <c r="E2109" t="str">
        <f>+'MBI DIRECTORIO'!E2109</f>
        <v>Diciembre</v>
      </c>
      <c r="F2109" s="5">
        <f>+'MBI DIRECTORIO'!F2109</f>
        <v>12.5</v>
      </c>
      <c r="G2109" t="str">
        <f>+'MBI DIRECTORIO'!G2109</f>
        <v>USD</v>
      </c>
      <c r="H2109" s="5">
        <f>+'MBI DIRECTORIO'!H2109</f>
        <v>375</v>
      </c>
      <c r="I2109" s="5">
        <f>+'MBI DIRECTORIO'!I2109</f>
        <v>200.83936641544642</v>
      </c>
      <c r="J2109" s="5">
        <f>+'MBI DIRECTORIO'!J2109</f>
        <v>0</v>
      </c>
      <c r="K2109" s="5">
        <f>+'MBI DIRECTORIO'!K2109</f>
        <v>56.25</v>
      </c>
      <c r="L2109" s="5">
        <f>+'MBI DIRECTORIO'!L2109</f>
        <v>3.1218776860046424</v>
      </c>
      <c r="M2109" s="5">
        <f>+'MBI DIRECTORIO'!M2109</f>
        <v>6.3289473684210522</v>
      </c>
      <c r="N2109" s="5">
        <f>+'MBI DIRECTORIO'!N2109</f>
        <v>6.0245646766169152</v>
      </c>
      <c r="O2109" s="5">
        <f>+'MBI DIRECTORIO'!O2109</f>
        <v>8.0512615493958766</v>
      </c>
      <c r="P2109" s="5">
        <f>+'MBI DIRECTORIO'!P2109</f>
        <v>0.77088515754560516</v>
      </c>
      <c r="Q2109" s="5">
        <f>+'MBI DIRECTORIO'!Q2109</f>
        <v>1.2913670233749615</v>
      </c>
      <c r="R2109" s="5">
        <f>+'MBI DIRECTORIO'!R2109</f>
        <v>0</v>
      </c>
      <c r="S2109" s="5">
        <f>+'MBI DIRECTORIO'!S2109</f>
        <v>0</v>
      </c>
      <c r="T2109" s="5">
        <f>+'MBI DIRECTORIO'!T2109</f>
        <v>0</v>
      </c>
      <c r="U2109" s="5">
        <f>+'MBI DIRECTORIO'!U2109</f>
        <v>0</v>
      </c>
      <c r="V2109" s="5">
        <f>+'MBI DIRECTORIO'!V2109</f>
        <v>0</v>
      </c>
      <c r="W2109" s="5">
        <f>+'MBI DIRECTORIO'!W2109</f>
        <v>0</v>
      </c>
      <c r="X2109" s="5">
        <f>+'MBI DIRECTORIO'!X2109</f>
        <v>0</v>
      </c>
      <c r="Y2109" s="5">
        <f>+'MBI DIRECTORIO'!Y2109</f>
        <v>29.643202556768134</v>
      </c>
      <c r="Z2109" s="5">
        <f>+'MBI DIRECTORIO'!Z2109</f>
        <v>7.1761767814137265</v>
      </c>
      <c r="AA2109" s="5">
        <f>+'MBI DIRECTORIO'!AA2109</f>
        <v>0</v>
      </c>
      <c r="AB2109" s="5" t="str">
        <f>+'MBI DIRECTORIO'!AG2109</f>
        <v>Zhejiang Willing Foreign Trading Co., Ltd.</v>
      </c>
      <c r="AD2109" t="str">
        <f t="shared" si="34"/>
        <v>INSERT INTO TABLA_PRESUPUESTO_COMERCIAL VALUES ('VSR','80196-C','14004990-20',2022,'Diciembre',12.5,'USD',375,200.839366,0,56.25,3.121878,6.328947,6.024565,8.051262,0.770885,1.291367,0,0,0,0,0,0,0,29.643203,7.176177,0);</v>
      </c>
    </row>
    <row r="2110" spans="1:30" x14ac:dyDescent="0.2">
      <c r="A2110" t="str">
        <f>+'MBI DIRECTORIO'!A2110</f>
        <v>VSR</v>
      </c>
      <c r="B2110" t="str">
        <f>+'MBI DIRECTORIO'!B2110</f>
        <v>80196-C</v>
      </c>
      <c r="C2110" t="str">
        <f>+'MBI DIRECTORIO'!C2110</f>
        <v>14004539-20</v>
      </c>
      <c r="D2110">
        <f>+'MBI DIRECTORIO'!D2110</f>
        <v>2022</v>
      </c>
      <c r="E2110" t="str">
        <f>+'MBI DIRECTORIO'!E2110</f>
        <v>Diciembre</v>
      </c>
      <c r="F2110" s="5">
        <f>+'MBI DIRECTORIO'!F2110</f>
        <v>87.5</v>
      </c>
      <c r="G2110" t="str">
        <f>+'MBI DIRECTORIO'!G2110</f>
        <v>USD</v>
      </c>
      <c r="H2110" s="5">
        <f>+'MBI DIRECTORIO'!H2110</f>
        <v>3500</v>
      </c>
      <c r="I2110" s="5">
        <f>+'MBI DIRECTORIO'!I2110</f>
        <v>1940.6889475532744</v>
      </c>
      <c r="J2110" s="5">
        <f>+'MBI DIRECTORIO'!J2110</f>
        <v>0</v>
      </c>
      <c r="K2110" s="5">
        <f>+'MBI DIRECTORIO'!K2110</f>
        <v>350</v>
      </c>
      <c r="L2110" s="5">
        <f>+'MBI DIRECTORIO'!L2110</f>
        <v>0</v>
      </c>
      <c r="M2110" s="5">
        <f>+'MBI DIRECTORIO'!M2110</f>
        <v>44.302631578947363</v>
      </c>
      <c r="N2110" s="5">
        <f>+'MBI DIRECTORIO'!N2110</f>
        <v>42.17195273631841</v>
      </c>
      <c r="O2110" s="5">
        <f>+'MBI DIRECTORIO'!O2110</f>
        <v>56.358830845771145</v>
      </c>
      <c r="P2110" s="5">
        <f>+'MBI DIRECTORIO'!P2110</f>
        <v>5.3961961028192365</v>
      </c>
      <c r="Q2110" s="5">
        <f>+'MBI DIRECTORIO'!Q2110</f>
        <v>12.052758884832972</v>
      </c>
      <c r="R2110" s="5">
        <f>+'MBI DIRECTORIO'!R2110</f>
        <v>0</v>
      </c>
      <c r="S2110" s="5">
        <f>+'MBI DIRECTORIO'!S2110</f>
        <v>0</v>
      </c>
      <c r="T2110" s="5">
        <f>+'MBI DIRECTORIO'!T2110</f>
        <v>0</v>
      </c>
      <c r="U2110" s="5">
        <f>+'MBI DIRECTORIO'!U2110</f>
        <v>0</v>
      </c>
      <c r="V2110" s="5">
        <f>+'MBI DIRECTORIO'!V2110</f>
        <v>0</v>
      </c>
      <c r="W2110" s="5">
        <f>+'MBI DIRECTORIO'!W2110</f>
        <v>0</v>
      </c>
      <c r="X2110" s="5">
        <f>+'MBI DIRECTORIO'!X2110</f>
        <v>0</v>
      </c>
      <c r="Y2110" s="5">
        <f>+'MBI DIRECTORIO'!Y2110</f>
        <v>210.51560761858522</v>
      </c>
      <c r="Z2110" s="5">
        <f>+'MBI DIRECTORIO'!Z2110</f>
        <v>50.233237469896082</v>
      </c>
      <c r="AA2110" s="5">
        <f>+'MBI DIRECTORIO'!AA2110</f>
        <v>0</v>
      </c>
      <c r="AB2110" s="5" t="str">
        <f>+'MBI DIRECTORIO'!AG2110</f>
        <v>Zhejiang Willing Foreign Trading Co., Ltd.</v>
      </c>
      <c r="AD2110" t="str">
        <f t="shared" si="34"/>
        <v>INSERT INTO TABLA_PRESUPUESTO_COMERCIAL VALUES ('VSR','80196-C','14004539-20',2022,'Diciembre',87.5,'USD',3500,1940.688948,0,350,0,44.302632,42.171953,56.358831,5.396196,12.052759,0,0,0,0,0,0,0,210.515608,50.233237,0);</v>
      </c>
    </row>
    <row r="2111" spans="1:30" x14ac:dyDescent="0.2">
      <c r="A2111" t="str">
        <f>+'MBI DIRECTORIO'!A2111</f>
        <v>VSR</v>
      </c>
      <c r="B2111" t="str">
        <f>+'MBI DIRECTORIO'!B2111</f>
        <v>80196-C</v>
      </c>
      <c r="C2111" t="str">
        <f>+'MBI DIRECTORIO'!C2111</f>
        <v>14004538-21</v>
      </c>
      <c r="D2111">
        <f>+'MBI DIRECTORIO'!D2111</f>
        <v>2022</v>
      </c>
      <c r="E2111" t="str">
        <f>+'MBI DIRECTORIO'!E2111</f>
        <v>Diciembre</v>
      </c>
      <c r="F2111" s="5">
        <f>+'MBI DIRECTORIO'!F2111</f>
        <v>187.5</v>
      </c>
      <c r="G2111" t="str">
        <f>+'MBI DIRECTORIO'!G2111</f>
        <v>USD</v>
      </c>
      <c r="H2111" s="5">
        <f>+'MBI DIRECTORIO'!H2111</f>
        <v>5625</v>
      </c>
      <c r="I2111" s="5">
        <f>+'MBI DIRECTORIO'!I2111</f>
        <v>3346.589712814497</v>
      </c>
      <c r="J2111" s="5">
        <f>+'MBI DIRECTORIO'!J2111</f>
        <v>0</v>
      </c>
      <c r="K2111" s="5">
        <f>+'MBI DIRECTORIO'!K2111</f>
        <v>562.5</v>
      </c>
      <c r="L2111" s="5">
        <f>+'MBI DIRECTORIO'!L2111</f>
        <v>0</v>
      </c>
      <c r="M2111" s="5">
        <f>+'MBI DIRECTORIO'!M2111</f>
        <v>94.93421052631578</v>
      </c>
      <c r="N2111" s="5">
        <f>+'MBI DIRECTORIO'!N2111</f>
        <v>90.368470149253724</v>
      </c>
      <c r="O2111" s="5">
        <f>+'MBI DIRECTORIO'!O2111</f>
        <v>120.76892324093816</v>
      </c>
      <c r="P2111" s="5">
        <f>+'MBI DIRECTORIO'!P2111</f>
        <v>11.56327736318408</v>
      </c>
      <c r="Q2111" s="5">
        <f>+'MBI DIRECTORIO'!Q2111</f>
        <v>19.37050535062442</v>
      </c>
      <c r="R2111" s="5">
        <f>+'MBI DIRECTORIO'!R2111</f>
        <v>0</v>
      </c>
      <c r="S2111" s="5">
        <f>+'MBI DIRECTORIO'!S2111</f>
        <v>0</v>
      </c>
      <c r="T2111" s="5">
        <f>+'MBI DIRECTORIO'!T2111</f>
        <v>0</v>
      </c>
      <c r="U2111" s="5">
        <f>+'MBI DIRECTORIO'!U2111</f>
        <v>0</v>
      </c>
      <c r="V2111" s="5">
        <f>+'MBI DIRECTORIO'!V2111</f>
        <v>0</v>
      </c>
      <c r="W2111" s="5">
        <f>+'MBI DIRECTORIO'!W2111</f>
        <v>0</v>
      </c>
      <c r="X2111" s="5">
        <f>+'MBI DIRECTORIO'!X2111</f>
        <v>0</v>
      </c>
      <c r="Y2111" s="5">
        <f>+'MBI DIRECTORIO'!Y2111</f>
        <v>444.64803835152202</v>
      </c>
      <c r="Z2111" s="5">
        <f>+'MBI DIRECTORIO'!Z2111</f>
        <v>107.64265172120591</v>
      </c>
      <c r="AA2111" s="5">
        <f>+'MBI DIRECTORIO'!AA2111</f>
        <v>0</v>
      </c>
      <c r="AB2111" s="5" t="str">
        <f>+'MBI DIRECTORIO'!AG2111</f>
        <v>Zhejiang Willing Foreign Trading Co., Ltd.</v>
      </c>
      <c r="AD2111" t="str">
        <f t="shared" si="34"/>
        <v>INSERT INTO TABLA_PRESUPUESTO_COMERCIAL VALUES ('VSR','80196-C','14004538-21',2022,'Diciembre',187.5,'USD',5625,3346.589713,0,562.5,0,94.934211,90.36847,120.768923,11.563277,19.370505,0,0,0,0,0,0,0,444.648038,107.642652,0);</v>
      </c>
    </row>
    <row r="2112" spans="1:30" x14ac:dyDescent="0.2">
      <c r="A2112" t="str">
        <f>+'MBI DIRECTORIO'!A2112</f>
        <v>VSR</v>
      </c>
      <c r="B2112" t="str">
        <f>+'MBI DIRECTORIO'!B2112</f>
        <v>80196-C</v>
      </c>
      <c r="C2112" t="str">
        <f>+'MBI DIRECTORIO'!C2112</f>
        <v>14004540-17</v>
      </c>
      <c r="D2112">
        <f>+'MBI DIRECTORIO'!D2112</f>
        <v>2022</v>
      </c>
      <c r="E2112" t="str">
        <f>+'MBI DIRECTORIO'!E2112</f>
        <v>Diciembre</v>
      </c>
      <c r="F2112" s="5">
        <f>+'MBI DIRECTORIO'!F2112</f>
        <v>12.5</v>
      </c>
      <c r="G2112" t="str">
        <f>+'MBI DIRECTORIO'!G2112</f>
        <v>USD</v>
      </c>
      <c r="H2112" s="5">
        <f>+'MBI DIRECTORIO'!H2112</f>
        <v>1500</v>
      </c>
      <c r="I2112" s="5">
        <f>+'MBI DIRECTORIO'!I2112</f>
        <v>840.17210517099181</v>
      </c>
      <c r="J2112" s="5">
        <f>+'MBI DIRECTORIO'!J2112</f>
        <v>0</v>
      </c>
      <c r="K2112" s="5">
        <f>+'MBI DIRECTORIO'!K2112</f>
        <v>150</v>
      </c>
      <c r="L2112" s="5">
        <f>+'MBI DIRECTORIO'!L2112</f>
        <v>0</v>
      </c>
      <c r="M2112" s="5">
        <f>+'MBI DIRECTORIO'!M2112</f>
        <v>6.3289473684210522</v>
      </c>
      <c r="N2112" s="5">
        <f>+'MBI DIRECTORIO'!N2112</f>
        <v>6.0245646766169152</v>
      </c>
      <c r="O2112" s="5">
        <f>+'MBI DIRECTORIO'!O2112</f>
        <v>8.0512615493958766</v>
      </c>
      <c r="P2112" s="5">
        <f>+'MBI DIRECTORIO'!P2112</f>
        <v>0.77088515754560516</v>
      </c>
      <c r="Q2112" s="5">
        <f>+'MBI DIRECTORIO'!Q2112</f>
        <v>5.1654680934998458</v>
      </c>
      <c r="R2112" s="5">
        <f>+'MBI DIRECTORIO'!R2112</f>
        <v>0</v>
      </c>
      <c r="S2112" s="5">
        <f>+'MBI DIRECTORIO'!S2112</f>
        <v>0</v>
      </c>
      <c r="T2112" s="5">
        <f>+'MBI DIRECTORIO'!T2112</f>
        <v>0</v>
      </c>
      <c r="U2112" s="5">
        <f>+'MBI DIRECTORIO'!U2112</f>
        <v>0</v>
      </c>
      <c r="V2112" s="5">
        <f>+'MBI DIRECTORIO'!V2112</f>
        <v>0</v>
      </c>
      <c r="W2112" s="5">
        <f>+'MBI DIRECTORIO'!W2112</f>
        <v>0</v>
      </c>
      <c r="X2112" s="5">
        <f>+'MBI DIRECTORIO'!X2112</f>
        <v>0</v>
      </c>
      <c r="Y2112" s="5">
        <f>+'MBI DIRECTORIO'!Y2112</f>
        <v>33.517303626893018</v>
      </c>
      <c r="Z2112" s="5">
        <f>+'MBI DIRECTORIO'!Z2112</f>
        <v>7.1761767814137265</v>
      </c>
      <c r="AA2112" s="5">
        <f>+'MBI DIRECTORIO'!AA2112</f>
        <v>0</v>
      </c>
      <c r="AB2112" s="5" t="str">
        <f>+'MBI DIRECTORIO'!AG2112</f>
        <v>Zhejiang Willing Foreign Trading Co., Ltd.</v>
      </c>
      <c r="AD2112" t="str">
        <f t="shared" si="34"/>
        <v>INSERT INTO TABLA_PRESUPUESTO_COMERCIAL VALUES ('VSR','80196-C','14004540-17',2022,'Diciembre',12.5,'USD',1500,840.172105,0,150,0,6.328947,6.024565,8.051262,0.770885,5.165468,0,0,0,0,0,0,0,33.517304,7.176177,0);</v>
      </c>
    </row>
    <row r="2113" spans="1:30" x14ac:dyDescent="0.2">
      <c r="A2113" t="str">
        <f>+'MBI DIRECTORIO'!A2113</f>
        <v>VSR</v>
      </c>
      <c r="B2113" t="str">
        <f>+'MBI DIRECTORIO'!B2113</f>
        <v>Cripton_China</v>
      </c>
      <c r="C2113" t="str">
        <f>+'MBI DIRECTORIO'!C2113</f>
        <v>14004807-18</v>
      </c>
      <c r="D2113">
        <f>+'MBI DIRECTORIO'!D2113</f>
        <v>2022</v>
      </c>
      <c r="E2113" t="str">
        <f>+'MBI DIRECTORIO'!E2113</f>
        <v>Diciembre</v>
      </c>
      <c r="F2113" s="5">
        <f>+'MBI DIRECTORIO'!F2113</f>
        <v>9.3600000000000012</v>
      </c>
      <c r="G2113" t="str">
        <f>+'MBI DIRECTORIO'!G2113</f>
        <v>USD</v>
      </c>
      <c r="H2113" s="5">
        <f>+'MBI DIRECTORIO'!H2113</f>
        <v>2246.4</v>
      </c>
      <c r="I2113" s="5">
        <f>+'MBI DIRECTORIO'!I2113</f>
        <v>692.65149500629468</v>
      </c>
      <c r="J2113" s="5">
        <f>+'MBI DIRECTORIO'!J2113</f>
        <v>0</v>
      </c>
      <c r="K2113" s="5">
        <f>+'MBI DIRECTORIO'!K2113</f>
        <v>224.64000000000004</v>
      </c>
      <c r="L2113" s="5">
        <f>+'MBI DIRECTORIO'!L2113</f>
        <v>2.3376620112802766</v>
      </c>
      <c r="M2113" s="5">
        <f>+'MBI DIRECTORIO'!M2113</f>
        <v>72.321687394957991</v>
      </c>
      <c r="N2113" s="5">
        <f>+'MBI DIRECTORIO'!N2113</f>
        <v>2.9182758620689659</v>
      </c>
      <c r="O2113" s="5">
        <f>+'MBI DIRECTORIO'!O2113</f>
        <v>3.9000000000000008</v>
      </c>
      <c r="P2113" s="5">
        <f>+'MBI DIRECTORIO'!P2113</f>
        <v>0.37341379310344835</v>
      </c>
      <c r="Q2113" s="5">
        <f>+'MBI DIRECTORIO'!Q2113</f>
        <v>7.7358050168253687</v>
      </c>
      <c r="R2113" s="5">
        <f>+'MBI DIRECTORIO'!R2113</f>
        <v>0</v>
      </c>
      <c r="S2113" s="5">
        <f>+'MBI DIRECTORIO'!S2113</f>
        <v>0</v>
      </c>
      <c r="T2113" s="5">
        <f>+'MBI DIRECTORIO'!T2113</f>
        <v>0</v>
      </c>
      <c r="U2113" s="5">
        <f>+'MBI DIRECTORIO'!U2113</f>
        <v>0</v>
      </c>
      <c r="V2113" s="5">
        <f>+'MBI DIRECTORIO'!V2113</f>
        <v>0</v>
      </c>
      <c r="W2113" s="5">
        <f>+'MBI DIRECTORIO'!W2113</f>
        <v>0</v>
      </c>
      <c r="X2113" s="5">
        <f>+'MBI DIRECTORIO'!X2113</f>
        <v>0</v>
      </c>
      <c r="Y2113" s="5">
        <f>+'MBI DIRECTORIO'!Y2113</f>
        <v>92.62270324087838</v>
      </c>
      <c r="Z2113" s="5">
        <f>+'MBI DIRECTORIO'!Z2113</f>
        <v>5.3735211739225992</v>
      </c>
      <c r="AA2113" s="5">
        <f>+'MBI DIRECTORIO'!AA2113</f>
        <v>0</v>
      </c>
      <c r="AB2113" s="5" t="str">
        <f>+'MBI DIRECTORIO'!AG2113</f>
        <v>Cripton China</v>
      </c>
      <c r="AD2113" t="str">
        <f t="shared" si="34"/>
        <v>INSERT INTO TABLA_PRESUPUESTO_COMERCIAL VALUES ('VSR','Cripton_China','14004807-18',2022,'Diciembre',9.36,'USD',2246.4,692.651495,0,224.64,2.337662,72.321687,2.918276,3.9,0.373414,7.735805,0,0,0,0,0,0,0,92.622703,5.373521,0);</v>
      </c>
    </row>
    <row r="2114" spans="1:30" x14ac:dyDescent="0.2">
      <c r="A2114" t="str">
        <f>+'MBI DIRECTORIO'!A2114</f>
        <v>VSR</v>
      </c>
      <c r="B2114" t="str">
        <f>+'MBI DIRECTORIO'!B2114</f>
        <v>Cripton_China</v>
      </c>
      <c r="C2114" t="str">
        <f>+'MBI DIRECTORIO'!C2114</f>
        <v>14004807-18</v>
      </c>
      <c r="D2114">
        <f>+'MBI DIRECTORIO'!D2114</f>
        <v>2022</v>
      </c>
      <c r="E2114" t="str">
        <f>+'MBI DIRECTORIO'!E2114</f>
        <v>Diciembre</v>
      </c>
      <c r="F2114" s="5">
        <f>+'MBI DIRECTORIO'!F2114</f>
        <v>7.2000000000000011</v>
      </c>
      <c r="G2114" t="str">
        <f>+'MBI DIRECTORIO'!G2114</f>
        <v>USD</v>
      </c>
      <c r="H2114" s="5">
        <f>+'MBI DIRECTORIO'!H2114</f>
        <v>2340.0000000000005</v>
      </c>
      <c r="I2114" s="5">
        <f>+'MBI DIRECTORIO'!I2114</f>
        <v>666.95145767253439</v>
      </c>
      <c r="J2114" s="5">
        <f>+'MBI DIRECTORIO'!J2114</f>
        <v>0</v>
      </c>
      <c r="K2114" s="5">
        <f>+'MBI DIRECTORIO'!K2114</f>
        <v>234.00000000000003</v>
      </c>
      <c r="L2114" s="5">
        <f>+'MBI DIRECTORIO'!L2114</f>
        <v>1.7982015471386743</v>
      </c>
      <c r="M2114" s="5">
        <f>+'MBI DIRECTORIO'!M2114</f>
        <v>73.992067226890768</v>
      </c>
      <c r="N2114" s="5">
        <f>+'MBI DIRECTORIO'!N2114</f>
        <v>2.2448275862068972</v>
      </c>
      <c r="O2114" s="5">
        <f>+'MBI DIRECTORIO'!O2114</f>
        <v>3.0000000000000004</v>
      </c>
      <c r="P2114" s="5">
        <f>+'MBI DIRECTORIO'!P2114</f>
        <v>0.28724137931034488</v>
      </c>
      <c r="Q2114" s="5">
        <f>+'MBI DIRECTORIO'!Q2114</f>
        <v>8.0581302258597614</v>
      </c>
      <c r="R2114" s="5">
        <f>+'MBI DIRECTORIO'!R2114</f>
        <v>0</v>
      </c>
      <c r="S2114" s="5">
        <f>+'MBI DIRECTORIO'!S2114</f>
        <v>0</v>
      </c>
      <c r="T2114" s="5">
        <f>+'MBI DIRECTORIO'!T2114</f>
        <v>0</v>
      </c>
      <c r="U2114" s="5">
        <f>+'MBI DIRECTORIO'!U2114</f>
        <v>0</v>
      </c>
      <c r="V2114" s="5">
        <f>+'MBI DIRECTORIO'!V2114</f>
        <v>0</v>
      </c>
      <c r="W2114" s="5">
        <f>+'MBI DIRECTORIO'!W2114</f>
        <v>0</v>
      </c>
      <c r="X2114" s="5">
        <f>+'MBI DIRECTORIO'!X2114</f>
        <v>0</v>
      </c>
      <c r="Y2114" s="5">
        <f>+'MBI DIRECTORIO'!Y2114</f>
        <v>91.715744244362071</v>
      </c>
      <c r="Z2114" s="5">
        <f>+'MBI DIRECTORIO'!Z2114</f>
        <v>4.1334778260943068</v>
      </c>
      <c r="AA2114" s="5">
        <f>+'MBI DIRECTORIO'!AA2114</f>
        <v>0</v>
      </c>
      <c r="AB2114" s="5" t="str">
        <f>+'MBI DIRECTORIO'!AG2114</f>
        <v>Cripton China</v>
      </c>
      <c r="AD2114" t="str">
        <f t="shared" si="34"/>
        <v>INSERT INTO TABLA_PRESUPUESTO_COMERCIAL VALUES ('VSR','Cripton_China','14004807-18',2022,'Diciembre',7.2,'USD',2340,666.951458,0,234,1.798202,73.992067,2.244828,3,0.287241,8.05813,0,0,0,0,0,0,0,91.715744,4.133478,0);</v>
      </c>
    </row>
    <row r="2115" spans="1:30" x14ac:dyDescent="0.2">
      <c r="A2115" t="str">
        <f>+'MBI DIRECTORIO'!A2115</f>
        <v>VSR</v>
      </c>
      <c r="B2115" t="str">
        <f>+'MBI DIRECTORIO'!B2115</f>
        <v>Cripton_China</v>
      </c>
      <c r="C2115" t="str">
        <f>+'MBI DIRECTORIO'!C2115</f>
        <v>14005073-18</v>
      </c>
      <c r="D2115">
        <f>+'MBI DIRECTORIO'!D2115</f>
        <v>2022</v>
      </c>
      <c r="E2115" t="str">
        <f>+'MBI DIRECTORIO'!E2115</f>
        <v>Diciembre</v>
      </c>
      <c r="F2115" s="5">
        <f>+'MBI DIRECTORIO'!F2115</f>
        <v>21.600000000000005</v>
      </c>
      <c r="G2115" t="str">
        <f>+'MBI DIRECTORIO'!G2115</f>
        <v>USD</v>
      </c>
      <c r="H2115" s="5">
        <f>+'MBI DIRECTORIO'!H2115</f>
        <v>3888.0000000000009</v>
      </c>
      <c r="I2115" s="5">
        <f>+'MBI DIRECTORIO'!I2115</f>
        <v>1900.1600772046932</v>
      </c>
      <c r="J2115" s="5">
        <f>+'MBI DIRECTORIO'!J2115</f>
        <v>0</v>
      </c>
      <c r="K2115" s="5">
        <f>+'MBI DIRECTORIO'!K2115</f>
        <v>388.80000000000007</v>
      </c>
      <c r="L2115" s="5">
        <f>+'MBI DIRECTORIO'!L2115</f>
        <v>5.3946046414160236</v>
      </c>
      <c r="M2115" s="5">
        <f>+'MBI DIRECTORIO'!M2115</f>
        <v>128.01620168067228</v>
      </c>
      <c r="N2115" s="5">
        <f>+'MBI DIRECTORIO'!N2115</f>
        <v>6.7344827586206915</v>
      </c>
      <c r="O2115" s="5">
        <f>+'MBI DIRECTORIO'!O2115</f>
        <v>9.0000000000000018</v>
      </c>
      <c r="P2115" s="5">
        <f>+'MBI DIRECTORIO'!P2115</f>
        <v>0.86172413793103475</v>
      </c>
      <c r="Q2115" s="5">
        <f>+'MBI DIRECTORIO'!Q2115</f>
        <v>13.388893298351602</v>
      </c>
      <c r="R2115" s="5">
        <f>+'MBI DIRECTORIO'!R2115</f>
        <v>0</v>
      </c>
      <c r="S2115" s="5">
        <f>+'MBI DIRECTORIO'!S2115</f>
        <v>0</v>
      </c>
      <c r="T2115" s="5">
        <f>+'MBI DIRECTORIO'!T2115</f>
        <v>0</v>
      </c>
      <c r="U2115" s="5">
        <f>+'MBI DIRECTORIO'!U2115</f>
        <v>0</v>
      </c>
      <c r="V2115" s="5">
        <f>+'MBI DIRECTORIO'!V2115</f>
        <v>0</v>
      </c>
      <c r="W2115" s="5">
        <f>+'MBI DIRECTORIO'!W2115</f>
        <v>0</v>
      </c>
      <c r="X2115" s="5">
        <f>+'MBI DIRECTORIO'!X2115</f>
        <v>0</v>
      </c>
      <c r="Y2115" s="5">
        <f>+'MBI DIRECTORIO'!Y2115</f>
        <v>170.40173535385856</v>
      </c>
      <c r="Z2115" s="5">
        <f>+'MBI DIRECTORIO'!Z2115</f>
        <v>12.400433478282924</v>
      </c>
      <c r="AA2115" s="5">
        <f>+'MBI DIRECTORIO'!AA2115</f>
        <v>0</v>
      </c>
      <c r="AB2115" s="5" t="str">
        <f>+'MBI DIRECTORIO'!AG2115</f>
        <v>Cripton China</v>
      </c>
      <c r="AD2115" t="str">
        <f t="shared" si="34"/>
        <v>INSERT INTO TABLA_PRESUPUESTO_COMERCIAL VALUES ('VSR','Cripton_China','14005073-18',2022,'Diciembre',21.6,'USD',3888,1900.160077,0,388.8,5.394605,128.016202,6.734483,9,0.861724,13.388893,0,0,0,0,0,0,0,170.401735,12.400433,0);</v>
      </c>
    </row>
    <row r="2116" spans="1:30" x14ac:dyDescent="0.2">
      <c r="A2116" t="str">
        <f>+'MBI DIRECTORIO'!A2116</f>
        <v>VSR</v>
      </c>
      <c r="B2116" t="str">
        <f>+'MBI DIRECTORIO'!B2116</f>
        <v>Cripton_China</v>
      </c>
      <c r="C2116" t="str">
        <f>+'MBI DIRECTORIO'!C2116</f>
        <v>14004339-19</v>
      </c>
      <c r="D2116">
        <f>+'MBI DIRECTORIO'!D2116</f>
        <v>2022</v>
      </c>
      <c r="E2116" t="str">
        <f>+'MBI DIRECTORIO'!E2116</f>
        <v>Diciembre</v>
      </c>
      <c r="F2116" s="5">
        <f>+'MBI DIRECTORIO'!F2116</f>
        <v>216.00000000000003</v>
      </c>
      <c r="G2116" t="str">
        <f>+'MBI DIRECTORIO'!G2116</f>
        <v>USD</v>
      </c>
      <c r="H2116" s="5">
        <f>+'MBI DIRECTORIO'!H2116</f>
        <v>9720.0000000000018</v>
      </c>
      <c r="I2116" s="5">
        <f>+'MBI DIRECTORIO'!I2116</f>
        <v>4097.480081049096</v>
      </c>
      <c r="J2116" s="5">
        <f>+'MBI DIRECTORIO'!J2116</f>
        <v>0</v>
      </c>
      <c r="K2116" s="5">
        <f>+'MBI DIRECTORIO'!K2116</f>
        <v>972.00000000000011</v>
      </c>
      <c r="L2116" s="5">
        <f>+'MBI DIRECTORIO'!L2116</f>
        <v>53.946046414160229</v>
      </c>
      <c r="M2116" s="5">
        <f>+'MBI DIRECTORIO'!M2116</f>
        <v>405.36201680672269</v>
      </c>
      <c r="N2116" s="5">
        <f>+'MBI DIRECTORIO'!N2116</f>
        <v>67.344827586206918</v>
      </c>
      <c r="O2116" s="5">
        <f>+'MBI DIRECTORIO'!O2116</f>
        <v>90.000000000000014</v>
      </c>
      <c r="P2116" s="5">
        <f>+'MBI DIRECTORIO'!P2116</f>
        <v>8.6172413793103466</v>
      </c>
      <c r="Q2116" s="5">
        <f>+'MBI DIRECTORIO'!Q2116</f>
        <v>33.472233245879004</v>
      </c>
      <c r="R2116" s="5">
        <f>+'MBI DIRECTORIO'!R2116</f>
        <v>0</v>
      </c>
      <c r="S2116" s="5">
        <f>+'MBI DIRECTORIO'!S2116</f>
        <v>0</v>
      </c>
      <c r="T2116" s="5">
        <f>+'MBI DIRECTORIO'!T2116</f>
        <v>0</v>
      </c>
      <c r="U2116" s="5">
        <f>+'MBI DIRECTORIO'!U2116</f>
        <v>0</v>
      </c>
      <c r="V2116" s="5">
        <f>+'MBI DIRECTORIO'!V2116</f>
        <v>0</v>
      </c>
      <c r="W2116" s="5">
        <f>+'MBI DIRECTORIO'!W2116</f>
        <v>0</v>
      </c>
      <c r="X2116" s="5">
        <f>+'MBI DIRECTORIO'!X2116</f>
        <v>0</v>
      </c>
      <c r="Y2116" s="5">
        <f>+'MBI DIRECTORIO'!Y2116</f>
        <v>728.80065380094823</v>
      </c>
      <c r="Z2116" s="5">
        <f>+'MBI DIRECTORIO'!Z2116</f>
        <v>124.00433478282923</v>
      </c>
      <c r="AA2116" s="5">
        <f>+'MBI DIRECTORIO'!AA2116</f>
        <v>0</v>
      </c>
      <c r="AB2116" s="5" t="str">
        <f>+'MBI DIRECTORIO'!AG2116</f>
        <v>Cripton China</v>
      </c>
      <c r="AD2116" t="str">
        <f t="shared" si="34"/>
        <v>INSERT INTO TABLA_PRESUPUESTO_COMERCIAL VALUES ('VSR','Cripton_China','14004339-19',2022,'Diciembre',216,'USD',9720,4097.480081,0,972,53.946046,405.362017,67.344828,90,8.617241,33.472233,0,0,0,0,0,0,0,728.800654,124.004335,0);</v>
      </c>
    </row>
    <row r="2117" spans="1:30" x14ac:dyDescent="0.2">
      <c r="A2117" t="str">
        <f>+'MBI DIRECTORIO'!A2117</f>
        <v>VSR</v>
      </c>
      <c r="B2117" t="str">
        <f>+'MBI DIRECTORIO'!B2117</f>
        <v>Cripton_China</v>
      </c>
      <c r="C2117" t="str">
        <f>+'MBI DIRECTORIO'!C2117</f>
        <v>14004806-17</v>
      </c>
      <c r="D2117">
        <f>+'MBI DIRECTORIO'!D2117</f>
        <v>2022</v>
      </c>
      <c r="E2117" t="str">
        <f>+'MBI DIRECTORIO'!E2117</f>
        <v>Diciembre</v>
      </c>
      <c r="F2117" s="5">
        <f>+'MBI DIRECTORIO'!F2117</f>
        <v>72.000000000000014</v>
      </c>
      <c r="G2117" t="str">
        <f>+'MBI DIRECTORIO'!G2117</f>
        <v>USD</v>
      </c>
      <c r="H2117" s="5">
        <f>+'MBI DIRECTORIO'!H2117</f>
        <v>5760.0000000000009</v>
      </c>
      <c r="I2117" s="5">
        <f>+'MBI DIRECTORIO'!I2117</f>
        <v>2869.1057701204077</v>
      </c>
      <c r="J2117" s="5">
        <f>+'MBI DIRECTORIO'!J2117</f>
        <v>0</v>
      </c>
      <c r="K2117" s="5">
        <f>+'MBI DIRECTORIO'!K2117</f>
        <v>576.00000000000011</v>
      </c>
      <c r="L2117" s="5">
        <f>+'MBI DIRECTORIO'!L2117</f>
        <v>17.982015471386742</v>
      </c>
      <c r="M2117" s="5">
        <f>+'MBI DIRECTORIO'!M2117</f>
        <v>210.72067226890761</v>
      </c>
      <c r="N2117" s="5">
        <f>+'MBI DIRECTORIO'!N2117</f>
        <v>22.448275862068975</v>
      </c>
      <c r="O2117" s="5">
        <f>+'MBI DIRECTORIO'!O2117</f>
        <v>30.000000000000004</v>
      </c>
      <c r="P2117" s="5">
        <f>+'MBI DIRECTORIO'!P2117</f>
        <v>2.872413793103449</v>
      </c>
      <c r="Q2117" s="5">
        <f>+'MBI DIRECTORIO'!Q2117</f>
        <v>19.835397479039411</v>
      </c>
      <c r="R2117" s="5">
        <f>+'MBI DIRECTORIO'!R2117</f>
        <v>0</v>
      </c>
      <c r="S2117" s="5">
        <f>+'MBI DIRECTORIO'!S2117</f>
        <v>0</v>
      </c>
      <c r="T2117" s="5">
        <f>+'MBI DIRECTORIO'!T2117</f>
        <v>0</v>
      </c>
      <c r="U2117" s="5">
        <f>+'MBI DIRECTORIO'!U2117</f>
        <v>0</v>
      </c>
      <c r="V2117" s="5">
        <f>+'MBI DIRECTORIO'!V2117</f>
        <v>0</v>
      </c>
      <c r="W2117" s="5">
        <f>+'MBI DIRECTORIO'!W2117</f>
        <v>0</v>
      </c>
      <c r="X2117" s="5">
        <f>+'MBI DIRECTORIO'!X2117</f>
        <v>0</v>
      </c>
      <c r="Y2117" s="5">
        <f>+'MBI DIRECTORIO'!Y2117</f>
        <v>327.21153766406258</v>
      </c>
      <c r="Z2117" s="5">
        <f>+'MBI DIRECTORIO'!Z2117</f>
        <v>41.334778260943075</v>
      </c>
      <c r="AA2117" s="5">
        <f>+'MBI DIRECTORIO'!AA2117</f>
        <v>0</v>
      </c>
      <c r="AB2117" s="5" t="str">
        <f>+'MBI DIRECTORIO'!AG2117</f>
        <v>Cripton China</v>
      </c>
      <c r="AD2117" t="str">
        <f t="shared" si="34"/>
        <v>INSERT INTO TABLA_PRESUPUESTO_COMERCIAL VALUES ('VSR','Cripton_China','14004806-17',2022,'Diciembre',72,'USD',5760,2869.10577,0,576,17.982015,210.720672,22.448276,30,2.872414,19.835397,0,0,0,0,0,0,0,327.211538,41.334778,0);</v>
      </c>
    </row>
    <row r="2118" spans="1:30" x14ac:dyDescent="0.2">
      <c r="A2118" t="str">
        <f>+'MBI DIRECTORIO'!A2118</f>
        <v>VSR</v>
      </c>
      <c r="B2118" t="str">
        <f>+'MBI DIRECTORIO'!B2118</f>
        <v>Cripton_China</v>
      </c>
      <c r="C2118" t="str">
        <f>+'MBI DIRECTORIO'!C2118</f>
        <v>14004965-17</v>
      </c>
      <c r="D2118">
        <f>+'MBI DIRECTORIO'!D2118</f>
        <v>2022</v>
      </c>
      <c r="E2118" t="str">
        <f>+'MBI DIRECTORIO'!E2118</f>
        <v>Diciembre</v>
      </c>
      <c r="F2118" s="5">
        <f>+'MBI DIRECTORIO'!F2118</f>
        <v>7.2000000000000011</v>
      </c>
      <c r="G2118" t="str">
        <f>+'MBI DIRECTORIO'!G2118</f>
        <v>USD</v>
      </c>
      <c r="H2118" s="5">
        <f>+'MBI DIRECTORIO'!H2118</f>
        <v>720.00000000000011</v>
      </c>
      <c r="I2118" s="5">
        <f>+'MBI DIRECTORIO'!I2118</f>
        <v>542.54902174079484</v>
      </c>
      <c r="J2118" s="5">
        <f>+'MBI DIRECTORIO'!J2118</f>
        <v>0</v>
      </c>
      <c r="K2118" s="5">
        <f>+'MBI DIRECTORIO'!K2118</f>
        <v>72.000000000000014</v>
      </c>
      <c r="L2118" s="5">
        <f>+'MBI DIRECTORIO'!L2118</f>
        <v>1.7982015471386743</v>
      </c>
      <c r="M2118" s="5">
        <f>+'MBI DIRECTORIO'!M2118</f>
        <v>25.392067226890759</v>
      </c>
      <c r="N2118" s="5">
        <f>+'MBI DIRECTORIO'!N2118</f>
        <v>2.2448275862068972</v>
      </c>
      <c r="O2118" s="5">
        <f>+'MBI DIRECTORIO'!O2118</f>
        <v>3.0000000000000004</v>
      </c>
      <c r="P2118" s="5">
        <f>+'MBI DIRECTORIO'!P2118</f>
        <v>0.28724137931034488</v>
      </c>
      <c r="Q2118" s="5">
        <f>+'MBI DIRECTORIO'!Q2118</f>
        <v>2.4794246848799264</v>
      </c>
      <c r="R2118" s="5">
        <f>+'MBI DIRECTORIO'!R2118</f>
        <v>0</v>
      </c>
      <c r="S2118" s="5">
        <f>+'MBI DIRECTORIO'!S2118</f>
        <v>0</v>
      </c>
      <c r="T2118" s="5">
        <f>+'MBI DIRECTORIO'!T2118</f>
        <v>0</v>
      </c>
      <c r="U2118" s="5">
        <f>+'MBI DIRECTORIO'!U2118</f>
        <v>0</v>
      </c>
      <c r="V2118" s="5">
        <f>+'MBI DIRECTORIO'!V2118</f>
        <v>0</v>
      </c>
      <c r="W2118" s="5">
        <f>+'MBI DIRECTORIO'!W2118</f>
        <v>0</v>
      </c>
      <c r="X2118" s="5">
        <f>+'MBI DIRECTORIO'!X2118</f>
        <v>0</v>
      </c>
      <c r="Y2118" s="5">
        <f>+'MBI DIRECTORIO'!Y2118</f>
        <v>37.53703870338223</v>
      </c>
      <c r="Z2118" s="5">
        <f>+'MBI DIRECTORIO'!Z2118</f>
        <v>4.1334778260943068</v>
      </c>
      <c r="AA2118" s="5">
        <f>+'MBI DIRECTORIO'!AA2118</f>
        <v>0</v>
      </c>
      <c r="AB2118" s="5" t="str">
        <f>+'MBI DIRECTORIO'!AG2118</f>
        <v>Cripton China</v>
      </c>
      <c r="AD2118" t="str">
        <f t="shared" si="34"/>
        <v>INSERT INTO TABLA_PRESUPUESTO_COMERCIAL VALUES ('VSR','Cripton_China','14004965-17',2022,'Diciembre',7.2,'USD',720,542.549022,0,72,1.798202,25.392067,2.244828,3,0.287241,2.479425,0,0,0,0,0,0,0,37.537039,4.133478,0);</v>
      </c>
    </row>
    <row r="2119" spans="1:30" x14ac:dyDescent="0.2">
      <c r="A2119" t="str">
        <f>+'MBI DIRECTORIO'!A2119</f>
        <v>VSR</v>
      </c>
      <c r="B2119" t="str">
        <f>+'MBI DIRECTORIO'!B2119</f>
        <v>Cripton_China</v>
      </c>
      <c r="C2119" t="str">
        <f>+'MBI DIRECTORIO'!C2119</f>
        <v>14004992-19</v>
      </c>
      <c r="D2119">
        <f>+'MBI DIRECTORIO'!D2119</f>
        <v>2022</v>
      </c>
      <c r="E2119" t="str">
        <f>+'MBI DIRECTORIO'!E2119</f>
        <v>Diciembre</v>
      </c>
      <c r="F2119" s="5">
        <f>+'MBI DIRECTORIO'!F2119</f>
        <v>144.00000000000003</v>
      </c>
      <c r="G2119" t="str">
        <f>+'MBI DIRECTORIO'!G2119</f>
        <v>USD</v>
      </c>
      <c r="H2119" s="5">
        <f>+'MBI DIRECTORIO'!H2119</f>
        <v>5760.0000000000009</v>
      </c>
      <c r="I2119" s="5">
        <f>+'MBI DIRECTORIO'!I2119</f>
        <v>2929.2041580575642</v>
      </c>
      <c r="J2119" s="5">
        <f>+'MBI DIRECTORIO'!J2119</f>
        <v>0</v>
      </c>
      <c r="K2119" s="5">
        <f>+'MBI DIRECTORIO'!K2119</f>
        <v>576.00000000000011</v>
      </c>
      <c r="L2119" s="5">
        <f>+'MBI DIRECTORIO'!L2119</f>
        <v>35.964030942773483</v>
      </c>
      <c r="M2119" s="5">
        <f>+'MBI DIRECTORIO'!M2119</f>
        <v>248.64134453781517</v>
      </c>
      <c r="N2119" s="5">
        <f>+'MBI DIRECTORIO'!N2119</f>
        <v>44.89655172413795</v>
      </c>
      <c r="O2119" s="5">
        <f>+'MBI DIRECTORIO'!O2119</f>
        <v>60.000000000000007</v>
      </c>
      <c r="P2119" s="5">
        <f>+'MBI DIRECTORIO'!P2119</f>
        <v>5.744827586206898</v>
      </c>
      <c r="Q2119" s="5">
        <f>+'MBI DIRECTORIO'!Q2119</f>
        <v>19.835397479039411</v>
      </c>
      <c r="R2119" s="5">
        <f>+'MBI DIRECTORIO'!R2119</f>
        <v>0</v>
      </c>
      <c r="S2119" s="5">
        <f>+'MBI DIRECTORIO'!S2119</f>
        <v>0</v>
      </c>
      <c r="T2119" s="5">
        <f>+'MBI DIRECTORIO'!T2119</f>
        <v>0</v>
      </c>
      <c r="U2119" s="5">
        <f>+'MBI DIRECTORIO'!U2119</f>
        <v>0</v>
      </c>
      <c r="V2119" s="5">
        <f>+'MBI DIRECTORIO'!V2119</f>
        <v>0</v>
      </c>
      <c r="W2119" s="5">
        <f>+'MBI DIRECTORIO'!W2119</f>
        <v>0</v>
      </c>
      <c r="X2119" s="5">
        <f>+'MBI DIRECTORIO'!X2119</f>
        <v>0</v>
      </c>
      <c r="Y2119" s="5">
        <f>+'MBI DIRECTORIO'!Y2119</f>
        <v>461.78767784908553</v>
      </c>
      <c r="Z2119" s="5">
        <f>+'MBI DIRECTORIO'!Z2119</f>
        <v>82.66955652188615</v>
      </c>
      <c r="AA2119" s="5">
        <f>+'MBI DIRECTORIO'!AA2119</f>
        <v>0</v>
      </c>
      <c r="AB2119" s="5" t="str">
        <f>+'MBI DIRECTORIO'!AG2119</f>
        <v>Cripton China</v>
      </c>
      <c r="AD2119" t="str">
        <f t="shared" ref="AD2119:AD2182" si="35">_xlfn.CONCAT("INSERT INTO TABLA_PRESUPUESTO_COMERCIAL VALUES ('",A2119,"','",B2119,"','",C2119,"',",D2119,",'",E2119,"',",SUBSTITUTE(ROUND(F2119,6),",","."),",'",G2119,"',",SUBSTITUTE(ROUND(H2119,6),",","."),",",SUBSTITUTE(ROUND(I2119,6),",","."),",",SUBSTITUTE(ROUND(J2119,6),",","."),",",SUBSTITUTE(ROUND(K2119,6),",","."),",",SUBSTITUTE(ROUND(L2119,6),",","."),",",SUBSTITUTE(ROUND(M2119,6),",","."),",",SUBSTITUTE(ROUND(N2119,6),",","."),",",SUBSTITUTE(ROUND(O2119,6),",","."),",",SUBSTITUTE(ROUND(P2119,6),",","."),",",SUBSTITUTE(ROUND(Q2119,6),",","."),",",SUBSTITUTE(ROUND(R2119,6),",","."),",",SUBSTITUTE(ROUND(S2119,6),",","."),",",SUBSTITUTE(ROUND(T2119,6),",","."),",",SUBSTITUTE(ROUND(U2119,6),",","."),",",SUBSTITUTE(ROUND(V2119,6),",","."),",",SUBSTITUTE(ROUND(W2119,6),",","."),",",SUBSTITUTE(ROUND(X2119,6),",","."),",",SUBSTITUTE(ROUND(Y2119,6),",","."),",",SUBSTITUTE(ROUND(Z2119,6),",","."),",",SUBSTITUTE(ROUND(AA2119,6),",","."),");")</f>
        <v>INSERT INTO TABLA_PRESUPUESTO_COMERCIAL VALUES ('VSR','Cripton_China','14004992-19',2022,'Diciembre',144,'USD',5760,2929.204158,0,576,35.964031,248.641345,44.896552,60,5.744828,19.835397,0,0,0,0,0,0,0,461.787678,82.669557,0);</v>
      </c>
    </row>
    <row r="2120" spans="1:30" x14ac:dyDescent="0.2">
      <c r="A2120" t="str">
        <f>+'MBI DIRECTORIO'!A2120</f>
        <v>VSR</v>
      </c>
      <c r="B2120" t="str">
        <f>+'MBI DIRECTORIO'!B2120</f>
        <v>Cripton_China</v>
      </c>
      <c r="C2120" t="str">
        <f>+'MBI DIRECTORIO'!C2120</f>
        <v>14004971-20</v>
      </c>
      <c r="D2120">
        <f>+'MBI DIRECTORIO'!D2120</f>
        <v>2022</v>
      </c>
      <c r="E2120" t="str">
        <f>+'MBI DIRECTORIO'!E2120</f>
        <v>Diciembre</v>
      </c>
      <c r="F2120" s="5">
        <f>+'MBI DIRECTORIO'!F2120</f>
        <v>864.00000000000011</v>
      </c>
      <c r="G2120" t="str">
        <f>+'MBI DIRECTORIO'!G2120</f>
        <v>USD</v>
      </c>
      <c r="H2120" s="5">
        <f>+'MBI DIRECTORIO'!H2120</f>
        <v>21600.000000000004</v>
      </c>
      <c r="I2120" s="5">
        <f>+'MBI DIRECTORIO'!I2120</f>
        <v>13635.299017169091</v>
      </c>
      <c r="J2120" s="5">
        <f>+'MBI DIRECTORIO'!J2120</f>
        <v>0</v>
      </c>
      <c r="K2120" s="5">
        <f>+'MBI DIRECTORIO'!K2120</f>
        <v>2160.0000000000005</v>
      </c>
      <c r="L2120" s="5">
        <f>+'MBI DIRECTORIO'!L2120</f>
        <v>215.78418565664091</v>
      </c>
      <c r="M2120" s="5">
        <f>+'MBI DIRECTORIO'!M2120</f>
        <v>1103.0480672268909</v>
      </c>
      <c r="N2120" s="5">
        <f>+'MBI DIRECTORIO'!N2120</f>
        <v>269.37931034482767</v>
      </c>
      <c r="O2120" s="5">
        <f>+'MBI DIRECTORIO'!O2120</f>
        <v>360.00000000000006</v>
      </c>
      <c r="P2120" s="5">
        <f>+'MBI DIRECTORIO'!P2120</f>
        <v>34.468965517241386</v>
      </c>
      <c r="Q2120" s="5">
        <f>+'MBI DIRECTORIO'!Q2120</f>
        <v>74.382740546397784</v>
      </c>
      <c r="R2120" s="5">
        <f>+'MBI DIRECTORIO'!R2120</f>
        <v>0</v>
      </c>
      <c r="S2120" s="5">
        <f>+'MBI DIRECTORIO'!S2120</f>
        <v>0</v>
      </c>
      <c r="T2120" s="5">
        <f>+'MBI DIRECTORIO'!T2120</f>
        <v>0</v>
      </c>
      <c r="U2120" s="5">
        <f>+'MBI DIRECTORIO'!U2120</f>
        <v>0</v>
      </c>
      <c r="V2120" s="5">
        <f>+'MBI DIRECTORIO'!V2120</f>
        <v>0</v>
      </c>
      <c r="W2120" s="5">
        <f>+'MBI DIRECTORIO'!W2120</f>
        <v>0</v>
      </c>
      <c r="X2120" s="5">
        <f>+'MBI DIRECTORIO'!X2120</f>
        <v>0</v>
      </c>
      <c r="Y2120" s="5">
        <f>+'MBI DIRECTORIO'!Y2120</f>
        <v>2337.2964227666748</v>
      </c>
      <c r="Z2120" s="5">
        <f>+'MBI DIRECTORIO'!Z2120</f>
        <v>496.01733913131693</v>
      </c>
      <c r="AA2120" s="5">
        <f>+'MBI DIRECTORIO'!AA2120</f>
        <v>0</v>
      </c>
      <c r="AB2120" s="5" t="str">
        <f>+'MBI DIRECTORIO'!AG2120</f>
        <v>Cripton China</v>
      </c>
      <c r="AD2120" t="str">
        <f t="shared" si="35"/>
        <v>INSERT INTO TABLA_PRESUPUESTO_COMERCIAL VALUES ('VSR','Cripton_China','14004971-20',2022,'Diciembre',864,'USD',21600,13635.299017,0,2160,215.784186,1103.048067,269.37931,360,34.468966,74.382741,0,0,0,0,0,0,0,2337.296423,496.017339,0);</v>
      </c>
    </row>
    <row r="2121" spans="1:30" x14ac:dyDescent="0.2">
      <c r="A2121" t="str">
        <f>+'MBI DIRECTORIO'!A2121</f>
        <v>VSR</v>
      </c>
      <c r="B2121" t="str">
        <f>+'MBI DIRECTORIO'!B2121</f>
        <v>Cripton_China</v>
      </c>
      <c r="C2121" t="str">
        <f>+'MBI DIRECTORIO'!C2121</f>
        <v>14004990-20</v>
      </c>
      <c r="D2121">
        <f>+'MBI DIRECTORIO'!D2121</f>
        <v>2022</v>
      </c>
      <c r="E2121" t="str">
        <f>+'MBI DIRECTORIO'!E2121</f>
        <v>Diciembre</v>
      </c>
      <c r="F2121" s="5">
        <f>+'MBI DIRECTORIO'!F2121</f>
        <v>374.40000000000009</v>
      </c>
      <c r="G2121" t="str">
        <f>+'MBI DIRECTORIO'!G2121</f>
        <v>USD</v>
      </c>
      <c r="H2121" s="5">
        <f>+'MBI DIRECTORIO'!H2121</f>
        <v>11232.000000000004</v>
      </c>
      <c r="I2121" s="5">
        <f>+'MBI DIRECTORIO'!I2121</f>
        <v>6015.5407028754526</v>
      </c>
      <c r="J2121" s="5">
        <f>+'MBI DIRECTORIO'!J2121</f>
        <v>0</v>
      </c>
      <c r="K2121" s="5">
        <f>+'MBI DIRECTORIO'!K2121</f>
        <v>1123.2000000000003</v>
      </c>
      <c r="L2121" s="5">
        <f>+'MBI DIRECTORIO'!L2121</f>
        <v>93.506480451211075</v>
      </c>
      <c r="M2121" s="5">
        <f>+'MBI DIRECTORIO'!M2121</f>
        <v>534.14749579831937</v>
      </c>
      <c r="N2121" s="5">
        <f>+'MBI DIRECTORIO'!N2121</f>
        <v>116.73103448275864</v>
      </c>
      <c r="O2121" s="5">
        <f>+'MBI DIRECTORIO'!O2121</f>
        <v>156.00000000000003</v>
      </c>
      <c r="P2121" s="5">
        <f>+'MBI DIRECTORIO'!P2121</f>
        <v>14.936551724137935</v>
      </c>
      <c r="Q2121" s="5">
        <f>+'MBI DIRECTORIO'!Q2121</f>
        <v>38.679025084126856</v>
      </c>
      <c r="R2121" s="5">
        <f>+'MBI DIRECTORIO'!R2121</f>
        <v>0</v>
      </c>
      <c r="S2121" s="5">
        <f>+'MBI DIRECTORIO'!S2121</f>
        <v>0</v>
      </c>
      <c r="T2121" s="5">
        <f>+'MBI DIRECTORIO'!T2121</f>
        <v>0</v>
      </c>
      <c r="U2121" s="5">
        <f>+'MBI DIRECTORIO'!U2121</f>
        <v>0</v>
      </c>
      <c r="V2121" s="5">
        <f>+'MBI DIRECTORIO'!V2121</f>
        <v>0</v>
      </c>
      <c r="W2121" s="5">
        <f>+'MBI DIRECTORIO'!W2121</f>
        <v>0</v>
      </c>
      <c r="X2121" s="5">
        <f>+'MBI DIRECTORIO'!X2121</f>
        <v>0</v>
      </c>
      <c r="Y2121" s="5">
        <f>+'MBI DIRECTORIO'!Y2121</f>
        <v>1075.4349540462467</v>
      </c>
      <c r="Z2121" s="5">
        <f>+'MBI DIRECTORIO'!Z2121</f>
        <v>214.94084695690398</v>
      </c>
      <c r="AA2121" s="5">
        <f>+'MBI DIRECTORIO'!AA2121</f>
        <v>0</v>
      </c>
      <c r="AB2121" s="5" t="str">
        <f>+'MBI DIRECTORIO'!AG2121</f>
        <v>Cripton China</v>
      </c>
      <c r="AD2121" t="str">
        <f t="shared" si="35"/>
        <v>INSERT INTO TABLA_PRESUPUESTO_COMERCIAL VALUES ('VSR','Cripton_China','14004990-20',2022,'Diciembre',374.4,'USD',11232,6015.540703,0,1123.2,93.50648,534.147496,116.731034,156,14.936552,38.679025,0,0,0,0,0,0,0,1075.434954,214.940847,0);</v>
      </c>
    </row>
    <row r="2122" spans="1:30" x14ac:dyDescent="0.2">
      <c r="A2122" t="str">
        <f>+'MBI DIRECTORIO'!A2122</f>
        <v>VSR</v>
      </c>
      <c r="B2122" t="str">
        <f>+'MBI DIRECTORIO'!B2122</f>
        <v>Cripton_China</v>
      </c>
      <c r="C2122" t="str">
        <f>+'MBI DIRECTORIO'!C2122</f>
        <v>14005163-18</v>
      </c>
      <c r="D2122">
        <f>+'MBI DIRECTORIO'!D2122</f>
        <v>2022</v>
      </c>
      <c r="E2122" t="str">
        <f>+'MBI DIRECTORIO'!E2122</f>
        <v>Diciembre</v>
      </c>
      <c r="F2122" s="5">
        <f>+'MBI DIRECTORIO'!F2122</f>
        <v>36.000000000000007</v>
      </c>
      <c r="G2122" t="str">
        <f>+'MBI DIRECTORIO'!G2122</f>
        <v>USD</v>
      </c>
      <c r="H2122" s="5">
        <f>+'MBI DIRECTORIO'!H2122</f>
        <v>2880.0000000000005</v>
      </c>
      <c r="I2122" s="5">
        <f>+'MBI DIRECTORIO'!I2122</f>
        <v>2007.6792566215781</v>
      </c>
      <c r="J2122" s="5">
        <f>+'MBI DIRECTORIO'!J2122</f>
        <v>0</v>
      </c>
      <c r="K2122" s="5">
        <f>+'MBI DIRECTORIO'!K2122</f>
        <v>288.00000000000006</v>
      </c>
      <c r="L2122" s="5">
        <f>+'MBI DIRECTORIO'!L2122</f>
        <v>8.9910077356933709</v>
      </c>
      <c r="M2122" s="5">
        <f>+'MBI DIRECTORIO'!M2122</f>
        <v>105.3603361344538</v>
      </c>
      <c r="N2122" s="5">
        <f>+'MBI DIRECTORIO'!N2122</f>
        <v>11.224137931034488</v>
      </c>
      <c r="O2122" s="5">
        <f>+'MBI DIRECTORIO'!O2122</f>
        <v>15.000000000000002</v>
      </c>
      <c r="P2122" s="5">
        <f>+'MBI DIRECTORIO'!P2122</f>
        <v>1.4362068965517245</v>
      </c>
      <c r="Q2122" s="5">
        <f>+'MBI DIRECTORIO'!Q2122</f>
        <v>9.9176987395197056</v>
      </c>
      <c r="R2122" s="5">
        <f>+'MBI DIRECTORIO'!R2122</f>
        <v>0</v>
      </c>
      <c r="S2122" s="5">
        <f>+'MBI DIRECTORIO'!S2122</f>
        <v>0</v>
      </c>
      <c r="T2122" s="5">
        <f>+'MBI DIRECTORIO'!T2122</f>
        <v>0</v>
      </c>
      <c r="U2122" s="5">
        <f>+'MBI DIRECTORIO'!U2122</f>
        <v>0</v>
      </c>
      <c r="V2122" s="5">
        <f>+'MBI DIRECTORIO'!V2122</f>
        <v>0</v>
      </c>
      <c r="W2122" s="5">
        <f>+'MBI DIRECTORIO'!W2122</f>
        <v>0</v>
      </c>
      <c r="X2122" s="5">
        <f>+'MBI DIRECTORIO'!X2122</f>
        <v>0</v>
      </c>
      <c r="Y2122" s="5">
        <f>+'MBI DIRECTORIO'!Y2122</f>
        <v>163.60576883203129</v>
      </c>
      <c r="Z2122" s="5">
        <f>+'MBI DIRECTORIO'!Z2122</f>
        <v>20.667389130471538</v>
      </c>
      <c r="AA2122" s="5">
        <f>+'MBI DIRECTORIO'!AA2122</f>
        <v>0</v>
      </c>
      <c r="AB2122" s="5" t="str">
        <f>+'MBI DIRECTORIO'!AG2122</f>
        <v>Cripton China</v>
      </c>
      <c r="AD2122" t="str">
        <f t="shared" si="35"/>
        <v>INSERT INTO TABLA_PRESUPUESTO_COMERCIAL VALUES ('VSR','Cripton_China','14005163-18',2022,'Diciembre',36,'USD',2880,2007.679257,0,288,8.991008,105.360336,11.224138,15,1.436207,9.917699,0,0,0,0,0,0,0,163.605769,20.667389,0);</v>
      </c>
    </row>
    <row r="2123" spans="1:30" x14ac:dyDescent="0.2">
      <c r="A2123" t="str">
        <f>+'MBI DIRECTORIO'!A2123</f>
        <v>VSR</v>
      </c>
      <c r="B2123" t="str">
        <f>+'MBI DIRECTORIO'!B2123</f>
        <v>Cripton_China</v>
      </c>
      <c r="C2123" t="str">
        <f>+'MBI DIRECTORIO'!C2123</f>
        <v>14005143-17</v>
      </c>
      <c r="D2123">
        <f>+'MBI DIRECTORIO'!D2123</f>
        <v>2022</v>
      </c>
      <c r="E2123" t="str">
        <f>+'MBI DIRECTORIO'!E2123</f>
        <v>Diciembre</v>
      </c>
      <c r="F2123" s="5">
        <f>+'MBI DIRECTORIO'!F2123</f>
        <v>57.600000000000009</v>
      </c>
      <c r="G2123" t="str">
        <f>+'MBI DIRECTORIO'!G2123</f>
        <v>USD</v>
      </c>
      <c r="H2123" s="5">
        <f>+'MBI DIRECTORIO'!H2123</f>
        <v>3456.0000000000005</v>
      </c>
      <c r="I2123" s="5">
        <f>+'MBI DIRECTORIO'!I2123</f>
        <v>2271.3348470545061</v>
      </c>
      <c r="J2123" s="5">
        <f>+'MBI DIRECTORIO'!J2123</f>
        <v>0</v>
      </c>
      <c r="K2123" s="5">
        <f>+'MBI DIRECTORIO'!K2123</f>
        <v>345.6</v>
      </c>
      <c r="L2123" s="5">
        <f>+'MBI DIRECTORIO'!L2123</f>
        <v>14.385612377109394</v>
      </c>
      <c r="M2123" s="5">
        <f>+'MBI DIRECTORIO'!M2123</f>
        <v>134.01653781512607</v>
      </c>
      <c r="N2123" s="5">
        <f>+'MBI DIRECTORIO'!N2123</f>
        <v>17.958620689655177</v>
      </c>
      <c r="O2123" s="5">
        <f>+'MBI DIRECTORIO'!O2123</f>
        <v>24.000000000000004</v>
      </c>
      <c r="P2123" s="5">
        <f>+'MBI DIRECTORIO'!P2123</f>
        <v>2.297931034482759</v>
      </c>
      <c r="Q2123" s="5">
        <f>+'MBI DIRECTORIO'!Q2123</f>
        <v>11.901238487423646</v>
      </c>
      <c r="R2123" s="5">
        <f>+'MBI DIRECTORIO'!R2123</f>
        <v>0</v>
      </c>
      <c r="S2123" s="5">
        <f>+'MBI DIRECTORIO'!S2123</f>
        <v>0</v>
      </c>
      <c r="T2123" s="5">
        <f>+'MBI DIRECTORIO'!T2123</f>
        <v>0</v>
      </c>
      <c r="U2123" s="5">
        <f>+'MBI DIRECTORIO'!U2123</f>
        <v>0</v>
      </c>
      <c r="V2123" s="5">
        <f>+'MBI DIRECTORIO'!V2123</f>
        <v>0</v>
      </c>
      <c r="W2123" s="5">
        <f>+'MBI DIRECTORIO'!W2123</f>
        <v>0</v>
      </c>
      <c r="X2123" s="5">
        <f>+'MBI DIRECTORIO'!X2123</f>
        <v>0</v>
      </c>
      <c r="Y2123" s="5">
        <f>+'MBI DIRECTORIO'!Y2123</f>
        <v>223.2421506354421</v>
      </c>
      <c r="Z2123" s="5">
        <f>+'MBI DIRECTORIO'!Z2123</f>
        <v>33.067822608754454</v>
      </c>
      <c r="AA2123" s="5">
        <f>+'MBI DIRECTORIO'!AA2123</f>
        <v>0</v>
      </c>
      <c r="AB2123" s="5" t="str">
        <f>+'MBI DIRECTORIO'!AG2123</f>
        <v>Cripton China</v>
      </c>
      <c r="AD2123" t="str">
        <f t="shared" si="35"/>
        <v>INSERT INTO TABLA_PRESUPUESTO_COMERCIAL VALUES ('VSR','Cripton_China','14005143-17',2022,'Diciembre',57.6,'USD',3456,2271.334847,0,345.6,14.385612,134.016538,17.958621,24,2.297931,11.901238,0,0,0,0,0,0,0,223.242151,33.067823,0);</v>
      </c>
    </row>
    <row r="2124" spans="1:30" x14ac:dyDescent="0.2">
      <c r="A2124" t="str">
        <f>+'MBI DIRECTORIO'!A2124</f>
        <v>VSR</v>
      </c>
      <c r="B2124" t="str">
        <f>+'MBI DIRECTORIO'!B2124</f>
        <v>Cripton_China</v>
      </c>
      <c r="C2124" t="str">
        <f>+'MBI DIRECTORIO'!C2124</f>
        <v>14005087-20</v>
      </c>
      <c r="D2124">
        <f>+'MBI DIRECTORIO'!D2124</f>
        <v>2022</v>
      </c>
      <c r="E2124" t="str">
        <f>+'MBI DIRECTORIO'!E2124</f>
        <v>Diciembre</v>
      </c>
      <c r="F2124" s="5">
        <f>+'MBI DIRECTORIO'!F2124</f>
        <v>72.000000000000014</v>
      </c>
      <c r="G2124" t="str">
        <f>+'MBI DIRECTORIO'!G2124</f>
        <v>USD</v>
      </c>
      <c r="H2124" s="5">
        <f>+'MBI DIRECTORIO'!H2124</f>
        <v>3960.0000000000009</v>
      </c>
      <c r="I2124" s="5">
        <f>+'MBI DIRECTORIO'!I2124</f>
        <v>1458.0962249790318</v>
      </c>
      <c r="J2124" s="5">
        <f>+'MBI DIRECTORIO'!J2124</f>
        <v>0</v>
      </c>
      <c r="K2124" s="5">
        <f>+'MBI DIRECTORIO'!K2124</f>
        <v>396.00000000000006</v>
      </c>
      <c r="L2124" s="5">
        <f>+'MBI DIRECTORIO'!L2124</f>
        <v>17.982015471386742</v>
      </c>
      <c r="M2124" s="5">
        <f>+'MBI DIRECTORIO'!M2124</f>
        <v>156.72067226890758</v>
      </c>
      <c r="N2124" s="5">
        <f>+'MBI DIRECTORIO'!N2124</f>
        <v>22.448275862068975</v>
      </c>
      <c r="O2124" s="5">
        <f>+'MBI DIRECTORIO'!O2124</f>
        <v>30.000000000000004</v>
      </c>
      <c r="P2124" s="5">
        <f>+'MBI DIRECTORIO'!P2124</f>
        <v>2.872413793103449</v>
      </c>
      <c r="Q2124" s="5">
        <f>+'MBI DIRECTORIO'!Q2124</f>
        <v>13.636835766839596</v>
      </c>
      <c r="R2124" s="5">
        <f>+'MBI DIRECTORIO'!R2124</f>
        <v>0</v>
      </c>
      <c r="S2124" s="5">
        <f>+'MBI DIRECTORIO'!S2124</f>
        <v>0</v>
      </c>
      <c r="T2124" s="5">
        <f>+'MBI DIRECTORIO'!T2124</f>
        <v>0</v>
      </c>
      <c r="U2124" s="5">
        <f>+'MBI DIRECTORIO'!U2124</f>
        <v>0</v>
      </c>
      <c r="V2124" s="5">
        <f>+'MBI DIRECTORIO'!V2124</f>
        <v>0</v>
      </c>
      <c r="W2124" s="5">
        <f>+'MBI DIRECTORIO'!W2124</f>
        <v>0</v>
      </c>
      <c r="X2124" s="5">
        <f>+'MBI DIRECTORIO'!X2124</f>
        <v>0</v>
      </c>
      <c r="Y2124" s="5">
        <f>+'MBI DIRECTORIO'!Y2124</f>
        <v>267.0129759518627</v>
      </c>
      <c r="Z2124" s="5">
        <f>+'MBI DIRECTORIO'!Z2124</f>
        <v>41.334778260943075</v>
      </c>
      <c r="AA2124" s="5">
        <f>+'MBI DIRECTORIO'!AA2124</f>
        <v>0</v>
      </c>
      <c r="AB2124" s="5" t="str">
        <f>+'MBI DIRECTORIO'!AG2124</f>
        <v>Cripton China</v>
      </c>
      <c r="AD2124" t="str">
        <f t="shared" si="35"/>
        <v>INSERT INTO TABLA_PRESUPUESTO_COMERCIAL VALUES ('VSR','Cripton_China','14005087-20',2022,'Diciembre',72,'USD',3960,1458.096225,0,396,17.982015,156.720672,22.448276,30,2.872414,13.636836,0,0,0,0,0,0,0,267.012976,41.334778,0);</v>
      </c>
    </row>
    <row r="2125" spans="1:30" x14ac:dyDescent="0.2">
      <c r="A2125" t="str">
        <f>+'MBI DIRECTORIO'!A2125</f>
        <v>VSR</v>
      </c>
      <c r="B2125" t="str">
        <f>+'MBI DIRECTORIO'!B2125</f>
        <v>Cripton_China</v>
      </c>
      <c r="C2125" t="str">
        <f>+'MBI DIRECTORIO'!C2125</f>
        <v>14005080-18</v>
      </c>
      <c r="D2125">
        <f>+'MBI DIRECTORIO'!D2125</f>
        <v>2022</v>
      </c>
      <c r="E2125" t="str">
        <f>+'MBI DIRECTORIO'!E2125</f>
        <v>Diciembre</v>
      </c>
      <c r="F2125" s="5">
        <f>+'MBI DIRECTORIO'!F2125</f>
        <v>7.2000000000000011</v>
      </c>
      <c r="G2125" t="str">
        <f>+'MBI DIRECTORIO'!G2125</f>
        <v>USD</v>
      </c>
      <c r="H2125" s="5">
        <f>+'MBI DIRECTORIO'!H2125</f>
        <v>864.00000000000011</v>
      </c>
      <c r="I2125" s="5">
        <f>+'MBI DIRECTORIO'!I2125</f>
        <v>431.24688131098037</v>
      </c>
      <c r="J2125" s="5">
        <f>+'MBI DIRECTORIO'!J2125</f>
        <v>0</v>
      </c>
      <c r="K2125" s="5">
        <f>+'MBI DIRECTORIO'!K2125</f>
        <v>86.4</v>
      </c>
      <c r="L2125" s="5">
        <f>+'MBI DIRECTORIO'!L2125</f>
        <v>1.7982015471386743</v>
      </c>
      <c r="M2125" s="5">
        <f>+'MBI DIRECTORIO'!M2125</f>
        <v>29.71206722689076</v>
      </c>
      <c r="N2125" s="5">
        <f>+'MBI DIRECTORIO'!N2125</f>
        <v>2.2448275862068972</v>
      </c>
      <c r="O2125" s="5">
        <f>+'MBI DIRECTORIO'!O2125</f>
        <v>3.0000000000000004</v>
      </c>
      <c r="P2125" s="5">
        <f>+'MBI DIRECTORIO'!P2125</f>
        <v>0.28724137931034488</v>
      </c>
      <c r="Q2125" s="5">
        <f>+'MBI DIRECTORIO'!Q2125</f>
        <v>2.9753096218559114</v>
      </c>
      <c r="R2125" s="5">
        <f>+'MBI DIRECTORIO'!R2125</f>
        <v>0</v>
      </c>
      <c r="S2125" s="5">
        <f>+'MBI DIRECTORIO'!S2125</f>
        <v>0</v>
      </c>
      <c r="T2125" s="5">
        <f>+'MBI DIRECTORIO'!T2125</f>
        <v>0</v>
      </c>
      <c r="U2125" s="5">
        <f>+'MBI DIRECTORIO'!U2125</f>
        <v>0</v>
      </c>
      <c r="V2125" s="5">
        <f>+'MBI DIRECTORIO'!V2125</f>
        <v>0</v>
      </c>
      <c r="W2125" s="5">
        <f>+'MBI DIRECTORIO'!W2125</f>
        <v>0</v>
      </c>
      <c r="X2125" s="5">
        <f>+'MBI DIRECTORIO'!X2125</f>
        <v>0</v>
      </c>
      <c r="Y2125" s="5">
        <f>+'MBI DIRECTORIO'!Y2125</f>
        <v>42.35292364035822</v>
      </c>
      <c r="Z2125" s="5">
        <f>+'MBI DIRECTORIO'!Z2125</f>
        <v>4.1334778260943068</v>
      </c>
      <c r="AA2125" s="5">
        <f>+'MBI DIRECTORIO'!AA2125</f>
        <v>0</v>
      </c>
      <c r="AB2125" s="5" t="str">
        <f>+'MBI DIRECTORIO'!AG2125</f>
        <v>Cripton China</v>
      </c>
      <c r="AD2125" t="str">
        <f t="shared" si="35"/>
        <v>INSERT INTO TABLA_PRESUPUESTO_COMERCIAL VALUES ('VSR','Cripton_China','14005080-18',2022,'Diciembre',7.2,'USD',864,431.246881,0,86.4,1.798202,29.712067,2.244828,3,0.287241,2.97531,0,0,0,0,0,0,0,42.352924,4.133478,0);</v>
      </c>
    </row>
    <row r="2126" spans="1:30" x14ac:dyDescent="0.2">
      <c r="A2126" t="str">
        <f>+'MBI DIRECTORIO'!A2126</f>
        <v>VSR</v>
      </c>
      <c r="B2126" t="str">
        <f>+'MBI DIRECTORIO'!B2126</f>
        <v>Cripton_China</v>
      </c>
      <c r="C2126" t="str">
        <f>+'MBI DIRECTORIO'!C2126</f>
        <v>14004879-18</v>
      </c>
      <c r="D2126">
        <f>+'MBI DIRECTORIO'!D2126</f>
        <v>2022</v>
      </c>
      <c r="E2126" t="str">
        <f>+'MBI DIRECTORIO'!E2126</f>
        <v>Diciembre</v>
      </c>
      <c r="F2126" s="5">
        <f>+'MBI DIRECTORIO'!F2126</f>
        <v>7.2000000000000011</v>
      </c>
      <c r="G2126" t="str">
        <f>+'MBI DIRECTORIO'!G2126</f>
        <v>USD</v>
      </c>
      <c r="H2126" s="5">
        <f>+'MBI DIRECTORIO'!H2126</f>
        <v>864.00000000000011</v>
      </c>
      <c r="I2126" s="5">
        <f>+'MBI DIRECTORIO'!I2126</f>
        <v>713.06086362802921</v>
      </c>
      <c r="J2126" s="5">
        <f>+'MBI DIRECTORIO'!J2126</f>
        <v>0</v>
      </c>
      <c r="K2126" s="5">
        <f>+'MBI DIRECTORIO'!K2126</f>
        <v>86.4</v>
      </c>
      <c r="L2126" s="5">
        <f>+'MBI DIRECTORIO'!L2126</f>
        <v>1.7982015471386743</v>
      </c>
      <c r="M2126" s="5">
        <f>+'MBI DIRECTORIO'!M2126</f>
        <v>29.71206722689076</v>
      </c>
      <c r="N2126" s="5">
        <f>+'MBI DIRECTORIO'!N2126</f>
        <v>2.2448275862068972</v>
      </c>
      <c r="O2126" s="5">
        <f>+'MBI DIRECTORIO'!O2126</f>
        <v>3.0000000000000004</v>
      </c>
      <c r="P2126" s="5">
        <f>+'MBI DIRECTORIO'!P2126</f>
        <v>0.28724137931034488</v>
      </c>
      <c r="Q2126" s="5">
        <f>+'MBI DIRECTORIO'!Q2126</f>
        <v>2.9753096218559114</v>
      </c>
      <c r="R2126" s="5">
        <f>+'MBI DIRECTORIO'!R2126</f>
        <v>0</v>
      </c>
      <c r="S2126" s="5">
        <f>+'MBI DIRECTORIO'!S2126</f>
        <v>0</v>
      </c>
      <c r="T2126" s="5">
        <f>+'MBI DIRECTORIO'!T2126</f>
        <v>0</v>
      </c>
      <c r="U2126" s="5">
        <f>+'MBI DIRECTORIO'!U2126</f>
        <v>0</v>
      </c>
      <c r="V2126" s="5">
        <f>+'MBI DIRECTORIO'!V2126</f>
        <v>0</v>
      </c>
      <c r="W2126" s="5">
        <f>+'MBI DIRECTORIO'!W2126</f>
        <v>0</v>
      </c>
      <c r="X2126" s="5">
        <f>+'MBI DIRECTORIO'!X2126</f>
        <v>0</v>
      </c>
      <c r="Y2126" s="5">
        <f>+'MBI DIRECTORIO'!Y2126</f>
        <v>42.35292364035822</v>
      </c>
      <c r="Z2126" s="5">
        <f>+'MBI DIRECTORIO'!Z2126</f>
        <v>4.1334778260943068</v>
      </c>
      <c r="AA2126" s="5">
        <f>+'MBI DIRECTORIO'!AA2126</f>
        <v>0</v>
      </c>
      <c r="AB2126" s="5" t="str">
        <f>+'MBI DIRECTORIO'!AG2126</f>
        <v>Cripton China</v>
      </c>
      <c r="AD2126" t="str">
        <f t="shared" si="35"/>
        <v>INSERT INTO TABLA_PRESUPUESTO_COMERCIAL VALUES ('VSR','Cripton_China','14004879-18',2022,'Diciembre',7.2,'USD',864,713.060864,0,86.4,1.798202,29.712067,2.244828,3,0.287241,2.97531,0,0,0,0,0,0,0,42.352924,4.133478,0);</v>
      </c>
    </row>
    <row r="2127" spans="1:30" x14ac:dyDescent="0.2">
      <c r="A2127" t="str">
        <f>+'MBI DIRECTORIO'!A2127</f>
        <v>VSR</v>
      </c>
      <c r="B2127" t="str">
        <f>+'MBI DIRECTORIO'!B2127</f>
        <v>Cripton_China</v>
      </c>
      <c r="C2127" t="str">
        <f>+'MBI DIRECTORIO'!C2127</f>
        <v>14005089-20</v>
      </c>
      <c r="D2127">
        <f>+'MBI DIRECTORIO'!D2127</f>
        <v>2022</v>
      </c>
      <c r="E2127" t="str">
        <f>+'MBI DIRECTORIO'!E2127</f>
        <v>Diciembre</v>
      </c>
      <c r="F2127" s="5">
        <f>+'MBI DIRECTORIO'!F2127</f>
        <v>360.00000000000006</v>
      </c>
      <c r="G2127" t="str">
        <f>+'MBI DIRECTORIO'!G2127</f>
        <v>USD</v>
      </c>
      <c r="H2127" s="5">
        <f>+'MBI DIRECTORIO'!H2127</f>
        <v>14400.000000000002</v>
      </c>
      <c r="I2127" s="5">
        <f>+'MBI DIRECTORIO'!I2127</f>
        <v>5650.7548497964253</v>
      </c>
      <c r="J2127" s="5">
        <f>+'MBI DIRECTORIO'!J2127</f>
        <v>0</v>
      </c>
      <c r="K2127" s="5">
        <f>+'MBI DIRECTORIO'!K2127</f>
        <v>1440.0000000000002</v>
      </c>
      <c r="L2127" s="5">
        <f>+'MBI DIRECTORIO'!L2127</f>
        <v>89.910077356933712</v>
      </c>
      <c r="M2127" s="5">
        <f>+'MBI DIRECTORIO'!M2127</f>
        <v>621.60336134453792</v>
      </c>
      <c r="N2127" s="5">
        <f>+'MBI DIRECTORIO'!N2127</f>
        <v>112.24137931034485</v>
      </c>
      <c r="O2127" s="5">
        <f>+'MBI DIRECTORIO'!O2127</f>
        <v>150.00000000000003</v>
      </c>
      <c r="P2127" s="5">
        <f>+'MBI DIRECTORIO'!P2127</f>
        <v>14.362068965517246</v>
      </c>
      <c r="Q2127" s="5">
        <f>+'MBI DIRECTORIO'!Q2127</f>
        <v>49.588493697598523</v>
      </c>
      <c r="R2127" s="5">
        <f>+'MBI DIRECTORIO'!R2127</f>
        <v>0</v>
      </c>
      <c r="S2127" s="5">
        <f>+'MBI DIRECTORIO'!S2127</f>
        <v>0</v>
      </c>
      <c r="T2127" s="5">
        <f>+'MBI DIRECTORIO'!T2127</f>
        <v>0</v>
      </c>
      <c r="U2127" s="5">
        <f>+'MBI DIRECTORIO'!U2127</f>
        <v>0</v>
      </c>
      <c r="V2127" s="5">
        <f>+'MBI DIRECTORIO'!V2127</f>
        <v>0</v>
      </c>
      <c r="W2127" s="5">
        <f>+'MBI DIRECTORIO'!W2127</f>
        <v>0</v>
      </c>
      <c r="X2127" s="5">
        <f>+'MBI DIRECTORIO'!X2127</f>
        <v>0</v>
      </c>
      <c r="Y2127" s="5">
        <f>+'MBI DIRECTORIO'!Y2127</f>
        <v>1154.469194622714</v>
      </c>
      <c r="Z2127" s="5">
        <f>+'MBI DIRECTORIO'!Z2127</f>
        <v>206.67389130471537</v>
      </c>
      <c r="AA2127" s="5">
        <f>+'MBI DIRECTORIO'!AA2127</f>
        <v>0</v>
      </c>
      <c r="AB2127" s="5" t="str">
        <f>+'MBI DIRECTORIO'!AG2127</f>
        <v>Cripton China</v>
      </c>
      <c r="AD2127" t="str">
        <f t="shared" si="35"/>
        <v>INSERT INTO TABLA_PRESUPUESTO_COMERCIAL VALUES ('VSR','Cripton_China','14005089-20',2022,'Diciembre',360,'USD',14400,5650.75485,0,1440,89.910077,621.603361,112.241379,150,14.362069,49.588494,0,0,0,0,0,0,0,1154.469195,206.673891,0);</v>
      </c>
    </row>
    <row r="2128" spans="1:30" x14ac:dyDescent="0.2">
      <c r="A2128" t="str">
        <f>+'MBI DIRECTORIO'!A2128</f>
        <v>VSR</v>
      </c>
      <c r="B2128" t="str">
        <f>+'MBI DIRECTORIO'!B2128</f>
        <v>Cripton_China</v>
      </c>
      <c r="C2128" t="str">
        <f>+'MBI DIRECTORIO'!C2128</f>
        <v>14005043-17</v>
      </c>
      <c r="D2128">
        <f>+'MBI DIRECTORIO'!D2128</f>
        <v>2022</v>
      </c>
      <c r="E2128" t="str">
        <f>+'MBI DIRECTORIO'!E2128</f>
        <v>Diciembre</v>
      </c>
      <c r="F2128" s="5">
        <f>+'MBI DIRECTORIO'!F2128</f>
        <v>57.600000000000009</v>
      </c>
      <c r="G2128" t="str">
        <f>+'MBI DIRECTORIO'!G2128</f>
        <v>USD</v>
      </c>
      <c r="H2128" s="5">
        <f>+'MBI DIRECTORIO'!H2128</f>
        <v>4032.0000000000005</v>
      </c>
      <c r="I2128" s="5">
        <f>+'MBI DIRECTORIO'!I2128</f>
        <v>1862.0567489110242</v>
      </c>
      <c r="J2128" s="5">
        <f>+'MBI DIRECTORIO'!J2128</f>
        <v>0</v>
      </c>
      <c r="K2128" s="5">
        <f>+'MBI DIRECTORIO'!K2128</f>
        <v>403.20000000000005</v>
      </c>
      <c r="L2128" s="5">
        <f>+'MBI DIRECTORIO'!L2128</f>
        <v>14.385612377109394</v>
      </c>
      <c r="M2128" s="5">
        <f>+'MBI DIRECTORIO'!M2128</f>
        <v>151.29653781512607</v>
      </c>
      <c r="N2128" s="5">
        <f>+'MBI DIRECTORIO'!N2128</f>
        <v>17.958620689655177</v>
      </c>
      <c r="O2128" s="5">
        <f>+'MBI DIRECTORIO'!O2128</f>
        <v>24.000000000000004</v>
      </c>
      <c r="P2128" s="5">
        <f>+'MBI DIRECTORIO'!P2128</f>
        <v>2.297931034482759</v>
      </c>
      <c r="Q2128" s="5">
        <f>+'MBI DIRECTORIO'!Q2128</f>
        <v>13.884778235327586</v>
      </c>
      <c r="R2128" s="5">
        <f>+'MBI DIRECTORIO'!R2128</f>
        <v>0</v>
      </c>
      <c r="S2128" s="5">
        <f>+'MBI DIRECTORIO'!S2128</f>
        <v>0</v>
      </c>
      <c r="T2128" s="5">
        <f>+'MBI DIRECTORIO'!T2128</f>
        <v>0</v>
      </c>
      <c r="U2128" s="5">
        <f>+'MBI DIRECTORIO'!U2128</f>
        <v>0</v>
      </c>
      <c r="V2128" s="5">
        <f>+'MBI DIRECTORIO'!V2128</f>
        <v>0</v>
      </c>
      <c r="W2128" s="5">
        <f>+'MBI DIRECTORIO'!W2128</f>
        <v>0</v>
      </c>
      <c r="X2128" s="5">
        <f>+'MBI DIRECTORIO'!X2128</f>
        <v>0</v>
      </c>
      <c r="Y2128" s="5">
        <f>+'MBI DIRECTORIO'!Y2128</f>
        <v>242.50569038334606</v>
      </c>
      <c r="Z2128" s="5">
        <f>+'MBI DIRECTORIO'!Z2128</f>
        <v>33.067822608754454</v>
      </c>
      <c r="AA2128" s="5">
        <f>+'MBI DIRECTORIO'!AA2128</f>
        <v>0</v>
      </c>
      <c r="AB2128" s="5" t="str">
        <f>+'MBI DIRECTORIO'!AG2128</f>
        <v>Cripton China</v>
      </c>
      <c r="AD2128" t="str">
        <f t="shared" si="35"/>
        <v>INSERT INTO TABLA_PRESUPUESTO_COMERCIAL VALUES ('VSR','Cripton_China','14005043-17',2022,'Diciembre',57.6,'USD',4032,1862.056749,0,403.2,14.385612,151.296538,17.958621,24,2.297931,13.884778,0,0,0,0,0,0,0,242.50569,33.067823,0);</v>
      </c>
    </row>
    <row r="2129" spans="1:30" x14ac:dyDescent="0.2">
      <c r="A2129" t="str">
        <f>+'MBI DIRECTORIO'!A2129</f>
        <v>VSR</v>
      </c>
      <c r="B2129" t="str">
        <f>+'MBI DIRECTORIO'!B2129</f>
        <v>80218-C</v>
      </c>
      <c r="C2129" t="str">
        <f>+'MBI DIRECTORIO'!C2129</f>
        <v>14004965-17</v>
      </c>
      <c r="D2129">
        <f>+'MBI DIRECTORIO'!D2129</f>
        <v>2022</v>
      </c>
      <c r="E2129" t="str">
        <f>+'MBI DIRECTORIO'!E2129</f>
        <v>Diciembre</v>
      </c>
      <c r="F2129" s="5">
        <f>+'MBI DIRECTORIO'!F2129</f>
        <v>17.5</v>
      </c>
      <c r="G2129" t="str">
        <f>+'MBI DIRECTORIO'!G2129</f>
        <v>USD</v>
      </c>
      <c r="H2129" s="5">
        <f>+'MBI DIRECTORIO'!H2129</f>
        <v>1575</v>
      </c>
      <c r="I2129" s="5">
        <f>+'MBI DIRECTORIO'!I2129</f>
        <v>1318.6955389533207</v>
      </c>
      <c r="J2129" s="5">
        <f>+'MBI DIRECTORIO'!J2129</f>
        <v>0</v>
      </c>
      <c r="K2129" s="5">
        <f>+'MBI DIRECTORIO'!K2129</f>
        <v>118.125</v>
      </c>
      <c r="L2129" s="5">
        <f>+'MBI DIRECTORIO'!L2129</f>
        <v>4.3706287604064995</v>
      </c>
      <c r="M2129" s="5">
        <f>+'MBI DIRECTORIO'!M2129</f>
        <v>10.303938053097344</v>
      </c>
      <c r="N2129" s="5">
        <f>+'MBI DIRECTORIO'!N2129</f>
        <v>6.9398757309941521</v>
      </c>
      <c r="O2129" s="5">
        <f>+'MBI DIRECTORIO'!O2129</f>
        <v>9.2744883040935679</v>
      </c>
      <c r="P2129" s="5">
        <f>+'MBI DIRECTORIO'!P2129</f>
        <v>0.88800560428849906</v>
      </c>
      <c r="Q2129" s="5">
        <f>+'MBI DIRECTORIO'!Q2129</f>
        <v>5.423741498174838</v>
      </c>
      <c r="R2129" s="5">
        <f>+'MBI DIRECTORIO'!R2129</f>
        <v>0</v>
      </c>
      <c r="S2129" s="5">
        <f>+'MBI DIRECTORIO'!S2129</f>
        <v>0</v>
      </c>
      <c r="T2129" s="5">
        <f>+'MBI DIRECTORIO'!T2129</f>
        <v>0</v>
      </c>
      <c r="U2129" s="5">
        <f>+'MBI DIRECTORIO'!U2129</f>
        <v>0</v>
      </c>
      <c r="V2129" s="5">
        <f>+'MBI DIRECTORIO'!V2129</f>
        <v>0</v>
      </c>
      <c r="W2129" s="5">
        <f>+'MBI DIRECTORIO'!W2129</f>
        <v>0</v>
      </c>
      <c r="X2129" s="5">
        <f>+'MBI DIRECTORIO'!X2129</f>
        <v>0</v>
      </c>
      <c r="Y2129" s="5">
        <f>+'MBI DIRECTORIO'!Y2129</f>
        <v>42.876696684627618</v>
      </c>
      <c r="Z2129" s="5">
        <f>+'MBI DIRECTORIO'!Z2129</f>
        <v>10.046647493979219</v>
      </c>
      <c r="AA2129" s="5">
        <f>+'MBI DIRECTORIO'!AA2129</f>
        <v>0</v>
      </c>
      <c r="AB2129" s="5" t="str">
        <f>+'MBI DIRECTORIO'!AG2129</f>
        <v>Qingdao Congmu International Wine Industry Co.,Ltd.</v>
      </c>
      <c r="AD2129" t="str">
        <f t="shared" si="35"/>
        <v>INSERT INTO TABLA_PRESUPUESTO_COMERCIAL VALUES ('VSR','80218-C','14004965-17',2022,'Diciembre',17.5,'USD',1575,1318.695539,0,118.125,4.370629,10.303938,6.939876,9.274488,0.888006,5.423741,0,0,0,0,0,0,0,42.876697,10.046647,0);</v>
      </c>
    </row>
    <row r="2130" spans="1:30" x14ac:dyDescent="0.2">
      <c r="A2130" t="str">
        <f>+'MBI DIRECTORIO'!A2130</f>
        <v>VSR</v>
      </c>
      <c r="B2130" t="str">
        <f>+'MBI DIRECTORIO'!B2130</f>
        <v>80218-C</v>
      </c>
      <c r="C2130" t="str">
        <f>+'MBI DIRECTORIO'!C2130</f>
        <v>14004975-20</v>
      </c>
      <c r="D2130">
        <f>+'MBI DIRECTORIO'!D2130</f>
        <v>2022</v>
      </c>
      <c r="E2130" t="str">
        <f>+'MBI DIRECTORIO'!E2130</f>
        <v>Diciembre</v>
      </c>
      <c r="F2130" s="5">
        <f>+'MBI DIRECTORIO'!F2130</f>
        <v>37.5</v>
      </c>
      <c r="G2130" t="str">
        <f>+'MBI DIRECTORIO'!G2130</f>
        <v>USD</v>
      </c>
      <c r="H2130" s="5">
        <f>+'MBI DIRECTORIO'!H2130</f>
        <v>1500</v>
      </c>
      <c r="I2130" s="5">
        <f>+'MBI DIRECTORIO'!I2130</f>
        <v>743.6044564862276</v>
      </c>
      <c r="J2130" s="5">
        <f>+'MBI DIRECTORIO'!J2130</f>
        <v>0</v>
      </c>
      <c r="K2130" s="5">
        <f>+'MBI DIRECTORIO'!K2130</f>
        <v>112.5</v>
      </c>
      <c r="L2130" s="5">
        <f>+'MBI DIRECTORIO'!L2130</f>
        <v>9.3656330580139269</v>
      </c>
      <c r="M2130" s="5">
        <f>+'MBI DIRECTORIO'!M2130</f>
        <v>22.079867256637165</v>
      </c>
      <c r="N2130" s="5">
        <f>+'MBI DIRECTORIO'!N2130</f>
        <v>14.871162280701753</v>
      </c>
      <c r="O2130" s="5">
        <f>+'MBI DIRECTORIO'!O2130</f>
        <v>19.873903508771928</v>
      </c>
      <c r="P2130" s="5">
        <f>+'MBI DIRECTORIO'!P2130</f>
        <v>1.9028691520467835</v>
      </c>
      <c r="Q2130" s="5">
        <f>+'MBI DIRECTORIO'!Q2130</f>
        <v>5.1654680934998458</v>
      </c>
      <c r="R2130" s="5">
        <f>+'MBI DIRECTORIO'!R2130</f>
        <v>0</v>
      </c>
      <c r="S2130" s="5">
        <f>+'MBI DIRECTORIO'!S2130</f>
        <v>0</v>
      </c>
      <c r="T2130" s="5">
        <f>+'MBI DIRECTORIO'!T2130</f>
        <v>0</v>
      </c>
      <c r="U2130" s="5">
        <f>+'MBI DIRECTORIO'!U2130</f>
        <v>0</v>
      </c>
      <c r="V2130" s="5">
        <f>+'MBI DIRECTORIO'!V2130</f>
        <v>0</v>
      </c>
      <c r="W2130" s="5">
        <f>+'MBI DIRECTORIO'!W2130</f>
        <v>0</v>
      </c>
      <c r="X2130" s="5">
        <f>+'MBI DIRECTORIO'!X2130</f>
        <v>0</v>
      </c>
      <c r="Y2130" s="5">
        <f>+'MBI DIRECTORIO'!Y2130</f>
        <v>85.421800635898649</v>
      </c>
      <c r="Z2130" s="5">
        <f>+'MBI DIRECTORIO'!Z2130</f>
        <v>21.52853034424118</v>
      </c>
      <c r="AA2130" s="5">
        <f>+'MBI DIRECTORIO'!AA2130</f>
        <v>0</v>
      </c>
      <c r="AB2130" s="5" t="str">
        <f>+'MBI DIRECTORIO'!AG2130</f>
        <v>Qingdao Congmu International Wine Industry Co.,Ltd.</v>
      </c>
      <c r="AD2130" t="str">
        <f t="shared" si="35"/>
        <v>INSERT INTO TABLA_PRESUPUESTO_COMERCIAL VALUES ('VSR','80218-C','14004975-20',2022,'Diciembre',37.5,'USD',1500,743.604456,0,112.5,9.365633,22.079867,14.871162,19.873904,1.902869,5.165468,0,0,0,0,0,0,0,85.421801,21.52853,0);</v>
      </c>
    </row>
    <row r="2131" spans="1:30" x14ac:dyDescent="0.2">
      <c r="A2131" t="str">
        <f>+'MBI DIRECTORIO'!A2131</f>
        <v>VSR</v>
      </c>
      <c r="B2131" t="str">
        <f>+'MBI DIRECTORIO'!B2131</f>
        <v>80218-C</v>
      </c>
      <c r="C2131" t="str">
        <f>+'MBI DIRECTORIO'!C2131</f>
        <v>14004977-19</v>
      </c>
      <c r="D2131">
        <f>+'MBI DIRECTORIO'!D2131</f>
        <v>2022</v>
      </c>
      <c r="E2131" t="str">
        <f>+'MBI DIRECTORIO'!E2131</f>
        <v>Diciembre</v>
      </c>
      <c r="F2131" s="5">
        <f>+'MBI DIRECTORIO'!F2131</f>
        <v>25</v>
      </c>
      <c r="G2131" t="str">
        <f>+'MBI DIRECTORIO'!G2131</f>
        <v>USD</v>
      </c>
      <c r="H2131" s="5">
        <f>+'MBI DIRECTORIO'!H2131</f>
        <v>1000</v>
      </c>
      <c r="I2131" s="5">
        <f>+'MBI DIRECTORIO'!I2131</f>
        <v>462.83419697469583</v>
      </c>
      <c r="J2131" s="5">
        <f>+'MBI DIRECTORIO'!J2131</f>
        <v>0</v>
      </c>
      <c r="K2131" s="5">
        <f>+'MBI DIRECTORIO'!K2131</f>
        <v>75</v>
      </c>
      <c r="L2131" s="5">
        <f>+'MBI DIRECTORIO'!L2131</f>
        <v>6.2437553720092849</v>
      </c>
      <c r="M2131" s="5">
        <f>+'MBI DIRECTORIO'!M2131</f>
        <v>14.719911504424775</v>
      </c>
      <c r="N2131" s="5">
        <f>+'MBI DIRECTORIO'!N2131</f>
        <v>9.9141081871345058</v>
      </c>
      <c r="O2131" s="5">
        <f>+'MBI DIRECTORIO'!O2131</f>
        <v>13.249269005847953</v>
      </c>
      <c r="P2131" s="5">
        <f>+'MBI DIRECTORIO'!P2131</f>
        <v>1.2685794346978556</v>
      </c>
      <c r="Q2131" s="5">
        <f>+'MBI DIRECTORIO'!Q2131</f>
        <v>3.4436453956665636</v>
      </c>
      <c r="R2131" s="5">
        <f>+'MBI DIRECTORIO'!R2131</f>
        <v>0</v>
      </c>
      <c r="S2131" s="5">
        <f>+'MBI DIRECTORIO'!S2131</f>
        <v>0</v>
      </c>
      <c r="T2131" s="5">
        <f>+'MBI DIRECTORIO'!T2131</f>
        <v>0</v>
      </c>
      <c r="U2131" s="5">
        <f>+'MBI DIRECTORIO'!U2131</f>
        <v>0</v>
      </c>
      <c r="V2131" s="5">
        <f>+'MBI DIRECTORIO'!V2131</f>
        <v>0</v>
      </c>
      <c r="W2131" s="5">
        <f>+'MBI DIRECTORIO'!W2131</f>
        <v>0</v>
      </c>
      <c r="X2131" s="5">
        <f>+'MBI DIRECTORIO'!X2131</f>
        <v>0</v>
      </c>
      <c r="Y2131" s="5">
        <f>+'MBI DIRECTORIO'!Y2131</f>
        <v>56.947867090599111</v>
      </c>
      <c r="Z2131" s="5">
        <f>+'MBI DIRECTORIO'!Z2131</f>
        <v>14.352353562827453</v>
      </c>
      <c r="AA2131" s="5">
        <f>+'MBI DIRECTORIO'!AA2131</f>
        <v>0</v>
      </c>
      <c r="AB2131" s="5" t="str">
        <f>+'MBI DIRECTORIO'!AG2131</f>
        <v>Qingdao Congmu International Wine Industry Co.,Ltd.</v>
      </c>
      <c r="AD2131" t="str">
        <f t="shared" si="35"/>
        <v>INSERT INTO TABLA_PRESUPUESTO_COMERCIAL VALUES ('VSR','80218-C','14004977-19',2022,'Diciembre',25,'USD',1000,462.834197,0,75,6.243755,14.719912,9.914108,13.249269,1.268579,3.443645,0,0,0,0,0,0,0,56.947867,14.352354,0);</v>
      </c>
    </row>
    <row r="2132" spans="1:30" x14ac:dyDescent="0.2">
      <c r="A2132" t="str">
        <f>+'MBI DIRECTORIO'!A2132</f>
        <v>VSR</v>
      </c>
      <c r="B2132" t="str">
        <f>+'MBI DIRECTORIO'!B2132</f>
        <v>80218-C</v>
      </c>
      <c r="C2132" t="str">
        <f>+'MBI DIRECTORIO'!C2132</f>
        <v>14004800-20</v>
      </c>
      <c r="D2132">
        <f>+'MBI DIRECTORIO'!D2132</f>
        <v>2022</v>
      </c>
      <c r="E2132" t="str">
        <f>+'MBI DIRECTORIO'!E2132</f>
        <v>Diciembre</v>
      </c>
      <c r="F2132" s="5">
        <f>+'MBI DIRECTORIO'!F2132</f>
        <v>25</v>
      </c>
      <c r="G2132" t="str">
        <f>+'MBI DIRECTORIO'!G2132</f>
        <v>USD</v>
      </c>
      <c r="H2132" s="5">
        <f>+'MBI DIRECTORIO'!H2132</f>
        <v>1000</v>
      </c>
      <c r="I2132" s="5">
        <f>+'MBI DIRECTORIO'!I2132</f>
        <v>406.95549247201421</v>
      </c>
      <c r="J2132" s="5">
        <f>+'MBI DIRECTORIO'!J2132</f>
        <v>0</v>
      </c>
      <c r="K2132" s="5">
        <f>+'MBI DIRECTORIO'!K2132</f>
        <v>75</v>
      </c>
      <c r="L2132" s="5">
        <f>+'MBI DIRECTORIO'!L2132</f>
        <v>6.2437553720092849</v>
      </c>
      <c r="M2132" s="5">
        <f>+'MBI DIRECTORIO'!M2132</f>
        <v>14.719911504424775</v>
      </c>
      <c r="N2132" s="5">
        <f>+'MBI DIRECTORIO'!N2132</f>
        <v>9.9141081871345058</v>
      </c>
      <c r="O2132" s="5">
        <f>+'MBI DIRECTORIO'!O2132</f>
        <v>13.249269005847953</v>
      </c>
      <c r="P2132" s="5">
        <f>+'MBI DIRECTORIO'!P2132</f>
        <v>1.2685794346978556</v>
      </c>
      <c r="Q2132" s="5">
        <f>+'MBI DIRECTORIO'!Q2132</f>
        <v>3.4436453956665636</v>
      </c>
      <c r="R2132" s="5">
        <f>+'MBI DIRECTORIO'!R2132</f>
        <v>0</v>
      </c>
      <c r="S2132" s="5">
        <f>+'MBI DIRECTORIO'!S2132</f>
        <v>0</v>
      </c>
      <c r="T2132" s="5">
        <f>+'MBI DIRECTORIO'!T2132</f>
        <v>0</v>
      </c>
      <c r="U2132" s="5">
        <f>+'MBI DIRECTORIO'!U2132</f>
        <v>0</v>
      </c>
      <c r="V2132" s="5">
        <f>+'MBI DIRECTORIO'!V2132</f>
        <v>0</v>
      </c>
      <c r="W2132" s="5">
        <f>+'MBI DIRECTORIO'!W2132</f>
        <v>0</v>
      </c>
      <c r="X2132" s="5">
        <f>+'MBI DIRECTORIO'!X2132</f>
        <v>0</v>
      </c>
      <c r="Y2132" s="5">
        <f>+'MBI DIRECTORIO'!Y2132</f>
        <v>56.947867090599111</v>
      </c>
      <c r="Z2132" s="5">
        <f>+'MBI DIRECTORIO'!Z2132</f>
        <v>14.352353562827453</v>
      </c>
      <c r="AA2132" s="5">
        <f>+'MBI DIRECTORIO'!AA2132</f>
        <v>0</v>
      </c>
      <c r="AB2132" s="5" t="str">
        <f>+'MBI DIRECTORIO'!AG2132</f>
        <v>Qingdao Congmu International Wine Industry Co.,Ltd.</v>
      </c>
      <c r="AD2132" t="str">
        <f t="shared" si="35"/>
        <v>INSERT INTO TABLA_PRESUPUESTO_COMERCIAL VALUES ('VSR','80218-C','14004800-20',2022,'Diciembre',25,'USD',1000,406.955492,0,75,6.243755,14.719912,9.914108,13.249269,1.268579,3.443645,0,0,0,0,0,0,0,56.947867,14.352354,0);</v>
      </c>
    </row>
    <row r="2133" spans="1:30" x14ac:dyDescent="0.2">
      <c r="A2133" t="str">
        <f>+'MBI DIRECTORIO'!A2133</f>
        <v>VSR</v>
      </c>
      <c r="B2133" t="str">
        <f>+'MBI DIRECTORIO'!B2133</f>
        <v>80218-C</v>
      </c>
      <c r="C2133" t="str">
        <f>+'MBI DIRECTORIO'!C2133</f>
        <v>14004971-20</v>
      </c>
      <c r="D2133">
        <f>+'MBI DIRECTORIO'!D2133</f>
        <v>2022</v>
      </c>
      <c r="E2133" t="str">
        <f>+'MBI DIRECTORIO'!E2133</f>
        <v>Diciembre</v>
      </c>
      <c r="F2133" s="5">
        <f>+'MBI DIRECTORIO'!F2133</f>
        <v>50</v>
      </c>
      <c r="G2133" t="str">
        <f>+'MBI DIRECTORIO'!G2133</f>
        <v>USD</v>
      </c>
      <c r="H2133" s="5">
        <f>+'MBI DIRECTORIO'!H2133</f>
        <v>1500</v>
      </c>
      <c r="I2133" s="5">
        <f>+'MBI DIRECTORIO'!I2133</f>
        <v>789.07980423432241</v>
      </c>
      <c r="J2133" s="5">
        <f>+'MBI DIRECTORIO'!J2133</f>
        <v>0</v>
      </c>
      <c r="K2133" s="5">
        <f>+'MBI DIRECTORIO'!K2133</f>
        <v>112.5</v>
      </c>
      <c r="L2133" s="5">
        <f>+'MBI DIRECTORIO'!L2133</f>
        <v>12.48751074401857</v>
      </c>
      <c r="M2133" s="5">
        <f>+'MBI DIRECTORIO'!M2133</f>
        <v>29.439823008849551</v>
      </c>
      <c r="N2133" s="5">
        <f>+'MBI DIRECTORIO'!N2133</f>
        <v>19.828216374269012</v>
      </c>
      <c r="O2133" s="5">
        <f>+'MBI DIRECTORIO'!O2133</f>
        <v>26.498538011695906</v>
      </c>
      <c r="P2133" s="5">
        <f>+'MBI DIRECTORIO'!P2133</f>
        <v>2.5371588693957112</v>
      </c>
      <c r="Q2133" s="5">
        <f>+'MBI DIRECTORIO'!Q2133</f>
        <v>5.1654680934998458</v>
      </c>
      <c r="R2133" s="5">
        <f>+'MBI DIRECTORIO'!R2133</f>
        <v>0</v>
      </c>
      <c r="S2133" s="5">
        <f>+'MBI DIRECTORIO'!S2133</f>
        <v>0</v>
      </c>
      <c r="T2133" s="5">
        <f>+'MBI DIRECTORIO'!T2133</f>
        <v>0</v>
      </c>
      <c r="U2133" s="5">
        <f>+'MBI DIRECTORIO'!U2133</f>
        <v>0</v>
      </c>
      <c r="V2133" s="5">
        <f>+'MBI DIRECTORIO'!V2133</f>
        <v>0</v>
      </c>
      <c r="W2133" s="5">
        <f>+'MBI DIRECTORIO'!W2133</f>
        <v>0</v>
      </c>
      <c r="X2133" s="5">
        <f>+'MBI DIRECTORIO'!X2133</f>
        <v>0</v>
      </c>
      <c r="Y2133" s="5">
        <f>+'MBI DIRECTORIO'!Y2133</f>
        <v>112.17391148336493</v>
      </c>
      <c r="Z2133" s="5">
        <f>+'MBI DIRECTORIO'!Z2133</f>
        <v>28.704707125654906</v>
      </c>
      <c r="AA2133" s="5">
        <f>+'MBI DIRECTORIO'!AA2133</f>
        <v>0</v>
      </c>
      <c r="AB2133" s="5" t="str">
        <f>+'MBI DIRECTORIO'!AG2133</f>
        <v>Qingdao Congmu International Wine Industry Co.,Ltd.</v>
      </c>
      <c r="AD2133" t="str">
        <f t="shared" si="35"/>
        <v>INSERT INTO TABLA_PRESUPUESTO_COMERCIAL VALUES ('VSR','80218-C','14004971-20',2022,'Diciembre',50,'USD',1500,789.079804,0,112.5,12.487511,29.439823,19.828216,26.498538,2.537159,5.165468,0,0,0,0,0,0,0,112.173911,28.704707,0);</v>
      </c>
    </row>
    <row r="2134" spans="1:30" x14ac:dyDescent="0.2">
      <c r="A2134" t="str">
        <f>+'MBI DIRECTORIO'!A2134</f>
        <v>VSR</v>
      </c>
      <c r="B2134" t="str">
        <f>+'MBI DIRECTORIO'!B2134</f>
        <v>80218-C</v>
      </c>
      <c r="C2134" t="str">
        <f>+'MBI DIRECTORIO'!C2134</f>
        <v>14004874-20</v>
      </c>
      <c r="D2134">
        <f>+'MBI DIRECTORIO'!D2134</f>
        <v>2022</v>
      </c>
      <c r="E2134" t="str">
        <f>+'MBI DIRECTORIO'!E2134</f>
        <v>Diciembre</v>
      </c>
      <c r="F2134" s="5">
        <f>+'MBI DIRECTORIO'!F2134</f>
        <v>12.5</v>
      </c>
      <c r="G2134" t="str">
        <f>+'MBI DIRECTORIO'!G2134</f>
        <v>USD</v>
      </c>
      <c r="H2134" s="5">
        <f>+'MBI DIRECTORIO'!H2134</f>
        <v>375</v>
      </c>
      <c r="I2134" s="5">
        <f>+'MBI DIRECTORIO'!I2134</f>
        <v>200.83936641544642</v>
      </c>
      <c r="J2134" s="5">
        <f>+'MBI DIRECTORIO'!J2134</f>
        <v>0</v>
      </c>
      <c r="K2134" s="5">
        <f>+'MBI DIRECTORIO'!K2134</f>
        <v>28.125</v>
      </c>
      <c r="L2134" s="5">
        <f>+'MBI DIRECTORIO'!L2134</f>
        <v>3.1218776860046424</v>
      </c>
      <c r="M2134" s="5">
        <f>+'MBI DIRECTORIO'!M2134</f>
        <v>7.3599557522123877</v>
      </c>
      <c r="N2134" s="5">
        <f>+'MBI DIRECTORIO'!N2134</f>
        <v>4.9570540935672529</v>
      </c>
      <c r="O2134" s="5">
        <f>+'MBI DIRECTORIO'!O2134</f>
        <v>6.6246345029239766</v>
      </c>
      <c r="P2134" s="5">
        <f>+'MBI DIRECTORIO'!P2134</f>
        <v>0.63428971734892781</v>
      </c>
      <c r="Q2134" s="5">
        <f>+'MBI DIRECTORIO'!Q2134</f>
        <v>1.2913670233749615</v>
      </c>
      <c r="R2134" s="5">
        <f>+'MBI DIRECTORIO'!R2134</f>
        <v>0</v>
      </c>
      <c r="S2134" s="5">
        <f>+'MBI DIRECTORIO'!S2134</f>
        <v>0</v>
      </c>
      <c r="T2134" s="5">
        <f>+'MBI DIRECTORIO'!T2134</f>
        <v>0</v>
      </c>
      <c r="U2134" s="5">
        <f>+'MBI DIRECTORIO'!U2134</f>
        <v>0</v>
      </c>
      <c r="V2134" s="5">
        <f>+'MBI DIRECTORIO'!V2134</f>
        <v>0</v>
      </c>
      <c r="W2134" s="5">
        <f>+'MBI DIRECTORIO'!W2134</f>
        <v>0</v>
      </c>
      <c r="X2134" s="5">
        <f>+'MBI DIRECTORIO'!X2134</f>
        <v>0</v>
      </c>
      <c r="Y2134" s="5">
        <f>+'MBI DIRECTORIO'!Y2134</f>
        <v>28.043477870841233</v>
      </c>
      <c r="Z2134" s="5">
        <f>+'MBI DIRECTORIO'!Z2134</f>
        <v>7.1761767814137265</v>
      </c>
      <c r="AA2134" s="5">
        <f>+'MBI DIRECTORIO'!AA2134</f>
        <v>0</v>
      </c>
      <c r="AB2134" s="5" t="str">
        <f>+'MBI DIRECTORIO'!AG2134</f>
        <v>Qingdao Congmu International Wine Industry Co.,Ltd.</v>
      </c>
      <c r="AD2134" t="str">
        <f t="shared" si="35"/>
        <v>INSERT INTO TABLA_PRESUPUESTO_COMERCIAL VALUES ('VSR','80218-C','14004874-20',2022,'Diciembre',12.5,'USD',375,200.839366,0,28.125,3.121878,7.359956,4.957054,6.624635,0.63429,1.291367,0,0,0,0,0,0,0,28.043478,7.176177,0);</v>
      </c>
    </row>
    <row r="2135" spans="1:30" x14ac:dyDescent="0.2">
      <c r="A2135" t="str">
        <f>+'MBI DIRECTORIO'!A2135</f>
        <v>VSR</v>
      </c>
      <c r="B2135" t="str">
        <f>+'MBI DIRECTORIO'!B2135</f>
        <v>80218-C</v>
      </c>
      <c r="C2135" t="str">
        <f>+'MBI DIRECTORIO'!C2135</f>
        <v>14004875-20</v>
      </c>
      <c r="D2135">
        <f>+'MBI DIRECTORIO'!D2135</f>
        <v>2022</v>
      </c>
      <c r="E2135" t="str">
        <f>+'MBI DIRECTORIO'!E2135</f>
        <v>Diciembre</v>
      </c>
      <c r="F2135" s="5">
        <f>+'MBI DIRECTORIO'!F2135</f>
        <v>12.5</v>
      </c>
      <c r="G2135" t="str">
        <f>+'MBI DIRECTORIO'!G2135</f>
        <v>USD</v>
      </c>
      <c r="H2135" s="5">
        <f>+'MBI DIRECTORIO'!H2135</f>
        <v>375</v>
      </c>
      <c r="I2135" s="5">
        <f>+'MBI DIRECTORIO'!I2135</f>
        <v>218.29299300428181</v>
      </c>
      <c r="J2135" s="5">
        <f>+'MBI DIRECTORIO'!J2135</f>
        <v>0</v>
      </c>
      <c r="K2135" s="5">
        <f>+'MBI DIRECTORIO'!K2135</f>
        <v>28.749999999999996</v>
      </c>
      <c r="L2135" s="5">
        <f>+'MBI DIRECTORIO'!L2135</f>
        <v>3.1218776860046424</v>
      </c>
      <c r="M2135" s="5">
        <f>+'MBI DIRECTORIO'!M2135</f>
        <v>7.3599557522123877</v>
      </c>
      <c r="N2135" s="5">
        <f>+'MBI DIRECTORIO'!N2135</f>
        <v>4.9570540935672529</v>
      </c>
      <c r="O2135" s="5">
        <f>+'MBI DIRECTORIO'!O2135</f>
        <v>6.6246345029239766</v>
      </c>
      <c r="P2135" s="5">
        <f>+'MBI DIRECTORIO'!P2135</f>
        <v>0.63428971734892781</v>
      </c>
      <c r="Q2135" s="5">
        <f>+'MBI DIRECTORIO'!Q2135</f>
        <v>1.2913670233749615</v>
      </c>
      <c r="R2135" s="5">
        <f>+'MBI DIRECTORIO'!R2135</f>
        <v>0</v>
      </c>
      <c r="S2135" s="5">
        <f>+'MBI DIRECTORIO'!S2135</f>
        <v>0</v>
      </c>
      <c r="T2135" s="5">
        <f>+'MBI DIRECTORIO'!T2135</f>
        <v>0</v>
      </c>
      <c r="U2135" s="5">
        <f>+'MBI DIRECTORIO'!U2135</f>
        <v>0</v>
      </c>
      <c r="V2135" s="5">
        <f>+'MBI DIRECTORIO'!V2135</f>
        <v>0</v>
      </c>
      <c r="W2135" s="5">
        <f>+'MBI DIRECTORIO'!W2135</f>
        <v>0</v>
      </c>
      <c r="X2135" s="5">
        <f>+'MBI DIRECTORIO'!X2135</f>
        <v>0</v>
      </c>
      <c r="Y2135" s="5">
        <f>+'MBI DIRECTORIO'!Y2135</f>
        <v>28.043477870841233</v>
      </c>
      <c r="Z2135" s="5">
        <f>+'MBI DIRECTORIO'!Z2135</f>
        <v>7.1761767814137265</v>
      </c>
      <c r="AA2135" s="5">
        <f>+'MBI DIRECTORIO'!AA2135</f>
        <v>0</v>
      </c>
      <c r="AB2135" s="5" t="str">
        <f>+'MBI DIRECTORIO'!AG2135</f>
        <v>Qingdao Congmu International Wine Industry Co.,Ltd.</v>
      </c>
      <c r="AD2135" t="str">
        <f t="shared" si="35"/>
        <v>INSERT INTO TABLA_PRESUPUESTO_COMERCIAL VALUES ('VSR','80218-C','14004875-20',2022,'Diciembre',12.5,'USD',375,218.292993,0,28.75,3.121878,7.359956,4.957054,6.624635,0.63429,1.291367,0,0,0,0,0,0,0,28.043478,7.176177,0);</v>
      </c>
    </row>
    <row r="2136" spans="1:30" x14ac:dyDescent="0.2">
      <c r="A2136" t="str">
        <f>+'MBI DIRECTORIO'!A2136</f>
        <v>VSR</v>
      </c>
      <c r="B2136" t="str">
        <f>+'MBI DIRECTORIO'!B2136</f>
        <v>80225-C</v>
      </c>
      <c r="C2136" t="str">
        <f>+'MBI DIRECTORIO'!C2136</f>
        <v>14004807-18</v>
      </c>
      <c r="D2136">
        <f>+'MBI DIRECTORIO'!D2136</f>
        <v>2022</v>
      </c>
      <c r="E2136" t="str">
        <f>+'MBI DIRECTORIO'!E2136</f>
        <v>Diciembre</v>
      </c>
      <c r="F2136" s="5">
        <f>+'MBI DIRECTORIO'!F2136</f>
        <v>12.5</v>
      </c>
      <c r="G2136" t="str">
        <f>+'MBI DIRECTORIO'!G2136</f>
        <v>USD</v>
      </c>
      <c r="H2136" s="5">
        <f>+'MBI DIRECTORIO'!H2136</f>
        <v>3000</v>
      </c>
      <c r="I2136" s="5">
        <f>+'MBI DIRECTORIO'!I2136</f>
        <v>925.01535123703866</v>
      </c>
      <c r="J2136" s="5">
        <f>+'MBI DIRECTORIO'!J2136</f>
        <v>0</v>
      </c>
      <c r="K2136" s="5">
        <f>+'MBI DIRECTORIO'!K2136</f>
        <v>225</v>
      </c>
      <c r="L2136" s="5">
        <f>+'MBI DIRECTORIO'!L2136</f>
        <v>3.1218776860046424</v>
      </c>
      <c r="M2136" s="5">
        <f>+'MBI DIRECTORIO'!M2136</f>
        <v>5.3989071038251364</v>
      </c>
      <c r="N2136" s="5">
        <f>+'MBI DIRECTORIO'!N2136</f>
        <v>4.9139492753623193</v>
      </c>
      <c r="O2136" s="5">
        <f>+'MBI DIRECTORIO'!O2136</f>
        <v>6.5670289855072461</v>
      </c>
      <c r="P2136" s="5">
        <f>+'MBI DIRECTORIO'!P2136</f>
        <v>0.62877415458937203</v>
      </c>
      <c r="Q2136" s="5">
        <f>+'MBI DIRECTORIO'!Q2136</f>
        <v>10.330936186999692</v>
      </c>
      <c r="R2136" s="5">
        <f>+'MBI DIRECTORIO'!R2136</f>
        <v>0</v>
      </c>
      <c r="S2136" s="5">
        <f>+'MBI DIRECTORIO'!S2136</f>
        <v>0</v>
      </c>
      <c r="T2136" s="5">
        <f>+'MBI DIRECTORIO'!T2136</f>
        <v>0</v>
      </c>
      <c r="U2136" s="5">
        <f>+'MBI DIRECTORIO'!U2136</f>
        <v>0</v>
      </c>
      <c r="V2136" s="5">
        <f>+'MBI DIRECTORIO'!V2136</f>
        <v>0</v>
      </c>
      <c r="W2136" s="5">
        <f>+'MBI DIRECTORIO'!W2136</f>
        <v>0</v>
      </c>
      <c r="X2136" s="5">
        <f>+'MBI DIRECTORIO'!X2136</f>
        <v>0</v>
      </c>
      <c r="Y2136" s="5">
        <f>+'MBI DIRECTORIO'!Y2136</f>
        <v>35.01577248769749</v>
      </c>
      <c r="Z2136" s="5">
        <f>+'MBI DIRECTORIO'!Z2136</f>
        <v>7.1761767814137265</v>
      </c>
      <c r="AA2136" s="5">
        <f>+'MBI DIRECTORIO'!AA2136</f>
        <v>0</v>
      </c>
      <c r="AB2136" s="5" t="str">
        <f>+'MBI DIRECTORIO'!AG2136</f>
        <v>GUANGZHOU CHAOSHENG TRADING CO., LTD.</v>
      </c>
      <c r="AD2136" t="str">
        <f t="shared" si="35"/>
        <v>INSERT INTO TABLA_PRESUPUESTO_COMERCIAL VALUES ('VSR','80225-C','14004807-18',2022,'Diciembre',12.5,'USD',3000,925.015351,0,225,3.121878,5.398907,4.913949,6.567029,0.628774,10.330936,0,0,0,0,0,0,0,35.015772,7.176177,0);</v>
      </c>
    </row>
    <row r="2137" spans="1:30" x14ac:dyDescent="0.2">
      <c r="A2137" t="str">
        <f>+'MBI DIRECTORIO'!A2137</f>
        <v>VSR</v>
      </c>
      <c r="B2137" t="str">
        <f>+'MBI DIRECTORIO'!B2137</f>
        <v>80225-C</v>
      </c>
      <c r="C2137" t="str">
        <f>+'MBI DIRECTORIO'!C2137</f>
        <v>14004965-17</v>
      </c>
      <c r="D2137">
        <f>+'MBI DIRECTORIO'!D2137</f>
        <v>2022</v>
      </c>
      <c r="E2137" t="str">
        <f>+'MBI DIRECTORIO'!E2137</f>
        <v>Diciembre</v>
      </c>
      <c r="F2137" s="5">
        <f>+'MBI DIRECTORIO'!F2137</f>
        <v>12.5</v>
      </c>
      <c r="G2137" t="str">
        <f>+'MBI DIRECTORIO'!G2137</f>
        <v>USD</v>
      </c>
      <c r="H2137" s="5">
        <f>+'MBI DIRECTORIO'!H2137</f>
        <v>1250</v>
      </c>
      <c r="I2137" s="5">
        <f>+'MBI DIRECTORIO'!I2137</f>
        <v>941.92538496665748</v>
      </c>
      <c r="J2137" s="5">
        <f>+'MBI DIRECTORIO'!J2137</f>
        <v>0</v>
      </c>
      <c r="K2137" s="5">
        <f>+'MBI DIRECTORIO'!K2137</f>
        <v>93.75</v>
      </c>
      <c r="L2137" s="5">
        <f>+'MBI DIRECTORIO'!L2137</f>
        <v>3.1218776860046424</v>
      </c>
      <c r="M2137" s="5">
        <f>+'MBI DIRECTORIO'!M2137</f>
        <v>5.3989071038251364</v>
      </c>
      <c r="N2137" s="5">
        <f>+'MBI DIRECTORIO'!N2137</f>
        <v>4.9139492753623193</v>
      </c>
      <c r="O2137" s="5">
        <f>+'MBI DIRECTORIO'!O2137</f>
        <v>6.5670289855072461</v>
      </c>
      <c r="P2137" s="5">
        <f>+'MBI DIRECTORIO'!P2137</f>
        <v>0.62877415458937203</v>
      </c>
      <c r="Q2137" s="5">
        <f>+'MBI DIRECTORIO'!Q2137</f>
        <v>4.3045567445832047</v>
      </c>
      <c r="R2137" s="5">
        <f>+'MBI DIRECTORIO'!R2137</f>
        <v>0</v>
      </c>
      <c r="S2137" s="5">
        <f>+'MBI DIRECTORIO'!S2137</f>
        <v>0</v>
      </c>
      <c r="T2137" s="5">
        <f>+'MBI DIRECTORIO'!T2137</f>
        <v>0</v>
      </c>
      <c r="U2137" s="5">
        <f>+'MBI DIRECTORIO'!U2137</f>
        <v>0</v>
      </c>
      <c r="V2137" s="5">
        <f>+'MBI DIRECTORIO'!V2137</f>
        <v>0</v>
      </c>
      <c r="W2137" s="5">
        <f>+'MBI DIRECTORIO'!W2137</f>
        <v>0</v>
      </c>
      <c r="X2137" s="5">
        <f>+'MBI DIRECTORIO'!X2137</f>
        <v>0</v>
      </c>
      <c r="Y2137" s="5">
        <f>+'MBI DIRECTORIO'!Y2137</f>
        <v>28.989393045281005</v>
      </c>
      <c r="Z2137" s="5">
        <f>+'MBI DIRECTORIO'!Z2137</f>
        <v>7.1761767814137265</v>
      </c>
      <c r="AA2137" s="5">
        <f>+'MBI DIRECTORIO'!AA2137</f>
        <v>0</v>
      </c>
      <c r="AB2137" s="5" t="str">
        <f>+'MBI DIRECTORIO'!AG2137</f>
        <v>GUANGZHOU CHAOSHENG TRADING CO., LTD.</v>
      </c>
      <c r="AD2137" t="str">
        <f t="shared" si="35"/>
        <v>INSERT INTO TABLA_PRESUPUESTO_COMERCIAL VALUES ('VSR','80225-C','14004965-17',2022,'Diciembre',12.5,'USD',1250,941.925385,0,93.75,3.121878,5.398907,4.913949,6.567029,0.628774,4.304557,0,0,0,0,0,0,0,28.989393,7.176177,0);</v>
      </c>
    </row>
    <row r="2138" spans="1:30" x14ac:dyDescent="0.2">
      <c r="A2138" t="str">
        <f>+'MBI DIRECTORIO'!A2138</f>
        <v>VSR</v>
      </c>
      <c r="B2138" t="str">
        <f>+'MBI DIRECTORIO'!B2138</f>
        <v>80225-C</v>
      </c>
      <c r="C2138" t="str">
        <f>+'MBI DIRECTORIO'!C2138</f>
        <v>14004882-20</v>
      </c>
      <c r="D2138">
        <f>+'MBI DIRECTORIO'!D2138</f>
        <v>2022</v>
      </c>
      <c r="E2138" t="str">
        <f>+'MBI DIRECTORIO'!E2138</f>
        <v>Diciembre</v>
      </c>
      <c r="F2138" s="5">
        <f>+'MBI DIRECTORIO'!F2138</f>
        <v>75</v>
      </c>
      <c r="G2138" t="str">
        <f>+'MBI DIRECTORIO'!G2138</f>
        <v>USD</v>
      </c>
      <c r="H2138" s="5">
        <f>+'MBI DIRECTORIO'!H2138</f>
        <v>3150</v>
      </c>
      <c r="I2138" s="5">
        <f>+'MBI DIRECTORIO'!I2138</f>
        <v>1637.3749129777561</v>
      </c>
      <c r="J2138" s="5">
        <f>+'MBI DIRECTORIO'!J2138</f>
        <v>0</v>
      </c>
      <c r="K2138" s="5">
        <f>+'MBI DIRECTORIO'!K2138</f>
        <v>0</v>
      </c>
      <c r="L2138" s="5">
        <f>+'MBI DIRECTORIO'!L2138</f>
        <v>0</v>
      </c>
      <c r="M2138" s="5">
        <f>+'MBI DIRECTORIO'!M2138</f>
        <v>32.393442622950822</v>
      </c>
      <c r="N2138" s="5">
        <f>+'MBI DIRECTORIO'!N2138</f>
        <v>29.483695652173914</v>
      </c>
      <c r="O2138" s="5">
        <f>+'MBI DIRECTORIO'!O2138</f>
        <v>39.402173913043477</v>
      </c>
      <c r="P2138" s="5">
        <f>+'MBI DIRECTORIO'!P2138</f>
        <v>3.7726449275362319</v>
      </c>
      <c r="Q2138" s="5">
        <f>+'MBI DIRECTORIO'!Q2138</f>
        <v>10.847482996349676</v>
      </c>
      <c r="R2138" s="5">
        <f>+'MBI DIRECTORIO'!R2138</f>
        <v>0</v>
      </c>
      <c r="S2138" s="5">
        <f>+'MBI DIRECTORIO'!S2138</f>
        <v>0</v>
      </c>
      <c r="T2138" s="5">
        <f>+'MBI DIRECTORIO'!T2138</f>
        <v>0</v>
      </c>
      <c r="U2138" s="5">
        <f>+'MBI DIRECTORIO'!U2138</f>
        <v>0</v>
      </c>
      <c r="V2138" s="5">
        <f>+'MBI DIRECTORIO'!V2138</f>
        <v>0</v>
      </c>
      <c r="W2138" s="5">
        <f>+'MBI DIRECTORIO'!W2138</f>
        <v>0</v>
      </c>
      <c r="X2138" s="5">
        <f>+'MBI DIRECTORIO'!X2138</f>
        <v>0</v>
      </c>
      <c r="Y2138" s="5">
        <f>+'MBI DIRECTORIO'!Y2138</f>
        <v>158.95650080053647</v>
      </c>
      <c r="Z2138" s="5">
        <f>+'MBI DIRECTORIO'!Z2138</f>
        <v>43.057060688482359</v>
      </c>
      <c r="AA2138" s="5">
        <f>+'MBI DIRECTORIO'!AA2138</f>
        <v>0</v>
      </c>
      <c r="AB2138" s="5" t="str">
        <f>+'MBI DIRECTORIO'!AG2138</f>
        <v>GUANGZHOU CHAOSHENG TRADING CO., LTD.</v>
      </c>
      <c r="AD2138" t="str">
        <f t="shared" si="35"/>
        <v>INSERT INTO TABLA_PRESUPUESTO_COMERCIAL VALUES ('VSR','80225-C','14004882-20',2022,'Diciembre',75,'USD',3150,1637.374913,0,0,0,32.393443,29.483696,39.402174,3.772645,10.847483,0,0,0,0,0,0,0,158.956501,43.057061,0);</v>
      </c>
    </row>
    <row r="2139" spans="1:30" x14ac:dyDescent="0.2">
      <c r="A2139" t="str">
        <f>+'MBI DIRECTORIO'!A2139</f>
        <v>VSR</v>
      </c>
      <c r="B2139" t="str">
        <f>+'MBI DIRECTORIO'!B2139</f>
        <v>80225-C</v>
      </c>
      <c r="C2139" t="str">
        <f>+'MBI DIRECTORIO'!C2139</f>
        <v>14004880-20</v>
      </c>
      <c r="D2139">
        <f>+'MBI DIRECTORIO'!D2139</f>
        <v>2022</v>
      </c>
      <c r="E2139" t="str">
        <f>+'MBI DIRECTORIO'!E2139</f>
        <v>Diciembre</v>
      </c>
      <c r="F2139" s="5">
        <f>+'MBI DIRECTORIO'!F2139</f>
        <v>400</v>
      </c>
      <c r="G2139" t="str">
        <f>+'MBI DIRECTORIO'!G2139</f>
        <v>USD</v>
      </c>
      <c r="H2139" s="5">
        <f>+'MBI DIRECTORIO'!H2139</f>
        <v>10400</v>
      </c>
      <c r="I2139" s="5">
        <f>+'MBI DIRECTORIO'!I2139</f>
        <v>6804.7567639049958</v>
      </c>
      <c r="J2139" s="5">
        <f>+'MBI DIRECTORIO'!J2139</f>
        <v>0</v>
      </c>
      <c r="K2139" s="5">
        <f>+'MBI DIRECTORIO'!K2139</f>
        <v>0</v>
      </c>
      <c r="L2139" s="5">
        <f>+'MBI DIRECTORIO'!L2139</f>
        <v>0</v>
      </c>
      <c r="M2139" s="5">
        <f>+'MBI DIRECTORIO'!M2139</f>
        <v>172.76502732240436</v>
      </c>
      <c r="N2139" s="5">
        <f>+'MBI DIRECTORIO'!N2139</f>
        <v>157.24637681159422</v>
      </c>
      <c r="O2139" s="5">
        <f>+'MBI DIRECTORIO'!O2139</f>
        <v>210.14492753623188</v>
      </c>
      <c r="P2139" s="5">
        <f>+'MBI DIRECTORIO'!P2139</f>
        <v>20.120772946859905</v>
      </c>
      <c r="Q2139" s="5">
        <f>+'MBI DIRECTORIO'!Q2139</f>
        <v>35.813912114932265</v>
      </c>
      <c r="R2139" s="5">
        <f>+'MBI DIRECTORIO'!R2139</f>
        <v>0</v>
      </c>
      <c r="S2139" s="5">
        <f>+'MBI DIRECTORIO'!S2139</f>
        <v>0</v>
      </c>
      <c r="T2139" s="5">
        <f>+'MBI DIRECTORIO'!T2139</f>
        <v>0</v>
      </c>
      <c r="U2139" s="5">
        <f>+'MBI DIRECTORIO'!U2139</f>
        <v>0</v>
      </c>
      <c r="V2139" s="5">
        <f>+'MBI DIRECTORIO'!V2139</f>
        <v>0</v>
      </c>
      <c r="W2139" s="5">
        <f>+'MBI DIRECTORIO'!W2139</f>
        <v>0</v>
      </c>
      <c r="X2139" s="5">
        <f>+'MBI DIRECTORIO'!X2139</f>
        <v>0</v>
      </c>
      <c r="Y2139" s="5">
        <f>+'MBI DIRECTORIO'!Y2139</f>
        <v>825.72867373726183</v>
      </c>
      <c r="Z2139" s="5">
        <f>+'MBI DIRECTORIO'!Z2139</f>
        <v>229.63765700523925</v>
      </c>
      <c r="AA2139" s="5">
        <f>+'MBI DIRECTORIO'!AA2139</f>
        <v>0</v>
      </c>
      <c r="AB2139" s="5" t="str">
        <f>+'MBI DIRECTORIO'!AG2139</f>
        <v>GUANGZHOU CHAOSHENG TRADING CO., LTD.</v>
      </c>
      <c r="AD2139" t="str">
        <f t="shared" si="35"/>
        <v>INSERT INTO TABLA_PRESUPUESTO_COMERCIAL VALUES ('VSR','80225-C','14004880-20',2022,'Diciembre',400,'USD',10400,6804.756764,0,0,0,172.765027,157.246377,210.144928,20.120773,35.813912,0,0,0,0,0,0,0,825.728674,229.637657,0);</v>
      </c>
    </row>
    <row r="2140" spans="1:30" x14ac:dyDescent="0.2">
      <c r="A2140" t="str">
        <f>+'MBI DIRECTORIO'!A2140</f>
        <v>VSR</v>
      </c>
      <c r="B2140" t="str">
        <f>+'MBI DIRECTORIO'!B2140</f>
        <v>80225-C</v>
      </c>
      <c r="C2140" t="str">
        <f>+'MBI DIRECTORIO'!C2140</f>
        <v>14004881-20</v>
      </c>
      <c r="D2140">
        <f>+'MBI DIRECTORIO'!D2140</f>
        <v>2022</v>
      </c>
      <c r="E2140" t="str">
        <f>+'MBI DIRECTORIO'!E2140</f>
        <v>Diciembre</v>
      </c>
      <c r="F2140" s="5">
        <f>+'MBI DIRECTORIO'!F2140</f>
        <v>75</v>
      </c>
      <c r="G2140" t="str">
        <f>+'MBI DIRECTORIO'!G2140</f>
        <v>USD</v>
      </c>
      <c r="H2140" s="5">
        <f>+'MBI DIRECTORIO'!H2140</f>
        <v>1950</v>
      </c>
      <c r="I2140" s="5">
        <f>+'MBI DIRECTORIO'!I2140</f>
        <v>1307.1819988872046</v>
      </c>
      <c r="J2140" s="5">
        <f>+'MBI DIRECTORIO'!J2140</f>
        <v>0</v>
      </c>
      <c r="K2140" s="5">
        <f>+'MBI DIRECTORIO'!K2140</f>
        <v>0</v>
      </c>
      <c r="L2140" s="5">
        <f>+'MBI DIRECTORIO'!L2140</f>
        <v>0</v>
      </c>
      <c r="M2140" s="5">
        <f>+'MBI DIRECTORIO'!M2140</f>
        <v>32.393442622950822</v>
      </c>
      <c r="N2140" s="5">
        <f>+'MBI DIRECTORIO'!N2140</f>
        <v>29.483695652173914</v>
      </c>
      <c r="O2140" s="5">
        <f>+'MBI DIRECTORIO'!O2140</f>
        <v>39.402173913043477</v>
      </c>
      <c r="P2140" s="5">
        <f>+'MBI DIRECTORIO'!P2140</f>
        <v>3.7726449275362319</v>
      </c>
      <c r="Q2140" s="5">
        <f>+'MBI DIRECTORIO'!Q2140</f>
        <v>6.7151085215497996</v>
      </c>
      <c r="R2140" s="5">
        <f>+'MBI DIRECTORIO'!R2140</f>
        <v>0</v>
      </c>
      <c r="S2140" s="5">
        <f>+'MBI DIRECTORIO'!S2140</f>
        <v>0</v>
      </c>
      <c r="T2140" s="5">
        <f>+'MBI DIRECTORIO'!T2140</f>
        <v>0</v>
      </c>
      <c r="U2140" s="5">
        <f>+'MBI DIRECTORIO'!U2140</f>
        <v>0</v>
      </c>
      <c r="V2140" s="5">
        <f>+'MBI DIRECTORIO'!V2140</f>
        <v>0</v>
      </c>
      <c r="W2140" s="5">
        <f>+'MBI DIRECTORIO'!W2140</f>
        <v>0</v>
      </c>
      <c r="X2140" s="5">
        <f>+'MBI DIRECTORIO'!X2140</f>
        <v>0</v>
      </c>
      <c r="Y2140" s="5">
        <f>+'MBI DIRECTORIO'!Y2140</f>
        <v>154.82412632573661</v>
      </c>
      <c r="Z2140" s="5">
        <f>+'MBI DIRECTORIO'!Z2140</f>
        <v>43.057060688482359</v>
      </c>
      <c r="AA2140" s="5">
        <f>+'MBI DIRECTORIO'!AA2140</f>
        <v>0</v>
      </c>
      <c r="AB2140" s="5" t="str">
        <f>+'MBI DIRECTORIO'!AG2140</f>
        <v>GUANGZHOU CHAOSHENG TRADING CO., LTD.</v>
      </c>
      <c r="AD2140" t="str">
        <f t="shared" si="35"/>
        <v>INSERT INTO TABLA_PRESUPUESTO_COMERCIAL VALUES ('VSR','80225-C','14004881-20',2022,'Diciembre',75,'USD',1950,1307.181999,0,0,0,32.393443,29.483696,39.402174,3.772645,6.715109,0,0,0,0,0,0,0,154.824126,43.057061,0);</v>
      </c>
    </row>
    <row r="2141" spans="1:30" x14ac:dyDescent="0.2">
      <c r="A2141" t="str">
        <f>+'MBI DIRECTORIO'!A2141</f>
        <v>VSR</v>
      </c>
      <c r="B2141" t="str">
        <f>+'MBI DIRECTORIO'!B2141</f>
        <v>80227-C</v>
      </c>
      <c r="C2141" t="str">
        <f>+'MBI DIRECTORIO'!C2141</f>
        <v>14005073-18</v>
      </c>
      <c r="D2141">
        <f>+'MBI DIRECTORIO'!D2141</f>
        <v>2022</v>
      </c>
      <c r="E2141" t="str">
        <f>+'MBI DIRECTORIO'!E2141</f>
        <v>Diciembre</v>
      </c>
      <c r="F2141" s="5">
        <f>+'MBI DIRECTORIO'!F2141</f>
        <v>37.5</v>
      </c>
      <c r="G2141" t="str">
        <f>+'MBI DIRECTORIO'!G2141</f>
        <v>USD</v>
      </c>
      <c r="H2141" s="5">
        <f>+'MBI DIRECTORIO'!H2141</f>
        <v>5700</v>
      </c>
      <c r="I2141" s="5">
        <f>+'MBI DIRECTORIO'!I2141</f>
        <v>3298.8890229248136</v>
      </c>
      <c r="J2141" s="5">
        <f>+'MBI DIRECTORIO'!J2141</f>
        <v>0</v>
      </c>
      <c r="K2141" s="5">
        <f>+'MBI DIRECTORIO'!K2141</f>
        <v>427.5</v>
      </c>
      <c r="L2141" s="5">
        <f>+'MBI DIRECTORIO'!L2141</f>
        <v>9.3656330580139269</v>
      </c>
      <c r="M2141" s="5">
        <f>+'MBI DIRECTORIO'!M2141</f>
        <v>23.561157024793385</v>
      </c>
      <c r="N2141" s="5">
        <f>+'MBI DIRECTORIO'!N2141</f>
        <v>13.040865384615387</v>
      </c>
      <c r="O2141" s="5">
        <f>+'MBI DIRECTORIO'!O2141</f>
        <v>17.427884615384617</v>
      </c>
      <c r="P2141" s="5">
        <f>+'MBI DIRECTORIO'!P2141</f>
        <v>1.668669871794872</v>
      </c>
      <c r="Q2141" s="5">
        <f>+'MBI DIRECTORIO'!Q2141</f>
        <v>19.628778755299415</v>
      </c>
      <c r="R2141" s="5">
        <f>+'MBI DIRECTORIO'!R2141</f>
        <v>0</v>
      </c>
      <c r="S2141" s="5">
        <f>+'MBI DIRECTORIO'!S2141</f>
        <v>0</v>
      </c>
      <c r="T2141" s="5">
        <f>+'MBI DIRECTORIO'!T2141</f>
        <v>0</v>
      </c>
      <c r="U2141" s="5">
        <f>+'MBI DIRECTORIO'!U2141</f>
        <v>0</v>
      </c>
      <c r="V2141" s="5">
        <f>+'MBI DIRECTORIO'!V2141</f>
        <v>0</v>
      </c>
      <c r="W2141" s="5">
        <f>+'MBI DIRECTORIO'!W2141</f>
        <v>0</v>
      </c>
      <c r="X2141" s="5">
        <f>+'MBI DIRECTORIO'!X2141</f>
        <v>0</v>
      </c>
      <c r="Y2141" s="5">
        <f>+'MBI DIRECTORIO'!Y2141</f>
        <v>96.855885996128848</v>
      </c>
      <c r="Z2141" s="5">
        <f>+'MBI DIRECTORIO'!Z2141</f>
        <v>21.52853034424118</v>
      </c>
      <c r="AA2141" s="5">
        <f>+'MBI DIRECTORIO'!AA2141</f>
        <v>0</v>
      </c>
      <c r="AB2141" s="5" t="str">
        <f>+'MBI DIRECTORIO'!AG2141</f>
        <v>Shanxi Jinghe Trade Co.，Ltd</v>
      </c>
      <c r="AD2141" t="str">
        <f t="shared" si="35"/>
        <v>INSERT INTO TABLA_PRESUPUESTO_COMERCIAL VALUES ('VSR','80227-C','14005073-18',2022,'Diciembre',37.5,'USD',5700,3298.889023,0,427.5,9.365633,23.561157,13.040865,17.427885,1.66867,19.628779,0,0,0,0,0,0,0,96.855886,21.52853,0);</v>
      </c>
    </row>
    <row r="2142" spans="1:30" x14ac:dyDescent="0.2">
      <c r="A2142" t="str">
        <f>+'MBI DIRECTORIO'!A2142</f>
        <v>VSR</v>
      </c>
      <c r="B2142" t="str">
        <f>+'MBI DIRECTORIO'!B2142</f>
        <v>80227-C</v>
      </c>
      <c r="C2142" t="str">
        <f>+'MBI DIRECTORIO'!C2142</f>
        <v>14005070-20</v>
      </c>
      <c r="D2142">
        <f>+'MBI DIRECTORIO'!D2142</f>
        <v>2022</v>
      </c>
      <c r="E2142" t="str">
        <f>+'MBI DIRECTORIO'!E2142</f>
        <v>Diciembre</v>
      </c>
      <c r="F2142" s="5">
        <f>+'MBI DIRECTORIO'!F2142</f>
        <v>25</v>
      </c>
      <c r="G2142" t="str">
        <f>+'MBI DIRECTORIO'!G2142</f>
        <v>USD</v>
      </c>
      <c r="H2142" s="5">
        <f>+'MBI DIRECTORIO'!H2142</f>
        <v>1000</v>
      </c>
      <c r="I2142" s="5">
        <f>+'MBI DIRECTORIO'!I2142</f>
        <v>365.03793909891522</v>
      </c>
      <c r="J2142" s="5">
        <f>+'MBI DIRECTORIO'!J2142</f>
        <v>0</v>
      </c>
      <c r="K2142" s="5">
        <f>+'MBI DIRECTORIO'!K2142</f>
        <v>75</v>
      </c>
      <c r="L2142" s="5">
        <f>+'MBI DIRECTORIO'!L2142</f>
        <v>6.2437553720092849</v>
      </c>
      <c r="M2142" s="5">
        <f>+'MBI DIRECTORIO'!M2142</f>
        <v>15.707438016528924</v>
      </c>
      <c r="N2142" s="5">
        <f>+'MBI DIRECTORIO'!N2142</f>
        <v>8.6939102564102573</v>
      </c>
      <c r="O2142" s="5">
        <f>+'MBI DIRECTORIO'!O2142</f>
        <v>11.618589743589743</v>
      </c>
      <c r="P2142" s="5">
        <f>+'MBI DIRECTORIO'!P2142</f>
        <v>1.1124465811965811</v>
      </c>
      <c r="Q2142" s="5">
        <f>+'MBI DIRECTORIO'!Q2142</f>
        <v>3.4436453956665636</v>
      </c>
      <c r="R2142" s="5">
        <f>+'MBI DIRECTORIO'!R2142</f>
        <v>0</v>
      </c>
      <c r="S2142" s="5">
        <f>+'MBI DIRECTORIO'!S2142</f>
        <v>0</v>
      </c>
      <c r="T2142" s="5">
        <f>+'MBI DIRECTORIO'!T2142</f>
        <v>0</v>
      </c>
      <c r="U2142" s="5">
        <f>+'MBI DIRECTORIO'!U2142</f>
        <v>0</v>
      </c>
      <c r="V2142" s="5">
        <f>+'MBI DIRECTORIO'!V2142</f>
        <v>0</v>
      </c>
      <c r="W2142" s="5">
        <f>+'MBI DIRECTORIO'!W2142</f>
        <v>0</v>
      </c>
      <c r="X2142" s="5">
        <f>+'MBI DIRECTORIO'!X2142</f>
        <v>0</v>
      </c>
      <c r="Y2142" s="5">
        <f>+'MBI DIRECTORIO'!Y2142</f>
        <v>54.928383556219522</v>
      </c>
      <c r="Z2142" s="5">
        <f>+'MBI DIRECTORIO'!Z2142</f>
        <v>14.352353562827453</v>
      </c>
      <c r="AA2142" s="5">
        <f>+'MBI DIRECTORIO'!AA2142</f>
        <v>0</v>
      </c>
      <c r="AB2142" s="5" t="str">
        <f>+'MBI DIRECTORIO'!AG2142</f>
        <v>Shanxi Jinghe Trade Co.，Ltd</v>
      </c>
      <c r="AD2142" t="str">
        <f t="shared" si="35"/>
        <v>INSERT INTO TABLA_PRESUPUESTO_COMERCIAL VALUES ('VSR','80227-C','14005070-20',2022,'Diciembre',25,'USD',1000,365.037939,0,75,6.243755,15.707438,8.69391,11.61859,1.112447,3.443645,0,0,0,0,0,0,0,54.928384,14.352354,0);</v>
      </c>
    </row>
    <row r="2143" spans="1:30" x14ac:dyDescent="0.2">
      <c r="A2143" t="str">
        <f>+'MBI DIRECTORIO'!A2143</f>
        <v>VSR</v>
      </c>
      <c r="B2143" t="str">
        <f>+'MBI DIRECTORIO'!B2143</f>
        <v>80227-C</v>
      </c>
      <c r="C2143" t="str">
        <f>+'MBI DIRECTORIO'!C2143</f>
        <v>14005071-19</v>
      </c>
      <c r="D2143">
        <f>+'MBI DIRECTORIO'!D2143</f>
        <v>2022</v>
      </c>
      <c r="E2143" t="str">
        <f>+'MBI DIRECTORIO'!E2143</f>
        <v>Diciembre</v>
      </c>
      <c r="F2143" s="5">
        <f>+'MBI DIRECTORIO'!F2143</f>
        <v>200</v>
      </c>
      <c r="G2143" t="str">
        <f>+'MBI DIRECTORIO'!G2143</f>
        <v>USD</v>
      </c>
      <c r="H2143" s="5">
        <f>+'MBI DIRECTORIO'!H2143</f>
        <v>8000</v>
      </c>
      <c r="I2143" s="5">
        <f>+'MBI DIRECTORIO'!I2143</f>
        <v>3812.3772333207903</v>
      </c>
      <c r="J2143" s="5">
        <f>+'MBI DIRECTORIO'!J2143</f>
        <v>0</v>
      </c>
      <c r="K2143" s="5">
        <f>+'MBI DIRECTORIO'!K2143</f>
        <v>600</v>
      </c>
      <c r="L2143" s="5">
        <f>+'MBI DIRECTORIO'!L2143</f>
        <v>49.950042976074279</v>
      </c>
      <c r="M2143" s="5">
        <f>+'MBI DIRECTORIO'!M2143</f>
        <v>125.65950413223139</v>
      </c>
      <c r="N2143" s="5">
        <f>+'MBI DIRECTORIO'!N2143</f>
        <v>69.551282051282058</v>
      </c>
      <c r="O2143" s="5">
        <f>+'MBI DIRECTORIO'!O2143</f>
        <v>92.948717948717942</v>
      </c>
      <c r="P2143" s="5">
        <f>+'MBI DIRECTORIO'!P2143</f>
        <v>8.899572649572649</v>
      </c>
      <c r="Q2143" s="5">
        <f>+'MBI DIRECTORIO'!Q2143</f>
        <v>27.549163165332509</v>
      </c>
      <c r="R2143" s="5">
        <f>+'MBI DIRECTORIO'!R2143</f>
        <v>0</v>
      </c>
      <c r="S2143" s="5">
        <f>+'MBI DIRECTORIO'!S2143</f>
        <v>0</v>
      </c>
      <c r="T2143" s="5">
        <f>+'MBI DIRECTORIO'!T2143</f>
        <v>0</v>
      </c>
      <c r="U2143" s="5">
        <f>+'MBI DIRECTORIO'!U2143</f>
        <v>0</v>
      </c>
      <c r="V2143" s="5">
        <f>+'MBI DIRECTORIO'!V2143</f>
        <v>0</v>
      </c>
      <c r="W2143" s="5">
        <f>+'MBI DIRECTORIO'!W2143</f>
        <v>0</v>
      </c>
      <c r="X2143" s="5">
        <f>+'MBI DIRECTORIO'!X2143</f>
        <v>0</v>
      </c>
      <c r="Y2143" s="5">
        <f>+'MBI DIRECTORIO'!Y2143</f>
        <v>439.42706844975618</v>
      </c>
      <c r="Z2143" s="5">
        <f>+'MBI DIRECTORIO'!Z2143</f>
        <v>114.81882850261962</v>
      </c>
      <c r="AA2143" s="5">
        <f>+'MBI DIRECTORIO'!AA2143</f>
        <v>0</v>
      </c>
      <c r="AB2143" s="5" t="str">
        <f>+'MBI DIRECTORIO'!AG2143</f>
        <v>Shanxi Jinghe Trade Co.，Ltd</v>
      </c>
      <c r="AD2143" t="str">
        <f t="shared" si="35"/>
        <v>INSERT INTO TABLA_PRESUPUESTO_COMERCIAL VALUES ('VSR','80227-C','14005071-19',2022,'Diciembre',200,'USD',8000,3812.377233,0,600,49.950043,125.659504,69.551282,92.948718,8.899573,27.549163,0,0,0,0,0,0,0,439.427068,114.818829,0);</v>
      </c>
    </row>
    <row r="2144" spans="1:30" x14ac:dyDescent="0.2">
      <c r="A2144" t="str">
        <f>+'MBI DIRECTORIO'!A2144</f>
        <v>VSR</v>
      </c>
      <c r="B2144" t="str">
        <f>+'MBI DIRECTORIO'!B2144</f>
        <v>80227-C</v>
      </c>
      <c r="C2144" t="str">
        <f>+'MBI DIRECTORIO'!C2144</f>
        <v>14005072-20</v>
      </c>
      <c r="D2144">
        <f>+'MBI DIRECTORIO'!D2144</f>
        <v>2022</v>
      </c>
      <c r="E2144" t="str">
        <f>+'MBI DIRECTORIO'!E2144</f>
        <v>Diciembre</v>
      </c>
      <c r="F2144" s="5">
        <f>+'MBI DIRECTORIO'!F2144</f>
        <v>125</v>
      </c>
      <c r="G2144" t="str">
        <f>+'MBI DIRECTORIO'!G2144</f>
        <v>USD</v>
      </c>
      <c r="H2144" s="5">
        <f>+'MBI DIRECTORIO'!H2144</f>
        <v>5000</v>
      </c>
      <c r="I2144" s="5">
        <f>+'MBI DIRECTORIO'!I2144</f>
        <v>2096.5891378459805</v>
      </c>
      <c r="J2144" s="5">
        <f>+'MBI DIRECTORIO'!J2144</f>
        <v>0</v>
      </c>
      <c r="K2144" s="5">
        <f>+'MBI DIRECTORIO'!K2144</f>
        <v>375</v>
      </c>
      <c r="L2144" s="5">
        <f>+'MBI DIRECTORIO'!L2144</f>
        <v>31.218776860046422</v>
      </c>
      <c r="M2144" s="5">
        <f>+'MBI DIRECTORIO'!M2144</f>
        <v>78.537190082644614</v>
      </c>
      <c r="N2144" s="5">
        <f>+'MBI DIRECTORIO'!N2144</f>
        <v>43.469551282051285</v>
      </c>
      <c r="O2144" s="5">
        <f>+'MBI DIRECTORIO'!O2144</f>
        <v>58.092948717948723</v>
      </c>
      <c r="P2144" s="5">
        <f>+'MBI DIRECTORIO'!P2144</f>
        <v>5.5622329059829063</v>
      </c>
      <c r="Q2144" s="5">
        <f>+'MBI DIRECTORIO'!Q2144</f>
        <v>17.218226978332819</v>
      </c>
      <c r="R2144" s="5">
        <f>+'MBI DIRECTORIO'!R2144</f>
        <v>0</v>
      </c>
      <c r="S2144" s="5">
        <f>+'MBI DIRECTORIO'!S2144</f>
        <v>0</v>
      </c>
      <c r="T2144" s="5">
        <f>+'MBI DIRECTORIO'!T2144</f>
        <v>0</v>
      </c>
      <c r="U2144" s="5">
        <f>+'MBI DIRECTORIO'!U2144</f>
        <v>0</v>
      </c>
      <c r="V2144" s="5">
        <f>+'MBI DIRECTORIO'!V2144</f>
        <v>0</v>
      </c>
      <c r="W2144" s="5">
        <f>+'MBI DIRECTORIO'!W2144</f>
        <v>0</v>
      </c>
      <c r="X2144" s="5">
        <f>+'MBI DIRECTORIO'!X2144</f>
        <v>0</v>
      </c>
      <c r="Y2144" s="5">
        <f>+'MBI DIRECTORIO'!Y2144</f>
        <v>274.64191778109762</v>
      </c>
      <c r="Z2144" s="5">
        <f>+'MBI DIRECTORIO'!Z2144</f>
        <v>71.761767814137272</v>
      </c>
      <c r="AA2144" s="5">
        <f>+'MBI DIRECTORIO'!AA2144</f>
        <v>0</v>
      </c>
      <c r="AB2144" s="5" t="str">
        <f>+'MBI DIRECTORIO'!AG2144</f>
        <v>Shanxi Jinghe Trade Co.，Ltd</v>
      </c>
      <c r="AD2144" t="str">
        <f t="shared" si="35"/>
        <v>INSERT INTO TABLA_PRESUPUESTO_COMERCIAL VALUES ('VSR','80227-C','14005072-20',2022,'Diciembre',125,'USD',5000,2096.589138,0,375,31.218777,78.53719,43.469551,58.092949,5.562233,17.218227,0,0,0,0,0,0,0,274.641918,71.761768,0);</v>
      </c>
    </row>
    <row r="2145" spans="1:30" x14ac:dyDescent="0.2">
      <c r="A2145" t="str">
        <f>+'MBI DIRECTORIO'!A2145</f>
        <v>VSR</v>
      </c>
      <c r="B2145" t="str">
        <f>+'MBI DIRECTORIO'!B2145</f>
        <v>80229-C</v>
      </c>
      <c r="C2145" t="str">
        <f>+'MBI DIRECTORIO'!C2145</f>
        <v>14004807-18</v>
      </c>
      <c r="D2145">
        <f>+'MBI DIRECTORIO'!D2145</f>
        <v>2022</v>
      </c>
      <c r="E2145" t="str">
        <f>+'MBI DIRECTORIO'!E2145</f>
        <v>Diciembre</v>
      </c>
      <c r="F2145" s="5">
        <f>+'MBI DIRECTORIO'!F2145</f>
        <v>18.75</v>
      </c>
      <c r="G2145" t="str">
        <f>+'MBI DIRECTORIO'!G2145</f>
        <v>USD</v>
      </c>
      <c r="H2145" s="5">
        <f>+'MBI DIRECTORIO'!H2145</f>
        <v>4500</v>
      </c>
      <c r="I2145" s="5">
        <f>+'MBI DIRECTORIO'!I2145</f>
        <v>1387.5230268555579</v>
      </c>
      <c r="J2145" s="5">
        <f>+'MBI DIRECTORIO'!J2145</f>
        <v>0</v>
      </c>
      <c r="K2145" s="5">
        <f>+'MBI DIRECTORIO'!K2145</f>
        <v>337.5</v>
      </c>
      <c r="L2145" s="5">
        <f>+'MBI DIRECTORIO'!L2145</f>
        <v>4.6828165290069634</v>
      </c>
      <c r="M2145" s="5">
        <f>+'MBI DIRECTORIO'!M2145</f>
        <v>20.741745283018865</v>
      </c>
      <c r="N2145" s="5">
        <f>+'MBI DIRECTORIO'!N2145</f>
        <v>7.153217299578059</v>
      </c>
      <c r="O2145" s="5">
        <f>+'MBI DIRECTORIO'!O2145</f>
        <v>9.5595991561181428</v>
      </c>
      <c r="P2145" s="5">
        <f>+'MBI DIRECTORIO'!P2145</f>
        <v>0.9153041490857946</v>
      </c>
      <c r="Q2145" s="5">
        <f>+'MBI DIRECTORIO'!Q2145</f>
        <v>15.496404280499537</v>
      </c>
      <c r="R2145" s="5">
        <f>+'MBI DIRECTORIO'!R2145</f>
        <v>0</v>
      </c>
      <c r="S2145" s="5">
        <f>+'MBI DIRECTORIO'!S2145</f>
        <v>0</v>
      </c>
      <c r="T2145" s="5">
        <f>+'MBI DIRECTORIO'!T2145</f>
        <v>0</v>
      </c>
      <c r="U2145" s="5">
        <f>+'MBI DIRECTORIO'!U2145</f>
        <v>0</v>
      </c>
      <c r="V2145" s="5">
        <f>+'MBI DIRECTORIO'!V2145</f>
        <v>0</v>
      </c>
      <c r="W2145" s="5">
        <f>+'MBI DIRECTORIO'!W2145</f>
        <v>0</v>
      </c>
      <c r="X2145" s="5">
        <f>+'MBI DIRECTORIO'!X2145</f>
        <v>0</v>
      </c>
      <c r="Y2145" s="5">
        <f>+'MBI DIRECTORIO'!Y2145</f>
        <v>64.630535340420991</v>
      </c>
      <c r="Z2145" s="5">
        <f>+'MBI DIRECTORIO'!Z2145</f>
        <v>10.76426517212059</v>
      </c>
      <c r="AA2145" s="5">
        <f>+'MBI DIRECTORIO'!AA2145</f>
        <v>0</v>
      </c>
      <c r="AB2145" s="5" t="str">
        <f>+'MBI DIRECTORIO'!AG2145</f>
        <v>Harbin Vehicle Parts Ltd</v>
      </c>
      <c r="AD2145" t="str">
        <f t="shared" si="35"/>
        <v>INSERT INTO TABLA_PRESUPUESTO_COMERCIAL VALUES ('VSR','80229-C','14004807-18',2022,'Diciembre',18.75,'USD',4500,1387.523027,0,337.5,4.682817,20.741745,7.153217,9.559599,0.915304,15.496404,0,0,0,0,0,0,0,64.630535,10.764265,0);</v>
      </c>
    </row>
    <row r="2146" spans="1:30" x14ac:dyDescent="0.2">
      <c r="A2146" t="str">
        <f>+'MBI DIRECTORIO'!A2146</f>
        <v>VSR</v>
      </c>
      <c r="B2146" t="str">
        <f>+'MBI DIRECTORIO'!B2146</f>
        <v>80229-C</v>
      </c>
      <c r="C2146" t="str">
        <f>+'MBI DIRECTORIO'!C2146</f>
        <v>14004877-18</v>
      </c>
      <c r="D2146">
        <f>+'MBI DIRECTORIO'!D2146</f>
        <v>2022</v>
      </c>
      <c r="E2146" t="str">
        <f>+'MBI DIRECTORIO'!E2146</f>
        <v>Diciembre</v>
      </c>
      <c r="F2146" s="5">
        <f>+'MBI DIRECTORIO'!F2146</f>
        <v>18.75</v>
      </c>
      <c r="G2146" t="str">
        <f>+'MBI DIRECTORIO'!G2146</f>
        <v>USD</v>
      </c>
      <c r="H2146" s="5">
        <f>+'MBI DIRECTORIO'!H2146</f>
        <v>3375</v>
      </c>
      <c r="I2146" s="5">
        <f>+'MBI DIRECTORIO'!I2146</f>
        <v>1649.4445114624068</v>
      </c>
      <c r="J2146" s="5">
        <f>+'MBI DIRECTORIO'!J2146</f>
        <v>0</v>
      </c>
      <c r="K2146" s="5">
        <f>+'MBI DIRECTORIO'!K2146</f>
        <v>253.125</v>
      </c>
      <c r="L2146" s="5">
        <f>+'MBI DIRECTORIO'!L2146</f>
        <v>4.6828165290069634</v>
      </c>
      <c r="M2146" s="5">
        <f>+'MBI DIRECTORIO'!M2146</f>
        <v>20.741745283018865</v>
      </c>
      <c r="N2146" s="5">
        <f>+'MBI DIRECTORIO'!N2146</f>
        <v>7.153217299578059</v>
      </c>
      <c r="O2146" s="5">
        <f>+'MBI DIRECTORIO'!O2146</f>
        <v>9.5595991561181428</v>
      </c>
      <c r="P2146" s="5">
        <f>+'MBI DIRECTORIO'!P2146</f>
        <v>0.9153041490857946</v>
      </c>
      <c r="Q2146" s="5">
        <f>+'MBI DIRECTORIO'!Q2146</f>
        <v>11.622303210374653</v>
      </c>
      <c r="R2146" s="5">
        <f>+'MBI DIRECTORIO'!R2146</f>
        <v>0</v>
      </c>
      <c r="S2146" s="5">
        <f>+'MBI DIRECTORIO'!S2146</f>
        <v>0</v>
      </c>
      <c r="T2146" s="5">
        <f>+'MBI DIRECTORIO'!T2146</f>
        <v>0</v>
      </c>
      <c r="U2146" s="5">
        <f>+'MBI DIRECTORIO'!U2146</f>
        <v>0</v>
      </c>
      <c r="V2146" s="5">
        <f>+'MBI DIRECTORIO'!V2146</f>
        <v>0</v>
      </c>
      <c r="W2146" s="5">
        <f>+'MBI DIRECTORIO'!W2146</f>
        <v>0</v>
      </c>
      <c r="X2146" s="5">
        <f>+'MBI DIRECTORIO'!X2146</f>
        <v>0</v>
      </c>
      <c r="Y2146" s="5">
        <f>+'MBI DIRECTORIO'!Y2146</f>
        <v>60.756434270296104</v>
      </c>
      <c r="Z2146" s="5">
        <f>+'MBI DIRECTORIO'!Z2146</f>
        <v>10.76426517212059</v>
      </c>
      <c r="AA2146" s="5">
        <f>+'MBI DIRECTORIO'!AA2146</f>
        <v>0</v>
      </c>
      <c r="AB2146" s="5" t="str">
        <f>+'MBI DIRECTORIO'!AG2146</f>
        <v>Harbin Vehicle Parts Ltd</v>
      </c>
      <c r="AD2146" t="str">
        <f t="shared" si="35"/>
        <v>INSERT INTO TABLA_PRESUPUESTO_COMERCIAL VALUES ('VSR','80229-C','14004877-18',2022,'Diciembre',18.75,'USD',3375,1649.444511,0,253.125,4.682817,20.741745,7.153217,9.559599,0.915304,11.622303,0,0,0,0,0,0,0,60.756434,10.764265,0);</v>
      </c>
    </row>
    <row r="2147" spans="1:30" x14ac:dyDescent="0.2">
      <c r="A2147" t="str">
        <f>+'MBI DIRECTORIO'!A2147</f>
        <v>VSR</v>
      </c>
      <c r="B2147" t="str">
        <f>+'MBI DIRECTORIO'!B2147</f>
        <v>80229-C</v>
      </c>
      <c r="C2147" t="str">
        <f>+'MBI DIRECTORIO'!C2147</f>
        <v>14005086-19</v>
      </c>
      <c r="D2147">
        <f>+'MBI DIRECTORIO'!D2147</f>
        <v>2022</v>
      </c>
      <c r="E2147" t="str">
        <f>+'MBI DIRECTORIO'!E2147</f>
        <v>Diciembre</v>
      </c>
      <c r="F2147" s="5">
        <f>+'MBI DIRECTORIO'!F2147</f>
        <v>30</v>
      </c>
      <c r="G2147" t="str">
        <f>+'MBI DIRECTORIO'!G2147</f>
        <v>USD</v>
      </c>
      <c r="H2147" s="5">
        <f>+'MBI DIRECTORIO'!H2147</f>
        <v>1650</v>
      </c>
      <c r="I2147" s="5">
        <f>+'MBI DIRECTORIO'!I2147</f>
        <v>568.05756492191608</v>
      </c>
      <c r="J2147" s="5">
        <f>+'MBI DIRECTORIO'!J2147</f>
        <v>0</v>
      </c>
      <c r="K2147" s="5">
        <f>+'MBI DIRECTORIO'!K2147</f>
        <v>123.89999999999999</v>
      </c>
      <c r="L2147" s="5">
        <f>+'MBI DIRECTORIO'!L2147</f>
        <v>7.4925064464111415</v>
      </c>
      <c r="M2147" s="5">
        <f>+'MBI DIRECTORIO'!M2147</f>
        <v>33.186792452830183</v>
      </c>
      <c r="N2147" s="5">
        <f>+'MBI DIRECTORIO'!N2147</f>
        <v>11.445147679324895</v>
      </c>
      <c r="O2147" s="5">
        <f>+'MBI DIRECTORIO'!O2147</f>
        <v>15.29535864978903</v>
      </c>
      <c r="P2147" s="5">
        <f>+'MBI DIRECTORIO'!P2147</f>
        <v>1.4644866385372712</v>
      </c>
      <c r="Q2147" s="5">
        <f>+'MBI DIRECTORIO'!Q2147</f>
        <v>5.6820149028498301</v>
      </c>
      <c r="R2147" s="5">
        <f>+'MBI DIRECTORIO'!R2147</f>
        <v>0</v>
      </c>
      <c r="S2147" s="5">
        <f>+'MBI DIRECTORIO'!S2147</f>
        <v>0</v>
      </c>
      <c r="T2147" s="5">
        <f>+'MBI DIRECTORIO'!T2147</f>
        <v>0</v>
      </c>
      <c r="U2147" s="5">
        <f>+'MBI DIRECTORIO'!U2147</f>
        <v>0</v>
      </c>
      <c r="V2147" s="5">
        <f>+'MBI DIRECTORIO'!V2147</f>
        <v>0</v>
      </c>
      <c r="W2147" s="5">
        <f>+'MBI DIRECTORIO'!W2147</f>
        <v>0</v>
      </c>
      <c r="X2147" s="5">
        <f>+'MBI DIRECTORIO'!X2147</f>
        <v>0</v>
      </c>
      <c r="Y2147" s="5">
        <f>+'MBI DIRECTORIO'!Y2147</f>
        <v>84.296624598724151</v>
      </c>
      <c r="Z2147" s="5">
        <f>+'MBI DIRECTORIO'!Z2147</f>
        <v>17.222824275392945</v>
      </c>
      <c r="AA2147" s="5">
        <f>+'MBI DIRECTORIO'!AA2147</f>
        <v>0</v>
      </c>
      <c r="AB2147" s="5" t="str">
        <f>+'MBI DIRECTORIO'!AG2147</f>
        <v>Harbin Vehicle Parts Ltd</v>
      </c>
      <c r="AD2147" t="str">
        <f t="shared" si="35"/>
        <v>INSERT INTO TABLA_PRESUPUESTO_COMERCIAL VALUES ('VSR','80229-C','14005086-19',2022,'Diciembre',30,'USD',1650,568.057565,0,123.9,7.492506,33.186792,11.445148,15.295359,1.464487,5.682015,0,0,0,0,0,0,0,84.296625,17.222824,0);</v>
      </c>
    </row>
    <row r="2148" spans="1:30" x14ac:dyDescent="0.2">
      <c r="A2148" t="str">
        <f>+'MBI DIRECTORIO'!A2148</f>
        <v>VSR</v>
      </c>
      <c r="B2148" t="str">
        <f>+'MBI DIRECTORIO'!B2148</f>
        <v>80229-C</v>
      </c>
      <c r="C2148" t="str">
        <f>+'MBI DIRECTORIO'!C2148</f>
        <v>14005087-20</v>
      </c>
      <c r="D2148">
        <f>+'MBI DIRECTORIO'!D2148</f>
        <v>2022</v>
      </c>
      <c r="E2148" t="str">
        <f>+'MBI DIRECTORIO'!E2148</f>
        <v>Diciembre</v>
      </c>
      <c r="F2148" s="5">
        <f>+'MBI DIRECTORIO'!F2148</f>
        <v>30</v>
      </c>
      <c r="G2148" t="str">
        <f>+'MBI DIRECTORIO'!G2148</f>
        <v>USD</v>
      </c>
      <c r="H2148" s="5">
        <f>+'MBI DIRECTORIO'!H2148</f>
        <v>1650</v>
      </c>
      <c r="I2148" s="5">
        <f>+'MBI DIRECTORIO'!I2148</f>
        <v>607.54009374126315</v>
      </c>
      <c r="J2148" s="5">
        <f>+'MBI DIRECTORIO'!J2148</f>
        <v>0</v>
      </c>
      <c r="K2148" s="5">
        <f>+'MBI DIRECTORIO'!K2148</f>
        <v>123.89999999999999</v>
      </c>
      <c r="L2148" s="5">
        <f>+'MBI DIRECTORIO'!L2148</f>
        <v>7.4925064464111415</v>
      </c>
      <c r="M2148" s="5">
        <f>+'MBI DIRECTORIO'!M2148</f>
        <v>33.186792452830183</v>
      </c>
      <c r="N2148" s="5">
        <f>+'MBI DIRECTORIO'!N2148</f>
        <v>11.445147679324895</v>
      </c>
      <c r="O2148" s="5">
        <f>+'MBI DIRECTORIO'!O2148</f>
        <v>15.29535864978903</v>
      </c>
      <c r="P2148" s="5">
        <f>+'MBI DIRECTORIO'!P2148</f>
        <v>1.4644866385372712</v>
      </c>
      <c r="Q2148" s="5">
        <f>+'MBI DIRECTORIO'!Q2148</f>
        <v>5.6820149028498301</v>
      </c>
      <c r="R2148" s="5">
        <f>+'MBI DIRECTORIO'!R2148</f>
        <v>0</v>
      </c>
      <c r="S2148" s="5">
        <f>+'MBI DIRECTORIO'!S2148</f>
        <v>0</v>
      </c>
      <c r="T2148" s="5">
        <f>+'MBI DIRECTORIO'!T2148</f>
        <v>0</v>
      </c>
      <c r="U2148" s="5">
        <f>+'MBI DIRECTORIO'!U2148</f>
        <v>0</v>
      </c>
      <c r="V2148" s="5">
        <f>+'MBI DIRECTORIO'!V2148</f>
        <v>0</v>
      </c>
      <c r="W2148" s="5">
        <f>+'MBI DIRECTORIO'!W2148</f>
        <v>0</v>
      </c>
      <c r="X2148" s="5">
        <f>+'MBI DIRECTORIO'!X2148</f>
        <v>0</v>
      </c>
      <c r="Y2148" s="5">
        <f>+'MBI DIRECTORIO'!Y2148</f>
        <v>84.296624598724151</v>
      </c>
      <c r="Z2148" s="5">
        <f>+'MBI DIRECTORIO'!Z2148</f>
        <v>17.222824275392945</v>
      </c>
      <c r="AA2148" s="5">
        <f>+'MBI DIRECTORIO'!AA2148</f>
        <v>0</v>
      </c>
      <c r="AB2148" s="5" t="str">
        <f>+'MBI DIRECTORIO'!AG2148</f>
        <v>Harbin Vehicle Parts Ltd</v>
      </c>
      <c r="AD2148" t="str">
        <f t="shared" si="35"/>
        <v>INSERT INTO TABLA_PRESUPUESTO_COMERCIAL VALUES ('VSR','80229-C','14005087-20',2022,'Diciembre',30,'USD',1650,607.540094,0,123.9,7.492506,33.186792,11.445148,15.295359,1.464487,5.682015,0,0,0,0,0,0,0,84.296625,17.222824,0);</v>
      </c>
    </row>
    <row r="2149" spans="1:30" x14ac:dyDescent="0.2">
      <c r="A2149" t="str">
        <f>+'MBI DIRECTORIO'!A2149</f>
        <v>VSR</v>
      </c>
      <c r="B2149" t="str">
        <f>+'MBI DIRECTORIO'!B2149</f>
        <v>80229-C</v>
      </c>
      <c r="C2149" t="str">
        <f>+'MBI DIRECTORIO'!C2149</f>
        <v>14005080-18</v>
      </c>
      <c r="D2149">
        <f>+'MBI DIRECTORIO'!D2149</f>
        <v>2022</v>
      </c>
      <c r="E2149" t="str">
        <f>+'MBI DIRECTORIO'!E2149</f>
        <v>Diciembre</v>
      </c>
      <c r="F2149" s="5">
        <f>+'MBI DIRECTORIO'!F2149</f>
        <v>18.75</v>
      </c>
      <c r="G2149" t="str">
        <f>+'MBI DIRECTORIO'!G2149</f>
        <v>USD</v>
      </c>
      <c r="H2149" s="5">
        <f>+'MBI DIRECTORIO'!H2149</f>
        <v>2250</v>
      </c>
      <c r="I2149" s="5">
        <f>+'MBI DIRECTORIO'!I2149</f>
        <v>1123.0387534140114</v>
      </c>
      <c r="J2149" s="5">
        <f>+'MBI DIRECTORIO'!J2149</f>
        <v>0</v>
      </c>
      <c r="K2149" s="5">
        <f>+'MBI DIRECTORIO'!K2149</f>
        <v>168.75</v>
      </c>
      <c r="L2149" s="5">
        <f>+'MBI DIRECTORIO'!L2149</f>
        <v>4.6828165290069634</v>
      </c>
      <c r="M2149" s="5">
        <f>+'MBI DIRECTORIO'!M2149</f>
        <v>20.741745283018865</v>
      </c>
      <c r="N2149" s="5">
        <f>+'MBI DIRECTORIO'!N2149</f>
        <v>7.153217299578059</v>
      </c>
      <c r="O2149" s="5">
        <f>+'MBI DIRECTORIO'!O2149</f>
        <v>9.5595991561181428</v>
      </c>
      <c r="P2149" s="5">
        <f>+'MBI DIRECTORIO'!P2149</f>
        <v>0.9153041490857946</v>
      </c>
      <c r="Q2149" s="5">
        <f>+'MBI DIRECTORIO'!Q2149</f>
        <v>7.7482021402497683</v>
      </c>
      <c r="R2149" s="5">
        <f>+'MBI DIRECTORIO'!R2149</f>
        <v>0</v>
      </c>
      <c r="S2149" s="5">
        <f>+'MBI DIRECTORIO'!S2149</f>
        <v>0</v>
      </c>
      <c r="T2149" s="5">
        <f>+'MBI DIRECTORIO'!T2149</f>
        <v>0</v>
      </c>
      <c r="U2149" s="5">
        <f>+'MBI DIRECTORIO'!U2149</f>
        <v>0</v>
      </c>
      <c r="V2149" s="5">
        <f>+'MBI DIRECTORIO'!V2149</f>
        <v>0</v>
      </c>
      <c r="W2149" s="5">
        <f>+'MBI DIRECTORIO'!W2149</f>
        <v>0</v>
      </c>
      <c r="X2149" s="5">
        <f>+'MBI DIRECTORIO'!X2149</f>
        <v>0</v>
      </c>
      <c r="Y2149" s="5">
        <f>+'MBI DIRECTORIO'!Y2149</f>
        <v>56.882333200171217</v>
      </c>
      <c r="Z2149" s="5">
        <f>+'MBI DIRECTORIO'!Z2149</f>
        <v>10.76426517212059</v>
      </c>
      <c r="AA2149" s="5">
        <f>+'MBI DIRECTORIO'!AA2149</f>
        <v>0</v>
      </c>
      <c r="AB2149" s="5" t="str">
        <f>+'MBI DIRECTORIO'!AG2149</f>
        <v>Harbin Vehicle Parts Ltd</v>
      </c>
      <c r="AD2149" t="str">
        <f t="shared" si="35"/>
        <v>INSERT INTO TABLA_PRESUPUESTO_COMERCIAL VALUES ('VSR','80229-C','14005080-18',2022,'Diciembre',18.75,'USD',2250,1123.038753,0,168.75,4.682817,20.741745,7.153217,9.559599,0.915304,7.748202,0,0,0,0,0,0,0,56.882333,10.764265,0);</v>
      </c>
    </row>
    <row r="2150" spans="1:30" x14ac:dyDescent="0.2">
      <c r="A2150" t="str">
        <f>+'MBI DIRECTORIO'!A2150</f>
        <v>VSR</v>
      </c>
      <c r="B2150" t="str">
        <f>+'MBI DIRECTORIO'!B2150</f>
        <v>80229-C</v>
      </c>
      <c r="C2150" t="str">
        <f>+'MBI DIRECTORIO'!C2150</f>
        <v>14004879-18</v>
      </c>
      <c r="D2150">
        <f>+'MBI DIRECTORIO'!D2150</f>
        <v>2022</v>
      </c>
      <c r="E2150" t="str">
        <f>+'MBI DIRECTORIO'!E2150</f>
        <v>Diciembre</v>
      </c>
      <c r="F2150" s="5">
        <f>+'MBI DIRECTORIO'!F2150</f>
        <v>18.75</v>
      </c>
      <c r="G2150" t="str">
        <f>+'MBI DIRECTORIO'!G2150</f>
        <v>USD</v>
      </c>
      <c r="H2150" s="5">
        <f>+'MBI DIRECTORIO'!H2150</f>
        <v>2250</v>
      </c>
      <c r="I2150" s="5">
        <f>+'MBI DIRECTORIO'!I2150</f>
        <v>1856.9293323646591</v>
      </c>
      <c r="J2150" s="5">
        <f>+'MBI DIRECTORIO'!J2150</f>
        <v>0</v>
      </c>
      <c r="K2150" s="5">
        <f>+'MBI DIRECTORIO'!K2150</f>
        <v>168.75</v>
      </c>
      <c r="L2150" s="5">
        <f>+'MBI DIRECTORIO'!L2150</f>
        <v>4.6828165290069634</v>
      </c>
      <c r="M2150" s="5">
        <f>+'MBI DIRECTORIO'!M2150</f>
        <v>20.741745283018865</v>
      </c>
      <c r="N2150" s="5">
        <f>+'MBI DIRECTORIO'!N2150</f>
        <v>7.153217299578059</v>
      </c>
      <c r="O2150" s="5">
        <f>+'MBI DIRECTORIO'!O2150</f>
        <v>9.5595991561181428</v>
      </c>
      <c r="P2150" s="5">
        <f>+'MBI DIRECTORIO'!P2150</f>
        <v>0.9153041490857946</v>
      </c>
      <c r="Q2150" s="5">
        <f>+'MBI DIRECTORIO'!Q2150</f>
        <v>7.7482021402497683</v>
      </c>
      <c r="R2150" s="5">
        <f>+'MBI DIRECTORIO'!R2150</f>
        <v>0</v>
      </c>
      <c r="S2150" s="5">
        <f>+'MBI DIRECTORIO'!S2150</f>
        <v>0</v>
      </c>
      <c r="T2150" s="5">
        <f>+'MBI DIRECTORIO'!T2150</f>
        <v>0</v>
      </c>
      <c r="U2150" s="5">
        <f>+'MBI DIRECTORIO'!U2150</f>
        <v>0</v>
      </c>
      <c r="V2150" s="5">
        <f>+'MBI DIRECTORIO'!V2150</f>
        <v>0</v>
      </c>
      <c r="W2150" s="5">
        <f>+'MBI DIRECTORIO'!W2150</f>
        <v>0</v>
      </c>
      <c r="X2150" s="5">
        <f>+'MBI DIRECTORIO'!X2150</f>
        <v>0</v>
      </c>
      <c r="Y2150" s="5">
        <f>+'MBI DIRECTORIO'!Y2150</f>
        <v>56.882333200171217</v>
      </c>
      <c r="Z2150" s="5">
        <f>+'MBI DIRECTORIO'!Z2150</f>
        <v>10.76426517212059</v>
      </c>
      <c r="AA2150" s="5">
        <f>+'MBI DIRECTORIO'!AA2150</f>
        <v>0</v>
      </c>
      <c r="AB2150" s="5" t="str">
        <f>+'MBI DIRECTORIO'!AG2150</f>
        <v>Harbin Vehicle Parts Ltd</v>
      </c>
      <c r="AD2150" t="str">
        <f t="shared" si="35"/>
        <v>INSERT INTO TABLA_PRESUPUESTO_COMERCIAL VALUES ('VSR','80229-C','14004879-18',2022,'Diciembre',18.75,'USD',2250,1856.929332,0,168.75,4.682817,20.741745,7.153217,9.559599,0.915304,7.748202,0,0,0,0,0,0,0,56.882333,10.764265,0);</v>
      </c>
    </row>
    <row r="2151" spans="1:30" x14ac:dyDescent="0.2">
      <c r="A2151" t="str">
        <f>+'MBI DIRECTORIO'!A2151</f>
        <v>VSR</v>
      </c>
      <c r="B2151" t="str">
        <f>+'MBI DIRECTORIO'!B2151</f>
        <v>80229-C</v>
      </c>
      <c r="C2151" t="str">
        <f>+'MBI DIRECTORIO'!C2151</f>
        <v>14005089-20</v>
      </c>
      <c r="D2151">
        <f>+'MBI DIRECTORIO'!D2151</f>
        <v>2022</v>
      </c>
      <c r="E2151" t="str">
        <f>+'MBI DIRECTORIO'!E2151</f>
        <v>Diciembre</v>
      </c>
      <c r="F2151" s="5">
        <f>+'MBI DIRECTORIO'!F2151</f>
        <v>37.5</v>
      </c>
      <c r="G2151" t="str">
        <f>+'MBI DIRECTORIO'!G2151</f>
        <v>USD</v>
      </c>
      <c r="H2151" s="5">
        <f>+'MBI DIRECTORIO'!H2151</f>
        <v>1650</v>
      </c>
      <c r="I2151" s="5">
        <f>+'MBI DIRECTORIO'!I2151</f>
        <v>588.62029685379412</v>
      </c>
      <c r="J2151" s="5">
        <f>+'MBI DIRECTORIO'!J2151</f>
        <v>0</v>
      </c>
      <c r="K2151" s="5">
        <f>+'MBI DIRECTORIO'!K2151</f>
        <v>123.75</v>
      </c>
      <c r="L2151" s="5">
        <f>+'MBI DIRECTORIO'!L2151</f>
        <v>9.3656330580139269</v>
      </c>
      <c r="M2151" s="5">
        <f>+'MBI DIRECTORIO'!M2151</f>
        <v>41.48349056603773</v>
      </c>
      <c r="N2151" s="5">
        <f>+'MBI DIRECTORIO'!N2151</f>
        <v>14.306434599156118</v>
      </c>
      <c r="O2151" s="5">
        <f>+'MBI DIRECTORIO'!O2151</f>
        <v>19.119198312236286</v>
      </c>
      <c r="P2151" s="5">
        <f>+'MBI DIRECTORIO'!P2151</f>
        <v>1.8306082981715892</v>
      </c>
      <c r="Q2151" s="5">
        <f>+'MBI DIRECTORIO'!Q2151</f>
        <v>5.6820149028498301</v>
      </c>
      <c r="R2151" s="5">
        <f>+'MBI DIRECTORIO'!R2151</f>
        <v>0</v>
      </c>
      <c r="S2151" s="5">
        <f>+'MBI DIRECTORIO'!S2151</f>
        <v>0</v>
      </c>
      <c r="T2151" s="5">
        <f>+'MBI DIRECTORIO'!T2151</f>
        <v>0</v>
      </c>
      <c r="U2151" s="5">
        <f>+'MBI DIRECTORIO'!U2151</f>
        <v>0</v>
      </c>
      <c r="V2151" s="5">
        <f>+'MBI DIRECTORIO'!V2151</f>
        <v>0</v>
      </c>
      <c r="W2151" s="5">
        <f>+'MBI DIRECTORIO'!W2151</f>
        <v>0</v>
      </c>
      <c r="X2151" s="5">
        <f>+'MBI DIRECTORIO'!X2151</f>
        <v>0</v>
      </c>
      <c r="Y2151" s="5">
        <f>+'MBI DIRECTORIO'!Y2151</f>
        <v>103.95027702269273</v>
      </c>
      <c r="Z2151" s="5">
        <f>+'MBI DIRECTORIO'!Z2151</f>
        <v>21.52853034424118</v>
      </c>
      <c r="AA2151" s="5">
        <f>+'MBI DIRECTORIO'!AA2151</f>
        <v>0</v>
      </c>
      <c r="AB2151" s="5" t="str">
        <f>+'MBI DIRECTORIO'!AG2151</f>
        <v>Harbin Vehicle Parts Ltd</v>
      </c>
      <c r="AD2151" t="str">
        <f t="shared" si="35"/>
        <v>INSERT INTO TABLA_PRESUPUESTO_COMERCIAL VALUES ('VSR','80229-C','14005089-20',2022,'Diciembre',37.5,'USD',1650,588.620297,0,123.75,9.365633,41.483491,14.306435,19.119198,1.830608,5.682015,0,0,0,0,0,0,0,103.950277,21.52853,0);</v>
      </c>
    </row>
    <row r="2152" spans="1:30" x14ac:dyDescent="0.2">
      <c r="A2152" t="str">
        <f>+'MBI DIRECTORIO'!A2152</f>
        <v>VSR</v>
      </c>
      <c r="B2152" t="str">
        <f>+'MBI DIRECTORIO'!B2152</f>
        <v>80229-C</v>
      </c>
      <c r="C2152" t="str">
        <f>+'MBI DIRECTORIO'!C2152</f>
        <v>14005090-20</v>
      </c>
      <c r="D2152">
        <f>+'MBI DIRECTORIO'!D2152</f>
        <v>2022</v>
      </c>
      <c r="E2152" t="str">
        <f>+'MBI DIRECTORIO'!E2152</f>
        <v>Diciembre</v>
      </c>
      <c r="F2152" s="5">
        <f>+'MBI DIRECTORIO'!F2152</f>
        <v>37.5</v>
      </c>
      <c r="G2152" t="str">
        <f>+'MBI DIRECTORIO'!G2152</f>
        <v>USD</v>
      </c>
      <c r="H2152" s="5">
        <f>+'MBI DIRECTORIO'!H2152</f>
        <v>1650</v>
      </c>
      <c r="I2152" s="5">
        <f>+'MBI DIRECTORIO'!I2152</f>
        <v>610.35793718130321</v>
      </c>
      <c r="J2152" s="5">
        <f>+'MBI DIRECTORIO'!J2152</f>
        <v>0</v>
      </c>
      <c r="K2152" s="5">
        <f>+'MBI DIRECTORIO'!K2152</f>
        <v>123.75</v>
      </c>
      <c r="L2152" s="5">
        <f>+'MBI DIRECTORIO'!L2152</f>
        <v>9.3656330580139269</v>
      </c>
      <c r="M2152" s="5">
        <f>+'MBI DIRECTORIO'!M2152</f>
        <v>41.48349056603773</v>
      </c>
      <c r="N2152" s="5">
        <f>+'MBI DIRECTORIO'!N2152</f>
        <v>14.306434599156118</v>
      </c>
      <c r="O2152" s="5">
        <f>+'MBI DIRECTORIO'!O2152</f>
        <v>19.119198312236286</v>
      </c>
      <c r="P2152" s="5">
        <f>+'MBI DIRECTORIO'!P2152</f>
        <v>1.8306082981715892</v>
      </c>
      <c r="Q2152" s="5">
        <f>+'MBI DIRECTORIO'!Q2152</f>
        <v>5.6820149028498301</v>
      </c>
      <c r="R2152" s="5">
        <f>+'MBI DIRECTORIO'!R2152</f>
        <v>0</v>
      </c>
      <c r="S2152" s="5">
        <f>+'MBI DIRECTORIO'!S2152</f>
        <v>0</v>
      </c>
      <c r="T2152" s="5">
        <f>+'MBI DIRECTORIO'!T2152</f>
        <v>0</v>
      </c>
      <c r="U2152" s="5">
        <f>+'MBI DIRECTORIO'!U2152</f>
        <v>0</v>
      </c>
      <c r="V2152" s="5">
        <f>+'MBI DIRECTORIO'!V2152</f>
        <v>0</v>
      </c>
      <c r="W2152" s="5">
        <f>+'MBI DIRECTORIO'!W2152</f>
        <v>0</v>
      </c>
      <c r="X2152" s="5">
        <f>+'MBI DIRECTORIO'!X2152</f>
        <v>0</v>
      </c>
      <c r="Y2152" s="5">
        <f>+'MBI DIRECTORIO'!Y2152</f>
        <v>103.95027702269273</v>
      </c>
      <c r="Z2152" s="5">
        <f>+'MBI DIRECTORIO'!Z2152</f>
        <v>21.52853034424118</v>
      </c>
      <c r="AA2152" s="5">
        <f>+'MBI DIRECTORIO'!AA2152</f>
        <v>0</v>
      </c>
      <c r="AB2152" s="5" t="str">
        <f>+'MBI DIRECTORIO'!AG2152</f>
        <v>Harbin Vehicle Parts Ltd</v>
      </c>
      <c r="AD2152" t="str">
        <f t="shared" si="35"/>
        <v>INSERT INTO TABLA_PRESUPUESTO_COMERCIAL VALUES ('VSR','80229-C','14005090-20',2022,'Diciembre',37.5,'USD',1650,610.357937,0,123.75,9.365633,41.483491,14.306435,19.119198,1.830608,5.682015,0,0,0,0,0,0,0,103.950277,21.52853,0);</v>
      </c>
    </row>
    <row r="2153" spans="1:30" x14ac:dyDescent="0.2">
      <c r="A2153" t="str">
        <f>+'MBI DIRECTORIO'!A2153</f>
        <v>VSR</v>
      </c>
      <c r="B2153" t="str">
        <f>+'MBI DIRECTORIO'!B2153</f>
        <v>80122-C</v>
      </c>
      <c r="C2153" t="str">
        <f>+'MBI DIRECTORIO'!C2153</f>
        <v>14005080-18</v>
      </c>
      <c r="D2153">
        <f>+'MBI DIRECTORIO'!D2153</f>
        <v>2022</v>
      </c>
      <c r="E2153" t="str">
        <f>+'MBI DIRECTORIO'!E2153</f>
        <v>Diciembre</v>
      </c>
      <c r="F2153" s="5">
        <f>+'MBI DIRECTORIO'!F2153</f>
        <v>800</v>
      </c>
      <c r="G2153" t="str">
        <f>+'MBI DIRECTORIO'!G2153</f>
        <v>USD</v>
      </c>
      <c r="H2153" s="5">
        <f>+'MBI DIRECTORIO'!H2153</f>
        <v>84000</v>
      </c>
      <c r="I2153" s="5">
        <f>+'MBI DIRECTORIO'!I2153</f>
        <v>47916.320145664475</v>
      </c>
      <c r="J2153" s="5">
        <f>+'MBI DIRECTORIO'!J2153</f>
        <v>0</v>
      </c>
      <c r="K2153" s="5">
        <f>+'MBI DIRECTORIO'!K2153</f>
        <v>20000</v>
      </c>
      <c r="L2153" s="5">
        <f>+'MBI DIRECTORIO'!L2153</f>
        <v>199.80017190429712</v>
      </c>
      <c r="M2153" s="5">
        <f>+'MBI DIRECTORIO'!M2153</f>
        <v>1019.2</v>
      </c>
      <c r="N2153" s="5">
        <f>+'MBI DIRECTORIO'!N2153</f>
        <v>361.66666666666669</v>
      </c>
      <c r="O2153" s="5">
        <f>+'MBI DIRECTORIO'!O2153</f>
        <v>483.33333333333331</v>
      </c>
      <c r="P2153" s="5">
        <f>+'MBI DIRECTORIO'!P2153</f>
        <v>46.277777777777779</v>
      </c>
      <c r="Q2153" s="5">
        <f>+'MBI DIRECTORIO'!Q2153</f>
        <v>289.26621323599136</v>
      </c>
      <c r="R2153" s="5">
        <f>+'MBI DIRECTORIO'!R2153</f>
        <v>0</v>
      </c>
      <c r="S2153" s="5">
        <f>+'MBI DIRECTORIO'!S2153</f>
        <v>0</v>
      </c>
      <c r="T2153" s="5">
        <f>+'MBI DIRECTORIO'!T2153</f>
        <v>0</v>
      </c>
      <c r="U2153" s="5">
        <f>+'MBI DIRECTORIO'!U2153</f>
        <v>0</v>
      </c>
      <c r="V2153" s="5">
        <f>+'MBI DIRECTORIO'!V2153</f>
        <v>0</v>
      </c>
      <c r="W2153" s="5">
        <f>+'MBI DIRECTORIO'!W2153</f>
        <v>0</v>
      </c>
      <c r="X2153" s="5">
        <f>+'MBI DIRECTORIO'!X2153</f>
        <v>0</v>
      </c>
      <c r="Y2153" s="5">
        <f>+'MBI DIRECTORIO'!Y2153</f>
        <v>2659.0193050242478</v>
      </c>
      <c r="Z2153" s="5">
        <f>+'MBI DIRECTORIO'!Z2153</f>
        <v>459.2753140104785</v>
      </c>
      <c r="AA2153" s="5">
        <f>+'MBI DIRECTORIO'!AA2153</f>
        <v>0</v>
      </c>
      <c r="AB2153" s="5" t="str">
        <f>+'MBI DIRECTORIO'!AG2153</f>
        <v>COSTCO PRESIDENT TAIWAN, INC</v>
      </c>
      <c r="AD2153" t="str">
        <f t="shared" si="35"/>
        <v>INSERT INTO TABLA_PRESUPUESTO_COMERCIAL VALUES ('VSR','80122-C','14005080-18',2022,'Diciembre',800,'USD',84000,47916.320146,0,20000,199.800172,1019.2,361.666667,483.333333,46.277778,289.266213,0,0,0,0,0,0,0,2659.019305,459.275314,0);</v>
      </c>
    </row>
    <row r="2154" spans="1:30" x14ac:dyDescent="0.2">
      <c r="A2154" t="str">
        <f>+'MBI DIRECTORIO'!A2154</f>
        <v>VSR</v>
      </c>
      <c r="B2154" t="str">
        <f>+'MBI DIRECTORIO'!B2154</f>
        <v>80122-C</v>
      </c>
      <c r="C2154" t="str">
        <f>+'MBI DIRECTORIO'!C2154</f>
        <v>14004954-20</v>
      </c>
      <c r="D2154">
        <f>+'MBI DIRECTORIO'!D2154</f>
        <v>2022</v>
      </c>
      <c r="E2154" t="str">
        <f>+'MBI DIRECTORIO'!E2154</f>
        <v>Diciembre</v>
      </c>
      <c r="F2154" s="5">
        <f>+'MBI DIRECTORIO'!F2154</f>
        <v>150</v>
      </c>
      <c r="G2154" t="str">
        <f>+'MBI DIRECTORIO'!G2154</f>
        <v>USD</v>
      </c>
      <c r="H2154" s="5">
        <f>+'MBI DIRECTORIO'!H2154</f>
        <v>12000</v>
      </c>
      <c r="I2154" s="5">
        <f>+'MBI DIRECTORIO'!I2154</f>
        <v>3741.8238938967688</v>
      </c>
      <c r="J2154" s="5">
        <f>+'MBI DIRECTORIO'!J2154</f>
        <v>0</v>
      </c>
      <c r="K2154" s="5">
        <f>+'MBI DIRECTORIO'!K2154</f>
        <v>3000</v>
      </c>
      <c r="L2154" s="5">
        <f>+'MBI DIRECTORIO'!L2154</f>
        <v>37.462532232055707</v>
      </c>
      <c r="M2154" s="5">
        <f>+'MBI DIRECTORIO'!M2154</f>
        <v>191.1</v>
      </c>
      <c r="N2154" s="5">
        <f>+'MBI DIRECTORIO'!N2154</f>
        <v>67.8125</v>
      </c>
      <c r="O2154" s="5">
        <f>+'MBI DIRECTORIO'!O2154</f>
        <v>90.625</v>
      </c>
      <c r="P2154" s="5">
        <f>+'MBI DIRECTORIO'!P2154</f>
        <v>8.6770833333333339</v>
      </c>
      <c r="Q2154" s="5">
        <f>+'MBI DIRECTORIO'!Q2154</f>
        <v>41.323744747998767</v>
      </c>
      <c r="R2154" s="5">
        <f>+'MBI DIRECTORIO'!R2154</f>
        <v>0</v>
      </c>
      <c r="S2154" s="5">
        <f>+'MBI DIRECTORIO'!S2154</f>
        <v>0</v>
      </c>
      <c r="T2154" s="5">
        <f>+'MBI DIRECTORIO'!T2154</f>
        <v>0</v>
      </c>
      <c r="U2154" s="5">
        <f>+'MBI DIRECTORIO'!U2154</f>
        <v>0</v>
      </c>
      <c r="V2154" s="5">
        <f>+'MBI DIRECTORIO'!V2154</f>
        <v>0</v>
      </c>
      <c r="W2154" s="5">
        <f>+'MBI DIRECTORIO'!W2154</f>
        <v>0</v>
      </c>
      <c r="X2154" s="5">
        <f>+'MBI DIRECTORIO'!X2154</f>
        <v>0</v>
      </c>
      <c r="Y2154" s="5">
        <f>+'MBI DIRECTORIO'!Y2154</f>
        <v>485.65244945829681</v>
      </c>
      <c r="Z2154" s="5">
        <f>+'MBI DIRECTORIO'!Z2154</f>
        <v>86.114121376964718</v>
      </c>
      <c r="AA2154" s="5">
        <f>+'MBI DIRECTORIO'!AA2154</f>
        <v>0</v>
      </c>
      <c r="AB2154" s="5" t="str">
        <f>+'MBI DIRECTORIO'!AG2154</f>
        <v>COSTCO PRESIDENT TAIWAN, INC</v>
      </c>
      <c r="AD2154" t="str">
        <f t="shared" si="35"/>
        <v>INSERT INTO TABLA_PRESUPUESTO_COMERCIAL VALUES ('VSR','80122-C','14004954-20',2022,'Diciembre',150,'USD',12000,3741.823894,0,3000,37.462532,191.1,67.8125,90.625,8.677083,41.323745,0,0,0,0,0,0,0,485.652449,86.114121,0);</v>
      </c>
    </row>
    <row r="2155" spans="1:30" x14ac:dyDescent="0.2">
      <c r="A2155" t="str">
        <f>+'MBI DIRECTORIO'!A2155</f>
        <v>VSR</v>
      </c>
      <c r="B2155" t="str">
        <f>+'MBI DIRECTORIO'!B2155</f>
        <v>80136-C</v>
      </c>
      <c r="C2155" t="str">
        <f>+'MBI DIRECTORIO'!C2155</f>
        <v>14004965-17</v>
      </c>
      <c r="D2155">
        <f>+'MBI DIRECTORIO'!D2155</f>
        <v>2022</v>
      </c>
      <c r="E2155" t="str">
        <f>+'MBI DIRECTORIO'!E2155</f>
        <v>Diciembre</v>
      </c>
      <c r="F2155" s="5">
        <f>+'MBI DIRECTORIO'!F2155</f>
        <v>11.25</v>
      </c>
      <c r="G2155" t="str">
        <f>+'MBI DIRECTORIO'!G2155</f>
        <v>USD</v>
      </c>
      <c r="H2155" s="5">
        <f>+'MBI DIRECTORIO'!H2155</f>
        <v>1124.55</v>
      </c>
      <c r="I2155" s="5">
        <f>+'MBI DIRECTORIO'!I2155</f>
        <v>847.73284646999173</v>
      </c>
      <c r="J2155" s="5">
        <f>+'MBI DIRECTORIO'!J2155</f>
        <v>0</v>
      </c>
      <c r="K2155" s="5">
        <f>+'MBI DIRECTORIO'!K2155</f>
        <v>112.5</v>
      </c>
      <c r="L2155" s="5">
        <f>+'MBI DIRECTORIO'!L2155</f>
        <v>2.8096899174041781</v>
      </c>
      <c r="M2155" s="5">
        <f>+'MBI DIRECTORIO'!M2155</f>
        <v>5.2959773622047237</v>
      </c>
      <c r="N2155" s="5">
        <f>+'MBI DIRECTORIO'!N2155</f>
        <v>56.926384228187928</v>
      </c>
      <c r="O2155" s="5">
        <f>+'MBI DIRECTORIO'!O2155</f>
        <v>45.616610738255034</v>
      </c>
      <c r="P2155" s="5">
        <f>+'MBI DIRECTORIO'!P2155</f>
        <v>4.3676593959731544</v>
      </c>
      <c r="Q2155" s="5">
        <f>+'MBI DIRECTORIO'!Q2155</f>
        <v>3.8725514296968342</v>
      </c>
      <c r="R2155" s="5">
        <f>+'MBI DIRECTORIO'!R2155</f>
        <v>0</v>
      </c>
      <c r="S2155" s="5">
        <f>+'MBI DIRECTORIO'!S2155</f>
        <v>0</v>
      </c>
      <c r="T2155" s="5">
        <f>+'MBI DIRECTORIO'!T2155</f>
        <v>0</v>
      </c>
      <c r="U2155" s="5">
        <f>+'MBI DIRECTORIO'!U2155</f>
        <v>0</v>
      </c>
      <c r="V2155" s="5">
        <f>+'MBI DIRECTORIO'!V2155</f>
        <v>0</v>
      </c>
      <c r="W2155" s="5">
        <f>+'MBI DIRECTORIO'!W2155</f>
        <v>0</v>
      </c>
      <c r="X2155" s="5">
        <f>+'MBI DIRECTORIO'!X2155</f>
        <v>0</v>
      </c>
      <c r="Y2155" s="5">
        <f>+'MBI DIRECTORIO'!Y2155</f>
        <v>122.53774225759003</v>
      </c>
      <c r="Z2155" s="5">
        <f>+'MBI DIRECTORIO'!Z2155</f>
        <v>6.4585591032723544</v>
      </c>
      <c r="AA2155" s="5">
        <f>+'MBI DIRECTORIO'!AA2155</f>
        <v>0</v>
      </c>
      <c r="AB2155" s="5" t="str">
        <f>+'MBI DIRECTORIO'!AG2155</f>
        <v>Sergio Valente Inc</v>
      </c>
      <c r="AD2155" t="str">
        <f t="shared" si="35"/>
        <v>INSERT INTO TABLA_PRESUPUESTO_COMERCIAL VALUES ('VSR','80136-C','14004965-17',2022,'Diciembre',11.25,'USD',1124.55,847.732846,0,112.5,2.80969,5.295977,56.926384,45.616611,4.367659,3.872551,0,0,0,0,0,0,0,122.537742,6.458559,0);</v>
      </c>
    </row>
    <row r="2156" spans="1:30" x14ac:dyDescent="0.2">
      <c r="A2156" t="str">
        <f>+'MBI DIRECTORIO'!A2156</f>
        <v>VSR</v>
      </c>
      <c r="B2156" t="str">
        <f>+'MBI DIRECTORIO'!B2156</f>
        <v>80136-C</v>
      </c>
      <c r="C2156" t="str">
        <f>+'MBI DIRECTORIO'!C2156</f>
        <v>14004898-18</v>
      </c>
      <c r="D2156">
        <f>+'MBI DIRECTORIO'!D2156</f>
        <v>2022</v>
      </c>
      <c r="E2156" t="str">
        <f>+'MBI DIRECTORIO'!E2156</f>
        <v>Diciembre</v>
      </c>
      <c r="F2156" s="5">
        <f>+'MBI DIRECTORIO'!F2156</f>
        <v>11.25</v>
      </c>
      <c r="G2156" t="str">
        <f>+'MBI DIRECTORIO'!G2156</f>
        <v>USD</v>
      </c>
      <c r="H2156" s="5">
        <f>+'MBI DIRECTORIO'!H2156</f>
        <v>449.55</v>
      </c>
      <c r="I2156" s="5">
        <f>+'MBI DIRECTORIO'!I2156</f>
        <v>216.4510709779737</v>
      </c>
      <c r="J2156" s="5">
        <f>+'MBI DIRECTORIO'!J2156</f>
        <v>0</v>
      </c>
      <c r="K2156" s="5">
        <f>+'MBI DIRECTORIO'!K2156</f>
        <v>67.5</v>
      </c>
      <c r="L2156" s="5">
        <f>+'MBI DIRECTORIO'!L2156</f>
        <v>2.8096899174041781</v>
      </c>
      <c r="M2156" s="5">
        <f>+'MBI DIRECTORIO'!M2156</f>
        <v>5.2959773622047237</v>
      </c>
      <c r="N2156" s="5">
        <f>+'MBI DIRECTORIO'!N2156</f>
        <v>56.926384228187928</v>
      </c>
      <c r="O2156" s="5">
        <f>+'MBI DIRECTORIO'!O2156</f>
        <v>45.616610738255034</v>
      </c>
      <c r="P2156" s="5">
        <f>+'MBI DIRECTORIO'!P2156</f>
        <v>4.3676593959731544</v>
      </c>
      <c r="Q2156" s="5">
        <f>+'MBI DIRECTORIO'!Q2156</f>
        <v>1.5480907876219037</v>
      </c>
      <c r="R2156" s="5">
        <f>+'MBI DIRECTORIO'!R2156</f>
        <v>0</v>
      </c>
      <c r="S2156" s="5">
        <f>+'MBI DIRECTORIO'!S2156</f>
        <v>0</v>
      </c>
      <c r="T2156" s="5">
        <f>+'MBI DIRECTORIO'!T2156</f>
        <v>0</v>
      </c>
      <c r="U2156" s="5">
        <f>+'MBI DIRECTORIO'!U2156</f>
        <v>0</v>
      </c>
      <c r="V2156" s="5">
        <f>+'MBI DIRECTORIO'!V2156</f>
        <v>0</v>
      </c>
      <c r="W2156" s="5">
        <f>+'MBI DIRECTORIO'!W2156</f>
        <v>0</v>
      </c>
      <c r="X2156" s="5">
        <f>+'MBI DIRECTORIO'!X2156</f>
        <v>0</v>
      </c>
      <c r="Y2156" s="5">
        <f>+'MBI DIRECTORIO'!Y2156</f>
        <v>120.21328161551509</v>
      </c>
      <c r="Z2156" s="5">
        <f>+'MBI DIRECTORIO'!Z2156</f>
        <v>6.4585591032723544</v>
      </c>
      <c r="AA2156" s="5">
        <f>+'MBI DIRECTORIO'!AA2156</f>
        <v>0</v>
      </c>
      <c r="AB2156" s="5" t="str">
        <f>+'MBI DIRECTORIO'!AG2156</f>
        <v>Sergio Valente Inc</v>
      </c>
      <c r="AD2156" t="str">
        <f t="shared" si="35"/>
        <v>INSERT INTO TABLA_PRESUPUESTO_COMERCIAL VALUES ('VSR','80136-C','14004898-18',2022,'Diciembre',11.25,'USD',449.55,216.451071,0,67.5,2.80969,5.295977,56.926384,45.616611,4.367659,1.548091,0,0,0,0,0,0,0,120.213282,6.458559,0);</v>
      </c>
    </row>
    <row r="2157" spans="1:30" x14ac:dyDescent="0.2">
      <c r="A2157" t="str">
        <f>+'MBI DIRECTORIO'!A2157</f>
        <v>VSR</v>
      </c>
      <c r="B2157" t="str">
        <f>+'MBI DIRECTORIO'!B2157</f>
        <v>80136-C</v>
      </c>
      <c r="C2157" t="str">
        <f>+'MBI DIRECTORIO'!C2157</f>
        <v>14004900-18</v>
      </c>
      <c r="D2157">
        <f>+'MBI DIRECTORIO'!D2157</f>
        <v>2022</v>
      </c>
      <c r="E2157" t="str">
        <f>+'MBI DIRECTORIO'!E2157</f>
        <v>Diciembre</v>
      </c>
      <c r="F2157" s="5">
        <f>+'MBI DIRECTORIO'!F2157</f>
        <v>11.25</v>
      </c>
      <c r="G2157" t="str">
        <f>+'MBI DIRECTORIO'!G2157</f>
        <v>USD</v>
      </c>
      <c r="H2157" s="5">
        <f>+'MBI DIRECTORIO'!H2157</f>
        <v>449.55</v>
      </c>
      <c r="I2157" s="5">
        <f>+'MBI DIRECTORIO'!I2157</f>
        <v>195.87319767071855</v>
      </c>
      <c r="J2157" s="5">
        <f>+'MBI DIRECTORIO'!J2157</f>
        <v>0</v>
      </c>
      <c r="K2157" s="5">
        <f>+'MBI DIRECTORIO'!K2157</f>
        <v>67.5</v>
      </c>
      <c r="L2157" s="5">
        <f>+'MBI DIRECTORIO'!L2157</f>
        <v>2.8096899174041781</v>
      </c>
      <c r="M2157" s="5">
        <f>+'MBI DIRECTORIO'!M2157</f>
        <v>5.2959773622047237</v>
      </c>
      <c r="N2157" s="5">
        <f>+'MBI DIRECTORIO'!N2157</f>
        <v>56.926384228187928</v>
      </c>
      <c r="O2157" s="5">
        <f>+'MBI DIRECTORIO'!O2157</f>
        <v>45.616610738255034</v>
      </c>
      <c r="P2157" s="5">
        <f>+'MBI DIRECTORIO'!P2157</f>
        <v>4.3676593959731544</v>
      </c>
      <c r="Q2157" s="5">
        <f>+'MBI DIRECTORIO'!Q2157</f>
        <v>1.5480907876219037</v>
      </c>
      <c r="R2157" s="5">
        <f>+'MBI DIRECTORIO'!R2157</f>
        <v>0</v>
      </c>
      <c r="S2157" s="5">
        <f>+'MBI DIRECTORIO'!S2157</f>
        <v>0</v>
      </c>
      <c r="T2157" s="5">
        <f>+'MBI DIRECTORIO'!T2157</f>
        <v>0</v>
      </c>
      <c r="U2157" s="5">
        <f>+'MBI DIRECTORIO'!U2157</f>
        <v>0</v>
      </c>
      <c r="V2157" s="5">
        <f>+'MBI DIRECTORIO'!V2157</f>
        <v>0</v>
      </c>
      <c r="W2157" s="5">
        <f>+'MBI DIRECTORIO'!W2157</f>
        <v>0</v>
      </c>
      <c r="X2157" s="5">
        <f>+'MBI DIRECTORIO'!X2157</f>
        <v>0</v>
      </c>
      <c r="Y2157" s="5">
        <f>+'MBI DIRECTORIO'!Y2157</f>
        <v>120.21328161551509</v>
      </c>
      <c r="Z2157" s="5">
        <f>+'MBI DIRECTORIO'!Z2157</f>
        <v>6.4585591032723544</v>
      </c>
      <c r="AA2157" s="5">
        <f>+'MBI DIRECTORIO'!AA2157</f>
        <v>0</v>
      </c>
      <c r="AB2157" s="5" t="str">
        <f>+'MBI DIRECTORIO'!AG2157</f>
        <v>Sergio Valente Inc</v>
      </c>
      <c r="AD2157" t="str">
        <f t="shared" si="35"/>
        <v>INSERT INTO TABLA_PRESUPUESTO_COMERCIAL VALUES ('VSR','80136-C','14004900-18',2022,'Diciembre',11.25,'USD',449.55,195.873198,0,67.5,2.80969,5.295977,56.926384,45.616611,4.367659,1.548091,0,0,0,0,0,0,0,120.213282,6.458559,0);</v>
      </c>
    </row>
    <row r="2158" spans="1:30" x14ac:dyDescent="0.2">
      <c r="A2158" t="str">
        <f>+'MBI DIRECTORIO'!A2158</f>
        <v>VSR</v>
      </c>
      <c r="B2158" t="str">
        <f>+'MBI DIRECTORIO'!B2158</f>
        <v>80136-C</v>
      </c>
      <c r="C2158" t="str">
        <f>+'MBI DIRECTORIO'!C2158</f>
        <v>14004901-18</v>
      </c>
      <c r="D2158">
        <f>+'MBI DIRECTORIO'!D2158</f>
        <v>2022</v>
      </c>
      <c r="E2158" t="str">
        <f>+'MBI DIRECTORIO'!E2158</f>
        <v>Diciembre</v>
      </c>
      <c r="F2158" s="5">
        <f>+'MBI DIRECTORIO'!F2158</f>
        <v>10</v>
      </c>
      <c r="G2158" t="str">
        <f>+'MBI DIRECTORIO'!G2158</f>
        <v>USD</v>
      </c>
      <c r="H2158" s="5">
        <f>+'MBI DIRECTORIO'!H2158</f>
        <v>399.6</v>
      </c>
      <c r="I2158" s="5">
        <f>+'MBI DIRECTORIO'!I2158</f>
        <v>168.44194896650441</v>
      </c>
      <c r="J2158" s="5">
        <f>+'MBI DIRECTORIO'!J2158</f>
        <v>0</v>
      </c>
      <c r="K2158" s="5">
        <f>+'MBI DIRECTORIO'!K2158</f>
        <v>60</v>
      </c>
      <c r="L2158" s="5">
        <f>+'MBI DIRECTORIO'!L2158</f>
        <v>2.4975021488037137</v>
      </c>
      <c r="M2158" s="5">
        <f>+'MBI DIRECTORIO'!M2158</f>
        <v>4.7075354330708654</v>
      </c>
      <c r="N2158" s="5">
        <f>+'MBI DIRECTORIO'!N2158</f>
        <v>50.601230425055931</v>
      </c>
      <c r="O2158" s="5">
        <f>+'MBI DIRECTORIO'!O2158</f>
        <v>40.548098434004473</v>
      </c>
      <c r="P2158" s="5">
        <f>+'MBI DIRECTORIO'!P2158</f>
        <v>3.8823639075316931</v>
      </c>
      <c r="Q2158" s="5">
        <f>+'MBI DIRECTORIO'!Q2158</f>
        <v>1.376080700108359</v>
      </c>
      <c r="R2158" s="5">
        <f>+'MBI DIRECTORIO'!R2158</f>
        <v>0</v>
      </c>
      <c r="S2158" s="5">
        <f>+'MBI DIRECTORIO'!S2158</f>
        <v>0</v>
      </c>
      <c r="T2158" s="5">
        <f>+'MBI DIRECTORIO'!T2158</f>
        <v>0</v>
      </c>
      <c r="U2158" s="5">
        <f>+'MBI DIRECTORIO'!U2158</f>
        <v>0</v>
      </c>
      <c r="V2158" s="5">
        <f>+'MBI DIRECTORIO'!V2158</f>
        <v>0</v>
      </c>
      <c r="W2158" s="5">
        <f>+'MBI DIRECTORIO'!W2158</f>
        <v>0</v>
      </c>
      <c r="X2158" s="5">
        <f>+'MBI DIRECTORIO'!X2158</f>
        <v>0</v>
      </c>
      <c r="Y2158" s="5">
        <f>+'MBI DIRECTORIO'!Y2158</f>
        <v>106.85625032490231</v>
      </c>
      <c r="Z2158" s="5">
        <f>+'MBI DIRECTORIO'!Z2158</f>
        <v>5.7409414251309814</v>
      </c>
      <c r="AA2158" s="5">
        <f>+'MBI DIRECTORIO'!AA2158</f>
        <v>0</v>
      </c>
      <c r="AB2158" s="5" t="str">
        <f>+'MBI DIRECTORIO'!AG2158</f>
        <v>Sergio Valente Inc</v>
      </c>
      <c r="AD2158" t="str">
        <f t="shared" si="35"/>
        <v>INSERT INTO TABLA_PRESUPUESTO_COMERCIAL VALUES ('VSR','80136-C','14004901-18',2022,'Diciembre',10,'USD',399.6,168.441949,0,60,2.497502,4.707535,50.60123,40.548098,3.882364,1.376081,0,0,0,0,0,0,0,106.85625,5.740941,0);</v>
      </c>
    </row>
    <row r="2159" spans="1:30" x14ac:dyDescent="0.2">
      <c r="A2159" t="str">
        <f>+'MBI DIRECTORIO'!A2159</f>
        <v>VSR</v>
      </c>
      <c r="B2159" t="str">
        <f>+'MBI DIRECTORIO'!B2159</f>
        <v>80136-C</v>
      </c>
      <c r="C2159" t="str">
        <f>+'MBI DIRECTORIO'!C2159</f>
        <v>14005031-19</v>
      </c>
      <c r="D2159">
        <f>+'MBI DIRECTORIO'!D2159</f>
        <v>2022</v>
      </c>
      <c r="E2159" t="str">
        <f>+'MBI DIRECTORIO'!E2159</f>
        <v>Diciembre</v>
      </c>
      <c r="F2159" s="5">
        <f>+'MBI DIRECTORIO'!F2159</f>
        <v>17.5</v>
      </c>
      <c r="G2159" t="str">
        <f>+'MBI DIRECTORIO'!G2159</f>
        <v>USD</v>
      </c>
      <c r="H2159" s="5">
        <f>+'MBI DIRECTORIO'!H2159</f>
        <v>700</v>
      </c>
      <c r="I2159" s="5">
        <f>+'MBI DIRECTORIO'!I2159</f>
        <v>311.53716484137033</v>
      </c>
      <c r="J2159" s="5">
        <f>+'MBI DIRECTORIO'!J2159</f>
        <v>0</v>
      </c>
      <c r="K2159" s="5">
        <f>+'MBI DIRECTORIO'!K2159</f>
        <v>105</v>
      </c>
      <c r="L2159" s="5">
        <f>+'MBI DIRECTORIO'!L2159</f>
        <v>4.3706287604064995</v>
      </c>
      <c r="M2159" s="5">
        <f>+'MBI DIRECTORIO'!M2159</f>
        <v>8.2381870078740143</v>
      </c>
      <c r="N2159" s="5">
        <f>+'MBI DIRECTORIO'!N2159</f>
        <v>88.552153243847869</v>
      </c>
      <c r="O2159" s="5">
        <f>+'MBI DIRECTORIO'!O2159</f>
        <v>70.959172259507824</v>
      </c>
      <c r="P2159" s="5">
        <f>+'MBI DIRECTORIO'!P2159</f>
        <v>6.7941368381804628</v>
      </c>
      <c r="Q2159" s="5">
        <f>+'MBI DIRECTORIO'!Q2159</f>
        <v>2.4105517769665945</v>
      </c>
      <c r="R2159" s="5">
        <f>+'MBI DIRECTORIO'!R2159</f>
        <v>0</v>
      </c>
      <c r="S2159" s="5">
        <f>+'MBI DIRECTORIO'!S2159</f>
        <v>0</v>
      </c>
      <c r="T2159" s="5">
        <f>+'MBI DIRECTORIO'!T2159</f>
        <v>0</v>
      </c>
      <c r="U2159" s="5">
        <f>+'MBI DIRECTORIO'!U2159</f>
        <v>0</v>
      </c>
      <c r="V2159" s="5">
        <f>+'MBI DIRECTORIO'!V2159</f>
        <v>0</v>
      </c>
      <c r="W2159" s="5">
        <f>+'MBI DIRECTORIO'!W2159</f>
        <v>0</v>
      </c>
      <c r="X2159" s="5">
        <f>+'MBI DIRECTORIO'!X2159</f>
        <v>0</v>
      </c>
      <c r="Y2159" s="5">
        <f>+'MBI DIRECTORIO'!Y2159</f>
        <v>187.00084862035598</v>
      </c>
      <c r="Z2159" s="5">
        <f>+'MBI DIRECTORIO'!Z2159</f>
        <v>10.046647493979219</v>
      </c>
      <c r="AA2159" s="5">
        <f>+'MBI DIRECTORIO'!AA2159</f>
        <v>0</v>
      </c>
      <c r="AB2159" s="5" t="str">
        <f>+'MBI DIRECTORIO'!AG2159</f>
        <v>Sergio Valente Inc</v>
      </c>
      <c r="AD2159" t="str">
        <f t="shared" si="35"/>
        <v>INSERT INTO TABLA_PRESUPUESTO_COMERCIAL VALUES ('VSR','80136-C','14005031-19',2022,'Diciembre',17.5,'USD',700,311.537165,0,105,4.370629,8.238187,88.552153,70.959172,6.794137,2.410552,0,0,0,0,0,0,0,187.000849,10.046647,0);</v>
      </c>
    </row>
    <row r="2160" spans="1:30" x14ac:dyDescent="0.2">
      <c r="A2160" t="str">
        <f>+'MBI DIRECTORIO'!A2160</f>
        <v>VSR</v>
      </c>
      <c r="B2160" t="str">
        <f>+'MBI DIRECTORIO'!B2160</f>
        <v>80136-C</v>
      </c>
      <c r="C2160" t="str">
        <f>+'MBI DIRECTORIO'!C2160</f>
        <v>14004902-18</v>
      </c>
      <c r="D2160">
        <f>+'MBI DIRECTORIO'!D2160</f>
        <v>2022</v>
      </c>
      <c r="E2160" t="str">
        <f>+'MBI DIRECTORIO'!E2160</f>
        <v>Diciembre</v>
      </c>
      <c r="F2160" s="5">
        <f>+'MBI DIRECTORIO'!F2160</f>
        <v>62.5</v>
      </c>
      <c r="G2160" t="str">
        <f>+'MBI DIRECTORIO'!G2160</f>
        <v>USD</v>
      </c>
      <c r="H2160" s="5">
        <f>+'MBI DIRECTORIO'!H2160</f>
        <v>1875</v>
      </c>
      <c r="I2160" s="5">
        <f>+'MBI DIRECTORIO'!I2160</f>
        <v>837.07000694348858</v>
      </c>
      <c r="J2160" s="5">
        <f>+'MBI DIRECTORIO'!J2160</f>
        <v>0</v>
      </c>
      <c r="K2160" s="5">
        <f>+'MBI DIRECTORIO'!K2160</f>
        <v>281.25</v>
      </c>
      <c r="L2160" s="5">
        <f>+'MBI DIRECTORIO'!L2160</f>
        <v>15.609388430023211</v>
      </c>
      <c r="M2160" s="5">
        <f>+'MBI DIRECTORIO'!M2160</f>
        <v>29.422096456692909</v>
      </c>
      <c r="N2160" s="5">
        <f>+'MBI DIRECTORIO'!N2160</f>
        <v>316.25769015659955</v>
      </c>
      <c r="O2160" s="5">
        <f>+'MBI DIRECTORIO'!O2160</f>
        <v>253.42561521252796</v>
      </c>
      <c r="P2160" s="5">
        <f>+'MBI DIRECTORIO'!P2160</f>
        <v>24.264774422073081</v>
      </c>
      <c r="Q2160" s="5">
        <f>+'MBI DIRECTORIO'!Q2160</f>
        <v>6.4568351168748066</v>
      </c>
      <c r="R2160" s="5">
        <f>+'MBI DIRECTORIO'!R2160</f>
        <v>0</v>
      </c>
      <c r="S2160" s="5">
        <f>+'MBI DIRECTORIO'!S2160</f>
        <v>0</v>
      </c>
      <c r="T2160" s="5">
        <f>+'MBI DIRECTORIO'!T2160</f>
        <v>0</v>
      </c>
      <c r="U2160" s="5">
        <f>+'MBI DIRECTORIO'!U2160</f>
        <v>0</v>
      </c>
      <c r="V2160" s="5">
        <f>+'MBI DIRECTORIO'!V2160</f>
        <v>0</v>
      </c>
      <c r="W2160" s="5">
        <f>+'MBI DIRECTORIO'!W2160</f>
        <v>0</v>
      </c>
      <c r="X2160" s="5">
        <f>+'MBI DIRECTORIO'!X2160</f>
        <v>0</v>
      </c>
      <c r="Y2160" s="5">
        <f>+'MBI DIRECTORIO'!Y2160</f>
        <v>665.70789527183695</v>
      </c>
      <c r="Z2160" s="5">
        <f>+'MBI DIRECTORIO'!Z2160</f>
        <v>35.880883907068636</v>
      </c>
      <c r="AA2160" s="5">
        <f>+'MBI DIRECTORIO'!AA2160</f>
        <v>0</v>
      </c>
      <c r="AB2160" s="5" t="str">
        <f>+'MBI DIRECTORIO'!AG2160</f>
        <v>Sergio Valente Inc</v>
      </c>
      <c r="AD2160" t="str">
        <f t="shared" si="35"/>
        <v>INSERT INTO TABLA_PRESUPUESTO_COMERCIAL VALUES ('VSR','80136-C','14004902-18',2022,'Diciembre',62.5,'USD',1875,837.070007,0,281.25,15.609388,29.422096,316.25769,253.425615,24.264774,6.456835,0,0,0,0,0,0,0,665.707895,35.880884,0);</v>
      </c>
    </row>
    <row r="2161" spans="1:30" x14ac:dyDescent="0.2">
      <c r="A2161" t="str">
        <f>+'MBI DIRECTORIO'!A2161</f>
        <v>VSR</v>
      </c>
      <c r="B2161" t="str">
        <f>+'MBI DIRECTORIO'!B2161</f>
        <v>80136-C</v>
      </c>
      <c r="C2161" t="str">
        <f>+'MBI DIRECTORIO'!C2161</f>
        <v>14004904-18</v>
      </c>
      <c r="D2161">
        <f>+'MBI DIRECTORIO'!D2161</f>
        <v>2022</v>
      </c>
      <c r="E2161" t="str">
        <f>+'MBI DIRECTORIO'!E2161</f>
        <v>Diciembre</v>
      </c>
      <c r="F2161" s="5">
        <f>+'MBI DIRECTORIO'!F2161</f>
        <v>62.5</v>
      </c>
      <c r="G2161" t="str">
        <f>+'MBI DIRECTORIO'!G2161</f>
        <v>USD</v>
      </c>
      <c r="H2161" s="5">
        <f>+'MBI DIRECTORIO'!H2161</f>
        <v>1875</v>
      </c>
      <c r="I2161" s="5">
        <f>+'MBI DIRECTORIO'!I2161</f>
        <v>873.299407489337</v>
      </c>
      <c r="J2161" s="5">
        <f>+'MBI DIRECTORIO'!J2161</f>
        <v>0</v>
      </c>
      <c r="K2161" s="5">
        <f>+'MBI DIRECTORIO'!K2161</f>
        <v>281.25</v>
      </c>
      <c r="L2161" s="5">
        <f>+'MBI DIRECTORIO'!L2161</f>
        <v>15.609388430023211</v>
      </c>
      <c r="M2161" s="5">
        <f>+'MBI DIRECTORIO'!M2161</f>
        <v>29.422096456692909</v>
      </c>
      <c r="N2161" s="5">
        <f>+'MBI DIRECTORIO'!N2161</f>
        <v>316.25769015659955</v>
      </c>
      <c r="O2161" s="5">
        <f>+'MBI DIRECTORIO'!O2161</f>
        <v>253.42561521252796</v>
      </c>
      <c r="P2161" s="5">
        <f>+'MBI DIRECTORIO'!P2161</f>
        <v>24.264774422073081</v>
      </c>
      <c r="Q2161" s="5">
        <f>+'MBI DIRECTORIO'!Q2161</f>
        <v>6.4568351168748066</v>
      </c>
      <c r="R2161" s="5">
        <f>+'MBI DIRECTORIO'!R2161</f>
        <v>0</v>
      </c>
      <c r="S2161" s="5">
        <f>+'MBI DIRECTORIO'!S2161</f>
        <v>0</v>
      </c>
      <c r="T2161" s="5">
        <f>+'MBI DIRECTORIO'!T2161</f>
        <v>0</v>
      </c>
      <c r="U2161" s="5">
        <f>+'MBI DIRECTORIO'!U2161</f>
        <v>0</v>
      </c>
      <c r="V2161" s="5">
        <f>+'MBI DIRECTORIO'!V2161</f>
        <v>0</v>
      </c>
      <c r="W2161" s="5">
        <f>+'MBI DIRECTORIO'!W2161</f>
        <v>0</v>
      </c>
      <c r="X2161" s="5">
        <f>+'MBI DIRECTORIO'!X2161</f>
        <v>0</v>
      </c>
      <c r="Y2161" s="5">
        <f>+'MBI DIRECTORIO'!Y2161</f>
        <v>665.70789527183695</v>
      </c>
      <c r="Z2161" s="5">
        <f>+'MBI DIRECTORIO'!Z2161</f>
        <v>35.880883907068636</v>
      </c>
      <c r="AA2161" s="5">
        <f>+'MBI DIRECTORIO'!AA2161</f>
        <v>0</v>
      </c>
      <c r="AB2161" s="5" t="str">
        <f>+'MBI DIRECTORIO'!AG2161</f>
        <v>Sergio Valente Inc</v>
      </c>
      <c r="AD2161" t="str">
        <f t="shared" si="35"/>
        <v>INSERT INTO TABLA_PRESUPUESTO_COMERCIAL VALUES ('VSR','80136-C','14004904-18',2022,'Diciembre',62.5,'USD',1875,873.299407,0,281.25,15.609388,29.422096,316.25769,253.425615,24.264774,6.456835,0,0,0,0,0,0,0,665.707895,35.880884,0);</v>
      </c>
    </row>
    <row r="2162" spans="1:30" x14ac:dyDescent="0.2">
      <c r="A2162" t="str">
        <f>+'MBI DIRECTORIO'!A2162</f>
        <v>VIA</v>
      </c>
      <c r="B2162" t="str">
        <f>+'MBI DIRECTORIO'!B2162</f>
        <v>80046-C</v>
      </c>
      <c r="C2162" t="str">
        <f>+'MBI DIRECTORIO'!C2162</f>
        <v>14003963-19</v>
      </c>
      <c r="D2162">
        <f>+'MBI DIRECTORIO'!D2162</f>
        <v>2022</v>
      </c>
      <c r="E2162" t="str">
        <f>+'MBI DIRECTORIO'!E2162</f>
        <v>Diciembre</v>
      </c>
      <c r="F2162" s="5">
        <f>+'MBI DIRECTORIO'!F2162</f>
        <v>80</v>
      </c>
      <c r="G2162" t="str">
        <f>+'MBI DIRECTORIO'!G2162</f>
        <v>CAD</v>
      </c>
      <c r="H2162" s="5">
        <f>+'MBI DIRECTORIO'!H2162</f>
        <v>2944</v>
      </c>
      <c r="I2162" s="5">
        <f>+'MBI DIRECTORIO'!I2162</f>
        <v>1317.4972573571094</v>
      </c>
      <c r="J2162" s="5">
        <f>+'MBI DIRECTORIO'!J2162</f>
        <v>38.400000000000006</v>
      </c>
      <c r="K2162" s="5">
        <f>+'MBI DIRECTORIO'!K2162</f>
        <v>217.60000000000011</v>
      </c>
      <c r="L2162" s="5">
        <f>+'MBI DIRECTORIO'!L2162</f>
        <v>19.980017190429709</v>
      </c>
      <c r="M2162" s="5">
        <f>+'MBI DIRECTORIO'!M2162</f>
        <v>0</v>
      </c>
      <c r="N2162" s="5">
        <f>+'MBI DIRECTORIO'!N2162</f>
        <v>132.77777777777777</v>
      </c>
      <c r="O2162" s="5">
        <f>+'MBI DIRECTORIO'!O2162</f>
        <v>132.57575757575756</v>
      </c>
      <c r="P2162" s="5">
        <f>+'MBI DIRECTORIO'!P2162</f>
        <v>6.186868686868686</v>
      </c>
      <c r="Q2162" s="5">
        <f>+'MBI DIRECTORIO'!Q2162</f>
        <v>10.138092044842363</v>
      </c>
      <c r="R2162" s="5">
        <f>+'MBI DIRECTORIO'!R2162</f>
        <v>0</v>
      </c>
      <c r="S2162" s="5">
        <f>+'MBI DIRECTORIO'!S2162</f>
        <v>0</v>
      </c>
      <c r="T2162" s="5">
        <f>+'MBI DIRECTORIO'!T2162</f>
        <v>0</v>
      </c>
      <c r="U2162" s="5">
        <f>+'MBI DIRECTORIO'!U2162</f>
        <v>0</v>
      </c>
      <c r="V2162" s="5">
        <f>+'MBI DIRECTORIO'!V2162</f>
        <v>0</v>
      </c>
      <c r="W2162" s="5">
        <f>+'MBI DIRECTORIO'!W2162</f>
        <v>0</v>
      </c>
      <c r="X2162" s="5">
        <f>+'MBI DIRECTORIO'!X2162</f>
        <v>0</v>
      </c>
      <c r="Y2162" s="5">
        <f>+'MBI DIRECTORIO'!Y2162</f>
        <v>281.67849608524642</v>
      </c>
      <c r="Z2162" s="5">
        <f>+'MBI DIRECTORIO'!Z2162</f>
        <v>0</v>
      </c>
      <c r="AA2162" s="5">
        <f>+'MBI DIRECTORIO'!AA2162</f>
        <v>0</v>
      </c>
      <c r="AB2162" s="5" t="str">
        <f>+'MBI DIRECTORIO'!AG2162</f>
        <v>Liquor Control Board</v>
      </c>
      <c r="AD2162" t="str">
        <f t="shared" si="35"/>
        <v>INSERT INTO TABLA_PRESUPUESTO_COMERCIAL VALUES ('VIA','80046-C','14003963-19',2022,'Diciembre',80,'CAD',2944,1317.497257,38.4,217.6,19.980017,0,132.777778,132.575758,6.186869,10.138092,0,0,0,0,0,0,0,281.678496,0,0);</v>
      </c>
    </row>
    <row r="2163" spans="1:30" x14ac:dyDescent="0.2">
      <c r="A2163" t="str">
        <f>+'MBI DIRECTORIO'!A2163</f>
        <v>VIA</v>
      </c>
      <c r="B2163" t="str">
        <f>+'MBI DIRECTORIO'!B2163</f>
        <v>80046-C</v>
      </c>
      <c r="C2163" t="str">
        <f>+'MBI DIRECTORIO'!C2163</f>
        <v>14004785-20</v>
      </c>
      <c r="D2163">
        <f>+'MBI DIRECTORIO'!D2163</f>
        <v>2022</v>
      </c>
      <c r="E2163" t="str">
        <f>+'MBI DIRECTORIO'!E2163</f>
        <v>Diciembre</v>
      </c>
      <c r="F2163" s="5">
        <f>+'MBI DIRECTORIO'!F2163</f>
        <v>40</v>
      </c>
      <c r="G2163" t="str">
        <f>+'MBI DIRECTORIO'!G2163</f>
        <v>CAD</v>
      </c>
      <c r="H2163" s="5">
        <f>+'MBI DIRECTORIO'!H2163</f>
        <v>1360</v>
      </c>
      <c r="I2163" s="5">
        <f>+'MBI DIRECTORIO'!I2163</f>
        <v>611.03081906601778</v>
      </c>
      <c r="J2163" s="5">
        <f>+'MBI DIRECTORIO'!J2163</f>
        <v>19.199999999999996</v>
      </c>
      <c r="K2163" s="5">
        <f>+'MBI DIRECTORIO'!K2163</f>
        <v>108.79999999999997</v>
      </c>
      <c r="L2163" s="5">
        <f>+'MBI DIRECTORIO'!L2163</f>
        <v>9.9900085952148547</v>
      </c>
      <c r="M2163" s="5">
        <f>+'MBI DIRECTORIO'!M2163</f>
        <v>0</v>
      </c>
      <c r="N2163" s="5">
        <f>+'MBI DIRECTORIO'!N2163</f>
        <v>66.388888888888886</v>
      </c>
      <c r="O2163" s="5">
        <f>+'MBI DIRECTORIO'!O2163</f>
        <v>66.287878787878782</v>
      </c>
      <c r="P2163" s="5">
        <f>+'MBI DIRECTORIO'!P2163</f>
        <v>3.093434343434343</v>
      </c>
      <c r="Q2163" s="5">
        <f>+'MBI DIRECTORIO'!Q2163</f>
        <v>4.683357738106527</v>
      </c>
      <c r="R2163" s="5">
        <f>+'MBI DIRECTORIO'!R2163</f>
        <v>0</v>
      </c>
      <c r="S2163" s="5">
        <f>+'MBI DIRECTORIO'!S2163</f>
        <v>0</v>
      </c>
      <c r="T2163" s="5">
        <f>+'MBI DIRECTORIO'!T2163</f>
        <v>0</v>
      </c>
      <c r="U2163" s="5">
        <f>+'MBI DIRECTORIO'!U2163</f>
        <v>0</v>
      </c>
      <c r="V2163" s="5">
        <f>+'MBI DIRECTORIO'!V2163</f>
        <v>0</v>
      </c>
      <c r="W2163" s="5">
        <f>+'MBI DIRECTORIO'!W2163</f>
        <v>0</v>
      </c>
      <c r="X2163" s="5">
        <f>+'MBI DIRECTORIO'!X2163</f>
        <v>0</v>
      </c>
      <c r="Y2163" s="5">
        <f>+'MBI DIRECTORIO'!Y2163</f>
        <v>140.45355975830856</v>
      </c>
      <c r="Z2163" s="5">
        <f>+'MBI DIRECTORIO'!Z2163</f>
        <v>0</v>
      </c>
      <c r="AA2163" s="5">
        <f>+'MBI DIRECTORIO'!AA2163</f>
        <v>0</v>
      </c>
      <c r="AB2163" s="5" t="str">
        <f>+'MBI DIRECTORIO'!AG2163</f>
        <v>Liquor Control Board</v>
      </c>
      <c r="AD2163" t="str">
        <f t="shared" si="35"/>
        <v>INSERT INTO TABLA_PRESUPUESTO_COMERCIAL VALUES ('VIA','80046-C','14004785-20',2022,'Diciembre',40,'CAD',1360,611.030819,19.2,108.8,9.990009,0,66.388889,66.287879,3.093434,4.683358,0,0,0,0,0,0,0,140.45356,0,0);</v>
      </c>
    </row>
    <row r="2164" spans="1:30" x14ac:dyDescent="0.2">
      <c r="A2164" t="str">
        <f>+'MBI DIRECTORIO'!A2164</f>
        <v>VIA</v>
      </c>
      <c r="B2164" t="str">
        <f>+'MBI DIRECTORIO'!B2164</f>
        <v>80128-C</v>
      </c>
      <c r="C2164" t="str">
        <f>+'MBI DIRECTORIO'!C2164</f>
        <v>14005133-20</v>
      </c>
      <c r="D2164">
        <f>+'MBI DIRECTORIO'!D2164</f>
        <v>2022</v>
      </c>
      <c r="E2164" t="str">
        <f>+'MBI DIRECTORIO'!E2164</f>
        <v>Diciembre</v>
      </c>
      <c r="F2164" s="5">
        <f>+'MBI DIRECTORIO'!F2164</f>
        <v>22.400000000000002</v>
      </c>
      <c r="G2164" t="str">
        <f>+'MBI DIRECTORIO'!G2164</f>
        <v>CAD</v>
      </c>
      <c r="H2164" s="5">
        <f>+'MBI DIRECTORIO'!H2164</f>
        <v>663.04000000000008</v>
      </c>
      <c r="I2164" s="5">
        <f>+'MBI DIRECTORIO'!I2164</f>
        <v>354.54236055326186</v>
      </c>
      <c r="J2164" s="5">
        <f>+'MBI DIRECTORIO'!J2164</f>
        <v>0</v>
      </c>
      <c r="K2164" s="5">
        <f>+'MBI DIRECTORIO'!K2164</f>
        <v>53.760000000000005</v>
      </c>
      <c r="L2164" s="5">
        <f>+'MBI DIRECTORIO'!L2164</f>
        <v>5.5944048133203195</v>
      </c>
      <c r="M2164" s="5">
        <f>+'MBI DIRECTORIO'!M2164</f>
        <v>0</v>
      </c>
      <c r="N2164" s="5">
        <f>+'MBI DIRECTORIO'!N2164</f>
        <v>37.177777777777777</v>
      </c>
      <c r="O2164" s="5">
        <f>+'MBI DIRECTORIO'!O2164</f>
        <v>37.121212121212125</v>
      </c>
      <c r="P2164" s="5">
        <f>+'MBI DIRECTORIO'!P2164</f>
        <v>1.7323232323232323</v>
      </c>
      <c r="Q2164" s="5">
        <f>+'MBI DIRECTORIO'!Q2164</f>
        <v>2.2832746431427586</v>
      </c>
      <c r="R2164" s="5">
        <f>+'MBI DIRECTORIO'!R2164</f>
        <v>0</v>
      </c>
      <c r="S2164" s="5">
        <f>+'MBI DIRECTORIO'!S2164</f>
        <v>0</v>
      </c>
      <c r="T2164" s="5">
        <f>+'MBI DIRECTORIO'!T2164</f>
        <v>0</v>
      </c>
      <c r="U2164" s="5">
        <f>+'MBI DIRECTORIO'!U2164</f>
        <v>0</v>
      </c>
      <c r="V2164" s="5">
        <f>+'MBI DIRECTORIO'!V2164</f>
        <v>0</v>
      </c>
      <c r="W2164" s="5">
        <f>+'MBI DIRECTORIO'!W2164</f>
        <v>0</v>
      </c>
      <c r="X2164" s="5">
        <f>+'MBI DIRECTORIO'!X2164</f>
        <v>0</v>
      </c>
      <c r="Y2164" s="5">
        <f>+'MBI DIRECTORIO'!Y2164</f>
        <v>78.314587774455902</v>
      </c>
      <c r="Z2164" s="5">
        <f>+'MBI DIRECTORIO'!Z2164</f>
        <v>0</v>
      </c>
      <c r="AA2164" s="5">
        <f>+'MBI DIRECTORIO'!AA2164</f>
        <v>0</v>
      </c>
      <c r="AB2164" s="5" t="str">
        <f>+'MBI DIRECTORIO'!AG2164</f>
        <v>BRITISH COLUMBIA LIQUOR DIST. BRANCH C/O THE DELF GROUP</v>
      </c>
      <c r="AD2164" t="str">
        <f t="shared" si="35"/>
        <v>INSERT INTO TABLA_PRESUPUESTO_COMERCIAL VALUES ('VIA','80128-C','14005133-20',2022,'Diciembre',22.4,'CAD',663.04,354.542361,0,53.76,5.594405,0,37.177778,37.121212,1.732323,2.283275,0,0,0,0,0,0,0,78.314588,0,0);</v>
      </c>
    </row>
    <row r="2165" spans="1:30" x14ac:dyDescent="0.2">
      <c r="A2165" t="str">
        <f>+'MBI DIRECTORIO'!A2165</f>
        <v>VIA</v>
      </c>
      <c r="B2165" t="str">
        <f>+'MBI DIRECTORIO'!B2165</f>
        <v>80128-C</v>
      </c>
      <c r="C2165" t="str">
        <f>+'MBI DIRECTORIO'!C2165</f>
        <v>14005134-20</v>
      </c>
      <c r="D2165">
        <f>+'MBI DIRECTORIO'!D2165</f>
        <v>2022</v>
      </c>
      <c r="E2165" t="str">
        <f>+'MBI DIRECTORIO'!E2165</f>
        <v>Diciembre</v>
      </c>
      <c r="F2165" s="5">
        <f>+'MBI DIRECTORIO'!F2165</f>
        <v>22.400000000000002</v>
      </c>
      <c r="G2165" t="str">
        <f>+'MBI DIRECTORIO'!G2165</f>
        <v>CAD</v>
      </c>
      <c r="H2165" s="5">
        <f>+'MBI DIRECTORIO'!H2165</f>
        <v>663.04000000000008</v>
      </c>
      <c r="I2165" s="5">
        <f>+'MBI DIRECTORIO'!I2165</f>
        <v>369.5283613759911</v>
      </c>
      <c r="J2165" s="5">
        <f>+'MBI DIRECTORIO'!J2165</f>
        <v>0</v>
      </c>
      <c r="K2165" s="5">
        <f>+'MBI DIRECTORIO'!K2165</f>
        <v>53.760000000000005</v>
      </c>
      <c r="L2165" s="5">
        <f>+'MBI DIRECTORIO'!L2165</f>
        <v>5.5944048133203195</v>
      </c>
      <c r="M2165" s="5">
        <f>+'MBI DIRECTORIO'!M2165</f>
        <v>0</v>
      </c>
      <c r="N2165" s="5">
        <f>+'MBI DIRECTORIO'!N2165</f>
        <v>37.177777777777777</v>
      </c>
      <c r="O2165" s="5">
        <f>+'MBI DIRECTORIO'!O2165</f>
        <v>37.121212121212125</v>
      </c>
      <c r="P2165" s="5">
        <f>+'MBI DIRECTORIO'!P2165</f>
        <v>1.7323232323232323</v>
      </c>
      <c r="Q2165" s="5">
        <f>+'MBI DIRECTORIO'!Q2165</f>
        <v>2.2832746431427586</v>
      </c>
      <c r="R2165" s="5">
        <f>+'MBI DIRECTORIO'!R2165</f>
        <v>0</v>
      </c>
      <c r="S2165" s="5">
        <f>+'MBI DIRECTORIO'!S2165</f>
        <v>0</v>
      </c>
      <c r="T2165" s="5">
        <f>+'MBI DIRECTORIO'!T2165</f>
        <v>0</v>
      </c>
      <c r="U2165" s="5">
        <f>+'MBI DIRECTORIO'!U2165</f>
        <v>0</v>
      </c>
      <c r="V2165" s="5">
        <f>+'MBI DIRECTORIO'!V2165</f>
        <v>0</v>
      </c>
      <c r="W2165" s="5">
        <f>+'MBI DIRECTORIO'!W2165</f>
        <v>0</v>
      </c>
      <c r="X2165" s="5">
        <f>+'MBI DIRECTORIO'!X2165</f>
        <v>0</v>
      </c>
      <c r="Y2165" s="5">
        <f>+'MBI DIRECTORIO'!Y2165</f>
        <v>78.314587774455902</v>
      </c>
      <c r="Z2165" s="5">
        <f>+'MBI DIRECTORIO'!Z2165</f>
        <v>0</v>
      </c>
      <c r="AA2165" s="5">
        <f>+'MBI DIRECTORIO'!AA2165</f>
        <v>0</v>
      </c>
      <c r="AB2165" s="5" t="str">
        <f>+'MBI DIRECTORIO'!AG2165</f>
        <v>BRITISH COLUMBIA LIQUOR DIST. BRANCH C/O THE DELF GROUP</v>
      </c>
      <c r="AD2165" t="str">
        <f t="shared" si="35"/>
        <v>INSERT INTO TABLA_PRESUPUESTO_COMERCIAL VALUES ('VIA','80128-C','14005134-20',2022,'Diciembre',22.4,'CAD',663.04,369.528361,0,53.76,5.594405,0,37.177778,37.121212,1.732323,2.283275,0,0,0,0,0,0,0,78.314588,0,0);</v>
      </c>
    </row>
    <row r="2166" spans="1:30" x14ac:dyDescent="0.2">
      <c r="A2166" t="str">
        <f>+'MBI DIRECTORIO'!A2166</f>
        <v>VSR</v>
      </c>
      <c r="B2166" t="str">
        <f>+'MBI DIRECTORIO'!B2166</f>
        <v>80209-C</v>
      </c>
      <c r="C2166" t="str">
        <f>+'MBI DIRECTORIO'!C2166</f>
        <v>14004814-20</v>
      </c>
      <c r="D2166">
        <f>+'MBI DIRECTORIO'!D2166</f>
        <v>2022</v>
      </c>
      <c r="E2166" t="str">
        <f>+'MBI DIRECTORIO'!E2166</f>
        <v>Diciembre</v>
      </c>
      <c r="F2166" s="5">
        <f>+'MBI DIRECTORIO'!F2166</f>
        <v>112</v>
      </c>
      <c r="G2166" t="str">
        <f>+'MBI DIRECTORIO'!G2166</f>
        <v>USD</v>
      </c>
      <c r="H2166" s="5">
        <f>+'MBI DIRECTORIO'!H2166</f>
        <v>4256</v>
      </c>
      <c r="I2166" s="5">
        <f>+'MBI DIRECTORIO'!I2166</f>
        <v>1921.764407140716</v>
      </c>
      <c r="J2166" s="5">
        <f>+'MBI DIRECTORIO'!J2166</f>
        <v>453.6</v>
      </c>
      <c r="K2166" s="5">
        <f>+'MBI DIRECTORIO'!K2166</f>
        <v>554.40000000000009</v>
      </c>
      <c r="L2166" s="5">
        <f>+'MBI DIRECTORIO'!L2166</f>
        <v>27.972024066601595</v>
      </c>
      <c r="M2166" s="5">
        <f>+'MBI DIRECTORIO'!M2166</f>
        <v>0</v>
      </c>
      <c r="N2166" s="5">
        <f>+'MBI DIRECTORIO'!N2166</f>
        <v>41.913580246913583</v>
      </c>
      <c r="O2166" s="5">
        <f>+'MBI DIRECTORIO'!O2166</f>
        <v>62.654320987654316</v>
      </c>
      <c r="P2166" s="5">
        <f>+'MBI DIRECTORIO'!P2166</f>
        <v>1.7644032921810699</v>
      </c>
      <c r="Q2166" s="5">
        <f>+'MBI DIRECTORIO'!Q2166</f>
        <v>14.656154803956895</v>
      </c>
      <c r="R2166" s="5">
        <f>+'MBI DIRECTORIO'!R2166</f>
        <v>0</v>
      </c>
      <c r="S2166" s="5">
        <f>+'MBI DIRECTORIO'!S2166</f>
        <v>0</v>
      </c>
      <c r="T2166" s="5">
        <f>+'MBI DIRECTORIO'!T2166</f>
        <v>0</v>
      </c>
      <c r="U2166" s="5">
        <f>+'MBI DIRECTORIO'!U2166</f>
        <v>0</v>
      </c>
      <c r="V2166" s="5">
        <f>+'MBI DIRECTORIO'!V2166</f>
        <v>0</v>
      </c>
      <c r="W2166" s="5">
        <f>+'MBI DIRECTORIO'!W2166</f>
        <v>0</v>
      </c>
      <c r="X2166" s="5">
        <f>+'MBI DIRECTORIO'!X2166</f>
        <v>0</v>
      </c>
      <c r="Y2166" s="5">
        <f>+'MBI DIRECTORIO'!Y2166</f>
        <v>120.98845933070587</v>
      </c>
      <c r="Z2166" s="5">
        <f>+'MBI DIRECTORIO'!Z2166</f>
        <v>0</v>
      </c>
      <c r="AA2166" s="5">
        <f>+'MBI DIRECTORIO'!AA2166</f>
        <v>0</v>
      </c>
      <c r="AB2166" s="5" t="str">
        <f>+'MBI DIRECTORIO'!AG2166</f>
        <v>Total Beverage Solution</v>
      </c>
      <c r="AD2166" t="str">
        <f t="shared" si="35"/>
        <v>INSERT INTO TABLA_PRESUPUESTO_COMERCIAL VALUES ('VSR','80209-C','14004814-20',2022,'Diciembre',112,'USD',4256,1921.764407,453.6,554.4,27.972024,0,41.91358,62.654321,1.764403,14.656155,0,0,0,0,0,0,0,120.988459,0,0);</v>
      </c>
    </row>
    <row r="2167" spans="1:30" x14ac:dyDescent="0.2">
      <c r="A2167" t="str">
        <f>+'MBI DIRECTORIO'!A2167</f>
        <v>VSR</v>
      </c>
      <c r="B2167" t="str">
        <f>+'MBI DIRECTORIO'!B2167</f>
        <v>80209-C</v>
      </c>
      <c r="C2167" t="str">
        <f>+'MBI DIRECTORIO'!C2167</f>
        <v>14004947-19</v>
      </c>
      <c r="D2167">
        <f>+'MBI DIRECTORIO'!D2167</f>
        <v>2022</v>
      </c>
      <c r="E2167" t="str">
        <f>+'MBI DIRECTORIO'!E2167</f>
        <v>Diciembre</v>
      </c>
      <c r="F2167" s="5">
        <f>+'MBI DIRECTORIO'!F2167</f>
        <v>84</v>
      </c>
      <c r="G2167" t="str">
        <f>+'MBI DIRECTORIO'!G2167</f>
        <v>USD</v>
      </c>
      <c r="H2167" s="5">
        <f>+'MBI DIRECTORIO'!H2167</f>
        <v>3192</v>
      </c>
      <c r="I2167" s="5">
        <f>+'MBI DIRECTORIO'!I2167</f>
        <v>1330.7722246613653</v>
      </c>
      <c r="J2167" s="5">
        <f>+'MBI DIRECTORIO'!J2167</f>
        <v>302.40000000000003</v>
      </c>
      <c r="K2167" s="5">
        <f>+'MBI DIRECTORIO'!K2167</f>
        <v>369.6</v>
      </c>
      <c r="L2167" s="5">
        <f>+'MBI DIRECTORIO'!L2167</f>
        <v>20.979018049951197</v>
      </c>
      <c r="M2167" s="5">
        <f>+'MBI DIRECTORIO'!M2167</f>
        <v>0</v>
      </c>
      <c r="N2167" s="5">
        <f>+'MBI DIRECTORIO'!N2167</f>
        <v>31.435185185185183</v>
      </c>
      <c r="O2167" s="5">
        <f>+'MBI DIRECTORIO'!O2167</f>
        <v>46.990740740740748</v>
      </c>
      <c r="P2167" s="5">
        <f>+'MBI DIRECTORIO'!P2167</f>
        <v>1.3233024691358026</v>
      </c>
      <c r="Q2167" s="5">
        <f>+'MBI DIRECTORIO'!Q2167</f>
        <v>10.992116102967671</v>
      </c>
      <c r="R2167" s="5">
        <f>+'MBI DIRECTORIO'!R2167</f>
        <v>0</v>
      </c>
      <c r="S2167" s="5">
        <f>+'MBI DIRECTORIO'!S2167</f>
        <v>0</v>
      </c>
      <c r="T2167" s="5">
        <f>+'MBI DIRECTORIO'!T2167</f>
        <v>0</v>
      </c>
      <c r="U2167" s="5">
        <f>+'MBI DIRECTORIO'!U2167</f>
        <v>0</v>
      </c>
      <c r="V2167" s="5">
        <f>+'MBI DIRECTORIO'!V2167</f>
        <v>0</v>
      </c>
      <c r="W2167" s="5">
        <f>+'MBI DIRECTORIO'!W2167</f>
        <v>0</v>
      </c>
      <c r="X2167" s="5">
        <f>+'MBI DIRECTORIO'!X2167</f>
        <v>0</v>
      </c>
      <c r="Y2167" s="5">
        <f>+'MBI DIRECTORIO'!Y2167</f>
        <v>90.741344498029392</v>
      </c>
      <c r="Z2167" s="5">
        <f>+'MBI DIRECTORIO'!Z2167</f>
        <v>0</v>
      </c>
      <c r="AA2167" s="5">
        <f>+'MBI DIRECTORIO'!AA2167</f>
        <v>0</v>
      </c>
      <c r="AB2167" s="5" t="str">
        <f>+'MBI DIRECTORIO'!AG2167</f>
        <v>Total Beverage Solution</v>
      </c>
      <c r="AD2167" t="str">
        <f t="shared" si="35"/>
        <v>INSERT INTO TABLA_PRESUPUESTO_COMERCIAL VALUES ('VSR','80209-C','14004947-19',2022,'Diciembre',84,'USD',3192,1330.772225,302.4,369.6,20.979018,0,31.435185,46.990741,1.323302,10.992116,0,0,0,0,0,0,0,90.741344,0,0);</v>
      </c>
    </row>
    <row r="2168" spans="1:30" x14ac:dyDescent="0.2">
      <c r="A2168" t="str">
        <f>+'MBI DIRECTORIO'!A2168</f>
        <v>VSR</v>
      </c>
      <c r="B2168" t="str">
        <f>+'MBI DIRECTORIO'!B2168</f>
        <v>80209-C</v>
      </c>
      <c r="C2168" t="str">
        <f>+'MBI DIRECTORIO'!C2168</f>
        <v>14004813-20</v>
      </c>
      <c r="D2168">
        <f>+'MBI DIRECTORIO'!D2168</f>
        <v>2022</v>
      </c>
      <c r="E2168" t="str">
        <f>+'MBI DIRECTORIO'!E2168</f>
        <v>Diciembre</v>
      </c>
      <c r="F2168" s="5">
        <f>+'MBI DIRECTORIO'!F2168</f>
        <v>462</v>
      </c>
      <c r="G2168" t="str">
        <f>+'MBI DIRECTORIO'!G2168</f>
        <v>USD</v>
      </c>
      <c r="H2168" s="5">
        <f>+'MBI DIRECTORIO'!H2168</f>
        <v>17556</v>
      </c>
      <c r="I2168" s="5">
        <f>+'MBI DIRECTORIO'!I2168</f>
        <v>7534.1180731573068</v>
      </c>
      <c r="J2168" s="5">
        <f>+'MBI DIRECTORIO'!J2168</f>
        <v>1871.1000000000001</v>
      </c>
      <c r="K2168" s="5">
        <f>+'MBI DIRECTORIO'!K2168</f>
        <v>2286.9</v>
      </c>
      <c r="L2168" s="5">
        <f>+'MBI DIRECTORIO'!L2168</f>
        <v>115.38459927473158</v>
      </c>
      <c r="M2168" s="5">
        <f>+'MBI DIRECTORIO'!M2168</f>
        <v>0</v>
      </c>
      <c r="N2168" s="5">
        <f>+'MBI DIRECTORIO'!N2168</f>
        <v>172.8935185185185</v>
      </c>
      <c r="O2168" s="5">
        <f>+'MBI DIRECTORIO'!O2168</f>
        <v>258.44907407407408</v>
      </c>
      <c r="P2168" s="5">
        <f>+'MBI DIRECTORIO'!P2168</f>
        <v>7.2781635802469147</v>
      </c>
      <c r="Q2168" s="5">
        <f>+'MBI DIRECTORIO'!Q2168</f>
        <v>60.456638566322191</v>
      </c>
      <c r="R2168" s="5">
        <f>+'MBI DIRECTORIO'!R2168</f>
        <v>0</v>
      </c>
      <c r="S2168" s="5">
        <f>+'MBI DIRECTORIO'!S2168</f>
        <v>0</v>
      </c>
      <c r="T2168" s="5">
        <f>+'MBI DIRECTORIO'!T2168</f>
        <v>0</v>
      </c>
      <c r="U2168" s="5">
        <f>+'MBI DIRECTORIO'!U2168</f>
        <v>0</v>
      </c>
      <c r="V2168" s="5">
        <f>+'MBI DIRECTORIO'!V2168</f>
        <v>0</v>
      </c>
      <c r="W2168" s="5">
        <f>+'MBI DIRECTORIO'!W2168</f>
        <v>0</v>
      </c>
      <c r="X2168" s="5">
        <f>+'MBI DIRECTORIO'!X2168</f>
        <v>0</v>
      </c>
      <c r="Y2168" s="5">
        <f>+'MBI DIRECTORIO'!Y2168</f>
        <v>499.07739473916172</v>
      </c>
      <c r="Z2168" s="5">
        <f>+'MBI DIRECTORIO'!Z2168</f>
        <v>0</v>
      </c>
      <c r="AA2168" s="5">
        <f>+'MBI DIRECTORIO'!AA2168</f>
        <v>0</v>
      </c>
      <c r="AB2168" s="5" t="str">
        <f>+'MBI DIRECTORIO'!AG2168</f>
        <v>Total Beverage Solution</v>
      </c>
      <c r="AD2168" t="str">
        <f t="shared" si="35"/>
        <v>INSERT INTO TABLA_PRESUPUESTO_COMERCIAL VALUES ('VSR','80209-C','14004813-20',2022,'Diciembre',462,'USD',17556,7534.118073,1871.1,2286.9,115.384599,0,172.893519,258.449074,7.278164,60.456639,0,0,0,0,0,0,0,499.077395,0,0);</v>
      </c>
    </row>
    <row r="2169" spans="1:30" x14ac:dyDescent="0.2">
      <c r="A2169" t="str">
        <f>+'MBI DIRECTORIO'!A2169</f>
        <v>VSR</v>
      </c>
      <c r="B2169" t="str">
        <f>+'MBI DIRECTORIO'!B2169</f>
        <v>80209-C</v>
      </c>
      <c r="C2169" t="str">
        <f>+'MBI DIRECTORIO'!C2169</f>
        <v>14005101-20</v>
      </c>
      <c r="D2169">
        <f>+'MBI DIRECTORIO'!D2169</f>
        <v>2022</v>
      </c>
      <c r="E2169" t="str">
        <f>+'MBI DIRECTORIO'!E2169</f>
        <v>Diciembre</v>
      </c>
      <c r="F2169" s="5">
        <f>+'MBI DIRECTORIO'!F2169</f>
        <v>330</v>
      </c>
      <c r="G2169" t="str">
        <f>+'MBI DIRECTORIO'!G2169</f>
        <v>USD</v>
      </c>
      <c r="H2169" s="5">
        <f>+'MBI DIRECTORIO'!H2169</f>
        <v>15180</v>
      </c>
      <c r="I2169" s="5">
        <f>+'MBI DIRECTORIO'!I2169</f>
        <v>6192.1966141410767</v>
      </c>
      <c r="J2169" s="5">
        <f>+'MBI DIRECTORIO'!J2169</f>
        <v>1336.5</v>
      </c>
      <c r="K2169" s="5">
        <f>+'MBI DIRECTORIO'!K2169</f>
        <v>1633.5000000000002</v>
      </c>
      <c r="L2169" s="5">
        <f>+'MBI DIRECTORIO'!L2169</f>
        <v>82.417570910522556</v>
      </c>
      <c r="M2169" s="5">
        <f>+'MBI DIRECTORIO'!M2169</f>
        <v>0</v>
      </c>
      <c r="N2169" s="5">
        <f>+'MBI DIRECTORIO'!N2169</f>
        <v>123.49537037037038</v>
      </c>
      <c r="O2169" s="5">
        <f>+'MBI DIRECTORIO'!O2169</f>
        <v>184.60648148148147</v>
      </c>
      <c r="P2169" s="5">
        <f>+'MBI DIRECTORIO'!P2169</f>
        <v>5.1986882716049383</v>
      </c>
      <c r="Q2169" s="5">
        <f>+'MBI DIRECTORIO'!Q2169</f>
        <v>52.274537106218439</v>
      </c>
      <c r="R2169" s="5">
        <f>+'MBI DIRECTORIO'!R2169</f>
        <v>0</v>
      </c>
      <c r="S2169" s="5">
        <f>+'MBI DIRECTORIO'!S2169</f>
        <v>0</v>
      </c>
      <c r="T2169" s="5">
        <f>+'MBI DIRECTORIO'!T2169</f>
        <v>0</v>
      </c>
      <c r="U2169" s="5">
        <f>+'MBI DIRECTORIO'!U2169</f>
        <v>0</v>
      </c>
      <c r="V2169" s="5">
        <f>+'MBI DIRECTORIO'!V2169</f>
        <v>0</v>
      </c>
      <c r="W2169" s="5">
        <f>+'MBI DIRECTORIO'!W2169</f>
        <v>0</v>
      </c>
      <c r="X2169" s="5">
        <f>+'MBI DIRECTORIO'!X2169</f>
        <v>0</v>
      </c>
      <c r="Y2169" s="5">
        <f>+'MBI DIRECTORIO'!Y2169</f>
        <v>365.57507722967523</v>
      </c>
      <c r="Z2169" s="5">
        <f>+'MBI DIRECTORIO'!Z2169</f>
        <v>0</v>
      </c>
      <c r="AA2169" s="5">
        <f>+'MBI DIRECTORIO'!AA2169</f>
        <v>0</v>
      </c>
      <c r="AB2169" s="5" t="str">
        <f>+'MBI DIRECTORIO'!AG2169</f>
        <v>Total Beverage Solution</v>
      </c>
      <c r="AD2169" t="str">
        <f t="shared" si="35"/>
        <v>INSERT INTO TABLA_PRESUPUESTO_COMERCIAL VALUES ('VSR','80209-C','14005101-20',2022,'Diciembre',330,'USD',15180,6192.196614,1336.5,1633.5,82.417571,0,123.49537,184.606481,5.198688,52.274537,0,0,0,0,0,0,0,365.575077,0,0);</v>
      </c>
    </row>
    <row r="2170" spans="1:30" x14ac:dyDescent="0.2">
      <c r="A2170" t="str">
        <f>+'MBI DIRECTORIO'!A2170</f>
        <v>VSR</v>
      </c>
      <c r="B2170" t="str">
        <f>+'MBI DIRECTORIO'!B2170</f>
        <v>80209-C</v>
      </c>
      <c r="C2170" t="str">
        <f>+'MBI DIRECTORIO'!C2170</f>
        <v>14005102-20</v>
      </c>
      <c r="D2170">
        <f>+'MBI DIRECTORIO'!D2170</f>
        <v>2022</v>
      </c>
      <c r="E2170" t="str">
        <f>+'MBI DIRECTORIO'!E2170</f>
        <v>Diciembre</v>
      </c>
      <c r="F2170" s="5">
        <f>+'MBI DIRECTORIO'!F2170</f>
        <v>330</v>
      </c>
      <c r="G2170" t="str">
        <f>+'MBI DIRECTORIO'!G2170</f>
        <v>USD</v>
      </c>
      <c r="H2170" s="5">
        <f>+'MBI DIRECTORIO'!H2170</f>
        <v>15180</v>
      </c>
      <c r="I2170" s="5">
        <f>+'MBI DIRECTORIO'!I2170</f>
        <v>6522.0967211538955</v>
      </c>
      <c r="J2170" s="5">
        <f>+'MBI DIRECTORIO'!J2170</f>
        <v>1336.5</v>
      </c>
      <c r="K2170" s="5">
        <f>+'MBI DIRECTORIO'!K2170</f>
        <v>1633.5000000000002</v>
      </c>
      <c r="L2170" s="5">
        <f>+'MBI DIRECTORIO'!L2170</f>
        <v>82.417570910522556</v>
      </c>
      <c r="M2170" s="5">
        <f>+'MBI DIRECTORIO'!M2170</f>
        <v>0</v>
      </c>
      <c r="N2170" s="5">
        <f>+'MBI DIRECTORIO'!N2170</f>
        <v>123.49537037037038</v>
      </c>
      <c r="O2170" s="5">
        <f>+'MBI DIRECTORIO'!O2170</f>
        <v>184.60648148148147</v>
      </c>
      <c r="P2170" s="5">
        <f>+'MBI DIRECTORIO'!P2170</f>
        <v>5.1986882716049383</v>
      </c>
      <c r="Q2170" s="5">
        <f>+'MBI DIRECTORIO'!Q2170</f>
        <v>52.274537106218439</v>
      </c>
      <c r="R2170" s="5">
        <f>+'MBI DIRECTORIO'!R2170</f>
        <v>0</v>
      </c>
      <c r="S2170" s="5">
        <f>+'MBI DIRECTORIO'!S2170</f>
        <v>0</v>
      </c>
      <c r="T2170" s="5">
        <f>+'MBI DIRECTORIO'!T2170</f>
        <v>0</v>
      </c>
      <c r="U2170" s="5">
        <f>+'MBI DIRECTORIO'!U2170</f>
        <v>0</v>
      </c>
      <c r="V2170" s="5">
        <f>+'MBI DIRECTORIO'!V2170</f>
        <v>0</v>
      </c>
      <c r="W2170" s="5">
        <f>+'MBI DIRECTORIO'!W2170</f>
        <v>0</v>
      </c>
      <c r="X2170" s="5">
        <f>+'MBI DIRECTORIO'!X2170</f>
        <v>0</v>
      </c>
      <c r="Y2170" s="5">
        <f>+'MBI DIRECTORIO'!Y2170</f>
        <v>365.57507722967523</v>
      </c>
      <c r="Z2170" s="5">
        <f>+'MBI DIRECTORIO'!Z2170</f>
        <v>0</v>
      </c>
      <c r="AA2170" s="5">
        <f>+'MBI DIRECTORIO'!AA2170</f>
        <v>0</v>
      </c>
      <c r="AB2170" s="5" t="str">
        <f>+'MBI DIRECTORIO'!AG2170</f>
        <v>Total Beverage Solution</v>
      </c>
      <c r="AD2170" t="str">
        <f t="shared" si="35"/>
        <v>INSERT INTO TABLA_PRESUPUESTO_COMERCIAL VALUES ('VSR','80209-C','14005102-20',2022,'Diciembre',330,'USD',15180,6522.096721,1336.5,1633.5,82.417571,0,123.49537,184.606481,5.198688,52.274537,0,0,0,0,0,0,0,365.575077,0,0);</v>
      </c>
    </row>
    <row r="2171" spans="1:30" x14ac:dyDescent="0.2">
      <c r="A2171" t="str">
        <f>+'MBI DIRECTORIO'!A2171</f>
        <v>VSR</v>
      </c>
      <c r="B2171" t="str">
        <f>+'MBI DIRECTORIO'!B2171</f>
        <v>80209-C</v>
      </c>
      <c r="C2171" t="str">
        <f>+'MBI DIRECTORIO'!C2171</f>
        <v>14004011-15</v>
      </c>
      <c r="D2171">
        <f>+'MBI DIRECTORIO'!D2171</f>
        <v>2022</v>
      </c>
      <c r="E2171" t="str">
        <f>+'MBI DIRECTORIO'!E2171</f>
        <v>Diciembre</v>
      </c>
      <c r="F2171" s="5">
        <f>+'MBI DIRECTORIO'!F2171</f>
        <v>51.2</v>
      </c>
      <c r="G2171" t="str">
        <f>+'MBI DIRECTORIO'!G2171</f>
        <v>USD</v>
      </c>
      <c r="H2171" s="5">
        <f>+'MBI DIRECTORIO'!H2171</f>
        <v>3584</v>
      </c>
      <c r="I2171" s="5">
        <f>+'MBI DIRECTORIO'!I2171</f>
        <v>1938.1769770251558</v>
      </c>
      <c r="J2171" s="5">
        <f>+'MBI DIRECTORIO'!J2171</f>
        <v>184.32000000000002</v>
      </c>
      <c r="K2171" s="5">
        <f>+'MBI DIRECTORIO'!K2171</f>
        <v>225.28000000000003</v>
      </c>
      <c r="L2171" s="5">
        <f>+'MBI DIRECTORIO'!L2171</f>
        <v>12.787211001875015</v>
      </c>
      <c r="M2171" s="5">
        <f>+'MBI DIRECTORIO'!M2171</f>
        <v>0</v>
      </c>
      <c r="N2171" s="5">
        <f>+'MBI DIRECTORIO'!N2171</f>
        <v>19.160493827160494</v>
      </c>
      <c r="O2171" s="5">
        <f>+'MBI DIRECTORIO'!O2171</f>
        <v>28.641975308641975</v>
      </c>
      <c r="P2171" s="5">
        <f>+'MBI DIRECTORIO'!P2171</f>
        <v>0.80658436213991769</v>
      </c>
      <c r="Q2171" s="5">
        <f>+'MBI DIRECTORIO'!Q2171</f>
        <v>12.342025098068964</v>
      </c>
      <c r="R2171" s="5">
        <f>+'MBI DIRECTORIO'!R2171</f>
        <v>0</v>
      </c>
      <c r="S2171" s="5">
        <f>+'MBI DIRECTORIO'!S2171</f>
        <v>0</v>
      </c>
      <c r="T2171" s="5">
        <f>+'MBI DIRECTORIO'!T2171</f>
        <v>0</v>
      </c>
      <c r="U2171" s="5">
        <f>+'MBI DIRECTORIO'!U2171</f>
        <v>0</v>
      </c>
      <c r="V2171" s="5">
        <f>+'MBI DIRECTORIO'!V2171</f>
        <v>0</v>
      </c>
      <c r="W2171" s="5">
        <f>+'MBI DIRECTORIO'!W2171</f>
        <v>0</v>
      </c>
      <c r="X2171" s="5">
        <f>+'MBI DIRECTORIO'!X2171</f>
        <v>0</v>
      </c>
      <c r="Y2171" s="5">
        <f>+'MBI DIRECTORIO'!Y2171</f>
        <v>60.951078596011349</v>
      </c>
      <c r="Z2171" s="5">
        <f>+'MBI DIRECTORIO'!Z2171</f>
        <v>0</v>
      </c>
      <c r="AA2171" s="5">
        <f>+'MBI DIRECTORIO'!AA2171</f>
        <v>0</v>
      </c>
      <c r="AB2171" s="5" t="str">
        <f>+'MBI DIRECTORIO'!AG2171</f>
        <v>Total Beverage Solution</v>
      </c>
      <c r="AD2171" t="str">
        <f t="shared" si="35"/>
        <v>INSERT INTO TABLA_PRESUPUESTO_COMERCIAL VALUES ('VSR','80209-C','14004011-15',2022,'Diciembre',51.2,'USD',3584,1938.176977,184.32,225.28,12.787211,0,19.160494,28.641975,0.806584,12.342025,0,0,0,0,0,0,0,60.951079,0,0);</v>
      </c>
    </row>
    <row r="2172" spans="1:30" x14ac:dyDescent="0.2">
      <c r="A2172" t="str">
        <f>+'MBI DIRECTORIO'!A2172</f>
        <v>VSR</v>
      </c>
      <c r="B2172" t="str">
        <f>+'MBI DIRECTORIO'!B2172</f>
        <v>80145-C</v>
      </c>
      <c r="C2172" t="str">
        <f>+'MBI DIRECTORIO'!C2172</f>
        <v>14004891-20</v>
      </c>
      <c r="D2172">
        <f>+'MBI DIRECTORIO'!D2172</f>
        <v>2022</v>
      </c>
      <c r="E2172" t="str">
        <f>+'MBI DIRECTORIO'!E2172</f>
        <v>Diciembre</v>
      </c>
      <c r="F2172" s="5">
        <f>+'MBI DIRECTORIO'!F2172</f>
        <v>250</v>
      </c>
      <c r="G2172" t="str">
        <f>+'MBI DIRECTORIO'!G2172</f>
        <v>USD</v>
      </c>
      <c r="H2172" s="5">
        <f>+'MBI DIRECTORIO'!H2172</f>
        <v>8350</v>
      </c>
      <c r="I2172" s="5">
        <f>+'MBI DIRECTORIO'!I2172</f>
        <v>3493.2895945779378</v>
      </c>
      <c r="J2172" s="5">
        <f>+'MBI DIRECTORIO'!J2172</f>
        <v>0</v>
      </c>
      <c r="K2172" s="5">
        <f>+'MBI DIRECTORIO'!K2172</f>
        <v>500</v>
      </c>
      <c r="L2172" s="5">
        <f>+'MBI DIRECTORIO'!L2172</f>
        <v>62.437553720092843</v>
      </c>
      <c r="M2172" s="5">
        <f>+'MBI DIRECTORIO'!M2172</f>
        <v>0</v>
      </c>
      <c r="N2172" s="5">
        <f>+'MBI DIRECTORIO'!N2172</f>
        <v>67.357316332726171</v>
      </c>
      <c r="O2172" s="5">
        <f>+'MBI DIRECTORIO'!O2172</f>
        <v>82.536429872495447</v>
      </c>
      <c r="P2172" s="5">
        <f>+'MBI DIRECTORIO'!P2172</f>
        <v>2.7891621129326047</v>
      </c>
      <c r="Q2172" s="5">
        <f>+'MBI DIRECTORIO'!Q2172</f>
        <v>28.754439053815808</v>
      </c>
      <c r="R2172" s="5">
        <f>+'MBI DIRECTORIO'!R2172</f>
        <v>0</v>
      </c>
      <c r="S2172" s="5">
        <f>+'MBI DIRECTORIO'!S2172</f>
        <v>0</v>
      </c>
      <c r="T2172" s="5">
        <f>+'MBI DIRECTORIO'!T2172</f>
        <v>0</v>
      </c>
      <c r="U2172" s="5">
        <f>+'MBI DIRECTORIO'!U2172</f>
        <v>0</v>
      </c>
      <c r="V2172" s="5">
        <f>+'MBI DIRECTORIO'!V2172</f>
        <v>0</v>
      </c>
      <c r="W2172" s="5">
        <f>+'MBI DIRECTORIO'!W2172</f>
        <v>0</v>
      </c>
      <c r="X2172" s="5">
        <f>+'MBI DIRECTORIO'!X2172</f>
        <v>0</v>
      </c>
      <c r="Y2172" s="5">
        <f>+'MBI DIRECTORIO'!Y2172</f>
        <v>182.04322262830686</v>
      </c>
      <c r="Z2172" s="5">
        <f>+'MBI DIRECTORIO'!Z2172</f>
        <v>0.60587525633681072</v>
      </c>
      <c r="AA2172" s="5">
        <f>+'MBI DIRECTORIO'!AA2172</f>
        <v>0</v>
      </c>
      <c r="AB2172" s="5" t="str">
        <f>+'MBI DIRECTORIO'!AG2172</f>
        <v>Domaine Boyar International EAD</v>
      </c>
      <c r="AD2172" t="str">
        <f t="shared" si="35"/>
        <v>INSERT INTO TABLA_PRESUPUESTO_COMERCIAL VALUES ('VSR','80145-C','14004891-20',2022,'Diciembre',250,'USD',8350,3493.289595,0,500,62.437554,0,67.357316,82.53643,2.789162,28.754439,0,0,0,0,0,0,0,182.043223,0.605875,0);</v>
      </c>
    </row>
    <row r="2173" spans="1:30" x14ac:dyDescent="0.2">
      <c r="A2173" t="str">
        <f>+'MBI DIRECTORIO'!A2173</f>
        <v>VSR</v>
      </c>
      <c r="B2173" t="str">
        <f>+'MBI DIRECTORIO'!B2173</f>
        <v>80007-C</v>
      </c>
      <c r="C2173" t="str">
        <f>+'MBI DIRECTORIO'!C2173</f>
        <v>14003817-21</v>
      </c>
      <c r="D2173">
        <f>+'MBI DIRECTORIO'!D2173</f>
        <v>2022</v>
      </c>
      <c r="E2173" t="str">
        <f>+'MBI DIRECTORIO'!E2173</f>
        <v>Diciembre</v>
      </c>
      <c r="F2173" s="5">
        <f>+'MBI DIRECTORIO'!F2173</f>
        <v>18</v>
      </c>
      <c r="G2173" t="str">
        <f>+'MBI DIRECTORIO'!G2173</f>
        <v>USD</v>
      </c>
      <c r="H2173" s="5">
        <f>+'MBI DIRECTORIO'!H2173</f>
        <v>441</v>
      </c>
      <c r="I2173" s="5">
        <f>+'MBI DIRECTORIO'!I2173</f>
        <v>265.81275464961152</v>
      </c>
      <c r="J2173" s="5">
        <f>+'MBI DIRECTORIO'!J2173</f>
        <v>0</v>
      </c>
      <c r="K2173" s="5">
        <f>+'MBI DIRECTORIO'!K2173</f>
        <v>27</v>
      </c>
      <c r="L2173" s="5">
        <f>+'MBI DIRECTORIO'!L2173</f>
        <v>4.4955038678466845</v>
      </c>
      <c r="M2173" s="5">
        <f>+'MBI DIRECTORIO'!M2173</f>
        <v>0</v>
      </c>
      <c r="N2173" s="5">
        <f>+'MBI DIRECTORIO'!N2173</f>
        <v>6.3095238095238093</v>
      </c>
      <c r="O2173" s="5">
        <f>+'MBI DIRECTORIO'!O2173</f>
        <v>6.9047619047619051</v>
      </c>
      <c r="P2173" s="5">
        <f>+'MBI DIRECTORIO'!P2173</f>
        <v>0.23333333333333334</v>
      </c>
      <c r="Q2173" s="5">
        <f>+'MBI DIRECTORIO'!Q2173</f>
        <v>1.5186476194889547</v>
      </c>
      <c r="R2173" s="5">
        <f>+'MBI DIRECTORIO'!R2173</f>
        <v>0</v>
      </c>
      <c r="S2173" s="5">
        <f>+'MBI DIRECTORIO'!S2173</f>
        <v>0</v>
      </c>
      <c r="T2173" s="5">
        <f>+'MBI DIRECTORIO'!T2173</f>
        <v>0</v>
      </c>
      <c r="U2173" s="5">
        <f>+'MBI DIRECTORIO'!U2173</f>
        <v>0</v>
      </c>
      <c r="V2173" s="5">
        <f>+'MBI DIRECTORIO'!V2173</f>
        <v>0</v>
      </c>
      <c r="W2173" s="5">
        <f>+'MBI DIRECTORIO'!W2173</f>
        <v>0</v>
      </c>
      <c r="X2173" s="5">
        <f>+'MBI DIRECTORIO'!X2173</f>
        <v>0</v>
      </c>
      <c r="Y2173" s="5">
        <f>+'MBI DIRECTORIO'!Y2173</f>
        <v>15.009889685564252</v>
      </c>
      <c r="Z2173" s="5">
        <f>+'MBI DIRECTORIO'!Z2173</f>
        <v>4.362301845625037E-2</v>
      </c>
      <c r="AA2173" s="5">
        <f>+'MBI DIRECTORIO'!AA2173</f>
        <v>0</v>
      </c>
      <c r="AB2173" s="5" t="str">
        <f>+'MBI DIRECTORIO'!AG2173</f>
        <v>Ghs Classic Drinks Ltd</v>
      </c>
      <c r="AD2173" t="str">
        <f t="shared" si="35"/>
        <v>INSERT INTO TABLA_PRESUPUESTO_COMERCIAL VALUES ('VSR','80007-C','14003817-21',2022,'Diciembre',18,'USD',441,265.812755,0,27,4.495504,0,6.309524,6.904762,0.233333,1.518648,0,0,0,0,0,0,0,15.00989,0.043623,0);</v>
      </c>
    </row>
    <row r="2174" spans="1:30" x14ac:dyDescent="0.2">
      <c r="A2174" t="str">
        <f>+'MBI DIRECTORIO'!A2174</f>
        <v>VSR</v>
      </c>
      <c r="B2174" t="str">
        <f>+'MBI DIRECTORIO'!B2174</f>
        <v>80007-C</v>
      </c>
      <c r="C2174" t="str">
        <f>+'MBI DIRECTORIO'!C2174</f>
        <v>14004978-20</v>
      </c>
      <c r="D2174">
        <f>+'MBI DIRECTORIO'!D2174</f>
        <v>2022</v>
      </c>
      <c r="E2174" t="str">
        <f>+'MBI DIRECTORIO'!E2174</f>
        <v>Diciembre</v>
      </c>
      <c r="F2174" s="5">
        <f>+'MBI DIRECTORIO'!F2174</f>
        <v>18</v>
      </c>
      <c r="G2174" t="str">
        <f>+'MBI DIRECTORIO'!G2174</f>
        <v>USD</v>
      </c>
      <c r="H2174" s="5">
        <f>+'MBI DIRECTORIO'!H2174</f>
        <v>594</v>
      </c>
      <c r="I2174" s="5">
        <f>+'MBI DIRECTORIO'!I2174</f>
        <v>293.53706778534956</v>
      </c>
      <c r="J2174" s="5">
        <f>+'MBI DIRECTORIO'!J2174</f>
        <v>0</v>
      </c>
      <c r="K2174" s="5">
        <f>+'MBI DIRECTORIO'!K2174</f>
        <v>27</v>
      </c>
      <c r="L2174" s="5">
        <f>+'MBI DIRECTORIO'!L2174</f>
        <v>4.4955038678466845</v>
      </c>
      <c r="M2174" s="5">
        <f>+'MBI DIRECTORIO'!M2174</f>
        <v>0</v>
      </c>
      <c r="N2174" s="5">
        <f>+'MBI DIRECTORIO'!N2174</f>
        <v>6.3095238095238093</v>
      </c>
      <c r="O2174" s="5">
        <f>+'MBI DIRECTORIO'!O2174</f>
        <v>6.9047619047619051</v>
      </c>
      <c r="P2174" s="5">
        <f>+'MBI DIRECTORIO'!P2174</f>
        <v>0.23333333333333334</v>
      </c>
      <c r="Q2174" s="5">
        <f>+'MBI DIRECTORIO'!Q2174</f>
        <v>2.0455253650259388</v>
      </c>
      <c r="R2174" s="5">
        <f>+'MBI DIRECTORIO'!R2174</f>
        <v>0</v>
      </c>
      <c r="S2174" s="5">
        <f>+'MBI DIRECTORIO'!S2174</f>
        <v>0</v>
      </c>
      <c r="T2174" s="5">
        <f>+'MBI DIRECTORIO'!T2174</f>
        <v>0</v>
      </c>
      <c r="U2174" s="5">
        <f>+'MBI DIRECTORIO'!U2174</f>
        <v>0</v>
      </c>
      <c r="V2174" s="5">
        <f>+'MBI DIRECTORIO'!V2174</f>
        <v>0</v>
      </c>
      <c r="W2174" s="5">
        <f>+'MBI DIRECTORIO'!W2174</f>
        <v>0</v>
      </c>
      <c r="X2174" s="5">
        <f>+'MBI DIRECTORIO'!X2174</f>
        <v>0</v>
      </c>
      <c r="Y2174" s="5">
        <f>+'MBI DIRECTORIO'!Y2174</f>
        <v>15.536767431101236</v>
      </c>
      <c r="Z2174" s="5">
        <f>+'MBI DIRECTORIO'!Z2174</f>
        <v>4.362301845625037E-2</v>
      </c>
      <c r="AA2174" s="5">
        <f>+'MBI DIRECTORIO'!AA2174</f>
        <v>0</v>
      </c>
      <c r="AB2174" s="5" t="str">
        <f>+'MBI DIRECTORIO'!AG2174</f>
        <v>Ghs Classic Drinks Ltd</v>
      </c>
      <c r="AD2174" t="str">
        <f t="shared" si="35"/>
        <v>INSERT INTO TABLA_PRESUPUESTO_COMERCIAL VALUES ('VSR','80007-C','14004978-20',2022,'Diciembre',18,'USD',594,293.537068,0,27,4.495504,0,6.309524,6.904762,0.233333,2.045525,0,0,0,0,0,0,0,15.536767,0.043623,0);</v>
      </c>
    </row>
    <row r="2175" spans="1:30" x14ac:dyDescent="0.2">
      <c r="A2175" t="str">
        <f>+'MBI DIRECTORIO'!A2175</f>
        <v>VSR</v>
      </c>
      <c r="B2175" t="str">
        <f>+'MBI DIRECTORIO'!B2175</f>
        <v>80007-C</v>
      </c>
      <c r="C2175" t="str">
        <f>+'MBI DIRECTORIO'!C2175</f>
        <v>14004704-21</v>
      </c>
      <c r="D2175">
        <f>+'MBI DIRECTORIO'!D2175</f>
        <v>2022</v>
      </c>
      <c r="E2175" t="str">
        <f>+'MBI DIRECTORIO'!E2175</f>
        <v>Diciembre</v>
      </c>
      <c r="F2175" s="5">
        <f>+'MBI DIRECTORIO'!F2175</f>
        <v>71.5</v>
      </c>
      <c r="G2175" t="str">
        <f>+'MBI DIRECTORIO'!G2175</f>
        <v>USD</v>
      </c>
      <c r="H2175" s="5">
        <f>+'MBI DIRECTORIO'!H2175</f>
        <v>1716</v>
      </c>
      <c r="I2175" s="5">
        <f>+'MBI DIRECTORIO'!I2175</f>
        <v>958.81865301335108</v>
      </c>
      <c r="J2175" s="5">
        <f>+'MBI DIRECTORIO'!J2175</f>
        <v>0</v>
      </c>
      <c r="K2175" s="5">
        <f>+'MBI DIRECTORIO'!K2175</f>
        <v>82.94</v>
      </c>
      <c r="L2175" s="5">
        <f>+'MBI DIRECTORIO'!L2175</f>
        <v>17.857140363946556</v>
      </c>
      <c r="M2175" s="5">
        <f>+'MBI DIRECTORIO'!M2175</f>
        <v>0</v>
      </c>
      <c r="N2175" s="5">
        <f>+'MBI DIRECTORIO'!N2175</f>
        <v>25.062830687830687</v>
      </c>
      <c r="O2175" s="5">
        <f>+'MBI DIRECTORIO'!O2175</f>
        <v>27.427248677248681</v>
      </c>
      <c r="P2175" s="5">
        <f>+'MBI DIRECTORIO'!P2175</f>
        <v>0.92685185185185193</v>
      </c>
      <c r="Q2175" s="5">
        <f>+'MBI DIRECTORIO'!Q2175</f>
        <v>5.9092954989638233</v>
      </c>
      <c r="R2175" s="5">
        <f>+'MBI DIRECTORIO'!R2175</f>
        <v>0</v>
      </c>
      <c r="S2175" s="5">
        <f>+'MBI DIRECTORIO'!S2175</f>
        <v>0</v>
      </c>
      <c r="T2175" s="5">
        <f>+'MBI DIRECTORIO'!T2175</f>
        <v>0</v>
      </c>
      <c r="U2175" s="5">
        <f>+'MBI DIRECTORIO'!U2175</f>
        <v>0</v>
      </c>
      <c r="V2175" s="5">
        <f>+'MBI DIRECTORIO'!V2175</f>
        <v>0</v>
      </c>
      <c r="W2175" s="5">
        <f>+'MBI DIRECTORIO'!W2175</f>
        <v>0</v>
      </c>
      <c r="X2175" s="5">
        <f>+'MBI DIRECTORIO'!X2175</f>
        <v>0</v>
      </c>
      <c r="Y2175" s="5">
        <f>+'MBI DIRECTORIO'!Y2175</f>
        <v>59.499507039207366</v>
      </c>
      <c r="Z2175" s="5">
        <f>+'MBI DIRECTORIO'!Z2175</f>
        <v>0.17328032331232787</v>
      </c>
      <c r="AA2175" s="5">
        <f>+'MBI DIRECTORIO'!AA2175</f>
        <v>0</v>
      </c>
      <c r="AB2175" s="5" t="str">
        <f>+'MBI DIRECTORIO'!AG2175</f>
        <v>Ghs Classic Drinks Ltd</v>
      </c>
      <c r="AD2175" t="str">
        <f t="shared" si="35"/>
        <v>INSERT INTO TABLA_PRESUPUESTO_COMERCIAL VALUES ('VSR','80007-C','14004704-21',2022,'Diciembre',71.5,'USD',1716,958.818653,0,82.94,17.85714,0,25.062831,27.427249,0.926852,5.909295,0,0,0,0,0,0,0,59.499507,0.17328,0);</v>
      </c>
    </row>
    <row r="2176" spans="1:30" x14ac:dyDescent="0.2">
      <c r="A2176" t="str">
        <f>+'MBI DIRECTORIO'!A2176</f>
        <v>VSR</v>
      </c>
      <c r="B2176" t="str">
        <f>+'MBI DIRECTORIO'!B2176</f>
        <v>80007-C</v>
      </c>
      <c r="C2176" t="str">
        <f>+'MBI DIRECTORIO'!C2176</f>
        <v>14004705-21</v>
      </c>
      <c r="D2176">
        <f>+'MBI DIRECTORIO'!D2176</f>
        <v>2022</v>
      </c>
      <c r="E2176" t="str">
        <f>+'MBI DIRECTORIO'!E2176</f>
        <v>Diciembre</v>
      </c>
      <c r="F2176" s="5">
        <f>+'MBI DIRECTORIO'!F2176</f>
        <v>107.25</v>
      </c>
      <c r="G2176" t="str">
        <f>+'MBI DIRECTORIO'!G2176</f>
        <v>USD</v>
      </c>
      <c r="H2176" s="5">
        <f>+'MBI DIRECTORIO'!H2176</f>
        <v>2600.8125</v>
      </c>
      <c r="I2176" s="5">
        <f>+'MBI DIRECTORIO'!I2176</f>
        <v>1926.0268168610908</v>
      </c>
      <c r="J2176" s="5">
        <f>+'MBI DIRECTORIO'!J2176</f>
        <v>0</v>
      </c>
      <c r="K2176" s="5">
        <f>+'MBI DIRECTORIO'!K2176</f>
        <v>124.41</v>
      </c>
      <c r="L2176" s="5">
        <f>+'MBI DIRECTORIO'!L2176</f>
        <v>26.78571054591983</v>
      </c>
      <c r="M2176" s="5">
        <f>+'MBI DIRECTORIO'!M2176</f>
        <v>0</v>
      </c>
      <c r="N2176" s="5">
        <f>+'MBI DIRECTORIO'!N2176</f>
        <v>37.594246031746025</v>
      </c>
      <c r="O2176" s="5">
        <f>+'MBI DIRECTORIO'!O2176</f>
        <v>41.140873015873019</v>
      </c>
      <c r="P2176" s="5">
        <f>+'MBI DIRECTORIO'!P2176</f>
        <v>1.3902777777777779</v>
      </c>
      <c r="Q2176" s="5">
        <f>+'MBI DIRECTORIO'!Q2176</f>
        <v>8.9562759906170442</v>
      </c>
      <c r="R2176" s="5">
        <f>+'MBI DIRECTORIO'!R2176</f>
        <v>0</v>
      </c>
      <c r="S2176" s="5">
        <f>+'MBI DIRECTORIO'!S2176</f>
        <v>0</v>
      </c>
      <c r="T2176" s="5">
        <f>+'MBI DIRECTORIO'!T2176</f>
        <v>0</v>
      </c>
      <c r="U2176" s="5">
        <f>+'MBI DIRECTORIO'!U2176</f>
        <v>0</v>
      </c>
      <c r="V2176" s="5">
        <f>+'MBI DIRECTORIO'!V2176</f>
        <v>0</v>
      </c>
      <c r="W2176" s="5">
        <f>+'MBI DIRECTORIO'!W2176</f>
        <v>0</v>
      </c>
      <c r="X2176" s="5">
        <f>+'MBI DIRECTORIO'!X2176</f>
        <v>0</v>
      </c>
      <c r="Y2176" s="5">
        <f>+'MBI DIRECTORIO'!Y2176</f>
        <v>89.341593300982353</v>
      </c>
      <c r="Z2176" s="5">
        <f>+'MBI DIRECTORIO'!Z2176</f>
        <v>0.25992048496849179</v>
      </c>
      <c r="AA2176" s="5">
        <f>+'MBI DIRECTORIO'!AA2176</f>
        <v>0</v>
      </c>
      <c r="AB2176" s="5" t="str">
        <f>+'MBI DIRECTORIO'!AG2176</f>
        <v>Ghs Classic Drinks Ltd</v>
      </c>
      <c r="AD2176" t="str">
        <f t="shared" si="35"/>
        <v>INSERT INTO TABLA_PRESUPUESTO_COMERCIAL VALUES ('VSR','80007-C','14004705-21',2022,'Diciembre',107.25,'USD',2600.8125,1926.026817,0,124.41,26.785711,0,37.594246,41.140873,1.390278,8.956276,0,0,0,0,0,0,0,89.341593,0.25992,0);</v>
      </c>
    </row>
    <row r="2177" spans="1:30" x14ac:dyDescent="0.2">
      <c r="A2177" t="str">
        <f>+'MBI DIRECTORIO'!A2177</f>
        <v>VSR</v>
      </c>
      <c r="B2177" t="str">
        <f>+'MBI DIRECTORIO'!B2177</f>
        <v>80007-C</v>
      </c>
      <c r="C2177" t="str">
        <f>+'MBI DIRECTORIO'!C2177</f>
        <v>14004693-21</v>
      </c>
      <c r="D2177">
        <f>+'MBI DIRECTORIO'!D2177</f>
        <v>2022</v>
      </c>
      <c r="E2177" t="str">
        <f>+'MBI DIRECTORIO'!E2177</f>
        <v>Diciembre</v>
      </c>
      <c r="F2177" s="5">
        <f>+'MBI DIRECTORIO'!F2177</f>
        <v>178.75</v>
      </c>
      <c r="G2177" t="str">
        <f>+'MBI DIRECTORIO'!G2177</f>
        <v>USD</v>
      </c>
      <c r="H2177" s="5">
        <f>+'MBI DIRECTORIO'!H2177</f>
        <v>4334.6875</v>
      </c>
      <c r="I2177" s="5">
        <f>+'MBI DIRECTORIO'!I2177</f>
        <v>2497.7020601232257</v>
      </c>
      <c r="J2177" s="5">
        <f>+'MBI DIRECTORIO'!J2177</f>
        <v>0</v>
      </c>
      <c r="K2177" s="5">
        <f>+'MBI DIRECTORIO'!K2177</f>
        <v>82.225000000000009</v>
      </c>
      <c r="L2177" s="5">
        <f>+'MBI DIRECTORIO'!L2177</f>
        <v>44.642850909866382</v>
      </c>
      <c r="M2177" s="5">
        <f>+'MBI DIRECTORIO'!M2177</f>
        <v>0</v>
      </c>
      <c r="N2177" s="5">
        <f>+'MBI DIRECTORIO'!N2177</f>
        <v>62.657076719576722</v>
      </c>
      <c r="O2177" s="5">
        <f>+'MBI DIRECTORIO'!O2177</f>
        <v>68.568121693121697</v>
      </c>
      <c r="P2177" s="5">
        <f>+'MBI DIRECTORIO'!P2177</f>
        <v>2.3171296296296298</v>
      </c>
      <c r="Q2177" s="5">
        <f>+'MBI DIRECTORIO'!Q2177</f>
        <v>14.927126651028408</v>
      </c>
      <c r="R2177" s="5">
        <f>+'MBI DIRECTORIO'!R2177</f>
        <v>0</v>
      </c>
      <c r="S2177" s="5">
        <f>+'MBI DIRECTORIO'!S2177</f>
        <v>0</v>
      </c>
      <c r="T2177" s="5">
        <f>+'MBI DIRECTORIO'!T2177</f>
        <v>0</v>
      </c>
      <c r="U2177" s="5">
        <f>+'MBI DIRECTORIO'!U2177</f>
        <v>0</v>
      </c>
      <c r="V2177" s="5">
        <f>+'MBI DIRECTORIO'!V2177</f>
        <v>0</v>
      </c>
      <c r="W2177" s="5">
        <f>+'MBI DIRECTORIO'!W2177</f>
        <v>0</v>
      </c>
      <c r="X2177" s="5">
        <f>+'MBI DIRECTORIO'!X2177</f>
        <v>0</v>
      </c>
      <c r="Y2177" s="5">
        <f>+'MBI DIRECTORIO'!Y2177</f>
        <v>148.90265550163727</v>
      </c>
      <c r="Z2177" s="5">
        <f>+'MBI DIRECTORIO'!Z2177</f>
        <v>0.43320080828081964</v>
      </c>
      <c r="AA2177" s="5">
        <f>+'MBI DIRECTORIO'!AA2177</f>
        <v>0</v>
      </c>
      <c r="AB2177" s="5" t="str">
        <f>+'MBI DIRECTORIO'!AG2177</f>
        <v>Ghs Classic Drinks Ltd</v>
      </c>
      <c r="AD2177" t="str">
        <f t="shared" si="35"/>
        <v>INSERT INTO TABLA_PRESUPUESTO_COMERCIAL VALUES ('VSR','80007-C','14004693-21',2022,'Diciembre',178.75,'USD',4334.6875,2497.70206,0,82.225,44.642851,0,62.657077,68.568122,2.31713,14.927127,0,0,0,0,0,0,0,148.902656,0.433201,0);</v>
      </c>
    </row>
    <row r="2178" spans="1:30" x14ac:dyDescent="0.2">
      <c r="A2178" t="str">
        <f>+'MBI DIRECTORIO'!A2178</f>
        <v>VSR</v>
      </c>
      <c r="B2178" t="str">
        <f>+'MBI DIRECTORIO'!B2178</f>
        <v>80006-C</v>
      </c>
      <c r="C2178" t="str">
        <f>+'MBI DIRECTORIO'!C2178</f>
        <v>14005151-20</v>
      </c>
      <c r="D2178">
        <f>+'MBI DIRECTORIO'!D2178</f>
        <v>2022</v>
      </c>
      <c r="E2178" t="str">
        <f>+'MBI DIRECTORIO'!E2178</f>
        <v>Diciembre</v>
      </c>
      <c r="F2178" s="5">
        <f>+'MBI DIRECTORIO'!F2178</f>
        <v>416.5</v>
      </c>
      <c r="G2178" t="str">
        <f>+'MBI DIRECTORIO'!G2178</f>
        <v>EUR</v>
      </c>
      <c r="H2178" s="5">
        <f>+'MBI DIRECTORIO'!H2178</f>
        <v>13794.480000000001</v>
      </c>
      <c r="I2178" s="5">
        <f>+'MBI DIRECTORIO'!I2178</f>
        <v>8223.6633117226011</v>
      </c>
      <c r="J2178" s="5">
        <f>+'MBI DIRECTORIO'!J2178</f>
        <v>0</v>
      </c>
      <c r="K2178" s="5">
        <f>+'MBI DIRECTORIO'!K2178</f>
        <v>589.7639999999999</v>
      </c>
      <c r="L2178" s="5">
        <f>+'MBI DIRECTORIO'!L2178</f>
        <v>104.02096449767468</v>
      </c>
      <c r="M2178" s="5">
        <f>+'MBI DIRECTORIO'!M2178</f>
        <v>0</v>
      </c>
      <c r="N2178" s="5">
        <f>+'MBI DIRECTORIO'!N2178</f>
        <v>181.75023488652047</v>
      </c>
      <c r="O2178" s="5">
        <f>+'MBI DIRECTORIO'!O2178</f>
        <v>195.27832217622364</v>
      </c>
      <c r="P2178" s="5">
        <f>+'MBI DIRECTORIO'!P2178</f>
        <v>7.4901274259373443</v>
      </c>
      <c r="Q2178" s="5">
        <f>+'MBI DIRECTORIO'!Q2178</f>
        <v>47.503297537614507</v>
      </c>
      <c r="R2178" s="5">
        <f>+'MBI DIRECTORIO'!R2178</f>
        <v>0</v>
      </c>
      <c r="S2178" s="5">
        <f>+'MBI DIRECTORIO'!S2178</f>
        <v>0</v>
      </c>
      <c r="T2178" s="5">
        <f>+'MBI DIRECTORIO'!T2178</f>
        <v>0</v>
      </c>
      <c r="U2178" s="5">
        <f>+'MBI DIRECTORIO'!U2178</f>
        <v>0</v>
      </c>
      <c r="V2178" s="5">
        <f>+'MBI DIRECTORIO'!V2178</f>
        <v>0</v>
      </c>
      <c r="W2178" s="5">
        <f>+'MBI DIRECTORIO'!W2178</f>
        <v>0</v>
      </c>
      <c r="X2178" s="5">
        <f>+'MBI DIRECTORIO'!X2178</f>
        <v>0</v>
      </c>
      <c r="Y2178" s="5">
        <f>+'MBI DIRECTORIO'!Y2178</f>
        <v>433.03137020335305</v>
      </c>
      <c r="Z2178" s="5">
        <f>+'MBI DIRECTORIO'!Z2178</f>
        <v>1.0093881770571267</v>
      </c>
      <c r="AA2178" s="5">
        <f>+'MBI DIRECTORIO'!AA2178</f>
        <v>0</v>
      </c>
      <c r="AB2178" s="5" t="str">
        <f>+'MBI DIRECTORIO'!AG2178</f>
        <v>Gall &amp; Gall</v>
      </c>
      <c r="AD2178" t="str">
        <f t="shared" si="35"/>
        <v>INSERT INTO TABLA_PRESUPUESTO_COMERCIAL VALUES ('VSR','80006-C','14005151-20',2022,'Diciembre',416.5,'EUR',13794.48,8223.663312,0,589.764,104.020964,0,181.750235,195.278322,7.490127,47.503298,0,0,0,0,0,0,0,433.03137,1.009388,0);</v>
      </c>
    </row>
    <row r="2179" spans="1:30" x14ac:dyDescent="0.2">
      <c r="A2179" t="str">
        <f>+'MBI DIRECTORIO'!A2179</f>
        <v>VSR</v>
      </c>
      <c r="B2179" t="str">
        <f>+'MBI DIRECTORIO'!B2179</f>
        <v>80006-C</v>
      </c>
      <c r="C2179" t="str">
        <f>+'MBI DIRECTORIO'!C2179</f>
        <v>14003720-21</v>
      </c>
      <c r="D2179">
        <f>+'MBI DIRECTORIO'!D2179</f>
        <v>2022</v>
      </c>
      <c r="E2179" t="str">
        <f>+'MBI DIRECTORIO'!E2179</f>
        <v>Diciembre</v>
      </c>
      <c r="F2179" s="5">
        <f>+'MBI DIRECTORIO'!F2179</f>
        <v>997.5</v>
      </c>
      <c r="G2179" t="str">
        <f>+'MBI DIRECTORIO'!G2179</f>
        <v>EUR</v>
      </c>
      <c r="H2179" s="5">
        <f>+'MBI DIRECTORIO'!H2179</f>
        <v>21282.660000000003</v>
      </c>
      <c r="I2179" s="5">
        <f>+'MBI DIRECTORIO'!I2179</f>
        <v>13487.477660610926</v>
      </c>
      <c r="J2179" s="5">
        <f>+'MBI DIRECTORIO'!J2179</f>
        <v>0</v>
      </c>
      <c r="K2179" s="5">
        <f>+'MBI DIRECTORIO'!K2179</f>
        <v>1412.4599999999998</v>
      </c>
      <c r="L2179" s="5">
        <f>+'MBI DIRECTORIO'!L2179</f>
        <v>249.12583934317047</v>
      </c>
      <c r="M2179" s="5">
        <f>+'MBI DIRECTORIO'!M2179</f>
        <v>0</v>
      </c>
      <c r="N2179" s="5">
        <f>+'MBI DIRECTORIO'!N2179</f>
        <v>435.28417598872539</v>
      </c>
      <c r="O2179" s="5">
        <f>+'MBI DIRECTORIO'!O2179</f>
        <v>467.68337664053558</v>
      </c>
      <c r="P2179" s="5">
        <f>+'MBI DIRECTORIO'!P2179</f>
        <v>17.938540473883556</v>
      </c>
      <c r="Q2179" s="5">
        <f>+'MBI DIRECTORIO'!Q2179</f>
        <v>73.289934116536955</v>
      </c>
      <c r="R2179" s="5">
        <f>+'MBI DIRECTORIO'!R2179</f>
        <v>0</v>
      </c>
      <c r="S2179" s="5">
        <f>+'MBI DIRECTORIO'!S2179</f>
        <v>0</v>
      </c>
      <c r="T2179" s="5">
        <f>+'MBI DIRECTORIO'!T2179</f>
        <v>0</v>
      </c>
      <c r="U2179" s="5">
        <f>+'MBI DIRECTORIO'!U2179</f>
        <v>0</v>
      </c>
      <c r="V2179" s="5">
        <f>+'MBI DIRECTORIO'!V2179</f>
        <v>0</v>
      </c>
      <c r="W2179" s="5">
        <f>+'MBI DIRECTORIO'!W2179</f>
        <v>0</v>
      </c>
      <c r="X2179" s="5">
        <f>+'MBI DIRECTORIO'!X2179</f>
        <v>0</v>
      </c>
      <c r="Y2179" s="5">
        <f>+'MBI DIRECTORIO'!Y2179</f>
        <v>996.61346949246547</v>
      </c>
      <c r="Z2179" s="5">
        <f>+'MBI DIRECTORIO'!Z2179</f>
        <v>2.4174422727838749</v>
      </c>
      <c r="AA2179" s="5">
        <f>+'MBI DIRECTORIO'!AA2179</f>
        <v>0</v>
      </c>
      <c r="AB2179" s="5" t="str">
        <f>+'MBI DIRECTORIO'!AG2179</f>
        <v>Gall &amp; Gall</v>
      </c>
      <c r="AD2179" t="str">
        <f t="shared" si="35"/>
        <v>INSERT INTO TABLA_PRESUPUESTO_COMERCIAL VALUES ('VSR','80006-C','14003720-21',2022,'Diciembre',997.5,'EUR',21282.66,13487.477661,0,1412.46,249.125839,0,435.284176,467.683377,17.93854,73.289934,0,0,0,0,0,0,0,996.613469,2.417442,0);</v>
      </c>
    </row>
    <row r="2180" spans="1:30" x14ac:dyDescent="0.2">
      <c r="A2180" t="str">
        <f>+'MBI DIRECTORIO'!A2180</f>
        <v>VSR</v>
      </c>
      <c r="B2180" t="str">
        <f>+'MBI DIRECTORIO'!B2180</f>
        <v>80006-C</v>
      </c>
      <c r="C2180" t="str">
        <f>+'MBI DIRECTORIO'!C2180</f>
        <v>14003719-21</v>
      </c>
      <c r="D2180">
        <f>+'MBI DIRECTORIO'!D2180</f>
        <v>2022</v>
      </c>
      <c r="E2180" t="str">
        <f>+'MBI DIRECTORIO'!E2180</f>
        <v>Diciembre</v>
      </c>
      <c r="F2180" s="5">
        <f>+'MBI DIRECTORIO'!F2180</f>
        <v>2903.75</v>
      </c>
      <c r="G2180" t="str">
        <f>+'MBI DIRECTORIO'!G2180</f>
        <v>EUR</v>
      </c>
      <c r="H2180" s="5">
        <f>+'MBI DIRECTORIO'!H2180</f>
        <v>61954.41</v>
      </c>
      <c r="I2180" s="5">
        <f>+'MBI DIRECTORIO'!I2180</f>
        <v>39332.159195139</v>
      </c>
      <c r="J2180" s="5">
        <f>+'MBI DIRECTORIO'!J2180</f>
        <v>0</v>
      </c>
      <c r="K2180" s="5">
        <f>+'MBI DIRECTORIO'!K2180</f>
        <v>4111.7099999999991</v>
      </c>
      <c r="L2180" s="5">
        <f>+'MBI DIRECTORIO'!L2180</f>
        <v>725.21218645887836</v>
      </c>
      <c r="M2180" s="5">
        <f>+'MBI DIRECTORIO'!M2180</f>
        <v>0</v>
      </c>
      <c r="N2180" s="5">
        <f>+'MBI DIRECTORIO'!N2180</f>
        <v>1267.1242366188085</v>
      </c>
      <c r="O2180" s="5">
        <f>+'MBI DIRECTORIO'!O2180</f>
        <v>1361.4392029272733</v>
      </c>
      <c r="P2180" s="5">
        <f>+'MBI DIRECTORIO'!P2180</f>
        <v>52.219585865703628</v>
      </c>
      <c r="Q2180" s="5">
        <f>+'MBI DIRECTORIO'!Q2180</f>
        <v>213.34901873773853</v>
      </c>
      <c r="R2180" s="5">
        <f>+'MBI DIRECTORIO'!R2180</f>
        <v>0</v>
      </c>
      <c r="S2180" s="5">
        <f>+'MBI DIRECTORIO'!S2180</f>
        <v>0</v>
      </c>
      <c r="T2180" s="5">
        <f>+'MBI DIRECTORIO'!T2180</f>
        <v>0</v>
      </c>
      <c r="U2180" s="5">
        <f>+'MBI DIRECTORIO'!U2180</f>
        <v>0</v>
      </c>
      <c r="V2180" s="5">
        <f>+'MBI DIRECTORIO'!V2180</f>
        <v>0</v>
      </c>
      <c r="W2180" s="5">
        <f>+'MBI DIRECTORIO'!W2180</f>
        <v>0</v>
      </c>
      <c r="X2180" s="5">
        <f>+'MBI DIRECTORIO'!X2180</f>
        <v>0</v>
      </c>
      <c r="Y2180" s="5">
        <f>+'MBI DIRECTORIO'!Y2180</f>
        <v>2901.1692852518763</v>
      </c>
      <c r="Z2180" s="5">
        <f>+'MBI DIRECTORIO'!Z2180</f>
        <v>7.0372411023520565</v>
      </c>
      <c r="AA2180" s="5">
        <f>+'MBI DIRECTORIO'!AA2180</f>
        <v>0</v>
      </c>
      <c r="AB2180" s="5" t="str">
        <f>+'MBI DIRECTORIO'!AG2180</f>
        <v>Gall &amp; Gall</v>
      </c>
      <c r="AD2180" t="str">
        <f t="shared" si="35"/>
        <v>INSERT INTO TABLA_PRESUPUESTO_COMERCIAL VALUES ('VSR','80006-C','14003719-21',2022,'Diciembre',2903.75,'EUR',61954.41,39332.159195,0,4111.71,725.212186,0,1267.124237,1361.439203,52.219586,213.349019,0,0,0,0,0,0,0,2901.169285,7.037241,0);</v>
      </c>
    </row>
    <row r="2181" spans="1:30" x14ac:dyDescent="0.2">
      <c r="A2181" t="str">
        <f>+'MBI DIRECTORIO'!A2181</f>
        <v>VSR</v>
      </c>
      <c r="B2181" t="str">
        <f>+'MBI DIRECTORIO'!B2181</f>
        <v>80006-C</v>
      </c>
      <c r="C2181" t="str">
        <f>+'MBI DIRECTORIO'!C2181</f>
        <v>14004090-21</v>
      </c>
      <c r="D2181">
        <f>+'MBI DIRECTORIO'!D2181</f>
        <v>2022</v>
      </c>
      <c r="E2181" t="str">
        <f>+'MBI DIRECTORIO'!E2181</f>
        <v>Diciembre</v>
      </c>
      <c r="F2181" s="5">
        <f>+'MBI DIRECTORIO'!F2181</f>
        <v>787.5</v>
      </c>
      <c r="G2181" t="str">
        <f>+'MBI DIRECTORIO'!G2181</f>
        <v>EUR</v>
      </c>
      <c r="H2181" s="5">
        <f>+'MBI DIRECTORIO'!H2181</f>
        <v>21007.35</v>
      </c>
      <c r="I2181" s="5">
        <f>+'MBI DIRECTORIO'!I2181</f>
        <v>13809.356930624679</v>
      </c>
      <c r="J2181" s="5">
        <f>+'MBI DIRECTORIO'!J2181</f>
        <v>0</v>
      </c>
      <c r="K2181" s="5">
        <f>+'MBI DIRECTORIO'!K2181</f>
        <v>1115.0999999999999</v>
      </c>
      <c r="L2181" s="5">
        <f>+'MBI DIRECTORIO'!L2181</f>
        <v>196.67829421829248</v>
      </c>
      <c r="M2181" s="5">
        <f>+'MBI DIRECTORIO'!M2181</f>
        <v>0</v>
      </c>
      <c r="N2181" s="5">
        <f>+'MBI DIRECTORIO'!N2181</f>
        <v>343.64540209636215</v>
      </c>
      <c r="O2181" s="5">
        <f>+'MBI DIRECTORIO'!O2181</f>
        <v>369.22371840042285</v>
      </c>
      <c r="P2181" s="5">
        <f>+'MBI DIRECTORIO'!P2181</f>
        <v>14.162005637276492</v>
      </c>
      <c r="Q2181" s="5">
        <f>+'MBI DIRECTORIO'!Q2181</f>
        <v>72.341864102655975</v>
      </c>
      <c r="R2181" s="5">
        <f>+'MBI DIRECTORIO'!R2181</f>
        <v>0</v>
      </c>
      <c r="S2181" s="5">
        <f>+'MBI DIRECTORIO'!S2181</f>
        <v>0</v>
      </c>
      <c r="T2181" s="5">
        <f>+'MBI DIRECTORIO'!T2181</f>
        <v>0</v>
      </c>
      <c r="U2181" s="5">
        <f>+'MBI DIRECTORIO'!U2181</f>
        <v>0</v>
      </c>
      <c r="V2181" s="5">
        <f>+'MBI DIRECTORIO'!V2181</f>
        <v>0</v>
      </c>
      <c r="W2181" s="5">
        <f>+'MBI DIRECTORIO'!W2181</f>
        <v>0</v>
      </c>
      <c r="X2181" s="5">
        <f>+'MBI DIRECTORIO'!X2181</f>
        <v>0</v>
      </c>
      <c r="Y2181" s="5">
        <f>+'MBI DIRECTORIO'!Y2181</f>
        <v>801.28149729417839</v>
      </c>
      <c r="Z2181" s="5">
        <f>+'MBI DIRECTORIO'!Z2181</f>
        <v>1.9085070574609539</v>
      </c>
      <c r="AA2181" s="5">
        <f>+'MBI DIRECTORIO'!AA2181</f>
        <v>0</v>
      </c>
      <c r="AB2181" s="5" t="str">
        <f>+'MBI DIRECTORIO'!AG2181</f>
        <v>Gall &amp; Gall</v>
      </c>
      <c r="AD2181" t="str">
        <f t="shared" si="35"/>
        <v>INSERT INTO TABLA_PRESUPUESTO_COMERCIAL VALUES ('VSR','80006-C','14004090-21',2022,'Diciembre',787.5,'EUR',21007.35,13809.356931,0,1115.1,196.678294,0,343.645402,369.223718,14.162006,72.341864,0,0,0,0,0,0,0,801.281497,1.908507,0);</v>
      </c>
    </row>
    <row r="2182" spans="1:30" x14ac:dyDescent="0.2">
      <c r="A2182" t="str">
        <f>+'MBI DIRECTORIO'!A2182</f>
        <v>VSR</v>
      </c>
      <c r="B2182" t="str">
        <f>+'MBI DIRECTORIO'!B2182</f>
        <v>80094-C</v>
      </c>
      <c r="C2182" t="str">
        <f>+'MBI DIRECTORIO'!C2182</f>
        <v>14005008-18</v>
      </c>
      <c r="D2182">
        <f>+'MBI DIRECTORIO'!D2182</f>
        <v>2022</v>
      </c>
      <c r="E2182" t="str">
        <f>+'MBI DIRECTORIO'!E2182</f>
        <v>Diciembre</v>
      </c>
      <c r="F2182" s="5">
        <f>+'MBI DIRECTORIO'!F2182</f>
        <v>50</v>
      </c>
      <c r="G2182" t="str">
        <f>+'MBI DIRECTORIO'!G2182</f>
        <v>GBP</v>
      </c>
      <c r="H2182" s="5">
        <f>+'MBI DIRECTORIO'!H2182</f>
        <v>4875</v>
      </c>
      <c r="I2182" s="5">
        <f>+'MBI DIRECTORIO'!I2182</f>
        <v>1857.8302031827504</v>
      </c>
      <c r="J2182" s="5">
        <f>+'MBI DIRECTORIO'!J2182</f>
        <v>0</v>
      </c>
      <c r="K2182" s="5">
        <f>+'MBI DIRECTORIO'!K2182</f>
        <v>325.00000000000006</v>
      </c>
      <c r="L2182" s="5">
        <f>+'MBI DIRECTORIO'!L2182</f>
        <v>12.48751074401857</v>
      </c>
      <c r="M2182" s="5">
        <f>+'MBI DIRECTORIO'!M2182</f>
        <v>0</v>
      </c>
      <c r="N2182" s="5">
        <f>+'MBI DIRECTORIO'!N2182</f>
        <v>40.073050437372046</v>
      </c>
      <c r="O2182" s="5">
        <f>+'MBI DIRECTORIO'!O2182</f>
        <v>30.534617532104967</v>
      </c>
      <c r="P2182" s="5">
        <f>+'MBI DIRECTORIO'!P2182</f>
        <v>1.7099385817978783</v>
      </c>
      <c r="Q2182" s="5">
        <f>+'MBI DIRECTORIO'!Q2182</f>
        <v>16.787771303874496</v>
      </c>
      <c r="R2182" s="5">
        <f>+'MBI DIRECTORIO'!R2182</f>
        <v>0</v>
      </c>
      <c r="S2182" s="5">
        <f>+'MBI DIRECTORIO'!S2182</f>
        <v>0</v>
      </c>
      <c r="T2182" s="5">
        <f>+'MBI DIRECTORIO'!T2182</f>
        <v>0</v>
      </c>
      <c r="U2182" s="5">
        <f>+'MBI DIRECTORIO'!U2182</f>
        <v>0</v>
      </c>
      <c r="V2182" s="5">
        <f>+'MBI DIRECTORIO'!V2182</f>
        <v>0</v>
      </c>
      <c r="W2182" s="5">
        <f>+'MBI DIRECTORIO'!W2182</f>
        <v>0</v>
      </c>
      <c r="X2182" s="5">
        <f>+'MBI DIRECTORIO'!X2182</f>
        <v>0</v>
      </c>
      <c r="Y2182" s="5">
        <f>+'MBI DIRECTORIO'!Y2182</f>
        <v>89.226552906416728</v>
      </c>
      <c r="Z2182" s="5">
        <f>+'MBI DIRECTORIO'!Z2182</f>
        <v>0.12117505126736214</v>
      </c>
      <c r="AA2182" s="5">
        <f>+'MBI DIRECTORIO'!AA2182</f>
        <v>0</v>
      </c>
      <c r="AB2182" s="5" t="str">
        <f>+'MBI DIRECTORIO'!AG2182</f>
        <v>Cripton Inglaterra</v>
      </c>
      <c r="AD2182" t="str">
        <f t="shared" si="35"/>
        <v>INSERT INTO TABLA_PRESUPUESTO_COMERCIAL VALUES ('VSR','80094-C','14005008-18',2022,'Diciembre',50,'GBP',4875,1857.830203,0,325,12.487511,0,40.07305,30.534618,1.709939,16.787771,0,0,0,0,0,0,0,89.226553,0.121175,0);</v>
      </c>
    </row>
    <row r="2183" spans="1:30" x14ac:dyDescent="0.2">
      <c r="A2183" t="str">
        <f>+'MBI DIRECTORIO'!A2183</f>
        <v>VSR</v>
      </c>
      <c r="B2183" t="str">
        <f>+'MBI DIRECTORIO'!B2183</f>
        <v>80198-C</v>
      </c>
      <c r="C2183" t="str">
        <f>+'MBI DIRECTORIO'!C2183</f>
        <v>14003720-21</v>
      </c>
      <c r="D2183">
        <f>+'MBI DIRECTORIO'!D2183</f>
        <v>2022</v>
      </c>
      <c r="E2183" t="str">
        <f>+'MBI DIRECTORIO'!E2183</f>
        <v>Diciembre</v>
      </c>
      <c r="F2183" s="5">
        <f>+'MBI DIRECTORIO'!F2183</f>
        <v>625</v>
      </c>
      <c r="G2183" t="str">
        <f>+'MBI DIRECTORIO'!G2183</f>
        <v>USD</v>
      </c>
      <c r="H2183" s="5">
        <f>+'MBI DIRECTORIO'!H2183</f>
        <v>22500</v>
      </c>
      <c r="I2183" s="5">
        <f>+'MBI DIRECTORIO'!I2183</f>
        <v>8450.8005392299037</v>
      </c>
      <c r="J2183" s="5">
        <f>+'MBI DIRECTORIO'!J2183</f>
        <v>0</v>
      </c>
      <c r="K2183" s="5">
        <f>+'MBI DIRECTORIO'!K2183</f>
        <v>1500</v>
      </c>
      <c r="L2183" s="5">
        <f>+'MBI DIRECTORIO'!L2183</f>
        <v>156.09388430023211</v>
      </c>
      <c r="M2183" s="5">
        <f>+'MBI DIRECTORIO'!M2183</f>
        <v>2250</v>
      </c>
      <c r="N2183" s="5">
        <f>+'MBI DIRECTORIO'!N2183</f>
        <v>273.70746943115364</v>
      </c>
      <c r="O2183" s="5">
        <f>+'MBI DIRECTORIO'!O2183</f>
        <v>361.34370015948963</v>
      </c>
      <c r="P2183" s="5">
        <f>+'MBI DIRECTORIO'!P2183</f>
        <v>12.210925039872409</v>
      </c>
      <c r="Q2183" s="5">
        <f>+'MBI DIRECTORIO'!Q2183</f>
        <v>77.482021402497679</v>
      </c>
      <c r="R2183" s="5">
        <f>+'MBI DIRECTORIO'!R2183</f>
        <v>0</v>
      </c>
      <c r="S2183" s="5">
        <f>+'MBI DIRECTORIO'!S2183</f>
        <v>0</v>
      </c>
      <c r="T2183" s="5">
        <f>+'MBI DIRECTORIO'!T2183</f>
        <v>0</v>
      </c>
      <c r="U2183" s="5">
        <f>+'MBI DIRECTORIO'!U2183</f>
        <v>0</v>
      </c>
      <c r="V2183" s="5">
        <f>+'MBI DIRECTORIO'!V2183</f>
        <v>0</v>
      </c>
      <c r="W2183" s="5">
        <f>+'MBI DIRECTORIO'!W2183</f>
        <v>0</v>
      </c>
      <c r="X2183" s="5">
        <f>+'MBI DIRECTORIO'!X2183</f>
        <v>0</v>
      </c>
      <c r="Y2183" s="5">
        <f>+'MBI DIRECTORIO'!Y2183</f>
        <v>2976.2588041738554</v>
      </c>
      <c r="Z2183" s="5">
        <f>+'MBI DIRECTORIO'!Z2183</f>
        <v>1.514688140842027</v>
      </c>
      <c r="AA2183" s="5">
        <f>+'MBI DIRECTORIO'!AA2183</f>
        <v>0</v>
      </c>
      <c r="AB2183" s="5" t="str">
        <f>+'MBI DIRECTORIO'!AG2183</f>
        <v>Creativenture S.A.</v>
      </c>
      <c r="AD2183" t="str">
        <f t="shared" ref="AD2183:AD2246" si="36">_xlfn.CONCAT("INSERT INTO TABLA_PRESUPUESTO_COMERCIAL VALUES ('",A2183,"','",B2183,"','",C2183,"',",D2183,",'",E2183,"',",SUBSTITUTE(ROUND(F2183,6),",","."),",'",G2183,"',",SUBSTITUTE(ROUND(H2183,6),",","."),",",SUBSTITUTE(ROUND(I2183,6),",","."),",",SUBSTITUTE(ROUND(J2183,6),",","."),",",SUBSTITUTE(ROUND(K2183,6),",","."),",",SUBSTITUTE(ROUND(L2183,6),",","."),",",SUBSTITUTE(ROUND(M2183,6),",","."),",",SUBSTITUTE(ROUND(N2183,6),",","."),",",SUBSTITUTE(ROUND(O2183,6),",","."),",",SUBSTITUTE(ROUND(P2183,6),",","."),",",SUBSTITUTE(ROUND(Q2183,6),",","."),",",SUBSTITUTE(ROUND(R2183,6),",","."),",",SUBSTITUTE(ROUND(S2183,6),",","."),",",SUBSTITUTE(ROUND(T2183,6),",","."),",",SUBSTITUTE(ROUND(U2183,6),",","."),",",SUBSTITUTE(ROUND(V2183,6),",","."),",",SUBSTITUTE(ROUND(W2183,6),",","."),",",SUBSTITUTE(ROUND(X2183,6),",","."),",",SUBSTITUTE(ROUND(Y2183,6),",","."),",",SUBSTITUTE(ROUND(Z2183,6),",","."),",",SUBSTITUTE(ROUND(AA2183,6),",","."),");")</f>
        <v>INSERT INTO TABLA_PRESUPUESTO_COMERCIAL VALUES ('VSR','80198-C','14003720-21',2022,'Diciembre',625,'USD',22500,8450.800539,0,1500,156.093884,2250,273.707469,361.3437,12.210925,77.482021,0,0,0,0,0,0,0,2976.258804,1.514688,0);</v>
      </c>
    </row>
    <row r="2184" spans="1:30" x14ac:dyDescent="0.2">
      <c r="A2184" t="str">
        <f>+'MBI DIRECTORIO'!A2184</f>
        <v>VSR</v>
      </c>
      <c r="B2184" t="str">
        <f>+'MBI DIRECTORIO'!B2184</f>
        <v>80130-C</v>
      </c>
      <c r="C2184" t="str">
        <f>+'MBI DIRECTORIO'!C2184</f>
        <v>14004732-17</v>
      </c>
      <c r="D2184">
        <f>+'MBI DIRECTORIO'!D2184</f>
        <v>2022</v>
      </c>
      <c r="E2184" t="str">
        <f>+'MBI DIRECTORIO'!E2184</f>
        <v>Diciembre</v>
      </c>
      <c r="F2184" s="5">
        <f>+'MBI DIRECTORIO'!F2184</f>
        <v>75.146483830125121</v>
      </c>
      <c r="G2184" t="str">
        <f>+'MBI DIRECTORIO'!G2184</f>
        <v>USD</v>
      </c>
      <c r="H2184" s="5">
        <f>+'MBI DIRECTORIO'!H2184</f>
        <v>8115.8202536535127</v>
      </c>
      <c r="I2184" s="5">
        <f>+'MBI DIRECTORIO'!I2184</f>
        <v>5391.8031226521271</v>
      </c>
      <c r="J2184" s="5">
        <f>+'MBI DIRECTORIO'!J2184</f>
        <v>0</v>
      </c>
      <c r="K2184" s="5">
        <f>+'MBI DIRECTORIO'!K2184</f>
        <v>405.79101268267567</v>
      </c>
      <c r="L2184" s="5">
        <f>+'MBI DIRECTORIO'!L2184</f>
        <v>18.767850484078103</v>
      </c>
      <c r="M2184" s="5">
        <f>+'MBI DIRECTORIO'!M2184</f>
        <v>1217.373038048027</v>
      </c>
      <c r="N2184" s="5">
        <f>+'MBI DIRECTORIO'!N2184</f>
        <v>15.716911650745121</v>
      </c>
      <c r="O2184" s="5">
        <f>+'MBI DIRECTORIO'!O2184</f>
        <v>0</v>
      </c>
      <c r="P2184" s="5">
        <f>+'MBI DIRECTORIO'!P2184</f>
        <v>1.2033260482601735</v>
      </c>
      <c r="Q2184" s="5">
        <f>+'MBI DIRECTORIO'!Q2184</f>
        <v>27.948007048551361</v>
      </c>
      <c r="R2184" s="5">
        <f>+'MBI DIRECTORIO'!R2184</f>
        <v>0</v>
      </c>
      <c r="S2184" s="5">
        <f>+'MBI DIRECTORIO'!S2184</f>
        <v>0</v>
      </c>
      <c r="T2184" s="5">
        <f>+'MBI DIRECTORIO'!T2184</f>
        <v>0</v>
      </c>
      <c r="U2184" s="5">
        <f>+'MBI DIRECTORIO'!U2184</f>
        <v>0</v>
      </c>
      <c r="V2184" s="5">
        <f>+'MBI DIRECTORIO'!V2184</f>
        <v>0</v>
      </c>
      <c r="W2184" s="5">
        <f>+'MBI DIRECTORIO'!W2184</f>
        <v>0</v>
      </c>
      <c r="X2184" s="5">
        <f>+'MBI DIRECTORIO'!X2184</f>
        <v>0</v>
      </c>
      <c r="Y2184" s="5">
        <f>+'MBI DIRECTORIO'!Y2184</f>
        <v>1262.4234003761969</v>
      </c>
      <c r="Z2184" s="5">
        <f>+'MBI DIRECTORIO'!Z2184</f>
        <v>0.18211758061354821</v>
      </c>
      <c r="AA2184" s="5">
        <f>+'MBI DIRECTORIO'!AA2184</f>
        <v>0</v>
      </c>
      <c r="AB2184" s="5" t="str">
        <f>+'MBI DIRECTORIO'!AG2184</f>
        <v>COMPANHIA BRASILEIRA DE DISTRIBUIÇÃO</v>
      </c>
      <c r="AD2184" t="str">
        <f t="shared" si="36"/>
        <v>INSERT INTO TABLA_PRESUPUESTO_COMERCIAL VALUES ('VSR','80130-C','14004732-17',2022,'Diciembre',75.146484,'USD',8115.820254,5391.803123,0,405.791013,18.76785,1217.373038,15.716912,0,1.203326,27.948007,0,0,0,0,0,0,0,1262.4234,0.182118,0);</v>
      </c>
    </row>
    <row r="2185" spans="1:30" x14ac:dyDescent="0.2">
      <c r="A2185" t="str">
        <f>+'MBI DIRECTORIO'!A2185</f>
        <v>VSR</v>
      </c>
      <c r="B2185" t="str">
        <f>+'MBI DIRECTORIO'!B2185</f>
        <v>80130-C</v>
      </c>
      <c r="C2185" t="str">
        <f>+'MBI DIRECTORIO'!C2185</f>
        <v>14004774-20</v>
      </c>
      <c r="D2185">
        <f>+'MBI DIRECTORIO'!D2185</f>
        <v>2022</v>
      </c>
      <c r="E2185" t="str">
        <f>+'MBI DIRECTORIO'!E2185</f>
        <v>Diciembre</v>
      </c>
      <c r="F2185" s="5">
        <f>+'MBI DIRECTORIO'!F2185</f>
        <v>602.34341938668217</v>
      </c>
      <c r="G2185" t="str">
        <f>+'MBI DIRECTORIO'!G2185</f>
        <v>USD</v>
      </c>
      <c r="H2185" s="5">
        <f>+'MBI DIRECTORIO'!H2185</f>
        <v>22286.706517307241</v>
      </c>
      <c r="I2185" s="5">
        <f>+'MBI DIRECTORIO'!I2185</f>
        <v>11001.971932887958</v>
      </c>
      <c r="J2185" s="5">
        <f>+'MBI DIRECTORIO'!J2185</f>
        <v>0</v>
      </c>
      <c r="K2185" s="5">
        <f>+'MBI DIRECTORIO'!K2185</f>
        <v>1114.3353258653622</v>
      </c>
      <c r="L2185" s="5">
        <f>+'MBI DIRECTORIO'!L2185</f>
        <v>150.43539842360153</v>
      </c>
      <c r="M2185" s="5">
        <f>+'MBI DIRECTORIO'!M2185</f>
        <v>3343.0059775960858</v>
      </c>
      <c r="N2185" s="5">
        <f>+'MBI DIRECTORIO'!N2185</f>
        <v>125.98032300897927</v>
      </c>
      <c r="O2185" s="5">
        <f>+'MBI DIRECTORIO'!O2185</f>
        <v>0</v>
      </c>
      <c r="P2185" s="5">
        <f>+'MBI DIRECTORIO'!P2185</f>
        <v>9.6453684803749766</v>
      </c>
      <c r="Q2185" s="5">
        <f>+'MBI DIRECTORIO'!Q2185</f>
        <v>76.747514282897072</v>
      </c>
      <c r="R2185" s="5">
        <f>+'MBI DIRECTORIO'!R2185</f>
        <v>0</v>
      </c>
      <c r="S2185" s="5">
        <f>+'MBI DIRECTORIO'!S2185</f>
        <v>0</v>
      </c>
      <c r="T2185" s="5">
        <f>+'MBI DIRECTORIO'!T2185</f>
        <v>0</v>
      </c>
      <c r="U2185" s="5">
        <f>+'MBI DIRECTORIO'!U2185</f>
        <v>0</v>
      </c>
      <c r="V2185" s="5">
        <f>+'MBI DIRECTORIO'!V2185</f>
        <v>0</v>
      </c>
      <c r="W2185" s="5">
        <f>+'MBI DIRECTORIO'!W2185</f>
        <v>0</v>
      </c>
      <c r="X2185" s="5">
        <f>+'MBI DIRECTORIO'!X2185</f>
        <v>0</v>
      </c>
      <c r="Y2185" s="5">
        <f>+'MBI DIRECTORIO'!Y2185</f>
        <v>3556.8389632628318</v>
      </c>
      <c r="Z2185" s="5">
        <f>+'MBI DIRECTORIO'!Z2185</f>
        <v>1.4597798944947882</v>
      </c>
      <c r="AA2185" s="5">
        <f>+'MBI DIRECTORIO'!AA2185</f>
        <v>0</v>
      </c>
      <c r="AB2185" s="5" t="str">
        <f>+'MBI DIRECTORIO'!AG2185</f>
        <v>COMPANHIA BRASILEIRA DE DISTRIBUIÇÃO</v>
      </c>
      <c r="AD2185" t="str">
        <f t="shared" si="36"/>
        <v>INSERT INTO TABLA_PRESUPUESTO_COMERCIAL VALUES ('VSR','80130-C','14004774-20',2022,'Diciembre',602.343419,'USD',22286.706517,11001.971933,0,1114.335326,150.435398,3343.005978,125.980323,0,9.645368,76.747514,0,0,0,0,0,0,0,3556.838963,1.45978,0);</v>
      </c>
    </row>
    <row r="2186" spans="1:30" x14ac:dyDescent="0.2">
      <c r="A2186" t="str">
        <f>+'MBI DIRECTORIO'!A2186</f>
        <v>VSR</v>
      </c>
      <c r="B2186" t="str">
        <f>+'MBI DIRECTORIO'!B2186</f>
        <v>80130-C</v>
      </c>
      <c r="C2186" t="str">
        <f>+'MBI DIRECTORIO'!C2186</f>
        <v>14004773-20</v>
      </c>
      <c r="D2186">
        <f>+'MBI DIRECTORIO'!D2186</f>
        <v>2022</v>
      </c>
      <c r="E2186" t="str">
        <f>+'MBI DIRECTORIO'!E2186</f>
        <v>Diciembre</v>
      </c>
      <c r="F2186" s="5">
        <f>+'MBI DIRECTORIO'!F2186</f>
        <v>597.15513208437949</v>
      </c>
      <c r="G2186" t="str">
        <f>+'MBI DIRECTORIO'!G2186</f>
        <v>USD</v>
      </c>
      <c r="H2186" s="5">
        <f>+'MBI DIRECTORIO'!H2186</f>
        <v>22094.739887122039</v>
      </c>
      <c r="I2186" s="5">
        <f>+'MBI DIRECTORIO'!I2186</f>
        <v>10121.299915970414</v>
      </c>
      <c r="J2186" s="5">
        <f>+'MBI DIRECTORIO'!J2186</f>
        <v>0</v>
      </c>
      <c r="K2186" s="5">
        <f>+'MBI DIRECTORIO'!K2186</f>
        <v>1104.7369943561021</v>
      </c>
      <c r="L2186" s="5">
        <f>+'MBI DIRECTORIO'!L2186</f>
        <v>149.13962255499032</v>
      </c>
      <c r="M2186" s="5">
        <f>+'MBI DIRECTORIO'!M2186</f>
        <v>3314.2109830683062</v>
      </c>
      <c r="N2186" s="5">
        <f>+'MBI DIRECTORIO'!N2186</f>
        <v>124.89519102418394</v>
      </c>
      <c r="O2186" s="5">
        <f>+'MBI DIRECTORIO'!O2186</f>
        <v>0</v>
      </c>
      <c r="P2186" s="5">
        <f>+'MBI DIRECTORIO'!P2186</f>
        <v>9.5622880627890829</v>
      </c>
      <c r="Q2186" s="5">
        <f>+'MBI DIRECTORIO'!Q2186</f>
        <v>76.086449280738179</v>
      </c>
      <c r="R2186" s="5">
        <f>+'MBI DIRECTORIO'!R2186</f>
        <v>0</v>
      </c>
      <c r="S2186" s="5">
        <f>+'MBI DIRECTORIO'!S2186</f>
        <v>0</v>
      </c>
      <c r="T2186" s="5">
        <f>+'MBI DIRECTORIO'!T2186</f>
        <v>0</v>
      </c>
      <c r="U2186" s="5">
        <f>+'MBI DIRECTORIO'!U2186</f>
        <v>0</v>
      </c>
      <c r="V2186" s="5">
        <f>+'MBI DIRECTORIO'!V2186</f>
        <v>0</v>
      </c>
      <c r="W2186" s="5">
        <f>+'MBI DIRECTORIO'!W2186</f>
        <v>0</v>
      </c>
      <c r="X2186" s="5">
        <f>+'MBI DIRECTORIO'!X2186</f>
        <v>0</v>
      </c>
      <c r="Y2186" s="5">
        <f>+'MBI DIRECTORIO'!Y2186</f>
        <v>3526.2021175109153</v>
      </c>
      <c r="Z2186" s="5">
        <f>+'MBI DIRECTORIO'!Z2186</f>
        <v>1.4472060748978615</v>
      </c>
      <c r="AA2186" s="5">
        <f>+'MBI DIRECTORIO'!AA2186</f>
        <v>0</v>
      </c>
      <c r="AB2186" s="5" t="str">
        <f>+'MBI DIRECTORIO'!AG2186</f>
        <v>COMPANHIA BRASILEIRA DE DISTRIBUIÇÃO</v>
      </c>
      <c r="AD2186" t="str">
        <f t="shared" si="36"/>
        <v>INSERT INTO TABLA_PRESUPUESTO_COMERCIAL VALUES ('VSR','80130-C','14004773-20',2022,'Diciembre',597.155132,'USD',22094.739887,10121.299916,0,1104.736994,149.139623,3314.210983,124.895191,0,9.562288,76.086449,0,0,0,0,0,0,0,3526.202118,1.447206,0);</v>
      </c>
    </row>
    <row r="2187" spans="1:30" x14ac:dyDescent="0.2">
      <c r="A2187" t="str">
        <f>+'MBI DIRECTORIO'!A2187</f>
        <v>VSR</v>
      </c>
      <c r="B2187" t="str">
        <f>+'MBI DIRECTORIO'!B2187</f>
        <v>80130-C</v>
      </c>
      <c r="C2187" t="str">
        <f>+'MBI DIRECTORIO'!C2187</f>
        <v>14005136-20</v>
      </c>
      <c r="D2187">
        <f>+'MBI DIRECTORIO'!D2187</f>
        <v>2022</v>
      </c>
      <c r="E2187" t="str">
        <f>+'MBI DIRECTORIO'!E2187</f>
        <v>Diciembre</v>
      </c>
      <c r="F2187" s="5">
        <f>+'MBI DIRECTORIO'!F2187</f>
        <v>270.22608639670381</v>
      </c>
      <c r="G2187" t="str">
        <f>+'MBI DIRECTORIO'!G2187</f>
        <v>USD</v>
      </c>
      <c r="H2187" s="5">
        <f>+'MBI DIRECTORIO'!H2187</f>
        <v>9187.6869374879298</v>
      </c>
      <c r="I2187" s="5">
        <f>+'MBI DIRECTORIO'!I2187</f>
        <v>5038.8694301110536</v>
      </c>
      <c r="J2187" s="5">
        <f>+'MBI DIRECTORIO'!J2187</f>
        <v>0</v>
      </c>
      <c r="K2187" s="5">
        <f>+'MBI DIRECTORIO'!K2187</f>
        <v>459.3843468743965</v>
      </c>
      <c r="L2187" s="5">
        <f>+'MBI DIRECTORIO'!L2187</f>
        <v>67.489023143858574</v>
      </c>
      <c r="M2187" s="5">
        <f>+'MBI DIRECTORIO'!M2187</f>
        <v>1378.1530406231893</v>
      </c>
      <c r="N2187" s="5">
        <f>+'MBI DIRECTORIO'!N2187</f>
        <v>56.51787427904916</v>
      </c>
      <c r="O2187" s="5">
        <f>+'MBI DIRECTORIO'!O2187</f>
        <v>0</v>
      </c>
      <c r="P2187" s="5">
        <f>+'MBI DIRECTORIO'!P2187</f>
        <v>4.3271497494897009</v>
      </c>
      <c r="Q2187" s="5">
        <f>+'MBI DIRECTORIO'!Q2187</f>
        <v>31.639135819106141</v>
      </c>
      <c r="R2187" s="5">
        <f>+'MBI DIRECTORIO'!R2187</f>
        <v>0</v>
      </c>
      <c r="S2187" s="5">
        <f>+'MBI DIRECTORIO'!S2187</f>
        <v>0</v>
      </c>
      <c r="T2187" s="5">
        <f>+'MBI DIRECTORIO'!T2187</f>
        <v>0</v>
      </c>
      <c r="U2187" s="5">
        <f>+'MBI DIRECTORIO'!U2187</f>
        <v>0</v>
      </c>
      <c r="V2187" s="5">
        <f>+'MBI DIRECTORIO'!V2187</f>
        <v>0</v>
      </c>
      <c r="W2187" s="5">
        <f>+'MBI DIRECTORIO'!W2187</f>
        <v>0</v>
      </c>
      <c r="X2187" s="5">
        <f>+'MBI DIRECTORIO'!X2187</f>
        <v>0</v>
      </c>
      <c r="Y2187" s="5">
        <f>+'MBI DIRECTORIO'!Y2187</f>
        <v>1471.2920936682924</v>
      </c>
      <c r="Z2187" s="5">
        <f>+'MBI DIRECTORIO'!Z2187</f>
        <v>0.65489319745798413</v>
      </c>
      <c r="AA2187" s="5">
        <f>+'MBI DIRECTORIO'!AA2187</f>
        <v>0</v>
      </c>
      <c r="AB2187" s="5" t="str">
        <f>+'MBI DIRECTORIO'!AG2187</f>
        <v>COMPANHIA BRASILEIRA DE DISTRIBUIÇÃO</v>
      </c>
      <c r="AD2187" t="str">
        <f t="shared" si="36"/>
        <v>INSERT INTO TABLA_PRESUPUESTO_COMERCIAL VALUES ('VSR','80130-C','14005136-20',2022,'Diciembre',270.226086,'USD',9187.686937,5038.86943,0,459.384347,67.489023,1378.153041,56.517874,0,4.32715,31.639136,0,0,0,0,0,0,0,1471.292094,0.654893,0);</v>
      </c>
    </row>
    <row r="2188" spans="1:30" x14ac:dyDescent="0.2">
      <c r="A2188" t="str">
        <f>+'MBI DIRECTORIO'!A2188</f>
        <v>VSR</v>
      </c>
      <c r="B2188" t="str">
        <f>+'MBI DIRECTORIO'!B2188</f>
        <v>80130-C</v>
      </c>
      <c r="C2188" t="str">
        <f>+'MBI DIRECTORIO'!C2188</f>
        <v>14004731-19</v>
      </c>
      <c r="D2188">
        <f>+'MBI DIRECTORIO'!D2188</f>
        <v>2022</v>
      </c>
      <c r="E2188" t="str">
        <f>+'MBI DIRECTORIO'!E2188</f>
        <v>Diciembre</v>
      </c>
      <c r="F2188" s="5">
        <f>+'MBI DIRECTORIO'!F2188</f>
        <v>658.57775917938159</v>
      </c>
      <c r="G2188" t="str">
        <f>+'MBI DIRECTORIO'!G2188</f>
        <v>USD</v>
      </c>
      <c r="H2188" s="5">
        <f>+'MBI DIRECTORIO'!H2188</f>
        <v>24367.377089637117</v>
      </c>
      <c r="I2188" s="5">
        <f>+'MBI DIRECTORIO'!I2188</f>
        <v>11468.660988584918</v>
      </c>
      <c r="J2188" s="5">
        <f>+'MBI DIRECTORIO'!J2188</f>
        <v>0</v>
      </c>
      <c r="K2188" s="5">
        <f>+'MBI DIRECTORIO'!K2188</f>
        <v>1218.368854481856</v>
      </c>
      <c r="L2188" s="5">
        <f>+'MBI DIRECTORIO'!L2188</f>
        <v>164.47993687048404</v>
      </c>
      <c r="M2188" s="5">
        <f>+'MBI DIRECTORIO'!M2188</f>
        <v>3655.1065634455676</v>
      </c>
      <c r="N2188" s="5">
        <f>+'MBI DIRECTORIO'!N2188</f>
        <v>137.74175355385759</v>
      </c>
      <c r="O2188" s="5">
        <f>+'MBI DIRECTORIO'!O2188</f>
        <v>0</v>
      </c>
      <c r="P2188" s="5">
        <f>+'MBI DIRECTORIO'!P2188</f>
        <v>10.545853006467222</v>
      </c>
      <c r="Q2188" s="5">
        <f>+'MBI DIRECTORIO'!Q2188</f>
        <v>83.912605919199763</v>
      </c>
      <c r="R2188" s="5">
        <f>+'MBI DIRECTORIO'!R2188</f>
        <v>0</v>
      </c>
      <c r="S2188" s="5">
        <f>+'MBI DIRECTORIO'!S2188</f>
        <v>0</v>
      </c>
      <c r="T2188" s="5">
        <f>+'MBI DIRECTORIO'!T2188</f>
        <v>0</v>
      </c>
      <c r="U2188" s="5">
        <f>+'MBI DIRECTORIO'!U2188</f>
        <v>0</v>
      </c>
      <c r="V2188" s="5">
        <f>+'MBI DIRECTORIO'!V2188</f>
        <v>0</v>
      </c>
      <c r="W2188" s="5">
        <f>+'MBI DIRECTORIO'!W2188</f>
        <v>0</v>
      </c>
      <c r="X2188" s="5">
        <f>+'MBI DIRECTORIO'!X2188</f>
        <v>0</v>
      </c>
      <c r="Y2188" s="5">
        <f>+'MBI DIRECTORIO'!Y2188</f>
        <v>3888.902839799734</v>
      </c>
      <c r="Z2188" s="5">
        <f>+'MBI DIRECTORIO'!Z2188</f>
        <v>1.5960638746421205</v>
      </c>
      <c r="AA2188" s="5">
        <f>+'MBI DIRECTORIO'!AA2188</f>
        <v>0</v>
      </c>
      <c r="AB2188" s="5" t="str">
        <f>+'MBI DIRECTORIO'!AG2188</f>
        <v>COMPANHIA BRASILEIRA DE DISTRIBUIÇÃO</v>
      </c>
      <c r="AD2188" t="str">
        <f t="shared" si="36"/>
        <v>INSERT INTO TABLA_PRESUPUESTO_COMERCIAL VALUES ('VSR','80130-C','14004731-19',2022,'Diciembre',658.577759,'USD',24367.37709,11468.660989,0,1218.368854,164.479937,3655.106563,137.741754,0,10.545853,83.912606,0,0,0,0,0,0,0,3888.90284,1.596064,0);</v>
      </c>
    </row>
    <row r="2189" spans="1:30" x14ac:dyDescent="0.2">
      <c r="A2189" t="str">
        <f>+'MBI DIRECTORIO'!A2189</f>
        <v>VSR</v>
      </c>
      <c r="B2189" t="str">
        <f>+'MBI DIRECTORIO'!B2189</f>
        <v>80130-C</v>
      </c>
      <c r="C2189" t="str">
        <f>+'MBI DIRECTORIO'!C2189</f>
        <v>14005137-20</v>
      </c>
      <c r="D2189">
        <f>+'MBI DIRECTORIO'!D2189</f>
        <v>2022</v>
      </c>
      <c r="E2189" t="str">
        <f>+'MBI DIRECTORIO'!E2189</f>
        <v>Diciembre</v>
      </c>
      <c r="F2189" s="5">
        <f>+'MBI DIRECTORIO'!F2189</f>
        <v>179.71557758750188</v>
      </c>
      <c r="G2189" t="str">
        <f>+'MBI DIRECTORIO'!G2189</f>
        <v>USD</v>
      </c>
      <c r="H2189" s="5">
        <f>+'MBI DIRECTORIO'!H2189</f>
        <v>6110.3296379750636</v>
      </c>
      <c r="I2189" s="5">
        <f>+'MBI DIRECTORIO'!I2189</f>
        <v>3230.8992280615935</v>
      </c>
      <c r="J2189" s="5">
        <f>+'MBI DIRECTORIO'!J2189</f>
        <v>0</v>
      </c>
      <c r="K2189" s="5">
        <f>+'MBI DIRECTORIO'!K2189</f>
        <v>305.51648189875323</v>
      </c>
      <c r="L2189" s="5">
        <f>+'MBI DIRECTORIO'!L2189</f>
        <v>44.884004119828653</v>
      </c>
      <c r="M2189" s="5">
        <f>+'MBI DIRECTORIO'!M2189</f>
        <v>916.54944569625957</v>
      </c>
      <c r="N2189" s="5">
        <f>+'MBI DIRECTORIO'!N2189</f>
        <v>37.587571783006922</v>
      </c>
      <c r="O2189" s="5">
        <f>+'MBI DIRECTORIO'!O2189</f>
        <v>0</v>
      </c>
      <c r="P2189" s="5">
        <f>+'MBI DIRECTORIO'!P2189</f>
        <v>2.8777984646364683</v>
      </c>
      <c r="Q2189" s="5">
        <f>+'MBI DIRECTORIO'!Q2189</f>
        <v>21.041808523817767</v>
      </c>
      <c r="R2189" s="5">
        <f>+'MBI DIRECTORIO'!R2189</f>
        <v>0</v>
      </c>
      <c r="S2189" s="5">
        <f>+'MBI DIRECTORIO'!S2189</f>
        <v>0</v>
      </c>
      <c r="T2189" s="5">
        <f>+'MBI DIRECTORIO'!T2189</f>
        <v>0</v>
      </c>
      <c r="U2189" s="5">
        <f>+'MBI DIRECTORIO'!U2189</f>
        <v>0</v>
      </c>
      <c r="V2189" s="5">
        <f>+'MBI DIRECTORIO'!V2189</f>
        <v>0</v>
      </c>
      <c r="W2189" s="5">
        <f>+'MBI DIRECTORIO'!W2189</f>
        <v>0</v>
      </c>
      <c r="X2189" s="5">
        <f>+'MBI DIRECTORIO'!X2189</f>
        <v>0</v>
      </c>
      <c r="Y2189" s="5">
        <f>+'MBI DIRECTORIO'!Y2189</f>
        <v>978.4921653542749</v>
      </c>
      <c r="Z2189" s="5">
        <f>+'MBI DIRECTORIO'!Z2189</f>
        <v>0.43554088655418272</v>
      </c>
      <c r="AA2189" s="5">
        <f>+'MBI DIRECTORIO'!AA2189</f>
        <v>0</v>
      </c>
      <c r="AB2189" s="5" t="str">
        <f>+'MBI DIRECTORIO'!AG2189</f>
        <v>COMPANHIA BRASILEIRA DE DISTRIBUIÇÃO</v>
      </c>
      <c r="AD2189" t="str">
        <f t="shared" si="36"/>
        <v>INSERT INTO TABLA_PRESUPUESTO_COMERCIAL VALUES ('VSR','80130-C','14005137-20',2022,'Diciembre',179.715578,'USD',6110.329638,3230.899228,0,305.516482,44.884004,916.549446,37.587572,0,2.877798,21.041809,0,0,0,0,0,0,0,978.492165,0.435541,0);</v>
      </c>
    </row>
    <row r="2190" spans="1:30" x14ac:dyDescent="0.2">
      <c r="A2190" t="str">
        <f>+'MBI DIRECTORIO'!A2190</f>
        <v>VSR</v>
      </c>
      <c r="B2190" t="str">
        <f>+'MBI DIRECTORIO'!B2190</f>
        <v>80130-C</v>
      </c>
      <c r="C2190" t="str">
        <f>+'MBI DIRECTORIO'!C2190</f>
        <v>14005138-20</v>
      </c>
      <c r="D2190">
        <f>+'MBI DIRECTORIO'!D2190</f>
        <v>2022</v>
      </c>
      <c r="E2190" t="str">
        <f>+'MBI DIRECTORIO'!E2190</f>
        <v>Diciembre</v>
      </c>
      <c r="F2190" s="5">
        <f>+'MBI DIRECTORIO'!F2190</f>
        <v>261.5231528573575</v>
      </c>
      <c r="G2190" t="str">
        <f>+'MBI DIRECTORIO'!G2190</f>
        <v>USD</v>
      </c>
      <c r="H2190" s="5">
        <f>+'MBI DIRECTORIO'!H2190</f>
        <v>8891.7871971501554</v>
      </c>
      <c r="I2190" s="5">
        <f>+'MBI DIRECTORIO'!I2190</f>
        <v>4350.1268972291946</v>
      </c>
      <c r="J2190" s="5">
        <f>+'MBI DIRECTORIO'!J2190</f>
        <v>0</v>
      </c>
      <c r="K2190" s="5">
        <f>+'MBI DIRECTORIO'!K2190</f>
        <v>444.58935985750782</v>
      </c>
      <c r="L2190" s="5">
        <f>+'MBI DIRECTORIO'!L2190</f>
        <v>65.315463622317253</v>
      </c>
      <c r="M2190" s="5">
        <f>+'MBI DIRECTORIO'!M2190</f>
        <v>1333.7680795725232</v>
      </c>
      <c r="N2190" s="5">
        <f>+'MBI DIRECTORIO'!N2190</f>
        <v>54.697652885198949</v>
      </c>
      <c r="O2190" s="5">
        <f>+'MBI DIRECTORIO'!O2190</f>
        <v>0</v>
      </c>
      <c r="P2190" s="5">
        <f>+'MBI DIRECTORIO'!P2190</f>
        <v>4.1877890490230447</v>
      </c>
      <c r="Q2190" s="5">
        <f>+'MBI DIRECTORIO'!Q2190</f>
        <v>30.620162040713033</v>
      </c>
      <c r="R2190" s="5">
        <f>+'MBI DIRECTORIO'!R2190</f>
        <v>0</v>
      </c>
      <c r="S2190" s="5">
        <f>+'MBI DIRECTORIO'!S2190</f>
        <v>0</v>
      </c>
      <c r="T2190" s="5">
        <f>+'MBI DIRECTORIO'!T2190</f>
        <v>0</v>
      </c>
      <c r="U2190" s="5">
        <f>+'MBI DIRECTORIO'!U2190</f>
        <v>0</v>
      </c>
      <c r="V2190" s="5">
        <f>+'MBI DIRECTORIO'!V2190</f>
        <v>0</v>
      </c>
      <c r="W2190" s="5">
        <f>+'MBI DIRECTORIO'!W2190</f>
        <v>0</v>
      </c>
      <c r="X2190" s="5">
        <f>+'MBI DIRECTORIO'!X2190</f>
        <v>0</v>
      </c>
      <c r="Y2190" s="5">
        <f>+'MBI DIRECTORIO'!Y2190</f>
        <v>1423.9074851765599</v>
      </c>
      <c r="Z2190" s="5">
        <f>+'MBI DIRECTORIO'!Z2190</f>
        <v>0.63380162910184945</v>
      </c>
      <c r="AA2190" s="5">
        <f>+'MBI DIRECTORIO'!AA2190</f>
        <v>0</v>
      </c>
      <c r="AB2190" s="5" t="str">
        <f>+'MBI DIRECTORIO'!AG2190</f>
        <v>COMPANHIA BRASILEIRA DE DISTRIBUIÇÃO</v>
      </c>
      <c r="AD2190" t="str">
        <f t="shared" si="36"/>
        <v>INSERT INTO TABLA_PRESUPUESTO_COMERCIAL VALUES ('VSR','80130-C','14005138-20',2022,'Diciembre',261.523153,'USD',8891.787197,4350.126897,0,444.58936,65.315464,1333.76808,54.697653,0,4.187789,30.620162,0,0,0,0,0,0,0,1423.907485,0.633802,0);</v>
      </c>
    </row>
    <row r="2191" spans="1:30" x14ac:dyDescent="0.2">
      <c r="A2191" t="str">
        <f>+'MBI DIRECTORIO'!A2191</f>
        <v>VSR</v>
      </c>
      <c r="B2191" t="str">
        <f>+'MBI DIRECTORIO'!B2191</f>
        <v>80130-C</v>
      </c>
      <c r="C2191" t="str">
        <f>+'MBI DIRECTORIO'!C2191</f>
        <v>14005139-20</v>
      </c>
      <c r="D2191">
        <f>+'MBI DIRECTORIO'!D2191</f>
        <v>2022</v>
      </c>
      <c r="E2191" t="str">
        <f>+'MBI DIRECTORIO'!E2191</f>
        <v>Diciembre</v>
      </c>
      <c r="F2191" s="5">
        <f>+'MBI DIRECTORIO'!F2191</f>
        <v>217.79091182214211</v>
      </c>
      <c r="G2191" t="str">
        <f>+'MBI DIRECTORIO'!G2191</f>
        <v>USD</v>
      </c>
      <c r="H2191" s="5">
        <f>+'MBI DIRECTORIO'!H2191</f>
        <v>7404.8910019528321</v>
      </c>
      <c r="I2191" s="5">
        <f>+'MBI DIRECTORIO'!I2191</f>
        <v>3925.1323870657338</v>
      </c>
      <c r="J2191" s="5">
        <f>+'MBI DIRECTORIO'!J2191</f>
        <v>0</v>
      </c>
      <c r="K2191" s="5">
        <f>+'MBI DIRECTORIO'!K2191</f>
        <v>370.24455009764159</v>
      </c>
      <c r="L2191" s="5">
        <f>+'MBI DIRECTORIO'!L2191</f>
        <v>54.39332702657201</v>
      </c>
      <c r="M2191" s="5">
        <f>+'MBI DIRECTORIO'!M2191</f>
        <v>1110.7336502929247</v>
      </c>
      <c r="N2191" s="5">
        <f>+'MBI DIRECTORIO'!N2191</f>
        <v>45.551040381101622</v>
      </c>
      <c r="O2191" s="5">
        <f>+'MBI DIRECTORIO'!O2191</f>
        <v>0</v>
      </c>
      <c r="P2191" s="5">
        <f>+'MBI DIRECTORIO'!P2191</f>
        <v>3.4875015291780924</v>
      </c>
      <c r="Q2191" s="5">
        <f>+'MBI DIRECTORIO'!Q2191</f>
        <v>25.499818804287639</v>
      </c>
      <c r="R2191" s="5">
        <f>+'MBI DIRECTORIO'!R2191</f>
        <v>0</v>
      </c>
      <c r="S2191" s="5">
        <f>+'MBI DIRECTORIO'!S2191</f>
        <v>0</v>
      </c>
      <c r="T2191" s="5">
        <f>+'MBI DIRECTORIO'!T2191</f>
        <v>0</v>
      </c>
      <c r="U2191" s="5">
        <f>+'MBI DIRECTORIO'!U2191</f>
        <v>0</v>
      </c>
      <c r="V2191" s="5">
        <f>+'MBI DIRECTORIO'!V2191</f>
        <v>0</v>
      </c>
      <c r="W2191" s="5">
        <f>+'MBI DIRECTORIO'!W2191</f>
        <v>0</v>
      </c>
      <c r="X2191" s="5">
        <f>+'MBI DIRECTORIO'!X2191</f>
        <v>0</v>
      </c>
      <c r="Y2191" s="5">
        <f>+'MBI DIRECTORIO'!Y2191</f>
        <v>1185.7998275056043</v>
      </c>
      <c r="Z2191" s="5">
        <f>+'MBI DIRECTORIO'!Z2191</f>
        <v>0.52781649811227227</v>
      </c>
      <c r="AA2191" s="5">
        <f>+'MBI DIRECTORIO'!AA2191</f>
        <v>0</v>
      </c>
      <c r="AB2191" s="5" t="str">
        <f>+'MBI DIRECTORIO'!AG2191</f>
        <v>COMPANHIA BRASILEIRA DE DISTRIBUIÇÃO</v>
      </c>
      <c r="AD2191" t="str">
        <f t="shared" si="36"/>
        <v>INSERT INTO TABLA_PRESUPUESTO_COMERCIAL VALUES ('VSR','80130-C','14005139-20',2022,'Diciembre',217.790912,'USD',7404.891002,3925.132387,0,370.24455,54.393327,1110.73365,45.55104,0,3.487502,25.499819,0,0,0,0,0,0,0,1185.799828,0.527816,0);</v>
      </c>
    </row>
    <row r="2192" spans="1:30" x14ac:dyDescent="0.2">
      <c r="A2192" t="str">
        <f>+'MBI DIRECTORIO'!A2192</f>
        <v>VSR</v>
      </c>
      <c r="B2192" t="str">
        <f>+'MBI DIRECTORIO'!B2192</f>
        <v>80130-C</v>
      </c>
      <c r="C2192" t="str">
        <f>+'MBI DIRECTORIO'!C2192</f>
        <v>14005140-21</v>
      </c>
      <c r="D2192">
        <f>+'MBI DIRECTORIO'!D2192</f>
        <v>2022</v>
      </c>
      <c r="E2192" t="str">
        <f>+'MBI DIRECTORIO'!E2192</f>
        <v>Diciembre</v>
      </c>
      <c r="F2192" s="5">
        <f>+'MBI DIRECTORIO'!F2192</f>
        <v>165.5063220240776</v>
      </c>
      <c r="G2192" t="str">
        <f>+'MBI DIRECTORIO'!G2192</f>
        <v>USD</v>
      </c>
      <c r="H2192" s="5">
        <f>+'MBI DIRECTORIO'!H2192</f>
        <v>5627.2149488186387</v>
      </c>
      <c r="I2192" s="5">
        <f>+'MBI DIRECTORIO'!I2192</f>
        <v>2873.9629346183174</v>
      </c>
      <c r="J2192" s="5">
        <f>+'MBI DIRECTORIO'!J2192</f>
        <v>0</v>
      </c>
      <c r="K2192" s="5">
        <f>+'MBI DIRECTORIO'!K2192</f>
        <v>281.36074744093196</v>
      </c>
      <c r="L2192" s="5">
        <f>+'MBI DIRECTORIO'!L2192</f>
        <v>41.335239489573325</v>
      </c>
      <c r="M2192" s="5">
        <f>+'MBI DIRECTORIO'!M2192</f>
        <v>844.08224232279576</v>
      </c>
      <c r="N2192" s="5">
        <f>+'MBI DIRECTORIO'!N2192</f>
        <v>34.615701338369171</v>
      </c>
      <c r="O2192" s="5">
        <f>+'MBI DIRECTORIO'!O2192</f>
        <v>0</v>
      </c>
      <c r="P2192" s="5">
        <f>+'MBI DIRECTORIO'!P2192</f>
        <v>2.6502646337188898</v>
      </c>
      <c r="Q2192" s="5">
        <f>+'MBI DIRECTORIO'!Q2192</f>
        <v>19.378132848925365</v>
      </c>
      <c r="R2192" s="5">
        <f>+'MBI DIRECTORIO'!R2192</f>
        <v>0</v>
      </c>
      <c r="S2192" s="5">
        <f>+'MBI DIRECTORIO'!S2192</f>
        <v>0</v>
      </c>
      <c r="T2192" s="5">
        <f>+'MBI DIRECTORIO'!T2192</f>
        <v>0</v>
      </c>
      <c r="U2192" s="5">
        <f>+'MBI DIRECTORIO'!U2192</f>
        <v>0</v>
      </c>
      <c r="V2192" s="5">
        <f>+'MBI DIRECTORIO'!V2192</f>
        <v>0</v>
      </c>
      <c r="W2192" s="5">
        <f>+'MBI DIRECTORIO'!W2192</f>
        <v>0</v>
      </c>
      <c r="X2192" s="5">
        <f>+'MBI DIRECTORIO'!X2192</f>
        <v>0</v>
      </c>
      <c r="Y2192" s="5">
        <f>+'MBI DIRECTORIO'!Y2192</f>
        <v>901.12744588493592</v>
      </c>
      <c r="Z2192" s="5">
        <f>+'MBI DIRECTORIO'!Z2192</f>
        <v>0.40110474112680294</v>
      </c>
      <c r="AA2192" s="5">
        <f>+'MBI DIRECTORIO'!AA2192</f>
        <v>0</v>
      </c>
      <c r="AB2192" s="5" t="str">
        <f>+'MBI DIRECTORIO'!AG2192</f>
        <v>COMPANHIA BRASILEIRA DE DISTRIBUIÇÃO</v>
      </c>
      <c r="AD2192" t="str">
        <f t="shared" si="36"/>
        <v>INSERT INTO TABLA_PRESUPUESTO_COMERCIAL VALUES ('VSR','80130-C','14005140-21',2022,'Diciembre',165.506322,'USD',5627.214949,2873.962935,0,281.360747,41.335239,844.082242,34.615701,0,2.650265,19.378133,0,0,0,0,0,0,0,901.127446,0.401105,0);</v>
      </c>
    </row>
    <row r="2193" spans="1:30" x14ac:dyDescent="0.2">
      <c r="A2193" t="str">
        <f>+'MBI DIRECTORIO'!A2193</f>
        <v>VSR</v>
      </c>
      <c r="B2193" t="str">
        <f>+'MBI DIRECTORIO'!B2193</f>
        <v>80130-C</v>
      </c>
      <c r="C2193" t="str">
        <f>+'MBI DIRECTORIO'!C2193</f>
        <v>14005128-20</v>
      </c>
      <c r="D2193">
        <f>+'MBI DIRECTORIO'!D2193</f>
        <v>2022</v>
      </c>
      <c r="E2193" t="str">
        <f>+'MBI DIRECTORIO'!E2193</f>
        <v>Diciembre</v>
      </c>
      <c r="F2193" s="5">
        <f>+'MBI DIRECTORIO'!F2193</f>
        <v>762.51086933195995</v>
      </c>
      <c r="G2193" t="str">
        <f>+'MBI DIRECTORIO'!G2193</f>
        <v>USD</v>
      </c>
      <c r="H2193" s="5">
        <f>+'MBI DIRECTORIO'!H2193</f>
        <v>21274.053254361683</v>
      </c>
      <c r="I2193" s="5">
        <f>+'MBI DIRECTORIO'!I2193</f>
        <v>10212.399658979029</v>
      </c>
      <c r="J2193" s="5">
        <f>+'MBI DIRECTORIO'!J2193</f>
        <v>0</v>
      </c>
      <c r="K2193" s="5">
        <f>+'MBI DIRECTORIO'!K2193</f>
        <v>1063.7026627180842</v>
      </c>
      <c r="L2193" s="5">
        <f>+'MBI DIRECTORIO'!L2193</f>
        <v>190.43725346427578</v>
      </c>
      <c r="M2193" s="5">
        <f>+'MBI DIRECTORIO'!M2193</f>
        <v>3191.1079881542523</v>
      </c>
      <c r="N2193" s="5">
        <f>+'MBI DIRECTORIO'!N2193</f>
        <v>159.47939750733801</v>
      </c>
      <c r="O2193" s="5">
        <f>+'MBI DIRECTORIO'!O2193</f>
        <v>0</v>
      </c>
      <c r="P2193" s="5">
        <f>+'MBI DIRECTORIO'!P2193</f>
        <v>12.210141371655567</v>
      </c>
      <c r="Q2193" s="5">
        <f>+'MBI DIRECTORIO'!Q2193</f>
        <v>73.260295536547886</v>
      </c>
      <c r="R2193" s="5">
        <f>+'MBI DIRECTORIO'!R2193</f>
        <v>0</v>
      </c>
      <c r="S2193" s="5">
        <f>+'MBI DIRECTORIO'!S2193</f>
        <v>0</v>
      </c>
      <c r="T2193" s="5">
        <f>+'MBI DIRECTORIO'!T2193</f>
        <v>0</v>
      </c>
      <c r="U2193" s="5">
        <f>+'MBI DIRECTORIO'!U2193</f>
        <v>0</v>
      </c>
      <c r="V2193" s="5">
        <f>+'MBI DIRECTORIO'!V2193</f>
        <v>0</v>
      </c>
      <c r="W2193" s="5">
        <f>+'MBI DIRECTORIO'!W2193</f>
        <v>0</v>
      </c>
      <c r="X2193" s="5">
        <f>+'MBI DIRECTORIO'!X2193</f>
        <v>0</v>
      </c>
      <c r="Y2193" s="5">
        <f>+'MBI DIRECTORIO'!Y2193</f>
        <v>3437.9057684434579</v>
      </c>
      <c r="Z2193" s="5">
        <f>+'MBI DIRECTORIO'!Z2193</f>
        <v>1.8479458736644221</v>
      </c>
      <c r="AA2193" s="5">
        <f>+'MBI DIRECTORIO'!AA2193</f>
        <v>0</v>
      </c>
      <c r="AB2193" s="5" t="str">
        <f>+'MBI DIRECTORIO'!AG2193</f>
        <v>COMPANHIA BRASILEIRA DE DISTRIBUIÇÃO</v>
      </c>
      <c r="AD2193" t="str">
        <f t="shared" si="36"/>
        <v>INSERT INTO TABLA_PRESUPUESTO_COMERCIAL VALUES ('VSR','80130-C','14005128-20',2022,'Diciembre',762.510869,'USD',21274.053254,10212.399659,0,1063.702663,190.437253,3191.107988,159.479398,0,12.210141,73.260296,0,0,0,0,0,0,0,3437.905768,1.847946,0);</v>
      </c>
    </row>
    <row r="2194" spans="1:30" x14ac:dyDescent="0.2">
      <c r="A2194" t="str">
        <f>+'MBI DIRECTORIO'!A2194</f>
        <v>VSR</v>
      </c>
      <c r="B2194" t="str">
        <f>+'MBI DIRECTORIO'!B2194</f>
        <v>80130-C</v>
      </c>
      <c r="C2194" t="str">
        <f>+'MBI DIRECTORIO'!C2194</f>
        <v>14005129-20</v>
      </c>
      <c r="D2194">
        <f>+'MBI DIRECTORIO'!D2194</f>
        <v>2022</v>
      </c>
      <c r="E2194" t="str">
        <f>+'MBI DIRECTORIO'!E2194</f>
        <v>Diciembre</v>
      </c>
      <c r="F2194" s="5">
        <f>+'MBI DIRECTORIO'!F2194</f>
        <v>864.93770252580532</v>
      </c>
      <c r="G2194" t="str">
        <f>+'MBI DIRECTORIO'!G2194</f>
        <v>USD</v>
      </c>
      <c r="H2194" s="5">
        <f>+'MBI DIRECTORIO'!H2194</f>
        <v>24131.761900469966</v>
      </c>
      <c r="I2194" s="5">
        <f>+'MBI DIRECTORIO'!I2194</f>
        <v>12085.593330095588</v>
      </c>
      <c r="J2194" s="5">
        <f>+'MBI DIRECTORIO'!J2194</f>
        <v>0</v>
      </c>
      <c r="K2194" s="5">
        <f>+'MBI DIRECTORIO'!K2194</f>
        <v>1206.5880950234985</v>
      </c>
      <c r="L2194" s="5">
        <f>+'MBI DIRECTORIO'!L2194</f>
        <v>216.01837706395463</v>
      </c>
      <c r="M2194" s="5">
        <f>+'MBI DIRECTORIO'!M2194</f>
        <v>3619.7642850704951</v>
      </c>
      <c r="N2194" s="5">
        <f>+'MBI DIRECTORIO'!N2194</f>
        <v>180.90200314265209</v>
      </c>
      <c r="O2194" s="5">
        <f>+'MBI DIRECTORIO'!O2194</f>
        <v>0</v>
      </c>
      <c r="P2194" s="5">
        <f>+'MBI DIRECTORIO'!P2194</f>
        <v>13.8503096156093</v>
      </c>
      <c r="Q2194" s="5">
        <f>+'MBI DIRECTORIO'!Q2194</f>
        <v>83.1012307578752</v>
      </c>
      <c r="R2194" s="5">
        <f>+'MBI DIRECTORIO'!R2194</f>
        <v>0</v>
      </c>
      <c r="S2194" s="5">
        <f>+'MBI DIRECTORIO'!S2194</f>
        <v>0</v>
      </c>
      <c r="T2194" s="5">
        <f>+'MBI DIRECTORIO'!T2194</f>
        <v>0</v>
      </c>
      <c r="U2194" s="5">
        <f>+'MBI DIRECTORIO'!U2194</f>
        <v>0</v>
      </c>
      <c r="V2194" s="5">
        <f>+'MBI DIRECTORIO'!V2194</f>
        <v>0</v>
      </c>
      <c r="W2194" s="5">
        <f>+'MBI DIRECTORIO'!W2194</f>
        <v>0</v>
      </c>
      <c r="X2194" s="5">
        <f>+'MBI DIRECTORIO'!X2194</f>
        <v>0</v>
      </c>
      <c r="Y2194" s="5">
        <f>+'MBI DIRECTORIO'!Y2194</f>
        <v>3899.7140059955645</v>
      </c>
      <c r="Z2194" s="5">
        <f>+'MBI DIRECTORIO'!Z2194</f>
        <v>2.0961774089327774</v>
      </c>
      <c r="AA2194" s="5">
        <f>+'MBI DIRECTORIO'!AA2194</f>
        <v>0</v>
      </c>
      <c r="AB2194" s="5" t="str">
        <f>+'MBI DIRECTORIO'!AG2194</f>
        <v>COMPANHIA BRASILEIRA DE DISTRIBUIÇÃO</v>
      </c>
      <c r="AD2194" t="str">
        <f t="shared" si="36"/>
        <v>INSERT INTO TABLA_PRESUPUESTO_COMERCIAL VALUES ('VSR','80130-C','14005129-20',2022,'Diciembre',864.937703,'USD',24131.7619,12085.59333,0,1206.588095,216.018377,3619.764285,180.902003,0,13.85031,83.101231,0,0,0,0,0,0,0,3899.714006,2.096177,0);</v>
      </c>
    </row>
    <row r="2195" spans="1:30" x14ac:dyDescent="0.2">
      <c r="A2195" t="str">
        <f>+'MBI DIRECTORIO'!A2195</f>
        <v>VSR</v>
      </c>
      <c r="B2195" t="str">
        <f>+'MBI DIRECTORIO'!B2195</f>
        <v>80130-C</v>
      </c>
      <c r="C2195" t="str">
        <f>+'MBI DIRECTORIO'!C2195</f>
        <v>14005132-20</v>
      </c>
      <c r="D2195">
        <f>+'MBI DIRECTORIO'!D2195</f>
        <v>2022</v>
      </c>
      <c r="E2195" t="str">
        <f>+'MBI DIRECTORIO'!E2195</f>
        <v>Diciembre</v>
      </c>
      <c r="F2195" s="5">
        <f>+'MBI DIRECTORIO'!F2195</f>
        <v>442.51069765445612</v>
      </c>
      <c r="G2195" t="str">
        <f>+'MBI DIRECTORIO'!G2195</f>
        <v>USD</v>
      </c>
      <c r="H2195" s="5">
        <f>+'MBI DIRECTORIO'!H2195</f>
        <v>12346.048464559326</v>
      </c>
      <c r="I2195" s="5">
        <f>+'MBI DIRECTORIO'!I2195</f>
        <v>6021.2214906546033</v>
      </c>
      <c r="J2195" s="5">
        <f>+'MBI DIRECTORIO'!J2195</f>
        <v>0</v>
      </c>
      <c r="K2195" s="5">
        <f>+'MBI DIRECTORIO'!K2195</f>
        <v>617.3024232279663</v>
      </c>
      <c r="L2195" s="5">
        <f>+'MBI DIRECTORIO'!L2195</f>
        <v>110.51714182606347</v>
      </c>
      <c r="M2195" s="5">
        <f>+'MBI DIRECTORIO'!M2195</f>
        <v>1851.9072696838987</v>
      </c>
      <c r="N2195" s="5">
        <f>+'MBI DIRECTORIO'!N2195</f>
        <v>92.551257025768592</v>
      </c>
      <c r="O2195" s="5">
        <f>+'MBI DIRECTORIO'!O2195</f>
        <v>0</v>
      </c>
      <c r="P2195" s="5">
        <f>+'MBI DIRECTORIO'!P2195</f>
        <v>7.0859556160354078</v>
      </c>
      <c r="Q2195" s="5">
        <f>+'MBI DIRECTORIO'!Q2195</f>
        <v>42.515412949655975</v>
      </c>
      <c r="R2195" s="5">
        <f>+'MBI DIRECTORIO'!R2195</f>
        <v>0</v>
      </c>
      <c r="S2195" s="5">
        <f>+'MBI DIRECTORIO'!S2195</f>
        <v>0</v>
      </c>
      <c r="T2195" s="5">
        <f>+'MBI DIRECTORIO'!T2195</f>
        <v>0</v>
      </c>
      <c r="U2195" s="5">
        <f>+'MBI DIRECTORIO'!U2195</f>
        <v>0</v>
      </c>
      <c r="V2195" s="5">
        <f>+'MBI DIRECTORIO'!V2195</f>
        <v>0</v>
      </c>
      <c r="W2195" s="5">
        <f>+'MBI DIRECTORIO'!W2195</f>
        <v>0</v>
      </c>
      <c r="X2195" s="5">
        <f>+'MBI DIRECTORIO'!X2195</f>
        <v>0</v>
      </c>
      <c r="Y2195" s="5">
        <f>+'MBI DIRECTORIO'!Y2195</f>
        <v>1995.1323204048513</v>
      </c>
      <c r="Z2195" s="5">
        <f>+'MBI DIRECTORIO'!Z2195</f>
        <v>1.0724251294926981</v>
      </c>
      <c r="AA2195" s="5">
        <f>+'MBI DIRECTORIO'!AA2195</f>
        <v>0</v>
      </c>
      <c r="AB2195" s="5" t="str">
        <f>+'MBI DIRECTORIO'!AG2195</f>
        <v>COMPANHIA BRASILEIRA DE DISTRIBUIÇÃO</v>
      </c>
      <c r="AD2195" t="str">
        <f t="shared" si="36"/>
        <v>INSERT INTO TABLA_PRESUPUESTO_COMERCIAL VALUES ('VSR','80130-C','14005132-20',2022,'Diciembre',442.510698,'USD',12346.0484649999,6021.221491,0,617.302423,110.517142,1851.90727,92.551257,0,7.085956,42.515413,0,0,0,0,0,0,0,1995.13232,1.072425,0);</v>
      </c>
    </row>
    <row r="2196" spans="1:30" x14ac:dyDescent="0.2">
      <c r="A2196" t="str">
        <f>+'MBI DIRECTORIO'!A2196</f>
        <v>VSR</v>
      </c>
      <c r="B2196" t="str">
        <f>+'MBI DIRECTORIO'!B2196</f>
        <v>80130-C</v>
      </c>
      <c r="C2196" t="str">
        <f>+'MBI DIRECTORIO'!C2196</f>
        <v>14005130-20</v>
      </c>
      <c r="D2196">
        <f>+'MBI DIRECTORIO'!D2196</f>
        <v>2022</v>
      </c>
      <c r="E2196" t="str">
        <f>+'MBI DIRECTORIO'!E2196</f>
        <v>Diciembre</v>
      </c>
      <c r="F2196" s="5">
        <f>+'MBI DIRECTORIO'!F2196</f>
        <v>796.48578295671587</v>
      </c>
      <c r="G2196" t="str">
        <f>+'MBI DIRECTORIO'!G2196</f>
        <v>USD</v>
      </c>
      <c r="H2196" s="5">
        <f>+'MBI DIRECTORIO'!H2196</f>
        <v>22221.953344492373</v>
      </c>
      <c r="I2196" s="5">
        <f>+'MBI DIRECTORIO'!I2196</f>
        <v>14290.038978292197</v>
      </c>
      <c r="J2196" s="5">
        <f>+'MBI DIRECTORIO'!J2196</f>
        <v>0</v>
      </c>
      <c r="K2196" s="5">
        <f>+'MBI DIRECTORIO'!K2196</f>
        <v>1111.0976672246186</v>
      </c>
      <c r="L2196" s="5">
        <f>+'MBI DIRECTORIO'!L2196</f>
        <v>198.92249544260062</v>
      </c>
      <c r="M2196" s="5">
        <f>+'MBI DIRECTORIO'!M2196</f>
        <v>3333.2930016738555</v>
      </c>
      <c r="N2196" s="5">
        <f>+'MBI DIRECTORIO'!N2196</f>
        <v>166.58526179486867</v>
      </c>
      <c r="O2196" s="5">
        <f>+'MBI DIRECTORIO'!O2196</f>
        <v>0</v>
      </c>
      <c r="P2196" s="5">
        <f>+'MBI DIRECTORIO'!P2196</f>
        <v>12.754184106169633</v>
      </c>
      <c r="Q2196" s="5">
        <f>+'MBI DIRECTORIO'!Q2196</f>
        <v>76.524527317478359</v>
      </c>
      <c r="R2196" s="5">
        <f>+'MBI DIRECTORIO'!R2196</f>
        <v>0</v>
      </c>
      <c r="S2196" s="5">
        <f>+'MBI DIRECTORIO'!S2196</f>
        <v>0</v>
      </c>
      <c r="T2196" s="5">
        <f>+'MBI DIRECTORIO'!T2196</f>
        <v>0</v>
      </c>
      <c r="U2196" s="5">
        <f>+'MBI DIRECTORIO'!U2196</f>
        <v>0</v>
      </c>
      <c r="V2196" s="5">
        <f>+'MBI DIRECTORIO'!V2196</f>
        <v>0</v>
      </c>
      <c r="W2196" s="5">
        <f>+'MBI DIRECTORIO'!W2196</f>
        <v>0</v>
      </c>
      <c r="X2196" s="5">
        <f>+'MBI DIRECTORIO'!X2196</f>
        <v>0</v>
      </c>
      <c r="Y2196" s="5">
        <f>+'MBI DIRECTORIO'!Y2196</f>
        <v>3591.0872590040422</v>
      </c>
      <c r="Z2196" s="5">
        <f>+'MBI DIRECTORIO'!Z2196</f>
        <v>1.9302841116701022</v>
      </c>
      <c r="AA2196" s="5">
        <f>+'MBI DIRECTORIO'!AA2196</f>
        <v>0</v>
      </c>
      <c r="AB2196" s="5" t="str">
        <f>+'MBI DIRECTORIO'!AG2196</f>
        <v>COMPANHIA BRASILEIRA DE DISTRIBUIÇÃO</v>
      </c>
      <c r="AD2196" t="str">
        <f t="shared" si="36"/>
        <v>INSERT INTO TABLA_PRESUPUESTO_COMERCIAL VALUES ('VSR','80130-C','14005130-20',2022,'Diciembre',796.485783,'USD',22221.953344,14290.038978,0,1111.097667,198.922495,3333.293002,166.585262,0,12.754184,76.524527,0,0,0,0,0,0,0,3591.087259,1.930284,0);</v>
      </c>
    </row>
    <row r="2197" spans="1:30" x14ac:dyDescent="0.2">
      <c r="A2197" t="str">
        <f>+'MBI DIRECTORIO'!A2197</f>
        <v>VSR</v>
      </c>
      <c r="B2197" t="str">
        <f>+'MBI DIRECTORIO'!B2197</f>
        <v>80130-C</v>
      </c>
      <c r="C2197" t="str">
        <f>+'MBI DIRECTORIO'!C2197</f>
        <v>14004728-20</v>
      </c>
      <c r="D2197">
        <f>+'MBI DIRECTORIO'!D2197</f>
        <v>2022</v>
      </c>
      <c r="E2197" t="str">
        <f>+'MBI DIRECTORIO'!E2197</f>
        <v>Diciembre</v>
      </c>
      <c r="F2197" s="5">
        <f>+'MBI DIRECTORIO'!F2197</f>
        <v>435.48140518036871</v>
      </c>
      <c r="G2197" t="str">
        <f>+'MBI DIRECTORIO'!G2197</f>
        <v>USD</v>
      </c>
      <c r="H2197" s="5">
        <f>+'MBI DIRECTORIO'!H2197</f>
        <v>12149.931204532286</v>
      </c>
      <c r="I2197" s="5">
        <f>+'MBI DIRECTORIO'!I2197</f>
        <v>6085.0506453950438</v>
      </c>
      <c r="J2197" s="5">
        <f>+'MBI DIRECTORIO'!J2197</f>
        <v>0</v>
      </c>
      <c r="K2197" s="5">
        <f>+'MBI DIRECTORIO'!K2197</f>
        <v>607.49656022661441</v>
      </c>
      <c r="L2197" s="5">
        <f>+'MBI DIRECTORIO'!L2197</f>
        <v>108.76157452020317</v>
      </c>
      <c r="M2197" s="5">
        <f>+'MBI DIRECTORIO'!M2197</f>
        <v>1822.4896806798429</v>
      </c>
      <c r="N2197" s="5">
        <f>+'MBI DIRECTORIO'!N2197</f>
        <v>91.081078207658805</v>
      </c>
      <c r="O2197" s="5">
        <f>+'MBI DIRECTORIO'!O2197</f>
        <v>0</v>
      </c>
      <c r="P2197" s="5">
        <f>+'MBI DIRECTORIO'!P2197</f>
        <v>6.9733950502738784</v>
      </c>
      <c r="Q2197" s="5">
        <f>+'MBI DIRECTORIO'!Q2197</f>
        <v>41.840054650153114</v>
      </c>
      <c r="R2197" s="5">
        <f>+'MBI DIRECTORIO'!R2197</f>
        <v>0</v>
      </c>
      <c r="S2197" s="5">
        <f>+'MBI DIRECTORIO'!S2197</f>
        <v>0</v>
      </c>
      <c r="T2197" s="5">
        <f>+'MBI DIRECTORIO'!T2197</f>
        <v>0</v>
      </c>
      <c r="U2197" s="5">
        <f>+'MBI DIRECTORIO'!U2197</f>
        <v>0</v>
      </c>
      <c r="V2197" s="5">
        <f>+'MBI DIRECTORIO'!V2197</f>
        <v>0</v>
      </c>
      <c r="W2197" s="5">
        <f>+'MBI DIRECTORIO'!W2197</f>
        <v>0</v>
      </c>
      <c r="X2197" s="5">
        <f>+'MBI DIRECTORIO'!X2197</f>
        <v>0</v>
      </c>
      <c r="Y2197" s="5">
        <f>+'MBI DIRECTORIO'!Y2197</f>
        <v>1963.439598219903</v>
      </c>
      <c r="Z2197" s="5">
        <f>+'MBI DIRECTORIO'!Z2197</f>
        <v>1.0553896319742815</v>
      </c>
      <c r="AA2197" s="5">
        <f>+'MBI DIRECTORIO'!AA2197</f>
        <v>0</v>
      </c>
      <c r="AB2197" s="5" t="str">
        <f>+'MBI DIRECTORIO'!AG2197</f>
        <v>COMPANHIA BRASILEIRA DE DISTRIBUIÇÃO</v>
      </c>
      <c r="AD2197" t="str">
        <f t="shared" si="36"/>
        <v>INSERT INTO TABLA_PRESUPUESTO_COMERCIAL VALUES ('VSR','80130-C','14004728-20',2022,'Diciembre',435.481405,'USD',12149.931205,6085.050645,0,607.49656,108.761575,1822.489681,91.081078,0,6.973395,41.840055,0,0,0,0,0,0,0,1963.439598,1.05539,0);</v>
      </c>
    </row>
    <row r="2198" spans="1:30" x14ac:dyDescent="0.2">
      <c r="A2198" t="str">
        <f>+'MBI DIRECTORIO'!A2198</f>
        <v>VSR</v>
      </c>
      <c r="B2198" t="str">
        <f>+'MBI DIRECTORIO'!B2198</f>
        <v>80130-C</v>
      </c>
      <c r="C2198" t="str">
        <f>+'MBI DIRECTORIO'!C2198</f>
        <v>14004914-20</v>
      </c>
      <c r="D2198">
        <f>+'MBI DIRECTORIO'!D2198</f>
        <v>2022</v>
      </c>
      <c r="E2198" t="str">
        <f>+'MBI DIRECTORIO'!E2198</f>
        <v>Diciembre</v>
      </c>
      <c r="F2198" s="5">
        <f>+'MBI DIRECTORIO'!F2198</f>
        <v>520.50237129552136</v>
      </c>
      <c r="G2198" t="str">
        <f>+'MBI DIRECTORIO'!G2198</f>
        <v>USD</v>
      </c>
      <c r="H2198" s="5">
        <f>+'MBI DIRECTORIO'!H2198</f>
        <v>14522.016159145045</v>
      </c>
      <c r="I2198" s="5">
        <f>+'MBI DIRECTORIO'!I2198</f>
        <v>7991.0217773364211</v>
      </c>
      <c r="J2198" s="5">
        <f>+'MBI DIRECTORIO'!J2198</f>
        <v>0</v>
      </c>
      <c r="K2198" s="5">
        <f>+'MBI DIRECTORIO'!K2198</f>
        <v>726.1008079572523</v>
      </c>
      <c r="L2198" s="5">
        <f>+'MBI DIRECTORIO'!L2198</f>
        <v>129.99557907679932</v>
      </c>
      <c r="M2198" s="5">
        <f>+'MBI DIRECTORIO'!M2198</f>
        <v>2178.3024238717567</v>
      </c>
      <c r="N2198" s="5">
        <f>+'MBI DIRECTORIO'!N2198</f>
        <v>108.86324105527244</v>
      </c>
      <c r="O2198" s="5">
        <f>+'MBI DIRECTORIO'!O2198</f>
        <v>0</v>
      </c>
      <c r="P2198" s="5">
        <f>+'MBI DIRECTORIO'!P2198</f>
        <v>8.3348418932942963</v>
      </c>
      <c r="Q2198" s="5">
        <f>+'MBI DIRECTORIO'!Q2198</f>
        <v>50.008674082235274</v>
      </c>
      <c r="R2198" s="5">
        <f>+'MBI DIRECTORIO'!R2198</f>
        <v>0</v>
      </c>
      <c r="S2198" s="5">
        <f>+'MBI DIRECTORIO'!S2198</f>
        <v>0</v>
      </c>
      <c r="T2198" s="5">
        <f>+'MBI DIRECTORIO'!T2198</f>
        <v>0</v>
      </c>
      <c r="U2198" s="5">
        <f>+'MBI DIRECTORIO'!U2198</f>
        <v>0</v>
      </c>
      <c r="V2198" s="5">
        <f>+'MBI DIRECTORIO'!V2198</f>
        <v>0</v>
      </c>
      <c r="W2198" s="5">
        <f>+'MBI DIRECTORIO'!W2198</f>
        <v>0</v>
      </c>
      <c r="X2198" s="5">
        <f>+'MBI DIRECTORIO'!X2198</f>
        <v>0</v>
      </c>
      <c r="Y2198" s="5">
        <f>+'MBI DIRECTORIO'!Y2198</f>
        <v>2346.7706189330888</v>
      </c>
      <c r="Z2198" s="5">
        <f>+'MBI DIRECTORIO'!Z2198</f>
        <v>1.2614380305303672</v>
      </c>
      <c r="AA2198" s="5">
        <f>+'MBI DIRECTORIO'!AA2198</f>
        <v>0</v>
      </c>
      <c r="AB2198" s="5" t="str">
        <f>+'MBI DIRECTORIO'!AG2198</f>
        <v>COMPANHIA BRASILEIRA DE DISTRIBUIÇÃO</v>
      </c>
      <c r="AD2198" t="str">
        <f t="shared" si="36"/>
        <v>INSERT INTO TABLA_PRESUPUESTO_COMERCIAL VALUES ('VSR','80130-C','14004914-20',2022,'Diciembre',520.502371,'USD',14522.016159,7991.021777,0,726.100808,129.995579,2178.302424,108.863241,0,8.334842,50.008674,0,0,0,0,0,0,0,2346.770619,1.261438,0);</v>
      </c>
    </row>
    <row r="2199" spans="1:30" x14ac:dyDescent="0.2">
      <c r="A2199" t="str">
        <f>+'MBI DIRECTORIO'!A2199</f>
        <v>VSR</v>
      </c>
      <c r="B2199" t="str">
        <f>+'MBI DIRECTORIO'!B2199</f>
        <v>80130-C</v>
      </c>
      <c r="C2199" t="str">
        <f>+'MBI DIRECTORIO'!C2199</f>
        <v>14005146-18</v>
      </c>
      <c r="D2199">
        <f>+'MBI DIRECTORIO'!D2199</f>
        <v>2022</v>
      </c>
      <c r="E2199" t="str">
        <f>+'MBI DIRECTORIO'!E2199</f>
        <v>Diciembre</v>
      </c>
      <c r="F2199" s="5">
        <f>+'MBI DIRECTORIO'!F2199</f>
        <v>45.92471083070452</v>
      </c>
      <c r="G2199" t="str">
        <f>+'MBI DIRECTORIO'!G2199</f>
        <v>USD</v>
      </c>
      <c r="H2199" s="5">
        <f>+'MBI DIRECTORIO'!H2199</f>
        <v>3673.9768664563617</v>
      </c>
      <c r="I2199" s="5">
        <f>+'MBI DIRECTORIO'!I2199</f>
        <v>1189.4522221565135</v>
      </c>
      <c r="J2199" s="5">
        <f>+'MBI DIRECTORIO'!J2199</f>
        <v>0</v>
      </c>
      <c r="K2199" s="5">
        <f>+'MBI DIRECTORIO'!K2199</f>
        <v>183.69884332281808</v>
      </c>
      <c r="L2199" s="5">
        <f>+'MBI DIRECTORIO'!L2199</f>
        <v>11.469706398287373</v>
      </c>
      <c r="M2199" s="5">
        <f>+'MBI DIRECTORIO'!M2199</f>
        <v>551.09652996845421</v>
      </c>
      <c r="N2199" s="5">
        <f>+'MBI DIRECTORIO'!N2199</f>
        <v>9.6051682783172865</v>
      </c>
      <c r="O2199" s="5">
        <f>+'MBI DIRECTORIO'!O2199</f>
        <v>0</v>
      </c>
      <c r="P2199" s="5">
        <f>+'MBI DIRECTORIO'!P2199</f>
        <v>0.73539569630866719</v>
      </c>
      <c r="Q2199" s="5">
        <f>+'MBI DIRECTORIO'!Q2199</f>
        <v>12.651873519957919</v>
      </c>
      <c r="R2199" s="5">
        <f>+'MBI DIRECTORIO'!R2199</f>
        <v>0</v>
      </c>
      <c r="S2199" s="5">
        <f>+'MBI DIRECTORIO'!S2199</f>
        <v>0</v>
      </c>
      <c r="T2199" s="5">
        <f>+'MBI DIRECTORIO'!T2199</f>
        <v>0</v>
      </c>
      <c r="U2199" s="5">
        <f>+'MBI DIRECTORIO'!U2199</f>
        <v>0</v>
      </c>
      <c r="V2199" s="5">
        <f>+'MBI DIRECTORIO'!V2199</f>
        <v>0</v>
      </c>
      <c r="W2199" s="5">
        <f>+'MBI DIRECTORIO'!W2199</f>
        <v>0</v>
      </c>
      <c r="X2199" s="5">
        <f>+'MBI DIRECTORIO'!X2199</f>
        <v>0</v>
      </c>
      <c r="Y2199" s="5">
        <f>+'MBI DIRECTORIO'!Y2199</f>
        <v>574.20026604682494</v>
      </c>
      <c r="Z2199" s="5">
        <f>+'MBI DIRECTORIO'!Z2199</f>
        <v>0.11129858378698801</v>
      </c>
      <c r="AA2199" s="5">
        <f>+'MBI DIRECTORIO'!AA2199</f>
        <v>0</v>
      </c>
      <c r="AB2199" s="5" t="str">
        <f>+'MBI DIRECTORIO'!AG2199</f>
        <v>COMPANHIA BRASILEIRA DE DISTRIBUIÇÃO</v>
      </c>
      <c r="AD2199" t="str">
        <f t="shared" si="36"/>
        <v>INSERT INTO TABLA_PRESUPUESTO_COMERCIAL VALUES ('VSR','80130-C','14005146-18',2022,'Diciembre',45.924711,'USD',3673.976866,1189.452222,0,183.698843,11.469706,551.09653,9.605168,0,0.735396,12.651874,0,0,0,0,0,0,0,574.200266,0.111299,0);</v>
      </c>
    </row>
    <row r="2200" spans="1:30" x14ac:dyDescent="0.2">
      <c r="A2200" t="str">
        <f>+'MBI DIRECTORIO'!A2200</f>
        <v>VSR</v>
      </c>
      <c r="B2200" t="str">
        <f>+'MBI DIRECTORIO'!B2200</f>
        <v>80130-C</v>
      </c>
      <c r="C2200" t="str">
        <f>+'MBI DIRECTORIO'!C2200</f>
        <v>14005147-18</v>
      </c>
      <c r="D2200">
        <f>+'MBI DIRECTORIO'!D2200</f>
        <v>2022</v>
      </c>
      <c r="E2200" t="str">
        <f>+'MBI DIRECTORIO'!E2200</f>
        <v>Diciembre</v>
      </c>
      <c r="F2200" s="5">
        <f>+'MBI DIRECTORIO'!F2200</f>
        <v>45.92471083070452</v>
      </c>
      <c r="G2200" t="str">
        <f>+'MBI DIRECTORIO'!G2200</f>
        <v>USD</v>
      </c>
      <c r="H2200" s="5">
        <f>+'MBI DIRECTORIO'!H2200</f>
        <v>3673.9768664563617</v>
      </c>
      <c r="I2200" s="5">
        <f>+'MBI DIRECTORIO'!I2200</f>
        <v>2024.1279414731914</v>
      </c>
      <c r="J2200" s="5">
        <f>+'MBI DIRECTORIO'!J2200</f>
        <v>0</v>
      </c>
      <c r="K2200" s="5">
        <f>+'MBI DIRECTORIO'!K2200</f>
        <v>183.69884332281808</v>
      </c>
      <c r="L2200" s="5">
        <f>+'MBI DIRECTORIO'!L2200</f>
        <v>11.469706398287373</v>
      </c>
      <c r="M2200" s="5">
        <f>+'MBI DIRECTORIO'!M2200</f>
        <v>551.09652996845421</v>
      </c>
      <c r="N2200" s="5">
        <f>+'MBI DIRECTORIO'!N2200</f>
        <v>9.6051682783172865</v>
      </c>
      <c r="O2200" s="5">
        <f>+'MBI DIRECTORIO'!O2200</f>
        <v>0</v>
      </c>
      <c r="P2200" s="5">
        <f>+'MBI DIRECTORIO'!P2200</f>
        <v>0.73539569630866719</v>
      </c>
      <c r="Q2200" s="5">
        <f>+'MBI DIRECTORIO'!Q2200</f>
        <v>12.651873519957919</v>
      </c>
      <c r="R2200" s="5">
        <f>+'MBI DIRECTORIO'!R2200</f>
        <v>0</v>
      </c>
      <c r="S2200" s="5">
        <f>+'MBI DIRECTORIO'!S2200</f>
        <v>0</v>
      </c>
      <c r="T2200" s="5">
        <f>+'MBI DIRECTORIO'!T2200</f>
        <v>0</v>
      </c>
      <c r="U2200" s="5">
        <f>+'MBI DIRECTORIO'!U2200</f>
        <v>0</v>
      </c>
      <c r="V2200" s="5">
        <f>+'MBI DIRECTORIO'!V2200</f>
        <v>0</v>
      </c>
      <c r="W2200" s="5">
        <f>+'MBI DIRECTORIO'!W2200</f>
        <v>0</v>
      </c>
      <c r="X2200" s="5">
        <f>+'MBI DIRECTORIO'!X2200</f>
        <v>0</v>
      </c>
      <c r="Y2200" s="5">
        <f>+'MBI DIRECTORIO'!Y2200</f>
        <v>574.20026604682494</v>
      </c>
      <c r="Z2200" s="5">
        <f>+'MBI DIRECTORIO'!Z2200</f>
        <v>0.11129858378698801</v>
      </c>
      <c r="AA2200" s="5">
        <f>+'MBI DIRECTORIO'!AA2200</f>
        <v>0</v>
      </c>
      <c r="AB2200" s="5" t="str">
        <f>+'MBI DIRECTORIO'!AG2200</f>
        <v>COMPANHIA BRASILEIRA DE DISTRIBUIÇÃO</v>
      </c>
      <c r="AD2200" t="str">
        <f t="shared" si="36"/>
        <v>INSERT INTO TABLA_PRESUPUESTO_COMERCIAL VALUES ('VSR','80130-C','14005147-18',2022,'Diciembre',45.924711,'USD',3673.976866,2024.127941,0,183.698843,11.469706,551.09653,9.605168,0,0.735396,12.651874,0,0,0,0,0,0,0,574.200266,0.111299,0);</v>
      </c>
    </row>
    <row r="2201" spans="1:30" x14ac:dyDescent="0.2">
      <c r="A2201" t="str">
        <f>+'MBI DIRECTORIO'!A2201</f>
        <v>VSR</v>
      </c>
      <c r="B2201" t="str">
        <f>+'MBI DIRECTORIO'!B2201</f>
        <v>80130-C</v>
      </c>
      <c r="C2201" t="str">
        <f>+'MBI DIRECTORIO'!C2201</f>
        <v>14005148-16</v>
      </c>
      <c r="D2201">
        <f>+'MBI DIRECTORIO'!D2201</f>
        <v>2022</v>
      </c>
      <c r="E2201" t="str">
        <f>+'MBI DIRECTORIO'!E2201</f>
        <v>Diciembre</v>
      </c>
      <c r="F2201" s="5">
        <f>+'MBI DIRECTORIO'!F2201</f>
        <v>45.92471083070452</v>
      </c>
      <c r="G2201" t="str">
        <f>+'MBI DIRECTORIO'!G2201</f>
        <v>USD</v>
      </c>
      <c r="H2201" s="5">
        <f>+'MBI DIRECTORIO'!H2201</f>
        <v>3673.9768664563617</v>
      </c>
      <c r="I2201" s="5">
        <f>+'MBI DIRECTORIO'!I2201</f>
        <v>653.52461710471539</v>
      </c>
      <c r="J2201" s="5">
        <f>+'MBI DIRECTORIO'!J2201</f>
        <v>0</v>
      </c>
      <c r="K2201" s="5">
        <f>+'MBI DIRECTORIO'!K2201</f>
        <v>183.69884332281808</v>
      </c>
      <c r="L2201" s="5">
        <f>+'MBI DIRECTORIO'!L2201</f>
        <v>11.469706398287373</v>
      </c>
      <c r="M2201" s="5">
        <f>+'MBI DIRECTORIO'!M2201</f>
        <v>551.09652996845421</v>
      </c>
      <c r="N2201" s="5">
        <f>+'MBI DIRECTORIO'!N2201</f>
        <v>9.6051682783172865</v>
      </c>
      <c r="O2201" s="5">
        <f>+'MBI DIRECTORIO'!O2201</f>
        <v>0</v>
      </c>
      <c r="P2201" s="5">
        <f>+'MBI DIRECTORIO'!P2201</f>
        <v>0.73539569630866719</v>
      </c>
      <c r="Q2201" s="5">
        <f>+'MBI DIRECTORIO'!Q2201</f>
        <v>12.651873519957919</v>
      </c>
      <c r="R2201" s="5">
        <f>+'MBI DIRECTORIO'!R2201</f>
        <v>0</v>
      </c>
      <c r="S2201" s="5">
        <f>+'MBI DIRECTORIO'!S2201</f>
        <v>0</v>
      </c>
      <c r="T2201" s="5">
        <f>+'MBI DIRECTORIO'!T2201</f>
        <v>0</v>
      </c>
      <c r="U2201" s="5">
        <f>+'MBI DIRECTORIO'!U2201</f>
        <v>0</v>
      </c>
      <c r="V2201" s="5">
        <f>+'MBI DIRECTORIO'!V2201</f>
        <v>0</v>
      </c>
      <c r="W2201" s="5">
        <f>+'MBI DIRECTORIO'!W2201</f>
        <v>0</v>
      </c>
      <c r="X2201" s="5">
        <f>+'MBI DIRECTORIO'!X2201</f>
        <v>0</v>
      </c>
      <c r="Y2201" s="5">
        <f>+'MBI DIRECTORIO'!Y2201</f>
        <v>574.20026604682494</v>
      </c>
      <c r="Z2201" s="5">
        <f>+'MBI DIRECTORIO'!Z2201</f>
        <v>0.11129858378698801</v>
      </c>
      <c r="AA2201" s="5">
        <f>+'MBI DIRECTORIO'!AA2201</f>
        <v>0</v>
      </c>
      <c r="AB2201" s="5" t="str">
        <f>+'MBI DIRECTORIO'!AG2201</f>
        <v>COMPANHIA BRASILEIRA DE DISTRIBUIÇÃO</v>
      </c>
      <c r="AD2201" t="str">
        <f t="shared" si="36"/>
        <v>INSERT INTO TABLA_PRESUPUESTO_COMERCIAL VALUES ('VSR','80130-C','14005148-16',2022,'Diciembre',45.924711,'USD',3673.976866,653.524617,0,183.698843,11.469706,551.09653,9.605168,0,0.735396,12.651874,0,0,0,0,0,0,0,574.200266,0.111299,0);</v>
      </c>
    </row>
    <row r="2202" spans="1:30" x14ac:dyDescent="0.2">
      <c r="A2202" t="str">
        <f>+'MBI DIRECTORIO'!A2202</f>
        <v>VSR</v>
      </c>
      <c r="B2202" t="str">
        <f>+'MBI DIRECTORIO'!B2202</f>
        <v>80130-C</v>
      </c>
      <c r="C2202" t="str">
        <f>+'MBI DIRECTORIO'!C2202</f>
        <v>14005141-20</v>
      </c>
      <c r="D2202">
        <f>+'MBI DIRECTORIO'!D2202</f>
        <v>2022</v>
      </c>
      <c r="E2202" t="str">
        <f>+'MBI DIRECTORIO'!E2202</f>
        <v>Diciembre</v>
      </c>
      <c r="F2202" s="5">
        <f>+'MBI DIRECTORIO'!F2202</f>
        <v>276.48550398077208</v>
      </c>
      <c r="G2202" t="str">
        <f>+'MBI DIRECTORIO'!G2202</f>
        <v>USD</v>
      </c>
      <c r="H2202" s="5">
        <f>+'MBI DIRECTORIO'!H2202</f>
        <v>16589.130238846326</v>
      </c>
      <c r="I2202" s="5">
        <f>+'MBI DIRECTORIO'!I2202</f>
        <v>7292.3933143471277</v>
      </c>
      <c r="J2202" s="5">
        <f>+'MBI DIRECTORIO'!J2202</f>
        <v>0</v>
      </c>
      <c r="K2202" s="5">
        <f>+'MBI DIRECTORIO'!K2202</f>
        <v>829.45651194231618</v>
      </c>
      <c r="L2202" s="5">
        <f>+'MBI DIRECTORIO'!L2202</f>
        <v>69.052314030505599</v>
      </c>
      <c r="M2202" s="5">
        <f>+'MBI DIRECTORIO'!M2202</f>
        <v>2488.3695358269488</v>
      </c>
      <c r="N2202" s="5">
        <f>+'MBI DIRECTORIO'!N2202</f>
        <v>57.827033512318344</v>
      </c>
      <c r="O2202" s="5">
        <f>+'MBI DIRECTORIO'!O2202</f>
        <v>0</v>
      </c>
      <c r="P2202" s="5">
        <f>+'MBI DIRECTORIO'!P2202</f>
        <v>4.427382253286873</v>
      </c>
      <c r="Q2202" s="5">
        <f>+'MBI DIRECTORIO'!Q2202</f>
        <v>57.127081965116112</v>
      </c>
      <c r="R2202" s="5">
        <f>+'MBI DIRECTORIO'!R2202</f>
        <v>0</v>
      </c>
      <c r="S2202" s="5">
        <f>+'MBI DIRECTORIO'!S2202</f>
        <v>0</v>
      </c>
      <c r="T2202" s="5">
        <f>+'MBI DIRECTORIO'!T2202</f>
        <v>0</v>
      </c>
      <c r="U2202" s="5">
        <f>+'MBI DIRECTORIO'!U2202</f>
        <v>0</v>
      </c>
      <c r="V2202" s="5">
        <f>+'MBI DIRECTORIO'!V2202</f>
        <v>0</v>
      </c>
      <c r="W2202" s="5">
        <f>+'MBI DIRECTORIO'!W2202</f>
        <v>0</v>
      </c>
      <c r="X2202" s="5">
        <f>+'MBI DIRECTORIO'!X2202</f>
        <v>0</v>
      </c>
      <c r="Y2202" s="5">
        <f>+'MBI DIRECTORIO'!Y2202</f>
        <v>2608.4210964600616</v>
      </c>
      <c r="Z2202" s="5">
        <f>+'MBI DIRECTORIO'!Z2202</f>
        <v>0.67006290239105026</v>
      </c>
      <c r="AA2202" s="5">
        <f>+'MBI DIRECTORIO'!AA2202</f>
        <v>0</v>
      </c>
      <c r="AB2202" s="5" t="str">
        <f>+'MBI DIRECTORIO'!AG2202</f>
        <v>COMPANHIA BRASILEIRA DE DISTRIBUIÇÃO</v>
      </c>
      <c r="AD2202" t="str">
        <f t="shared" si="36"/>
        <v>INSERT INTO TABLA_PRESUPUESTO_COMERCIAL VALUES ('VSR','80130-C','14005141-20',2022,'Diciembre',276.485504,'USD',16589.130239,7292.393314,0,829.456512,69.052314,2488.369536,57.827034,0,4.427382,57.127082,0,0,0,0,0,0,0,2608.421096,0.670063,0);</v>
      </c>
    </row>
    <row r="2203" spans="1:30" x14ac:dyDescent="0.2">
      <c r="A2203" t="str">
        <f>+'MBI DIRECTORIO'!A2203</f>
        <v>VSR</v>
      </c>
      <c r="B2203" t="str">
        <f>+'MBI DIRECTORIO'!B2203</f>
        <v>80130-C</v>
      </c>
      <c r="C2203" t="str">
        <f>+'MBI DIRECTORIO'!C2203</f>
        <v>14005142-20</v>
      </c>
      <c r="D2203">
        <f>+'MBI DIRECTORIO'!D2203</f>
        <v>2022</v>
      </c>
      <c r="E2203" t="str">
        <f>+'MBI DIRECTORIO'!E2203</f>
        <v>Diciembre</v>
      </c>
      <c r="F2203" s="5">
        <f>+'MBI DIRECTORIO'!F2203</f>
        <v>95.832687396725248</v>
      </c>
      <c r="G2203" t="str">
        <f>+'MBI DIRECTORIO'!G2203</f>
        <v>USD</v>
      </c>
      <c r="H2203" s="5">
        <f>+'MBI DIRECTORIO'!H2203</f>
        <v>5749.9612438035147</v>
      </c>
      <c r="I2203" s="5">
        <f>+'MBI DIRECTORIO'!I2203</f>
        <v>2352.0489960534996</v>
      </c>
      <c r="J2203" s="5">
        <f>+'MBI DIRECTORIO'!J2203</f>
        <v>0</v>
      </c>
      <c r="K2203" s="5">
        <f>+'MBI DIRECTORIO'!K2203</f>
        <v>287.49806219017574</v>
      </c>
      <c r="L2203" s="5">
        <f>+'MBI DIRECTORIO'!L2203</f>
        <v>23.93423426989559</v>
      </c>
      <c r="M2203" s="5">
        <f>+'MBI DIRECTORIO'!M2203</f>
        <v>862.49418657052729</v>
      </c>
      <c r="N2203" s="5">
        <f>+'MBI DIRECTORIO'!N2203</f>
        <v>20.043437886896786</v>
      </c>
      <c r="O2203" s="5">
        <f>+'MBI DIRECTORIO'!O2203</f>
        <v>0</v>
      </c>
      <c r="P2203" s="5">
        <f>+'MBI DIRECTORIO'!P2203</f>
        <v>1.5345757132155351</v>
      </c>
      <c r="Q2203" s="5">
        <f>+'MBI DIRECTORIO'!Q2203</f>
        <v>19.800827562485161</v>
      </c>
      <c r="R2203" s="5">
        <f>+'MBI DIRECTORIO'!R2203</f>
        <v>0</v>
      </c>
      <c r="S2203" s="5">
        <f>+'MBI DIRECTORIO'!S2203</f>
        <v>0</v>
      </c>
      <c r="T2203" s="5">
        <f>+'MBI DIRECTORIO'!T2203</f>
        <v>0</v>
      </c>
      <c r="U2203" s="5">
        <f>+'MBI DIRECTORIO'!U2203</f>
        <v>0</v>
      </c>
      <c r="V2203" s="5">
        <f>+'MBI DIRECTORIO'!V2203</f>
        <v>0</v>
      </c>
      <c r="W2203" s="5">
        <f>+'MBI DIRECTORIO'!W2203</f>
        <v>0</v>
      </c>
      <c r="X2203" s="5">
        <f>+'MBI DIRECTORIO'!X2203</f>
        <v>0</v>
      </c>
      <c r="Y2203" s="5">
        <f>+'MBI DIRECTORIO'!Y2203</f>
        <v>904.10527834929258</v>
      </c>
      <c r="Z2203" s="5">
        <f>+'MBI DIRECTORIO'!Z2203</f>
        <v>0.23225061616774537</v>
      </c>
      <c r="AA2203" s="5">
        <f>+'MBI DIRECTORIO'!AA2203</f>
        <v>0</v>
      </c>
      <c r="AB2203" s="5" t="str">
        <f>+'MBI DIRECTORIO'!AG2203</f>
        <v>COMPANHIA BRASILEIRA DE DISTRIBUIÇÃO</v>
      </c>
      <c r="AD2203" t="str">
        <f t="shared" si="36"/>
        <v>INSERT INTO TABLA_PRESUPUESTO_COMERCIAL VALUES ('VSR','80130-C','14005142-20',2022,'Diciembre',95.832687,'USD',5749.961244,2352.048996,0,287.498062,23.934234,862.494187,20.043438,0,1.534576,19.800828,0,0,0,0,0,0,0,904.105278,0.232251,0);</v>
      </c>
    </row>
    <row r="2204" spans="1:30" x14ac:dyDescent="0.2">
      <c r="A2204" t="str">
        <f>+'MBI DIRECTORIO'!A2204</f>
        <v>VSR</v>
      </c>
      <c r="B2204" t="str">
        <f>+'MBI DIRECTORIO'!B2204</f>
        <v>80130-C</v>
      </c>
      <c r="C2204" t="str">
        <f>+'MBI DIRECTORIO'!C2204</f>
        <v>14005143-17</v>
      </c>
      <c r="D2204">
        <f>+'MBI DIRECTORIO'!D2204</f>
        <v>2022</v>
      </c>
      <c r="E2204" t="str">
        <f>+'MBI DIRECTORIO'!E2204</f>
        <v>Diciembre</v>
      </c>
      <c r="F2204" s="5">
        <f>+'MBI DIRECTORIO'!F2204</f>
        <v>46.393330328977015</v>
      </c>
      <c r="G2204" t="str">
        <f>+'MBI DIRECTORIO'!G2204</f>
        <v>USD</v>
      </c>
      <c r="H2204" s="5">
        <f>+'MBI DIRECTORIO'!H2204</f>
        <v>2783.5998197386207</v>
      </c>
      <c r="I2204" s="5">
        <f>+'MBI DIRECTORIO'!I2204</f>
        <v>1829.423400123545</v>
      </c>
      <c r="J2204" s="5">
        <f>+'MBI DIRECTORIO'!J2204</f>
        <v>0</v>
      </c>
      <c r="K2204" s="5">
        <f>+'MBI DIRECTORIO'!K2204</f>
        <v>139.17999098693105</v>
      </c>
      <c r="L2204" s="5">
        <f>+'MBI DIRECTORIO'!L2204</f>
        <v>11.58674421867806</v>
      </c>
      <c r="M2204" s="5">
        <f>+'MBI DIRECTORIO'!M2204</f>
        <v>417.53997296079314</v>
      </c>
      <c r="N2204" s="5">
        <f>+'MBI DIRECTORIO'!N2204</f>
        <v>9.7031801995246028</v>
      </c>
      <c r="O2204" s="5">
        <f>+'MBI DIRECTORIO'!O2204</f>
        <v>0</v>
      </c>
      <c r="P2204" s="5">
        <f>+'MBI DIRECTORIO'!P2204</f>
        <v>0.74289973402610243</v>
      </c>
      <c r="Q2204" s="5">
        <f>+'MBI DIRECTORIO'!Q2204</f>
        <v>9.5857307026211771</v>
      </c>
      <c r="R2204" s="5">
        <f>+'MBI DIRECTORIO'!R2204</f>
        <v>0</v>
      </c>
      <c r="S2204" s="5">
        <f>+'MBI DIRECTORIO'!S2204</f>
        <v>0</v>
      </c>
      <c r="T2204" s="5">
        <f>+'MBI DIRECTORIO'!T2204</f>
        <v>0</v>
      </c>
      <c r="U2204" s="5">
        <f>+'MBI DIRECTORIO'!U2204</f>
        <v>0</v>
      </c>
      <c r="V2204" s="5">
        <f>+'MBI DIRECTORIO'!V2204</f>
        <v>0</v>
      </c>
      <c r="W2204" s="5">
        <f>+'MBI DIRECTORIO'!W2204</f>
        <v>0</v>
      </c>
      <c r="X2204" s="5">
        <f>+'MBI DIRECTORIO'!X2204</f>
        <v>0</v>
      </c>
      <c r="Y2204" s="5">
        <f>+'MBI DIRECTORIO'!Y2204</f>
        <v>437.68421788058652</v>
      </c>
      <c r="Z2204" s="5">
        <f>+'MBI DIRECTORIO'!Z2204</f>
        <v>0.11243428362154911</v>
      </c>
      <c r="AA2204" s="5">
        <f>+'MBI DIRECTORIO'!AA2204</f>
        <v>0</v>
      </c>
      <c r="AB2204" s="5" t="str">
        <f>+'MBI DIRECTORIO'!AG2204</f>
        <v>COMPANHIA BRASILEIRA DE DISTRIBUIÇÃO</v>
      </c>
      <c r="AD2204" t="str">
        <f t="shared" si="36"/>
        <v>INSERT INTO TABLA_PRESUPUESTO_COMERCIAL VALUES ('VSR','80130-C','14005143-17',2022,'Diciembre',46.39333,'USD',2783.59982,1829.4234,0,139.179991,11.586744,417.539973,9.70318,0,0.7429,9.585731,0,0,0,0,0,0,0,437.684218,0.112434,0);</v>
      </c>
    </row>
    <row r="2205" spans="1:30" x14ac:dyDescent="0.2">
      <c r="A2205" t="str">
        <f>+'MBI DIRECTORIO'!A2205</f>
        <v>VSR</v>
      </c>
      <c r="B2205" t="str">
        <f>+'MBI DIRECTORIO'!B2205</f>
        <v>80130-C</v>
      </c>
      <c r="C2205" t="str">
        <f>+'MBI DIRECTORIO'!C2205</f>
        <v>14005114-20</v>
      </c>
      <c r="D2205">
        <f>+'MBI DIRECTORIO'!D2205</f>
        <v>2022</v>
      </c>
      <c r="E2205" t="str">
        <f>+'MBI DIRECTORIO'!E2205</f>
        <v>Diciembre</v>
      </c>
      <c r="F2205" s="5">
        <f>+'MBI DIRECTORIO'!F2205</f>
        <v>137.53982274297729</v>
      </c>
      <c r="G2205" t="str">
        <f>+'MBI DIRECTORIO'!G2205</f>
        <v>USD</v>
      </c>
      <c r="H2205" s="5">
        <f>+'MBI DIRECTORIO'!H2205</f>
        <v>6876.9911371488643</v>
      </c>
      <c r="I2205" s="5">
        <f>+'MBI DIRECTORIO'!I2205</f>
        <v>2479.6843056657508</v>
      </c>
      <c r="J2205" s="5">
        <f>+'MBI DIRECTORIO'!J2205</f>
        <v>0</v>
      </c>
      <c r="K2205" s="5">
        <f>+'MBI DIRECTORIO'!K2205</f>
        <v>343.84955685744325</v>
      </c>
      <c r="L2205" s="5">
        <f>+'MBI DIRECTORIO'!L2205</f>
        <v>34.350600284666768</v>
      </c>
      <c r="M2205" s="5">
        <f>+'MBI DIRECTORIO'!M2205</f>
        <v>1031.5486705723297</v>
      </c>
      <c r="N2205" s="5">
        <f>+'MBI DIRECTORIO'!N2205</f>
        <v>28.766498874348191</v>
      </c>
      <c r="O2205" s="5">
        <f>+'MBI DIRECTORIO'!O2205</f>
        <v>0</v>
      </c>
      <c r="P2205" s="5">
        <f>+'MBI DIRECTORIO'!P2205</f>
        <v>2.2024350700672835</v>
      </c>
      <c r="Q2205" s="5">
        <f>+'MBI DIRECTORIO'!Q2205</f>
        <v>23.681918865482452</v>
      </c>
      <c r="R2205" s="5">
        <f>+'MBI DIRECTORIO'!R2205</f>
        <v>0</v>
      </c>
      <c r="S2205" s="5">
        <f>+'MBI DIRECTORIO'!S2205</f>
        <v>0</v>
      </c>
      <c r="T2205" s="5">
        <f>+'MBI DIRECTORIO'!T2205</f>
        <v>0</v>
      </c>
      <c r="U2205" s="5">
        <f>+'MBI DIRECTORIO'!U2205</f>
        <v>0</v>
      </c>
      <c r="V2205" s="5">
        <f>+'MBI DIRECTORIO'!V2205</f>
        <v>0</v>
      </c>
      <c r="W2205" s="5">
        <f>+'MBI DIRECTORIO'!W2205</f>
        <v>0</v>
      </c>
      <c r="X2205" s="5">
        <f>+'MBI DIRECTORIO'!X2205</f>
        <v>0</v>
      </c>
      <c r="Y2205" s="5">
        <f>+'MBI DIRECTORIO'!Y2205</f>
        <v>1086.5328512836713</v>
      </c>
      <c r="Z2205" s="5">
        <f>+'MBI DIRECTORIO'!Z2205</f>
        <v>0.33332790144368346</v>
      </c>
      <c r="AA2205" s="5">
        <f>+'MBI DIRECTORIO'!AA2205</f>
        <v>0</v>
      </c>
      <c r="AB2205" s="5" t="str">
        <f>+'MBI DIRECTORIO'!AG2205</f>
        <v>COMPANHIA BRASILEIRA DE DISTRIBUIÇÃO</v>
      </c>
      <c r="AD2205" t="str">
        <f t="shared" si="36"/>
        <v>INSERT INTO TABLA_PRESUPUESTO_COMERCIAL VALUES ('VSR','80130-C','14005114-20',2022,'Diciembre',137.539823,'USD',6876.991137,2479.684306,0,343.849557,34.3506,1031.548671,28.766499,0,2.202435,23.681919,0,0,0,0,0,0,0,1086.532851,0.333328,0);</v>
      </c>
    </row>
    <row r="2206" spans="1:30" x14ac:dyDescent="0.2">
      <c r="A2206" t="str">
        <f>+'MBI DIRECTORIO'!A2206</f>
        <v>VSR</v>
      </c>
      <c r="B2206" t="str">
        <f>+'MBI DIRECTORIO'!B2206</f>
        <v>80130-C</v>
      </c>
      <c r="C2206" t="str">
        <f>+'MBI DIRECTORIO'!C2206</f>
        <v>14005116-20</v>
      </c>
      <c r="D2206">
        <f>+'MBI DIRECTORIO'!D2206</f>
        <v>2022</v>
      </c>
      <c r="E2206" t="str">
        <f>+'MBI DIRECTORIO'!E2206</f>
        <v>Diciembre</v>
      </c>
      <c r="F2206" s="5">
        <f>+'MBI DIRECTORIO'!F2206</f>
        <v>97.707165389815231</v>
      </c>
      <c r="G2206" t="str">
        <f>+'MBI DIRECTORIO'!G2206</f>
        <v>USD</v>
      </c>
      <c r="H2206" s="5">
        <f>+'MBI DIRECTORIO'!H2206</f>
        <v>4885.3582694907618</v>
      </c>
      <c r="I2206" s="5">
        <f>+'MBI DIRECTORIO'!I2206</f>
        <v>1961.9908012457483</v>
      </c>
      <c r="J2206" s="5">
        <f>+'MBI DIRECTORIO'!J2206</f>
        <v>0</v>
      </c>
      <c r="K2206" s="5">
        <f>+'MBI DIRECTORIO'!K2206</f>
        <v>244.26791347453809</v>
      </c>
      <c r="L2206" s="5">
        <f>+'MBI DIRECTORIO'!L2206</f>
        <v>24.402385551458341</v>
      </c>
      <c r="M2206" s="5">
        <f>+'MBI DIRECTORIO'!M2206</f>
        <v>732.80374042361427</v>
      </c>
      <c r="N2206" s="5">
        <f>+'MBI DIRECTORIO'!N2206</f>
        <v>20.435485571726062</v>
      </c>
      <c r="O2206" s="5">
        <f>+'MBI DIRECTORIO'!O2206</f>
        <v>0</v>
      </c>
      <c r="P2206" s="5">
        <f>+'MBI DIRECTORIO'!P2206</f>
        <v>1.5645918640852765</v>
      </c>
      <c r="Q2206" s="5">
        <f>+'MBI DIRECTORIO'!Q2206</f>
        <v>16.823441510913433</v>
      </c>
      <c r="R2206" s="5">
        <f>+'MBI DIRECTORIO'!R2206</f>
        <v>0</v>
      </c>
      <c r="S2206" s="5">
        <f>+'MBI DIRECTORIO'!S2206</f>
        <v>0</v>
      </c>
      <c r="T2206" s="5">
        <f>+'MBI DIRECTORIO'!T2206</f>
        <v>0</v>
      </c>
      <c r="U2206" s="5">
        <f>+'MBI DIRECTORIO'!U2206</f>
        <v>0</v>
      </c>
      <c r="V2206" s="5">
        <f>+'MBI DIRECTORIO'!V2206</f>
        <v>0</v>
      </c>
      <c r="W2206" s="5">
        <f>+'MBI DIRECTORIO'!W2206</f>
        <v>0</v>
      </c>
      <c r="X2206" s="5">
        <f>+'MBI DIRECTORIO'!X2206</f>
        <v>0</v>
      </c>
      <c r="Y2206" s="5">
        <f>+'MBI DIRECTORIO'!Y2206</f>
        <v>771.86405278584505</v>
      </c>
      <c r="Z2206" s="5">
        <f>+'MBI DIRECTORIO'!Z2206</f>
        <v>0.23679341550598978</v>
      </c>
      <c r="AA2206" s="5">
        <f>+'MBI DIRECTORIO'!AA2206</f>
        <v>0</v>
      </c>
      <c r="AB2206" s="5" t="str">
        <f>+'MBI DIRECTORIO'!AG2206</f>
        <v>COMPANHIA BRASILEIRA DE DISTRIBUIÇÃO</v>
      </c>
      <c r="AD2206" t="str">
        <f t="shared" si="36"/>
        <v>INSERT INTO TABLA_PRESUPUESTO_COMERCIAL VALUES ('VSR','80130-C','14005116-20',2022,'Diciembre',97.707165,'USD',4885.358269,1961.990801,0,244.267913,24.402386,732.80374,20.435486,0,1.564592,16.823442,0,0,0,0,0,0,0,771.864053,0.236793,0);</v>
      </c>
    </row>
    <row r="2207" spans="1:30" x14ac:dyDescent="0.2">
      <c r="A2207" t="str">
        <f>+'MBI DIRECTORIO'!A2207</f>
        <v>VSR</v>
      </c>
      <c r="B2207" t="str">
        <f>+'MBI DIRECTORIO'!B2207</f>
        <v>80130-C</v>
      </c>
      <c r="C2207" t="str">
        <f>+'MBI DIRECTORIO'!C2207</f>
        <v>14005115-20</v>
      </c>
      <c r="D2207">
        <f>+'MBI DIRECTORIO'!D2207</f>
        <v>2022</v>
      </c>
      <c r="E2207" t="str">
        <f>+'MBI DIRECTORIO'!E2207</f>
        <v>Diciembre</v>
      </c>
      <c r="F2207" s="5">
        <f>+'MBI DIRECTORIO'!F2207</f>
        <v>149.02100045065345</v>
      </c>
      <c r="G2207" t="str">
        <f>+'MBI DIRECTORIO'!G2207</f>
        <v>USD</v>
      </c>
      <c r="H2207" s="5">
        <f>+'MBI DIRECTORIO'!H2207</f>
        <v>7451.0500225326723</v>
      </c>
      <c r="I2207" s="5">
        <f>+'MBI DIRECTORIO'!I2207</f>
        <v>2859.4381939791292</v>
      </c>
      <c r="J2207" s="5">
        <f>+'MBI DIRECTORIO'!J2207</f>
        <v>0</v>
      </c>
      <c r="K2207" s="5">
        <f>+'MBI DIRECTORIO'!K2207</f>
        <v>372.55250112663362</v>
      </c>
      <c r="L2207" s="5">
        <f>+'MBI DIRECTORIO'!L2207</f>
        <v>37.218026884238618</v>
      </c>
      <c r="M2207" s="5">
        <f>+'MBI DIRECTORIO'!M2207</f>
        <v>1117.6575033799008</v>
      </c>
      <c r="N2207" s="5">
        <f>+'MBI DIRECTORIO'!N2207</f>
        <v>31.167790943927514</v>
      </c>
      <c r="O2207" s="5">
        <f>+'MBI DIRECTORIO'!O2207</f>
        <v>0</v>
      </c>
      <c r="P2207" s="5">
        <f>+'MBI DIRECTORIO'!P2207</f>
        <v>2.3862839941444509</v>
      </c>
      <c r="Q2207" s="5">
        <f>+'MBI DIRECTORIO'!Q2207</f>
        <v>25.658774102975883</v>
      </c>
      <c r="R2207" s="5">
        <f>+'MBI DIRECTORIO'!R2207</f>
        <v>0</v>
      </c>
      <c r="S2207" s="5">
        <f>+'MBI DIRECTORIO'!S2207</f>
        <v>0</v>
      </c>
      <c r="T2207" s="5">
        <f>+'MBI DIRECTORIO'!T2207</f>
        <v>0</v>
      </c>
      <c r="U2207" s="5">
        <f>+'MBI DIRECTORIO'!U2207</f>
        <v>0</v>
      </c>
      <c r="V2207" s="5">
        <f>+'MBI DIRECTORIO'!V2207</f>
        <v>0</v>
      </c>
      <c r="W2207" s="5">
        <f>+'MBI DIRECTORIO'!W2207</f>
        <v>0</v>
      </c>
      <c r="X2207" s="5">
        <f>+'MBI DIRECTORIO'!X2207</f>
        <v>0</v>
      </c>
      <c r="Y2207" s="5">
        <f>+'MBI DIRECTORIO'!Y2207</f>
        <v>1177.2315049683391</v>
      </c>
      <c r="Z2207" s="5">
        <f>+'MBI DIRECTORIO'!Z2207</f>
        <v>0.36115254739043051</v>
      </c>
      <c r="AA2207" s="5">
        <f>+'MBI DIRECTORIO'!AA2207</f>
        <v>0</v>
      </c>
      <c r="AB2207" s="5" t="str">
        <f>+'MBI DIRECTORIO'!AG2207</f>
        <v>COMPANHIA BRASILEIRA DE DISTRIBUIÇÃO</v>
      </c>
      <c r="AD2207" t="str">
        <f t="shared" si="36"/>
        <v>INSERT INTO TABLA_PRESUPUESTO_COMERCIAL VALUES ('VSR','80130-C','14005115-20',2022,'Diciembre',149.021,'USD',7451.050023,2859.438194,0,372.552501,37.218027,1117.657503,31.167791,0,2.386284,25.658774,0,0,0,0,0,0,0,1177.231505,0.361153,0);</v>
      </c>
    </row>
    <row r="2208" spans="1:30" x14ac:dyDescent="0.2">
      <c r="A2208" t="str">
        <f>+'MBI DIRECTORIO'!A2208</f>
        <v>VSR</v>
      </c>
      <c r="B2208" t="str">
        <f>+'MBI DIRECTORIO'!B2208</f>
        <v>80130-C</v>
      </c>
      <c r="C2208" t="str">
        <f>+'MBI DIRECTORIO'!C2208</f>
        <v>14005122-18</v>
      </c>
      <c r="D2208">
        <f>+'MBI DIRECTORIO'!D2208</f>
        <v>2022</v>
      </c>
      <c r="E2208" t="str">
        <f>+'MBI DIRECTORIO'!E2208</f>
        <v>Diciembre</v>
      </c>
      <c r="F2208" s="5">
        <f>+'MBI DIRECTORIO'!F2208</f>
        <v>19.24687225047748</v>
      </c>
      <c r="G2208" t="str">
        <f>+'MBI DIRECTORIO'!G2208</f>
        <v>USD</v>
      </c>
      <c r="H2208" s="5">
        <f>+'MBI DIRECTORIO'!H2208</f>
        <v>2020.9215863001355</v>
      </c>
      <c r="I2208" s="5">
        <f>+'MBI DIRECTORIO'!I2208</f>
        <v>1120.034528377209</v>
      </c>
      <c r="J2208" s="5">
        <f>+'MBI DIRECTORIO'!J2208</f>
        <v>0</v>
      </c>
      <c r="K2208" s="5">
        <f>+'MBI DIRECTORIO'!K2208</f>
        <v>101.04607931500678</v>
      </c>
      <c r="L2208" s="5">
        <f>+'MBI DIRECTORIO'!L2208</f>
        <v>4.8069104803318075</v>
      </c>
      <c r="M2208" s="5">
        <f>+'MBI DIRECTORIO'!M2208</f>
        <v>303.13823794502031</v>
      </c>
      <c r="N2208" s="5">
        <f>+'MBI DIRECTORIO'!N2208</f>
        <v>4.0254896210148976</v>
      </c>
      <c r="O2208" s="5">
        <f>+'MBI DIRECTORIO'!O2208</f>
        <v>0</v>
      </c>
      <c r="P2208" s="5">
        <f>+'MBI DIRECTORIO'!P2208</f>
        <v>0.30820154910895309</v>
      </c>
      <c r="Q2208" s="5">
        <f>+'MBI DIRECTORIO'!Q2208</f>
        <v>6.9593373156656293</v>
      </c>
      <c r="R2208" s="5">
        <f>+'MBI DIRECTORIO'!R2208</f>
        <v>0</v>
      </c>
      <c r="S2208" s="5">
        <f>+'MBI DIRECTORIO'!S2208</f>
        <v>0</v>
      </c>
      <c r="T2208" s="5">
        <f>+'MBI DIRECTORIO'!T2208</f>
        <v>0</v>
      </c>
      <c r="U2208" s="5">
        <f>+'MBI DIRECTORIO'!U2208</f>
        <v>0</v>
      </c>
      <c r="V2208" s="5">
        <f>+'MBI DIRECTORIO'!V2208</f>
        <v>0</v>
      </c>
      <c r="W2208" s="5">
        <f>+'MBI DIRECTORIO'!W2208</f>
        <v>0</v>
      </c>
      <c r="X2208" s="5">
        <f>+'MBI DIRECTORIO'!X2208</f>
        <v>0</v>
      </c>
      <c r="Y2208" s="5">
        <f>+'MBI DIRECTORIO'!Y2208</f>
        <v>314.47791124544352</v>
      </c>
      <c r="Z2208" s="5">
        <f>+'MBI DIRECTORIO'!Z2208</f>
        <v>4.6644814633759565E-2</v>
      </c>
      <c r="AA2208" s="5">
        <f>+'MBI DIRECTORIO'!AA2208</f>
        <v>0</v>
      </c>
      <c r="AB2208" s="5" t="str">
        <f>+'MBI DIRECTORIO'!AG2208</f>
        <v>COMPANHIA BRASILEIRA DE DISTRIBUIÇÃO</v>
      </c>
      <c r="AD2208" t="str">
        <f t="shared" si="36"/>
        <v>INSERT INTO TABLA_PRESUPUESTO_COMERCIAL VALUES ('VSR','80130-C','14005122-18',2022,'Diciembre',19.246872,'USD',2020.921586,1120.034528,0,101.046079,4.80691,303.138238,4.02549,0,0.308202,6.959337,0,0,0,0,0,0,0,314.477911,0.046645,0);</v>
      </c>
    </row>
    <row r="2209" spans="1:30" x14ac:dyDescent="0.2">
      <c r="A2209" t="str">
        <f>+'MBI DIRECTORIO'!A2209</f>
        <v>VSR</v>
      </c>
      <c r="B2209" t="str">
        <f>+'MBI DIRECTORIO'!B2209</f>
        <v>80130-C</v>
      </c>
      <c r="C2209" t="str">
        <f>+'MBI DIRECTORIO'!C2209</f>
        <v>14005113-20</v>
      </c>
      <c r="D2209">
        <f>+'MBI DIRECTORIO'!D2209</f>
        <v>2022</v>
      </c>
      <c r="E2209" t="str">
        <f>+'MBI DIRECTORIO'!E2209</f>
        <v>Diciembre</v>
      </c>
      <c r="F2209" s="5">
        <f>+'MBI DIRECTORIO'!F2209</f>
        <v>249.30557308096741</v>
      </c>
      <c r="G2209" t="str">
        <f>+'MBI DIRECTORIO'!G2209</f>
        <v>USD</v>
      </c>
      <c r="H2209" s="5">
        <f>+'MBI DIRECTORIO'!H2209</f>
        <v>9224.3062039957949</v>
      </c>
      <c r="I2209" s="5">
        <f>+'MBI DIRECTORIO'!I2209</f>
        <v>4182.0742412536747</v>
      </c>
      <c r="J2209" s="5">
        <f>+'MBI DIRECTORIO'!J2209</f>
        <v>0</v>
      </c>
      <c r="K2209" s="5">
        <f>+'MBI DIRECTORIO'!K2209</f>
        <v>461.21531019978971</v>
      </c>
      <c r="L2209" s="5">
        <f>+'MBI DIRECTORIO'!L2209</f>
        <v>62.264120447845741</v>
      </c>
      <c r="M2209" s="5">
        <f>+'MBI DIRECTORIO'!M2209</f>
        <v>1383.645930599369</v>
      </c>
      <c r="N2209" s="5">
        <f>+'MBI DIRECTORIO'!N2209</f>
        <v>52.142342082293837</v>
      </c>
      <c r="O2209" s="5">
        <f>+'MBI DIRECTORIO'!O2209</f>
        <v>0</v>
      </c>
      <c r="P2209" s="5">
        <f>+'MBI DIRECTORIO'!P2209</f>
        <v>3.9921480656756216</v>
      </c>
      <c r="Q2209" s="5">
        <f>+'MBI DIRECTORIO'!Q2209</f>
        <v>31.765239587608637</v>
      </c>
      <c r="R2209" s="5">
        <f>+'MBI DIRECTORIO'!R2209</f>
        <v>0</v>
      </c>
      <c r="S2209" s="5">
        <f>+'MBI DIRECTORIO'!S2209</f>
        <v>0</v>
      </c>
      <c r="T2209" s="5">
        <f>+'MBI DIRECTORIO'!T2209</f>
        <v>0</v>
      </c>
      <c r="U2209" s="5">
        <f>+'MBI DIRECTORIO'!U2209</f>
        <v>0</v>
      </c>
      <c r="V2209" s="5">
        <f>+'MBI DIRECTORIO'!V2209</f>
        <v>0</v>
      </c>
      <c r="W2209" s="5">
        <f>+'MBI DIRECTORIO'!W2209</f>
        <v>0</v>
      </c>
      <c r="X2209" s="5">
        <f>+'MBI DIRECTORIO'!X2209</f>
        <v>0</v>
      </c>
      <c r="Y2209" s="5">
        <f>+'MBI DIRECTORIO'!Y2209</f>
        <v>1472.1498526469336</v>
      </c>
      <c r="Z2209" s="5">
        <f>+'MBI DIRECTORIO'!Z2209</f>
        <v>0.60419231198650636</v>
      </c>
      <c r="AA2209" s="5">
        <f>+'MBI DIRECTORIO'!AA2209</f>
        <v>0</v>
      </c>
      <c r="AB2209" s="5" t="str">
        <f>+'MBI DIRECTORIO'!AG2209</f>
        <v>COMPANHIA BRASILEIRA DE DISTRIBUIÇÃO</v>
      </c>
      <c r="AD2209" t="str">
        <f t="shared" si="36"/>
        <v>INSERT INTO TABLA_PRESUPUESTO_COMERCIAL VALUES ('VSR','80130-C','14005113-20',2022,'Diciembre',249.305573,'USD',9224.306204,4182.074241,0,461.21531,62.26412,1383.645931,52.142342,0,3.992148,31.76524,0,0,0,0,0,0,0,1472.149853,0.604192,0);</v>
      </c>
    </row>
    <row r="2210" spans="1:30" x14ac:dyDescent="0.2">
      <c r="A2210" t="str">
        <f>+'MBI DIRECTORIO'!A2210</f>
        <v>VSR</v>
      </c>
      <c r="B2210" t="str">
        <f>+'MBI DIRECTORIO'!B2210</f>
        <v>80130-C</v>
      </c>
      <c r="C2210" t="str">
        <f>+'MBI DIRECTORIO'!C2210</f>
        <v>14005107-20</v>
      </c>
      <c r="D2210">
        <f>+'MBI DIRECTORIO'!D2210</f>
        <v>2022</v>
      </c>
      <c r="E2210" t="str">
        <f>+'MBI DIRECTORIO'!E2210</f>
        <v>Diciembre</v>
      </c>
      <c r="F2210" s="5">
        <f>+'MBI DIRECTORIO'!F2210</f>
        <v>471.29732397690935</v>
      </c>
      <c r="G2210" t="str">
        <f>+'MBI DIRECTORIO'!G2210</f>
        <v>USD</v>
      </c>
      <c r="H2210" s="5">
        <f>+'MBI DIRECTORIO'!H2210</f>
        <v>17438.000987145646</v>
      </c>
      <c r="I2210" s="5">
        <f>+'MBI DIRECTORIO'!I2210</f>
        <v>6827.0809066582187</v>
      </c>
      <c r="J2210" s="5">
        <f>+'MBI DIRECTORIO'!J2210</f>
        <v>0</v>
      </c>
      <c r="K2210" s="5">
        <f>+'MBI DIRECTORIO'!K2210</f>
        <v>871.90004935728234</v>
      </c>
      <c r="L2210" s="5">
        <f>+'MBI DIRECTORIO'!L2210</f>
        <v>117.70660793577711</v>
      </c>
      <c r="M2210" s="5">
        <f>+'MBI DIRECTORIO'!M2210</f>
        <v>2615.7001480718468</v>
      </c>
      <c r="N2210" s="5">
        <f>+'MBI DIRECTORIO'!N2210</f>
        <v>98.571989328503903</v>
      </c>
      <c r="O2210" s="5">
        <f>+'MBI DIRECTORIO'!O2210</f>
        <v>0</v>
      </c>
      <c r="P2210" s="5">
        <f>+'MBI DIRECTORIO'!P2210</f>
        <v>7.5469179329635807</v>
      </c>
      <c r="Q2210" s="5">
        <f>+'MBI DIRECTORIO'!Q2210</f>
        <v>60.050291809013096</v>
      </c>
      <c r="R2210" s="5">
        <f>+'MBI DIRECTORIO'!R2210</f>
        <v>0</v>
      </c>
      <c r="S2210" s="5">
        <f>+'MBI DIRECTORIO'!S2210</f>
        <v>0</v>
      </c>
      <c r="T2210" s="5">
        <f>+'MBI DIRECTORIO'!T2210</f>
        <v>0</v>
      </c>
      <c r="U2210" s="5">
        <f>+'MBI DIRECTORIO'!U2210</f>
        <v>0</v>
      </c>
      <c r="V2210" s="5">
        <f>+'MBI DIRECTORIO'!V2210</f>
        <v>0</v>
      </c>
      <c r="W2210" s="5">
        <f>+'MBI DIRECTORIO'!W2210</f>
        <v>0</v>
      </c>
      <c r="X2210" s="5">
        <f>+'MBI DIRECTORIO'!X2210</f>
        <v>0</v>
      </c>
      <c r="Y2210" s="5">
        <f>+'MBI DIRECTORIO'!Y2210</f>
        <v>2783.0115366902291</v>
      </c>
      <c r="Z2210" s="5">
        <f>+'MBI DIRECTORIO'!Z2210</f>
        <v>1.1421895479014512</v>
      </c>
      <c r="AA2210" s="5">
        <f>+'MBI DIRECTORIO'!AA2210</f>
        <v>0</v>
      </c>
      <c r="AB2210" s="5" t="str">
        <f>+'MBI DIRECTORIO'!AG2210</f>
        <v>COMPANHIA BRASILEIRA DE DISTRIBUIÇÃO</v>
      </c>
      <c r="AD2210" t="str">
        <f t="shared" si="36"/>
        <v>INSERT INTO TABLA_PRESUPUESTO_COMERCIAL VALUES ('VSR','80130-C','14005107-20',2022,'Diciembre',471.297324,'USD',17438.000987,6827.080907,0,871.900049,117.706608,2615.700148,98.571989,0,7.546918,60.050292,0,0,0,0,0,0,0,2783.011537,1.14219,0);</v>
      </c>
    </row>
    <row r="2211" spans="1:30" x14ac:dyDescent="0.2">
      <c r="A2211" t="str">
        <f>+'MBI DIRECTORIO'!A2211</f>
        <v>VSR</v>
      </c>
      <c r="B2211" t="str">
        <f>+'MBI DIRECTORIO'!B2211</f>
        <v>80130-C</v>
      </c>
      <c r="C2211" t="str">
        <f>+'MBI DIRECTORIO'!C2211</f>
        <v>14005111-20</v>
      </c>
      <c r="D2211">
        <f>+'MBI DIRECTORIO'!D2211</f>
        <v>2022</v>
      </c>
      <c r="E2211" t="str">
        <f>+'MBI DIRECTORIO'!E2211</f>
        <v>Diciembre</v>
      </c>
      <c r="F2211" s="5">
        <f>+'MBI DIRECTORIO'!F2211</f>
        <v>261.35578875083155</v>
      </c>
      <c r="G2211" t="str">
        <f>+'MBI DIRECTORIO'!G2211</f>
        <v>USD</v>
      </c>
      <c r="H2211" s="5">
        <f>+'MBI DIRECTORIO'!H2211</f>
        <v>9670.1641837807674</v>
      </c>
      <c r="I2211" s="5">
        <f>+'MBI DIRECTORIO'!I2211</f>
        <v>3937.4269014914562</v>
      </c>
      <c r="J2211" s="5">
        <f>+'MBI DIRECTORIO'!J2211</f>
        <v>0</v>
      </c>
      <c r="K2211" s="5">
        <f>+'MBI DIRECTORIO'!K2211</f>
        <v>483.50820918903838</v>
      </c>
      <c r="L2211" s="5">
        <f>+'MBI DIRECTORIO'!L2211</f>
        <v>65.273664400749126</v>
      </c>
      <c r="M2211" s="5">
        <f>+'MBI DIRECTORIO'!M2211</f>
        <v>1450.524627567115</v>
      </c>
      <c r="N2211" s="5">
        <f>+'MBI DIRECTORIO'!N2211</f>
        <v>54.662648627624904</v>
      </c>
      <c r="O2211" s="5">
        <f>+'MBI DIRECTORIO'!O2211</f>
        <v>0</v>
      </c>
      <c r="P2211" s="5">
        <f>+'MBI DIRECTORIO'!P2211</f>
        <v>4.1851090355525313</v>
      </c>
      <c r="Q2211" s="5">
        <f>+'MBI DIRECTORIO'!Q2211</f>
        <v>33.300616366816357</v>
      </c>
      <c r="R2211" s="5">
        <f>+'MBI DIRECTORIO'!R2211</f>
        <v>0</v>
      </c>
      <c r="S2211" s="5">
        <f>+'MBI DIRECTORIO'!S2211</f>
        <v>0</v>
      </c>
      <c r="T2211" s="5">
        <f>+'MBI DIRECTORIO'!T2211</f>
        <v>0</v>
      </c>
      <c r="U2211" s="5">
        <f>+'MBI DIRECTORIO'!U2211</f>
        <v>0</v>
      </c>
      <c r="V2211" s="5">
        <f>+'MBI DIRECTORIO'!V2211</f>
        <v>0</v>
      </c>
      <c r="W2211" s="5">
        <f>+'MBI DIRECTORIO'!W2211</f>
        <v>0</v>
      </c>
      <c r="X2211" s="5">
        <f>+'MBI DIRECTORIO'!X2211</f>
        <v>0</v>
      </c>
      <c r="Y2211" s="5">
        <f>+'MBI DIRECTORIO'!Y2211</f>
        <v>1543.306397619127</v>
      </c>
      <c r="Z2211" s="5">
        <f>+'MBI DIRECTORIO'!Z2211</f>
        <v>0.63339602201807754</v>
      </c>
      <c r="AA2211" s="5">
        <f>+'MBI DIRECTORIO'!AA2211</f>
        <v>0</v>
      </c>
      <c r="AB2211" s="5" t="str">
        <f>+'MBI DIRECTORIO'!AG2211</f>
        <v>COMPANHIA BRASILEIRA DE DISTRIBUIÇÃO</v>
      </c>
      <c r="AD2211" t="str">
        <f t="shared" si="36"/>
        <v>INSERT INTO TABLA_PRESUPUESTO_COMERCIAL VALUES ('VSR','80130-C','14005111-20',2022,'Diciembre',261.355789,'USD',9670.164184,3937.426901,0,483.508209,65.273664,1450.524628,54.662649,0,4.185109,33.300616,0,0,0,0,0,0,0,1543.306398,0.633396,0);</v>
      </c>
    </row>
    <row r="2212" spans="1:30" x14ac:dyDescent="0.2">
      <c r="A2212" t="str">
        <f>+'MBI DIRECTORIO'!A2212</f>
        <v>VSR</v>
      </c>
      <c r="B2212" t="str">
        <f>+'MBI DIRECTORIO'!B2212</f>
        <v>80130-C</v>
      </c>
      <c r="C2212" t="str">
        <f>+'MBI DIRECTORIO'!C2212</f>
        <v>14005109-20</v>
      </c>
      <c r="D2212">
        <f>+'MBI DIRECTORIO'!D2212</f>
        <v>2022</v>
      </c>
      <c r="E2212" t="str">
        <f>+'MBI DIRECTORIO'!E2212</f>
        <v>Diciembre</v>
      </c>
      <c r="F2212" s="5">
        <f>+'MBI DIRECTORIO'!F2212</f>
        <v>183.43106075237665</v>
      </c>
      <c r="G2212" t="str">
        <f>+'MBI DIRECTORIO'!G2212</f>
        <v>USD</v>
      </c>
      <c r="H2212" s="5">
        <f>+'MBI DIRECTORIO'!H2212</f>
        <v>6786.9492478379361</v>
      </c>
      <c r="I2212" s="5">
        <f>+'MBI DIRECTORIO'!I2212</f>
        <v>2496.4341080871018</v>
      </c>
      <c r="J2212" s="5">
        <f>+'MBI DIRECTORIO'!J2212</f>
        <v>0</v>
      </c>
      <c r="K2212" s="5">
        <f>+'MBI DIRECTORIO'!K2212</f>
        <v>339.34746239189684</v>
      </c>
      <c r="L2212" s="5">
        <f>+'MBI DIRECTORIO'!L2212</f>
        <v>45.81194683864053</v>
      </c>
      <c r="M2212" s="5">
        <f>+'MBI DIRECTORIO'!M2212</f>
        <v>1018.0423871756904</v>
      </c>
      <c r="N2212" s="5">
        <f>+'MBI DIRECTORIO'!N2212</f>
        <v>38.36466630115067</v>
      </c>
      <c r="O2212" s="5">
        <f>+'MBI DIRECTORIO'!O2212</f>
        <v>0</v>
      </c>
      <c r="P2212" s="5">
        <f>+'MBI DIRECTORIO'!P2212</f>
        <v>2.9372947636818481</v>
      </c>
      <c r="Q2212" s="5">
        <f>+'MBI DIRECTORIO'!Q2212</f>
        <v>23.371846527939756</v>
      </c>
      <c r="R2212" s="5">
        <f>+'MBI DIRECTORIO'!R2212</f>
        <v>0</v>
      </c>
      <c r="S2212" s="5">
        <f>+'MBI DIRECTORIO'!S2212</f>
        <v>0</v>
      </c>
      <c r="T2212" s="5">
        <f>+'MBI DIRECTORIO'!T2212</f>
        <v>0</v>
      </c>
      <c r="U2212" s="5">
        <f>+'MBI DIRECTORIO'!U2212</f>
        <v>0</v>
      </c>
      <c r="V2212" s="5">
        <f>+'MBI DIRECTORIO'!V2212</f>
        <v>0</v>
      </c>
      <c r="W2212" s="5">
        <f>+'MBI DIRECTORIO'!W2212</f>
        <v>0</v>
      </c>
      <c r="X2212" s="5">
        <f>+'MBI DIRECTORIO'!X2212</f>
        <v>0</v>
      </c>
      <c r="Y2212" s="5">
        <f>+'MBI DIRECTORIO'!Y2212</f>
        <v>1083.1607401322765</v>
      </c>
      <c r="Z2212" s="5">
        <f>+'MBI DIRECTORIO'!Z2212</f>
        <v>0.44454536381391713</v>
      </c>
      <c r="AA2212" s="5">
        <f>+'MBI DIRECTORIO'!AA2212</f>
        <v>0</v>
      </c>
      <c r="AB2212" s="5" t="str">
        <f>+'MBI DIRECTORIO'!AG2212</f>
        <v>COMPANHIA BRASILEIRA DE DISTRIBUIÇÃO</v>
      </c>
      <c r="AD2212" t="str">
        <f t="shared" si="36"/>
        <v>INSERT INTO TABLA_PRESUPUESTO_COMERCIAL VALUES ('VSR','80130-C','14005109-20',2022,'Diciembre',183.431061,'USD',6786.949248,2496.434108,0,339.347462,45.811947,1018.042387,38.364666,0,2.937295,23.371847,0,0,0,0,0,0,0,1083.16074,0.444545,0);</v>
      </c>
    </row>
    <row r="2213" spans="1:30" x14ac:dyDescent="0.2">
      <c r="A2213" t="str">
        <f>+'MBI DIRECTORIO'!A2213</f>
        <v>VSR</v>
      </c>
      <c r="B2213" t="str">
        <f>+'MBI DIRECTORIO'!B2213</f>
        <v>80130-C</v>
      </c>
      <c r="C2213" t="str">
        <f>+'MBI DIRECTORIO'!C2213</f>
        <v>14005112-20</v>
      </c>
      <c r="D2213">
        <f>+'MBI DIRECTORIO'!D2213</f>
        <v>2022</v>
      </c>
      <c r="E2213" t="str">
        <f>+'MBI DIRECTORIO'!E2213</f>
        <v>Diciembre</v>
      </c>
      <c r="F2213" s="5">
        <f>+'MBI DIRECTORIO'!F2213</f>
        <v>290.54408892894702</v>
      </c>
      <c r="G2213" t="str">
        <f>+'MBI DIRECTORIO'!G2213</f>
        <v>USD</v>
      </c>
      <c r="H2213" s="5">
        <f>+'MBI DIRECTORIO'!H2213</f>
        <v>10750.13129037104</v>
      </c>
      <c r="I2213" s="5">
        <f>+'MBI DIRECTORIO'!I2213</f>
        <v>5120.8952958041446</v>
      </c>
      <c r="J2213" s="5">
        <f>+'MBI DIRECTORIO'!J2213</f>
        <v>0</v>
      </c>
      <c r="K2213" s="5">
        <f>+'MBI DIRECTORIO'!K2213</f>
        <v>537.50656451855207</v>
      </c>
      <c r="L2213" s="5">
        <f>+'MBI DIRECTORIO'!L2213</f>
        <v>72.563448642226248</v>
      </c>
      <c r="M2213" s="5">
        <f>+'MBI DIRECTORIO'!M2213</f>
        <v>1612.519693555656</v>
      </c>
      <c r="N2213" s="5">
        <f>+'MBI DIRECTORIO'!N2213</f>
        <v>60.767391148537939</v>
      </c>
      <c r="O2213" s="5">
        <f>+'MBI DIRECTORIO'!O2213</f>
        <v>0</v>
      </c>
      <c r="P2213" s="5">
        <f>+'MBI DIRECTORIO'!P2213</f>
        <v>4.6525033848099362</v>
      </c>
      <c r="Q2213" s="5">
        <f>+'MBI DIRECTORIO'!Q2213</f>
        <v>37.019640120897286</v>
      </c>
      <c r="R2213" s="5">
        <f>+'MBI DIRECTORIO'!R2213</f>
        <v>0</v>
      </c>
      <c r="S2213" s="5">
        <f>+'MBI DIRECTORIO'!S2213</f>
        <v>0</v>
      </c>
      <c r="T2213" s="5">
        <f>+'MBI DIRECTORIO'!T2213</f>
        <v>0</v>
      </c>
      <c r="U2213" s="5">
        <f>+'MBI DIRECTORIO'!U2213</f>
        <v>0</v>
      </c>
      <c r="V2213" s="5">
        <f>+'MBI DIRECTORIO'!V2213</f>
        <v>0</v>
      </c>
      <c r="W2213" s="5">
        <f>+'MBI DIRECTORIO'!W2213</f>
        <v>0</v>
      </c>
      <c r="X2213" s="5">
        <f>+'MBI DIRECTORIO'!X2213</f>
        <v>0</v>
      </c>
      <c r="Y2213" s="5">
        <f>+'MBI DIRECTORIO'!Y2213</f>
        <v>1715.663362107329</v>
      </c>
      <c r="Z2213" s="5">
        <f>+'MBI DIRECTORIO'!Z2213</f>
        <v>0.70413389742788346</v>
      </c>
      <c r="AA2213" s="5">
        <f>+'MBI DIRECTORIO'!AA2213</f>
        <v>0</v>
      </c>
      <c r="AB2213" s="5" t="str">
        <f>+'MBI DIRECTORIO'!AG2213</f>
        <v>COMPANHIA BRASILEIRA DE DISTRIBUIÇÃO</v>
      </c>
      <c r="AD2213" t="str">
        <f t="shared" si="36"/>
        <v>INSERT INTO TABLA_PRESUPUESTO_COMERCIAL VALUES ('VSR','80130-C','14005112-20',2022,'Diciembre',290.544089,'USD',10750.13129,5120.895296,0,537.506565,72.563449,1612.519694,60.767391,0,4.652503,37.01964,0,0,0,0,0,0,0,1715.663362,0.704134,0);</v>
      </c>
    </row>
    <row r="2214" spans="1:30" x14ac:dyDescent="0.2">
      <c r="A2214" t="str">
        <f>+'MBI DIRECTORIO'!A2214</f>
        <v>VSR</v>
      </c>
      <c r="B2214" t="str">
        <f>+'MBI DIRECTORIO'!B2214</f>
        <v>80130-C</v>
      </c>
      <c r="C2214" t="str">
        <f>+'MBI DIRECTORIO'!C2214</f>
        <v>14005108-20</v>
      </c>
      <c r="D2214">
        <f>+'MBI DIRECTORIO'!D2214</f>
        <v>2022</v>
      </c>
      <c r="E2214" t="str">
        <f>+'MBI DIRECTORIO'!E2214</f>
        <v>Diciembre</v>
      </c>
      <c r="F2214" s="5">
        <f>+'MBI DIRECTORIO'!F2214</f>
        <v>454.4270220390996</v>
      </c>
      <c r="G2214" t="str">
        <f>+'MBI DIRECTORIO'!G2214</f>
        <v>USD</v>
      </c>
      <c r="H2214" s="5">
        <f>+'MBI DIRECTORIO'!H2214</f>
        <v>16813.799815446684</v>
      </c>
      <c r="I2214" s="5">
        <f>+'MBI DIRECTORIO'!I2214</f>
        <v>6430.3508878030043</v>
      </c>
      <c r="J2214" s="5">
        <f>+'MBI DIRECTORIO'!J2214</f>
        <v>0</v>
      </c>
      <c r="K2214" s="5">
        <f>+'MBI DIRECTORIO'!K2214</f>
        <v>840.68999077233434</v>
      </c>
      <c r="L2214" s="5">
        <f>+'MBI DIRECTORIO'!L2214</f>
        <v>113.49324640171238</v>
      </c>
      <c r="M2214" s="5">
        <f>+'MBI DIRECTORIO'!M2214</f>
        <v>2522.0699723170028</v>
      </c>
      <c r="N2214" s="5">
        <f>+'MBI DIRECTORIO'!N2214</f>
        <v>95.043560165040446</v>
      </c>
      <c r="O2214" s="5">
        <f>+'MBI DIRECTORIO'!O2214</f>
        <v>0</v>
      </c>
      <c r="P2214" s="5">
        <f>+'MBI DIRECTORIO'!P2214</f>
        <v>7.276772575135908</v>
      </c>
      <c r="Q2214" s="5">
        <f>+'MBI DIRECTORIO'!Q2214</f>
        <v>57.900764318122292</v>
      </c>
      <c r="R2214" s="5">
        <f>+'MBI DIRECTORIO'!R2214</f>
        <v>0</v>
      </c>
      <c r="S2214" s="5">
        <f>+'MBI DIRECTORIO'!S2214</f>
        <v>0</v>
      </c>
      <c r="T2214" s="5">
        <f>+'MBI DIRECTORIO'!T2214</f>
        <v>0</v>
      </c>
      <c r="U2214" s="5">
        <f>+'MBI DIRECTORIO'!U2214</f>
        <v>0</v>
      </c>
      <c r="V2214" s="5">
        <f>+'MBI DIRECTORIO'!V2214</f>
        <v>0</v>
      </c>
      <c r="W2214" s="5">
        <f>+'MBI DIRECTORIO'!W2214</f>
        <v>0</v>
      </c>
      <c r="X2214" s="5">
        <f>+'MBI DIRECTORIO'!X2214</f>
        <v>0</v>
      </c>
      <c r="Y2214" s="5">
        <f>+'MBI DIRECTORIO'!Y2214</f>
        <v>2683.3923737291589</v>
      </c>
      <c r="Z2214" s="5">
        <f>+'MBI DIRECTORIO'!Z2214</f>
        <v>1.1013043538572518</v>
      </c>
      <c r="AA2214" s="5">
        <f>+'MBI DIRECTORIO'!AA2214</f>
        <v>0</v>
      </c>
      <c r="AB2214" s="5" t="str">
        <f>+'MBI DIRECTORIO'!AG2214</f>
        <v>COMPANHIA BRASILEIRA DE DISTRIBUIÇÃO</v>
      </c>
      <c r="AD2214" t="str">
        <f t="shared" si="36"/>
        <v>INSERT INTO TABLA_PRESUPUESTO_COMERCIAL VALUES ('VSR','80130-C','14005108-20',2022,'Diciembre',454.427022,'USD',16813.799815,6430.350888,0,840.689991,113.493246,2522.069972,95.04356,0,7.276773,57.900764,0,0,0,0,0,0,0,2683.392374,1.101304,0);</v>
      </c>
    </row>
    <row r="2215" spans="1:30" x14ac:dyDescent="0.2">
      <c r="A2215" t="str">
        <f>+'MBI DIRECTORIO'!A2215</f>
        <v>VSR</v>
      </c>
      <c r="B2215" t="str">
        <f>+'MBI DIRECTORIO'!B2215</f>
        <v>80130-C</v>
      </c>
      <c r="C2215" t="str">
        <f>+'MBI DIRECTORIO'!C2215</f>
        <v>14005110-20</v>
      </c>
      <c r="D2215">
        <f>+'MBI DIRECTORIO'!D2215</f>
        <v>2022</v>
      </c>
      <c r="E2215" t="str">
        <f>+'MBI DIRECTORIO'!E2215</f>
        <v>Diciembre</v>
      </c>
      <c r="F2215" s="5">
        <f>+'MBI DIRECTORIO'!F2215</f>
        <v>374.09225090667189</v>
      </c>
      <c r="G2215" t="str">
        <f>+'MBI DIRECTORIO'!G2215</f>
        <v>USD</v>
      </c>
      <c r="H2215" s="5">
        <f>+'MBI DIRECTORIO'!H2215</f>
        <v>13841.413283546861</v>
      </c>
      <c r="I2215" s="5">
        <f>+'MBI DIRECTORIO'!I2215</f>
        <v>5224.5367032145277</v>
      </c>
      <c r="J2215" s="5">
        <f>+'MBI DIRECTORIO'!J2215</f>
        <v>0</v>
      </c>
      <c r="K2215" s="5">
        <f>+'MBI DIRECTORIO'!K2215</f>
        <v>692.07066417734302</v>
      </c>
      <c r="L2215" s="5">
        <f>+'MBI DIRECTORIO'!L2215</f>
        <v>93.429620049023114</v>
      </c>
      <c r="M2215" s="5">
        <f>+'MBI DIRECTORIO'!M2215</f>
        <v>2076.2119925320289</v>
      </c>
      <c r="N2215" s="5">
        <f>+'MBI DIRECTORIO'!N2215</f>
        <v>78.241516529500004</v>
      </c>
      <c r="O2215" s="5">
        <f>+'MBI DIRECTORIO'!O2215</f>
        <v>0</v>
      </c>
      <c r="P2215" s="5">
        <f>+'MBI DIRECTORIO'!P2215</f>
        <v>5.9903661092898437</v>
      </c>
      <c r="Q2215" s="5">
        <f>+'MBI DIRECTORIO'!Q2215</f>
        <v>47.664919123404161</v>
      </c>
      <c r="R2215" s="5">
        <f>+'MBI DIRECTORIO'!R2215</f>
        <v>0</v>
      </c>
      <c r="S2215" s="5">
        <f>+'MBI DIRECTORIO'!S2215</f>
        <v>0</v>
      </c>
      <c r="T2215" s="5">
        <f>+'MBI DIRECTORIO'!T2215</f>
        <v>0</v>
      </c>
      <c r="U2215" s="5">
        <f>+'MBI DIRECTORIO'!U2215</f>
        <v>0</v>
      </c>
      <c r="V2215" s="5">
        <f>+'MBI DIRECTORIO'!V2215</f>
        <v>0</v>
      </c>
      <c r="W2215" s="5">
        <f>+'MBI DIRECTORIO'!W2215</f>
        <v>0</v>
      </c>
      <c r="X2215" s="5">
        <f>+'MBI DIRECTORIO'!X2215</f>
        <v>0</v>
      </c>
      <c r="Y2215" s="5">
        <f>+'MBI DIRECTORIO'!Y2215</f>
        <v>2209.0154072478699</v>
      </c>
      <c r="Z2215" s="5">
        <f>+'MBI DIRECTORIO'!Z2215</f>
        <v>0.90661295364677719</v>
      </c>
      <c r="AA2215" s="5">
        <f>+'MBI DIRECTORIO'!AA2215</f>
        <v>0</v>
      </c>
      <c r="AB2215" s="5" t="str">
        <f>+'MBI DIRECTORIO'!AG2215</f>
        <v>COMPANHIA BRASILEIRA DE DISTRIBUIÇÃO</v>
      </c>
      <c r="AD2215" t="str">
        <f t="shared" si="36"/>
        <v>INSERT INTO TABLA_PRESUPUESTO_COMERCIAL VALUES ('VSR','80130-C','14005110-20',2022,'Diciembre',374.092251,'USD',13841.413284,5224.536703,0,692.070664,93.42962,2076.211993,78.241517,0,5.990366,47.664919,0,0,0,0,0,0,0,2209.015407,0.906613,0);</v>
      </c>
    </row>
    <row r="2216" spans="1:30" x14ac:dyDescent="0.2">
      <c r="A2216" t="str">
        <f>+'MBI DIRECTORIO'!A2216</f>
        <v>VSR</v>
      </c>
      <c r="B2216" t="str">
        <f>+'MBI DIRECTORIO'!B2216</f>
        <v>80130-C</v>
      </c>
      <c r="C2216" t="str">
        <f>+'MBI DIRECTORIO'!C2216</f>
        <v>14005121-17</v>
      </c>
      <c r="D2216">
        <f>+'MBI DIRECTORIO'!D2216</f>
        <v>2022</v>
      </c>
      <c r="E2216" t="str">
        <f>+'MBI DIRECTORIO'!E2216</f>
        <v>Diciembre</v>
      </c>
      <c r="F2216" s="5">
        <f>+'MBI DIRECTORIO'!F2216</f>
        <v>84.117199939912879</v>
      </c>
      <c r="G2216" t="str">
        <f>+'MBI DIRECTORIO'!G2216</f>
        <v>USD</v>
      </c>
      <c r="H2216" s="5">
        <f>+'MBI DIRECTORIO'!H2216</f>
        <v>5888.2039957939014</v>
      </c>
      <c r="I2216" s="5">
        <f>+'MBI DIRECTORIO'!I2216</f>
        <v>2236.7511654632053</v>
      </c>
      <c r="J2216" s="5">
        <f>+'MBI DIRECTORIO'!J2216</f>
        <v>0</v>
      </c>
      <c r="K2216" s="5">
        <f>+'MBI DIRECTORIO'!K2216</f>
        <v>294.41019978969507</v>
      </c>
      <c r="L2216" s="5">
        <f>+'MBI DIRECTORIO'!L2216</f>
        <v>21.008288760128405</v>
      </c>
      <c r="M2216" s="5">
        <f>+'MBI DIRECTORIO'!M2216</f>
        <v>883.23059936908521</v>
      </c>
      <c r="N2216" s="5">
        <f>+'MBI DIRECTORIO'!N2216</f>
        <v>17.593139856713805</v>
      </c>
      <c r="O2216" s="5">
        <f>+'MBI DIRECTORIO'!O2216</f>
        <v>0</v>
      </c>
      <c r="P2216" s="5">
        <f>+'MBI DIRECTORIO'!P2216</f>
        <v>1.3469747702796506</v>
      </c>
      <c r="Q2216" s="5">
        <f>+'MBI DIRECTORIO'!Q2216</f>
        <v>20.276886578861131</v>
      </c>
      <c r="R2216" s="5">
        <f>+'MBI DIRECTORIO'!R2216</f>
        <v>0</v>
      </c>
      <c r="S2216" s="5">
        <f>+'MBI DIRECTORIO'!S2216</f>
        <v>0</v>
      </c>
      <c r="T2216" s="5">
        <f>+'MBI DIRECTORIO'!T2216</f>
        <v>0</v>
      </c>
      <c r="U2216" s="5">
        <f>+'MBI DIRECTORIO'!U2216</f>
        <v>0</v>
      </c>
      <c r="V2216" s="5">
        <f>+'MBI DIRECTORIO'!V2216</f>
        <v>0</v>
      </c>
      <c r="W2216" s="5">
        <f>+'MBI DIRECTORIO'!W2216</f>
        <v>0</v>
      </c>
      <c r="X2216" s="5">
        <f>+'MBI DIRECTORIO'!X2216</f>
        <v>0</v>
      </c>
      <c r="Y2216" s="5">
        <f>+'MBI DIRECTORIO'!Y2216</f>
        <v>922.65145869524349</v>
      </c>
      <c r="Z2216" s="5">
        <f>+'MBI DIRECTORIO'!Z2216</f>
        <v>0.20385812030371783</v>
      </c>
      <c r="AA2216" s="5">
        <f>+'MBI DIRECTORIO'!AA2216</f>
        <v>0</v>
      </c>
      <c r="AB2216" s="5" t="str">
        <f>+'MBI DIRECTORIO'!AG2216</f>
        <v>COMPANHIA BRASILEIRA DE DISTRIBUIÇÃO</v>
      </c>
      <c r="AD2216" t="str">
        <f t="shared" si="36"/>
        <v>INSERT INTO TABLA_PRESUPUESTO_COMERCIAL VALUES ('VSR','80130-C','14005121-17',2022,'Diciembre',84.1172,'USD',5888.203996,2236.751165,0,294.4102,21.008289,883.230599,17.59314,0,1.346975,20.276887,0,0,0,0,0,0,0,922.651459,0.203858,0);</v>
      </c>
    </row>
    <row r="2217" spans="1:30" x14ac:dyDescent="0.2">
      <c r="A2217" t="str">
        <f>+'MBI DIRECTORIO'!A2217</f>
        <v>VSR</v>
      </c>
      <c r="B2217" t="str">
        <f>+'MBI DIRECTORIO'!B2217</f>
        <v>80130-C</v>
      </c>
      <c r="C2217" t="str">
        <f>+'MBI DIRECTORIO'!C2217</f>
        <v>14005119-18</v>
      </c>
      <c r="D2217">
        <f>+'MBI DIRECTORIO'!D2217</f>
        <v>2022</v>
      </c>
      <c r="E2217" t="str">
        <f>+'MBI DIRECTORIO'!E2217</f>
        <v>Diciembre</v>
      </c>
      <c r="F2217" s="5">
        <f>+'MBI DIRECTORIO'!F2217</f>
        <v>68.652756496920532</v>
      </c>
      <c r="G2217" t="str">
        <f>+'MBI DIRECTORIO'!G2217</f>
        <v>USD</v>
      </c>
      <c r="H2217" s="5">
        <f>+'MBI DIRECTORIO'!H2217</f>
        <v>4805.6929547844375</v>
      </c>
      <c r="I2217" s="5">
        <f>+'MBI DIRECTORIO'!I2217</f>
        <v>2489.2513293556367</v>
      </c>
      <c r="J2217" s="5">
        <f>+'MBI DIRECTORIO'!J2217</f>
        <v>0</v>
      </c>
      <c r="K2217" s="5">
        <f>+'MBI DIRECTORIO'!K2217</f>
        <v>240.28464773922187</v>
      </c>
      <c r="L2217" s="5">
        <f>+'MBI DIRECTORIO'!L2217</f>
        <v>17.146040687235715</v>
      </c>
      <c r="M2217" s="5">
        <f>+'MBI DIRECTORIO'!M2217</f>
        <v>720.85394321766557</v>
      </c>
      <c r="N2217" s="5">
        <f>+'MBI DIRECTORIO'!N2217</f>
        <v>14.358746456872268</v>
      </c>
      <c r="O2217" s="5">
        <f>+'MBI DIRECTORIO'!O2217</f>
        <v>0</v>
      </c>
      <c r="P2217" s="5">
        <f>+'MBI DIRECTORIO'!P2217</f>
        <v>1.0993415256042829</v>
      </c>
      <c r="Q2217" s="5">
        <f>+'MBI DIRECTORIO'!Q2217</f>
        <v>16.549102416730673</v>
      </c>
      <c r="R2217" s="5">
        <f>+'MBI DIRECTORIO'!R2217</f>
        <v>0</v>
      </c>
      <c r="S2217" s="5">
        <f>+'MBI DIRECTORIO'!S2217</f>
        <v>0</v>
      </c>
      <c r="T2217" s="5">
        <f>+'MBI DIRECTORIO'!T2217</f>
        <v>0</v>
      </c>
      <c r="U2217" s="5">
        <f>+'MBI DIRECTORIO'!U2217</f>
        <v>0</v>
      </c>
      <c r="V2217" s="5">
        <f>+'MBI DIRECTORIO'!V2217</f>
        <v>0</v>
      </c>
      <c r="W2217" s="5">
        <f>+'MBI DIRECTORIO'!W2217</f>
        <v>0</v>
      </c>
      <c r="X2217" s="5">
        <f>+'MBI DIRECTORIO'!X2217</f>
        <v>0</v>
      </c>
      <c r="Y2217" s="5">
        <f>+'MBI DIRECTORIO'!Y2217</f>
        <v>753.02751364263588</v>
      </c>
      <c r="Z2217" s="5">
        <f>+'MBI DIRECTORIO'!Z2217</f>
        <v>0.16638002576320146</v>
      </c>
      <c r="AA2217" s="5">
        <f>+'MBI DIRECTORIO'!AA2217</f>
        <v>0</v>
      </c>
      <c r="AB2217" s="5" t="str">
        <f>+'MBI DIRECTORIO'!AG2217</f>
        <v>COMPANHIA BRASILEIRA DE DISTRIBUIÇÃO</v>
      </c>
      <c r="AD2217" t="str">
        <f t="shared" si="36"/>
        <v>INSERT INTO TABLA_PRESUPUESTO_COMERCIAL VALUES ('VSR','80130-C','14005119-18',2022,'Diciembre',68.652756,'USD',4805.692955,2489.251329,0,240.284648,17.146041,720.853943,14.358746,0,1.099342,16.549102,0,0,0,0,0,0,0,753.027514,0.16638,0);</v>
      </c>
    </row>
    <row r="2218" spans="1:30" x14ac:dyDescent="0.2">
      <c r="A2218" t="str">
        <f>+'MBI DIRECTORIO'!A2218</f>
        <v>VSR</v>
      </c>
      <c r="B2218" t="str">
        <f>+'MBI DIRECTORIO'!B2218</f>
        <v>80130-C</v>
      </c>
      <c r="C2218" t="str">
        <f>+'MBI DIRECTORIO'!C2218</f>
        <v>14005117-18</v>
      </c>
      <c r="D2218">
        <f>+'MBI DIRECTORIO'!D2218</f>
        <v>2022</v>
      </c>
      <c r="E2218" t="str">
        <f>+'MBI DIRECTORIO'!E2218</f>
        <v>Diciembre</v>
      </c>
      <c r="F2218" s="5">
        <f>+'MBI DIRECTORIO'!F2218</f>
        <v>91.849421661409039</v>
      </c>
      <c r="G2218" t="str">
        <f>+'MBI DIRECTORIO'!G2218</f>
        <v>USD</v>
      </c>
      <c r="H2218" s="5">
        <f>+'MBI DIRECTORIO'!H2218</f>
        <v>6429.4595162986325</v>
      </c>
      <c r="I2218" s="5">
        <f>+'MBI DIRECTORIO'!I2218</f>
        <v>2921.6842935991926</v>
      </c>
      <c r="J2218" s="5">
        <f>+'MBI DIRECTORIO'!J2218</f>
        <v>0</v>
      </c>
      <c r="K2218" s="5">
        <f>+'MBI DIRECTORIO'!K2218</f>
        <v>321.47297581493166</v>
      </c>
      <c r="L2218" s="5">
        <f>+'MBI DIRECTORIO'!L2218</f>
        <v>22.939412796574747</v>
      </c>
      <c r="M2218" s="5">
        <f>+'MBI DIRECTORIO'!M2218</f>
        <v>964.41892744479492</v>
      </c>
      <c r="N2218" s="5">
        <f>+'MBI DIRECTORIO'!N2218</f>
        <v>19.210336556634573</v>
      </c>
      <c r="O2218" s="5">
        <f>+'MBI DIRECTORIO'!O2218</f>
        <v>0</v>
      </c>
      <c r="P2218" s="5">
        <f>+'MBI DIRECTORIO'!P2218</f>
        <v>1.4707913926173344</v>
      </c>
      <c r="Q2218" s="5">
        <f>+'MBI DIRECTORIO'!Q2218</f>
        <v>22.140778659926358</v>
      </c>
      <c r="R2218" s="5">
        <f>+'MBI DIRECTORIO'!R2218</f>
        <v>0</v>
      </c>
      <c r="S2218" s="5">
        <f>+'MBI DIRECTORIO'!S2218</f>
        <v>0</v>
      </c>
      <c r="T2218" s="5">
        <f>+'MBI DIRECTORIO'!T2218</f>
        <v>0</v>
      </c>
      <c r="U2218" s="5">
        <f>+'MBI DIRECTORIO'!U2218</f>
        <v>0</v>
      </c>
      <c r="V2218" s="5">
        <f>+'MBI DIRECTORIO'!V2218</f>
        <v>0</v>
      </c>
      <c r="W2218" s="5">
        <f>+'MBI DIRECTORIO'!W2218</f>
        <v>0</v>
      </c>
      <c r="X2218" s="5">
        <f>+'MBI DIRECTORIO'!X2218</f>
        <v>0</v>
      </c>
      <c r="Y2218" s="5">
        <f>+'MBI DIRECTORIO'!Y2218</f>
        <v>1007.4634312215472</v>
      </c>
      <c r="Z2218" s="5">
        <f>+'MBI DIRECTORIO'!Z2218</f>
        <v>0.22259716757397602</v>
      </c>
      <c r="AA2218" s="5">
        <f>+'MBI DIRECTORIO'!AA2218</f>
        <v>0</v>
      </c>
      <c r="AB2218" s="5" t="str">
        <f>+'MBI DIRECTORIO'!AG2218</f>
        <v>COMPANHIA BRASILEIRA DE DISTRIBUIÇÃO</v>
      </c>
      <c r="AD2218" t="str">
        <f t="shared" si="36"/>
        <v>INSERT INTO TABLA_PRESUPUESTO_COMERCIAL VALUES ('VSR','80130-C','14005117-18',2022,'Diciembre',91.849422,'USD',6429.459516,2921.684294,0,321.472976,22.939413,964.418927,19.210337,0,1.470791,22.140779,0,0,0,0,0,0,0,1007.463431,0.222597,0);</v>
      </c>
    </row>
    <row r="2219" spans="1:30" x14ac:dyDescent="0.2">
      <c r="A2219" t="str">
        <f>+'MBI DIRECTORIO'!A2219</f>
        <v>VSR</v>
      </c>
      <c r="B2219" t="str">
        <f>+'MBI DIRECTORIO'!B2219</f>
        <v>80130-C</v>
      </c>
      <c r="C2219" t="str">
        <f>+'MBI DIRECTORIO'!C2219</f>
        <v>14005118-18</v>
      </c>
      <c r="D2219">
        <f>+'MBI DIRECTORIO'!D2219</f>
        <v>2022</v>
      </c>
      <c r="E2219" t="str">
        <f>+'MBI DIRECTORIO'!E2219</f>
        <v>Diciembre</v>
      </c>
      <c r="F2219" s="5">
        <f>+'MBI DIRECTORIO'!F2219</f>
        <v>27.414240648940961</v>
      </c>
      <c r="G2219" t="str">
        <f>+'MBI DIRECTORIO'!G2219</f>
        <v>USD</v>
      </c>
      <c r="H2219" s="5">
        <f>+'MBI DIRECTORIO'!H2219</f>
        <v>1918.9968454258674</v>
      </c>
      <c r="I2219" s="5">
        <f>+'MBI DIRECTORIO'!I2219</f>
        <v>681.14582895230501</v>
      </c>
      <c r="J2219" s="5">
        <f>+'MBI DIRECTORIO'!J2219</f>
        <v>0</v>
      </c>
      <c r="K2219" s="5">
        <f>+'MBI DIRECTORIO'!K2219</f>
        <v>95.949842271293363</v>
      </c>
      <c r="L2219" s="5">
        <f>+'MBI DIRECTORIO'!L2219</f>
        <v>6.8467124928552172</v>
      </c>
      <c r="M2219" s="5">
        <f>+'MBI DIRECTORIO'!M2219</f>
        <v>287.84952681388006</v>
      </c>
      <c r="N2219" s="5">
        <f>+'MBI DIRECTORIO'!N2219</f>
        <v>5.7336973906281736</v>
      </c>
      <c r="O2219" s="5">
        <f>+'MBI DIRECTORIO'!O2219</f>
        <v>0</v>
      </c>
      <c r="P2219" s="5">
        <f>+'MBI DIRECTORIO'!P2219</f>
        <v>0.43898620646996966</v>
      </c>
      <c r="Q2219" s="5">
        <f>+'MBI DIRECTORIO'!Q2219</f>
        <v>6.6083446510494488</v>
      </c>
      <c r="R2219" s="5">
        <f>+'MBI DIRECTORIO'!R2219</f>
        <v>0</v>
      </c>
      <c r="S2219" s="5">
        <f>+'MBI DIRECTORIO'!S2219</f>
        <v>0</v>
      </c>
      <c r="T2219" s="5">
        <f>+'MBI DIRECTORIO'!T2219</f>
        <v>0</v>
      </c>
      <c r="U2219" s="5">
        <f>+'MBI DIRECTORIO'!U2219</f>
        <v>0</v>
      </c>
      <c r="V2219" s="5">
        <f>+'MBI DIRECTORIO'!V2219</f>
        <v>0</v>
      </c>
      <c r="W2219" s="5">
        <f>+'MBI DIRECTORIO'!W2219</f>
        <v>0</v>
      </c>
      <c r="X2219" s="5">
        <f>+'MBI DIRECTORIO'!X2219</f>
        <v>0</v>
      </c>
      <c r="Y2219" s="5">
        <f>+'MBI DIRECTORIO'!Y2219</f>
        <v>300.69699350234941</v>
      </c>
      <c r="Z2219" s="5">
        <f>+'MBI DIRECTORIO'!Z2219</f>
        <v>6.6438440321824471E-2</v>
      </c>
      <c r="AA2219" s="5">
        <f>+'MBI DIRECTORIO'!AA2219</f>
        <v>0</v>
      </c>
      <c r="AB2219" s="5" t="str">
        <f>+'MBI DIRECTORIO'!AG2219</f>
        <v>COMPANHIA BRASILEIRA DE DISTRIBUIÇÃO</v>
      </c>
      <c r="AD2219" t="str">
        <f t="shared" si="36"/>
        <v>INSERT INTO TABLA_PRESUPUESTO_COMERCIAL VALUES ('VSR','80130-C','14005118-18',2022,'Diciembre',27.414241,'USD',1918.996845,681.145829,0,95.949842,6.846712,287.849527,5.733697,0,0.438986,6.608345,0,0,0,0,0,0,0,300.696994,0.066438,0);</v>
      </c>
    </row>
    <row r="2220" spans="1:30" x14ac:dyDescent="0.2">
      <c r="A2220" t="str">
        <f>+'MBI DIRECTORIO'!A2220</f>
        <v>VSR</v>
      </c>
      <c r="B2220" t="str">
        <f>+'MBI DIRECTORIO'!B2220</f>
        <v>80130-C</v>
      </c>
      <c r="C2220" t="str">
        <f>+'MBI DIRECTORIO'!C2220</f>
        <v>14005120-17</v>
      </c>
      <c r="D2220">
        <f>+'MBI DIRECTORIO'!D2220</f>
        <v>2022</v>
      </c>
      <c r="E2220" t="str">
        <f>+'MBI DIRECTORIO'!E2220</f>
        <v>Diciembre</v>
      </c>
      <c r="F2220" s="5">
        <f>+'MBI DIRECTORIO'!F2220</f>
        <v>32.451900255370283</v>
      </c>
      <c r="G2220" t="str">
        <f>+'MBI DIRECTORIO'!G2220</f>
        <v>USD</v>
      </c>
      <c r="H2220" s="5">
        <f>+'MBI DIRECTORIO'!H2220</f>
        <v>2271.6330178759199</v>
      </c>
      <c r="I2220" s="5">
        <f>+'MBI DIRECTORIO'!I2220</f>
        <v>1324.1111558723626</v>
      </c>
      <c r="J2220" s="5">
        <f>+'MBI DIRECTORIO'!J2220</f>
        <v>0</v>
      </c>
      <c r="K2220" s="5">
        <f>+'MBI DIRECTORIO'!K2220</f>
        <v>113.581650893796</v>
      </c>
      <c r="L2220" s="5">
        <f>+'MBI DIRECTORIO'!L2220</f>
        <v>8.1048690620551067</v>
      </c>
      <c r="M2220" s="5">
        <f>+'MBI DIRECTORIO'!M2220</f>
        <v>340.74495268138799</v>
      </c>
      <c r="N2220" s="5">
        <f>+'MBI DIRECTORIO'!N2220</f>
        <v>6.7873255436068574</v>
      </c>
      <c r="O2220" s="5">
        <f>+'MBI DIRECTORIO'!O2220</f>
        <v>0</v>
      </c>
      <c r="P2220" s="5">
        <f>+'MBI DIRECTORIO'!P2220</f>
        <v>0.51965461193240003</v>
      </c>
      <c r="Q2220" s="5">
        <f>+'MBI DIRECTORIO'!Q2220</f>
        <v>7.8226985826525528</v>
      </c>
      <c r="R2220" s="5">
        <f>+'MBI DIRECTORIO'!R2220</f>
        <v>0</v>
      </c>
      <c r="S2220" s="5">
        <f>+'MBI DIRECTORIO'!S2220</f>
        <v>0</v>
      </c>
      <c r="T2220" s="5">
        <f>+'MBI DIRECTORIO'!T2220</f>
        <v>0</v>
      </c>
      <c r="U2220" s="5">
        <f>+'MBI DIRECTORIO'!U2220</f>
        <v>0</v>
      </c>
      <c r="V2220" s="5">
        <f>+'MBI DIRECTORIO'!V2220</f>
        <v>0</v>
      </c>
      <c r="W2220" s="5">
        <f>+'MBI DIRECTORIO'!W2220</f>
        <v>0</v>
      </c>
      <c r="X2220" s="5">
        <f>+'MBI DIRECTORIO'!X2220</f>
        <v>0</v>
      </c>
      <c r="Y2220" s="5">
        <f>+'MBI DIRECTORIO'!Y2220</f>
        <v>355.9532786331232</v>
      </c>
      <c r="Z2220" s="5">
        <f>+'MBI DIRECTORIO'!Z2220</f>
        <v>7.8647213543356312E-2</v>
      </c>
      <c r="AA2220" s="5">
        <f>+'MBI DIRECTORIO'!AA2220</f>
        <v>0</v>
      </c>
      <c r="AB2220" s="5" t="str">
        <f>+'MBI DIRECTORIO'!AG2220</f>
        <v>COMPANHIA BRASILEIRA DE DISTRIBUIÇÃO</v>
      </c>
      <c r="AD2220" t="str">
        <f t="shared" si="36"/>
        <v>INSERT INTO TABLA_PRESUPUESTO_COMERCIAL VALUES ('VSR','80130-C','14005120-17',2022,'Diciembre',32.4519,'USD',2271.633018,1324.111156,0,113.581651,8.104869,340.744953,6.787326,0,0.519655,7.822699,0,0,0,0,0,0,0,355.953279,0.078647,0);</v>
      </c>
    </row>
    <row r="2221" spans="1:30" x14ac:dyDescent="0.2">
      <c r="A2221" t="str">
        <f>+'MBI DIRECTORIO'!A2221</f>
        <v>VSR</v>
      </c>
      <c r="B2221" t="str">
        <f>+'MBI DIRECTORIO'!B2221</f>
        <v>80036-C</v>
      </c>
      <c r="C2221" t="str">
        <f>+'MBI DIRECTORIO'!C2221</f>
        <v>14003957-16</v>
      </c>
      <c r="D2221">
        <f>+'MBI DIRECTORIO'!D2221</f>
        <v>2022</v>
      </c>
      <c r="E2221" t="str">
        <f>+'MBI DIRECTORIO'!E2221</f>
        <v>Diciembre</v>
      </c>
      <c r="F2221" s="5">
        <f>+'MBI DIRECTORIO'!F2221</f>
        <v>40</v>
      </c>
      <c r="G2221" t="str">
        <f>+'MBI DIRECTORIO'!G2221</f>
        <v>USD</v>
      </c>
      <c r="H2221" s="5">
        <f>+'MBI DIRECTORIO'!H2221</f>
        <v>1040</v>
      </c>
      <c r="I2221" s="5">
        <f>+'MBI DIRECTORIO'!I2221</f>
        <v>668.50951195842435</v>
      </c>
      <c r="J2221" s="5">
        <f>+'MBI DIRECTORIO'!J2221</f>
        <v>0</v>
      </c>
      <c r="K2221" s="5">
        <f>+'MBI DIRECTORIO'!K2221</f>
        <v>0</v>
      </c>
      <c r="L2221" s="5">
        <f>+'MBI DIRECTORIO'!L2221</f>
        <v>0</v>
      </c>
      <c r="M2221" s="5">
        <f>+'MBI DIRECTORIO'!M2221</f>
        <v>0</v>
      </c>
      <c r="N2221" s="5">
        <f>+'MBI DIRECTORIO'!N2221</f>
        <v>30.454545454545453</v>
      </c>
      <c r="O2221" s="5">
        <f>+'MBI DIRECTORIO'!O2221</f>
        <v>43.939393939393938</v>
      </c>
      <c r="P2221" s="5">
        <f>+'MBI DIRECTORIO'!P2221</f>
        <v>1.9797979797979794</v>
      </c>
      <c r="Q2221" s="5">
        <f>+'MBI DIRECTORIO'!Q2221</f>
        <v>3.581391211493226</v>
      </c>
      <c r="R2221" s="5">
        <f>+'MBI DIRECTORIO'!R2221</f>
        <v>0</v>
      </c>
      <c r="S2221" s="5">
        <f>+'MBI DIRECTORIO'!S2221</f>
        <v>0</v>
      </c>
      <c r="T2221" s="5">
        <f>+'MBI DIRECTORIO'!T2221</f>
        <v>0</v>
      </c>
      <c r="U2221" s="5">
        <f>+'MBI DIRECTORIO'!U2221</f>
        <v>0</v>
      </c>
      <c r="V2221" s="5">
        <f>+'MBI DIRECTORIO'!V2221</f>
        <v>0</v>
      </c>
      <c r="W2221" s="5">
        <f>+'MBI DIRECTORIO'!W2221</f>
        <v>0</v>
      </c>
      <c r="X2221" s="5">
        <f>+'MBI DIRECTORIO'!X2221</f>
        <v>0</v>
      </c>
      <c r="Y2221" s="5">
        <f>+'MBI DIRECTORIO'!Y2221</f>
        <v>80.052068626244491</v>
      </c>
      <c r="Z2221" s="5">
        <f>+'MBI DIRECTORIO'!Z2221</f>
        <v>9.69400410138897E-2</v>
      </c>
      <c r="AA2221" s="5">
        <f>+'MBI DIRECTORIO'!AA2221</f>
        <v>0</v>
      </c>
      <c r="AB2221" s="5" t="str">
        <f>+'MBI DIRECTORIO'!AG2221</f>
        <v>Memorias Limitada</v>
      </c>
      <c r="AD2221" t="str">
        <f t="shared" si="36"/>
        <v>INSERT INTO TABLA_PRESUPUESTO_COMERCIAL VALUES ('VSR','80036-C','14003957-16',2022,'Diciembre',40,'USD',1040,668.509512,0,0,0,0,30.454545,43.939394,1.979798,3.581391,0,0,0,0,0,0,0,80.052069,0.09694,0);</v>
      </c>
    </row>
    <row r="2222" spans="1:30" x14ac:dyDescent="0.2">
      <c r="A2222" t="str">
        <f>+'MBI DIRECTORIO'!A2222</f>
        <v>VSR</v>
      </c>
      <c r="B2222" t="str">
        <f>+'MBI DIRECTORIO'!B2222</f>
        <v>80036-C</v>
      </c>
      <c r="C2222" t="str">
        <f>+'MBI DIRECTORIO'!C2222</f>
        <v>14003956-16</v>
      </c>
      <c r="D2222">
        <f>+'MBI DIRECTORIO'!D2222</f>
        <v>2022</v>
      </c>
      <c r="E2222" t="str">
        <f>+'MBI DIRECTORIO'!E2222</f>
        <v>Diciembre</v>
      </c>
      <c r="F2222" s="5">
        <f>+'MBI DIRECTORIO'!F2222</f>
        <v>40</v>
      </c>
      <c r="G2222" t="str">
        <f>+'MBI DIRECTORIO'!G2222</f>
        <v>USD</v>
      </c>
      <c r="H2222" s="5">
        <f>+'MBI DIRECTORIO'!H2222</f>
        <v>1040</v>
      </c>
      <c r="I2222" s="5">
        <f>+'MBI DIRECTORIO'!I2222</f>
        <v>767.56418193081902</v>
      </c>
      <c r="J2222" s="5">
        <f>+'MBI DIRECTORIO'!J2222</f>
        <v>0</v>
      </c>
      <c r="K2222" s="5">
        <f>+'MBI DIRECTORIO'!K2222</f>
        <v>0</v>
      </c>
      <c r="L2222" s="5">
        <f>+'MBI DIRECTORIO'!L2222</f>
        <v>0</v>
      </c>
      <c r="M2222" s="5">
        <f>+'MBI DIRECTORIO'!M2222</f>
        <v>0</v>
      </c>
      <c r="N2222" s="5">
        <f>+'MBI DIRECTORIO'!N2222</f>
        <v>30.454545454545453</v>
      </c>
      <c r="O2222" s="5">
        <f>+'MBI DIRECTORIO'!O2222</f>
        <v>43.939393939393938</v>
      </c>
      <c r="P2222" s="5">
        <f>+'MBI DIRECTORIO'!P2222</f>
        <v>1.9797979797979794</v>
      </c>
      <c r="Q2222" s="5">
        <f>+'MBI DIRECTORIO'!Q2222</f>
        <v>3.581391211493226</v>
      </c>
      <c r="R2222" s="5">
        <f>+'MBI DIRECTORIO'!R2222</f>
        <v>0</v>
      </c>
      <c r="S2222" s="5">
        <f>+'MBI DIRECTORIO'!S2222</f>
        <v>0</v>
      </c>
      <c r="T2222" s="5">
        <f>+'MBI DIRECTORIO'!T2222</f>
        <v>0</v>
      </c>
      <c r="U2222" s="5">
        <f>+'MBI DIRECTORIO'!U2222</f>
        <v>0</v>
      </c>
      <c r="V2222" s="5">
        <f>+'MBI DIRECTORIO'!V2222</f>
        <v>0</v>
      </c>
      <c r="W2222" s="5">
        <f>+'MBI DIRECTORIO'!W2222</f>
        <v>0</v>
      </c>
      <c r="X2222" s="5">
        <f>+'MBI DIRECTORIO'!X2222</f>
        <v>0</v>
      </c>
      <c r="Y2222" s="5">
        <f>+'MBI DIRECTORIO'!Y2222</f>
        <v>80.052068626244491</v>
      </c>
      <c r="Z2222" s="5">
        <f>+'MBI DIRECTORIO'!Z2222</f>
        <v>9.69400410138897E-2</v>
      </c>
      <c r="AA2222" s="5">
        <f>+'MBI DIRECTORIO'!AA2222</f>
        <v>0</v>
      </c>
      <c r="AB2222" s="5" t="str">
        <f>+'MBI DIRECTORIO'!AG2222</f>
        <v>Memorias Limitada</v>
      </c>
      <c r="AD2222" t="str">
        <f t="shared" si="36"/>
        <v>INSERT INTO TABLA_PRESUPUESTO_COMERCIAL VALUES ('VSR','80036-C','14003956-16',2022,'Diciembre',40,'USD',1040,767.564182,0,0,0,0,30.454545,43.939394,1.979798,3.581391,0,0,0,0,0,0,0,80.052069,0.09694,0);</v>
      </c>
    </row>
    <row r="2223" spans="1:30" x14ac:dyDescent="0.2">
      <c r="A2223" t="str">
        <f>+'MBI DIRECTORIO'!A2223</f>
        <v>VSR</v>
      </c>
      <c r="B2223" t="str">
        <f>+'MBI DIRECTORIO'!B2223</f>
        <v>80179-C</v>
      </c>
      <c r="C2223" t="str">
        <f>+'MBI DIRECTORIO'!C2223</f>
        <v>14005058-19</v>
      </c>
      <c r="D2223">
        <f>+'MBI DIRECTORIO'!D2223</f>
        <v>2022</v>
      </c>
      <c r="E2223" t="str">
        <f>+'MBI DIRECTORIO'!E2223</f>
        <v>Diciembre</v>
      </c>
      <c r="F2223" s="5">
        <f>+'MBI DIRECTORIO'!F2223</f>
        <v>40</v>
      </c>
      <c r="G2223" t="str">
        <f>+'MBI DIRECTORIO'!G2223</f>
        <v>USD</v>
      </c>
      <c r="H2223" s="5">
        <f>+'MBI DIRECTORIO'!H2223</f>
        <v>2000</v>
      </c>
      <c r="I2223" s="5">
        <f>+'MBI DIRECTORIO'!I2223</f>
        <v>750.56928656255468</v>
      </c>
      <c r="J2223" s="5">
        <f>+'MBI DIRECTORIO'!J2223</f>
        <v>200</v>
      </c>
      <c r="K2223" s="5">
        <f>+'MBI DIRECTORIO'!K2223</f>
        <v>0</v>
      </c>
      <c r="L2223" s="5">
        <f>+'MBI DIRECTORIO'!L2223</f>
        <v>9.9900085952148547</v>
      </c>
      <c r="M2223" s="5">
        <f>+'MBI DIRECTORIO'!M2223</f>
        <v>0</v>
      </c>
      <c r="N2223" s="5">
        <f>+'MBI DIRECTORIO'!N2223</f>
        <v>23.264862585704698</v>
      </c>
      <c r="O2223" s="5">
        <f>+'MBI DIRECTORIO'!O2223</f>
        <v>23.688444921894988</v>
      </c>
      <c r="P2223" s="5">
        <f>+'MBI DIRECTORIO'!P2223</f>
        <v>1.5191608031710158</v>
      </c>
      <c r="Q2223" s="5">
        <f>+'MBI DIRECTORIO'!Q2223</f>
        <v>6.8872907913331272</v>
      </c>
      <c r="R2223" s="5">
        <f>+'MBI DIRECTORIO'!R2223</f>
        <v>0</v>
      </c>
      <c r="S2223" s="5">
        <f>+'MBI DIRECTORIO'!S2223</f>
        <v>0</v>
      </c>
      <c r="T2223" s="5">
        <f>+'MBI DIRECTORIO'!T2223</f>
        <v>0</v>
      </c>
      <c r="U2223" s="5">
        <f>+'MBI DIRECTORIO'!U2223</f>
        <v>0</v>
      </c>
      <c r="V2223" s="5">
        <f>+'MBI DIRECTORIO'!V2223</f>
        <v>0</v>
      </c>
      <c r="W2223" s="5">
        <f>+'MBI DIRECTORIO'!W2223</f>
        <v>0</v>
      </c>
      <c r="X2223" s="5">
        <f>+'MBI DIRECTORIO'!X2223</f>
        <v>0</v>
      </c>
      <c r="Y2223" s="5">
        <f>+'MBI DIRECTORIO'!Y2223</f>
        <v>55.456699143117724</v>
      </c>
      <c r="Z2223" s="5">
        <f>+'MBI DIRECTORIO'!Z2223</f>
        <v>9.69400410138897E-2</v>
      </c>
      <c r="AA2223" s="5">
        <f>+'MBI DIRECTORIO'!AA2223</f>
        <v>0</v>
      </c>
      <c r="AB2223" s="5" t="str">
        <f>+'MBI DIRECTORIO'!AG2223</f>
        <v>CORCHOS, S.A.</v>
      </c>
      <c r="AD2223" t="str">
        <f t="shared" si="36"/>
        <v>INSERT INTO TABLA_PRESUPUESTO_COMERCIAL VALUES ('VSR','80179-C','14005058-19',2022,'Diciembre',40,'USD',2000,750.569287,200,0,9.990009,0,23.264863,23.688445,1.519161,6.887291,0,0,0,0,0,0,0,55.456699,0.09694,0);</v>
      </c>
    </row>
    <row r="2224" spans="1:30" x14ac:dyDescent="0.2">
      <c r="A2224" t="str">
        <f>+'MBI DIRECTORIO'!A2224</f>
        <v>VSR</v>
      </c>
      <c r="B2224" t="str">
        <f>+'MBI DIRECTORIO'!B2224</f>
        <v>80179-C</v>
      </c>
      <c r="C2224" t="str">
        <f>+'MBI DIRECTORIO'!C2224</f>
        <v>14005062-21</v>
      </c>
      <c r="D2224">
        <f>+'MBI DIRECTORIO'!D2224</f>
        <v>2022</v>
      </c>
      <c r="E2224" t="str">
        <f>+'MBI DIRECTORIO'!E2224</f>
        <v>Diciembre</v>
      </c>
      <c r="F2224" s="5">
        <f>+'MBI DIRECTORIO'!F2224</f>
        <v>80</v>
      </c>
      <c r="G2224" t="str">
        <f>+'MBI DIRECTORIO'!G2224</f>
        <v>USD</v>
      </c>
      <c r="H2224" s="5">
        <f>+'MBI DIRECTORIO'!H2224</f>
        <v>2880</v>
      </c>
      <c r="I2224" s="5">
        <f>+'MBI DIRECTORIO'!I2224</f>
        <v>876.83078274464629</v>
      </c>
      <c r="J2224" s="5">
        <f>+'MBI DIRECTORIO'!J2224</f>
        <v>320</v>
      </c>
      <c r="K2224" s="5">
        <f>+'MBI DIRECTORIO'!K2224</f>
        <v>0</v>
      </c>
      <c r="L2224" s="5">
        <f>+'MBI DIRECTORIO'!L2224</f>
        <v>19.980017190429709</v>
      </c>
      <c r="M2224" s="5">
        <f>+'MBI DIRECTORIO'!M2224</f>
        <v>0</v>
      </c>
      <c r="N2224" s="5">
        <f>+'MBI DIRECTORIO'!N2224</f>
        <v>46.529725171409396</v>
      </c>
      <c r="O2224" s="5">
        <f>+'MBI DIRECTORIO'!O2224</f>
        <v>47.376889843789975</v>
      </c>
      <c r="P2224" s="5">
        <f>+'MBI DIRECTORIO'!P2224</f>
        <v>3.0383216063420315</v>
      </c>
      <c r="Q2224" s="5">
        <f>+'MBI DIRECTORIO'!Q2224</f>
        <v>9.9176987395197038</v>
      </c>
      <c r="R2224" s="5">
        <f>+'MBI DIRECTORIO'!R2224</f>
        <v>0</v>
      </c>
      <c r="S2224" s="5">
        <f>+'MBI DIRECTORIO'!S2224</f>
        <v>0</v>
      </c>
      <c r="T2224" s="5">
        <f>+'MBI DIRECTORIO'!T2224</f>
        <v>0</v>
      </c>
      <c r="U2224" s="5">
        <f>+'MBI DIRECTORIO'!U2224</f>
        <v>0</v>
      </c>
      <c r="V2224" s="5">
        <f>+'MBI DIRECTORIO'!V2224</f>
        <v>0</v>
      </c>
      <c r="W2224" s="5">
        <f>+'MBI DIRECTORIO'!W2224</f>
        <v>0</v>
      </c>
      <c r="X2224" s="5">
        <f>+'MBI DIRECTORIO'!X2224</f>
        <v>0</v>
      </c>
      <c r="Y2224" s="5">
        <f>+'MBI DIRECTORIO'!Y2224</f>
        <v>107.0565154430889</v>
      </c>
      <c r="Z2224" s="5">
        <f>+'MBI DIRECTORIO'!Z2224</f>
        <v>0.1938800820277794</v>
      </c>
      <c r="AA2224" s="5">
        <f>+'MBI DIRECTORIO'!AA2224</f>
        <v>0</v>
      </c>
      <c r="AB2224" s="5" t="str">
        <f>+'MBI DIRECTORIO'!AG2224</f>
        <v>CORCHOS, S.A.</v>
      </c>
      <c r="AD2224" t="str">
        <f t="shared" si="36"/>
        <v>INSERT INTO TABLA_PRESUPUESTO_COMERCIAL VALUES ('VSR','80179-C','14005062-21',2022,'Diciembre',80,'USD',2880,876.830783,320,0,19.980017,0,46.529725,47.37689,3.038322,9.917699,0,0,0,0,0,0,0,107.056515,0.19388,0);</v>
      </c>
    </row>
    <row r="2225" spans="1:30" x14ac:dyDescent="0.2">
      <c r="A2225" t="str">
        <f>+'MBI DIRECTORIO'!A2225</f>
        <v>VSR</v>
      </c>
      <c r="B2225" t="str">
        <f>+'MBI DIRECTORIO'!B2225</f>
        <v>80179-C</v>
      </c>
      <c r="C2225" t="str">
        <f>+'MBI DIRECTORIO'!C2225</f>
        <v>14005060-21</v>
      </c>
      <c r="D2225">
        <f>+'MBI DIRECTORIO'!D2225</f>
        <v>2022</v>
      </c>
      <c r="E2225" t="str">
        <f>+'MBI DIRECTORIO'!E2225</f>
        <v>Diciembre</v>
      </c>
      <c r="F2225" s="5">
        <f>+'MBI DIRECTORIO'!F2225</f>
        <v>40</v>
      </c>
      <c r="G2225" t="str">
        <f>+'MBI DIRECTORIO'!G2225</f>
        <v>USD</v>
      </c>
      <c r="H2225" s="5">
        <f>+'MBI DIRECTORIO'!H2225</f>
        <v>1600</v>
      </c>
      <c r="I2225" s="5">
        <f>+'MBI DIRECTORIO'!I2225</f>
        <v>711.83057769791412</v>
      </c>
      <c r="J2225" s="5">
        <f>+'MBI DIRECTORIO'!J2225</f>
        <v>160</v>
      </c>
      <c r="K2225" s="5">
        <f>+'MBI DIRECTORIO'!K2225</f>
        <v>0</v>
      </c>
      <c r="L2225" s="5">
        <f>+'MBI DIRECTORIO'!L2225</f>
        <v>9.9900085952148547</v>
      </c>
      <c r="M2225" s="5">
        <f>+'MBI DIRECTORIO'!M2225</f>
        <v>0</v>
      </c>
      <c r="N2225" s="5">
        <f>+'MBI DIRECTORIO'!N2225</f>
        <v>23.264862585704698</v>
      </c>
      <c r="O2225" s="5">
        <f>+'MBI DIRECTORIO'!O2225</f>
        <v>23.688444921894988</v>
      </c>
      <c r="P2225" s="5">
        <f>+'MBI DIRECTORIO'!P2225</f>
        <v>1.5191608031710158</v>
      </c>
      <c r="Q2225" s="5">
        <f>+'MBI DIRECTORIO'!Q2225</f>
        <v>5.5098326330665017</v>
      </c>
      <c r="R2225" s="5">
        <f>+'MBI DIRECTORIO'!R2225</f>
        <v>0</v>
      </c>
      <c r="S2225" s="5">
        <f>+'MBI DIRECTORIO'!S2225</f>
        <v>0</v>
      </c>
      <c r="T2225" s="5">
        <f>+'MBI DIRECTORIO'!T2225</f>
        <v>0</v>
      </c>
      <c r="U2225" s="5">
        <f>+'MBI DIRECTORIO'!U2225</f>
        <v>0</v>
      </c>
      <c r="V2225" s="5">
        <f>+'MBI DIRECTORIO'!V2225</f>
        <v>0</v>
      </c>
      <c r="W2225" s="5">
        <f>+'MBI DIRECTORIO'!W2225</f>
        <v>0</v>
      </c>
      <c r="X2225" s="5">
        <f>+'MBI DIRECTORIO'!X2225</f>
        <v>0</v>
      </c>
      <c r="Y2225" s="5">
        <f>+'MBI DIRECTORIO'!Y2225</f>
        <v>54.079240984851097</v>
      </c>
      <c r="Z2225" s="5">
        <f>+'MBI DIRECTORIO'!Z2225</f>
        <v>9.69400410138897E-2</v>
      </c>
      <c r="AA2225" s="5">
        <f>+'MBI DIRECTORIO'!AA2225</f>
        <v>0</v>
      </c>
      <c r="AB2225" s="5" t="str">
        <f>+'MBI DIRECTORIO'!AG2225</f>
        <v>CORCHOS, S.A.</v>
      </c>
      <c r="AD2225" t="str">
        <f t="shared" si="36"/>
        <v>INSERT INTO TABLA_PRESUPUESTO_COMERCIAL VALUES ('VSR','80179-C','14005060-21',2022,'Diciembre',40,'USD',1600,711.830578,160,0,9.990009,0,23.264863,23.688445,1.519161,5.509833,0,0,0,0,0,0,0,54.079241,0.09694,0);</v>
      </c>
    </row>
    <row r="2226" spans="1:30" x14ac:dyDescent="0.2">
      <c r="A2226" t="str">
        <f>+'MBI DIRECTORIO'!A2226</f>
        <v>VSR</v>
      </c>
      <c r="B2226" t="str">
        <f>+'MBI DIRECTORIO'!B2226</f>
        <v>80179-C</v>
      </c>
      <c r="C2226" t="str">
        <f>+'MBI DIRECTORIO'!C2226</f>
        <v>14005061-21</v>
      </c>
      <c r="D2226">
        <f>+'MBI DIRECTORIO'!D2226</f>
        <v>2022</v>
      </c>
      <c r="E2226" t="str">
        <f>+'MBI DIRECTORIO'!E2226</f>
        <v>Diciembre</v>
      </c>
      <c r="F2226" s="5">
        <f>+'MBI DIRECTORIO'!F2226</f>
        <v>40</v>
      </c>
      <c r="G2226" t="str">
        <f>+'MBI DIRECTORIO'!G2226</f>
        <v>USD</v>
      </c>
      <c r="H2226" s="5">
        <f>+'MBI DIRECTORIO'!H2226</f>
        <v>1600</v>
      </c>
      <c r="I2226" s="5">
        <f>+'MBI DIRECTORIO'!I2226</f>
        <v>934.76875404725706</v>
      </c>
      <c r="J2226" s="5">
        <f>+'MBI DIRECTORIO'!J2226</f>
        <v>160</v>
      </c>
      <c r="K2226" s="5">
        <f>+'MBI DIRECTORIO'!K2226</f>
        <v>0</v>
      </c>
      <c r="L2226" s="5">
        <f>+'MBI DIRECTORIO'!L2226</f>
        <v>9.9900085952148547</v>
      </c>
      <c r="M2226" s="5">
        <f>+'MBI DIRECTORIO'!M2226</f>
        <v>0</v>
      </c>
      <c r="N2226" s="5">
        <f>+'MBI DIRECTORIO'!N2226</f>
        <v>23.264862585704698</v>
      </c>
      <c r="O2226" s="5">
        <f>+'MBI DIRECTORIO'!O2226</f>
        <v>23.688444921894988</v>
      </c>
      <c r="P2226" s="5">
        <f>+'MBI DIRECTORIO'!P2226</f>
        <v>1.5191608031710158</v>
      </c>
      <c r="Q2226" s="5">
        <f>+'MBI DIRECTORIO'!Q2226</f>
        <v>5.5098326330665017</v>
      </c>
      <c r="R2226" s="5">
        <f>+'MBI DIRECTORIO'!R2226</f>
        <v>0</v>
      </c>
      <c r="S2226" s="5">
        <f>+'MBI DIRECTORIO'!S2226</f>
        <v>0</v>
      </c>
      <c r="T2226" s="5">
        <f>+'MBI DIRECTORIO'!T2226</f>
        <v>0</v>
      </c>
      <c r="U2226" s="5">
        <f>+'MBI DIRECTORIO'!U2226</f>
        <v>0</v>
      </c>
      <c r="V2226" s="5">
        <f>+'MBI DIRECTORIO'!V2226</f>
        <v>0</v>
      </c>
      <c r="W2226" s="5">
        <f>+'MBI DIRECTORIO'!W2226</f>
        <v>0</v>
      </c>
      <c r="X2226" s="5">
        <f>+'MBI DIRECTORIO'!X2226</f>
        <v>0</v>
      </c>
      <c r="Y2226" s="5">
        <f>+'MBI DIRECTORIO'!Y2226</f>
        <v>54.079240984851097</v>
      </c>
      <c r="Z2226" s="5">
        <f>+'MBI DIRECTORIO'!Z2226</f>
        <v>9.69400410138897E-2</v>
      </c>
      <c r="AA2226" s="5">
        <f>+'MBI DIRECTORIO'!AA2226</f>
        <v>0</v>
      </c>
      <c r="AB2226" s="5" t="str">
        <f>+'MBI DIRECTORIO'!AG2226</f>
        <v>CORCHOS, S.A.</v>
      </c>
      <c r="AD2226" t="str">
        <f t="shared" si="36"/>
        <v>INSERT INTO TABLA_PRESUPUESTO_COMERCIAL VALUES ('VSR','80179-C','14005061-21',2022,'Diciembre',40,'USD',1600,934.768754,160,0,9.990009,0,23.264863,23.688445,1.519161,5.509833,0,0,0,0,0,0,0,54.079241,0.09694,0);</v>
      </c>
    </row>
    <row r="2227" spans="1:30" x14ac:dyDescent="0.2">
      <c r="A2227" t="str">
        <f>+'MBI DIRECTORIO'!A2227</f>
        <v>VSR</v>
      </c>
      <c r="B2227" t="str">
        <f>+'MBI DIRECTORIO'!B2227</f>
        <v>80179-C</v>
      </c>
      <c r="C2227" t="str">
        <f>+'MBI DIRECTORIO'!C2227</f>
        <v>14005052-21</v>
      </c>
      <c r="D2227">
        <f>+'MBI DIRECTORIO'!D2227</f>
        <v>2022</v>
      </c>
      <c r="E2227" t="str">
        <f>+'MBI DIRECTORIO'!E2227</f>
        <v>Diciembre</v>
      </c>
      <c r="F2227" s="5">
        <f>+'MBI DIRECTORIO'!F2227</f>
        <v>80</v>
      </c>
      <c r="G2227" t="str">
        <f>+'MBI DIRECTORIO'!G2227</f>
        <v>USD</v>
      </c>
      <c r="H2227" s="5">
        <f>+'MBI DIRECTORIO'!H2227</f>
        <v>2880</v>
      </c>
      <c r="I2227" s="5">
        <f>+'MBI DIRECTORIO'!I2227</f>
        <v>1219.7337006534467</v>
      </c>
      <c r="J2227" s="5">
        <f>+'MBI DIRECTORIO'!J2227</f>
        <v>320</v>
      </c>
      <c r="K2227" s="5">
        <f>+'MBI DIRECTORIO'!K2227</f>
        <v>0</v>
      </c>
      <c r="L2227" s="5">
        <f>+'MBI DIRECTORIO'!L2227</f>
        <v>19.980017190429709</v>
      </c>
      <c r="M2227" s="5">
        <f>+'MBI DIRECTORIO'!M2227</f>
        <v>0</v>
      </c>
      <c r="N2227" s="5">
        <f>+'MBI DIRECTORIO'!N2227</f>
        <v>46.529725171409396</v>
      </c>
      <c r="O2227" s="5">
        <f>+'MBI DIRECTORIO'!O2227</f>
        <v>47.376889843789975</v>
      </c>
      <c r="P2227" s="5">
        <f>+'MBI DIRECTORIO'!P2227</f>
        <v>3.0383216063420315</v>
      </c>
      <c r="Q2227" s="5">
        <f>+'MBI DIRECTORIO'!Q2227</f>
        <v>9.9176987395197038</v>
      </c>
      <c r="R2227" s="5">
        <f>+'MBI DIRECTORIO'!R2227</f>
        <v>0</v>
      </c>
      <c r="S2227" s="5">
        <f>+'MBI DIRECTORIO'!S2227</f>
        <v>0</v>
      </c>
      <c r="T2227" s="5">
        <f>+'MBI DIRECTORIO'!T2227</f>
        <v>0</v>
      </c>
      <c r="U2227" s="5">
        <f>+'MBI DIRECTORIO'!U2227</f>
        <v>0</v>
      </c>
      <c r="V2227" s="5">
        <f>+'MBI DIRECTORIO'!V2227</f>
        <v>0</v>
      </c>
      <c r="W2227" s="5">
        <f>+'MBI DIRECTORIO'!W2227</f>
        <v>0</v>
      </c>
      <c r="X2227" s="5">
        <f>+'MBI DIRECTORIO'!X2227</f>
        <v>0</v>
      </c>
      <c r="Y2227" s="5">
        <f>+'MBI DIRECTORIO'!Y2227</f>
        <v>107.0565154430889</v>
      </c>
      <c r="Z2227" s="5">
        <f>+'MBI DIRECTORIO'!Z2227</f>
        <v>0.1938800820277794</v>
      </c>
      <c r="AA2227" s="5">
        <f>+'MBI DIRECTORIO'!AA2227</f>
        <v>0</v>
      </c>
      <c r="AB2227" s="5" t="str">
        <f>+'MBI DIRECTORIO'!AG2227</f>
        <v>CORCHOS, S.A.</v>
      </c>
      <c r="AD2227" t="str">
        <f t="shared" si="36"/>
        <v>INSERT INTO TABLA_PRESUPUESTO_COMERCIAL VALUES ('VSR','80179-C','14005052-21',2022,'Diciembre',80,'USD',2880,1219.733701,320,0,19.980017,0,46.529725,47.37689,3.038322,9.917699,0,0,0,0,0,0,0,107.056515,0.19388,0);</v>
      </c>
    </row>
    <row r="2228" spans="1:30" x14ac:dyDescent="0.2">
      <c r="A2228" t="str">
        <f>+'MBI DIRECTORIO'!A2228</f>
        <v>VSR</v>
      </c>
      <c r="B2228" t="str">
        <f>+'MBI DIRECTORIO'!B2228</f>
        <v>80179-C</v>
      </c>
      <c r="C2228" t="str">
        <f>+'MBI DIRECTORIO'!C2228</f>
        <v>14004927-18</v>
      </c>
      <c r="D2228">
        <f>+'MBI DIRECTORIO'!D2228</f>
        <v>2022</v>
      </c>
      <c r="E2228" t="str">
        <f>+'MBI DIRECTORIO'!E2228</f>
        <v>Diciembre</v>
      </c>
      <c r="F2228" s="5">
        <f>+'MBI DIRECTORIO'!F2228</f>
        <v>30</v>
      </c>
      <c r="G2228" t="str">
        <f>+'MBI DIRECTORIO'!G2228</f>
        <v>USD</v>
      </c>
      <c r="H2228" s="5">
        <f>+'MBI DIRECTORIO'!H2228</f>
        <v>1200</v>
      </c>
      <c r="I2228" s="5">
        <f>+'MBI DIRECTORIO'!I2228</f>
        <v>758.39486040467386</v>
      </c>
      <c r="J2228" s="5">
        <f>+'MBI DIRECTORIO'!J2228</f>
        <v>120</v>
      </c>
      <c r="K2228" s="5">
        <f>+'MBI DIRECTORIO'!K2228</f>
        <v>0</v>
      </c>
      <c r="L2228" s="5">
        <f>+'MBI DIRECTORIO'!L2228</f>
        <v>7.4925064464111415</v>
      </c>
      <c r="M2228" s="5">
        <f>+'MBI DIRECTORIO'!M2228</f>
        <v>0</v>
      </c>
      <c r="N2228" s="5">
        <f>+'MBI DIRECTORIO'!N2228</f>
        <v>17.448646939278522</v>
      </c>
      <c r="O2228" s="5">
        <f>+'MBI DIRECTORIO'!O2228</f>
        <v>17.766333691421238</v>
      </c>
      <c r="P2228" s="5">
        <f>+'MBI DIRECTORIO'!P2228</f>
        <v>1.1393706023782617</v>
      </c>
      <c r="Q2228" s="5">
        <f>+'MBI DIRECTORIO'!Q2228</f>
        <v>4.1323744747998763</v>
      </c>
      <c r="R2228" s="5">
        <f>+'MBI DIRECTORIO'!R2228</f>
        <v>0</v>
      </c>
      <c r="S2228" s="5">
        <f>+'MBI DIRECTORIO'!S2228</f>
        <v>0</v>
      </c>
      <c r="T2228" s="5">
        <f>+'MBI DIRECTORIO'!T2228</f>
        <v>0</v>
      </c>
      <c r="U2228" s="5">
        <f>+'MBI DIRECTORIO'!U2228</f>
        <v>0</v>
      </c>
      <c r="V2228" s="5">
        <f>+'MBI DIRECTORIO'!V2228</f>
        <v>0</v>
      </c>
      <c r="W2228" s="5">
        <f>+'MBI DIRECTORIO'!W2228</f>
        <v>0</v>
      </c>
      <c r="X2228" s="5">
        <f>+'MBI DIRECTORIO'!X2228</f>
        <v>0</v>
      </c>
      <c r="Y2228" s="5">
        <f>+'MBI DIRECTORIO'!Y2228</f>
        <v>40.559430738638312</v>
      </c>
      <c r="Z2228" s="5">
        <f>+'MBI DIRECTORIO'!Z2228</f>
        <v>7.2705030760417261E-2</v>
      </c>
      <c r="AA2228" s="5">
        <f>+'MBI DIRECTORIO'!AA2228</f>
        <v>0</v>
      </c>
      <c r="AB2228" s="5" t="str">
        <f>+'MBI DIRECTORIO'!AG2228</f>
        <v>CORCHOS, S.A.</v>
      </c>
      <c r="AD2228" t="str">
        <f t="shared" si="36"/>
        <v>INSERT INTO TABLA_PRESUPUESTO_COMERCIAL VALUES ('VSR','80179-C','14004927-18',2022,'Diciembre',30,'USD',1200,758.39486,120,0,7.492506,0,17.448647,17.766334,1.139371,4.132374,0,0,0,0,0,0,0,40.559431,0.072705,0);</v>
      </c>
    </row>
    <row r="2229" spans="1:30" x14ac:dyDescent="0.2">
      <c r="A2229" t="str">
        <f>+'MBI DIRECTORIO'!A2229</f>
        <v>VSR</v>
      </c>
      <c r="B2229" t="str">
        <f>+'MBI DIRECTORIO'!B2229</f>
        <v>80179-C</v>
      </c>
      <c r="C2229" t="str">
        <f>+'MBI DIRECTORIO'!C2229</f>
        <v>14005053-21</v>
      </c>
      <c r="D2229">
        <f>+'MBI DIRECTORIO'!D2229</f>
        <v>2022</v>
      </c>
      <c r="E2229" t="str">
        <f>+'MBI DIRECTORIO'!E2229</f>
        <v>Diciembre</v>
      </c>
      <c r="F2229" s="5">
        <f>+'MBI DIRECTORIO'!F2229</f>
        <v>80</v>
      </c>
      <c r="G2229" t="str">
        <f>+'MBI DIRECTORIO'!G2229</f>
        <v>USD</v>
      </c>
      <c r="H2229" s="5">
        <f>+'MBI DIRECTORIO'!H2229</f>
        <v>2880</v>
      </c>
      <c r="I2229" s="5">
        <f>+'MBI DIRECTORIO'!I2229</f>
        <v>1410.0153445713963</v>
      </c>
      <c r="J2229" s="5">
        <f>+'MBI DIRECTORIO'!J2229</f>
        <v>320</v>
      </c>
      <c r="K2229" s="5">
        <f>+'MBI DIRECTORIO'!K2229</f>
        <v>0</v>
      </c>
      <c r="L2229" s="5">
        <f>+'MBI DIRECTORIO'!L2229</f>
        <v>19.980017190429709</v>
      </c>
      <c r="M2229" s="5">
        <f>+'MBI DIRECTORIO'!M2229</f>
        <v>0</v>
      </c>
      <c r="N2229" s="5">
        <f>+'MBI DIRECTORIO'!N2229</f>
        <v>46.529725171409396</v>
      </c>
      <c r="O2229" s="5">
        <f>+'MBI DIRECTORIO'!O2229</f>
        <v>47.376889843789975</v>
      </c>
      <c r="P2229" s="5">
        <f>+'MBI DIRECTORIO'!P2229</f>
        <v>3.0383216063420315</v>
      </c>
      <c r="Q2229" s="5">
        <f>+'MBI DIRECTORIO'!Q2229</f>
        <v>9.9176987395197038</v>
      </c>
      <c r="R2229" s="5">
        <f>+'MBI DIRECTORIO'!R2229</f>
        <v>0</v>
      </c>
      <c r="S2229" s="5">
        <f>+'MBI DIRECTORIO'!S2229</f>
        <v>0</v>
      </c>
      <c r="T2229" s="5">
        <f>+'MBI DIRECTORIO'!T2229</f>
        <v>0</v>
      </c>
      <c r="U2229" s="5">
        <f>+'MBI DIRECTORIO'!U2229</f>
        <v>0</v>
      </c>
      <c r="V2229" s="5">
        <f>+'MBI DIRECTORIO'!V2229</f>
        <v>0</v>
      </c>
      <c r="W2229" s="5">
        <f>+'MBI DIRECTORIO'!W2229</f>
        <v>0</v>
      </c>
      <c r="X2229" s="5">
        <f>+'MBI DIRECTORIO'!X2229</f>
        <v>0</v>
      </c>
      <c r="Y2229" s="5">
        <f>+'MBI DIRECTORIO'!Y2229</f>
        <v>107.0565154430889</v>
      </c>
      <c r="Z2229" s="5">
        <f>+'MBI DIRECTORIO'!Z2229</f>
        <v>0.1938800820277794</v>
      </c>
      <c r="AA2229" s="5">
        <f>+'MBI DIRECTORIO'!AA2229</f>
        <v>0</v>
      </c>
      <c r="AB2229" s="5" t="str">
        <f>+'MBI DIRECTORIO'!AG2229</f>
        <v>CORCHOS, S.A.</v>
      </c>
      <c r="AD2229" t="str">
        <f t="shared" si="36"/>
        <v>INSERT INTO TABLA_PRESUPUESTO_COMERCIAL VALUES ('VSR','80179-C','14005053-21',2022,'Diciembre',80,'USD',2880,1410.015345,320,0,19.980017,0,46.529725,47.37689,3.038322,9.917699,0,0,0,0,0,0,0,107.056515,0.19388,0);</v>
      </c>
    </row>
    <row r="2230" spans="1:30" x14ac:dyDescent="0.2">
      <c r="A2230" t="str">
        <f>+'MBI DIRECTORIO'!A2230</f>
        <v>VSR</v>
      </c>
      <c r="B2230" t="str">
        <f>+'MBI DIRECTORIO'!B2230</f>
        <v>80179-C</v>
      </c>
      <c r="C2230" t="str">
        <f>+'MBI DIRECTORIO'!C2230</f>
        <v>14005123-21</v>
      </c>
      <c r="D2230">
        <f>+'MBI DIRECTORIO'!D2230</f>
        <v>2022</v>
      </c>
      <c r="E2230" t="str">
        <f>+'MBI DIRECTORIO'!E2230</f>
        <v>Diciembre</v>
      </c>
      <c r="F2230" s="5">
        <f>+'MBI DIRECTORIO'!F2230</f>
        <v>80</v>
      </c>
      <c r="G2230" t="str">
        <f>+'MBI DIRECTORIO'!G2230</f>
        <v>USD</v>
      </c>
      <c r="H2230" s="5">
        <f>+'MBI DIRECTORIO'!H2230</f>
        <v>2880</v>
      </c>
      <c r="I2230" s="5">
        <f>+'MBI DIRECTORIO'!I2230</f>
        <v>1160.7798593045718</v>
      </c>
      <c r="J2230" s="5">
        <f>+'MBI DIRECTORIO'!J2230</f>
        <v>320</v>
      </c>
      <c r="K2230" s="5">
        <f>+'MBI DIRECTORIO'!K2230</f>
        <v>0</v>
      </c>
      <c r="L2230" s="5">
        <f>+'MBI DIRECTORIO'!L2230</f>
        <v>19.980017190429709</v>
      </c>
      <c r="M2230" s="5">
        <f>+'MBI DIRECTORIO'!M2230</f>
        <v>0</v>
      </c>
      <c r="N2230" s="5">
        <f>+'MBI DIRECTORIO'!N2230</f>
        <v>46.529725171409396</v>
      </c>
      <c r="O2230" s="5">
        <f>+'MBI DIRECTORIO'!O2230</f>
        <v>47.376889843789975</v>
      </c>
      <c r="P2230" s="5">
        <f>+'MBI DIRECTORIO'!P2230</f>
        <v>3.0383216063420315</v>
      </c>
      <c r="Q2230" s="5">
        <f>+'MBI DIRECTORIO'!Q2230</f>
        <v>9.9176987395197038</v>
      </c>
      <c r="R2230" s="5">
        <f>+'MBI DIRECTORIO'!R2230</f>
        <v>0</v>
      </c>
      <c r="S2230" s="5">
        <f>+'MBI DIRECTORIO'!S2230</f>
        <v>0</v>
      </c>
      <c r="T2230" s="5">
        <f>+'MBI DIRECTORIO'!T2230</f>
        <v>0</v>
      </c>
      <c r="U2230" s="5">
        <f>+'MBI DIRECTORIO'!U2230</f>
        <v>0</v>
      </c>
      <c r="V2230" s="5">
        <f>+'MBI DIRECTORIO'!V2230</f>
        <v>0</v>
      </c>
      <c r="W2230" s="5">
        <f>+'MBI DIRECTORIO'!W2230</f>
        <v>0</v>
      </c>
      <c r="X2230" s="5">
        <f>+'MBI DIRECTORIO'!X2230</f>
        <v>0</v>
      </c>
      <c r="Y2230" s="5">
        <f>+'MBI DIRECTORIO'!Y2230</f>
        <v>107.0565154430889</v>
      </c>
      <c r="Z2230" s="5">
        <f>+'MBI DIRECTORIO'!Z2230</f>
        <v>0.1938800820277794</v>
      </c>
      <c r="AA2230" s="5">
        <f>+'MBI DIRECTORIO'!AA2230</f>
        <v>0</v>
      </c>
      <c r="AB2230" s="5" t="str">
        <f>+'MBI DIRECTORIO'!AG2230</f>
        <v>CORCHOS, S.A.</v>
      </c>
      <c r="AD2230" t="str">
        <f t="shared" si="36"/>
        <v>INSERT INTO TABLA_PRESUPUESTO_COMERCIAL VALUES ('VSR','80179-C','14005123-21',2022,'Diciembre',80,'USD',2880,1160.779859,320,0,19.980017,0,46.529725,47.37689,3.038322,9.917699,0,0,0,0,0,0,0,107.056515,0.19388,0);</v>
      </c>
    </row>
    <row r="2231" spans="1:30" x14ac:dyDescent="0.2">
      <c r="A2231" t="str">
        <f>+'MBI DIRECTORIO'!A2231</f>
        <v>VSR</v>
      </c>
      <c r="B2231" t="str">
        <f>+'MBI DIRECTORIO'!B2231</f>
        <v>80095-C</v>
      </c>
      <c r="C2231" t="str">
        <f>+'MBI DIRECTORIO'!C2231</f>
        <v>14004755-20</v>
      </c>
      <c r="D2231">
        <f>+'MBI DIRECTORIO'!D2231</f>
        <v>2022</v>
      </c>
      <c r="E2231" t="str">
        <f>+'MBI DIRECTORIO'!E2231</f>
        <v>Diciembre</v>
      </c>
      <c r="F2231" s="5">
        <f>+'MBI DIRECTORIO'!F2231</f>
        <v>1408</v>
      </c>
      <c r="G2231" t="str">
        <f>+'MBI DIRECTORIO'!G2231</f>
        <v>USD</v>
      </c>
      <c r="H2231" s="5">
        <f>+'MBI DIRECTORIO'!H2231</f>
        <v>59136</v>
      </c>
      <c r="I2231" s="5">
        <f>+'MBI DIRECTORIO'!I2231</f>
        <v>27748.977257296858</v>
      </c>
      <c r="J2231" s="5">
        <f>+'MBI DIRECTORIO'!J2231</f>
        <v>5632.0000000000009</v>
      </c>
      <c r="K2231" s="5">
        <f>+'MBI DIRECTORIO'!K2231</f>
        <v>8447.9999999999982</v>
      </c>
      <c r="L2231" s="5">
        <f>+'MBI DIRECTORIO'!L2231</f>
        <v>351.64830255156289</v>
      </c>
      <c r="M2231" s="5">
        <f>+'MBI DIRECTORIO'!M2231</f>
        <v>0</v>
      </c>
      <c r="N2231" s="5">
        <f>+'MBI DIRECTORIO'!N2231</f>
        <v>483.90022675736958</v>
      </c>
      <c r="O2231" s="5">
        <f>+'MBI DIRECTORIO'!O2231</f>
        <v>723.35600907029482</v>
      </c>
      <c r="P2231" s="5">
        <f>+'MBI DIRECTORIO'!P2231</f>
        <v>32.592592592592595</v>
      </c>
      <c r="Q2231" s="5">
        <f>+'MBI DIRECTORIO'!Q2231</f>
        <v>203.64341411813791</v>
      </c>
      <c r="R2231" s="5">
        <f>+'MBI DIRECTORIO'!R2231</f>
        <v>0</v>
      </c>
      <c r="S2231" s="5">
        <f>+'MBI DIRECTORIO'!S2231</f>
        <v>0</v>
      </c>
      <c r="T2231" s="5">
        <f>+'MBI DIRECTORIO'!T2231</f>
        <v>0</v>
      </c>
      <c r="U2231" s="5">
        <f>+'MBI DIRECTORIO'!U2231</f>
        <v>0</v>
      </c>
      <c r="V2231" s="5">
        <f>+'MBI DIRECTORIO'!V2231</f>
        <v>0</v>
      </c>
      <c r="W2231" s="5">
        <f>+'MBI DIRECTORIO'!W2231</f>
        <v>0</v>
      </c>
      <c r="X2231" s="5">
        <f>+'MBI DIRECTORIO'!X2231</f>
        <v>0</v>
      </c>
      <c r="Y2231" s="5">
        <f>+'MBI DIRECTORIO'!Y2231</f>
        <v>1446.9045319820839</v>
      </c>
      <c r="Z2231" s="5">
        <f>+'MBI DIRECTORIO'!Z2231</f>
        <v>3.4122894436889171</v>
      </c>
      <c r="AA2231" s="5">
        <f>+'MBI DIRECTORIO'!AA2231</f>
        <v>0</v>
      </c>
      <c r="AB2231" s="5" t="str">
        <f>+'MBI DIRECTORIO'!AG2231</f>
        <v>Importadora Primex S.A. de C.V.</v>
      </c>
      <c r="AD2231" t="str">
        <f t="shared" si="36"/>
        <v>INSERT INTO TABLA_PRESUPUESTO_COMERCIAL VALUES ('VSR','80095-C','14004755-20',2022,'Diciembre',1408,'USD',59136,27748.977257,5632,8448,351.648303,0,483.900227,723.356009,32.592593,203.643414,0,0,0,0,0,0,0,1446.904532,3.412289,0);</v>
      </c>
    </row>
    <row r="2232" spans="1:30" x14ac:dyDescent="0.2">
      <c r="A2232" t="str">
        <f>+'MBI DIRECTORIO'!A2232</f>
        <v>VSR</v>
      </c>
      <c r="B2232" t="str">
        <f>+'MBI DIRECTORIO'!B2232</f>
        <v>80027-C</v>
      </c>
      <c r="C2232" t="str">
        <f>+'MBI DIRECTORIO'!C2232</f>
        <v>14005100-18</v>
      </c>
      <c r="D2232">
        <f>+'MBI DIRECTORIO'!D2232</f>
        <v>2022</v>
      </c>
      <c r="E2232" t="str">
        <f>+'MBI DIRECTORIO'!E2232</f>
        <v>Diciembre</v>
      </c>
      <c r="F2232" s="5">
        <f>+'MBI DIRECTORIO'!F2232</f>
        <v>4</v>
      </c>
      <c r="G2232" t="str">
        <f>+'MBI DIRECTORIO'!G2232</f>
        <v>USD</v>
      </c>
      <c r="H2232" s="5">
        <f>+'MBI DIRECTORIO'!H2232</f>
        <v>400</v>
      </c>
      <c r="I2232" s="5">
        <f>+'MBI DIRECTORIO'!I2232</f>
        <v>232.77226840832242</v>
      </c>
      <c r="J2232" s="5">
        <f>+'MBI DIRECTORIO'!J2232</f>
        <v>40</v>
      </c>
      <c r="K2232" s="5">
        <f>+'MBI DIRECTORIO'!K2232</f>
        <v>0</v>
      </c>
      <c r="L2232" s="5">
        <f>+'MBI DIRECTORIO'!L2232</f>
        <v>0.99900085952148554</v>
      </c>
      <c r="M2232" s="5">
        <f>+'MBI DIRECTORIO'!M2232</f>
        <v>0</v>
      </c>
      <c r="N2232" s="5">
        <f>+'MBI DIRECTORIO'!N2232</f>
        <v>2.3429951690821258</v>
      </c>
      <c r="O2232" s="5">
        <f>+'MBI DIRECTORIO'!O2232</f>
        <v>3.5024154589371981</v>
      </c>
      <c r="P2232" s="5">
        <f>+'MBI DIRECTORIO'!P2232</f>
        <v>0.1578099838969404</v>
      </c>
      <c r="Q2232" s="5">
        <f>+'MBI DIRECTORIO'!Q2232</f>
        <v>1.3774581582666254</v>
      </c>
      <c r="R2232" s="5">
        <f>+'MBI DIRECTORIO'!R2232</f>
        <v>0</v>
      </c>
      <c r="S2232" s="5">
        <f>+'MBI DIRECTORIO'!S2232</f>
        <v>0</v>
      </c>
      <c r="T2232" s="5">
        <f>+'MBI DIRECTORIO'!T2232</f>
        <v>0</v>
      </c>
      <c r="U2232" s="5">
        <f>+'MBI DIRECTORIO'!U2232</f>
        <v>0</v>
      </c>
      <c r="V2232" s="5">
        <f>+'MBI DIRECTORIO'!V2232</f>
        <v>0</v>
      </c>
      <c r="W2232" s="5">
        <f>+'MBI DIRECTORIO'!W2232</f>
        <v>0</v>
      </c>
      <c r="X2232" s="5">
        <f>+'MBI DIRECTORIO'!X2232</f>
        <v>0</v>
      </c>
      <c r="Y2232" s="5">
        <f>+'MBI DIRECTORIO'!Y2232</f>
        <v>7.3903727742842786</v>
      </c>
      <c r="Z2232" s="5">
        <f>+'MBI DIRECTORIO'!Z2232</f>
        <v>9.6940041013889693E-3</v>
      </c>
      <c r="AA2232" s="5">
        <f>+'MBI DIRECTORIO'!AA2232</f>
        <v>0</v>
      </c>
      <c r="AB2232" s="5" t="str">
        <f>+'MBI DIRECTORIO'!AG2232</f>
        <v>Viñas Y Vinos S.A. De C.V.</v>
      </c>
      <c r="AD2232" t="str">
        <f t="shared" si="36"/>
        <v>INSERT INTO TABLA_PRESUPUESTO_COMERCIAL VALUES ('VSR','80027-C','14005100-18',2022,'Diciembre',4,'USD',400,232.772268,40,0,0.999001,0,2.342995,3.502415,0.15781,1.377458,0,0,0,0,0,0,0,7.390373,0.009694,0);</v>
      </c>
    </row>
    <row r="2233" spans="1:30" x14ac:dyDescent="0.2">
      <c r="A2233" t="str">
        <f>+'MBI DIRECTORIO'!A2233</f>
        <v>VSR</v>
      </c>
      <c r="B2233" t="str">
        <f>+'MBI DIRECTORIO'!B2233</f>
        <v>80027-C</v>
      </c>
      <c r="C2233" t="str">
        <f>+'MBI DIRECTORIO'!C2233</f>
        <v>14005097-20</v>
      </c>
      <c r="D2233">
        <f>+'MBI DIRECTORIO'!D2233</f>
        <v>2022</v>
      </c>
      <c r="E2233" t="str">
        <f>+'MBI DIRECTORIO'!E2233</f>
        <v>Diciembre</v>
      </c>
      <c r="F2233" s="5">
        <f>+'MBI DIRECTORIO'!F2233</f>
        <v>40</v>
      </c>
      <c r="G2233" t="str">
        <f>+'MBI DIRECTORIO'!G2233</f>
        <v>USD</v>
      </c>
      <c r="H2233" s="5">
        <f>+'MBI DIRECTORIO'!H2233</f>
        <v>1440</v>
      </c>
      <c r="I2233" s="5">
        <f>+'MBI DIRECTORIO'!I2233</f>
        <v>678.24695653082472</v>
      </c>
      <c r="J2233" s="5">
        <f>+'MBI DIRECTORIO'!J2233</f>
        <v>160</v>
      </c>
      <c r="K2233" s="5">
        <f>+'MBI DIRECTORIO'!K2233</f>
        <v>0</v>
      </c>
      <c r="L2233" s="5">
        <f>+'MBI DIRECTORIO'!L2233</f>
        <v>9.9900085952148547</v>
      </c>
      <c r="M2233" s="5">
        <f>+'MBI DIRECTORIO'!M2233</f>
        <v>0</v>
      </c>
      <c r="N2233" s="5">
        <f>+'MBI DIRECTORIO'!N2233</f>
        <v>23.429951690821255</v>
      </c>
      <c r="O2233" s="5">
        <f>+'MBI DIRECTORIO'!O2233</f>
        <v>35.024154589371975</v>
      </c>
      <c r="P2233" s="5">
        <f>+'MBI DIRECTORIO'!P2233</f>
        <v>1.5780998389694041</v>
      </c>
      <c r="Q2233" s="5">
        <f>+'MBI DIRECTORIO'!Q2233</f>
        <v>4.9588493697598519</v>
      </c>
      <c r="R2233" s="5">
        <f>+'MBI DIRECTORIO'!R2233</f>
        <v>0</v>
      </c>
      <c r="S2233" s="5">
        <f>+'MBI DIRECTORIO'!S2233</f>
        <v>0</v>
      </c>
      <c r="T2233" s="5">
        <f>+'MBI DIRECTORIO'!T2233</f>
        <v>0</v>
      </c>
      <c r="U2233" s="5">
        <f>+'MBI DIRECTORIO'!U2233</f>
        <v>0</v>
      </c>
      <c r="V2233" s="5">
        <f>+'MBI DIRECTORIO'!V2233</f>
        <v>0</v>
      </c>
      <c r="W2233" s="5">
        <f>+'MBI DIRECTORIO'!W2233</f>
        <v>0</v>
      </c>
      <c r="X2233" s="5">
        <f>+'MBI DIRECTORIO'!X2233</f>
        <v>0</v>
      </c>
      <c r="Y2233" s="5">
        <f>+'MBI DIRECTORIO'!Y2233</f>
        <v>65.087995529936379</v>
      </c>
      <c r="Z2233" s="5">
        <f>+'MBI DIRECTORIO'!Z2233</f>
        <v>9.69400410138897E-2</v>
      </c>
      <c r="AA2233" s="5">
        <f>+'MBI DIRECTORIO'!AA2233</f>
        <v>0</v>
      </c>
      <c r="AB2233" s="5" t="str">
        <f>+'MBI DIRECTORIO'!AG2233</f>
        <v>Viñas Y Vinos S.A. De C.V.</v>
      </c>
      <c r="AD2233" t="str">
        <f t="shared" si="36"/>
        <v>INSERT INTO TABLA_PRESUPUESTO_COMERCIAL VALUES ('VSR','80027-C','14005097-20',2022,'Diciembre',40,'USD',1440,678.246957,160,0,9.990009,0,23.429952,35.024155,1.5781,4.958849,0,0,0,0,0,0,0,65.087996,0.09694,0);</v>
      </c>
    </row>
    <row r="2234" spans="1:30" x14ac:dyDescent="0.2">
      <c r="A2234" t="str">
        <f>+'MBI DIRECTORIO'!A2234</f>
        <v>VSR</v>
      </c>
      <c r="B2234" t="str">
        <f>+'MBI DIRECTORIO'!B2234</f>
        <v>80027-C</v>
      </c>
      <c r="C2234" t="str">
        <f>+'MBI DIRECTORIO'!C2234</f>
        <v>14005098-20</v>
      </c>
      <c r="D2234">
        <f>+'MBI DIRECTORIO'!D2234</f>
        <v>2022</v>
      </c>
      <c r="E2234" t="str">
        <f>+'MBI DIRECTORIO'!E2234</f>
        <v>Diciembre</v>
      </c>
      <c r="F2234" s="5">
        <f>+'MBI DIRECTORIO'!F2234</f>
        <v>40</v>
      </c>
      <c r="G2234" t="str">
        <f>+'MBI DIRECTORIO'!G2234</f>
        <v>USD</v>
      </c>
      <c r="H2234" s="5">
        <f>+'MBI DIRECTORIO'!H2234</f>
        <v>1440</v>
      </c>
      <c r="I2234" s="5">
        <f>+'MBI DIRECTORIO'!I2234</f>
        <v>586.6800339773805</v>
      </c>
      <c r="J2234" s="5">
        <f>+'MBI DIRECTORIO'!J2234</f>
        <v>160</v>
      </c>
      <c r="K2234" s="5">
        <f>+'MBI DIRECTORIO'!K2234</f>
        <v>0</v>
      </c>
      <c r="L2234" s="5">
        <f>+'MBI DIRECTORIO'!L2234</f>
        <v>9.9900085952148547</v>
      </c>
      <c r="M2234" s="5">
        <f>+'MBI DIRECTORIO'!M2234</f>
        <v>0</v>
      </c>
      <c r="N2234" s="5">
        <f>+'MBI DIRECTORIO'!N2234</f>
        <v>23.429951690821255</v>
      </c>
      <c r="O2234" s="5">
        <f>+'MBI DIRECTORIO'!O2234</f>
        <v>35.024154589371975</v>
      </c>
      <c r="P2234" s="5">
        <f>+'MBI DIRECTORIO'!P2234</f>
        <v>1.5780998389694041</v>
      </c>
      <c r="Q2234" s="5">
        <f>+'MBI DIRECTORIO'!Q2234</f>
        <v>4.9588493697598519</v>
      </c>
      <c r="R2234" s="5">
        <f>+'MBI DIRECTORIO'!R2234</f>
        <v>0</v>
      </c>
      <c r="S2234" s="5">
        <f>+'MBI DIRECTORIO'!S2234</f>
        <v>0</v>
      </c>
      <c r="T2234" s="5">
        <f>+'MBI DIRECTORIO'!T2234</f>
        <v>0</v>
      </c>
      <c r="U2234" s="5">
        <f>+'MBI DIRECTORIO'!U2234</f>
        <v>0</v>
      </c>
      <c r="V2234" s="5">
        <f>+'MBI DIRECTORIO'!V2234</f>
        <v>0</v>
      </c>
      <c r="W2234" s="5">
        <f>+'MBI DIRECTORIO'!W2234</f>
        <v>0</v>
      </c>
      <c r="X2234" s="5">
        <f>+'MBI DIRECTORIO'!X2234</f>
        <v>0</v>
      </c>
      <c r="Y2234" s="5">
        <f>+'MBI DIRECTORIO'!Y2234</f>
        <v>65.087995529936379</v>
      </c>
      <c r="Z2234" s="5">
        <f>+'MBI DIRECTORIO'!Z2234</f>
        <v>9.69400410138897E-2</v>
      </c>
      <c r="AA2234" s="5">
        <f>+'MBI DIRECTORIO'!AA2234</f>
        <v>0</v>
      </c>
      <c r="AB2234" s="5" t="str">
        <f>+'MBI DIRECTORIO'!AG2234</f>
        <v>Viñas Y Vinos S.A. De C.V.</v>
      </c>
      <c r="AD2234" t="str">
        <f t="shared" si="36"/>
        <v>INSERT INTO TABLA_PRESUPUESTO_COMERCIAL VALUES ('VSR','80027-C','14005098-20',2022,'Diciembre',40,'USD',1440,586.680034,160,0,9.990009,0,23.429952,35.024155,1.5781,4.958849,0,0,0,0,0,0,0,65.087996,0.09694,0);</v>
      </c>
    </row>
    <row r="2235" spans="1:30" x14ac:dyDescent="0.2">
      <c r="A2235" t="str">
        <f>+'MBI DIRECTORIO'!A2235</f>
        <v>VSR</v>
      </c>
      <c r="B2235" t="str">
        <f>+'MBI DIRECTORIO'!B2235</f>
        <v>80190-C</v>
      </c>
      <c r="C2235" t="str">
        <f>+'MBI DIRECTORIO'!C2235</f>
        <v>14005025-19</v>
      </c>
      <c r="D2235">
        <f>+'MBI DIRECTORIO'!D2235</f>
        <v>2022</v>
      </c>
      <c r="E2235" t="str">
        <f>+'MBI DIRECTORIO'!E2235</f>
        <v>Diciembre</v>
      </c>
      <c r="F2235" s="5">
        <f>+'MBI DIRECTORIO'!F2235</f>
        <v>30</v>
      </c>
      <c r="G2235" t="str">
        <f>+'MBI DIRECTORIO'!G2235</f>
        <v>USD</v>
      </c>
      <c r="H2235" s="5">
        <f>+'MBI DIRECTORIO'!H2235</f>
        <v>1500</v>
      </c>
      <c r="I2235" s="5">
        <f>+'MBI DIRECTORIO'!I2235</f>
        <v>553.4353549219162</v>
      </c>
      <c r="J2235" s="5">
        <f>+'MBI DIRECTORIO'!J2235</f>
        <v>0</v>
      </c>
      <c r="K2235" s="5">
        <f>+'MBI DIRECTORIO'!K2235</f>
        <v>150</v>
      </c>
      <c r="L2235" s="5">
        <f>+'MBI DIRECTORIO'!L2235</f>
        <v>7.4925064464111415</v>
      </c>
      <c r="M2235" s="5">
        <f>+'MBI DIRECTORIO'!M2235</f>
        <v>0</v>
      </c>
      <c r="N2235" s="5">
        <f>+'MBI DIRECTORIO'!N2235</f>
        <v>7.6635275734950117</v>
      </c>
      <c r="O2235" s="5">
        <f>+'MBI DIRECTORIO'!O2235</f>
        <v>15.350446303261661</v>
      </c>
      <c r="P2235" s="5">
        <f>+'MBI DIRECTORIO'!P2235</f>
        <v>1.1461666573102043</v>
      </c>
      <c r="Q2235" s="5">
        <f>+'MBI DIRECTORIO'!Q2235</f>
        <v>5.1654680934998458</v>
      </c>
      <c r="R2235" s="5">
        <f>+'MBI DIRECTORIO'!R2235</f>
        <v>0</v>
      </c>
      <c r="S2235" s="5">
        <f>+'MBI DIRECTORIO'!S2235</f>
        <v>0</v>
      </c>
      <c r="T2235" s="5">
        <f>+'MBI DIRECTORIO'!T2235</f>
        <v>0</v>
      </c>
      <c r="U2235" s="5">
        <f>+'MBI DIRECTORIO'!U2235</f>
        <v>0</v>
      </c>
      <c r="V2235" s="5">
        <f>+'MBI DIRECTORIO'!V2235</f>
        <v>0</v>
      </c>
      <c r="W2235" s="5">
        <f>+'MBI DIRECTORIO'!W2235</f>
        <v>0</v>
      </c>
      <c r="X2235" s="5">
        <f>+'MBI DIRECTORIO'!X2235</f>
        <v>0</v>
      </c>
      <c r="Y2235" s="5">
        <f>+'MBI DIRECTORIO'!Y2235</f>
        <v>29.39831365832714</v>
      </c>
      <c r="Z2235" s="5">
        <f>+'MBI DIRECTORIO'!Z2235</f>
        <v>7.2705030760417261E-2</v>
      </c>
      <c r="AA2235" s="5">
        <f>+'MBI DIRECTORIO'!AA2235</f>
        <v>0</v>
      </c>
      <c r="AB2235" s="5" t="str">
        <f>+'MBI DIRECTORIO'!AG2235</f>
        <v>Panuts Vinos Memorables SAC</v>
      </c>
      <c r="AD2235" t="str">
        <f t="shared" si="36"/>
        <v>INSERT INTO TABLA_PRESUPUESTO_COMERCIAL VALUES ('VSR','80190-C','14005025-19',2022,'Diciembre',30,'USD',1500,553.435355,0,150,7.492506,0,7.663528,15.350446,1.146167,5.165468,0,0,0,0,0,0,0,29.398314,0.072705,0);</v>
      </c>
    </row>
    <row r="2236" spans="1:30" x14ac:dyDescent="0.2">
      <c r="A2236" t="str">
        <f>+'MBI DIRECTORIO'!A2236</f>
        <v>VSR</v>
      </c>
      <c r="B2236" t="str">
        <f>+'MBI DIRECTORIO'!B2236</f>
        <v>80190-C</v>
      </c>
      <c r="C2236" t="str">
        <f>+'MBI DIRECTORIO'!C2236</f>
        <v>14005027-19</v>
      </c>
      <c r="D2236">
        <f>+'MBI DIRECTORIO'!D2236</f>
        <v>2022</v>
      </c>
      <c r="E2236" t="str">
        <f>+'MBI DIRECTORIO'!E2236</f>
        <v>Diciembre</v>
      </c>
      <c r="F2236" s="5">
        <f>+'MBI DIRECTORIO'!F2236</f>
        <v>30</v>
      </c>
      <c r="G2236" t="str">
        <f>+'MBI DIRECTORIO'!G2236</f>
        <v>USD</v>
      </c>
      <c r="H2236" s="5">
        <f>+'MBI DIRECTORIO'!H2236</f>
        <v>1500</v>
      </c>
      <c r="I2236" s="5">
        <f>+'MBI DIRECTORIO'!I2236</f>
        <v>592.91788374126327</v>
      </c>
      <c r="J2236" s="5">
        <f>+'MBI DIRECTORIO'!J2236</f>
        <v>0</v>
      </c>
      <c r="K2236" s="5">
        <f>+'MBI DIRECTORIO'!K2236</f>
        <v>150</v>
      </c>
      <c r="L2236" s="5">
        <f>+'MBI DIRECTORIO'!L2236</f>
        <v>7.4925064464111415</v>
      </c>
      <c r="M2236" s="5">
        <f>+'MBI DIRECTORIO'!M2236</f>
        <v>0</v>
      </c>
      <c r="N2236" s="5">
        <f>+'MBI DIRECTORIO'!N2236</f>
        <v>7.6635275734950117</v>
      </c>
      <c r="O2236" s="5">
        <f>+'MBI DIRECTORIO'!O2236</f>
        <v>15.350446303261661</v>
      </c>
      <c r="P2236" s="5">
        <f>+'MBI DIRECTORIO'!P2236</f>
        <v>1.1461666573102043</v>
      </c>
      <c r="Q2236" s="5">
        <f>+'MBI DIRECTORIO'!Q2236</f>
        <v>5.1654680934998458</v>
      </c>
      <c r="R2236" s="5">
        <f>+'MBI DIRECTORIO'!R2236</f>
        <v>0</v>
      </c>
      <c r="S2236" s="5">
        <f>+'MBI DIRECTORIO'!S2236</f>
        <v>0</v>
      </c>
      <c r="T2236" s="5">
        <f>+'MBI DIRECTORIO'!T2236</f>
        <v>0</v>
      </c>
      <c r="U2236" s="5">
        <f>+'MBI DIRECTORIO'!U2236</f>
        <v>0</v>
      </c>
      <c r="V2236" s="5">
        <f>+'MBI DIRECTORIO'!V2236</f>
        <v>0</v>
      </c>
      <c r="W2236" s="5">
        <f>+'MBI DIRECTORIO'!W2236</f>
        <v>0</v>
      </c>
      <c r="X2236" s="5">
        <f>+'MBI DIRECTORIO'!X2236</f>
        <v>0</v>
      </c>
      <c r="Y2236" s="5">
        <f>+'MBI DIRECTORIO'!Y2236</f>
        <v>29.39831365832714</v>
      </c>
      <c r="Z2236" s="5">
        <f>+'MBI DIRECTORIO'!Z2236</f>
        <v>7.2705030760417261E-2</v>
      </c>
      <c r="AA2236" s="5">
        <f>+'MBI DIRECTORIO'!AA2236</f>
        <v>0</v>
      </c>
      <c r="AB2236" s="5" t="str">
        <f>+'MBI DIRECTORIO'!AG2236</f>
        <v>Panuts Vinos Memorables SAC</v>
      </c>
      <c r="AD2236" t="str">
        <f t="shared" si="36"/>
        <v>INSERT INTO TABLA_PRESUPUESTO_COMERCIAL VALUES ('VSR','80190-C','14005027-19',2022,'Diciembre',30,'USD',1500,592.917884,0,150,7.492506,0,7.663528,15.350446,1.146167,5.165468,0,0,0,0,0,0,0,29.398314,0.072705,0);</v>
      </c>
    </row>
    <row r="2237" spans="1:30" x14ac:dyDescent="0.2">
      <c r="A2237" t="str">
        <f>+'MBI DIRECTORIO'!A2237</f>
        <v>VSR</v>
      </c>
      <c r="B2237" t="str">
        <f>+'MBI DIRECTORIO'!B2237</f>
        <v>80190-C</v>
      </c>
      <c r="C2237" t="str">
        <f>+'MBI DIRECTORIO'!C2237</f>
        <v>14005026-19</v>
      </c>
      <c r="D2237">
        <f>+'MBI DIRECTORIO'!D2237</f>
        <v>2022</v>
      </c>
      <c r="E2237" t="str">
        <f>+'MBI DIRECTORIO'!E2237</f>
        <v>Diciembre</v>
      </c>
      <c r="F2237" s="5">
        <f>+'MBI DIRECTORIO'!F2237</f>
        <v>40</v>
      </c>
      <c r="G2237" t="str">
        <f>+'MBI DIRECTORIO'!G2237</f>
        <v>USD</v>
      </c>
      <c r="H2237" s="5">
        <f>+'MBI DIRECTORIO'!H2237</f>
        <v>2000</v>
      </c>
      <c r="I2237" s="5">
        <f>+'MBI DIRECTORIO'!I2237</f>
        <v>784.28619733082473</v>
      </c>
      <c r="J2237" s="5">
        <f>+'MBI DIRECTORIO'!J2237</f>
        <v>0</v>
      </c>
      <c r="K2237" s="5">
        <f>+'MBI DIRECTORIO'!K2237</f>
        <v>200</v>
      </c>
      <c r="L2237" s="5">
        <f>+'MBI DIRECTORIO'!L2237</f>
        <v>9.9900085952148547</v>
      </c>
      <c r="M2237" s="5">
        <f>+'MBI DIRECTORIO'!M2237</f>
        <v>0</v>
      </c>
      <c r="N2237" s="5">
        <f>+'MBI DIRECTORIO'!N2237</f>
        <v>10.218036764660017</v>
      </c>
      <c r="O2237" s="5">
        <f>+'MBI DIRECTORIO'!O2237</f>
        <v>20.467261737682218</v>
      </c>
      <c r="P2237" s="5">
        <f>+'MBI DIRECTORIO'!P2237</f>
        <v>1.5282222097469389</v>
      </c>
      <c r="Q2237" s="5">
        <f>+'MBI DIRECTORIO'!Q2237</f>
        <v>6.8872907913331272</v>
      </c>
      <c r="R2237" s="5">
        <f>+'MBI DIRECTORIO'!R2237</f>
        <v>0</v>
      </c>
      <c r="S2237" s="5">
        <f>+'MBI DIRECTORIO'!S2237</f>
        <v>0</v>
      </c>
      <c r="T2237" s="5">
        <f>+'MBI DIRECTORIO'!T2237</f>
        <v>0</v>
      </c>
      <c r="U2237" s="5">
        <f>+'MBI DIRECTORIO'!U2237</f>
        <v>0</v>
      </c>
      <c r="V2237" s="5">
        <f>+'MBI DIRECTORIO'!V2237</f>
        <v>0</v>
      </c>
      <c r="W2237" s="5">
        <f>+'MBI DIRECTORIO'!W2237</f>
        <v>0</v>
      </c>
      <c r="X2237" s="5">
        <f>+'MBI DIRECTORIO'!X2237</f>
        <v>0</v>
      </c>
      <c r="Y2237" s="5">
        <f>+'MBI DIRECTORIO'!Y2237</f>
        <v>39.197751544436187</v>
      </c>
      <c r="Z2237" s="5">
        <f>+'MBI DIRECTORIO'!Z2237</f>
        <v>9.69400410138897E-2</v>
      </c>
      <c r="AA2237" s="5">
        <f>+'MBI DIRECTORIO'!AA2237</f>
        <v>0</v>
      </c>
      <c r="AB2237" s="5" t="str">
        <f>+'MBI DIRECTORIO'!AG2237</f>
        <v>Panuts Vinos Memorables SAC</v>
      </c>
      <c r="AD2237" t="str">
        <f t="shared" si="36"/>
        <v>INSERT INTO TABLA_PRESUPUESTO_COMERCIAL VALUES ('VSR','80190-C','14005026-19',2022,'Diciembre',40,'USD',2000,784.286197,0,200,9.990009,0,10.218037,20.467262,1.528222,6.887291,0,0,0,0,0,0,0,39.197752,0.09694,0);</v>
      </c>
    </row>
    <row r="2238" spans="1:30" x14ac:dyDescent="0.2">
      <c r="A2238" t="str">
        <f>+'MBI DIRECTORIO'!A2238</f>
        <v>VSR</v>
      </c>
      <c r="B2238" t="str">
        <f>+'MBI DIRECTORIO'!B2238</f>
        <v>80190-C</v>
      </c>
      <c r="C2238" t="str">
        <f>+'MBI DIRECTORIO'!C2238</f>
        <v>14004469-19</v>
      </c>
      <c r="D2238">
        <f>+'MBI DIRECTORIO'!D2238</f>
        <v>2022</v>
      </c>
      <c r="E2238" t="str">
        <f>+'MBI DIRECTORIO'!E2238</f>
        <v>Diciembre</v>
      </c>
      <c r="F2238" s="5">
        <f>+'MBI DIRECTORIO'!F2238</f>
        <v>30</v>
      </c>
      <c r="G2238" t="str">
        <f>+'MBI DIRECTORIO'!G2238</f>
        <v>USD</v>
      </c>
      <c r="H2238" s="5">
        <f>+'MBI DIRECTORIO'!H2238</f>
        <v>1227.3</v>
      </c>
      <c r="I2238" s="5">
        <f>+'MBI DIRECTORIO'!I2238</f>
        <v>508.68521739811854</v>
      </c>
      <c r="J2238" s="5">
        <f>+'MBI DIRECTORIO'!J2238</f>
        <v>0</v>
      </c>
      <c r="K2238" s="5">
        <f>+'MBI DIRECTORIO'!K2238</f>
        <v>120</v>
      </c>
      <c r="L2238" s="5">
        <f>+'MBI DIRECTORIO'!L2238</f>
        <v>7.4925064464111415</v>
      </c>
      <c r="M2238" s="5">
        <f>+'MBI DIRECTORIO'!M2238</f>
        <v>0</v>
      </c>
      <c r="N2238" s="5">
        <f>+'MBI DIRECTORIO'!N2238</f>
        <v>7.6635275734950117</v>
      </c>
      <c r="O2238" s="5">
        <f>+'MBI DIRECTORIO'!O2238</f>
        <v>15.350446303261661</v>
      </c>
      <c r="P2238" s="5">
        <f>+'MBI DIRECTORIO'!P2238</f>
        <v>1.1461666573102043</v>
      </c>
      <c r="Q2238" s="5">
        <f>+'MBI DIRECTORIO'!Q2238</f>
        <v>4.2263859941015731</v>
      </c>
      <c r="R2238" s="5">
        <f>+'MBI DIRECTORIO'!R2238</f>
        <v>0</v>
      </c>
      <c r="S2238" s="5">
        <f>+'MBI DIRECTORIO'!S2238</f>
        <v>0</v>
      </c>
      <c r="T2238" s="5">
        <f>+'MBI DIRECTORIO'!T2238</f>
        <v>0</v>
      </c>
      <c r="U2238" s="5">
        <f>+'MBI DIRECTORIO'!U2238</f>
        <v>0</v>
      </c>
      <c r="V2238" s="5">
        <f>+'MBI DIRECTORIO'!V2238</f>
        <v>0</v>
      </c>
      <c r="W2238" s="5">
        <f>+'MBI DIRECTORIO'!W2238</f>
        <v>0</v>
      </c>
      <c r="X2238" s="5">
        <f>+'MBI DIRECTORIO'!X2238</f>
        <v>0</v>
      </c>
      <c r="Y2238" s="5">
        <f>+'MBI DIRECTORIO'!Y2238</f>
        <v>28.459231558928867</v>
      </c>
      <c r="Z2238" s="5">
        <f>+'MBI DIRECTORIO'!Z2238</f>
        <v>7.2705030760417261E-2</v>
      </c>
      <c r="AA2238" s="5">
        <f>+'MBI DIRECTORIO'!AA2238</f>
        <v>0</v>
      </c>
      <c r="AB2238" s="5" t="str">
        <f>+'MBI DIRECTORIO'!AG2238</f>
        <v>Panuts Vinos Memorables SAC</v>
      </c>
      <c r="AD2238" t="str">
        <f t="shared" si="36"/>
        <v>INSERT INTO TABLA_PRESUPUESTO_COMERCIAL VALUES ('VSR','80190-C','14004469-19',2022,'Diciembre',30,'USD',1227.3,508.685217,0,120,7.492506,0,7.663528,15.350446,1.146167,4.226386,0,0,0,0,0,0,0,28.459232,0.072705,0);</v>
      </c>
    </row>
    <row r="2239" spans="1:30" x14ac:dyDescent="0.2">
      <c r="A2239" t="str">
        <f>+'MBI DIRECTORIO'!A2239</f>
        <v>VSR</v>
      </c>
      <c r="B2239" t="str">
        <f>+'MBI DIRECTORIO'!B2239</f>
        <v>80190-C</v>
      </c>
      <c r="C2239" t="str">
        <f>+'MBI DIRECTORIO'!C2239</f>
        <v>14004470-20</v>
      </c>
      <c r="D2239">
        <f>+'MBI DIRECTORIO'!D2239</f>
        <v>2022</v>
      </c>
      <c r="E2239" t="str">
        <f>+'MBI DIRECTORIO'!E2239</f>
        <v>Diciembre</v>
      </c>
      <c r="F2239" s="5">
        <f>+'MBI DIRECTORIO'!F2239</f>
        <v>30</v>
      </c>
      <c r="G2239" t="str">
        <f>+'MBI DIRECTORIO'!G2239</f>
        <v>USD</v>
      </c>
      <c r="H2239" s="5">
        <f>+'MBI DIRECTORIO'!H2239</f>
        <v>1227.3</v>
      </c>
      <c r="I2239" s="5">
        <f>+'MBI DIRECTORIO'!I2239</f>
        <v>528.75575421427357</v>
      </c>
      <c r="J2239" s="5">
        <f>+'MBI DIRECTORIO'!J2239</f>
        <v>0</v>
      </c>
      <c r="K2239" s="5">
        <f>+'MBI DIRECTORIO'!K2239</f>
        <v>120</v>
      </c>
      <c r="L2239" s="5">
        <f>+'MBI DIRECTORIO'!L2239</f>
        <v>7.4925064464111415</v>
      </c>
      <c r="M2239" s="5">
        <f>+'MBI DIRECTORIO'!M2239</f>
        <v>0</v>
      </c>
      <c r="N2239" s="5">
        <f>+'MBI DIRECTORIO'!N2239</f>
        <v>7.6635275734950117</v>
      </c>
      <c r="O2239" s="5">
        <f>+'MBI DIRECTORIO'!O2239</f>
        <v>15.350446303261661</v>
      </c>
      <c r="P2239" s="5">
        <f>+'MBI DIRECTORIO'!P2239</f>
        <v>1.1461666573102043</v>
      </c>
      <c r="Q2239" s="5">
        <f>+'MBI DIRECTORIO'!Q2239</f>
        <v>4.2263859941015731</v>
      </c>
      <c r="R2239" s="5">
        <f>+'MBI DIRECTORIO'!R2239</f>
        <v>0</v>
      </c>
      <c r="S2239" s="5">
        <f>+'MBI DIRECTORIO'!S2239</f>
        <v>0</v>
      </c>
      <c r="T2239" s="5">
        <f>+'MBI DIRECTORIO'!T2239</f>
        <v>0</v>
      </c>
      <c r="U2239" s="5">
        <f>+'MBI DIRECTORIO'!U2239</f>
        <v>0</v>
      </c>
      <c r="V2239" s="5">
        <f>+'MBI DIRECTORIO'!V2239</f>
        <v>0</v>
      </c>
      <c r="W2239" s="5">
        <f>+'MBI DIRECTORIO'!W2239</f>
        <v>0</v>
      </c>
      <c r="X2239" s="5">
        <f>+'MBI DIRECTORIO'!X2239</f>
        <v>0</v>
      </c>
      <c r="Y2239" s="5">
        <f>+'MBI DIRECTORIO'!Y2239</f>
        <v>28.459231558928867</v>
      </c>
      <c r="Z2239" s="5">
        <f>+'MBI DIRECTORIO'!Z2239</f>
        <v>7.2705030760417261E-2</v>
      </c>
      <c r="AA2239" s="5">
        <f>+'MBI DIRECTORIO'!AA2239</f>
        <v>0</v>
      </c>
      <c r="AB2239" s="5" t="str">
        <f>+'MBI DIRECTORIO'!AG2239</f>
        <v>Panuts Vinos Memorables SAC</v>
      </c>
      <c r="AD2239" t="str">
        <f t="shared" si="36"/>
        <v>INSERT INTO TABLA_PRESUPUESTO_COMERCIAL VALUES ('VSR','80190-C','14004470-20',2022,'Diciembre',30,'USD',1227.3,528.755754,0,120,7.492506,0,7.663528,15.350446,1.146167,4.226386,0,0,0,0,0,0,0,28.459232,0.072705,0);</v>
      </c>
    </row>
    <row r="2240" spans="1:30" x14ac:dyDescent="0.2">
      <c r="A2240" t="str">
        <f>+'MBI DIRECTORIO'!A2240</f>
        <v>VSR</v>
      </c>
      <c r="B2240" t="str">
        <f>+'MBI DIRECTORIO'!B2240</f>
        <v>80190-C</v>
      </c>
      <c r="C2240" t="str">
        <f>+'MBI DIRECTORIO'!C2240</f>
        <v>14004466-20</v>
      </c>
      <c r="D2240">
        <f>+'MBI DIRECTORIO'!D2240</f>
        <v>2022</v>
      </c>
      <c r="E2240" t="str">
        <f>+'MBI DIRECTORIO'!E2240</f>
        <v>Diciembre</v>
      </c>
      <c r="F2240" s="5">
        <f>+'MBI DIRECTORIO'!F2240</f>
        <v>30</v>
      </c>
      <c r="G2240" t="str">
        <f>+'MBI DIRECTORIO'!G2240</f>
        <v>USD</v>
      </c>
      <c r="H2240" s="5">
        <f>+'MBI DIRECTORIO'!H2240</f>
        <v>1227.3</v>
      </c>
      <c r="I2240" s="5">
        <f>+'MBI DIRECTORIO'!I2240</f>
        <v>422.9335414995133</v>
      </c>
      <c r="J2240" s="5">
        <f>+'MBI DIRECTORIO'!J2240</f>
        <v>0</v>
      </c>
      <c r="K2240" s="5">
        <f>+'MBI DIRECTORIO'!K2240</f>
        <v>120</v>
      </c>
      <c r="L2240" s="5">
        <f>+'MBI DIRECTORIO'!L2240</f>
        <v>7.4925064464111415</v>
      </c>
      <c r="M2240" s="5">
        <f>+'MBI DIRECTORIO'!M2240</f>
        <v>0</v>
      </c>
      <c r="N2240" s="5">
        <f>+'MBI DIRECTORIO'!N2240</f>
        <v>7.6635275734950117</v>
      </c>
      <c r="O2240" s="5">
        <f>+'MBI DIRECTORIO'!O2240</f>
        <v>15.350446303261661</v>
      </c>
      <c r="P2240" s="5">
        <f>+'MBI DIRECTORIO'!P2240</f>
        <v>1.1461666573102043</v>
      </c>
      <c r="Q2240" s="5">
        <f>+'MBI DIRECTORIO'!Q2240</f>
        <v>4.2263859941015731</v>
      </c>
      <c r="R2240" s="5">
        <f>+'MBI DIRECTORIO'!R2240</f>
        <v>0</v>
      </c>
      <c r="S2240" s="5">
        <f>+'MBI DIRECTORIO'!S2240</f>
        <v>0</v>
      </c>
      <c r="T2240" s="5">
        <f>+'MBI DIRECTORIO'!T2240</f>
        <v>0</v>
      </c>
      <c r="U2240" s="5">
        <f>+'MBI DIRECTORIO'!U2240</f>
        <v>0</v>
      </c>
      <c r="V2240" s="5">
        <f>+'MBI DIRECTORIO'!V2240</f>
        <v>0</v>
      </c>
      <c r="W2240" s="5">
        <f>+'MBI DIRECTORIO'!W2240</f>
        <v>0</v>
      </c>
      <c r="X2240" s="5">
        <f>+'MBI DIRECTORIO'!X2240</f>
        <v>0</v>
      </c>
      <c r="Y2240" s="5">
        <f>+'MBI DIRECTORIO'!Y2240</f>
        <v>28.459231558928867</v>
      </c>
      <c r="Z2240" s="5">
        <f>+'MBI DIRECTORIO'!Z2240</f>
        <v>7.2705030760417261E-2</v>
      </c>
      <c r="AA2240" s="5">
        <f>+'MBI DIRECTORIO'!AA2240</f>
        <v>0</v>
      </c>
      <c r="AB2240" s="5" t="str">
        <f>+'MBI DIRECTORIO'!AG2240</f>
        <v>Panuts Vinos Memorables SAC</v>
      </c>
      <c r="AD2240" t="str">
        <f t="shared" si="36"/>
        <v>INSERT INTO TABLA_PRESUPUESTO_COMERCIAL VALUES ('VSR','80190-C','14004466-20',2022,'Diciembre',30,'USD',1227.3,422.933541,0,120,7.492506,0,7.663528,15.350446,1.146167,4.226386,0,0,0,0,0,0,0,28.459232,0.072705,0);</v>
      </c>
    </row>
    <row r="2241" spans="1:30" x14ac:dyDescent="0.2">
      <c r="A2241" t="str">
        <f>+'MBI DIRECTORIO'!A2241</f>
        <v>VSR</v>
      </c>
      <c r="B2241" t="str">
        <f>+'MBI DIRECTORIO'!B2241</f>
        <v>80093-C</v>
      </c>
      <c r="C2241" t="str">
        <f>+'MBI DIRECTORIO'!C2241</f>
        <v>14002618-13</v>
      </c>
      <c r="D2241">
        <f>+'MBI DIRECTORIO'!D2241</f>
        <v>2022</v>
      </c>
      <c r="E2241" t="str">
        <f>+'MBI DIRECTORIO'!E2241</f>
        <v>Diciembre</v>
      </c>
      <c r="F2241" s="5">
        <f>+'MBI DIRECTORIO'!F2241</f>
        <v>22.400000000000002</v>
      </c>
      <c r="G2241" t="str">
        <f>+'MBI DIRECTORIO'!G2241</f>
        <v>USD</v>
      </c>
      <c r="H2241" s="5">
        <f>+'MBI DIRECTORIO'!H2241</f>
        <v>761.6</v>
      </c>
      <c r="I2241" s="5">
        <f>+'MBI DIRECTORIO'!I2241</f>
        <v>377.97948861726178</v>
      </c>
      <c r="J2241" s="5">
        <f>+'MBI DIRECTORIO'!J2241</f>
        <v>0</v>
      </c>
      <c r="K2241" s="5">
        <f>+'MBI DIRECTORIO'!K2241</f>
        <v>67.2</v>
      </c>
      <c r="L2241" s="5">
        <f>+'MBI DIRECTORIO'!L2241</f>
        <v>5.5944048133203195</v>
      </c>
      <c r="M2241" s="5">
        <f>+'MBI DIRECTORIO'!M2241</f>
        <v>0</v>
      </c>
      <c r="N2241" s="5">
        <f>+'MBI DIRECTORIO'!N2241</f>
        <v>7.2153846153846164</v>
      </c>
      <c r="O2241" s="5">
        <f>+'MBI DIRECTORIO'!O2241</f>
        <v>10.410256410256412</v>
      </c>
      <c r="P2241" s="5">
        <f>+'MBI DIRECTORIO'!P2241</f>
        <v>0.46905982905982913</v>
      </c>
      <c r="Q2241" s="5">
        <f>+'MBI DIRECTORIO'!Q2241</f>
        <v>2.6226803333396549</v>
      </c>
      <c r="R2241" s="5">
        <f>+'MBI DIRECTORIO'!R2241</f>
        <v>0</v>
      </c>
      <c r="S2241" s="5">
        <f>+'MBI DIRECTORIO'!S2241</f>
        <v>0</v>
      </c>
      <c r="T2241" s="5">
        <f>+'MBI DIRECTORIO'!T2241</f>
        <v>0</v>
      </c>
      <c r="U2241" s="5">
        <f>+'MBI DIRECTORIO'!U2241</f>
        <v>0</v>
      </c>
      <c r="V2241" s="5">
        <f>+'MBI DIRECTORIO'!V2241</f>
        <v>0</v>
      </c>
      <c r="W2241" s="5">
        <f>+'MBI DIRECTORIO'!W2241</f>
        <v>0</v>
      </c>
      <c r="X2241" s="5">
        <f>+'MBI DIRECTORIO'!X2241</f>
        <v>0</v>
      </c>
      <c r="Y2241" s="5">
        <f>+'MBI DIRECTORIO'!Y2241</f>
        <v>20.771667611008294</v>
      </c>
      <c r="Z2241" s="5">
        <f>+'MBI DIRECTORIO'!Z2241</f>
        <v>5.4286422967778233E-2</v>
      </c>
      <c r="AA2241" s="5">
        <f>+'MBI DIRECTORIO'!AA2241</f>
        <v>0</v>
      </c>
      <c r="AB2241" s="5" t="str">
        <f>+'MBI DIRECTORIO'!AG2241</f>
        <v>El Imperio S.A.</v>
      </c>
      <c r="AD2241" t="str">
        <f t="shared" si="36"/>
        <v>INSERT INTO TABLA_PRESUPUESTO_COMERCIAL VALUES ('VSR','80093-C','14002618-13',2022,'Diciembre',22.4,'USD',761.6,377.979489,0,67.2,5.594405,0,7.215385,10.410256,0.46906,2.62268,0,0,0,0,0,0,0,20.771668,0.054286,0);</v>
      </c>
    </row>
    <row r="2242" spans="1:30" x14ac:dyDescent="0.2">
      <c r="A2242" t="str">
        <f>+'MBI DIRECTORIO'!A2242</f>
        <v>VSR</v>
      </c>
      <c r="B2242" t="str">
        <f>+'MBI DIRECTORIO'!B2242</f>
        <v>80093-C</v>
      </c>
      <c r="C2242" t="str">
        <f>+'MBI DIRECTORIO'!C2242</f>
        <v>14002924-13</v>
      </c>
      <c r="D2242">
        <f>+'MBI DIRECTORIO'!D2242</f>
        <v>2022</v>
      </c>
      <c r="E2242" t="str">
        <f>+'MBI DIRECTORIO'!E2242</f>
        <v>Diciembre</v>
      </c>
      <c r="F2242" s="5">
        <f>+'MBI DIRECTORIO'!F2242</f>
        <v>22.400000000000002</v>
      </c>
      <c r="G2242" t="str">
        <f>+'MBI DIRECTORIO'!G2242</f>
        <v>USD</v>
      </c>
      <c r="H2242" s="5">
        <f>+'MBI DIRECTORIO'!H2242</f>
        <v>761.6</v>
      </c>
      <c r="I2242" s="5">
        <f>+'MBI DIRECTORIO'!I2242</f>
        <v>338.88410862733309</v>
      </c>
      <c r="J2242" s="5">
        <f>+'MBI DIRECTORIO'!J2242</f>
        <v>0</v>
      </c>
      <c r="K2242" s="5">
        <f>+'MBI DIRECTORIO'!K2242</f>
        <v>67.2</v>
      </c>
      <c r="L2242" s="5">
        <f>+'MBI DIRECTORIO'!L2242</f>
        <v>5.5944048133203195</v>
      </c>
      <c r="M2242" s="5">
        <f>+'MBI DIRECTORIO'!M2242</f>
        <v>0</v>
      </c>
      <c r="N2242" s="5">
        <f>+'MBI DIRECTORIO'!N2242</f>
        <v>7.2153846153846164</v>
      </c>
      <c r="O2242" s="5">
        <f>+'MBI DIRECTORIO'!O2242</f>
        <v>10.410256410256412</v>
      </c>
      <c r="P2242" s="5">
        <f>+'MBI DIRECTORIO'!P2242</f>
        <v>0.46905982905982913</v>
      </c>
      <c r="Q2242" s="5">
        <f>+'MBI DIRECTORIO'!Q2242</f>
        <v>2.6226803333396549</v>
      </c>
      <c r="R2242" s="5">
        <f>+'MBI DIRECTORIO'!R2242</f>
        <v>0</v>
      </c>
      <c r="S2242" s="5">
        <f>+'MBI DIRECTORIO'!S2242</f>
        <v>0</v>
      </c>
      <c r="T2242" s="5">
        <f>+'MBI DIRECTORIO'!T2242</f>
        <v>0</v>
      </c>
      <c r="U2242" s="5">
        <f>+'MBI DIRECTORIO'!U2242</f>
        <v>0</v>
      </c>
      <c r="V2242" s="5">
        <f>+'MBI DIRECTORIO'!V2242</f>
        <v>0</v>
      </c>
      <c r="W2242" s="5">
        <f>+'MBI DIRECTORIO'!W2242</f>
        <v>0</v>
      </c>
      <c r="X2242" s="5">
        <f>+'MBI DIRECTORIO'!X2242</f>
        <v>0</v>
      </c>
      <c r="Y2242" s="5">
        <f>+'MBI DIRECTORIO'!Y2242</f>
        <v>20.771667611008294</v>
      </c>
      <c r="Z2242" s="5">
        <f>+'MBI DIRECTORIO'!Z2242</f>
        <v>5.4286422967778233E-2</v>
      </c>
      <c r="AA2242" s="5">
        <f>+'MBI DIRECTORIO'!AA2242</f>
        <v>0</v>
      </c>
      <c r="AB2242" s="5" t="str">
        <f>+'MBI DIRECTORIO'!AG2242</f>
        <v>El Imperio S.A.</v>
      </c>
      <c r="AD2242" t="str">
        <f t="shared" si="36"/>
        <v>INSERT INTO TABLA_PRESUPUESTO_COMERCIAL VALUES ('VSR','80093-C','14002924-13',2022,'Diciembre',22.4,'USD',761.6,338.884109,0,67.2,5.594405,0,7.215385,10.410256,0.46906,2.62268,0,0,0,0,0,0,0,20.771668,0.054286,0);</v>
      </c>
    </row>
    <row r="2243" spans="1:30" x14ac:dyDescent="0.2">
      <c r="A2243" t="str">
        <f>+'MBI DIRECTORIO'!A2243</f>
        <v>VSR</v>
      </c>
      <c r="B2243" t="str">
        <f>+'MBI DIRECTORIO'!B2243</f>
        <v>80093-C</v>
      </c>
      <c r="C2243" t="str">
        <f>+'MBI DIRECTORIO'!C2243</f>
        <v>14002505-14</v>
      </c>
      <c r="D2243">
        <f>+'MBI DIRECTORIO'!D2243</f>
        <v>2022</v>
      </c>
      <c r="E2243" t="str">
        <f>+'MBI DIRECTORIO'!E2243</f>
        <v>Diciembre</v>
      </c>
      <c r="F2243" s="5">
        <f>+'MBI DIRECTORIO'!F2243</f>
        <v>22.400000000000002</v>
      </c>
      <c r="G2243" t="str">
        <f>+'MBI DIRECTORIO'!G2243</f>
        <v>USD</v>
      </c>
      <c r="H2243" s="5">
        <f>+'MBI DIRECTORIO'!H2243</f>
        <v>761.6</v>
      </c>
      <c r="I2243" s="5">
        <f>+'MBI DIRECTORIO'!I2243</f>
        <v>303.60828101297</v>
      </c>
      <c r="J2243" s="5">
        <f>+'MBI DIRECTORIO'!J2243</f>
        <v>0</v>
      </c>
      <c r="K2243" s="5">
        <f>+'MBI DIRECTORIO'!K2243</f>
        <v>67.2</v>
      </c>
      <c r="L2243" s="5">
        <f>+'MBI DIRECTORIO'!L2243</f>
        <v>5.5944048133203195</v>
      </c>
      <c r="M2243" s="5">
        <f>+'MBI DIRECTORIO'!M2243</f>
        <v>0</v>
      </c>
      <c r="N2243" s="5">
        <f>+'MBI DIRECTORIO'!N2243</f>
        <v>7.2153846153846164</v>
      </c>
      <c r="O2243" s="5">
        <f>+'MBI DIRECTORIO'!O2243</f>
        <v>10.410256410256412</v>
      </c>
      <c r="P2243" s="5">
        <f>+'MBI DIRECTORIO'!P2243</f>
        <v>0.46905982905982913</v>
      </c>
      <c r="Q2243" s="5">
        <f>+'MBI DIRECTORIO'!Q2243</f>
        <v>2.6226803333396549</v>
      </c>
      <c r="R2243" s="5">
        <f>+'MBI DIRECTORIO'!R2243</f>
        <v>0</v>
      </c>
      <c r="S2243" s="5">
        <f>+'MBI DIRECTORIO'!S2243</f>
        <v>0</v>
      </c>
      <c r="T2243" s="5">
        <f>+'MBI DIRECTORIO'!T2243</f>
        <v>0</v>
      </c>
      <c r="U2243" s="5">
        <f>+'MBI DIRECTORIO'!U2243</f>
        <v>0</v>
      </c>
      <c r="V2243" s="5">
        <f>+'MBI DIRECTORIO'!V2243</f>
        <v>0</v>
      </c>
      <c r="W2243" s="5">
        <f>+'MBI DIRECTORIO'!W2243</f>
        <v>0</v>
      </c>
      <c r="X2243" s="5">
        <f>+'MBI DIRECTORIO'!X2243</f>
        <v>0</v>
      </c>
      <c r="Y2243" s="5">
        <f>+'MBI DIRECTORIO'!Y2243</f>
        <v>20.771667611008294</v>
      </c>
      <c r="Z2243" s="5">
        <f>+'MBI DIRECTORIO'!Z2243</f>
        <v>5.4286422967778233E-2</v>
      </c>
      <c r="AA2243" s="5">
        <f>+'MBI DIRECTORIO'!AA2243</f>
        <v>0</v>
      </c>
      <c r="AB2243" s="5" t="str">
        <f>+'MBI DIRECTORIO'!AG2243</f>
        <v>El Imperio S.A.</v>
      </c>
      <c r="AD2243" t="str">
        <f t="shared" si="36"/>
        <v>INSERT INTO TABLA_PRESUPUESTO_COMERCIAL VALUES ('VSR','80093-C','14002505-14',2022,'Diciembre',22.4,'USD',761.6,303.608281,0,67.2,5.594405,0,7.215385,10.410256,0.46906,2.62268,0,0,0,0,0,0,0,20.771668,0.054286,0);</v>
      </c>
    </row>
    <row r="2244" spans="1:30" x14ac:dyDescent="0.2">
      <c r="A2244" t="str">
        <f>+'MBI DIRECTORIO'!A2244</f>
        <v>VSR</v>
      </c>
      <c r="B2244" t="str">
        <f>+'MBI DIRECTORIO'!B2244</f>
        <v>80222-C</v>
      </c>
      <c r="C2244" t="str">
        <f>+'MBI DIRECTORIO'!C2244</f>
        <v>14005096-18</v>
      </c>
      <c r="D2244">
        <f>+'MBI DIRECTORIO'!D2244</f>
        <v>2022</v>
      </c>
      <c r="E2244" t="str">
        <f>+'MBI DIRECTORIO'!E2244</f>
        <v>Diciembre</v>
      </c>
      <c r="F2244" s="5">
        <f>+'MBI DIRECTORIO'!F2244</f>
        <v>24</v>
      </c>
      <c r="G2244" t="str">
        <f>+'MBI DIRECTORIO'!G2244</f>
        <v>USD</v>
      </c>
      <c r="H2244" s="5">
        <f>+'MBI DIRECTORIO'!H2244</f>
        <v>2400</v>
      </c>
      <c r="I2244" s="5">
        <f>+'MBI DIRECTORIO'!I2244</f>
        <v>2110.6465368505128</v>
      </c>
      <c r="J2244" s="5">
        <f>+'MBI DIRECTORIO'!J2244</f>
        <v>0</v>
      </c>
      <c r="K2244" s="5">
        <f>+'MBI DIRECTORIO'!K2244</f>
        <v>240</v>
      </c>
      <c r="L2244" s="5">
        <f>+'MBI DIRECTORIO'!L2244</f>
        <v>5.994005157128913</v>
      </c>
      <c r="M2244" s="5">
        <f>+'MBI DIRECTORIO'!M2244</f>
        <v>0</v>
      </c>
      <c r="N2244" s="5">
        <f>+'MBI DIRECTORIO'!N2244</f>
        <v>38.496844520940911</v>
      </c>
      <c r="O2244" s="5">
        <f>+'MBI DIRECTORIO'!O2244</f>
        <v>49.913941480206539</v>
      </c>
      <c r="P2244" s="5">
        <f>+'MBI DIRECTORIO'!P2244</f>
        <v>2.248995983935743</v>
      </c>
      <c r="Q2244" s="5">
        <f>+'MBI DIRECTORIO'!Q2244</f>
        <v>8.2647489495997526</v>
      </c>
      <c r="R2244" s="5">
        <f>+'MBI DIRECTORIO'!R2244</f>
        <v>0</v>
      </c>
      <c r="S2244" s="5">
        <f>+'MBI DIRECTORIO'!S2244</f>
        <v>0</v>
      </c>
      <c r="T2244" s="5">
        <f>+'MBI DIRECTORIO'!T2244</f>
        <v>0</v>
      </c>
      <c r="U2244" s="5">
        <f>+'MBI DIRECTORIO'!U2244</f>
        <v>0</v>
      </c>
      <c r="V2244" s="5">
        <f>+'MBI DIRECTORIO'!V2244</f>
        <v>0</v>
      </c>
      <c r="W2244" s="5">
        <f>+'MBI DIRECTORIO'!W2244</f>
        <v>0</v>
      </c>
      <c r="X2244" s="5">
        <f>+'MBI DIRECTORIO'!X2244</f>
        <v>0</v>
      </c>
      <c r="Y2244" s="5">
        <f>+'MBI DIRECTORIO'!Y2244</f>
        <v>98.982694959291265</v>
      </c>
      <c r="Z2244" s="5">
        <f>+'MBI DIRECTORIO'!Z2244</f>
        <v>5.8164024608333816E-2</v>
      </c>
      <c r="AA2244" s="5">
        <f>+'MBI DIRECTORIO'!AA2244</f>
        <v>0</v>
      </c>
      <c r="AB2244" s="5" t="str">
        <f>+'MBI DIRECTORIO'!AG2244</f>
        <v>LAVENDIMIASA S.A.</v>
      </c>
      <c r="AD2244" t="str">
        <f t="shared" si="36"/>
        <v>INSERT INTO TABLA_PRESUPUESTO_COMERCIAL VALUES ('VSR','80222-C','14005096-18',2022,'Diciembre',24,'USD',2400,2110.646537,0,240,5.994005,0,38.496845,49.913941,2.248996,8.264749,0,0,0,0,0,0,0,98.982695,0.058164,0);</v>
      </c>
    </row>
    <row r="2245" spans="1:30" x14ac:dyDescent="0.2">
      <c r="A2245" t="str">
        <f>+'MBI DIRECTORIO'!A2245</f>
        <v>VSR</v>
      </c>
      <c r="B2245" t="str">
        <f>+'MBI DIRECTORIO'!B2245</f>
        <v>80222-C</v>
      </c>
      <c r="C2245" t="str">
        <f>+'MBI DIRECTORIO'!C2245</f>
        <v>14003574-20</v>
      </c>
      <c r="D2245">
        <f>+'MBI DIRECTORIO'!D2245</f>
        <v>2022</v>
      </c>
      <c r="E2245" t="str">
        <f>+'MBI DIRECTORIO'!E2245</f>
        <v>Diciembre</v>
      </c>
      <c r="F2245" s="5">
        <f>+'MBI DIRECTORIO'!F2245</f>
        <v>40</v>
      </c>
      <c r="G2245" t="str">
        <f>+'MBI DIRECTORIO'!G2245</f>
        <v>USD</v>
      </c>
      <c r="H2245" s="5">
        <f>+'MBI DIRECTORIO'!H2245</f>
        <v>1240</v>
      </c>
      <c r="I2245" s="5">
        <f>+'MBI DIRECTORIO'!I2245</f>
        <v>618.62428971071381</v>
      </c>
      <c r="J2245" s="5">
        <f>+'MBI DIRECTORIO'!J2245</f>
        <v>0</v>
      </c>
      <c r="K2245" s="5">
        <f>+'MBI DIRECTORIO'!K2245</f>
        <v>0</v>
      </c>
      <c r="L2245" s="5">
        <f>+'MBI DIRECTORIO'!L2245</f>
        <v>9.9900085952148547</v>
      </c>
      <c r="M2245" s="5">
        <f>+'MBI DIRECTORIO'!M2245</f>
        <v>0</v>
      </c>
      <c r="N2245" s="5">
        <f>+'MBI DIRECTORIO'!N2245</f>
        <v>64.161407534901514</v>
      </c>
      <c r="O2245" s="5">
        <f>+'MBI DIRECTORIO'!O2245</f>
        <v>83.189902467010896</v>
      </c>
      <c r="P2245" s="5">
        <f>+'MBI DIRECTORIO'!P2245</f>
        <v>3.7483266398929049</v>
      </c>
      <c r="Q2245" s="5">
        <f>+'MBI DIRECTORIO'!Q2245</f>
        <v>4.2701202906265392</v>
      </c>
      <c r="R2245" s="5">
        <f>+'MBI DIRECTORIO'!R2245</f>
        <v>0</v>
      </c>
      <c r="S2245" s="5">
        <f>+'MBI DIRECTORIO'!S2245</f>
        <v>0</v>
      </c>
      <c r="T2245" s="5">
        <f>+'MBI DIRECTORIO'!T2245</f>
        <v>0</v>
      </c>
      <c r="U2245" s="5">
        <f>+'MBI DIRECTORIO'!U2245</f>
        <v>0</v>
      </c>
      <c r="V2245" s="5">
        <f>+'MBI DIRECTORIO'!V2245</f>
        <v>0</v>
      </c>
      <c r="W2245" s="5">
        <f>+'MBI DIRECTORIO'!W2245</f>
        <v>0</v>
      </c>
      <c r="X2245" s="5">
        <f>+'MBI DIRECTORIO'!X2245</f>
        <v>0</v>
      </c>
      <c r="Y2245" s="5">
        <f>+'MBI DIRECTORIO'!Y2245</f>
        <v>155.46669697344572</v>
      </c>
      <c r="Z2245" s="5">
        <f>+'MBI DIRECTORIO'!Z2245</f>
        <v>9.69400410138897E-2</v>
      </c>
      <c r="AA2245" s="5">
        <f>+'MBI DIRECTORIO'!AA2245</f>
        <v>0</v>
      </c>
      <c r="AB2245" s="5" t="str">
        <f>+'MBI DIRECTORIO'!AG2245</f>
        <v>LAVENDIMIASA S.A.</v>
      </c>
      <c r="AD2245" t="str">
        <f t="shared" si="36"/>
        <v>INSERT INTO TABLA_PRESUPUESTO_COMERCIAL VALUES ('VSR','80222-C','14003574-20',2022,'Diciembre',40,'USD',1240,618.62429,0,0,9.990009,0,64.161408,83.189902,3.748327,4.27012,0,0,0,0,0,0,0,155.466697,0.09694,0);</v>
      </c>
    </row>
    <row r="2246" spans="1:30" x14ac:dyDescent="0.2">
      <c r="A2246" t="str">
        <f>+'MBI DIRECTORIO'!A2246</f>
        <v>VSR</v>
      </c>
      <c r="B2246" t="str">
        <f>+'MBI DIRECTORIO'!B2246</f>
        <v>80222-C</v>
      </c>
      <c r="C2246" t="str">
        <f>+'MBI DIRECTORIO'!C2246</f>
        <v>14004115-15</v>
      </c>
      <c r="D2246">
        <f>+'MBI DIRECTORIO'!D2246</f>
        <v>2022</v>
      </c>
      <c r="E2246" t="str">
        <f>+'MBI DIRECTORIO'!E2246</f>
        <v>Diciembre</v>
      </c>
      <c r="F2246" s="5">
        <f>+'MBI DIRECTORIO'!F2246</f>
        <v>40</v>
      </c>
      <c r="G2246" t="str">
        <f>+'MBI DIRECTORIO'!G2246</f>
        <v>USD</v>
      </c>
      <c r="H2246" s="5">
        <f>+'MBI DIRECTORIO'!H2246</f>
        <v>1240</v>
      </c>
      <c r="I2246" s="5">
        <f>+'MBI DIRECTORIO'!I2246</f>
        <v>1245.4917342290137</v>
      </c>
      <c r="J2246" s="5">
        <f>+'MBI DIRECTORIO'!J2246</f>
        <v>0</v>
      </c>
      <c r="K2246" s="5">
        <f>+'MBI DIRECTORIO'!K2246</f>
        <v>0</v>
      </c>
      <c r="L2246" s="5">
        <f>+'MBI DIRECTORIO'!L2246</f>
        <v>9.9900085952148547</v>
      </c>
      <c r="M2246" s="5">
        <f>+'MBI DIRECTORIO'!M2246</f>
        <v>0</v>
      </c>
      <c r="N2246" s="5">
        <f>+'MBI DIRECTORIO'!N2246</f>
        <v>64.161407534901514</v>
      </c>
      <c r="O2246" s="5">
        <f>+'MBI DIRECTORIO'!O2246</f>
        <v>83.189902467010896</v>
      </c>
      <c r="P2246" s="5">
        <f>+'MBI DIRECTORIO'!P2246</f>
        <v>3.7483266398929049</v>
      </c>
      <c r="Q2246" s="5">
        <f>+'MBI DIRECTORIO'!Q2246</f>
        <v>4.2701202906265392</v>
      </c>
      <c r="R2246" s="5">
        <f>+'MBI DIRECTORIO'!R2246</f>
        <v>0</v>
      </c>
      <c r="S2246" s="5">
        <f>+'MBI DIRECTORIO'!S2246</f>
        <v>0</v>
      </c>
      <c r="T2246" s="5">
        <f>+'MBI DIRECTORIO'!T2246</f>
        <v>0</v>
      </c>
      <c r="U2246" s="5">
        <f>+'MBI DIRECTORIO'!U2246</f>
        <v>0</v>
      </c>
      <c r="V2246" s="5">
        <f>+'MBI DIRECTORIO'!V2246</f>
        <v>0</v>
      </c>
      <c r="W2246" s="5">
        <f>+'MBI DIRECTORIO'!W2246</f>
        <v>0</v>
      </c>
      <c r="X2246" s="5">
        <f>+'MBI DIRECTORIO'!X2246</f>
        <v>0</v>
      </c>
      <c r="Y2246" s="5">
        <f>+'MBI DIRECTORIO'!Y2246</f>
        <v>155.46669697344572</v>
      </c>
      <c r="Z2246" s="5">
        <f>+'MBI DIRECTORIO'!Z2246</f>
        <v>9.69400410138897E-2</v>
      </c>
      <c r="AA2246" s="5">
        <f>+'MBI DIRECTORIO'!AA2246</f>
        <v>0</v>
      </c>
      <c r="AB2246" s="5" t="str">
        <f>+'MBI DIRECTORIO'!AG2246</f>
        <v>LAVENDIMIASA S.A.</v>
      </c>
      <c r="AD2246" t="str">
        <f t="shared" si="36"/>
        <v>INSERT INTO TABLA_PRESUPUESTO_COMERCIAL VALUES ('VSR','80222-C','14004115-15',2022,'Diciembre',40,'USD',1240,1245.491734,0,0,9.990009,0,64.161408,83.189902,3.748327,4.27012,0,0,0,0,0,0,0,155.466697,0.09694,0);</v>
      </c>
    </row>
    <row r="2247" spans="1:30" x14ac:dyDescent="0.2">
      <c r="A2247" t="str">
        <f>+'MBI DIRECTORIO'!A2247</f>
        <v>VSR</v>
      </c>
      <c r="B2247" t="str">
        <f>+'MBI DIRECTORIO'!B2247</f>
        <v>80222-C</v>
      </c>
      <c r="C2247" t="str">
        <f>+'MBI DIRECTORIO'!C2247</f>
        <v>14004857-20</v>
      </c>
      <c r="D2247">
        <f>+'MBI DIRECTORIO'!D2247</f>
        <v>2022</v>
      </c>
      <c r="E2247" t="str">
        <f>+'MBI DIRECTORIO'!E2247</f>
        <v>Diciembre</v>
      </c>
      <c r="F2247" s="5">
        <f>+'MBI DIRECTORIO'!F2247</f>
        <v>20</v>
      </c>
      <c r="G2247" t="str">
        <f>+'MBI DIRECTORIO'!G2247</f>
        <v>USD</v>
      </c>
      <c r="H2247" s="5">
        <f>+'MBI DIRECTORIO'!H2247</f>
        <v>620</v>
      </c>
      <c r="I2247" s="5">
        <f>+'MBI DIRECTORIO'!I2247</f>
        <v>357.81922019327578</v>
      </c>
      <c r="J2247" s="5">
        <f>+'MBI DIRECTORIO'!J2247</f>
        <v>0</v>
      </c>
      <c r="K2247" s="5">
        <f>+'MBI DIRECTORIO'!K2247</f>
        <v>0</v>
      </c>
      <c r="L2247" s="5">
        <f>+'MBI DIRECTORIO'!L2247</f>
        <v>4.9950042976074274</v>
      </c>
      <c r="M2247" s="5">
        <f>+'MBI DIRECTORIO'!M2247</f>
        <v>0</v>
      </c>
      <c r="N2247" s="5">
        <f>+'MBI DIRECTORIO'!N2247</f>
        <v>32.080703767450757</v>
      </c>
      <c r="O2247" s="5">
        <f>+'MBI DIRECTORIO'!O2247</f>
        <v>41.594951233505448</v>
      </c>
      <c r="P2247" s="5">
        <f>+'MBI DIRECTORIO'!P2247</f>
        <v>1.8741633199464525</v>
      </c>
      <c r="Q2247" s="5">
        <f>+'MBI DIRECTORIO'!Q2247</f>
        <v>2.1350601453132696</v>
      </c>
      <c r="R2247" s="5">
        <f>+'MBI DIRECTORIO'!R2247</f>
        <v>0</v>
      </c>
      <c r="S2247" s="5">
        <f>+'MBI DIRECTORIO'!S2247</f>
        <v>0</v>
      </c>
      <c r="T2247" s="5">
        <f>+'MBI DIRECTORIO'!T2247</f>
        <v>0</v>
      </c>
      <c r="U2247" s="5">
        <f>+'MBI DIRECTORIO'!U2247</f>
        <v>0</v>
      </c>
      <c r="V2247" s="5">
        <f>+'MBI DIRECTORIO'!V2247</f>
        <v>0</v>
      </c>
      <c r="W2247" s="5">
        <f>+'MBI DIRECTORIO'!W2247</f>
        <v>0</v>
      </c>
      <c r="X2247" s="5">
        <f>+'MBI DIRECTORIO'!X2247</f>
        <v>0</v>
      </c>
      <c r="Y2247" s="5">
        <f>+'MBI DIRECTORIO'!Y2247</f>
        <v>77.733348486722861</v>
      </c>
      <c r="Z2247" s="5">
        <f>+'MBI DIRECTORIO'!Z2247</f>
        <v>4.847002050694485E-2</v>
      </c>
      <c r="AA2247" s="5">
        <f>+'MBI DIRECTORIO'!AA2247</f>
        <v>0</v>
      </c>
      <c r="AB2247" s="5" t="str">
        <f>+'MBI DIRECTORIO'!AG2247</f>
        <v>LAVENDIMIASA S.A.</v>
      </c>
      <c r="AD2247" t="str">
        <f t="shared" ref="AD2247:AD2310" si="37">_xlfn.CONCAT("INSERT INTO TABLA_PRESUPUESTO_COMERCIAL VALUES ('",A2247,"','",B2247,"','",C2247,"',",D2247,",'",E2247,"',",SUBSTITUTE(ROUND(F2247,6),",","."),",'",G2247,"',",SUBSTITUTE(ROUND(H2247,6),",","."),",",SUBSTITUTE(ROUND(I2247,6),",","."),",",SUBSTITUTE(ROUND(J2247,6),",","."),",",SUBSTITUTE(ROUND(K2247,6),",","."),",",SUBSTITUTE(ROUND(L2247,6),",","."),",",SUBSTITUTE(ROUND(M2247,6),",","."),",",SUBSTITUTE(ROUND(N2247,6),",","."),",",SUBSTITUTE(ROUND(O2247,6),",","."),",",SUBSTITUTE(ROUND(P2247,6),",","."),",",SUBSTITUTE(ROUND(Q2247,6),",","."),",",SUBSTITUTE(ROUND(R2247,6),",","."),",",SUBSTITUTE(ROUND(S2247,6),",","."),",",SUBSTITUTE(ROUND(T2247,6),",","."),",",SUBSTITUTE(ROUND(U2247,6),",","."),",",SUBSTITUTE(ROUND(V2247,6),",","."),",",SUBSTITUTE(ROUND(W2247,6),",","."),",",SUBSTITUTE(ROUND(X2247,6),",","."),",",SUBSTITUTE(ROUND(Y2247,6),",","."),",",SUBSTITUTE(ROUND(Z2247,6),",","."),",",SUBSTITUTE(ROUND(AA2247,6),",","."),");")</f>
        <v>INSERT INTO TABLA_PRESUPUESTO_COMERCIAL VALUES ('VSR','80222-C','14004857-20',2022,'Diciembre',20,'USD',620,357.81922,0,0,4.995004,0,32.080704,41.594951,1.874163,2.13506,0,0,0,0,0,0,0,77.733348,0.04847,0);</v>
      </c>
    </row>
    <row r="2248" spans="1:30" x14ac:dyDescent="0.2">
      <c r="A2248" t="str">
        <f>+'MBI DIRECTORIO'!A2248</f>
        <v>VSR</v>
      </c>
      <c r="B2248" t="str">
        <f>+'MBI DIRECTORIO'!B2248</f>
        <v>80226-C</v>
      </c>
      <c r="C2248" t="str">
        <f>+'MBI DIRECTORIO'!C2248</f>
        <v>14005039-20</v>
      </c>
      <c r="D2248">
        <f>+'MBI DIRECTORIO'!D2248</f>
        <v>2022</v>
      </c>
      <c r="E2248" t="str">
        <f>+'MBI DIRECTORIO'!E2248</f>
        <v>Diciembre</v>
      </c>
      <c r="F2248" s="5">
        <f>+'MBI DIRECTORIO'!F2248</f>
        <v>30</v>
      </c>
      <c r="G2248" t="str">
        <f>+'MBI DIRECTORIO'!G2248</f>
        <v>USD</v>
      </c>
      <c r="H2248" s="5">
        <f>+'MBI DIRECTORIO'!H2248</f>
        <v>1650</v>
      </c>
      <c r="I2248" s="5">
        <f>+'MBI DIRECTORIO'!I2248</f>
        <v>627.29290374126322</v>
      </c>
      <c r="J2248" s="5">
        <f>+'MBI DIRECTORIO'!J2248</f>
        <v>0</v>
      </c>
      <c r="K2248" s="5">
        <f>+'MBI DIRECTORIO'!K2248</f>
        <v>0</v>
      </c>
      <c r="L2248" s="5">
        <f>+'MBI DIRECTORIO'!L2248</f>
        <v>7.4925064464111415</v>
      </c>
      <c r="M2248" s="5">
        <f>+'MBI DIRECTORIO'!M2248</f>
        <v>0</v>
      </c>
      <c r="N2248" s="5">
        <f>+'MBI DIRECTORIO'!N2248</f>
        <v>40.952380952380956</v>
      </c>
      <c r="O2248" s="5">
        <f>+'MBI DIRECTORIO'!O2248</f>
        <v>51.785714285714292</v>
      </c>
      <c r="P2248" s="5">
        <f>+'MBI DIRECTORIO'!P2248</f>
        <v>2.3333333333333335</v>
      </c>
      <c r="Q2248" s="5">
        <f>+'MBI DIRECTORIO'!Q2248</f>
        <v>5.6820149028498301</v>
      </c>
      <c r="R2248" s="5">
        <f>+'MBI DIRECTORIO'!R2248</f>
        <v>0</v>
      </c>
      <c r="S2248" s="5">
        <f>+'MBI DIRECTORIO'!S2248</f>
        <v>0</v>
      </c>
      <c r="T2248" s="5">
        <f>+'MBI DIRECTORIO'!T2248</f>
        <v>0</v>
      </c>
      <c r="U2248" s="5">
        <f>+'MBI DIRECTORIO'!U2248</f>
        <v>0</v>
      </c>
      <c r="V2248" s="5">
        <f>+'MBI DIRECTORIO'!V2248</f>
        <v>0</v>
      </c>
      <c r="W2248" s="5">
        <f>+'MBI DIRECTORIO'!W2248</f>
        <v>0</v>
      </c>
      <c r="X2248" s="5">
        <f>+'MBI DIRECTORIO'!X2248</f>
        <v>0</v>
      </c>
      <c r="Y2248" s="5">
        <f>+'MBI DIRECTORIO'!Y2248</f>
        <v>100.82614850503882</v>
      </c>
      <c r="Z2248" s="5">
        <f>+'MBI DIRECTORIO'!Z2248</f>
        <v>7.2705030760417261E-2</v>
      </c>
      <c r="AA2248" s="5">
        <f>+'MBI DIRECTORIO'!AA2248</f>
        <v>0</v>
      </c>
      <c r="AB2248" s="5" t="str">
        <f>+'MBI DIRECTORIO'!AG2248</f>
        <v>SMART FOODS, C.A.</v>
      </c>
      <c r="AD2248" t="str">
        <f t="shared" si="37"/>
        <v>INSERT INTO TABLA_PRESUPUESTO_COMERCIAL VALUES ('VSR','80226-C','14005039-20',2022,'Diciembre',30,'USD',1650,627.292904,0,0,7.492506,0,40.952381,51.785714,2.333333,5.682015,0,0,0,0,0,0,0,100.826149,0.072705,0);</v>
      </c>
    </row>
    <row r="2249" spans="1:30" x14ac:dyDescent="0.2">
      <c r="A2249" t="str">
        <f>+'MBI DIRECTORIO'!A2249</f>
        <v>VSR</v>
      </c>
      <c r="B2249" t="str">
        <f>+'MBI DIRECTORIO'!B2249</f>
        <v>80226-C</v>
      </c>
      <c r="C2249" t="str">
        <f>+'MBI DIRECTORIO'!C2249</f>
        <v>14004826-18</v>
      </c>
      <c r="D2249">
        <f>+'MBI DIRECTORIO'!D2249</f>
        <v>2022</v>
      </c>
      <c r="E2249" t="str">
        <f>+'MBI DIRECTORIO'!E2249</f>
        <v>Diciembre</v>
      </c>
      <c r="F2249" s="5">
        <f>+'MBI DIRECTORIO'!F2249</f>
        <v>30</v>
      </c>
      <c r="G2249" t="str">
        <f>+'MBI DIRECTORIO'!G2249</f>
        <v>USD</v>
      </c>
      <c r="H2249" s="5">
        <f>+'MBI DIRECTORIO'!H2249</f>
        <v>960</v>
      </c>
      <c r="I2249" s="5">
        <f>+'MBI DIRECTORIO'!I2249</f>
        <v>563.35023594126312</v>
      </c>
      <c r="J2249" s="5">
        <f>+'MBI DIRECTORIO'!J2249</f>
        <v>0</v>
      </c>
      <c r="K2249" s="5">
        <f>+'MBI DIRECTORIO'!K2249</f>
        <v>0</v>
      </c>
      <c r="L2249" s="5">
        <f>+'MBI DIRECTORIO'!L2249</f>
        <v>7.4925064464111415</v>
      </c>
      <c r="M2249" s="5">
        <f>+'MBI DIRECTORIO'!M2249</f>
        <v>0</v>
      </c>
      <c r="N2249" s="5">
        <f>+'MBI DIRECTORIO'!N2249</f>
        <v>40.952380952380956</v>
      </c>
      <c r="O2249" s="5">
        <f>+'MBI DIRECTORIO'!O2249</f>
        <v>51.785714285714292</v>
      </c>
      <c r="P2249" s="5">
        <f>+'MBI DIRECTORIO'!P2249</f>
        <v>2.3333333333333335</v>
      </c>
      <c r="Q2249" s="5">
        <f>+'MBI DIRECTORIO'!Q2249</f>
        <v>3.3058995798399011</v>
      </c>
      <c r="R2249" s="5">
        <f>+'MBI DIRECTORIO'!R2249</f>
        <v>0</v>
      </c>
      <c r="S2249" s="5">
        <f>+'MBI DIRECTORIO'!S2249</f>
        <v>0</v>
      </c>
      <c r="T2249" s="5">
        <f>+'MBI DIRECTORIO'!T2249</f>
        <v>0</v>
      </c>
      <c r="U2249" s="5">
        <f>+'MBI DIRECTORIO'!U2249</f>
        <v>0</v>
      </c>
      <c r="V2249" s="5">
        <f>+'MBI DIRECTORIO'!V2249</f>
        <v>0</v>
      </c>
      <c r="W2249" s="5">
        <f>+'MBI DIRECTORIO'!W2249</f>
        <v>0</v>
      </c>
      <c r="X2249" s="5">
        <f>+'MBI DIRECTORIO'!X2249</f>
        <v>0</v>
      </c>
      <c r="Y2249" s="5">
        <f>+'MBI DIRECTORIO'!Y2249</f>
        <v>98.450033182028889</v>
      </c>
      <c r="Z2249" s="5">
        <f>+'MBI DIRECTORIO'!Z2249</f>
        <v>7.2705030760417261E-2</v>
      </c>
      <c r="AA2249" s="5">
        <f>+'MBI DIRECTORIO'!AA2249</f>
        <v>0</v>
      </c>
      <c r="AB2249" s="5" t="str">
        <f>+'MBI DIRECTORIO'!AG2249</f>
        <v>SMART FOODS, C.A.</v>
      </c>
      <c r="AD2249" t="str">
        <f t="shared" si="37"/>
        <v>INSERT INTO TABLA_PRESUPUESTO_COMERCIAL VALUES ('VSR','80226-C','14004826-18',2022,'Diciembre',30,'USD',960,563.350236,0,0,7.492506,0,40.952381,51.785714,2.333333,3.3059,0,0,0,0,0,0,0,98.450033,0.072705,0);</v>
      </c>
    </row>
    <row r="2250" spans="1:30" x14ac:dyDescent="0.2">
      <c r="A2250" t="str">
        <f>+'MBI DIRECTORIO'!A2250</f>
        <v>VSR</v>
      </c>
      <c r="B2250" t="str">
        <f>+'MBI DIRECTORIO'!B2250</f>
        <v>80099-C</v>
      </c>
      <c r="C2250" t="str">
        <f>+'MBI DIRECTORIO'!C2250</f>
        <v>14005066-17</v>
      </c>
      <c r="D2250">
        <f>+'MBI DIRECTORIO'!D2250</f>
        <v>2022</v>
      </c>
      <c r="E2250" t="str">
        <f>+'MBI DIRECTORIO'!E2250</f>
        <v>Diciembre</v>
      </c>
      <c r="F2250" s="5">
        <f>+'MBI DIRECTORIO'!F2250</f>
        <v>12</v>
      </c>
      <c r="G2250" t="str">
        <f>+'MBI DIRECTORIO'!G2250</f>
        <v>USD</v>
      </c>
      <c r="H2250" s="5">
        <f>+'MBI DIRECTORIO'!H2250</f>
        <v>1199.52</v>
      </c>
      <c r="I2250" s="5">
        <f>+'MBI DIRECTORIO'!I2250</f>
        <v>649.82374218496716</v>
      </c>
      <c r="J2250" s="5">
        <f>+'MBI DIRECTORIO'!J2250</f>
        <v>0</v>
      </c>
      <c r="K2250" s="5">
        <f>+'MBI DIRECTORIO'!K2250</f>
        <v>24</v>
      </c>
      <c r="L2250" s="5">
        <f>+'MBI DIRECTORIO'!L2250</f>
        <v>2.9970025785644565</v>
      </c>
      <c r="M2250" s="5">
        <f>+'MBI DIRECTORIO'!M2250</f>
        <v>0</v>
      </c>
      <c r="N2250" s="5">
        <f>+'MBI DIRECTORIO'!N2250</f>
        <v>18.638888888888889</v>
      </c>
      <c r="O2250" s="5">
        <f>+'MBI DIRECTORIO'!O2250</f>
        <v>14.583333333333334</v>
      </c>
      <c r="P2250" s="5">
        <f>+'MBI DIRECTORIO'!P2250</f>
        <v>1.4972222222222222</v>
      </c>
      <c r="Q2250" s="5">
        <f>+'MBI DIRECTORIO'!Q2250</f>
        <v>4.1307215250099567</v>
      </c>
      <c r="R2250" s="5">
        <f>+'MBI DIRECTORIO'!R2250</f>
        <v>0</v>
      </c>
      <c r="S2250" s="5">
        <f>+'MBI DIRECTORIO'!S2250</f>
        <v>0</v>
      </c>
      <c r="T2250" s="5">
        <f>+'MBI DIRECTORIO'!T2250</f>
        <v>0</v>
      </c>
      <c r="U2250" s="5">
        <f>+'MBI DIRECTORIO'!U2250</f>
        <v>0</v>
      </c>
      <c r="V2250" s="5">
        <f>+'MBI DIRECTORIO'!V2250</f>
        <v>0</v>
      </c>
      <c r="W2250" s="5">
        <f>+'MBI DIRECTORIO'!W2250</f>
        <v>0</v>
      </c>
      <c r="X2250" s="5">
        <f>+'MBI DIRECTORIO'!X2250</f>
        <v>0</v>
      </c>
      <c r="Y2250" s="5">
        <f>+'MBI DIRECTORIO'!Y2250</f>
        <v>38.879247981758567</v>
      </c>
      <c r="Z2250" s="5">
        <f>+'MBI DIRECTORIO'!Z2250</f>
        <v>2.9082012304166911E-2</v>
      </c>
      <c r="AA2250" s="5">
        <f>+'MBI DIRECTORIO'!AA2250</f>
        <v>0</v>
      </c>
      <c r="AB2250" s="5" t="str">
        <f>+'MBI DIRECTORIO'!AG2250</f>
        <v>Pieroth Japan K.K.</v>
      </c>
      <c r="AD2250" t="str">
        <f t="shared" si="37"/>
        <v>INSERT INTO TABLA_PRESUPUESTO_COMERCIAL VALUES ('VSR','80099-C','14005066-17',2022,'Diciembre',12,'USD',1199.52,649.823742,0,24,2.997003,0,18.638889,14.583333,1.497222,4.130722,0,0,0,0,0,0,0,38.879248,0.029082,0);</v>
      </c>
    </row>
    <row r="2251" spans="1:30" x14ac:dyDescent="0.2">
      <c r="A2251" t="str">
        <f>+'MBI DIRECTORIO'!A2251</f>
        <v>VSR</v>
      </c>
      <c r="B2251" t="str">
        <f>+'MBI DIRECTORIO'!B2251</f>
        <v>80099-C</v>
      </c>
      <c r="C2251" t="str">
        <f>+'MBI DIRECTORIO'!C2251</f>
        <v>14005051-21</v>
      </c>
      <c r="D2251">
        <f>+'MBI DIRECTORIO'!D2251</f>
        <v>2022</v>
      </c>
      <c r="E2251" t="str">
        <f>+'MBI DIRECTORIO'!E2251</f>
        <v>Diciembre</v>
      </c>
      <c r="F2251" s="5">
        <f>+'MBI DIRECTORIO'!F2251</f>
        <v>120</v>
      </c>
      <c r="G2251" t="str">
        <f>+'MBI DIRECTORIO'!G2251</f>
        <v>USD</v>
      </c>
      <c r="H2251" s="5">
        <f>+'MBI DIRECTORIO'!H2251</f>
        <v>4680</v>
      </c>
      <c r="I2251" s="5">
        <f>+'MBI DIRECTORIO'!I2251</f>
        <v>2034.7408695924742</v>
      </c>
      <c r="J2251" s="5">
        <f>+'MBI DIRECTORIO'!J2251</f>
        <v>0</v>
      </c>
      <c r="K2251" s="5">
        <f>+'MBI DIRECTORIO'!K2251</f>
        <v>240</v>
      </c>
      <c r="L2251" s="5">
        <f>+'MBI DIRECTORIO'!L2251</f>
        <v>29.970025785644566</v>
      </c>
      <c r="M2251" s="5">
        <f>+'MBI DIRECTORIO'!M2251</f>
        <v>0</v>
      </c>
      <c r="N2251" s="5">
        <f>+'MBI DIRECTORIO'!N2251</f>
        <v>186.38888888888889</v>
      </c>
      <c r="O2251" s="5">
        <f>+'MBI DIRECTORIO'!O2251</f>
        <v>145.83333333333334</v>
      </c>
      <c r="P2251" s="5">
        <f>+'MBI DIRECTORIO'!P2251</f>
        <v>14.972222222222225</v>
      </c>
      <c r="Q2251" s="5">
        <f>+'MBI DIRECTORIO'!Q2251</f>
        <v>16.116260451719519</v>
      </c>
      <c r="R2251" s="5">
        <f>+'MBI DIRECTORIO'!R2251</f>
        <v>0</v>
      </c>
      <c r="S2251" s="5">
        <f>+'MBI DIRECTORIO'!S2251</f>
        <v>0</v>
      </c>
      <c r="T2251" s="5">
        <f>+'MBI DIRECTORIO'!T2251</f>
        <v>0</v>
      </c>
      <c r="U2251" s="5">
        <f>+'MBI DIRECTORIO'!U2251</f>
        <v>0</v>
      </c>
      <c r="V2251" s="5">
        <f>+'MBI DIRECTORIO'!V2251</f>
        <v>0</v>
      </c>
      <c r="W2251" s="5">
        <f>+'MBI DIRECTORIO'!W2251</f>
        <v>0</v>
      </c>
      <c r="X2251" s="5">
        <f>+'MBI DIRECTORIO'!X2251</f>
        <v>0</v>
      </c>
      <c r="Y2251" s="5">
        <f>+'MBI DIRECTORIO'!Y2251</f>
        <v>363.60152501920567</v>
      </c>
      <c r="Z2251" s="5">
        <f>+'MBI DIRECTORIO'!Z2251</f>
        <v>0.2908201230416691</v>
      </c>
      <c r="AA2251" s="5">
        <f>+'MBI DIRECTORIO'!AA2251</f>
        <v>0</v>
      </c>
      <c r="AB2251" s="5" t="str">
        <f>+'MBI DIRECTORIO'!AG2251</f>
        <v>Pieroth Japan K.K.</v>
      </c>
      <c r="AD2251" t="str">
        <f t="shared" si="37"/>
        <v>INSERT INTO TABLA_PRESUPUESTO_COMERCIAL VALUES ('VSR','80099-C','14005051-21',2022,'Diciembre',120,'USD',4680,2034.74087,0,240,29.970026,0,186.388889,145.833333,14.972222,16.11626,0,0,0,0,0,0,0,363.601525,0.29082,0);</v>
      </c>
    </row>
    <row r="2252" spans="1:30" x14ac:dyDescent="0.2">
      <c r="A2252" t="str">
        <f>+'MBI DIRECTORIO'!A2252</f>
        <v>VSR</v>
      </c>
      <c r="B2252" t="str">
        <f>+'MBI DIRECTORIO'!B2252</f>
        <v>80099-C</v>
      </c>
      <c r="C2252" t="str">
        <f>+'MBI DIRECTORIO'!C2252</f>
        <v>14005055-21</v>
      </c>
      <c r="D2252">
        <f>+'MBI DIRECTORIO'!D2252</f>
        <v>2022</v>
      </c>
      <c r="E2252" t="str">
        <f>+'MBI DIRECTORIO'!E2252</f>
        <v>Diciembre</v>
      </c>
      <c r="F2252" s="5">
        <f>+'MBI DIRECTORIO'!F2252</f>
        <v>12</v>
      </c>
      <c r="G2252" t="str">
        <f>+'MBI DIRECTORIO'!G2252</f>
        <v>USD</v>
      </c>
      <c r="H2252" s="5">
        <f>+'MBI DIRECTORIO'!H2252</f>
        <v>468</v>
      </c>
      <c r="I2252" s="5">
        <f>+'MBI DIRECTORIO'!I2252</f>
        <v>171.98088091980532</v>
      </c>
      <c r="J2252" s="5">
        <f>+'MBI DIRECTORIO'!J2252</f>
        <v>0</v>
      </c>
      <c r="K2252" s="5">
        <f>+'MBI DIRECTORIO'!K2252</f>
        <v>24</v>
      </c>
      <c r="L2252" s="5">
        <f>+'MBI DIRECTORIO'!L2252</f>
        <v>2.9970025785644565</v>
      </c>
      <c r="M2252" s="5">
        <f>+'MBI DIRECTORIO'!M2252</f>
        <v>0</v>
      </c>
      <c r="N2252" s="5">
        <f>+'MBI DIRECTORIO'!N2252</f>
        <v>18.638888888888889</v>
      </c>
      <c r="O2252" s="5">
        <f>+'MBI DIRECTORIO'!O2252</f>
        <v>14.583333333333334</v>
      </c>
      <c r="P2252" s="5">
        <f>+'MBI DIRECTORIO'!P2252</f>
        <v>1.4972222222222222</v>
      </c>
      <c r="Q2252" s="5">
        <f>+'MBI DIRECTORIO'!Q2252</f>
        <v>1.6116260451719517</v>
      </c>
      <c r="R2252" s="5">
        <f>+'MBI DIRECTORIO'!R2252</f>
        <v>0</v>
      </c>
      <c r="S2252" s="5">
        <f>+'MBI DIRECTORIO'!S2252</f>
        <v>0</v>
      </c>
      <c r="T2252" s="5">
        <f>+'MBI DIRECTORIO'!T2252</f>
        <v>0</v>
      </c>
      <c r="U2252" s="5">
        <f>+'MBI DIRECTORIO'!U2252</f>
        <v>0</v>
      </c>
      <c r="V2252" s="5">
        <f>+'MBI DIRECTORIO'!V2252</f>
        <v>0</v>
      </c>
      <c r="W2252" s="5">
        <f>+'MBI DIRECTORIO'!W2252</f>
        <v>0</v>
      </c>
      <c r="X2252" s="5">
        <f>+'MBI DIRECTORIO'!X2252</f>
        <v>0</v>
      </c>
      <c r="Y2252" s="5">
        <f>+'MBI DIRECTORIO'!Y2252</f>
        <v>36.36015250192056</v>
      </c>
      <c r="Z2252" s="5">
        <f>+'MBI DIRECTORIO'!Z2252</f>
        <v>2.9082012304166911E-2</v>
      </c>
      <c r="AA2252" s="5">
        <f>+'MBI DIRECTORIO'!AA2252</f>
        <v>0</v>
      </c>
      <c r="AB2252" s="5" t="str">
        <f>+'MBI DIRECTORIO'!AG2252</f>
        <v>Pieroth Japan K.K.</v>
      </c>
      <c r="AD2252" t="str">
        <f t="shared" si="37"/>
        <v>INSERT INTO TABLA_PRESUPUESTO_COMERCIAL VALUES ('VSR','80099-C','14005055-21',2022,'Diciembre',12,'USD',468,171.980881,0,24,2.997003,0,18.638889,14.583333,1.497222,1.611626,0,0,0,0,0,0,0,36.360153,0.029082,0);</v>
      </c>
    </row>
    <row r="2253" spans="1:30" x14ac:dyDescent="0.2">
      <c r="A2253" t="str">
        <f>+'MBI DIRECTORIO'!A2253</f>
        <v>VSR</v>
      </c>
      <c r="B2253" t="str">
        <f>+'MBI DIRECTORIO'!B2253</f>
        <v>80099-C</v>
      </c>
      <c r="C2253" t="str">
        <f>+'MBI DIRECTORIO'!C2253</f>
        <v>14005075-18</v>
      </c>
      <c r="D2253">
        <f>+'MBI DIRECTORIO'!D2253</f>
        <v>2022</v>
      </c>
      <c r="E2253" t="str">
        <f>+'MBI DIRECTORIO'!E2253</f>
        <v>Diciembre</v>
      </c>
      <c r="F2253" s="5">
        <f>+'MBI DIRECTORIO'!F2253</f>
        <v>80</v>
      </c>
      <c r="G2253" t="str">
        <f>+'MBI DIRECTORIO'!G2253</f>
        <v>USD</v>
      </c>
      <c r="H2253" s="5">
        <f>+'MBI DIRECTORIO'!H2253</f>
        <v>4800</v>
      </c>
      <c r="I2253" s="5">
        <f>+'MBI DIRECTORIO'!I2253</f>
        <v>2617.272580390922</v>
      </c>
      <c r="J2253" s="5">
        <f>+'MBI DIRECTORIO'!J2253</f>
        <v>0</v>
      </c>
      <c r="K2253" s="5">
        <f>+'MBI DIRECTORIO'!K2253</f>
        <v>160</v>
      </c>
      <c r="L2253" s="5">
        <f>+'MBI DIRECTORIO'!L2253</f>
        <v>19.980017190429709</v>
      </c>
      <c r="M2253" s="5">
        <f>+'MBI DIRECTORIO'!M2253</f>
        <v>0</v>
      </c>
      <c r="N2253" s="5">
        <f>+'MBI DIRECTORIO'!N2253</f>
        <v>124.25925925925925</v>
      </c>
      <c r="O2253" s="5">
        <f>+'MBI DIRECTORIO'!O2253</f>
        <v>97.222222222222229</v>
      </c>
      <c r="P2253" s="5">
        <f>+'MBI DIRECTORIO'!P2253</f>
        <v>9.9814814814814827</v>
      </c>
      <c r="Q2253" s="5">
        <f>+'MBI DIRECTORIO'!Q2253</f>
        <v>16.529497899199505</v>
      </c>
      <c r="R2253" s="5">
        <f>+'MBI DIRECTORIO'!R2253</f>
        <v>0</v>
      </c>
      <c r="S2253" s="5">
        <f>+'MBI DIRECTORIO'!S2253</f>
        <v>0</v>
      </c>
      <c r="T2253" s="5">
        <f>+'MBI DIRECTORIO'!T2253</f>
        <v>0</v>
      </c>
      <c r="U2253" s="5">
        <f>+'MBI DIRECTORIO'!U2253</f>
        <v>0</v>
      </c>
      <c r="V2253" s="5">
        <f>+'MBI DIRECTORIO'!V2253</f>
        <v>0</v>
      </c>
      <c r="W2253" s="5">
        <f>+'MBI DIRECTORIO'!W2253</f>
        <v>0</v>
      </c>
      <c r="X2253" s="5">
        <f>+'MBI DIRECTORIO'!X2253</f>
        <v>0</v>
      </c>
      <c r="Y2253" s="5">
        <f>+'MBI DIRECTORIO'!Y2253</f>
        <v>248.18634094419025</v>
      </c>
      <c r="Z2253" s="5">
        <f>+'MBI DIRECTORIO'!Z2253</f>
        <v>0.19388008202777943</v>
      </c>
      <c r="AA2253" s="5">
        <f>+'MBI DIRECTORIO'!AA2253</f>
        <v>0</v>
      </c>
      <c r="AB2253" s="5" t="str">
        <f>+'MBI DIRECTORIO'!AG2253</f>
        <v>Pieroth Japan K.K.</v>
      </c>
      <c r="AD2253" t="str">
        <f t="shared" si="37"/>
        <v>INSERT INTO TABLA_PRESUPUESTO_COMERCIAL VALUES ('VSR','80099-C','14005075-18',2022,'Diciembre',80,'USD',4800,2617.27258,0,160,19.980017,0,124.259259,97.222222,9.981481,16.529498,0,0,0,0,0,0,0,248.186341,0.19388,0);</v>
      </c>
    </row>
    <row r="2254" spans="1:30" x14ac:dyDescent="0.2">
      <c r="A2254" t="str">
        <f>+'MBI DIRECTORIO'!A2254</f>
        <v>VSR</v>
      </c>
      <c r="B2254" t="str">
        <f>+'MBI DIRECTORIO'!B2254</f>
        <v>80099-C</v>
      </c>
      <c r="C2254" t="str">
        <f>+'MBI DIRECTORIO'!C2254</f>
        <v>14005069-15</v>
      </c>
      <c r="D2254">
        <f>+'MBI DIRECTORIO'!D2254</f>
        <v>2022</v>
      </c>
      <c r="E2254" t="str">
        <f>+'MBI DIRECTORIO'!E2254</f>
        <v>Diciembre</v>
      </c>
      <c r="F2254" s="5">
        <f>+'MBI DIRECTORIO'!F2254</f>
        <v>80</v>
      </c>
      <c r="G2254" t="str">
        <f>+'MBI DIRECTORIO'!G2254</f>
        <v>USD</v>
      </c>
      <c r="H2254" s="5">
        <f>+'MBI DIRECTORIO'!H2254</f>
        <v>4800</v>
      </c>
      <c r="I2254" s="5">
        <f>+'MBI DIRECTORIO'!I2254</f>
        <v>1970.2543819183597</v>
      </c>
      <c r="J2254" s="5">
        <f>+'MBI DIRECTORIO'!J2254</f>
        <v>0</v>
      </c>
      <c r="K2254" s="5">
        <f>+'MBI DIRECTORIO'!K2254</f>
        <v>160</v>
      </c>
      <c r="L2254" s="5">
        <f>+'MBI DIRECTORIO'!L2254</f>
        <v>19.980017190429709</v>
      </c>
      <c r="M2254" s="5">
        <f>+'MBI DIRECTORIO'!M2254</f>
        <v>0</v>
      </c>
      <c r="N2254" s="5">
        <f>+'MBI DIRECTORIO'!N2254</f>
        <v>124.25925925925925</v>
      </c>
      <c r="O2254" s="5">
        <f>+'MBI DIRECTORIO'!O2254</f>
        <v>97.222222222222229</v>
      </c>
      <c r="P2254" s="5">
        <f>+'MBI DIRECTORIO'!P2254</f>
        <v>9.9814814814814827</v>
      </c>
      <c r="Q2254" s="5">
        <f>+'MBI DIRECTORIO'!Q2254</f>
        <v>16.529497899199505</v>
      </c>
      <c r="R2254" s="5">
        <f>+'MBI DIRECTORIO'!R2254</f>
        <v>0</v>
      </c>
      <c r="S2254" s="5">
        <f>+'MBI DIRECTORIO'!S2254</f>
        <v>0</v>
      </c>
      <c r="T2254" s="5">
        <f>+'MBI DIRECTORIO'!T2254</f>
        <v>0</v>
      </c>
      <c r="U2254" s="5">
        <f>+'MBI DIRECTORIO'!U2254</f>
        <v>0</v>
      </c>
      <c r="V2254" s="5">
        <f>+'MBI DIRECTORIO'!V2254</f>
        <v>0</v>
      </c>
      <c r="W2254" s="5">
        <f>+'MBI DIRECTORIO'!W2254</f>
        <v>0</v>
      </c>
      <c r="X2254" s="5">
        <f>+'MBI DIRECTORIO'!X2254</f>
        <v>0</v>
      </c>
      <c r="Y2254" s="5">
        <f>+'MBI DIRECTORIO'!Y2254</f>
        <v>248.18634094419025</v>
      </c>
      <c r="Z2254" s="5">
        <f>+'MBI DIRECTORIO'!Z2254</f>
        <v>0.19388008202777943</v>
      </c>
      <c r="AA2254" s="5">
        <f>+'MBI DIRECTORIO'!AA2254</f>
        <v>0</v>
      </c>
      <c r="AB2254" s="5" t="str">
        <f>+'MBI DIRECTORIO'!AG2254</f>
        <v>Pieroth Japan K.K.</v>
      </c>
      <c r="AD2254" t="str">
        <f t="shared" si="37"/>
        <v>INSERT INTO TABLA_PRESUPUESTO_COMERCIAL VALUES ('VSR','80099-C','14005069-15',2022,'Diciembre',80,'USD',4800,1970.254382,0,160,19.980017,0,124.259259,97.222222,9.981481,16.529498,0,0,0,0,0,0,0,248.186341,0.19388,0);</v>
      </c>
    </row>
    <row r="2255" spans="1:30" x14ac:dyDescent="0.2">
      <c r="A2255" t="str">
        <f>+'MBI DIRECTORIO'!A2255</f>
        <v>VSR</v>
      </c>
      <c r="B2255" t="str">
        <f>+'MBI DIRECTORIO'!B2255</f>
        <v>80138-C</v>
      </c>
      <c r="C2255" t="str">
        <f>+'MBI DIRECTORIO'!C2255</f>
        <v>14004233-21</v>
      </c>
      <c r="D2255">
        <f>+'MBI DIRECTORIO'!D2255</f>
        <v>2022</v>
      </c>
      <c r="E2255" t="str">
        <f>+'MBI DIRECTORIO'!E2255</f>
        <v>Diciembre</v>
      </c>
      <c r="F2255" s="5">
        <f>+'MBI DIRECTORIO'!F2255</f>
        <v>400</v>
      </c>
      <c r="G2255" t="str">
        <f>+'MBI DIRECTORIO'!G2255</f>
        <v>USD</v>
      </c>
      <c r="H2255" s="5">
        <f>+'MBI DIRECTORIO'!H2255</f>
        <v>12000</v>
      </c>
      <c r="I2255" s="5">
        <f>+'MBI DIRECTORIO'!I2255</f>
        <v>5674.9347964383287</v>
      </c>
      <c r="J2255" s="5">
        <f>+'MBI DIRECTORIO'!J2255</f>
        <v>0</v>
      </c>
      <c r="K2255" s="5">
        <f>+'MBI DIRECTORIO'!K2255</f>
        <v>800</v>
      </c>
      <c r="L2255" s="5">
        <f>+'MBI DIRECTORIO'!L2255</f>
        <v>99.900085952148558</v>
      </c>
      <c r="M2255" s="5">
        <f>+'MBI DIRECTORIO'!M2255</f>
        <v>0</v>
      </c>
      <c r="N2255" s="5">
        <f>+'MBI DIRECTORIO'!N2255</f>
        <v>247.96189167000784</v>
      </c>
      <c r="O2255" s="5">
        <f>+'MBI DIRECTORIO'!O2255</f>
        <v>346.04883823052103</v>
      </c>
      <c r="P2255" s="5">
        <f>+'MBI DIRECTORIO'!P2255</f>
        <v>21.439117678879409</v>
      </c>
      <c r="Q2255" s="5">
        <f>+'MBI DIRECTORIO'!Q2255</f>
        <v>41.323744747998767</v>
      </c>
      <c r="R2255" s="5">
        <f>+'MBI DIRECTORIO'!R2255</f>
        <v>0</v>
      </c>
      <c r="S2255" s="5">
        <f>+'MBI DIRECTORIO'!S2255</f>
        <v>0</v>
      </c>
      <c r="T2255" s="5">
        <f>+'MBI DIRECTORIO'!T2255</f>
        <v>0</v>
      </c>
      <c r="U2255" s="5">
        <f>+'MBI DIRECTORIO'!U2255</f>
        <v>0</v>
      </c>
      <c r="V2255" s="5">
        <f>+'MBI DIRECTORIO'!V2255</f>
        <v>0</v>
      </c>
      <c r="W2255" s="5">
        <f>+'MBI DIRECTORIO'!W2255</f>
        <v>0</v>
      </c>
      <c r="X2255" s="5">
        <f>+'MBI DIRECTORIO'!X2255</f>
        <v>0</v>
      </c>
      <c r="Y2255" s="5">
        <f>+'MBI DIRECTORIO'!Y2255</f>
        <v>657.74299273754582</v>
      </c>
      <c r="Z2255" s="5">
        <f>+'MBI DIRECTORIO'!Z2255</f>
        <v>0.96940041013889711</v>
      </c>
      <c r="AA2255" s="5">
        <f>+'MBI DIRECTORIO'!AA2255</f>
        <v>0</v>
      </c>
      <c r="AB2255" s="5" t="str">
        <f>+'MBI DIRECTORIO'!AG2255</f>
        <v>ALLIED YOUNG FORTUNE BRANDS CO., LTD.</v>
      </c>
      <c r="AD2255" t="str">
        <f t="shared" si="37"/>
        <v>INSERT INTO TABLA_PRESUPUESTO_COMERCIAL VALUES ('VSR','80138-C','14004233-21',2022,'Diciembre',400,'USD',12000,5674.934796,0,800,99.900086,0,247.961892,346.048838,21.439118,41.323745,0,0,0,0,0,0,0,657.742993,0.9694,0);</v>
      </c>
    </row>
    <row r="2256" spans="1:30" x14ac:dyDescent="0.2">
      <c r="A2256" t="str">
        <f>+'MBI DIRECTORIO'!A2256</f>
        <v>VSR</v>
      </c>
      <c r="B2256" t="str">
        <f>+'MBI DIRECTORIO'!B2256</f>
        <v>80138-C</v>
      </c>
      <c r="C2256" t="str">
        <f>+'MBI DIRECTORIO'!C2256</f>
        <v>14004230-21</v>
      </c>
      <c r="D2256">
        <f>+'MBI DIRECTORIO'!D2256</f>
        <v>2022</v>
      </c>
      <c r="E2256" t="str">
        <f>+'MBI DIRECTORIO'!E2256</f>
        <v>Diciembre</v>
      </c>
      <c r="F2256" s="5">
        <f>+'MBI DIRECTORIO'!F2256</f>
        <v>80</v>
      </c>
      <c r="G2256" t="str">
        <f>+'MBI DIRECTORIO'!G2256</f>
        <v>USD</v>
      </c>
      <c r="H2256" s="5">
        <f>+'MBI DIRECTORIO'!H2256</f>
        <v>2400</v>
      </c>
      <c r="I2256" s="5">
        <f>+'MBI DIRECTORIO'!I2256</f>
        <v>1153.4479288121001</v>
      </c>
      <c r="J2256" s="5">
        <f>+'MBI DIRECTORIO'!J2256</f>
        <v>0</v>
      </c>
      <c r="K2256" s="5">
        <f>+'MBI DIRECTORIO'!K2256</f>
        <v>0</v>
      </c>
      <c r="L2256" s="5">
        <f>+'MBI DIRECTORIO'!L2256</f>
        <v>19.980017190429709</v>
      </c>
      <c r="M2256" s="5">
        <f>+'MBI DIRECTORIO'!M2256</f>
        <v>0</v>
      </c>
      <c r="N2256" s="5">
        <f>+'MBI DIRECTORIO'!N2256</f>
        <v>49.592378334001566</v>
      </c>
      <c r="O2256" s="5">
        <f>+'MBI DIRECTORIO'!O2256</f>
        <v>69.209767646104211</v>
      </c>
      <c r="P2256" s="5">
        <f>+'MBI DIRECTORIO'!P2256</f>
        <v>4.2878235357758818</v>
      </c>
      <c r="Q2256" s="5">
        <f>+'MBI DIRECTORIO'!Q2256</f>
        <v>8.2647489495997526</v>
      </c>
      <c r="R2256" s="5">
        <f>+'MBI DIRECTORIO'!R2256</f>
        <v>0</v>
      </c>
      <c r="S2256" s="5">
        <f>+'MBI DIRECTORIO'!S2256</f>
        <v>0</v>
      </c>
      <c r="T2256" s="5">
        <f>+'MBI DIRECTORIO'!T2256</f>
        <v>0</v>
      </c>
      <c r="U2256" s="5">
        <f>+'MBI DIRECTORIO'!U2256</f>
        <v>0</v>
      </c>
      <c r="V2256" s="5">
        <f>+'MBI DIRECTORIO'!V2256</f>
        <v>0</v>
      </c>
      <c r="W2256" s="5">
        <f>+'MBI DIRECTORIO'!W2256</f>
        <v>0</v>
      </c>
      <c r="X2256" s="5">
        <f>+'MBI DIRECTORIO'!X2256</f>
        <v>0</v>
      </c>
      <c r="Y2256" s="5">
        <f>+'MBI DIRECTORIO'!Y2256</f>
        <v>131.54859854750919</v>
      </c>
      <c r="Z2256" s="5">
        <f>+'MBI DIRECTORIO'!Z2256</f>
        <v>0.19388008202777943</v>
      </c>
      <c r="AA2256" s="5">
        <f>+'MBI DIRECTORIO'!AA2256</f>
        <v>0</v>
      </c>
      <c r="AB2256" s="5" t="str">
        <f>+'MBI DIRECTORIO'!AG2256</f>
        <v>ALLIED YOUNG FORTUNE BRANDS CO., LTD.</v>
      </c>
      <c r="AD2256" t="str">
        <f t="shared" si="37"/>
        <v>INSERT INTO TABLA_PRESUPUESTO_COMERCIAL VALUES ('VSR','80138-C','14004230-21',2022,'Diciembre',80,'USD',2400,1153.447929,0,0,19.980017,0,49.592378,69.209768,4.287824,8.264749,0,0,0,0,0,0,0,131.548599,0.19388,0);</v>
      </c>
    </row>
    <row r="2257" spans="1:30" x14ac:dyDescent="0.2">
      <c r="A2257" t="str">
        <f>+'MBI DIRECTORIO'!A2257</f>
        <v>VSR</v>
      </c>
      <c r="B2257" t="str">
        <f>+'MBI DIRECTORIO'!B2257</f>
        <v>80140-C</v>
      </c>
      <c r="C2257" t="str">
        <f>+'MBI DIRECTORIO'!C2257</f>
        <v>14005080-18</v>
      </c>
      <c r="D2257">
        <f>+'MBI DIRECTORIO'!D2257</f>
        <v>2022</v>
      </c>
      <c r="E2257" t="str">
        <f>+'MBI DIRECTORIO'!E2257</f>
        <v>Diciembre</v>
      </c>
      <c r="F2257" s="5">
        <f>+'MBI DIRECTORIO'!F2257</f>
        <v>8</v>
      </c>
      <c r="G2257" t="str">
        <f>+'MBI DIRECTORIO'!G2257</f>
        <v>USD</v>
      </c>
      <c r="H2257" s="5">
        <f>+'MBI DIRECTORIO'!H2257</f>
        <v>864</v>
      </c>
      <c r="I2257" s="5">
        <f>+'MBI DIRECTORIO'!I2257</f>
        <v>479.16320145664486</v>
      </c>
      <c r="J2257" s="5">
        <f>+'MBI DIRECTORIO'!J2257</f>
        <v>0</v>
      </c>
      <c r="K2257" s="5">
        <f>+'MBI DIRECTORIO'!K2257</f>
        <v>0</v>
      </c>
      <c r="L2257" s="5">
        <f>+'MBI DIRECTORIO'!L2257</f>
        <v>1.9980017190429711</v>
      </c>
      <c r="M2257" s="5">
        <f>+'MBI DIRECTORIO'!M2257</f>
        <v>0</v>
      </c>
      <c r="N2257" s="5">
        <f>+'MBI DIRECTORIO'!N2257</f>
        <v>1.7306397306397305</v>
      </c>
      <c r="O2257" s="5">
        <f>+'MBI DIRECTORIO'!O2257</f>
        <v>3.5353535353535355</v>
      </c>
      <c r="P2257" s="5">
        <f>+'MBI DIRECTORIO'!P2257</f>
        <v>0.36296296296296304</v>
      </c>
      <c r="Q2257" s="5">
        <f>+'MBI DIRECTORIO'!Q2257</f>
        <v>2.975309621855911</v>
      </c>
      <c r="R2257" s="5">
        <f>+'MBI DIRECTORIO'!R2257</f>
        <v>0</v>
      </c>
      <c r="S2257" s="5">
        <f>+'MBI DIRECTORIO'!S2257</f>
        <v>0</v>
      </c>
      <c r="T2257" s="5">
        <f>+'MBI DIRECTORIO'!T2257</f>
        <v>0</v>
      </c>
      <c r="U2257" s="5">
        <f>+'MBI DIRECTORIO'!U2257</f>
        <v>0</v>
      </c>
      <c r="V2257" s="5">
        <f>+'MBI DIRECTORIO'!V2257</f>
        <v>0</v>
      </c>
      <c r="W2257" s="5">
        <f>+'MBI DIRECTORIO'!W2257</f>
        <v>0</v>
      </c>
      <c r="X2257" s="5">
        <f>+'MBI DIRECTORIO'!X2257</f>
        <v>0</v>
      </c>
      <c r="Y2257" s="5">
        <f>+'MBI DIRECTORIO'!Y2257</f>
        <v>8.6236538590149188</v>
      </c>
      <c r="Z2257" s="5">
        <f>+'MBI DIRECTORIO'!Z2257</f>
        <v>1.9388008202777942E-2</v>
      </c>
      <c r="AA2257" s="5">
        <f>+'MBI DIRECTORIO'!AA2257</f>
        <v>0</v>
      </c>
      <c r="AB2257" s="5" t="str">
        <f>+'MBI DIRECTORIO'!AG2257</f>
        <v>Cripton_Korea</v>
      </c>
      <c r="AD2257" t="str">
        <f t="shared" si="37"/>
        <v>INSERT INTO TABLA_PRESUPUESTO_COMERCIAL VALUES ('VSR','80140-C','14005080-18',2022,'Diciembre',8,'USD',864,479.163201,0,0,1.998002,0,1.73064,3.535354,0.362963,2.97531,0,0,0,0,0,0,0,8.623654,0.019388,0);</v>
      </c>
    </row>
    <row r="2258" spans="1:30" x14ac:dyDescent="0.2">
      <c r="A2258" t="str">
        <f>+'MBI DIRECTORIO'!A2258</f>
        <v>VSR</v>
      </c>
      <c r="B2258" t="str">
        <f>+'MBI DIRECTORIO'!B2258</f>
        <v>80140-C</v>
      </c>
      <c r="C2258" t="str">
        <f>+'MBI DIRECTORIO'!C2258</f>
        <v>14005050-21</v>
      </c>
      <c r="D2258">
        <f>+'MBI DIRECTORIO'!D2258</f>
        <v>2022</v>
      </c>
      <c r="E2258" t="str">
        <f>+'MBI DIRECTORIO'!E2258</f>
        <v>Diciembre</v>
      </c>
      <c r="F2258" s="5">
        <f>+'MBI DIRECTORIO'!F2258</f>
        <v>40</v>
      </c>
      <c r="G2258" t="str">
        <f>+'MBI DIRECTORIO'!G2258</f>
        <v>USD</v>
      </c>
      <c r="H2258" s="5">
        <f>+'MBI DIRECTORIO'!H2258</f>
        <v>1640</v>
      </c>
      <c r="I2258" s="5">
        <f>+'MBI DIRECTORIO'!I2258</f>
        <v>586.6800339773805</v>
      </c>
      <c r="J2258" s="5">
        <f>+'MBI DIRECTORIO'!J2258</f>
        <v>0</v>
      </c>
      <c r="K2258" s="5">
        <f>+'MBI DIRECTORIO'!K2258</f>
        <v>0</v>
      </c>
      <c r="L2258" s="5">
        <f>+'MBI DIRECTORIO'!L2258</f>
        <v>9.9900085952148547</v>
      </c>
      <c r="M2258" s="5">
        <f>+'MBI DIRECTORIO'!M2258</f>
        <v>0</v>
      </c>
      <c r="N2258" s="5">
        <f>+'MBI DIRECTORIO'!N2258</f>
        <v>8.653198653198654</v>
      </c>
      <c r="O2258" s="5">
        <f>+'MBI DIRECTORIO'!O2258</f>
        <v>17.676767676767678</v>
      </c>
      <c r="P2258" s="5">
        <f>+'MBI DIRECTORIO'!P2258</f>
        <v>1.8148148148148153</v>
      </c>
      <c r="Q2258" s="5">
        <f>+'MBI DIRECTORIO'!Q2258</f>
        <v>5.6475784488931646</v>
      </c>
      <c r="R2258" s="5">
        <f>+'MBI DIRECTORIO'!R2258</f>
        <v>0</v>
      </c>
      <c r="S2258" s="5">
        <f>+'MBI DIRECTORIO'!S2258</f>
        <v>0</v>
      </c>
      <c r="T2258" s="5">
        <f>+'MBI DIRECTORIO'!T2258</f>
        <v>0</v>
      </c>
      <c r="U2258" s="5">
        <f>+'MBI DIRECTORIO'!U2258</f>
        <v>0</v>
      </c>
      <c r="V2258" s="5">
        <f>+'MBI DIRECTORIO'!V2258</f>
        <v>0</v>
      </c>
      <c r="W2258" s="5">
        <f>+'MBI DIRECTORIO'!W2258</f>
        <v>0</v>
      </c>
      <c r="X2258" s="5">
        <f>+'MBI DIRECTORIO'!X2258</f>
        <v>0</v>
      </c>
      <c r="Y2258" s="5">
        <f>+'MBI DIRECTORIO'!Y2258</f>
        <v>33.889299634688207</v>
      </c>
      <c r="Z2258" s="5">
        <f>+'MBI DIRECTORIO'!Z2258</f>
        <v>9.6940041013889713E-2</v>
      </c>
      <c r="AA2258" s="5">
        <f>+'MBI DIRECTORIO'!AA2258</f>
        <v>0</v>
      </c>
      <c r="AB2258" s="5" t="str">
        <f>+'MBI DIRECTORIO'!AG2258</f>
        <v>Cripton_Korea</v>
      </c>
      <c r="AD2258" t="str">
        <f t="shared" si="37"/>
        <v>INSERT INTO TABLA_PRESUPUESTO_COMERCIAL VALUES ('VSR','80140-C','14005050-21',2022,'Diciembre',40,'USD',1640,586.680034,0,0,9.990009,0,8.653199,17.676768,1.814815,5.647578,0,0,0,0,0,0,0,33.8893,0.09694,0);</v>
      </c>
    </row>
    <row r="2259" spans="1:30" x14ac:dyDescent="0.2">
      <c r="A2259" t="str">
        <f>+'MBI DIRECTORIO'!A2259</f>
        <v>VSR</v>
      </c>
      <c r="B2259" t="str">
        <f>+'MBI DIRECTORIO'!B2259</f>
        <v>80140-C</v>
      </c>
      <c r="C2259" t="str">
        <f>+'MBI DIRECTORIO'!C2259</f>
        <v>14005054-21</v>
      </c>
      <c r="D2259">
        <f>+'MBI DIRECTORIO'!D2259</f>
        <v>2022</v>
      </c>
      <c r="E2259" t="str">
        <f>+'MBI DIRECTORIO'!E2259</f>
        <v>Diciembre</v>
      </c>
      <c r="F2259" s="5">
        <f>+'MBI DIRECTORIO'!F2259</f>
        <v>40</v>
      </c>
      <c r="G2259" t="str">
        <f>+'MBI DIRECTORIO'!G2259</f>
        <v>USD</v>
      </c>
      <c r="H2259" s="5">
        <f>+'MBI DIRECTORIO'!H2259</f>
        <v>1640</v>
      </c>
      <c r="I2259" s="5">
        <f>+'MBI DIRECTORIO'!I2259</f>
        <v>544.38634282493103</v>
      </c>
      <c r="J2259" s="5">
        <f>+'MBI DIRECTORIO'!J2259</f>
        <v>0</v>
      </c>
      <c r="K2259" s="5">
        <f>+'MBI DIRECTORIO'!K2259</f>
        <v>0</v>
      </c>
      <c r="L2259" s="5">
        <f>+'MBI DIRECTORIO'!L2259</f>
        <v>9.9900085952148547</v>
      </c>
      <c r="M2259" s="5">
        <f>+'MBI DIRECTORIO'!M2259</f>
        <v>0</v>
      </c>
      <c r="N2259" s="5">
        <f>+'MBI DIRECTORIO'!N2259</f>
        <v>8.653198653198654</v>
      </c>
      <c r="O2259" s="5">
        <f>+'MBI DIRECTORIO'!O2259</f>
        <v>17.676767676767678</v>
      </c>
      <c r="P2259" s="5">
        <f>+'MBI DIRECTORIO'!P2259</f>
        <v>1.8148148148148153</v>
      </c>
      <c r="Q2259" s="5">
        <f>+'MBI DIRECTORIO'!Q2259</f>
        <v>5.6475784488931646</v>
      </c>
      <c r="R2259" s="5">
        <f>+'MBI DIRECTORIO'!R2259</f>
        <v>0</v>
      </c>
      <c r="S2259" s="5">
        <f>+'MBI DIRECTORIO'!S2259</f>
        <v>0</v>
      </c>
      <c r="T2259" s="5">
        <f>+'MBI DIRECTORIO'!T2259</f>
        <v>0</v>
      </c>
      <c r="U2259" s="5">
        <f>+'MBI DIRECTORIO'!U2259</f>
        <v>0</v>
      </c>
      <c r="V2259" s="5">
        <f>+'MBI DIRECTORIO'!V2259</f>
        <v>0</v>
      </c>
      <c r="W2259" s="5">
        <f>+'MBI DIRECTORIO'!W2259</f>
        <v>0</v>
      </c>
      <c r="X2259" s="5">
        <f>+'MBI DIRECTORIO'!X2259</f>
        <v>0</v>
      </c>
      <c r="Y2259" s="5">
        <f>+'MBI DIRECTORIO'!Y2259</f>
        <v>33.889299634688207</v>
      </c>
      <c r="Z2259" s="5">
        <f>+'MBI DIRECTORIO'!Z2259</f>
        <v>9.6940041013889713E-2</v>
      </c>
      <c r="AA2259" s="5">
        <f>+'MBI DIRECTORIO'!AA2259</f>
        <v>0</v>
      </c>
      <c r="AB2259" s="5" t="str">
        <f>+'MBI DIRECTORIO'!AG2259</f>
        <v>Cripton_Korea</v>
      </c>
      <c r="AD2259" t="str">
        <f t="shared" si="37"/>
        <v>INSERT INTO TABLA_PRESUPUESTO_COMERCIAL VALUES ('VSR','80140-C','14005054-21',2022,'Diciembre',40,'USD',1640,544.386343,0,0,9.990009,0,8.653199,17.676768,1.814815,5.647578,0,0,0,0,0,0,0,33.8893,0.09694,0);</v>
      </c>
    </row>
    <row r="2260" spans="1:30" x14ac:dyDescent="0.2">
      <c r="A2260" t="str">
        <f>+'MBI DIRECTORIO'!A2260</f>
        <v>VSR</v>
      </c>
      <c r="B2260" t="str">
        <f>+'MBI DIRECTORIO'!B2260</f>
        <v>80140-C</v>
      </c>
      <c r="C2260" t="str">
        <f>+'MBI DIRECTORIO'!C2260</f>
        <v>14005075-18</v>
      </c>
      <c r="D2260">
        <f>+'MBI DIRECTORIO'!D2260</f>
        <v>2022</v>
      </c>
      <c r="E2260" t="str">
        <f>+'MBI DIRECTORIO'!E2260</f>
        <v>Diciembre</v>
      </c>
      <c r="F2260" s="5">
        <f>+'MBI DIRECTORIO'!F2260</f>
        <v>40</v>
      </c>
      <c r="G2260" t="str">
        <f>+'MBI DIRECTORIO'!G2260</f>
        <v>USD</v>
      </c>
      <c r="H2260" s="5">
        <f>+'MBI DIRECTORIO'!H2260</f>
        <v>2440</v>
      </c>
      <c r="I2260" s="5">
        <f>+'MBI DIRECTORIO'!I2260</f>
        <v>1308.636290195461</v>
      </c>
      <c r="J2260" s="5">
        <f>+'MBI DIRECTORIO'!J2260</f>
        <v>0</v>
      </c>
      <c r="K2260" s="5">
        <f>+'MBI DIRECTORIO'!K2260</f>
        <v>0</v>
      </c>
      <c r="L2260" s="5">
        <f>+'MBI DIRECTORIO'!L2260</f>
        <v>9.9900085952148547</v>
      </c>
      <c r="M2260" s="5">
        <f>+'MBI DIRECTORIO'!M2260</f>
        <v>0</v>
      </c>
      <c r="N2260" s="5">
        <f>+'MBI DIRECTORIO'!N2260</f>
        <v>8.653198653198654</v>
      </c>
      <c r="O2260" s="5">
        <f>+'MBI DIRECTORIO'!O2260</f>
        <v>17.676767676767678</v>
      </c>
      <c r="P2260" s="5">
        <f>+'MBI DIRECTORIO'!P2260</f>
        <v>1.8148148148148153</v>
      </c>
      <c r="Q2260" s="5">
        <f>+'MBI DIRECTORIO'!Q2260</f>
        <v>8.4024947654264146</v>
      </c>
      <c r="R2260" s="5">
        <f>+'MBI DIRECTORIO'!R2260</f>
        <v>0</v>
      </c>
      <c r="S2260" s="5">
        <f>+'MBI DIRECTORIO'!S2260</f>
        <v>0</v>
      </c>
      <c r="T2260" s="5">
        <f>+'MBI DIRECTORIO'!T2260</f>
        <v>0</v>
      </c>
      <c r="U2260" s="5">
        <f>+'MBI DIRECTORIO'!U2260</f>
        <v>0</v>
      </c>
      <c r="V2260" s="5">
        <f>+'MBI DIRECTORIO'!V2260</f>
        <v>0</v>
      </c>
      <c r="W2260" s="5">
        <f>+'MBI DIRECTORIO'!W2260</f>
        <v>0</v>
      </c>
      <c r="X2260" s="5">
        <f>+'MBI DIRECTORIO'!X2260</f>
        <v>0</v>
      </c>
      <c r="Y2260" s="5">
        <f>+'MBI DIRECTORIO'!Y2260</f>
        <v>36.644215951221454</v>
      </c>
      <c r="Z2260" s="5">
        <f>+'MBI DIRECTORIO'!Z2260</f>
        <v>9.6940041013889713E-2</v>
      </c>
      <c r="AA2260" s="5">
        <f>+'MBI DIRECTORIO'!AA2260</f>
        <v>0</v>
      </c>
      <c r="AB2260" s="5" t="str">
        <f>+'MBI DIRECTORIO'!AG2260</f>
        <v>Cripton_Korea</v>
      </c>
      <c r="AD2260" t="str">
        <f t="shared" si="37"/>
        <v>INSERT INTO TABLA_PRESUPUESTO_COMERCIAL VALUES ('VSR','80140-C','14005075-18',2022,'Diciembre',40,'USD',2440,1308.63629,0,0,9.990009,0,8.653199,17.676768,1.814815,8.402495,0,0,0,0,0,0,0,36.644216,0.09694,0);</v>
      </c>
    </row>
    <row r="2261" spans="1:30" x14ac:dyDescent="0.2">
      <c r="A2261" t="str">
        <f>+'MBI DIRECTORIO'!A2261</f>
        <v>VSR</v>
      </c>
      <c r="B2261" t="str">
        <f>+'MBI DIRECTORIO'!B2261</f>
        <v>80140-C</v>
      </c>
      <c r="C2261" t="str">
        <f>+'MBI DIRECTORIO'!C2261</f>
        <v>14005077-18</v>
      </c>
      <c r="D2261">
        <f>+'MBI DIRECTORIO'!D2261</f>
        <v>2022</v>
      </c>
      <c r="E2261" t="str">
        <f>+'MBI DIRECTORIO'!E2261</f>
        <v>Diciembre</v>
      </c>
      <c r="F2261" s="5">
        <f>+'MBI DIRECTORIO'!F2261</f>
        <v>8</v>
      </c>
      <c r="G2261" t="str">
        <f>+'MBI DIRECTORIO'!G2261</f>
        <v>USD</v>
      </c>
      <c r="H2261" s="5">
        <f>+'MBI DIRECTORIO'!H2261</f>
        <v>488</v>
      </c>
      <c r="I2261" s="5">
        <f>+'MBI DIRECTORIO'!I2261</f>
        <v>198.77138679122766</v>
      </c>
      <c r="J2261" s="5">
        <f>+'MBI DIRECTORIO'!J2261</f>
        <v>0</v>
      </c>
      <c r="K2261" s="5">
        <f>+'MBI DIRECTORIO'!K2261</f>
        <v>0</v>
      </c>
      <c r="L2261" s="5">
        <f>+'MBI DIRECTORIO'!L2261</f>
        <v>1.9980017190429711</v>
      </c>
      <c r="M2261" s="5">
        <f>+'MBI DIRECTORIO'!M2261</f>
        <v>0</v>
      </c>
      <c r="N2261" s="5">
        <f>+'MBI DIRECTORIO'!N2261</f>
        <v>1.7306397306397305</v>
      </c>
      <c r="O2261" s="5">
        <f>+'MBI DIRECTORIO'!O2261</f>
        <v>3.5353535353535355</v>
      </c>
      <c r="P2261" s="5">
        <f>+'MBI DIRECTORIO'!P2261</f>
        <v>0.36296296296296304</v>
      </c>
      <c r="Q2261" s="5">
        <f>+'MBI DIRECTORIO'!Q2261</f>
        <v>1.6804989530852832</v>
      </c>
      <c r="R2261" s="5">
        <f>+'MBI DIRECTORIO'!R2261</f>
        <v>0</v>
      </c>
      <c r="S2261" s="5">
        <f>+'MBI DIRECTORIO'!S2261</f>
        <v>0</v>
      </c>
      <c r="T2261" s="5">
        <f>+'MBI DIRECTORIO'!T2261</f>
        <v>0</v>
      </c>
      <c r="U2261" s="5">
        <f>+'MBI DIRECTORIO'!U2261</f>
        <v>0</v>
      </c>
      <c r="V2261" s="5">
        <f>+'MBI DIRECTORIO'!V2261</f>
        <v>0</v>
      </c>
      <c r="W2261" s="5">
        <f>+'MBI DIRECTORIO'!W2261</f>
        <v>0</v>
      </c>
      <c r="X2261" s="5">
        <f>+'MBI DIRECTORIO'!X2261</f>
        <v>0</v>
      </c>
      <c r="Y2261" s="5">
        <f>+'MBI DIRECTORIO'!Y2261</f>
        <v>7.3288431902442905</v>
      </c>
      <c r="Z2261" s="5">
        <f>+'MBI DIRECTORIO'!Z2261</f>
        <v>1.9388008202777942E-2</v>
      </c>
      <c r="AA2261" s="5">
        <f>+'MBI DIRECTORIO'!AA2261</f>
        <v>0</v>
      </c>
      <c r="AB2261" s="5" t="str">
        <f>+'MBI DIRECTORIO'!AG2261</f>
        <v>Cripton_Korea</v>
      </c>
      <c r="AD2261" t="str">
        <f t="shared" si="37"/>
        <v>INSERT INTO TABLA_PRESUPUESTO_COMERCIAL VALUES ('VSR','80140-C','14005077-18',2022,'Diciembre',8,'USD',488,198.771387,0,0,1.998002,0,1.73064,3.535354,0.362963,1.680499,0,0,0,0,0,0,0,7.328843,0.019388,0);</v>
      </c>
    </row>
    <row r="2262" spans="1:30" x14ac:dyDescent="0.2">
      <c r="A2262" t="str">
        <f>+'MBI DIRECTORIO'!A2262</f>
        <v>VSR</v>
      </c>
      <c r="B2262" t="str">
        <f>+'MBI DIRECTORIO'!B2262</f>
        <v>80130-C</v>
      </c>
      <c r="C2262" t="str">
        <f>+'MBI DIRECTORIO'!C2262</f>
        <v>14005166-21</v>
      </c>
      <c r="D2262">
        <f>+'MBI DIRECTORIO'!D2262</f>
        <v>2022</v>
      </c>
      <c r="E2262" t="str">
        <f>+'MBI DIRECTORIO'!E2262</f>
        <v>Enero</v>
      </c>
      <c r="F2262" s="5">
        <f>+'MBI DIRECTORIO'!F2262</f>
        <v>60</v>
      </c>
      <c r="G2262" t="str">
        <f>+'MBI DIRECTORIO'!G2262</f>
        <v>USD</v>
      </c>
      <c r="H2262" s="5">
        <f>+'MBI DIRECTORIO'!H2262</f>
        <v>3000</v>
      </c>
      <c r="I2262" s="5">
        <f>+'MBI DIRECTORIO'!I2262</f>
        <v>2076.7876476763013</v>
      </c>
      <c r="J2262" s="5">
        <f>+'MBI DIRECTORIO'!J2262</f>
        <v>0</v>
      </c>
      <c r="K2262" s="5">
        <f>+'MBI DIRECTORIO'!K2262</f>
        <v>150</v>
      </c>
      <c r="L2262" s="5">
        <f>+'MBI DIRECTORIO'!L2262</f>
        <v>73.984137898416122</v>
      </c>
      <c r="M2262" s="5">
        <f>+'MBI DIRECTORIO'!M2262</f>
        <v>450</v>
      </c>
      <c r="N2262" s="5">
        <f>+'MBI DIRECTORIO'!N2262</f>
        <v>12.549019607843137</v>
      </c>
      <c r="O2262" s="5">
        <f>+'MBI DIRECTORIO'!O2262</f>
        <v>0</v>
      </c>
      <c r="P2262" s="5">
        <f>+'MBI DIRECTORIO'!P2262</f>
        <v>0.96078431372549022</v>
      </c>
      <c r="Q2262" s="5">
        <f>+'MBI DIRECTORIO'!Q2262</f>
        <v>10.330936186999692</v>
      </c>
      <c r="R2262" s="5">
        <f>+'MBI DIRECTORIO'!R2262</f>
        <v>0</v>
      </c>
      <c r="S2262" s="5">
        <f>+'MBI DIRECTORIO'!S2262</f>
        <v>0</v>
      </c>
      <c r="T2262" s="5">
        <f>+'MBI DIRECTORIO'!T2262</f>
        <v>0</v>
      </c>
      <c r="U2262" s="5">
        <f>+'MBI DIRECTORIO'!U2262</f>
        <v>0</v>
      </c>
      <c r="V2262" s="5">
        <f>+'MBI DIRECTORIO'!V2262</f>
        <v>0</v>
      </c>
      <c r="W2262" s="5">
        <f>+'MBI DIRECTORIO'!W2262</f>
        <v>0</v>
      </c>
      <c r="X2262" s="5">
        <f>+'MBI DIRECTORIO'!X2262</f>
        <v>0</v>
      </c>
      <c r="Y2262" s="5">
        <f>+'MBI DIRECTORIO'!Y2262</f>
        <v>535.55383005729993</v>
      </c>
      <c r="Z2262" s="5">
        <f>+'MBI DIRECTORIO'!Z2262</f>
        <v>61.71308994873165</v>
      </c>
      <c r="AA2262" s="5">
        <f>+'MBI DIRECTORIO'!AA2262</f>
        <v>0</v>
      </c>
      <c r="AB2262" s="5" t="str">
        <f>+'MBI DIRECTORIO'!AG2262</f>
        <v>COMPANHIA BRASILEIRA DE DISTRIBUIÇÃO</v>
      </c>
      <c r="AD2262" t="str">
        <f t="shared" si="37"/>
        <v>INSERT INTO TABLA_PRESUPUESTO_COMERCIAL VALUES ('VSR','80130-C','14005166-21',2022,'Enero',60,'USD',3000,2076.787648,0,150,73.984138,450,12.54902,0,0.960784,10.330936,0,0,0,0,0,0,0,535.55383,61.71309,0);</v>
      </c>
    </row>
    <row r="2263" spans="1:30" x14ac:dyDescent="0.2">
      <c r="A2263" t="str">
        <f>+'MBI DIRECTORIO'!A2263</f>
        <v>VSR</v>
      </c>
      <c r="B2263" t="str">
        <f>+'MBI DIRECTORIO'!B2263</f>
        <v>80179-C</v>
      </c>
      <c r="C2263" t="str">
        <f>+'MBI DIRECTORIO'!C2263</f>
        <v>14005166-21</v>
      </c>
      <c r="D2263">
        <f>+'MBI DIRECTORIO'!D2263</f>
        <v>2022</v>
      </c>
      <c r="E2263" t="str">
        <f>+'MBI DIRECTORIO'!E2263</f>
        <v>Enero</v>
      </c>
      <c r="F2263" s="5">
        <f>+'MBI DIRECTORIO'!F2263</f>
        <v>15</v>
      </c>
      <c r="G2263" t="str">
        <f>+'MBI DIRECTORIO'!G2263</f>
        <v>USD</v>
      </c>
      <c r="H2263" s="5">
        <f>+'MBI DIRECTORIO'!H2263</f>
        <v>750</v>
      </c>
      <c r="I2263" s="5">
        <f>+'MBI DIRECTORIO'!I2263</f>
        <v>519.19691191907532</v>
      </c>
      <c r="J2263" s="5">
        <f>+'MBI DIRECTORIO'!J2263</f>
        <v>37.5</v>
      </c>
      <c r="K2263" s="5">
        <f>+'MBI DIRECTORIO'!K2263</f>
        <v>0</v>
      </c>
      <c r="L2263" s="5">
        <f>+'MBI DIRECTORIO'!L2263</f>
        <v>18.496034474604031</v>
      </c>
      <c r="M2263" s="5">
        <f>+'MBI DIRECTORIO'!M2263</f>
        <v>0</v>
      </c>
      <c r="N2263" s="5">
        <f>+'MBI DIRECTORIO'!N2263</f>
        <v>8.7243234696392609</v>
      </c>
      <c r="O2263" s="5">
        <f>+'MBI DIRECTORIO'!O2263</f>
        <v>8.883166845710619</v>
      </c>
      <c r="P2263" s="5">
        <f>+'MBI DIRECTORIO'!P2263</f>
        <v>0.56968530118913085</v>
      </c>
      <c r="Q2263" s="5">
        <f>+'MBI DIRECTORIO'!Q2263</f>
        <v>2.5827340467499229</v>
      </c>
      <c r="R2263" s="5">
        <f>+'MBI DIRECTORIO'!R2263</f>
        <v>0</v>
      </c>
      <c r="S2263" s="5">
        <f>+'MBI DIRECTORIO'!S2263</f>
        <v>0</v>
      </c>
      <c r="T2263" s="5">
        <f>+'MBI DIRECTORIO'!T2263</f>
        <v>0</v>
      </c>
      <c r="U2263" s="5">
        <f>+'MBI DIRECTORIO'!U2263</f>
        <v>0</v>
      </c>
      <c r="V2263" s="5">
        <f>+'MBI DIRECTORIO'!V2263</f>
        <v>0</v>
      </c>
      <c r="W2263" s="5">
        <f>+'MBI DIRECTORIO'!W2263</f>
        <v>0</v>
      </c>
      <c r="X2263" s="5">
        <f>+'MBI DIRECTORIO'!X2263</f>
        <v>0</v>
      </c>
      <c r="Y2263" s="5">
        <f>+'MBI DIRECTORIO'!Y2263</f>
        <v>36.188182150471846</v>
      </c>
      <c r="Z2263" s="5">
        <f>+'MBI DIRECTORIO'!Z2263</f>
        <v>15.428272487182912</v>
      </c>
      <c r="AA2263" s="5">
        <f>+'MBI DIRECTORIO'!AA2263</f>
        <v>0</v>
      </c>
      <c r="AB2263" s="5" t="str">
        <f>+'MBI DIRECTORIO'!AG2263</f>
        <v>CORCHOS, S.A.</v>
      </c>
      <c r="AD2263" t="str">
        <f t="shared" si="37"/>
        <v>INSERT INTO TABLA_PRESUPUESTO_COMERCIAL VALUES ('VSR','80179-C','14005166-21',2022,'Enero',15,'USD',750,519.196912,37.5,0,18.496034,0,8.724323,8.883167,0.569685,2.582734,0,0,0,0,0,0,0,36.188182,15.428272,0);</v>
      </c>
    </row>
    <row r="2264" spans="1:30" x14ac:dyDescent="0.2">
      <c r="A2264" t="str">
        <f>+'MBI DIRECTORIO'!A2264</f>
        <v>VSR</v>
      </c>
      <c r="B2264" t="str">
        <f>+'MBI DIRECTORIO'!B2264</f>
        <v>80027-C</v>
      </c>
      <c r="C2264" t="str">
        <f>+'MBI DIRECTORIO'!C2264</f>
        <v>14005166-21</v>
      </c>
      <c r="D2264">
        <f>+'MBI DIRECTORIO'!D2264</f>
        <v>2022</v>
      </c>
      <c r="E2264" t="str">
        <f>+'MBI DIRECTORIO'!E2264</f>
        <v>Enero</v>
      </c>
      <c r="F2264" s="5">
        <f>+'MBI DIRECTORIO'!F2264</f>
        <v>30</v>
      </c>
      <c r="G2264" t="str">
        <f>+'MBI DIRECTORIO'!G2264</f>
        <v>USD</v>
      </c>
      <c r="H2264" s="5">
        <f>+'MBI DIRECTORIO'!H2264</f>
        <v>1500</v>
      </c>
      <c r="I2264" s="5">
        <f>+'MBI DIRECTORIO'!I2264</f>
        <v>1038.3938238381506</v>
      </c>
      <c r="J2264" s="5">
        <f>+'MBI DIRECTORIO'!J2264</f>
        <v>75</v>
      </c>
      <c r="K2264" s="5">
        <f>+'MBI DIRECTORIO'!K2264</f>
        <v>0</v>
      </c>
      <c r="L2264" s="5">
        <f>+'MBI DIRECTORIO'!L2264</f>
        <v>36.992068949208061</v>
      </c>
      <c r="M2264" s="5">
        <f>+'MBI DIRECTORIO'!M2264</f>
        <v>0</v>
      </c>
      <c r="N2264" s="5">
        <f>+'MBI DIRECTORIO'!N2264</f>
        <v>17.572463768115941</v>
      </c>
      <c r="O2264" s="5">
        <f>+'MBI DIRECTORIO'!O2264</f>
        <v>26.268115942028984</v>
      </c>
      <c r="P2264" s="5">
        <f>+'MBI DIRECTORIO'!P2264</f>
        <v>1.1835748792270531</v>
      </c>
      <c r="Q2264" s="5">
        <f>+'MBI DIRECTORIO'!Q2264</f>
        <v>5.1654680934998458</v>
      </c>
      <c r="R2264" s="5">
        <f>+'MBI DIRECTORIO'!R2264</f>
        <v>0</v>
      </c>
      <c r="S2264" s="5">
        <f>+'MBI DIRECTORIO'!S2264</f>
        <v>0</v>
      </c>
      <c r="T2264" s="5">
        <f>+'MBI DIRECTORIO'!T2264</f>
        <v>0</v>
      </c>
      <c r="U2264" s="5">
        <f>+'MBI DIRECTORIO'!U2264</f>
        <v>0</v>
      </c>
      <c r="V2264" s="5">
        <f>+'MBI DIRECTORIO'!V2264</f>
        <v>0</v>
      </c>
      <c r="W2264" s="5">
        <f>+'MBI DIRECTORIO'!W2264</f>
        <v>0</v>
      </c>
      <c r="X2264" s="5">
        <f>+'MBI DIRECTORIO'!X2264</f>
        <v>0</v>
      </c>
      <c r="Y2264" s="5">
        <f>+'MBI DIRECTORIO'!Y2264</f>
        <v>81.046167657237646</v>
      </c>
      <c r="Z2264" s="5">
        <f>+'MBI DIRECTORIO'!Z2264</f>
        <v>30.856544974365825</v>
      </c>
      <c r="AA2264" s="5">
        <f>+'MBI DIRECTORIO'!AA2264</f>
        <v>0</v>
      </c>
      <c r="AB2264" s="5" t="str">
        <f>+'MBI DIRECTORIO'!AG2264</f>
        <v>Viñas Y Vinos S.A. De C.V.</v>
      </c>
      <c r="AD2264" t="str">
        <f t="shared" si="37"/>
        <v>INSERT INTO TABLA_PRESUPUESTO_COMERCIAL VALUES ('VSR','80027-C','14005166-21',2022,'Enero',30,'USD',1500,1038.393824,75,0,36.992069,0,17.572464,26.268116,1.183575,5.165468,0,0,0,0,0,0,0,81.046168,30.856545,0);</v>
      </c>
    </row>
    <row r="2265" spans="1:30" x14ac:dyDescent="0.2">
      <c r="A2265" t="str">
        <f>+'MBI DIRECTORIO'!A2265</f>
        <v>VSR</v>
      </c>
      <c r="B2265" t="str">
        <f>+'MBI DIRECTORIO'!B2265</f>
        <v>80101-C</v>
      </c>
      <c r="C2265" t="str">
        <f>+'MBI DIRECTORIO'!C2265</f>
        <v>14005166-21</v>
      </c>
      <c r="D2265">
        <f>+'MBI DIRECTORIO'!D2265</f>
        <v>2022</v>
      </c>
      <c r="E2265" t="str">
        <f>+'MBI DIRECTORIO'!E2265</f>
        <v>Enero</v>
      </c>
      <c r="F2265" s="5">
        <f>+'MBI DIRECTORIO'!F2265</f>
        <v>7.5</v>
      </c>
      <c r="G2265" t="str">
        <f>+'MBI DIRECTORIO'!G2265</f>
        <v>USD</v>
      </c>
      <c r="H2265" s="5">
        <f>+'MBI DIRECTORIO'!H2265</f>
        <v>375</v>
      </c>
      <c r="I2265" s="5">
        <f>+'MBI DIRECTORIO'!I2265</f>
        <v>259.59845595953766</v>
      </c>
      <c r="J2265" s="5">
        <f>+'MBI DIRECTORIO'!J2265</f>
        <v>3.7499999999999956</v>
      </c>
      <c r="K2265" s="5">
        <f>+'MBI DIRECTORIO'!K2265</f>
        <v>15</v>
      </c>
      <c r="L2265" s="5">
        <f>+'MBI DIRECTORIO'!L2265</f>
        <v>9.2480172373020153</v>
      </c>
      <c r="M2265" s="5">
        <f>+'MBI DIRECTORIO'!M2265</f>
        <v>0</v>
      </c>
      <c r="N2265" s="5">
        <f>+'MBI DIRECTORIO'!N2265</f>
        <v>30.120920745920749</v>
      </c>
      <c r="O2265" s="5">
        <f>+'MBI DIRECTORIO'!O2265</f>
        <v>19.121503496503497</v>
      </c>
      <c r="P2265" s="5">
        <f>+'MBI DIRECTORIO'!P2265</f>
        <v>1.4277389277389276</v>
      </c>
      <c r="Q2265" s="5">
        <f>+'MBI DIRECTORIO'!Q2265</f>
        <v>1.2913670233749615</v>
      </c>
      <c r="R2265" s="5">
        <f>+'MBI DIRECTORIO'!R2265</f>
        <v>0</v>
      </c>
      <c r="S2265" s="5">
        <f>+'MBI DIRECTORIO'!S2265</f>
        <v>0</v>
      </c>
      <c r="T2265" s="5">
        <f>+'MBI DIRECTORIO'!T2265</f>
        <v>0</v>
      </c>
      <c r="U2265" s="5">
        <f>+'MBI DIRECTORIO'!U2265</f>
        <v>0</v>
      </c>
      <c r="V2265" s="5">
        <f>+'MBI DIRECTORIO'!V2265</f>
        <v>0</v>
      </c>
      <c r="W2265" s="5">
        <f>+'MBI DIRECTORIO'!W2265</f>
        <v>0</v>
      </c>
      <c r="X2265" s="5">
        <f>+'MBI DIRECTORIO'!X2265</f>
        <v>0</v>
      </c>
      <c r="Y2265" s="5">
        <f>+'MBI DIRECTORIO'!Y2265</f>
        <v>59.675666437129593</v>
      </c>
      <c r="Z2265" s="5">
        <f>+'MBI DIRECTORIO'!Z2265</f>
        <v>7.7141362435914562</v>
      </c>
      <c r="AA2265" s="5">
        <f>+'MBI DIRECTORIO'!AA2265</f>
        <v>0</v>
      </c>
      <c r="AB2265" s="5" t="str">
        <f>+'MBI DIRECTORIO'!AG2265</f>
        <v>MENDEZ &amp; CO</v>
      </c>
      <c r="AD2265" t="str">
        <f t="shared" si="37"/>
        <v>INSERT INTO TABLA_PRESUPUESTO_COMERCIAL VALUES ('VSR','80101-C','14005166-21',2022,'Enero',7.5,'USD',375,259.598456,3.75,15,9.248017,0,30.120921,19.121503,1.427739,1.291367,0,0,0,0,0,0,0,59.675666,7.714136,0);</v>
      </c>
    </row>
    <row r="2266" spans="1:30" x14ac:dyDescent="0.2">
      <c r="A2266" t="str">
        <f>+'MBI DIRECTORIO'!A2266</f>
        <v>VSR</v>
      </c>
      <c r="B2266" t="str">
        <f>+'MBI DIRECTORIO'!B2266</f>
        <v>80116-C</v>
      </c>
      <c r="C2266" t="str">
        <f>+'MBI DIRECTORIO'!C2266</f>
        <v>14005166-21</v>
      </c>
      <c r="D2266">
        <f>+'MBI DIRECTORIO'!D2266</f>
        <v>2022</v>
      </c>
      <c r="E2266" t="str">
        <f>+'MBI DIRECTORIO'!E2266</f>
        <v>Enero</v>
      </c>
      <c r="F2266" s="5">
        <f>+'MBI DIRECTORIO'!F2266</f>
        <v>15</v>
      </c>
      <c r="G2266" t="str">
        <f>+'MBI DIRECTORIO'!G2266</f>
        <v>USD</v>
      </c>
      <c r="H2266" s="5">
        <f>+'MBI DIRECTORIO'!H2266</f>
        <v>750</v>
      </c>
      <c r="I2266" s="5">
        <f>+'MBI DIRECTORIO'!I2266</f>
        <v>519.19691191907532</v>
      </c>
      <c r="J2266" s="5">
        <f>+'MBI DIRECTORIO'!J2266</f>
        <v>37.5</v>
      </c>
      <c r="K2266" s="5">
        <f>+'MBI DIRECTORIO'!K2266</f>
        <v>0</v>
      </c>
      <c r="L2266" s="5">
        <f>+'MBI DIRECTORIO'!L2266</f>
        <v>18.496034474604031</v>
      </c>
      <c r="M2266" s="5">
        <f>+'MBI DIRECTORIO'!M2266</f>
        <v>0</v>
      </c>
      <c r="N2266" s="5">
        <f>+'MBI DIRECTORIO'!N2266</f>
        <v>7.1354166666666661</v>
      </c>
      <c r="O2266" s="5">
        <f>+'MBI DIRECTORIO'!O2266</f>
        <v>0</v>
      </c>
      <c r="P2266" s="5">
        <f>+'MBI DIRECTORIO'!P2266</f>
        <v>1.0208333333333333</v>
      </c>
      <c r="Q2266" s="5">
        <f>+'MBI DIRECTORIO'!Q2266</f>
        <v>2.5827340467499229</v>
      </c>
      <c r="R2266" s="5">
        <f>+'MBI DIRECTORIO'!R2266</f>
        <v>0</v>
      </c>
      <c r="S2266" s="5">
        <f>+'MBI DIRECTORIO'!S2266</f>
        <v>0</v>
      </c>
      <c r="T2266" s="5">
        <f>+'MBI DIRECTORIO'!T2266</f>
        <v>0</v>
      </c>
      <c r="U2266" s="5">
        <f>+'MBI DIRECTORIO'!U2266</f>
        <v>0</v>
      </c>
      <c r="V2266" s="5">
        <f>+'MBI DIRECTORIO'!V2266</f>
        <v>0</v>
      </c>
      <c r="W2266" s="5">
        <f>+'MBI DIRECTORIO'!W2266</f>
        <v>0</v>
      </c>
      <c r="X2266" s="5">
        <f>+'MBI DIRECTORIO'!X2266</f>
        <v>0</v>
      </c>
      <c r="Y2266" s="5">
        <f>+'MBI DIRECTORIO'!Y2266</f>
        <v>26.167256533932836</v>
      </c>
      <c r="Z2266" s="5">
        <f>+'MBI DIRECTORIO'!Z2266</f>
        <v>15.428272487182912</v>
      </c>
      <c r="AA2266" s="5">
        <f>+'MBI DIRECTORIO'!AA2266</f>
        <v>0</v>
      </c>
      <c r="AB2266" s="5" t="str">
        <f>+'MBI DIRECTORIO'!AG2266</f>
        <v>SOLDO HNOS. S.A.</v>
      </c>
      <c r="AD2266" t="str">
        <f t="shared" si="37"/>
        <v>INSERT INTO TABLA_PRESUPUESTO_COMERCIAL VALUES ('VSR','80116-C','14005166-21',2022,'Enero',15,'USD',750,519.196912,37.5,0,18.496034,0,7.135417,0,1.020833,2.582734,0,0,0,0,0,0,0,26.167257,15.428272,0);</v>
      </c>
    </row>
    <row r="2267" spans="1:30" x14ac:dyDescent="0.2">
      <c r="A2267" t="str">
        <f>+'MBI DIRECTORIO'!A2267</f>
        <v>VSR</v>
      </c>
      <c r="B2267" t="str">
        <f>+'MBI DIRECTORIO'!B2267</f>
        <v>80223-C</v>
      </c>
      <c r="C2267" t="str">
        <f>+'MBI DIRECTORIO'!C2267</f>
        <v>14005166-21</v>
      </c>
      <c r="D2267">
        <f>+'MBI DIRECTORIO'!D2267</f>
        <v>2022</v>
      </c>
      <c r="E2267" t="str">
        <f>+'MBI DIRECTORIO'!E2267</f>
        <v>Enero</v>
      </c>
      <c r="F2267" s="5">
        <f>+'MBI DIRECTORIO'!F2267</f>
        <v>37.5</v>
      </c>
      <c r="G2267" t="str">
        <f>+'MBI DIRECTORIO'!G2267</f>
        <v>USD</v>
      </c>
      <c r="H2267" s="5">
        <f>+'MBI DIRECTORIO'!H2267</f>
        <v>1800</v>
      </c>
      <c r="I2267" s="5">
        <f>+'MBI DIRECTORIO'!I2267</f>
        <v>1297.9922797976883</v>
      </c>
      <c r="J2267" s="5">
        <f>+'MBI DIRECTORIO'!J2267</f>
        <v>0</v>
      </c>
      <c r="K2267" s="5">
        <f>+'MBI DIRECTORIO'!K2267</f>
        <v>0</v>
      </c>
      <c r="L2267" s="5">
        <f>+'MBI DIRECTORIO'!L2267</f>
        <v>46.240086186510077</v>
      </c>
      <c r="M2267" s="5">
        <f>+'MBI DIRECTORIO'!M2267</f>
        <v>0</v>
      </c>
      <c r="N2267" s="5">
        <f>+'MBI DIRECTORIO'!N2267</f>
        <v>37.087887792281293</v>
      </c>
      <c r="O2267" s="5">
        <f>+'MBI DIRECTORIO'!O2267</f>
        <v>48.087127241855029</v>
      </c>
      <c r="P2267" s="5">
        <f>+'MBI DIRECTORIO'!P2267</f>
        <v>2.166684353885882</v>
      </c>
      <c r="Q2267" s="5">
        <f>+'MBI DIRECTORIO'!Q2267</f>
        <v>6.1985617121998144</v>
      </c>
      <c r="R2267" s="5">
        <f>+'MBI DIRECTORIO'!R2267</f>
        <v>0</v>
      </c>
      <c r="S2267" s="5">
        <f>+'MBI DIRECTORIO'!S2267</f>
        <v>0</v>
      </c>
      <c r="T2267" s="5">
        <f>+'MBI DIRECTORIO'!T2267</f>
        <v>0</v>
      </c>
      <c r="U2267" s="5">
        <f>+'MBI DIRECTORIO'!U2267</f>
        <v>0</v>
      </c>
      <c r="V2267" s="5">
        <f>+'MBI DIRECTORIO'!V2267</f>
        <v>0</v>
      </c>
      <c r="W2267" s="5">
        <f>+'MBI DIRECTORIO'!W2267</f>
        <v>0</v>
      </c>
      <c r="X2267" s="5">
        <f>+'MBI DIRECTORIO'!X2267</f>
        <v>0</v>
      </c>
      <c r="Y2267" s="5">
        <f>+'MBI DIRECTORIO'!Y2267</f>
        <v>132.1109423181793</v>
      </c>
      <c r="Z2267" s="5">
        <f>+'MBI DIRECTORIO'!Z2267</f>
        <v>38.570681217957279</v>
      </c>
      <c r="AA2267" s="5">
        <f>+'MBI DIRECTORIO'!AA2267</f>
        <v>0</v>
      </c>
      <c r="AB2267" s="5" t="str">
        <f>+'MBI DIRECTORIO'!AG2267</f>
        <v>Inversiones Electrónicas de Honduras</v>
      </c>
      <c r="AD2267" t="str">
        <f t="shared" si="37"/>
        <v>INSERT INTO TABLA_PRESUPUESTO_COMERCIAL VALUES ('VSR','80223-C','14005166-21',2022,'Enero',37.5,'USD',1800,1297.99228,0,0,46.240086,0,37.087888,48.087127,2.166684,6.198562,0,0,0,0,0,0,0,132.110942,38.570681,0);</v>
      </c>
    </row>
    <row r="2268" spans="1:30" x14ac:dyDescent="0.2">
      <c r="A2268" t="str">
        <f>+'MBI DIRECTORIO'!A2268</f>
        <v>VSR</v>
      </c>
      <c r="B2268" t="str">
        <f>+'MBI DIRECTORIO'!B2268</f>
        <v>80130-C</v>
      </c>
      <c r="C2268" t="str">
        <f>+'MBI DIRECTORIO'!C2268</f>
        <v>14005166-21</v>
      </c>
      <c r="D2268">
        <f>+'MBI DIRECTORIO'!D2268</f>
        <v>2022</v>
      </c>
      <c r="E2268" t="str">
        <f>+'MBI DIRECTORIO'!E2268</f>
        <v>Febrero</v>
      </c>
      <c r="F2268" s="5">
        <f>+'MBI DIRECTORIO'!F2268</f>
        <v>120</v>
      </c>
      <c r="G2268" t="str">
        <f>+'MBI DIRECTORIO'!G2268</f>
        <v>USD</v>
      </c>
      <c r="H2268" s="5">
        <f>+'MBI DIRECTORIO'!H2268</f>
        <v>6000</v>
      </c>
      <c r="I2268" s="5">
        <f>+'MBI DIRECTORIO'!I2268</f>
        <v>4153.5752953526026</v>
      </c>
      <c r="J2268" s="5">
        <f>+'MBI DIRECTORIO'!J2268</f>
        <v>0</v>
      </c>
      <c r="K2268" s="5">
        <f>+'MBI DIRECTORIO'!K2268</f>
        <v>300</v>
      </c>
      <c r="L2268" s="5">
        <f>+'MBI DIRECTORIO'!L2268</f>
        <v>104.32801604476683</v>
      </c>
      <c r="M2268" s="5">
        <f>+'MBI DIRECTORIO'!M2268</f>
        <v>900</v>
      </c>
      <c r="N2268" s="5">
        <f>+'MBI DIRECTORIO'!N2268</f>
        <v>25.098039215686274</v>
      </c>
      <c r="O2268" s="5">
        <f>+'MBI DIRECTORIO'!O2268</f>
        <v>0</v>
      </c>
      <c r="P2268" s="5">
        <f>+'MBI DIRECTORIO'!P2268</f>
        <v>1.9215686274509804</v>
      </c>
      <c r="Q2268" s="5">
        <f>+'MBI DIRECTORIO'!Q2268</f>
        <v>20.661872373999383</v>
      </c>
      <c r="R2268" s="5">
        <f>+'MBI DIRECTORIO'!R2268</f>
        <v>0</v>
      </c>
      <c r="S2268" s="5">
        <f>+'MBI DIRECTORIO'!S2268</f>
        <v>0</v>
      </c>
      <c r="T2268" s="5">
        <f>+'MBI DIRECTORIO'!T2268</f>
        <v>0</v>
      </c>
      <c r="U2268" s="5">
        <f>+'MBI DIRECTORIO'!U2268</f>
        <v>0</v>
      </c>
      <c r="V2268" s="5">
        <f>+'MBI DIRECTORIO'!V2268</f>
        <v>0</v>
      </c>
      <c r="W2268" s="5">
        <f>+'MBI DIRECTORIO'!W2268</f>
        <v>0</v>
      </c>
      <c r="X2268" s="5">
        <f>+'MBI DIRECTORIO'!X2268</f>
        <v>0</v>
      </c>
      <c r="Y2268" s="5">
        <f>+'MBI DIRECTORIO'!Y2268</f>
        <v>948.56966504003515</v>
      </c>
      <c r="Z2268" s="5">
        <f>+'MBI DIRECTORIO'!Z2268</f>
        <v>0.88818482289853873</v>
      </c>
      <c r="AA2268" s="5">
        <f>+'MBI DIRECTORIO'!AA2268</f>
        <v>0</v>
      </c>
      <c r="AB2268" s="5" t="str">
        <f>+'MBI DIRECTORIO'!AG2268</f>
        <v>COMPANHIA BRASILEIRA DE DISTRIBUIÇÃO</v>
      </c>
      <c r="AD2268" t="str">
        <f t="shared" si="37"/>
        <v>INSERT INTO TABLA_PRESUPUESTO_COMERCIAL VALUES ('VSR','80130-C','14005166-21',2022,'Febrero',120,'USD',6000,4153.575295,0,300,104.328016,900,25.098039,0,1.921569,20.661872,0,0,0,0,0,0,0,948.569665,0.888185,0);</v>
      </c>
    </row>
    <row r="2269" spans="1:30" x14ac:dyDescent="0.2">
      <c r="A2269" t="str">
        <f>+'MBI DIRECTORIO'!A2269</f>
        <v>VSR</v>
      </c>
      <c r="B2269" t="str">
        <f>+'MBI DIRECTORIO'!B2269</f>
        <v>80179-C</v>
      </c>
      <c r="C2269" t="str">
        <f>+'MBI DIRECTORIO'!C2269</f>
        <v>14005166-21</v>
      </c>
      <c r="D2269">
        <f>+'MBI DIRECTORIO'!D2269</f>
        <v>2022</v>
      </c>
      <c r="E2269" t="str">
        <f>+'MBI DIRECTORIO'!E2269</f>
        <v>Febrero</v>
      </c>
      <c r="F2269" s="5">
        <f>+'MBI DIRECTORIO'!F2269</f>
        <v>30</v>
      </c>
      <c r="G2269" t="str">
        <f>+'MBI DIRECTORIO'!G2269</f>
        <v>USD</v>
      </c>
      <c r="H2269" s="5">
        <f>+'MBI DIRECTORIO'!H2269</f>
        <v>1500</v>
      </c>
      <c r="I2269" s="5">
        <f>+'MBI DIRECTORIO'!I2269</f>
        <v>1038.3938238381506</v>
      </c>
      <c r="J2269" s="5">
        <f>+'MBI DIRECTORIO'!J2269</f>
        <v>75</v>
      </c>
      <c r="K2269" s="5">
        <f>+'MBI DIRECTORIO'!K2269</f>
        <v>0</v>
      </c>
      <c r="L2269" s="5">
        <f>+'MBI DIRECTORIO'!L2269</f>
        <v>26.082004011191707</v>
      </c>
      <c r="M2269" s="5">
        <f>+'MBI DIRECTORIO'!M2269</f>
        <v>0</v>
      </c>
      <c r="N2269" s="5">
        <f>+'MBI DIRECTORIO'!N2269</f>
        <v>17.448646939278522</v>
      </c>
      <c r="O2269" s="5">
        <f>+'MBI DIRECTORIO'!O2269</f>
        <v>17.766333691421238</v>
      </c>
      <c r="P2269" s="5">
        <f>+'MBI DIRECTORIO'!P2269</f>
        <v>1.1393706023782617</v>
      </c>
      <c r="Q2269" s="5">
        <f>+'MBI DIRECTORIO'!Q2269</f>
        <v>5.1654680934998458</v>
      </c>
      <c r="R2269" s="5">
        <f>+'MBI DIRECTORIO'!R2269</f>
        <v>0</v>
      </c>
      <c r="S2269" s="5">
        <f>+'MBI DIRECTORIO'!S2269</f>
        <v>0</v>
      </c>
      <c r="T2269" s="5">
        <f>+'MBI DIRECTORIO'!T2269</f>
        <v>0</v>
      </c>
      <c r="U2269" s="5">
        <f>+'MBI DIRECTORIO'!U2269</f>
        <v>0</v>
      </c>
      <c r="V2269" s="5">
        <f>+'MBI DIRECTORIO'!V2269</f>
        <v>0</v>
      </c>
      <c r="W2269" s="5">
        <f>+'MBI DIRECTORIO'!W2269</f>
        <v>0</v>
      </c>
      <c r="X2269" s="5">
        <f>+'MBI DIRECTORIO'!X2269</f>
        <v>0</v>
      </c>
      <c r="Y2269" s="5">
        <f>+'MBI DIRECTORIO'!Y2269</f>
        <v>41.741865532302505</v>
      </c>
      <c r="Z2269" s="5">
        <f>+'MBI DIRECTORIO'!Z2269</f>
        <v>0.22204620572463468</v>
      </c>
      <c r="AA2269" s="5">
        <f>+'MBI DIRECTORIO'!AA2269</f>
        <v>0</v>
      </c>
      <c r="AB2269" s="5" t="str">
        <f>+'MBI DIRECTORIO'!AG2269</f>
        <v>CORCHOS, S.A.</v>
      </c>
      <c r="AD2269" t="str">
        <f t="shared" si="37"/>
        <v>INSERT INTO TABLA_PRESUPUESTO_COMERCIAL VALUES ('VSR','80179-C','14005166-21',2022,'Febrero',30,'USD',1500,1038.393824,75,0,26.082004,0,17.448647,17.766334,1.139371,5.165468,0,0,0,0,0,0,0,41.741866,0.222046,0);</v>
      </c>
    </row>
    <row r="2270" spans="1:30" x14ac:dyDescent="0.2">
      <c r="A2270" t="str">
        <f>+'MBI DIRECTORIO'!A2270</f>
        <v>VSR</v>
      </c>
      <c r="B2270" t="str">
        <f>+'MBI DIRECTORIO'!B2270</f>
        <v>80027-C</v>
      </c>
      <c r="C2270" t="str">
        <f>+'MBI DIRECTORIO'!C2270</f>
        <v>14005166-21</v>
      </c>
      <c r="D2270">
        <f>+'MBI DIRECTORIO'!D2270</f>
        <v>2022</v>
      </c>
      <c r="E2270" t="str">
        <f>+'MBI DIRECTORIO'!E2270</f>
        <v>Febrero</v>
      </c>
      <c r="F2270" s="5">
        <f>+'MBI DIRECTORIO'!F2270</f>
        <v>60</v>
      </c>
      <c r="G2270" t="str">
        <f>+'MBI DIRECTORIO'!G2270</f>
        <v>USD</v>
      </c>
      <c r="H2270" s="5">
        <f>+'MBI DIRECTORIO'!H2270</f>
        <v>3000</v>
      </c>
      <c r="I2270" s="5">
        <f>+'MBI DIRECTORIO'!I2270</f>
        <v>2076.7876476763013</v>
      </c>
      <c r="J2270" s="5">
        <f>+'MBI DIRECTORIO'!J2270</f>
        <v>150</v>
      </c>
      <c r="K2270" s="5">
        <f>+'MBI DIRECTORIO'!K2270</f>
        <v>0</v>
      </c>
      <c r="L2270" s="5">
        <f>+'MBI DIRECTORIO'!L2270</f>
        <v>52.164008022383413</v>
      </c>
      <c r="M2270" s="5">
        <f>+'MBI DIRECTORIO'!M2270</f>
        <v>0</v>
      </c>
      <c r="N2270" s="5">
        <f>+'MBI DIRECTORIO'!N2270</f>
        <v>35.144927536231883</v>
      </c>
      <c r="O2270" s="5">
        <f>+'MBI DIRECTORIO'!O2270</f>
        <v>52.536231884057969</v>
      </c>
      <c r="P2270" s="5">
        <f>+'MBI DIRECTORIO'!P2270</f>
        <v>2.3671497584541061</v>
      </c>
      <c r="Q2270" s="5">
        <f>+'MBI DIRECTORIO'!Q2270</f>
        <v>10.330936186999692</v>
      </c>
      <c r="R2270" s="5">
        <f>+'MBI DIRECTORIO'!R2270</f>
        <v>0</v>
      </c>
      <c r="S2270" s="5">
        <f>+'MBI DIRECTORIO'!S2270</f>
        <v>0</v>
      </c>
      <c r="T2270" s="5">
        <f>+'MBI DIRECTORIO'!T2270</f>
        <v>0</v>
      </c>
      <c r="U2270" s="5">
        <f>+'MBI DIRECTORIO'!U2270</f>
        <v>0</v>
      </c>
      <c r="V2270" s="5">
        <f>+'MBI DIRECTORIO'!V2270</f>
        <v>0</v>
      </c>
      <c r="W2270" s="5">
        <f>+'MBI DIRECTORIO'!W2270</f>
        <v>0</v>
      </c>
      <c r="X2270" s="5">
        <f>+'MBI DIRECTORIO'!X2270</f>
        <v>0</v>
      </c>
      <c r="Y2270" s="5">
        <f>+'MBI DIRECTORIO'!Y2270</f>
        <v>100.82333777719292</v>
      </c>
      <c r="Z2270" s="5">
        <f>+'MBI DIRECTORIO'!Z2270</f>
        <v>0.44409241144926936</v>
      </c>
      <c r="AA2270" s="5">
        <f>+'MBI DIRECTORIO'!AA2270</f>
        <v>0</v>
      </c>
      <c r="AB2270" s="5" t="str">
        <f>+'MBI DIRECTORIO'!AG2270</f>
        <v>Viñas Y Vinos S.A. De C.V.</v>
      </c>
      <c r="AD2270" t="str">
        <f t="shared" si="37"/>
        <v>INSERT INTO TABLA_PRESUPUESTO_COMERCIAL VALUES ('VSR','80027-C','14005166-21',2022,'Febrero',60,'USD',3000,2076.787648,150,0,52.164008,0,35.144928,52.536232,2.36715,10.330936,0,0,0,0,0,0,0,100.823338,0.444092,0);</v>
      </c>
    </row>
    <row r="2271" spans="1:30" x14ac:dyDescent="0.2">
      <c r="A2271" t="str">
        <f>+'MBI DIRECTORIO'!A2271</f>
        <v>VSR</v>
      </c>
      <c r="B2271" t="str">
        <f>+'MBI DIRECTORIO'!B2271</f>
        <v>80101-C</v>
      </c>
      <c r="C2271" t="str">
        <f>+'MBI DIRECTORIO'!C2271</f>
        <v>14005166-21</v>
      </c>
      <c r="D2271">
        <f>+'MBI DIRECTORIO'!D2271</f>
        <v>2022</v>
      </c>
      <c r="E2271" t="str">
        <f>+'MBI DIRECTORIO'!E2271</f>
        <v>Febrero</v>
      </c>
      <c r="F2271" s="5">
        <f>+'MBI DIRECTORIO'!F2271</f>
        <v>15</v>
      </c>
      <c r="G2271" t="str">
        <f>+'MBI DIRECTORIO'!G2271</f>
        <v>USD</v>
      </c>
      <c r="H2271" s="5">
        <f>+'MBI DIRECTORIO'!H2271</f>
        <v>750</v>
      </c>
      <c r="I2271" s="5">
        <f>+'MBI DIRECTORIO'!I2271</f>
        <v>519.19691191907532</v>
      </c>
      <c r="J2271" s="5">
        <f>+'MBI DIRECTORIO'!J2271</f>
        <v>7.4999999999999911</v>
      </c>
      <c r="K2271" s="5">
        <f>+'MBI DIRECTORIO'!K2271</f>
        <v>30</v>
      </c>
      <c r="L2271" s="5">
        <f>+'MBI DIRECTORIO'!L2271</f>
        <v>13.041002005595853</v>
      </c>
      <c r="M2271" s="5">
        <f>+'MBI DIRECTORIO'!M2271</f>
        <v>0</v>
      </c>
      <c r="N2271" s="5">
        <f>+'MBI DIRECTORIO'!N2271</f>
        <v>60.241841491841498</v>
      </c>
      <c r="O2271" s="5">
        <f>+'MBI DIRECTORIO'!O2271</f>
        <v>38.243006993006993</v>
      </c>
      <c r="P2271" s="5">
        <f>+'MBI DIRECTORIO'!P2271</f>
        <v>2.8554778554778553</v>
      </c>
      <c r="Q2271" s="5">
        <f>+'MBI DIRECTORIO'!Q2271</f>
        <v>2.5827340467499229</v>
      </c>
      <c r="R2271" s="5">
        <f>+'MBI DIRECTORIO'!R2271</f>
        <v>0</v>
      </c>
      <c r="S2271" s="5">
        <f>+'MBI DIRECTORIO'!S2271</f>
        <v>0</v>
      </c>
      <c r="T2271" s="5">
        <f>+'MBI DIRECTORIO'!T2271</f>
        <v>0</v>
      </c>
      <c r="U2271" s="5">
        <f>+'MBI DIRECTORIO'!U2271</f>
        <v>0</v>
      </c>
      <c r="V2271" s="5">
        <f>+'MBI DIRECTORIO'!V2271</f>
        <v>0</v>
      </c>
      <c r="W2271" s="5">
        <f>+'MBI DIRECTORIO'!W2271</f>
        <v>0</v>
      </c>
      <c r="X2271" s="5">
        <f>+'MBI DIRECTORIO'!X2271</f>
        <v>0</v>
      </c>
      <c r="Y2271" s="5">
        <f>+'MBI DIRECTORIO'!Y2271</f>
        <v>104.0340834899386</v>
      </c>
      <c r="Z2271" s="5">
        <f>+'MBI DIRECTORIO'!Z2271</f>
        <v>0.11102310286231734</v>
      </c>
      <c r="AA2271" s="5">
        <f>+'MBI DIRECTORIO'!AA2271</f>
        <v>0</v>
      </c>
      <c r="AB2271" s="5" t="str">
        <f>+'MBI DIRECTORIO'!AG2271</f>
        <v>MENDEZ &amp; CO</v>
      </c>
      <c r="AD2271" t="str">
        <f t="shared" si="37"/>
        <v>INSERT INTO TABLA_PRESUPUESTO_COMERCIAL VALUES ('VSR','80101-C','14005166-21',2022,'Febrero',15,'USD',750,519.196912,7.5,30,13.041002,0,60.241841,38.243007,2.855478,2.582734,0,0,0,0,0,0,0,104.034083,0.111023,0);</v>
      </c>
    </row>
    <row r="2272" spans="1:30" x14ac:dyDescent="0.2">
      <c r="A2272" t="str">
        <f>+'MBI DIRECTORIO'!A2272</f>
        <v>VSR</v>
      </c>
      <c r="B2272" t="str">
        <f>+'MBI DIRECTORIO'!B2272</f>
        <v>80116-C</v>
      </c>
      <c r="C2272" t="str">
        <f>+'MBI DIRECTORIO'!C2272</f>
        <v>14005166-21</v>
      </c>
      <c r="D2272">
        <f>+'MBI DIRECTORIO'!D2272</f>
        <v>2022</v>
      </c>
      <c r="E2272" t="str">
        <f>+'MBI DIRECTORIO'!E2272</f>
        <v>Febrero</v>
      </c>
      <c r="F2272" s="5">
        <f>+'MBI DIRECTORIO'!F2272</f>
        <v>30</v>
      </c>
      <c r="G2272" t="str">
        <f>+'MBI DIRECTORIO'!G2272</f>
        <v>USD</v>
      </c>
      <c r="H2272" s="5">
        <f>+'MBI DIRECTORIO'!H2272</f>
        <v>1500</v>
      </c>
      <c r="I2272" s="5">
        <f>+'MBI DIRECTORIO'!I2272</f>
        <v>1038.3938238381506</v>
      </c>
      <c r="J2272" s="5">
        <f>+'MBI DIRECTORIO'!J2272</f>
        <v>75</v>
      </c>
      <c r="K2272" s="5">
        <f>+'MBI DIRECTORIO'!K2272</f>
        <v>0</v>
      </c>
      <c r="L2272" s="5">
        <f>+'MBI DIRECTORIO'!L2272</f>
        <v>26.082004011191707</v>
      </c>
      <c r="M2272" s="5">
        <f>+'MBI DIRECTORIO'!M2272</f>
        <v>0</v>
      </c>
      <c r="N2272" s="5">
        <f>+'MBI DIRECTORIO'!N2272</f>
        <v>14.270833333333332</v>
      </c>
      <c r="O2272" s="5">
        <f>+'MBI DIRECTORIO'!O2272</f>
        <v>0</v>
      </c>
      <c r="P2272" s="5">
        <f>+'MBI DIRECTORIO'!P2272</f>
        <v>2.0416666666666665</v>
      </c>
      <c r="Q2272" s="5">
        <f>+'MBI DIRECTORIO'!Q2272</f>
        <v>5.1654680934998458</v>
      </c>
      <c r="R2272" s="5">
        <f>+'MBI DIRECTORIO'!R2272</f>
        <v>0</v>
      </c>
      <c r="S2272" s="5">
        <f>+'MBI DIRECTORIO'!S2272</f>
        <v>0</v>
      </c>
      <c r="T2272" s="5">
        <f>+'MBI DIRECTORIO'!T2272</f>
        <v>0</v>
      </c>
      <c r="U2272" s="5">
        <f>+'MBI DIRECTORIO'!U2272</f>
        <v>0</v>
      </c>
      <c r="V2272" s="5">
        <f>+'MBI DIRECTORIO'!V2272</f>
        <v>0</v>
      </c>
      <c r="W2272" s="5">
        <f>+'MBI DIRECTORIO'!W2272</f>
        <v>0</v>
      </c>
      <c r="X2272" s="5">
        <f>+'MBI DIRECTORIO'!X2272</f>
        <v>0</v>
      </c>
      <c r="Y2272" s="5">
        <f>+'MBI DIRECTORIO'!Y2272</f>
        <v>21.700014299224481</v>
      </c>
      <c r="Z2272" s="5">
        <f>+'MBI DIRECTORIO'!Z2272</f>
        <v>0.22204620572463468</v>
      </c>
      <c r="AA2272" s="5">
        <f>+'MBI DIRECTORIO'!AA2272</f>
        <v>0</v>
      </c>
      <c r="AB2272" s="5" t="str">
        <f>+'MBI DIRECTORIO'!AG2272</f>
        <v>SOLDO HNOS. S.A.</v>
      </c>
      <c r="AD2272" t="str">
        <f t="shared" si="37"/>
        <v>INSERT INTO TABLA_PRESUPUESTO_COMERCIAL VALUES ('VSR','80116-C','14005166-21',2022,'Febrero',30,'USD',1500,1038.393824,75,0,26.082004,0,14.270833,0,2.041667,5.165468,0,0,0,0,0,0,0,21.700014,0.222046,0);</v>
      </c>
    </row>
    <row r="2273" spans="1:30" x14ac:dyDescent="0.2">
      <c r="A2273" t="str">
        <f>+'MBI DIRECTORIO'!A2273</f>
        <v>VSR</v>
      </c>
      <c r="B2273" t="str">
        <f>+'MBI DIRECTORIO'!B2273</f>
        <v>80223-C</v>
      </c>
      <c r="C2273" t="str">
        <f>+'MBI DIRECTORIO'!C2273</f>
        <v>14005166-21</v>
      </c>
      <c r="D2273">
        <f>+'MBI DIRECTORIO'!D2273</f>
        <v>2022</v>
      </c>
      <c r="E2273" t="str">
        <f>+'MBI DIRECTORIO'!E2273</f>
        <v>Febrero</v>
      </c>
      <c r="F2273" s="5">
        <f>+'MBI DIRECTORIO'!F2273</f>
        <v>75</v>
      </c>
      <c r="G2273" t="str">
        <f>+'MBI DIRECTORIO'!G2273</f>
        <v>USD</v>
      </c>
      <c r="H2273" s="5">
        <f>+'MBI DIRECTORIO'!H2273</f>
        <v>3600</v>
      </c>
      <c r="I2273" s="5">
        <f>+'MBI DIRECTORIO'!I2273</f>
        <v>2595.9845595953766</v>
      </c>
      <c r="J2273" s="5">
        <f>+'MBI DIRECTORIO'!J2273</f>
        <v>0</v>
      </c>
      <c r="K2273" s="5">
        <f>+'MBI DIRECTORIO'!K2273</f>
        <v>0</v>
      </c>
      <c r="L2273" s="5">
        <f>+'MBI DIRECTORIO'!L2273</f>
        <v>65.20501002797927</v>
      </c>
      <c r="M2273" s="5">
        <f>+'MBI DIRECTORIO'!M2273</f>
        <v>0</v>
      </c>
      <c r="N2273" s="5">
        <f>+'MBI DIRECTORIO'!N2273</f>
        <v>74.175775584562587</v>
      </c>
      <c r="O2273" s="5">
        <f>+'MBI DIRECTORIO'!O2273</f>
        <v>96.174254483710058</v>
      </c>
      <c r="P2273" s="5">
        <f>+'MBI DIRECTORIO'!P2273</f>
        <v>4.333368707771764</v>
      </c>
      <c r="Q2273" s="5">
        <f>+'MBI DIRECTORIO'!Q2273</f>
        <v>12.397123424399629</v>
      </c>
      <c r="R2273" s="5">
        <f>+'MBI DIRECTORIO'!R2273</f>
        <v>0</v>
      </c>
      <c r="S2273" s="5">
        <f>+'MBI DIRECTORIO'!S2273</f>
        <v>0</v>
      </c>
      <c r="T2273" s="5">
        <f>+'MBI DIRECTORIO'!T2273</f>
        <v>0</v>
      </c>
      <c r="U2273" s="5">
        <f>+'MBI DIRECTORIO'!U2273</f>
        <v>0</v>
      </c>
      <c r="V2273" s="5">
        <f>+'MBI DIRECTORIO'!V2273</f>
        <v>0</v>
      </c>
      <c r="W2273" s="5">
        <f>+'MBI DIRECTORIO'!W2273</f>
        <v>0</v>
      </c>
      <c r="X2273" s="5">
        <f>+'MBI DIRECTORIO'!X2273</f>
        <v>0</v>
      </c>
      <c r="Y2273" s="5">
        <f>+'MBI DIRECTORIO'!Y2273</f>
        <v>187.63563771475563</v>
      </c>
      <c r="Z2273" s="5">
        <f>+'MBI DIRECTORIO'!Z2273</f>
        <v>0.55511551431158668</v>
      </c>
      <c r="AA2273" s="5">
        <f>+'MBI DIRECTORIO'!AA2273</f>
        <v>0</v>
      </c>
      <c r="AB2273" s="5" t="str">
        <f>+'MBI DIRECTORIO'!AG2273</f>
        <v>Inversiones Electrónicas de Honduras</v>
      </c>
      <c r="AD2273" t="str">
        <f t="shared" si="37"/>
        <v>INSERT INTO TABLA_PRESUPUESTO_COMERCIAL VALUES ('VSR','80223-C','14005166-21',2022,'Febrero',75,'USD',3600,2595.98456,0,0,65.20501,0,74.175776,96.174254,4.333369,12.397123,0,0,0,0,0,0,0,187.635638,0.555116,0);</v>
      </c>
    </row>
    <row r="2274" spans="1:30" x14ac:dyDescent="0.2">
      <c r="A2274" t="str">
        <f>+'MBI DIRECTORIO'!A2274</f>
        <v>VSR</v>
      </c>
      <c r="B2274" t="str">
        <f>+'MBI DIRECTORIO'!B2274</f>
        <v>80130-C</v>
      </c>
      <c r="C2274" t="str">
        <f>+'MBI DIRECTORIO'!C2274</f>
        <v>14005166-21</v>
      </c>
      <c r="D2274">
        <f>+'MBI DIRECTORIO'!D2274</f>
        <v>2022</v>
      </c>
      <c r="E2274" t="str">
        <f>+'MBI DIRECTORIO'!E2274</f>
        <v>Marzo</v>
      </c>
      <c r="F2274" s="5">
        <f>+'MBI DIRECTORIO'!F2274</f>
        <v>220.00000000000003</v>
      </c>
      <c r="G2274" t="str">
        <f>+'MBI DIRECTORIO'!G2274</f>
        <v>USD</v>
      </c>
      <c r="H2274" s="5">
        <f>+'MBI DIRECTORIO'!H2274</f>
        <v>11000.000000000002</v>
      </c>
      <c r="I2274" s="5">
        <f>+'MBI DIRECTORIO'!I2274</f>
        <v>7614.8880414797741</v>
      </c>
      <c r="J2274" s="5">
        <f>+'MBI DIRECTORIO'!J2274</f>
        <v>0</v>
      </c>
      <c r="K2274" s="5">
        <f>+'MBI DIRECTORIO'!K2274</f>
        <v>550.00000000000011</v>
      </c>
      <c r="L2274" s="5">
        <f>+'MBI DIRECTORIO'!L2274</f>
        <v>117.17860090335417</v>
      </c>
      <c r="M2274" s="5">
        <f>+'MBI DIRECTORIO'!M2274</f>
        <v>1650.0000000000002</v>
      </c>
      <c r="N2274" s="5">
        <f>+'MBI DIRECTORIO'!N2274</f>
        <v>46.013071895424844</v>
      </c>
      <c r="O2274" s="5">
        <f>+'MBI DIRECTORIO'!O2274</f>
        <v>0</v>
      </c>
      <c r="P2274" s="5">
        <f>+'MBI DIRECTORIO'!P2274</f>
        <v>3.5228758169934649</v>
      </c>
      <c r="Q2274" s="5">
        <f>+'MBI DIRECTORIO'!Q2274</f>
        <v>37.880099352332209</v>
      </c>
      <c r="R2274" s="5">
        <f>+'MBI DIRECTORIO'!R2274</f>
        <v>0</v>
      </c>
      <c r="S2274" s="5">
        <f>+'MBI DIRECTORIO'!S2274</f>
        <v>0</v>
      </c>
      <c r="T2274" s="5">
        <f>+'MBI DIRECTORIO'!T2274</f>
        <v>0</v>
      </c>
      <c r="U2274" s="5">
        <f>+'MBI DIRECTORIO'!U2274</f>
        <v>0</v>
      </c>
      <c r="V2274" s="5">
        <f>+'MBI DIRECTORIO'!V2274</f>
        <v>0</v>
      </c>
      <c r="W2274" s="5">
        <f>+'MBI DIRECTORIO'!W2274</f>
        <v>0</v>
      </c>
      <c r="X2274" s="5">
        <f>+'MBI DIRECTORIO'!X2274</f>
        <v>0</v>
      </c>
      <c r="Y2274" s="5">
        <f>+'MBI DIRECTORIO'!Y2274</f>
        <v>2024.5713153643851</v>
      </c>
      <c r="Z2274" s="5">
        <f>+'MBI DIRECTORIO'!Z2274</f>
        <v>287.15526829963403</v>
      </c>
      <c r="AA2274" s="5">
        <f>+'MBI DIRECTORIO'!AA2274</f>
        <v>0</v>
      </c>
      <c r="AB2274" s="5" t="str">
        <f>+'MBI DIRECTORIO'!AG2274</f>
        <v>COMPANHIA BRASILEIRA DE DISTRIBUIÇÃO</v>
      </c>
      <c r="AD2274" t="str">
        <f t="shared" si="37"/>
        <v>INSERT INTO TABLA_PRESUPUESTO_COMERCIAL VALUES ('VSR','80130-C','14005166-21',2022,'Marzo',220,'USD',11000,7614.888041,0,550,117.178601,1650,46.013072,0,3.522876,37.880099,0,0,0,0,0,0,0,2024.571315,287.155268,0);</v>
      </c>
    </row>
    <row r="2275" spans="1:30" x14ac:dyDescent="0.2">
      <c r="A2275" t="str">
        <f>+'MBI DIRECTORIO'!A2275</f>
        <v>VSR</v>
      </c>
      <c r="B2275" t="str">
        <f>+'MBI DIRECTORIO'!B2275</f>
        <v>80179-C</v>
      </c>
      <c r="C2275" t="str">
        <f>+'MBI DIRECTORIO'!C2275</f>
        <v>14005166-21</v>
      </c>
      <c r="D2275">
        <f>+'MBI DIRECTORIO'!D2275</f>
        <v>2022</v>
      </c>
      <c r="E2275" t="str">
        <f>+'MBI DIRECTORIO'!E2275</f>
        <v>Marzo</v>
      </c>
      <c r="F2275" s="5">
        <f>+'MBI DIRECTORIO'!F2275</f>
        <v>55.000000000000007</v>
      </c>
      <c r="G2275" t="str">
        <f>+'MBI DIRECTORIO'!G2275</f>
        <v>USD</v>
      </c>
      <c r="H2275" s="5">
        <f>+'MBI DIRECTORIO'!H2275</f>
        <v>2750.0000000000005</v>
      </c>
      <c r="I2275" s="5">
        <f>+'MBI DIRECTORIO'!I2275</f>
        <v>1903.7220103699435</v>
      </c>
      <c r="J2275" s="5">
        <f>+'MBI DIRECTORIO'!J2275</f>
        <v>137.50000000000003</v>
      </c>
      <c r="K2275" s="5">
        <f>+'MBI DIRECTORIO'!K2275</f>
        <v>0</v>
      </c>
      <c r="L2275" s="5">
        <f>+'MBI DIRECTORIO'!L2275</f>
        <v>29.294650225838542</v>
      </c>
      <c r="M2275" s="5">
        <f>+'MBI DIRECTORIO'!M2275</f>
        <v>0</v>
      </c>
      <c r="N2275" s="5">
        <f>+'MBI DIRECTORIO'!N2275</f>
        <v>31.989186055343964</v>
      </c>
      <c r="O2275" s="5">
        <f>+'MBI DIRECTORIO'!O2275</f>
        <v>32.571611767605603</v>
      </c>
      <c r="P2275" s="5">
        <f>+'MBI DIRECTORIO'!P2275</f>
        <v>2.0888461043601469</v>
      </c>
      <c r="Q2275" s="5">
        <f>+'MBI DIRECTORIO'!Q2275</f>
        <v>9.4700248380830523</v>
      </c>
      <c r="R2275" s="5">
        <f>+'MBI DIRECTORIO'!R2275</f>
        <v>0</v>
      </c>
      <c r="S2275" s="5">
        <f>+'MBI DIRECTORIO'!S2275</f>
        <v>0</v>
      </c>
      <c r="T2275" s="5">
        <f>+'MBI DIRECTORIO'!T2275</f>
        <v>0</v>
      </c>
      <c r="U2275" s="5">
        <f>+'MBI DIRECTORIO'!U2275</f>
        <v>0</v>
      </c>
      <c r="V2275" s="5">
        <f>+'MBI DIRECTORIO'!V2275</f>
        <v>0</v>
      </c>
      <c r="W2275" s="5">
        <f>+'MBI DIRECTORIO'!W2275</f>
        <v>0</v>
      </c>
      <c r="X2275" s="5">
        <f>+'MBI DIRECTORIO'!X2275</f>
        <v>0</v>
      </c>
      <c r="Y2275" s="5">
        <f>+'MBI DIRECTORIO'!Y2275</f>
        <v>147.90848584030127</v>
      </c>
      <c r="Z2275" s="5">
        <f>+'MBI DIRECTORIO'!Z2275</f>
        <v>71.788817074908508</v>
      </c>
      <c r="AA2275" s="5">
        <f>+'MBI DIRECTORIO'!AA2275</f>
        <v>0</v>
      </c>
      <c r="AB2275" s="5" t="str">
        <f>+'MBI DIRECTORIO'!AG2275</f>
        <v>CORCHOS, S.A.</v>
      </c>
      <c r="AD2275" t="str">
        <f t="shared" si="37"/>
        <v>INSERT INTO TABLA_PRESUPUESTO_COMERCIAL VALUES ('VSR','80179-C','14005166-21',2022,'Marzo',55,'USD',2750,1903.72201,137.5,0,29.29465,0,31.989186,32.571612,2.088846,9.470025,0,0,0,0,0,0,0,147.908486,71.788817,0);</v>
      </c>
    </row>
    <row r="2276" spans="1:30" x14ac:dyDescent="0.2">
      <c r="A2276" t="str">
        <f>+'MBI DIRECTORIO'!A2276</f>
        <v>VSR</v>
      </c>
      <c r="B2276" t="str">
        <f>+'MBI DIRECTORIO'!B2276</f>
        <v>80027-C</v>
      </c>
      <c r="C2276" t="str">
        <f>+'MBI DIRECTORIO'!C2276</f>
        <v>14005166-21</v>
      </c>
      <c r="D2276">
        <f>+'MBI DIRECTORIO'!D2276</f>
        <v>2022</v>
      </c>
      <c r="E2276" t="str">
        <f>+'MBI DIRECTORIO'!E2276</f>
        <v>Marzo</v>
      </c>
      <c r="F2276" s="5">
        <f>+'MBI DIRECTORIO'!F2276</f>
        <v>110.00000000000001</v>
      </c>
      <c r="G2276" t="str">
        <f>+'MBI DIRECTORIO'!G2276</f>
        <v>USD</v>
      </c>
      <c r="H2276" s="5">
        <f>+'MBI DIRECTORIO'!H2276</f>
        <v>5500.0000000000009</v>
      </c>
      <c r="I2276" s="5">
        <f>+'MBI DIRECTORIO'!I2276</f>
        <v>3807.444020739887</v>
      </c>
      <c r="J2276" s="5">
        <f>+'MBI DIRECTORIO'!J2276</f>
        <v>275.00000000000006</v>
      </c>
      <c r="K2276" s="5">
        <f>+'MBI DIRECTORIO'!K2276</f>
        <v>0</v>
      </c>
      <c r="L2276" s="5">
        <f>+'MBI DIRECTORIO'!L2276</f>
        <v>58.589300451677083</v>
      </c>
      <c r="M2276" s="5">
        <f>+'MBI DIRECTORIO'!M2276</f>
        <v>0</v>
      </c>
      <c r="N2276" s="5">
        <f>+'MBI DIRECTORIO'!N2276</f>
        <v>64.432367149758477</v>
      </c>
      <c r="O2276" s="5">
        <f>+'MBI DIRECTORIO'!O2276</f>
        <v>96.316425120772948</v>
      </c>
      <c r="P2276" s="5">
        <f>+'MBI DIRECTORIO'!P2276</f>
        <v>4.3397745571658621</v>
      </c>
      <c r="Q2276" s="5">
        <f>+'MBI DIRECTORIO'!Q2276</f>
        <v>18.940049676166105</v>
      </c>
      <c r="R2276" s="5">
        <f>+'MBI DIRECTORIO'!R2276</f>
        <v>0</v>
      </c>
      <c r="S2276" s="5">
        <f>+'MBI DIRECTORIO'!S2276</f>
        <v>0</v>
      </c>
      <c r="T2276" s="5">
        <f>+'MBI DIRECTORIO'!T2276</f>
        <v>0</v>
      </c>
      <c r="U2276" s="5">
        <f>+'MBI DIRECTORIO'!U2276</f>
        <v>0</v>
      </c>
      <c r="V2276" s="5">
        <f>+'MBI DIRECTORIO'!V2276</f>
        <v>0</v>
      </c>
      <c r="W2276" s="5">
        <f>+'MBI DIRECTORIO'!W2276</f>
        <v>0</v>
      </c>
      <c r="X2276" s="5">
        <f>+'MBI DIRECTORIO'!X2276</f>
        <v>0</v>
      </c>
      <c r="Y2276" s="5">
        <f>+'MBI DIRECTORIO'!Y2276</f>
        <v>327.60625065368043</v>
      </c>
      <c r="Z2276" s="5">
        <f>+'MBI DIRECTORIO'!Z2276</f>
        <v>143.57763414981702</v>
      </c>
      <c r="AA2276" s="5">
        <f>+'MBI DIRECTORIO'!AA2276</f>
        <v>0</v>
      </c>
      <c r="AB2276" s="5" t="str">
        <f>+'MBI DIRECTORIO'!AG2276</f>
        <v>Viñas Y Vinos S.A. De C.V.</v>
      </c>
      <c r="AD2276" t="str">
        <f t="shared" si="37"/>
        <v>INSERT INTO TABLA_PRESUPUESTO_COMERCIAL VALUES ('VSR','80027-C','14005166-21',2022,'Marzo',110,'USD',5500,3807.444021,275,0,58.5893,0,64.432367,96.316425,4.339775,18.94005,0,0,0,0,0,0,0,327.606251,143.577634,0);</v>
      </c>
    </row>
    <row r="2277" spans="1:30" x14ac:dyDescent="0.2">
      <c r="A2277" t="str">
        <f>+'MBI DIRECTORIO'!A2277</f>
        <v>VSR</v>
      </c>
      <c r="B2277" t="str">
        <f>+'MBI DIRECTORIO'!B2277</f>
        <v>80101-C</v>
      </c>
      <c r="C2277" t="str">
        <f>+'MBI DIRECTORIO'!C2277</f>
        <v>14005166-21</v>
      </c>
      <c r="D2277">
        <f>+'MBI DIRECTORIO'!D2277</f>
        <v>2022</v>
      </c>
      <c r="E2277" t="str">
        <f>+'MBI DIRECTORIO'!E2277</f>
        <v>Marzo</v>
      </c>
      <c r="F2277" s="5">
        <f>+'MBI DIRECTORIO'!F2277</f>
        <v>27.500000000000004</v>
      </c>
      <c r="G2277" t="str">
        <f>+'MBI DIRECTORIO'!G2277</f>
        <v>USD</v>
      </c>
      <c r="H2277" s="5">
        <f>+'MBI DIRECTORIO'!H2277</f>
        <v>1375.0000000000002</v>
      </c>
      <c r="I2277" s="5">
        <f>+'MBI DIRECTORIO'!I2277</f>
        <v>951.86100518497176</v>
      </c>
      <c r="J2277" s="5">
        <f>+'MBI DIRECTORIO'!J2277</f>
        <v>13.749999999999986</v>
      </c>
      <c r="K2277" s="5">
        <f>+'MBI DIRECTORIO'!K2277</f>
        <v>55.000000000000014</v>
      </c>
      <c r="L2277" s="5">
        <f>+'MBI DIRECTORIO'!L2277</f>
        <v>14.647325112919271</v>
      </c>
      <c r="M2277" s="5">
        <f>+'MBI DIRECTORIO'!M2277</f>
        <v>0</v>
      </c>
      <c r="N2277" s="5">
        <f>+'MBI DIRECTORIO'!N2277</f>
        <v>110.44337606837608</v>
      </c>
      <c r="O2277" s="5">
        <f>+'MBI DIRECTORIO'!O2277</f>
        <v>70.112179487179489</v>
      </c>
      <c r="P2277" s="5">
        <f>+'MBI DIRECTORIO'!P2277</f>
        <v>5.235042735042736</v>
      </c>
      <c r="Q2277" s="5">
        <f>+'MBI DIRECTORIO'!Q2277</f>
        <v>4.7350124190415261</v>
      </c>
      <c r="R2277" s="5">
        <f>+'MBI DIRECTORIO'!R2277</f>
        <v>0</v>
      </c>
      <c r="S2277" s="5">
        <f>+'MBI DIRECTORIO'!S2277</f>
        <v>0</v>
      </c>
      <c r="T2277" s="5">
        <f>+'MBI DIRECTORIO'!T2277</f>
        <v>0</v>
      </c>
      <c r="U2277" s="5">
        <f>+'MBI DIRECTORIO'!U2277</f>
        <v>0</v>
      </c>
      <c r="V2277" s="5">
        <f>+'MBI DIRECTORIO'!V2277</f>
        <v>0</v>
      </c>
      <c r="W2277" s="5">
        <f>+'MBI DIRECTORIO'!W2277</f>
        <v>0</v>
      </c>
      <c r="X2277" s="5">
        <f>+'MBI DIRECTORIO'!X2277</f>
        <v>0</v>
      </c>
      <c r="Y2277" s="5">
        <f>+'MBI DIRECTORIO'!Y2277</f>
        <v>226.4200192470941</v>
      </c>
      <c r="Z2277" s="5">
        <f>+'MBI DIRECTORIO'!Z2277</f>
        <v>35.894408537454254</v>
      </c>
      <c r="AA2277" s="5">
        <f>+'MBI DIRECTORIO'!AA2277</f>
        <v>0</v>
      </c>
      <c r="AB2277" s="5" t="str">
        <f>+'MBI DIRECTORIO'!AG2277</f>
        <v>MENDEZ &amp; CO</v>
      </c>
      <c r="AD2277" t="str">
        <f t="shared" si="37"/>
        <v>INSERT INTO TABLA_PRESUPUESTO_COMERCIAL VALUES ('VSR','80101-C','14005166-21',2022,'Marzo',27.5,'USD',1375,951.861005,13.75,55,14.647325,0,110.443376,70.112179,5.235043,4.735012,0,0,0,0,0,0,0,226.420019,35.894409,0);</v>
      </c>
    </row>
    <row r="2278" spans="1:30" x14ac:dyDescent="0.2">
      <c r="A2278" t="str">
        <f>+'MBI DIRECTORIO'!A2278</f>
        <v>VSR</v>
      </c>
      <c r="B2278" t="str">
        <f>+'MBI DIRECTORIO'!B2278</f>
        <v>80116-C</v>
      </c>
      <c r="C2278" t="str">
        <f>+'MBI DIRECTORIO'!C2278</f>
        <v>14005166-21</v>
      </c>
      <c r="D2278">
        <f>+'MBI DIRECTORIO'!D2278</f>
        <v>2022</v>
      </c>
      <c r="E2278" t="str">
        <f>+'MBI DIRECTORIO'!E2278</f>
        <v>Marzo</v>
      </c>
      <c r="F2278" s="5">
        <f>+'MBI DIRECTORIO'!F2278</f>
        <v>55.000000000000007</v>
      </c>
      <c r="G2278" t="str">
        <f>+'MBI DIRECTORIO'!G2278</f>
        <v>USD</v>
      </c>
      <c r="H2278" s="5">
        <f>+'MBI DIRECTORIO'!H2278</f>
        <v>2750.0000000000005</v>
      </c>
      <c r="I2278" s="5">
        <f>+'MBI DIRECTORIO'!I2278</f>
        <v>1903.7220103699435</v>
      </c>
      <c r="J2278" s="5">
        <f>+'MBI DIRECTORIO'!J2278</f>
        <v>137.50000000000003</v>
      </c>
      <c r="K2278" s="5">
        <f>+'MBI DIRECTORIO'!K2278</f>
        <v>0</v>
      </c>
      <c r="L2278" s="5">
        <f>+'MBI DIRECTORIO'!L2278</f>
        <v>29.294650225838542</v>
      </c>
      <c r="M2278" s="5">
        <f>+'MBI DIRECTORIO'!M2278</f>
        <v>0</v>
      </c>
      <c r="N2278" s="5">
        <f>+'MBI DIRECTORIO'!N2278</f>
        <v>26.163194444444446</v>
      </c>
      <c r="O2278" s="5">
        <f>+'MBI DIRECTORIO'!O2278</f>
        <v>0</v>
      </c>
      <c r="P2278" s="5">
        <f>+'MBI DIRECTORIO'!P2278</f>
        <v>3.7430555555555562</v>
      </c>
      <c r="Q2278" s="5">
        <f>+'MBI DIRECTORIO'!Q2278</f>
        <v>9.4700248380830523</v>
      </c>
      <c r="R2278" s="5">
        <f>+'MBI DIRECTORIO'!R2278</f>
        <v>0</v>
      </c>
      <c r="S2278" s="5">
        <f>+'MBI DIRECTORIO'!S2278</f>
        <v>0</v>
      </c>
      <c r="T2278" s="5">
        <f>+'MBI DIRECTORIO'!T2278</f>
        <v>0</v>
      </c>
      <c r="U2278" s="5">
        <f>+'MBI DIRECTORIO'!U2278</f>
        <v>0</v>
      </c>
      <c r="V2278" s="5">
        <f>+'MBI DIRECTORIO'!V2278</f>
        <v>0</v>
      </c>
      <c r="W2278" s="5">
        <f>+'MBI DIRECTORIO'!W2278</f>
        <v>0</v>
      </c>
      <c r="X2278" s="5">
        <f>+'MBI DIRECTORIO'!X2278</f>
        <v>0</v>
      </c>
      <c r="Y2278" s="5">
        <f>+'MBI DIRECTORIO'!Y2278</f>
        <v>111.16509191299156</v>
      </c>
      <c r="Z2278" s="5">
        <f>+'MBI DIRECTORIO'!Z2278</f>
        <v>71.788817074908508</v>
      </c>
      <c r="AA2278" s="5">
        <f>+'MBI DIRECTORIO'!AA2278</f>
        <v>0</v>
      </c>
      <c r="AB2278" s="5" t="str">
        <f>+'MBI DIRECTORIO'!AG2278</f>
        <v>SOLDO HNOS. S.A.</v>
      </c>
      <c r="AD2278" t="str">
        <f t="shared" si="37"/>
        <v>INSERT INTO TABLA_PRESUPUESTO_COMERCIAL VALUES ('VSR','80116-C','14005166-21',2022,'Marzo',55,'USD',2750,1903.72201,137.5,0,29.29465,0,26.163194,0,3.743056,9.470025,0,0,0,0,0,0,0,111.165092,71.788817,0);</v>
      </c>
    </row>
    <row r="2279" spans="1:30" x14ac:dyDescent="0.2">
      <c r="A2279" t="str">
        <f>+'MBI DIRECTORIO'!A2279</f>
        <v>VSR</v>
      </c>
      <c r="B2279" t="str">
        <f>+'MBI DIRECTORIO'!B2279</f>
        <v>80223-C</v>
      </c>
      <c r="C2279" t="str">
        <f>+'MBI DIRECTORIO'!C2279</f>
        <v>14005166-21</v>
      </c>
      <c r="D2279">
        <f>+'MBI DIRECTORIO'!D2279</f>
        <v>2022</v>
      </c>
      <c r="E2279" t="str">
        <f>+'MBI DIRECTORIO'!E2279</f>
        <v>Marzo</v>
      </c>
      <c r="F2279" s="5">
        <f>+'MBI DIRECTORIO'!F2279</f>
        <v>137.5</v>
      </c>
      <c r="G2279" t="str">
        <f>+'MBI DIRECTORIO'!G2279</f>
        <v>USD</v>
      </c>
      <c r="H2279" s="5">
        <f>+'MBI DIRECTORIO'!H2279</f>
        <v>6600</v>
      </c>
      <c r="I2279" s="5">
        <f>+'MBI DIRECTORIO'!I2279</f>
        <v>4759.3050259248575</v>
      </c>
      <c r="J2279" s="5">
        <f>+'MBI DIRECTORIO'!J2279</f>
        <v>0</v>
      </c>
      <c r="K2279" s="5">
        <f>+'MBI DIRECTORIO'!K2279</f>
        <v>0</v>
      </c>
      <c r="L2279" s="5">
        <f>+'MBI DIRECTORIO'!L2279</f>
        <v>73.236625564596352</v>
      </c>
      <c r="M2279" s="5">
        <f>+'MBI DIRECTORIO'!M2279</f>
        <v>0</v>
      </c>
      <c r="N2279" s="5">
        <f>+'MBI DIRECTORIO'!N2279</f>
        <v>135.98892190503142</v>
      </c>
      <c r="O2279" s="5">
        <f>+'MBI DIRECTORIO'!O2279</f>
        <v>176.31946655346846</v>
      </c>
      <c r="P2279" s="5">
        <f>+'MBI DIRECTORIO'!P2279</f>
        <v>7.9445092975815665</v>
      </c>
      <c r="Q2279" s="5">
        <f>+'MBI DIRECTORIO'!Q2279</f>
        <v>22.728059611399321</v>
      </c>
      <c r="R2279" s="5">
        <f>+'MBI DIRECTORIO'!R2279</f>
        <v>0</v>
      </c>
      <c r="S2279" s="5">
        <f>+'MBI DIRECTORIO'!S2279</f>
        <v>0</v>
      </c>
      <c r="T2279" s="5">
        <f>+'MBI DIRECTORIO'!T2279</f>
        <v>0</v>
      </c>
      <c r="U2279" s="5">
        <f>+'MBI DIRECTORIO'!U2279</f>
        <v>0</v>
      </c>
      <c r="V2279" s="5">
        <f>+'MBI DIRECTORIO'!V2279</f>
        <v>0</v>
      </c>
      <c r="W2279" s="5">
        <f>+'MBI DIRECTORIO'!W2279</f>
        <v>0</v>
      </c>
      <c r="X2279" s="5">
        <f>+'MBI DIRECTORIO'!X2279</f>
        <v>0</v>
      </c>
      <c r="Y2279" s="5">
        <f>+'MBI DIRECTORIO'!Y2279</f>
        <v>522.45300005475201</v>
      </c>
      <c r="Z2279" s="5">
        <f>+'MBI DIRECTORIO'!Z2279</f>
        <v>179.47204268727126</v>
      </c>
      <c r="AA2279" s="5">
        <f>+'MBI DIRECTORIO'!AA2279</f>
        <v>0</v>
      </c>
      <c r="AB2279" s="5" t="str">
        <f>+'MBI DIRECTORIO'!AG2279</f>
        <v>Inversiones Electrónicas de Honduras</v>
      </c>
      <c r="AD2279" t="str">
        <f t="shared" si="37"/>
        <v>INSERT INTO TABLA_PRESUPUESTO_COMERCIAL VALUES ('VSR','80223-C','14005166-21',2022,'Marzo',137.5,'USD',6600,4759.305026,0,0,73.236626,0,135.988922,176.319467,7.944509,22.72806,0,0,0,0,0,0,0,522.453,179.472043,0);</v>
      </c>
    </row>
    <row r="2280" spans="1:30" x14ac:dyDescent="0.2">
      <c r="A2280" t="str">
        <f>+'MBI DIRECTORIO'!A2280</f>
        <v>VSR</v>
      </c>
      <c r="B2280" t="str">
        <f>+'MBI DIRECTORIO'!B2280</f>
        <v>80145-C</v>
      </c>
      <c r="C2280" t="str">
        <f>+'MBI DIRECTORIO'!C2280</f>
        <v>14005166-21</v>
      </c>
      <c r="D2280">
        <f>+'MBI DIRECTORIO'!D2280</f>
        <v>2022</v>
      </c>
      <c r="E2280" t="str">
        <f>+'MBI DIRECTORIO'!E2280</f>
        <v>Abril</v>
      </c>
      <c r="F2280" s="5">
        <f>+'MBI DIRECTORIO'!F2280</f>
        <v>125</v>
      </c>
      <c r="G2280" t="str">
        <f>+'MBI DIRECTORIO'!G2280</f>
        <v>USD</v>
      </c>
      <c r="H2280" s="5">
        <f>+'MBI DIRECTORIO'!H2280</f>
        <v>6250</v>
      </c>
      <c r="I2280" s="5">
        <f>+'MBI DIRECTORIO'!I2280</f>
        <v>4326.640932658961</v>
      </c>
      <c r="J2280" s="5">
        <f>+'MBI DIRECTORIO'!J2280</f>
        <v>0</v>
      </c>
      <c r="K2280" s="5">
        <f>+'MBI DIRECTORIO'!K2280</f>
        <v>625</v>
      </c>
      <c r="L2280" s="5">
        <f>+'MBI DIRECTORIO'!L2280</f>
        <v>112.87263223282831</v>
      </c>
      <c r="M2280" s="5">
        <f>+'MBI DIRECTORIO'!M2280</f>
        <v>0</v>
      </c>
      <c r="N2280" s="5">
        <f>+'MBI DIRECTORIO'!N2280</f>
        <v>33.678658166363086</v>
      </c>
      <c r="O2280" s="5">
        <f>+'MBI DIRECTORIO'!O2280</f>
        <v>41.268214936247723</v>
      </c>
      <c r="P2280" s="5">
        <f>+'MBI DIRECTORIO'!P2280</f>
        <v>1.3945810564663024</v>
      </c>
      <c r="Q2280" s="5">
        <f>+'MBI DIRECTORIO'!Q2280</f>
        <v>21.522783722916024</v>
      </c>
      <c r="R2280" s="5">
        <f>+'MBI DIRECTORIO'!R2280</f>
        <v>0</v>
      </c>
      <c r="S2280" s="5">
        <f>+'MBI DIRECTORIO'!S2280</f>
        <v>0</v>
      </c>
      <c r="T2280" s="5">
        <f>+'MBI DIRECTORIO'!T2280</f>
        <v>0</v>
      </c>
      <c r="U2280" s="5">
        <f>+'MBI DIRECTORIO'!U2280</f>
        <v>0</v>
      </c>
      <c r="V2280" s="5">
        <f>+'MBI DIRECTORIO'!V2280</f>
        <v>0</v>
      </c>
      <c r="W2280" s="5">
        <f>+'MBI DIRECTORIO'!W2280</f>
        <v>0</v>
      </c>
      <c r="X2280" s="5">
        <f>+'MBI DIRECTORIO'!X2280</f>
        <v>0</v>
      </c>
      <c r="Y2280" s="5">
        <f>+'MBI DIRECTORIO'!Y2280</f>
        <v>98.379744196932137</v>
      </c>
      <c r="Z2280" s="5">
        <f>+'MBI DIRECTORIO'!Z2280</f>
        <v>0.51550631493900445</v>
      </c>
      <c r="AA2280" s="5">
        <f>+'MBI DIRECTORIO'!AA2280</f>
        <v>0</v>
      </c>
      <c r="AB2280" s="5" t="str">
        <f>+'MBI DIRECTORIO'!AG2280</f>
        <v>Domaine Boyar International EAD</v>
      </c>
      <c r="AD2280" t="str">
        <f t="shared" si="37"/>
        <v>INSERT INTO TABLA_PRESUPUESTO_COMERCIAL VALUES ('VSR','80145-C','14005166-21',2022,'Abril',125,'USD',6250,4326.640933,0,625,112.872632,0,33.678658,41.268215,1.394581,21.522784,0,0,0,0,0,0,0,98.379744,0.515506,0);</v>
      </c>
    </row>
    <row r="2281" spans="1:30" x14ac:dyDescent="0.2">
      <c r="A2281" t="str">
        <f>+'MBI DIRECTORIO'!A2281</f>
        <v>VSR</v>
      </c>
      <c r="B2281" t="str">
        <f>+'MBI DIRECTORIO'!B2281</f>
        <v>80130-C</v>
      </c>
      <c r="C2281" t="str">
        <f>+'MBI DIRECTORIO'!C2281</f>
        <v>14005166-21</v>
      </c>
      <c r="D2281">
        <f>+'MBI DIRECTORIO'!D2281</f>
        <v>2022</v>
      </c>
      <c r="E2281" t="str">
        <f>+'MBI DIRECTORIO'!E2281</f>
        <v>Abril</v>
      </c>
      <c r="F2281" s="5">
        <f>+'MBI DIRECTORIO'!F2281</f>
        <v>120</v>
      </c>
      <c r="G2281" t="str">
        <f>+'MBI DIRECTORIO'!G2281</f>
        <v>USD</v>
      </c>
      <c r="H2281" s="5">
        <f>+'MBI DIRECTORIO'!H2281</f>
        <v>6000</v>
      </c>
      <c r="I2281" s="5">
        <f>+'MBI DIRECTORIO'!I2281</f>
        <v>4153.5752953526026</v>
      </c>
      <c r="J2281" s="5">
        <f>+'MBI DIRECTORIO'!J2281</f>
        <v>0</v>
      </c>
      <c r="K2281" s="5">
        <f>+'MBI DIRECTORIO'!K2281</f>
        <v>300</v>
      </c>
      <c r="L2281" s="5">
        <f>+'MBI DIRECTORIO'!L2281</f>
        <v>108.35772694351517</v>
      </c>
      <c r="M2281" s="5">
        <f>+'MBI DIRECTORIO'!M2281</f>
        <v>900</v>
      </c>
      <c r="N2281" s="5">
        <f>+'MBI DIRECTORIO'!N2281</f>
        <v>25.098039215686274</v>
      </c>
      <c r="O2281" s="5">
        <f>+'MBI DIRECTORIO'!O2281</f>
        <v>0</v>
      </c>
      <c r="P2281" s="5">
        <f>+'MBI DIRECTORIO'!P2281</f>
        <v>1.9215686274509804</v>
      </c>
      <c r="Q2281" s="5">
        <f>+'MBI DIRECTORIO'!Q2281</f>
        <v>20.661872373999383</v>
      </c>
      <c r="R2281" s="5">
        <f>+'MBI DIRECTORIO'!R2281</f>
        <v>0</v>
      </c>
      <c r="S2281" s="5">
        <f>+'MBI DIRECTORIO'!S2281</f>
        <v>0</v>
      </c>
      <c r="T2281" s="5">
        <f>+'MBI DIRECTORIO'!T2281</f>
        <v>0</v>
      </c>
      <c r="U2281" s="5">
        <f>+'MBI DIRECTORIO'!U2281</f>
        <v>0</v>
      </c>
      <c r="V2281" s="5">
        <f>+'MBI DIRECTORIO'!V2281</f>
        <v>0</v>
      </c>
      <c r="W2281" s="5">
        <f>+'MBI DIRECTORIO'!W2281</f>
        <v>0</v>
      </c>
      <c r="X2281" s="5">
        <f>+'MBI DIRECTORIO'!X2281</f>
        <v>0</v>
      </c>
      <c r="Y2281" s="5">
        <f>+'MBI DIRECTORIO'!Y2281</f>
        <v>948.17636627947809</v>
      </c>
      <c r="Z2281" s="5">
        <f>+'MBI DIRECTORIO'!Z2281</f>
        <v>0.49488606234144428</v>
      </c>
      <c r="AA2281" s="5">
        <f>+'MBI DIRECTORIO'!AA2281</f>
        <v>0</v>
      </c>
      <c r="AB2281" s="5" t="str">
        <f>+'MBI DIRECTORIO'!AG2281</f>
        <v>COMPANHIA BRASILEIRA DE DISTRIBUIÇÃO</v>
      </c>
      <c r="AD2281" t="str">
        <f t="shared" si="37"/>
        <v>INSERT INTO TABLA_PRESUPUESTO_COMERCIAL VALUES ('VSR','80130-C','14005166-21',2022,'Abril',120,'USD',6000,4153.575295,0,300,108.357727,900,25.098039,0,1.921569,20.661872,0,0,0,0,0,0,0,948.176366,0.494886,0);</v>
      </c>
    </row>
    <row r="2282" spans="1:30" x14ac:dyDescent="0.2">
      <c r="A2282" t="str">
        <f>+'MBI DIRECTORIO'!A2282</f>
        <v>VSR</v>
      </c>
      <c r="B2282" t="str">
        <f>+'MBI DIRECTORIO'!B2282</f>
        <v>80190-C</v>
      </c>
      <c r="C2282" t="str">
        <f>+'MBI DIRECTORIO'!C2282</f>
        <v>14005166-21</v>
      </c>
      <c r="D2282">
        <f>+'MBI DIRECTORIO'!D2282</f>
        <v>2022</v>
      </c>
      <c r="E2282" t="str">
        <f>+'MBI DIRECTORIO'!E2282</f>
        <v>Abril</v>
      </c>
      <c r="F2282" s="5">
        <f>+'MBI DIRECTORIO'!F2282</f>
        <v>45</v>
      </c>
      <c r="G2282" t="str">
        <f>+'MBI DIRECTORIO'!G2282</f>
        <v>USD</v>
      </c>
      <c r="H2282" s="5">
        <f>+'MBI DIRECTORIO'!H2282</f>
        <v>2250</v>
      </c>
      <c r="I2282" s="5">
        <f>+'MBI DIRECTORIO'!I2282</f>
        <v>1557.590735757226</v>
      </c>
      <c r="J2282" s="5">
        <f>+'MBI DIRECTORIO'!J2282</f>
        <v>0</v>
      </c>
      <c r="K2282" s="5">
        <f>+'MBI DIRECTORIO'!K2282</f>
        <v>112.5</v>
      </c>
      <c r="L2282" s="5">
        <f>+'MBI DIRECTORIO'!L2282</f>
        <v>40.634147603818192</v>
      </c>
      <c r="M2282" s="5">
        <f>+'MBI DIRECTORIO'!M2282</f>
        <v>0</v>
      </c>
      <c r="N2282" s="5">
        <f>+'MBI DIRECTORIO'!N2282</f>
        <v>11.49529136024252</v>
      </c>
      <c r="O2282" s="5">
        <f>+'MBI DIRECTORIO'!O2282</f>
        <v>23.025669454892491</v>
      </c>
      <c r="P2282" s="5">
        <f>+'MBI DIRECTORIO'!P2282</f>
        <v>1.7192499859653063</v>
      </c>
      <c r="Q2282" s="5">
        <f>+'MBI DIRECTORIO'!Q2282</f>
        <v>7.7482021402497683</v>
      </c>
      <c r="R2282" s="5">
        <f>+'MBI DIRECTORIO'!R2282</f>
        <v>0</v>
      </c>
      <c r="S2282" s="5">
        <f>+'MBI DIRECTORIO'!S2282</f>
        <v>0</v>
      </c>
      <c r="T2282" s="5">
        <f>+'MBI DIRECTORIO'!T2282</f>
        <v>0</v>
      </c>
      <c r="U2282" s="5">
        <f>+'MBI DIRECTORIO'!U2282</f>
        <v>0</v>
      </c>
      <c r="V2282" s="5">
        <f>+'MBI DIRECTORIO'!V2282</f>
        <v>0</v>
      </c>
      <c r="W2282" s="5">
        <f>+'MBI DIRECTORIO'!W2282</f>
        <v>0</v>
      </c>
      <c r="X2282" s="5">
        <f>+'MBI DIRECTORIO'!X2282</f>
        <v>0</v>
      </c>
      <c r="Y2282" s="5">
        <f>+'MBI DIRECTORIO'!Y2282</f>
        <v>44.173995214728123</v>
      </c>
      <c r="Z2282" s="5">
        <f>+'MBI DIRECTORIO'!Z2282</f>
        <v>0.18558227337804162</v>
      </c>
      <c r="AA2282" s="5">
        <f>+'MBI DIRECTORIO'!AA2282</f>
        <v>0</v>
      </c>
      <c r="AB2282" s="5" t="str">
        <f>+'MBI DIRECTORIO'!AG2282</f>
        <v>Panuts Vinos Memorables SAC</v>
      </c>
      <c r="AD2282" t="str">
        <f t="shared" si="37"/>
        <v>INSERT INTO TABLA_PRESUPUESTO_COMERCIAL VALUES ('VSR','80190-C','14005166-21',2022,'Abril',45,'USD',2250,1557.590736,0,112.5,40.634148,0,11.495291,23.025669,1.71925,7.748202,0,0,0,0,0,0,0,44.173995,0.185582,0);</v>
      </c>
    </row>
    <row r="2283" spans="1:30" x14ac:dyDescent="0.2">
      <c r="A2283" t="str">
        <f>+'MBI DIRECTORIO'!A2283</f>
        <v>VSR</v>
      </c>
      <c r="B2283" t="str">
        <f>+'MBI DIRECTORIO'!B2283</f>
        <v>80093-C</v>
      </c>
      <c r="C2283" t="str">
        <f>+'MBI DIRECTORIO'!C2283</f>
        <v>14005166-21</v>
      </c>
      <c r="D2283">
        <f>+'MBI DIRECTORIO'!D2283</f>
        <v>2022</v>
      </c>
      <c r="E2283" t="str">
        <f>+'MBI DIRECTORIO'!E2283</f>
        <v>Abril</v>
      </c>
      <c r="F2283" s="5">
        <f>+'MBI DIRECTORIO'!F2283</f>
        <v>15</v>
      </c>
      <c r="G2283" t="str">
        <f>+'MBI DIRECTORIO'!G2283</f>
        <v>USD</v>
      </c>
      <c r="H2283" s="5">
        <f>+'MBI DIRECTORIO'!H2283</f>
        <v>750</v>
      </c>
      <c r="I2283" s="5">
        <f>+'MBI DIRECTORIO'!I2283</f>
        <v>519.19691191907532</v>
      </c>
      <c r="J2283" s="5">
        <f>+'MBI DIRECTORIO'!J2283</f>
        <v>0</v>
      </c>
      <c r="K2283" s="5">
        <f>+'MBI DIRECTORIO'!K2283</f>
        <v>37.5</v>
      </c>
      <c r="L2283" s="5">
        <f>+'MBI DIRECTORIO'!L2283</f>
        <v>13.544715867939397</v>
      </c>
      <c r="M2283" s="5">
        <f>+'MBI DIRECTORIO'!M2283</f>
        <v>0</v>
      </c>
      <c r="N2283" s="5">
        <f>+'MBI DIRECTORIO'!N2283</f>
        <v>4.8317307692307692</v>
      </c>
      <c r="O2283" s="5">
        <f>+'MBI DIRECTORIO'!O2283</f>
        <v>6.9711538461538467</v>
      </c>
      <c r="P2283" s="5">
        <f>+'MBI DIRECTORIO'!P2283</f>
        <v>0.3141025641025641</v>
      </c>
      <c r="Q2283" s="5">
        <f>+'MBI DIRECTORIO'!Q2283</f>
        <v>2.5827340467499229</v>
      </c>
      <c r="R2283" s="5">
        <f>+'MBI DIRECTORIO'!R2283</f>
        <v>0</v>
      </c>
      <c r="S2283" s="5">
        <f>+'MBI DIRECTORIO'!S2283</f>
        <v>0</v>
      </c>
      <c r="T2283" s="5">
        <f>+'MBI DIRECTORIO'!T2283</f>
        <v>0</v>
      </c>
      <c r="U2283" s="5">
        <f>+'MBI DIRECTORIO'!U2283</f>
        <v>0</v>
      </c>
      <c r="V2283" s="5">
        <f>+'MBI DIRECTORIO'!V2283</f>
        <v>0</v>
      </c>
      <c r="W2283" s="5">
        <f>+'MBI DIRECTORIO'!W2283</f>
        <v>0</v>
      </c>
      <c r="X2283" s="5">
        <f>+'MBI DIRECTORIO'!X2283</f>
        <v>0</v>
      </c>
      <c r="Y2283" s="5">
        <f>+'MBI DIRECTORIO'!Y2283</f>
        <v>14.761581984029785</v>
      </c>
      <c r="Z2283" s="5">
        <f>+'MBI DIRECTORIO'!Z2283</f>
        <v>6.1860757792680535E-2</v>
      </c>
      <c r="AA2283" s="5">
        <f>+'MBI DIRECTORIO'!AA2283</f>
        <v>0</v>
      </c>
      <c r="AB2283" s="5" t="str">
        <f>+'MBI DIRECTORIO'!AG2283</f>
        <v>El Imperio S.A.</v>
      </c>
      <c r="AD2283" t="str">
        <f t="shared" si="37"/>
        <v>INSERT INTO TABLA_PRESUPUESTO_COMERCIAL VALUES ('VSR','80093-C','14005166-21',2022,'Abril',15,'USD',750,519.196912,0,37.5,13.544716,0,4.831731,6.971154,0.314103,2.582734,0,0,0,0,0,0,0,14.761582,0.061861,0);</v>
      </c>
    </row>
    <row r="2284" spans="1:30" x14ac:dyDescent="0.2">
      <c r="A2284" t="str">
        <f>+'MBI DIRECTORIO'!A2284</f>
        <v>VSR</v>
      </c>
      <c r="B2284" t="str">
        <f>+'MBI DIRECTORIO'!B2284</f>
        <v>80222-C</v>
      </c>
      <c r="C2284" t="str">
        <f>+'MBI DIRECTORIO'!C2284</f>
        <v>14005166-21</v>
      </c>
      <c r="D2284">
        <f>+'MBI DIRECTORIO'!D2284</f>
        <v>2022</v>
      </c>
      <c r="E2284" t="str">
        <f>+'MBI DIRECTORIO'!E2284</f>
        <v>Abril</v>
      </c>
      <c r="F2284" s="5">
        <f>+'MBI DIRECTORIO'!F2284</f>
        <v>30</v>
      </c>
      <c r="G2284" t="str">
        <f>+'MBI DIRECTORIO'!G2284</f>
        <v>USD</v>
      </c>
      <c r="H2284" s="5">
        <f>+'MBI DIRECTORIO'!H2284</f>
        <v>1440</v>
      </c>
      <c r="I2284" s="5">
        <f>+'MBI DIRECTORIO'!I2284</f>
        <v>1038.3938238381506</v>
      </c>
      <c r="J2284" s="5">
        <f>+'MBI DIRECTORIO'!J2284</f>
        <v>0</v>
      </c>
      <c r="K2284" s="5">
        <f>+'MBI DIRECTORIO'!K2284</f>
        <v>0</v>
      </c>
      <c r="L2284" s="5">
        <f>+'MBI DIRECTORIO'!L2284</f>
        <v>27.089431735878794</v>
      </c>
      <c r="M2284" s="5">
        <f>+'MBI DIRECTORIO'!M2284</f>
        <v>0</v>
      </c>
      <c r="N2284" s="5">
        <f>+'MBI DIRECTORIO'!N2284</f>
        <v>48.121055651176135</v>
      </c>
      <c r="O2284" s="5">
        <f>+'MBI DIRECTORIO'!O2284</f>
        <v>62.392426850258175</v>
      </c>
      <c r="P2284" s="5">
        <f>+'MBI DIRECTORIO'!P2284</f>
        <v>2.8112449799196786</v>
      </c>
      <c r="Q2284" s="5">
        <f>+'MBI DIRECTORIO'!Q2284</f>
        <v>4.9588493697598519</v>
      </c>
      <c r="R2284" s="5">
        <f>+'MBI DIRECTORIO'!R2284</f>
        <v>0</v>
      </c>
      <c r="S2284" s="5">
        <f>+'MBI DIRECTORIO'!S2284</f>
        <v>0</v>
      </c>
      <c r="T2284" s="5">
        <f>+'MBI DIRECTORIO'!T2284</f>
        <v>0</v>
      </c>
      <c r="U2284" s="5">
        <f>+'MBI DIRECTORIO'!U2284</f>
        <v>0</v>
      </c>
      <c r="V2284" s="5">
        <f>+'MBI DIRECTORIO'!V2284</f>
        <v>0</v>
      </c>
      <c r="W2284" s="5">
        <f>+'MBI DIRECTORIO'!W2284</f>
        <v>0</v>
      </c>
      <c r="X2284" s="5">
        <f>+'MBI DIRECTORIO'!X2284</f>
        <v>0</v>
      </c>
      <c r="Y2284" s="5">
        <f>+'MBI DIRECTORIO'!Y2284</f>
        <v>118.40729836669919</v>
      </c>
      <c r="Z2284" s="5">
        <f>+'MBI DIRECTORIO'!Z2284</f>
        <v>0.12372151558536107</v>
      </c>
      <c r="AA2284" s="5">
        <f>+'MBI DIRECTORIO'!AA2284</f>
        <v>0</v>
      </c>
      <c r="AB2284" s="5" t="str">
        <f>+'MBI DIRECTORIO'!AG2284</f>
        <v>LAVENDIMIASA S.A.</v>
      </c>
      <c r="AD2284" t="str">
        <f t="shared" si="37"/>
        <v>INSERT INTO TABLA_PRESUPUESTO_COMERCIAL VALUES ('VSR','80222-C','14005166-21',2022,'Abril',30,'USD',1440,1038.393824,0,0,27.089432,0,48.121056,62.392427,2.811245,4.958849,0,0,0,0,0,0,0,118.407298,0.123722,0);</v>
      </c>
    </row>
    <row r="2285" spans="1:30" x14ac:dyDescent="0.2">
      <c r="A2285" t="str">
        <f>+'MBI DIRECTORIO'!A2285</f>
        <v>VSR</v>
      </c>
      <c r="B2285" t="str">
        <f>+'MBI DIRECTORIO'!B2285</f>
        <v>80145-C</v>
      </c>
      <c r="C2285" t="str">
        <f>+'MBI DIRECTORIO'!C2285</f>
        <v>14005166-21</v>
      </c>
      <c r="D2285">
        <f>+'MBI DIRECTORIO'!D2285</f>
        <v>2022</v>
      </c>
      <c r="E2285" t="str">
        <f>+'MBI DIRECTORIO'!E2285</f>
        <v>Mayo</v>
      </c>
      <c r="F2285" s="5">
        <f>+'MBI DIRECTORIO'!F2285</f>
        <v>250</v>
      </c>
      <c r="G2285" t="str">
        <f>+'MBI DIRECTORIO'!G2285</f>
        <v>USD</v>
      </c>
      <c r="H2285" s="5">
        <f>+'MBI DIRECTORIO'!H2285</f>
        <v>12500</v>
      </c>
      <c r="I2285" s="5">
        <f>+'MBI DIRECTORIO'!I2285</f>
        <v>8653.281865317922</v>
      </c>
      <c r="J2285" s="5">
        <f>+'MBI DIRECTORIO'!J2285</f>
        <v>0</v>
      </c>
      <c r="K2285" s="5">
        <f>+'MBI DIRECTORIO'!K2285</f>
        <v>1250</v>
      </c>
      <c r="L2285" s="5">
        <f>+'MBI DIRECTORIO'!L2285</f>
        <v>174.00456967119914</v>
      </c>
      <c r="M2285" s="5">
        <f>+'MBI DIRECTORIO'!M2285</f>
        <v>0</v>
      </c>
      <c r="N2285" s="5">
        <f>+'MBI DIRECTORIO'!N2285</f>
        <v>67.357316332726171</v>
      </c>
      <c r="O2285" s="5">
        <f>+'MBI DIRECTORIO'!O2285</f>
        <v>82.536429872495447</v>
      </c>
      <c r="P2285" s="5">
        <f>+'MBI DIRECTORIO'!P2285</f>
        <v>2.7891621129326047</v>
      </c>
      <c r="Q2285" s="5">
        <f>+'MBI DIRECTORIO'!Q2285</f>
        <v>43.045567445832049</v>
      </c>
      <c r="R2285" s="5">
        <f>+'MBI DIRECTORIO'!R2285</f>
        <v>0</v>
      </c>
      <c r="S2285" s="5">
        <f>+'MBI DIRECTORIO'!S2285</f>
        <v>0</v>
      </c>
      <c r="T2285" s="5">
        <f>+'MBI DIRECTORIO'!T2285</f>
        <v>0</v>
      </c>
      <c r="U2285" s="5">
        <f>+'MBI DIRECTORIO'!U2285</f>
        <v>0</v>
      </c>
      <c r="V2285" s="5">
        <f>+'MBI DIRECTORIO'!V2285</f>
        <v>0</v>
      </c>
      <c r="W2285" s="5">
        <f>+'MBI DIRECTORIO'!W2285</f>
        <v>0</v>
      </c>
      <c r="X2285" s="5">
        <f>+'MBI DIRECTORIO'!X2285</f>
        <v>0</v>
      </c>
      <c r="Y2285" s="5">
        <f>+'MBI DIRECTORIO'!Y2285</f>
        <v>196.57515354877921</v>
      </c>
      <c r="Z2285" s="5">
        <f>+'MBI DIRECTORIO'!Z2285</f>
        <v>0.84667778479291345</v>
      </c>
      <c r="AA2285" s="5">
        <f>+'MBI DIRECTORIO'!AA2285</f>
        <v>0</v>
      </c>
      <c r="AB2285" s="5" t="str">
        <f>+'MBI DIRECTORIO'!AG2285</f>
        <v>Domaine Boyar International EAD</v>
      </c>
      <c r="AD2285" t="str">
        <f t="shared" si="37"/>
        <v>INSERT INTO TABLA_PRESUPUESTO_COMERCIAL VALUES ('VSR','80145-C','14005166-21',2022,'Mayo',250,'USD',12500,8653.281865,0,1250,174.00457,0,67.357316,82.53643,2.789162,43.045567,0,0,0,0,0,0,0,196.575154,0.846678,0);</v>
      </c>
    </row>
    <row r="2286" spans="1:30" x14ac:dyDescent="0.2">
      <c r="A2286" t="str">
        <f>+'MBI DIRECTORIO'!A2286</f>
        <v>VSR</v>
      </c>
      <c r="B2286" t="str">
        <f>+'MBI DIRECTORIO'!B2286</f>
        <v>80130-C</v>
      </c>
      <c r="C2286" t="str">
        <f>+'MBI DIRECTORIO'!C2286</f>
        <v>14005166-21</v>
      </c>
      <c r="D2286">
        <f>+'MBI DIRECTORIO'!D2286</f>
        <v>2022</v>
      </c>
      <c r="E2286" t="str">
        <f>+'MBI DIRECTORIO'!E2286</f>
        <v>Mayo</v>
      </c>
      <c r="F2286" s="5">
        <f>+'MBI DIRECTORIO'!F2286</f>
        <v>100</v>
      </c>
      <c r="G2286" t="str">
        <f>+'MBI DIRECTORIO'!G2286</f>
        <v>USD</v>
      </c>
      <c r="H2286" s="5">
        <f>+'MBI DIRECTORIO'!H2286</f>
        <v>5000</v>
      </c>
      <c r="I2286" s="5">
        <f>+'MBI DIRECTORIO'!I2286</f>
        <v>3461.3127461271688</v>
      </c>
      <c r="J2286" s="5">
        <f>+'MBI DIRECTORIO'!J2286</f>
        <v>0</v>
      </c>
      <c r="K2286" s="5">
        <f>+'MBI DIRECTORIO'!K2286</f>
        <v>250</v>
      </c>
      <c r="L2286" s="5">
        <f>+'MBI DIRECTORIO'!L2286</f>
        <v>69.601827868479646</v>
      </c>
      <c r="M2286" s="5">
        <f>+'MBI DIRECTORIO'!M2286</f>
        <v>750</v>
      </c>
      <c r="N2286" s="5">
        <f>+'MBI DIRECTORIO'!N2286</f>
        <v>20.915032679738559</v>
      </c>
      <c r="O2286" s="5">
        <f>+'MBI DIRECTORIO'!O2286</f>
        <v>0</v>
      </c>
      <c r="P2286" s="5">
        <f>+'MBI DIRECTORIO'!P2286</f>
        <v>1.6013071895424837</v>
      </c>
      <c r="Q2286" s="5">
        <f>+'MBI DIRECTORIO'!Q2286</f>
        <v>17.218226978332819</v>
      </c>
      <c r="R2286" s="5">
        <f>+'MBI DIRECTORIO'!R2286</f>
        <v>0</v>
      </c>
      <c r="S2286" s="5">
        <f>+'MBI DIRECTORIO'!S2286</f>
        <v>0</v>
      </c>
      <c r="T2286" s="5">
        <f>+'MBI DIRECTORIO'!T2286</f>
        <v>0</v>
      </c>
      <c r="U2286" s="5">
        <f>+'MBI DIRECTORIO'!U2286</f>
        <v>0</v>
      </c>
      <c r="V2286" s="5">
        <f>+'MBI DIRECTORIO'!V2286</f>
        <v>0</v>
      </c>
      <c r="W2286" s="5">
        <f>+'MBI DIRECTORIO'!W2286</f>
        <v>0</v>
      </c>
      <c r="X2286" s="5">
        <f>+'MBI DIRECTORIO'!X2286</f>
        <v>0</v>
      </c>
      <c r="Y2286" s="5">
        <f>+'MBI DIRECTORIO'!Y2286</f>
        <v>861.70963935161944</v>
      </c>
      <c r="Z2286" s="5">
        <f>+'MBI DIRECTORIO'!Z2286</f>
        <v>71.975072504005567</v>
      </c>
      <c r="AA2286" s="5">
        <f>+'MBI DIRECTORIO'!AA2286</f>
        <v>0</v>
      </c>
      <c r="AB2286" s="5" t="str">
        <f>+'MBI DIRECTORIO'!AG2286</f>
        <v>COMPANHIA BRASILEIRA DE DISTRIBUIÇÃO</v>
      </c>
      <c r="AD2286" t="str">
        <f t="shared" si="37"/>
        <v>INSERT INTO TABLA_PRESUPUESTO_COMERCIAL VALUES ('VSR','80130-C','14005166-21',2022,'Mayo',100,'USD',5000,3461.312746,0,250,69.601828,750,20.915033,0,1.601307,17.218227,0,0,0,0,0,0,0,861.709639,71.975073,0);</v>
      </c>
    </row>
    <row r="2287" spans="1:30" x14ac:dyDescent="0.2">
      <c r="A2287" t="str">
        <f>+'MBI DIRECTORIO'!A2287</f>
        <v>VSR</v>
      </c>
      <c r="B2287" t="str">
        <f>+'MBI DIRECTORIO'!B2287</f>
        <v>80190-C</v>
      </c>
      <c r="C2287" t="str">
        <f>+'MBI DIRECTORIO'!C2287</f>
        <v>14005166-21</v>
      </c>
      <c r="D2287">
        <f>+'MBI DIRECTORIO'!D2287</f>
        <v>2022</v>
      </c>
      <c r="E2287" t="str">
        <f>+'MBI DIRECTORIO'!E2287</f>
        <v>Mayo</v>
      </c>
      <c r="F2287" s="5">
        <f>+'MBI DIRECTORIO'!F2287</f>
        <v>37.5</v>
      </c>
      <c r="G2287" t="str">
        <f>+'MBI DIRECTORIO'!G2287</f>
        <v>USD</v>
      </c>
      <c r="H2287" s="5">
        <f>+'MBI DIRECTORIO'!H2287</f>
        <v>1875</v>
      </c>
      <c r="I2287" s="5">
        <f>+'MBI DIRECTORIO'!I2287</f>
        <v>1297.9922797976883</v>
      </c>
      <c r="J2287" s="5">
        <f>+'MBI DIRECTORIO'!J2287</f>
        <v>0</v>
      </c>
      <c r="K2287" s="5">
        <f>+'MBI DIRECTORIO'!K2287</f>
        <v>93.75</v>
      </c>
      <c r="L2287" s="5">
        <f>+'MBI DIRECTORIO'!L2287</f>
        <v>26.100685450679869</v>
      </c>
      <c r="M2287" s="5">
        <f>+'MBI DIRECTORIO'!M2287</f>
        <v>0</v>
      </c>
      <c r="N2287" s="5">
        <f>+'MBI DIRECTORIO'!N2287</f>
        <v>9.5794094668687659</v>
      </c>
      <c r="O2287" s="5">
        <f>+'MBI DIRECTORIO'!O2287</f>
        <v>19.188057879077078</v>
      </c>
      <c r="P2287" s="5">
        <f>+'MBI DIRECTORIO'!P2287</f>
        <v>1.4327083216377554</v>
      </c>
      <c r="Q2287" s="5">
        <f>+'MBI DIRECTORIO'!Q2287</f>
        <v>6.4568351168748066</v>
      </c>
      <c r="R2287" s="5">
        <f>+'MBI DIRECTORIO'!R2287</f>
        <v>0</v>
      </c>
      <c r="S2287" s="5">
        <f>+'MBI DIRECTORIO'!S2287</f>
        <v>0</v>
      </c>
      <c r="T2287" s="5">
        <f>+'MBI DIRECTORIO'!T2287</f>
        <v>0</v>
      </c>
      <c r="U2287" s="5">
        <f>+'MBI DIRECTORIO'!U2287</f>
        <v>0</v>
      </c>
      <c r="V2287" s="5">
        <f>+'MBI DIRECTORIO'!V2287</f>
        <v>0</v>
      </c>
      <c r="W2287" s="5">
        <f>+'MBI DIRECTORIO'!W2287</f>
        <v>0</v>
      </c>
      <c r="X2287" s="5">
        <f>+'MBI DIRECTORIO'!X2287</f>
        <v>0</v>
      </c>
      <c r="Y2287" s="5">
        <f>+'MBI DIRECTORIO'!Y2287</f>
        <v>63.647662973460491</v>
      </c>
      <c r="Z2287" s="5">
        <f>+'MBI DIRECTORIO'!Z2287</f>
        <v>26.990652189002084</v>
      </c>
      <c r="AA2287" s="5">
        <f>+'MBI DIRECTORIO'!AA2287</f>
        <v>0</v>
      </c>
      <c r="AB2287" s="5" t="str">
        <f>+'MBI DIRECTORIO'!AG2287</f>
        <v>Panuts Vinos Memorables SAC</v>
      </c>
      <c r="AD2287" t="str">
        <f t="shared" si="37"/>
        <v>INSERT INTO TABLA_PRESUPUESTO_COMERCIAL VALUES ('VSR','80190-C','14005166-21',2022,'Mayo',37.5,'USD',1875,1297.99228,0,93.75,26.100685,0,9.579409,19.188058,1.432708,6.456835,0,0,0,0,0,0,0,63.647663,26.990652,0);</v>
      </c>
    </row>
    <row r="2288" spans="1:30" x14ac:dyDescent="0.2">
      <c r="A2288" t="str">
        <f>+'MBI DIRECTORIO'!A2288</f>
        <v>VSR</v>
      </c>
      <c r="B2288" t="str">
        <f>+'MBI DIRECTORIO'!B2288</f>
        <v>80093-C</v>
      </c>
      <c r="C2288" t="str">
        <f>+'MBI DIRECTORIO'!C2288</f>
        <v>14005166-21</v>
      </c>
      <c r="D2288">
        <f>+'MBI DIRECTORIO'!D2288</f>
        <v>2022</v>
      </c>
      <c r="E2288" t="str">
        <f>+'MBI DIRECTORIO'!E2288</f>
        <v>Mayo</v>
      </c>
      <c r="F2288" s="5">
        <f>+'MBI DIRECTORIO'!F2288</f>
        <v>12.5</v>
      </c>
      <c r="G2288" t="str">
        <f>+'MBI DIRECTORIO'!G2288</f>
        <v>USD</v>
      </c>
      <c r="H2288" s="5">
        <f>+'MBI DIRECTORIO'!H2288</f>
        <v>625</v>
      </c>
      <c r="I2288" s="5">
        <f>+'MBI DIRECTORIO'!I2288</f>
        <v>432.6640932658961</v>
      </c>
      <c r="J2288" s="5">
        <f>+'MBI DIRECTORIO'!J2288</f>
        <v>0</v>
      </c>
      <c r="K2288" s="5">
        <f>+'MBI DIRECTORIO'!K2288</f>
        <v>31.25</v>
      </c>
      <c r="L2288" s="5">
        <f>+'MBI DIRECTORIO'!L2288</f>
        <v>8.7002284835599557</v>
      </c>
      <c r="M2288" s="5">
        <f>+'MBI DIRECTORIO'!M2288</f>
        <v>0</v>
      </c>
      <c r="N2288" s="5">
        <f>+'MBI DIRECTORIO'!N2288</f>
        <v>4.0264423076923075</v>
      </c>
      <c r="O2288" s="5">
        <f>+'MBI DIRECTORIO'!O2288</f>
        <v>5.8092948717948714</v>
      </c>
      <c r="P2288" s="5">
        <f>+'MBI DIRECTORIO'!P2288</f>
        <v>0.26175213675213677</v>
      </c>
      <c r="Q2288" s="5">
        <f>+'MBI DIRECTORIO'!Q2288</f>
        <v>2.1522783722916023</v>
      </c>
      <c r="R2288" s="5">
        <f>+'MBI DIRECTORIO'!R2288</f>
        <v>0</v>
      </c>
      <c r="S2288" s="5">
        <f>+'MBI DIRECTORIO'!S2288</f>
        <v>0</v>
      </c>
      <c r="T2288" s="5">
        <f>+'MBI DIRECTORIO'!T2288</f>
        <v>0</v>
      </c>
      <c r="U2288" s="5">
        <f>+'MBI DIRECTORIO'!U2288</f>
        <v>0</v>
      </c>
      <c r="V2288" s="5">
        <f>+'MBI DIRECTORIO'!V2288</f>
        <v>0</v>
      </c>
      <c r="W2288" s="5">
        <f>+'MBI DIRECTORIO'!W2288</f>
        <v>0</v>
      </c>
      <c r="X2288" s="5">
        <f>+'MBI DIRECTORIO'!X2288</f>
        <v>0</v>
      </c>
      <c r="Y2288" s="5">
        <f>+'MBI DIRECTORIO'!Y2288</f>
        <v>21.246651751531612</v>
      </c>
      <c r="Z2288" s="5">
        <f>+'MBI DIRECTORIO'!Z2288</f>
        <v>8.9968840630006959</v>
      </c>
      <c r="AA2288" s="5">
        <f>+'MBI DIRECTORIO'!AA2288</f>
        <v>0</v>
      </c>
      <c r="AB2288" s="5" t="str">
        <f>+'MBI DIRECTORIO'!AG2288</f>
        <v>El Imperio S.A.</v>
      </c>
      <c r="AD2288" t="str">
        <f t="shared" si="37"/>
        <v>INSERT INTO TABLA_PRESUPUESTO_COMERCIAL VALUES ('VSR','80093-C','14005166-21',2022,'Mayo',12.5,'USD',625,432.664093,0,31.25,8.700228,0,4.026442,5.809295,0.261752,2.152278,0,0,0,0,0,0,0,21.246652,8.996884,0);</v>
      </c>
    </row>
    <row r="2289" spans="1:30" x14ac:dyDescent="0.2">
      <c r="A2289" t="str">
        <f>+'MBI DIRECTORIO'!A2289</f>
        <v>VSR</v>
      </c>
      <c r="B2289" t="str">
        <f>+'MBI DIRECTORIO'!B2289</f>
        <v>80222-C</v>
      </c>
      <c r="C2289" t="str">
        <f>+'MBI DIRECTORIO'!C2289</f>
        <v>14005166-21</v>
      </c>
      <c r="D2289">
        <f>+'MBI DIRECTORIO'!D2289</f>
        <v>2022</v>
      </c>
      <c r="E2289" t="str">
        <f>+'MBI DIRECTORIO'!E2289</f>
        <v>Mayo</v>
      </c>
      <c r="F2289" s="5">
        <f>+'MBI DIRECTORIO'!F2289</f>
        <v>25</v>
      </c>
      <c r="G2289" t="str">
        <f>+'MBI DIRECTORIO'!G2289</f>
        <v>USD</v>
      </c>
      <c r="H2289" s="5">
        <f>+'MBI DIRECTORIO'!H2289</f>
        <v>1200</v>
      </c>
      <c r="I2289" s="5">
        <f>+'MBI DIRECTORIO'!I2289</f>
        <v>865.3281865317922</v>
      </c>
      <c r="J2289" s="5">
        <f>+'MBI DIRECTORIO'!J2289</f>
        <v>0</v>
      </c>
      <c r="K2289" s="5">
        <f>+'MBI DIRECTORIO'!K2289</f>
        <v>0</v>
      </c>
      <c r="L2289" s="5">
        <f>+'MBI DIRECTORIO'!L2289</f>
        <v>17.400456967119911</v>
      </c>
      <c r="M2289" s="5">
        <f>+'MBI DIRECTORIO'!M2289</f>
        <v>0</v>
      </c>
      <c r="N2289" s="5">
        <f>+'MBI DIRECTORIO'!N2289</f>
        <v>40.100879709313446</v>
      </c>
      <c r="O2289" s="5">
        <f>+'MBI DIRECTORIO'!O2289</f>
        <v>51.993689041881808</v>
      </c>
      <c r="P2289" s="5">
        <f>+'MBI DIRECTORIO'!P2289</f>
        <v>2.3427041499330659</v>
      </c>
      <c r="Q2289" s="5">
        <f>+'MBI DIRECTORIO'!Q2289</f>
        <v>4.1323744747998763</v>
      </c>
      <c r="R2289" s="5">
        <f>+'MBI DIRECTORIO'!R2289</f>
        <v>0</v>
      </c>
      <c r="S2289" s="5">
        <f>+'MBI DIRECTORIO'!S2289</f>
        <v>0</v>
      </c>
      <c r="T2289" s="5">
        <f>+'MBI DIRECTORIO'!T2289</f>
        <v>0</v>
      </c>
      <c r="U2289" s="5">
        <f>+'MBI DIRECTORIO'!U2289</f>
        <v>0</v>
      </c>
      <c r="V2289" s="5">
        <f>+'MBI DIRECTORIO'!V2289</f>
        <v>0</v>
      </c>
      <c r="W2289" s="5">
        <f>+'MBI DIRECTORIO'!W2289</f>
        <v>0</v>
      </c>
      <c r="X2289" s="5">
        <f>+'MBI DIRECTORIO'!X2289</f>
        <v>0</v>
      </c>
      <c r="Y2289" s="5">
        <f>+'MBI DIRECTORIO'!Y2289</f>
        <v>116.56341550192958</v>
      </c>
      <c r="Z2289" s="5">
        <f>+'MBI DIRECTORIO'!Z2289</f>
        <v>17.993768126001392</v>
      </c>
      <c r="AA2289" s="5">
        <f>+'MBI DIRECTORIO'!AA2289</f>
        <v>0</v>
      </c>
      <c r="AB2289" s="5" t="str">
        <f>+'MBI DIRECTORIO'!AG2289</f>
        <v>LAVENDIMIASA S.A.</v>
      </c>
      <c r="AD2289" t="str">
        <f t="shared" si="37"/>
        <v>INSERT INTO TABLA_PRESUPUESTO_COMERCIAL VALUES ('VSR','80222-C','14005166-21',2022,'Mayo',25,'USD',1200,865.328187,0,0,17.400457,0,40.10088,51.993689,2.342704,4.132374,0,0,0,0,0,0,0,116.563416,17.993768,0);</v>
      </c>
    </row>
    <row r="2290" spans="1:30" x14ac:dyDescent="0.2">
      <c r="A2290" t="str">
        <f>+'MBI DIRECTORIO'!A2290</f>
        <v>VSR</v>
      </c>
      <c r="B2290" t="str">
        <f>+'MBI DIRECTORIO'!B2290</f>
        <v>80145-C</v>
      </c>
      <c r="C2290" t="str">
        <f>+'MBI DIRECTORIO'!C2290</f>
        <v>14005166-21</v>
      </c>
      <c r="D2290">
        <f>+'MBI DIRECTORIO'!D2290</f>
        <v>2022</v>
      </c>
      <c r="E2290" t="str">
        <f>+'MBI DIRECTORIO'!E2290</f>
        <v>Junio</v>
      </c>
      <c r="F2290" s="5">
        <f>+'MBI DIRECTORIO'!F2290</f>
        <v>125</v>
      </c>
      <c r="G2290" t="str">
        <f>+'MBI DIRECTORIO'!G2290</f>
        <v>USD</v>
      </c>
      <c r="H2290" s="5">
        <f>+'MBI DIRECTORIO'!H2290</f>
        <v>6250</v>
      </c>
      <c r="I2290" s="5">
        <f>+'MBI DIRECTORIO'!I2290</f>
        <v>4326.640932658961</v>
      </c>
      <c r="J2290" s="5">
        <f>+'MBI DIRECTORIO'!J2290</f>
        <v>0</v>
      </c>
      <c r="K2290" s="5">
        <f>+'MBI DIRECTORIO'!K2290</f>
        <v>625</v>
      </c>
      <c r="L2290" s="5">
        <f>+'MBI DIRECTORIO'!L2290</f>
        <v>45.241630891440749</v>
      </c>
      <c r="M2290" s="5">
        <f>+'MBI DIRECTORIO'!M2290</f>
        <v>0</v>
      </c>
      <c r="N2290" s="5">
        <f>+'MBI DIRECTORIO'!N2290</f>
        <v>33.678658166363086</v>
      </c>
      <c r="O2290" s="5">
        <f>+'MBI DIRECTORIO'!O2290</f>
        <v>41.268214936247723</v>
      </c>
      <c r="P2290" s="5">
        <f>+'MBI DIRECTORIO'!P2290</f>
        <v>1.3945810564663024</v>
      </c>
      <c r="Q2290" s="5">
        <f>+'MBI DIRECTORIO'!Q2290</f>
        <v>21.522783722916024</v>
      </c>
      <c r="R2290" s="5">
        <f>+'MBI DIRECTORIO'!R2290</f>
        <v>0</v>
      </c>
      <c r="S2290" s="5">
        <f>+'MBI DIRECTORIO'!S2290</f>
        <v>0</v>
      </c>
      <c r="T2290" s="5">
        <f>+'MBI DIRECTORIO'!T2290</f>
        <v>0</v>
      </c>
      <c r="U2290" s="5">
        <f>+'MBI DIRECTORIO'!U2290</f>
        <v>0</v>
      </c>
      <c r="V2290" s="5">
        <f>+'MBI DIRECTORIO'!V2290</f>
        <v>0</v>
      </c>
      <c r="W2290" s="5">
        <f>+'MBI DIRECTORIO'!W2290</f>
        <v>0</v>
      </c>
      <c r="X2290" s="5">
        <f>+'MBI DIRECTORIO'!X2290</f>
        <v>0</v>
      </c>
      <c r="Y2290" s="5">
        <f>+'MBI DIRECTORIO'!Y2290</f>
        <v>126.76392224555505</v>
      </c>
      <c r="Z2290" s="5">
        <f>+'MBI DIRECTORIO'!Z2290</f>
        <v>28.899684363561914</v>
      </c>
      <c r="AA2290" s="5">
        <f>+'MBI DIRECTORIO'!AA2290</f>
        <v>0</v>
      </c>
      <c r="AB2290" s="5" t="str">
        <f>+'MBI DIRECTORIO'!AG2290</f>
        <v>Domaine Boyar International EAD</v>
      </c>
      <c r="AD2290" t="str">
        <f t="shared" si="37"/>
        <v>INSERT INTO TABLA_PRESUPUESTO_COMERCIAL VALUES ('VSR','80145-C','14005166-21',2022,'Junio',125,'USD',6250,4326.640933,0,625,45.241631,0,33.678658,41.268215,1.394581,21.522784,0,0,0,0,0,0,0,126.763922,28.899684,0);</v>
      </c>
    </row>
    <row r="2291" spans="1:30" x14ac:dyDescent="0.2">
      <c r="A2291" t="str">
        <f>+'MBI DIRECTORIO'!A2291</f>
        <v>VSR</v>
      </c>
      <c r="B2291" t="str">
        <f>+'MBI DIRECTORIO'!B2291</f>
        <v>80130-C</v>
      </c>
      <c r="C2291" t="str">
        <f>+'MBI DIRECTORIO'!C2291</f>
        <v>14005166-21</v>
      </c>
      <c r="D2291">
        <f>+'MBI DIRECTORIO'!D2291</f>
        <v>2022</v>
      </c>
      <c r="E2291" t="str">
        <f>+'MBI DIRECTORIO'!E2291</f>
        <v>Junio</v>
      </c>
      <c r="F2291" s="5">
        <f>+'MBI DIRECTORIO'!F2291</f>
        <v>180</v>
      </c>
      <c r="G2291" t="str">
        <f>+'MBI DIRECTORIO'!G2291</f>
        <v>USD</v>
      </c>
      <c r="H2291" s="5">
        <f>+'MBI DIRECTORIO'!H2291</f>
        <v>9000</v>
      </c>
      <c r="I2291" s="5">
        <f>+'MBI DIRECTORIO'!I2291</f>
        <v>6230.3629430289038</v>
      </c>
      <c r="J2291" s="5">
        <f>+'MBI DIRECTORIO'!J2291</f>
        <v>0</v>
      </c>
      <c r="K2291" s="5">
        <f>+'MBI DIRECTORIO'!K2291</f>
        <v>450</v>
      </c>
      <c r="L2291" s="5">
        <f>+'MBI DIRECTORIO'!L2291</f>
        <v>65.147948483674682</v>
      </c>
      <c r="M2291" s="5">
        <f>+'MBI DIRECTORIO'!M2291</f>
        <v>1350</v>
      </c>
      <c r="N2291" s="5">
        <f>+'MBI DIRECTORIO'!N2291</f>
        <v>37.647058823529413</v>
      </c>
      <c r="O2291" s="5">
        <f>+'MBI DIRECTORIO'!O2291</f>
        <v>0</v>
      </c>
      <c r="P2291" s="5">
        <f>+'MBI DIRECTORIO'!P2291</f>
        <v>2.882352941176471</v>
      </c>
      <c r="Q2291" s="5">
        <f>+'MBI DIRECTORIO'!Q2291</f>
        <v>30.992808560999073</v>
      </c>
      <c r="R2291" s="5">
        <f>+'MBI DIRECTORIO'!R2291</f>
        <v>0</v>
      </c>
      <c r="S2291" s="5">
        <f>+'MBI DIRECTORIO'!S2291</f>
        <v>0</v>
      </c>
      <c r="T2291" s="5">
        <f>+'MBI DIRECTORIO'!T2291</f>
        <v>0</v>
      </c>
      <c r="U2291" s="5">
        <f>+'MBI DIRECTORIO'!U2291</f>
        <v>0</v>
      </c>
      <c r="V2291" s="5">
        <f>+'MBI DIRECTORIO'!V2291</f>
        <v>0</v>
      </c>
      <c r="W2291" s="5">
        <f>+'MBI DIRECTORIO'!W2291</f>
        <v>0</v>
      </c>
      <c r="X2291" s="5">
        <f>+'MBI DIRECTORIO'!X2291</f>
        <v>0</v>
      </c>
      <c r="Y2291" s="5">
        <f>+'MBI DIRECTORIO'!Y2291</f>
        <v>1463.1377658092342</v>
      </c>
      <c r="Z2291" s="5">
        <f>+'MBI DIRECTORIO'!Z2291</f>
        <v>41.615545483529154</v>
      </c>
      <c r="AA2291" s="5">
        <f>+'MBI DIRECTORIO'!AA2291</f>
        <v>0</v>
      </c>
      <c r="AB2291" s="5" t="str">
        <f>+'MBI DIRECTORIO'!AG2291</f>
        <v>COMPANHIA BRASILEIRA DE DISTRIBUIÇÃO</v>
      </c>
      <c r="AD2291" t="str">
        <f t="shared" si="37"/>
        <v>INSERT INTO TABLA_PRESUPUESTO_COMERCIAL VALUES ('VSR','80130-C','14005166-21',2022,'Junio',180,'USD',9000,6230.362943,0,450,65.147948,1350,37.647059,0,2.882353,30.992809,0,0,0,0,0,0,0,1463.137766,41.615545,0);</v>
      </c>
    </row>
    <row r="2292" spans="1:30" x14ac:dyDescent="0.2">
      <c r="A2292" t="str">
        <f>+'MBI DIRECTORIO'!A2292</f>
        <v>VSR</v>
      </c>
      <c r="B2292" t="str">
        <f>+'MBI DIRECTORIO'!B2292</f>
        <v>80190-C</v>
      </c>
      <c r="C2292" t="str">
        <f>+'MBI DIRECTORIO'!C2292</f>
        <v>14005166-21</v>
      </c>
      <c r="D2292">
        <f>+'MBI DIRECTORIO'!D2292</f>
        <v>2022</v>
      </c>
      <c r="E2292" t="str">
        <f>+'MBI DIRECTORIO'!E2292</f>
        <v>Junio</v>
      </c>
      <c r="F2292" s="5">
        <f>+'MBI DIRECTORIO'!F2292</f>
        <v>67.5</v>
      </c>
      <c r="G2292" t="str">
        <f>+'MBI DIRECTORIO'!G2292</f>
        <v>USD</v>
      </c>
      <c r="H2292" s="5">
        <f>+'MBI DIRECTORIO'!H2292</f>
        <v>3375</v>
      </c>
      <c r="I2292" s="5">
        <f>+'MBI DIRECTORIO'!I2292</f>
        <v>2336.3861036358394</v>
      </c>
      <c r="J2292" s="5">
        <f>+'MBI DIRECTORIO'!J2292</f>
        <v>0</v>
      </c>
      <c r="K2292" s="5">
        <f>+'MBI DIRECTORIO'!K2292</f>
        <v>168.75</v>
      </c>
      <c r="L2292" s="5">
        <f>+'MBI DIRECTORIO'!L2292</f>
        <v>24.430480681378008</v>
      </c>
      <c r="M2292" s="5">
        <f>+'MBI DIRECTORIO'!M2292</f>
        <v>0</v>
      </c>
      <c r="N2292" s="5">
        <f>+'MBI DIRECTORIO'!N2292</f>
        <v>17.242937040363778</v>
      </c>
      <c r="O2292" s="5">
        <f>+'MBI DIRECTORIO'!O2292</f>
        <v>34.538504182338741</v>
      </c>
      <c r="P2292" s="5">
        <f>+'MBI DIRECTORIO'!P2292</f>
        <v>2.5788749789479595</v>
      </c>
      <c r="Q2292" s="5">
        <f>+'MBI DIRECTORIO'!Q2292</f>
        <v>11.622303210374653</v>
      </c>
      <c r="R2292" s="5">
        <f>+'MBI DIRECTORIO'!R2292</f>
        <v>0</v>
      </c>
      <c r="S2292" s="5">
        <f>+'MBI DIRECTORIO'!S2292</f>
        <v>0</v>
      </c>
      <c r="T2292" s="5">
        <f>+'MBI DIRECTORIO'!T2292</f>
        <v>0</v>
      </c>
      <c r="U2292" s="5">
        <f>+'MBI DIRECTORIO'!U2292</f>
        <v>0</v>
      </c>
      <c r="V2292" s="5">
        <f>+'MBI DIRECTORIO'!V2292</f>
        <v>0</v>
      </c>
      <c r="W2292" s="5">
        <f>+'MBI DIRECTORIO'!W2292</f>
        <v>0</v>
      </c>
      <c r="X2292" s="5">
        <f>+'MBI DIRECTORIO'!X2292</f>
        <v>0</v>
      </c>
      <c r="Y2292" s="5">
        <f>+'MBI DIRECTORIO'!Y2292</f>
        <v>81.588448968348558</v>
      </c>
      <c r="Z2292" s="5">
        <f>+'MBI DIRECTORIO'!Z2292</f>
        <v>15.605829556323432</v>
      </c>
      <c r="AA2292" s="5">
        <f>+'MBI DIRECTORIO'!AA2292</f>
        <v>0</v>
      </c>
      <c r="AB2292" s="5" t="str">
        <f>+'MBI DIRECTORIO'!AG2292</f>
        <v>Panuts Vinos Memorables SAC</v>
      </c>
      <c r="AD2292" t="str">
        <f t="shared" si="37"/>
        <v>INSERT INTO TABLA_PRESUPUESTO_COMERCIAL VALUES ('VSR','80190-C','14005166-21',2022,'Junio',67.5,'USD',3375,2336.386104,0,168.75,24.430481,0,17.242937,34.538504,2.578875,11.622303,0,0,0,0,0,0,0,81.588449,15.60583,0);</v>
      </c>
    </row>
    <row r="2293" spans="1:30" x14ac:dyDescent="0.2">
      <c r="A2293" t="str">
        <f>+'MBI DIRECTORIO'!A2293</f>
        <v>VSR</v>
      </c>
      <c r="B2293" t="str">
        <f>+'MBI DIRECTORIO'!B2293</f>
        <v>80093-C</v>
      </c>
      <c r="C2293" t="str">
        <f>+'MBI DIRECTORIO'!C2293</f>
        <v>14005166-21</v>
      </c>
      <c r="D2293">
        <f>+'MBI DIRECTORIO'!D2293</f>
        <v>2022</v>
      </c>
      <c r="E2293" t="str">
        <f>+'MBI DIRECTORIO'!E2293</f>
        <v>Junio</v>
      </c>
      <c r="F2293" s="5">
        <f>+'MBI DIRECTORIO'!F2293</f>
        <v>22.5</v>
      </c>
      <c r="G2293" t="str">
        <f>+'MBI DIRECTORIO'!G2293</f>
        <v>USD</v>
      </c>
      <c r="H2293" s="5">
        <f>+'MBI DIRECTORIO'!H2293</f>
        <v>1125</v>
      </c>
      <c r="I2293" s="5">
        <f>+'MBI DIRECTORIO'!I2293</f>
        <v>778.79536787861298</v>
      </c>
      <c r="J2293" s="5">
        <f>+'MBI DIRECTORIO'!J2293</f>
        <v>0</v>
      </c>
      <c r="K2293" s="5">
        <f>+'MBI DIRECTORIO'!K2293</f>
        <v>56.25</v>
      </c>
      <c r="L2293" s="5">
        <f>+'MBI DIRECTORIO'!L2293</f>
        <v>8.1434935604593353</v>
      </c>
      <c r="M2293" s="5">
        <f>+'MBI DIRECTORIO'!M2293</f>
        <v>0</v>
      </c>
      <c r="N2293" s="5">
        <f>+'MBI DIRECTORIO'!N2293</f>
        <v>7.2475961538461542</v>
      </c>
      <c r="O2293" s="5">
        <f>+'MBI DIRECTORIO'!O2293</f>
        <v>10.45673076923077</v>
      </c>
      <c r="P2293" s="5">
        <f>+'MBI DIRECTORIO'!P2293</f>
        <v>0.47115384615384615</v>
      </c>
      <c r="Q2293" s="5">
        <f>+'MBI DIRECTORIO'!Q2293</f>
        <v>3.8741010701248841</v>
      </c>
      <c r="R2293" s="5">
        <f>+'MBI DIRECTORIO'!R2293</f>
        <v>0</v>
      </c>
      <c r="S2293" s="5">
        <f>+'MBI DIRECTORIO'!S2293</f>
        <v>0</v>
      </c>
      <c r="T2293" s="5">
        <f>+'MBI DIRECTORIO'!T2293</f>
        <v>0</v>
      </c>
      <c r="U2293" s="5">
        <f>+'MBI DIRECTORIO'!U2293</f>
        <v>0</v>
      </c>
      <c r="V2293" s="5">
        <f>+'MBI DIRECTORIO'!V2293</f>
        <v>0</v>
      </c>
      <c r="W2293" s="5">
        <f>+'MBI DIRECTORIO'!W2293</f>
        <v>0</v>
      </c>
      <c r="X2293" s="5">
        <f>+'MBI DIRECTORIO'!X2293</f>
        <v>0</v>
      </c>
      <c r="Y2293" s="5">
        <f>+'MBI DIRECTORIO'!Y2293</f>
        <v>27.251525024796798</v>
      </c>
      <c r="Z2293" s="5">
        <f>+'MBI DIRECTORIO'!Z2293</f>
        <v>5.2019431854411442</v>
      </c>
      <c r="AA2293" s="5">
        <f>+'MBI DIRECTORIO'!AA2293</f>
        <v>0</v>
      </c>
      <c r="AB2293" s="5" t="str">
        <f>+'MBI DIRECTORIO'!AG2293</f>
        <v>El Imperio S.A.</v>
      </c>
      <c r="AD2293" t="str">
        <f t="shared" si="37"/>
        <v>INSERT INTO TABLA_PRESUPUESTO_COMERCIAL VALUES ('VSR','80093-C','14005166-21',2022,'Junio',22.5,'USD',1125,778.795368,0,56.25,8.143494,0,7.247596,10.456731,0.471154,3.874101,0,0,0,0,0,0,0,27.251525,5.201943,0);</v>
      </c>
    </row>
    <row r="2294" spans="1:30" x14ac:dyDescent="0.2">
      <c r="A2294" t="str">
        <f>+'MBI DIRECTORIO'!A2294</f>
        <v>VSR</v>
      </c>
      <c r="B2294" t="str">
        <f>+'MBI DIRECTORIO'!B2294</f>
        <v>80222-C</v>
      </c>
      <c r="C2294" t="str">
        <f>+'MBI DIRECTORIO'!C2294</f>
        <v>14005166-21</v>
      </c>
      <c r="D2294">
        <f>+'MBI DIRECTORIO'!D2294</f>
        <v>2022</v>
      </c>
      <c r="E2294" t="str">
        <f>+'MBI DIRECTORIO'!E2294</f>
        <v>Junio</v>
      </c>
      <c r="F2294" s="5">
        <f>+'MBI DIRECTORIO'!F2294</f>
        <v>45</v>
      </c>
      <c r="G2294" t="str">
        <f>+'MBI DIRECTORIO'!G2294</f>
        <v>USD</v>
      </c>
      <c r="H2294" s="5">
        <f>+'MBI DIRECTORIO'!H2294</f>
        <v>2160</v>
      </c>
      <c r="I2294" s="5">
        <f>+'MBI DIRECTORIO'!I2294</f>
        <v>1557.590735757226</v>
      </c>
      <c r="J2294" s="5">
        <f>+'MBI DIRECTORIO'!J2294</f>
        <v>0</v>
      </c>
      <c r="K2294" s="5">
        <f>+'MBI DIRECTORIO'!K2294</f>
        <v>0</v>
      </c>
      <c r="L2294" s="5">
        <f>+'MBI DIRECTORIO'!L2294</f>
        <v>16.286987120918671</v>
      </c>
      <c r="M2294" s="5">
        <f>+'MBI DIRECTORIO'!M2294</f>
        <v>0</v>
      </c>
      <c r="N2294" s="5">
        <f>+'MBI DIRECTORIO'!N2294</f>
        <v>72.181583476764203</v>
      </c>
      <c r="O2294" s="5">
        <f>+'MBI DIRECTORIO'!O2294</f>
        <v>93.588640275387263</v>
      </c>
      <c r="P2294" s="5">
        <f>+'MBI DIRECTORIO'!P2294</f>
        <v>4.2168674698795181</v>
      </c>
      <c r="Q2294" s="5">
        <f>+'MBI DIRECTORIO'!Q2294</f>
        <v>7.4382740546397779</v>
      </c>
      <c r="R2294" s="5">
        <f>+'MBI DIRECTORIO'!R2294</f>
        <v>0</v>
      </c>
      <c r="S2294" s="5">
        <f>+'MBI DIRECTORIO'!S2294</f>
        <v>0</v>
      </c>
      <c r="T2294" s="5">
        <f>+'MBI DIRECTORIO'!T2294</f>
        <v>0</v>
      </c>
      <c r="U2294" s="5">
        <f>+'MBI DIRECTORIO'!U2294</f>
        <v>0</v>
      </c>
      <c r="V2294" s="5">
        <f>+'MBI DIRECTORIO'!V2294</f>
        <v>0</v>
      </c>
      <c r="W2294" s="5">
        <f>+'MBI DIRECTORIO'!W2294</f>
        <v>0</v>
      </c>
      <c r="X2294" s="5">
        <f>+'MBI DIRECTORIO'!X2294</f>
        <v>0</v>
      </c>
      <c r="Y2294" s="5">
        <f>+'MBI DIRECTORIO'!Y2294</f>
        <v>187.82925164755306</v>
      </c>
      <c r="Z2294" s="5">
        <f>+'MBI DIRECTORIO'!Z2294</f>
        <v>10.403886370882288</v>
      </c>
      <c r="AA2294" s="5">
        <f>+'MBI DIRECTORIO'!AA2294</f>
        <v>0</v>
      </c>
      <c r="AB2294" s="5" t="str">
        <f>+'MBI DIRECTORIO'!AG2294</f>
        <v>LAVENDIMIASA S.A.</v>
      </c>
      <c r="AD2294" t="str">
        <f t="shared" si="37"/>
        <v>INSERT INTO TABLA_PRESUPUESTO_COMERCIAL VALUES ('VSR','80222-C','14005166-21',2022,'Junio',45,'USD',2160,1557.590736,0,0,16.286987,0,72.181583,93.58864,4.216867,7.438274,0,0,0,0,0,0,0,187.829252,10.403886,0);</v>
      </c>
    </row>
    <row r="2295" spans="1:30" x14ac:dyDescent="0.2">
      <c r="A2295" t="str">
        <f>+'MBI DIRECTORIO'!A2295</f>
        <v>VSR</v>
      </c>
      <c r="B2295" t="str">
        <f>+'MBI DIRECTORIO'!B2295</f>
        <v>80130-C</v>
      </c>
      <c r="C2295" t="str">
        <f>+'MBI DIRECTORIO'!C2295</f>
        <v>14005166-21</v>
      </c>
      <c r="D2295">
        <f>+'MBI DIRECTORIO'!D2295</f>
        <v>2022</v>
      </c>
      <c r="E2295" t="str">
        <f>+'MBI DIRECTORIO'!E2295</f>
        <v>Julio</v>
      </c>
      <c r="F2295" s="5">
        <f>+'MBI DIRECTORIO'!F2295</f>
        <v>125</v>
      </c>
      <c r="G2295" t="str">
        <f>+'MBI DIRECTORIO'!G2295</f>
        <v>USD</v>
      </c>
      <c r="H2295" s="5">
        <f>+'MBI DIRECTORIO'!H2295</f>
        <v>6250</v>
      </c>
      <c r="I2295" s="5">
        <f>+'MBI DIRECTORIO'!I2295</f>
        <v>4326.640932658961</v>
      </c>
      <c r="J2295" s="5">
        <f>+'MBI DIRECTORIO'!J2295</f>
        <v>0</v>
      </c>
      <c r="K2295" s="5">
        <f>+'MBI DIRECTORIO'!K2295</f>
        <v>312.5</v>
      </c>
      <c r="L2295" s="5">
        <f>+'MBI DIRECTORIO'!L2295</f>
        <v>64.983346014917217</v>
      </c>
      <c r="M2295" s="5">
        <f>+'MBI DIRECTORIO'!M2295</f>
        <v>937.5</v>
      </c>
      <c r="N2295" s="5">
        <f>+'MBI DIRECTORIO'!N2295</f>
        <v>26.143790849673206</v>
      </c>
      <c r="O2295" s="5">
        <f>+'MBI DIRECTORIO'!O2295</f>
        <v>0</v>
      </c>
      <c r="P2295" s="5">
        <f>+'MBI DIRECTORIO'!P2295</f>
        <v>2.0016339869281046</v>
      </c>
      <c r="Q2295" s="5">
        <f>+'MBI DIRECTORIO'!Q2295</f>
        <v>21.522783722916024</v>
      </c>
      <c r="R2295" s="5">
        <f>+'MBI DIRECTORIO'!R2295</f>
        <v>0</v>
      </c>
      <c r="S2295" s="5">
        <f>+'MBI DIRECTORIO'!S2295</f>
        <v>0</v>
      </c>
      <c r="T2295" s="5">
        <f>+'MBI DIRECTORIO'!T2295</f>
        <v>0</v>
      </c>
      <c r="U2295" s="5">
        <f>+'MBI DIRECTORIO'!U2295</f>
        <v>0</v>
      </c>
      <c r="V2295" s="5">
        <f>+'MBI DIRECTORIO'!V2295</f>
        <v>0</v>
      </c>
      <c r="W2295" s="5">
        <f>+'MBI DIRECTORIO'!W2295</f>
        <v>0</v>
      </c>
      <c r="X2295" s="5">
        <f>+'MBI DIRECTORIO'!X2295</f>
        <v>0</v>
      </c>
      <c r="Y2295" s="5">
        <f>+'MBI DIRECTORIO'!Y2295</f>
        <v>1077.7656632873618</v>
      </c>
      <c r="Z2295" s="5">
        <f>+'MBI DIRECTORIO'!Z2295</f>
        <v>90.59745472784428</v>
      </c>
      <c r="AA2295" s="5">
        <f>+'MBI DIRECTORIO'!AA2295</f>
        <v>0</v>
      </c>
      <c r="AB2295" s="5" t="str">
        <f>+'MBI DIRECTORIO'!AG2295</f>
        <v>COMPANHIA BRASILEIRA DE DISTRIBUIÇÃO</v>
      </c>
      <c r="AD2295" t="str">
        <f t="shared" si="37"/>
        <v>INSERT INTO TABLA_PRESUPUESTO_COMERCIAL VALUES ('VSR','80130-C','14005166-21',2022,'Julio',125,'USD',6250,4326.640933,0,312.5,64.983346,937.5,26.143791,0,2.001634,21.522784,0,0,0,0,0,0,0,1077.765663,90.597455,0);</v>
      </c>
    </row>
    <row r="2296" spans="1:30" x14ac:dyDescent="0.2">
      <c r="A2296" t="str">
        <f>+'MBI DIRECTORIO'!A2296</f>
        <v>VSR</v>
      </c>
      <c r="B2296" t="str">
        <f>+'MBI DIRECTORIO'!B2296</f>
        <v>80179-C</v>
      </c>
      <c r="C2296" t="str">
        <f>+'MBI DIRECTORIO'!C2296</f>
        <v>14005166-21</v>
      </c>
      <c r="D2296">
        <f>+'MBI DIRECTORIO'!D2296</f>
        <v>2022</v>
      </c>
      <c r="E2296" t="str">
        <f>+'MBI DIRECTORIO'!E2296</f>
        <v>Julio</v>
      </c>
      <c r="F2296" s="5">
        <f>+'MBI DIRECTORIO'!F2296</f>
        <v>75</v>
      </c>
      <c r="G2296" t="str">
        <f>+'MBI DIRECTORIO'!G2296</f>
        <v>USD</v>
      </c>
      <c r="H2296" s="5">
        <f>+'MBI DIRECTORIO'!H2296</f>
        <v>3750</v>
      </c>
      <c r="I2296" s="5">
        <f>+'MBI DIRECTORIO'!I2296</f>
        <v>2595.9845595953766</v>
      </c>
      <c r="J2296" s="5">
        <f>+'MBI DIRECTORIO'!J2296</f>
        <v>187.5</v>
      </c>
      <c r="K2296" s="5">
        <f>+'MBI DIRECTORIO'!K2296</f>
        <v>0</v>
      </c>
      <c r="L2296" s="5">
        <f>+'MBI DIRECTORIO'!L2296</f>
        <v>38.990007608950329</v>
      </c>
      <c r="M2296" s="5">
        <f>+'MBI DIRECTORIO'!M2296</f>
        <v>0</v>
      </c>
      <c r="N2296" s="5">
        <f>+'MBI DIRECTORIO'!N2296</f>
        <v>43.62161734819631</v>
      </c>
      <c r="O2296" s="5">
        <f>+'MBI DIRECTORIO'!O2296</f>
        <v>44.415834228553095</v>
      </c>
      <c r="P2296" s="5">
        <f>+'MBI DIRECTORIO'!P2296</f>
        <v>2.8484265059456542</v>
      </c>
      <c r="Q2296" s="5">
        <f>+'MBI DIRECTORIO'!Q2296</f>
        <v>12.913670233749613</v>
      </c>
      <c r="R2296" s="5">
        <f>+'MBI DIRECTORIO'!R2296</f>
        <v>0</v>
      </c>
      <c r="S2296" s="5">
        <f>+'MBI DIRECTORIO'!S2296</f>
        <v>0</v>
      </c>
      <c r="T2296" s="5">
        <f>+'MBI DIRECTORIO'!T2296</f>
        <v>0</v>
      </c>
      <c r="U2296" s="5">
        <f>+'MBI DIRECTORIO'!U2296</f>
        <v>0</v>
      </c>
      <c r="V2296" s="5">
        <f>+'MBI DIRECTORIO'!V2296</f>
        <v>0</v>
      </c>
      <c r="W2296" s="5">
        <f>+'MBI DIRECTORIO'!W2296</f>
        <v>0</v>
      </c>
      <c r="X2296" s="5">
        <f>+'MBI DIRECTORIO'!X2296</f>
        <v>0</v>
      </c>
      <c r="Y2296" s="5">
        <f>+'MBI DIRECTORIO'!Y2296</f>
        <v>158.15802115315125</v>
      </c>
      <c r="Z2296" s="5">
        <f>+'MBI DIRECTORIO'!Z2296</f>
        <v>54.358472836706568</v>
      </c>
      <c r="AA2296" s="5">
        <f>+'MBI DIRECTORIO'!AA2296</f>
        <v>0</v>
      </c>
      <c r="AB2296" s="5" t="str">
        <f>+'MBI DIRECTORIO'!AG2296</f>
        <v>CORCHOS, S.A.</v>
      </c>
      <c r="AD2296" t="str">
        <f t="shared" si="37"/>
        <v>INSERT INTO TABLA_PRESUPUESTO_COMERCIAL VALUES ('VSR','80179-C','14005166-21',2022,'Julio',75,'USD',3750,2595.98456,187.5,0,38.990008,0,43.621617,44.415834,2.848427,12.91367,0,0,0,0,0,0,0,158.158021,54.358473,0);</v>
      </c>
    </row>
    <row r="2297" spans="1:30" x14ac:dyDescent="0.2">
      <c r="A2297" t="str">
        <f>+'MBI DIRECTORIO'!A2297</f>
        <v>VSR</v>
      </c>
      <c r="B2297" t="str">
        <f>+'MBI DIRECTORIO'!B2297</f>
        <v>80101-C</v>
      </c>
      <c r="C2297" t="str">
        <f>+'MBI DIRECTORIO'!C2297</f>
        <v>14005166-21</v>
      </c>
      <c r="D2297">
        <f>+'MBI DIRECTORIO'!D2297</f>
        <v>2022</v>
      </c>
      <c r="E2297" t="str">
        <f>+'MBI DIRECTORIO'!E2297</f>
        <v>Julio</v>
      </c>
      <c r="F2297" s="5">
        <f>+'MBI DIRECTORIO'!F2297</f>
        <v>12.5</v>
      </c>
      <c r="G2297" t="str">
        <f>+'MBI DIRECTORIO'!G2297</f>
        <v>USD</v>
      </c>
      <c r="H2297" s="5">
        <f>+'MBI DIRECTORIO'!H2297</f>
        <v>625</v>
      </c>
      <c r="I2297" s="5">
        <f>+'MBI DIRECTORIO'!I2297</f>
        <v>432.6640932658961</v>
      </c>
      <c r="J2297" s="5">
        <f>+'MBI DIRECTORIO'!J2297</f>
        <v>6.2499999999999929</v>
      </c>
      <c r="K2297" s="5">
        <f>+'MBI DIRECTORIO'!K2297</f>
        <v>25</v>
      </c>
      <c r="L2297" s="5">
        <f>+'MBI DIRECTORIO'!L2297</f>
        <v>6.498334601491722</v>
      </c>
      <c r="M2297" s="5">
        <f>+'MBI DIRECTORIO'!M2297</f>
        <v>0</v>
      </c>
      <c r="N2297" s="5">
        <f>+'MBI DIRECTORIO'!N2297</f>
        <v>50.201534576534577</v>
      </c>
      <c r="O2297" s="5">
        <f>+'MBI DIRECTORIO'!O2297</f>
        <v>31.869172494172492</v>
      </c>
      <c r="P2297" s="5">
        <f>+'MBI DIRECTORIO'!P2297</f>
        <v>2.3795648795648798</v>
      </c>
      <c r="Q2297" s="5">
        <f>+'MBI DIRECTORIO'!Q2297</f>
        <v>2.1522783722916023</v>
      </c>
      <c r="R2297" s="5">
        <f>+'MBI DIRECTORIO'!R2297</f>
        <v>0</v>
      </c>
      <c r="S2297" s="5">
        <f>+'MBI DIRECTORIO'!S2297</f>
        <v>0</v>
      </c>
      <c r="T2297" s="5">
        <f>+'MBI DIRECTORIO'!T2297</f>
        <v>0</v>
      </c>
      <c r="U2297" s="5">
        <f>+'MBI DIRECTORIO'!U2297</f>
        <v>0</v>
      </c>
      <c r="V2297" s="5">
        <f>+'MBI DIRECTORIO'!V2297</f>
        <v>0</v>
      </c>
      <c r="W2297" s="5">
        <f>+'MBI DIRECTORIO'!W2297</f>
        <v>0</v>
      </c>
      <c r="X2297" s="5">
        <f>+'MBI DIRECTORIO'!X2297</f>
        <v>0</v>
      </c>
      <c r="Y2297" s="5">
        <f>+'MBI DIRECTORIO'!Y2297</f>
        <v>95.662295795347987</v>
      </c>
      <c r="Z2297" s="5">
        <f>+'MBI DIRECTORIO'!Z2297</f>
        <v>9.0597454727844262</v>
      </c>
      <c r="AA2297" s="5">
        <f>+'MBI DIRECTORIO'!AA2297</f>
        <v>0</v>
      </c>
      <c r="AB2297" s="5" t="str">
        <f>+'MBI DIRECTORIO'!AG2297</f>
        <v>MENDEZ &amp; CO</v>
      </c>
      <c r="AD2297" t="str">
        <f t="shared" si="37"/>
        <v>INSERT INTO TABLA_PRESUPUESTO_COMERCIAL VALUES ('VSR','80101-C','14005166-21',2022,'Julio',12.5,'USD',625,432.664093,6.25,25,6.498335,0,50.201535,31.869172,2.379565,2.152278,0,0,0,0,0,0,0,95.662296,9.059745,0);</v>
      </c>
    </row>
    <row r="2298" spans="1:30" x14ac:dyDescent="0.2">
      <c r="A2298" t="str">
        <f>+'MBI DIRECTORIO'!A2298</f>
        <v>VSR</v>
      </c>
      <c r="B2298" t="str">
        <f>+'MBI DIRECTORIO'!B2298</f>
        <v>80116-C</v>
      </c>
      <c r="C2298" t="str">
        <f>+'MBI DIRECTORIO'!C2298</f>
        <v>14005166-21</v>
      </c>
      <c r="D2298">
        <f>+'MBI DIRECTORIO'!D2298</f>
        <v>2022</v>
      </c>
      <c r="E2298" t="str">
        <f>+'MBI DIRECTORIO'!E2298</f>
        <v>Julio</v>
      </c>
      <c r="F2298" s="5">
        <f>+'MBI DIRECTORIO'!F2298</f>
        <v>25</v>
      </c>
      <c r="G2298" t="str">
        <f>+'MBI DIRECTORIO'!G2298</f>
        <v>USD</v>
      </c>
      <c r="H2298" s="5">
        <f>+'MBI DIRECTORIO'!H2298</f>
        <v>1250</v>
      </c>
      <c r="I2298" s="5">
        <f>+'MBI DIRECTORIO'!I2298</f>
        <v>865.3281865317922</v>
      </c>
      <c r="J2298" s="5">
        <f>+'MBI DIRECTORIO'!J2298</f>
        <v>62.5</v>
      </c>
      <c r="K2298" s="5">
        <f>+'MBI DIRECTORIO'!K2298</f>
        <v>0</v>
      </c>
      <c r="L2298" s="5">
        <f>+'MBI DIRECTORIO'!L2298</f>
        <v>12.996669202983444</v>
      </c>
      <c r="M2298" s="5">
        <f>+'MBI DIRECTORIO'!M2298</f>
        <v>0</v>
      </c>
      <c r="N2298" s="5">
        <f>+'MBI DIRECTORIO'!N2298</f>
        <v>11.892361111111111</v>
      </c>
      <c r="O2298" s="5">
        <f>+'MBI DIRECTORIO'!O2298</f>
        <v>0</v>
      </c>
      <c r="P2298" s="5">
        <f>+'MBI DIRECTORIO'!P2298</f>
        <v>1.7013888888888888</v>
      </c>
      <c r="Q2298" s="5">
        <f>+'MBI DIRECTORIO'!Q2298</f>
        <v>4.3045567445832047</v>
      </c>
      <c r="R2298" s="5">
        <f>+'MBI DIRECTORIO'!R2298</f>
        <v>0</v>
      </c>
      <c r="S2298" s="5">
        <f>+'MBI DIRECTORIO'!S2298</f>
        <v>0</v>
      </c>
      <c r="T2298" s="5">
        <f>+'MBI DIRECTORIO'!T2298</f>
        <v>0</v>
      </c>
      <c r="U2298" s="5">
        <f>+'MBI DIRECTORIO'!U2298</f>
        <v>0</v>
      </c>
      <c r="V2298" s="5">
        <f>+'MBI DIRECTORIO'!V2298</f>
        <v>0</v>
      </c>
      <c r="W2298" s="5">
        <f>+'MBI DIRECTORIO'!W2298</f>
        <v>0</v>
      </c>
      <c r="X2298" s="5">
        <f>+'MBI DIRECTORIO'!X2298</f>
        <v>0</v>
      </c>
      <c r="Y2298" s="5">
        <f>+'MBI DIRECTORIO'!Y2298</f>
        <v>36.017797690152058</v>
      </c>
      <c r="Z2298" s="5">
        <f>+'MBI DIRECTORIO'!Z2298</f>
        <v>18.119490945568852</v>
      </c>
      <c r="AA2298" s="5">
        <f>+'MBI DIRECTORIO'!AA2298</f>
        <v>0</v>
      </c>
      <c r="AB2298" s="5" t="str">
        <f>+'MBI DIRECTORIO'!AG2298</f>
        <v>SOLDO HNOS. S.A.</v>
      </c>
      <c r="AD2298" t="str">
        <f t="shared" si="37"/>
        <v>INSERT INTO TABLA_PRESUPUESTO_COMERCIAL VALUES ('VSR','80116-C','14005166-21',2022,'Julio',25,'USD',1250,865.328187,62.5,0,12.996669,0,11.892361,0,1.701389,4.304557,0,0,0,0,0,0,0,36.017798,18.119491,0);</v>
      </c>
    </row>
    <row r="2299" spans="1:30" x14ac:dyDescent="0.2">
      <c r="A2299" t="str">
        <f>+'MBI DIRECTORIO'!A2299</f>
        <v>VSR</v>
      </c>
      <c r="B2299" t="str">
        <f>+'MBI DIRECTORIO'!B2299</f>
        <v>80130-C</v>
      </c>
      <c r="C2299" t="str">
        <f>+'MBI DIRECTORIO'!C2299</f>
        <v>14005166-21</v>
      </c>
      <c r="D2299">
        <f>+'MBI DIRECTORIO'!D2299</f>
        <v>2022</v>
      </c>
      <c r="E2299" t="str">
        <f>+'MBI DIRECTORIO'!E2299</f>
        <v>Agosto</v>
      </c>
      <c r="F2299" s="5">
        <f>+'MBI DIRECTORIO'!F2299</f>
        <v>150</v>
      </c>
      <c r="G2299" t="str">
        <f>+'MBI DIRECTORIO'!G2299</f>
        <v>USD</v>
      </c>
      <c r="H2299" s="5">
        <f>+'MBI DIRECTORIO'!H2299</f>
        <v>7500</v>
      </c>
      <c r="I2299" s="5">
        <f>+'MBI DIRECTORIO'!I2299</f>
        <v>5191.9691191907532</v>
      </c>
      <c r="J2299" s="5">
        <f>+'MBI DIRECTORIO'!J2299</f>
        <v>0</v>
      </c>
      <c r="K2299" s="5">
        <f>+'MBI DIRECTORIO'!K2299</f>
        <v>375</v>
      </c>
      <c r="L2299" s="5">
        <f>+'MBI DIRECTORIO'!L2299</f>
        <v>41.45202929551381</v>
      </c>
      <c r="M2299" s="5">
        <f>+'MBI DIRECTORIO'!M2299</f>
        <v>1125</v>
      </c>
      <c r="N2299" s="5">
        <f>+'MBI DIRECTORIO'!N2299</f>
        <v>31.372549019607842</v>
      </c>
      <c r="O2299" s="5">
        <f>+'MBI DIRECTORIO'!O2299</f>
        <v>0</v>
      </c>
      <c r="P2299" s="5">
        <f>+'MBI DIRECTORIO'!P2299</f>
        <v>2.4019607843137254</v>
      </c>
      <c r="Q2299" s="5">
        <f>+'MBI DIRECTORIO'!Q2299</f>
        <v>25.827340467499226</v>
      </c>
      <c r="R2299" s="5">
        <f>+'MBI DIRECTORIO'!R2299</f>
        <v>0</v>
      </c>
      <c r="S2299" s="5">
        <f>+'MBI DIRECTORIO'!S2299</f>
        <v>0</v>
      </c>
      <c r="T2299" s="5">
        <f>+'MBI DIRECTORIO'!T2299</f>
        <v>0</v>
      </c>
      <c r="U2299" s="5">
        <f>+'MBI DIRECTORIO'!U2299</f>
        <v>0</v>
      </c>
      <c r="V2299" s="5">
        <f>+'MBI DIRECTORIO'!V2299</f>
        <v>0</v>
      </c>
      <c r="W2299" s="5">
        <f>+'MBI DIRECTORIO'!W2299</f>
        <v>0</v>
      </c>
      <c r="X2299" s="5">
        <f>+'MBI DIRECTORIO'!X2299</f>
        <v>0</v>
      </c>
      <c r="Y2299" s="5">
        <f>+'MBI DIRECTORIO'!Y2299</f>
        <v>1184.9804881003874</v>
      </c>
      <c r="Z2299" s="5">
        <f>+'MBI DIRECTORIO'!Z2299</f>
        <v>0.37863782896666193</v>
      </c>
      <c r="AA2299" s="5">
        <f>+'MBI DIRECTORIO'!AA2299</f>
        <v>0</v>
      </c>
      <c r="AB2299" s="5" t="str">
        <f>+'MBI DIRECTORIO'!AG2299</f>
        <v>COMPANHIA BRASILEIRA DE DISTRIBUIÇÃO</v>
      </c>
      <c r="AD2299" t="str">
        <f t="shared" si="37"/>
        <v>INSERT INTO TABLA_PRESUPUESTO_COMERCIAL VALUES ('VSR','80130-C','14005166-21',2022,'Agosto',150,'USD',7500,5191.969119,0,375,41.452029,1125,31.372549,0,2.401961,25.82734,0,0,0,0,0,0,0,1184.980488,0.378638,0);</v>
      </c>
    </row>
    <row r="2300" spans="1:30" x14ac:dyDescent="0.2">
      <c r="A2300" t="str">
        <f>+'MBI DIRECTORIO'!A2300</f>
        <v>VSR</v>
      </c>
      <c r="B2300" t="str">
        <f>+'MBI DIRECTORIO'!B2300</f>
        <v>80179-C</v>
      </c>
      <c r="C2300" t="str">
        <f>+'MBI DIRECTORIO'!C2300</f>
        <v>14005166-21</v>
      </c>
      <c r="D2300">
        <f>+'MBI DIRECTORIO'!D2300</f>
        <v>2022</v>
      </c>
      <c r="E2300" t="str">
        <f>+'MBI DIRECTORIO'!E2300</f>
        <v>Agosto</v>
      </c>
      <c r="F2300" s="5">
        <f>+'MBI DIRECTORIO'!F2300</f>
        <v>90</v>
      </c>
      <c r="G2300" t="str">
        <f>+'MBI DIRECTORIO'!G2300</f>
        <v>USD</v>
      </c>
      <c r="H2300" s="5">
        <f>+'MBI DIRECTORIO'!H2300</f>
        <v>4500</v>
      </c>
      <c r="I2300" s="5">
        <f>+'MBI DIRECTORIO'!I2300</f>
        <v>3115.1814715144519</v>
      </c>
      <c r="J2300" s="5">
        <f>+'MBI DIRECTORIO'!J2300</f>
        <v>225</v>
      </c>
      <c r="K2300" s="5">
        <f>+'MBI DIRECTORIO'!K2300</f>
        <v>0</v>
      </c>
      <c r="L2300" s="5">
        <f>+'MBI DIRECTORIO'!L2300</f>
        <v>24.871217577308286</v>
      </c>
      <c r="M2300" s="5">
        <f>+'MBI DIRECTORIO'!M2300</f>
        <v>0</v>
      </c>
      <c r="N2300" s="5">
        <f>+'MBI DIRECTORIO'!N2300</f>
        <v>52.345940817835569</v>
      </c>
      <c r="O2300" s="5">
        <f>+'MBI DIRECTORIO'!O2300</f>
        <v>53.299001074263714</v>
      </c>
      <c r="P2300" s="5">
        <f>+'MBI DIRECTORIO'!P2300</f>
        <v>3.4181118071347854</v>
      </c>
      <c r="Q2300" s="5">
        <f>+'MBI DIRECTORIO'!Q2300</f>
        <v>15.496404280499537</v>
      </c>
      <c r="R2300" s="5">
        <f>+'MBI DIRECTORIO'!R2300</f>
        <v>0</v>
      </c>
      <c r="S2300" s="5">
        <f>+'MBI DIRECTORIO'!S2300</f>
        <v>0</v>
      </c>
      <c r="T2300" s="5">
        <f>+'MBI DIRECTORIO'!T2300</f>
        <v>0</v>
      </c>
      <c r="U2300" s="5">
        <f>+'MBI DIRECTORIO'!U2300</f>
        <v>0</v>
      </c>
      <c r="V2300" s="5">
        <f>+'MBI DIRECTORIO'!V2300</f>
        <v>0</v>
      </c>
      <c r="W2300" s="5">
        <f>+'MBI DIRECTORIO'!W2300</f>
        <v>0</v>
      </c>
      <c r="X2300" s="5">
        <f>+'MBI DIRECTORIO'!X2300</f>
        <v>0</v>
      </c>
      <c r="Y2300" s="5">
        <f>+'MBI DIRECTORIO'!Y2300</f>
        <v>124.78664067711361</v>
      </c>
      <c r="Z2300" s="5">
        <f>+'MBI DIRECTORIO'!Z2300</f>
        <v>0.22718269737999716</v>
      </c>
      <c r="AA2300" s="5">
        <f>+'MBI DIRECTORIO'!AA2300</f>
        <v>0</v>
      </c>
      <c r="AB2300" s="5" t="str">
        <f>+'MBI DIRECTORIO'!AG2300</f>
        <v>CORCHOS, S.A.</v>
      </c>
      <c r="AD2300" t="str">
        <f t="shared" si="37"/>
        <v>INSERT INTO TABLA_PRESUPUESTO_COMERCIAL VALUES ('VSR','80179-C','14005166-21',2022,'Agosto',90,'USD',4500,3115.181472,225,0,24.871218,0,52.345941,53.299001,3.418112,15.496404,0,0,0,0,0,0,0,124.786641,0.227183,0);</v>
      </c>
    </row>
    <row r="2301" spans="1:30" x14ac:dyDescent="0.2">
      <c r="A2301" t="str">
        <f>+'MBI DIRECTORIO'!A2301</f>
        <v>VSR</v>
      </c>
      <c r="B2301" t="str">
        <f>+'MBI DIRECTORIO'!B2301</f>
        <v>80101-C</v>
      </c>
      <c r="C2301" t="str">
        <f>+'MBI DIRECTORIO'!C2301</f>
        <v>14005166-21</v>
      </c>
      <c r="D2301">
        <f>+'MBI DIRECTORIO'!D2301</f>
        <v>2022</v>
      </c>
      <c r="E2301" t="str">
        <f>+'MBI DIRECTORIO'!E2301</f>
        <v>Agosto</v>
      </c>
      <c r="F2301" s="5">
        <f>+'MBI DIRECTORIO'!F2301</f>
        <v>15</v>
      </c>
      <c r="G2301" t="str">
        <f>+'MBI DIRECTORIO'!G2301</f>
        <v>USD</v>
      </c>
      <c r="H2301" s="5">
        <f>+'MBI DIRECTORIO'!H2301</f>
        <v>750</v>
      </c>
      <c r="I2301" s="5">
        <f>+'MBI DIRECTORIO'!I2301</f>
        <v>519.19691191907532</v>
      </c>
      <c r="J2301" s="5">
        <f>+'MBI DIRECTORIO'!J2301</f>
        <v>7.4999999999999911</v>
      </c>
      <c r="K2301" s="5">
        <f>+'MBI DIRECTORIO'!K2301</f>
        <v>30</v>
      </c>
      <c r="L2301" s="5">
        <f>+'MBI DIRECTORIO'!L2301</f>
        <v>4.145202929551381</v>
      </c>
      <c r="M2301" s="5">
        <f>+'MBI DIRECTORIO'!M2301</f>
        <v>0</v>
      </c>
      <c r="N2301" s="5">
        <f>+'MBI DIRECTORIO'!N2301</f>
        <v>60.241841491841498</v>
      </c>
      <c r="O2301" s="5">
        <f>+'MBI DIRECTORIO'!O2301</f>
        <v>38.243006993006993</v>
      </c>
      <c r="P2301" s="5">
        <f>+'MBI DIRECTORIO'!P2301</f>
        <v>2.8554778554778553</v>
      </c>
      <c r="Q2301" s="5">
        <f>+'MBI DIRECTORIO'!Q2301</f>
        <v>2.5827340467499229</v>
      </c>
      <c r="R2301" s="5">
        <f>+'MBI DIRECTORIO'!R2301</f>
        <v>0</v>
      </c>
      <c r="S2301" s="5">
        <f>+'MBI DIRECTORIO'!S2301</f>
        <v>0</v>
      </c>
      <c r="T2301" s="5">
        <f>+'MBI DIRECTORIO'!T2301</f>
        <v>0</v>
      </c>
      <c r="U2301" s="5">
        <f>+'MBI DIRECTORIO'!U2301</f>
        <v>0</v>
      </c>
      <c r="V2301" s="5">
        <f>+'MBI DIRECTORIO'!V2301</f>
        <v>0</v>
      </c>
      <c r="W2301" s="5">
        <f>+'MBI DIRECTORIO'!W2301</f>
        <v>0</v>
      </c>
      <c r="X2301" s="5">
        <f>+'MBI DIRECTORIO'!X2301</f>
        <v>0</v>
      </c>
      <c r="Y2301" s="5">
        <f>+'MBI DIRECTORIO'!Y2301</f>
        <v>103.96092416997294</v>
      </c>
      <c r="Z2301" s="5">
        <f>+'MBI DIRECTORIO'!Z2301</f>
        <v>3.7863782896666191E-2</v>
      </c>
      <c r="AA2301" s="5">
        <f>+'MBI DIRECTORIO'!AA2301</f>
        <v>0</v>
      </c>
      <c r="AB2301" s="5" t="str">
        <f>+'MBI DIRECTORIO'!AG2301</f>
        <v>MENDEZ &amp; CO</v>
      </c>
      <c r="AD2301" t="str">
        <f t="shared" si="37"/>
        <v>INSERT INTO TABLA_PRESUPUESTO_COMERCIAL VALUES ('VSR','80101-C','14005166-21',2022,'Agosto',15,'USD',750,519.196912,7.5,30,4.145203,0,60.241841,38.243007,2.855478,2.582734,0,0,0,0,0,0,0,103.960924,0.037864,0);</v>
      </c>
    </row>
    <row r="2302" spans="1:30" x14ac:dyDescent="0.2">
      <c r="A2302" t="str">
        <f>+'MBI DIRECTORIO'!A2302</f>
        <v>VSR</v>
      </c>
      <c r="B2302" t="str">
        <f>+'MBI DIRECTORIO'!B2302</f>
        <v>80116-C</v>
      </c>
      <c r="C2302" t="str">
        <f>+'MBI DIRECTORIO'!C2302</f>
        <v>14005166-21</v>
      </c>
      <c r="D2302">
        <f>+'MBI DIRECTORIO'!D2302</f>
        <v>2022</v>
      </c>
      <c r="E2302" t="str">
        <f>+'MBI DIRECTORIO'!E2302</f>
        <v>Agosto</v>
      </c>
      <c r="F2302" s="5">
        <f>+'MBI DIRECTORIO'!F2302</f>
        <v>30</v>
      </c>
      <c r="G2302" t="str">
        <f>+'MBI DIRECTORIO'!G2302</f>
        <v>USD</v>
      </c>
      <c r="H2302" s="5">
        <f>+'MBI DIRECTORIO'!H2302</f>
        <v>1500</v>
      </c>
      <c r="I2302" s="5">
        <f>+'MBI DIRECTORIO'!I2302</f>
        <v>1038.3938238381506</v>
      </c>
      <c r="J2302" s="5">
        <f>+'MBI DIRECTORIO'!J2302</f>
        <v>75</v>
      </c>
      <c r="K2302" s="5">
        <f>+'MBI DIRECTORIO'!K2302</f>
        <v>0</v>
      </c>
      <c r="L2302" s="5">
        <f>+'MBI DIRECTORIO'!L2302</f>
        <v>8.2904058591027621</v>
      </c>
      <c r="M2302" s="5">
        <f>+'MBI DIRECTORIO'!M2302</f>
        <v>0</v>
      </c>
      <c r="N2302" s="5">
        <f>+'MBI DIRECTORIO'!N2302</f>
        <v>14.270833333333332</v>
      </c>
      <c r="O2302" s="5">
        <f>+'MBI DIRECTORIO'!O2302</f>
        <v>0</v>
      </c>
      <c r="P2302" s="5">
        <f>+'MBI DIRECTORIO'!P2302</f>
        <v>2.0416666666666665</v>
      </c>
      <c r="Q2302" s="5">
        <f>+'MBI DIRECTORIO'!Q2302</f>
        <v>5.1654680934998458</v>
      </c>
      <c r="R2302" s="5">
        <f>+'MBI DIRECTORIO'!R2302</f>
        <v>0</v>
      </c>
      <c r="S2302" s="5">
        <f>+'MBI DIRECTORIO'!S2302</f>
        <v>0</v>
      </c>
      <c r="T2302" s="5">
        <f>+'MBI DIRECTORIO'!T2302</f>
        <v>0</v>
      </c>
      <c r="U2302" s="5">
        <f>+'MBI DIRECTORIO'!U2302</f>
        <v>0</v>
      </c>
      <c r="V2302" s="5">
        <f>+'MBI DIRECTORIO'!V2302</f>
        <v>0</v>
      </c>
      <c r="W2302" s="5">
        <f>+'MBI DIRECTORIO'!W2302</f>
        <v>0</v>
      </c>
      <c r="X2302" s="5">
        <f>+'MBI DIRECTORIO'!X2302</f>
        <v>0</v>
      </c>
      <c r="Y2302" s="5">
        <f>+'MBI DIRECTORIO'!Y2302</f>
        <v>21.553695659293179</v>
      </c>
      <c r="Z2302" s="5">
        <f>+'MBI DIRECTORIO'!Z2302</f>
        <v>7.5727565793332383E-2</v>
      </c>
      <c r="AA2302" s="5">
        <f>+'MBI DIRECTORIO'!AA2302</f>
        <v>0</v>
      </c>
      <c r="AB2302" s="5" t="str">
        <f>+'MBI DIRECTORIO'!AG2302</f>
        <v>SOLDO HNOS. S.A.</v>
      </c>
      <c r="AD2302" t="str">
        <f t="shared" si="37"/>
        <v>INSERT INTO TABLA_PRESUPUESTO_COMERCIAL VALUES ('VSR','80116-C','14005166-21',2022,'Agosto',30,'USD',1500,1038.393824,75,0,8.290406,0,14.270833,0,2.041667,5.165468,0,0,0,0,0,0,0,21.553696,0.075728,0);</v>
      </c>
    </row>
    <row r="2303" spans="1:30" x14ac:dyDescent="0.2">
      <c r="A2303" t="str">
        <f>+'MBI DIRECTORIO'!A2303</f>
        <v>VSR</v>
      </c>
      <c r="B2303" t="str">
        <f>+'MBI DIRECTORIO'!B2303</f>
        <v>80130-C</v>
      </c>
      <c r="C2303" t="str">
        <f>+'MBI DIRECTORIO'!C2303</f>
        <v>14005166-21</v>
      </c>
      <c r="D2303">
        <f>+'MBI DIRECTORIO'!D2303</f>
        <v>2022</v>
      </c>
      <c r="E2303" t="str">
        <f>+'MBI DIRECTORIO'!E2303</f>
        <v>Septiembre</v>
      </c>
      <c r="F2303" s="5">
        <f>+'MBI DIRECTORIO'!F2303</f>
        <v>225</v>
      </c>
      <c r="G2303" t="str">
        <f>+'MBI DIRECTORIO'!G2303</f>
        <v>USD</v>
      </c>
      <c r="H2303" s="5">
        <f>+'MBI DIRECTORIO'!H2303</f>
        <v>11250</v>
      </c>
      <c r="I2303" s="5">
        <f>+'MBI DIRECTORIO'!I2303</f>
        <v>7787.9536787861316</v>
      </c>
      <c r="J2303" s="5">
        <f>+'MBI DIRECTORIO'!J2303</f>
        <v>0</v>
      </c>
      <c r="K2303" s="5">
        <f>+'MBI DIRECTORIO'!K2303</f>
        <v>562.5</v>
      </c>
      <c r="L2303" s="5">
        <f>+'MBI DIRECTORIO'!L2303</f>
        <v>51.639705239914349</v>
      </c>
      <c r="M2303" s="5">
        <f>+'MBI DIRECTORIO'!M2303</f>
        <v>1687.5</v>
      </c>
      <c r="N2303" s="5">
        <f>+'MBI DIRECTORIO'!N2303</f>
        <v>47.058823529411761</v>
      </c>
      <c r="O2303" s="5">
        <f>+'MBI DIRECTORIO'!O2303</f>
        <v>0</v>
      </c>
      <c r="P2303" s="5">
        <f>+'MBI DIRECTORIO'!P2303</f>
        <v>3.6029411764705879</v>
      </c>
      <c r="Q2303" s="5">
        <f>+'MBI DIRECTORIO'!Q2303</f>
        <v>38.74101070124884</v>
      </c>
      <c r="R2303" s="5">
        <f>+'MBI DIRECTORIO'!R2303</f>
        <v>0</v>
      </c>
      <c r="S2303" s="5">
        <f>+'MBI DIRECTORIO'!S2303</f>
        <v>0</v>
      </c>
      <c r="T2303" s="5">
        <f>+'MBI DIRECTORIO'!T2303</f>
        <v>0</v>
      </c>
      <c r="U2303" s="5">
        <f>+'MBI DIRECTORIO'!U2303</f>
        <v>0</v>
      </c>
      <c r="V2303" s="5">
        <f>+'MBI DIRECTORIO'!V2303</f>
        <v>0</v>
      </c>
      <c r="W2303" s="5">
        <f>+'MBI DIRECTORIO'!W2303</f>
        <v>0</v>
      </c>
      <c r="X2303" s="5">
        <f>+'MBI DIRECTORIO'!X2303</f>
        <v>0</v>
      </c>
      <c r="Y2303" s="5">
        <f>+'MBI DIRECTORIO'!Y2303</f>
        <v>1842.31787804538</v>
      </c>
      <c r="Z2303" s="5">
        <f>+'MBI DIRECTORIO'!Z2303</f>
        <v>65.415102638248982</v>
      </c>
      <c r="AA2303" s="5">
        <f>+'MBI DIRECTORIO'!AA2303</f>
        <v>0</v>
      </c>
      <c r="AB2303" s="5" t="str">
        <f>+'MBI DIRECTORIO'!AG2303</f>
        <v>COMPANHIA BRASILEIRA DE DISTRIBUIÇÃO</v>
      </c>
      <c r="AD2303" t="str">
        <f t="shared" si="37"/>
        <v>INSERT INTO TABLA_PRESUPUESTO_COMERCIAL VALUES ('VSR','80130-C','14005166-21',2022,'Septiembre',225,'USD',11250,7787.953679,0,562.5,51.639705,1687.5,47.058824,0,3.602941,38.741011,0,0,0,0,0,0,0,1842.317878,65.415103,0);</v>
      </c>
    </row>
    <row r="2304" spans="1:30" x14ac:dyDescent="0.2">
      <c r="A2304" t="str">
        <f>+'MBI DIRECTORIO'!A2304</f>
        <v>VSR</v>
      </c>
      <c r="B2304" t="str">
        <f>+'MBI DIRECTORIO'!B2304</f>
        <v>80179-C</v>
      </c>
      <c r="C2304" t="str">
        <f>+'MBI DIRECTORIO'!C2304</f>
        <v>14005166-21</v>
      </c>
      <c r="D2304">
        <f>+'MBI DIRECTORIO'!D2304</f>
        <v>2022</v>
      </c>
      <c r="E2304" t="str">
        <f>+'MBI DIRECTORIO'!E2304</f>
        <v>Septiembre</v>
      </c>
      <c r="F2304" s="5">
        <f>+'MBI DIRECTORIO'!F2304</f>
        <v>135</v>
      </c>
      <c r="G2304" t="str">
        <f>+'MBI DIRECTORIO'!G2304</f>
        <v>USD</v>
      </c>
      <c r="H2304" s="5">
        <f>+'MBI DIRECTORIO'!H2304</f>
        <v>6750</v>
      </c>
      <c r="I2304" s="5">
        <f>+'MBI DIRECTORIO'!I2304</f>
        <v>4672.7722072716788</v>
      </c>
      <c r="J2304" s="5">
        <f>+'MBI DIRECTORIO'!J2304</f>
        <v>337.5</v>
      </c>
      <c r="K2304" s="5">
        <f>+'MBI DIRECTORIO'!K2304</f>
        <v>0</v>
      </c>
      <c r="L2304" s="5">
        <f>+'MBI DIRECTORIO'!L2304</f>
        <v>30.983823143948609</v>
      </c>
      <c r="M2304" s="5">
        <f>+'MBI DIRECTORIO'!M2304</f>
        <v>0</v>
      </c>
      <c r="N2304" s="5">
        <f>+'MBI DIRECTORIO'!N2304</f>
        <v>78.518911226753346</v>
      </c>
      <c r="O2304" s="5">
        <f>+'MBI DIRECTORIO'!O2304</f>
        <v>79.948501611395571</v>
      </c>
      <c r="P2304" s="5">
        <f>+'MBI DIRECTORIO'!P2304</f>
        <v>5.127167710702178</v>
      </c>
      <c r="Q2304" s="5">
        <f>+'MBI DIRECTORIO'!Q2304</f>
        <v>23.244606420749307</v>
      </c>
      <c r="R2304" s="5">
        <f>+'MBI DIRECTORIO'!R2304</f>
        <v>0</v>
      </c>
      <c r="S2304" s="5">
        <f>+'MBI DIRECTORIO'!S2304</f>
        <v>0</v>
      </c>
      <c r="T2304" s="5">
        <f>+'MBI DIRECTORIO'!T2304</f>
        <v>0</v>
      </c>
      <c r="U2304" s="5">
        <f>+'MBI DIRECTORIO'!U2304</f>
        <v>0</v>
      </c>
      <c r="V2304" s="5">
        <f>+'MBI DIRECTORIO'!V2304</f>
        <v>0</v>
      </c>
      <c r="W2304" s="5">
        <f>+'MBI DIRECTORIO'!W2304</f>
        <v>0</v>
      </c>
      <c r="X2304" s="5">
        <f>+'MBI DIRECTORIO'!X2304</f>
        <v>0</v>
      </c>
      <c r="Y2304" s="5">
        <f>+'MBI DIRECTORIO'!Y2304</f>
        <v>226.08824855254977</v>
      </c>
      <c r="Z2304" s="5">
        <f>+'MBI DIRECTORIO'!Z2304</f>
        <v>39.249061582949395</v>
      </c>
      <c r="AA2304" s="5">
        <f>+'MBI DIRECTORIO'!AA2304</f>
        <v>0</v>
      </c>
      <c r="AB2304" s="5" t="str">
        <f>+'MBI DIRECTORIO'!AG2304</f>
        <v>CORCHOS, S.A.</v>
      </c>
      <c r="AD2304" t="str">
        <f t="shared" si="37"/>
        <v>INSERT INTO TABLA_PRESUPUESTO_COMERCIAL VALUES ('VSR','80179-C','14005166-21',2022,'Septiembre',135,'USD',6750,4672.772207,337.5,0,30.983823,0,78.518911,79.948502,5.127168,23.244606,0,0,0,0,0,0,0,226.088249,39.249062,0);</v>
      </c>
    </row>
    <row r="2305" spans="1:30" x14ac:dyDescent="0.2">
      <c r="A2305" t="str">
        <f>+'MBI DIRECTORIO'!A2305</f>
        <v>VSR</v>
      </c>
      <c r="B2305" t="str">
        <f>+'MBI DIRECTORIO'!B2305</f>
        <v>80101-C</v>
      </c>
      <c r="C2305" t="str">
        <f>+'MBI DIRECTORIO'!C2305</f>
        <v>14005166-21</v>
      </c>
      <c r="D2305">
        <f>+'MBI DIRECTORIO'!D2305</f>
        <v>2022</v>
      </c>
      <c r="E2305" t="str">
        <f>+'MBI DIRECTORIO'!E2305</f>
        <v>Septiembre</v>
      </c>
      <c r="F2305" s="5">
        <f>+'MBI DIRECTORIO'!F2305</f>
        <v>22.5</v>
      </c>
      <c r="G2305" t="str">
        <f>+'MBI DIRECTORIO'!G2305</f>
        <v>USD</v>
      </c>
      <c r="H2305" s="5">
        <f>+'MBI DIRECTORIO'!H2305</f>
        <v>1125</v>
      </c>
      <c r="I2305" s="5">
        <f>+'MBI DIRECTORIO'!I2305</f>
        <v>778.79536787861298</v>
      </c>
      <c r="J2305" s="5">
        <f>+'MBI DIRECTORIO'!J2305</f>
        <v>11.249999999999986</v>
      </c>
      <c r="K2305" s="5">
        <f>+'MBI DIRECTORIO'!K2305</f>
        <v>45</v>
      </c>
      <c r="L2305" s="5">
        <f>+'MBI DIRECTORIO'!L2305</f>
        <v>5.1639705239914351</v>
      </c>
      <c r="M2305" s="5">
        <f>+'MBI DIRECTORIO'!M2305</f>
        <v>0</v>
      </c>
      <c r="N2305" s="5">
        <f>+'MBI DIRECTORIO'!N2305</f>
        <v>90.36276223776224</v>
      </c>
      <c r="O2305" s="5">
        <f>+'MBI DIRECTORIO'!O2305</f>
        <v>57.364510489510486</v>
      </c>
      <c r="P2305" s="5">
        <f>+'MBI DIRECTORIO'!P2305</f>
        <v>4.2832167832167833</v>
      </c>
      <c r="Q2305" s="5">
        <f>+'MBI DIRECTORIO'!Q2305</f>
        <v>3.8741010701248841</v>
      </c>
      <c r="R2305" s="5">
        <f>+'MBI DIRECTORIO'!R2305</f>
        <v>0</v>
      </c>
      <c r="S2305" s="5">
        <f>+'MBI DIRECTORIO'!S2305</f>
        <v>0</v>
      </c>
      <c r="T2305" s="5">
        <f>+'MBI DIRECTORIO'!T2305</f>
        <v>0</v>
      </c>
      <c r="U2305" s="5">
        <f>+'MBI DIRECTORIO'!U2305</f>
        <v>0</v>
      </c>
      <c r="V2305" s="5">
        <f>+'MBI DIRECTORIO'!V2305</f>
        <v>0</v>
      </c>
      <c r="W2305" s="5">
        <f>+'MBI DIRECTORIO'!W2305</f>
        <v>0</v>
      </c>
      <c r="X2305" s="5">
        <f>+'MBI DIRECTORIO'!X2305</f>
        <v>0</v>
      </c>
      <c r="Y2305" s="5">
        <f>+'MBI DIRECTORIO'!Y2305</f>
        <v>162.42610084443928</v>
      </c>
      <c r="Z2305" s="5">
        <f>+'MBI DIRECTORIO'!Z2305</f>
        <v>6.5415102638248985</v>
      </c>
      <c r="AA2305" s="5">
        <f>+'MBI DIRECTORIO'!AA2305</f>
        <v>0</v>
      </c>
      <c r="AB2305" s="5" t="str">
        <f>+'MBI DIRECTORIO'!AG2305</f>
        <v>MENDEZ &amp; CO</v>
      </c>
      <c r="AD2305" t="str">
        <f t="shared" si="37"/>
        <v>INSERT INTO TABLA_PRESUPUESTO_COMERCIAL VALUES ('VSR','80101-C','14005166-21',2022,'Septiembre',22.5,'USD',1125,778.795368,11.25,45,5.163971,0,90.362762,57.36451,4.283217,3.874101,0,0,0,0,0,0,0,162.426101,6.54151,0);</v>
      </c>
    </row>
    <row r="2306" spans="1:30" x14ac:dyDescent="0.2">
      <c r="A2306" t="str">
        <f>+'MBI DIRECTORIO'!A2306</f>
        <v>VSR</v>
      </c>
      <c r="B2306" t="str">
        <f>+'MBI DIRECTORIO'!B2306</f>
        <v>80116-C</v>
      </c>
      <c r="C2306" t="str">
        <f>+'MBI DIRECTORIO'!C2306</f>
        <v>14005166-21</v>
      </c>
      <c r="D2306">
        <f>+'MBI DIRECTORIO'!D2306</f>
        <v>2022</v>
      </c>
      <c r="E2306" t="str">
        <f>+'MBI DIRECTORIO'!E2306</f>
        <v>Septiembre</v>
      </c>
      <c r="F2306" s="5">
        <f>+'MBI DIRECTORIO'!F2306</f>
        <v>45</v>
      </c>
      <c r="G2306" t="str">
        <f>+'MBI DIRECTORIO'!G2306</f>
        <v>USD</v>
      </c>
      <c r="H2306" s="5">
        <f>+'MBI DIRECTORIO'!H2306</f>
        <v>2250</v>
      </c>
      <c r="I2306" s="5">
        <f>+'MBI DIRECTORIO'!I2306</f>
        <v>1557.590735757226</v>
      </c>
      <c r="J2306" s="5">
        <f>+'MBI DIRECTORIO'!J2306</f>
        <v>112.5</v>
      </c>
      <c r="K2306" s="5">
        <f>+'MBI DIRECTORIO'!K2306</f>
        <v>0</v>
      </c>
      <c r="L2306" s="5">
        <f>+'MBI DIRECTORIO'!L2306</f>
        <v>10.32794104798287</v>
      </c>
      <c r="M2306" s="5">
        <f>+'MBI DIRECTORIO'!M2306</f>
        <v>0</v>
      </c>
      <c r="N2306" s="5">
        <f>+'MBI DIRECTORIO'!N2306</f>
        <v>21.40625</v>
      </c>
      <c r="O2306" s="5">
        <f>+'MBI DIRECTORIO'!O2306</f>
        <v>0</v>
      </c>
      <c r="P2306" s="5">
        <f>+'MBI DIRECTORIO'!P2306</f>
        <v>3.0625</v>
      </c>
      <c r="Q2306" s="5">
        <f>+'MBI DIRECTORIO'!Q2306</f>
        <v>7.7482021402497683</v>
      </c>
      <c r="R2306" s="5">
        <f>+'MBI DIRECTORIO'!R2306</f>
        <v>0</v>
      </c>
      <c r="S2306" s="5">
        <f>+'MBI DIRECTORIO'!S2306</f>
        <v>0</v>
      </c>
      <c r="T2306" s="5">
        <f>+'MBI DIRECTORIO'!T2306</f>
        <v>0</v>
      </c>
      <c r="U2306" s="5">
        <f>+'MBI DIRECTORIO'!U2306</f>
        <v>0</v>
      </c>
      <c r="V2306" s="5">
        <f>+'MBI DIRECTORIO'!V2306</f>
        <v>0</v>
      </c>
      <c r="W2306" s="5">
        <f>+'MBI DIRECTORIO'!W2306</f>
        <v>0</v>
      </c>
      <c r="X2306" s="5">
        <f>+'MBI DIRECTORIO'!X2306</f>
        <v>0</v>
      </c>
      <c r="Y2306" s="5">
        <f>+'MBI DIRECTORIO'!Y2306</f>
        <v>45.29997266789956</v>
      </c>
      <c r="Z2306" s="5">
        <f>+'MBI DIRECTORIO'!Z2306</f>
        <v>13.083020527649797</v>
      </c>
      <c r="AA2306" s="5">
        <f>+'MBI DIRECTORIO'!AA2306</f>
        <v>0</v>
      </c>
      <c r="AB2306" s="5" t="str">
        <f>+'MBI DIRECTORIO'!AG2306</f>
        <v>SOLDO HNOS. S.A.</v>
      </c>
      <c r="AD2306" t="str">
        <f t="shared" si="37"/>
        <v>INSERT INTO TABLA_PRESUPUESTO_COMERCIAL VALUES ('VSR','80116-C','14005166-21',2022,'Septiembre',45,'USD',2250,1557.590736,112.5,0,10.327941,0,21.40625,0,3.0625,7.748202,0,0,0,0,0,0,0,45.299973,13.083021,0);</v>
      </c>
    </row>
    <row r="2307" spans="1:30" x14ac:dyDescent="0.2">
      <c r="A2307" t="str">
        <f>+'MBI DIRECTORIO'!A2307</f>
        <v>VSR</v>
      </c>
      <c r="B2307" t="str">
        <f>+'MBI DIRECTORIO'!B2307</f>
        <v>80130-C</v>
      </c>
      <c r="C2307" t="str">
        <f>+'MBI DIRECTORIO'!C2307</f>
        <v>14005166-21</v>
      </c>
      <c r="D2307">
        <f>+'MBI DIRECTORIO'!D2307</f>
        <v>2022</v>
      </c>
      <c r="E2307" t="str">
        <f>+'MBI DIRECTORIO'!E2307</f>
        <v>Octubre</v>
      </c>
      <c r="F2307" s="5">
        <f>+'MBI DIRECTORIO'!F2307</f>
        <v>150</v>
      </c>
      <c r="G2307" t="str">
        <f>+'MBI DIRECTORIO'!G2307</f>
        <v>USD</v>
      </c>
      <c r="H2307" s="5">
        <f>+'MBI DIRECTORIO'!H2307</f>
        <v>7500</v>
      </c>
      <c r="I2307" s="5">
        <f>+'MBI DIRECTORIO'!I2307</f>
        <v>5191.9691191907532</v>
      </c>
      <c r="J2307" s="5">
        <f>+'MBI DIRECTORIO'!J2307</f>
        <v>0</v>
      </c>
      <c r="K2307" s="5">
        <f>+'MBI DIRECTORIO'!K2307</f>
        <v>375</v>
      </c>
      <c r="L2307" s="5">
        <f>+'MBI DIRECTORIO'!L2307</f>
        <v>37.282208100752037</v>
      </c>
      <c r="M2307" s="5">
        <f>+'MBI DIRECTORIO'!M2307</f>
        <v>1125</v>
      </c>
      <c r="N2307" s="5">
        <f>+'MBI DIRECTORIO'!N2307</f>
        <v>31.372549019607842</v>
      </c>
      <c r="O2307" s="5">
        <f>+'MBI DIRECTORIO'!O2307</f>
        <v>0</v>
      </c>
      <c r="P2307" s="5">
        <f>+'MBI DIRECTORIO'!P2307</f>
        <v>2.4019607843137254</v>
      </c>
      <c r="Q2307" s="5">
        <f>+'MBI DIRECTORIO'!Q2307</f>
        <v>25.827340467499226</v>
      </c>
      <c r="R2307" s="5">
        <f>+'MBI DIRECTORIO'!R2307</f>
        <v>0</v>
      </c>
      <c r="S2307" s="5">
        <f>+'MBI DIRECTORIO'!S2307</f>
        <v>0</v>
      </c>
      <c r="T2307" s="5">
        <f>+'MBI DIRECTORIO'!T2307</f>
        <v>0</v>
      </c>
      <c r="U2307" s="5">
        <f>+'MBI DIRECTORIO'!U2307</f>
        <v>0</v>
      </c>
      <c r="V2307" s="5">
        <f>+'MBI DIRECTORIO'!V2307</f>
        <v>0</v>
      </c>
      <c r="W2307" s="5">
        <f>+'MBI DIRECTORIO'!W2307</f>
        <v>0</v>
      </c>
      <c r="X2307" s="5">
        <f>+'MBI DIRECTORIO'!X2307</f>
        <v>0</v>
      </c>
      <c r="Y2307" s="5">
        <f>+'MBI DIRECTORIO'!Y2307</f>
        <v>1184.8913741737526</v>
      </c>
      <c r="Z2307" s="5">
        <f>+'MBI DIRECTORIO'!Z2307</f>
        <v>0.28952390233190523</v>
      </c>
      <c r="AA2307" s="5">
        <f>+'MBI DIRECTORIO'!AA2307</f>
        <v>0</v>
      </c>
      <c r="AB2307" s="5" t="str">
        <f>+'MBI DIRECTORIO'!AG2307</f>
        <v>COMPANHIA BRASILEIRA DE DISTRIBUIÇÃO</v>
      </c>
      <c r="AD2307" t="str">
        <f t="shared" si="37"/>
        <v>INSERT INTO TABLA_PRESUPUESTO_COMERCIAL VALUES ('VSR','80130-C','14005166-21',2022,'Octubre',150,'USD',7500,5191.969119,0,375,37.282208,1125,31.372549,0,2.401961,25.82734,0,0,0,0,0,0,0,1184.891374,0.289524,0);</v>
      </c>
    </row>
    <row r="2308" spans="1:30" x14ac:dyDescent="0.2">
      <c r="A2308" t="str">
        <f>+'MBI DIRECTORIO'!A2308</f>
        <v>VSR</v>
      </c>
      <c r="B2308" t="str">
        <f>+'MBI DIRECTORIO'!B2308</f>
        <v>80027-C</v>
      </c>
      <c r="C2308" t="str">
        <f>+'MBI DIRECTORIO'!C2308</f>
        <v>14005166-21</v>
      </c>
      <c r="D2308">
        <f>+'MBI DIRECTORIO'!D2308</f>
        <v>2022</v>
      </c>
      <c r="E2308" t="str">
        <f>+'MBI DIRECTORIO'!E2308</f>
        <v>Octubre</v>
      </c>
      <c r="F2308" s="5">
        <f>+'MBI DIRECTORIO'!F2308</f>
        <v>60</v>
      </c>
      <c r="G2308" t="str">
        <f>+'MBI DIRECTORIO'!G2308</f>
        <v>USD</v>
      </c>
      <c r="H2308" s="5">
        <f>+'MBI DIRECTORIO'!H2308</f>
        <v>3000</v>
      </c>
      <c r="I2308" s="5">
        <f>+'MBI DIRECTORIO'!I2308</f>
        <v>2076.7876476763013</v>
      </c>
      <c r="J2308" s="5">
        <f>+'MBI DIRECTORIO'!J2308</f>
        <v>150</v>
      </c>
      <c r="K2308" s="5">
        <f>+'MBI DIRECTORIO'!K2308</f>
        <v>0</v>
      </c>
      <c r="L2308" s="5">
        <f>+'MBI DIRECTORIO'!L2308</f>
        <v>14.912883240300815</v>
      </c>
      <c r="M2308" s="5">
        <f>+'MBI DIRECTORIO'!M2308</f>
        <v>0</v>
      </c>
      <c r="N2308" s="5">
        <f>+'MBI DIRECTORIO'!N2308</f>
        <v>35.144927536231883</v>
      </c>
      <c r="O2308" s="5">
        <f>+'MBI DIRECTORIO'!O2308</f>
        <v>52.536231884057969</v>
      </c>
      <c r="P2308" s="5">
        <f>+'MBI DIRECTORIO'!P2308</f>
        <v>2.3671497584541061</v>
      </c>
      <c r="Q2308" s="5">
        <f>+'MBI DIRECTORIO'!Q2308</f>
        <v>10.330936186999692</v>
      </c>
      <c r="R2308" s="5">
        <f>+'MBI DIRECTORIO'!R2308</f>
        <v>0</v>
      </c>
      <c r="S2308" s="5">
        <f>+'MBI DIRECTORIO'!S2308</f>
        <v>0</v>
      </c>
      <c r="T2308" s="5">
        <f>+'MBI DIRECTORIO'!T2308</f>
        <v>0</v>
      </c>
      <c r="U2308" s="5">
        <f>+'MBI DIRECTORIO'!U2308</f>
        <v>0</v>
      </c>
      <c r="V2308" s="5">
        <f>+'MBI DIRECTORIO'!V2308</f>
        <v>0</v>
      </c>
      <c r="W2308" s="5">
        <f>+'MBI DIRECTORIO'!W2308</f>
        <v>0</v>
      </c>
      <c r="X2308" s="5">
        <f>+'MBI DIRECTORIO'!X2308</f>
        <v>0</v>
      </c>
      <c r="Y2308" s="5">
        <f>+'MBI DIRECTORIO'!Y2308</f>
        <v>100.4950549266764</v>
      </c>
      <c r="Z2308" s="5">
        <f>+'MBI DIRECTORIO'!Z2308</f>
        <v>0.11580956093276208</v>
      </c>
      <c r="AA2308" s="5">
        <f>+'MBI DIRECTORIO'!AA2308</f>
        <v>0</v>
      </c>
      <c r="AB2308" s="5" t="str">
        <f>+'MBI DIRECTORIO'!AG2308</f>
        <v>Viñas Y Vinos S.A. De C.V.</v>
      </c>
      <c r="AD2308" t="str">
        <f t="shared" si="37"/>
        <v>INSERT INTO TABLA_PRESUPUESTO_COMERCIAL VALUES ('VSR','80027-C','14005166-21',2022,'Octubre',60,'USD',3000,2076.787648,150,0,14.912883,0,35.144928,52.536232,2.36715,10.330936,0,0,0,0,0,0,0,100.495055,0.11581,0);</v>
      </c>
    </row>
    <row r="2309" spans="1:30" x14ac:dyDescent="0.2">
      <c r="A2309" t="str">
        <f>+'MBI DIRECTORIO'!A2309</f>
        <v>VSR</v>
      </c>
      <c r="B2309" t="str">
        <f>+'MBI DIRECTORIO'!B2309</f>
        <v>80190-C</v>
      </c>
      <c r="C2309" t="str">
        <f>+'MBI DIRECTORIO'!C2309</f>
        <v>14005166-21</v>
      </c>
      <c r="D2309">
        <f>+'MBI DIRECTORIO'!D2309</f>
        <v>2022</v>
      </c>
      <c r="E2309" t="str">
        <f>+'MBI DIRECTORIO'!E2309</f>
        <v>Octubre</v>
      </c>
      <c r="F2309" s="5">
        <f>+'MBI DIRECTORIO'!F2309</f>
        <v>30</v>
      </c>
      <c r="G2309" t="str">
        <f>+'MBI DIRECTORIO'!G2309</f>
        <v>USD</v>
      </c>
      <c r="H2309" s="5">
        <f>+'MBI DIRECTORIO'!H2309</f>
        <v>1500</v>
      </c>
      <c r="I2309" s="5">
        <f>+'MBI DIRECTORIO'!I2309</f>
        <v>1038.3938238381506</v>
      </c>
      <c r="J2309" s="5">
        <f>+'MBI DIRECTORIO'!J2309</f>
        <v>0</v>
      </c>
      <c r="K2309" s="5">
        <f>+'MBI DIRECTORIO'!K2309</f>
        <v>75</v>
      </c>
      <c r="L2309" s="5">
        <f>+'MBI DIRECTORIO'!L2309</f>
        <v>7.4564416201504073</v>
      </c>
      <c r="M2309" s="5">
        <f>+'MBI DIRECTORIO'!M2309</f>
        <v>0</v>
      </c>
      <c r="N2309" s="5">
        <f>+'MBI DIRECTORIO'!N2309</f>
        <v>7.6635275734950117</v>
      </c>
      <c r="O2309" s="5">
        <f>+'MBI DIRECTORIO'!O2309</f>
        <v>15.350446303261661</v>
      </c>
      <c r="P2309" s="5">
        <f>+'MBI DIRECTORIO'!P2309</f>
        <v>1.1461666573102043</v>
      </c>
      <c r="Q2309" s="5">
        <f>+'MBI DIRECTORIO'!Q2309</f>
        <v>5.1654680934998458</v>
      </c>
      <c r="R2309" s="5">
        <f>+'MBI DIRECTORIO'!R2309</f>
        <v>0</v>
      </c>
      <c r="S2309" s="5">
        <f>+'MBI DIRECTORIO'!S2309</f>
        <v>0</v>
      </c>
      <c r="T2309" s="5">
        <f>+'MBI DIRECTORIO'!T2309</f>
        <v>0</v>
      </c>
      <c r="U2309" s="5">
        <f>+'MBI DIRECTORIO'!U2309</f>
        <v>0</v>
      </c>
      <c r="V2309" s="5">
        <f>+'MBI DIRECTORIO'!V2309</f>
        <v>0</v>
      </c>
      <c r="W2309" s="5">
        <f>+'MBI DIRECTORIO'!W2309</f>
        <v>0</v>
      </c>
      <c r="X2309" s="5">
        <f>+'MBI DIRECTORIO'!X2309</f>
        <v>0</v>
      </c>
      <c r="Y2309" s="5">
        <f>+'MBI DIRECTORIO'!Y2309</f>
        <v>29.383513408033103</v>
      </c>
      <c r="Z2309" s="5">
        <f>+'MBI DIRECTORIO'!Z2309</f>
        <v>5.7904780466381041E-2</v>
      </c>
      <c r="AA2309" s="5">
        <f>+'MBI DIRECTORIO'!AA2309</f>
        <v>0</v>
      </c>
      <c r="AB2309" s="5" t="str">
        <f>+'MBI DIRECTORIO'!AG2309</f>
        <v>Panuts Vinos Memorables SAC</v>
      </c>
      <c r="AD2309" t="str">
        <f t="shared" si="37"/>
        <v>INSERT INTO TABLA_PRESUPUESTO_COMERCIAL VALUES ('VSR','80190-C','14005166-21',2022,'Octubre',30,'USD',1500,1038.393824,0,75,7.456442,0,7.663528,15.350446,1.146167,5.165468,0,0,0,0,0,0,0,29.383513,0.057905,0);</v>
      </c>
    </row>
    <row r="2310" spans="1:30" x14ac:dyDescent="0.2">
      <c r="A2310" t="str">
        <f>+'MBI DIRECTORIO'!A2310</f>
        <v>VSR</v>
      </c>
      <c r="B2310" t="str">
        <f>+'MBI DIRECTORIO'!B2310</f>
        <v>80222-C</v>
      </c>
      <c r="C2310" t="str">
        <f>+'MBI DIRECTORIO'!C2310</f>
        <v>14005166-21</v>
      </c>
      <c r="D2310">
        <f>+'MBI DIRECTORIO'!D2310</f>
        <v>2022</v>
      </c>
      <c r="E2310" t="str">
        <f>+'MBI DIRECTORIO'!E2310</f>
        <v>Octubre</v>
      </c>
      <c r="F2310" s="5">
        <f>+'MBI DIRECTORIO'!F2310</f>
        <v>30</v>
      </c>
      <c r="G2310" t="str">
        <f>+'MBI DIRECTORIO'!G2310</f>
        <v>USD</v>
      </c>
      <c r="H2310" s="5">
        <f>+'MBI DIRECTORIO'!H2310</f>
        <v>1440</v>
      </c>
      <c r="I2310" s="5">
        <f>+'MBI DIRECTORIO'!I2310</f>
        <v>1038.3938238381506</v>
      </c>
      <c r="J2310" s="5">
        <f>+'MBI DIRECTORIO'!J2310</f>
        <v>0</v>
      </c>
      <c r="K2310" s="5">
        <f>+'MBI DIRECTORIO'!K2310</f>
        <v>0</v>
      </c>
      <c r="L2310" s="5">
        <f>+'MBI DIRECTORIO'!L2310</f>
        <v>7.4564416201504073</v>
      </c>
      <c r="M2310" s="5">
        <f>+'MBI DIRECTORIO'!M2310</f>
        <v>0</v>
      </c>
      <c r="N2310" s="5">
        <f>+'MBI DIRECTORIO'!N2310</f>
        <v>48.121055651176135</v>
      </c>
      <c r="O2310" s="5">
        <f>+'MBI DIRECTORIO'!O2310</f>
        <v>62.392426850258175</v>
      </c>
      <c r="P2310" s="5">
        <f>+'MBI DIRECTORIO'!P2310</f>
        <v>2.8112449799196786</v>
      </c>
      <c r="Q2310" s="5">
        <f>+'MBI DIRECTORIO'!Q2310</f>
        <v>4.9588493697598519</v>
      </c>
      <c r="R2310" s="5">
        <f>+'MBI DIRECTORIO'!R2310</f>
        <v>0</v>
      </c>
      <c r="S2310" s="5">
        <f>+'MBI DIRECTORIO'!S2310</f>
        <v>0</v>
      </c>
      <c r="T2310" s="5">
        <f>+'MBI DIRECTORIO'!T2310</f>
        <v>0</v>
      </c>
      <c r="U2310" s="5">
        <f>+'MBI DIRECTORIO'!U2310</f>
        <v>0</v>
      </c>
      <c r="V2310" s="5">
        <f>+'MBI DIRECTORIO'!V2310</f>
        <v>0</v>
      </c>
      <c r="W2310" s="5">
        <f>+'MBI DIRECTORIO'!W2310</f>
        <v>0</v>
      </c>
      <c r="X2310" s="5">
        <f>+'MBI DIRECTORIO'!X2310</f>
        <v>0</v>
      </c>
      <c r="Y2310" s="5">
        <f>+'MBI DIRECTORIO'!Y2310</f>
        <v>118.34148163158022</v>
      </c>
      <c r="Z2310" s="5">
        <f>+'MBI DIRECTORIO'!Z2310</f>
        <v>5.7904780466381041E-2</v>
      </c>
      <c r="AA2310" s="5">
        <f>+'MBI DIRECTORIO'!AA2310</f>
        <v>0</v>
      </c>
      <c r="AB2310" s="5" t="str">
        <f>+'MBI DIRECTORIO'!AG2310</f>
        <v>LAVENDIMIASA S.A.</v>
      </c>
      <c r="AD2310" t="str">
        <f t="shared" si="37"/>
        <v>INSERT INTO TABLA_PRESUPUESTO_COMERCIAL VALUES ('VSR','80222-C','14005166-21',2022,'Octubre',30,'USD',1440,1038.393824,0,0,7.456442,0,48.121056,62.392427,2.811245,4.958849,0,0,0,0,0,0,0,118.341482,0.057905,0);</v>
      </c>
    </row>
    <row r="2311" spans="1:30" x14ac:dyDescent="0.2">
      <c r="A2311" t="str">
        <f>+'MBI DIRECTORIO'!A2311</f>
        <v>VSR</v>
      </c>
      <c r="B2311" t="str">
        <f>+'MBI DIRECTORIO'!B2311</f>
        <v>80223-C</v>
      </c>
      <c r="C2311" t="str">
        <f>+'MBI DIRECTORIO'!C2311</f>
        <v>14005166-21</v>
      </c>
      <c r="D2311">
        <f>+'MBI DIRECTORIO'!D2311</f>
        <v>2022</v>
      </c>
      <c r="E2311" t="str">
        <f>+'MBI DIRECTORIO'!E2311</f>
        <v>Octubre</v>
      </c>
      <c r="F2311" s="5">
        <f>+'MBI DIRECTORIO'!F2311</f>
        <v>75</v>
      </c>
      <c r="G2311" t="str">
        <f>+'MBI DIRECTORIO'!G2311</f>
        <v>USD</v>
      </c>
      <c r="H2311" s="5">
        <f>+'MBI DIRECTORIO'!H2311</f>
        <v>3600</v>
      </c>
      <c r="I2311" s="5">
        <f>+'MBI DIRECTORIO'!I2311</f>
        <v>2595.9845595953766</v>
      </c>
      <c r="J2311" s="5">
        <f>+'MBI DIRECTORIO'!J2311</f>
        <v>0</v>
      </c>
      <c r="K2311" s="5">
        <f>+'MBI DIRECTORIO'!K2311</f>
        <v>0</v>
      </c>
      <c r="L2311" s="5">
        <f>+'MBI DIRECTORIO'!L2311</f>
        <v>18.641104050376018</v>
      </c>
      <c r="M2311" s="5">
        <f>+'MBI DIRECTORIO'!M2311</f>
        <v>0</v>
      </c>
      <c r="N2311" s="5">
        <f>+'MBI DIRECTORIO'!N2311</f>
        <v>74.175775584562587</v>
      </c>
      <c r="O2311" s="5">
        <f>+'MBI DIRECTORIO'!O2311</f>
        <v>96.174254483710058</v>
      </c>
      <c r="P2311" s="5">
        <f>+'MBI DIRECTORIO'!P2311</f>
        <v>4.333368707771764</v>
      </c>
      <c r="Q2311" s="5">
        <f>+'MBI DIRECTORIO'!Q2311</f>
        <v>12.397123424399629</v>
      </c>
      <c r="R2311" s="5">
        <f>+'MBI DIRECTORIO'!R2311</f>
        <v>0</v>
      </c>
      <c r="S2311" s="5">
        <f>+'MBI DIRECTORIO'!S2311</f>
        <v>0</v>
      </c>
      <c r="T2311" s="5">
        <f>+'MBI DIRECTORIO'!T2311</f>
        <v>0</v>
      </c>
      <c r="U2311" s="5">
        <f>+'MBI DIRECTORIO'!U2311</f>
        <v>0</v>
      </c>
      <c r="V2311" s="5">
        <f>+'MBI DIRECTORIO'!V2311</f>
        <v>0</v>
      </c>
      <c r="W2311" s="5">
        <f>+'MBI DIRECTORIO'!W2311</f>
        <v>0</v>
      </c>
      <c r="X2311" s="5">
        <f>+'MBI DIRECTORIO'!X2311</f>
        <v>0</v>
      </c>
      <c r="Y2311" s="5">
        <f>+'MBI DIRECTORIO'!Y2311</f>
        <v>187.22528415161</v>
      </c>
      <c r="Z2311" s="5">
        <f>+'MBI DIRECTORIO'!Z2311</f>
        <v>0.14476195116595261</v>
      </c>
      <c r="AA2311" s="5">
        <f>+'MBI DIRECTORIO'!AA2311</f>
        <v>0</v>
      </c>
      <c r="AB2311" s="5" t="str">
        <f>+'MBI DIRECTORIO'!AG2311</f>
        <v>Inversiones Electrónicas de Honduras</v>
      </c>
      <c r="AD2311" t="str">
        <f t="shared" ref="AD2311:AD2321" si="38">_xlfn.CONCAT("INSERT INTO TABLA_PRESUPUESTO_COMERCIAL VALUES ('",A2311,"','",B2311,"','",C2311,"',",D2311,",'",E2311,"',",SUBSTITUTE(ROUND(F2311,6),",","."),",'",G2311,"',",SUBSTITUTE(ROUND(H2311,6),",","."),",",SUBSTITUTE(ROUND(I2311,6),",","."),",",SUBSTITUTE(ROUND(J2311,6),",","."),",",SUBSTITUTE(ROUND(K2311,6),",","."),",",SUBSTITUTE(ROUND(L2311,6),",","."),",",SUBSTITUTE(ROUND(M2311,6),",","."),",",SUBSTITUTE(ROUND(N2311,6),",","."),",",SUBSTITUTE(ROUND(O2311,6),",","."),",",SUBSTITUTE(ROUND(P2311,6),",","."),",",SUBSTITUTE(ROUND(Q2311,6),",","."),",",SUBSTITUTE(ROUND(R2311,6),",","."),",",SUBSTITUTE(ROUND(S2311,6),",","."),",",SUBSTITUTE(ROUND(T2311,6),",","."),",",SUBSTITUTE(ROUND(U2311,6),",","."),",",SUBSTITUTE(ROUND(V2311,6),",","."),",",SUBSTITUTE(ROUND(W2311,6),",","."),",",SUBSTITUTE(ROUND(X2311,6),",","."),",",SUBSTITUTE(ROUND(Y2311,6),",","."),",",SUBSTITUTE(ROUND(Z2311,6),",","."),",",SUBSTITUTE(ROUND(AA2311,6),",","."),");")</f>
        <v>INSERT INTO TABLA_PRESUPUESTO_COMERCIAL VALUES ('VSR','80223-C','14005166-21',2022,'Octubre',75,'USD',3600,2595.98456,0,0,18.641104,0,74.175776,96.174254,4.333369,12.397123,0,0,0,0,0,0,0,187.225284,0.144762,0);</v>
      </c>
    </row>
    <row r="2312" spans="1:30" x14ac:dyDescent="0.2">
      <c r="A2312" t="str">
        <f>+'MBI DIRECTORIO'!A2312</f>
        <v>VSR</v>
      </c>
      <c r="B2312" t="str">
        <f>+'MBI DIRECTORIO'!B2312</f>
        <v>80130-C</v>
      </c>
      <c r="C2312" t="str">
        <f>+'MBI DIRECTORIO'!C2312</f>
        <v>14005166-21</v>
      </c>
      <c r="D2312">
        <f>+'MBI DIRECTORIO'!D2312</f>
        <v>2022</v>
      </c>
      <c r="E2312" t="str">
        <f>+'MBI DIRECTORIO'!E2312</f>
        <v>Noviembre</v>
      </c>
      <c r="F2312" s="5">
        <f>+'MBI DIRECTORIO'!F2312</f>
        <v>150</v>
      </c>
      <c r="G2312" t="str">
        <f>+'MBI DIRECTORIO'!G2312</f>
        <v>USD</v>
      </c>
      <c r="H2312" s="5">
        <f>+'MBI DIRECTORIO'!H2312</f>
        <v>7500</v>
      </c>
      <c r="I2312" s="5">
        <f>+'MBI DIRECTORIO'!I2312</f>
        <v>5191.9691191907532</v>
      </c>
      <c r="J2312" s="5">
        <f>+'MBI DIRECTORIO'!J2312</f>
        <v>0</v>
      </c>
      <c r="K2312" s="5">
        <f>+'MBI DIRECTORIO'!K2312</f>
        <v>375</v>
      </c>
      <c r="L2312" s="5">
        <f>+'MBI DIRECTORIO'!L2312</f>
        <v>41.212598113681231</v>
      </c>
      <c r="M2312" s="5">
        <f>+'MBI DIRECTORIO'!M2312</f>
        <v>1125</v>
      </c>
      <c r="N2312" s="5">
        <f>+'MBI DIRECTORIO'!N2312</f>
        <v>31.372549019607842</v>
      </c>
      <c r="O2312" s="5">
        <f>+'MBI DIRECTORIO'!O2312</f>
        <v>0</v>
      </c>
      <c r="P2312" s="5">
        <f>+'MBI DIRECTORIO'!P2312</f>
        <v>2.4019607843137254</v>
      </c>
      <c r="Q2312" s="5">
        <f>+'MBI DIRECTORIO'!Q2312</f>
        <v>25.827340467499226</v>
      </c>
      <c r="R2312" s="5">
        <f>+'MBI DIRECTORIO'!R2312</f>
        <v>0</v>
      </c>
      <c r="S2312" s="5">
        <f>+'MBI DIRECTORIO'!S2312</f>
        <v>0</v>
      </c>
      <c r="T2312" s="5">
        <f>+'MBI DIRECTORIO'!T2312</f>
        <v>0</v>
      </c>
      <c r="U2312" s="5">
        <f>+'MBI DIRECTORIO'!U2312</f>
        <v>0</v>
      </c>
      <c r="V2312" s="5">
        <f>+'MBI DIRECTORIO'!V2312</f>
        <v>0</v>
      </c>
      <c r="W2312" s="5">
        <f>+'MBI DIRECTORIO'!W2312</f>
        <v>0</v>
      </c>
      <c r="X2312" s="5">
        <f>+'MBI DIRECTORIO'!X2312</f>
        <v>0</v>
      </c>
      <c r="Y2312" s="5">
        <f>+'MBI DIRECTORIO'!Y2312</f>
        <v>1222.4519920950797</v>
      </c>
      <c r="Z2312" s="5">
        <f>+'MBI DIRECTORIO'!Z2312</f>
        <v>37.850141823659079</v>
      </c>
      <c r="AA2312" s="5">
        <f>+'MBI DIRECTORIO'!AA2312</f>
        <v>0</v>
      </c>
      <c r="AB2312" s="5" t="str">
        <f>+'MBI DIRECTORIO'!AG2312</f>
        <v>COMPANHIA BRASILEIRA DE DISTRIBUIÇÃO</v>
      </c>
      <c r="AD2312" t="str">
        <f t="shared" si="38"/>
        <v>INSERT INTO TABLA_PRESUPUESTO_COMERCIAL VALUES ('VSR','80130-C','14005166-21',2022,'Noviembre',150,'USD',7500,5191.969119,0,375,41.212598,1125,31.372549,0,2.401961,25.82734,0,0,0,0,0,0,0,1222.451992,37.850142,0);</v>
      </c>
    </row>
    <row r="2313" spans="1:30" x14ac:dyDescent="0.2">
      <c r="A2313" t="str">
        <f>+'MBI DIRECTORIO'!A2313</f>
        <v>VSR</v>
      </c>
      <c r="B2313" t="str">
        <f>+'MBI DIRECTORIO'!B2313</f>
        <v>80027-C</v>
      </c>
      <c r="C2313" t="str">
        <f>+'MBI DIRECTORIO'!C2313</f>
        <v>14005166-21</v>
      </c>
      <c r="D2313">
        <f>+'MBI DIRECTORIO'!D2313</f>
        <v>2022</v>
      </c>
      <c r="E2313" t="str">
        <f>+'MBI DIRECTORIO'!E2313</f>
        <v>Noviembre</v>
      </c>
      <c r="F2313" s="5">
        <f>+'MBI DIRECTORIO'!F2313</f>
        <v>60</v>
      </c>
      <c r="G2313" t="str">
        <f>+'MBI DIRECTORIO'!G2313</f>
        <v>USD</v>
      </c>
      <c r="H2313" s="5">
        <f>+'MBI DIRECTORIO'!H2313</f>
        <v>3000</v>
      </c>
      <c r="I2313" s="5">
        <f>+'MBI DIRECTORIO'!I2313</f>
        <v>2076.7876476763013</v>
      </c>
      <c r="J2313" s="5">
        <f>+'MBI DIRECTORIO'!J2313</f>
        <v>150</v>
      </c>
      <c r="K2313" s="5">
        <f>+'MBI DIRECTORIO'!K2313</f>
        <v>0</v>
      </c>
      <c r="L2313" s="5">
        <f>+'MBI DIRECTORIO'!L2313</f>
        <v>16.485039245472493</v>
      </c>
      <c r="M2313" s="5">
        <f>+'MBI DIRECTORIO'!M2313</f>
        <v>0</v>
      </c>
      <c r="N2313" s="5">
        <f>+'MBI DIRECTORIO'!N2313</f>
        <v>35.144927536231883</v>
      </c>
      <c r="O2313" s="5">
        <f>+'MBI DIRECTORIO'!O2313</f>
        <v>52.536231884057969</v>
      </c>
      <c r="P2313" s="5">
        <f>+'MBI DIRECTORIO'!P2313</f>
        <v>2.3671497584541061</v>
      </c>
      <c r="Q2313" s="5">
        <f>+'MBI DIRECTORIO'!Q2313</f>
        <v>10.330936186999692</v>
      </c>
      <c r="R2313" s="5">
        <f>+'MBI DIRECTORIO'!R2313</f>
        <v>0</v>
      </c>
      <c r="S2313" s="5">
        <f>+'MBI DIRECTORIO'!S2313</f>
        <v>0</v>
      </c>
      <c r="T2313" s="5">
        <f>+'MBI DIRECTORIO'!T2313</f>
        <v>0</v>
      </c>
      <c r="U2313" s="5">
        <f>+'MBI DIRECTORIO'!U2313</f>
        <v>0</v>
      </c>
      <c r="V2313" s="5">
        <f>+'MBI DIRECTORIO'!V2313</f>
        <v>0</v>
      </c>
      <c r="W2313" s="5">
        <f>+'MBI DIRECTORIO'!W2313</f>
        <v>0</v>
      </c>
      <c r="X2313" s="5">
        <f>+'MBI DIRECTORIO'!X2313</f>
        <v>0</v>
      </c>
      <c r="Y2313" s="5">
        <f>+'MBI DIRECTORIO'!Y2313</f>
        <v>115.51930209520727</v>
      </c>
      <c r="Z2313" s="5">
        <f>+'MBI DIRECTORIO'!Z2313</f>
        <v>15.14005672946363</v>
      </c>
      <c r="AA2313" s="5">
        <f>+'MBI DIRECTORIO'!AA2313</f>
        <v>0</v>
      </c>
      <c r="AB2313" s="5" t="str">
        <f>+'MBI DIRECTORIO'!AG2313</f>
        <v>Viñas Y Vinos S.A. De C.V.</v>
      </c>
      <c r="AD2313" t="str">
        <f t="shared" si="38"/>
        <v>INSERT INTO TABLA_PRESUPUESTO_COMERCIAL VALUES ('VSR','80027-C','14005166-21',2022,'Noviembre',60,'USD',3000,2076.787648,150,0,16.485039,0,35.144928,52.536232,2.36715,10.330936,0,0,0,0,0,0,0,115.519302,15.140057,0);</v>
      </c>
    </row>
    <row r="2314" spans="1:30" x14ac:dyDescent="0.2">
      <c r="A2314" t="str">
        <f>+'MBI DIRECTORIO'!A2314</f>
        <v>VSR</v>
      </c>
      <c r="B2314" t="str">
        <f>+'MBI DIRECTORIO'!B2314</f>
        <v>80190-C</v>
      </c>
      <c r="C2314" t="str">
        <f>+'MBI DIRECTORIO'!C2314</f>
        <v>14005166-21</v>
      </c>
      <c r="D2314">
        <f>+'MBI DIRECTORIO'!D2314</f>
        <v>2022</v>
      </c>
      <c r="E2314" t="str">
        <f>+'MBI DIRECTORIO'!E2314</f>
        <v>Noviembre</v>
      </c>
      <c r="F2314" s="5">
        <f>+'MBI DIRECTORIO'!F2314</f>
        <v>30</v>
      </c>
      <c r="G2314" t="str">
        <f>+'MBI DIRECTORIO'!G2314</f>
        <v>USD</v>
      </c>
      <c r="H2314" s="5">
        <f>+'MBI DIRECTORIO'!H2314</f>
        <v>1500</v>
      </c>
      <c r="I2314" s="5">
        <f>+'MBI DIRECTORIO'!I2314</f>
        <v>1038.3938238381506</v>
      </c>
      <c r="J2314" s="5">
        <f>+'MBI DIRECTORIO'!J2314</f>
        <v>0</v>
      </c>
      <c r="K2314" s="5">
        <f>+'MBI DIRECTORIO'!K2314</f>
        <v>75</v>
      </c>
      <c r="L2314" s="5">
        <f>+'MBI DIRECTORIO'!L2314</f>
        <v>8.2425196227362463</v>
      </c>
      <c r="M2314" s="5">
        <f>+'MBI DIRECTORIO'!M2314</f>
        <v>0</v>
      </c>
      <c r="N2314" s="5">
        <f>+'MBI DIRECTORIO'!N2314</f>
        <v>7.6635275734950117</v>
      </c>
      <c r="O2314" s="5">
        <f>+'MBI DIRECTORIO'!O2314</f>
        <v>15.350446303261661</v>
      </c>
      <c r="P2314" s="5">
        <f>+'MBI DIRECTORIO'!P2314</f>
        <v>1.1461666573102043</v>
      </c>
      <c r="Q2314" s="5">
        <f>+'MBI DIRECTORIO'!Q2314</f>
        <v>5.1654680934998458</v>
      </c>
      <c r="R2314" s="5">
        <f>+'MBI DIRECTORIO'!R2314</f>
        <v>0</v>
      </c>
      <c r="S2314" s="5">
        <f>+'MBI DIRECTORIO'!S2314</f>
        <v>0</v>
      </c>
      <c r="T2314" s="5">
        <f>+'MBI DIRECTORIO'!T2314</f>
        <v>0</v>
      </c>
      <c r="U2314" s="5">
        <f>+'MBI DIRECTORIO'!U2314</f>
        <v>0</v>
      </c>
      <c r="V2314" s="5">
        <f>+'MBI DIRECTORIO'!V2314</f>
        <v>0</v>
      </c>
      <c r="W2314" s="5">
        <f>+'MBI DIRECTORIO'!W2314</f>
        <v>0</v>
      </c>
      <c r="X2314" s="5">
        <f>+'MBI DIRECTORIO'!X2314</f>
        <v>0</v>
      </c>
      <c r="Y2314" s="5">
        <f>+'MBI DIRECTORIO'!Y2314</f>
        <v>36.895636992298535</v>
      </c>
      <c r="Z2314" s="5">
        <f>+'MBI DIRECTORIO'!Z2314</f>
        <v>7.5700283647318152</v>
      </c>
      <c r="AA2314" s="5">
        <f>+'MBI DIRECTORIO'!AA2314</f>
        <v>0</v>
      </c>
      <c r="AB2314" s="5" t="str">
        <f>+'MBI DIRECTORIO'!AG2314</f>
        <v>Panuts Vinos Memorables SAC</v>
      </c>
      <c r="AD2314" t="str">
        <f t="shared" si="38"/>
        <v>INSERT INTO TABLA_PRESUPUESTO_COMERCIAL VALUES ('VSR','80190-C','14005166-21',2022,'Noviembre',30,'USD',1500,1038.393824,0,75,8.24252,0,7.663528,15.350446,1.146167,5.165468,0,0,0,0,0,0,0,36.895637,7.570028,0);</v>
      </c>
    </row>
    <row r="2315" spans="1:30" x14ac:dyDescent="0.2">
      <c r="A2315" t="str">
        <f>+'MBI DIRECTORIO'!A2315</f>
        <v>VSR</v>
      </c>
      <c r="B2315" t="str">
        <f>+'MBI DIRECTORIO'!B2315</f>
        <v>80222-C</v>
      </c>
      <c r="C2315" t="str">
        <f>+'MBI DIRECTORIO'!C2315</f>
        <v>14005166-21</v>
      </c>
      <c r="D2315">
        <f>+'MBI DIRECTORIO'!D2315</f>
        <v>2022</v>
      </c>
      <c r="E2315" t="str">
        <f>+'MBI DIRECTORIO'!E2315</f>
        <v>Noviembre</v>
      </c>
      <c r="F2315" s="5">
        <f>+'MBI DIRECTORIO'!F2315</f>
        <v>30</v>
      </c>
      <c r="G2315" t="str">
        <f>+'MBI DIRECTORIO'!G2315</f>
        <v>USD</v>
      </c>
      <c r="H2315" s="5">
        <f>+'MBI DIRECTORIO'!H2315</f>
        <v>1440</v>
      </c>
      <c r="I2315" s="5">
        <f>+'MBI DIRECTORIO'!I2315</f>
        <v>1038.3938238381506</v>
      </c>
      <c r="J2315" s="5">
        <f>+'MBI DIRECTORIO'!J2315</f>
        <v>0</v>
      </c>
      <c r="K2315" s="5">
        <f>+'MBI DIRECTORIO'!K2315</f>
        <v>0</v>
      </c>
      <c r="L2315" s="5">
        <f>+'MBI DIRECTORIO'!L2315</f>
        <v>8.2425196227362463</v>
      </c>
      <c r="M2315" s="5">
        <f>+'MBI DIRECTORIO'!M2315</f>
        <v>0</v>
      </c>
      <c r="N2315" s="5">
        <f>+'MBI DIRECTORIO'!N2315</f>
        <v>48.121055651176135</v>
      </c>
      <c r="O2315" s="5">
        <f>+'MBI DIRECTORIO'!O2315</f>
        <v>62.392426850258175</v>
      </c>
      <c r="P2315" s="5">
        <f>+'MBI DIRECTORIO'!P2315</f>
        <v>2.8112449799196786</v>
      </c>
      <c r="Q2315" s="5">
        <f>+'MBI DIRECTORIO'!Q2315</f>
        <v>4.9588493697598519</v>
      </c>
      <c r="R2315" s="5">
        <f>+'MBI DIRECTORIO'!R2315</f>
        <v>0</v>
      </c>
      <c r="S2315" s="5">
        <f>+'MBI DIRECTORIO'!S2315</f>
        <v>0</v>
      </c>
      <c r="T2315" s="5">
        <f>+'MBI DIRECTORIO'!T2315</f>
        <v>0</v>
      </c>
      <c r="U2315" s="5">
        <f>+'MBI DIRECTORIO'!U2315</f>
        <v>0</v>
      </c>
      <c r="V2315" s="5">
        <f>+'MBI DIRECTORIO'!V2315</f>
        <v>0</v>
      </c>
      <c r="W2315" s="5">
        <f>+'MBI DIRECTORIO'!W2315</f>
        <v>0</v>
      </c>
      <c r="X2315" s="5">
        <f>+'MBI DIRECTORIO'!X2315</f>
        <v>0</v>
      </c>
      <c r="Y2315" s="5">
        <f>+'MBI DIRECTORIO'!Y2315</f>
        <v>125.85360521584565</v>
      </c>
      <c r="Z2315" s="5">
        <f>+'MBI DIRECTORIO'!Z2315</f>
        <v>7.5700283647318152</v>
      </c>
      <c r="AA2315" s="5">
        <f>+'MBI DIRECTORIO'!AA2315</f>
        <v>0</v>
      </c>
      <c r="AB2315" s="5" t="str">
        <f>+'MBI DIRECTORIO'!AG2315</f>
        <v>LAVENDIMIASA S.A.</v>
      </c>
      <c r="AD2315" t="str">
        <f t="shared" si="38"/>
        <v>INSERT INTO TABLA_PRESUPUESTO_COMERCIAL VALUES ('VSR','80222-C','14005166-21',2022,'Noviembre',30,'USD',1440,1038.393824,0,0,8.24252,0,48.121056,62.392427,2.811245,4.958849,0,0,0,0,0,0,0,125.853605,7.570028,0);</v>
      </c>
    </row>
    <row r="2316" spans="1:30" x14ac:dyDescent="0.2">
      <c r="A2316" t="str">
        <f>+'MBI DIRECTORIO'!A2316</f>
        <v>VSR</v>
      </c>
      <c r="B2316" t="str">
        <f>+'MBI DIRECTORIO'!B2316</f>
        <v>80223-C</v>
      </c>
      <c r="C2316" t="str">
        <f>+'MBI DIRECTORIO'!C2316</f>
        <v>14005166-21</v>
      </c>
      <c r="D2316">
        <f>+'MBI DIRECTORIO'!D2316</f>
        <v>2022</v>
      </c>
      <c r="E2316" t="str">
        <f>+'MBI DIRECTORIO'!E2316</f>
        <v>Noviembre</v>
      </c>
      <c r="F2316" s="5">
        <f>+'MBI DIRECTORIO'!F2316</f>
        <v>75</v>
      </c>
      <c r="G2316" t="str">
        <f>+'MBI DIRECTORIO'!G2316</f>
        <v>USD</v>
      </c>
      <c r="H2316" s="5">
        <f>+'MBI DIRECTORIO'!H2316</f>
        <v>3600</v>
      </c>
      <c r="I2316" s="5">
        <f>+'MBI DIRECTORIO'!I2316</f>
        <v>2595.9845595953766</v>
      </c>
      <c r="J2316" s="5">
        <f>+'MBI DIRECTORIO'!J2316</f>
        <v>0</v>
      </c>
      <c r="K2316" s="5">
        <f>+'MBI DIRECTORIO'!K2316</f>
        <v>0</v>
      </c>
      <c r="L2316" s="5">
        <f>+'MBI DIRECTORIO'!L2316</f>
        <v>20.606299056840616</v>
      </c>
      <c r="M2316" s="5">
        <f>+'MBI DIRECTORIO'!M2316</f>
        <v>0</v>
      </c>
      <c r="N2316" s="5">
        <f>+'MBI DIRECTORIO'!N2316</f>
        <v>74.175775584562587</v>
      </c>
      <c r="O2316" s="5">
        <f>+'MBI DIRECTORIO'!O2316</f>
        <v>96.174254483710058</v>
      </c>
      <c r="P2316" s="5">
        <f>+'MBI DIRECTORIO'!P2316</f>
        <v>4.333368707771764</v>
      </c>
      <c r="Q2316" s="5">
        <f>+'MBI DIRECTORIO'!Q2316</f>
        <v>12.397123424399629</v>
      </c>
      <c r="R2316" s="5">
        <f>+'MBI DIRECTORIO'!R2316</f>
        <v>0</v>
      </c>
      <c r="S2316" s="5">
        <f>+'MBI DIRECTORIO'!S2316</f>
        <v>0</v>
      </c>
      <c r="T2316" s="5">
        <f>+'MBI DIRECTORIO'!T2316</f>
        <v>0</v>
      </c>
      <c r="U2316" s="5">
        <f>+'MBI DIRECTORIO'!U2316</f>
        <v>0</v>
      </c>
      <c r="V2316" s="5">
        <f>+'MBI DIRECTORIO'!V2316</f>
        <v>0</v>
      </c>
      <c r="W2316" s="5">
        <f>+'MBI DIRECTORIO'!W2316</f>
        <v>0</v>
      </c>
      <c r="X2316" s="5">
        <f>+'MBI DIRECTORIO'!X2316</f>
        <v>0</v>
      </c>
      <c r="Y2316" s="5">
        <f>+'MBI DIRECTORIO'!Y2316</f>
        <v>206.0055931122736</v>
      </c>
      <c r="Z2316" s="5">
        <f>+'MBI DIRECTORIO'!Z2316</f>
        <v>18.92507091182954</v>
      </c>
      <c r="AA2316" s="5">
        <f>+'MBI DIRECTORIO'!AA2316</f>
        <v>0</v>
      </c>
      <c r="AB2316" s="5" t="str">
        <f>+'MBI DIRECTORIO'!AG2316</f>
        <v>Inversiones Electrónicas de Honduras</v>
      </c>
      <c r="AD2316" t="str">
        <f t="shared" si="38"/>
        <v>INSERT INTO TABLA_PRESUPUESTO_COMERCIAL VALUES ('VSR','80223-C','14005166-21',2022,'Noviembre',75,'USD',3600,2595.98456,0,0,20.606299,0,74.175776,96.174254,4.333369,12.397123,0,0,0,0,0,0,0,206.005593,18.925071,0);</v>
      </c>
    </row>
    <row r="2317" spans="1:30" x14ac:dyDescent="0.2">
      <c r="A2317" t="str">
        <f>+'MBI DIRECTORIO'!A2317</f>
        <v>VSR</v>
      </c>
      <c r="B2317" t="str">
        <f>+'MBI DIRECTORIO'!B2317</f>
        <v>80130-C</v>
      </c>
      <c r="C2317" t="str">
        <f>+'MBI DIRECTORIO'!C2317</f>
        <v>14005166-21</v>
      </c>
      <c r="D2317">
        <f>+'MBI DIRECTORIO'!D2317</f>
        <v>2022</v>
      </c>
      <c r="E2317" t="str">
        <f>+'MBI DIRECTORIO'!E2317</f>
        <v>Diciembre</v>
      </c>
      <c r="F2317" s="5">
        <f>+'MBI DIRECTORIO'!F2317</f>
        <v>200</v>
      </c>
      <c r="G2317" t="str">
        <f>+'MBI DIRECTORIO'!G2317</f>
        <v>USD</v>
      </c>
      <c r="H2317" s="5">
        <f>+'MBI DIRECTORIO'!H2317</f>
        <v>10000</v>
      </c>
      <c r="I2317" s="5">
        <f>+'MBI DIRECTORIO'!I2317</f>
        <v>6922.6254922543376</v>
      </c>
      <c r="J2317" s="5">
        <f>+'MBI DIRECTORIO'!J2317</f>
        <v>0</v>
      </c>
      <c r="K2317" s="5">
        <f>+'MBI DIRECTORIO'!K2317</f>
        <v>500</v>
      </c>
      <c r="L2317" s="5">
        <f>+'MBI DIRECTORIO'!L2317</f>
        <v>49.950042976074279</v>
      </c>
      <c r="M2317" s="5">
        <f>+'MBI DIRECTORIO'!M2317</f>
        <v>1500</v>
      </c>
      <c r="N2317" s="5">
        <f>+'MBI DIRECTORIO'!N2317</f>
        <v>41.830065359477118</v>
      </c>
      <c r="O2317" s="5">
        <f>+'MBI DIRECTORIO'!O2317</f>
        <v>0</v>
      </c>
      <c r="P2317" s="5">
        <f>+'MBI DIRECTORIO'!P2317</f>
        <v>3.2026143790849675</v>
      </c>
      <c r="Q2317" s="5">
        <f>+'MBI DIRECTORIO'!Q2317</f>
        <v>34.436453956665638</v>
      </c>
      <c r="R2317" s="5">
        <f>+'MBI DIRECTORIO'!R2317</f>
        <v>0</v>
      </c>
      <c r="S2317" s="5">
        <f>+'MBI DIRECTORIO'!S2317</f>
        <v>0</v>
      </c>
      <c r="T2317" s="5">
        <f>+'MBI DIRECTORIO'!T2317</f>
        <v>0</v>
      </c>
      <c r="U2317" s="5">
        <f>+'MBI DIRECTORIO'!U2317</f>
        <v>0</v>
      </c>
      <c r="V2317" s="5">
        <f>+'MBI DIRECTORIO'!V2317</f>
        <v>0</v>
      </c>
      <c r="W2317" s="5">
        <f>+'MBI DIRECTORIO'!W2317</f>
        <v>0</v>
      </c>
      <c r="X2317" s="5">
        <f>+'MBI DIRECTORIO'!X2317</f>
        <v>0</v>
      </c>
      <c r="Y2317" s="5">
        <f>+'MBI DIRECTORIO'!Y2317</f>
        <v>1579.9538339002972</v>
      </c>
      <c r="Z2317" s="5">
        <f>+'MBI DIRECTORIO'!Z2317</f>
        <v>0.4847002050694485</v>
      </c>
      <c r="AA2317" s="5">
        <f>+'MBI DIRECTORIO'!AA2317</f>
        <v>0</v>
      </c>
      <c r="AB2317" s="5" t="str">
        <f>+'MBI DIRECTORIO'!AG2317</f>
        <v>COMPANHIA BRASILEIRA DE DISTRIBUIÇÃO</v>
      </c>
      <c r="AD2317" t="str">
        <f t="shared" si="38"/>
        <v>INSERT INTO TABLA_PRESUPUESTO_COMERCIAL VALUES ('VSR','80130-C','14005166-21',2022,'Diciembre',200,'USD',10000,6922.625492,0,500,49.950043,1500,41.830065,0,3.202614,34.436454,0,0,0,0,0,0,0,1579.953834,0.4847,0);</v>
      </c>
    </row>
    <row r="2318" spans="1:30" x14ac:dyDescent="0.2">
      <c r="A2318" t="str">
        <f>+'MBI DIRECTORIO'!A2318</f>
        <v>VSR</v>
      </c>
      <c r="B2318" t="str">
        <f>+'MBI DIRECTORIO'!B2318</f>
        <v>80027-C</v>
      </c>
      <c r="C2318" t="str">
        <f>+'MBI DIRECTORIO'!C2318</f>
        <v>14005166-21</v>
      </c>
      <c r="D2318">
        <f>+'MBI DIRECTORIO'!D2318</f>
        <v>2022</v>
      </c>
      <c r="E2318" t="str">
        <f>+'MBI DIRECTORIO'!E2318</f>
        <v>Diciembre</v>
      </c>
      <c r="F2318" s="5">
        <f>+'MBI DIRECTORIO'!F2318</f>
        <v>80</v>
      </c>
      <c r="G2318" t="str">
        <f>+'MBI DIRECTORIO'!G2318</f>
        <v>USD</v>
      </c>
      <c r="H2318" s="5">
        <f>+'MBI DIRECTORIO'!H2318</f>
        <v>4000</v>
      </c>
      <c r="I2318" s="5">
        <f>+'MBI DIRECTORIO'!I2318</f>
        <v>2769.050196901735</v>
      </c>
      <c r="J2318" s="5">
        <f>+'MBI DIRECTORIO'!J2318</f>
        <v>200</v>
      </c>
      <c r="K2318" s="5">
        <f>+'MBI DIRECTORIO'!K2318</f>
        <v>0</v>
      </c>
      <c r="L2318" s="5">
        <f>+'MBI DIRECTORIO'!L2318</f>
        <v>19.980017190429709</v>
      </c>
      <c r="M2318" s="5">
        <f>+'MBI DIRECTORIO'!M2318</f>
        <v>0</v>
      </c>
      <c r="N2318" s="5">
        <f>+'MBI DIRECTORIO'!N2318</f>
        <v>46.859903381642511</v>
      </c>
      <c r="O2318" s="5">
        <f>+'MBI DIRECTORIO'!O2318</f>
        <v>70.048309178743949</v>
      </c>
      <c r="P2318" s="5">
        <f>+'MBI DIRECTORIO'!P2318</f>
        <v>3.1561996779388082</v>
      </c>
      <c r="Q2318" s="5">
        <f>+'MBI DIRECTORIO'!Q2318</f>
        <v>13.774581582666254</v>
      </c>
      <c r="R2318" s="5">
        <f>+'MBI DIRECTORIO'!R2318</f>
        <v>0</v>
      </c>
      <c r="S2318" s="5">
        <f>+'MBI DIRECTORIO'!S2318</f>
        <v>0</v>
      </c>
      <c r="T2318" s="5">
        <f>+'MBI DIRECTORIO'!T2318</f>
        <v>0</v>
      </c>
      <c r="U2318" s="5">
        <f>+'MBI DIRECTORIO'!U2318</f>
        <v>0</v>
      </c>
      <c r="V2318" s="5">
        <f>+'MBI DIRECTORIO'!V2318</f>
        <v>0</v>
      </c>
      <c r="W2318" s="5">
        <f>+'MBI DIRECTORIO'!W2318</f>
        <v>0</v>
      </c>
      <c r="X2318" s="5">
        <f>+'MBI DIRECTORIO'!X2318</f>
        <v>0</v>
      </c>
      <c r="Y2318" s="5">
        <f>+'MBI DIRECTORIO'!Y2318</f>
        <v>134.03287390301929</v>
      </c>
      <c r="Z2318" s="5">
        <f>+'MBI DIRECTORIO'!Z2318</f>
        <v>0.1938800820277794</v>
      </c>
      <c r="AA2318" s="5">
        <f>+'MBI DIRECTORIO'!AA2318</f>
        <v>0</v>
      </c>
      <c r="AB2318" s="5" t="str">
        <f>+'MBI DIRECTORIO'!AG2318</f>
        <v>Viñas Y Vinos S.A. De C.V.</v>
      </c>
      <c r="AD2318" t="str">
        <f t="shared" si="38"/>
        <v>INSERT INTO TABLA_PRESUPUESTO_COMERCIAL VALUES ('VSR','80027-C','14005166-21',2022,'Diciembre',80,'USD',4000,2769.050197,200,0,19.980017,0,46.859903,70.048309,3.1562,13.774582,0,0,0,0,0,0,0,134.032874,0.19388,0);</v>
      </c>
    </row>
    <row r="2319" spans="1:30" x14ac:dyDescent="0.2">
      <c r="A2319" t="str">
        <f>+'MBI DIRECTORIO'!A2319</f>
        <v>VSR</v>
      </c>
      <c r="B2319" t="str">
        <f>+'MBI DIRECTORIO'!B2319</f>
        <v>80190-C</v>
      </c>
      <c r="C2319" t="str">
        <f>+'MBI DIRECTORIO'!C2319</f>
        <v>14005166-21</v>
      </c>
      <c r="D2319">
        <f>+'MBI DIRECTORIO'!D2319</f>
        <v>2022</v>
      </c>
      <c r="E2319" t="str">
        <f>+'MBI DIRECTORIO'!E2319</f>
        <v>Diciembre</v>
      </c>
      <c r="F2319" s="5">
        <f>+'MBI DIRECTORIO'!F2319</f>
        <v>40</v>
      </c>
      <c r="G2319" t="str">
        <f>+'MBI DIRECTORIO'!G2319</f>
        <v>USD</v>
      </c>
      <c r="H2319" s="5">
        <f>+'MBI DIRECTORIO'!H2319</f>
        <v>2000</v>
      </c>
      <c r="I2319" s="5">
        <f>+'MBI DIRECTORIO'!I2319</f>
        <v>1384.5250984508675</v>
      </c>
      <c r="J2319" s="5">
        <f>+'MBI DIRECTORIO'!J2319</f>
        <v>0</v>
      </c>
      <c r="K2319" s="5">
        <f>+'MBI DIRECTORIO'!K2319</f>
        <v>100</v>
      </c>
      <c r="L2319" s="5">
        <f>+'MBI DIRECTORIO'!L2319</f>
        <v>9.9900085952148547</v>
      </c>
      <c r="M2319" s="5">
        <f>+'MBI DIRECTORIO'!M2319</f>
        <v>0</v>
      </c>
      <c r="N2319" s="5">
        <f>+'MBI DIRECTORIO'!N2319</f>
        <v>10.218036764660017</v>
      </c>
      <c r="O2319" s="5">
        <f>+'MBI DIRECTORIO'!O2319</f>
        <v>20.467261737682218</v>
      </c>
      <c r="P2319" s="5">
        <f>+'MBI DIRECTORIO'!P2319</f>
        <v>1.5282222097469389</v>
      </c>
      <c r="Q2319" s="5">
        <f>+'MBI DIRECTORIO'!Q2319</f>
        <v>6.8872907913331272</v>
      </c>
      <c r="R2319" s="5">
        <f>+'MBI DIRECTORIO'!R2319</f>
        <v>0</v>
      </c>
      <c r="S2319" s="5">
        <f>+'MBI DIRECTORIO'!S2319</f>
        <v>0</v>
      </c>
      <c r="T2319" s="5">
        <f>+'MBI DIRECTORIO'!T2319</f>
        <v>0</v>
      </c>
      <c r="U2319" s="5">
        <f>+'MBI DIRECTORIO'!U2319</f>
        <v>0</v>
      </c>
      <c r="V2319" s="5">
        <f>+'MBI DIRECTORIO'!V2319</f>
        <v>0</v>
      </c>
      <c r="W2319" s="5">
        <f>+'MBI DIRECTORIO'!W2319</f>
        <v>0</v>
      </c>
      <c r="X2319" s="5">
        <f>+'MBI DIRECTORIO'!X2319</f>
        <v>0</v>
      </c>
      <c r="Y2319" s="5">
        <f>+'MBI DIRECTORIO'!Y2319</f>
        <v>39.197751544436187</v>
      </c>
      <c r="Z2319" s="5">
        <f>+'MBI DIRECTORIO'!Z2319</f>
        <v>9.69400410138897E-2</v>
      </c>
      <c r="AA2319" s="5">
        <f>+'MBI DIRECTORIO'!AA2319</f>
        <v>0</v>
      </c>
      <c r="AB2319" s="5" t="str">
        <f>+'MBI DIRECTORIO'!AG2319</f>
        <v>Panuts Vinos Memorables SAC</v>
      </c>
      <c r="AD2319" t="str">
        <f t="shared" si="38"/>
        <v>INSERT INTO TABLA_PRESUPUESTO_COMERCIAL VALUES ('VSR','80190-C','14005166-21',2022,'Diciembre',40,'USD',2000,1384.525098,0,100,9.990009,0,10.218037,20.467262,1.528222,6.887291,0,0,0,0,0,0,0,39.197752,0.09694,0);</v>
      </c>
    </row>
    <row r="2320" spans="1:30" x14ac:dyDescent="0.2">
      <c r="A2320" t="str">
        <f>+'MBI DIRECTORIO'!A2320</f>
        <v>VSR</v>
      </c>
      <c r="B2320" t="str">
        <f>+'MBI DIRECTORIO'!B2320</f>
        <v>80222-C</v>
      </c>
      <c r="C2320" t="str">
        <f>+'MBI DIRECTORIO'!C2320</f>
        <v>14005166-21</v>
      </c>
      <c r="D2320">
        <f>+'MBI DIRECTORIO'!D2320</f>
        <v>2022</v>
      </c>
      <c r="E2320" t="str">
        <f>+'MBI DIRECTORIO'!E2320</f>
        <v>Diciembre</v>
      </c>
      <c r="F2320" s="5">
        <f>+'MBI DIRECTORIO'!F2320</f>
        <v>40</v>
      </c>
      <c r="G2320" t="str">
        <f>+'MBI DIRECTORIO'!G2320</f>
        <v>USD</v>
      </c>
      <c r="H2320" s="5">
        <f>+'MBI DIRECTORIO'!H2320</f>
        <v>1920</v>
      </c>
      <c r="I2320" s="5">
        <f>+'MBI DIRECTORIO'!I2320</f>
        <v>1384.5250984508675</v>
      </c>
      <c r="J2320" s="5">
        <f>+'MBI DIRECTORIO'!J2320</f>
        <v>0</v>
      </c>
      <c r="K2320" s="5">
        <f>+'MBI DIRECTORIO'!K2320</f>
        <v>0</v>
      </c>
      <c r="L2320" s="5">
        <f>+'MBI DIRECTORIO'!L2320</f>
        <v>9.9900085952148547</v>
      </c>
      <c r="M2320" s="5">
        <f>+'MBI DIRECTORIO'!M2320</f>
        <v>0</v>
      </c>
      <c r="N2320" s="5">
        <f>+'MBI DIRECTORIO'!N2320</f>
        <v>64.161407534901514</v>
      </c>
      <c r="O2320" s="5">
        <f>+'MBI DIRECTORIO'!O2320</f>
        <v>83.189902467010896</v>
      </c>
      <c r="P2320" s="5">
        <f>+'MBI DIRECTORIO'!P2320</f>
        <v>3.7483266398929049</v>
      </c>
      <c r="Q2320" s="5">
        <f>+'MBI DIRECTORIO'!Q2320</f>
        <v>6.6117991596798023</v>
      </c>
      <c r="R2320" s="5">
        <f>+'MBI DIRECTORIO'!R2320</f>
        <v>0</v>
      </c>
      <c r="S2320" s="5">
        <f>+'MBI DIRECTORIO'!S2320</f>
        <v>0</v>
      </c>
      <c r="T2320" s="5">
        <f>+'MBI DIRECTORIO'!T2320</f>
        <v>0</v>
      </c>
      <c r="U2320" s="5">
        <f>+'MBI DIRECTORIO'!U2320</f>
        <v>0</v>
      </c>
      <c r="V2320" s="5">
        <f>+'MBI DIRECTORIO'!V2320</f>
        <v>0</v>
      </c>
      <c r="W2320" s="5">
        <f>+'MBI DIRECTORIO'!W2320</f>
        <v>0</v>
      </c>
      <c r="X2320" s="5">
        <f>+'MBI DIRECTORIO'!X2320</f>
        <v>0</v>
      </c>
      <c r="Y2320" s="5">
        <f>+'MBI DIRECTORIO'!Y2320</f>
        <v>157.80837584249898</v>
      </c>
      <c r="Z2320" s="5">
        <f>+'MBI DIRECTORIO'!Z2320</f>
        <v>9.69400410138897E-2</v>
      </c>
      <c r="AA2320" s="5">
        <f>+'MBI DIRECTORIO'!AA2320</f>
        <v>0</v>
      </c>
      <c r="AB2320" s="5" t="str">
        <f>+'MBI DIRECTORIO'!AG2320</f>
        <v>LAVENDIMIASA S.A.</v>
      </c>
      <c r="AD2320" t="str">
        <f t="shared" si="38"/>
        <v>INSERT INTO TABLA_PRESUPUESTO_COMERCIAL VALUES ('VSR','80222-C','14005166-21',2022,'Diciembre',40,'USD',1920,1384.525098,0,0,9.990009,0,64.161408,83.189902,3.748327,6.611799,0,0,0,0,0,0,0,157.808376,0.09694,0);</v>
      </c>
    </row>
    <row r="2321" spans="1:30" x14ac:dyDescent="0.2">
      <c r="A2321" t="str">
        <f>+'MBI DIRECTORIO'!A2321</f>
        <v>VSR</v>
      </c>
      <c r="B2321" t="str">
        <f>+'MBI DIRECTORIO'!B2321</f>
        <v>80223-C</v>
      </c>
      <c r="C2321" t="str">
        <f>+'MBI DIRECTORIO'!C2321</f>
        <v>14005166-21</v>
      </c>
      <c r="D2321">
        <f>+'MBI DIRECTORIO'!D2321</f>
        <v>2022</v>
      </c>
      <c r="E2321" t="str">
        <f>+'MBI DIRECTORIO'!E2321</f>
        <v>Diciembre</v>
      </c>
      <c r="F2321" s="5">
        <f>+'MBI DIRECTORIO'!F2321</f>
        <v>100</v>
      </c>
      <c r="G2321" t="str">
        <f>+'MBI DIRECTORIO'!G2321</f>
        <v>USD</v>
      </c>
      <c r="H2321" s="5">
        <f>+'MBI DIRECTORIO'!H2321</f>
        <v>4800</v>
      </c>
      <c r="I2321" s="5">
        <f>+'MBI DIRECTORIO'!I2321</f>
        <v>3461.3127461271688</v>
      </c>
      <c r="J2321" s="5">
        <f>+'MBI DIRECTORIO'!J2321</f>
        <v>0</v>
      </c>
      <c r="K2321" s="5">
        <f>+'MBI DIRECTORIO'!K2321</f>
        <v>0</v>
      </c>
      <c r="L2321" s="5">
        <f>+'MBI DIRECTORIO'!L2321</f>
        <v>24.97502148803714</v>
      </c>
      <c r="M2321" s="5">
        <f>+'MBI DIRECTORIO'!M2321</f>
        <v>0</v>
      </c>
      <c r="N2321" s="5">
        <f>+'MBI DIRECTORIO'!N2321</f>
        <v>98.901034112750125</v>
      </c>
      <c r="O2321" s="5">
        <f>+'MBI DIRECTORIO'!O2321</f>
        <v>128.23233931161343</v>
      </c>
      <c r="P2321" s="5">
        <f>+'MBI DIRECTORIO'!P2321</f>
        <v>5.777824943695685</v>
      </c>
      <c r="Q2321" s="5">
        <f>+'MBI DIRECTORIO'!Q2321</f>
        <v>16.529497899199505</v>
      </c>
      <c r="R2321" s="5">
        <f>+'MBI DIRECTORIO'!R2321</f>
        <v>0</v>
      </c>
      <c r="S2321" s="5">
        <f>+'MBI DIRECTORIO'!S2321</f>
        <v>0</v>
      </c>
      <c r="T2321" s="5">
        <f>+'MBI DIRECTORIO'!T2321</f>
        <v>0</v>
      </c>
      <c r="U2321" s="5">
        <f>+'MBI DIRECTORIO'!U2321</f>
        <v>0</v>
      </c>
      <c r="V2321" s="5">
        <f>+'MBI DIRECTORIO'!V2321</f>
        <v>0</v>
      </c>
      <c r="W2321" s="5">
        <f>+'MBI DIRECTORIO'!W2321</f>
        <v>0</v>
      </c>
      <c r="X2321" s="5">
        <f>+'MBI DIRECTORIO'!X2321</f>
        <v>0</v>
      </c>
      <c r="Y2321" s="5">
        <f>+'MBI DIRECTORIO'!Y2321</f>
        <v>249.68304636979346</v>
      </c>
      <c r="Z2321" s="5">
        <f>+'MBI DIRECTORIO'!Z2321</f>
        <v>0.24235010253472425</v>
      </c>
      <c r="AA2321" s="5">
        <f>+'MBI DIRECTORIO'!AA2321</f>
        <v>0</v>
      </c>
      <c r="AB2321" s="5" t="str">
        <f>+'MBI DIRECTORIO'!AG2321</f>
        <v>Inversiones Electrónicas de Honduras</v>
      </c>
      <c r="AD2321" t="str">
        <f t="shared" si="38"/>
        <v>INSERT INTO TABLA_PRESUPUESTO_COMERCIAL VALUES ('VSR','80223-C','14005166-21',2022,'Diciembre',100,'USD',4800,3461.312746,0,0,24.975021,0,98.901034,128.232339,5.777825,16.529498,0,0,0,0,0,0,0,249.683046,0.24235,0);</v>
      </c>
    </row>
    <row r="2322" spans="1:30" x14ac:dyDescent="0.2">
      <c r="F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</row>
    <row r="2323" spans="1:30" x14ac:dyDescent="0.2">
      <c r="F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</row>
    <row r="2324" spans="1:30" x14ac:dyDescent="0.2">
      <c r="F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</row>
    <row r="2325" spans="1:30" x14ac:dyDescent="0.2">
      <c r="F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</row>
    <row r="2326" spans="1:30" x14ac:dyDescent="0.2">
      <c r="F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</row>
    <row r="2327" spans="1:30" x14ac:dyDescent="0.2">
      <c r="F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</row>
    <row r="2328" spans="1:30" x14ac:dyDescent="0.2">
      <c r="F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</row>
    <row r="2329" spans="1:30" x14ac:dyDescent="0.2">
      <c r="F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</row>
    <row r="2330" spans="1:30" x14ac:dyDescent="0.2">
      <c r="F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</row>
    <row r="2331" spans="1:30" x14ac:dyDescent="0.2">
      <c r="F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</row>
    <row r="2332" spans="1:30" x14ac:dyDescent="0.2">
      <c r="F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</row>
    <row r="2333" spans="1:30" x14ac:dyDescent="0.2">
      <c r="F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</row>
    <row r="2334" spans="1:30" x14ac:dyDescent="0.2">
      <c r="F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</row>
    <row r="2335" spans="1:30" x14ac:dyDescent="0.2">
      <c r="F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</row>
    <row r="2336" spans="1:30" x14ac:dyDescent="0.2">
      <c r="F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</row>
    <row r="2337" spans="6:28" x14ac:dyDescent="0.2">
      <c r="F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</row>
    <row r="2338" spans="6:28" x14ac:dyDescent="0.2">
      <c r="F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</row>
    <row r="2339" spans="6:28" x14ac:dyDescent="0.2">
      <c r="F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</row>
    <row r="2340" spans="6:28" x14ac:dyDescent="0.2">
      <c r="F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</row>
    <row r="2341" spans="6:28" x14ac:dyDescent="0.2">
      <c r="F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</row>
    <row r="2342" spans="6:28" x14ac:dyDescent="0.2">
      <c r="F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</row>
    <row r="2343" spans="6:28" x14ac:dyDescent="0.2">
      <c r="F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</row>
    <row r="2344" spans="6:28" x14ac:dyDescent="0.2">
      <c r="F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</row>
    <row r="2345" spans="6:28" x14ac:dyDescent="0.2">
      <c r="F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</row>
    <row r="2346" spans="6:28" x14ac:dyDescent="0.2">
      <c r="F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</row>
    <row r="2347" spans="6:28" x14ac:dyDescent="0.2">
      <c r="F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</row>
    <row r="2348" spans="6:28" x14ac:dyDescent="0.2">
      <c r="F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</row>
    <row r="2349" spans="6:28" x14ac:dyDescent="0.2">
      <c r="F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</row>
    <row r="2350" spans="6:28" x14ac:dyDescent="0.2">
      <c r="F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</row>
    <row r="2351" spans="6:28" x14ac:dyDescent="0.2">
      <c r="F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</row>
    <row r="2352" spans="6:28" x14ac:dyDescent="0.2">
      <c r="F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</row>
    <row r="2353" spans="6:28" x14ac:dyDescent="0.2">
      <c r="F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</row>
    <row r="2354" spans="6:28" x14ac:dyDescent="0.2">
      <c r="F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</row>
    <row r="2355" spans="6:28" x14ac:dyDescent="0.2">
      <c r="F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</row>
    <row r="2356" spans="6:28" x14ac:dyDescent="0.2">
      <c r="F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</row>
    <row r="2357" spans="6:28" x14ac:dyDescent="0.2">
      <c r="F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</row>
    <row r="2358" spans="6:28" x14ac:dyDescent="0.2">
      <c r="F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</row>
    <row r="2359" spans="6:28" x14ac:dyDescent="0.2">
      <c r="F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</row>
    <row r="2360" spans="6:28" x14ac:dyDescent="0.2">
      <c r="F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</row>
    <row r="2361" spans="6:28" x14ac:dyDescent="0.2">
      <c r="F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</row>
    <row r="2362" spans="6:28" x14ac:dyDescent="0.2">
      <c r="F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</row>
    <row r="2363" spans="6:28" x14ac:dyDescent="0.2">
      <c r="F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</row>
    <row r="2364" spans="6:28" x14ac:dyDescent="0.2">
      <c r="F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</row>
    <row r="2365" spans="6:28" x14ac:dyDescent="0.2">
      <c r="F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</row>
    <row r="2366" spans="6:28" x14ac:dyDescent="0.2">
      <c r="F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</row>
    <row r="2367" spans="6:28" x14ac:dyDescent="0.2">
      <c r="F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</row>
    <row r="2368" spans="6:28" x14ac:dyDescent="0.2">
      <c r="F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</row>
    <row r="2369" spans="6:28" x14ac:dyDescent="0.2">
      <c r="F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</row>
    <row r="2370" spans="6:28" x14ac:dyDescent="0.2">
      <c r="F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</row>
    <row r="2371" spans="6:28" x14ac:dyDescent="0.2">
      <c r="F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</row>
    <row r="2372" spans="6:28" x14ac:dyDescent="0.2">
      <c r="F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</row>
    <row r="2373" spans="6:28" x14ac:dyDescent="0.2">
      <c r="F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</row>
    <row r="2374" spans="6:28" x14ac:dyDescent="0.2">
      <c r="F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</row>
    <row r="2375" spans="6:28" x14ac:dyDescent="0.2">
      <c r="F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</row>
    <row r="2376" spans="6:28" x14ac:dyDescent="0.2">
      <c r="F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</row>
    <row r="2377" spans="6:28" x14ac:dyDescent="0.2">
      <c r="F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</row>
    <row r="2378" spans="6:28" x14ac:dyDescent="0.2">
      <c r="F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</row>
    <row r="2379" spans="6:28" x14ac:dyDescent="0.2">
      <c r="F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</row>
    <row r="2380" spans="6:28" x14ac:dyDescent="0.2">
      <c r="F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</row>
    <row r="2381" spans="6:28" x14ac:dyDescent="0.2">
      <c r="F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</row>
    <row r="2382" spans="6:28" x14ac:dyDescent="0.2">
      <c r="F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</row>
    <row r="2383" spans="6:28" x14ac:dyDescent="0.2">
      <c r="F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</row>
    <row r="2384" spans="6:28" x14ac:dyDescent="0.2">
      <c r="F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</row>
    <row r="2385" spans="6:28" x14ac:dyDescent="0.2">
      <c r="F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</row>
    <row r="2386" spans="6:28" x14ac:dyDescent="0.2">
      <c r="F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</row>
    <row r="2387" spans="6:28" x14ac:dyDescent="0.2">
      <c r="F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</row>
    <row r="2388" spans="6:28" x14ac:dyDescent="0.2">
      <c r="F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</row>
    <row r="2389" spans="6:28" x14ac:dyDescent="0.2">
      <c r="F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</row>
    <row r="2390" spans="6:28" x14ac:dyDescent="0.2">
      <c r="F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</row>
    <row r="2391" spans="6:28" x14ac:dyDescent="0.2">
      <c r="F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</row>
    <row r="2392" spans="6:28" x14ac:dyDescent="0.2">
      <c r="F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</row>
    <row r="2393" spans="6:28" x14ac:dyDescent="0.2">
      <c r="F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</row>
    <row r="2394" spans="6:28" x14ac:dyDescent="0.2">
      <c r="F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</row>
    <row r="2395" spans="6:28" x14ac:dyDescent="0.2">
      <c r="F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</row>
    <row r="2396" spans="6:28" x14ac:dyDescent="0.2">
      <c r="F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</row>
    <row r="2397" spans="6:28" x14ac:dyDescent="0.2">
      <c r="F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</row>
    <row r="2398" spans="6:28" x14ac:dyDescent="0.2">
      <c r="F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</row>
    <row r="2399" spans="6:28" x14ac:dyDescent="0.2">
      <c r="F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</row>
    <row r="2400" spans="6:28" x14ac:dyDescent="0.2">
      <c r="F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</row>
    <row r="2401" spans="6:28" x14ac:dyDescent="0.2">
      <c r="F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</row>
    <row r="2402" spans="6:28" x14ac:dyDescent="0.2">
      <c r="F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</row>
    <row r="2403" spans="6:28" x14ac:dyDescent="0.2">
      <c r="F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</row>
    <row r="2404" spans="6:28" x14ac:dyDescent="0.2">
      <c r="F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</row>
    <row r="2405" spans="6:28" x14ac:dyDescent="0.2">
      <c r="F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</row>
    <row r="2406" spans="6:28" x14ac:dyDescent="0.2">
      <c r="F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</row>
    <row r="2407" spans="6:28" x14ac:dyDescent="0.2">
      <c r="F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</row>
    <row r="2408" spans="6:28" x14ac:dyDescent="0.2">
      <c r="F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</row>
    <row r="2409" spans="6:28" x14ac:dyDescent="0.2">
      <c r="F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</row>
    <row r="2410" spans="6:28" x14ac:dyDescent="0.2">
      <c r="F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</row>
    <row r="2411" spans="6:28" x14ac:dyDescent="0.2">
      <c r="F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</row>
    <row r="2412" spans="6:28" x14ac:dyDescent="0.2">
      <c r="F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</row>
    <row r="2413" spans="6:28" x14ac:dyDescent="0.2">
      <c r="F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</row>
    <row r="2414" spans="6:28" x14ac:dyDescent="0.2">
      <c r="F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</row>
    <row r="2415" spans="6:28" x14ac:dyDescent="0.2">
      <c r="F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</row>
    <row r="2416" spans="6:28" x14ac:dyDescent="0.2">
      <c r="F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</row>
    <row r="2417" spans="6:28" x14ac:dyDescent="0.2">
      <c r="F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</row>
    <row r="2418" spans="6:28" x14ac:dyDescent="0.2">
      <c r="F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</row>
    <row r="2419" spans="6:28" x14ac:dyDescent="0.2">
      <c r="F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</row>
    <row r="2420" spans="6:28" x14ac:dyDescent="0.2">
      <c r="F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</row>
    <row r="2421" spans="6:28" x14ac:dyDescent="0.2">
      <c r="F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</row>
    <row r="2422" spans="6:28" x14ac:dyDescent="0.2">
      <c r="F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</row>
    <row r="2423" spans="6:28" x14ac:dyDescent="0.2">
      <c r="F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</row>
    <row r="2424" spans="6:28" x14ac:dyDescent="0.2">
      <c r="F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</row>
    <row r="2425" spans="6:28" x14ac:dyDescent="0.2">
      <c r="F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</row>
    <row r="2426" spans="6:28" x14ac:dyDescent="0.2">
      <c r="F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</row>
    <row r="2427" spans="6:28" x14ac:dyDescent="0.2">
      <c r="F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</row>
    <row r="2428" spans="6:28" x14ac:dyDescent="0.2">
      <c r="F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</row>
    <row r="2429" spans="6:28" x14ac:dyDescent="0.2">
      <c r="F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</row>
    <row r="2430" spans="6:28" x14ac:dyDescent="0.2">
      <c r="F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</row>
    <row r="2431" spans="6:28" x14ac:dyDescent="0.2">
      <c r="F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</row>
    <row r="2432" spans="6:28" x14ac:dyDescent="0.2">
      <c r="F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</row>
    <row r="2433" spans="6:28" x14ac:dyDescent="0.2">
      <c r="F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</row>
    <row r="2434" spans="6:28" x14ac:dyDescent="0.2">
      <c r="F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</row>
    <row r="2435" spans="6:28" x14ac:dyDescent="0.2">
      <c r="F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</row>
    <row r="2436" spans="6:28" x14ac:dyDescent="0.2">
      <c r="F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</row>
    <row r="2437" spans="6:28" x14ac:dyDescent="0.2">
      <c r="F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</row>
    <row r="2438" spans="6:28" x14ac:dyDescent="0.2">
      <c r="F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</row>
    <row r="2439" spans="6:28" x14ac:dyDescent="0.2">
      <c r="F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</row>
    <row r="2440" spans="6:28" x14ac:dyDescent="0.2">
      <c r="F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</row>
    <row r="2441" spans="6:28" x14ac:dyDescent="0.2">
      <c r="F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</row>
    <row r="2442" spans="6:28" x14ac:dyDescent="0.2">
      <c r="F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</row>
    <row r="2443" spans="6:28" x14ac:dyDescent="0.2">
      <c r="F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</row>
    <row r="2444" spans="6:28" x14ac:dyDescent="0.2">
      <c r="F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</row>
    <row r="2445" spans="6:28" x14ac:dyDescent="0.2">
      <c r="F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</row>
    <row r="2446" spans="6:28" x14ac:dyDescent="0.2">
      <c r="F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</row>
    <row r="2447" spans="6:28" x14ac:dyDescent="0.2">
      <c r="F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</row>
    <row r="2448" spans="6:28" x14ac:dyDescent="0.2">
      <c r="F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</row>
    <row r="2449" spans="6:28" x14ac:dyDescent="0.2">
      <c r="F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</row>
    <row r="2450" spans="6:28" x14ac:dyDescent="0.2">
      <c r="F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</row>
    <row r="2451" spans="6:28" x14ac:dyDescent="0.2">
      <c r="F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</row>
    <row r="2452" spans="6:28" x14ac:dyDescent="0.2">
      <c r="F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</row>
    <row r="2453" spans="6:28" x14ac:dyDescent="0.2">
      <c r="F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</row>
    <row r="2454" spans="6:28" x14ac:dyDescent="0.2">
      <c r="F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</row>
    <row r="2455" spans="6:28" x14ac:dyDescent="0.2">
      <c r="F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</row>
    <row r="2456" spans="6:28" x14ac:dyDescent="0.2">
      <c r="F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</row>
    <row r="2457" spans="6:28" x14ac:dyDescent="0.2">
      <c r="F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</row>
    <row r="2458" spans="6:28" x14ac:dyDescent="0.2">
      <c r="F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</row>
    <row r="2459" spans="6:28" x14ac:dyDescent="0.2">
      <c r="F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</row>
    <row r="2460" spans="6:28" x14ac:dyDescent="0.2">
      <c r="F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</row>
    <row r="2461" spans="6:28" x14ac:dyDescent="0.2">
      <c r="F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</row>
    <row r="2462" spans="6:28" x14ac:dyDescent="0.2">
      <c r="F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</row>
    <row r="2463" spans="6:28" x14ac:dyDescent="0.2">
      <c r="F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</row>
    <row r="2464" spans="6:28" x14ac:dyDescent="0.2">
      <c r="F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</row>
    <row r="2465" spans="6:28" x14ac:dyDescent="0.2">
      <c r="F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</row>
    <row r="2466" spans="6:28" x14ac:dyDescent="0.2">
      <c r="F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</row>
    <row r="2467" spans="6:28" x14ac:dyDescent="0.2">
      <c r="F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</row>
    <row r="2468" spans="6:28" x14ac:dyDescent="0.2">
      <c r="F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</row>
    <row r="2469" spans="6:28" x14ac:dyDescent="0.2">
      <c r="F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</row>
    <row r="2470" spans="6:28" x14ac:dyDescent="0.2">
      <c r="F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</row>
    <row r="2471" spans="6:28" x14ac:dyDescent="0.2">
      <c r="F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</row>
    <row r="2472" spans="6:28" x14ac:dyDescent="0.2">
      <c r="F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</row>
    <row r="2473" spans="6:28" x14ac:dyDescent="0.2">
      <c r="F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</row>
    <row r="2474" spans="6:28" x14ac:dyDescent="0.2">
      <c r="F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</row>
    <row r="2475" spans="6:28" x14ac:dyDescent="0.2">
      <c r="F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</row>
    <row r="2476" spans="6:28" x14ac:dyDescent="0.2">
      <c r="F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</row>
    <row r="2477" spans="6:28" x14ac:dyDescent="0.2">
      <c r="F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</row>
    <row r="2478" spans="6:28" x14ac:dyDescent="0.2">
      <c r="F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</row>
    <row r="2479" spans="6:28" x14ac:dyDescent="0.2">
      <c r="F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</row>
    <row r="2480" spans="6:28" x14ac:dyDescent="0.2">
      <c r="F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</row>
    <row r="2481" spans="6:28" x14ac:dyDescent="0.2">
      <c r="F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</row>
    <row r="2482" spans="6:28" x14ac:dyDescent="0.2">
      <c r="F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</row>
    <row r="2483" spans="6:28" x14ac:dyDescent="0.2">
      <c r="F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</row>
    <row r="2484" spans="6:28" x14ac:dyDescent="0.2">
      <c r="F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</row>
    <row r="2485" spans="6:28" x14ac:dyDescent="0.2">
      <c r="F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</row>
    <row r="2486" spans="6:28" x14ac:dyDescent="0.2">
      <c r="F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</row>
    <row r="2487" spans="6:28" x14ac:dyDescent="0.2">
      <c r="F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</row>
    <row r="2488" spans="6:28" x14ac:dyDescent="0.2">
      <c r="F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</row>
    <row r="2489" spans="6:28" x14ac:dyDescent="0.2">
      <c r="F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</row>
    <row r="2490" spans="6:28" x14ac:dyDescent="0.2">
      <c r="F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</row>
    <row r="2491" spans="6:28" x14ac:dyDescent="0.2">
      <c r="F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</row>
    <row r="2492" spans="6:28" x14ac:dyDescent="0.2">
      <c r="F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</row>
    <row r="2493" spans="6:28" x14ac:dyDescent="0.2">
      <c r="F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</row>
    <row r="2494" spans="6:28" x14ac:dyDescent="0.2">
      <c r="F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</row>
    <row r="2495" spans="6:28" x14ac:dyDescent="0.2">
      <c r="F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</row>
    <row r="2496" spans="6:28" x14ac:dyDescent="0.2">
      <c r="F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</row>
    <row r="2497" spans="6:28" x14ac:dyDescent="0.2">
      <c r="F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</row>
    <row r="2498" spans="6:28" x14ac:dyDescent="0.2">
      <c r="F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</row>
    <row r="2499" spans="6:28" x14ac:dyDescent="0.2">
      <c r="F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</row>
    <row r="2500" spans="6:28" x14ac:dyDescent="0.2">
      <c r="F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</row>
    <row r="2501" spans="6:28" x14ac:dyDescent="0.2">
      <c r="F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</row>
    <row r="2502" spans="6:28" x14ac:dyDescent="0.2">
      <c r="F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</row>
    <row r="2503" spans="6:28" x14ac:dyDescent="0.2">
      <c r="F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</row>
    <row r="2504" spans="6:28" x14ac:dyDescent="0.2">
      <c r="F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</row>
    <row r="2505" spans="6:28" x14ac:dyDescent="0.2">
      <c r="F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</row>
    <row r="2506" spans="6:28" x14ac:dyDescent="0.2">
      <c r="F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</row>
    <row r="2507" spans="6:28" x14ac:dyDescent="0.2">
      <c r="F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</row>
    <row r="2508" spans="6:28" x14ac:dyDescent="0.2">
      <c r="F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</row>
    <row r="2509" spans="6:28" x14ac:dyDescent="0.2">
      <c r="F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</row>
    <row r="2510" spans="6:28" x14ac:dyDescent="0.2">
      <c r="F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</row>
    <row r="2511" spans="6:28" x14ac:dyDescent="0.2">
      <c r="F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</row>
    <row r="2512" spans="6:28" x14ac:dyDescent="0.2">
      <c r="F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</row>
    <row r="2513" spans="6:28" x14ac:dyDescent="0.2">
      <c r="F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</row>
    <row r="2514" spans="6:28" x14ac:dyDescent="0.2">
      <c r="F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</row>
    <row r="2515" spans="6:28" x14ac:dyDescent="0.2">
      <c r="F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</row>
    <row r="2516" spans="6:28" x14ac:dyDescent="0.2">
      <c r="F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</row>
    <row r="2517" spans="6:28" x14ac:dyDescent="0.2">
      <c r="F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</row>
    <row r="2518" spans="6:28" x14ac:dyDescent="0.2">
      <c r="F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</row>
    <row r="2519" spans="6:28" x14ac:dyDescent="0.2">
      <c r="F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</row>
    <row r="2520" spans="6:28" x14ac:dyDescent="0.2">
      <c r="F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</row>
    <row r="2521" spans="6:28" x14ac:dyDescent="0.2">
      <c r="F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</row>
    <row r="2522" spans="6:28" x14ac:dyDescent="0.2">
      <c r="F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</row>
    <row r="2523" spans="6:28" x14ac:dyDescent="0.2">
      <c r="F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</row>
    <row r="2524" spans="6:28" x14ac:dyDescent="0.2">
      <c r="F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</row>
    <row r="2525" spans="6:28" x14ac:dyDescent="0.2">
      <c r="F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</row>
    <row r="2526" spans="6:28" x14ac:dyDescent="0.2">
      <c r="F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</row>
    <row r="2527" spans="6:28" x14ac:dyDescent="0.2">
      <c r="F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</row>
    <row r="2528" spans="6:28" x14ac:dyDescent="0.2">
      <c r="F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</row>
    <row r="2529" spans="6:28" x14ac:dyDescent="0.2">
      <c r="F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</row>
    <row r="2530" spans="6:28" x14ac:dyDescent="0.2">
      <c r="F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</row>
    <row r="2531" spans="6:28" x14ac:dyDescent="0.2">
      <c r="F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</row>
    <row r="2532" spans="6:28" x14ac:dyDescent="0.2">
      <c r="F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</row>
    <row r="2533" spans="6:28" x14ac:dyDescent="0.2">
      <c r="F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</row>
    <row r="2534" spans="6:28" x14ac:dyDescent="0.2">
      <c r="F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</row>
    <row r="2535" spans="6:28" x14ac:dyDescent="0.2">
      <c r="F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</row>
    <row r="2536" spans="6:28" x14ac:dyDescent="0.2">
      <c r="F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</row>
    <row r="2537" spans="6:28" x14ac:dyDescent="0.2">
      <c r="F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</row>
    <row r="2538" spans="6:28" x14ac:dyDescent="0.2">
      <c r="F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</row>
    <row r="2539" spans="6:28" x14ac:dyDescent="0.2">
      <c r="F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</row>
    <row r="2540" spans="6:28" x14ac:dyDescent="0.2">
      <c r="F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</row>
    <row r="2541" spans="6:28" x14ac:dyDescent="0.2">
      <c r="F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</row>
    <row r="2542" spans="6:28" x14ac:dyDescent="0.2">
      <c r="F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</row>
    <row r="2543" spans="6:28" x14ac:dyDescent="0.2">
      <c r="F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</row>
    <row r="2544" spans="6:28" x14ac:dyDescent="0.2">
      <c r="F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</row>
    <row r="2545" spans="6:28" x14ac:dyDescent="0.2">
      <c r="F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</row>
    <row r="2546" spans="6:28" x14ac:dyDescent="0.2">
      <c r="F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</row>
    <row r="2547" spans="6:28" x14ac:dyDescent="0.2">
      <c r="F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</row>
    <row r="2548" spans="6:28" x14ac:dyDescent="0.2">
      <c r="F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</row>
    <row r="2549" spans="6:28" x14ac:dyDescent="0.2">
      <c r="F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</row>
    <row r="2550" spans="6:28" x14ac:dyDescent="0.2">
      <c r="F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</row>
    <row r="2551" spans="6:28" x14ac:dyDescent="0.2">
      <c r="F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</row>
    <row r="2552" spans="6:28" x14ac:dyDescent="0.2">
      <c r="F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</row>
    <row r="2553" spans="6:28" x14ac:dyDescent="0.2">
      <c r="F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</row>
    <row r="2554" spans="6:28" x14ac:dyDescent="0.2">
      <c r="F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</row>
    <row r="2555" spans="6:28" x14ac:dyDescent="0.2">
      <c r="F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</row>
    <row r="2556" spans="6:28" x14ac:dyDescent="0.2">
      <c r="F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</row>
    <row r="2557" spans="6:28" x14ac:dyDescent="0.2">
      <c r="F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</row>
    <row r="2558" spans="6:28" x14ac:dyDescent="0.2">
      <c r="F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</row>
    <row r="2559" spans="6:28" x14ac:dyDescent="0.2">
      <c r="F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</row>
    <row r="2560" spans="6:28" x14ac:dyDescent="0.2">
      <c r="F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</row>
    <row r="2561" spans="6:28" x14ac:dyDescent="0.2">
      <c r="F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</row>
    <row r="2562" spans="6:28" x14ac:dyDescent="0.2">
      <c r="F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</row>
    <row r="2563" spans="6:28" x14ac:dyDescent="0.2">
      <c r="F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</row>
    <row r="2564" spans="6:28" x14ac:dyDescent="0.2">
      <c r="F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</row>
    <row r="2565" spans="6:28" x14ac:dyDescent="0.2">
      <c r="F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</row>
    <row r="2566" spans="6:28" x14ac:dyDescent="0.2">
      <c r="F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</row>
    <row r="2567" spans="6:28" x14ac:dyDescent="0.2">
      <c r="F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</row>
    <row r="2568" spans="6:28" x14ac:dyDescent="0.2">
      <c r="F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</row>
    <row r="2569" spans="6:28" x14ac:dyDescent="0.2">
      <c r="F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</row>
    <row r="2570" spans="6:28" x14ac:dyDescent="0.2">
      <c r="F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</row>
    <row r="2571" spans="6:28" x14ac:dyDescent="0.2">
      <c r="F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</row>
    <row r="2572" spans="6:28" x14ac:dyDescent="0.2">
      <c r="F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</row>
    <row r="2573" spans="6:28" x14ac:dyDescent="0.2">
      <c r="F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</row>
    <row r="2574" spans="6:28" x14ac:dyDescent="0.2">
      <c r="F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</row>
    <row r="2575" spans="6:28" x14ac:dyDescent="0.2">
      <c r="F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</row>
    <row r="2576" spans="6:28" x14ac:dyDescent="0.2">
      <c r="F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</row>
    <row r="2577" spans="6:28" x14ac:dyDescent="0.2">
      <c r="F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</row>
    <row r="2578" spans="6:28" x14ac:dyDescent="0.2">
      <c r="F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</row>
    <row r="2579" spans="6:28" x14ac:dyDescent="0.2">
      <c r="F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</row>
    <row r="2580" spans="6:28" x14ac:dyDescent="0.2">
      <c r="F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</row>
    <row r="2581" spans="6:28" x14ac:dyDescent="0.2">
      <c r="F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</row>
    <row r="2582" spans="6:28" x14ac:dyDescent="0.2">
      <c r="F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</row>
    <row r="2583" spans="6:28" x14ac:dyDescent="0.2">
      <c r="F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</row>
    <row r="2584" spans="6:28" x14ac:dyDescent="0.2">
      <c r="F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</row>
    <row r="2585" spans="6:28" x14ac:dyDescent="0.2">
      <c r="F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</row>
    <row r="2586" spans="6:28" x14ac:dyDescent="0.2">
      <c r="F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</row>
    <row r="2587" spans="6:28" x14ac:dyDescent="0.2">
      <c r="F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</row>
    <row r="2588" spans="6:28" x14ac:dyDescent="0.2">
      <c r="F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</row>
    <row r="2589" spans="6:28" x14ac:dyDescent="0.2">
      <c r="F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</row>
    <row r="2590" spans="6:28" x14ac:dyDescent="0.2">
      <c r="F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</row>
    <row r="2591" spans="6:28" x14ac:dyDescent="0.2">
      <c r="F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</row>
    <row r="2592" spans="6:28" x14ac:dyDescent="0.2">
      <c r="F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</row>
    <row r="2593" spans="6:28" x14ac:dyDescent="0.2">
      <c r="F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</row>
    <row r="2594" spans="6:28" x14ac:dyDescent="0.2">
      <c r="F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</row>
    <row r="2595" spans="6:28" x14ac:dyDescent="0.2">
      <c r="F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</row>
    <row r="2596" spans="6:28" x14ac:dyDescent="0.2">
      <c r="F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</row>
    <row r="2597" spans="6:28" x14ac:dyDescent="0.2">
      <c r="F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</row>
    <row r="2598" spans="6:28" x14ac:dyDescent="0.2">
      <c r="F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</row>
    <row r="2599" spans="6:28" x14ac:dyDescent="0.2">
      <c r="F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</row>
    <row r="2600" spans="6:28" x14ac:dyDescent="0.2">
      <c r="F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</row>
    <row r="2601" spans="6:28" x14ac:dyDescent="0.2">
      <c r="F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</row>
    <row r="2602" spans="6:28" x14ac:dyDescent="0.2">
      <c r="F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</row>
    <row r="2603" spans="6:28" x14ac:dyDescent="0.2">
      <c r="F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</row>
    <row r="2604" spans="6:28" x14ac:dyDescent="0.2">
      <c r="F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</row>
    <row r="2605" spans="6:28" x14ac:dyDescent="0.2">
      <c r="F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</row>
    <row r="2606" spans="6:28" x14ac:dyDescent="0.2">
      <c r="F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</row>
    <row r="2607" spans="6:28" x14ac:dyDescent="0.2">
      <c r="F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</row>
    <row r="2608" spans="6:28" x14ac:dyDescent="0.2">
      <c r="F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</row>
    <row r="2609" spans="6:28" x14ac:dyDescent="0.2">
      <c r="F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</row>
    <row r="2610" spans="6:28" x14ac:dyDescent="0.2">
      <c r="F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</row>
    <row r="2611" spans="6:28" x14ac:dyDescent="0.2">
      <c r="F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</row>
    <row r="2612" spans="6:28" x14ac:dyDescent="0.2">
      <c r="F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</row>
    <row r="2613" spans="6:28" x14ac:dyDescent="0.2">
      <c r="F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</row>
    <row r="2614" spans="6:28" x14ac:dyDescent="0.2">
      <c r="F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</row>
    <row r="2615" spans="6:28" x14ac:dyDescent="0.2">
      <c r="F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</row>
    <row r="2616" spans="6:28" x14ac:dyDescent="0.2">
      <c r="F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</row>
    <row r="2617" spans="6:28" x14ac:dyDescent="0.2">
      <c r="F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</row>
    <row r="2618" spans="6:28" x14ac:dyDescent="0.2">
      <c r="F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</row>
    <row r="2619" spans="6:28" x14ac:dyDescent="0.2">
      <c r="F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</row>
    <row r="2620" spans="6:28" x14ac:dyDescent="0.2">
      <c r="F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</row>
    <row r="2621" spans="6:28" x14ac:dyDescent="0.2">
      <c r="F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</row>
    <row r="2622" spans="6:28" x14ac:dyDescent="0.2">
      <c r="F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</row>
    <row r="2623" spans="6:28" x14ac:dyDescent="0.2">
      <c r="F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</row>
    <row r="2624" spans="6:28" x14ac:dyDescent="0.2">
      <c r="F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</row>
    <row r="2625" spans="6:28" x14ac:dyDescent="0.2">
      <c r="F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</row>
    <row r="2626" spans="6:28" x14ac:dyDescent="0.2">
      <c r="F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</row>
    <row r="2627" spans="6:28" x14ac:dyDescent="0.2">
      <c r="F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</row>
    <row r="2628" spans="6:28" x14ac:dyDescent="0.2">
      <c r="F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</row>
    <row r="2629" spans="6:28" x14ac:dyDescent="0.2">
      <c r="F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</row>
    <row r="2630" spans="6:28" x14ac:dyDescent="0.2">
      <c r="F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</row>
    <row r="2631" spans="6:28" x14ac:dyDescent="0.2">
      <c r="F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</row>
    <row r="2632" spans="6:28" x14ac:dyDescent="0.2">
      <c r="F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</row>
    <row r="2633" spans="6:28" x14ac:dyDescent="0.2">
      <c r="F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</row>
    <row r="2634" spans="6:28" x14ac:dyDescent="0.2">
      <c r="F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</row>
    <row r="2635" spans="6:28" x14ac:dyDescent="0.2">
      <c r="F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</row>
    <row r="2636" spans="6:28" x14ac:dyDescent="0.2">
      <c r="F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</row>
    <row r="2637" spans="6:28" x14ac:dyDescent="0.2">
      <c r="F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</row>
    <row r="2638" spans="6:28" x14ac:dyDescent="0.2">
      <c r="F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</row>
    <row r="2639" spans="6:28" x14ac:dyDescent="0.2">
      <c r="F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</row>
    <row r="2640" spans="6:28" x14ac:dyDescent="0.2">
      <c r="F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</row>
    <row r="2641" spans="6:28" x14ac:dyDescent="0.2">
      <c r="F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</row>
    <row r="2642" spans="6:28" x14ac:dyDescent="0.2">
      <c r="F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</row>
    <row r="2643" spans="6:28" x14ac:dyDescent="0.2">
      <c r="F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</row>
    <row r="2644" spans="6:28" x14ac:dyDescent="0.2">
      <c r="F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</row>
    <row r="2645" spans="6:28" x14ac:dyDescent="0.2">
      <c r="F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</row>
    <row r="2646" spans="6:28" x14ac:dyDescent="0.2">
      <c r="F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</row>
    <row r="2647" spans="6:28" x14ac:dyDescent="0.2">
      <c r="F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</row>
    <row r="2648" spans="6:28" x14ac:dyDescent="0.2">
      <c r="F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</row>
    <row r="2649" spans="6:28" x14ac:dyDescent="0.2">
      <c r="F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</row>
    <row r="2650" spans="6:28" x14ac:dyDescent="0.2">
      <c r="F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</row>
    <row r="2651" spans="6:28" x14ac:dyDescent="0.2">
      <c r="F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</row>
    <row r="2652" spans="6:28" x14ac:dyDescent="0.2">
      <c r="F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</row>
    <row r="2653" spans="6:28" x14ac:dyDescent="0.2">
      <c r="F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</row>
    <row r="2654" spans="6:28" x14ac:dyDescent="0.2">
      <c r="F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</row>
    <row r="2655" spans="6:28" x14ac:dyDescent="0.2">
      <c r="F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</row>
    <row r="2656" spans="6:28" x14ac:dyDescent="0.2">
      <c r="F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</row>
    <row r="2657" spans="6:28" x14ac:dyDescent="0.2">
      <c r="F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</row>
    <row r="2658" spans="6:28" x14ac:dyDescent="0.2">
      <c r="F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</row>
    <row r="2659" spans="6:28" x14ac:dyDescent="0.2">
      <c r="F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</row>
    <row r="2660" spans="6:28" x14ac:dyDescent="0.2">
      <c r="F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</row>
    <row r="2661" spans="6:28" x14ac:dyDescent="0.2">
      <c r="F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</row>
    <row r="2662" spans="6:28" x14ac:dyDescent="0.2">
      <c r="F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</row>
    <row r="2663" spans="6:28" x14ac:dyDescent="0.2">
      <c r="F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</row>
    <row r="2664" spans="6:28" x14ac:dyDescent="0.2">
      <c r="F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</row>
    <row r="2665" spans="6:28" x14ac:dyDescent="0.2">
      <c r="F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</row>
    <row r="2666" spans="6:28" x14ac:dyDescent="0.2">
      <c r="F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</row>
    <row r="2667" spans="6:28" x14ac:dyDescent="0.2">
      <c r="F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</row>
    <row r="2668" spans="6:28" x14ac:dyDescent="0.2">
      <c r="F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</row>
    <row r="2669" spans="6:28" x14ac:dyDescent="0.2">
      <c r="F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</row>
    <row r="2670" spans="6:28" x14ac:dyDescent="0.2">
      <c r="F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</row>
    <row r="2671" spans="6:28" x14ac:dyDescent="0.2">
      <c r="F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</row>
    <row r="2672" spans="6:28" x14ac:dyDescent="0.2">
      <c r="F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</row>
    <row r="2673" spans="6:28" x14ac:dyDescent="0.2">
      <c r="F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</row>
    <row r="2674" spans="6:28" x14ac:dyDescent="0.2">
      <c r="F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</row>
    <row r="2675" spans="6:28" x14ac:dyDescent="0.2">
      <c r="F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</row>
    <row r="2676" spans="6:28" x14ac:dyDescent="0.2">
      <c r="F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</row>
    <row r="2677" spans="6:28" x14ac:dyDescent="0.2">
      <c r="F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</row>
    <row r="2678" spans="6:28" x14ac:dyDescent="0.2">
      <c r="F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</row>
    <row r="2679" spans="6:28" x14ac:dyDescent="0.2">
      <c r="F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</row>
    <row r="2680" spans="6:28" x14ac:dyDescent="0.2">
      <c r="F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</row>
    <row r="2681" spans="6:28" x14ac:dyDescent="0.2">
      <c r="F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</row>
    <row r="2682" spans="6:28" x14ac:dyDescent="0.2">
      <c r="F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</row>
    <row r="2683" spans="6:28" x14ac:dyDescent="0.2">
      <c r="F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</row>
    <row r="2684" spans="6:28" x14ac:dyDescent="0.2">
      <c r="F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</row>
    <row r="2685" spans="6:28" x14ac:dyDescent="0.2">
      <c r="F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</row>
    <row r="2686" spans="6:28" x14ac:dyDescent="0.2">
      <c r="F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</row>
    <row r="2687" spans="6:28" x14ac:dyDescent="0.2">
      <c r="F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</row>
    <row r="2688" spans="6:28" x14ac:dyDescent="0.2">
      <c r="F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</row>
    <row r="2689" spans="6:28" x14ac:dyDescent="0.2">
      <c r="F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</row>
    <row r="2690" spans="6:28" x14ac:dyDescent="0.2">
      <c r="F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</row>
    <row r="2691" spans="6:28" x14ac:dyDescent="0.2">
      <c r="F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</row>
    <row r="2692" spans="6:28" x14ac:dyDescent="0.2">
      <c r="F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</row>
    <row r="2693" spans="6:28" x14ac:dyDescent="0.2">
      <c r="F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</row>
    <row r="2694" spans="6:28" x14ac:dyDescent="0.2">
      <c r="F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</row>
    <row r="2695" spans="6:28" x14ac:dyDescent="0.2">
      <c r="F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</row>
    <row r="2696" spans="6:28" x14ac:dyDescent="0.2">
      <c r="F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</row>
    <row r="2697" spans="6:28" x14ac:dyDescent="0.2">
      <c r="F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</row>
    <row r="2698" spans="6:28" x14ac:dyDescent="0.2">
      <c r="F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</row>
    <row r="2699" spans="6:28" x14ac:dyDescent="0.2">
      <c r="F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</row>
    <row r="2700" spans="6:28" x14ac:dyDescent="0.2">
      <c r="F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</row>
    <row r="2701" spans="6:28" x14ac:dyDescent="0.2">
      <c r="F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</row>
    <row r="2702" spans="6:28" x14ac:dyDescent="0.2">
      <c r="F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</row>
    <row r="2703" spans="6:28" x14ac:dyDescent="0.2">
      <c r="F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</row>
    <row r="2704" spans="6:28" x14ac:dyDescent="0.2">
      <c r="F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</row>
    <row r="2705" spans="6:28" x14ac:dyDescent="0.2">
      <c r="F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</row>
    <row r="2706" spans="6:28" x14ac:dyDescent="0.2">
      <c r="F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</row>
    <row r="2707" spans="6:28" x14ac:dyDescent="0.2">
      <c r="F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</row>
    <row r="2708" spans="6:28" x14ac:dyDescent="0.2">
      <c r="F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</row>
    <row r="2709" spans="6:28" x14ac:dyDescent="0.2">
      <c r="F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</row>
    <row r="2710" spans="6:28" x14ac:dyDescent="0.2">
      <c r="F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</row>
    <row r="2711" spans="6:28" x14ac:dyDescent="0.2">
      <c r="F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</row>
    <row r="2712" spans="6:28" x14ac:dyDescent="0.2">
      <c r="F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</row>
    <row r="2713" spans="6:28" x14ac:dyDescent="0.2">
      <c r="F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</row>
    <row r="2714" spans="6:28" x14ac:dyDescent="0.2">
      <c r="F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</row>
    <row r="2715" spans="6:28" x14ac:dyDescent="0.2">
      <c r="F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</row>
    <row r="2716" spans="6:28" x14ac:dyDescent="0.2">
      <c r="F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</row>
    <row r="2717" spans="6:28" x14ac:dyDescent="0.2">
      <c r="F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</row>
    <row r="2718" spans="6:28" x14ac:dyDescent="0.2">
      <c r="F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</row>
    <row r="2719" spans="6:28" x14ac:dyDescent="0.2">
      <c r="F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</row>
    <row r="2720" spans="6:28" x14ac:dyDescent="0.2">
      <c r="F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</row>
    <row r="2721" spans="6:28" x14ac:dyDescent="0.2">
      <c r="F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</row>
    <row r="2722" spans="6:28" x14ac:dyDescent="0.2">
      <c r="F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</row>
    <row r="2723" spans="6:28" x14ac:dyDescent="0.2">
      <c r="F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</row>
    <row r="2724" spans="6:28" x14ac:dyDescent="0.2">
      <c r="F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</row>
    <row r="2725" spans="6:28" x14ac:dyDescent="0.2">
      <c r="F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</row>
    <row r="2726" spans="6:28" x14ac:dyDescent="0.2">
      <c r="F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</row>
    <row r="2727" spans="6:28" x14ac:dyDescent="0.2">
      <c r="F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</row>
    <row r="2728" spans="6:28" x14ac:dyDescent="0.2">
      <c r="F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</row>
    <row r="2729" spans="6:28" x14ac:dyDescent="0.2">
      <c r="F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</row>
    <row r="2730" spans="6:28" x14ac:dyDescent="0.2">
      <c r="F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</row>
    <row r="2731" spans="6:28" x14ac:dyDescent="0.2">
      <c r="F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</row>
    <row r="2732" spans="6:28" x14ac:dyDescent="0.2">
      <c r="F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</row>
    <row r="2733" spans="6:28" x14ac:dyDescent="0.2">
      <c r="F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</row>
    <row r="2734" spans="6:28" x14ac:dyDescent="0.2">
      <c r="F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</row>
    <row r="2735" spans="6:28" x14ac:dyDescent="0.2">
      <c r="F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</row>
    <row r="2736" spans="6:28" x14ac:dyDescent="0.2">
      <c r="F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</row>
    <row r="2737" spans="6:28" x14ac:dyDescent="0.2">
      <c r="F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</row>
    <row r="2738" spans="6:28" x14ac:dyDescent="0.2">
      <c r="F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</row>
    <row r="2739" spans="6:28" x14ac:dyDescent="0.2">
      <c r="F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</row>
    <row r="2740" spans="6:28" x14ac:dyDescent="0.2">
      <c r="F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</row>
    <row r="2741" spans="6:28" x14ac:dyDescent="0.2">
      <c r="F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</row>
    <row r="2742" spans="6:28" x14ac:dyDescent="0.2">
      <c r="F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</row>
    <row r="2743" spans="6:28" x14ac:dyDescent="0.2">
      <c r="F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</row>
    <row r="2744" spans="6:28" x14ac:dyDescent="0.2">
      <c r="F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</row>
    <row r="2745" spans="6:28" x14ac:dyDescent="0.2">
      <c r="F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</row>
    <row r="2746" spans="6:28" x14ac:dyDescent="0.2">
      <c r="F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</row>
    <row r="2747" spans="6:28" x14ac:dyDescent="0.2">
      <c r="F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</row>
    <row r="2748" spans="6:28" x14ac:dyDescent="0.2">
      <c r="F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</row>
    <row r="2749" spans="6:28" x14ac:dyDescent="0.2">
      <c r="F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</row>
    <row r="2750" spans="6:28" x14ac:dyDescent="0.2">
      <c r="F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</row>
    <row r="2751" spans="6:28" x14ac:dyDescent="0.2">
      <c r="F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</row>
    <row r="2752" spans="6:28" x14ac:dyDescent="0.2">
      <c r="F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</row>
    <row r="2753" spans="6:28" x14ac:dyDescent="0.2">
      <c r="F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</row>
    <row r="2754" spans="6:28" x14ac:dyDescent="0.2">
      <c r="F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</row>
    <row r="2755" spans="6:28" x14ac:dyDescent="0.2">
      <c r="F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</row>
    <row r="2756" spans="6:28" x14ac:dyDescent="0.2">
      <c r="F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</row>
    <row r="2757" spans="6:28" x14ac:dyDescent="0.2">
      <c r="F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</row>
    <row r="2758" spans="6:28" x14ac:dyDescent="0.2">
      <c r="F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</row>
    <row r="2759" spans="6:28" x14ac:dyDescent="0.2">
      <c r="F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</row>
    <row r="2760" spans="6:28" x14ac:dyDescent="0.2">
      <c r="F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</row>
    <row r="2761" spans="6:28" x14ac:dyDescent="0.2">
      <c r="F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</row>
    <row r="2762" spans="6:28" x14ac:dyDescent="0.2">
      <c r="F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</row>
    <row r="2763" spans="6:28" x14ac:dyDescent="0.2">
      <c r="F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</row>
    <row r="2764" spans="6:28" x14ac:dyDescent="0.2">
      <c r="F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</row>
    <row r="2765" spans="6:28" x14ac:dyDescent="0.2">
      <c r="F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</row>
    <row r="2766" spans="6:28" x14ac:dyDescent="0.2">
      <c r="F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</row>
    <row r="2767" spans="6:28" x14ac:dyDescent="0.2">
      <c r="F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</row>
    <row r="2768" spans="6:28" x14ac:dyDescent="0.2">
      <c r="F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</row>
    <row r="2769" spans="6:28" x14ac:dyDescent="0.2">
      <c r="F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</row>
    <row r="2770" spans="6:28" x14ac:dyDescent="0.2">
      <c r="F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</row>
    <row r="2771" spans="6:28" x14ac:dyDescent="0.2">
      <c r="F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</row>
    <row r="2772" spans="6:28" x14ac:dyDescent="0.2">
      <c r="F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</row>
    <row r="2773" spans="6:28" x14ac:dyDescent="0.2">
      <c r="F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</row>
    <row r="2774" spans="6:28" x14ac:dyDescent="0.2">
      <c r="F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</row>
    <row r="2775" spans="6:28" x14ac:dyDescent="0.2">
      <c r="F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</row>
    <row r="2776" spans="6:28" x14ac:dyDescent="0.2">
      <c r="F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</row>
    <row r="2777" spans="6:28" x14ac:dyDescent="0.2">
      <c r="F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</row>
    <row r="2778" spans="6:28" x14ac:dyDescent="0.2">
      <c r="F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</row>
    <row r="2779" spans="6:28" x14ac:dyDescent="0.2">
      <c r="F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</row>
    <row r="2780" spans="6:28" x14ac:dyDescent="0.2">
      <c r="F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</row>
    <row r="2781" spans="6:28" x14ac:dyDescent="0.2">
      <c r="F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</row>
    <row r="2782" spans="6:28" x14ac:dyDescent="0.2">
      <c r="F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</row>
    <row r="2783" spans="6:28" x14ac:dyDescent="0.2">
      <c r="F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</row>
    <row r="2784" spans="6:28" x14ac:dyDescent="0.2">
      <c r="F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</row>
    <row r="2785" spans="6:28" x14ac:dyDescent="0.2">
      <c r="F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</row>
    <row r="2786" spans="6:28" x14ac:dyDescent="0.2">
      <c r="F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</row>
    <row r="2787" spans="6:28" x14ac:dyDescent="0.2">
      <c r="F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</row>
    <row r="2788" spans="6:28" x14ac:dyDescent="0.2">
      <c r="F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</row>
    <row r="2789" spans="6:28" x14ac:dyDescent="0.2">
      <c r="F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</row>
    <row r="2790" spans="6:28" x14ac:dyDescent="0.2">
      <c r="F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</row>
    <row r="2791" spans="6:28" x14ac:dyDescent="0.2">
      <c r="F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</row>
    <row r="2792" spans="6:28" x14ac:dyDescent="0.2">
      <c r="F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</row>
    <row r="2793" spans="6:28" x14ac:dyDescent="0.2">
      <c r="F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</row>
    <row r="2794" spans="6:28" x14ac:dyDescent="0.2">
      <c r="F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</row>
    <row r="2795" spans="6:28" x14ac:dyDescent="0.2">
      <c r="F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</row>
    <row r="2796" spans="6:28" x14ac:dyDescent="0.2">
      <c r="F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</row>
    <row r="2797" spans="6:28" x14ac:dyDescent="0.2">
      <c r="F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</row>
    <row r="2798" spans="6:28" x14ac:dyDescent="0.2">
      <c r="F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</row>
    <row r="2799" spans="6:28" x14ac:dyDescent="0.2">
      <c r="F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</row>
    <row r="2800" spans="6:28" x14ac:dyDescent="0.2">
      <c r="F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</row>
    <row r="2801" spans="6:28" x14ac:dyDescent="0.2">
      <c r="F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</row>
    <row r="2802" spans="6:28" x14ac:dyDescent="0.2">
      <c r="F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</row>
    <row r="2803" spans="6:28" x14ac:dyDescent="0.2">
      <c r="F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</row>
    <row r="2804" spans="6:28" x14ac:dyDescent="0.2">
      <c r="F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</row>
    <row r="2805" spans="6:28" x14ac:dyDescent="0.2">
      <c r="F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</row>
    <row r="2806" spans="6:28" x14ac:dyDescent="0.2">
      <c r="F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</row>
    <row r="2807" spans="6:28" x14ac:dyDescent="0.2">
      <c r="F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</row>
    <row r="2808" spans="6:28" x14ac:dyDescent="0.2">
      <c r="F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</row>
    <row r="2809" spans="6:28" x14ac:dyDescent="0.2">
      <c r="F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</row>
    <row r="2810" spans="6:28" x14ac:dyDescent="0.2">
      <c r="F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</row>
    <row r="2811" spans="6:28" x14ac:dyDescent="0.2">
      <c r="F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</row>
    <row r="2812" spans="6:28" x14ac:dyDescent="0.2">
      <c r="F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</row>
    <row r="2813" spans="6:28" x14ac:dyDescent="0.2">
      <c r="F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</row>
    <row r="2814" spans="6:28" x14ac:dyDescent="0.2">
      <c r="F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</row>
    <row r="2815" spans="6:28" x14ac:dyDescent="0.2">
      <c r="F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</row>
    <row r="2816" spans="6:28" x14ac:dyDescent="0.2">
      <c r="F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</row>
    <row r="2817" spans="6:28" x14ac:dyDescent="0.2">
      <c r="F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</row>
    <row r="2818" spans="6:28" x14ac:dyDescent="0.2">
      <c r="F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</row>
    <row r="2819" spans="6:28" x14ac:dyDescent="0.2">
      <c r="F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</row>
    <row r="2820" spans="6:28" x14ac:dyDescent="0.2">
      <c r="F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</row>
    <row r="2821" spans="6:28" x14ac:dyDescent="0.2">
      <c r="F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</row>
    <row r="2822" spans="6:28" x14ac:dyDescent="0.2">
      <c r="F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</row>
    <row r="2823" spans="6:28" x14ac:dyDescent="0.2">
      <c r="F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</row>
    <row r="2824" spans="6:28" x14ac:dyDescent="0.2">
      <c r="F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</row>
    <row r="2825" spans="6:28" x14ac:dyDescent="0.2">
      <c r="F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</row>
    <row r="2826" spans="6:28" x14ac:dyDescent="0.2">
      <c r="F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</row>
    <row r="2827" spans="6:28" x14ac:dyDescent="0.2">
      <c r="F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</row>
    <row r="2828" spans="6:28" x14ac:dyDescent="0.2">
      <c r="F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</row>
    <row r="2829" spans="6:28" x14ac:dyDescent="0.2">
      <c r="F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</row>
    <row r="2830" spans="6:28" x14ac:dyDescent="0.2">
      <c r="F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</row>
    <row r="2831" spans="6:28" x14ac:dyDescent="0.2">
      <c r="F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</row>
    <row r="2832" spans="6:28" x14ac:dyDescent="0.2">
      <c r="F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</row>
    <row r="2833" spans="6:28" x14ac:dyDescent="0.2">
      <c r="F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</row>
    <row r="2834" spans="6:28" x14ac:dyDescent="0.2">
      <c r="F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</row>
    <row r="2835" spans="6:28" x14ac:dyDescent="0.2">
      <c r="F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</row>
    <row r="2836" spans="6:28" x14ac:dyDescent="0.2">
      <c r="F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</row>
    <row r="2837" spans="6:28" x14ac:dyDescent="0.2">
      <c r="F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</row>
    <row r="2838" spans="6:28" x14ac:dyDescent="0.2">
      <c r="F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</row>
    <row r="2839" spans="6:28" x14ac:dyDescent="0.2">
      <c r="F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</row>
    <row r="2840" spans="6:28" x14ac:dyDescent="0.2">
      <c r="F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</row>
    <row r="2841" spans="6:28" x14ac:dyDescent="0.2">
      <c r="F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</row>
    <row r="2842" spans="6:28" x14ac:dyDescent="0.2">
      <c r="F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</row>
    <row r="2843" spans="6:28" x14ac:dyDescent="0.2">
      <c r="F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</row>
    <row r="2844" spans="6:28" x14ac:dyDescent="0.2">
      <c r="F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</row>
    <row r="2845" spans="6:28" x14ac:dyDescent="0.2">
      <c r="F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</row>
    <row r="2846" spans="6:28" x14ac:dyDescent="0.2">
      <c r="F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</row>
    <row r="2847" spans="6:28" x14ac:dyDescent="0.2">
      <c r="F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</row>
    <row r="2848" spans="6:28" x14ac:dyDescent="0.2">
      <c r="F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</row>
    <row r="2849" spans="6:28" x14ac:dyDescent="0.2">
      <c r="F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</row>
    <row r="2850" spans="6:28" x14ac:dyDescent="0.2">
      <c r="F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</row>
    <row r="2851" spans="6:28" x14ac:dyDescent="0.2">
      <c r="F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</row>
    <row r="2852" spans="6:28" x14ac:dyDescent="0.2">
      <c r="F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</row>
    <row r="2853" spans="6:28" x14ac:dyDescent="0.2">
      <c r="F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</row>
    <row r="2854" spans="6:28" x14ac:dyDescent="0.2">
      <c r="F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</row>
    <row r="2855" spans="6:28" x14ac:dyDescent="0.2">
      <c r="F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</row>
    <row r="2856" spans="6:28" x14ac:dyDescent="0.2">
      <c r="F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</row>
    <row r="2857" spans="6:28" x14ac:dyDescent="0.2">
      <c r="F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</row>
    <row r="2858" spans="6:28" x14ac:dyDescent="0.2">
      <c r="F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</row>
    <row r="2859" spans="6:28" x14ac:dyDescent="0.2">
      <c r="F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</row>
    <row r="2860" spans="6:28" x14ac:dyDescent="0.2">
      <c r="F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</row>
    <row r="2861" spans="6:28" x14ac:dyDescent="0.2">
      <c r="F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</row>
    <row r="2862" spans="6:28" x14ac:dyDescent="0.2">
      <c r="F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</row>
    <row r="2863" spans="6:28" x14ac:dyDescent="0.2">
      <c r="F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</row>
    <row r="2864" spans="6:28" x14ac:dyDescent="0.2">
      <c r="F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</row>
    <row r="2865" spans="6:28" x14ac:dyDescent="0.2">
      <c r="F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</row>
    <row r="2866" spans="6:28" x14ac:dyDescent="0.2">
      <c r="F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</row>
    <row r="2867" spans="6:28" x14ac:dyDescent="0.2">
      <c r="F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</row>
    <row r="2868" spans="6:28" x14ac:dyDescent="0.2">
      <c r="F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</row>
    <row r="2869" spans="6:28" x14ac:dyDescent="0.2">
      <c r="F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</row>
    <row r="2870" spans="6:28" x14ac:dyDescent="0.2">
      <c r="F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</row>
    <row r="2871" spans="6:28" x14ac:dyDescent="0.2">
      <c r="F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</row>
    <row r="2872" spans="6:28" x14ac:dyDescent="0.2">
      <c r="F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</row>
    <row r="2873" spans="6:28" x14ac:dyDescent="0.2">
      <c r="F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</row>
    <row r="2874" spans="6:28" x14ac:dyDescent="0.2">
      <c r="F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</row>
    <row r="2875" spans="6:28" x14ac:dyDescent="0.2">
      <c r="F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</row>
    <row r="2876" spans="6:28" x14ac:dyDescent="0.2">
      <c r="F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</row>
    <row r="2877" spans="6:28" x14ac:dyDescent="0.2">
      <c r="F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</row>
    <row r="2878" spans="6:28" x14ac:dyDescent="0.2">
      <c r="F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</row>
    <row r="2879" spans="6:28" x14ac:dyDescent="0.2">
      <c r="F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</row>
    <row r="2880" spans="6:28" x14ac:dyDescent="0.2">
      <c r="F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</row>
    <row r="2881" spans="6:28" x14ac:dyDescent="0.2">
      <c r="F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</row>
    <row r="2882" spans="6:28" x14ac:dyDescent="0.2">
      <c r="F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</row>
    <row r="2883" spans="6:28" x14ac:dyDescent="0.2">
      <c r="F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</row>
    <row r="2884" spans="6:28" x14ac:dyDescent="0.2">
      <c r="F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</row>
    <row r="2885" spans="6:28" x14ac:dyDescent="0.2">
      <c r="F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</row>
    <row r="2886" spans="6:28" x14ac:dyDescent="0.2">
      <c r="F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</row>
    <row r="2887" spans="6:28" x14ac:dyDescent="0.2">
      <c r="F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</row>
    <row r="2888" spans="6:28" x14ac:dyDescent="0.2">
      <c r="F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</row>
    <row r="2889" spans="6:28" x14ac:dyDescent="0.2">
      <c r="F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</row>
    <row r="2890" spans="6:28" x14ac:dyDescent="0.2">
      <c r="F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</row>
    <row r="2891" spans="6:28" x14ac:dyDescent="0.2">
      <c r="F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</row>
    <row r="2892" spans="6:28" x14ac:dyDescent="0.2">
      <c r="F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</row>
    <row r="2893" spans="6:28" x14ac:dyDescent="0.2">
      <c r="F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</row>
    <row r="2894" spans="6:28" x14ac:dyDescent="0.2">
      <c r="F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</row>
    <row r="2895" spans="6:28" x14ac:dyDescent="0.2">
      <c r="F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</row>
    <row r="2896" spans="6:28" x14ac:dyDescent="0.2">
      <c r="F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</row>
    <row r="2897" spans="6:28" x14ac:dyDescent="0.2">
      <c r="F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</row>
    <row r="2898" spans="6:28" x14ac:dyDescent="0.2">
      <c r="F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</row>
    <row r="2899" spans="6:28" x14ac:dyDescent="0.2">
      <c r="F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</row>
    <row r="2900" spans="6:28" x14ac:dyDescent="0.2">
      <c r="F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</row>
    <row r="2901" spans="6:28" x14ac:dyDescent="0.2">
      <c r="F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</row>
    <row r="2902" spans="6:28" x14ac:dyDescent="0.2">
      <c r="F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</row>
    <row r="2903" spans="6:28" x14ac:dyDescent="0.2">
      <c r="F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</row>
    <row r="2904" spans="6:28" x14ac:dyDescent="0.2">
      <c r="F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</row>
    <row r="2905" spans="6:28" x14ac:dyDescent="0.2">
      <c r="F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</row>
    <row r="2906" spans="6:28" x14ac:dyDescent="0.2">
      <c r="F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</row>
    <row r="2907" spans="6:28" x14ac:dyDescent="0.2">
      <c r="F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</row>
    <row r="2908" spans="6:28" x14ac:dyDescent="0.2">
      <c r="F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</row>
    <row r="2909" spans="6:28" x14ac:dyDescent="0.2">
      <c r="F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</row>
    <row r="2910" spans="6:28" x14ac:dyDescent="0.2">
      <c r="F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</row>
    <row r="2911" spans="6:28" x14ac:dyDescent="0.2">
      <c r="F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</row>
    <row r="2912" spans="6:28" x14ac:dyDescent="0.2">
      <c r="F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</row>
    <row r="2913" spans="6:28" x14ac:dyDescent="0.2">
      <c r="F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</row>
    <row r="2914" spans="6:28" x14ac:dyDescent="0.2">
      <c r="F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</row>
    <row r="2915" spans="6:28" x14ac:dyDescent="0.2">
      <c r="F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</row>
    <row r="2916" spans="6:28" x14ac:dyDescent="0.2">
      <c r="F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</row>
    <row r="2917" spans="6:28" x14ac:dyDescent="0.2">
      <c r="F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</row>
    <row r="2918" spans="6:28" x14ac:dyDescent="0.2">
      <c r="F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</row>
    <row r="2919" spans="6:28" x14ac:dyDescent="0.2">
      <c r="F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</row>
    <row r="2920" spans="6:28" x14ac:dyDescent="0.2">
      <c r="F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</row>
    <row r="2921" spans="6:28" x14ac:dyDescent="0.2">
      <c r="F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</row>
    <row r="2922" spans="6:28" x14ac:dyDescent="0.2">
      <c r="F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</row>
    <row r="2923" spans="6:28" x14ac:dyDescent="0.2">
      <c r="F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</row>
    <row r="2924" spans="6:28" x14ac:dyDescent="0.2">
      <c r="F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</row>
    <row r="2925" spans="6:28" x14ac:dyDescent="0.2">
      <c r="F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</row>
    <row r="2926" spans="6:28" x14ac:dyDescent="0.2">
      <c r="F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</row>
    <row r="2927" spans="6:28" x14ac:dyDescent="0.2">
      <c r="F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</row>
    <row r="2928" spans="6:28" x14ac:dyDescent="0.2">
      <c r="F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</row>
    <row r="2929" spans="6:28" x14ac:dyDescent="0.2">
      <c r="F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</row>
    <row r="2930" spans="6:28" x14ac:dyDescent="0.2">
      <c r="F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</row>
    <row r="2931" spans="6:28" x14ac:dyDescent="0.2">
      <c r="F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</row>
    <row r="2932" spans="6:28" x14ac:dyDescent="0.2">
      <c r="F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</row>
    <row r="2933" spans="6:28" x14ac:dyDescent="0.2">
      <c r="F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</row>
    <row r="2934" spans="6:28" x14ac:dyDescent="0.2">
      <c r="F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</row>
    <row r="2935" spans="6:28" x14ac:dyDescent="0.2">
      <c r="F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</row>
    <row r="2936" spans="6:28" x14ac:dyDescent="0.2">
      <c r="F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</row>
    <row r="2937" spans="6:28" x14ac:dyDescent="0.2">
      <c r="F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</row>
    <row r="2938" spans="6:28" x14ac:dyDescent="0.2">
      <c r="F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</row>
    <row r="2939" spans="6:28" x14ac:dyDescent="0.2">
      <c r="F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</row>
    <row r="2940" spans="6:28" x14ac:dyDescent="0.2">
      <c r="F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</row>
    <row r="2941" spans="6:28" x14ac:dyDescent="0.2">
      <c r="F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</row>
    <row r="2942" spans="6:28" x14ac:dyDescent="0.2">
      <c r="F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</row>
    <row r="2943" spans="6:28" x14ac:dyDescent="0.2">
      <c r="F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</row>
    <row r="2944" spans="6:28" x14ac:dyDescent="0.2">
      <c r="F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</row>
    <row r="2945" spans="6:28" x14ac:dyDescent="0.2">
      <c r="F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</row>
    <row r="2946" spans="6:28" x14ac:dyDescent="0.2">
      <c r="F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</row>
    <row r="2947" spans="6:28" x14ac:dyDescent="0.2">
      <c r="F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</row>
    <row r="2948" spans="6:28" x14ac:dyDescent="0.2">
      <c r="F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</row>
    <row r="2949" spans="6:28" x14ac:dyDescent="0.2">
      <c r="F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</row>
    <row r="2950" spans="6:28" x14ac:dyDescent="0.2">
      <c r="F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</row>
    <row r="2951" spans="6:28" x14ac:dyDescent="0.2">
      <c r="F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</row>
    <row r="2952" spans="6:28" x14ac:dyDescent="0.2">
      <c r="F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</row>
    <row r="2953" spans="6:28" x14ac:dyDescent="0.2">
      <c r="F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</row>
    <row r="2954" spans="6:28" x14ac:dyDescent="0.2">
      <c r="F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</row>
    <row r="2955" spans="6:28" x14ac:dyDescent="0.2">
      <c r="F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</row>
    <row r="2956" spans="6:28" x14ac:dyDescent="0.2">
      <c r="F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</row>
    <row r="2957" spans="6:28" x14ac:dyDescent="0.2">
      <c r="F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</row>
    <row r="2958" spans="6:28" x14ac:dyDescent="0.2">
      <c r="F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</row>
    <row r="2959" spans="6:28" x14ac:dyDescent="0.2">
      <c r="F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</row>
    <row r="2960" spans="6:28" x14ac:dyDescent="0.2">
      <c r="F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</row>
    <row r="2961" spans="6:28" x14ac:dyDescent="0.2">
      <c r="F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</row>
    <row r="2962" spans="6:28" x14ac:dyDescent="0.2">
      <c r="F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</row>
    <row r="2963" spans="6:28" x14ac:dyDescent="0.2">
      <c r="F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</row>
    <row r="2964" spans="6:28" x14ac:dyDescent="0.2">
      <c r="F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</row>
    <row r="2965" spans="6:28" x14ac:dyDescent="0.2">
      <c r="F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</row>
    <row r="2966" spans="6:28" x14ac:dyDescent="0.2">
      <c r="F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</row>
    <row r="2967" spans="6:28" x14ac:dyDescent="0.2">
      <c r="F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</row>
    <row r="2968" spans="6:28" x14ac:dyDescent="0.2">
      <c r="F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</row>
    <row r="2969" spans="6:28" x14ac:dyDescent="0.2">
      <c r="F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</row>
    <row r="2970" spans="6:28" x14ac:dyDescent="0.2">
      <c r="F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</row>
    <row r="2971" spans="6:28" x14ac:dyDescent="0.2">
      <c r="F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</row>
    <row r="2972" spans="6:28" x14ac:dyDescent="0.2">
      <c r="F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</row>
    <row r="2973" spans="6:28" x14ac:dyDescent="0.2">
      <c r="F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</row>
    <row r="2974" spans="6:28" x14ac:dyDescent="0.2">
      <c r="F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</row>
    <row r="2975" spans="6:28" x14ac:dyDescent="0.2">
      <c r="F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</row>
    <row r="2976" spans="6:28" x14ac:dyDescent="0.2">
      <c r="F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</row>
    <row r="2977" spans="6:28" x14ac:dyDescent="0.2">
      <c r="F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</row>
    <row r="2978" spans="6:28" x14ac:dyDescent="0.2">
      <c r="F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</row>
    <row r="2979" spans="6:28" x14ac:dyDescent="0.2">
      <c r="F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</row>
    <row r="2980" spans="6:28" x14ac:dyDescent="0.2">
      <c r="F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</row>
    <row r="2981" spans="6:28" x14ac:dyDescent="0.2">
      <c r="F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</row>
    <row r="2982" spans="6:28" x14ac:dyDescent="0.2">
      <c r="F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</row>
    <row r="2983" spans="6:28" x14ac:dyDescent="0.2">
      <c r="F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</row>
    <row r="2984" spans="6:28" x14ac:dyDescent="0.2">
      <c r="F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</row>
    <row r="2985" spans="6:28" x14ac:dyDescent="0.2">
      <c r="F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</row>
    <row r="2986" spans="6:28" x14ac:dyDescent="0.2">
      <c r="F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</row>
    <row r="2987" spans="6:28" x14ac:dyDescent="0.2">
      <c r="F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</row>
    <row r="2988" spans="6:28" x14ac:dyDescent="0.2">
      <c r="F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</row>
    <row r="2989" spans="6:28" x14ac:dyDescent="0.2">
      <c r="F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</row>
    <row r="2990" spans="6:28" x14ac:dyDescent="0.2">
      <c r="F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</row>
    <row r="2991" spans="6:28" x14ac:dyDescent="0.2">
      <c r="F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</row>
    <row r="2992" spans="6:28" x14ac:dyDescent="0.2">
      <c r="F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</row>
    <row r="2993" spans="6:28" x14ac:dyDescent="0.2">
      <c r="F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</row>
    <row r="2994" spans="6:28" x14ac:dyDescent="0.2">
      <c r="F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</row>
    <row r="2995" spans="6:28" x14ac:dyDescent="0.2">
      <c r="F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</row>
    <row r="2996" spans="6:28" x14ac:dyDescent="0.2">
      <c r="F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</row>
    <row r="2997" spans="6:28" x14ac:dyDescent="0.2">
      <c r="F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</row>
    <row r="2998" spans="6:28" x14ac:dyDescent="0.2">
      <c r="F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</row>
    <row r="2999" spans="6:28" x14ac:dyDescent="0.2">
      <c r="F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</row>
    <row r="3000" spans="6:28" x14ac:dyDescent="0.2">
      <c r="F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</row>
    <row r="3001" spans="6:28" x14ac:dyDescent="0.2">
      <c r="F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</row>
    <row r="3002" spans="6:28" x14ac:dyDescent="0.2">
      <c r="F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</row>
    <row r="3003" spans="6:28" x14ac:dyDescent="0.2">
      <c r="F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</row>
    <row r="3004" spans="6:28" x14ac:dyDescent="0.2">
      <c r="F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</row>
    <row r="3005" spans="6:28" x14ac:dyDescent="0.2">
      <c r="F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</row>
    <row r="3006" spans="6:28" x14ac:dyDescent="0.2">
      <c r="F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</row>
    <row r="3007" spans="6:28" x14ac:dyDescent="0.2">
      <c r="F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</row>
    <row r="3008" spans="6:28" x14ac:dyDescent="0.2">
      <c r="F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</row>
    <row r="3009" spans="6:28" x14ac:dyDescent="0.2">
      <c r="F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</row>
    <row r="3010" spans="6:28" x14ac:dyDescent="0.2">
      <c r="F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</row>
    <row r="3011" spans="6:28" x14ac:dyDescent="0.2">
      <c r="F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</row>
    <row r="3012" spans="6:28" x14ac:dyDescent="0.2">
      <c r="F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</row>
    <row r="3013" spans="6:28" x14ac:dyDescent="0.2">
      <c r="F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</row>
    <row r="3014" spans="6:28" x14ac:dyDescent="0.2">
      <c r="F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</row>
    <row r="3015" spans="6:28" x14ac:dyDescent="0.2">
      <c r="F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</row>
    <row r="3016" spans="6:28" x14ac:dyDescent="0.2">
      <c r="F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</row>
    <row r="3017" spans="6:28" x14ac:dyDescent="0.2">
      <c r="F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</row>
    <row r="3018" spans="6:28" x14ac:dyDescent="0.2">
      <c r="F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</row>
    <row r="3019" spans="6:28" x14ac:dyDescent="0.2">
      <c r="F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</row>
    <row r="3020" spans="6:28" x14ac:dyDescent="0.2">
      <c r="F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</row>
    <row r="3021" spans="6:28" x14ac:dyDescent="0.2">
      <c r="F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</row>
    <row r="3022" spans="6:28" x14ac:dyDescent="0.2">
      <c r="F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</row>
    <row r="3023" spans="6:28" x14ac:dyDescent="0.2">
      <c r="F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</row>
    <row r="3024" spans="6:28" x14ac:dyDescent="0.2">
      <c r="F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</row>
    <row r="3025" spans="6:28" x14ac:dyDescent="0.2">
      <c r="F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</row>
    <row r="3026" spans="6:28" x14ac:dyDescent="0.2">
      <c r="F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</row>
    <row r="3027" spans="6:28" x14ac:dyDescent="0.2">
      <c r="F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</row>
    <row r="3028" spans="6:28" x14ac:dyDescent="0.2">
      <c r="F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</row>
    <row r="3029" spans="6:28" x14ac:dyDescent="0.2">
      <c r="F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</row>
    <row r="3030" spans="6:28" x14ac:dyDescent="0.2">
      <c r="F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</row>
    <row r="3031" spans="6:28" x14ac:dyDescent="0.2">
      <c r="F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</row>
    <row r="3032" spans="6:28" x14ac:dyDescent="0.2">
      <c r="F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</row>
    <row r="3033" spans="6:28" x14ac:dyDescent="0.2">
      <c r="F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</row>
    <row r="3034" spans="6:28" x14ac:dyDescent="0.2">
      <c r="F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</row>
    <row r="3035" spans="6:28" x14ac:dyDescent="0.2">
      <c r="F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</row>
    <row r="3036" spans="6:28" x14ac:dyDescent="0.2">
      <c r="F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</row>
    <row r="3037" spans="6:28" x14ac:dyDescent="0.2">
      <c r="F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</row>
    <row r="3038" spans="6:28" x14ac:dyDescent="0.2">
      <c r="F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</row>
    <row r="3039" spans="6:28" x14ac:dyDescent="0.2">
      <c r="F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</row>
    <row r="3040" spans="6:28" x14ac:dyDescent="0.2">
      <c r="F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</row>
    <row r="3041" spans="6:28" x14ac:dyDescent="0.2">
      <c r="F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</row>
    <row r="3042" spans="6:28" x14ac:dyDescent="0.2">
      <c r="F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</row>
    <row r="3043" spans="6:28" x14ac:dyDescent="0.2">
      <c r="F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</row>
    <row r="3044" spans="6:28" x14ac:dyDescent="0.2">
      <c r="F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</row>
    <row r="3045" spans="6:28" x14ac:dyDescent="0.2">
      <c r="F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</row>
    <row r="3046" spans="6:28" x14ac:dyDescent="0.2">
      <c r="F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</row>
    <row r="3047" spans="6:28" x14ac:dyDescent="0.2">
      <c r="F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</row>
    <row r="3048" spans="6:28" x14ac:dyDescent="0.2">
      <c r="F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</row>
    <row r="3049" spans="6:28" x14ac:dyDescent="0.2">
      <c r="F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</row>
    <row r="3050" spans="6:28" x14ac:dyDescent="0.2">
      <c r="F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</row>
    <row r="3051" spans="6:28" x14ac:dyDescent="0.2">
      <c r="F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</row>
    <row r="3052" spans="6:28" x14ac:dyDescent="0.2">
      <c r="F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</row>
    <row r="3053" spans="6:28" x14ac:dyDescent="0.2">
      <c r="F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</row>
    <row r="3054" spans="6:28" x14ac:dyDescent="0.2">
      <c r="F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</row>
    <row r="3055" spans="6:28" x14ac:dyDescent="0.2">
      <c r="F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</row>
    <row r="3056" spans="6:28" x14ac:dyDescent="0.2">
      <c r="F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</row>
    <row r="3057" spans="6:28" x14ac:dyDescent="0.2">
      <c r="F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</row>
    <row r="3058" spans="6:28" x14ac:dyDescent="0.2">
      <c r="F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</row>
    <row r="3059" spans="6:28" x14ac:dyDescent="0.2">
      <c r="F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</row>
    <row r="3060" spans="6:28" x14ac:dyDescent="0.2">
      <c r="F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</row>
    <row r="3061" spans="6:28" x14ac:dyDescent="0.2">
      <c r="F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</row>
    <row r="3062" spans="6:28" x14ac:dyDescent="0.2">
      <c r="F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</row>
    <row r="3063" spans="6:28" x14ac:dyDescent="0.2">
      <c r="F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</row>
    <row r="3064" spans="6:28" x14ac:dyDescent="0.2">
      <c r="F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</row>
    <row r="3065" spans="6:28" x14ac:dyDescent="0.2">
      <c r="F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</row>
    <row r="3066" spans="6:28" x14ac:dyDescent="0.2">
      <c r="F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</row>
    <row r="3067" spans="6:28" x14ac:dyDescent="0.2">
      <c r="F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</row>
    <row r="3068" spans="6:28" x14ac:dyDescent="0.2">
      <c r="F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</row>
    <row r="3069" spans="6:28" x14ac:dyDescent="0.2">
      <c r="F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</row>
    <row r="3070" spans="6:28" x14ac:dyDescent="0.2">
      <c r="F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</row>
    <row r="3071" spans="6:28" x14ac:dyDescent="0.2">
      <c r="F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</row>
    <row r="3072" spans="6:28" x14ac:dyDescent="0.2">
      <c r="F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</row>
    <row r="3073" spans="6:28" x14ac:dyDescent="0.2">
      <c r="F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</row>
    <row r="3074" spans="6:28" x14ac:dyDescent="0.2">
      <c r="F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</row>
    <row r="3075" spans="6:28" x14ac:dyDescent="0.2">
      <c r="F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</row>
    <row r="3076" spans="6:28" x14ac:dyDescent="0.2">
      <c r="F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</row>
    <row r="3077" spans="6:28" x14ac:dyDescent="0.2">
      <c r="F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</row>
    <row r="3078" spans="6:28" x14ac:dyDescent="0.2">
      <c r="F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</row>
    <row r="3079" spans="6:28" x14ac:dyDescent="0.2">
      <c r="F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</row>
    <row r="3080" spans="6:28" x14ac:dyDescent="0.2">
      <c r="F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</row>
    <row r="3081" spans="6:28" x14ac:dyDescent="0.2">
      <c r="F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</row>
    <row r="3082" spans="6:28" x14ac:dyDescent="0.2">
      <c r="F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</row>
    <row r="3083" spans="6:28" x14ac:dyDescent="0.2">
      <c r="F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</row>
    <row r="3084" spans="6:28" x14ac:dyDescent="0.2">
      <c r="F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</row>
    <row r="3085" spans="6:28" x14ac:dyDescent="0.2">
      <c r="F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</row>
    <row r="3086" spans="6:28" x14ac:dyDescent="0.2">
      <c r="F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</row>
    <row r="3087" spans="6:28" x14ac:dyDescent="0.2">
      <c r="F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</row>
    <row r="3088" spans="6:28" x14ac:dyDescent="0.2">
      <c r="F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</row>
    <row r="3089" spans="6:28" x14ac:dyDescent="0.2">
      <c r="F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</row>
    <row r="3090" spans="6:28" x14ac:dyDescent="0.2">
      <c r="F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</row>
    <row r="3091" spans="6:28" x14ac:dyDescent="0.2">
      <c r="F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</row>
    <row r="3092" spans="6:28" x14ac:dyDescent="0.2">
      <c r="F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</row>
    <row r="3093" spans="6:28" x14ac:dyDescent="0.2">
      <c r="F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</row>
    <row r="3094" spans="6:28" x14ac:dyDescent="0.2">
      <c r="F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</row>
    <row r="3095" spans="6:28" x14ac:dyDescent="0.2">
      <c r="F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</row>
    <row r="3096" spans="6:28" x14ac:dyDescent="0.2">
      <c r="F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</row>
    <row r="3097" spans="6:28" x14ac:dyDescent="0.2">
      <c r="F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</row>
    <row r="3098" spans="6:28" x14ac:dyDescent="0.2">
      <c r="F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</row>
    <row r="3099" spans="6:28" x14ac:dyDescent="0.2">
      <c r="F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</row>
    <row r="3100" spans="6:28" x14ac:dyDescent="0.2">
      <c r="F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</row>
    <row r="3101" spans="6:28" x14ac:dyDescent="0.2">
      <c r="F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</row>
    <row r="3102" spans="6:28" x14ac:dyDescent="0.2">
      <c r="F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</row>
    <row r="3103" spans="6:28" x14ac:dyDescent="0.2">
      <c r="F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</row>
    <row r="3104" spans="6:28" x14ac:dyDescent="0.2">
      <c r="F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</row>
    <row r="3105" spans="6:28" x14ac:dyDescent="0.2">
      <c r="F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</row>
    <row r="3106" spans="6:28" x14ac:dyDescent="0.2">
      <c r="F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</row>
    <row r="3107" spans="6:28" x14ac:dyDescent="0.2">
      <c r="F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</row>
    <row r="3108" spans="6:28" x14ac:dyDescent="0.2">
      <c r="F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</row>
    <row r="3109" spans="6:28" x14ac:dyDescent="0.2">
      <c r="F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</row>
    <row r="3110" spans="6:28" x14ac:dyDescent="0.2">
      <c r="F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</row>
    <row r="3111" spans="6:28" x14ac:dyDescent="0.2">
      <c r="F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</row>
    <row r="3112" spans="6:28" x14ac:dyDescent="0.2">
      <c r="F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</row>
    <row r="3113" spans="6:28" x14ac:dyDescent="0.2">
      <c r="F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</row>
    <row r="3114" spans="6:28" x14ac:dyDescent="0.2">
      <c r="F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</row>
    <row r="3115" spans="6:28" x14ac:dyDescent="0.2">
      <c r="F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</row>
    <row r="3116" spans="6:28" x14ac:dyDescent="0.2">
      <c r="F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</row>
    <row r="3117" spans="6:28" x14ac:dyDescent="0.2">
      <c r="F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</row>
    <row r="3118" spans="6:28" x14ac:dyDescent="0.2">
      <c r="F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</row>
    <row r="3119" spans="6:28" x14ac:dyDescent="0.2">
      <c r="F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</row>
    <row r="3120" spans="6:28" x14ac:dyDescent="0.2">
      <c r="F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</row>
    <row r="3121" spans="6:28" x14ac:dyDescent="0.2">
      <c r="F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</row>
    <row r="3122" spans="6:28" x14ac:dyDescent="0.2">
      <c r="F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</row>
    <row r="3123" spans="6:28" x14ac:dyDescent="0.2">
      <c r="F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</row>
    <row r="3124" spans="6:28" x14ac:dyDescent="0.2">
      <c r="F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</row>
    <row r="3125" spans="6:28" x14ac:dyDescent="0.2">
      <c r="F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</row>
    <row r="3126" spans="6:28" x14ac:dyDescent="0.2">
      <c r="F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</row>
    <row r="3127" spans="6:28" x14ac:dyDescent="0.2">
      <c r="F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</row>
    <row r="3128" spans="6:28" x14ac:dyDescent="0.2">
      <c r="F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</row>
    <row r="3129" spans="6:28" x14ac:dyDescent="0.2">
      <c r="F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</row>
    <row r="3130" spans="6:28" x14ac:dyDescent="0.2">
      <c r="F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</row>
    <row r="3131" spans="6:28" x14ac:dyDescent="0.2">
      <c r="F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</row>
    <row r="3132" spans="6:28" x14ac:dyDescent="0.2">
      <c r="F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</row>
    <row r="3133" spans="6:28" x14ac:dyDescent="0.2">
      <c r="F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</row>
    <row r="3134" spans="6:28" x14ac:dyDescent="0.2">
      <c r="F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</row>
    <row r="3135" spans="6:28" x14ac:dyDescent="0.2">
      <c r="F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</row>
    <row r="3136" spans="6:28" x14ac:dyDescent="0.2">
      <c r="F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</row>
    <row r="3137" spans="6:28" x14ac:dyDescent="0.2">
      <c r="F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</row>
    <row r="3138" spans="6:28" x14ac:dyDescent="0.2">
      <c r="F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</row>
    <row r="3139" spans="6:28" x14ac:dyDescent="0.2">
      <c r="F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</row>
    <row r="3140" spans="6:28" x14ac:dyDescent="0.2">
      <c r="F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</row>
    <row r="3141" spans="6:28" x14ac:dyDescent="0.2">
      <c r="F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</row>
    <row r="3142" spans="6:28" x14ac:dyDescent="0.2">
      <c r="F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</row>
    <row r="3143" spans="6:28" x14ac:dyDescent="0.2">
      <c r="F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</row>
    <row r="3144" spans="6:28" x14ac:dyDescent="0.2">
      <c r="F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</row>
    <row r="3145" spans="6:28" x14ac:dyDescent="0.2">
      <c r="F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</row>
    <row r="3146" spans="6:28" x14ac:dyDescent="0.2">
      <c r="F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</row>
    <row r="3147" spans="6:28" x14ac:dyDescent="0.2">
      <c r="F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</row>
    <row r="3148" spans="6:28" x14ac:dyDescent="0.2">
      <c r="F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</row>
    <row r="3149" spans="6:28" x14ac:dyDescent="0.2">
      <c r="F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</row>
    <row r="3150" spans="6:28" x14ac:dyDescent="0.2">
      <c r="F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</row>
    <row r="3151" spans="6:28" x14ac:dyDescent="0.2">
      <c r="F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</row>
    <row r="3152" spans="6:28" x14ac:dyDescent="0.2">
      <c r="F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</row>
    <row r="3153" spans="6:28" x14ac:dyDescent="0.2">
      <c r="F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</row>
    <row r="3154" spans="6:28" x14ac:dyDescent="0.2">
      <c r="F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</row>
    <row r="3155" spans="6:28" x14ac:dyDescent="0.2">
      <c r="F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</row>
    <row r="3156" spans="6:28" x14ac:dyDescent="0.2">
      <c r="F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</row>
    <row r="3157" spans="6:28" x14ac:dyDescent="0.2">
      <c r="F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</row>
    <row r="3158" spans="6:28" x14ac:dyDescent="0.2">
      <c r="F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</row>
    <row r="3159" spans="6:28" x14ac:dyDescent="0.2">
      <c r="F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</row>
    <row r="3160" spans="6:28" x14ac:dyDescent="0.2">
      <c r="F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</row>
    <row r="3161" spans="6:28" x14ac:dyDescent="0.2">
      <c r="F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</row>
    <row r="3162" spans="6:28" x14ac:dyDescent="0.2">
      <c r="F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</row>
    <row r="3163" spans="6:28" x14ac:dyDescent="0.2">
      <c r="F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</row>
    <row r="3164" spans="6:28" x14ac:dyDescent="0.2">
      <c r="F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</row>
    <row r="3165" spans="6:28" x14ac:dyDescent="0.2">
      <c r="F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</row>
    <row r="3166" spans="6:28" x14ac:dyDescent="0.2">
      <c r="F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</row>
    <row r="3167" spans="6:28" x14ac:dyDescent="0.2">
      <c r="F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</row>
    <row r="3168" spans="6:28" x14ac:dyDescent="0.2">
      <c r="F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</row>
    <row r="3169" spans="6:28" x14ac:dyDescent="0.2">
      <c r="F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</row>
    <row r="3170" spans="6:28" x14ac:dyDescent="0.2">
      <c r="F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</row>
    <row r="3171" spans="6:28" x14ac:dyDescent="0.2">
      <c r="F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</row>
    <row r="3172" spans="6:28" x14ac:dyDescent="0.2">
      <c r="F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</row>
    <row r="3173" spans="6:28" x14ac:dyDescent="0.2">
      <c r="F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</row>
    <row r="3174" spans="6:28" x14ac:dyDescent="0.2">
      <c r="F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</row>
    <row r="3175" spans="6:28" x14ac:dyDescent="0.2">
      <c r="F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</row>
    <row r="3176" spans="6:28" x14ac:dyDescent="0.2">
      <c r="F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</row>
    <row r="3177" spans="6:28" x14ac:dyDescent="0.2">
      <c r="F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</row>
    <row r="3178" spans="6:28" x14ac:dyDescent="0.2">
      <c r="F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</row>
    <row r="3179" spans="6:28" x14ac:dyDescent="0.2">
      <c r="F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</row>
    <row r="3180" spans="6:28" x14ac:dyDescent="0.2">
      <c r="F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</row>
    <row r="3181" spans="6:28" x14ac:dyDescent="0.2">
      <c r="F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</row>
    <row r="3182" spans="6:28" x14ac:dyDescent="0.2">
      <c r="F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</row>
    <row r="3183" spans="6:28" x14ac:dyDescent="0.2">
      <c r="F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</row>
    <row r="3184" spans="6:28" x14ac:dyDescent="0.2">
      <c r="F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</row>
    <row r="3185" spans="6:28" x14ac:dyDescent="0.2">
      <c r="F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</row>
    <row r="3186" spans="6:28" x14ac:dyDescent="0.2">
      <c r="F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</row>
    <row r="3187" spans="6:28" x14ac:dyDescent="0.2">
      <c r="F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</row>
    <row r="3188" spans="6:28" x14ac:dyDescent="0.2">
      <c r="F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</row>
    <row r="3189" spans="6:28" x14ac:dyDescent="0.2">
      <c r="F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</row>
    <row r="3190" spans="6:28" x14ac:dyDescent="0.2">
      <c r="F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</row>
    <row r="3191" spans="6:28" x14ac:dyDescent="0.2">
      <c r="F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</row>
    <row r="3192" spans="6:28" x14ac:dyDescent="0.2">
      <c r="F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</row>
    <row r="3193" spans="6:28" x14ac:dyDescent="0.2">
      <c r="F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</row>
    <row r="3194" spans="6:28" x14ac:dyDescent="0.2">
      <c r="F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</row>
    <row r="3195" spans="6:28" x14ac:dyDescent="0.2">
      <c r="F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</row>
    <row r="3196" spans="6:28" x14ac:dyDescent="0.2">
      <c r="F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</row>
    <row r="3197" spans="6:28" x14ac:dyDescent="0.2">
      <c r="F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</row>
    <row r="3198" spans="6:28" x14ac:dyDescent="0.2">
      <c r="F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</row>
    <row r="3199" spans="6:28" x14ac:dyDescent="0.2">
      <c r="F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</row>
    <row r="3200" spans="6:28" x14ac:dyDescent="0.2">
      <c r="F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</row>
    <row r="3201" spans="6:28" x14ac:dyDescent="0.2">
      <c r="F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</row>
    <row r="3202" spans="6:28" x14ac:dyDescent="0.2">
      <c r="F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</row>
    <row r="3203" spans="6:28" x14ac:dyDescent="0.2">
      <c r="F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</row>
    <row r="3204" spans="6:28" x14ac:dyDescent="0.2">
      <c r="F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</row>
    <row r="3205" spans="6:28" x14ac:dyDescent="0.2">
      <c r="F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</row>
    <row r="3206" spans="6:28" x14ac:dyDescent="0.2">
      <c r="F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</row>
    <row r="3207" spans="6:28" x14ac:dyDescent="0.2">
      <c r="F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</row>
    <row r="3208" spans="6:28" x14ac:dyDescent="0.2">
      <c r="F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</row>
    <row r="3209" spans="6:28" x14ac:dyDescent="0.2">
      <c r="F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</row>
    <row r="3210" spans="6:28" x14ac:dyDescent="0.2">
      <c r="F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</row>
    <row r="3211" spans="6:28" x14ac:dyDescent="0.2">
      <c r="F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</row>
    <row r="3212" spans="6:28" x14ac:dyDescent="0.2">
      <c r="F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</row>
    <row r="3213" spans="6:28" x14ac:dyDescent="0.2">
      <c r="F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</row>
    <row r="3214" spans="6:28" x14ac:dyDescent="0.2">
      <c r="F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</row>
    <row r="3215" spans="6:28" x14ac:dyDescent="0.2">
      <c r="F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</row>
    <row r="3216" spans="6:28" x14ac:dyDescent="0.2">
      <c r="F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</row>
    <row r="3217" spans="6:28" x14ac:dyDescent="0.2">
      <c r="F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</row>
    <row r="3218" spans="6:28" x14ac:dyDescent="0.2">
      <c r="F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</row>
    <row r="3219" spans="6:28" x14ac:dyDescent="0.2">
      <c r="F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</row>
    <row r="3220" spans="6:28" x14ac:dyDescent="0.2">
      <c r="F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</row>
    <row r="3221" spans="6:28" x14ac:dyDescent="0.2">
      <c r="F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</row>
    <row r="3222" spans="6:28" x14ac:dyDescent="0.2">
      <c r="F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</row>
    <row r="3223" spans="6:28" x14ac:dyDescent="0.2">
      <c r="F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</row>
    <row r="3224" spans="6:28" x14ac:dyDescent="0.2">
      <c r="F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</row>
    <row r="3225" spans="6:28" x14ac:dyDescent="0.2">
      <c r="F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</row>
    <row r="3226" spans="6:28" x14ac:dyDescent="0.2">
      <c r="F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</row>
    <row r="3227" spans="6:28" x14ac:dyDescent="0.2">
      <c r="F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</row>
    <row r="3228" spans="6:28" x14ac:dyDescent="0.2">
      <c r="F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</row>
    <row r="3229" spans="6:28" x14ac:dyDescent="0.2">
      <c r="F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</row>
    <row r="3230" spans="6:28" x14ac:dyDescent="0.2">
      <c r="F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</row>
    <row r="3231" spans="6:28" x14ac:dyDescent="0.2">
      <c r="F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</row>
    <row r="3232" spans="6:28" x14ac:dyDescent="0.2">
      <c r="F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</row>
    <row r="3233" spans="6:28" x14ac:dyDescent="0.2">
      <c r="F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</row>
    <row r="3234" spans="6:28" x14ac:dyDescent="0.2">
      <c r="F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</row>
    <row r="3235" spans="6:28" x14ac:dyDescent="0.2">
      <c r="F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</row>
    <row r="3236" spans="6:28" x14ac:dyDescent="0.2">
      <c r="F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</row>
    <row r="3237" spans="6:28" x14ac:dyDescent="0.2">
      <c r="F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</row>
    <row r="3238" spans="6:28" x14ac:dyDescent="0.2">
      <c r="F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</row>
    <row r="3239" spans="6:28" x14ac:dyDescent="0.2">
      <c r="F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</row>
    <row r="3240" spans="6:28" x14ac:dyDescent="0.2">
      <c r="F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</row>
    <row r="3241" spans="6:28" x14ac:dyDescent="0.2">
      <c r="F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</row>
    <row r="3242" spans="6:28" x14ac:dyDescent="0.2">
      <c r="F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</row>
    <row r="3243" spans="6:28" x14ac:dyDescent="0.2">
      <c r="F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</row>
    <row r="3244" spans="6:28" x14ac:dyDescent="0.2">
      <c r="F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</row>
    <row r="3245" spans="6:28" x14ac:dyDescent="0.2">
      <c r="F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</row>
    <row r="3246" spans="6:28" x14ac:dyDescent="0.2">
      <c r="F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</row>
    <row r="3247" spans="6:28" x14ac:dyDescent="0.2">
      <c r="F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</row>
    <row r="3248" spans="6:28" x14ac:dyDescent="0.2">
      <c r="F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</row>
    <row r="3249" spans="6:28" x14ac:dyDescent="0.2">
      <c r="F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</row>
    <row r="3250" spans="6:28" x14ac:dyDescent="0.2">
      <c r="F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</row>
    <row r="3251" spans="6:28" x14ac:dyDescent="0.2">
      <c r="F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</row>
    <row r="3252" spans="6:28" x14ac:dyDescent="0.2">
      <c r="F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</row>
    <row r="3253" spans="6:28" x14ac:dyDescent="0.2">
      <c r="F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</row>
    <row r="3254" spans="6:28" x14ac:dyDescent="0.2">
      <c r="F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</row>
    <row r="3255" spans="6:28" x14ac:dyDescent="0.2">
      <c r="F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</row>
    <row r="3256" spans="6:28" x14ac:dyDescent="0.2">
      <c r="F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</row>
    <row r="3257" spans="6:28" x14ac:dyDescent="0.2">
      <c r="F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</row>
    <row r="3258" spans="6:28" x14ac:dyDescent="0.2">
      <c r="F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</row>
    <row r="3259" spans="6:28" x14ac:dyDescent="0.2">
      <c r="F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</row>
    <row r="3260" spans="6:28" x14ac:dyDescent="0.2">
      <c r="F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</row>
    <row r="3261" spans="6:28" x14ac:dyDescent="0.2">
      <c r="F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</row>
    <row r="3262" spans="6:28" x14ac:dyDescent="0.2">
      <c r="F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</row>
    <row r="3263" spans="6:28" x14ac:dyDescent="0.2">
      <c r="F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</row>
    <row r="3264" spans="6:28" x14ac:dyDescent="0.2">
      <c r="F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</row>
    <row r="3265" spans="6:28" x14ac:dyDescent="0.2">
      <c r="F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</row>
    <row r="3266" spans="6:28" x14ac:dyDescent="0.2">
      <c r="F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</row>
    <row r="3267" spans="6:28" x14ac:dyDescent="0.2">
      <c r="F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</row>
    <row r="3268" spans="6:28" x14ac:dyDescent="0.2">
      <c r="F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</row>
    <row r="3269" spans="6:28" x14ac:dyDescent="0.2">
      <c r="F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</row>
    <row r="3270" spans="6:28" x14ac:dyDescent="0.2">
      <c r="F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</row>
    <row r="3271" spans="6:28" x14ac:dyDescent="0.2">
      <c r="F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</row>
    <row r="3272" spans="6:28" x14ac:dyDescent="0.2">
      <c r="F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</row>
    <row r="3273" spans="6:28" x14ac:dyDescent="0.2">
      <c r="F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</row>
    <row r="3274" spans="6:28" x14ac:dyDescent="0.2">
      <c r="F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</row>
    <row r="3275" spans="6:28" x14ac:dyDescent="0.2">
      <c r="F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</row>
    <row r="3276" spans="6:28" x14ac:dyDescent="0.2">
      <c r="F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</row>
    <row r="3277" spans="6:28" x14ac:dyDescent="0.2">
      <c r="F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</row>
    <row r="3278" spans="6:28" x14ac:dyDescent="0.2">
      <c r="F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</row>
    <row r="3279" spans="6:28" x14ac:dyDescent="0.2">
      <c r="F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</row>
    <row r="3280" spans="6:28" x14ac:dyDescent="0.2">
      <c r="F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</row>
    <row r="3281" spans="6:28" x14ac:dyDescent="0.2">
      <c r="F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</row>
    <row r="3282" spans="6:28" x14ac:dyDescent="0.2">
      <c r="F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</row>
    <row r="3283" spans="6:28" x14ac:dyDescent="0.2">
      <c r="F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</row>
    <row r="3284" spans="6:28" x14ac:dyDescent="0.2">
      <c r="F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</row>
    <row r="3285" spans="6:28" x14ac:dyDescent="0.2">
      <c r="F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</row>
    <row r="3286" spans="6:28" x14ac:dyDescent="0.2">
      <c r="F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</row>
    <row r="3287" spans="6:28" x14ac:dyDescent="0.2">
      <c r="F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</row>
    <row r="3288" spans="6:28" x14ac:dyDescent="0.2">
      <c r="F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</row>
    <row r="3289" spans="6:28" x14ac:dyDescent="0.2">
      <c r="F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</row>
    <row r="3290" spans="6:28" x14ac:dyDescent="0.2">
      <c r="F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</row>
    <row r="3291" spans="6:28" x14ac:dyDescent="0.2">
      <c r="F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</row>
    <row r="3292" spans="6:28" x14ac:dyDescent="0.2">
      <c r="F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</row>
    <row r="3293" spans="6:28" x14ac:dyDescent="0.2">
      <c r="F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</row>
    <row r="3294" spans="6:28" x14ac:dyDescent="0.2">
      <c r="F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</row>
    <row r="3295" spans="6:28" x14ac:dyDescent="0.2">
      <c r="F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</row>
    <row r="3296" spans="6:28" x14ac:dyDescent="0.2">
      <c r="F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</row>
    <row r="3297" spans="6:28" x14ac:dyDescent="0.2">
      <c r="F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</row>
    <row r="3298" spans="6:28" x14ac:dyDescent="0.2">
      <c r="F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</row>
    <row r="3299" spans="6:28" x14ac:dyDescent="0.2">
      <c r="F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</row>
    <row r="3300" spans="6:28" x14ac:dyDescent="0.2">
      <c r="F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</row>
    <row r="3301" spans="6:28" x14ac:dyDescent="0.2">
      <c r="F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</row>
    <row r="3302" spans="6:28" x14ac:dyDescent="0.2">
      <c r="F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</row>
    <row r="3303" spans="6:28" x14ac:dyDescent="0.2">
      <c r="F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</row>
    <row r="3304" spans="6:28" x14ac:dyDescent="0.2">
      <c r="F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</row>
    <row r="3305" spans="6:28" x14ac:dyDescent="0.2">
      <c r="F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</row>
    <row r="3306" spans="6:28" x14ac:dyDescent="0.2">
      <c r="F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</row>
    <row r="3307" spans="6:28" x14ac:dyDescent="0.2">
      <c r="F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</row>
    <row r="3308" spans="6:28" x14ac:dyDescent="0.2">
      <c r="F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</row>
    <row r="3309" spans="6:28" x14ac:dyDescent="0.2">
      <c r="F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</row>
    <row r="3310" spans="6:28" x14ac:dyDescent="0.2">
      <c r="F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</row>
    <row r="3311" spans="6:28" x14ac:dyDescent="0.2">
      <c r="F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</row>
    <row r="3312" spans="6:28" x14ac:dyDescent="0.2">
      <c r="F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</row>
    <row r="3313" spans="6:28" x14ac:dyDescent="0.2">
      <c r="F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</row>
    <row r="3314" spans="6:28" x14ac:dyDescent="0.2">
      <c r="F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</row>
    <row r="3315" spans="6:28" x14ac:dyDescent="0.2">
      <c r="F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</row>
    <row r="3316" spans="6:28" x14ac:dyDescent="0.2">
      <c r="F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</row>
    <row r="3317" spans="6:28" x14ac:dyDescent="0.2">
      <c r="F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</row>
    <row r="3318" spans="6:28" x14ac:dyDescent="0.2">
      <c r="F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</row>
    <row r="3319" spans="6:28" x14ac:dyDescent="0.2">
      <c r="F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</row>
    <row r="3320" spans="6:28" x14ac:dyDescent="0.2">
      <c r="F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</row>
    <row r="3321" spans="6:28" x14ac:dyDescent="0.2">
      <c r="F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</row>
    <row r="3322" spans="6:28" x14ac:dyDescent="0.2">
      <c r="F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</row>
    <row r="3323" spans="6:28" x14ac:dyDescent="0.2">
      <c r="F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</row>
    <row r="3324" spans="6:28" x14ac:dyDescent="0.2">
      <c r="F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</row>
    <row r="3325" spans="6:28" x14ac:dyDescent="0.2">
      <c r="F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</row>
    <row r="3326" spans="6:28" x14ac:dyDescent="0.2">
      <c r="F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</row>
    <row r="3327" spans="6:28" x14ac:dyDescent="0.2">
      <c r="F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</row>
    <row r="3328" spans="6:28" x14ac:dyDescent="0.2">
      <c r="F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</row>
    <row r="3329" spans="6:28" x14ac:dyDescent="0.2">
      <c r="F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</row>
    <row r="3330" spans="6:28" x14ac:dyDescent="0.2">
      <c r="F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</row>
    <row r="3331" spans="6:28" x14ac:dyDescent="0.2">
      <c r="F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</row>
    <row r="3332" spans="6:28" x14ac:dyDescent="0.2">
      <c r="F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</row>
    <row r="3333" spans="6:28" x14ac:dyDescent="0.2">
      <c r="F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</row>
    <row r="3334" spans="6:28" x14ac:dyDescent="0.2">
      <c r="F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</row>
    <row r="3335" spans="6:28" x14ac:dyDescent="0.2">
      <c r="F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</row>
    <row r="3336" spans="6:28" x14ac:dyDescent="0.2">
      <c r="F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</row>
    <row r="3337" spans="6:28" x14ac:dyDescent="0.2">
      <c r="F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</row>
    <row r="3338" spans="6:28" x14ac:dyDescent="0.2">
      <c r="F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</row>
    <row r="3339" spans="6:28" x14ac:dyDescent="0.2">
      <c r="F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</row>
    <row r="3340" spans="6:28" x14ac:dyDescent="0.2">
      <c r="F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</row>
    <row r="3341" spans="6:28" x14ac:dyDescent="0.2">
      <c r="F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</row>
    <row r="3342" spans="6:28" x14ac:dyDescent="0.2">
      <c r="F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</row>
    <row r="3343" spans="6:28" x14ac:dyDescent="0.2">
      <c r="F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</row>
    <row r="3344" spans="6:28" x14ac:dyDescent="0.2">
      <c r="F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</row>
    <row r="3345" spans="6:28" x14ac:dyDescent="0.2">
      <c r="F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</row>
    <row r="3346" spans="6:28" x14ac:dyDescent="0.2">
      <c r="F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</row>
    <row r="3347" spans="6:28" x14ac:dyDescent="0.2">
      <c r="F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</row>
    <row r="3348" spans="6:28" x14ac:dyDescent="0.2">
      <c r="F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</row>
    <row r="3349" spans="6:28" x14ac:dyDescent="0.2">
      <c r="F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</row>
    <row r="3350" spans="6:28" x14ac:dyDescent="0.2">
      <c r="F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</row>
    <row r="3351" spans="6:28" x14ac:dyDescent="0.2">
      <c r="F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</row>
    <row r="3352" spans="6:28" x14ac:dyDescent="0.2">
      <c r="F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</row>
    <row r="3353" spans="6:28" x14ac:dyDescent="0.2">
      <c r="F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</row>
    <row r="3354" spans="6:28" x14ac:dyDescent="0.2">
      <c r="F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</row>
    <row r="3355" spans="6:28" x14ac:dyDescent="0.2">
      <c r="F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</row>
    <row r="3356" spans="6:28" x14ac:dyDescent="0.2">
      <c r="F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</row>
    <row r="3357" spans="6:28" x14ac:dyDescent="0.2">
      <c r="F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</row>
    <row r="3358" spans="6:28" x14ac:dyDescent="0.2">
      <c r="F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</row>
    <row r="3359" spans="6:28" x14ac:dyDescent="0.2">
      <c r="F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</row>
    <row r="3360" spans="6:28" x14ac:dyDescent="0.2">
      <c r="F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</row>
    <row r="3361" spans="6:28" x14ac:dyDescent="0.2">
      <c r="F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</row>
    <row r="3362" spans="6:28" x14ac:dyDescent="0.2">
      <c r="F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</row>
    <row r="3363" spans="6:28" x14ac:dyDescent="0.2">
      <c r="F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</row>
    <row r="3364" spans="6:28" x14ac:dyDescent="0.2">
      <c r="F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</row>
    <row r="3365" spans="6:28" x14ac:dyDescent="0.2">
      <c r="F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</row>
    <row r="3366" spans="6:28" x14ac:dyDescent="0.2">
      <c r="F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</row>
    <row r="3367" spans="6:28" x14ac:dyDescent="0.2">
      <c r="F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</row>
    <row r="3368" spans="6:28" x14ac:dyDescent="0.2">
      <c r="F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</row>
    <row r="3369" spans="6:28" x14ac:dyDescent="0.2">
      <c r="F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</row>
    <row r="3370" spans="6:28" x14ac:dyDescent="0.2">
      <c r="F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</row>
    <row r="3371" spans="6:28" x14ac:dyDescent="0.2">
      <c r="F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</row>
    <row r="3372" spans="6:28" x14ac:dyDescent="0.2">
      <c r="F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</row>
    <row r="3373" spans="6:28" x14ac:dyDescent="0.2">
      <c r="F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</row>
    <row r="3374" spans="6:28" x14ac:dyDescent="0.2">
      <c r="F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</row>
    <row r="3375" spans="6:28" x14ac:dyDescent="0.2">
      <c r="F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</row>
    <row r="3376" spans="6:28" x14ac:dyDescent="0.2">
      <c r="F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</row>
    <row r="3377" spans="6:28" x14ac:dyDescent="0.2">
      <c r="F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</row>
    <row r="3378" spans="6:28" x14ac:dyDescent="0.2">
      <c r="F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</row>
    <row r="3379" spans="6:28" x14ac:dyDescent="0.2">
      <c r="F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</row>
    <row r="3380" spans="6:28" x14ac:dyDescent="0.2">
      <c r="F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</row>
    <row r="3381" spans="6:28" x14ac:dyDescent="0.2">
      <c r="F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</row>
    <row r="3382" spans="6:28" x14ac:dyDescent="0.2">
      <c r="F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</row>
    <row r="3383" spans="6:28" x14ac:dyDescent="0.2">
      <c r="F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</row>
    <row r="3384" spans="6:28" x14ac:dyDescent="0.2">
      <c r="F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</row>
    <row r="3385" spans="6:28" x14ac:dyDescent="0.2">
      <c r="F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</row>
    <row r="3386" spans="6:28" x14ac:dyDescent="0.2">
      <c r="F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</row>
    <row r="3387" spans="6:28" x14ac:dyDescent="0.2">
      <c r="F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</row>
    <row r="3388" spans="6:28" x14ac:dyDescent="0.2">
      <c r="F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</row>
    <row r="3389" spans="6:28" x14ac:dyDescent="0.2">
      <c r="F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</row>
    <row r="3390" spans="6:28" x14ac:dyDescent="0.2">
      <c r="F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</row>
    <row r="3391" spans="6:28" x14ac:dyDescent="0.2">
      <c r="F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</row>
    <row r="3392" spans="6:28" x14ac:dyDescent="0.2">
      <c r="F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</row>
    <row r="3393" spans="6:28" x14ac:dyDescent="0.2">
      <c r="F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</row>
    <row r="3394" spans="6:28" x14ac:dyDescent="0.2">
      <c r="F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</row>
    <row r="3395" spans="6:28" x14ac:dyDescent="0.2">
      <c r="F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</row>
    <row r="3396" spans="6:28" x14ac:dyDescent="0.2">
      <c r="F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</row>
    <row r="3397" spans="6:28" x14ac:dyDescent="0.2">
      <c r="F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</row>
    <row r="3398" spans="6:28" x14ac:dyDescent="0.2">
      <c r="F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</row>
    <row r="3399" spans="6:28" x14ac:dyDescent="0.2">
      <c r="F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</row>
    <row r="3400" spans="6:28" x14ac:dyDescent="0.2">
      <c r="F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</row>
    <row r="3401" spans="6:28" x14ac:dyDescent="0.2">
      <c r="F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</row>
    <row r="3402" spans="6:28" x14ac:dyDescent="0.2">
      <c r="F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</row>
    <row r="3403" spans="6:28" x14ac:dyDescent="0.2">
      <c r="F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</row>
    <row r="3404" spans="6:28" x14ac:dyDescent="0.2">
      <c r="F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</row>
    <row r="3405" spans="6:28" x14ac:dyDescent="0.2">
      <c r="F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</row>
    <row r="3406" spans="6:28" x14ac:dyDescent="0.2">
      <c r="F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</row>
    <row r="3407" spans="6:28" x14ac:dyDescent="0.2">
      <c r="F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</row>
    <row r="3408" spans="6:28" x14ac:dyDescent="0.2">
      <c r="F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</row>
    <row r="3409" spans="6:28" x14ac:dyDescent="0.2">
      <c r="F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</row>
    <row r="3410" spans="6:28" x14ac:dyDescent="0.2">
      <c r="F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</row>
    <row r="3411" spans="6:28" x14ac:dyDescent="0.2">
      <c r="F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</row>
    <row r="3412" spans="6:28" x14ac:dyDescent="0.2">
      <c r="F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</row>
    <row r="3413" spans="6:28" x14ac:dyDescent="0.2">
      <c r="F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</row>
    <row r="3414" spans="6:28" x14ac:dyDescent="0.2">
      <c r="F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</row>
    <row r="3415" spans="6:28" x14ac:dyDescent="0.2">
      <c r="F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</row>
    <row r="3416" spans="6:28" x14ac:dyDescent="0.2">
      <c r="F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</row>
    <row r="3417" spans="6:28" x14ac:dyDescent="0.2">
      <c r="F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</row>
    <row r="3418" spans="6:28" x14ac:dyDescent="0.2">
      <c r="F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</row>
    <row r="3419" spans="6:28" x14ac:dyDescent="0.2">
      <c r="F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</row>
    <row r="3420" spans="6:28" x14ac:dyDescent="0.2">
      <c r="F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</row>
    <row r="3421" spans="6:28" x14ac:dyDescent="0.2">
      <c r="F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</row>
    <row r="3422" spans="6:28" x14ac:dyDescent="0.2">
      <c r="F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</row>
    <row r="3423" spans="6:28" x14ac:dyDescent="0.2">
      <c r="F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</row>
    <row r="3424" spans="6:28" x14ac:dyDescent="0.2">
      <c r="F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</row>
    <row r="3425" spans="6:28" x14ac:dyDescent="0.2">
      <c r="F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</row>
    <row r="3426" spans="6:28" x14ac:dyDescent="0.2">
      <c r="F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</row>
    <row r="3427" spans="6:28" x14ac:dyDescent="0.2">
      <c r="F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</row>
    <row r="3428" spans="6:28" x14ac:dyDescent="0.2">
      <c r="F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</row>
    <row r="3429" spans="6:28" x14ac:dyDescent="0.2">
      <c r="F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</row>
    <row r="3430" spans="6:28" x14ac:dyDescent="0.2">
      <c r="F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</row>
    <row r="3431" spans="6:28" x14ac:dyDescent="0.2">
      <c r="F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</row>
    <row r="3432" spans="6:28" x14ac:dyDescent="0.2">
      <c r="F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</row>
    <row r="3433" spans="6:28" x14ac:dyDescent="0.2">
      <c r="F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</row>
    <row r="3434" spans="6:28" x14ac:dyDescent="0.2">
      <c r="F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</row>
    <row r="3435" spans="6:28" x14ac:dyDescent="0.2">
      <c r="F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</row>
    <row r="3436" spans="6:28" x14ac:dyDescent="0.2">
      <c r="F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</row>
    <row r="3437" spans="6:28" x14ac:dyDescent="0.2">
      <c r="F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</row>
    <row r="3438" spans="6:28" x14ac:dyDescent="0.2">
      <c r="F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</row>
    <row r="3439" spans="6:28" x14ac:dyDescent="0.2">
      <c r="F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</row>
    <row r="3440" spans="6:28" x14ac:dyDescent="0.2">
      <c r="F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</row>
    <row r="3441" spans="6:28" x14ac:dyDescent="0.2">
      <c r="F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</row>
    <row r="3442" spans="6:28" x14ac:dyDescent="0.2">
      <c r="F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</row>
    <row r="3443" spans="6:28" x14ac:dyDescent="0.2">
      <c r="F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</row>
    <row r="3444" spans="6:28" x14ac:dyDescent="0.2">
      <c r="F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</row>
    <row r="3445" spans="6:28" x14ac:dyDescent="0.2">
      <c r="F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</row>
    <row r="3446" spans="6:28" x14ac:dyDescent="0.2">
      <c r="F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</row>
    <row r="3447" spans="6:28" x14ac:dyDescent="0.2">
      <c r="F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</row>
    <row r="3448" spans="6:28" x14ac:dyDescent="0.2">
      <c r="F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</row>
    <row r="3449" spans="6:28" x14ac:dyDescent="0.2">
      <c r="F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</row>
    <row r="3450" spans="6:28" x14ac:dyDescent="0.2">
      <c r="F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</row>
    <row r="3451" spans="6:28" x14ac:dyDescent="0.2">
      <c r="F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</row>
    <row r="3452" spans="6:28" x14ac:dyDescent="0.2">
      <c r="F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</row>
    <row r="3453" spans="6:28" x14ac:dyDescent="0.2">
      <c r="F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</row>
    <row r="3454" spans="6:28" x14ac:dyDescent="0.2">
      <c r="F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</row>
    <row r="3455" spans="6:28" x14ac:dyDescent="0.2">
      <c r="F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</row>
    <row r="3456" spans="6:28" x14ac:dyDescent="0.2">
      <c r="F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</row>
    <row r="3457" spans="6:28" x14ac:dyDescent="0.2">
      <c r="F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</row>
    <row r="3458" spans="6:28" x14ac:dyDescent="0.2">
      <c r="F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</row>
    <row r="3459" spans="6:28" x14ac:dyDescent="0.2">
      <c r="F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</row>
    <row r="3460" spans="6:28" x14ac:dyDescent="0.2">
      <c r="F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</row>
    <row r="3461" spans="6:28" x14ac:dyDescent="0.2">
      <c r="F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</row>
    <row r="3462" spans="6:28" x14ac:dyDescent="0.2">
      <c r="F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</row>
    <row r="3463" spans="6:28" x14ac:dyDescent="0.2">
      <c r="F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</row>
    <row r="3464" spans="6:28" x14ac:dyDescent="0.2">
      <c r="F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</row>
    <row r="3465" spans="6:28" x14ac:dyDescent="0.2">
      <c r="F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</row>
    <row r="3466" spans="6:28" x14ac:dyDescent="0.2">
      <c r="F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</row>
    <row r="3467" spans="6:28" x14ac:dyDescent="0.2">
      <c r="F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</row>
    <row r="3468" spans="6:28" x14ac:dyDescent="0.2">
      <c r="F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</row>
    <row r="3469" spans="6:28" x14ac:dyDescent="0.2">
      <c r="F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</row>
    <row r="3470" spans="6:28" x14ac:dyDescent="0.2">
      <c r="F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</row>
    <row r="3471" spans="6:28" x14ac:dyDescent="0.2">
      <c r="F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</row>
    <row r="3472" spans="6:28" x14ac:dyDescent="0.2">
      <c r="F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</row>
    <row r="3473" spans="6:28" x14ac:dyDescent="0.2">
      <c r="F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</row>
    <row r="3474" spans="6:28" x14ac:dyDescent="0.2">
      <c r="F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</row>
    <row r="3475" spans="6:28" x14ac:dyDescent="0.2">
      <c r="F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</row>
    <row r="3476" spans="6:28" x14ac:dyDescent="0.2">
      <c r="F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</row>
    <row r="3477" spans="6:28" x14ac:dyDescent="0.2">
      <c r="F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</row>
    <row r="3478" spans="6:28" x14ac:dyDescent="0.2">
      <c r="F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</row>
    <row r="3479" spans="6:28" x14ac:dyDescent="0.2">
      <c r="F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</row>
    <row r="3480" spans="6:28" x14ac:dyDescent="0.2">
      <c r="F3480" s="5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</row>
    <row r="3481" spans="6:28" x14ac:dyDescent="0.2">
      <c r="F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</row>
    <row r="3482" spans="6:28" x14ac:dyDescent="0.2">
      <c r="F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</row>
    <row r="3483" spans="6:28" x14ac:dyDescent="0.2">
      <c r="F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</row>
    <row r="3484" spans="6:28" x14ac:dyDescent="0.2">
      <c r="F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</row>
    <row r="3485" spans="6:28" x14ac:dyDescent="0.2">
      <c r="F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</row>
    <row r="3486" spans="6:28" x14ac:dyDescent="0.2">
      <c r="F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</row>
    <row r="3487" spans="6:28" x14ac:dyDescent="0.2">
      <c r="F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</row>
    <row r="3488" spans="6:28" x14ac:dyDescent="0.2">
      <c r="F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</row>
    <row r="3489" spans="6:28" x14ac:dyDescent="0.2">
      <c r="F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</row>
    <row r="3490" spans="6:28" x14ac:dyDescent="0.2">
      <c r="F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</row>
    <row r="3491" spans="6:28" x14ac:dyDescent="0.2">
      <c r="F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</row>
    <row r="3492" spans="6:28" x14ac:dyDescent="0.2">
      <c r="F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</row>
    <row r="3493" spans="6:28" x14ac:dyDescent="0.2">
      <c r="F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</row>
    <row r="3494" spans="6:28" x14ac:dyDescent="0.2">
      <c r="F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</row>
    <row r="3495" spans="6:28" x14ac:dyDescent="0.2">
      <c r="F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</row>
    <row r="3496" spans="6:28" x14ac:dyDescent="0.2">
      <c r="F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</row>
    <row r="3497" spans="6:28" x14ac:dyDescent="0.2">
      <c r="F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</row>
    <row r="3498" spans="6:28" x14ac:dyDescent="0.2">
      <c r="F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</row>
    <row r="3499" spans="6:28" x14ac:dyDescent="0.2">
      <c r="F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</row>
    <row r="3500" spans="6:28" x14ac:dyDescent="0.2">
      <c r="F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</row>
    <row r="3501" spans="6:28" x14ac:dyDescent="0.2">
      <c r="F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</row>
    <row r="3502" spans="6:28" x14ac:dyDescent="0.2">
      <c r="F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</row>
    <row r="3503" spans="6:28" x14ac:dyDescent="0.2">
      <c r="F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</row>
    <row r="3504" spans="6:28" x14ac:dyDescent="0.2">
      <c r="F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</row>
    <row r="3505" spans="6:28" x14ac:dyDescent="0.2">
      <c r="F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</row>
    <row r="3506" spans="6:28" x14ac:dyDescent="0.2">
      <c r="F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</row>
    <row r="3507" spans="6:28" x14ac:dyDescent="0.2">
      <c r="F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</row>
    <row r="3508" spans="6:28" x14ac:dyDescent="0.2">
      <c r="F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</row>
    <row r="3509" spans="6:28" x14ac:dyDescent="0.2">
      <c r="F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</row>
    <row r="3510" spans="6:28" x14ac:dyDescent="0.2">
      <c r="F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</row>
    <row r="3511" spans="6:28" x14ac:dyDescent="0.2">
      <c r="F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</row>
    <row r="3512" spans="6:28" x14ac:dyDescent="0.2">
      <c r="F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</row>
    <row r="3513" spans="6:28" x14ac:dyDescent="0.2">
      <c r="F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</row>
    <row r="3514" spans="6:28" x14ac:dyDescent="0.2">
      <c r="F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</row>
    <row r="3515" spans="6:28" x14ac:dyDescent="0.2">
      <c r="F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</row>
    <row r="3516" spans="6:28" x14ac:dyDescent="0.2">
      <c r="F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</row>
    <row r="3517" spans="6:28" x14ac:dyDescent="0.2">
      <c r="F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</row>
    <row r="3518" spans="6:28" x14ac:dyDescent="0.2">
      <c r="F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</row>
    <row r="3519" spans="6:28" x14ac:dyDescent="0.2">
      <c r="F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</row>
    <row r="3520" spans="6:28" x14ac:dyDescent="0.2">
      <c r="F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</row>
    <row r="3521" spans="6:28" x14ac:dyDescent="0.2">
      <c r="F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</row>
    <row r="3522" spans="6:28" x14ac:dyDescent="0.2">
      <c r="F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</row>
    <row r="3523" spans="6:28" x14ac:dyDescent="0.2">
      <c r="F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</row>
    <row r="3524" spans="6:28" x14ac:dyDescent="0.2">
      <c r="F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</row>
    <row r="3525" spans="6:28" x14ac:dyDescent="0.2">
      <c r="F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</row>
    <row r="3526" spans="6:28" x14ac:dyDescent="0.2">
      <c r="F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</row>
    <row r="3527" spans="6:28" x14ac:dyDescent="0.2">
      <c r="F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</row>
    <row r="3528" spans="6:28" x14ac:dyDescent="0.2">
      <c r="F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</row>
    <row r="3529" spans="6:28" x14ac:dyDescent="0.2">
      <c r="F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</row>
    <row r="3530" spans="6:28" x14ac:dyDescent="0.2">
      <c r="F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</row>
    <row r="3531" spans="6:28" x14ac:dyDescent="0.2">
      <c r="F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</row>
    <row r="3532" spans="6:28" x14ac:dyDescent="0.2">
      <c r="F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</row>
    <row r="3533" spans="6:28" x14ac:dyDescent="0.2">
      <c r="F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</row>
    <row r="3534" spans="6:28" x14ac:dyDescent="0.2">
      <c r="F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</row>
    <row r="3535" spans="6:28" x14ac:dyDescent="0.2">
      <c r="F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</row>
    <row r="3536" spans="6:28" x14ac:dyDescent="0.2">
      <c r="F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</row>
    <row r="3537" spans="6:28" x14ac:dyDescent="0.2">
      <c r="F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</row>
    <row r="3538" spans="6:28" x14ac:dyDescent="0.2">
      <c r="F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</row>
    <row r="3539" spans="6:28" x14ac:dyDescent="0.2">
      <c r="F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</row>
    <row r="3540" spans="6:28" x14ac:dyDescent="0.2">
      <c r="F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</row>
    <row r="3541" spans="6:28" x14ac:dyDescent="0.2">
      <c r="F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</row>
    <row r="3542" spans="6:28" x14ac:dyDescent="0.2">
      <c r="F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</row>
    <row r="3543" spans="6:28" x14ac:dyDescent="0.2">
      <c r="F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</row>
    <row r="3544" spans="6:28" x14ac:dyDescent="0.2">
      <c r="F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</row>
    <row r="3545" spans="6:28" x14ac:dyDescent="0.2">
      <c r="F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</row>
    <row r="3546" spans="6:28" x14ac:dyDescent="0.2">
      <c r="F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</row>
    <row r="3547" spans="6:28" x14ac:dyDescent="0.2">
      <c r="F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</row>
    <row r="3548" spans="6:28" x14ac:dyDescent="0.2">
      <c r="F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</row>
    <row r="3549" spans="6:28" x14ac:dyDescent="0.2">
      <c r="F3549" s="5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</row>
    <row r="3550" spans="6:28" x14ac:dyDescent="0.2">
      <c r="F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</row>
    <row r="3551" spans="6:28" x14ac:dyDescent="0.2">
      <c r="F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</row>
    <row r="3552" spans="6:28" x14ac:dyDescent="0.2">
      <c r="F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</row>
    <row r="3553" spans="6:28" x14ac:dyDescent="0.2">
      <c r="F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</row>
    <row r="3554" spans="6:28" x14ac:dyDescent="0.2">
      <c r="F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</row>
    <row r="3555" spans="6:28" x14ac:dyDescent="0.2">
      <c r="F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</row>
    <row r="3556" spans="6:28" x14ac:dyDescent="0.2">
      <c r="F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</row>
    <row r="3557" spans="6:28" x14ac:dyDescent="0.2">
      <c r="F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</row>
    <row r="3558" spans="6:28" x14ac:dyDescent="0.2">
      <c r="F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</row>
    <row r="3559" spans="6:28" x14ac:dyDescent="0.2">
      <c r="F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</row>
    <row r="3560" spans="6:28" x14ac:dyDescent="0.2">
      <c r="F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</row>
    <row r="3561" spans="6:28" x14ac:dyDescent="0.2">
      <c r="F3561" s="5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</row>
    <row r="3562" spans="6:28" x14ac:dyDescent="0.2">
      <c r="F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</row>
    <row r="3563" spans="6:28" x14ac:dyDescent="0.2">
      <c r="F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</row>
    <row r="3564" spans="6:28" x14ac:dyDescent="0.2">
      <c r="F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</row>
    <row r="3565" spans="6:28" x14ac:dyDescent="0.2">
      <c r="F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</row>
    <row r="3566" spans="6:28" x14ac:dyDescent="0.2">
      <c r="F3566" s="5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</row>
    <row r="3567" spans="6:28" x14ac:dyDescent="0.2">
      <c r="F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</row>
    <row r="3568" spans="6:28" x14ac:dyDescent="0.2">
      <c r="F3568" s="5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</row>
    <row r="3569" spans="6:28" x14ac:dyDescent="0.2">
      <c r="F3569" s="5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</row>
    <row r="3570" spans="6:28" x14ac:dyDescent="0.2">
      <c r="F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</row>
    <row r="3571" spans="6:28" x14ac:dyDescent="0.2">
      <c r="F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</row>
    <row r="3572" spans="6:28" x14ac:dyDescent="0.2">
      <c r="F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</row>
    <row r="3573" spans="6:28" x14ac:dyDescent="0.2">
      <c r="F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</row>
    <row r="3574" spans="6:28" x14ac:dyDescent="0.2">
      <c r="F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</row>
    <row r="3575" spans="6:28" x14ac:dyDescent="0.2">
      <c r="F3575" s="5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</row>
    <row r="3576" spans="6:28" x14ac:dyDescent="0.2">
      <c r="F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</row>
    <row r="3577" spans="6:28" x14ac:dyDescent="0.2">
      <c r="F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</row>
    <row r="3578" spans="6:28" x14ac:dyDescent="0.2">
      <c r="F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</row>
    <row r="3579" spans="6:28" x14ac:dyDescent="0.2">
      <c r="F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</row>
    <row r="3580" spans="6:28" x14ac:dyDescent="0.2">
      <c r="F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</row>
    <row r="3581" spans="6:28" x14ac:dyDescent="0.2">
      <c r="F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</row>
    <row r="3582" spans="6:28" x14ac:dyDescent="0.2">
      <c r="F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</row>
    <row r="3583" spans="6:28" x14ac:dyDescent="0.2">
      <c r="F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</row>
    <row r="3584" spans="6:28" x14ac:dyDescent="0.2">
      <c r="F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</row>
    <row r="3585" spans="6:28" x14ac:dyDescent="0.2">
      <c r="F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</row>
    <row r="3586" spans="6:28" x14ac:dyDescent="0.2">
      <c r="F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</row>
    <row r="3587" spans="6:28" x14ac:dyDescent="0.2">
      <c r="F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</row>
    <row r="3588" spans="6:28" x14ac:dyDescent="0.2">
      <c r="F3588" s="5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</row>
    <row r="3589" spans="6:28" x14ac:dyDescent="0.2">
      <c r="F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</row>
    <row r="3590" spans="6:28" x14ac:dyDescent="0.2">
      <c r="F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</row>
    <row r="3591" spans="6:28" x14ac:dyDescent="0.2">
      <c r="F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</row>
    <row r="3592" spans="6:28" x14ac:dyDescent="0.2">
      <c r="F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</row>
    <row r="3593" spans="6:28" x14ac:dyDescent="0.2">
      <c r="F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</row>
    <row r="3594" spans="6:28" x14ac:dyDescent="0.2">
      <c r="F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</row>
    <row r="3595" spans="6:28" x14ac:dyDescent="0.2">
      <c r="F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</row>
    <row r="3596" spans="6:28" x14ac:dyDescent="0.2">
      <c r="F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</row>
    <row r="3597" spans="6:28" x14ac:dyDescent="0.2">
      <c r="F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</row>
    <row r="3598" spans="6:28" x14ac:dyDescent="0.2">
      <c r="F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</row>
    <row r="3599" spans="6:28" x14ac:dyDescent="0.2">
      <c r="F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</row>
    <row r="3600" spans="6:28" x14ac:dyDescent="0.2">
      <c r="F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</row>
    <row r="3601" spans="6:28" x14ac:dyDescent="0.2">
      <c r="F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</row>
    <row r="3602" spans="6:28" x14ac:dyDescent="0.2">
      <c r="F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</row>
    <row r="3603" spans="6:28" x14ac:dyDescent="0.2">
      <c r="F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</row>
    <row r="3604" spans="6:28" x14ac:dyDescent="0.2">
      <c r="F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</row>
    <row r="3605" spans="6:28" x14ac:dyDescent="0.2">
      <c r="F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</row>
    <row r="3606" spans="6:28" x14ac:dyDescent="0.2">
      <c r="F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</row>
    <row r="3607" spans="6:28" x14ac:dyDescent="0.2">
      <c r="F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</row>
    <row r="3608" spans="6:28" x14ac:dyDescent="0.2">
      <c r="F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</row>
    <row r="3609" spans="6:28" x14ac:dyDescent="0.2">
      <c r="F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</row>
    <row r="3610" spans="6:28" x14ac:dyDescent="0.2">
      <c r="F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</row>
    <row r="3611" spans="6:28" x14ac:dyDescent="0.2">
      <c r="F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</row>
    <row r="3612" spans="6:28" x14ac:dyDescent="0.2">
      <c r="F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</row>
    <row r="3613" spans="6:28" x14ac:dyDescent="0.2">
      <c r="F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</row>
    <row r="3614" spans="6:28" x14ac:dyDescent="0.2">
      <c r="F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</row>
    <row r="3615" spans="6:28" x14ac:dyDescent="0.2">
      <c r="F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</row>
    <row r="3616" spans="6:28" x14ac:dyDescent="0.2">
      <c r="F3616" s="5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</row>
    <row r="3617" spans="6:28" x14ac:dyDescent="0.2">
      <c r="F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</row>
    <row r="3618" spans="6:28" x14ac:dyDescent="0.2">
      <c r="F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</row>
    <row r="3619" spans="6:28" x14ac:dyDescent="0.2">
      <c r="F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</row>
    <row r="3620" spans="6:28" x14ac:dyDescent="0.2">
      <c r="F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</row>
    <row r="3621" spans="6:28" x14ac:dyDescent="0.2">
      <c r="F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</row>
    <row r="3622" spans="6:28" x14ac:dyDescent="0.2">
      <c r="F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</row>
    <row r="3623" spans="6:28" x14ac:dyDescent="0.2">
      <c r="F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</row>
    <row r="3624" spans="6:28" x14ac:dyDescent="0.2">
      <c r="F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</row>
    <row r="3625" spans="6:28" x14ac:dyDescent="0.2">
      <c r="F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</row>
    <row r="3626" spans="6:28" x14ac:dyDescent="0.2">
      <c r="F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</row>
    <row r="3627" spans="6:28" x14ac:dyDescent="0.2">
      <c r="F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</row>
    <row r="3628" spans="6:28" x14ac:dyDescent="0.2">
      <c r="F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</row>
    <row r="3629" spans="6:28" x14ac:dyDescent="0.2">
      <c r="F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</row>
    <row r="3630" spans="6:28" x14ac:dyDescent="0.2">
      <c r="F3630" s="5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</row>
    <row r="3631" spans="6:28" x14ac:dyDescent="0.2">
      <c r="F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</row>
    <row r="3632" spans="6:28" x14ac:dyDescent="0.2">
      <c r="F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</row>
    <row r="3633" spans="6:28" x14ac:dyDescent="0.2">
      <c r="F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</row>
    <row r="3634" spans="6:28" x14ac:dyDescent="0.2">
      <c r="F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</row>
    <row r="3635" spans="6:28" x14ac:dyDescent="0.2">
      <c r="F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</row>
    <row r="3636" spans="6:28" x14ac:dyDescent="0.2">
      <c r="F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</row>
    <row r="3637" spans="6:28" x14ac:dyDescent="0.2">
      <c r="F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</row>
    <row r="3638" spans="6:28" x14ac:dyDescent="0.2">
      <c r="F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</row>
    <row r="3639" spans="6:28" x14ac:dyDescent="0.2">
      <c r="F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</row>
    <row r="3640" spans="6:28" x14ac:dyDescent="0.2">
      <c r="F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</row>
    <row r="3641" spans="6:28" x14ac:dyDescent="0.2">
      <c r="F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</row>
    <row r="3642" spans="6:28" x14ac:dyDescent="0.2">
      <c r="F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</row>
    <row r="3643" spans="6:28" x14ac:dyDescent="0.2">
      <c r="F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</row>
    <row r="3644" spans="6:28" x14ac:dyDescent="0.2">
      <c r="F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</row>
    <row r="3645" spans="6:28" x14ac:dyDescent="0.2">
      <c r="F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</row>
    <row r="3646" spans="6:28" x14ac:dyDescent="0.2">
      <c r="F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</row>
    <row r="3647" spans="6:28" x14ac:dyDescent="0.2">
      <c r="F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</row>
    <row r="3648" spans="6:28" x14ac:dyDescent="0.2">
      <c r="F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</row>
    <row r="3649" spans="6:28" x14ac:dyDescent="0.2">
      <c r="F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</row>
    <row r="3650" spans="6:28" x14ac:dyDescent="0.2">
      <c r="F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</row>
    <row r="3651" spans="6:28" x14ac:dyDescent="0.2">
      <c r="F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</row>
    <row r="3652" spans="6:28" x14ac:dyDescent="0.2">
      <c r="F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</row>
    <row r="3653" spans="6:28" x14ac:dyDescent="0.2">
      <c r="F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</row>
    <row r="3654" spans="6:28" x14ac:dyDescent="0.2">
      <c r="F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</row>
    <row r="3655" spans="6:28" x14ac:dyDescent="0.2">
      <c r="F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</row>
    <row r="3656" spans="6:28" x14ac:dyDescent="0.2">
      <c r="F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</row>
    <row r="3657" spans="6:28" x14ac:dyDescent="0.2">
      <c r="F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</row>
    <row r="3658" spans="6:28" x14ac:dyDescent="0.2">
      <c r="F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</row>
    <row r="3659" spans="6:28" x14ac:dyDescent="0.2">
      <c r="F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</row>
    <row r="3660" spans="6:28" x14ac:dyDescent="0.2">
      <c r="F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</row>
    <row r="3661" spans="6:28" x14ac:dyDescent="0.2">
      <c r="F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</row>
    <row r="3662" spans="6:28" x14ac:dyDescent="0.2">
      <c r="F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</row>
    <row r="3663" spans="6:28" x14ac:dyDescent="0.2">
      <c r="F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</row>
    <row r="3664" spans="6:28" x14ac:dyDescent="0.2">
      <c r="F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</row>
    <row r="3665" spans="6:28" x14ac:dyDescent="0.2">
      <c r="F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</row>
    <row r="3666" spans="6:28" x14ac:dyDescent="0.2">
      <c r="F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</row>
    <row r="3667" spans="6:28" x14ac:dyDescent="0.2">
      <c r="F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</row>
    <row r="3668" spans="6:28" x14ac:dyDescent="0.2">
      <c r="F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</row>
    <row r="3669" spans="6:28" x14ac:dyDescent="0.2">
      <c r="F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</row>
    <row r="3670" spans="6:28" x14ac:dyDescent="0.2">
      <c r="F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</row>
    <row r="3671" spans="6:28" x14ac:dyDescent="0.2">
      <c r="F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</row>
    <row r="3672" spans="6:28" x14ac:dyDescent="0.2">
      <c r="F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</row>
    <row r="3673" spans="6:28" x14ac:dyDescent="0.2">
      <c r="F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</row>
    <row r="3674" spans="6:28" x14ac:dyDescent="0.2">
      <c r="F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</row>
    <row r="3675" spans="6:28" x14ac:dyDescent="0.2">
      <c r="F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</row>
    <row r="3676" spans="6:28" x14ac:dyDescent="0.2">
      <c r="F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</row>
    <row r="3677" spans="6:28" x14ac:dyDescent="0.2">
      <c r="F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</row>
    <row r="3678" spans="6:28" x14ac:dyDescent="0.2">
      <c r="F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</row>
    <row r="3679" spans="6:28" x14ac:dyDescent="0.2">
      <c r="F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</row>
    <row r="3680" spans="6:28" x14ac:dyDescent="0.2">
      <c r="F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</row>
    <row r="3681" spans="6:28" x14ac:dyDescent="0.2">
      <c r="F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</row>
    <row r="3682" spans="6:28" x14ac:dyDescent="0.2">
      <c r="F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</row>
    <row r="3683" spans="6:28" x14ac:dyDescent="0.2">
      <c r="F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</row>
    <row r="3684" spans="6:28" x14ac:dyDescent="0.2">
      <c r="F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</row>
    <row r="3685" spans="6:28" x14ac:dyDescent="0.2">
      <c r="F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</row>
    <row r="3686" spans="6:28" x14ac:dyDescent="0.2">
      <c r="F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</row>
    <row r="3687" spans="6:28" x14ac:dyDescent="0.2">
      <c r="F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</row>
    <row r="3688" spans="6:28" x14ac:dyDescent="0.2">
      <c r="F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</row>
    <row r="3689" spans="6:28" x14ac:dyDescent="0.2">
      <c r="F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</row>
    <row r="3690" spans="6:28" x14ac:dyDescent="0.2">
      <c r="F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</row>
    <row r="3691" spans="6:28" x14ac:dyDescent="0.2">
      <c r="F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</row>
    <row r="3692" spans="6:28" x14ac:dyDescent="0.2">
      <c r="F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</row>
    <row r="3693" spans="6:28" x14ac:dyDescent="0.2">
      <c r="F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</row>
    <row r="3694" spans="6:28" x14ac:dyDescent="0.2">
      <c r="F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</row>
    <row r="3695" spans="6:28" x14ac:dyDescent="0.2">
      <c r="F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</row>
    <row r="3696" spans="6:28" x14ac:dyDescent="0.2">
      <c r="F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</row>
    <row r="3697" spans="6:28" x14ac:dyDescent="0.2">
      <c r="F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</row>
    <row r="3698" spans="6:28" x14ac:dyDescent="0.2">
      <c r="F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</row>
    <row r="3699" spans="6:28" x14ac:dyDescent="0.2">
      <c r="F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</row>
    <row r="3700" spans="6:28" x14ac:dyDescent="0.2">
      <c r="F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</row>
    <row r="3701" spans="6:28" x14ac:dyDescent="0.2">
      <c r="F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</row>
    <row r="3702" spans="6:28" x14ac:dyDescent="0.2">
      <c r="F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</row>
    <row r="3703" spans="6:28" x14ac:dyDescent="0.2">
      <c r="F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</row>
    <row r="3704" spans="6:28" x14ac:dyDescent="0.2">
      <c r="F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</row>
    <row r="3705" spans="6:28" x14ac:dyDescent="0.2">
      <c r="F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</row>
    <row r="3706" spans="6:28" x14ac:dyDescent="0.2">
      <c r="F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</row>
    <row r="3707" spans="6:28" x14ac:dyDescent="0.2">
      <c r="F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</row>
    <row r="3708" spans="6:28" x14ac:dyDescent="0.2">
      <c r="F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</row>
    <row r="3709" spans="6:28" x14ac:dyDescent="0.2">
      <c r="F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</row>
    <row r="3710" spans="6:28" x14ac:dyDescent="0.2">
      <c r="F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</row>
    <row r="3711" spans="6:28" x14ac:dyDescent="0.2">
      <c r="F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</row>
    <row r="3712" spans="6:28" x14ac:dyDescent="0.2">
      <c r="F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</row>
    <row r="3713" spans="6:28" x14ac:dyDescent="0.2">
      <c r="F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</row>
    <row r="3714" spans="6:28" x14ac:dyDescent="0.2">
      <c r="F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</row>
    <row r="3715" spans="6:28" x14ac:dyDescent="0.2">
      <c r="F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</row>
    <row r="3716" spans="6:28" x14ac:dyDescent="0.2">
      <c r="F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</row>
    <row r="3717" spans="6:28" x14ac:dyDescent="0.2">
      <c r="F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</row>
    <row r="3718" spans="6:28" x14ac:dyDescent="0.2">
      <c r="F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</row>
    <row r="3719" spans="6:28" x14ac:dyDescent="0.2">
      <c r="F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</row>
    <row r="3720" spans="6:28" x14ac:dyDescent="0.2">
      <c r="F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</row>
    <row r="3721" spans="6:28" x14ac:dyDescent="0.2">
      <c r="F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</row>
    <row r="3722" spans="6:28" x14ac:dyDescent="0.2">
      <c r="F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</row>
    <row r="3723" spans="6:28" x14ac:dyDescent="0.2">
      <c r="F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</row>
    <row r="3724" spans="6:28" x14ac:dyDescent="0.2">
      <c r="F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</row>
    <row r="3725" spans="6:28" x14ac:dyDescent="0.2">
      <c r="F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</row>
    <row r="3726" spans="6:28" x14ac:dyDescent="0.2">
      <c r="F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</row>
    <row r="3727" spans="6:28" x14ac:dyDescent="0.2">
      <c r="F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</row>
    <row r="3728" spans="6:28" x14ac:dyDescent="0.2">
      <c r="F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</row>
    <row r="3729" spans="6:28" x14ac:dyDescent="0.2">
      <c r="F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</row>
    <row r="3730" spans="6:28" x14ac:dyDescent="0.2">
      <c r="F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</row>
    <row r="3731" spans="6:28" x14ac:dyDescent="0.2">
      <c r="F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</row>
    <row r="3732" spans="6:28" x14ac:dyDescent="0.2">
      <c r="F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</row>
    <row r="3733" spans="6:28" x14ac:dyDescent="0.2">
      <c r="F3733" s="5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</row>
    <row r="3734" spans="6:28" x14ac:dyDescent="0.2">
      <c r="F3734" s="5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</row>
    <row r="3735" spans="6:28" x14ac:dyDescent="0.2">
      <c r="F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</row>
    <row r="3736" spans="6:28" x14ac:dyDescent="0.2">
      <c r="F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</row>
    <row r="3737" spans="6:28" x14ac:dyDescent="0.2">
      <c r="F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</row>
    <row r="3738" spans="6:28" x14ac:dyDescent="0.2">
      <c r="F3738" s="5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</row>
    <row r="3739" spans="6:28" x14ac:dyDescent="0.2">
      <c r="F3739" s="5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</row>
    <row r="3740" spans="6:28" x14ac:dyDescent="0.2">
      <c r="F3740" s="5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</row>
    <row r="3741" spans="6:28" x14ac:dyDescent="0.2">
      <c r="F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</row>
    <row r="3742" spans="6:28" x14ac:dyDescent="0.2">
      <c r="F3742" s="5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</row>
    <row r="3743" spans="6:28" x14ac:dyDescent="0.2">
      <c r="F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</row>
    <row r="3744" spans="6:28" x14ac:dyDescent="0.2">
      <c r="F3744" s="5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</row>
    <row r="3745" spans="6:28" x14ac:dyDescent="0.2">
      <c r="F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</row>
    <row r="3746" spans="6:28" x14ac:dyDescent="0.2">
      <c r="F3746" s="5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</row>
    <row r="3747" spans="6:28" x14ac:dyDescent="0.2">
      <c r="F3747" s="5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</row>
    <row r="3748" spans="6:28" x14ac:dyDescent="0.2">
      <c r="F3748" s="5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</row>
    <row r="3749" spans="6:28" x14ac:dyDescent="0.2">
      <c r="F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</row>
    <row r="3750" spans="6:28" x14ac:dyDescent="0.2">
      <c r="F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</row>
    <row r="3751" spans="6:28" x14ac:dyDescent="0.2">
      <c r="F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</row>
    <row r="3752" spans="6:28" x14ac:dyDescent="0.2">
      <c r="F3752" s="5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</row>
    <row r="3753" spans="6:28" x14ac:dyDescent="0.2">
      <c r="F3753" s="5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</row>
    <row r="3754" spans="6:28" x14ac:dyDescent="0.2">
      <c r="F3754" s="5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</row>
    <row r="3755" spans="6:28" x14ac:dyDescent="0.2">
      <c r="F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</row>
    <row r="3756" spans="6:28" x14ac:dyDescent="0.2">
      <c r="F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</row>
    <row r="3757" spans="6:28" x14ac:dyDescent="0.2">
      <c r="F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</row>
    <row r="3758" spans="6:28" x14ac:dyDescent="0.2">
      <c r="F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</row>
    <row r="3759" spans="6:28" x14ac:dyDescent="0.2">
      <c r="F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</row>
    <row r="3760" spans="6:28" x14ac:dyDescent="0.2">
      <c r="F3760" s="5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</row>
    <row r="3761" spans="6:28" x14ac:dyDescent="0.2">
      <c r="F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</row>
    <row r="3762" spans="6:28" x14ac:dyDescent="0.2">
      <c r="F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</row>
    <row r="3763" spans="6:28" x14ac:dyDescent="0.2">
      <c r="F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</row>
    <row r="3764" spans="6:28" x14ac:dyDescent="0.2">
      <c r="F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</row>
    <row r="3765" spans="6:28" x14ac:dyDescent="0.2">
      <c r="F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</row>
    <row r="3766" spans="6:28" x14ac:dyDescent="0.2">
      <c r="F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</row>
    <row r="3767" spans="6:28" x14ac:dyDescent="0.2">
      <c r="F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</row>
    <row r="3768" spans="6:28" x14ac:dyDescent="0.2">
      <c r="F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</row>
    <row r="3769" spans="6:28" x14ac:dyDescent="0.2">
      <c r="F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</row>
    <row r="3770" spans="6:28" x14ac:dyDescent="0.2">
      <c r="F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</row>
    <row r="3771" spans="6:28" x14ac:dyDescent="0.2">
      <c r="F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</row>
    <row r="3772" spans="6:28" x14ac:dyDescent="0.2">
      <c r="F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</row>
    <row r="3773" spans="6:28" x14ac:dyDescent="0.2">
      <c r="F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</row>
    <row r="3774" spans="6:28" x14ac:dyDescent="0.2">
      <c r="F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</row>
    <row r="3775" spans="6:28" x14ac:dyDescent="0.2">
      <c r="F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</row>
    <row r="3776" spans="6:28" x14ac:dyDescent="0.2">
      <c r="F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</row>
    <row r="3777" spans="6:28" x14ac:dyDescent="0.2">
      <c r="F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</row>
    <row r="3778" spans="6:28" x14ac:dyDescent="0.2">
      <c r="F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</row>
    <row r="3779" spans="6:28" x14ac:dyDescent="0.2">
      <c r="F3779" s="5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</row>
    <row r="3780" spans="6:28" x14ac:dyDescent="0.2">
      <c r="F3780" s="5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</row>
    <row r="3781" spans="6:28" x14ac:dyDescent="0.2">
      <c r="F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</row>
    <row r="3782" spans="6:28" x14ac:dyDescent="0.2">
      <c r="F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</row>
    <row r="3783" spans="6:28" x14ac:dyDescent="0.2">
      <c r="F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</row>
    <row r="3784" spans="6:28" x14ac:dyDescent="0.2">
      <c r="F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</row>
    <row r="3785" spans="6:28" x14ac:dyDescent="0.2">
      <c r="F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</row>
    <row r="3786" spans="6:28" x14ac:dyDescent="0.2">
      <c r="F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</row>
    <row r="3787" spans="6:28" x14ac:dyDescent="0.2">
      <c r="F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</row>
    <row r="3788" spans="6:28" x14ac:dyDescent="0.2">
      <c r="F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</row>
    <row r="3789" spans="6:28" x14ac:dyDescent="0.2">
      <c r="F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</row>
    <row r="3790" spans="6:28" x14ac:dyDescent="0.2">
      <c r="F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</row>
    <row r="3791" spans="6:28" x14ac:dyDescent="0.2">
      <c r="F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</row>
    <row r="3792" spans="6:28" x14ac:dyDescent="0.2">
      <c r="F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</row>
    <row r="3793" spans="6:28" x14ac:dyDescent="0.2">
      <c r="F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</row>
    <row r="3794" spans="6:28" x14ac:dyDescent="0.2">
      <c r="F3794" s="5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</row>
    <row r="3795" spans="6:28" x14ac:dyDescent="0.2">
      <c r="F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</row>
    <row r="3796" spans="6:28" x14ac:dyDescent="0.2">
      <c r="F3796" s="5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</row>
    <row r="3797" spans="6:28" x14ac:dyDescent="0.2">
      <c r="F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</row>
    <row r="3798" spans="6:28" x14ac:dyDescent="0.2">
      <c r="F3798" s="5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</row>
    <row r="3799" spans="6:28" x14ac:dyDescent="0.2">
      <c r="F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</row>
    <row r="3800" spans="6:28" x14ac:dyDescent="0.2">
      <c r="F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</row>
    <row r="3801" spans="6:28" x14ac:dyDescent="0.2">
      <c r="F3801" s="5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</row>
    <row r="3802" spans="6:28" x14ac:dyDescent="0.2">
      <c r="F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</row>
    <row r="3803" spans="6:28" x14ac:dyDescent="0.2">
      <c r="F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</row>
    <row r="3804" spans="6:28" x14ac:dyDescent="0.2">
      <c r="F3804" s="5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</row>
    <row r="3805" spans="6:28" x14ac:dyDescent="0.2">
      <c r="F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</row>
    <row r="3806" spans="6:28" x14ac:dyDescent="0.2">
      <c r="F3806" s="5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</row>
    <row r="3807" spans="6:28" x14ac:dyDescent="0.2">
      <c r="F3807" s="5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</row>
    <row r="3808" spans="6:28" x14ac:dyDescent="0.2">
      <c r="F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</row>
    <row r="3809" spans="6:28" x14ac:dyDescent="0.2">
      <c r="F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</row>
    <row r="3810" spans="6:28" x14ac:dyDescent="0.2">
      <c r="F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</row>
    <row r="3811" spans="6:28" x14ac:dyDescent="0.2">
      <c r="F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</row>
    <row r="3812" spans="6:28" x14ac:dyDescent="0.2">
      <c r="F3812" s="5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</row>
    <row r="3813" spans="6:28" x14ac:dyDescent="0.2">
      <c r="F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</row>
    <row r="3814" spans="6:28" x14ac:dyDescent="0.2">
      <c r="F3814" s="5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</row>
    <row r="3815" spans="6:28" x14ac:dyDescent="0.2">
      <c r="F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</row>
    <row r="3816" spans="6:28" x14ac:dyDescent="0.2">
      <c r="F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</row>
    <row r="3817" spans="6:28" x14ac:dyDescent="0.2">
      <c r="F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</row>
    <row r="3818" spans="6:28" x14ac:dyDescent="0.2">
      <c r="F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</row>
    <row r="3819" spans="6:28" x14ac:dyDescent="0.2">
      <c r="F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</row>
    <row r="3820" spans="6:28" x14ac:dyDescent="0.2">
      <c r="F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</row>
    <row r="3821" spans="6:28" x14ac:dyDescent="0.2">
      <c r="F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</row>
    <row r="3822" spans="6:28" x14ac:dyDescent="0.2">
      <c r="F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</row>
    <row r="3823" spans="6:28" x14ac:dyDescent="0.2">
      <c r="F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</row>
    <row r="3824" spans="6:28" x14ac:dyDescent="0.2">
      <c r="F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</row>
    <row r="3825" spans="6:28" x14ac:dyDescent="0.2">
      <c r="F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</row>
    <row r="3826" spans="6:28" x14ac:dyDescent="0.2">
      <c r="F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</row>
    <row r="3827" spans="6:28" x14ac:dyDescent="0.2">
      <c r="F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</row>
    <row r="3828" spans="6:28" x14ac:dyDescent="0.2">
      <c r="F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</row>
    <row r="3829" spans="6:28" x14ac:dyDescent="0.2">
      <c r="F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</row>
    <row r="3830" spans="6:28" x14ac:dyDescent="0.2">
      <c r="F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</row>
    <row r="3831" spans="6:28" x14ac:dyDescent="0.2">
      <c r="F3831" s="5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</row>
    <row r="3832" spans="6:28" x14ac:dyDescent="0.2">
      <c r="F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</row>
    <row r="3833" spans="6:28" x14ac:dyDescent="0.2">
      <c r="F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</row>
    <row r="3834" spans="6:28" x14ac:dyDescent="0.2">
      <c r="F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</row>
    <row r="3835" spans="6:28" x14ac:dyDescent="0.2">
      <c r="F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</row>
    <row r="3836" spans="6:28" x14ac:dyDescent="0.2">
      <c r="F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</row>
    <row r="3837" spans="6:28" x14ac:dyDescent="0.2">
      <c r="F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</row>
    <row r="3838" spans="6:28" x14ac:dyDescent="0.2">
      <c r="F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</row>
    <row r="3839" spans="6:28" x14ac:dyDescent="0.2">
      <c r="F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</row>
    <row r="3840" spans="6:28" x14ac:dyDescent="0.2">
      <c r="F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</row>
    <row r="3841" spans="6:28" x14ac:dyDescent="0.2">
      <c r="F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</row>
    <row r="3842" spans="6:28" x14ac:dyDescent="0.2">
      <c r="F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</row>
    <row r="3843" spans="6:28" x14ac:dyDescent="0.2">
      <c r="F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</row>
    <row r="3844" spans="6:28" x14ac:dyDescent="0.2">
      <c r="F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</row>
    <row r="3845" spans="6:28" x14ac:dyDescent="0.2">
      <c r="F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</row>
    <row r="3846" spans="6:28" x14ac:dyDescent="0.2">
      <c r="F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</row>
    <row r="3847" spans="6:28" x14ac:dyDescent="0.2">
      <c r="F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</row>
    <row r="3848" spans="6:28" x14ac:dyDescent="0.2">
      <c r="F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</row>
    <row r="3849" spans="6:28" x14ac:dyDescent="0.2">
      <c r="F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</row>
    <row r="3850" spans="6:28" x14ac:dyDescent="0.2">
      <c r="F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</row>
    <row r="3851" spans="6:28" x14ac:dyDescent="0.2">
      <c r="F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</row>
    <row r="3852" spans="6:28" x14ac:dyDescent="0.2">
      <c r="F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</row>
    <row r="3853" spans="6:28" x14ac:dyDescent="0.2">
      <c r="F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</row>
    <row r="3854" spans="6:28" x14ac:dyDescent="0.2">
      <c r="F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</row>
    <row r="3855" spans="6:28" x14ac:dyDescent="0.2">
      <c r="F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</row>
    <row r="3856" spans="6:28" x14ac:dyDescent="0.2">
      <c r="F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</row>
    <row r="3857" spans="6:28" x14ac:dyDescent="0.2">
      <c r="F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</row>
    <row r="3858" spans="6:28" x14ac:dyDescent="0.2">
      <c r="F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</row>
    <row r="3859" spans="6:28" x14ac:dyDescent="0.2">
      <c r="F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</row>
    <row r="3860" spans="6:28" x14ac:dyDescent="0.2">
      <c r="F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</row>
    <row r="3861" spans="6:28" x14ac:dyDescent="0.2">
      <c r="F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</row>
    <row r="3862" spans="6:28" x14ac:dyDescent="0.2">
      <c r="F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</row>
    <row r="3863" spans="6:28" x14ac:dyDescent="0.2">
      <c r="F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</row>
    <row r="3864" spans="6:28" x14ac:dyDescent="0.2">
      <c r="F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</row>
    <row r="3865" spans="6:28" x14ac:dyDescent="0.2">
      <c r="F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</row>
    <row r="3866" spans="6:28" x14ac:dyDescent="0.2">
      <c r="F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</row>
    <row r="3867" spans="6:28" x14ac:dyDescent="0.2">
      <c r="F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</row>
    <row r="3868" spans="6:28" x14ac:dyDescent="0.2">
      <c r="F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</row>
    <row r="3869" spans="6:28" x14ac:dyDescent="0.2">
      <c r="F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</row>
    <row r="3870" spans="6:28" x14ac:dyDescent="0.2">
      <c r="F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</row>
    <row r="3871" spans="6:28" x14ac:dyDescent="0.2">
      <c r="F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</row>
    <row r="3872" spans="6:28" x14ac:dyDescent="0.2">
      <c r="F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</row>
    <row r="3873" spans="6:28" x14ac:dyDescent="0.2">
      <c r="F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</row>
    <row r="3874" spans="6:28" x14ac:dyDescent="0.2">
      <c r="F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</row>
    <row r="3875" spans="6:28" x14ac:dyDescent="0.2">
      <c r="F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</row>
    <row r="3876" spans="6:28" x14ac:dyDescent="0.2">
      <c r="F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</row>
    <row r="3877" spans="6:28" x14ac:dyDescent="0.2">
      <c r="F3877" s="5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</row>
    <row r="3878" spans="6:28" x14ac:dyDescent="0.2">
      <c r="F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</row>
    <row r="3879" spans="6:28" x14ac:dyDescent="0.2">
      <c r="F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</row>
    <row r="3880" spans="6:28" x14ac:dyDescent="0.2">
      <c r="F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</row>
    <row r="3881" spans="6:28" x14ac:dyDescent="0.2">
      <c r="F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</row>
    <row r="3882" spans="6:28" x14ac:dyDescent="0.2">
      <c r="F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</row>
    <row r="3883" spans="6:28" x14ac:dyDescent="0.2">
      <c r="F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</row>
    <row r="3884" spans="6:28" x14ac:dyDescent="0.2">
      <c r="F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</row>
    <row r="3885" spans="6:28" x14ac:dyDescent="0.2">
      <c r="F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</row>
    <row r="3886" spans="6:28" x14ac:dyDescent="0.2">
      <c r="F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</row>
    <row r="3887" spans="6:28" x14ac:dyDescent="0.2">
      <c r="F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</row>
    <row r="3888" spans="6:28" x14ac:dyDescent="0.2">
      <c r="F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</row>
    <row r="3889" spans="6:28" x14ac:dyDescent="0.2">
      <c r="F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</row>
    <row r="3890" spans="6:28" x14ac:dyDescent="0.2">
      <c r="F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</row>
    <row r="3891" spans="6:28" x14ac:dyDescent="0.2">
      <c r="F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</row>
    <row r="3892" spans="6:28" x14ac:dyDescent="0.2">
      <c r="F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</row>
    <row r="3893" spans="6:28" x14ac:dyDescent="0.2">
      <c r="F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</row>
    <row r="3894" spans="6:28" x14ac:dyDescent="0.2">
      <c r="F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</row>
    <row r="3895" spans="6:28" x14ac:dyDescent="0.2">
      <c r="F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</row>
    <row r="3896" spans="6:28" x14ac:dyDescent="0.2">
      <c r="F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</row>
    <row r="3897" spans="6:28" x14ac:dyDescent="0.2">
      <c r="F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</row>
    <row r="3898" spans="6:28" x14ac:dyDescent="0.2">
      <c r="F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</row>
    <row r="3899" spans="6:28" x14ac:dyDescent="0.2">
      <c r="F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</row>
    <row r="3900" spans="6:28" x14ac:dyDescent="0.2">
      <c r="F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</row>
    <row r="3901" spans="6:28" x14ac:dyDescent="0.2">
      <c r="F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</row>
    <row r="3902" spans="6:28" x14ac:dyDescent="0.2">
      <c r="F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</row>
    <row r="3903" spans="6:28" x14ac:dyDescent="0.2">
      <c r="F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</row>
    <row r="3904" spans="6:28" x14ac:dyDescent="0.2">
      <c r="F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</row>
    <row r="3905" spans="6:28" x14ac:dyDescent="0.2">
      <c r="F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</row>
    <row r="3906" spans="6:28" x14ac:dyDescent="0.2">
      <c r="F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</row>
    <row r="3907" spans="6:28" x14ac:dyDescent="0.2">
      <c r="F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</row>
    <row r="3908" spans="6:28" x14ac:dyDescent="0.2">
      <c r="F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</row>
    <row r="3909" spans="6:28" x14ac:dyDescent="0.2">
      <c r="F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</row>
    <row r="3910" spans="6:28" x14ac:dyDescent="0.2">
      <c r="F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</row>
    <row r="3911" spans="6:28" x14ac:dyDescent="0.2">
      <c r="F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</row>
    <row r="3912" spans="6:28" x14ac:dyDescent="0.2">
      <c r="F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</row>
    <row r="3913" spans="6:28" x14ac:dyDescent="0.2">
      <c r="F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</row>
    <row r="3914" spans="6:28" x14ac:dyDescent="0.2">
      <c r="F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</row>
    <row r="3915" spans="6:28" x14ac:dyDescent="0.2">
      <c r="F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</row>
    <row r="3916" spans="6:28" x14ac:dyDescent="0.2">
      <c r="F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</row>
    <row r="3917" spans="6:28" x14ac:dyDescent="0.2">
      <c r="F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</row>
    <row r="3918" spans="6:28" x14ac:dyDescent="0.2">
      <c r="F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</row>
    <row r="3919" spans="6:28" x14ac:dyDescent="0.2">
      <c r="F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</row>
    <row r="3920" spans="6:28" x14ac:dyDescent="0.2">
      <c r="F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</row>
    <row r="3921" spans="6:28" x14ac:dyDescent="0.2">
      <c r="F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</row>
    <row r="3922" spans="6:28" x14ac:dyDescent="0.2">
      <c r="F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</row>
    <row r="3923" spans="6:28" x14ac:dyDescent="0.2">
      <c r="F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</row>
    <row r="3924" spans="6:28" x14ac:dyDescent="0.2">
      <c r="F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</row>
    <row r="3925" spans="6:28" x14ac:dyDescent="0.2">
      <c r="F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</row>
    <row r="3926" spans="6:28" x14ac:dyDescent="0.2">
      <c r="F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</row>
    <row r="3927" spans="6:28" x14ac:dyDescent="0.2">
      <c r="F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</row>
    <row r="3928" spans="6:28" x14ac:dyDescent="0.2">
      <c r="F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</row>
    <row r="3929" spans="6:28" x14ac:dyDescent="0.2">
      <c r="F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</row>
    <row r="3930" spans="6:28" x14ac:dyDescent="0.2">
      <c r="F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</row>
    <row r="3931" spans="6:28" x14ac:dyDescent="0.2">
      <c r="F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</row>
    <row r="3932" spans="6:28" x14ac:dyDescent="0.2">
      <c r="F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</row>
    <row r="3933" spans="6:28" x14ac:dyDescent="0.2">
      <c r="F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</row>
    <row r="3934" spans="6:28" x14ac:dyDescent="0.2">
      <c r="F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</row>
    <row r="3935" spans="6:28" x14ac:dyDescent="0.2">
      <c r="F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</row>
    <row r="3936" spans="6:28" x14ac:dyDescent="0.2">
      <c r="F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</row>
    <row r="3937" spans="6:28" x14ac:dyDescent="0.2">
      <c r="F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</row>
    <row r="3938" spans="6:28" x14ac:dyDescent="0.2">
      <c r="F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</row>
    <row r="3939" spans="6:28" x14ac:dyDescent="0.2">
      <c r="F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</row>
    <row r="3940" spans="6:28" x14ac:dyDescent="0.2">
      <c r="F3940" s="5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</row>
    <row r="3941" spans="6:28" x14ac:dyDescent="0.2">
      <c r="F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</row>
    <row r="3942" spans="6:28" x14ac:dyDescent="0.2">
      <c r="F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</row>
    <row r="3943" spans="6:28" x14ac:dyDescent="0.2">
      <c r="F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</row>
    <row r="3944" spans="6:28" x14ac:dyDescent="0.2">
      <c r="F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</row>
    <row r="3945" spans="6:28" x14ac:dyDescent="0.2">
      <c r="F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</row>
    <row r="3946" spans="6:28" x14ac:dyDescent="0.2">
      <c r="F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</row>
    <row r="3947" spans="6:28" x14ac:dyDescent="0.2">
      <c r="F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</row>
    <row r="3948" spans="6:28" x14ac:dyDescent="0.2">
      <c r="F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</row>
    <row r="3949" spans="6:28" x14ac:dyDescent="0.2">
      <c r="F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</row>
    <row r="3950" spans="6:28" x14ac:dyDescent="0.2">
      <c r="F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</row>
    <row r="3951" spans="6:28" x14ac:dyDescent="0.2">
      <c r="F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</row>
    <row r="3952" spans="6:28" x14ac:dyDescent="0.2">
      <c r="F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</row>
    <row r="3953" spans="6:28" x14ac:dyDescent="0.2">
      <c r="F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</row>
    <row r="3954" spans="6:28" x14ac:dyDescent="0.2">
      <c r="F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</row>
    <row r="3955" spans="6:28" x14ac:dyDescent="0.2">
      <c r="F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</row>
    <row r="3956" spans="6:28" x14ac:dyDescent="0.2">
      <c r="F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</row>
    <row r="3957" spans="6:28" x14ac:dyDescent="0.2">
      <c r="F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</row>
    <row r="3958" spans="6:28" x14ac:dyDescent="0.2">
      <c r="F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</row>
    <row r="3959" spans="6:28" x14ac:dyDescent="0.2">
      <c r="F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</row>
    <row r="3960" spans="6:28" x14ac:dyDescent="0.2">
      <c r="F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</row>
    <row r="3961" spans="6:28" x14ac:dyDescent="0.2">
      <c r="F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</row>
    <row r="3962" spans="6:28" x14ac:dyDescent="0.2">
      <c r="F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</row>
    <row r="3963" spans="6:28" x14ac:dyDescent="0.2">
      <c r="F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</row>
    <row r="3964" spans="6:28" x14ac:dyDescent="0.2">
      <c r="F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</row>
    <row r="3965" spans="6:28" x14ac:dyDescent="0.2">
      <c r="F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</row>
    <row r="3966" spans="6:28" x14ac:dyDescent="0.2">
      <c r="F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</row>
    <row r="3967" spans="6:28" x14ac:dyDescent="0.2">
      <c r="F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</row>
    <row r="3968" spans="6:28" x14ac:dyDescent="0.2">
      <c r="F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</row>
    <row r="3969" spans="6:28" x14ac:dyDescent="0.2">
      <c r="F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</row>
    <row r="3970" spans="6:28" x14ac:dyDescent="0.2">
      <c r="F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</row>
    <row r="3971" spans="6:28" x14ac:dyDescent="0.2">
      <c r="F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</row>
    <row r="3972" spans="6:28" x14ac:dyDescent="0.2">
      <c r="F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</row>
    <row r="3973" spans="6:28" x14ac:dyDescent="0.2">
      <c r="F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</row>
    <row r="3974" spans="6:28" x14ac:dyDescent="0.2">
      <c r="F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</row>
    <row r="3975" spans="6:28" x14ac:dyDescent="0.2">
      <c r="F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</row>
    <row r="3976" spans="6:28" x14ac:dyDescent="0.2">
      <c r="F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</row>
    <row r="3977" spans="6:28" x14ac:dyDescent="0.2">
      <c r="F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</row>
    <row r="3978" spans="6:28" x14ac:dyDescent="0.2">
      <c r="F3978" s="5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</row>
    <row r="3979" spans="6:28" x14ac:dyDescent="0.2">
      <c r="F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</row>
    <row r="3980" spans="6:28" x14ac:dyDescent="0.2">
      <c r="F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</row>
    <row r="3981" spans="6:28" x14ac:dyDescent="0.2">
      <c r="F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</row>
    <row r="3982" spans="6:28" x14ac:dyDescent="0.2">
      <c r="F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</row>
    <row r="3983" spans="6:28" x14ac:dyDescent="0.2">
      <c r="F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</row>
    <row r="3984" spans="6:28" x14ac:dyDescent="0.2">
      <c r="F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</row>
    <row r="3985" spans="6:28" x14ac:dyDescent="0.2">
      <c r="F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</row>
    <row r="3986" spans="6:28" x14ac:dyDescent="0.2">
      <c r="F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</row>
    <row r="3987" spans="6:28" x14ac:dyDescent="0.2">
      <c r="F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</row>
    <row r="3988" spans="6:28" x14ac:dyDescent="0.2">
      <c r="F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</row>
    <row r="3989" spans="6:28" x14ac:dyDescent="0.2">
      <c r="F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</row>
    <row r="3990" spans="6:28" x14ac:dyDescent="0.2">
      <c r="F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</row>
    <row r="3991" spans="6:28" x14ac:dyDescent="0.2">
      <c r="F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</row>
    <row r="3992" spans="6:28" x14ac:dyDescent="0.2">
      <c r="F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</row>
    <row r="3993" spans="6:28" x14ac:dyDescent="0.2">
      <c r="F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</row>
    <row r="3994" spans="6:28" x14ac:dyDescent="0.2">
      <c r="F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</row>
    <row r="3995" spans="6:28" x14ac:dyDescent="0.2">
      <c r="F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</row>
    <row r="3996" spans="6:28" x14ac:dyDescent="0.2">
      <c r="F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</row>
    <row r="3997" spans="6:28" x14ac:dyDescent="0.2">
      <c r="F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</row>
    <row r="3998" spans="6:28" x14ac:dyDescent="0.2">
      <c r="F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</row>
    <row r="3999" spans="6:28" x14ac:dyDescent="0.2">
      <c r="F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</row>
    <row r="4000" spans="6:28" x14ac:dyDescent="0.2">
      <c r="F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</row>
    <row r="4001" spans="6:28" x14ac:dyDescent="0.2">
      <c r="F4001" s="5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</row>
    <row r="4002" spans="6:28" x14ac:dyDescent="0.2">
      <c r="F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</row>
    <row r="4003" spans="6:28" x14ac:dyDescent="0.2">
      <c r="F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</row>
    <row r="4004" spans="6:28" x14ac:dyDescent="0.2">
      <c r="F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</row>
    <row r="4005" spans="6:28" x14ac:dyDescent="0.2">
      <c r="F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</row>
    <row r="4006" spans="6:28" x14ac:dyDescent="0.2">
      <c r="F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</row>
    <row r="4007" spans="6:28" x14ac:dyDescent="0.2">
      <c r="F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</row>
    <row r="4008" spans="6:28" x14ac:dyDescent="0.2">
      <c r="F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</row>
    <row r="4009" spans="6:28" x14ac:dyDescent="0.2">
      <c r="F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</row>
    <row r="4010" spans="6:28" x14ac:dyDescent="0.2">
      <c r="F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</row>
    <row r="4011" spans="6:28" x14ac:dyDescent="0.2">
      <c r="F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</row>
    <row r="4012" spans="6:28" x14ac:dyDescent="0.2">
      <c r="F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</row>
    <row r="4013" spans="6:28" x14ac:dyDescent="0.2">
      <c r="F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</row>
    <row r="4014" spans="6:28" x14ac:dyDescent="0.2">
      <c r="F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</row>
    <row r="4015" spans="6:28" x14ac:dyDescent="0.2">
      <c r="F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</row>
    <row r="4016" spans="6:28" x14ac:dyDescent="0.2">
      <c r="F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</row>
    <row r="4017" spans="6:28" x14ac:dyDescent="0.2">
      <c r="F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</row>
    <row r="4018" spans="6:28" x14ac:dyDescent="0.2">
      <c r="F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</row>
    <row r="4019" spans="6:28" x14ac:dyDescent="0.2">
      <c r="F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</row>
    <row r="4020" spans="6:28" x14ac:dyDescent="0.2">
      <c r="F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</row>
    <row r="4021" spans="6:28" x14ac:dyDescent="0.2">
      <c r="F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</row>
    <row r="4022" spans="6:28" x14ac:dyDescent="0.2">
      <c r="F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</row>
    <row r="4023" spans="6:28" x14ac:dyDescent="0.2">
      <c r="F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</row>
    <row r="4024" spans="6:28" x14ac:dyDescent="0.2">
      <c r="F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</row>
    <row r="4025" spans="6:28" x14ac:dyDescent="0.2">
      <c r="F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</row>
    <row r="4026" spans="6:28" x14ac:dyDescent="0.2">
      <c r="F4026" s="5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</row>
    <row r="4027" spans="6:28" x14ac:dyDescent="0.2">
      <c r="F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</row>
    <row r="4028" spans="6:28" x14ac:dyDescent="0.2">
      <c r="F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</row>
    <row r="4029" spans="6:28" x14ac:dyDescent="0.2">
      <c r="F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</row>
    <row r="4030" spans="6:28" x14ac:dyDescent="0.2">
      <c r="F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</row>
    <row r="4031" spans="6:28" x14ac:dyDescent="0.2">
      <c r="F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</row>
    <row r="4032" spans="6:28" x14ac:dyDescent="0.2">
      <c r="F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</row>
    <row r="4033" spans="6:28" x14ac:dyDescent="0.2">
      <c r="F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</row>
    <row r="4034" spans="6:28" x14ac:dyDescent="0.2">
      <c r="F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</row>
    <row r="4035" spans="6:28" x14ac:dyDescent="0.2">
      <c r="F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</row>
    <row r="4036" spans="6:28" x14ac:dyDescent="0.2">
      <c r="F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</row>
    <row r="4037" spans="6:28" x14ac:dyDescent="0.2">
      <c r="F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</row>
    <row r="4038" spans="6:28" x14ac:dyDescent="0.2">
      <c r="F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</row>
    <row r="4039" spans="6:28" x14ac:dyDescent="0.2">
      <c r="F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</row>
    <row r="4040" spans="6:28" x14ac:dyDescent="0.2">
      <c r="F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</row>
    <row r="4041" spans="6:28" x14ac:dyDescent="0.2">
      <c r="F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</row>
    <row r="4042" spans="6:28" x14ac:dyDescent="0.2">
      <c r="F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</row>
    <row r="4043" spans="6:28" x14ac:dyDescent="0.2">
      <c r="F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</row>
    <row r="4044" spans="6:28" x14ac:dyDescent="0.2">
      <c r="F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</row>
    <row r="4045" spans="6:28" x14ac:dyDescent="0.2">
      <c r="F4045" s="5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</row>
    <row r="4046" spans="6:28" x14ac:dyDescent="0.2">
      <c r="F4046" s="5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</row>
    <row r="4047" spans="6:28" x14ac:dyDescent="0.2">
      <c r="F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</row>
    <row r="4048" spans="6:28" x14ac:dyDescent="0.2">
      <c r="F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</row>
    <row r="4049" spans="6:28" x14ac:dyDescent="0.2">
      <c r="F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</row>
    <row r="4050" spans="6:28" x14ac:dyDescent="0.2">
      <c r="F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</row>
    <row r="4051" spans="6:28" x14ac:dyDescent="0.2">
      <c r="F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</row>
    <row r="4052" spans="6:28" x14ac:dyDescent="0.2">
      <c r="F4052" s="5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</row>
    <row r="4053" spans="6:28" x14ac:dyDescent="0.2">
      <c r="F4053" s="5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</row>
    <row r="4054" spans="6:28" x14ac:dyDescent="0.2">
      <c r="F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</row>
    <row r="4055" spans="6:28" x14ac:dyDescent="0.2">
      <c r="F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</row>
    <row r="4056" spans="6:28" x14ac:dyDescent="0.2">
      <c r="F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</row>
    <row r="4057" spans="6:28" x14ac:dyDescent="0.2">
      <c r="F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</row>
    <row r="4058" spans="6:28" x14ac:dyDescent="0.2">
      <c r="F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</row>
    <row r="4059" spans="6:28" x14ac:dyDescent="0.2">
      <c r="F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</row>
    <row r="4060" spans="6:28" x14ac:dyDescent="0.2">
      <c r="F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</row>
    <row r="4061" spans="6:28" x14ac:dyDescent="0.2">
      <c r="F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</row>
    <row r="4062" spans="6:28" x14ac:dyDescent="0.2">
      <c r="F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</row>
    <row r="4063" spans="6:28" x14ac:dyDescent="0.2">
      <c r="F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</row>
    <row r="4064" spans="6:28" x14ac:dyDescent="0.2">
      <c r="F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</row>
    <row r="4065" spans="6:28" x14ac:dyDescent="0.2">
      <c r="F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</row>
    <row r="4066" spans="6:28" x14ac:dyDescent="0.2">
      <c r="F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</row>
    <row r="4067" spans="6:28" x14ac:dyDescent="0.2">
      <c r="F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</row>
    <row r="4068" spans="6:28" x14ac:dyDescent="0.2">
      <c r="F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</row>
    <row r="4069" spans="6:28" x14ac:dyDescent="0.2">
      <c r="F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</row>
    <row r="4070" spans="6:28" x14ac:dyDescent="0.2">
      <c r="F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</row>
    <row r="4071" spans="6:28" x14ac:dyDescent="0.2">
      <c r="F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</row>
    <row r="4072" spans="6:28" x14ac:dyDescent="0.2">
      <c r="F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</row>
    <row r="4073" spans="6:28" x14ac:dyDescent="0.2">
      <c r="F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</row>
    <row r="4074" spans="6:28" x14ac:dyDescent="0.2">
      <c r="F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</row>
    <row r="4075" spans="6:28" x14ac:dyDescent="0.2">
      <c r="F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</row>
    <row r="4076" spans="6:28" x14ac:dyDescent="0.2">
      <c r="F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</row>
    <row r="4077" spans="6:28" x14ac:dyDescent="0.2">
      <c r="F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</row>
    <row r="4078" spans="6:28" x14ac:dyDescent="0.2">
      <c r="F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</row>
    <row r="4079" spans="6:28" x14ac:dyDescent="0.2">
      <c r="F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</row>
    <row r="4080" spans="6:28" x14ac:dyDescent="0.2">
      <c r="F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</row>
    <row r="4081" spans="6:28" x14ac:dyDescent="0.2">
      <c r="F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</row>
    <row r="4082" spans="6:28" x14ac:dyDescent="0.2">
      <c r="F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</row>
    <row r="4083" spans="6:28" x14ac:dyDescent="0.2">
      <c r="F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</row>
    <row r="4084" spans="6:28" x14ac:dyDescent="0.2">
      <c r="F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</row>
    <row r="4085" spans="6:28" x14ac:dyDescent="0.2">
      <c r="F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</row>
    <row r="4086" spans="6:28" x14ac:dyDescent="0.2">
      <c r="F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</row>
    <row r="4087" spans="6:28" x14ac:dyDescent="0.2">
      <c r="F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</row>
    <row r="4088" spans="6:28" x14ac:dyDescent="0.2">
      <c r="F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</row>
    <row r="4089" spans="6:28" x14ac:dyDescent="0.2">
      <c r="F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</row>
    <row r="4090" spans="6:28" x14ac:dyDescent="0.2">
      <c r="F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</row>
    <row r="4091" spans="6:28" x14ac:dyDescent="0.2">
      <c r="F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</row>
    <row r="4092" spans="6:28" x14ac:dyDescent="0.2">
      <c r="F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</row>
    <row r="4093" spans="6:28" x14ac:dyDescent="0.2">
      <c r="F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</row>
    <row r="4094" spans="6:28" x14ac:dyDescent="0.2">
      <c r="F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</row>
    <row r="4095" spans="6:28" x14ac:dyDescent="0.2">
      <c r="F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</row>
    <row r="4096" spans="6:28" x14ac:dyDescent="0.2">
      <c r="F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</row>
    <row r="4097" spans="6:28" x14ac:dyDescent="0.2">
      <c r="F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</row>
    <row r="4098" spans="6:28" x14ac:dyDescent="0.2">
      <c r="F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</row>
    <row r="4099" spans="6:28" x14ac:dyDescent="0.2">
      <c r="F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</row>
    <row r="4100" spans="6:28" x14ac:dyDescent="0.2">
      <c r="F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</row>
    <row r="4101" spans="6:28" x14ac:dyDescent="0.2">
      <c r="F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</row>
    <row r="4102" spans="6:28" x14ac:dyDescent="0.2">
      <c r="F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</row>
    <row r="4103" spans="6:28" x14ac:dyDescent="0.2">
      <c r="F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</row>
    <row r="4104" spans="6:28" x14ac:dyDescent="0.2">
      <c r="F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</row>
    <row r="4105" spans="6:28" x14ac:dyDescent="0.2">
      <c r="F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</row>
    <row r="4106" spans="6:28" x14ac:dyDescent="0.2">
      <c r="F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</row>
    <row r="4107" spans="6:28" x14ac:dyDescent="0.2">
      <c r="F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</row>
    <row r="4108" spans="6:28" x14ac:dyDescent="0.2">
      <c r="F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</row>
    <row r="4109" spans="6:28" x14ac:dyDescent="0.2">
      <c r="F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</row>
    <row r="4110" spans="6:28" x14ac:dyDescent="0.2">
      <c r="F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</row>
    <row r="4111" spans="6:28" x14ac:dyDescent="0.2">
      <c r="F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</row>
    <row r="4112" spans="6:28" x14ac:dyDescent="0.2">
      <c r="F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</row>
    <row r="4113" spans="6:28" x14ac:dyDescent="0.2">
      <c r="F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</row>
    <row r="4114" spans="6:28" x14ac:dyDescent="0.2">
      <c r="F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</row>
    <row r="4115" spans="6:28" x14ac:dyDescent="0.2">
      <c r="F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</row>
    <row r="4116" spans="6:28" x14ac:dyDescent="0.2">
      <c r="F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</row>
    <row r="4117" spans="6:28" x14ac:dyDescent="0.2">
      <c r="F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</row>
    <row r="4118" spans="6:28" x14ac:dyDescent="0.2">
      <c r="F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</row>
    <row r="4119" spans="6:28" x14ac:dyDescent="0.2">
      <c r="F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</row>
    <row r="4120" spans="6:28" x14ac:dyDescent="0.2">
      <c r="F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</row>
    <row r="4121" spans="6:28" x14ac:dyDescent="0.2">
      <c r="F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</row>
    <row r="4122" spans="6:28" x14ac:dyDescent="0.2">
      <c r="F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</row>
    <row r="4123" spans="6:28" x14ac:dyDescent="0.2">
      <c r="F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</row>
    <row r="4124" spans="6:28" x14ac:dyDescent="0.2">
      <c r="F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</row>
    <row r="4125" spans="6:28" x14ac:dyDescent="0.2">
      <c r="F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</row>
    <row r="4126" spans="6:28" x14ac:dyDescent="0.2">
      <c r="F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</row>
    <row r="4127" spans="6:28" x14ac:dyDescent="0.2">
      <c r="F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</row>
    <row r="4128" spans="6:28" x14ac:dyDescent="0.2">
      <c r="F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</row>
    <row r="4129" spans="6:28" x14ac:dyDescent="0.2">
      <c r="F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</row>
    <row r="4130" spans="6:28" x14ac:dyDescent="0.2">
      <c r="F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</row>
    <row r="4131" spans="6:28" x14ac:dyDescent="0.2">
      <c r="F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</row>
    <row r="4132" spans="6:28" x14ac:dyDescent="0.2">
      <c r="F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</row>
    <row r="4133" spans="6:28" x14ac:dyDescent="0.2">
      <c r="F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</row>
    <row r="4134" spans="6:28" x14ac:dyDescent="0.2">
      <c r="F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</row>
    <row r="4135" spans="6:28" x14ac:dyDescent="0.2">
      <c r="F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</row>
    <row r="4136" spans="6:28" x14ac:dyDescent="0.2">
      <c r="F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</row>
    <row r="4137" spans="6:28" x14ac:dyDescent="0.2">
      <c r="F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</row>
    <row r="4138" spans="6:28" x14ac:dyDescent="0.2">
      <c r="F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</row>
    <row r="4139" spans="6:28" x14ac:dyDescent="0.2">
      <c r="F4139" s="5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</row>
    <row r="4140" spans="6:28" x14ac:dyDescent="0.2">
      <c r="F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</row>
    <row r="4141" spans="6:28" x14ac:dyDescent="0.2">
      <c r="F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</row>
    <row r="4142" spans="6:28" x14ac:dyDescent="0.2">
      <c r="F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</row>
    <row r="4143" spans="6:28" x14ac:dyDescent="0.2">
      <c r="F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</row>
    <row r="4144" spans="6:28" x14ac:dyDescent="0.2">
      <c r="F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</row>
    <row r="4145" spans="6:28" x14ac:dyDescent="0.2">
      <c r="F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</row>
    <row r="4146" spans="6:28" x14ac:dyDescent="0.2">
      <c r="F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</row>
    <row r="4147" spans="6:28" x14ac:dyDescent="0.2">
      <c r="F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</row>
    <row r="4148" spans="6:28" x14ac:dyDescent="0.2">
      <c r="F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</row>
    <row r="4149" spans="6:28" x14ac:dyDescent="0.2">
      <c r="F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</row>
    <row r="4150" spans="6:28" x14ac:dyDescent="0.2">
      <c r="F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</row>
    <row r="4151" spans="6:28" x14ac:dyDescent="0.2">
      <c r="F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</row>
    <row r="4152" spans="6:28" x14ac:dyDescent="0.2">
      <c r="F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</row>
    <row r="4153" spans="6:28" x14ac:dyDescent="0.2">
      <c r="F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</row>
    <row r="4154" spans="6:28" x14ac:dyDescent="0.2">
      <c r="F4154" s="5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</row>
    <row r="4155" spans="6:28" x14ac:dyDescent="0.2">
      <c r="F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</row>
    <row r="4156" spans="6:28" x14ac:dyDescent="0.2">
      <c r="F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</row>
    <row r="4157" spans="6:28" x14ac:dyDescent="0.2">
      <c r="F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</row>
    <row r="4158" spans="6:28" x14ac:dyDescent="0.2">
      <c r="F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</row>
    <row r="4159" spans="6:28" x14ac:dyDescent="0.2">
      <c r="F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</row>
    <row r="4160" spans="6:28" x14ac:dyDescent="0.2">
      <c r="F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</row>
    <row r="4161" spans="6:28" x14ac:dyDescent="0.2">
      <c r="F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</row>
    <row r="4162" spans="6:28" x14ac:dyDescent="0.2">
      <c r="F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</row>
    <row r="4163" spans="6:28" x14ac:dyDescent="0.2">
      <c r="F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</row>
    <row r="4164" spans="6:28" x14ac:dyDescent="0.2">
      <c r="F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</row>
    <row r="4165" spans="6:28" x14ac:dyDescent="0.2">
      <c r="F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</row>
    <row r="4166" spans="6:28" x14ac:dyDescent="0.2">
      <c r="F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</row>
    <row r="4167" spans="6:28" x14ac:dyDescent="0.2">
      <c r="F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</row>
    <row r="4168" spans="6:28" x14ac:dyDescent="0.2">
      <c r="F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</row>
    <row r="4169" spans="6:28" x14ac:dyDescent="0.2">
      <c r="F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</row>
    <row r="4170" spans="6:28" x14ac:dyDescent="0.2">
      <c r="F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</row>
    <row r="4171" spans="6:28" x14ac:dyDescent="0.2">
      <c r="F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</row>
    <row r="4172" spans="6:28" x14ac:dyDescent="0.2">
      <c r="F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</row>
    <row r="4173" spans="6:28" x14ac:dyDescent="0.2">
      <c r="F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</row>
    <row r="4174" spans="6:28" x14ac:dyDescent="0.2">
      <c r="F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</row>
    <row r="4175" spans="6:28" x14ac:dyDescent="0.2">
      <c r="F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</row>
    <row r="4176" spans="6:28" x14ac:dyDescent="0.2">
      <c r="F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</row>
    <row r="4177" spans="6:28" x14ac:dyDescent="0.2">
      <c r="F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</row>
    <row r="4178" spans="6:28" x14ac:dyDescent="0.2">
      <c r="F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</row>
    <row r="4179" spans="6:28" x14ac:dyDescent="0.2">
      <c r="F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</row>
    <row r="4180" spans="6:28" x14ac:dyDescent="0.2">
      <c r="F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</row>
    <row r="4181" spans="6:28" x14ac:dyDescent="0.2">
      <c r="F4181" s="5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</row>
    <row r="4182" spans="6:28" x14ac:dyDescent="0.2">
      <c r="F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</row>
    <row r="4183" spans="6:28" x14ac:dyDescent="0.2">
      <c r="F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</row>
    <row r="4184" spans="6:28" x14ac:dyDescent="0.2">
      <c r="F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</row>
    <row r="4185" spans="6:28" x14ac:dyDescent="0.2">
      <c r="F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</row>
    <row r="4186" spans="6:28" x14ac:dyDescent="0.2">
      <c r="F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</row>
    <row r="4187" spans="6:28" x14ac:dyDescent="0.2">
      <c r="F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</row>
    <row r="4188" spans="6:28" x14ac:dyDescent="0.2">
      <c r="F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</row>
    <row r="4189" spans="6:28" x14ac:dyDescent="0.2">
      <c r="F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</row>
    <row r="4190" spans="6:28" x14ac:dyDescent="0.2">
      <c r="F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</row>
    <row r="4191" spans="6:28" x14ac:dyDescent="0.2">
      <c r="F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</row>
    <row r="4192" spans="6:28" x14ac:dyDescent="0.2">
      <c r="F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</row>
    <row r="4193" spans="6:28" x14ac:dyDescent="0.2">
      <c r="F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</row>
    <row r="4194" spans="6:28" x14ac:dyDescent="0.2">
      <c r="F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</row>
    <row r="4195" spans="6:28" x14ac:dyDescent="0.2">
      <c r="F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</row>
    <row r="4196" spans="6:28" x14ac:dyDescent="0.2">
      <c r="F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</row>
    <row r="4197" spans="6:28" x14ac:dyDescent="0.2">
      <c r="F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</row>
    <row r="4198" spans="6:28" x14ac:dyDescent="0.2">
      <c r="F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</row>
    <row r="4199" spans="6:28" x14ac:dyDescent="0.2">
      <c r="F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</row>
    <row r="4200" spans="6:28" x14ac:dyDescent="0.2">
      <c r="F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</row>
    <row r="4201" spans="6:28" x14ac:dyDescent="0.2">
      <c r="F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</row>
    <row r="4202" spans="6:28" x14ac:dyDescent="0.2">
      <c r="F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</row>
    <row r="4203" spans="6:28" x14ac:dyDescent="0.2">
      <c r="F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</row>
    <row r="4204" spans="6:28" x14ac:dyDescent="0.2">
      <c r="F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</row>
    <row r="4205" spans="6:28" x14ac:dyDescent="0.2">
      <c r="F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</row>
    <row r="4206" spans="6:28" x14ac:dyDescent="0.2">
      <c r="F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</row>
    <row r="4207" spans="6:28" x14ac:dyDescent="0.2">
      <c r="F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</row>
    <row r="4208" spans="6:28" x14ac:dyDescent="0.2">
      <c r="F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</row>
    <row r="4209" spans="6:28" x14ac:dyDescent="0.2">
      <c r="F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</row>
    <row r="4210" spans="6:28" x14ac:dyDescent="0.2">
      <c r="F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</row>
    <row r="4211" spans="6:28" x14ac:dyDescent="0.2">
      <c r="F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</row>
    <row r="4212" spans="6:28" x14ac:dyDescent="0.2">
      <c r="F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</row>
    <row r="4213" spans="6:28" x14ac:dyDescent="0.2">
      <c r="F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</row>
    <row r="4214" spans="6:28" x14ac:dyDescent="0.2">
      <c r="F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</row>
    <row r="4215" spans="6:28" x14ac:dyDescent="0.2">
      <c r="F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</row>
    <row r="4216" spans="6:28" x14ac:dyDescent="0.2">
      <c r="F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</row>
    <row r="4217" spans="6:28" x14ac:dyDescent="0.2">
      <c r="F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</row>
    <row r="4218" spans="6:28" x14ac:dyDescent="0.2">
      <c r="F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</row>
    <row r="4219" spans="6:28" x14ac:dyDescent="0.2">
      <c r="F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</row>
    <row r="4220" spans="6:28" x14ac:dyDescent="0.2">
      <c r="F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</row>
    <row r="4221" spans="6:28" x14ac:dyDescent="0.2">
      <c r="F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</row>
    <row r="4222" spans="6:28" x14ac:dyDescent="0.2">
      <c r="F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</row>
    <row r="4223" spans="6:28" x14ac:dyDescent="0.2">
      <c r="F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</row>
    <row r="4224" spans="6:28" x14ac:dyDescent="0.2">
      <c r="F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</row>
    <row r="4225" spans="6:28" x14ac:dyDescent="0.2">
      <c r="F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</row>
    <row r="4226" spans="6:28" x14ac:dyDescent="0.2">
      <c r="F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</row>
    <row r="4227" spans="6:28" x14ac:dyDescent="0.2">
      <c r="F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</row>
    <row r="4228" spans="6:28" x14ac:dyDescent="0.2">
      <c r="F4228" s="5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</row>
    <row r="4229" spans="6:28" x14ac:dyDescent="0.2">
      <c r="F4229" s="5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</row>
    <row r="4230" spans="6:28" x14ac:dyDescent="0.2">
      <c r="F4230" s="5"/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</row>
    <row r="4231" spans="6:28" x14ac:dyDescent="0.2">
      <c r="F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</row>
    <row r="4232" spans="6:28" x14ac:dyDescent="0.2">
      <c r="F4232" s="5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</row>
    <row r="4233" spans="6:28" x14ac:dyDescent="0.2">
      <c r="F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</row>
    <row r="4234" spans="6:28" x14ac:dyDescent="0.2">
      <c r="F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</row>
    <row r="4235" spans="6:28" x14ac:dyDescent="0.2">
      <c r="F4235" s="5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</row>
    <row r="4236" spans="6:28" x14ac:dyDescent="0.2">
      <c r="F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</row>
    <row r="4237" spans="6:28" x14ac:dyDescent="0.2">
      <c r="F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</row>
    <row r="4238" spans="6:28" x14ac:dyDescent="0.2">
      <c r="F4238" s="5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</row>
    <row r="4239" spans="6:28" x14ac:dyDescent="0.2">
      <c r="F4239" s="5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</row>
    <row r="4240" spans="6:28" x14ac:dyDescent="0.2">
      <c r="F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</row>
    <row r="4241" spans="6:28" x14ac:dyDescent="0.2">
      <c r="F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</row>
    <row r="4242" spans="6:28" x14ac:dyDescent="0.2">
      <c r="F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</row>
    <row r="4243" spans="6:28" x14ac:dyDescent="0.2">
      <c r="F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</row>
    <row r="4244" spans="6:28" x14ac:dyDescent="0.2">
      <c r="F4244" s="5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</row>
    <row r="4245" spans="6:28" x14ac:dyDescent="0.2">
      <c r="F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</row>
    <row r="4246" spans="6:28" x14ac:dyDescent="0.2">
      <c r="F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</row>
    <row r="4247" spans="6:28" x14ac:dyDescent="0.2">
      <c r="F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</row>
    <row r="4248" spans="6:28" x14ac:dyDescent="0.2">
      <c r="F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</row>
    <row r="4249" spans="6:28" x14ac:dyDescent="0.2">
      <c r="F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</row>
    <row r="4250" spans="6:28" x14ac:dyDescent="0.2">
      <c r="F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</row>
    <row r="4251" spans="6:28" x14ac:dyDescent="0.2">
      <c r="F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</row>
    <row r="4252" spans="6:28" x14ac:dyDescent="0.2">
      <c r="F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</row>
    <row r="4253" spans="6:28" x14ac:dyDescent="0.2">
      <c r="F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</row>
    <row r="4254" spans="6:28" x14ac:dyDescent="0.2">
      <c r="F4254" s="5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</row>
    <row r="4255" spans="6:28" x14ac:dyDescent="0.2">
      <c r="F4255" s="5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</row>
    <row r="4256" spans="6:28" x14ac:dyDescent="0.2">
      <c r="F4256" s="5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</row>
    <row r="4257" spans="6:28" x14ac:dyDescent="0.2">
      <c r="F4257" s="5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</row>
    <row r="4258" spans="6:28" x14ac:dyDescent="0.2">
      <c r="F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</row>
    <row r="4259" spans="6:28" x14ac:dyDescent="0.2">
      <c r="F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</row>
    <row r="4260" spans="6:28" x14ac:dyDescent="0.2">
      <c r="F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</row>
    <row r="4261" spans="6:28" x14ac:dyDescent="0.2">
      <c r="F4261" s="5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</row>
    <row r="4262" spans="6:28" x14ac:dyDescent="0.2">
      <c r="F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</row>
    <row r="4263" spans="6:28" x14ac:dyDescent="0.2">
      <c r="F4263" s="5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</row>
    <row r="4264" spans="6:28" x14ac:dyDescent="0.2">
      <c r="F4264" s="5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</row>
    <row r="4265" spans="6:28" x14ac:dyDescent="0.2">
      <c r="F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</row>
    <row r="4266" spans="6:28" x14ac:dyDescent="0.2">
      <c r="F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</row>
    <row r="4267" spans="6:28" x14ac:dyDescent="0.2">
      <c r="F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</row>
    <row r="4268" spans="6:28" x14ac:dyDescent="0.2">
      <c r="F4268" s="5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</row>
    <row r="4269" spans="6:28" x14ac:dyDescent="0.2">
      <c r="F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</row>
    <row r="4270" spans="6:28" x14ac:dyDescent="0.2">
      <c r="F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</row>
    <row r="4271" spans="6:28" x14ac:dyDescent="0.2">
      <c r="F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</row>
    <row r="4272" spans="6:28" x14ac:dyDescent="0.2">
      <c r="F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</row>
    <row r="4273" spans="6:28" x14ac:dyDescent="0.2">
      <c r="F4273" s="5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</row>
    <row r="4274" spans="6:28" x14ac:dyDescent="0.2">
      <c r="F4274" s="5"/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</row>
    <row r="4275" spans="6:28" x14ac:dyDescent="0.2">
      <c r="F4275" s="5"/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</row>
    <row r="4276" spans="6:28" x14ac:dyDescent="0.2">
      <c r="F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</row>
    <row r="4277" spans="6:28" x14ac:dyDescent="0.2">
      <c r="F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</row>
    <row r="4278" spans="6:28" x14ac:dyDescent="0.2">
      <c r="F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</row>
    <row r="4279" spans="6:28" x14ac:dyDescent="0.2">
      <c r="F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</row>
    <row r="4280" spans="6:28" x14ac:dyDescent="0.2">
      <c r="F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</row>
    <row r="4281" spans="6:28" x14ac:dyDescent="0.2">
      <c r="F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</row>
    <row r="4282" spans="6:28" x14ac:dyDescent="0.2">
      <c r="F4282" s="5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</row>
    <row r="4283" spans="6:28" x14ac:dyDescent="0.2">
      <c r="F4283" s="5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</row>
    <row r="4284" spans="6:28" x14ac:dyDescent="0.2">
      <c r="F4284" s="5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</row>
    <row r="4285" spans="6:28" x14ac:dyDescent="0.2">
      <c r="F4285" s="5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</row>
    <row r="4286" spans="6:28" x14ac:dyDescent="0.2">
      <c r="F4286" s="5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</row>
    <row r="4287" spans="6:28" x14ac:dyDescent="0.2">
      <c r="F4287" s="5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</row>
    <row r="4288" spans="6:28" x14ac:dyDescent="0.2">
      <c r="F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</row>
    <row r="4289" spans="6:28" x14ac:dyDescent="0.2">
      <c r="F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</row>
    <row r="4290" spans="6:28" x14ac:dyDescent="0.2">
      <c r="F4290" s="5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</row>
    <row r="4291" spans="6:28" x14ac:dyDescent="0.2">
      <c r="F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</row>
    <row r="4292" spans="6:28" x14ac:dyDescent="0.2">
      <c r="F4292" s="5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</row>
    <row r="4293" spans="6:28" x14ac:dyDescent="0.2">
      <c r="F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</row>
    <row r="4294" spans="6:28" x14ac:dyDescent="0.2">
      <c r="F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</row>
    <row r="4295" spans="6:28" x14ac:dyDescent="0.2">
      <c r="F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</row>
    <row r="4296" spans="6:28" x14ac:dyDescent="0.2">
      <c r="F4296" s="5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</row>
    <row r="4297" spans="6:28" x14ac:dyDescent="0.2">
      <c r="F4297" s="5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</row>
    <row r="4298" spans="6:28" x14ac:dyDescent="0.2">
      <c r="F4298" s="5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</row>
    <row r="4299" spans="6:28" x14ac:dyDescent="0.2">
      <c r="F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</row>
    <row r="4300" spans="6:28" x14ac:dyDescent="0.2">
      <c r="F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</row>
    <row r="4301" spans="6:28" x14ac:dyDescent="0.2">
      <c r="F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</row>
    <row r="4302" spans="6:28" x14ac:dyDescent="0.2">
      <c r="F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</row>
    <row r="4303" spans="6:28" x14ac:dyDescent="0.2">
      <c r="F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</row>
    <row r="4304" spans="6:28" x14ac:dyDescent="0.2">
      <c r="F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</row>
    <row r="4305" spans="6:28" x14ac:dyDescent="0.2">
      <c r="F4305" s="5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</row>
    <row r="4306" spans="6:28" x14ac:dyDescent="0.2">
      <c r="F4306" s="5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</row>
    <row r="4307" spans="6:28" x14ac:dyDescent="0.2">
      <c r="F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</row>
    <row r="4308" spans="6:28" x14ac:dyDescent="0.2">
      <c r="F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</row>
    <row r="4309" spans="6:28" x14ac:dyDescent="0.2">
      <c r="F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</row>
    <row r="4310" spans="6:28" x14ac:dyDescent="0.2">
      <c r="F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</row>
    <row r="4311" spans="6:28" x14ac:dyDescent="0.2">
      <c r="F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</row>
    <row r="4312" spans="6:28" x14ac:dyDescent="0.2">
      <c r="F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</row>
    <row r="4313" spans="6:28" x14ac:dyDescent="0.2">
      <c r="F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</row>
    <row r="4314" spans="6:28" x14ac:dyDescent="0.2">
      <c r="F4314" s="5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</row>
    <row r="4315" spans="6:28" x14ac:dyDescent="0.2">
      <c r="F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</row>
    <row r="4316" spans="6:28" x14ac:dyDescent="0.2">
      <c r="F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</row>
    <row r="4317" spans="6:28" x14ac:dyDescent="0.2">
      <c r="F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</row>
    <row r="4318" spans="6:28" x14ac:dyDescent="0.2">
      <c r="F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</row>
    <row r="4319" spans="6:28" x14ac:dyDescent="0.2">
      <c r="F4319" s="5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</row>
    <row r="4320" spans="6:28" x14ac:dyDescent="0.2">
      <c r="F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</row>
    <row r="4321" spans="6:28" x14ac:dyDescent="0.2">
      <c r="F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</row>
    <row r="4322" spans="6:28" x14ac:dyDescent="0.2">
      <c r="F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</row>
    <row r="4323" spans="6:28" x14ac:dyDescent="0.2">
      <c r="F4323" s="5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</row>
    <row r="4324" spans="6:28" x14ac:dyDescent="0.2">
      <c r="F4324" s="5"/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</row>
    <row r="4325" spans="6:28" x14ac:dyDescent="0.2">
      <c r="F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</row>
    <row r="4326" spans="6:28" x14ac:dyDescent="0.2">
      <c r="F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</row>
    <row r="4327" spans="6:28" x14ac:dyDescent="0.2">
      <c r="F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</row>
    <row r="4328" spans="6:28" x14ac:dyDescent="0.2">
      <c r="F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</row>
    <row r="4329" spans="6:28" x14ac:dyDescent="0.2">
      <c r="F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</row>
    <row r="4330" spans="6:28" x14ac:dyDescent="0.2">
      <c r="F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</row>
    <row r="4331" spans="6:28" x14ac:dyDescent="0.2">
      <c r="F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</row>
    <row r="4332" spans="6:28" x14ac:dyDescent="0.2">
      <c r="F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</row>
    <row r="4333" spans="6:28" x14ac:dyDescent="0.2">
      <c r="F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</row>
    <row r="4334" spans="6:28" x14ac:dyDescent="0.2">
      <c r="F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</row>
    <row r="4335" spans="6:28" x14ac:dyDescent="0.2">
      <c r="F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</row>
    <row r="4336" spans="6:28" x14ac:dyDescent="0.2">
      <c r="F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</row>
    <row r="4337" spans="6:28" x14ac:dyDescent="0.2">
      <c r="F4337" s="5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</row>
    <row r="4338" spans="6:28" x14ac:dyDescent="0.2">
      <c r="F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</row>
    <row r="4339" spans="6:28" x14ac:dyDescent="0.2">
      <c r="F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</row>
    <row r="4340" spans="6:28" x14ac:dyDescent="0.2">
      <c r="F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</row>
    <row r="4341" spans="6:28" x14ac:dyDescent="0.2">
      <c r="F4341" s="5"/>
      <c r="H4341" s="5"/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</row>
    <row r="4342" spans="6:28" x14ac:dyDescent="0.2">
      <c r="F4342" s="5"/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</row>
    <row r="4343" spans="6:28" x14ac:dyDescent="0.2">
      <c r="F4343" s="5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</row>
    <row r="4344" spans="6:28" x14ac:dyDescent="0.2">
      <c r="F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</row>
    <row r="4345" spans="6:28" x14ac:dyDescent="0.2">
      <c r="F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</row>
    <row r="4346" spans="6:28" x14ac:dyDescent="0.2">
      <c r="F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</row>
    <row r="4347" spans="6:28" x14ac:dyDescent="0.2">
      <c r="F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</row>
    <row r="4348" spans="6:28" x14ac:dyDescent="0.2">
      <c r="F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</row>
    <row r="4349" spans="6:28" x14ac:dyDescent="0.2">
      <c r="F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</row>
    <row r="4350" spans="6:28" x14ac:dyDescent="0.2">
      <c r="F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</row>
    <row r="4351" spans="6:28" x14ac:dyDescent="0.2">
      <c r="F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</row>
    <row r="4352" spans="6:28" x14ac:dyDescent="0.2">
      <c r="F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</row>
    <row r="4353" spans="6:28" x14ac:dyDescent="0.2">
      <c r="F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</row>
    <row r="4354" spans="6:28" x14ac:dyDescent="0.2">
      <c r="F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</row>
    <row r="4355" spans="6:28" x14ac:dyDescent="0.2">
      <c r="F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</row>
    <row r="4356" spans="6:28" x14ac:dyDescent="0.2">
      <c r="F4356" s="5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</row>
    <row r="4357" spans="6:28" x14ac:dyDescent="0.2">
      <c r="F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</row>
    <row r="4358" spans="6:28" x14ac:dyDescent="0.2">
      <c r="F4358" s="5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</row>
    <row r="4359" spans="6:28" x14ac:dyDescent="0.2">
      <c r="F4359" s="5"/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</row>
    <row r="4360" spans="6:28" x14ac:dyDescent="0.2">
      <c r="F4360" s="5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</row>
    <row r="4361" spans="6:28" x14ac:dyDescent="0.2">
      <c r="F4361" s="5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</row>
    <row r="4362" spans="6:28" x14ac:dyDescent="0.2">
      <c r="F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</row>
    <row r="4363" spans="6:28" x14ac:dyDescent="0.2">
      <c r="F4363" s="5"/>
      <c r="H4363" s="5"/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</row>
    <row r="4364" spans="6:28" x14ac:dyDescent="0.2">
      <c r="F4364" s="5"/>
      <c r="H4364" s="5"/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</row>
    <row r="4365" spans="6:28" x14ac:dyDescent="0.2">
      <c r="F4365" s="5"/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</row>
    <row r="4366" spans="6:28" x14ac:dyDescent="0.2">
      <c r="F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</row>
    <row r="4367" spans="6:28" x14ac:dyDescent="0.2">
      <c r="F4367" s="5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</row>
    <row r="4368" spans="6:28" x14ac:dyDescent="0.2">
      <c r="F4368" s="5"/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</row>
    <row r="4369" spans="6:28" x14ac:dyDescent="0.2">
      <c r="F4369" s="5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</row>
    <row r="4370" spans="6:28" x14ac:dyDescent="0.2">
      <c r="F4370" s="5"/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</row>
    <row r="4371" spans="6:28" x14ac:dyDescent="0.2">
      <c r="F4371" s="5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</row>
    <row r="4372" spans="6:28" x14ac:dyDescent="0.2">
      <c r="F4372" s="5"/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</row>
    <row r="4373" spans="6:28" x14ac:dyDescent="0.2">
      <c r="F4373" s="5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</row>
    <row r="4374" spans="6:28" x14ac:dyDescent="0.2">
      <c r="F4374" s="5"/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</row>
    <row r="4375" spans="6:28" x14ac:dyDescent="0.2">
      <c r="F4375" s="5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</row>
    <row r="4376" spans="6:28" x14ac:dyDescent="0.2">
      <c r="F4376" s="5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</row>
    <row r="4377" spans="6:28" x14ac:dyDescent="0.2">
      <c r="F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</row>
    <row r="4378" spans="6:28" x14ac:dyDescent="0.2">
      <c r="F4378" s="5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</row>
    <row r="4379" spans="6:28" x14ac:dyDescent="0.2">
      <c r="F4379" s="5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</row>
    <row r="4380" spans="6:28" x14ac:dyDescent="0.2">
      <c r="F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</row>
    <row r="4381" spans="6:28" x14ac:dyDescent="0.2">
      <c r="F4381" s="5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</row>
    <row r="4382" spans="6:28" x14ac:dyDescent="0.2">
      <c r="F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</row>
    <row r="4383" spans="6:28" x14ac:dyDescent="0.2">
      <c r="F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</row>
    <row r="4384" spans="6:28" x14ac:dyDescent="0.2">
      <c r="F4384" s="5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</row>
    <row r="4385" spans="6:28" x14ac:dyDescent="0.2">
      <c r="F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</row>
    <row r="4386" spans="6:28" x14ac:dyDescent="0.2">
      <c r="F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</row>
    <row r="4387" spans="6:28" x14ac:dyDescent="0.2">
      <c r="F4387" s="5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</row>
    <row r="4388" spans="6:28" x14ac:dyDescent="0.2">
      <c r="F4388" s="5"/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</row>
    <row r="4389" spans="6:28" x14ac:dyDescent="0.2">
      <c r="F4389" s="5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</row>
    <row r="4390" spans="6:28" x14ac:dyDescent="0.2">
      <c r="F4390" s="5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</row>
    <row r="4391" spans="6:28" x14ac:dyDescent="0.2">
      <c r="F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</row>
    <row r="4392" spans="6:28" x14ac:dyDescent="0.2">
      <c r="F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</row>
    <row r="4393" spans="6:28" x14ac:dyDescent="0.2">
      <c r="F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</row>
    <row r="4394" spans="6:28" x14ac:dyDescent="0.2">
      <c r="F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</row>
    <row r="4395" spans="6:28" x14ac:dyDescent="0.2">
      <c r="F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</row>
    <row r="4396" spans="6:28" x14ac:dyDescent="0.2">
      <c r="F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</row>
    <row r="4397" spans="6:28" x14ac:dyDescent="0.2">
      <c r="F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</row>
    <row r="4398" spans="6:28" x14ac:dyDescent="0.2">
      <c r="F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</row>
    <row r="4399" spans="6:28" x14ac:dyDescent="0.2">
      <c r="F4399" s="5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</row>
    <row r="4400" spans="6:28" x14ac:dyDescent="0.2">
      <c r="F4400" s="5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</row>
    <row r="4401" spans="6:28" x14ac:dyDescent="0.2">
      <c r="F4401" s="5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</row>
    <row r="4402" spans="6:28" x14ac:dyDescent="0.2">
      <c r="F4402" s="5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</row>
    <row r="4403" spans="6:28" x14ac:dyDescent="0.2">
      <c r="F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</row>
    <row r="4404" spans="6:28" x14ac:dyDescent="0.2">
      <c r="F4404" s="5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</row>
    <row r="4405" spans="6:28" x14ac:dyDescent="0.2">
      <c r="F4405" s="5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</row>
    <row r="4406" spans="6:28" x14ac:dyDescent="0.2">
      <c r="F4406" s="5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</row>
    <row r="4407" spans="6:28" x14ac:dyDescent="0.2">
      <c r="F4407" s="5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</row>
    <row r="4408" spans="6:28" x14ac:dyDescent="0.2">
      <c r="F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</row>
    <row r="4409" spans="6:28" x14ac:dyDescent="0.2">
      <c r="F4409" s="5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</row>
    <row r="4410" spans="6:28" x14ac:dyDescent="0.2">
      <c r="F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</row>
    <row r="4411" spans="6:28" x14ac:dyDescent="0.2">
      <c r="F4411" s="5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</row>
    <row r="4412" spans="6:28" x14ac:dyDescent="0.2">
      <c r="F4412" s="5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</row>
    <row r="4413" spans="6:28" x14ac:dyDescent="0.2">
      <c r="F4413" s="5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</row>
    <row r="4414" spans="6:28" x14ac:dyDescent="0.2">
      <c r="F4414" s="5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</row>
    <row r="4415" spans="6:28" x14ac:dyDescent="0.2">
      <c r="F4415" s="5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</row>
    <row r="4416" spans="6:28" x14ac:dyDescent="0.2">
      <c r="F4416" s="5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</row>
    <row r="4417" spans="6:28" x14ac:dyDescent="0.2">
      <c r="F4417" s="5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</row>
    <row r="4418" spans="6:28" x14ac:dyDescent="0.2">
      <c r="F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</row>
    <row r="4419" spans="6:28" x14ac:dyDescent="0.2">
      <c r="F4419" s="5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</row>
    <row r="4420" spans="6:28" x14ac:dyDescent="0.2">
      <c r="F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</row>
    <row r="4421" spans="6:28" x14ac:dyDescent="0.2">
      <c r="F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</row>
    <row r="4422" spans="6:28" x14ac:dyDescent="0.2">
      <c r="F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</row>
    <row r="4423" spans="6:28" x14ac:dyDescent="0.2">
      <c r="F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</row>
    <row r="4424" spans="6:28" x14ac:dyDescent="0.2">
      <c r="F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</row>
    <row r="4425" spans="6:28" x14ac:dyDescent="0.2">
      <c r="F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</row>
    <row r="4426" spans="6:28" x14ac:dyDescent="0.2">
      <c r="F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</row>
    <row r="4427" spans="6:28" x14ac:dyDescent="0.2">
      <c r="F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</row>
    <row r="4428" spans="6:28" x14ac:dyDescent="0.2">
      <c r="F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</row>
    <row r="4429" spans="6:28" x14ac:dyDescent="0.2">
      <c r="F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</row>
    <row r="4430" spans="6:28" x14ac:dyDescent="0.2">
      <c r="F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</row>
    <row r="4431" spans="6:28" x14ac:dyDescent="0.2">
      <c r="F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</row>
    <row r="4432" spans="6:28" x14ac:dyDescent="0.2">
      <c r="F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</row>
    <row r="4433" spans="6:28" x14ac:dyDescent="0.2">
      <c r="F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</row>
    <row r="4434" spans="6:28" x14ac:dyDescent="0.2">
      <c r="F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</row>
    <row r="4435" spans="6:28" x14ac:dyDescent="0.2">
      <c r="F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</row>
    <row r="4436" spans="6:28" x14ac:dyDescent="0.2">
      <c r="F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</row>
    <row r="4437" spans="6:28" x14ac:dyDescent="0.2">
      <c r="F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</row>
    <row r="4438" spans="6:28" x14ac:dyDescent="0.2">
      <c r="F4438" s="5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</row>
    <row r="4439" spans="6:28" x14ac:dyDescent="0.2">
      <c r="F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</row>
    <row r="4440" spans="6:28" x14ac:dyDescent="0.2">
      <c r="F4440" s="5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</row>
    <row r="4441" spans="6:28" x14ac:dyDescent="0.2">
      <c r="F4441" s="5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</row>
    <row r="4442" spans="6:28" x14ac:dyDescent="0.2">
      <c r="F4442" s="5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</row>
    <row r="4443" spans="6:28" x14ac:dyDescent="0.2">
      <c r="F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</row>
    <row r="4444" spans="6:28" x14ac:dyDescent="0.2">
      <c r="F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</row>
    <row r="4445" spans="6:28" x14ac:dyDescent="0.2">
      <c r="F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</row>
    <row r="4446" spans="6:28" x14ac:dyDescent="0.2">
      <c r="F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</row>
    <row r="4447" spans="6:28" x14ac:dyDescent="0.2">
      <c r="F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</row>
    <row r="4448" spans="6:28" x14ac:dyDescent="0.2">
      <c r="F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</row>
    <row r="4449" spans="6:28" x14ac:dyDescent="0.2">
      <c r="F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</row>
    <row r="4450" spans="6:28" x14ac:dyDescent="0.2">
      <c r="F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</row>
    <row r="4451" spans="6:28" x14ac:dyDescent="0.2">
      <c r="F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</row>
    <row r="4452" spans="6:28" x14ac:dyDescent="0.2">
      <c r="F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</row>
    <row r="4453" spans="6:28" x14ac:dyDescent="0.2">
      <c r="F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</row>
    <row r="4454" spans="6:28" x14ac:dyDescent="0.2">
      <c r="F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</row>
    <row r="4455" spans="6:28" x14ac:dyDescent="0.2">
      <c r="F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</row>
    <row r="4456" spans="6:28" x14ac:dyDescent="0.2">
      <c r="F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</row>
    <row r="4457" spans="6:28" x14ac:dyDescent="0.2">
      <c r="F4457" s="5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</row>
    <row r="4458" spans="6:28" x14ac:dyDescent="0.2">
      <c r="F4458" s="5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</row>
    <row r="4459" spans="6:28" x14ac:dyDescent="0.2">
      <c r="F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</row>
    <row r="4460" spans="6:28" x14ac:dyDescent="0.2">
      <c r="F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</row>
    <row r="4461" spans="6:28" x14ac:dyDescent="0.2">
      <c r="F4461" s="5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</row>
    <row r="4462" spans="6:28" x14ac:dyDescent="0.2">
      <c r="F4462" s="5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</row>
    <row r="4463" spans="6:28" x14ac:dyDescent="0.2">
      <c r="F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</row>
    <row r="4464" spans="6:28" x14ac:dyDescent="0.2">
      <c r="F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</row>
    <row r="4465" spans="6:28" x14ac:dyDescent="0.2">
      <c r="F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</row>
    <row r="4466" spans="6:28" x14ac:dyDescent="0.2">
      <c r="F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</row>
    <row r="4467" spans="6:28" x14ac:dyDescent="0.2">
      <c r="F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</row>
    <row r="4468" spans="6:28" x14ac:dyDescent="0.2">
      <c r="F4468" s="5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</row>
    <row r="4469" spans="6:28" x14ac:dyDescent="0.2">
      <c r="F4469" s="5"/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</row>
    <row r="4470" spans="6:28" x14ac:dyDescent="0.2">
      <c r="F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</row>
    <row r="4471" spans="6:28" x14ac:dyDescent="0.2">
      <c r="F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</row>
    <row r="4472" spans="6:28" x14ac:dyDescent="0.2">
      <c r="F4472" s="5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</row>
    <row r="4473" spans="6:28" x14ac:dyDescent="0.2">
      <c r="F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</row>
    <row r="4474" spans="6:28" x14ac:dyDescent="0.2">
      <c r="F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</row>
    <row r="4475" spans="6:28" x14ac:dyDescent="0.2">
      <c r="F4475" s="5"/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</row>
    <row r="4476" spans="6:28" x14ac:dyDescent="0.2">
      <c r="F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</row>
    <row r="4477" spans="6:28" x14ac:dyDescent="0.2">
      <c r="F4477" s="5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</row>
    <row r="4478" spans="6:28" x14ac:dyDescent="0.2">
      <c r="F4478" s="5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</row>
    <row r="4479" spans="6:28" x14ac:dyDescent="0.2">
      <c r="F4479" s="5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</row>
    <row r="4480" spans="6:28" x14ac:dyDescent="0.2">
      <c r="F4480" s="5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</row>
    <row r="4481" spans="6:28" x14ac:dyDescent="0.2">
      <c r="F4481" s="5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</row>
    <row r="4482" spans="6:28" x14ac:dyDescent="0.2">
      <c r="F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</row>
    <row r="4483" spans="6:28" x14ac:dyDescent="0.2">
      <c r="F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</row>
    <row r="4484" spans="6:28" x14ac:dyDescent="0.2">
      <c r="F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</row>
    <row r="4485" spans="6:28" x14ac:dyDescent="0.2">
      <c r="F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</row>
    <row r="4486" spans="6:28" x14ac:dyDescent="0.2">
      <c r="F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</row>
    <row r="4487" spans="6:28" x14ac:dyDescent="0.2">
      <c r="F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</row>
    <row r="4488" spans="6:28" x14ac:dyDescent="0.2">
      <c r="F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</row>
    <row r="4489" spans="6:28" x14ac:dyDescent="0.2">
      <c r="F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</row>
    <row r="4490" spans="6:28" x14ac:dyDescent="0.2">
      <c r="F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</row>
    <row r="4491" spans="6:28" x14ac:dyDescent="0.2">
      <c r="F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</row>
    <row r="4492" spans="6:28" x14ac:dyDescent="0.2">
      <c r="F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</row>
    <row r="4493" spans="6:28" x14ac:dyDescent="0.2">
      <c r="F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</row>
    <row r="4494" spans="6:28" x14ac:dyDescent="0.2">
      <c r="F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</row>
    <row r="4495" spans="6:28" x14ac:dyDescent="0.2">
      <c r="F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</row>
    <row r="4496" spans="6:28" x14ac:dyDescent="0.2">
      <c r="F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</row>
    <row r="4497" spans="6:28" x14ac:dyDescent="0.2">
      <c r="F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</row>
    <row r="4498" spans="6:28" x14ac:dyDescent="0.2">
      <c r="F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</row>
    <row r="4499" spans="6:28" x14ac:dyDescent="0.2">
      <c r="F4499" s="5"/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</row>
    <row r="4500" spans="6:28" x14ac:dyDescent="0.2">
      <c r="F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</row>
    <row r="4501" spans="6:28" x14ac:dyDescent="0.2">
      <c r="F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</row>
    <row r="4502" spans="6:28" x14ac:dyDescent="0.2">
      <c r="F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</row>
    <row r="4503" spans="6:28" x14ac:dyDescent="0.2">
      <c r="F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</row>
    <row r="4504" spans="6:28" x14ac:dyDescent="0.2">
      <c r="F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</row>
    <row r="4505" spans="6:28" x14ac:dyDescent="0.2">
      <c r="F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</row>
    <row r="4506" spans="6:28" x14ac:dyDescent="0.2">
      <c r="F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</row>
    <row r="4507" spans="6:28" x14ac:dyDescent="0.2">
      <c r="F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</row>
    <row r="4508" spans="6:28" x14ac:dyDescent="0.2">
      <c r="F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</row>
    <row r="4509" spans="6:28" x14ac:dyDescent="0.2">
      <c r="F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</row>
    <row r="4510" spans="6:28" x14ac:dyDescent="0.2">
      <c r="F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</row>
    <row r="4511" spans="6:28" x14ac:dyDescent="0.2">
      <c r="F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</row>
    <row r="4512" spans="6:28" x14ac:dyDescent="0.2">
      <c r="F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</row>
    <row r="4513" spans="6:28" x14ac:dyDescent="0.2">
      <c r="F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</row>
    <row r="4514" spans="6:28" x14ac:dyDescent="0.2">
      <c r="F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</row>
    <row r="4515" spans="6:28" x14ac:dyDescent="0.2">
      <c r="F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</row>
    <row r="4516" spans="6:28" x14ac:dyDescent="0.2">
      <c r="F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</row>
    <row r="4517" spans="6:28" x14ac:dyDescent="0.2">
      <c r="F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</row>
    <row r="4518" spans="6:28" x14ac:dyDescent="0.2">
      <c r="F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</row>
    <row r="4519" spans="6:28" x14ac:dyDescent="0.2">
      <c r="F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</row>
    <row r="4520" spans="6:28" x14ac:dyDescent="0.2">
      <c r="F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</row>
    <row r="4521" spans="6:28" x14ac:dyDescent="0.2">
      <c r="F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</row>
    <row r="4522" spans="6:28" x14ac:dyDescent="0.2">
      <c r="F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</row>
    <row r="4523" spans="6:28" x14ac:dyDescent="0.2">
      <c r="F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</row>
    <row r="4524" spans="6:28" x14ac:dyDescent="0.2">
      <c r="F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</row>
    <row r="4525" spans="6:28" x14ac:dyDescent="0.2">
      <c r="F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</row>
    <row r="4526" spans="6:28" x14ac:dyDescent="0.2">
      <c r="F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</row>
    <row r="4527" spans="6:28" x14ac:dyDescent="0.2">
      <c r="F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</row>
    <row r="4528" spans="6:28" x14ac:dyDescent="0.2">
      <c r="F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</row>
    <row r="4529" spans="6:28" x14ac:dyDescent="0.2">
      <c r="F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</row>
    <row r="4530" spans="6:28" x14ac:dyDescent="0.2">
      <c r="F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</row>
    <row r="4531" spans="6:28" x14ac:dyDescent="0.2">
      <c r="F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</row>
    <row r="4532" spans="6:28" x14ac:dyDescent="0.2">
      <c r="F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</row>
    <row r="4533" spans="6:28" x14ac:dyDescent="0.2">
      <c r="F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</row>
    <row r="4534" spans="6:28" x14ac:dyDescent="0.2">
      <c r="F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</row>
    <row r="4535" spans="6:28" x14ac:dyDescent="0.2">
      <c r="F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</row>
    <row r="4536" spans="6:28" x14ac:dyDescent="0.2">
      <c r="F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</row>
    <row r="4537" spans="6:28" x14ac:dyDescent="0.2">
      <c r="F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</row>
    <row r="4538" spans="6:28" x14ac:dyDescent="0.2">
      <c r="F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</row>
    <row r="4539" spans="6:28" x14ac:dyDescent="0.2">
      <c r="F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</row>
    <row r="4540" spans="6:28" x14ac:dyDescent="0.2">
      <c r="F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</row>
    <row r="4541" spans="6:28" x14ac:dyDescent="0.2">
      <c r="F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</row>
    <row r="4542" spans="6:28" x14ac:dyDescent="0.2">
      <c r="F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</row>
    <row r="4543" spans="6:28" x14ac:dyDescent="0.2">
      <c r="F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</row>
    <row r="4544" spans="6:28" x14ac:dyDescent="0.2">
      <c r="F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</row>
    <row r="4545" spans="6:28" x14ac:dyDescent="0.2">
      <c r="F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</row>
    <row r="4546" spans="6:28" x14ac:dyDescent="0.2">
      <c r="F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</row>
    <row r="4547" spans="6:28" x14ac:dyDescent="0.2">
      <c r="F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</row>
    <row r="4548" spans="6:28" x14ac:dyDescent="0.2">
      <c r="F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</row>
    <row r="4549" spans="6:28" x14ac:dyDescent="0.2">
      <c r="F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</row>
    <row r="4550" spans="6:28" x14ac:dyDescent="0.2">
      <c r="F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</row>
    <row r="4551" spans="6:28" x14ac:dyDescent="0.2">
      <c r="F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</row>
    <row r="4552" spans="6:28" x14ac:dyDescent="0.2">
      <c r="F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</row>
    <row r="4553" spans="6:28" x14ac:dyDescent="0.2">
      <c r="F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</row>
    <row r="4554" spans="6:28" x14ac:dyDescent="0.2">
      <c r="F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</row>
    <row r="4555" spans="6:28" x14ac:dyDescent="0.2">
      <c r="F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</row>
    <row r="4556" spans="6:28" x14ac:dyDescent="0.2">
      <c r="F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</row>
    <row r="4557" spans="6:28" x14ac:dyDescent="0.2">
      <c r="F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</row>
    <row r="4558" spans="6:28" x14ac:dyDescent="0.2">
      <c r="F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</row>
    <row r="4559" spans="6:28" x14ac:dyDescent="0.2">
      <c r="F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</row>
    <row r="4560" spans="6:28" x14ac:dyDescent="0.2">
      <c r="F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</row>
    <row r="4561" spans="6:28" x14ac:dyDescent="0.2">
      <c r="F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</row>
    <row r="4562" spans="6:28" x14ac:dyDescent="0.2">
      <c r="F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</row>
    <row r="4563" spans="6:28" x14ac:dyDescent="0.2">
      <c r="F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</row>
    <row r="4564" spans="6:28" x14ac:dyDescent="0.2">
      <c r="F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</row>
    <row r="4565" spans="6:28" x14ac:dyDescent="0.2">
      <c r="F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</row>
    <row r="4566" spans="6:28" x14ac:dyDescent="0.2">
      <c r="F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</row>
    <row r="4567" spans="6:28" x14ac:dyDescent="0.2">
      <c r="F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</row>
    <row r="4568" spans="6:28" x14ac:dyDescent="0.2">
      <c r="F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</row>
    <row r="4569" spans="6:28" x14ac:dyDescent="0.2">
      <c r="F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</row>
    <row r="4570" spans="6:28" x14ac:dyDescent="0.2">
      <c r="F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</row>
    <row r="4571" spans="6:28" x14ac:dyDescent="0.2">
      <c r="F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</row>
    <row r="4572" spans="6:28" x14ac:dyDescent="0.2">
      <c r="F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</row>
    <row r="4573" spans="6:28" x14ac:dyDescent="0.2">
      <c r="F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</row>
    <row r="4574" spans="6:28" x14ac:dyDescent="0.2">
      <c r="F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</row>
    <row r="4575" spans="6:28" x14ac:dyDescent="0.2">
      <c r="F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</row>
    <row r="4576" spans="6:28" x14ac:dyDescent="0.2">
      <c r="F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</row>
    <row r="4577" spans="6:28" x14ac:dyDescent="0.2">
      <c r="F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</row>
    <row r="4578" spans="6:28" x14ac:dyDescent="0.2">
      <c r="F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</row>
    <row r="4579" spans="6:28" x14ac:dyDescent="0.2">
      <c r="F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</row>
    <row r="4580" spans="6:28" x14ac:dyDescent="0.2">
      <c r="F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</row>
    <row r="4581" spans="6:28" x14ac:dyDescent="0.2">
      <c r="F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</row>
    <row r="4582" spans="6:28" x14ac:dyDescent="0.2">
      <c r="F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</row>
    <row r="4583" spans="6:28" x14ac:dyDescent="0.2">
      <c r="F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</row>
    <row r="4584" spans="6:28" x14ac:dyDescent="0.2">
      <c r="F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</row>
    <row r="4585" spans="6:28" x14ac:dyDescent="0.2">
      <c r="F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</row>
    <row r="4586" spans="6:28" x14ac:dyDescent="0.2">
      <c r="F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</row>
    <row r="4587" spans="6:28" x14ac:dyDescent="0.2">
      <c r="F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</row>
    <row r="4588" spans="6:28" x14ac:dyDescent="0.2">
      <c r="F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</row>
    <row r="4589" spans="6:28" x14ac:dyDescent="0.2">
      <c r="F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</row>
    <row r="4590" spans="6:28" x14ac:dyDescent="0.2">
      <c r="F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</row>
    <row r="4591" spans="6:28" x14ac:dyDescent="0.2">
      <c r="F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</row>
    <row r="4592" spans="6:28" x14ac:dyDescent="0.2">
      <c r="F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</row>
    <row r="4593" spans="6:28" x14ac:dyDescent="0.2">
      <c r="F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</row>
    <row r="4594" spans="6:28" x14ac:dyDescent="0.2">
      <c r="F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</row>
    <row r="4595" spans="6:28" x14ac:dyDescent="0.2">
      <c r="F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</row>
    <row r="4596" spans="6:28" x14ac:dyDescent="0.2">
      <c r="F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</row>
    <row r="4597" spans="6:28" x14ac:dyDescent="0.2">
      <c r="F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</row>
    <row r="4598" spans="6:28" x14ac:dyDescent="0.2">
      <c r="F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</row>
    <row r="4599" spans="6:28" x14ac:dyDescent="0.2">
      <c r="F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</row>
    <row r="4600" spans="6:28" x14ac:dyDescent="0.2">
      <c r="F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</row>
    <row r="4601" spans="6:28" x14ac:dyDescent="0.2">
      <c r="F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</row>
    <row r="4602" spans="6:28" x14ac:dyDescent="0.2">
      <c r="F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</row>
    <row r="4603" spans="6:28" x14ac:dyDescent="0.2">
      <c r="F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</row>
    <row r="4604" spans="6:28" x14ac:dyDescent="0.2">
      <c r="F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</row>
    <row r="4605" spans="6:28" x14ac:dyDescent="0.2">
      <c r="F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</row>
    <row r="4606" spans="6:28" x14ac:dyDescent="0.2">
      <c r="F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</row>
    <row r="4607" spans="6:28" x14ac:dyDescent="0.2">
      <c r="F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</row>
    <row r="4608" spans="6:28" x14ac:dyDescent="0.2">
      <c r="F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</row>
    <row r="4609" spans="6:28" x14ac:dyDescent="0.2">
      <c r="F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</row>
    <row r="4610" spans="6:28" x14ac:dyDescent="0.2">
      <c r="F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</row>
    <row r="4611" spans="6:28" x14ac:dyDescent="0.2">
      <c r="F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</row>
    <row r="4612" spans="6:28" x14ac:dyDescent="0.2">
      <c r="F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</row>
    <row r="4613" spans="6:28" x14ac:dyDescent="0.2">
      <c r="F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</row>
    <row r="4614" spans="6:28" x14ac:dyDescent="0.2">
      <c r="F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</row>
    <row r="4615" spans="6:28" x14ac:dyDescent="0.2">
      <c r="F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</row>
    <row r="4616" spans="6:28" x14ac:dyDescent="0.2">
      <c r="F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</row>
    <row r="4617" spans="6:28" x14ac:dyDescent="0.2">
      <c r="F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</row>
    <row r="4618" spans="6:28" x14ac:dyDescent="0.2">
      <c r="F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</row>
    <row r="4619" spans="6:28" x14ac:dyDescent="0.2">
      <c r="F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</row>
    <row r="4620" spans="6:28" x14ac:dyDescent="0.2">
      <c r="F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</row>
    <row r="4621" spans="6:28" x14ac:dyDescent="0.2">
      <c r="F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</row>
    <row r="4622" spans="6:28" x14ac:dyDescent="0.2">
      <c r="F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</row>
    <row r="4623" spans="6:28" x14ac:dyDescent="0.2">
      <c r="F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</row>
    <row r="4624" spans="6:28" x14ac:dyDescent="0.2">
      <c r="F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</row>
    <row r="4625" spans="6:28" x14ac:dyDescent="0.2">
      <c r="F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</row>
    <row r="4626" spans="6:28" x14ac:dyDescent="0.2">
      <c r="F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</row>
    <row r="4627" spans="6:28" x14ac:dyDescent="0.2">
      <c r="F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</row>
    <row r="4628" spans="6:28" x14ac:dyDescent="0.2">
      <c r="F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</row>
    <row r="4629" spans="6:28" x14ac:dyDescent="0.2">
      <c r="F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</row>
    <row r="4630" spans="6:28" x14ac:dyDescent="0.2">
      <c r="F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</row>
    <row r="4631" spans="6:28" x14ac:dyDescent="0.2">
      <c r="F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</row>
    <row r="4632" spans="6:28" x14ac:dyDescent="0.2">
      <c r="F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</row>
    <row r="4633" spans="6:28" x14ac:dyDescent="0.2">
      <c r="F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</row>
    <row r="4634" spans="6:28" x14ac:dyDescent="0.2">
      <c r="F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</row>
    <row r="4635" spans="6:28" x14ac:dyDescent="0.2">
      <c r="F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</row>
    <row r="4636" spans="6:28" x14ac:dyDescent="0.2">
      <c r="F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</row>
    <row r="4637" spans="6:28" x14ac:dyDescent="0.2">
      <c r="F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</row>
    <row r="4638" spans="6:28" x14ac:dyDescent="0.2">
      <c r="F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</row>
    <row r="4639" spans="6:28" x14ac:dyDescent="0.2">
      <c r="F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</row>
    <row r="4640" spans="6:28" x14ac:dyDescent="0.2">
      <c r="F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</row>
    <row r="4641" spans="6:28" x14ac:dyDescent="0.2">
      <c r="F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</row>
    <row r="4642" spans="6:28" x14ac:dyDescent="0.2">
      <c r="F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</row>
    <row r="4643" spans="6:28" x14ac:dyDescent="0.2">
      <c r="F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</row>
    <row r="4644" spans="6:28" x14ac:dyDescent="0.2">
      <c r="F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</row>
    <row r="4645" spans="6:28" x14ac:dyDescent="0.2">
      <c r="F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</row>
    <row r="4646" spans="6:28" x14ac:dyDescent="0.2">
      <c r="F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</row>
    <row r="4647" spans="6:28" x14ac:dyDescent="0.2">
      <c r="F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</row>
    <row r="4648" spans="6:28" x14ac:dyDescent="0.2">
      <c r="F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</row>
    <row r="4649" spans="6:28" x14ac:dyDescent="0.2">
      <c r="F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</row>
    <row r="4650" spans="6:28" x14ac:dyDescent="0.2">
      <c r="F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</row>
    <row r="4651" spans="6:28" x14ac:dyDescent="0.2">
      <c r="F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</row>
    <row r="4652" spans="6:28" x14ac:dyDescent="0.2">
      <c r="F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</row>
    <row r="4653" spans="6:28" x14ac:dyDescent="0.2">
      <c r="F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</row>
    <row r="4654" spans="6:28" x14ac:dyDescent="0.2">
      <c r="F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</row>
    <row r="4655" spans="6:28" x14ac:dyDescent="0.2">
      <c r="F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</row>
    <row r="4656" spans="6:28" x14ac:dyDescent="0.2">
      <c r="F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</row>
    <row r="4657" spans="6:28" x14ac:dyDescent="0.2">
      <c r="F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</row>
    <row r="4658" spans="6:28" x14ac:dyDescent="0.2">
      <c r="F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</row>
    <row r="4659" spans="6:28" x14ac:dyDescent="0.2">
      <c r="F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</row>
    <row r="4660" spans="6:28" x14ac:dyDescent="0.2">
      <c r="F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</row>
    <row r="4661" spans="6:28" x14ac:dyDescent="0.2">
      <c r="F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</row>
    <row r="4662" spans="6:28" x14ac:dyDescent="0.2">
      <c r="F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</row>
    <row r="4663" spans="6:28" x14ac:dyDescent="0.2">
      <c r="F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</row>
    <row r="4664" spans="6:28" x14ac:dyDescent="0.2">
      <c r="F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</row>
    <row r="4665" spans="6:28" x14ac:dyDescent="0.2">
      <c r="F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</row>
    <row r="4666" spans="6:28" x14ac:dyDescent="0.2">
      <c r="F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</row>
    <row r="4667" spans="6:28" x14ac:dyDescent="0.2">
      <c r="F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</row>
    <row r="4668" spans="6:28" x14ac:dyDescent="0.2">
      <c r="F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</row>
    <row r="4669" spans="6:28" x14ac:dyDescent="0.2">
      <c r="F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</row>
    <row r="4670" spans="6:28" x14ac:dyDescent="0.2">
      <c r="F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</row>
    <row r="4671" spans="6:28" x14ac:dyDescent="0.2">
      <c r="F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</row>
    <row r="4672" spans="6:28" x14ac:dyDescent="0.2">
      <c r="F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</row>
    <row r="4673" spans="6:28" x14ac:dyDescent="0.2">
      <c r="F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</row>
    <row r="4674" spans="6:28" x14ac:dyDescent="0.2">
      <c r="F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</row>
    <row r="4675" spans="6:28" x14ac:dyDescent="0.2">
      <c r="F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</row>
    <row r="4676" spans="6:28" x14ac:dyDescent="0.2">
      <c r="F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</row>
    <row r="4677" spans="6:28" x14ac:dyDescent="0.2">
      <c r="F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</row>
    <row r="4678" spans="6:28" x14ac:dyDescent="0.2">
      <c r="F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</row>
    <row r="4679" spans="6:28" x14ac:dyDescent="0.2">
      <c r="F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</row>
    <row r="4680" spans="6:28" x14ac:dyDescent="0.2">
      <c r="F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</row>
    <row r="4681" spans="6:28" x14ac:dyDescent="0.2">
      <c r="F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</row>
    <row r="4682" spans="6:28" x14ac:dyDescent="0.2">
      <c r="F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</row>
    <row r="4683" spans="6:28" x14ac:dyDescent="0.2">
      <c r="F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</row>
    <row r="4684" spans="6:28" x14ac:dyDescent="0.2">
      <c r="F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</row>
    <row r="4685" spans="6:28" x14ac:dyDescent="0.2">
      <c r="F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</row>
    <row r="4686" spans="6:28" x14ac:dyDescent="0.2">
      <c r="F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</row>
    <row r="4687" spans="6:28" x14ac:dyDescent="0.2">
      <c r="F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</row>
    <row r="4688" spans="6:28" x14ac:dyDescent="0.2">
      <c r="F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</row>
    <row r="4689" spans="6:28" x14ac:dyDescent="0.2">
      <c r="F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</row>
    <row r="4690" spans="6:28" x14ac:dyDescent="0.2">
      <c r="F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</row>
    <row r="4691" spans="6:28" x14ac:dyDescent="0.2">
      <c r="F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</row>
    <row r="4692" spans="6:28" x14ac:dyDescent="0.2">
      <c r="F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</row>
    <row r="4693" spans="6:28" x14ac:dyDescent="0.2">
      <c r="F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</row>
    <row r="4694" spans="6:28" x14ac:dyDescent="0.2">
      <c r="F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</row>
    <row r="4695" spans="6:28" x14ac:dyDescent="0.2">
      <c r="F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</row>
    <row r="4696" spans="6:28" x14ac:dyDescent="0.2">
      <c r="F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</row>
    <row r="4697" spans="6:28" x14ac:dyDescent="0.2">
      <c r="F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</row>
    <row r="4698" spans="6:28" x14ac:dyDescent="0.2">
      <c r="F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</row>
    <row r="4699" spans="6:28" x14ac:dyDescent="0.2">
      <c r="F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</row>
    <row r="4700" spans="6:28" x14ac:dyDescent="0.2">
      <c r="F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</row>
    <row r="4701" spans="6:28" x14ac:dyDescent="0.2">
      <c r="F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</row>
    <row r="4702" spans="6:28" x14ac:dyDescent="0.2">
      <c r="F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</row>
    <row r="4703" spans="6:28" x14ac:dyDescent="0.2">
      <c r="F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</row>
    <row r="4704" spans="6:28" x14ac:dyDescent="0.2">
      <c r="F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</row>
    <row r="4705" spans="6:28" x14ac:dyDescent="0.2">
      <c r="F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</row>
    <row r="4706" spans="6:28" x14ac:dyDescent="0.2">
      <c r="F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</row>
    <row r="4707" spans="6:28" x14ac:dyDescent="0.2">
      <c r="F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</row>
    <row r="4708" spans="6:28" x14ac:dyDescent="0.2">
      <c r="F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</row>
    <row r="4709" spans="6:28" x14ac:dyDescent="0.2">
      <c r="F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</row>
    <row r="4710" spans="6:28" x14ac:dyDescent="0.2">
      <c r="F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</row>
    <row r="4711" spans="6:28" x14ac:dyDescent="0.2">
      <c r="F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</row>
    <row r="4712" spans="6:28" x14ac:dyDescent="0.2">
      <c r="F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</row>
    <row r="4713" spans="6:28" x14ac:dyDescent="0.2">
      <c r="F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</row>
    <row r="4714" spans="6:28" x14ac:dyDescent="0.2">
      <c r="F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</row>
    <row r="4715" spans="6:28" x14ac:dyDescent="0.2">
      <c r="F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</row>
    <row r="4716" spans="6:28" x14ac:dyDescent="0.2">
      <c r="F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</row>
    <row r="4717" spans="6:28" x14ac:dyDescent="0.2">
      <c r="F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</row>
    <row r="4718" spans="6:28" x14ac:dyDescent="0.2">
      <c r="F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</row>
    <row r="4719" spans="6:28" x14ac:dyDescent="0.2">
      <c r="F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</row>
    <row r="4720" spans="6:28" x14ac:dyDescent="0.2">
      <c r="F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</row>
    <row r="4721" spans="6:28" x14ac:dyDescent="0.2">
      <c r="F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</row>
    <row r="4722" spans="6:28" x14ac:dyDescent="0.2">
      <c r="F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</row>
    <row r="4723" spans="6:28" x14ac:dyDescent="0.2">
      <c r="F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</row>
    <row r="4724" spans="6:28" x14ac:dyDescent="0.2">
      <c r="F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</row>
    <row r="4725" spans="6:28" x14ac:dyDescent="0.2">
      <c r="F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</row>
    <row r="4726" spans="6:28" x14ac:dyDescent="0.2">
      <c r="F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</row>
    <row r="4727" spans="6:28" x14ac:dyDescent="0.2">
      <c r="F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</row>
    <row r="4728" spans="6:28" x14ac:dyDescent="0.2">
      <c r="F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</row>
    <row r="4729" spans="6:28" x14ac:dyDescent="0.2">
      <c r="F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</row>
    <row r="4730" spans="6:28" x14ac:dyDescent="0.2">
      <c r="F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</row>
    <row r="4731" spans="6:28" x14ac:dyDescent="0.2">
      <c r="F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</row>
    <row r="4732" spans="6:28" x14ac:dyDescent="0.2">
      <c r="F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</row>
    <row r="4733" spans="6:28" x14ac:dyDescent="0.2">
      <c r="F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</row>
    <row r="4734" spans="6:28" x14ac:dyDescent="0.2">
      <c r="F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</row>
    <row r="4735" spans="6:28" x14ac:dyDescent="0.2">
      <c r="F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</row>
    <row r="4736" spans="6:28" x14ac:dyDescent="0.2">
      <c r="F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</row>
    <row r="4737" spans="6:28" x14ac:dyDescent="0.2">
      <c r="F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</row>
    <row r="4738" spans="6:28" x14ac:dyDescent="0.2">
      <c r="F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</row>
    <row r="4739" spans="6:28" x14ac:dyDescent="0.2">
      <c r="F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</row>
    <row r="4740" spans="6:28" x14ac:dyDescent="0.2">
      <c r="F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</row>
    <row r="4741" spans="6:28" x14ac:dyDescent="0.2">
      <c r="F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</row>
    <row r="4742" spans="6:28" x14ac:dyDescent="0.2">
      <c r="F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</row>
    <row r="4743" spans="6:28" x14ac:dyDescent="0.2">
      <c r="F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</row>
    <row r="4744" spans="6:28" x14ac:dyDescent="0.2">
      <c r="F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</row>
    <row r="4745" spans="6:28" x14ac:dyDescent="0.2">
      <c r="F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</row>
    <row r="4746" spans="6:28" x14ac:dyDescent="0.2">
      <c r="F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</row>
    <row r="4747" spans="6:28" x14ac:dyDescent="0.2">
      <c r="F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</row>
    <row r="4748" spans="6:28" x14ac:dyDescent="0.2">
      <c r="F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</row>
    <row r="4749" spans="6:28" x14ac:dyDescent="0.2">
      <c r="F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</row>
    <row r="4750" spans="6:28" x14ac:dyDescent="0.2">
      <c r="F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</row>
    <row r="4751" spans="6:28" x14ac:dyDescent="0.2">
      <c r="F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</row>
    <row r="4752" spans="6:28" x14ac:dyDescent="0.2">
      <c r="F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</row>
    <row r="4753" spans="6:28" x14ac:dyDescent="0.2">
      <c r="F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</row>
    <row r="4754" spans="6:28" x14ac:dyDescent="0.2">
      <c r="F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</row>
    <row r="4755" spans="6:28" x14ac:dyDescent="0.2">
      <c r="F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</row>
    <row r="4756" spans="6:28" x14ac:dyDescent="0.2">
      <c r="F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</row>
    <row r="4757" spans="6:28" x14ac:dyDescent="0.2">
      <c r="F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</row>
    <row r="4758" spans="6:28" x14ac:dyDescent="0.2">
      <c r="F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</row>
    <row r="4759" spans="6:28" x14ac:dyDescent="0.2">
      <c r="F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</row>
    <row r="4760" spans="6:28" x14ac:dyDescent="0.2">
      <c r="F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</row>
    <row r="4761" spans="6:28" x14ac:dyDescent="0.2">
      <c r="F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</row>
    <row r="4762" spans="6:28" x14ac:dyDescent="0.2">
      <c r="F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</row>
    <row r="4763" spans="6:28" x14ac:dyDescent="0.2">
      <c r="F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</row>
    <row r="4764" spans="6:28" x14ac:dyDescent="0.2">
      <c r="F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</row>
    <row r="4765" spans="6:28" x14ac:dyDescent="0.2">
      <c r="F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</row>
    <row r="4766" spans="6:28" x14ac:dyDescent="0.2">
      <c r="F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</row>
    <row r="4767" spans="6:28" x14ac:dyDescent="0.2">
      <c r="F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</row>
    <row r="4768" spans="6:28" x14ac:dyDescent="0.2">
      <c r="F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</row>
    <row r="4769" spans="6:28" x14ac:dyDescent="0.2">
      <c r="F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</row>
    <row r="4770" spans="6:28" x14ac:dyDescent="0.2">
      <c r="F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</row>
    <row r="4771" spans="6:28" x14ac:dyDescent="0.2">
      <c r="F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</row>
    <row r="4772" spans="6:28" x14ac:dyDescent="0.2">
      <c r="F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</row>
    <row r="4773" spans="6:28" x14ac:dyDescent="0.2">
      <c r="F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</row>
    <row r="4774" spans="6:28" x14ac:dyDescent="0.2">
      <c r="F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</row>
    <row r="4775" spans="6:28" x14ac:dyDescent="0.2">
      <c r="F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</row>
    <row r="4776" spans="6:28" x14ac:dyDescent="0.2">
      <c r="F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</row>
    <row r="4777" spans="6:28" x14ac:dyDescent="0.2">
      <c r="F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</row>
    <row r="4778" spans="6:28" x14ac:dyDescent="0.2">
      <c r="F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</row>
    <row r="4779" spans="6:28" x14ac:dyDescent="0.2">
      <c r="F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</row>
    <row r="4780" spans="6:28" x14ac:dyDescent="0.2">
      <c r="F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</row>
    <row r="4781" spans="6:28" x14ac:dyDescent="0.2">
      <c r="F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</row>
    <row r="4782" spans="6:28" x14ac:dyDescent="0.2">
      <c r="F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</row>
    <row r="4783" spans="6:28" x14ac:dyDescent="0.2">
      <c r="F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</row>
    <row r="4784" spans="6:28" x14ac:dyDescent="0.2">
      <c r="F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</row>
    <row r="4785" spans="6:28" x14ac:dyDescent="0.2">
      <c r="F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</row>
    <row r="4786" spans="6:28" x14ac:dyDescent="0.2">
      <c r="F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</row>
    <row r="4787" spans="6:28" x14ac:dyDescent="0.2">
      <c r="F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</row>
    <row r="4788" spans="6:28" x14ac:dyDescent="0.2">
      <c r="F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</row>
    <row r="4789" spans="6:28" x14ac:dyDescent="0.2">
      <c r="F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</row>
    <row r="4790" spans="6:28" x14ac:dyDescent="0.2">
      <c r="F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</row>
    <row r="4791" spans="6:28" x14ac:dyDescent="0.2">
      <c r="F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</row>
    <row r="4792" spans="6:28" x14ac:dyDescent="0.2">
      <c r="F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</row>
    <row r="4793" spans="6:28" x14ac:dyDescent="0.2">
      <c r="F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</row>
    <row r="4794" spans="6:28" x14ac:dyDescent="0.2">
      <c r="F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</row>
    <row r="4795" spans="6:28" x14ac:dyDescent="0.2">
      <c r="F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</row>
    <row r="4796" spans="6:28" x14ac:dyDescent="0.2">
      <c r="F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</row>
    <row r="4797" spans="6:28" x14ac:dyDescent="0.2">
      <c r="F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</row>
    <row r="4798" spans="6:28" x14ac:dyDescent="0.2">
      <c r="F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</row>
    <row r="4799" spans="6:28" x14ac:dyDescent="0.2">
      <c r="F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</row>
    <row r="4800" spans="6:28" x14ac:dyDescent="0.2">
      <c r="F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</row>
    <row r="4801" spans="6:28" x14ac:dyDescent="0.2">
      <c r="F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</row>
    <row r="4802" spans="6:28" x14ac:dyDescent="0.2">
      <c r="F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</row>
    <row r="4803" spans="6:28" x14ac:dyDescent="0.2">
      <c r="F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</row>
    <row r="4804" spans="6:28" x14ac:dyDescent="0.2">
      <c r="F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</row>
    <row r="4805" spans="6:28" x14ac:dyDescent="0.2">
      <c r="F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</row>
    <row r="4806" spans="6:28" x14ac:dyDescent="0.2">
      <c r="F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</row>
    <row r="4807" spans="6:28" x14ac:dyDescent="0.2">
      <c r="F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</row>
    <row r="4808" spans="6:28" x14ac:dyDescent="0.2">
      <c r="F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</row>
    <row r="4809" spans="6:28" x14ac:dyDescent="0.2">
      <c r="F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</row>
    <row r="4810" spans="6:28" x14ac:dyDescent="0.2">
      <c r="F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</row>
    <row r="4811" spans="6:28" x14ac:dyDescent="0.2">
      <c r="F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</row>
    <row r="4812" spans="6:28" x14ac:dyDescent="0.2">
      <c r="F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</row>
    <row r="4813" spans="6:28" x14ac:dyDescent="0.2">
      <c r="F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</row>
    <row r="4814" spans="6:28" x14ac:dyDescent="0.2">
      <c r="F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</row>
    <row r="4815" spans="6:28" x14ac:dyDescent="0.2">
      <c r="F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</row>
    <row r="4816" spans="6:28" x14ac:dyDescent="0.2">
      <c r="F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</row>
    <row r="4817" spans="6:28" x14ac:dyDescent="0.2">
      <c r="F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</row>
    <row r="4818" spans="6:28" x14ac:dyDescent="0.2">
      <c r="F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</row>
    <row r="4819" spans="6:28" x14ac:dyDescent="0.2">
      <c r="F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</row>
    <row r="4820" spans="6:28" x14ac:dyDescent="0.2">
      <c r="F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</row>
    <row r="4821" spans="6:28" x14ac:dyDescent="0.2">
      <c r="F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</row>
    <row r="4822" spans="6:28" x14ac:dyDescent="0.2">
      <c r="F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</row>
    <row r="4823" spans="6:28" x14ac:dyDescent="0.2">
      <c r="F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</row>
    <row r="4824" spans="6:28" x14ac:dyDescent="0.2">
      <c r="F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</row>
    <row r="4825" spans="6:28" x14ac:dyDescent="0.2">
      <c r="F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</row>
    <row r="4826" spans="6:28" x14ac:dyDescent="0.2">
      <c r="F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</row>
    <row r="4827" spans="6:28" x14ac:dyDescent="0.2">
      <c r="F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</row>
    <row r="4828" spans="6:28" x14ac:dyDescent="0.2">
      <c r="F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</row>
    <row r="4829" spans="6:28" x14ac:dyDescent="0.2">
      <c r="F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</row>
    <row r="4830" spans="6:28" x14ac:dyDescent="0.2">
      <c r="F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</row>
    <row r="4831" spans="6:28" x14ac:dyDescent="0.2">
      <c r="F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</row>
    <row r="4832" spans="6:28" x14ac:dyDescent="0.2">
      <c r="F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</row>
    <row r="4833" spans="6:28" x14ac:dyDescent="0.2">
      <c r="F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</row>
    <row r="4834" spans="6:28" x14ac:dyDescent="0.2">
      <c r="F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</row>
    <row r="4835" spans="6:28" x14ac:dyDescent="0.2">
      <c r="F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</row>
    <row r="4836" spans="6:28" x14ac:dyDescent="0.2">
      <c r="F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</row>
    <row r="4837" spans="6:28" x14ac:dyDescent="0.2">
      <c r="F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</row>
    <row r="4838" spans="6:28" x14ac:dyDescent="0.2">
      <c r="F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</row>
    <row r="4839" spans="6:28" x14ac:dyDescent="0.2">
      <c r="F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</row>
    <row r="4840" spans="6:28" x14ac:dyDescent="0.2">
      <c r="F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</row>
    <row r="4841" spans="6:28" x14ac:dyDescent="0.2">
      <c r="F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</row>
    <row r="4842" spans="6:28" x14ac:dyDescent="0.2">
      <c r="F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</row>
    <row r="4843" spans="6:28" x14ac:dyDescent="0.2">
      <c r="F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</row>
    <row r="4844" spans="6:28" x14ac:dyDescent="0.2">
      <c r="F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</row>
    <row r="4845" spans="6:28" x14ac:dyDescent="0.2">
      <c r="F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</row>
    <row r="4846" spans="6:28" x14ac:dyDescent="0.2">
      <c r="F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</row>
    <row r="4847" spans="6:28" x14ac:dyDescent="0.2">
      <c r="F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</row>
    <row r="4848" spans="6:28" x14ac:dyDescent="0.2">
      <c r="F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</row>
    <row r="4849" spans="6:28" x14ac:dyDescent="0.2">
      <c r="F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</row>
    <row r="4850" spans="6:28" x14ac:dyDescent="0.2">
      <c r="F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</row>
    <row r="4851" spans="6:28" x14ac:dyDescent="0.2">
      <c r="F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</row>
    <row r="4852" spans="6:28" x14ac:dyDescent="0.2">
      <c r="F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</row>
    <row r="4853" spans="6:28" x14ac:dyDescent="0.2">
      <c r="F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</row>
    <row r="4854" spans="6:28" x14ac:dyDescent="0.2">
      <c r="F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</row>
    <row r="4855" spans="6:28" x14ac:dyDescent="0.2">
      <c r="F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</row>
    <row r="4856" spans="6:28" x14ac:dyDescent="0.2">
      <c r="F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</row>
    <row r="4857" spans="6:28" x14ac:dyDescent="0.2">
      <c r="F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</row>
    <row r="4858" spans="6:28" x14ac:dyDescent="0.2">
      <c r="F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</row>
    <row r="4859" spans="6:28" x14ac:dyDescent="0.2">
      <c r="F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</row>
    <row r="4860" spans="6:28" x14ac:dyDescent="0.2">
      <c r="F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</row>
    <row r="4861" spans="6:28" x14ac:dyDescent="0.2">
      <c r="F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</row>
    <row r="4862" spans="6:28" x14ac:dyDescent="0.2">
      <c r="F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</row>
    <row r="4863" spans="6:28" x14ac:dyDescent="0.2">
      <c r="F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</row>
    <row r="4864" spans="6:28" x14ac:dyDescent="0.2">
      <c r="F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</row>
    <row r="4865" spans="6:28" x14ac:dyDescent="0.2">
      <c r="F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</row>
    <row r="4866" spans="6:28" x14ac:dyDescent="0.2">
      <c r="F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</row>
    <row r="4867" spans="6:28" x14ac:dyDescent="0.2">
      <c r="F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</row>
    <row r="4868" spans="6:28" x14ac:dyDescent="0.2">
      <c r="F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</row>
    <row r="4869" spans="6:28" x14ac:dyDescent="0.2">
      <c r="F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</row>
    <row r="4870" spans="6:28" x14ac:dyDescent="0.2">
      <c r="F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</row>
    <row r="4871" spans="6:28" x14ac:dyDescent="0.2">
      <c r="F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</row>
    <row r="4872" spans="6:28" x14ac:dyDescent="0.2">
      <c r="F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</row>
    <row r="4873" spans="6:28" x14ac:dyDescent="0.2">
      <c r="F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</row>
    <row r="4874" spans="6:28" x14ac:dyDescent="0.2">
      <c r="F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</row>
    <row r="4875" spans="6:28" x14ac:dyDescent="0.2">
      <c r="F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</row>
    <row r="4876" spans="6:28" x14ac:dyDescent="0.2">
      <c r="F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</row>
    <row r="4877" spans="6:28" x14ac:dyDescent="0.2">
      <c r="F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</row>
    <row r="4878" spans="6:28" x14ac:dyDescent="0.2">
      <c r="F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</row>
    <row r="4879" spans="6:28" x14ac:dyDescent="0.2">
      <c r="F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</row>
    <row r="4880" spans="6:28" x14ac:dyDescent="0.2">
      <c r="F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</row>
    <row r="4881" spans="6:28" x14ac:dyDescent="0.2">
      <c r="F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</row>
    <row r="4882" spans="6:28" x14ac:dyDescent="0.2">
      <c r="F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</row>
    <row r="4883" spans="6:28" x14ac:dyDescent="0.2">
      <c r="F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</row>
    <row r="4884" spans="6:28" x14ac:dyDescent="0.2">
      <c r="F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</row>
    <row r="4885" spans="6:28" x14ac:dyDescent="0.2">
      <c r="F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</row>
    <row r="4886" spans="6:28" x14ac:dyDescent="0.2">
      <c r="F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</row>
    <row r="4887" spans="6:28" x14ac:dyDescent="0.2">
      <c r="F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</row>
    <row r="4888" spans="6:28" x14ac:dyDescent="0.2">
      <c r="F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</row>
    <row r="4889" spans="6:28" x14ac:dyDescent="0.2">
      <c r="F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</row>
    <row r="4890" spans="6:28" x14ac:dyDescent="0.2">
      <c r="F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</row>
    <row r="4891" spans="6:28" x14ac:dyDescent="0.2">
      <c r="F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</row>
    <row r="4892" spans="6:28" x14ac:dyDescent="0.2">
      <c r="F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</row>
    <row r="4893" spans="6:28" x14ac:dyDescent="0.2">
      <c r="F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</row>
    <row r="4894" spans="6:28" x14ac:dyDescent="0.2">
      <c r="F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</row>
    <row r="4895" spans="6:28" x14ac:dyDescent="0.2">
      <c r="F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</row>
    <row r="4896" spans="6:28" x14ac:dyDescent="0.2">
      <c r="F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</row>
    <row r="4897" spans="6:28" x14ac:dyDescent="0.2">
      <c r="F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</row>
    <row r="4898" spans="6:28" x14ac:dyDescent="0.2">
      <c r="F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</row>
    <row r="4899" spans="6:28" x14ac:dyDescent="0.2">
      <c r="F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</row>
    <row r="4900" spans="6:28" x14ac:dyDescent="0.2">
      <c r="F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</row>
    <row r="4901" spans="6:28" x14ac:dyDescent="0.2">
      <c r="F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</row>
    <row r="4902" spans="6:28" x14ac:dyDescent="0.2">
      <c r="F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</row>
    <row r="4903" spans="6:28" x14ac:dyDescent="0.2">
      <c r="F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</row>
    <row r="4904" spans="6:28" x14ac:dyDescent="0.2">
      <c r="F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</row>
    <row r="4905" spans="6:28" x14ac:dyDescent="0.2">
      <c r="F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</row>
    <row r="4906" spans="6:28" x14ac:dyDescent="0.2">
      <c r="F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</row>
    <row r="4907" spans="6:28" x14ac:dyDescent="0.2">
      <c r="F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</row>
    <row r="4908" spans="6:28" x14ac:dyDescent="0.2">
      <c r="F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</row>
    <row r="4909" spans="6:28" x14ac:dyDescent="0.2">
      <c r="F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</row>
    <row r="4910" spans="6:28" x14ac:dyDescent="0.2">
      <c r="F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</row>
    <row r="4911" spans="6:28" x14ac:dyDescent="0.2">
      <c r="F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</row>
    <row r="4912" spans="6:28" x14ac:dyDescent="0.2">
      <c r="F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</row>
    <row r="4913" spans="6:28" x14ac:dyDescent="0.2">
      <c r="F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</row>
    <row r="4914" spans="6:28" x14ac:dyDescent="0.2">
      <c r="F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</row>
    <row r="4915" spans="6:28" x14ac:dyDescent="0.2">
      <c r="F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</row>
    <row r="4916" spans="6:28" x14ac:dyDescent="0.2">
      <c r="F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</row>
    <row r="4917" spans="6:28" x14ac:dyDescent="0.2">
      <c r="F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</row>
    <row r="4918" spans="6:28" x14ac:dyDescent="0.2">
      <c r="F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</row>
    <row r="4919" spans="6:28" x14ac:dyDescent="0.2">
      <c r="F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</row>
    <row r="4920" spans="6:28" x14ac:dyDescent="0.2">
      <c r="F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</row>
    <row r="4921" spans="6:28" x14ac:dyDescent="0.2">
      <c r="F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</row>
    <row r="4922" spans="6:28" x14ac:dyDescent="0.2">
      <c r="F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</row>
    <row r="4923" spans="6:28" x14ac:dyDescent="0.2">
      <c r="F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</row>
    <row r="4924" spans="6:28" x14ac:dyDescent="0.2">
      <c r="F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</row>
    <row r="4925" spans="6:28" x14ac:dyDescent="0.2">
      <c r="F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</row>
    <row r="4926" spans="6:28" x14ac:dyDescent="0.2">
      <c r="F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</row>
    <row r="4927" spans="6:28" x14ac:dyDescent="0.2">
      <c r="F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</row>
    <row r="4928" spans="6:28" x14ac:dyDescent="0.2">
      <c r="F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</row>
    <row r="4929" spans="6:28" x14ac:dyDescent="0.2">
      <c r="F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</row>
    <row r="4930" spans="6:28" x14ac:dyDescent="0.2">
      <c r="F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</row>
    <row r="4931" spans="6:28" x14ac:dyDescent="0.2">
      <c r="F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</row>
    <row r="4932" spans="6:28" x14ac:dyDescent="0.2">
      <c r="F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</row>
    <row r="4933" spans="6:28" x14ac:dyDescent="0.2">
      <c r="F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</row>
    <row r="4934" spans="6:28" x14ac:dyDescent="0.2">
      <c r="F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</row>
    <row r="4935" spans="6:28" x14ac:dyDescent="0.2">
      <c r="F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</row>
    <row r="4936" spans="6:28" x14ac:dyDescent="0.2">
      <c r="F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</row>
    <row r="4937" spans="6:28" x14ac:dyDescent="0.2">
      <c r="F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</row>
    <row r="4938" spans="6:28" x14ac:dyDescent="0.2">
      <c r="F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</row>
    <row r="4939" spans="6:28" x14ac:dyDescent="0.2">
      <c r="F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</row>
    <row r="4940" spans="6:28" x14ac:dyDescent="0.2">
      <c r="F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</row>
    <row r="4941" spans="6:28" x14ac:dyDescent="0.2">
      <c r="F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</row>
    <row r="4942" spans="6:28" x14ac:dyDescent="0.2">
      <c r="F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</row>
    <row r="4943" spans="6:28" x14ac:dyDescent="0.2">
      <c r="F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</row>
    <row r="4944" spans="6:28" x14ac:dyDescent="0.2">
      <c r="F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</row>
    <row r="4945" spans="6:28" x14ac:dyDescent="0.2">
      <c r="F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</row>
    <row r="4946" spans="6:28" x14ac:dyDescent="0.2">
      <c r="F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</row>
    <row r="4947" spans="6:28" x14ac:dyDescent="0.2">
      <c r="F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</row>
    <row r="4948" spans="6:28" x14ac:dyDescent="0.2">
      <c r="F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</row>
    <row r="4949" spans="6:28" x14ac:dyDescent="0.2">
      <c r="F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</row>
    <row r="4950" spans="6:28" x14ac:dyDescent="0.2">
      <c r="F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</row>
    <row r="4951" spans="6:28" x14ac:dyDescent="0.2">
      <c r="F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</row>
    <row r="4952" spans="6:28" x14ac:dyDescent="0.2">
      <c r="F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</row>
    <row r="4953" spans="6:28" x14ac:dyDescent="0.2">
      <c r="F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</row>
    <row r="4954" spans="6:28" x14ac:dyDescent="0.2">
      <c r="F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</row>
    <row r="4955" spans="6:28" x14ac:dyDescent="0.2">
      <c r="F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</row>
    <row r="4956" spans="6:28" x14ac:dyDescent="0.2">
      <c r="F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</row>
    <row r="4957" spans="6:28" x14ac:dyDescent="0.2">
      <c r="F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</row>
    <row r="4958" spans="6:28" x14ac:dyDescent="0.2">
      <c r="F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</row>
    <row r="4959" spans="6:28" x14ac:dyDescent="0.2">
      <c r="F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</row>
    <row r="4960" spans="6:28" x14ac:dyDescent="0.2">
      <c r="F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</row>
    <row r="4961" spans="6:28" x14ac:dyDescent="0.2">
      <c r="F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</row>
    <row r="4962" spans="6:28" x14ac:dyDescent="0.2">
      <c r="F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</row>
    <row r="4963" spans="6:28" x14ac:dyDescent="0.2">
      <c r="F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</row>
    <row r="4964" spans="6:28" x14ac:dyDescent="0.2">
      <c r="F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</row>
    <row r="4965" spans="6:28" x14ac:dyDescent="0.2">
      <c r="F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</row>
    <row r="4966" spans="6:28" x14ac:dyDescent="0.2">
      <c r="F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</row>
    <row r="4967" spans="6:28" x14ac:dyDescent="0.2">
      <c r="F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</row>
    <row r="4968" spans="6:28" x14ac:dyDescent="0.2">
      <c r="F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</row>
    <row r="4969" spans="6:28" x14ac:dyDescent="0.2">
      <c r="F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</row>
    <row r="4970" spans="6:28" x14ac:dyDescent="0.2">
      <c r="F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</row>
    <row r="4971" spans="6:28" x14ac:dyDescent="0.2">
      <c r="F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</row>
    <row r="4972" spans="6:28" x14ac:dyDescent="0.2">
      <c r="F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</row>
    <row r="4973" spans="6:28" x14ac:dyDescent="0.2">
      <c r="F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</row>
    <row r="4974" spans="6:28" x14ac:dyDescent="0.2">
      <c r="F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</row>
    <row r="4975" spans="6:28" x14ac:dyDescent="0.2">
      <c r="F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</row>
    <row r="4976" spans="6:28" x14ac:dyDescent="0.2">
      <c r="F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</row>
    <row r="4977" spans="6:28" x14ac:dyDescent="0.2">
      <c r="F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</row>
    <row r="4978" spans="6:28" x14ac:dyDescent="0.2">
      <c r="F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</row>
    <row r="4979" spans="6:28" x14ac:dyDescent="0.2">
      <c r="F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</row>
    <row r="4980" spans="6:28" x14ac:dyDescent="0.2">
      <c r="F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</row>
    <row r="4981" spans="6:28" x14ac:dyDescent="0.2">
      <c r="F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</row>
    <row r="4982" spans="6:28" x14ac:dyDescent="0.2">
      <c r="F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</row>
    <row r="4983" spans="6:28" x14ac:dyDescent="0.2">
      <c r="F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</row>
    <row r="4984" spans="6:28" x14ac:dyDescent="0.2">
      <c r="F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</row>
    <row r="4985" spans="6:28" x14ac:dyDescent="0.2">
      <c r="F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</row>
    <row r="4986" spans="6:28" x14ac:dyDescent="0.2">
      <c r="F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</row>
    <row r="4987" spans="6:28" x14ac:dyDescent="0.2">
      <c r="F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</row>
    <row r="4988" spans="6:28" x14ac:dyDescent="0.2">
      <c r="F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</row>
    <row r="4989" spans="6:28" x14ac:dyDescent="0.2">
      <c r="F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</row>
    <row r="4990" spans="6:28" x14ac:dyDescent="0.2">
      <c r="F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</row>
    <row r="4991" spans="6:28" x14ac:dyDescent="0.2">
      <c r="F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</row>
    <row r="4992" spans="6:28" x14ac:dyDescent="0.2">
      <c r="F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</row>
    <row r="4993" spans="6:28" x14ac:dyDescent="0.2">
      <c r="F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</row>
    <row r="4994" spans="6:28" x14ac:dyDescent="0.2">
      <c r="F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</row>
    <row r="4995" spans="6:28" x14ac:dyDescent="0.2">
      <c r="F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</row>
    <row r="4996" spans="6:28" x14ac:dyDescent="0.2">
      <c r="F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</row>
    <row r="4997" spans="6:28" x14ac:dyDescent="0.2">
      <c r="F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</row>
    <row r="4998" spans="6:28" x14ac:dyDescent="0.2">
      <c r="F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</row>
    <row r="4999" spans="6:28" x14ac:dyDescent="0.2">
      <c r="F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</row>
    <row r="5000" spans="6:28" x14ac:dyDescent="0.2">
      <c r="F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</row>
    <row r="5001" spans="6:28" x14ac:dyDescent="0.2">
      <c r="F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</row>
    <row r="5002" spans="6:28" x14ac:dyDescent="0.2">
      <c r="F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</row>
    <row r="5003" spans="6:28" x14ac:dyDescent="0.2">
      <c r="F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</row>
    <row r="5004" spans="6:28" x14ac:dyDescent="0.2">
      <c r="F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</row>
    <row r="5005" spans="6:28" x14ac:dyDescent="0.2">
      <c r="F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</row>
    <row r="5006" spans="6:28" x14ac:dyDescent="0.2">
      <c r="F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</row>
    <row r="5007" spans="6:28" x14ac:dyDescent="0.2">
      <c r="F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</row>
    <row r="5008" spans="6:28" x14ac:dyDescent="0.2">
      <c r="F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</row>
    <row r="5009" spans="6:28" x14ac:dyDescent="0.2">
      <c r="F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</row>
    <row r="5010" spans="6:28" x14ac:dyDescent="0.2">
      <c r="F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</row>
    <row r="5011" spans="6:28" x14ac:dyDescent="0.2">
      <c r="F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</row>
    <row r="5012" spans="6:28" x14ac:dyDescent="0.2">
      <c r="F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</row>
    <row r="5013" spans="6:28" x14ac:dyDescent="0.2">
      <c r="F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</row>
    <row r="5014" spans="6:28" x14ac:dyDescent="0.2">
      <c r="F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</row>
    <row r="5015" spans="6:28" x14ac:dyDescent="0.2">
      <c r="F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</row>
    <row r="5016" spans="6:28" x14ac:dyDescent="0.2">
      <c r="F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</row>
    <row r="5017" spans="6:28" x14ac:dyDescent="0.2">
      <c r="F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</row>
    <row r="5018" spans="6:28" x14ac:dyDescent="0.2">
      <c r="F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</row>
    <row r="5019" spans="6:28" x14ac:dyDescent="0.2">
      <c r="F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</row>
    <row r="5020" spans="6:28" x14ac:dyDescent="0.2">
      <c r="F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</row>
    <row r="5021" spans="6:28" x14ac:dyDescent="0.2">
      <c r="F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</row>
    <row r="5022" spans="6:28" x14ac:dyDescent="0.2">
      <c r="F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</row>
    <row r="5023" spans="6:28" x14ac:dyDescent="0.2">
      <c r="F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</row>
    <row r="5024" spans="6:28" x14ac:dyDescent="0.2">
      <c r="F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</row>
    <row r="5025" spans="6:28" x14ac:dyDescent="0.2">
      <c r="F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</row>
    <row r="5026" spans="6:28" x14ac:dyDescent="0.2">
      <c r="F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</row>
    <row r="5027" spans="6:28" x14ac:dyDescent="0.2">
      <c r="F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</row>
    <row r="5028" spans="6:28" x14ac:dyDescent="0.2">
      <c r="F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</row>
    <row r="5029" spans="6:28" x14ac:dyDescent="0.2">
      <c r="F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</row>
    <row r="5030" spans="6:28" x14ac:dyDescent="0.2">
      <c r="F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</row>
    <row r="5031" spans="6:28" x14ac:dyDescent="0.2">
      <c r="F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</row>
    <row r="5032" spans="6:28" x14ac:dyDescent="0.2">
      <c r="F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</row>
    <row r="5033" spans="6:28" x14ac:dyDescent="0.2">
      <c r="F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</row>
    <row r="5034" spans="6:28" x14ac:dyDescent="0.2">
      <c r="F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</row>
    <row r="5035" spans="6:28" x14ac:dyDescent="0.2">
      <c r="F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</row>
    <row r="5036" spans="6:28" x14ac:dyDescent="0.2">
      <c r="F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</row>
    <row r="5037" spans="6:28" x14ac:dyDescent="0.2">
      <c r="F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</row>
    <row r="5038" spans="6:28" x14ac:dyDescent="0.2">
      <c r="F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</row>
    <row r="5039" spans="6:28" x14ac:dyDescent="0.2">
      <c r="F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</row>
    <row r="5040" spans="6:28" x14ac:dyDescent="0.2">
      <c r="F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</row>
    <row r="5041" spans="6:28" x14ac:dyDescent="0.2">
      <c r="F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</row>
    <row r="5042" spans="6:28" x14ac:dyDescent="0.2">
      <c r="F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</row>
    <row r="5043" spans="6:28" x14ac:dyDescent="0.2">
      <c r="F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</row>
    <row r="5044" spans="6:28" x14ac:dyDescent="0.2">
      <c r="F5044" s="5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</row>
    <row r="5045" spans="6:28" x14ac:dyDescent="0.2">
      <c r="F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</row>
    <row r="5046" spans="6:28" x14ac:dyDescent="0.2">
      <c r="F5046" s="5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</row>
    <row r="5047" spans="6:28" x14ac:dyDescent="0.2">
      <c r="F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</row>
    <row r="5048" spans="6:28" x14ac:dyDescent="0.2">
      <c r="F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</row>
    <row r="5049" spans="6:28" x14ac:dyDescent="0.2">
      <c r="F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</row>
    <row r="5050" spans="6:28" x14ac:dyDescent="0.2">
      <c r="F5050" s="5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</row>
    <row r="5051" spans="6:28" x14ac:dyDescent="0.2">
      <c r="F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</row>
    <row r="5052" spans="6:28" x14ac:dyDescent="0.2">
      <c r="F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</row>
    <row r="5053" spans="6:28" x14ac:dyDescent="0.2">
      <c r="F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</row>
    <row r="5054" spans="6:28" x14ac:dyDescent="0.2">
      <c r="F5054" s="5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</row>
    <row r="5055" spans="6:28" x14ac:dyDescent="0.2">
      <c r="F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</row>
    <row r="5056" spans="6:28" x14ac:dyDescent="0.2">
      <c r="F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</row>
    <row r="5057" spans="6:28" x14ac:dyDescent="0.2">
      <c r="F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</row>
    <row r="5058" spans="6:28" x14ac:dyDescent="0.2">
      <c r="F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</row>
    <row r="5059" spans="6:28" x14ac:dyDescent="0.2">
      <c r="F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</row>
    <row r="5060" spans="6:28" x14ac:dyDescent="0.2">
      <c r="F5060" s="5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</row>
    <row r="5061" spans="6:28" x14ac:dyDescent="0.2">
      <c r="F5061" s="5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</row>
    <row r="5062" spans="6:28" x14ac:dyDescent="0.2">
      <c r="F5062" s="5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</row>
    <row r="5063" spans="6:28" x14ac:dyDescent="0.2">
      <c r="F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</row>
    <row r="5064" spans="6:28" x14ac:dyDescent="0.2">
      <c r="F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</row>
    <row r="5065" spans="6:28" x14ac:dyDescent="0.2">
      <c r="F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</row>
    <row r="5066" spans="6:28" x14ac:dyDescent="0.2">
      <c r="F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</row>
    <row r="5067" spans="6:28" x14ac:dyDescent="0.2">
      <c r="F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</row>
    <row r="5068" spans="6:28" x14ac:dyDescent="0.2">
      <c r="F5068" s="5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</row>
    <row r="5069" spans="6:28" x14ac:dyDescent="0.2">
      <c r="F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</row>
    <row r="5070" spans="6:28" x14ac:dyDescent="0.2">
      <c r="F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</row>
    <row r="5071" spans="6:28" x14ac:dyDescent="0.2">
      <c r="F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</row>
    <row r="5072" spans="6:28" x14ac:dyDescent="0.2">
      <c r="F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</row>
    <row r="5073" spans="6:28" x14ac:dyDescent="0.2">
      <c r="F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</row>
    <row r="5074" spans="6:28" x14ac:dyDescent="0.2">
      <c r="F5074" s="5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</row>
    <row r="5075" spans="6:28" x14ac:dyDescent="0.2">
      <c r="F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</row>
    <row r="5076" spans="6:28" x14ac:dyDescent="0.2">
      <c r="F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</row>
    <row r="5077" spans="6:28" x14ac:dyDescent="0.2">
      <c r="F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</row>
    <row r="5078" spans="6:28" x14ac:dyDescent="0.2">
      <c r="F5078" s="5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</row>
    <row r="5079" spans="6:28" x14ac:dyDescent="0.2">
      <c r="F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</row>
    <row r="5080" spans="6:28" x14ac:dyDescent="0.2">
      <c r="F5080" s="5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</row>
    <row r="5081" spans="6:28" x14ac:dyDescent="0.2">
      <c r="F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</row>
    <row r="5082" spans="6:28" x14ac:dyDescent="0.2">
      <c r="F5082" s="5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</row>
    <row r="5083" spans="6:28" x14ac:dyDescent="0.2">
      <c r="F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</row>
    <row r="5084" spans="6:28" x14ac:dyDescent="0.2">
      <c r="F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</row>
    <row r="5085" spans="6:28" x14ac:dyDescent="0.2">
      <c r="F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</row>
    <row r="5086" spans="6:28" x14ac:dyDescent="0.2">
      <c r="F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</row>
    <row r="5087" spans="6:28" x14ac:dyDescent="0.2">
      <c r="F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</row>
    <row r="5088" spans="6:28" x14ac:dyDescent="0.2">
      <c r="F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</row>
    <row r="5089" spans="6:28" x14ac:dyDescent="0.2">
      <c r="F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</row>
    <row r="5090" spans="6:28" x14ac:dyDescent="0.2">
      <c r="F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</row>
    <row r="5091" spans="6:28" x14ac:dyDescent="0.2">
      <c r="F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</row>
    <row r="5092" spans="6:28" x14ac:dyDescent="0.2">
      <c r="F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</row>
    <row r="5093" spans="6:28" x14ac:dyDescent="0.2">
      <c r="F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</row>
    <row r="5094" spans="6:28" x14ac:dyDescent="0.2">
      <c r="F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</row>
    <row r="5095" spans="6:28" x14ac:dyDescent="0.2">
      <c r="F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</row>
    <row r="5096" spans="6:28" x14ac:dyDescent="0.2">
      <c r="F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</row>
    <row r="5097" spans="6:28" x14ac:dyDescent="0.2">
      <c r="F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</row>
    <row r="5098" spans="6:28" x14ac:dyDescent="0.2">
      <c r="F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</row>
    <row r="5099" spans="6:28" x14ac:dyDescent="0.2">
      <c r="F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</row>
    <row r="5100" spans="6:28" x14ac:dyDescent="0.2">
      <c r="F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</row>
    <row r="5101" spans="6:28" x14ac:dyDescent="0.2">
      <c r="F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</row>
    <row r="5102" spans="6:28" x14ac:dyDescent="0.2">
      <c r="F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</row>
    <row r="5103" spans="6:28" x14ac:dyDescent="0.2">
      <c r="F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</row>
    <row r="5104" spans="6:28" x14ac:dyDescent="0.2">
      <c r="F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</row>
    <row r="5105" spans="6:28" x14ac:dyDescent="0.2">
      <c r="F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</row>
    <row r="5106" spans="6:28" x14ac:dyDescent="0.2">
      <c r="F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</row>
    <row r="5107" spans="6:28" x14ac:dyDescent="0.2">
      <c r="F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</row>
    <row r="5108" spans="6:28" x14ac:dyDescent="0.2">
      <c r="F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</row>
    <row r="5109" spans="6:28" x14ac:dyDescent="0.2">
      <c r="F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</row>
    <row r="5110" spans="6:28" x14ac:dyDescent="0.2">
      <c r="F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</row>
    <row r="5111" spans="6:28" x14ac:dyDescent="0.2">
      <c r="F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</row>
    <row r="5112" spans="6:28" x14ac:dyDescent="0.2">
      <c r="F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</row>
    <row r="5113" spans="6:28" x14ac:dyDescent="0.2">
      <c r="F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</row>
    <row r="5114" spans="6:28" x14ac:dyDescent="0.2">
      <c r="F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</row>
    <row r="5115" spans="6:28" x14ac:dyDescent="0.2">
      <c r="F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</row>
    <row r="5116" spans="6:28" x14ac:dyDescent="0.2">
      <c r="F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</row>
    <row r="5117" spans="6:28" x14ac:dyDescent="0.2">
      <c r="F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</row>
    <row r="5118" spans="6:28" x14ac:dyDescent="0.2">
      <c r="F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</row>
    <row r="5119" spans="6:28" x14ac:dyDescent="0.2">
      <c r="F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</row>
    <row r="5120" spans="6:28" x14ac:dyDescent="0.2">
      <c r="F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</row>
    <row r="5121" spans="6:28" x14ac:dyDescent="0.2">
      <c r="F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</row>
    <row r="5122" spans="6:28" x14ac:dyDescent="0.2">
      <c r="F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</row>
    <row r="5123" spans="6:28" x14ac:dyDescent="0.2">
      <c r="F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</row>
    <row r="5124" spans="6:28" x14ac:dyDescent="0.2">
      <c r="F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</row>
    <row r="5125" spans="6:28" x14ac:dyDescent="0.2">
      <c r="F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</row>
    <row r="5126" spans="6:28" x14ac:dyDescent="0.2">
      <c r="F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</row>
    <row r="5127" spans="6:28" x14ac:dyDescent="0.2">
      <c r="F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</row>
    <row r="5128" spans="6:28" x14ac:dyDescent="0.2">
      <c r="F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</row>
    <row r="5129" spans="6:28" x14ac:dyDescent="0.2">
      <c r="F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</row>
    <row r="5130" spans="6:28" x14ac:dyDescent="0.2">
      <c r="F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</row>
    <row r="5131" spans="6:28" x14ac:dyDescent="0.2">
      <c r="F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</row>
    <row r="5132" spans="6:28" x14ac:dyDescent="0.2">
      <c r="F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</row>
    <row r="5133" spans="6:28" x14ac:dyDescent="0.2">
      <c r="F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</row>
    <row r="5134" spans="6:28" x14ac:dyDescent="0.2">
      <c r="F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</row>
    <row r="5135" spans="6:28" x14ac:dyDescent="0.2">
      <c r="F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</row>
    <row r="5136" spans="6:28" x14ac:dyDescent="0.2">
      <c r="F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</row>
    <row r="5137" spans="6:28" x14ac:dyDescent="0.2">
      <c r="F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</row>
    <row r="5138" spans="6:28" x14ac:dyDescent="0.2">
      <c r="F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</row>
    <row r="5139" spans="6:28" x14ac:dyDescent="0.2">
      <c r="F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</row>
    <row r="5140" spans="6:28" x14ac:dyDescent="0.2">
      <c r="F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</row>
    <row r="5141" spans="6:28" x14ac:dyDescent="0.2">
      <c r="F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</row>
    <row r="5142" spans="6:28" x14ac:dyDescent="0.2">
      <c r="F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</row>
    <row r="5143" spans="6:28" x14ac:dyDescent="0.2">
      <c r="F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</row>
    <row r="5144" spans="6:28" x14ac:dyDescent="0.2">
      <c r="F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</row>
    <row r="5145" spans="6:28" x14ac:dyDescent="0.2">
      <c r="F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</row>
    <row r="5146" spans="6:28" x14ac:dyDescent="0.2">
      <c r="F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</row>
    <row r="5147" spans="6:28" x14ac:dyDescent="0.2">
      <c r="F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</row>
    <row r="5148" spans="6:28" x14ac:dyDescent="0.2">
      <c r="F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</row>
    <row r="5149" spans="6:28" x14ac:dyDescent="0.2">
      <c r="F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</row>
    <row r="5150" spans="6:28" x14ac:dyDescent="0.2">
      <c r="F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</row>
    <row r="5151" spans="6:28" x14ac:dyDescent="0.2">
      <c r="F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</row>
    <row r="5152" spans="6:28" x14ac:dyDescent="0.2">
      <c r="F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</row>
    <row r="5153" spans="6:28" x14ac:dyDescent="0.2">
      <c r="F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</row>
    <row r="5154" spans="6:28" x14ac:dyDescent="0.2">
      <c r="F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</row>
    <row r="5155" spans="6:28" x14ac:dyDescent="0.2">
      <c r="F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</row>
    <row r="5156" spans="6:28" x14ac:dyDescent="0.2">
      <c r="F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</row>
    <row r="5157" spans="6:28" x14ac:dyDescent="0.2">
      <c r="F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</row>
    <row r="5158" spans="6:28" x14ac:dyDescent="0.2">
      <c r="F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</row>
    <row r="5159" spans="6:28" x14ac:dyDescent="0.2">
      <c r="F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</row>
    <row r="5160" spans="6:28" x14ac:dyDescent="0.2">
      <c r="F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</row>
    <row r="5161" spans="6:28" x14ac:dyDescent="0.2">
      <c r="F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</row>
    <row r="5162" spans="6:28" x14ac:dyDescent="0.2">
      <c r="F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</row>
    <row r="5163" spans="6:28" x14ac:dyDescent="0.2">
      <c r="F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</row>
    <row r="5164" spans="6:28" x14ac:dyDescent="0.2">
      <c r="F5164" s="5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</row>
    <row r="5165" spans="6:28" x14ac:dyDescent="0.2">
      <c r="F5165" s="5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</row>
    <row r="5166" spans="6:28" x14ac:dyDescent="0.2">
      <c r="F5166" s="5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</row>
    <row r="5167" spans="6:28" x14ac:dyDescent="0.2">
      <c r="F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</row>
    <row r="5168" spans="6:28" x14ac:dyDescent="0.2">
      <c r="F5168" s="5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</row>
    <row r="5169" spans="6:28" x14ac:dyDescent="0.2">
      <c r="F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</row>
    <row r="5170" spans="6:28" x14ac:dyDescent="0.2">
      <c r="F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</row>
    <row r="5171" spans="6:28" x14ac:dyDescent="0.2">
      <c r="F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</row>
    <row r="5172" spans="6:28" x14ac:dyDescent="0.2">
      <c r="F5172" s="5"/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</row>
    <row r="5173" spans="6:28" x14ac:dyDescent="0.2">
      <c r="F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</row>
    <row r="5174" spans="6:28" x14ac:dyDescent="0.2">
      <c r="F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</row>
    <row r="5175" spans="6:28" x14ac:dyDescent="0.2">
      <c r="F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</row>
    <row r="5176" spans="6:28" x14ac:dyDescent="0.2">
      <c r="F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</row>
    <row r="5177" spans="6:28" x14ac:dyDescent="0.2">
      <c r="F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</row>
    <row r="5178" spans="6:28" x14ac:dyDescent="0.2">
      <c r="F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</row>
    <row r="5179" spans="6:28" x14ac:dyDescent="0.2">
      <c r="F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</row>
    <row r="5180" spans="6:28" x14ac:dyDescent="0.2">
      <c r="F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</row>
    <row r="5181" spans="6:28" x14ac:dyDescent="0.2">
      <c r="F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</row>
    <row r="5182" spans="6:28" x14ac:dyDescent="0.2">
      <c r="F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</row>
    <row r="5183" spans="6:28" x14ac:dyDescent="0.2">
      <c r="F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</row>
    <row r="5184" spans="6:28" x14ac:dyDescent="0.2">
      <c r="F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</row>
    <row r="5185" spans="6:28" x14ac:dyDescent="0.2">
      <c r="F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</row>
    <row r="5186" spans="6:28" x14ac:dyDescent="0.2">
      <c r="F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</row>
    <row r="5187" spans="6:28" x14ac:dyDescent="0.2">
      <c r="F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</row>
    <row r="5188" spans="6:28" x14ac:dyDescent="0.2">
      <c r="F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</row>
    <row r="5189" spans="6:28" x14ac:dyDescent="0.2">
      <c r="F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</row>
    <row r="5190" spans="6:28" x14ac:dyDescent="0.2">
      <c r="F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</row>
    <row r="5191" spans="6:28" x14ac:dyDescent="0.2">
      <c r="F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</row>
    <row r="5192" spans="6:28" x14ac:dyDescent="0.2">
      <c r="F5192" s="5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</row>
    <row r="5193" spans="6:28" x14ac:dyDescent="0.2">
      <c r="F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</row>
    <row r="5194" spans="6:28" x14ac:dyDescent="0.2">
      <c r="F5194" s="5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</row>
    <row r="5195" spans="6:28" x14ac:dyDescent="0.2">
      <c r="F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</row>
    <row r="5196" spans="6:28" x14ac:dyDescent="0.2">
      <c r="F5196" s="5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</row>
    <row r="5197" spans="6:28" x14ac:dyDescent="0.2">
      <c r="F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</row>
    <row r="5198" spans="6:28" x14ac:dyDescent="0.2">
      <c r="F5198" s="5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</row>
    <row r="5199" spans="6:28" x14ac:dyDescent="0.2">
      <c r="F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</row>
    <row r="5200" spans="6:28" x14ac:dyDescent="0.2">
      <c r="F5200" s="5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</row>
    <row r="5201" spans="6:28" x14ac:dyDescent="0.2">
      <c r="F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</row>
    <row r="5202" spans="6:28" x14ac:dyDescent="0.2">
      <c r="F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</row>
    <row r="5203" spans="6:28" x14ac:dyDescent="0.2">
      <c r="F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</row>
    <row r="5204" spans="6:28" x14ac:dyDescent="0.2">
      <c r="F5204" s="5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</row>
    <row r="5205" spans="6:28" x14ac:dyDescent="0.2">
      <c r="F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</row>
    <row r="5206" spans="6:28" x14ac:dyDescent="0.2">
      <c r="F5206" s="5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</row>
    <row r="5207" spans="6:28" x14ac:dyDescent="0.2">
      <c r="F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</row>
    <row r="5208" spans="6:28" x14ac:dyDescent="0.2">
      <c r="F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</row>
    <row r="5209" spans="6:28" x14ac:dyDescent="0.2">
      <c r="F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</row>
    <row r="5210" spans="6:28" x14ac:dyDescent="0.2">
      <c r="F5210" s="5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</row>
  </sheetData>
  <autoFilter ref="A5:R2635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8969D-7EAE-489D-A825-C1BCB1E7777F}">
  <dimension ref="A3:D60"/>
  <sheetViews>
    <sheetView topLeftCell="A43" workbookViewId="0">
      <selection activeCell="B59" sqref="B59"/>
    </sheetView>
  </sheetViews>
  <sheetFormatPr defaultColWidth="11.42578125" defaultRowHeight="12.75" x14ac:dyDescent="0.2"/>
  <cols>
    <col min="1" max="1" width="16.85546875" bestFit="1" customWidth="1"/>
    <col min="2" max="2" width="12.140625" bestFit="1" customWidth="1"/>
  </cols>
  <sheetData>
    <row r="3" spans="1:4" x14ac:dyDescent="0.2">
      <c r="A3" s="35" t="s">
        <v>61</v>
      </c>
      <c r="B3" t="s">
        <v>116</v>
      </c>
    </row>
    <row r="4" spans="1:4" x14ac:dyDescent="0.2">
      <c r="A4" s="36" t="s">
        <v>88</v>
      </c>
      <c r="B4" s="39">
        <v>118499.00000000003</v>
      </c>
      <c r="D4" s="37"/>
    </row>
    <row r="5" spans="1:4" x14ac:dyDescent="0.2">
      <c r="A5" s="36" t="s">
        <v>107</v>
      </c>
      <c r="B5" s="39">
        <v>90301.000000000058</v>
      </c>
      <c r="D5" s="37"/>
    </row>
    <row r="6" spans="1:4" x14ac:dyDescent="0.2">
      <c r="A6" s="36" t="s">
        <v>62</v>
      </c>
      <c r="B6" s="39">
        <v>68424</v>
      </c>
      <c r="D6" s="37"/>
    </row>
    <row r="7" spans="1:4" x14ac:dyDescent="0.2">
      <c r="A7" s="36" t="s">
        <v>75</v>
      </c>
      <c r="B7" s="39">
        <v>37076.999999999993</v>
      </c>
      <c r="D7" s="37"/>
    </row>
    <row r="8" spans="1:4" x14ac:dyDescent="0.2">
      <c r="A8" s="36" t="s">
        <v>98</v>
      </c>
      <c r="B8" s="39">
        <v>14000.000000000002</v>
      </c>
      <c r="D8" s="37"/>
    </row>
    <row r="9" spans="1:4" x14ac:dyDescent="0.2">
      <c r="A9" s="36" t="s">
        <v>68</v>
      </c>
      <c r="B9" s="39">
        <v>12936</v>
      </c>
      <c r="D9" s="37"/>
    </row>
    <row r="10" spans="1:4" x14ac:dyDescent="0.2">
      <c r="A10" s="36" t="s">
        <v>78</v>
      </c>
      <c r="B10" s="39">
        <v>8000</v>
      </c>
      <c r="D10" s="37"/>
    </row>
    <row r="11" spans="1:4" x14ac:dyDescent="0.2">
      <c r="A11" s="36" t="s">
        <v>99</v>
      </c>
      <c r="B11" s="39">
        <v>7250</v>
      </c>
      <c r="D11" s="37"/>
    </row>
    <row r="12" spans="1:4" x14ac:dyDescent="0.2">
      <c r="A12" s="36" t="s">
        <v>63</v>
      </c>
      <c r="B12" s="39">
        <v>6305.9999999999991</v>
      </c>
      <c r="D12" s="37"/>
    </row>
    <row r="13" spans="1:4" x14ac:dyDescent="0.2">
      <c r="A13" s="36" t="s">
        <v>83</v>
      </c>
      <c r="B13" s="39">
        <v>4720</v>
      </c>
      <c r="D13" s="37"/>
    </row>
    <row r="14" spans="1:4" x14ac:dyDescent="0.2">
      <c r="A14" s="36" t="s">
        <v>90</v>
      </c>
      <c r="B14" s="39">
        <v>4350</v>
      </c>
      <c r="D14" s="37"/>
    </row>
    <row r="15" spans="1:4" x14ac:dyDescent="0.2">
      <c r="A15" s="36" t="s">
        <v>73</v>
      </c>
      <c r="B15" s="39">
        <v>4150</v>
      </c>
      <c r="D15" s="37"/>
    </row>
    <row r="16" spans="1:4" x14ac:dyDescent="0.2">
      <c r="A16" s="36" t="s">
        <v>94</v>
      </c>
      <c r="B16" s="39">
        <v>3900</v>
      </c>
      <c r="D16" s="37"/>
    </row>
    <row r="17" spans="1:4" x14ac:dyDescent="0.2">
      <c r="A17" s="36" t="s">
        <v>95</v>
      </c>
      <c r="B17" s="39">
        <v>3744</v>
      </c>
      <c r="D17" s="37"/>
    </row>
    <row r="18" spans="1:4" x14ac:dyDescent="0.2">
      <c r="A18" s="36" t="s">
        <v>89</v>
      </c>
      <c r="B18" s="39">
        <v>3390</v>
      </c>
      <c r="D18" s="37"/>
    </row>
    <row r="19" spans="1:4" x14ac:dyDescent="0.2">
      <c r="A19" s="36" t="s">
        <v>81</v>
      </c>
      <c r="B19" s="39">
        <v>3230</v>
      </c>
      <c r="D19" s="37"/>
    </row>
    <row r="20" spans="1:4" x14ac:dyDescent="0.2">
      <c r="A20" s="36" t="s">
        <v>69</v>
      </c>
      <c r="B20" s="39">
        <v>2910</v>
      </c>
      <c r="D20" s="37"/>
    </row>
    <row r="21" spans="1:4" x14ac:dyDescent="0.2">
      <c r="A21" s="36" t="s">
        <v>86</v>
      </c>
      <c r="B21" s="39">
        <v>2875</v>
      </c>
      <c r="D21" s="37"/>
    </row>
    <row r="22" spans="1:4" x14ac:dyDescent="0.2">
      <c r="A22" s="36" t="s">
        <v>103</v>
      </c>
      <c r="B22" s="38">
        <v>2605</v>
      </c>
      <c r="D22" s="37"/>
    </row>
    <row r="23" spans="1:4" x14ac:dyDescent="0.2">
      <c r="A23" s="36" t="s">
        <v>77</v>
      </c>
      <c r="B23" s="39">
        <v>2430</v>
      </c>
      <c r="D23" s="37"/>
    </row>
    <row r="24" spans="1:4" x14ac:dyDescent="0.2">
      <c r="A24" s="36" t="s">
        <v>85</v>
      </c>
      <c r="B24" s="39">
        <v>2250</v>
      </c>
      <c r="D24" s="37"/>
    </row>
    <row r="25" spans="1:4" x14ac:dyDescent="0.2">
      <c r="A25" s="36" t="s">
        <v>79</v>
      </c>
      <c r="B25" s="39">
        <v>2027</v>
      </c>
      <c r="D25" s="37"/>
    </row>
    <row r="26" spans="1:4" x14ac:dyDescent="0.2">
      <c r="A26" s="36" t="s">
        <v>109</v>
      </c>
      <c r="B26" s="39">
        <v>1900</v>
      </c>
      <c r="D26" s="37"/>
    </row>
    <row r="27" spans="1:4" x14ac:dyDescent="0.2">
      <c r="A27" s="36" t="s">
        <v>91</v>
      </c>
      <c r="B27" s="39">
        <v>1850</v>
      </c>
      <c r="D27" s="37"/>
    </row>
    <row r="28" spans="1:4" x14ac:dyDescent="0.2">
      <c r="A28" s="36" t="s">
        <v>93</v>
      </c>
      <c r="B28" s="39">
        <v>1650</v>
      </c>
      <c r="D28" s="37"/>
    </row>
    <row r="29" spans="1:4" x14ac:dyDescent="0.2">
      <c r="A29" s="36" t="s">
        <v>100</v>
      </c>
      <c r="B29" s="39">
        <v>1575</v>
      </c>
      <c r="D29" s="37"/>
    </row>
    <row r="30" spans="1:4" x14ac:dyDescent="0.2">
      <c r="A30" s="36" t="s">
        <v>102</v>
      </c>
      <c r="B30" s="39">
        <v>1570</v>
      </c>
      <c r="D30" s="37"/>
    </row>
    <row r="31" spans="1:4" x14ac:dyDescent="0.2">
      <c r="A31" s="36" t="s">
        <v>96</v>
      </c>
      <c r="B31" s="39">
        <v>1500</v>
      </c>
      <c r="D31" s="37"/>
    </row>
    <row r="32" spans="1:4" x14ac:dyDescent="0.2">
      <c r="A32" s="36" t="s">
        <v>97</v>
      </c>
      <c r="B32" s="39">
        <v>1350</v>
      </c>
      <c r="D32" s="37"/>
    </row>
    <row r="33" spans="1:4" x14ac:dyDescent="0.2">
      <c r="A33" s="36" t="s">
        <v>110</v>
      </c>
      <c r="B33" s="39">
        <v>1250</v>
      </c>
      <c r="D33" s="37"/>
    </row>
    <row r="34" spans="1:4" x14ac:dyDescent="0.2">
      <c r="A34" s="36" t="s">
        <v>65</v>
      </c>
      <c r="B34" s="39">
        <v>1245</v>
      </c>
      <c r="D34" s="37"/>
    </row>
    <row r="35" spans="1:4" x14ac:dyDescent="0.2">
      <c r="A35" s="36" t="s">
        <v>64</v>
      </c>
      <c r="B35" s="39">
        <v>1061</v>
      </c>
      <c r="D35" s="37"/>
    </row>
    <row r="36" spans="1:4" x14ac:dyDescent="0.2">
      <c r="A36" s="36" t="s">
        <v>111</v>
      </c>
      <c r="B36" s="39">
        <v>1000</v>
      </c>
      <c r="D36" s="37"/>
    </row>
    <row r="37" spans="1:4" x14ac:dyDescent="0.2">
      <c r="A37" s="36" t="s">
        <v>113</v>
      </c>
      <c r="B37" s="39">
        <v>1000</v>
      </c>
      <c r="D37" s="37"/>
    </row>
    <row r="38" spans="1:4" x14ac:dyDescent="0.2">
      <c r="A38" s="36" t="s">
        <v>71</v>
      </c>
      <c r="B38" s="39">
        <v>1000</v>
      </c>
      <c r="D38" s="37"/>
    </row>
    <row r="39" spans="1:4" x14ac:dyDescent="0.2">
      <c r="A39" s="36" t="s">
        <v>112</v>
      </c>
      <c r="B39" s="38">
        <v>1000</v>
      </c>
      <c r="D39" s="37"/>
    </row>
    <row r="40" spans="1:4" x14ac:dyDescent="0.2">
      <c r="A40" s="36" t="s">
        <v>72</v>
      </c>
      <c r="B40" s="39">
        <v>1000</v>
      </c>
      <c r="D40" s="37"/>
    </row>
    <row r="41" spans="1:4" x14ac:dyDescent="0.2">
      <c r="A41" s="36" t="s">
        <v>87</v>
      </c>
      <c r="B41" s="39">
        <v>850</v>
      </c>
      <c r="D41" s="37"/>
    </row>
    <row r="42" spans="1:4" x14ac:dyDescent="0.2">
      <c r="A42" s="36" t="s">
        <v>67</v>
      </c>
      <c r="B42" s="39">
        <v>810</v>
      </c>
      <c r="D42" s="37"/>
    </row>
    <row r="43" spans="1:4" x14ac:dyDescent="0.2">
      <c r="A43" s="36" t="s">
        <v>105</v>
      </c>
      <c r="B43" s="38">
        <v>750</v>
      </c>
      <c r="D43" s="37"/>
    </row>
    <row r="44" spans="1:4" x14ac:dyDescent="0.2">
      <c r="A44" s="36" t="s">
        <v>92</v>
      </c>
      <c r="B44" s="39">
        <v>650</v>
      </c>
      <c r="D44" s="37"/>
    </row>
    <row r="45" spans="1:4" x14ac:dyDescent="0.2">
      <c r="A45" s="36" t="s">
        <v>70</v>
      </c>
      <c r="B45" s="39">
        <v>640</v>
      </c>
      <c r="D45" s="37"/>
    </row>
    <row r="46" spans="1:4" x14ac:dyDescent="0.2">
      <c r="A46" s="36" t="s">
        <v>80</v>
      </c>
      <c r="B46" s="39">
        <v>630</v>
      </c>
      <c r="D46" s="37"/>
    </row>
    <row r="47" spans="1:4" x14ac:dyDescent="0.2">
      <c r="A47" s="36" t="s">
        <v>114</v>
      </c>
      <c r="B47" s="38">
        <v>625</v>
      </c>
      <c r="D47" s="37"/>
    </row>
    <row r="48" spans="1:4" x14ac:dyDescent="0.2">
      <c r="A48" s="36" t="s">
        <v>66</v>
      </c>
      <c r="B48" s="39">
        <v>600</v>
      </c>
      <c r="D48" s="37"/>
    </row>
    <row r="49" spans="1:4" x14ac:dyDescent="0.2">
      <c r="A49" s="36" t="s">
        <v>101</v>
      </c>
      <c r="B49" s="39">
        <v>500</v>
      </c>
      <c r="D49" s="37"/>
    </row>
    <row r="50" spans="1:4" x14ac:dyDescent="0.2">
      <c r="A50" s="36" t="s">
        <v>108</v>
      </c>
      <c r="B50" s="39">
        <v>500</v>
      </c>
      <c r="D50" s="37"/>
    </row>
    <row r="51" spans="1:4" x14ac:dyDescent="0.2">
      <c r="A51" s="36" t="s">
        <v>106</v>
      </c>
      <c r="B51" s="39">
        <v>500</v>
      </c>
      <c r="D51" s="37"/>
    </row>
    <row r="52" spans="1:4" x14ac:dyDescent="0.2">
      <c r="A52" s="36" t="s">
        <v>104</v>
      </c>
      <c r="B52" s="38">
        <v>420</v>
      </c>
      <c r="D52" s="37"/>
    </row>
    <row r="53" spans="1:4" x14ac:dyDescent="0.2">
      <c r="A53" s="36" t="s">
        <v>84</v>
      </c>
      <c r="B53" s="39">
        <v>400</v>
      </c>
      <c r="D53" s="37"/>
    </row>
    <row r="54" spans="1:4" x14ac:dyDescent="0.2">
      <c r="A54" s="36" t="s">
        <v>82</v>
      </c>
      <c r="B54" s="39">
        <v>380</v>
      </c>
      <c r="D54" s="37"/>
    </row>
    <row r="55" spans="1:4" x14ac:dyDescent="0.2">
      <c r="A55" s="36" t="s">
        <v>74</v>
      </c>
      <c r="B55" s="39">
        <v>294</v>
      </c>
      <c r="D55" s="37"/>
    </row>
    <row r="56" spans="1:4" x14ac:dyDescent="0.2">
      <c r="A56" s="36" t="s">
        <v>76</v>
      </c>
      <c r="B56" s="39">
        <v>170</v>
      </c>
      <c r="D56" s="37"/>
    </row>
    <row r="57" spans="1:4" x14ac:dyDescent="0.2">
      <c r="A57" s="36" t="s">
        <v>115</v>
      </c>
      <c r="B57" s="37">
        <v>434044.00000000006</v>
      </c>
    </row>
    <row r="59" spans="1:4" x14ac:dyDescent="0.2">
      <c r="B59" s="37">
        <v>434044</v>
      </c>
    </row>
    <row r="60" spans="1:4" x14ac:dyDescent="0.2">
      <c r="B60" s="37">
        <f>+GETPIVOTDATA("CANT_PRES",$A$3)-B59</f>
        <v>0</v>
      </c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J5223"/>
  <sheetViews>
    <sheetView tabSelected="1" topLeftCell="AH1" zoomScale="85" zoomScaleNormal="85" workbookViewId="0">
      <pane ySplit="5" topLeftCell="A2299" activePane="bottomLeft" state="frozen"/>
      <selection pane="bottomLeft" activeCell="AJ6" sqref="AJ6:AJ2321"/>
    </sheetView>
  </sheetViews>
  <sheetFormatPr defaultColWidth="11.42578125" defaultRowHeight="12.75" x14ac:dyDescent="0.2"/>
  <cols>
    <col min="2" max="2" width="18.28515625" bestFit="1" customWidth="1"/>
    <col min="3" max="3" width="11.5703125" bestFit="1" customWidth="1"/>
    <col min="4" max="4" width="9.7109375" bestFit="1" customWidth="1"/>
    <col min="5" max="5" width="10.42578125" bestFit="1" customWidth="1"/>
    <col min="6" max="6" width="15.7109375" bestFit="1" customWidth="1"/>
    <col min="7" max="7" width="13.7109375" bestFit="1" customWidth="1"/>
    <col min="8" max="8" width="17" bestFit="1" customWidth="1"/>
    <col min="9" max="9" width="15" bestFit="1" customWidth="1"/>
    <col min="10" max="11" width="15.5703125" bestFit="1" customWidth="1"/>
    <col min="12" max="12" width="15.7109375" bestFit="1" customWidth="1"/>
    <col min="13" max="13" width="15.5703125" bestFit="1" customWidth="1"/>
    <col min="14" max="14" width="15.7109375" bestFit="1" customWidth="1"/>
    <col min="15" max="15" width="16" bestFit="1" customWidth="1"/>
    <col min="16" max="16" width="15.5703125" bestFit="1" customWidth="1"/>
    <col min="17" max="18" width="15.7109375" bestFit="1" customWidth="1"/>
    <col min="19" max="19" width="17.28515625" bestFit="1" customWidth="1"/>
    <col min="20" max="20" width="17.5703125" bestFit="1" customWidth="1"/>
    <col min="22" max="22" width="10.7109375" bestFit="1" customWidth="1"/>
    <col min="23" max="23" width="11.5703125" bestFit="1" customWidth="1"/>
    <col min="24" max="24" width="11.28515625" bestFit="1" customWidth="1"/>
    <col min="25" max="25" width="18.28515625" bestFit="1" customWidth="1"/>
    <col min="26" max="26" width="19" bestFit="1" customWidth="1"/>
    <col min="27" max="27" width="11.28515625" bestFit="1" customWidth="1"/>
    <col min="28" max="30" width="11.28515625" customWidth="1"/>
    <col min="31" max="31" width="13.7109375" bestFit="1" customWidth="1"/>
    <col min="32" max="32" width="13.5703125" bestFit="1" customWidth="1"/>
    <col min="33" max="33" width="52.42578125" bestFit="1" customWidth="1"/>
    <col min="34" max="34" width="12.5703125" bestFit="1" customWidth="1"/>
    <col min="36" max="36" width="206.140625" bestFit="1" customWidth="1"/>
  </cols>
  <sheetData>
    <row r="2" spans="1:36" x14ac:dyDescent="0.2">
      <c r="H2" s="6">
        <f>+H4-J4</f>
        <v>13223408.95944443</v>
      </c>
      <c r="Q2" s="6">
        <f>+Q4+R4+S4+X4</f>
        <v>46000.000000000116</v>
      </c>
      <c r="AG2" s="6">
        <f>+AG3-AG4</f>
        <v>61415.310640643816</v>
      </c>
    </row>
    <row r="3" spans="1:36" x14ac:dyDescent="0.2">
      <c r="H3" s="1">
        <f>+H4/$F$4</f>
        <v>32.961921891488302</v>
      </c>
      <c r="I3" s="1">
        <f t="shared" ref="I3:AE3" si="0">+I4/$F$4</f>
        <v>18.394798900303282</v>
      </c>
      <c r="J3" s="1">
        <f t="shared" si="0"/>
        <v>0.33196139405054054</v>
      </c>
      <c r="K3" s="1">
        <f t="shared" si="0"/>
        <v>2.3490351950811377</v>
      </c>
      <c r="L3" s="1">
        <f t="shared" si="0"/>
        <v>0.4030740805812047</v>
      </c>
      <c r="M3" s="1">
        <f t="shared" si="0"/>
        <v>1.132405246986085</v>
      </c>
      <c r="N3" s="1">
        <f t="shared" si="0"/>
        <v>0.30863393518434767</v>
      </c>
      <c r="O3" s="1">
        <f t="shared" si="0"/>
        <v>0.31948849286257713</v>
      </c>
      <c r="P3" s="1">
        <f t="shared" si="0"/>
        <v>2.2476671516949466E-2</v>
      </c>
      <c r="Q3" s="1">
        <f t="shared" si="0"/>
        <v>8.9048676052554815E-2</v>
      </c>
      <c r="R3" s="1">
        <f t="shared" si="0"/>
        <v>2.4460494501390075E-2</v>
      </c>
      <c r="S3" s="1">
        <f t="shared" si="0"/>
        <v>0</v>
      </c>
      <c r="T3" s="1">
        <f t="shared" si="0"/>
        <v>0</v>
      </c>
      <c r="U3" s="1">
        <f t="shared" si="0"/>
        <v>0.11238245837503569</v>
      </c>
      <c r="V3" s="1">
        <f t="shared" si="0"/>
        <v>0</v>
      </c>
      <c r="W3" s="1">
        <f t="shared" si="0"/>
        <v>0</v>
      </c>
      <c r="X3" s="1">
        <f t="shared" si="0"/>
        <v>0</v>
      </c>
      <c r="Y3" s="1">
        <f t="shared" si="0"/>
        <v>2.3316958565630093</v>
      </c>
      <c r="Z3" s="1">
        <f t="shared" si="0"/>
        <v>0.29966621860703779</v>
      </c>
      <c r="AA3" s="1">
        <f t="shared" si="0"/>
        <v>2.3133662477026761E-2</v>
      </c>
      <c r="AB3" s="1"/>
      <c r="AC3" s="1"/>
      <c r="AD3" s="1"/>
      <c r="AE3" s="1">
        <f t="shared" si="0"/>
        <v>2.8745822746020897E-17</v>
      </c>
      <c r="AG3" s="6">
        <v>3770035.4629283394</v>
      </c>
    </row>
    <row r="4" spans="1:36" x14ac:dyDescent="0.2">
      <c r="F4" s="2">
        <f>SUBTOTAL(9,F6:F8020)</f>
        <v>405253.59999999963</v>
      </c>
      <c r="G4" s="3"/>
      <c r="H4" s="2">
        <f t="shared" ref="H4:AA4" si="1">SUBTOTAL(9,H6:H8020)</f>
        <v>13357937.50944443</v>
      </c>
      <c r="I4" s="2">
        <f t="shared" si="1"/>
        <v>7454558.4756239392</v>
      </c>
      <c r="J4" s="2">
        <f t="shared" si="1"/>
        <v>134528.55000000002</v>
      </c>
      <c r="K4" s="2">
        <f t="shared" si="1"/>
        <v>951954.9693333325</v>
      </c>
      <c r="L4" s="2">
        <f t="shared" si="1"/>
        <v>163347.22222222315</v>
      </c>
      <c r="M4" s="2">
        <f t="shared" si="1"/>
        <v>458911.30299999967</v>
      </c>
      <c r="N4" s="2">
        <f t="shared" si="1"/>
        <v>125075.01331562345</v>
      </c>
      <c r="O4" s="2">
        <f t="shared" si="1"/>
        <v>129473.86189113358</v>
      </c>
      <c r="P4" s="2">
        <f t="shared" si="1"/>
        <v>9108.7520482612235</v>
      </c>
      <c r="Q4" s="2">
        <f t="shared" si="1"/>
        <v>36087.296545531593</v>
      </c>
      <c r="R4" s="2">
        <f t="shared" si="1"/>
        <v>9912.703454468523</v>
      </c>
      <c r="S4" s="27">
        <f t="shared" si="1"/>
        <v>0</v>
      </c>
      <c r="T4" s="27">
        <f t="shared" si="1"/>
        <v>0</v>
      </c>
      <c r="U4" s="27">
        <f t="shared" si="1"/>
        <v>45543.395833333321</v>
      </c>
      <c r="V4" s="2">
        <f t="shared" si="1"/>
        <v>0</v>
      </c>
      <c r="W4" s="32">
        <f t="shared" si="1"/>
        <v>0</v>
      </c>
      <c r="X4" s="27">
        <f t="shared" si="1"/>
        <v>0</v>
      </c>
      <c r="Y4" s="2">
        <f t="shared" si="1"/>
        <v>944928.13997724233</v>
      </c>
      <c r="Z4" s="31">
        <f t="shared" si="1"/>
        <v>121440.81388888894</v>
      </c>
      <c r="AA4" s="2">
        <f t="shared" si="1"/>
        <v>9375.0000000000036</v>
      </c>
      <c r="AB4" s="2"/>
      <c r="AC4" s="2"/>
      <c r="AD4" s="2"/>
      <c r="AE4" s="5">
        <f>SUBTOTAL(9,AE6:AE8020)</f>
        <v>1.1649348152786843E-11</v>
      </c>
      <c r="AG4" s="6">
        <f>+H4-I4-J4-K4-L4-M4-N4-O4-P4-Q4-R4-S4-T4-U4-V4-W4-X4-Z4-AA4</f>
        <v>3708620.1522876956</v>
      </c>
      <c r="AH4" s="2">
        <f>SUBTOTAL(9,AH6:AH8020)</f>
        <v>3708620.1522876937</v>
      </c>
      <c r="AI4" s="6">
        <f>+AH4-AG4</f>
        <v>0</v>
      </c>
    </row>
    <row r="5" spans="1:36" ht="60" x14ac:dyDescent="0.2">
      <c r="A5" s="4" t="s">
        <v>27</v>
      </c>
      <c r="B5" s="4" t="s">
        <v>0</v>
      </c>
      <c r="C5" s="4" t="s">
        <v>1</v>
      </c>
      <c r="D5" s="4" t="s">
        <v>2</v>
      </c>
      <c r="E5" s="4" t="s">
        <v>3</v>
      </c>
      <c r="F5" s="4" t="s">
        <v>4</v>
      </c>
      <c r="G5" s="4" t="s">
        <v>5</v>
      </c>
      <c r="H5" s="4" t="s">
        <v>6</v>
      </c>
      <c r="I5" s="4" t="s">
        <v>7</v>
      </c>
      <c r="J5" s="4" t="s">
        <v>8</v>
      </c>
      <c r="K5" s="4" t="s">
        <v>9</v>
      </c>
      <c r="L5" s="4" t="s">
        <v>10</v>
      </c>
      <c r="M5" s="4" t="s">
        <v>11</v>
      </c>
      <c r="N5" s="4" t="s">
        <v>12</v>
      </c>
      <c r="O5" s="4" t="s">
        <v>13</v>
      </c>
      <c r="P5" s="4" t="s">
        <v>14</v>
      </c>
      <c r="Q5" s="4" t="s">
        <v>15</v>
      </c>
      <c r="R5" s="4" t="s">
        <v>16</v>
      </c>
      <c r="S5" s="4" t="s">
        <v>17</v>
      </c>
      <c r="T5" s="4" t="s">
        <v>18</v>
      </c>
      <c r="U5" s="4" t="s">
        <v>19</v>
      </c>
      <c r="V5" s="4" t="s">
        <v>20</v>
      </c>
      <c r="W5" s="4" t="s">
        <v>21</v>
      </c>
      <c r="X5" s="4" t="s">
        <v>22</v>
      </c>
      <c r="Y5" s="4" t="s">
        <v>23</v>
      </c>
      <c r="Z5" s="4" t="s">
        <v>24</v>
      </c>
      <c r="AA5" s="4" t="s">
        <v>25</v>
      </c>
      <c r="AB5" s="4" t="s">
        <v>57</v>
      </c>
      <c r="AC5" s="4" t="s">
        <v>58</v>
      </c>
      <c r="AD5" s="4" t="s">
        <v>59</v>
      </c>
      <c r="AF5" s="4" t="s">
        <v>28</v>
      </c>
      <c r="AG5" s="4" t="s">
        <v>29</v>
      </c>
    </row>
    <row r="6" spans="1:36" x14ac:dyDescent="0.2">
      <c r="A6" s="7" t="s">
        <v>117</v>
      </c>
      <c r="B6" t="s">
        <v>107</v>
      </c>
      <c r="C6" t="s">
        <v>118</v>
      </c>
      <c r="D6">
        <v>2022</v>
      </c>
      <c r="E6" t="s">
        <v>44</v>
      </c>
      <c r="F6" s="5">
        <v>200</v>
      </c>
      <c r="G6" t="s">
        <v>119</v>
      </c>
      <c r="H6" s="5">
        <v>6421.9444444444443</v>
      </c>
      <c r="I6" s="5">
        <v>4271.1118789314914</v>
      </c>
      <c r="J6" s="5">
        <v>0</v>
      </c>
      <c r="K6" s="5">
        <v>750</v>
      </c>
      <c r="L6" s="5">
        <v>246.6137929947204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22.114899417337579</v>
      </c>
      <c r="S6" s="5">
        <v>0</v>
      </c>
      <c r="T6" s="5">
        <v>0</v>
      </c>
      <c r="U6" s="5">
        <v>79.166666666666657</v>
      </c>
      <c r="V6" s="5">
        <v>0</v>
      </c>
      <c r="W6" s="5">
        <v>0</v>
      </c>
      <c r="X6" s="5">
        <v>0</v>
      </c>
      <c r="Y6" s="5">
        <f>+M6+N6+O6+P6+T6+U6+V6+Z6+AA6+S6+X6+Q6+R6</f>
        <v>129.76867281949575</v>
      </c>
      <c r="Z6" s="5">
        <v>0</v>
      </c>
      <c r="AA6" s="5">
        <v>28.487106735491516</v>
      </c>
      <c r="AB6" s="5">
        <f>VLOOKUP($E6,Parametros!$B$3:$F$14,2,FALSE)</f>
        <v>1</v>
      </c>
      <c r="AC6" s="5" t="str">
        <f>VLOOKUP($E6,Parametros!$B$3:$F$14,4,FALSE)</f>
        <v>20221</v>
      </c>
      <c r="AD6" s="5" t="str">
        <f>VLOOKUP($E6,Parametros!$B$3:$F$14,5,FALSE)</f>
        <v>2022-1-01</v>
      </c>
      <c r="AE6" s="5">
        <v>0</v>
      </c>
      <c r="AF6" t="s">
        <v>407</v>
      </c>
      <c r="AG6" t="s">
        <v>408</v>
      </c>
      <c r="AH6" s="40">
        <f>+H6-SUM(I6:X6)-SUM(Z6:AA6)</f>
        <v>1024.4500996987363</v>
      </c>
      <c r="AJ6" t="str">
        <f>TRIM(_xlfn.CONCAT("INSERT INTO TABLA_PRESUPUESTO VALUES ('",A6,"','",B6,"','",C6,"',",D6,",'",E6,"',",SUBSTITUTE(ROUND(F6,6),",","."),",'",G6,"',",SUBSTITUTE(ROUND(H6,6),",","."),",",SUBSTITUTE(ROUND(I6,6),",","."),",",SUBSTITUTE(ROUND(J6,6),",","."),",",SUBSTITUTE(ROUND(K6,6),",","."),",",SUBSTITUTE(ROUND(L6,6),",","."),",",SUBSTITUTE(ROUND(M6,6),",","."),",",SUBSTITUTE(ROUND(N6,6),",","."),",",SUBSTITUTE(ROUND(O6,6),",","."),",",SUBSTITUTE(ROUND(P6,6),",","."),",",SUBSTITUTE(ROUND(Q6,6),",","."),",",SUBSTITUTE(ROUND(R6,6),",","."),",",SUBSTITUTE(ROUND(S6,6),",","."),",",SUBSTITUTE(ROUND(T6,6),",","."),",",SUBSTITUTE(ROUND(U6,6),",","."),",",SUBSTITUTE(ROUND(V6,6),",","."),",",SUBSTITUTE(ROUND(W6,6),",","."),",",SUBSTITUTE(ROUND(X6,6),",","."),",",SUBSTITUTE(ROUND(Y6,6),",","."),",",SUBSTITUTE(ROUND(Z6,6),",","."),",",SUBSTITUTE(ROUND(AA6,6),",","."),",",AB6,",'",AC6,"','",AD6,"');"))</f>
        <v>INSERT INTO TABLA_PRESUPUESTO VALUES ('VSR','96568970-C','14005058-20',2022,'Enero',200,'CLP',6421.944444,4271.111879,0,750,246.613793,0,0,0,0,0,22.114899,0,0,79.166667,0,0,0,129.768673,0,28.487107,1,'20221','2022-1-01');</v>
      </c>
    </row>
    <row r="7" spans="1:36" x14ac:dyDescent="0.2">
      <c r="A7" s="7" t="s">
        <v>117</v>
      </c>
      <c r="B7" t="s">
        <v>107</v>
      </c>
      <c r="C7" t="s">
        <v>120</v>
      </c>
      <c r="D7">
        <v>2022</v>
      </c>
      <c r="E7" t="s">
        <v>44</v>
      </c>
      <c r="F7" s="5">
        <v>60</v>
      </c>
      <c r="G7" t="s">
        <v>119</v>
      </c>
      <c r="H7" s="5">
        <v>1926.5833333333333</v>
      </c>
      <c r="I7" s="5">
        <v>1201.7849232738281</v>
      </c>
      <c r="J7" s="5">
        <v>0</v>
      </c>
      <c r="K7" s="5">
        <v>225</v>
      </c>
      <c r="L7" s="5">
        <v>73.984137898416122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6.6344698252012737</v>
      </c>
      <c r="S7" s="5">
        <v>0</v>
      </c>
      <c r="T7" s="5">
        <v>0</v>
      </c>
      <c r="U7" s="5">
        <v>23.75</v>
      </c>
      <c r="V7" s="5">
        <v>0</v>
      </c>
      <c r="W7" s="5">
        <v>0</v>
      </c>
      <c r="X7" s="5">
        <v>0</v>
      </c>
      <c r="Y7" s="5">
        <f t="shared" ref="Y7:Y19" si="2">+M7+N7+O7+P7+T7+U7+V7+Z7+AA7+S7+X7+Q7+R7</f>
        <v>38.930601845848727</v>
      </c>
      <c r="Z7" s="5">
        <v>0</v>
      </c>
      <c r="AA7" s="5">
        <v>8.5461320206474536</v>
      </c>
      <c r="AB7" s="5">
        <f>VLOOKUP($E7,Parametros!$B$3:$F$14,2,FALSE)</f>
        <v>1</v>
      </c>
      <c r="AC7" s="5" t="str">
        <f>VLOOKUP($E7,Parametros!$B$3:$F$14,4,FALSE)</f>
        <v>20221</v>
      </c>
      <c r="AD7" s="5" t="str">
        <f>VLOOKUP($E7,Parametros!$B$3:$F$14,5,FALSE)</f>
        <v>2022-1-01</v>
      </c>
      <c r="AE7" s="5">
        <v>0</v>
      </c>
      <c r="AF7" t="s">
        <v>407</v>
      </c>
      <c r="AG7" t="s">
        <v>408</v>
      </c>
      <c r="AH7" s="40">
        <f t="shared" ref="AH7:AH19" si="3">+H7-SUM(I7:X7)-SUM(Z7:AA7)</f>
        <v>386.88367031524041</v>
      </c>
      <c r="AJ7" t="str">
        <f t="shared" ref="AJ7:AJ70" si="4">TRIM(_xlfn.CONCAT("INSERT INTO TABLA_PRESUPUESTO VALUES ('",A7,"','",B7,"','",C7,"',",D7,",'",E7,"',",SUBSTITUTE(ROUND(F7,6),",","."),",'",G7,"',",SUBSTITUTE(ROUND(H7,6),",","."),",",SUBSTITUTE(ROUND(I7,6),",","."),",",SUBSTITUTE(ROUND(J7,6),",","."),",",SUBSTITUTE(ROUND(K7,6),",","."),",",SUBSTITUTE(ROUND(L7,6),",","."),",",SUBSTITUTE(ROUND(M7,6),",","."),",",SUBSTITUTE(ROUND(N7,6),",","."),",",SUBSTITUTE(ROUND(O7,6),",","."),",",SUBSTITUTE(ROUND(P7,6),",","."),",",SUBSTITUTE(ROUND(Q7,6),",","."),",",SUBSTITUTE(ROUND(R7,6),",","."),",",SUBSTITUTE(ROUND(S7,6),",","."),",",SUBSTITUTE(ROUND(T7,6),",","."),",",SUBSTITUTE(ROUND(U7,6),",","."),",",SUBSTITUTE(ROUND(V7,6),",","."),",",SUBSTITUTE(ROUND(W7,6),",","."),",",SUBSTITUTE(ROUND(X7,6),",","."),",",SUBSTITUTE(ROUND(Y7,6),",","."),",",SUBSTITUTE(ROUND(Z7,6),",","."),",",SUBSTITUTE(ROUND(AA7,6),",","."),",",AB7,",'",AC7,"','",AD7,"');"))</f>
        <v>INSERT INTO TABLA_PRESUPUESTO VALUES ('VSR','96568970-C','14005057-20',2022,'Enero',60,'CLP',1926.583333,1201.784923,0,225,73.984138,0,0,0,0,0,6.63447,0,0,23.75,0,0,0,38.930602,0,8.546132,1,'20221','2022-1-01');</v>
      </c>
    </row>
    <row r="8" spans="1:36" x14ac:dyDescent="0.2">
      <c r="A8" s="7" t="s">
        <v>117</v>
      </c>
      <c r="B8" t="s">
        <v>107</v>
      </c>
      <c r="C8" t="s">
        <v>121</v>
      </c>
      <c r="D8">
        <v>2022</v>
      </c>
      <c r="E8" t="s">
        <v>44</v>
      </c>
      <c r="F8" s="5">
        <v>100</v>
      </c>
      <c r="G8" t="s">
        <v>119</v>
      </c>
      <c r="H8" s="5">
        <v>3210.9722222222222</v>
      </c>
      <c r="I8" s="5">
        <v>2029.3468600977278</v>
      </c>
      <c r="J8" s="5">
        <v>0</v>
      </c>
      <c r="K8" s="5">
        <v>375</v>
      </c>
      <c r="L8" s="5">
        <v>123.3068964973602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11.05744970866879</v>
      </c>
      <c r="S8" s="5">
        <v>0</v>
      </c>
      <c r="T8" s="5">
        <v>0</v>
      </c>
      <c r="U8" s="5">
        <v>39.583333333333329</v>
      </c>
      <c r="V8" s="5">
        <v>0</v>
      </c>
      <c r="W8" s="5">
        <v>0</v>
      </c>
      <c r="X8" s="5">
        <v>0</v>
      </c>
      <c r="Y8" s="5">
        <f t="shared" si="2"/>
        <v>64.884336409747874</v>
      </c>
      <c r="Z8" s="5">
        <v>0</v>
      </c>
      <c r="AA8" s="5">
        <v>14.243553367745758</v>
      </c>
      <c r="AB8" s="5">
        <f>VLOOKUP($E8,Parametros!$B$3:$F$14,2,FALSE)</f>
        <v>1</v>
      </c>
      <c r="AC8" s="5" t="str">
        <f>VLOOKUP($E8,Parametros!$B$3:$F$14,4,FALSE)</f>
        <v>20221</v>
      </c>
      <c r="AD8" s="5" t="str">
        <f>VLOOKUP($E8,Parametros!$B$3:$F$14,5,FALSE)</f>
        <v>2022-1-01</v>
      </c>
      <c r="AE8" s="5">
        <v>0</v>
      </c>
      <c r="AF8" t="s">
        <v>407</v>
      </c>
      <c r="AG8" t="s">
        <v>408</v>
      </c>
      <c r="AH8" s="40">
        <f t="shared" si="3"/>
        <v>618.43412921738627</v>
      </c>
      <c r="AJ8" t="str">
        <f t="shared" si="4"/>
        <v>INSERT INTO TABLA_PRESUPUESTO VALUES ('VSR','96568970-C','14005059-20',2022,'Enero',100,'CLP',3210.972222,2029.34686,0,375,123.306896,0,0,0,0,0,11.05745,0,0,39.583333,0,0,0,64.884336,0,14.243553,1,'20221','2022-1-01');</v>
      </c>
    </row>
    <row r="9" spans="1:36" x14ac:dyDescent="0.2">
      <c r="A9" s="7" t="s">
        <v>117</v>
      </c>
      <c r="B9" t="s">
        <v>107</v>
      </c>
      <c r="C9" t="s">
        <v>122</v>
      </c>
      <c r="D9">
        <v>2022</v>
      </c>
      <c r="E9" t="s">
        <v>44</v>
      </c>
      <c r="F9" s="5">
        <v>10</v>
      </c>
      <c r="G9" t="s">
        <v>119</v>
      </c>
      <c r="H9" s="5">
        <v>887.5</v>
      </c>
      <c r="I9" s="5">
        <v>482.3473594103906</v>
      </c>
      <c r="J9" s="5">
        <v>0</v>
      </c>
      <c r="K9" s="5">
        <v>88.75</v>
      </c>
      <c r="L9" s="5">
        <v>12.330689649736019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3.0562352886540753</v>
      </c>
      <c r="S9" s="5">
        <v>0</v>
      </c>
      <c r="T9" s="5">
        <v>0</v>
      </c>
      <c r="U9" s="5">
        <v>3.958333333333333</v>
      </c>
      <c r="V9" s="5">
        <v>0</v>
      </c>
      <c r="W9" s="5">
        <v>0</v>
      </c>
      <c r="X9" s="5">
        <v>0</v>
      </c>
      <c r="Y9" s="5">
        <f t="shared" si="2"/>
        <v>8.4389239587619844</v>
      </c>
      <c r="Z9" s="5">
        <v>0</v>
      </c>
      <c r="AA9" s="5">
        <v>1.4243553367745758</v>
      </c>
      <c r="AB9" s="5">
        <f>VLOOKUP($E9,Parametros!$B$3:$F$14,2,FALSE)</f>
        <v>1</v>
      </c>
      <c r="AC9" s="5" t="str">
        <f>VLOOKUP($E9,Parametros!$B$3:$F$14,4,FALSE)</f>
        <v>20221</v>
      </c>
      <c r="AD9" s="5" t="str">
        <f>VLOOKUP($E9,Parametros!$B$3:$F$14,5,FALSE)</f>
        <v>2022-1-01</v>
      </c>
      <c r="AE9" s="5">
        <v>0</v>
      </c>
      <c r="AF9" t="s">
        <v>407</v>
      </c>
      <c r="AG9" t="s">
        <v>408</v>
      </c>
      <c r="AH9" s="40">
        <f t="shared" si="3"/>
        <v>295.63302698111141</v>
      </c>
      <c r="AJ9" t="str">
        <f t="shared" si="4"/>
        <v>INSERT INTO TABLA_PRESUPUESTO VALUES ('VSR','96568970-C','14005080-18',2022,'Enero',10,'CLP',887.5,482.347359,0,88.75,12.33069,0,0,0,0,0,3.056235,0,0,3.958333,0,0,0,8.438924,0,1.424355,1,'20221','2022-1-01');</v>
      </c>
    </row>
    <row r="10" spans="1:36" x14ac:dyDescent="0.2">
      <c r="A10" s="7" t="s">
        <v>117</v>
      </c>
      <c r="B10" t="s">
        <v>107</v>
      </c>
      <c r="C10" t="s">
        <v>123</v>
      </c>
      <c r="D10">
        <v>2022</v>
      </c>
      <c r="E10" t="s">
        <v>44</v>
      </c>
      <c r="F10" s="5">
        <v>1000</v>
      </c>
      <c r="G10" t="s">
        <v>119</v>
      </c>
      <c r="H10" s="5">
        <v>23355.555555555555</v>
      </c>
      <c r="I10" s="5">
        <v>17326.100580977276</v>
      </c>
      <c r="J10" s="5">
        <v>0</v>
      </c>
      <c r="K10" s="5">
        <v>1250</v>
      </c>
      <c r="L10" s="5">
        <v>1233.0689649736021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80.428251352123524</v>
      </c>
      <c r="S10" s="5">
        <v>0</v>
      </c>
      <c r="T10" s="5">
        <v>0</v>
      </c>
      <c r="U10" s="5">
        <v>395.83333333333331</v>
      </c>
      <c r="V10" s="5">
        <v>0</v>
      </c>
      <c r="W10" s="5">
        <v>0</v>
      </c>
      <c r="X10" s="5">
        <v>0</v>
      </c>
      <c r="Y10" s="5">
        <f t="shared" si="2"/>
        <v>618.69711836291447</v>
      </c>
      <c r="Z10" s="5">
        <v>0</v>
      </c>
      <c r="AA10" s="5">
        <v>142.43553367745758</v>
      </c>
      <c r="AB10" s="5">
        <f>VLOOKUP($E10,Parametros!$B$3:$F$14,2,FALSE)</f>
        <v>1</v>
      </c>
      <c r="AC10" s="5" t="str">
        <f>VLOOKUP($E10,Parametros!$B$3:$F$14,4,FALSE)</f>
        <v>20221</v>
      </c>
      <c r="AD10" s="5" t="str">
        <f>VLOOKUP($E10,Parametros!$B$3:$F$14,5,FALSE)</f>
        <v>2022-1-01</v>
      </c>
      <c r="AE10" s="5">
        <v>0</v>
      </c>
      <c r="AF10" t="s">
        <v>407</v>
      </c>
      <c r="AG10" t="s">
        <v>408</v>
      </c>
      <c r="AH10" s="40">
        <f t="shared" si="3"/>
        <v>2927.688891241763</v>
      </c>
      <c r="AJ10" t="str">
        <f t="shared" si="4"/>
        <v>INSERT INTO TABLA_PRESUPUESTO VALUES ('VSR','96568970-C','14005051-20',2022,'Enero',1000,'CLP',23355.555556,17326.100581,0,1250,1233.068965,0,0,0,0,0,80.428251,0,0,395.833333,0,0,0,618.697118,0,142.435534,1,'20221','2022-1-01');</v>
      </c>
    </row>
    <row r="11" spans="1:36" x14ac:dyDescent="0.2">
      <c r="A11" s="7" t="s">
        <v>117</v>
      </c>
      <c r="B11" t="s">
        <v>107</v>
      </c>
      <c r="C11" t="s">
        <v>124</v>
      </c>
      <c r="D11">
        <v>2022</v>
      </c>
      <c r="E11" t="s">
        <v>44</v>
      </c>
      <c r="F11" s="5">
        <v>1000</v>
      </c>
      <c r="G11" t="s">
        <v>119</v>
      </c>
      <c r="H11" s="5">
        <v>23355.555555555555</v>
      </c>
      <c r="I11" s="5">
        <v>15927.016076072856</v>
      </c>
      <c r="J11" s="5">
        <v>0</v>
      </c>
      <c r="K11" s="5">
        <v>1250</v>
      </c>
      <c r="L11" s="5">
        <v>1233.0689649736021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80.428251352123524</v>
      </c>
      <c r="S11" s="5">
        <v>0</v>
      </c>
      <c r="T11" s="5">
        <v>0</v>
      </c>
      <c r="U11" s="5">
        <v>395.83333333333331</v>
      </c>
      <c r="V11" s="5">
        <v>0</v>
      </c>
      <c r="W11" s="5">
        <v>0</v>
      </c>
      <c r="X11" s="5">
        <v>0</v>
      </c>
      <c r="Y11" s="5">
        <f t="shared" si="2"/>
        <v>618.69711836291447</v>
      </c>
      <c r="Z11" s="5">
        <v>0</v>
      </c>
      <c r="AA11" s="5">
        <v>142.43553367745758</v>
      </c>
      <c r="AB11" s="5">
        <f>VLOOKUP($E11,Parametros!$B$3:$F$14,2,FALSE)</f>
        <v>1</v>
      </c>
      <c r="AC11" s="5" t="str">
        <f>VLOOKUP($E11,Parametros!$B$3:$F$14,4,FALSE)</f>
        <v>20221</v>
      </c>
      <c r="AD11" s="5" t="str">
        <f>VLOOKUP($E11,Parametros!$B$3:$F$14,5,FALSE)</f>
        <v>2022-1-01</v>
      </c>
      <c r="AE11" s="5">
        <v>0</v>
      </c>
      <c r="AF11" t="s">
        <v>407</v>
      </c>
      <c r="AG11" t="s">
        <v>408</v>
      </c>
      <c r="AH11" s="40">
        <f t="shared" si="3"/>
        <v>4326.7733961461845</v>
      </c>
      <c r="AJ11" t="str">
        <f t="shared" si="4"/>
        <v>INSERT INTO TABLA_PRESUPUESTO VALUES ('VSR','96568970-C','14005050-21',2022,'Enero',1000,'CLP',23355.555556,15927.016076,0,1250,1233.068965,0,0,0,0,0,80.428251,0,0,395.833333,0,0,0,618.697118,0,142.435534,1,'20221','2022-1-01');</v>
      </c>
    </row>
    <row r="12" spans="1:36" x14ac:dyDescent="0.2">
      <c r="A12" s="7" t="s">
        <v>117</v>
      </c>
      <c r="B12" t="s">
        <v>107</v>
      </c>
      <c r="C12" t="s">
        <v>125</v>
      </c>
      <c r="D12">
        <v>2022</v>
      </c>
      <c r="E12" t="s">
        <v>44</v>
      </c>
      <c r="F12" s="5">
        <v>1000</v>
      </c>
      <c r="G12" t="s">
        <v>119</v>
      </c>
      <c r="H12" s="5">
        <v>23355.555555555555</v>
      </c>
      <c r="I12" s="5">
        <v>16806.084714151195</v>
      </c>
      <c r="J12" s="5">
        <v>0</v>
      </c>
      <c r="K12" s="5">
        <v>1250</v>
      </c>
      <c r="L12" s="5">
        <v>1233.0689649736021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80.428251352123524</v>
      </c>
      <c r="S12" s="5">
        <v>0</v>
      </c>
      <c r="T12" s="5">
        <v>0</v>
      </c>
      <c r="U12" s="5">
        <v>395.83333333333331</v>
      </c>
      <c r="V12" s="5">
        <v>0</v>
      </c>
      <c r="W12" s="5">
        <v>0</v>
      </c>
      <c r="X12" s="5">
        <v>0</v>
      </c>
      <c r="Y12" s="5">
        <f t="shared" si="2"/>
        <v>618.69711836291447</v>
      </c>
      <c r="Z12" s="5">
        <v>0</v>
      </c>
      <c r="AA12" s="5">
        <v>142.43553367745758</v>
      </c>
      <c r="AB12" s="5">
        <f>VLOOKUP($E12,Parametros!$B$3:$F$14,2,FALSE)</f>
        <v>1</v>
      </c>
      <c r="AC12" s="5" t="str">
        <f>VLOOKUP($E12,Parametros!$B$3:$F$14,4,FALSE)</f>
        <v>20221</v>
      </c>
      <c r="AD12" s="5" t="str">
        <f>VLOOKUP($E12,Parametros!$B$3:$F$14,5,FALSE)</f>
        <v>2022-1-01</v>
      </c>
      <c r="AE12" s="5">
        <v>0</v>
      </c>
      <c r="AF12" t="s">
        <v>407</v>
      </c>
      <c r="AG12" t="s">
        <v>408</v>
      </c>
      <c r="AH12" s="40">
        <f t="shared" si="3"/>
        <v>3447.7047580678441</v>
      </c>
      <c r="AJ12" t="str">
        <f t="shared" si="4"/>
        <v>INSERT INTO TABLA_PRESUPUESTO VALUES ('VSR','96568970-C','14005052-21',2022,'Enero',1000,'CLP',23355.555556,16806.084714,0,1250,1233.068965,0,0,0,0,0,80.428251,0,0,395.833333,0,0,0,618.697118,0,142.435534,1,'20221','2022-1-01');</v>
      </c>
    </row>
    <row r="13" spans="1:36" x14ac:dyDescent="0.2">
      <c r="A13" s="7" t="s">
        <v>117</v>
      </c>
      <c r="B13" t="s">
        <v>107</v>
      </c>
      <c r="C13" t="s">
        <v>126</v>
      </c>
      <c r="D13">
        <v>2022</v>
      </c>
      <c r="E13" t="s">
        <v>44</v>
      </c>
      <c r="F13" s="5">
        <v>190.4</v>
      </c>
      <c r="G13" t="s">
        <v>119</v>
      </c>
      <c r="H13" s="5">
        <v>4446.8977777777773</v>
      </c>
      <c r="I13" s="5">
        <v>2515.9601134996274</v>
      </c>
      <c r="J13" s="5">
        <v>0</v>
      </c>
      <c r="K13" s="5">
        <v>238</v>
      </c>
      <c r="L13" s="5">
        <v>234.77633093097381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15.313539057444316</v>
      </c>
      <c r="S13" s="5">
        <v>0</v>
      </c>
      <c r="T13" s="5">
        <v>0</v>
      </c>
      <c r="U13" s="5">
        <v>75.36666666666666</v>
      </c>
      <c r="V13" s="5">
        <v>0</v>
      </c>
      <c r="W13" s="5">
        <v>0</v>
      </c>
      <c r="X13" s="5">
        <v>0</v>
      </c>
      <c r="Y13" s="5">
        <f t="shared" si="2"/>
        <v>117.7999313362989</v>
      </c>
      <c r="Z13" s="5">
        <v>0</v>
      </c>
      <c r="AA13" s="5">
        <v>27.119725612187924</v>
      </c>
      <c r="AB13" s="5">
        <f>VLOOKUP($E13,Parametros!$B$3:$F$14,2,FALSE)</f>
        <v>1</v>
      </c>
      <c r="AC13" s="5" t="str">
        <f>VLOOKUP($E13,Parametros!$B$3:$F$14,4,FALSE)</f>
        <v>20221</v>
      </c>
      <c r="AD13" s="5" t="str">
        <f>VLOOKUP($E13,Parametros!$B$3:$F$14,5,FALSE)</f>
        <v>2022-1-01</v>
      </c>
      <c r="AE13" s="5">
        <v>0</v>
      </c>
      <c r="AF13" t="s">
        <v>407</v>
      </c>
      <c r="AG13" t="s">
        <v>408</v>
      </c>
      <c r="AH13" s="40">
        <f t="shared" si="3"/>
        <v>1340.3614020108769</v>
      </c>
      <c r="AJ13" t="str">
        <f t="shared" si="4"/>
        <v>INSERT INTO TABLA_PRESUPUESTO VALUES ('VSR','96568970-C','14005054-20',2022,'Enero',190.4,'CLP',4446.897778,2515.960113,0,238,234.776331,0,0,0,0,0,15.313539,0,0,75.366667,0,0,0,117.799931,0,27.119726,1,'20221','2022-1-01');</v>
      </c>
    </row>
    <row r="14" spans="1:36" x14ac:dyDescent="0.2">
      <c r="A14" s="7" t="s">
        <v>117</v>
      </c>
      <c r="B14" t="s">
        <v>107</v>
      </c>
      <c r="C14" t="s">
        <v>127</v>
      </c>
      <c r="D14">
        <v>2022</v>
      </c>
      <c r="E14" t="s">
        <v>44</v>
      </c>
      <c r="F14" s="5">
        <v>60</v>
      </c>
      <c r="G14" t="s">
        <v>119</v>
      </c>
      <c r="H14" s="5">
        <v>1401.3333333333333</v>
      </c>
      <c r="I14" s="5">
        <v>724.81406729739865</v>
      </c>
      <c r="J14" s="5">
        <v>0</v>
      </c>
      <c r="K14" s="5">
        <v>75</v>
      </c>
      <c r="L14" s="5">
        <v>73.984137898416122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4.8256950811274111</v>
      </c>
      <c r="S14" s="5">
        <v>0</v>
      </c>
      <c r="T14" s="5">
        <v>0</v>
      </c>
      <c r="U14" s="5">
        <v>23.75</v>
      </c>
      <c r="V14" s="5">
        <v>0</v>
      </c>
      <c r="W14" s="5">
        <v>0</v>
      </c>
      <c r="X14" s="5">
        <v>0</v>
      </c>
      <c r="Y14" s="5">
        <f t="shared" si="2"/>
        <v>37.121827101774869</v>
      </c>
      <c r="Z14" s="5">
        <v>0</v>
      </c>
      <c r="AA14" s="5">
        <v>8.5461320206474536</v>
      </c>
      <c r="AB14" s="5">
        <f>VLOOKUP($E14,Parametros!$B$3:$F$14,2,FALSE)</f>
        <v>1</v>
      </c>
      <c r="AC14" s="5" t="str">
        <f>VLOOKUP($E14,Parametros!$B$3:$F$14,4,FALSE)</f>
        <v>20221</v>
      </c>
      <c r="AD14" s="5" t="str">
        <f>VLOOKUP($E14,Parametros!$B$3:$F$14,5,FALSE)</f>
        <v>2022-1-01</v>
      </c>
      <c r="AE14" s="5">
        <v>0</v>
      </c>
      <c r="AF14" t="s">
        <v>407</v>
      </c>
      <c r="AG14" t="s">
        <v>408</v>
      </c>
      <c r="AH14" s="40">
        <f t="shared" si="3"/>
        <v>490.4133010357437</v>
      </c>
      <c r="AJ14" t="str">
        <f t="shared" si="4"/>
        <v>INSERT INTO TABLA_PRESUPUESTO VALUES ('VSR','96568970-C','14004702-19',2022,'Enero',60,'CLP',1401.333333,724.814067,0,75,73.984138,0,0,0,0,0,4.825695,0,0,23.75,0,0,0,37.121827,0,8.546132,1,'20221','2022-1-01');</v>
      </c>
    </row>
    <row r="15" spans="1:36" x14ac:dyDescent="0.2">
      <c r="A15" s="7" t="s">
        <v>117</v>
      </c>
      <c r="B15" t="s">
        <v>107</v>
      </c>
      <c r="C15" t="s">
        <v>128</v>
      </c>
      <c r="D15">
        <v>2022</v>
      </c>
      <c r="E15" t="s">
        <v>44</v>
      </c>
      <c r="F15" s="5">
        <v>180</v>
      </c>
      <c r="G15" t="s">
        <v>119</v>
      </c>
      <c r="H15" s="5">
        <v>4204</v>
      </c>
      <c r="I15" s="5">
        <v>2489.2428712181422</v>
      </c>
      <c r="J15" s="5">
        <v>0</v>
      </c>
      <c r="K15" s="5">
        <v>225</v>
      </c>
      <c r="L15" s="5">
        <v>221.95241369524837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14.477085243382234</v>
      </c>
      <c r="S15" s="5">
        <v>0</v>
      </c>
      <c r="T15" s="5">
        <v>0</v>
      </c>
      <c r="U15" s="5">
        <v>71.25</v>
      </c>
      <c r="V15" s="5">
        <v>0</v>
      </c>
      <c r="W15" s="5">
        <v>0</v>
      </c>
      <c r="X15" s="5">
        <v>0</v>
      </c>
      <c r="Y15" s="5">
        <f t="shared" si="2"/>
        <v>111.36548130532459</v>
      </c>
      <c r="Z15" s="5">
        <v>0</v>
      </c>
      <c r="AA15" s="5">
        <v>25.638396061942363</v>
      </c>
      <c r="AB15" s="5">
        <f>VLOOKUP($E15,Parametros!$B$3:$F$14,2,FALSE)</f>
        <v>1</v>
      </c>
      <c r="AC15" s="5" t="str">
        <f>VLOOKUP($E15,Parametros!$B$3:$F$14,4,FALSE)</f>
        <v>20221</v>
      </c>
      <c r="AD15" s="5" t="str">
        <f>VLOOKUP($E15,Parametros!$B$3:$F$14,5,FALSE)</f>
        <v>2022-1-01</v>
      </c>
      <c r="AE15" s="5">
        <v>0</v>
      </c>
      <c r="AF15" t="s">
        <v>407</v>
      </c>
      <c r="AG15" t="s">
        <v>408</v>
      </c>
      <c r="AH15" s="40">
        <f t="shared" si="3"/>
        <v>1156.4392337812851</v>
      </c>
      <c r="AJ15" t="str">
        <f t="shared" si="4"/>
        <v>INSERT INTO TABLA_PRESUPUESTO VALUES ('VSR','96568970-C','14005055-20',2022,'Enero',180,'CLP',4204,2489.242871,0,225,221.952414,0,0,0,0,0,14.477085,0,0,71.25,0,0,0,111.365481,0,25.638396,1,'20221','2022-1-01');</v>
      </c>
    </row>
    <row r="16" spans="1:36" x14ac:dyDescent="0.2">
      <c r="A16" s="7" t="s">
        <v>117</v>
      </c>
      <c r="B16" t="s">
        <v>107</v>
      </c>
      <c r="C16" t="s">
        <v>129</v>
      </c>
      <c r="D16">
        <v>2022</v>
      </c>
      <c r="E16" t="s">
        <v>44</v>
      </c>
      <c r="F16" s="5">
        <v>40</v>
      </c>
      <c r="G16" t="s">
        <v>119</v>
      </c>
      <c r="H16" s="5">
        <v>934.22222222222217</v>
      </c>
      <c r="I16" s="5">
        <v>659.66977098255961</v>
      </c>
      <c r="J16" s="5">
        <v>0</v>
      </c>
      <c r="K16" s="5">
        <v>50</v>
      </c>
      <c r="L16" s="5">
        <v>49.322758598944077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3.2171300540849406</v>
      </c>
      <c r="S16" s="5">
        <v>0</v>
      </c>
      <c r="T16" s="5">
        <v>0</v>
      </c>
      <c r="U16" s="5">
        <v>15.833333333333332</v>
      </c>
      <c r="V16" s="5">
        <v>0</v>
      </c>
      <c r="W16" s="5">
        <v>0</v>
      </c>
      <c r="X16" s="5">
        <v>0</v>
      </c>
      <c r="Y16" s="5">
        <f t="shared" si="2"/>
        <v>24.747884734516575</v>
      </c>
      <c r="Z16" s="5">
        <v>0</v>
      </c>
      <c r="AA16" s="5">
        <v>5.6974213470983033</v>
      </c>
      <c r="AB16" s="5">
        <f>VLOOKUP($E16,Parametros!$B$3:$F$14,2,FALSE)</f>
        <v>1</v>
      </c>
      <c r="AC16" s="5" t="str">
        <f>VLOOKUP($E16,Parametros!$B$3:$F$14,4,FALSE)</f>
        <v>20221</v>
      </c>
      <c r="AD16" s="5" t="str">
        <f>VLOOKUP($E16,Parametros!$B$3:$F$14,5,FALSE)</f>
        <v>2022-1-01</v>
      </c>
      <c r="AE16" s="5">
        <v>0</v>
      </c>
      <c r="AF16" t="s">
        <v>407</v>
      </c>
      <c r="AG16" t="s">
        <v>408</v>
      </c>
      <c r="AH16" s="40">
        <f t="shared" si="3"/>
        <v>150.48180790620185</v>
      </c>
      <c r="AJ16" t="str">
        <f t="shared" si="4"/>
        <v>INSERT INTO TABLA_PRESUPUESTO VALUES ('VSR','96568970-C','14005123-21',2022,'Enero',40,'CLP',934.222222,659.669771,0,50,49.322759,0,0,0,0,0,3.21713,0,0,15.833333,0,0,0,24.747885,0,5.697421,1,'20221','2022-1-01');</v>
      </c>
    </row>
    <row r="17" spans="1:36" x14ac:dyDescent="0.2">
      <c r="A17" s="7" t="s">
        <v>117</v>
      </c>
      <c r="B17" t="s">
        <v>107</v>
      </c>
      <c r="C17" t="s">
        <v>130</v>
      </c>
      <c r="D17">
        <v>2022</v>
      </c>
      <c r="E17" t="s">
        <v>44</v>
      </c>
      <c r="F17" s="5">
        <v>20</v>
      </c>
      <c r="G17" t="s">
        <v>119</v>
      </c>
      <c r="H17" s="5">
        <v>1112.0277777777778</v>
      </c>
      <c r="I17" s="5">
        <v>554.66710976198715</v>
      </c>
      <c r="J17" s="5">
        <v>0</v>
      </c>
      <c r="K17" s="5">
        <v>111.11111111111111</v>
      </c>
      <c r="L17" s="5">
        <v>24.661379299472038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3.8294293367977654</v>
      </c>
      <c r="S17" s="5">
        <v>0</v>
      </c>
      <c r="T17" s="5">
        <v>0</v>
      </c>
      <c r="U17" s="5">
        <v>7.9166666666666661</v>
      </c>
      <c r="V17" s="5">
        <v>0</v>
      </c>
      <c r="W17" s="5">
        <v>0</v>
      </c>
      <c r="X17" s="5">
        <v>0</v>
      </c>
      <c r="Y17" s="5">
        <f t="shared" si="2"/>
        <v>14.594806677013583</v>
      </c>
      <c r="Z17" s="5">
        <v>0</v>
      </c>
      <c r="AA17" s="5">
        <v>2.8487106735491516</v>
      </c>
      <c r="AB17" s="5">
        <f>VLOOKUP($E17,Parametros!$B$3:$F$14,2,FALSE)</f>
        <v>1</v>
      </c>
      <c r="AC17" s="5" t="str">
        <f>VLOOKUP($E17,Parametros!$B$3:$F$14,4,FALSE)</f>
        <v>20221</v>
      </c>
      <c r="AD17" s="5" t="str">
        <f>VLOOKUP($E17,Parametros!$B$3:$F$14,5,FALSE)</f>
        <v>2022-1-01</v>
      </c>
      <c r="AE17" s="5">
        <v>0</v>
      </c>
      <c r="AF17" t="s">
        <v>407</v>
      </c>
      <c r="AG17" t="s">
        <v>408</v>
      </c>
      <c r="AH17" s="40">
        <f t="shared" si="3"/>
        <v>406.99337092819405</v>
      </c>
      <c r="AJ17" t="str">
        <f t="shared" si="4"/>
        <v>INSERT INTO TABLA_PRESUPUESTO VALUES ('VSR','96568970-C','14005078-18',2022,'Enero',20,'CLP',1112.027778,554.66711,0,111.111111,24.661379,0,0,0,0,0,3.829429,0,0,7.916667,0,0,0,14.594807,0,2.848711,1,'20221','2022-1-01');</v>
      </c>
    </row>
    <row r="18" spans="1:36" x14ac:dyDescent="0.2">
      <c r="A18" s="7" t="s">
        <v>117</v>
      </c>
      <c r="B18" t="s">
        <v>107</v>
      </c>
      <c r="C18" t="s">
        <v>131</v>
      </c>
      <c r="D18">
        <v>2022</v>
      </c>
      <c r="E18" t="s">
        <v>44</v>
      </c>
      <c r="F18" s="5">
        <v>20</v>
      </c>
      <c r="G18" t="s">
        <v>119</v>
      </c>
      <c r="H18" s="5">
        <v>1112.0277777777778</v>
      </c>
      <c r="I18" s="5">
        <v>691.58428139317834</v>
      </c>
      <c r="J18" s="5">
        <v>0</v>
      </c>
      <c r="K18" s="5">
        <v>111.11111111111111</v>
      </c>
      <c r="L18" s="5">
        <v>24.661379299472038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3.8294293367977654</v>
      </c>
      <c r="S18" s="5">
        <v>0</v>
      </c>
      <c r="T18" s="5">
        <v>0</v>
      </c>
      <c r="U18" s="5">
        <v>7.9166666666666661</v>
      </c>
      <c r="V18" s="5">
        <v>0</v>
      </c>
      <c r="W18" s="5">
        <v>0</v>
      </c>
      <c r="X18" s="5">
        <v>0</v>
      </c>
      <c r="Y18" s="5">
        <f t="shared" si="2"/>
        <v>14.594806677013583</v>
      </c>
      <c r="Z18" s="5">
        <v>0</v>
      </c>
      <c r="AA18" s="5">
        <v>2.8487106735491516</v>
      </c>
      <c r="AB18" s="5">
        <f>VLOOKUP($E18,Parametros!$B$3:$F$14,2,FALSE)</f>
        <v>1</v>
      </c>
      <c r="AC18" s="5" t="str">
        <f>VLOOKUP($E18,Parametros!$B$3:$F$14,4,FALSE)</f>
        <v>20221</v>
      </c>
      <c r="AD18" s="5" t="str">
        <f>VLOOKUP($E18,Parametros!$B$3:$F$14,5,FALSE)</f>
        <v>2022-1-01</v>
      </c>
      <c r="AE18" s="5">
        <v>0</v>
      </c>
      <c r="AF18" t="s">
        <v>407</v>
      </c>
      <c r="AG18" t="s">
        <v>408</v>
      </c>
      <c r="AH18" s="40">
        <f t="shared" si="3"/>
        <v>270.07619929700286</v>
      </c>
      <c r="AJ18" t="str">
        <f t="shared" si="4"/>
        <v>INSERT INTO TABLA_PRESUPUESTO VALUES ('VSR','96568970-C','14005076-18',2022,'Enero',20,'CLP',1112.027778,691.584281,0,111.111111,24.661379,0,0,0,0,0,3.829429,0,0,7.916667,0,0,0,14.594807,0,2.848711,1,'20221','2022-1-01');</v>
      </c>
    </row>
    <row r="19" spans="1:36" x14ac:dyDescent="0.2">
      <c r="A19" s="7" t="s">
        <v>117</v>
      </c>
      <c r="B19" t="s">
        <v>107</v>
      </c>
      <c r="C19" t="s">
        <v>132</v>
      </c>
      <c r="D19">
        <v>2022</v>
      </c>
      <c r="E19" t="s">
        <v>44</v>
      </c>
      <c r="F19" s="5">
        <v>20</v>
      </c>
      <c r="G19" t="s">
        <v>119</v>
      </c>
      <c r="H19" s="5">
        <v>1112.0277777777778</v>
      </c>
      <c r="I19" s="5">
        <v>620.73086561780872</v>
      </c>
      <c r="J19" s="5">
        <v>0</v>
      </c>
      <c r="K19" s="5">
        <v>111.11111111111111</v>
      </c>
      <c r="L19" s="5">
        <v>24.661379299472038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3.8294293367977654</v>
      </c>
      <c r="S19" s="5">
        <v>0</v>
      </c>
      <c r="T19" s="5">
        <v>0</v>
      </c>
      <c r="U19" s="5">
        <v>7.9166666666666661</v>
      </c>
      <c r="V19" s="5">
        <v>0</v>
      </c>
      <c r="W19" s="5">
        <v>0</v>
      </c>
      <c r="X19" s="5">
        <v>0</v>
      </c>
      <c r="Y19" s="5">
        <f t="shared" si="2"/>
        <v>14.594806677013583</v>
      </c>
      <c r="Z19" s="5">
        <v>0</v>
      </c>
      <c r="AA19" s="5">
        <v>2.8487106735491516</v>
      </c>
      <c r="AB19" s="5">
        <f>VLOOKUP($E19,Parametros!$B$3:$F$14,2,FALSE)</f>
        <v>1</v>
      </c>
      <c r="AC19" s="5" t="str">
        <f>VLOOKUP($E19,Parametros!$B$3:$F$14,4,FALSE)</f>
        <v>20221</v>
      </c>
      <c r="AD19" s="5" t="str">
        <f>VLOOKUP($E19,Parametros!$B$3:$F$14,5,FALSE)</f>
        <v>2022-1-01</v>
      </c>
      <c r="AE19" s="5">
        <v>0</v>
      </c>
      <c r="AF19" t="s">
        <v>407</v>
      </c>
      <c r="AG19" t="s">
        <v>408</v>
      </c>
      <c r="AH19" s="40">
        <f t="shared" si="3"/>
        <v>340.92961507237248</v>
      </c>
      <c r="AJ19" t="str">
        <f t="shared" si="4"/>
        <v>INSERT INTO TABLA_PRESUPUESTO VALUES ('VSR','96568970-C','14005075-18',2022,'Enero',20,'CLP',1112.027778,620.730866,0,111.111111,24.661379,0,0,0,0,0,3.829429,0,0,7.916667,0,0,0,14.594807,0,2.848711,1,'20221','2022-1-01');</v>
      </c>
    </row>
    <row r="20" spans="1:36" x14ac:dyDescent="0.2">
      <c r="A20" s="7" t="s">
        <v>117</v>
      </c>
      <c r="B20" t="s">
        <v>188</v>
      </c>
      <c r="C20" t="s">
        <v>133</v>
      </c>
      <c r="D20">
        <v>2022</v>
      </c>
      <c r="E20" t="s">
        <v>44</v>
      </c>
      <c r="F20" s="5">
        <v>2.8079999999999998</v>
      </c>
      <c r="G20" t="s">
        <v>134</v>
      </c>
      <c r="H20" s="5">
        <v>673.92</v>
      </c>
      <c r="I20" s="5">
        <v>175.05230331304375</v>
      </c>
      <c r="J20" s="5">
        <v>0</v>
      </c>
      <c r="K20" s="5">
        <v>67.391999999999996</v>
      </c>
      <c r="L20" s="5">
        <v>3.462457653645874</v>
      </c>
      <c r="M20" s="5">
        <v>21.696506218487393</v>
      </c>
      <c r="N20" s="5">
        <v>0.87548275862068958</v>
      </c>
      <c r="O20" s="5">
        <v>1.17</v>
      </c>
      <c r="P20" s="5">
        <v>0.11202413793103448</v>
      </c>
      <c r="Q20" s="5">
        <v>2.3207415050476103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f t="shared" ref="Y20:Y41" si="5">+M20+N20+O20+P20+T20+U20+V20+Z20+AA20+S20+X20+Q20+R20</f>
        <v>38.827449696550694</v>
      </c>
      <c r="Z20" s="5">
        <v>12.652695076463973</v>
      </c>
      <c r="AA20" s="5">
        <v>0</v>
      </c>
      <c r="AB20" s="5">
        <f>VLOOKUP($E20,Parametros!$B$3:$F$14,2,FALSE)</f>
        <v>1</v>
      </c>
      <c r="AC20" s="5" t="str">
        <f>VLOOKUP($E20,Parametros!$B$3:$F$14,4,FALSE)</f>
        <v>20221</v>
      </c>
      <c r="AD20" s="5" t="str">
        <f>VLOOKUP($E20,Parametros!$B$3:$F$14,5,FALSE)</f>
        <v>2022-1-01</v>
      </c>
      <c r="AE20" s="5">
        <v>0</v>
      </c>
      <c r="AF20" t="s">
        <v>409</v>
      </c>
      <c r="AG20" t="s">
        <v>417</v>
      </c>
      <c r="AH20" s="40">
        <f t="shared" ref="AH20:AH41" si="6">+H20-SUM(I20:X20)-SUM(Z20:AA20)</f>
        <v>389.18578933675957</v>
      </c>
      <c r="AJ20" t="str">
        <f t="shared" si="4"/>
        <v>INSERT INTO TABLA_PRESUPUESTO VALUES ('VSR','Cripton_China','14004807-18',2022,'Enero',2.808,'USD',673.92,175.052303,0,67.392,3.462458,21.696506,0.875483,1.17,0.112024,2.320742,0,0,0,0,0,0,0,38.82745,12.652695,0,1,'20221','2022-1-01');</v>
      </c>
    </row>
    <row r="21" spans="1:36" x14ac:dyDescent="0.2">
      <c r="A21" s="7" t="s">
        <v>117</v>
      </c>
      <c r="B21" t="s">
        <v>188</v>
      </c>
      <c r="C21" t="s">
        <v>133</v>
      </c>
      <c r="D21">
        <v>2022</v>
      </c>
      <c r="E21" t="s">
        <v>44</v>
      </c>
      <c r="F21" s="5">
        <v>2.16</v>
      </c>
      <c r="G21" t="s">
        <v>134</v>
      </c>
      <c r="H21" s="5">
        <v>702</v>
      </c>
      <c r="I21" s="5">
        <v>174.89840254111061</v>
      </c>
      <c r="J21" s="5">
        <v>0</v>
      </c>
      <c r="K21" s="5">
        <v>70.2</v>
      </c>
      <c r="L21" s="5">
        <v>2.6634289643429803</v>
      </c>
      <c r="M21" s="5">
        <v>22.197620168067228</v>
      </c>
      <c r="N21" s="5">
        <v>0.67344827586206912</v>
      </c>
      <c r="O21" s="5">
        <v>0.9</v>
      </c>
      <c r="P21" s="5">
        <v>8.6172413793103461E-2</v>
      </c>
      <c r="Q21" s="5">
        <v>2.4174390677579276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f t="shared" si="5"/>
        <v>36.00752229199108</v>
      </c>
      <c r="Z21" s="5">
        <v>9.7328423665107522</v>
      </c>
      <c r="AA21" s="5">
        <v>0</v>
      </c>
      <c r="AB21" s="5">
        <f>VLOOKUP($E21,Parametros!$B$3:$F$14,2,FALSE)</f>
        <v>1</v>
      </c>
      <c r="AC21" s="5" t="str">
        <f>VLOOKUP($E21,Parametros!$B$3:$F$14,4,FALSE)</f>
        <v>20221</v>
      </c>
      <c r="AD21" s="5" t="str">
        <f>VLOOKUP($E21,Parametros!$B$3:$F$14,5,FALSE)</f>
        <v>2022-1-01</v>
      </c>
      <c r="AE21" s="5">
        <v>0</v>
      </c>
      <c r="AF21" t="s">
        <v>409</v>
      </c>
      <c r="AG21" t="s">
        <v>417</v>
      </c>
      <c r="AH21" s="40">
        <f t="shared" si="6"/>
        <v>418.23064620255536</v>
      </c>
      <c r="AJ21" t="str">
        <f t="shared" si="4"/>
        <v>INSERT INTO TABLA_PRESUPUESTO VALUES ('VSR','Cripton_China','14004807-18',2022,'Enero',2.16,'USD',702,174.898403,0,70.2,2.663429,22.19762,0.673448,0.9,0.086172,2.417439,0,0,0,0,0,0,0,36.007522,9.732842,0,1,'20221','2022-1-01');</v>
      </c>
    </row>
    <row r="22" spans="1:36" x14ac:dyDescent="0.2">
      <c r="A22" s="7" t="s">
        <v>117</v>
      </c>
      <c r="B22" t="s">
        <v>188</v>
      </c>
      <c r="C22" t="s">
        <v>189</v>
      </c>
      <c r="D22">
        <v>2022</v>
      </c>
      <c r="E22" t="s">
        <v>44</v>
      </c>
      <c r="F22" s="5">
        <v>6.48</v>
      </c>
      <c r="G22" t="s">
        <v>134</v>
      </c>
      <c r="H22" s="5">
        <v>1166.4000000000001</v>
      </c>
      <c r="I22" s="5">
        <v>494.48691887945864</v>
      </c>
      <c r="J22" s="5">
        <v>0</v>
      </c>
      <c r="K22" s="5">
        <v>116.64000000000001</v>
      </c>
      <c r="L22" s="5">
        <v>7.9902868930289417</v>
      </c>
      <c r="M22" s="5">
        <v>38.404860504201679</v>
      </c>
      <c r="N22" s="5">
        <v>2.0203448275862073</v>
      </c>
      <c r="O22" s="5">
        <v>2.7</v>
      </c>
      <c r="P22" s="5">
        <v>0.25851724137931037</v>
      </c>
      <c r="Q22" s="5">
        <v>4.0166679895054802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f t="shared" si="5"/>
        <v>76.598917662204926</v>
      </c>
      <c r="Z22" s="5">
        <v>29.198527099532257</v>
      </c>
      <c r="AA22" s="5">
        <v>0</v>
      </c>
      <c r="AB22" s="5">
        <f>VLOOKUP($E22,Parametros!$B$3:$F$14,2,FALSE)</f>
        <v>1</v>
      </c>
      <c r="AC22" s="5" t="str">
        <f>VLOOKUP($E22,Parametros!$B$3:$F$14,4,FALSE)</f>
        <v>20221</v>
      </c>
      <c r="AD22" s="5" t="str">
        <f>VLOOKUP($E22,Parametros!$B$3:$F$14,5,FALSE)</f>
        <v>2022-1-01</v>
      </c>
      <c r="AE22" s="5">
        <v>0</v>
      </c>
      <c r="AF22" t="s">
        <v>409</v>
      </c>
      <c r="AG22" t="s">
        <v>417</v>
      </c>
      <c r="AH22" s="40">
        <f t="shared" si="6"/>
        <v>470.68387656530751</v>
      </c>
      <c r="AJ22" t="str">
        <f t="shared" si="4"/>
        <v>INSERT INTO TABLA_PRESUPUESTO VALUES ('VSR','Cripton_China','14005073-18',2022,'Enero',6.48,'USD',1166.4,494.486919,0,116.64,7.990287,38.404861,2.020345,2.7,0.258517,4.016668,0,0,0,0,0,0,0,76.598918,29.198527,0,1,'20221','2022-1-01');</v>
      </c>
    </row>
    <row r="23" spans="1:36" x14ac:dyDescent="0.2">
      <c r="A23" s="7" t="s">
        <v>117</v>
      </c>
      <c r="B23" t="s">
        <v>188</v>
      </c>
      <c r="C23" t="s">
        <v>163</v>
      </c>
      <c r="D23">
        <v>2022</v>
      </c>
      <c r="E23" t="s">
        <v>44</v>
      </c>
      <c r="F23" s="5">
        <v>64.8</v>
      </c>
      <c r="G23" t="s">
        <v>134</v>
      </c>
      <c r="H23" s="5">
        <v>2916</v>
      </c>
      <c r="I23" s="5">
        <v>1246.4691125693341</v>
      </c>
      <c r="J23" s="5">
        <v>0</v>
      </c>
      <c r="K23" s="5">
        <v>291.59999999999997</v>
      </c>
      <c r="L23" s="5">
        <v>79.902868930289401</v>
      </c>
      <c r="M23" s="5">
        <v>121.60860504201679</v>
      </c>
      <c r="N23" s="5">
        <v>20.203448275862069</v>
      </c>
      <c r="O23" s="5">
        <v>27</v>
      </c>
      <c r="P23" s="5">
        <v>2.5851724137931034</v>
      </c>
      <c r="Q23" s="5">
        <v>10.0416699737637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f t="shared" si="5"/>
        <v>473.42416670075812</v>
      </c>
      <c r="Z23" s="5">
        <v>291.98527099532248</v>
      </c>
      <c r="AA23" s="5">
        <v>0</v>
      </c>
      <c r="AB23" s="5">
        <f>VLOOKUP($E23,Parametros!$B$3:$F$14,2,FALSE)</f>
        <v>1</v>
      </c>
      <c r="AC23" s="5" t="str">
        <f>VLOOKUP($E23,Parametros!$B$3:$F$14,4,FALSE)</f>
        <v>20221</v>
      </c>
      <c r="AD23" s="5" t="str">
        <f>VLOOKUP($E23,Parametros!$B$3:$F$14,5,FALSE)</f>
        <v>2022-1-01</v>
      </c>
      <c r="AE23" s="5">
        <v>0</v>
      </c>
      <c r="AF23" t="s">
        <v>409</v>
      </c>
      <c r="AG23" t="s">
        <v>417</v>
      </c>
      <c r="AH23" s="40">
        <f t="shared" si="6"/>
        <v>824.60385179961872</v>
      </c>
      <c r="AJ23" t="str">
        <f t="shared" si="4"/>
        <v>INSERT INTO TABLA_PRESUPUESTO VALUES ('VSR','Cripton_China','14004339-19',2022,'Enero',64.8,'USD',2916,1246.469113,0,291.6,79.902869,121.608605,20.203448,27,2.585172,10.04167,0,0,0,0,0,0,0,473.424167,291.985271,0,1,'20221','2022-1-01');</v>
      </c>
    </row>
    <row r="24" spans="1:36" x14ac:dyDescent="0.2">
      <c r="A24" s="7" t="s">
        <v>117</v>
      </c>
      <c r="B24" t="s">
        <v>188</v>
      </c>
      <c r="C24" t="s">
        <v>137</v>
      </c>
      <c r="D24">
        <v>2022</v>
      </c>
      <c r="E24" t="s">
        <v>44</v>
      </c>
      <c r="F24" s="5">
        <v>21.599999999999998</v>
      </c>
      <c r="G24" t="s">
        <v>134</v>
      </c>
      <c r="H24" s="5">
        <v>1727.9999999999998</v>
      </c>
      <c r="I24" s="5">
        <v>608.86138342962499</v>
      </c>
      <c r="J24" s="5">
        <v>0</v>
      </c>
      <c r="K24" s="5">
        <v>172.79999999999998</v>
      </c>
      <c r="L24" s="5">
        <v>26.634289643429799</v>
      </c>
      <c r="M24" s="5">
        <v>63.216201680672263</v>
      </c>
      <c r="N24" s="5">
        <v>6.7344827586206897</v>
      </c>
      <c r="O24" s="5">
        <v>8.9999999999999982</v>
      </c>
      <c r="P24" s="5">
        <v>0.86172413793103442</v>
      </c>
      <c r="Q24" s="5">
        <v>5.950619243711821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f t="shared" si="5"/>
        <v>183.09145148604333</v>
      </c>
      <c r="Z24" s="5">
        <v>97.328423665107493</v>
      </c>
      <c r="AA24" s="5">
        <v>0</v>
      </c>
      <c r="AB24" s="5">
        <f>VLOOKUP($E24,Parametros!$B$3:$F$14,2,FALSE)</f>
        <v>1</v>
      </c>
      <c r="AC24" s="5" t="str">
        <f>VLOOKUP($E24,Parametros!$B$3:$F$14,4,FALSE)</f>
        <v>20221</v>
      </c>
      <c r="AD24" s="5" t="str">
        <f>VLOOKUP($E24,Parametros!$B$3:$F$14,5,FALSE)</f>
        <v>2022-1-01</v>
      </c>
      <c r="AE24" s="5">
        <v>0</v>
      </c>
      <c r="AF24" t="s">
        <v>409</v>
      </c>
      <c r="AG24" t="s">
        <v>417</v>
      </c>
      <c r="AH24" s="40">
        <f t="shared" si="6"/>
        <v>736.61287544090169</v>
      </c>
      <c r="AJ24" t="str">
        <f t="shared" si="4"/>
        <v>INSERT INTO TABLA_PRESUPUESTO VALUES ('VSR','Cripton_China','14004806-17',2022,'Enero',21.6,'USD',1728,608.861383,0,172.8,26.63429,63.216202,6.734483,9,0.861724,5.950619,0,0,0,0,0,0,0,183.091451,97.328424,0,1,'20221','2022-1-01');</v>
      </c>
    </row>
    <row r="25" spans="1:36" x14ac:dyDescent="0.2">
      <c r="A25" s="7" t="s">
        <v>117</v>
      </c>
      <c r="B25" t="s">
        <v>188</v>
      </c>
      <c r="C25" t="s">
        <v>138</v>
      </c>
      <c r="D25">
        <v>2022</v>
      </c>
      <c r="E25" t="s">
        <v>44</v>
      </c>
      <c r="F25" s="5">
        <v>2.16</v>
      </c>
      <c r="G25" t="s">
        <v>134</v>
      </c>
      <c r="H25" s="5">
        <v>216</v>
      </c>
      <c r="I25" s="5">
        <v>137.5776717615887</v>
      </c>
      <c r="J25" s="5">
        <v>0</v>
      </c>
      <c r="K25" s="5">
        <v>21.6</v>
      </c>
      <c r="L25" s="5">
        <v>2.6634289643429803</v>
      </c>
      <c r="M25" s="5">
        <v>7.6176201680672273</v>
      </c>
      <c r="N25" s="5">
        <v>0.67344827586206912</v>
      </c>
      <c r="O25" s="5">
        <v>0.9</v>
      </c>
      <c r="P25" s="5">
        <v>8.6172413793103461E-2</v>
      </c>
      <c r="Q25" s="5">
        <v>0.74382740546397774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f t="shared" si="5"/>
        <v>19.753910629697131</v>
      </c>
      <c r="Z25" s="5">
        <v>9.7328423665107522</v>
      </c>
      <c r="AA25" s="5">
        <v>0</v>
      </c>
      <c r="AB25" s="5">
        <f>VLOOKUP($E25,Parametros!$B$3:$F$14,2,FALSE)</f>
        <v>1</v>
      </c>
      <c r="AC25" s="5" t="str">
        <f>VLOOKUP($E25,Parametros!$B$3:$F$14,4,FALSE)</f>
        <v>20221</v>
      </c>
      <c r="AD25" s="5" t="str">
        <f>VLOOKUP($E25,Parametros!$B$3:$F$14,5,FALSE)</f>
        <v>2022-1-01</v>
      </c>
      <c r="AE25" s="5">
        <v>0</v>
      </c>
      <c r="AF25" t="s">
        <v>409</v>
      </c>
      <c r="AG25" t="s">
        <v>417</v>
      </c>
      <c r="AH25" s="40">
        <f t="shared" si="6"/>
        <v>34.404988644371215</v>
      </c>
      <c r="AJ25" t="str">
        <f t="shared" si="4"/>
        <v>INSERT INTO TABLA_PRESUPUESTO VALUES ('VSR','Cripton_China','14004965-17',2022,'Enero',2.16,'USD',216,137.577672,0,21.6,2.663429,7.61762,0.673448,0.9,0.086172,0.743827,0,0,0,0,0,0,0,19.753911,9.732842,0,1,'20221','2022-1-01');</v>
      </c>
    </row>
    <row r="26" spans="1:36" x14ac:dyDescent="0.2">
      <c r="A26" s="7" t="s">
        <v>117</v>
      </c>
      <c r="B26" t="s">
        <v>188</v>
      </c>
      <c r="C26" t="s">
        <v>179</v>
      </c>
      <c r="D26">
        <v>2022</v>
      </c>
      <c r="E26" t="s">
        <v>44</v>
      </c>
      <c r="F26" s="5">
        <v>43.199999999999996</v>
      </c>
      <c r="G26" t="s">
        <v>134</v>
      </c>
      <c r="H26" s="5">
        <v>1727.9999999999998</v>
      </c>
      <c r="I26" s="5">
        <v>866.07540105123087</v>
      </c>
      <c r="J26" s="5">
        <v>0</v>
      </c>
      <c r="K26" s="5">
        <v>172.79999999999998</v>
      </c>
      <c r="L26" s="5">
        <v>53.268579286859598</v>
      </c>
      <c r="M26" s="5">
        <v>74.592403361344523</v>
      </c>
      <c r="N26" s="5">
        <v>13.468965517241379</v>
      </c>
      <c r="O26" s="5">
        <v>17.999999999999996</v>
      </c>
      <c r="P26" s="5">
        <v>1.7234482758620688</v>
      </c>
      <c r="Q26" s="5">
        <v>5.950619243711821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f t="shared" si="5"/>
        <v>308.39228372837476</v>
      </c>
      <c r="Z26" s="5">
        <v>194.65684733021499</v>
      </c>
      <c r="AA26" s="5">
        <v>0</v>
      </c>
      <c r="AB26" s="5">
        <f>VLOOKUP($E26,Parametros!$B$3:$F$14,2,FALSE)</f>
        <v>1</v>
      </c>
      <c r="AC26" s="5" t="str">
        <f>VLOOKUP($E26,Parametros!$B$3:$F$14,4,FALSE)</f>
        <v>20221</v>
      </c>
      <c r="AD26" s="5" t="str">
        <f>VLOOKUP($E26,Parametros!$B$3:$F$14,5,FALSE)</f>
        <v>2022-1-01</v>
      </c>
      <c r="AE26" s="5">
        <v>0</v>
      </c>
      <c r="AF26" t="s">
        <v>409</v>
      </c>
      <c r="AG26" t="s">
        <v>417</v>
      </c>
      <c r="AH26" s="40">
        <f t="shared" si="6"/>
        <v>327.46373593353428</v>
      </c>
      <c r="AJ26" t="str">
        <f t="shared" si="4"/>
        <v>INSERT INTO TABLA_PRESUPUESTO VALUES ('VSR','Cripton_China','14004992-19',2022,'Enero',43.2,'USD',1728,866.075401,0,172.8,53.268579,74.592403,13.468966,18,1.723448,5.950619,0,0,0,0,0,0,0,308.392284,194.656847,0,1,'20221','2022-1-01');</v>
      </c>
    </row>
    <row r="27" spans="1:36" x14ac:dyDescent="0.2">
      <c r="A27" s="7" t="s">
        <v>117</v>
      </c>
      <c r="B27" t="s">
        <v>188</v>
      </c>
      <c r="C27" t="s">
        <v>142</v>
      </c>
      <c r="D27">
        <v>2022</v>
      </c>
      <c r="E27" t="s">
        <v>44</v>
      </c>
      <c r="F27" s="5">
        <v>259.2</v>
      </c>
      <c r="G27" t="s">
        <v>134</v>
      </c>
      <c r="H27" s="5">
        <v>6480</v>
      </c>
      <c r="I27" s="5">
        <v>4417.1856518953864</v>
      </c>
      <c r="J27" s="5">
        <v>0</v>
      </c>
      <c r="K27" s="5">
        <v>648</v>
      </c>
      <c r="L27" s="5">
        <v>319.6114757211576</v>
      </c>
      <c r="M27" s="5">
        <v>330.91442016806724</v>
      </c>
      <c r="N27" s="5">
        <v>80.813793103448276</v>
      </c>
      <c r="O27" s="5">
        <v>108</v>
      </c>
      <c r="P27" s="5">
        <v>10.340689655172413</v>
      </c>
      <c r="Q27" s="5">
        <v>22.314822163919334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f t="shared" si="5"/>
        <v>1720.3248090718973</v>
      </c>
      <c r="Z27" s="5">
        <v>1167.9410839812899</v>
      </c>
      <c r="AA27" s="5">
        <v>0</v>
      </c>
      <c r="AB27" s="5">
        <f>VLOOKUP($E27,Parametros!$B$3:$F$14,2,FALSE)</f>
        <v>1</v>
      </c>
      <c r="AC27" s="5" t="str">
        <f>VLOOKUP($E27,Parametros!$B$3:$F$14,4,FALSE)</f>
        <v>20221</v>
      </c>
      <c r="AD27" s="5" t="str">
        <f>VLOOKUP($E27,Parametros!$B$3:$F$14,5,FALSE)</f>
        <v>2022-1-01</v>
      </c>
      <c r="AE27" s="5">
        <v>0</v>
      </c>
      <c r="AF27" t="s">
        <v>409</v>
      </c>
      <c r="AG27" t="s">
        <v>417</v>
      </c>
      <c r="AH27" s="40">
        <f t="shared" si="6"/>
        <v>-625.12193668844156</v>
      </c>
      <c r="AJ27" t="str">
        <f t="shared" si="4"/>
        <v>INSERT INTO TABLA_PRESUPUESTO VALUES ('VSR','Cripton_China','14004971-20',2022,'Enero',259.2,'USD',6480,4417.185652,0,648,319.611476,330.91442,80.813793,108,10.34069,22.314822,0,0,0,0,0,0,0,1720.324809,1167.941084,0,1,'20221','2022-1-01');</v>
      </c>
    </row>
    <row r="28" spans="1:36" x14ac:dyDescent="0.2">
      <c r="A28" s="7" t="s">
        <v>117</v>
      </c>
      <c r="B28" t="s">
        <v>188</v>
      </c>
      <c r="C28" t="s">
        <v>184</v>
      </c>
      <c r="D28">
        <v>2022</v>
      </c>
      <c r="E28" t="s">
        <v>44</v>
      </c>
      <c r="F28" s="5">
        <v>112.32000000000001</v>
      </c>
      <c r="G28" t="s">
        <v>134</v>
      </c>
      <c r="H28" s="5">
        <v>3369.6000000000004</v>
      </c>
      <c r="I28" s="5">
        <v>1748.2087170933783</v>
      </c>
      <c r="J28" s="5">
        <v>0</v>
      </c>
      <c r="K28" s="5">
        <v>336.96000000000004</v>
      </c>
      <c r="L28" s="5">
        <v>138.49830614583499</v>
      </c>
      <c r="M28" s="5">
        <v>160.24424873949579</v>
      </c>
      <c r="N28" s="5">
        <v>35.019310344827588</v>
      </c>
      <c r="O28" s="5">
        <v>46.8</v>
      </c>
      <c r="P28" s="5">
        <v>4.4809655172413798</v>
      </c>
      <c r="Q28" s="5">
        <v>11.603707525238054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f t="shared" si="5"/>
        <v>764.25603518536184</v>
      </c>
      <c r="Z28" s="5">
        <v>506.10780305855906</v>
      </c>
      <c r="AA28" s="5">
        <v>0</v>
      </c>
      <c r="AB28" s="5">
        <f>VLOOKUP($E28,Parametros!$B$3:$F$14,2,FALSE)</f>
        <v>1</v>
      </c>
      <c r="AC28" s="5" t="str">
        <f>VLOOKUP($E28,Parametros!$B$3:$F$14,4,FALSE)</f>
        <v>20221</v>
      </c>
      <c r="AD28" s="5" t="str">
        <f>VLOOKUP($E28,Parametros!$B$3:$F$14,5,FALSE)</f>
        <v>2022-1-01</v>
      </c>
      <c r="AE28" s="5">
        <v>0</v>
      </c>
      <c r="AF28" t="s">
        <v>409</v>
      </c>
      <c r="AG28" t="s">
        <v>417</v>
      </c>
      <c r="AH28" s="40">
        <f t="shared" si="6"/>
        <v>381.67694157542519</v>
      </c>
      <c r="AJ28" t="str">
        <f t="shared" si="4"/>
        <v>INSERT INTO TABLA_PRESUPUESTO VALUES ('VSR','Cripton_China','14004990-20',2022,'Enero',112.32,'USD',3369.6,1748.208717,0,336.96,138.498306,160.244249,35.01931,46.8,4.480966,11.603708,0,0,0,0,0,0,0,764.256035,506.107803,0,1,'20221','2022-1-01');</v>
      </c>
    </row>
    <row r="29" spans="1:36" x14ac:dyDescent="0.2">
      <c r="A29" s="7" t="s">
        <v>117</v>
      </c>
      <c r="B29" t="s">
        <v>188</v>
      </c>
      <c r="C29" t="s">
        <v>190</v>
      </c>
      <c r="D29">
        <v>2022</v>
      </c>
      <c r="E29" t="s">
        <v>44</v>
      </c>
      <c r="F29" s="5">
        <v>10.799999999999999</v>
      </c>
      <c r="G29" t="s">
        <v>134</v>
      </c>
      <c r="H29" s="5">
        <v>863.99999999999989</v>
      </c>
      <c r="I29" s="5">
        <v>584.16664606731547</v>
      </c>
      <c r="J29" s="5">
        <v>0</v>
      </c>
      <c r="K29" s="5">
        <v>86.399999999999991</v>
      </c>
      <c r="L29" s="5">
        <v>13.3171448217149</v>
      </c>
      <c r="M29" s="5">
        <v>31.608100840336132</v>
      </c>
      <c r="N29" s="5">
        <v>3.3672413793103448</v>
      </c>
      <c r="O29" s="5">
        <v>4.4999999999999991</v>
      </c>
      <c r="P29" s="5">
        <v>0.43086206896551721</v>
      </c>
      <c r="Q29" s="5">
        <v>2.9753096218559105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f t="shared" si="5"/>
        <v>91.545725743021663</v>
      </c>
      <c r="Z29" s="5">
        <v>48.664211832553747</v>
      </c>
      <c r="AA29" s="5">
        <v>0</v>
      </c>
      <c r="AB29" s="5">
        <f>VLOOKUP($E29,Parametros!$B$3:$F$14,2,FALSE)</f>
        <v>1</v>
      </c>
      <c r="AC29" s="5" t="str">
        <f>VLOOKUP($E29,Parametros!$B$3:$F$14,4,FALSE)</f>
        <v>20221</v>
      </c>
      <c r="AD29" s="5" t="str">
        <f>VLOOKUP($E29,Parametros!$B$3:$F$14,5,FALSE)</f>
        <v>2022-1-01</v>
      </c>
      <c r="AE29" s="5">
        <v>0</v>
      </c>
      <c r="AF29" t="s">
        <v>409</v>
      </c>
      <c r="AG29" t="s">
        <v>417</v>
      </c>
      <c r="AH29" s="40">
        <f t="shared" si="6"/>
        <v>88.570483367947872</v>
      </c>
      <c r="AJ29" t="str">
        <f t="shared" si="4"/>
        <v>INSERT INTO TABLA_PRESUPUESTO VALUES ('VSR','Cripton_China','14005163-18',2022,'Enero',10.8,'USD',864,584.166646,0,86.4,13.317145,31.608101,3.367241,4.5,0.430862,2.97531,0,0,0,0,0,0,0,91.545726,48.664212,0,1,'20221','2022-1-01');</v>
      </c>
    </row>
    <row r="30" spans="1:36" x14ac:dyDescent="0.2">
      <c r="A30" s="7" t="s">
        <v>117</v>
      </c>
      <c r="B30" t="s">
        <v>188</v>
      </c>
      <c r="C30" t="s">
        <v>191</v>
      </c>
      <c r="D30">
        <v>2022</v>
      </c>
      <c r="E30" t="s">
        <v>44</v>
      </c>
      <c r="F30" s="5">
        <v>17.28</v>
      </c>
      <c r="G30" t="s">
        <v>134</v>
      </c>
      <c r="H30" s="5">
        <v>1036.8000000000002</v>
      </c>
      <c r="I30" s="5">
        <v>652.38104464569926</v>
      </c>
      <c r="J30" s="5">
        <v>0</v>
      </c>
      <c r="K30" s="5">
        <v>103.68</v>
      </c>
      <c r="L30" s="5">
        <v>21.307431714743842</v>
      </c>
      <c r="M30" s="5">
        <v>40.204961344537814</v>
      </c>
      <c r="N30" s="5">
        <v>5.387586206896553</v>
      </c>
      <c r="O30" s="5">
        <v>7.2</v>
      </c>
      <c r="P30" s="5">
        <v>0.68937931034482769</v>
      </c>
      <c r="Q30" s="5">
        <v>3.570371546227094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f t="shared" si="5"/>
        <v>134.91503734009231</v>
      </c>
      <c r="Z30" s="5">
        <v>77.862738932086017</v>
      </c>
      <c r="AA30" s="5">
        <v>0</v>
      </c>
      <c r="AB30" s="5">
        <f>VLOOKUP($E30,Parametros!$B$3:$F$14,2,FALSE)</f>
        <v>1</v>
      </c>
      <c r="AC30" s="5" t="str">
        <f>VLOOKUP($E30,Parametros!$B$3:$F$14,4,FALSE)</f>
        <v>20221</v>
      </c>
      <c r="AD30" s="5" t="str">
        <f>VLOOKUP($E30,Parametros!$B$3:$F$14,5,FALSE)</f>
        <v>2022-1-01</v>
      </c>
      <c r="AE30" s="5">
        <v>0</v>
      </c>
      <c r="AF30" t="s">
        <v>409</v>
      </c>
      <c r="AG30" t="s">
        <v>417</v>
      </c>
      <c r="AH30" s="40">
        <f t="shared" si="6"/>
        <v>124.51648629946476</v>
      </c>
      <c r="AJ30" t="str">
        <f t="shared" si="4"/>
        <v>INSERT INTO TABLA_PRESUPUESTO VALUES ('VSR','Cripton_China','14005143-17',2022,'Enero',17.28,'USD',1036.8,652.381045,0,103.68,21.307432,40.204961,5.387586,7.2,0.689379,3.570372,0,0,0,0,0,0,0,134.915037,77.862739,0,1,'20221','2022-1-01');</v>
      </c>
    </row>
    <row r="31" spans="1:36" x14ac:dyDescent="0.2">
      <c r="A31" s="7" t="s">
        <v>117</v>
      </c>
      <c r="B31" t="s">
        <v>188</v>
      </c>
      <c r="C31" t="s">
        <v>153</v>
      </c>
      <c r="D31">
        <v>2022</v>
      </c>
      <c r="E31" t="s">
        <v>44</v>
      </c>
      <c r="F31" s="5">
        <v>21.599999999999998</v>
      </c>
      <c r="G31" t="s">
        <v>134</v>
      </c>
      <c r="H31" s="5">
        <v>1187.9999999999998</v>
      </c>
      <c r="I31" s="5">
        <v>443.17056357857797</v>
      </c>
      <c r="J31" s="5">
        <v>0</v>
      </c>
      <c r="K31" s="5">
        <v>118.79999999999998</v>
      </c>
      <c r="L31" s="5">
        <v>26.634289643429799</v>
      </c>
      <c r="M31" s="5">
        <v>47.01620168067226</v>
      </c>
      <c r="N31" s="5">
        <v>6.7344827586206897</v>
      </c>
      <c r="O31" s="5">
        <v>8.9999999999999982</v>
      </c>
      <c r="P31" s="5">
        <v>0.86172413793103442</v>
      </c>
      <c r="Q31" s="5">
        <v>4.0910507300518768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f t="shared" si="5"/>
        <v>165.03188297238336</v>
      </c>
      <c r="Z31" s="5">
        <v>97.328423665107493</v>
      </c>
      <c r="AA31" s="5">
        <v>0</v>
      </c>
      <c r="AB31" s="5">
        <f>VLOOKUP($E31,Parametros!$B$3:$F$14,2,FALSE)</f>
        <v>1</v>
      </c>
      <c r="AC31" s="5" t="str">
        <f>VLOOKUP($E31,Parametros!$B$3:$F$14,4,FALSE)</f>
        <v>20221</v>
      </c>
      <c r="AD31" s="5" t="str">
        <f>VLOOKUP($E31,Parametros!$B$3:$F$14,5,FALSE)</f>
        <v>2022-1-01</v>
      </c>
      <c r="AE31" s="5">
        <v>0</v>
      </c>
      <c r="AF31" t="s">
        <v>409</v>
      </c>
      <c r="AG31" t="s">
        <v>417</v>
      </c>
      <c r="AH31" s="40">
        <f t="shared" si="6"/>
        <v>434.36326380560865</v>
      </c>
      <c r="AJ31" t="str">
        <f t="shared" si="4"/>
        <v>INSERT INTO TABLA_PRESUPUESTO VALUES ('VSR','Cripton_China','14005087-20',2022,'Enero',21.6,'USD',1188,443.170564,0,118.8,26.63429,47.016202,6.734483,9,0.861724,4.091051,0,0,0,0,0,0,0,165.031883,97.328424,0,1,'20221','2022-1-01');</v>
      </c>
    </row>
    <row r="32" spans="1:36" x14ac:dyDescent="0.2">
      <c r="A32" s="7" t="s">
        <v>117</v>
      </c>
      <c r="B32" t="s">
        <v>188</v>
      </c>
      <c r="C32" t="s">
        <v>122</v>
      </c>
      <c r="D32">
        <v>2022</v>
      </c>
      <c r="E32" t="s">
        <v>44</v>
      </c>
      <c r="F32" s="5">
        <v>2.16</v>
      </c>
      <c r="G32" t="s">
        <v>134</v>
      </c>
      <c r="H32" s="5">
        <v>259.20000000000005</v>
      </c>
      <c r="I32" s="5">
        <v>104.1870296326444</v>
      </c>
      <c r="J32" s="5">
        <v>0</v>
      </c>
      <c r="K32" s="5">
        <v>25.92</v>
      </c>
      <c r="L32" s="5">
        <v>2.6634289643429803</v>
      </c>
      <c r="M32" s="5">
        <v>8.9136201680672276</v>
      </c>
      <c r="N32" s="5">
        <v>0.67344827586206912</v>
      </c>
      <c r="O32" s="5">
        <v>0.9</v>
      </c>
      <c r="P32" s="5">
        <v>8.6172413793103461E-2</v>
      </c>
      <c r="Q32" s="5">
        <v>0.89259288655677349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f t="shared" si="5"/>
        <v>21.198676110789929</v>
      </c>
      <c r="Z32" s="5">
        <v>9.7328423665107522</v>
      </c>
      <c r="AA32" s="5">
        <v>0</v>
      </c>
      <c r="AB32" s="5">
        <f>VLOOKUP($E32,Parametros!$B$3:$F$14,2,FALSE)</f>
        <v>1</v>
      </c>
      <c r="AC32" s="5" t="str">
        <f>VLOOKUP($E32,Parametros!$B$3:$F$14,4,FALSE)</f>
        <v>20221</v>
      </c>
      <c r="AD32" s="5" t="str">
        <f>VLOOKUP($E32,Parametros!$B$3:$F$14,5,FALSE)</f>
        <v>2022-1-01</v>
      </c>
      <c r="AE32" s="5">
        <v>0</v>
      </c>
      <c r="AF32" t="s">
        <v>409</v>
      </c>
      <c r="AG32" t="s">
        <v>417</v>
      </c>
      <c r="AH32" s="40">
        <f t="shared" si="6"/>
        <v>105.23086529222273</v>
      </c>
      <c r="AJ32" t="str">
        <f t="shared" si="4"/>
        <v>INSERT INTO TABLA_PRESUPUESTO VALUES ('VSR','Cripton_China','14005080-18',2022,'Enero',2.16,'USD',259.2,104.18703,0,25.92,2.663429,8.91362,0.673448,0.9,0.086172,0.892593,0,0,0,0,0,0,0,21.198676,9.732842,0,1,'20221','2022-1-01');</v>
      </c>
    </row>
    <row r="33" spans="1:36" x14ac:dyDescent="0.2">
      <c r="A33" s="7" t="s">
        <v>117</v>
      </c>
      <c r="B33" t="s">
        <v>188</v>
      </c>
      <c r="C33" t="s">
        <v>144</v>
      </c>
      <c r="D33">
        <v>2022</v>
      </c>
      <c r="E33" t="s">
        <v>44</v>
      </c>
      <c r="F33" s="5">
        <v>2.16</v>
      </c>
      <c r="G33" t="s">
        <v>134</v>
      </c>
      <c r="H33" s="5">
        <v>259.20000000000005</v>
      </c>
      <c r="I33" s="5">
        <v>188.73122432775904</v>
      </c>
      <c r="J33" s="5">
        <v>0</v>
      </c>
      <c r="K33" s="5">
        <v>25.92</v>
      </c>
      <c r="L33" s="5">
        <v>2.6634289643429803</v>
      </c>
      <c r="M33" s="5">
        <v>8.9136201680672276</v>
      </c>
      <c r="N33" s="5">
        <v>0.67344827586206912</v>
      </c>
      <c r="O33" s="5">
        <v>0.9</v>
      </c>
      <c r="P33" s="5">
        <v>8.6172413793103461E-2</v>
      </c>
      <c r="Q33" s="5">
        <v>0.89259288655677349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f t="shared" si="5"/>
        <v>21.198676110789929</v>
      </c>
      <c r="Z33" s="5">
        <v>9.7328423665107522</v>
      </c>
      <c r="AA33" s="5">
        <v>0</v>
      </c>
      <c r="AB33" s="5">
        <f>VLOOKUP($E33,Parametros!$B$3:$F$14,2,FALSE)</f>
        <v>1</v>
      </c>
      <c r="AC33" s="5" t="str">
        <f>VLOOKUP($E33,Parametros!$B$3:$F$14,4,FALSE)</f>
        <v>20221</v>
      </c>
      <c r="AD33" s="5" t="str">
        <f>VLOOKUP($E33,Parametros!$B$3:$F$14,5,FALSE)</f>
        <v>2022-1-01</v>
      </c>
      <c r="AE33" s="5">
        <v>0</v>
      </c>
      <c r="AF33" t="s">
        <v>409</v>
      </c>
      <c r="AG33" t="s">
        <v>417</v>
      </c>
      <c r="AH33" s="40">
        <f t="shared" si="6"/>
        <v>20.68667059710809</v>
      </c>
      <c r="AJ33" t="str">
        <f t="shared" si="4"/>
        <v>INSERT INTO TABLA_PRESUPUESTO VALUES ('VSR','Cripton_China','14004879-18',2022,'Enero',2.16,'USD',259.2,188.731224,0,25.92,2.663429,8.91362,0.673448,0.9,0.086172,0.892593,0,0,0,0,0,0,0,21.198676,9.732842,0,1,'20221','2022-1-01');</v>
      </c>
    </row>
    <row r="34" spans="1:36" x14ac:dyDescent="0.2">
      <c r="A34" s="7" t="s">
        <v>117</v>
      </c>
      <c r="B34" t="s">
        <v>188</v>
      </c>
      <c r="C34" t="s">
        <v>192</v>
      </c>
      <c r="D34">
        <v>2022</v>
      </c>
      <c r="E34" t="s">
        <v>44</v>
      </c>
      <c r="F34" s="5">
        <v>108</v>
      </c>
      <c r="G34" t="s">
        <v>134</v>
      </c>
      <c r="H34" s="5">
        <v>4320</v>
      </c>
      <c r="I34" s="5">
        <v>1831.3080994158688</v>
      </c>
      <c r="J34" s="5">
        <v>0</v>
      </c>
      <c r="K34" s="5">
        <v>432</v>
      </c>
      <c r="L34" s="5">
        <v>133.17144821714902</v>
      </c>
      <c r="M34" s="5">
        <v>186.48100840336133</v>
      </c>
      <c r="N34" s="5">
        <v>33.672413793103445</v>
      </c>
      <c r="O34" s="5">
        <v>45</v>
      </c>
      <c r="P34" s="5">
        <v>4.3086206896551724</v>
      </c>
      <c r="Q34" s="5">
        <v>14.876548109279556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f t="shared" si="5"/>
        <v>770.98070932093719</v>
      </c>
      <c r="Z34" s="5">
        <v>486.64211832553758</v>
      </c>
      <c r="AA34" s="5">
        <v>0</v>
      </c>
      <c r="AB34" s="5">
        <f>VLOOKUP($E34,Parametros!$B$3:$F$14,2,FALSE)</f>
        <v>1</v>
      </c>
      <c r="AC34" s="5" t="str">
        <f>VLOOKUP($E34,Parametros!$B$3:$F$14,4,FALSE)</f>
        <v>20221</v>
      </c>
      <c r="AD34" s="5" t="str">
        <f>VLOOKUP($E34,Parametros!$B$3:$F$14,5,FALSE)</f>
        <v>2022-1-01</v>
      </c>
      <c r="AE34" s="5">
        <v>0</v>
      </c>
      <c r="AF34" t="s">
        <v>409</v>
      </c>
      <c r="AG34" t="s">
        <v>417</v>
      </c>
      <c r="AH34" s="40">
        <f t="shared" si="6"/>
        <v>1152.5397430460448</v>
      </c>
      <c r="AJ34" t="str">
        <f t="shared" si="4"/>
        <v>INSERT INTO TABLA_PRESUPUESTO VALUES ('VSR','Cripton_China','14005089-20',2022,'Enero',108,'USD',4320,1831.308099,0,432,133.171448,186.481008,33.672414,45,4.308621,14.876548,0,0,0,0,0,0,0,770.980709,486.642118,0,1,'20221','2022-1-01');</v>
      </c>
    </row>
    <row r="35" spans="1:36" x14ac:dyDescent="0.2">
      <c r="A35" s="7" t="s">
        <v>117</v>
      </c>
      <c r="B35" t="s">
        <v>188</v>
      </c>
      <c r="C35" t="s">
        <v>159</v>
      </c>
      <c r="D35">
        <v>2022</v>
      </c>
      <c r="E35" t="s">
        <v>44</v>
      </c>
      <c r="F35" s="5">
        <v>17.28</v>
      </c>
      <c r="G35" t="s">
        <v>134</v>
      </c>
      <c r="H35" s="5">
        <v>1209.6000000000001</v>
      </c>
      <c r="I35" s="5">
        <v>529.59761520265465</v>
      </c>
      <c r="J35" s="5">
        <v>0</v>
      </c>
      <c r="K35" s="5">
        <v>120.96000000000001</v>
      </c>
      <c r="L35" s="5">
        <v>21.307431714743842</v>
      </c>
      <c r="M35" s="5">
        <v>45.388961344537819</v>
      </c>
      <c r="N35" s="5">
        <v>5.387586206896553</v>
      </c>
      <c r="O35" s="5">
        <v>7.2</v>
      </c>
      <c r="P35" s="5">
        <v>0.68937931034482769</v>
      </c>
      <c r="Q35" s="5">
        <v>4.1654334705982761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f t="shared" si="5"/>
        <v>140.69409926446352</v>
      </c>
      <c r="Z35" s="5">
        <v>77.862738932086017</v>
      </c>
      <c r="AA35" s="5">
        <v>0</v>
      </c>
      <c r="AB35" s="5">
        <f>VLOOKUP($E35,Parametros!$B$3:$F$14,2,FALSE)</f>
        <v>1</v>
      </c>
      <c r="AC35" s="5" t="str">
        <f>VLOOKUP($E35,Parametros!$B$3:$F$14,4,FALSE)</f>
        <v>20221</v>
      </c>
      <c r="AD35" s="5" t="str">
        <f>VLOOKUP($E35,Parametros!$B$3:$F$14,5,FALSE)</f>
        <v>2022-1-01</v>
      </c>
      <c r="AE35" s="5">
        <v>0</v>
      </c>
      <c r="AF35" t="s">
        <v>409</v>
      </c>
      <c r="AG35" t="s">
        <v>417</v>
      </c>
      <c r="AH35" s="40">
        <f t="shared" si="6"/>
        <v>397.04085381813798</v>
      </c>
      <c r="AJ35" t="str">
        <f t="shared" si="4"/>
        <v>INSERT INTO TABLA_PRESUPUESTO VALUES ('VSR','Cripton_China','14005043-17',2022,'Enero',17.28,'USD',1209.6,529.597615,0,120.96,21.307432,45.388961,5.387586,7.2,0.689379,4.165433,0,0,0,0,0,0,0,140.694099,77.862739,0,1,'20221','2022-1-01');</v>
      </c>
    </row>
    <row r="36" spans="1:36" x14ac:dyDescent="0.2">
      <c r="A36" s="7" t="s">
        <v>117</v>
      </c>
      <c r="B36" t="s">
        <v>205</v>
      </c>
      <c r="C36" t="s">
        <v>133</v>
      </c>
      <c r="D36">
        <v>2022</v>
      </c>
      <c r="E36" t="s">
        <v>44</v>
      </c>
      <c r="F36" s="5">
        <v>3.75</v>
      </c>
      <c r="G36" t="s">
        <v>134</v>
      </c>
      <c r="H36" s="5">
        <v>900</v>
      </c>
      <c r="I36" s="5">
        <v>233.77711446720582</v>
      </c>
      <c r="J36" s="5">
        <v>0</v>
      </c>
      <c r="K36" s="5">
        <v>67.5</v>
      </c>
      <c r="L36" s="5">
        <v>4.6240086186510077</v>
      </c>
      <c r="M36" s="5">
        <v>1.619672131147541</v>
      </c>
      <c r="N36" s="5">
        <v>1.4741847826086958</v>
      </c>
      <c r="O36" s="5">
        <v>1.9701086956521741</v>
      </c>
      <c r="P36" s="5">
        <v>0.18863224637681159</v>
      </c>
      <c r="Q36" s="5">
        <v>3.0992808560999072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f t="shared" si="5"/>
        <v>25.249174487077404</v>
      </c>
      <c r="Z36" s="5">
        <v>16.897295775192276</v>
      </c>
      <c r="AA36" s="5">
        <v>0</v>
      </c>
      <c r="AB36" s="5">
        <f>VLOOKUP($E36,Parametros!$B$3:$F$14,2,FALSE)</f>
        <v>1</v>
      </c>
      <c r="AC36" s="5" t="str">
        <f>VLOOKUP($E36,Parametros!$B$3:$F$14,4,FALSE)</f>
        <v>20221</v>
      </c>
      <c r="AD36" s="5" t="str">
        <f>VLOOKUP($E36,Parametros!$B$3:$F$14,5,FALSE)</f>
        <v>2022-1-01</v>
      </c>
      <c r="AE36" s="5">
        <v>0</v>
      </c>
      <c r="AF36" t="s">
        <v>409</v>
      </c>
      <c r="AG36" t="s">
        <v>421</v>
      </c>
      <c r="AH36" s="40">
        <f t="shared" si="6"/>
        <v>568.84970242706572</v>
      </c>
      <c r="AJ36" t="str">
        <f t="shared" si="4"/>
        <v>INSERT INTO TABLA_PRESUPUESTO VALUES ('VSR','80225-C','14004807-18',2022,'Enero',3.75,'USD',900,233.777114,0,67.5,4.624009,1.619672,1.474185,1.970109,0.188632,3.099281,0,0,0,0,0,0,0,25.249174,16.897296,0,1,'20221','2022-1-01');</v>
      </c>
    </row>
    <row r="37" spans="1:36" x14ac:dyDescent="0.2">
      <c r="A37" s="7" t="s">
        <v>117</v>
      </c>
      <c r="B37" t="s">
        <v>205</v>
      </c>
      <c r="C37" t="s">
        <v>138</v>
      </c>
      <c r="D37">
        <v>2022</v>
      </c>
      <c r="E37" t="s">
        <v>44</v>
      </c>
      <c r="F37" s="5">
        <v>7.5</v>
      </c>
      <c r="G37" t="s">
        <v>134</v>
      </c>
      <c r="H37" s="5">
        <v>750</v>
      </c>
      <c r="I37" s="5">
        <v>477.70024917218302</v>
      </c>
      <c r="J37" s="5">
        <v>0</v>
      </c>
      <c r="K37" s="5">
        <v>56.25</v>
      </c>
      <c r="L37" s="5">
        <v>9.2480172373020153</v>
      </c>
      <c r="M37" s="5">
        <v>3.2393442622950821</v>
      </c>
      <c r="N37" s="5">
        <v>2.9483695652173916</v>
      </c>
      <c r="O37" s="5">
        <v>3.9402173913043481</v>
      </c>
      <c r="P37" s="5">
        <v>0.37726449275362317</v>
      </c>
      <c r="Q37" s="5">
        <v>2.5827340467499229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f t="shared" si="5"/>
        <v>46.882521308704916</v>
      </c>
      <c r="Z37" s="5">
        <v>33.794591550384553</v>
      </c>
      <c r="AA37" s="5">
        <v>0</v>
      </c>
      <c r="AB37" s="5">
        <f>VLOOKUP($E37,Parametros!$B$3:$F$14,2,FALSE)</f>
        <v>1</v>
      </c>
      <c r="AC37" s="5" t="str">
        <f>VLOOKUP($E37,Parametros!$B$3:$F$14,4,FALSE)</f>
        <v>20221</v>
      </c>
      <c r="AD37" s="5" t="str">
        <f>VLOOKUP($E37,Parametros!$B$3:$F$14,5,FALSE)</f>
        <v>2022-1-01</v>
      </c>
      <c r="AE37" s="5">
        <v>0</v>
      </c>
      <c r="AF37" t="s">
        <v>409</v>
      </c>
      <c r="AG37" t="s">
        <v>421</v>
      </c>
      <c r="AH37" s="40">
        <f t="shared" si="6"/>
        <v>159.91921228181002</v>
      </c>
      <c r="AJ37" t="str">
        <f t="shared" si="4"/>
        <v>INSERT INTO TABLA_PRESUPUESTO VALUES ('VSR','80225-C','14004965-17',2022,'Enero',7.5,'USD',750,477.700249,0,56.25,9.248017,3.239344,2.94837,3.940217,0.377264,2.582734,0,0,0,0,0,0,0,46.882521,33.794592,0,1,'20221','2022-1-01');</v>
      </c>
    </row>
    <row r="38" spans="1:36" x14ac:dyDescent="0.2">
      <c r="A38" s="7" t="s">
        <v>117</v>
      </c>
      <c r="B38" t="s">
        <v>205</v>
      </c>
      <c r="C38" t="s">
        <v>206</v>
      </c>
      <c r="D38">
        <v>2022</v>
      </c>
      <c r="E38" t="s">
        <v>44</v>
      </c>
      <c r="F38" s="5">
        <v>45</v>
      </c>
      <c r="G38" t="s">
        <v>134</v>
      </c>
      <c r="H38" s="5">
        <v>1890</v>
      </c>
      <c r="I38" s="5">
        <v>994.38681463012983</v>
      </c>
      <c r="J38" s="5">
        <v>0</v>
      </c>
      <c r="K38" s="5">
        <v>0</v>
      </c>
      <c r="L38" s="5">
        <v>0</v>
      </c>
      <c r="M38" s="5">
        <v>19.436065573770492</v>
      </c>
      <c r="N38" s="5">
        <v>17.690217391304348</v>
      </c>
      <c r="O38" s="5">
        <v>23.641304347826082</v>
      </c>
      <c r="P38" s="5">
        <v>2.2635869565217392</v>
      </c>
      <c r="Q38" s="5">
        <v>6.5084897978098057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f t="shared" si="5"/>
        <v>272.3072133695398</v>
      </c>
      <c r="Z38" s="5">
        <v>202.76754930230732</v>
      </c>
      <c r="AA38" s="5">
        <v>0</v>
      </c>
      <c r="AB38" s="5">
        <f>VLOOKUP($E38,Parametros!$B$3:$F$14,2,FALSE)</f>
        <v>1</v>
      </c>
      <c r="AC38" s="5" t="str">
        <f>VLOOKUP($E38,Parametros!$B$3:$F$14,4,FALSE)</f>
        <v>20221</v>
      </c>
      <c r="AD38" s="5" t="str">
        <f>VLOOKUP($E38,Parametros!$B$3:$F$14,5,FALSE)</f>
        <v>2022-1-01</v>
      </c>
      <c r="AE38" s="5">
        <v>0</v>
      </c>
      <c r="AF38" t="s">
        <v>409</v>
      </c>
      <c r="AG38" t="s">
        <v>421</v>
      </c>
      <c r="AH38" s="40">
        <f t="shared" si="6"/>
        <v>623.30597200033048</v>
      </c>
      <c r="AJ38" t="str">
        <f t="shared" si="4"/>
        <v>INSERT INTO TABLA_PRESUPUESTO VALUES ('VSR','80225-C','14004882-20',2022,'Enero',45,'USD',1890,994.386815,0,0,0,19.436066,17.690217,23.641304,2.263587,6.50849,0,0,0,0,0,0,0,272.307213,202.767549,0,1,'20221','2022-1-01');</v>
      </c>
    </row>
    <row r="39" spans="1:36" x14ac:dyDescent="0.2">
      <c r="A39" s="7" t="s">
        <v>117</v>
      </c>
      <c r="B39" t="s">
        <v>205</v>
      </c>
      <c r="C39" t="s">
        <v>207</v>
      </c>
      <c r="D39">
        <v>2022</v>
      </c>
      <c r="E39" t="s">
        <v>44</v>
      </c>
      <c r="F39" s="5">
        <v>240</v>
      </c>
      <c r="G39" t="s">
        <v>134</v>
      </c>
      <c r="H39" s="5">
        <v>6240</v>
      </c>
      <c r="I39" s="5">
        <v>4385.2577127361992</v>
      </c>
      <c r="J39" s="5">
        <v>0</v>
      </c>
      <c r="K39" s="5">
        <v>0</v>
      </c>
      <c r="L39" s="5">
        <v>0</v>
      </c>
      <c r="M39" s="5">
        <v>103.65901639344263</v>
      </c>
      <c r="N39" s="5">
        <v>94.34782608695653</v>
      </c>
      <c r="O39" s="5">
        <v>126.08695652173914</v>
      </c>
      <c r="P39" s="5">
        <v>12.072463768115941</v>
      </c>
      <c r="Q39" s="5">
        <v>21.488347268959359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f t="shared" si="5"/>
        <v>1439.0815396515193</v>
      </c>
      <c r="Z39" s="5">
        <v>1081.4269296123057</v>
      </c>
      <c r="AA39" s="5">
        <v>0</v>
      </c>
      <c r="AB39" s="5">
        <f>VLOOKUP($E39,Parametros!$B$3:$F$14,2,FALSE)</f>
        <v>1</v>
      </c>
      <c r="AC39" s="5" t="str">
        <f>VLOOKUP($E39,Parametros!$B$3:$F$14,4,FALSE)</f>
        <v>20221</v>
      </c>
      <c r="AD39" s="5" t="str">
        <f>VLOOKUP($E39,Parametros!$B$3:$F$14,5,FALSE)</f>
        <v>2022-1-01</v>
      </c>
      <c r="AE39" s="5">
        <v>-6.8212102632969618E-13</v>
      </c>
      <c r="AF39" t="s">
        <v>409</v>
      </c>
      <c r="AG39" t="s">
        <v>421</v>
      </c>
      <c r="AH39" s="40">
        <f t="shared" si="6"/>
        <v>415.66074761228174</v>
      </c>
      <c r="AJ39" t="str">
        <f t="shared" si="4"/>
        <v>INSERT INTO TABLA_PRESUPUESTO VALUES ('VSR','80225-C','14004880-20',2022,'Enero',240,'USD',6240,4385.257713,0,0,0,103.659016,94.347826,126.086957,12.072464,21.488347,0,0,0,0,0,0,0,1439.08154,1081.42693,0,1,'20221','2022-1-01');</v>
      </c>
    </row>
    <row r="40" spans="1:36" x14ac:dyDescent="0.2">
      <c r="A40" s="7" t="s">
        <v>117</v>
      </c>
      <c r="B40" t="s">
        <v>205</v>
      </c>
      <c r="C40" t="s">
        <v>208</v>
      </c>
      <c r="D40">
        <v>2022</v>
      </c>
      <c r="E40" t="s">
        <v>44</v>
      </c>
      <c r="F40" s="5">
        <v>45</v>
      </c>
      <c r="G40" t="s">
        <v>134</v>
      </c>
      <c r="H40" s="5">
        <v>1170</v>
      </c>
      <c r="I40" s="5">
        <v>854.48280485156261</v>
      </c>
      <c r="J40" s="5">
        <v>0</v>
      </c>
      <c r="K40" s="5">
        <v>0</v>
      </c>
      <c r="L40" s="5">
        <v>0</v>
      </c>
      <c r="M40" s="5">
        <v>19.436065573770492</v>
      </c>
      <c r="N40" s="5">
        <v>17.690217391304348</v>
      </c>
      <c r="O40" s="5">
        <v>23.641304347826082</v>
      </c>
      <c r="P40" s="5">
        <v>2.2635869565217392</v>
      </c>
      <c r="Q40" s="5">
        <v>4.0290651129298798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f t="shared" si="5"/>
        <v>269.82778868465982</v>
      </c>
      <c r="Z40" s="5">
        <v>202.76754930230732</v>
      </c>
      <c r="AA40" s="5">
        <v>0</v>
      </c>
      <c r="AB40" s="5">
        <f>VLOOKUP($E40,Parametros!$B$3:$F$14,2,FALSE)</f>
        <v>1</v>
      </c>
      <c r="AC40" s="5" t="str">
        <f>VLOOKUP($E40,Parametros!$B$3:$F$14,4,FALSE)</f>
        <v>20221</v>
      </c>
      <c r="AD40" s="5" t="str">
        <f>VLOOKUP($E40,Parametros!$B$3:$F$14,5,FALSE)</f>
        <v>2022-1-01</v>
      </c>
      <c r="AE40" s="5">
        <v>1.1368683772161603E-13</v>
      </c>
      <c r="AF40" t="s">
        <v>409</v>
      </c>
      <c r="AG40" t="s">
        <v>421</v>
      </c>
      <c r="AH40" s="40">
        <f t="shared" si="6"/>
        <v>45.689406463777459</v>
      </c>
      <c r="AJ40" t="str">
        <f t="shared" si="4"/>
        <v>INSERT INTO TABLA_PRESUPUESTO VALUES ('VSR','80225-C','14004881-20',2022,'Enero',45,'USD',1170,854.482805,0,0,0,19.436066,17.690217,23.641304,2.263587,4.029065,0,0,0,0,0,0,0,269.827789,202.767549,0,1,'20221','2022-1-01');</v>
      </c>
    </row>
    <row r="41" spans="1:36" x14ac:dyDescent="0.2">
      <c r="A41" s="7" t="s">
        <v>225</v>
      </c>
      <c r="B41" t="s">
        <v>67</v>
      </c>
      <c r="C41" t="s">
        <v>226</v>
      </c>
      <c r="D41">
        <v>2022</v>
      </c>
      <c r="E41" t="s">
        <v>44</v>
      </c>
      <c r="F41" s="5">
        <v>50</v>
      </c>
      <c r="G41" t="s">
        <v>227</v>
      </c>
      <c r="H41" s="5">
        <v>1840</v>
      </c>
      <c r="I41" s="5">
        <v>1153.0798856716697</v>
      </c>
      <c r="J41" s="5">
        <v>24.000000000000004</v>
      </c>
      <c r="K41" s="5">
        <v>136.00000000000006</v>
      </c>
      <c r="L41" s="5">
        <v>61.6534482486801</v>
      </c>
      <c r="M41" s="5">
        <v>0</v>
      </c>
      <c r="N41" s="5">
        <v>82.986111111111114</v>
      </c>
      <c r="O41" s="5">
        <v>82.859848484848484</v>
      </c>
      <c r="P41" s="5">
        <v>3.8667929292929291</v>
      </c>
      <c r="Q41" s="5">
        <v>6.3363075280264773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f t="shared" si="5"/>
        <v>181.33345516034245</v>
      </c>
      <c r="Z41" s="5">
        <v>5.2843951070634612</v>
      </c>
      <c r="AA41" s="5">
        <v>0</v>
      </c>
      <c r="AB41" s="5">
        <f>VLOOKUP($E41,Parametros!$B$3:$F$14,2,FALSE)</f>
        <v>1</v>
      </c>
      <c r="AC41" s="5" t="str">
        <f>VLOOKUP($E41,Parametros!$B$3:$F$14,4,FALSE)</f>
        <v>20221</v>
      </c>
      <c r="AD41" s="5" t="str">
        <f>VLOOKUP($E41,Parametros!$B$3:$F$14,5,FALSE)</f>
        <v>2022-1-01</v>
      </c>
      <c r="AE41" s="5">
        <v>0</v>
      </c>
      <c r="AF41" t="s">
        <v>427</v>
      </c>
      <c r="AG41" t="s">
        <v>428</v>
      </c>
      <c r="AH41" s="40">
        <f t="shared" si="6"/>
        <v>283.93321091930773</v>
      </c>
      <c r="AJ41" t="str">
        <f t="shared" si="4"/>
        <v>INSERT INTO TABLA_PRESUPUESTO VALUES ('VIA','80046-C','14003963-19',2022,'Enero',50,'CAD',1840,1153.079886,24,136,61.653448,0,82.986111,82.859848,3.866793,6.336308,0,0,0,0,0,0,0,181.333455,5.284395,0,1,'20221','2022-1-01');</v>
      </c>
    </row>
    <row r="42" spans="1:36" x14ac:dyDescent="0.2">
      <c r="A42" s="7" t="s">
        <v>225</v>
      </c>
      <c r="B42" t="s">
        <v>67</v>
      </c>
      <c r="C42" t="s">
        <v>228</v>
      </c>
      <c r="D42">
        <v>2022</v>
      </c>
      <c r="E42" t="s">
        <v>44</v>
      </c>
      <c r="F42" s="5">
        <v>25</v>
      </c>
      <c r="G42" t="s">
        <v>227</v>
      </c>
      <c r="H42" s="5">
        <v>850</v>
      </c>
      <c r="I42" s="5">
        <v>369.32893655807527</v>
      </c>
      <c r="J42" s="5">
        <v>11.999999999999996</v>
      </c>
      <c r="K42" s="5">
        <v>67.999999999999986</v>
      </c>
      <c r="L42" s="5">
        <v>30.82672412434005</v>
      </c>
      <c r="M42" s="5">
        <v>0</v>
      </c>
      <c r="N42" s="5">
        <v>41.493055555555557</v>
      </c>
      <c r="O42" s="5">
        <v>41.429924242424242</v>
      </c>
      <c r="P42" s="5">
        <v>1.9333964646464645</v>
      </c>
      <c r="Q42" s="5">
        <v>2.9270985863165793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f t="shared" ref="Y42:Y74" si="7">+M42+N42+O42+P42+T42+U42+V42+Z42+AA42+S42+X42+Q42+R42</f>
        <v>90.425672402474561</v>
      </c>
      <c r="Z42" s="5">
        <v>2.6421975535317306</v>
      </c>
      <c r="AA42" s="5">
        <v>0</v>
      </c>
      <c r="AB42" s="5">
        <f>VLOOKUP($E42,Parametros!$B$3:$F$14,2,FALSE)</f>
        <v>1</v>
      </c>
      <c r="AC42" s="5" t="str">
        <f>VLOOKUP($E42,Parametros!$B$3:$F$14,4,FALSE)</f>
        <v>20221</v>
      </c>
      <c r="AD42" s="5" t="str">
        <f>VLOOKUP($E42,Parametros!$B$3:$F$14,5,FALSE)</f>
        <v>2022-1-01</v>
      </c>
      <c r="AE42" s="5">
        <v>0</v>
      </c>
      <c r="AF42" t="s">
        <v>427</v>
      </c>
      <c r="AG42" t="s">
        <v>428</v>
      </c>
      <c r="AH42" s="40">
        <f t="shared" ref="AH42:AH74" si="8">+H42-SUM(I42:X42)-SUM(Z42:AA42)</f>
        <v>279.41866691511012</v>
      </c>
      <c r="AJ42" t="str">
        <f t="shared" si="4"/>
        <v>INSERT INTO TABLA_PRESUPUESTO VALUES ('VIA','80046-C','14004785-20',2022,'Enero',25,'CAD',850,369.328937,12,68,30.826724,0,41.493056,41.429924,1.933396,2.927099,0,0,0,0,0,0,0,90.425672,2.642198,0,1,'20221','2022-1-01');</v>
      </c>
    </row>
    <row r="43" spans="1:36" x14ac:dyDescent="0.2">
      <c r="A43" s="7" t="s">
        <v>225</v>
      </c>
      <c r="B43" t="s">
        <v>74</v>
      </c>
      <c r="C43" t="s">
        <v>229</v>
      </c>
      <c r="D43">
        <v>2022</v>
      </c>
      <c r="E43" t="s">
        <v>44</v>
      </c>
      <c r="F43" s="5">
        <v>14</v>
      </c>
      <c r="G43" t="s">
        <v>227</v>
      </c>
      <c r="H43" s="5">
        <v>414.4</v>
      </c>
      <c r="I43" s="5">
        <v>226.76794869368192</v>
      </c>
      <c r="J43" s="5">
        <v>0</v>
      </c>
      <c r="K43" s="5">
        <v>33.6</v>
      </c>
      <c r="L43" s="5">
        <v>17.262965509630426</v>
      </c>
      <c r="M43" s="5">
        <v>0</v>
      </c>
      <c r="N43" s="5">
        <v>23.236111111111107</v>
      </c>
      <c r="O43" s="5">
        <v>23.200757575757578</v>
      </c>
      <c r="P43" s="5">
        <v>1.0827020202020201</v>
      </c>
      <c r="Q43" s="5">
        <v>1.427046651964224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f t="shared" si="7"/>
        <v>50.426247989012701</v>
      </c>
      <c r="Z43" s="5">
        <v>1.4796306299777693</v>
      </c>
      <c r="AA43" s="5">
        <v>0</v>
      </c>
      <c r="AB43" s="5">
        <f>VLOOKUP($E43,Parametros!$B$3:$F$14,2,FALSE)</f>
        <v>1</v>
      </c>
      <c r="AC43" s="5" t="str">
        <f>VLOOKUP($E43,Parametros!$B$3:$F$14,4,FALSE)</f>
        <v>20221</v>
      </c>
      <c r="AD43" s="5" t="str">
        <f>VLOOKUP($E43,Parametros!$B$3:$F$14,5,FALSE)</f>
        <v>2022-1-01</v>
      </c>
      <c r="AE43" s="5">
        <v>0</v>
      </c>
      <c r="AF43" t="s">
        <v>427</v>
      </c>
      <c r="AG43" t="s">
        <v>429</v>
      </c>
      <c r="AH43" s="40">
        <f t="shared" si="8"/>
        <v>86.342837807674968</v>
      </c>
      <c r="AJ43" t="str">
        <f t="shared" si="4"/>
        <v>INSERT INTO TABLA_PRESUPUESTO VALUES ('VIA','80128-C','14005133-20',2022,'Enero',14,'CAD',414.4,226.767949,0,33.6,17.262966,0,23.236111,23.200758,1.082702,1.427047,0,0,0,0,0,0,0,50.426248,1.479631,0,1,'20221','2022-1-01');</v>
      </c>
    </row>
    <row r="44" spans="1:36" x14ac:dyDescent="0.2">
      <c r="A44" s="7" t="s">
        <v>225</v>
      </c>
      <c r="B44" t="s">
        <v>74</v>
      </c>
      <c r="C44" t="s">
        <v>230</v>
      </c>
      <c r="D44">
        <v>2022</v>
      </c>
      <c r="E44" t="s">
        <v>44</v>
      </c>
      <c r="F44" s="5">
        <v>14</v>
      </c>
      <c r="G44" t="s">
        <v>227</v>
      </c>
      <c r="H44" s="5">
        <v>414.4</v>
      </c>
      <c r="I44" s="5">
        <v>226.84407194507457</v>
      </c>
      <c r="J44" s="5">
        <v>0</v>
      </c>
      <c r="K44" s="5">
        <v>33.6</v>
      </c>
      <c r="L44" s="5">
        <v>17.262965509630426</v>
      </c>
      <c r="M44" s="5">
        <v>0</v>
      </c>
      <c r="N44" s="5">
        <v>23.236111111111107</v>
      </c>
      <c r="O44" s="5">
        <v>23.200757575757578</v>
      </c>
      <c r="P44" s="5">
        <v>1.0827020202020201</v>
      </c>
      <c r="Q44" s="5">
        <v>1.427046651964224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f t="shared" si="7"/>
        <v>50.426247989012701</v>
      </c>
      <c r="Z44" s="5">
        <v>1.4796306299777693</v>
      </c>
      <c r="AA44" s="5">
        <v>0</v>
      </c>
      <c r="AB44" s="5">
        <f>VLOOKUP($E44,Parametros!$B$3:$F$14,2,FALSE)</f>
        <v>1</v>
      </c>
      <c r="AC44" s="5" t="str">
        <f>VLOOKUP($E44,Parametros!$B$3:$F$14,4,FALSE)</f>
        <v>20221</v>
      </c>
      <c r="AD44" s="5" t="str">
        <f>VLOOKUP($E44,Parametros!$B$3:$F$14,5,FALSE)</f>
        <v>2022-1-01</v>
      </c>
      <c r="AE44" s="5">
        <v>0</v>
      </c>
      <c r="AF44" t="s">
        <v>427</v>
      </c>
      <c r="AG44" t="s">
        <v>429</v>
      </c>
      <c r="AH44" s="40">
        <f t="shared" si="8"/>
        <v>86.266714556282281</v>
      </c>
      <c r="AJ44" t="str">
        <f t="shared" si="4"/>
        <v>INSERT INTO TABLA_PRESUPUESTO VALUES ('VIA','80128-C','14005134-20',2022,'Enero',14,'CAD',414.4,226.844072,0,33.6,17.262966,0,23.236111,23.200758,1.082702,1.427047,0,0,0,0,0,0,0,50.426248,1.479631,0,1,'20221','2022-1-01');</v>
      </c>
    </row>
    <row r="45" spans="1:36" x14ac:dyDescent="0.2">
      <c r="A45" s="7" t="s">
        <v>117</v>
      </c>
      <c r="B45" t="s">
        <v>98</v>
      </c>
      <c r="C45" t="s">
        <v>232</v>
      </c>
      <c r="D45">
        <v>2022</v>
      </c>
      <c r="E45" t="s">
        <v>44</v>
      </c>
      <c r="F45" s="5">
        <v>70</v>
      </c>
      <c r="G45" t="s">
        <v>134</v>
      </c>
      <c r="H45" s="5">
        <v>2660</v>
      </c>
      <c r="I45" s="5">
        <v>1219.7101028861325</v>
      </c>
      <c r="J45" s="5">
        <v>283.5</v>
      </c>
      <c r="K45" s="5">
        <v>346.5</v>
      </c>
      <c r="L45" s="5">
        <v>86.314827548152138</v>
      </c>
      <c r="M45" s="5">
        <v>0</v>
      </c>
      <c r="N45" s="5">
        <v>26.195987654320987</v>
      </c>
      <c r="O45" s="5">
        <v>39.158950617283949</v>
      </c>
      <c r="P45" s="5">
        <v>1.1027520576131689</v>
      </c>
      <c r="Q45" s="5">
        <v>9.1600967524730592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f t="shared" si="7"/>
        <v>83.015940231580004</v>
      </c>
      <c r="Z45" s="5">
        <v>7.398153149888846</v>
      </c>
      <c r="AA45" s="5">
        <v>0</v>
      </c>
      <c r="AB45" s="5">
        <f>VLOOKUP($E45,Parametros!$B$3:$F$14,2,FALSE)</f>
        <v>1</v>
      </c>
      <c r="AC45" s="5" t="str">
        <f>VLOOKUP($E45,Parametros!$B$3:$F$14,4,FALSE)</f>
        <v>20221</v>
      </c>
      <c r="AD45" s="5" t="str">
        <f>VLOOKUP($E45,Parametros!$B$3:$F$14,5,FALSE)</f>
        <v>2022-1-01</v>
      </c>
      <c r="AE45" s="5">
        <v>0</v>
      </c>
      <c r="AF45" t="s">
        <v>427</v>
      </c>
      <c r="AG45" t="s">
        <v>430</v>
      </c>
      <c r="AH45" s="40">
        <f t="shared" si="8"/>
        <v>640.95912933413535</v>
      </c>
      <c r="AJ45" t="str">
        <f t="shared" si="4"/>
        <v>INSERT INTO TABLA_PRESUPUESTO VALUES ('VSR','80209-C','14004814-20',2022,'Enero',70,'USD',2660,1219.710103,283.5,346.5,86.314828,0,26.195988,39.158951,1.102752,9.160097,0,0,0,0,0,0,0,83.01594,7.398153,0,1,'20221','2022-1-01');</v>
      </c>
    </row>
    <row r="46" spans="1:36" x14ac:dyDescent="0.2">
      <c r="A46" s="7" t="s">
        <v>117</v>
      </c>
      <c r="B46" t="s">
        <v>98</v>
      </c>
      <c r="C46" t="s">
        <v>233</v>
      </c>
      <c r="D46">
        <v>2022</v>
      </c>
      <c r="E46" t="s">
        <v>44</v>
      </c>
      <c r="F46" s="5">
        <v>35</v>
      </c>
      <c r="G46" t="s">
        <v>134</v>
      </c>
      <c r="H46" s="5">
        <v>1330</v>
      </c>
      <c r="I46" s="5">
        <v>645.18488001301102</v>
      </c>
      <c r="J46" s="5">
        <v>126</v>
      </c>
      <c r="K46" s="5">
        <v>154</v>
      </c>
      <c r="L46" s="5">
        <v>43.157413774076069</v>
      </c>
      <c r="M46" s="5">
        <v>0</v>
      </c>
      <c r="N46" s="5">
        <v>13.097993827160494</v>
      </c>
      <c r="O46" s="5">
        <v>19.579475308641975</v>
      </c>
      <c r="P46" s="5">
        <v>0.55137602880658443</v>
      </c>
      <c r="Q46" s="5">
        <v>4.5800483762365296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f t="shared" si="7"/>
        <v>41.507970115790002</v>
      </c>
      <c r="Z46" s="5">
        <v>3.699076574944423</v>
      </c>
      <c r="AA46" s="5">
        <v>0</v>
      </c>
      <c r="AB46" s="5">
        <f>VLOOKUP($E46,Parametros!$B$3:$F$14,2,FALSE)</f>
        <v>1</v>
      </c>
      <c r="AC46" s="5" t="str">
        <f>VLOOKUP($E46,Parametros!$B$3:$F$14,4,FALSE)</f>
        <v>20221</v>
      </c>
      <c r="AD46" s="5" t="str">
        <f>VLOOKUP($E46,Parametros!$B$3:$F$14,5,FALSE)</f>
        <v>2022-1-01</v>
      </c>
      <c r="AE46" s="5">
        <v>0</v>
      </c>
      <c r="AF46" t="s">
        <v>427</v>
      </c>
      <c r="AG46" t="s">
        <v>430</v>
      </c>
      <c r="AH46" s="40">
        <f t="shared" si="8"/>
        <v>320.14973609712291</v>
      </c>
      <c r="AJ46" t="str">
        <f t="shared" si="4"/>
        <v>INSERT INTO TABLA_PRESUPUESTO VALUES ('VSR','80209-C','14004947-19',2022,'Enero',35,'USD',1330,645.18488,126,154,43.157414,0,13.097994,19.579475,0.551376,4.580048,0,0,0,0,0,0,0,41.50797,3.699077,0,1,'20221','2022-1-01');</v>
      </c>
    </row>
    <row r="47" spans="1:36" x14ac:dyDescent="0.2">
      <c r="A47" s="7" t="s">
        <v>117</v>
      </c>
      <c r="B47" t="s">
        <v>98</v>
      </c>
      <c r="C47" t="s">
        <v>235</v>
      </c>
      <c r="D47">
        <v>2022</v>
      </c>
      <c r="E47" t="s">
        <v>44</v>
      </c>
      <c r="F47" s="5">
        <v>35</v>
      </c>
      <c r="G47" t="s">
        <v>134</v>
      </c>
      <c r="H47" s="5">
        <v>1330</v>
      </c>
      <c r="I47" s="5">
        <v>587.25206036268651</v>
      </c>
      <c r="J47" s="5">
        <v>141.75</v>
      </c>
      <c r="K47" s="5">
        <v>173.25</v>
      </c>
      <c r="L47" s="5">
        <v>43.157413774076069</v>
      </c>
      <c r="M47" s="5">
        <v>0</v>
      </c>
      <c r="N47" s="5">
        <v>13.097993827160494</v>
      </c>
      <c r="O47" s="5">
        <v>19.579475308641975</v>
      </c>
      <c r="P47" s="5">
        <v>0.55137602880658443</v>
      </c>
      <c r="Q47" s="5">
        <v>4.5800483762365296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f t="shared" si="7"/>
        <v>41.507970115790002</v>
      </c>
      <c r="Z47" s="5">
        <v>3.699076574944423</v>
      </c>
      <c r="AA47" s="5">
        <v>0</v>
      </c>
      <c r="AB47" s="5">
        <f>VLOOKUP($E47,Parametros!$B$3:$F$14,2,FALSE)</f>
        <v>1</v>
      </c>
      <c r="AC47" s="5" t="str">
        <f>VLOOKUP($E47,Parametros!$B$3:$F$14,4,FALSE)</f>
        <v>20221</v>
      </c>
      <c r="AD47" s="5" t="str">
        <f>VLOOKUP($E47,Parametros!$B$3:$F$14,5,FALSE)</f>
        <v>2022-1-01</v>
      </c>
      <c r="AE47" s="5">
        <v>0</v>
      </c>
      <c r="AF47" t="s">
        <v>427</v>
      </c>
      <c r="AG47" t="s">
        <v>430</v>
      </c>
      <c r="AH47" s="40">
        <f t="shared" si="8"/>
        <v>343.08255574744743</v>
      </c>
      <c r="AJ47" t="str">
        <f t="shared" si="4"/>
        <v>INSERT INTO TABLA_PRESUPUESTO VALUES ('VSR','80209-C','14004841-20',2022,'Enero',35,'USD',1330,587.25206,141.75,173.25,43.157414,0,13.097994,19.579475,0.551376,4.580048,0,0,0,0,0,0,0,41.50797,3.699077,0,1,'20221','2022-1-01');</v>
      </c>
    </row>
    <row r="48" spans="1:36" x14ac:dyDescent="0.2">
      <c r="A48" s="7" t="s">
        <v>117</v>
      </c>
      <c r="B48" t="s">
        <v>98</v>
      </c>
      <c r="C48" t="s">
        <v>240</v>
      </c>
      <c r="D48">
        <v>2022</v>
      </c>
      <c r="E48" t="s">
        <v>44</v>
      </c>
      <c r="F48" s="5">
        <v>52.5</v>
      </c>
      <c r="G48" t="s">
        <v>134</v>
      </c>
      <c r="H48" s="5">
        <v>2205</v>
      </c>
      <c r="I48" s="5">
        <v>850.37980760130711</v>
      </c>
      <c r="J48" s="5">
        <v>212.625</v>
      </c>
      <c r="K48" s="5">
        <v>259.875</v>
      </c>
      <c r="L48" s="5">
        <v>64.7361206611141</v>
      </c>
      <c r="M48" s="5">
        <v>0</v>
      </c>
      <c r="N48" s="5">
        <v>19.64699074074074</v>
      </c>
      <c r="O48" s="5">
        <v>29.369212962962962</v>
      </c>
      <c r="P48" s="5">
        <v>0.8270640432098767</v>
      </c>
      <c r="Q48" s="5">
        <v>7.5932380974447726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f t="shared" si="7"/>
        <v>62.985120706774993</v>
      </c>
      <c r="Z48" s="5">
        <v>5.5486148624166338</v>
      </c>
      <c r="AA48" s="5">
        <v>0</v>
      </c>
      <c r="AB48" s="5">
        <f>VLOOKUP($E48,Parametros!$B$3:$F$14,2,FALSE)</f>
        <v>1</v>
      </c>
      <c r="AC48" s="5" t="str">
        <f>VLOOKUP($E48,Parametros!$B$3:$F$14,4,FALSE)</f>
        <v>20221</v>
      </c>
      <c r="AD48" s="5" t="str">
        <f>VLOOKUP($E48,Parametros!$B$3:$F$14,5,FALSE)</f>
        <v>2022-1-01</v>
      </c>
      <c r="AE48" s="5">
        <v>0</v>
      </c>
      <c r="AF48" t="s">
        <v>427</v>
      </c>
      <c r="AG48" t="s">
        <v>430</v>
      </c>
      <c r="AH48" s="40">
        <f t="shared" si="8"/>
        <v>754.39895103080369</v>
      </c>
      <c r="AJ48" t="str">
        <f t="shared" si="4"/>
        <v>INSERT INTO TABLA_PRESUPUESTO VALUES ('VSR','80209-C','14005103-20',2022,'Enero',52.5,'USD',2205,850.379808,212.625,259.875,64.736121,0,19.646991,29.369213,0.827064,7.593238,0,0,0,0,0,0,0,62.985121,5.548615,0,1,'20221','2022-1-01');</v>
      </c>
    </row>
    <row r="49" spans="1:36" x14ac:dyDescent="0.2">
      <c r="A49" s="7" t="s">
        <v>117</v>
      </c>
      <c r="B49" t="s">
        <v>98</v>
      </c>
      <c r="C49" t="s">
        <v>241</v>
      </c>
      <c r="D49">
        <v>2022</v>
      </c>
      <c r="E49" t="s">
        <v>44</v>
      </c>
      <c r="F49" s="5">
        <v>35</v>
      </c>
      <c r="G49" t="s">
        <v>134</v>
      </c>
      <c r="H49" s="5">
        <v>1470</v>
      </c>
      <c r="I49" s="5">
        <v>517.95191406255003</v>
      </c>
      <c r="J49" s="5">
        <v>126</v>
      </c>
      <c r="K49" s="5">
        <v>154</v>
      </c>
      <c r="L49" s="5">
        <v>43.157413774076069</v>
      </c>
      <c r="M49" s="5">
        <v>0</v>
      </c>
      <c r="N49" s="5">
        <v>13.097993827160494</v>
      </c>
      <c r="O49" s="5">
        <v>19.579475308641975</v>
      </c>
      <c r="P49" s="5">
        <v>0.55137602880658443</v>
      </c>
      <c r="Q49" s="5">
        <v>5.0621587316298484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f t="shared" si="7"/>
        <v>41.990080471183326</v>
      </c>
      <c r="Z49" s="5">
        <v>3.699076574944423</v>
      </c>
      <c r="AA49" s="5">
        <v>0</v>
      </c>
      <c r="AB49" s="5">
        <f>VLOOKUP($E49,Parametros!$B$3:$F$14,2,FALSE)</f>
        <v>1</v>
      </c>
      <c r="AC49" s="5" t="str">
        <f>VLOOKUP($E49,Parametros!$B$3:$F$14,4,FALSE)</f>
        <v>20221</v>
      </c>
      <c r="AD49" s="5" t="str">
        <f>VLOOKUP($E49,Parametros!$B$3:$F$14,5,FALSE)</f>
        <v>2022-1-01</v>
      </c>
      <c r="AE49" s="5">
        <v>0</v>
      </c>
      <c r="AF49" t="s">
        <v>427</v>
      </c>
      <c r="AG49" t="s">
        <v>430</v>
      </c>
      <c r="AH49" s="40">
        <f t="shared" si="8"/>
        <v>586.90059169219046</v>
      </c>
      <c r="AJ49" t="str">
        <f t="shared" si="4"/>
        <v>INSERT INTO TABLA_PRESUPUESTO VALUES ('VSR','80209-C','14005049-20',2022,'Enero',35,'USD',1470,517.951914,126,154,43.157414,0,13.097994,19.579475,0.551376,5.062159,0,0,0,0,0,0,0,41.99008,3.699077,0,1,'20221','2022-1-01');</v>
      </c>
    </row>
    <row r="50" spans="1:36" x14ac:dyDescent="0.2">
      <c r="A50" s="7" t="s">
        <v>117</v>
      </c>
      <c r="B50" t="s">
        <v>98</v>
      </c>
      <c r="C50" t="s">
        <v>242</v>
      </c>
      <c r="D50">
        <v>2022</v>
      </c>
      <c r="E50" t="s">
        <v>44</v>
      </c>
      <c r="F50" s="5">
        <v>33</v>
      </c>
      <c r="G50" t="s">
        <v>134</v>
      </c>
      <c r="H50" s="5">
        <v>1386</v>
      </c>
      <c r="I50" s="5">
        <v>436.06451546999841</v>
      </c>
      <c r="J50" s="5">
        <v>133.65</v>
      </c>
      <c r="K50" s="5">
        <v>163.35000000000002</v>
      </c>
      <c r="L50" s="5">
        <v>40.691275844128867</v>
      </c>
      <c r="M50" s="5">
        <v>0</v>
      </c>
      <c r="N50" s="5">
        <v>12.349537037037038</v>
      </c>
      <c r="O50" s="5">
        <v>18.460648148148149</v>
      </c>
      <c r="P50" s="5">
        <v>0.51986882716049387</v>
      </c>
      <c r="Q50" s="5">
        <v>4.7728925183938573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f t="shared" si="7"/>
        <v>39.590647301401425</v>
      </c>
      <c r="Z50" s="5">
        <v>3.4877007706618843</v>
      </c>
      <c r="AA50" s="5">
        <v>0</v>
      </c>
      <c r="AB50" s="5">
        <f>VLOOKUP($E50,Parametros!$B$3:$F$14,2,FALSE)</f>
        <v>1</v>
      </c>
      <c r="AC50" s="5" t="str">
        <f>VLOOKUP($E50,Parametros!$B$3:$F$14,4,FALSE)</f>
        <v>20221</v>
      </c>
      <c r="AD50" s="5" t="str">
        <f>VLOOKUP($E50,Parametros!$B$3:$F$14,5,FALSE)</f>
        <v>2022-1-01</v>
      </c>
      <c r="AE50" s="5">
        <v>0</v>
      </c>
      <c r="AF50" t="s">
        <v>427</v>
      </c>
      <c r="AG50" t="s">
        <v>430</v>
      </c>
      <c r="AH50" s="40">
        <f t="shared" si="8"/>
        <v>572.65356138447123</v>
      </c>
      <c r="AJ50" t="str">
        <f t="shared" si="4"/>
        <v>INSERT INTO TABLA_PRESUPUESTO VALUES ('VSR','80209-C','14005104-20',2022,'Enero',33,'USD',1386,436.064515,133.65,163.35,40.691276,0,12.349537,18.460648,0.519869,4.772893,0,0,0,0,0,0,0,39.590647,3.487701,0,1,'20221','2022-1-01');</v>
      </c>
    </row>
    <row r="51" spans="1:36" x14ac:dyDescent="0.2">
      <c r="A51" s="7" t="s">
        <v>117</v>
      </c>
      <c r="B51" t="s">
        <v>98</v>
      </c>
      <c r="C51" t="s">
        <v>243</v>
      </c>
      <c r="D51">
        <v>2022</v>
      </c>
      <c r="E51" t="s">
        <v>44</v>
      </c>
      <c r="F51" s="5">
        <v>35</v>
      </c>
      <c r="G51" t="s">
        <v>134</v>
      </c>
      <c r="H51" s="5">
        <v>1470</v>
      </c>
      <c r="I51" s="5">
        <v>567.11017986268644</v>
      </c>
      <c r="J51" s="5">
        <v>141.75</v>
      </c>
      <c r="K51" s="5">
        <v>173.25</v>
      </c>
      <c r="L51" s="5">
        <v>43.157413774076069</v>
      </c>
      <c r="M51" s="5">
        <v>0</v>
      </c>
      <c r="N51" s="5">
        <v>13.097993827160494</v>
      </c>
      <c r="O51" s="5">
        <v>19.579475308641975</v>
      </c>
      <c r="P51" s="5">
        <v>0.55137602880658443</v>
      </c>
      <c r="Q51" s="5">
        <v>5.0621587316298484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f t="shared" si="7"/>
        <v>41.990080471183326</v>
      </c>
      <c r="Z51" s="5">
        <v>3.699076574944423</v>
      </c>
      <c r="AA51" s="5">
        <v>0</v>
      </c>
      <c r="AB51" s="5">
        <f>VLOOKUP($E51,Parametros!$B$3:$F$14,2,FALSE)</f>
        <v>1</v>
      </c>
      <c r="AC51" s="5" t="str">
        <f>VLOOKUP($E51,Parametros!$B$3:$F$14,4,FALSE)</f>
        <v>20221</v>
      </c>
      <c r="AD51" s="5" t="str">
        <f>VLOOKUP($E51,Parametros!$B$3:$F$14,5,FALSE)</f>
        <v>2022-1-01</v>
      </c>
      <c r="AE51" s="5">
        <v>0</v>
      </c>
      <c r="AF51" t="s">
        <v>427</v>
      </c>
      <c r="AG51" t="s">
        <v>430</v>
      </c>
      <c r="AH51" s="40">
        <f t="shared" si="8"/>
        <v>502.74232589205411</v>
      </c>
      <c r="AJ51" t="str">
        <f t="shared" si="4"/>
        <v>INSERT INTO TABLA_PRESUPUESTO VALUES ('VSR','80209-C','14005105-20',2022,'Enero',35,'USD',1470,567.11018,141.75,173.25,43.157414,0,13.097994,19.579475,0.551376,5.062159,0,0,0,0,0,0,0,41.99008,3.699077,0,1,'20221','2022-1-01');</v>
      </c>
    </row>
    <row r="52" spans="1:36" x14ac:dyDescent="0.2">
      <c r="A52" s="7" t="s">
        <v>117</v>
      </c>
      <c r="B52" t="s">
        <v>81</v>
      </c>
      <c r="C52" t="s">
        <v>246</v>
      </c>
      <c r="D52">
        <v>2022</v>
      </c>
      <c r="E52" t="s">
        <v>44</v>
      </c>
      <c r="F52" s="5">
        <v>2.75</v>
      </c>
      <c r="G52" t="s">
        <v>134</v>
      </c>
      <c r="H52" s="5">
        <v>91.85</v>
      </c>
      <c r="I52" s="5">
        <v>40.342682373768952</v>
      </c>
      <c r="J52" s="5">
        <v>0</v>
      </c>
      <c r="K52" s="5">
        <v>5.5</v>
      </c>
      <c r="L52" s="5">
        <v>3.3909396536774055</v>
      </c>
      <c r="M52" s="5">
        <v>0</v>
      </c>
      <c r="N52" s="5">
        <v>0.74093047965998782</v>
      </c>
      <c r="O52" s="5">
        <v>0.90790072859744986</v>
      </c>
      <c r="P52" s="5">
        <v>3.068078324225865E-2</v>
      </c>
      <c r="Q52" s="5">
        <v>0.31629882959197386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f t="shared" si="7"/>
        <v>4.8243274437418702</v>
      </c>
      <c r="Z52" s="5">
        <v>2.8285166226502003</v>
      </c>
      <c r="AA52" s="5">
        <v>0</v>
      </c>
      <c r="AB52" s="5">
        <f>VLOOKUP($E52,Parametros!$B$3:$F$14,2,FALSE)</f>
        <v>1</v>
      </c>
      <c r="AC52" s="5" t="str">
        <f>VLOOKUP($E52,Parametros!$B$3:$F$14,4,FALSE)</f>
        <v>20221</v>
      </c>
      <c r="AD52" s="5" t="str">
        <f>VLOOKUP($E52,Parametros!$B$3:$F$14,5,FALSE)</f>
        <v>2022-1-01</v>
      </c>
      <c r="AE52" s="5">
        <v>0</v>
      </c>
      <c r="AF52" t="s">
        <v>431</v>
      </c>
      <c r="AG52" t="s">
        <v>432</v>
      </c>
      <c r="AH52" s="40">
        <f t="shared" si="8"/>
        <v>37.792050528811771</v>
      </c>
      <c r="AJ52" t="str">
        <f t="shared" si="4"/>
        <v>INSERT INTO TABLA_PRESUPUESTO VALUES ('VSR','80145-C','14004889-20',2022,'Enero',2.75,'USD',91.85,40.342682,0,5.5,3.39094,0,0.74093,0.907901,0.030681,0.316299,0,0,0,0,0,0,0,4.824327,2.828517,0,1,'20221','2022-1-01');</v>
      </c>
    </row>
    <row r="53" spans="1:36" x14ac:dyDescent="0.2">
      <c r="A53" s="7" t="s">
        <v>117</v>
      </c>
      <c r="B53" t="s">
        <v>81</v>
      </c>
      <c r="C53" t="s">
        <v>247</v>
      </c>
      <c r="D53">
        <v>2022</v>
      </c>
      <c r="E53" t="s">
        <v>44</v>
      </c>
      <c r="F53" s="5">
        <v>2.25</v>
      </c>
      <c r="G53" t="s">
        <v>134</v>
      </c>
      <c r="H53" s="5">
        <v>75.149999999999991</v>
      </c>
      <c r="I53" s="5">
        <v>34.985553650578126</v>
      </c>
      <c r="J53" s="5">
        <v>0</v>
      </c>
      <c r="K53" s="5">
        <v>4.5</v>
      </c>
      <c r="L53" s="5">
        <v>2.7744051711906046</v>
      </c>
      <c r="M53" s="5">
        <v>0</v>
      </c>
      <c r="N53" s="5">
        <v>0.60621584699453557</v>
      </c>
      <c r="O53" s="5">
        <v>0.74282786885245899</v>
      </c>
      <c r="P53" s="5">
        <v>2.5102459016393439E-2</v>
      </c>
      <c r="Q53" s="5">
        <v>0.25878995148434225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f t="shared" si="7"/>
        <v>3.9471769994251673</v>
      </c>
      <c r="Z53" s="5">
        <v>2.3142408730774369</v>
      </c>
      <c r="AA53" s="5">
        <v>0</v>
      </c>
      <c r="AB53" s="5">
        <f>VLOOKUP($E53,Parametros!$B$3:$F$14,2,FALSE)</f>
        <v>1</v>
      </c>
      <c r="AC53" s="5" t="str">
        <f>VLOOKUP($E53,Parametros!$B$3:$F$14,4,FALSE)</f>
        <v>20221</v>
      </c>
      <c r="AD53" s="5" t="str">
        <f>VLOOKUP($E53,Parametros!$B$3:$F$14,5,FALSE)</f>
        <v>2022-1-01</v>
      </c>
      <c r="AE53" s="5">
        <v>0</v>
      </c>
      <c r="AF53" t="s">
        <v>431</v>
      </c>
      <c r="AG53" t="s">
        <v>432</v>
      </c>
      <c r="AH53" s="40">
        <f t="shared" si="8"/>
        <v>28.942864178806083</v>
      </c>
      <c r="AJ53" t="str">
        <f t="shared" si="4"/>
        <v>INSERT INTO TABLA_PRESUPUESTO VALUES ('VSR','80145-C','14004893-20',2022,'Enero',2.25,'USD',75.15,34.985554,0,4.5,2.774405,0,0.606216,0.742828,0.025102,0.25879,0,0,0,0,0,0,0,3.947177,2.314241,0,1,'20221','2022-1-01');</v>
      </c>
    </row>
    <row r="54" spans="1:36" x14ac:dyDescent="0.2">
      <c r="A54" s="7" t="s">
        <v>117</v>
      </c>
      <c r="B54" t="s">
        <v>63</v>
      </c>
      <c r="C54" t="s">
        <v>257</v>
      </c>
      <c r="D54">
        <v>2022</v>
      </c>
      <c r="E54" t="s">
        <v>44</v>
      </c>
      <c r="F54" s="5">
        <v>10.75</v>
      </c>
      <c r="G54" t="s">
        <v>134</v>
      </c>
      <c r="H54" s="5">
        <v>260.6875</v>
      </c>
      <c r="I54" s="5">
        <v>156.13576384375216</v>
      </c>
      <c r="J54" s="5">
        <v>0</v>
      </c>
      <c r="K54" s="5">
        <v>12.469999999999999</v>
      </c>
      <c r="L54" s="5">
        <v>13.255491373466221</v>
      </c>
      <c r="M54" s="5">
        <v>0</v>
      </c>
      <c r="N54" s="5">
        <v>3.7681878306878307</v>
      </c>
      <c r="O54" s="5">
        <v>4.1236772486772493</v>
      </c>
      <c r="P54" s="5">
        <v>0.13935185185185187</v>
      </c>
      <c r="Q54" s="5">
        <v>0.89771530908282737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f t="shared" si="7"/>
        <v>19.985860856114179</v>
      </c>
      <c r="Z54" s="5">
        <v>11.056928615814421</v>
      </c>
      <c r="AA54" s="5">
        <v>0</v>
      </c>
      <c r="AB54" s="5">
        <f>VLOOKUP($E54,Parametros!$B$3:$F$14,2,FALSE)</f>
        <v>1</v>
      </c>
      <c r="AC54" s="5" t="str">
        <f>VLOOKUP($E54,Parametros!$B$3:$F$14,4,FALSE)</f>
        <v>20221</v>
      </c>
      <c r="AD54" s="5" t="str">
        <f>VLOOKUP($E54,Parametros!$B$3:$F$14,5,FALSE)</f>
        <v>2022-1-01</v>
      </c>
      <c r="AE54" s="5">
        <v>0</v>
      </c>
      <c r="AF54" t="s">
        <v>431</v>
      </c>
      <c r="AG54" t="s">
        <v>433</v>
      </c>
      <c r="AH54" s="40">
        <f t="shared" si="8"/>
        <v>58.840383926667478</v>
      </c>
      <c r="AJ54" t="str">
        <f t="shared" si="4"/>
        <v>INSERT INTO TABLA_PRESUPUESTO VALUES ('VSR','80007-C','14004705-21',2022,'Enero',10.75,'USD',260.6875,156.135764,0,12.47,13.255491,0,3.768188,4.123677,0.139352,0.897715,0,0,0,0,0,0,0,19.985861,11.056929,0,1,'20221','2022-1-01');</v>
      </c>
    </row>
    <row r="55" spans="1:36" x14ac:dyDescent="0.2">
      <c r="A55" s="7" t="s">
        <v>117</v>
      </c>
      <c r="B55" t="s">
        <v>62</v>
      </c>
      <c r="C55" t="s">
        <v>260</v>
      </c>
      <c r="D55">
        <v>2022</v>
      </c>
      <c r="E55" t="s">
        <v>44</v>
      </c>
      <c r="F55" s="5">
        <v>5.75</v>
      </c>
      <c r="G55" t="s">
        <v>261</v>
      </c>
      <c r="H55" s="5">
        <v>127.64999999999999</v>
      </c>
      <c r="I55" s="5">
        <v>77.283735885543138</v>
      </c>
      <c r="J55" s="5">
        <v>0</v>
      </c>
      <c r="K55" s="5">
        <v>8.1419999999999995</v>
      </c>
      <c r="L55" s="5">
        <v>7.0901465485982111</v>
      </c>
      <c r="M55" s="5">
        <v>0</v>
      </c>
      <c r="N55" s="5">
        <v>2.509156904195661</v>
      </c>
      <c r="O55" s="5">
        <v>2.6959192137173731</v>
      </c>
      <c r="P55" s="5">
        <v>0.1034051205261458</v>
      </c>
      <c r="Q55" s="5">
        <v>0.43958133475683681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f t="shared" si="7"/>
        <v>11.662233693282799</v>
      </c>
      <c r="Z55" s="5">
        <v>5.9141711200867828</v>
      </c>
      <c r="AA55" s="5">
        <v>0</v>
      </c>
      <c r="AB55" s="5">
        <f>VLOOKUP($E55,Parametros!$B$3:$F$14,2,FALSE)</f>
        <v>1</v>
      </c>
      <c r="AC55" s="5" t="str">
        <f>VLOOKUP($E55,Parametros!$B$3:$F$14,4,FALSE)</f>
        <v>20221</v>
      </c>
      <c r="AD55" s="5" t="str">
        <f>VLOOKUP($E55,Parametros!$B$3:$F$14,5,FALSE)</f>
        <v>2022-1-01</v>
      </c>
      <c r="AE55" s="5">
        <v>0</v>
      </c>
      <c r="AF55" t="s">
        <v>431</v>
      </c>
      <c r="AG55" t="s">
        <v>434</v>
      </c>
      <c r="AH55" s="40">
        <f t="shared" si="8"/>
        <v>23.471883872575837</v>
      </c>
      <c r="AJ55" t="str">
        <f t="shared" si="4"/>
        <v>INSERT INTO TABLA_PRESUPUESTO VALUES ('VSR','80006-C','14004739-20',2022,'Enero',5.75,'EUR',127.65,77.283736,0,8.142,7.090147,0,2.509157,2.695919,0.103405,0.439581,0,0,0,0,0,0,0,11.662234,5.914171,0,1,'20221','2022-1-01');</v>
      </c>
    </row>
    <row r="56" spans="1:36" x14ac:dyDescent="0.2">
      <c r="A56" s="7" t="s">
        <v>117</v>
      </c>
      <c r="B56" t="s">
        <v>62</v>
      </c>
      <c r="C56" t="s">
        <v>263</v>
      </c>
      <c r="D56">
        <v>2022</v>
      </c>
      <c r="E56" t="s">
        <v>44</v>
      </c>
      <c r="F56" s="5">
        <v>458.5</v>
      </c>
      <c r="G56" t="s">
        <v>261</v>
      </c>
      <c r="H56" s="5">
        <v>9782.5560000000005</v>
      </c>
      <c r="I56" s="5">
        <v>6777.2242569927375</v>
      </c>
      <c r="J56" s="5">
        <v>0</v>
      </c>
      <c r="K56" s="5">
        <v>649.23599999999999</v>
      </c>
      <c r="L56" s="5">
        <v>565.36212044039655</v>
      </c>
      <c r="M56" s="5">
        <v>0</v>
      </c>
      <c r="N56" s="5">
        <v>200.07798966499311</v>
      </c>
      <c r="O56" s="5">
        <v>214.97025382424619</v>
      </c>
      <c r="P56" s="5">
        <v>8.2454343932587584</v>
      </c>
      <c r="Q56" s="5">
        <v>33.687653927250317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f t="shared" si="7"/>
        <v>928.57219416797273</v>
      </c>
      <c r="Z56" s="5">
        <v>471.5908623582244</v>
      </c>
      <c r="AA56" s="5">
        <v>0</v>
      </c>
      <c r="AB56" s="5">
        <f>VLOOKUP($E56,Parametros!$B$3:$F$14,2,FALSE)</f>
        <v>1</v>
      </c>
      <c r="AC56" s="5" t="str">
        <f>VLOOKUP($E56,Parametros!$B$3:$F$14,4,FALSE)</f>
        <v>20221</v>
      </c>
      <c r="AD56" s="5" t="str">
        <f>VLOOKUP($E56,Parametros!$B$3:$F$14,5,FALSE)</f>
        <v>2022-1-01</v>
      </c>
      <c r="AE56" s="5">
        <v>-1.0231815394945443E-12</v>
      </c>
      <c r="AF56" t="s">
        <v>431</v>
      </c>
      <c r="AG56" t="s">
        <v>434</v>
      </c>
      <c r="AH56" s="40">
        <f t="shared" si="8"/>
        <v>862.16142839889392</v>
      </c>
      <c r="AJ56" t="str">
        <f t="shared" si="4"/>
        <v>INSERT INTO TABLA_PRESUPUESTO VALUES ('VSR','80006-C','14003720-21',2022,'Enero',458.5,'EUR',9782.556,6777.224257,0,649.236,565.36212,0,200.07799,214.970254,8.245434,33.687654,0,0,0,0,0,0,0,928.572194,471.590862,0,1,'20221','2022-1-01');</v>
      </c>
    </row>
    <row r="57" spans="1:36" x14ac:dyDescent="0.2">
      <c r="A57" s="7" t="s">
        <v>117</v>
      </c>
      <c r="B57" t="s">
        <v>62</v>
      </c>
      <c r="C57" t="s">
        <v>264</v>
      </c>
      <c r="D57">
        <v>2022</v>
      </c>
      <c r="E57" t="s">
        <v>44</v>
      </c>
      <c r="F57" s="5">
        <v>422.6</v>
      </c>
      <c r="G57" t="s">
        <v>261</v>
      </c>
      <c r="H57" s="5">
        <v>9016.593600000002</v>
      </c>
      <c r="I57" s="5">
        <v>5557.0698546919193</v>
      </c>
      <c r="J57" s="5">
        <v>0</v>
      </c>
      <c r="K57" s="5">
        <v>598.40160000000003</v>
      </c>
      <c r="L57" s="5">
        <v>521.09494459784423</v>
      </c>
      <c r="M57" s="5">
        <v>0</v>
      </c>
      <c r="N57" s="5">
        <v>184.4121230805367</v>
      </c>
      <c r="O57" s="5">
        <v>198.13834082034117</v>
      </c>
      <c r="P57" s="5">
        <v>7.5998267711911698</v>
      </c>
      <c r="Q57" s="5">
        <v>31.049951035236614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f t="shared" si="7"/>
        <v>855.86610524620562</v>
      </c>
      <c r="Z57" s="5">
        <v>434.66586353889994</v>
      </c>
      <c r="AA57" s="5">
        <v>0</v>
      </c>
      <c r="AB57" s="5">
        <f>VLOOKUP($E57,Parametros!$B$3:$F$14,2,FALSE)</f>
        <v>1</v>
      </c>
      <c r="AC57" s="5" t="str">
        <f>VLOOKUP($E57,Parametros!$B$3:$F$14,4,FALSE)</f>
        <v>20221</v>
      </c>
      <c r="AD57" s="5" t="str">
        <f>VLOOKUP($E57,Parametros!$B$3:$F$14,5,FALSE)</f>
        <v>2022-1-01</v>
      </c>
      <c r="AE57" s="5">
        <v>0</v>
      </c>
      <c r="AF57" t="s">
        <v>431</v>
      </c>
      <c r="AG57" t="s">
        <v>434</v>
      </c>
      <c r="AH57" s="40">
        <f t="shared" si="8"/>
        <v>1484.1610954640332</v>
      </c>
      <c r="AJ57" t="str">
        <f t="shared" si="4"/>
        <v>INSERT INTO TABLA_PRESUPUESTO VALUES ('VSR','80006-C','14003719-21',2022,'Enero',422.6,'EUR',9016.5936,5557.069855,0,598.4016,521.094945,0,184.412123,198.138341,7.599827,31.049951,0,0,0,0,0,0,0,855.866105,434.665864,0,1,'20221','2022-1-01');</v>
      </c>
    </row>
    <row r="58" spans="1:36" x14ac:dyDescent="0.2">
      <c r="A58" s="7" t="s">
        <v>117</v>
      </c>
      <c r="B58" t="s">
        <v>62</v>
      </c>
      <c r="C58" t="s">
        <v>266</v>
      </c>
      <c r="D58">
        <v>2022</v>
      </c>
      <c r="E58" t="s">
        <v>44</v>
      </c>
      <c r="F58" s="5">
        <v>59.5</v>
      </c>
      <c r="G58" t="s">
        <v>261</v>
      </c>
      <c r="H58" s="5">
        <v>1587.2219999999998</v>
      </c>
      <c r="I58" s="5">
        <v>1025.9012306199004</v>
      </c>
      <c r="J58" s="5">
        <v>0</v>
      </c>
      <c r="K58" s="5">
        <v>84.251999999999995</v>
      </c>
      <c r="L58" s="5">
        <v>73.367603415929324</v>
      </c>
      <c r="M58" s="5">
        <v>0</v>
      </c>
      <c r="N58" s="5">
        <v>25.964319269502923</v>
      </c>
      <c r="O58" s="5">
        <v>27.896903168031944</v>
      </c>
      <c r="P58" s="5">
        <v>1.070018203705335</v>
      </c>
      <c r="Q58" s="5">
        <v>5.4658297322006737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f t="shared" si="7"/>
        <v>121.59588457259976</v>
      </c>
      <c r="Z58" s="5">
        <v>61.198814199158889</v>
      </c>
      <c r="AA58" s="5">
        <v>0</v>
      </c>
      <c r="AB58" s="5">
        <f>VLOOKUP($E58,Parametros!$B$3:$F$14,2,FALSE)</f>
        <v>1</v>
      </c>
      <c r="AC58" s="5" t="str">
        <f>VLOOKUP($E58,Parametros!$B$3:$F$14,4,FALSE)</f>
        <v>20221</v>
      </c>
      <c r="AD58" s="5" t="str">
        <f>VLOOKUP($E58,Parametros!$B$3:$F$14,5,FALSE)</f>
        <v>2022-1-01</v>
      </c>
      <c r="AE58" s="5">
        <v>0</v>
      </c>
      <c r="AF58" t="s">
        <v>431</v>
      </c>
      <c r="AG58" t="s">
        <v>434</v>
      </c>
      <c r="AH58" s="40">
        <f t="shared" si="8"/>
        <v>282.10528139157014</v>
      </c>
      <c r="AJ58" t="str">
        <f t="shared" si="4"/>
        <v>INSERT INTO TABLA_PRESUPUESTO VALUES ('VSR','80006-C','14004090-21',2022,'Enero',59.5,'EUR',1587.222,1025.901231,0,84.252,73.367603,0,25.964319,27.896903,1.070018,5.46583,0,0,0,0,0,0,0,121.595885,61.198814,0,1,'20221','2022-1-01');</v>
      </c>
    </row>
    <row r="59" spans="1:36" x14ac:dyDescent="0.2">
      <c r="A59" s="7" t="s">
        <v>117</v>
      </c>
      <c r="B59" t="s">
        <v>75</v>
      </c>
      <c r="C59" t="s">
        <v>271</v>
      </c>
      <c r="D59">
        <v>2022</v>
      </c>
      <c r="E59" t="s">
        <v>44</v>
      </c>
      <c r="F59" s="5">
        <v>6.1497939869954283</v>
      </c>
      <c r="G59" t="s">
        <v>134</v>
      </c>
      <c r="H59" s="5">
        <v>664.17775059550627</v>
      </c>
      <c r="I59" s="5">
        <v>369.54054719975642</v>
      </c>
      <c r="J59" s="5">
        <v>0</v>
      </c>
      <c r="K59" s="5">
        <v>33.208887529775318</v>
      </c>
      <c r="L59" s="5">
        <v>7.5831201063453335</v>
      </c>
      <c r="M59" s="5">
        <v>99.626662589325932</v>
      </c>
      <c r="N59" s="5">
        <v>1.2862314221166906</v>
      </c>
      <c r="O59" s="5">
        <v>0</v>
      </c>
      <c r="P59" s="5">
        <v>9.8477093255809139E-2</v>
      </c>
      <c r="Q59" s="5">
        <v>2.2871926527423905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f t="shared" si="7"/>
        <v>109.62394358220112</v>
      </c>
      <c r="Z59" s="5">
        <v>6.3253798247602981</v>
      </c>
      <c r="AA59" s="5">
        <v>0</v>
      </c>
      <c r="AB59" s="5">
        <f>VLOOKUP($E59,Parametros!$B$3:$F$14,2,FALSE)</f>
        <v>1</v>
      </c>
      <c r="AC59" s="5" t="str">
        <f>VLOOKUP($E59,Parametros!$B$3:$F$14,4,FALSE)</f>
        <v>20221</v>
      </c>
      <c r="AD59" s="5" t="str">
        <f>VLOOKUP($E59,Parametros!$B$3:$F$14,5,FALSE)</f>
        <v>2022-1-01</v>
      </c>
      <c r="AE59" s="5">
        <v>0</v>
      </c>
      <c r="AF59" t="s">
        <v>438</v>
      </c>
      <c r="AG59" t="s">
        <v>439</v>
      </c>
      <c r="AH59" s="40">
        <f t="shared" si="8"/>
        <v>144.22125217742811</v>
      </c>
      <c r="AJ59" t="str">
        <f t="shared" si="4"/>
        <v>INSERT INTO TABLA_PRESUPUESTO VALUES ('VSR','80130-C','14004732-17',2022,'Enero',6.149794,'USD',664.177751,369.540547,0,33.208888,7.58312,99.626663,1.286231,0,0.098477,2.287193,0,0,0,0,0,0,0,109.623944,6.32538,0,1,'20221','2022-1-01');</v>
      </c>
    </row>
    <row r="60" spans="1:36" x14ac:dyDescent="0.2">
      <c r="A60" s="7" t="s">
        <v>117</v>
      </c>
      <c r="B60" t="s">
        <v>75</v>
      </c>
      <c r="C60" t="s">
        <v>272</v>
      </c>
      <c r="D60">
        <v>2022</v>
      </c>
      <c r="E60" t="s">
        <v>44</v>
      </c>
      <c r="F60" s="5">
        <v>49.294228416918813</v>
      </c>
      <c r="G60" t="s">
        <v>134</v>
      </c>
      <c r="H60" s="5">
        <v>1823.886451425996</v>
      </c>
      <c r="I60" s="5">
        <v>913.47629895276418</v>
      </c>
      <c r="J60" s="5">
        <v>0</v>
      </c>
      <c r="K60" s="5">
        <v>91.194322571299807</v>
      </c>
      <c r="L60" s="5">
        <v>60.783183213222401</v>
      </c>
      <c r="M60" s="5">
        <v>273.58296771389939</v>
      </c>
      <c r="N60" s="5">
        <v>10.309903982623542</v>
      </c>
      <c r="O60" s="5">
        <v>0</v>
      </c>
      <c r="P60" s="5">
        <v>0.78935202366961488</v>
      </c>
      <c r="Q60" s="5">
        <v>6.2808181806717593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f t="shared" si="7"/>
        <v>341.66469443830823</v>
      </c>
      <c r="Z60" s="5">
        <v>50.701652537443906</v>
      </c>
      <c r="AA60" s="5">
        <v>0</v>
      </c>
      <c r="AB60" s="5">
        <f>VLOOKUP($E60,Parametros!$B$3:$F$14,2,FALSE)</f>
        <v>1</v>
      </c>
      <c r="AC60" s="5" t="str">
        <f>VLOOKUP($E60,Parametros!$B$3:$F$14,4,FALSE)</f>
        <v>20221</v>
      </c>
      <c r="AD60" s="5" t="str">
        <f>VLOOKUP($E60,Parametros!$B$3:$F$14,5,FALSE)</f>
        <v>2022-1-01</v>
      </c>
      <c r="AE60" s="5">
        <v>0</v>
      </c>
      <c r="AF60" t="s">
        <v>438</v>
      </c>
      <c r="AG60" t="s">
        <v>439</v>
      </c>
      <c r="AH60" s="40">
        <f t="shared" si="8"/>
        <v>416.76795225040144</v>
      </c>
      <c r="AJ60" t="str">
        <f t="shared" si="4"/>
        <v>INSERT INTO TABLA_PRESUPUESTO VALUES ('VSR','80130-C','14004774-20',2022,'Enero',49.294228,'USD',1823.886451,913.476299,0,91.194323,60.783183,273.582968,10.309904,0,0.789352,6.280818,0,0,0,0,0,0,0,341.664694,50.701653,0,1,'20221','2022-1-01');</v>
      </c>
    </row>
    <row r="61" spans="1:36" x14ac:dyDescent="0.2">
      <c r="A61" s="7" t="s">
        <v>117</v>
      </c>
      <c r="B61" t="s">
        <v>75</v>
      </c>
      <c r="C61" t="s">
        <v>273</v>
      </c>
      <c r="D61">
        <v>2022</v>
      </c>
      <c r="E61" t="s">
        <v>44</v>
      </c>
      <c r="F61" s="5">
        <v>48.869632395544961</v>
      </c>
      <c r="G61" t="s">
        <v>134</v>
      </c>
      <c r="H61" s="5">
        <v>1808.1763986351637</v>
      </c>
      <c r="I61" s="5">
        <v>954.9382312769842</v>
      </c>
      <c r="J61" s="5">
        <v>0</v>
      </c>
      <c r="K61" s="5">
        <v>90.408819931758188</v>
      </c>
      <c r="L61" s="5">
        <v>60.259627036615036</v>
      </c>
      <c r="M61" s="5">
        <v>271.22645979527454</v>
      </c>
      <c r="N61" s="5">
        <v>10.221099585996331</v>
      </c>
      <c r="O61" s="5">
        <v>0</v>
      </c>
      <c r="P61" s="5">
        <v>0.78255293705284412</v>
      </c>
      <c r="Q61" s="5">
        <v>6.2267183297129307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f t="shared" si="7"/>
        <v>338.72176431116526</v>
      </c>
      <c r="Z61" s="5">
        <v>50.264933663128609</v>
      </c>
      <c r="AA61" s="5">
        <v>0</v>
      </c>
      <c r="AB61" s="5">
        <f>VLOOKUP($E61,Parametros!$B$3:$F$14,2,FALSE)</f>
        <v>1</v>
      </c>
      <c r="AC61" s="5" t="str">
        <f>VLOOKUP($E61,Parametros!$B$3:$F$14,4,FALSE)</f>
        <v>20221</v>
      </c>
      <c r="AD61" s="5" t="str">
        <f>VLOOKUP($E61,Parametros!$B$3:$F$14,5,FALSE)</f>
        <v>2022-1-01</v>
      </c>
      <c r="AE61" s="5">
        <v>0</v>
      </c>
      <c r="AF61" t="s">
        <v>438</v>
      </c>
      <c r="AG61" t="s">
        <v>439</v>
      </c>
      <c r="AH61" s="40">
        <f t="shared" si="8"/>
        <v>363.84795607864095</v>
      </c>
      <c r="AJ61" t="str">
        <f t="shared" si="4"/>
        <v>INSERT INTO TABLA_PRESUPUESTO VALUES ('VSR','80130-C','14004773-20',2022,'Enero',48.869632,'USD',1808.176399,954.938231,0,90.40882,60.259627,271.22646,10.2211,0,0.782553,6.226718,0,0,0,0,0,0,0,338.721764,50.264934,0,1,'20221','2022-1-01');</v>
      </c>
    </row>
    <row r="62" spans="1:36" x14ac:dyDescent="0.2">
      <c r="A62" s="7" t="s">
        <v>117</v>
      </c>
      <c r="B62" t="s">
        <v>75</v>
      </c>
      <c r="C62" t="s">
        <v>274</v>
      </c>
      <c r="D62">
        <v>2022</v>
      </c>
      <c r="E62" t="s">
        <v>44</v>
      </c>
      <c r="F62" s="5">
        <v>22.114604390652158</v>
      </c>
      <c r="G62" t="s">
        <v>134</v>
      </c>
      <c r="H62" s="5">
        <v>751.8965492821734</v>
      </c>
      <c r="I62" s="5">
        <v>405.87401020683035</v>
      </c>
      <c r="J62" s="5">
        <v>0</v>
      </c>
      <c r="K62" s="5">
        <v>37.594827464108675</v>
      </c>
      <c r="L62" s="5">
        <v>27.26883234678213</v>
      </c>
      <c r="M62" s="5">
        <v>112.784482392326</v>
      </c>
      <c r="N62" s="5">
        <v>4.6252767352997974</v>
      </c>
      <c r="O62" s="5">
        <v>0</v>
      </c>
      <c r="P62" s="5">
        <v>0.35412275004639071</v>
      </c>
      <c r="Q62" s="5">
        <v>2.589265089953134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f t="shared" si="7"/>
        <v>143.09915646664084</v>
      </c>
      <c r="Z62" s="5">
        <v>22.746009499015539</v>
      </c>
      <c r="AA62" s="5">
        <v>0</v>
      </c>
      <c r="AB62" s="5">
        <f>VLOOKUP($E62,Parametros!$B$3:$F$14,2,FALSE)</f>
        <v>1</v>
      </c>
      <c r="AC62" s="5" t="str">
        <f>VLOOKUP($E62,Parametros!$B$3:$F$14,4,FALSE)</f>
        <v>20221</v>
      </c>
      <c r="AD62" s="5" t="str">
        <f>VLOOKUP($E62,Parametros!$B$3:$F$14,5,FALSE)</f>
        <v>2022-1-01</v>
      </c>
      <c r="AE62" s="5">
        <v>0</v>
      </c>
      <c r="AF62" t="s">
        <v>438</v>
      </c>
      <c r="AG62" t="s">
        <v>439</v>
      </c>
      <c r="AH62" s="40">
        <f t="shared" si="8"/>
        <v>138.05972279781128</v>
      </c>
      <c r="AJ62" t="str">
        <f t="shared" si="4"/>
        <v>INSERT INTO TABLA_PRESUPUESTO VALUES ('VSR','80130-C','14005136-20',2022,'Enero',22.114604,'USD',751.896549,405.87401,0,37.594827,27.268832,112.784482,4.625277,0,0.354123,2.589265,0,0,0,0,0,0,0,143.099156,22.746009,0,1,'20221','2022-1-01');</v>
      </c>
    </row>
    <row r="63" spans="1:36" x14ac:dyDescent="0.2">
      <c r="A63" s="7" t="s">
        <v>117</v>
      </c>
      <c r="B63" t="s">
        <v>75</v>
      </c>
      <c r="C63" t="s">
        <v>275</v>
      </c>
      <c r="D63">
        <v>2022</v>
      </c>
      <c r="E63" t="s">
        <v>44</v>
      </c>
      <c r="F63" s="5">
        <v>53.896301422777306</v>
      </c>
      <c r="G63" t="s">
        <v>134</v>
      </c>
      <c r="H63" s="5">
        <v>1994.1631526427602</v>
      </c>
      <c r="I63" s="5">
        <v>1293.8975247539272</v>
      </c>
      <c r="J63" s="5">
        <v>0</v>
      </c>
      <c r="K63" s="5">
        <v>99.708157632138025</v>
      </c>
      <c r="L63" s="5">
        <v>66.457856611289287</v>
      </c>
      <c r="M63" s="5">
        <v>299.12447289641403</v>
      </c>
      <c r="N63" s="5">
        <v>11.272429055744272</v>
      </c>
      <c r="O63" s="5">
        <v>0</v>
      </c>
      <c r="P63" s="5">
        <v>0.8630453495804209</v>
      </c>
      <c r="Q63" s="5">
        <v>6.86719075880616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f t="shared" si="7"/>
        <v>373.56225968734174</v>
      </c>
      <c r="Z63" s="5">
        <v>55.435121626796821</v>
      </c>
      <c r="AA63" s="5">
        <v>0</v>
      </c>
      <c r="AB63" s="5">
        <f>VLOOKUP($E63,Parametros!$B$3:$F$14,2,FALSE)</f>
        <v>1</v>
      </c>
      <c r="AC63" s="5" t="str">
        <f>VLOOKUP($E63,Parametros!$B$3:$F$14,4,FALSE)</f>
        <v>20221</v>
      </c>
      <c r="AD63" s="5" t="str">
        <f>VLOOKUP($E63,Parametros!$B$3:$F$14,5,FALSE)</f>
        <v>2022-1-01</v>
      </c>
      <c r="AE63" s="5">
        <v>0</v>
      </c>
      <c r="AF63" t="s">
        <v>438</v>
      </c>
      <c r="AG63" t="s">
        <v>439</v>
      </c>
      <c r="AH63" s="40">
        <f t="shared" si="8"/>
        <v>160.53735395806402</v>
      </c>
      <c r="AJ63" t="str">
        <f t="shared" si="4"/>
        <v>INSERT INTO TABLA_PRESUPUESTO VALUES ('VSR','80130-C','14004731-19',2022,'Enero',53.896301,'USD',1994.163153,1293.897525,0,99.708158,66.457857,299.124473,11.272429,0,0.863045,6.867191,0,0,0,0,0,0,0,373.56226,55.435122,0,1,'20221','2022-1-01');</v>
      </c>
    </row>
    <row r="64" spans="1:36" x14ac:dyDescent="0.2">
      <c r="A64" s="7" t="s">
        <v>117</v>
      </c>
      <c r="B64" t="s">
        <v>75</v>
      </c>
      <c r="C64" t="s">
        <v>276</v>
      </c>
      <c r="D64">
        <v>2022</v>
      </c>
      <c r="E64" t="s">
        <v>44</v>
      </c>
      <c r="F64" s="5">
        <v>14.707458314556105</v>
      </c>
      <c r="G64" t="s">
        <v>134</v>
      </c>
      <c r="H64" s="5">
        <v>500.05358269490756</v>
      </c>
      <c r="I64" s="5">
        <v>288.84398506435656</v>
      </c>
      <c r="J64" s="5">
        <v>0</v>
      </c>
      <c r="K64" s="5">
        <v>25.002679134745382</v>
      </c>
      <c r="L64" s="5">
        <v>18.135310401322091</v>
      </c>
      <c r="M64" s="5">
        <v>75.008037404236134</v>
      </c>
      <c r="N64" s="5">
        <v>3.076069712848335</v>
      </c>
      <c r="O64" s="5">
        <v>0</v>
      </c>
      <c r="P64" s="5">
        <v>0.23551158738995071</v>
      </c>
      <c r="Q64" s="5">
        <v>1.7220072176338876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f t="shared" si="7"/>
        <v>95.169004220165348</v>
      </c>
      <c r="Z64" s="5">
        <v>15.127378298057035</v>
      </c>
      <c r="AA64" s="5">
        <v>0</v>
      </c>
      <c r="AB64" s="5">
        <f>VLOOKUP($E64,Parametros!$B$3:$F$14,2,FALSE)</f>
        <v>1</v>
      </c>
      <c r="AC64" s="5" t="str">
        <f>VLOOKUP($E64,Parametros!$B$3:$F$14,4,FALSE)</f>
        <v>20221</v>
      </c>
      <c r="AD64" s="5" t="str">
        <f>VLOOKUP($E64,Parametros!$B$3:$F$14,5,FALSE)</f>
        <v>2022-1-01</v>
      </c>
      <c r="AE64" s="5">
        <v>0</v>
      </c>
      <c r="AF64" t="s">
        <v>438</v>
      </c>
      <c r="AG64" t="s">
        <v>439</v>
      </c>
      <c r="AH64" s="40">
        <f t="shared" si="8"/>
        <v>72.902603874318146</v>
      </c>
      <c r="AJ64" t="str">
        <f t="shared" si="4"/>
        <v>INSERT INTO TABLA_PRESUPUESTO VALUES ('VSR','80130-C','14005137-20',2022,'Enero',14.707458,'USD',500.053583,288.843985,0,25.002679,18.13531,75.008037,3.07607,0,0.235512,1.722007,0,0,0,0,0,0,0,95.169004,15.127378,0,1,'20221','2022-1-01');</v>
      </c>
    </row>
    <row r="65" spans="1:36" x14ac:dyDescent="0.2">
      <c r="A65" s="7" t="s">
        <v>117</v>
      </c>
      <c r="B65" t="s">
        <v>75</v>
      </c>
      <c r="C65" t="s">
        <v>277</v>
      </c>
      <c r="D65">
        <v>2022</v>
      </c>
      <c r="E65" t="s">
        <v>44</v>
      </c>
      <c r="F65" s="5">
        <v>21.402378806412155</v>
      </c>
      <c r="G65" t="s">
        <v>134</v>
      </c>
      <c r="H65" s="5">
        <v>727.68087941801332</v>
      </c>
      <c r="I65" s="5">
        <v>369.06831084803628</v>
      </c>
      <c r="J65" s="5">
        <v>0</v>
      </c>
      <c r="K65" s="5">
        <v>36.38404397090067</v>
      </c>
      <c r="L65" s="5">
        <v>26.390609082795592</v>
      </c>
      <c r="M65" s="5">
        <v>109.15213191270199</v>
      </c>
      <c r="N65" s="5">
        <v>4.476314521602542</v>
      </c>
      <c r="O65" s="5">
        <v>0</v>
      </c>
      <c r="P65" s="5">
        <v>0.34271783056019461</v>
      </c>
      <c r="Q65" s="5">
        <v>2.5058749099224373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f t="shared" si="7"/>
        <v>138.49048798140285</v>
      </c>
      <c r="Z65" s="5">
        <v>22.013448806615688</v>
      </c>
      <c r="AA65" s="5">
        <v>0</v>
      </c>
      <c r="AB65" s="5">
        <f>VLOOKUP($E65,Parametros!$B$3:$F$14,2,FALSE)</f>
        <v>1</v>
      </c>
      <c r="AC65" s="5" t="str">
        <f>VLOOKUP($E65,Parametros!$B$3:$F$14,4,FALSE)</f>
        <v>20221</v>
      </c>
      <c r="AD65" s="5" t="str">
        <f>VLOOKUP($E65,Parametros!$B$3:$F$14,5,FALSE)</f>
        <v>2022-1-01</v>
      </c>
      <c r="AE65" s="5">
        <v>0</v>
      </c>
      <c r="AF65" t="s">
        <v>438</v>
      </c>
      <c r="AG65" t="s">
        <v>439</v>
      </c>
      <c r="AH65" s="40">
        <f t="shared" si="8"/>
        <v>157.34742753487794</v>
      </c>
      <c r="AJ65" t="str">
        <f t="shared" si="4"/>
        <v>INSERT INTO TABLA_PRESUPUESTO VALUES ('VSR','80130-C','14005138-20',2022,'Enero',21.402379,'USD',727.680879,369.068311,0,36.384044,26.390609,109.152132,4.476315,0,0.342718,2.505875,0,0,0,0,0,0,0,138.490488,22.013449,0,1,'20221','2022-1-01');</v>
      </c>
    </row>
    <row r="66" spans="1:36" x14ac:dyDescent="0.2">
      <c r="A66" s="7" t="s">
        <v>117</v>
      </c>
      <c r="B66" t="s">
        <v>75</v>
      </c>
      <c r="C66" t="s">
        <v>278</v>
      </c>
      <c r="D66">
        <v>2022</v>
      </c>
      <c r="E66" t="s">
        <v>44</v>
      </c>
      <c r="F66" s="5">
        <v>17.823445245606127</v>
      </c>
      <c r="G66" t="s">
        <v>134</v>
      </c>
      <c r="H66" s="5">
        <v>605.99713835060834</v>
      </c>
      <c r="I66" s="5">
        <v>324.21617825905992</v>
      </c>
      <c r="J66" s="5">
        <v>0</v>
      </c>
      <c r="K66" s="5">
        <v>30.29985691753042</v>
      </c>
      <c r="L66" s="5">
        <v>21.977537181263212</v>
      </c>
      <c r="M66" s="5">
        <v>90.899570752591245</v>
      </c>
      <c r="N66" s="5">
        <v>3.7277793977738303</v>
      </c>
      <c r="O66" s="5">
        <v>0</v>
      </c>
      <c r="P66" s="5">
        <v>0.28540811014205886</v>
      </c>
      <c r="Q66" s="5">
        <v>2.086839255268186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f t="shared" si="7"/>
        <v>115.33192884308173</v>
      </c>
      <c r="Z66" s="5">
        <v>18.332331327306406</v>
      </c>
      <c r="AA66" s="5">
        <v>0</v>
      </c>
      <c r="AB66" s="5">
        <f>VLOOKUP($E66,Parametros!$B$3:$F$14,2,FALSE)</f>
        <v>1</v>
      </c>
      <c r="AC66" s="5" t="str">
        <f>VLOOKUP($E66,Parametros!$B$3:$F$14,4,FALSE)</f>
        <v>20221</v>
      </c>
      <c r="AD66" s="5" t="str">
        <f>VLOOKUP($E66,Parametros!$B$3:$F$14,5,FALSE)</f>
        <v>2022-1-01</v>
      </c>
      <c r="AE66" s="5">
        <v>0</v>
      </c>
      <c r="AF66" t="s">
        <v>438</v>
      </c>
      <c r="AG66" t="s">
        <v>439</v>
      </c>
      <c r="AH66" s="40">
        <f t="shared" si="8"/>
        <v>114.17163714967319</v>
      </c>
      <c r="AJ66" t="str">
        <f t="shared" si="4"/>
        <v>INSERT INTO TABLA_PRESUPUESTO VALUES ('VSR','80130-C','14005139-20',2022,'Enero',17.823445,'USD',605.997138,324.216178,0,30.299857,21.977537,90.899571,3.727779,0,0.285408,2.086839,0,0,0,0,0,0,0,115.331929,18.332331,0,1,'20221','2022-1-01');</v>
      </c>
    </row>
    <row r="67" spans="1:36" x14ac:dyDescent="0.2">
      <c r="A67" s="7" t="s">
        <v>117</v>
      </c>
      <c r="B67" t="s">
        <v>75</v>
      </c>
      <c r="C67" t="s">
        <v>279</v>
      </c>
      <c r="D67">
        <v>2022</v>
      </c>
      <c r="E67" t="s">
        <v>44</v>
      </c>
      <c r="F67" s="5">
        <v>6.9976163651580512</v>
      </c>
      <c r="G67" t="s">
        <v>134</v>
      </c>
      <c r="H67" s="5">
        <v>237.91895641537374</v>
      </c>
      <c r="I67" s="5">
        <v>121.80079678079773</v>
      </c>
      <c r="J67" s="5">
        <v>0</v>
      </c>
      <c r="K67" s="5">
        <v>11.895947820768688</v>
      </c>
      <c r="L67" s="5">
        <v>8.6285435686677765</v>
      </c>
      <c r="M67" s="5">
        <v>35.687843462306056</v>
      </c>
      <c r="N67" s="5">
        <v>1.4635537495755402</v>
      </c>
      <c r="O67" s="5">
        <v>0</v>
      </c>
      <c r="P67" s="5">
        <v>0.11205333395187728</v>
      </c>
      <c r="Q67" s="5">
        <v>0.81930851880159561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f t="shared" si="7"/>
        <v>45.280167867463661</v>
      </c>
      <c r="Z67" s="5">
        <v>7.1974088028285914</v>
      </c>
      <c r="AA67" s="5">
        <v>0</v>
      </c>
      <c r="AB67" s="5">
        <f>VLOOKUP($E67,Parametros!$B$3:$F$14,2,FALSE)</f>
        <v>1</v>
      </c>
      <c r="AC67" s="5" t="str">
        <f>VLOOKUP($E67,Parametros!$B$3:$F$14,4,FALSE)</f>
        <v>20221</v>
      </c>
      <c r="AD67" s="5" t="str">
        <f>VLOOKUP($E67,Parametros!$B$3:$F$14,5,FALSE)</f>
        <v>2022-1-01</v>
      </c>
      <c r="AE67" s="5">
        <v>0</v>
      </c>
      <c r="AF67" t="s">
        <v>438</v>
      </c>
      <c r="AG67" t="s">
        <v>439</v>
      </c>
      <c r="AH67" s="40">
        <f t="shared" si="8"/>
        <v>50.313500377675894</v>
      </c>
      <c r="AJ67" t="str">
        <f t="shared" si="4"/>
        <v>INSERT INTO TABLA_PRESUPUESTO VALUES ('VSR','80130-C','14005140-21',2022,'Enero',6.997616,'USD',237.918956,121.800797,0,11.895948,8.628544,35.687843,1.463554,0,0.112053,0.819309,0,0,0,0,0,0,0,45.280168,7.197409,0,1,'20221','2022-1-01');</v>
      </c>
    </row>
    <row r="68" spans="1:36" x14ac:dyDescent="0.2">
      <c r="A68" s="7" t="s">
        <v>117</v>
      </c>
      <c r="B68" t="s">
        <v>75</v>
      </c>
      <c r="C68" t="s">
        <v>280</v>
      </c>
      <c r="D68">
        <v>2022</v>
      </c>
      <c r="E68" t="s">
        <v>44</v>
      </c>
      <c r="F68" s="5">
        <v>62.401918496105061</v>
      </c>
      <c r="G68" t="s">
        <v>134</v>
      </c>
      <c r="H68" s="5">
        <v>1741.013526041331</v>
      </c>
      <c r="I68" s="5">
        <v>914.38375705768431</v>
      </c>
      <c r="J68" s="5">
        <v>0</v>
      </c>
      <c r="K68" s="5">
        <v>87.050676302066563</v>
      </c>
      <c r="L68" s="5">
        <v>76.945869052359342</v>
      </c>
      <c r="M68" s="5">
        <v>261.15202890619963</v>
      </c>
      <c r="N68" s="5">
        <v>13.051381646244197</v>
      </c>
      <c r="O68" s="5">
        <v>0</v>
      </c>
      <c r="P68" s="5">
        <v>0.99924640729057124</v>
      </c>
      <c r="Q68" s="5">
        <v>5.9954332127454384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f t="shared" si="7"/>
        <v>345.38167699120567</v>
      </c>
      <c r="Z68" s="5">
        <v>64.183586818725871</v>
      </c>
      <c r="AA68" s="5">
        <v>0</v>
      </c>
      <c r="AB68" s="5">
        <f>VLOOKUP($E68,Parametros!$B$3:$F$14,2,FALSE)</f>
        <v>1</v>
      </c>
      <c r="AC68" s="5" t="str">
        <f>VLOOKUP($E68,Parametros!$B$3:$F$14,4,FALSE)</f>
        <v>20221</v>
      </c>
      <c r="AD68" s="5" t="str">
        <f>VLOOKUP($E68,Parametros!$B$3:$F$14,5,FALSE)</f>
        <v>2022-1-01</v>
      </c>
      <c r="AE68" s="5">
        <v>0</v>
      </c>
      <c r="AF68" t="s">
        <v>438</v>
      </c>
      <c r="AG68" t="s">
        <v>439</v>
      </c>
      <c r="AH68" s="40">
        <f t="shared" si="8"/>
        <v>317.25154663801504</v>
      </c>
      <c r="AJ68" t="str">
        <f t="shared" si="4"/>
        <v>INSERT INTO TABLA_PRESUPUESTO VALUES ('VSR','80130-C','14005128-20',2022,'Enero',62.401918,'USD',1741.013526,914.383757,0,87.050676,76.945869,261.152029,13.051382,0,0.999246,5.995433,0,0,0,0,0,0,0,345.381677,64.183587,0,1,'20221','2022-1-01');</v>
      </c>
    </row>
    <row r="69" spans="1:36" x14ac:dyDescent="0.2">
      <c r="A69" s="7" t="s">
        <v>117</v>
      </c>
      <c r="B69" t="s">
        <v>75</v>
      </c>
      <c r="C69" t="s">
        <v>281</v>
      </c>
      <c r="D69">
        <v>2022</v>
      </c>
      <c r="E69" t="s">
        <v>44</v>
      </c>
      <c r="F69" s="5">
        <v>70.784265756775895</v>
      </c>
      <c r="G69" t="s">
        <v>134</v>
      </c>
      <c r="H69" s="5">
        <v>1974.8810146140474</v>
      </c>
      <c r="I69" s="5">
        <v>1099.4356540123633</v>
      </c>
      <c r="J69" s="5">
        <v>0</v>
      </c>
      <c r="K69" s="5">
        <v>98.744050730702369</v>
      </c>
      <c r="L69" s="5">
        <v>87.281881313124032</v>
      </c>
      <c r="M69" s="5">
        <v>296.23215219210709</v>
      </c>
      <c r="N69" s="5">
        <v>14.80455231514267</v>
      </c>
      <c r="O69" s="5">
        <v>0</v>
      </c>
      <c r="P69" s="5">
        <v>1.1334735366281108</v>
      </c>
      <c r="Q69" s="5">
        <v>6.8007899129649765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f t="shared" si="7"/>
        <v>391.77623061689013</v>
      </c>
      <c r="Z69" s="5">
        <v>72.805262660047276</v>
      </c>
      <c r="AA69" s="5">
        <v>0</v>
      </c>
      <c r="AB69" s="5">
        <f>VLOOKUP($E69,Parametros!$B$3:$F$14,2,FALSE)</f>
        <v>1</v>
      </c>
      <c r="AC69" s="5" t="str">
        <f>VLOOKUP($E69,Parametros!$B$3:$F$14,4,FALSE)</f>
        <v>20221</v>
      </c>
      <c r="AD69" s="5" t="str">
        <f>VLOOKUP($E69,Parametros!$B$3:$F$14,5,FALSE)</f>
        <v>2022-1-01</v>
      </c>
      <c r="AE69" s="5">
        <v>0</v>
      </c>
      <c r="AF69" t="s">
        <v>438</v>
      </c>
      <c r="AG69" t="s">
        <v>439</v>
      </c>
      <c r="AH69" s="40">
        <f t="shared" si="8"/>
        <v>297.64319794096735</v>
      </c>
      <c r="AJ69" t="str">
        <f t="shared" si="4"/>
        <v>INSERT INTO TABLA_PRESUPUESTO VALUES ('VSR','80130-C','14005129-20',2022,'Enero',70.784266,'USD',1974.881015,1099.435654,0,98.744051,87.281881,296.232152,14.804552,0,1.133474,6.80079,0,0,0,0,0,0,0,391.776231,72.805263,0,1,'20221','2022-1-01');</v>
      </c>
    </row>
    <row r="70" spans="1:36" x14ac:dyDescent="0.2">
      <c r="A70" s="7" t="s">
        <v>117</v>
      </c>
      <c r="B70" t="s">
        <v>75</v>
      </c>
      <c r="C70" t="s">
        <v>282</v>
      </c>
      <c r="D70">
        <v>2022</v>
      </c>
      <c r="E70" t="s">
        <v>44</v>
      </c>
      <c r="F70" s="5">
        <v>36.213931629434107</v>
      </c>
      <c r="G70" t="s">
        <v>134</v>
      </c>
      <c r="H70" s="5">
        <v>1010.3686924612116</v>
      </c>
      <c r="I70" s="5">
        <v>478.43561028918873</v>
      </c>
      <c r="J70" s="5">
        <v>0</v>
      </c>
      <c r="K70" s="5">
        <v>50.518434623060578</v>
      </c>
      <c r="L70" s="5">
        <v>44.654275191931099</v>
      </c>
      <c r="M70" s="5">
        <v>151.55530386918173</v>
      </c>
      <c r="N70" s="5">
        <v>7.5741556349143222</v>
      </c>
      <c r="O70" s="5">
        <v>0</v>
      </c>
      <c r="P70" s="5">
        <v>0.57989629079812788</v>
      </c>
      <c r="Q70" s="5">
        <v>3.4793514957196976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f t="shared" si="7"/>
        <v>200.43660095802196</v>
      </c>
      <c r="Z70" s="5">
        <v>37.247893667408086</v>
      </c>
      <c r="AA70" s="5">
        <v>0</v>
      </c>
      <c r="AB70" s="5">
        <f>VLOOKUP($E70,Parametros!$B$3:$F$14,2,FALSE)</f>
        <v>1</v>
      </c>
      <c r="AC70" s="5" t="str">
        <f>VLOOKUP($E70,Parametros!$B$3:$F$14,4,FALSE)</f>
        <v>20221</v>
      </c>
      <c r="AD70" s="5" t="str">
        <f>VLOOKUP($E70,Parametros!$B$3:$F$14,5,FALSE)</f>
        <v>2022-1-01</v>
      </c>
      <c r="AE70" s="5">
        <v>0</v>
      </c>
      <c r="AF70" t="s">
        <v>438</v>
      </c>
      <c r="AG70" t="s">
        <v>439</v>
      </c>
      <c r="AH70" s="40">
        <f t="shared" si="8"/>
        <v>236.3237713990093</v>
      </c>
      <c r="AJ70" t="str">
        <f t="shared" si="4"/>
        <v>INSERT INTO TABLA_PRESUPUESTO VALUES ('VSR','80130-C','14005132-20',2022,'Enero',36.213932,'USD',1010.368692,478.43561,0,50.518435,44.654275,151.555304,7.574156,0,0.579896,3.479351,0,0,0,0,0,0,0,200.436601,37.247894,0,1,'20221','2022-1-01');</v>
      </c>
    </row>
    <row r="71" spans="1:36" x14ac:dyDescent="0.2">
      <c r="A71" s="7" t="s">
        <v>117</v>
      </c>
      <c r="B71" t="s">
        <v>75</v>
      </c>
      <c r="C71" t="s">
        <v>283</v>
      </c>
      <c r="D71">
        <v>2022</v>
      </c>
      <c r="E71" t="s">
        <v>44</v>
      </c>
      <c r="F71" s="5">
        <v>65.182337603811234</v>
      </c>
      <c r="G71" t="s">
        <v>134</v>
      </c>
      <c r="H71" s="5">
        <v>1818.5872191463334</v>
      </c>
      <c r="I71" s="5">
        <v>945.62142899613218</v>
      </c>
      <c r="J71" s="5">
        <v>0</v>
      </c>
      <c r="K71" s="5">
        <v>90.929360957316675</v>
      </c>
      <c r="L71" s="5">
        <v>80.37431756369142</v>
      </c>
      <c r="M71" s="5">
        <v>272.78808287195</v>
      </c>
      <c r="N71" s="5">
        <v>13.632907211254638</v>
      </c>
      <c r="O71" s="5">
        <v>0</v>
      </c>
      <c r="P71" s="5">
        <v>1.0437694583616832</v>
      </c>
      <c r="Q71" s="5">
        <v>6.2625695038313314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f t="shared" si="7"/>
        <v>360.77072010560761</v>
      </c>
      <c r="Z71" s="5">
        <v>67.043391060209942</v>
      </c>
      <c r="AA71" s="5">
        <v>0</v>
      </c>
      <c r="AB71" s="5">
        <f>VLOOKUP($E71,Parametros!$B$3:$F$14,2,FALSE)</f>
        <v>1</v>
      </c>
      <c r="AC71" s="5" t="str">
        <f>VLOOKUP($E71,Parametros!$B$3:$F$14,4,FALSE)</f>
        <v>20221</v>
      </c>
      <c r="AD71" s="5" t="str">
        <f>VLOOKUP($E71,Parametros!$B$3:$F$14,5,FALSE)</f>
        <v>2022-1-01</v>
      </c>
      <c r="AE71" s="5">
        <v>0</v>
      </c>
      <c r="AF71" t="s">
        <v>438</v>
      </c>
      <c r="AG71" t="s">
        <v>439</v>
      </c>
      <c r="AH71" s="40">
        <f t="shared" si="8"/>
        <v>340.89139152358518</v>
      </c>
      <c r="AJ71" t="str">
        <f t="shared" ref="AJ71:AJ134" si="9">TRIM(_xlfn.CONCAT("INSERT INTO TABLA_PRESUPUESTO VALUES ('",A71,"','",B71,"','",C71,"',",D71,",'",E71,"',",SUBSTITUTE(ROUND(F71,6),",","."),",'",G71,"',",SUBSTITUTE(ROUND(H71,6),",","."),",",SUBSTITUTE(ROUND(I71,6),",","."),",",SUBSTITUTE(ROUND(J71,6),",","."),",",SUBSTITUTE(ROUND(K71,6),",","."),",",SUBSTITUTE(ROUND(L71,6),",","."),",",SUBSTITUTE(ROUND(M71,6),",","."),",",SUBSTITUTE(ROUND(N71,6),",","."),",",SUBSTITUTE(ROUND(O71,6),",","."),",",SUBSTITUTE(ROUND(P71,6),",","."),",",SUBSTITUTE(ROUND(Q71,6),",","."),",",SUBSTITUTE(ROUND(R71,6),",","."),",",SUBSTITUTE(ROUND(S71,6),",","."),",",SUBSTITUTE(ROUND(T71,6),",","."),",",SUBSTITUTE(ROUND(U71,6),",","."),",",SUBSTITUTE(ROUND(V71,6),",","."),",",SUBSTITUTE(ROUND(W71,6),",","."),",",SUBSTITUTE(ROUND(X71,6),",","."),",",SUBSTITUTE(ROUND(Y71,6),",","."),",",SUBSTITUTE(ROUND(Z71,6),",","."),",",SUBSTITUTE(ROUND(AA71,6),",","."),",",AB71,",'",AC71,"','",AD71,"');"))</f>
        <v>INSERT INTO TABLA_PRESUPUESTO VALUES ('VSR','80130-C','14005130-20',2022,'Enero',65.182338,'USD',1818.587219,945.621429,0,90.929361,80.374318,272.788083,13.632907,0,1.043769,6.26257,0,0,0,0,0,0,0,360.77072,67.043391,0,1,'20221','2022-1-01');</v>
      </c>
    </row>
    <row r="72" spans="1:36" x14ac:dyDescent="0.2">
      <c r="A72" s="7" t="s">
        <v>117</v>
      </c>
      <c r="B72" t="s">
        <v>75</v>
      </c>
      <c r="C72" t="s">
        <v>284</v>
      </c>
      <c r="D72">
        <v>2022</v>
      </c>
      <c r="E72" t="s">
        <v>44</v>
      </c>
      <c r="F72" s="5">
        <v>35.638672503701791</v>
      </c>
      <c r="G72" t="s">
        <v>134</v>
      </c>
      <c r="H72" s="5">
        <v>994.31896285327991</v>
      </c>
      <c r="I72" s="5">
        <v>480.07235467329565</v>
      </c>
      <c r="J72" s="5">
        <v>0</v>
      </c>
      <c r="K72" s="5">
        <v>49.715948142663997</v>
      </c>
      <c r="L72" s="5">
        <v>43.944941017172738</v>
      </c>
      <c r="M72" s="5">
        <v>149.14784442799197</v>
      </c>
      <c r="N72" s="5">
        <v>7.4538400007742309</v>
      </c>
      <c r="O72" s="5">
        <v>0</v>
      </c>
      <c r="P72" s="5">
        <v>0.57068462505927708</v>
      </c>
      <c r="Q72" s="5">
        <v>3.4240819182536502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f t="shared" si="7"/>
        <v>197.25266100331808</v>
      </c>
      <c r="Z72" s="5">
        <v>36.656210031238963</v>
      </c>
      <c r="AA72" s="5">
        <v>0</v>
      </c>
      <c r="AB72" s="5">
        <f>VLOOKUP($E72,Parametros!$B$3:$F$14,2,FALSE)</f>
        <v>1</v>
      </c>
      <c r="AC72" s="5" t="str">
        <f>VLOOKUP($E72,Parametros!$B$3:$F$14,4,FALSE)</f>
        <v>20221</v>
      </c>
      <c r="AD72" s="5" t="str">
        <f>VLOOKUP($E72,Parametros!$B$3:$F$14,5,FALSE)</f>
        <v>2022-1-01</v>
      </c>
      <c r="AE72" s="5">
        <v>0</v>
      </c>
      <c r="AF72" t="s">
        <v>438</v>
      </c>
      <c r="AG72" t="s">
        <v>439</v>
      </c>
      <c r="AH72" s="40">
        <f t="shared" si="8"/>
        <v>223.33305801682934</v>
      </c>
      <c r="AJ72" t="str">
        <f t="shared" si="9"/>
        <v>INSERT INTO TABLA_PRESUPUESTO VALUES ('VSR','80130-C','14004728-20',2022,'Enero',35.638673,'USD',994.318963,480.072355,0,49.715948,43.944941,149.147844,7.45384,0,0.570685,3.424082,0,0,0,0,0,0,0,197.252661,36.65621,0,1,'20221','2022-1-01');</v>
      </c>
    </row>
    <row r="73" spans="1:36" x14ac:dyDescent="0.2">
      <c r="A73" s="7" t="s">
        <v>117</v>
      </c>
      <c r="B73" t="s">
        <v>75</v>
      </c>
      <c r="C73" t="s">
        <v>285</v>
      </c>
      <c r="D73">
        <v>2022</v>
      </c>
      <c r="E73" t="s">
        <v>44</v>
      </c>
      <c r="F73" s="5">
        <v>42.596568595892606</v>
      </c>
      <c r="G73" t="s">
        <v>134</v>
      </c>
      <c r="H73" s="5">
        <v>1188.4442638254036</v>
      </c>
      <c r="I73" s="5">
        <v>650.97730976210914</v>
      </c>
      <c r="J73" s="5">
        <v>0</v>
      </c>
      <c r="K73" s="5">
        <v>59.422213191270188</v>
      </c>
      <c r="L73" s="5">
        <v>52.524506749964331</v>
      </c>
      <c r="M73" s="5">
        <v>178.26663957381055</v>
      </c>
      <c r="N73" s="5">
        <v>8.9090862422781907</v>
      </c>
      <c r="O73" s="5">
        <v>0</v>
      </c>
      <c r="P73" s="5">
        <v>0.68210191542442411</v>
      </c>
      <c r="Q73" s="5">
        <v>4.0925806171286903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f t="shared" si="7"/>
        <v>235.7631728364025</v>
      </c>
      <c r="Z73" s="5">
        <v>43.812764487760639</v>
      </c>
      <c r="AA73" s="5">
        <v>0</v>
      </c>
      <c r="AB73" s="5">
        <f>VLOOKUP($E73,Parametros!$B$3:$F$14,2,FALSE)</f>
        <v>1</v>
      </c>
      <c r="AC73" s="5" t="str">
        <f>VLOOKUP($E73,Parametros!$B$3:$F$14,4,FALSE)</f>
        <v>20221</v>
      </c>
      <c r="AD73" s="5" t="str">
        <f>VLOOKUP($E73,Parametros!$B$3:$F$14,5,FALSE)</f>
        <v>2022-1-01</v>
      </c>
      <c r="AE73" s="5">
        <v>0</v>
      </c>
      <c r="AF73" t="s">
        <v>438</v>
      </c>
      <c r="AG73" t="s">
        <v>439</v>
      </c>
      <c r="AH73" s="40">
        <f t="shared" si="8"/>
        <v>189.75706128565756</v>
      </c>
      <c r="AJ73" t="str">
        <f t="shared" si="9"/>
        <v>INSERT INTO TABLA_PRESUPUESTO VALUES ('VSR','80130-C','14004914-20',2022,'Enero',42.596569,'USD',1188.444264,650.97731,0,59.422213,52.524507,178.26664,8.909086,0,0.682102,4.092581,0,0,0,0,0,0,0,235.763173,43.812764,0,1,'20221','2022-1-01');</v>
      </c>
    </row>
    <row r="74" spans="1:36" x14ac:dyDescent="0.2">
      <c r="A74" s="7" t="s">
        <v>117</v>
      </c>
      <c r="B74" t="s">
        <v>75</v>
      </c>
      <c r="C74" t="s">
        <v>286</v>
      </c>
      <c r="D74">
        <v>2022</v>
      </c>
      <c r="E74" t="s">
        <v>44</v>
      </c>
      <c r="F74" s="5">
        <v>3.7583596214511035</v>
      </c>
      <c r="G74" t="s">
        <v>134</v>
      </c>
      <c r="H74" s="5">
        <v>300.66876971608826</v>
      </c>
      <c r="I74" s="5">
        <v>91.030041441001273</v>
      </c>
      <c r="J74" s="5">
        <v>0</v>
      </c>
      <c r="K74" s="5">
        <v>15.033438485804414</v>
      </c>
      <c r="L74" s="5">
        <v>4.6343166084212903</v>
      </c>
      <c r="M74" s="5">
        <v>45.100315457413245</v>
      </c>
      <c r="N74" s="5">
        <v>0.78606214304859678</v>
      </c>
      <c r="O74" s="5">
        <v>0</v>
      </c>
      <c r="P74" s="5">
        <v>6.0182882827158196E-2</v>
      </c>
      <c r="Q74" s="5">
        <v>1.0353966244535378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f t="shared" si="7"/>
        <v>50.847623530714088</v>
      </c>
      <c r="Z74" s="5">
        <v>3.8656664229715494</v>
      </c>
      <c r="AA74" s="5">
        <v>0</v>
      </c>
      <c r="AB74" s="5">
        <f>VLOOKUP($E74,Parametros!$B$3:$F$14,2,FALSE)</f>
        <v>1</v>
      </c>
      <c r="AC74" s="5" t="str">
        <f>VLOOKUP($E74,Parametros!$B$3:$F$14,4,FALSE)</f>
        <v>20221</v>
      </c>
      <c r="AD74" s="5" t="str">
        <f>VLOOKUP($E74,Parametros!$B$3:$F$14,5,FALSE)</f>
        <v>2022-1-01</v>
      </c>
      <c r="AE74" s="5">
        <v>0</v>
      </c>
      <c r="AF74" t="s">
        <v>438</v>
      </c>
      <c r="AG74" t="s">
        <v>439</v>
      </c>
      <c r="AH74" s="40">
        <f t="shared" si="8"/>
        <v>139.12334965014722</v>
      </c>
      <c r="AJ74" t="str">
        <f t="shared" si="9"/>
        <v>INSERT INTO TABLA_PRESUPUESTO VALUES ('VSR','80130-C','14005146-18',2022,'Enero',3.75836,'USD',300.66877,91.030041,0,15.033438,4.634317,45.100315,0.786062,0,0.060183,1.035397,0,0,0,0,0,0,0,50.847624,3.865666,0,1,'20221','2022-1-01');</v>
      </c>
    </row>
    <row r="75" spans="1:36" x14ac:dyDescent="0.2">
      <c r="A75" s="7" t="s">
        <v>117</v>
      </c>
      <c r="B75" t="s">
        <v>75</v>
      </c>
      <c r="C75" t="s">
        <v>287</v>
      </c>
      <c r="D75">
        <v>2022</v>
      </c>
      <c r="E75" t="s">
        <v>44</v>
      </c>
      <c r="F75" s="5">
        <v>3.7583596214511035</v>
      </c>
      <c r="G75" t="s">
        <v>134</v>
      </c>
      <c r="H75" s="5">
        <v>300.66876971608826</v>
      </c>
      <c r="I75" s="5">
        <v>159.33774471755848</v>
      </c>
      <c r="J75" s="5">
        <v>0</v>
      </c>
      <c r="K75" s="5">
        <v>15.033438485804414</v>
      </c>
      <c r="L75" s="5">
        <v>4.6343166084212903</v>
      </c>
      <c r="M75" s="5">
        <v>45.100315457413245</v>
      </c>
      <c r="N75" s="5">
        <v>0.78606214304859678</v>
      </c>
      <c r="O75" s="5">
        <v>0</v>
      </c>
      <c r="P75" s="5">
        <v>6.0182882827158196E-2</v>
      </c>
      <c r="Q75" s="5">
        <v>1.0353966244535378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f t="shared" ref="Y75:Y109" si="10">+M75+N75+O75+P75+T75+U75+V75+Z75+AA75+S75+X75+Q75+R75</f>
        <v>50.847623530714088</v>
      </c>
      <c r="Z75" s="5">
        <v>3.8656664229715494</v>
      </c>
      <c r="AA75" s="5">
        <v>0</v>
      </c>
      <c r="AB75" s="5">
        <f>VLOOKUP($E75,Parametros!$B$3:$F$14,2,FALSE)</f>
        <v>1</v>
      </c>
      <c r="AC75" s="5" t="str">
        <f>VLOOKUP($E75,Parametros!$B$3:$F$14,4,FALSE)</f>
        <v>20221</v>
      </c>
      <c r="AD75" s="5" t="str">
        <f>VLOOKUP($E75,Parametros!$B$3:$F$14,5,FALSE)</f>
        <v>2022-1-01</v>
      </c>
      <c r="AE75" s="5">
        <v>0</v>
      </c>
      <c r="AF75" t="s">
        <v>438</v>
      </c>
      <c r="AG75" t="s">
        <v>439</v>
      </c>
      <c r="AH75" s="40">
        <f t="shared" ref="AH75:AH109" si="11">+H75-SUM(I75:X75)-SUM(Z75:AA75)</f>
        <v>70.815646373589971</v>
      </c>
      <c r="AJ75" t="str">
        <f t="shared" si="9"/>
        <v>INSERT INTO TABLA_PRESUPUESTO VALUES ('VSR','80130-C','14005147-18',2022,'Enero',3.75836,'USD',300.66877,159.337745,0,15.033438,4.634317,45.100315,0.786062,0,0.060183,1.035397,0,0,0,0,0,0,0,50.847624,3.865666,0,1,'20221','2022-1-01');</v>
      </c>
    </row>
    <row r="76" spans="1:36" x14ac:dyDescent="0.2">
      <c r="A76" s="7" t="s">
        <v>117</v>
      </c>
      <c r="B76" t="s">
        <v>75</v>
      </c>
      <c r="C76" t="s">
        <v>288</v>
      </c>
      <c r="D76">
        <v>2022</v>
      </c>
      <c r="E76" t="s">
        <v>44</v>
      </c>
      <c r="F76" s="5">
        <v>3.7583596214511035</v>
      </c>
      <c r="G76" t="s">
        <v>134</v>
      </c>
      <c r="H76" s="5">
        <v>300.66876971608826</v>
      </c>
      <c r="I76" s="5">
        <v>47.171111587903439</v>
      </c>
      <c r="J76" s="5">
        <v>0</v>
      </c>
      <c r="K76" s="5">
        <v>15.033438485804414</v>
      </c>
      <c r="L76" s="5">
        <v>4.6343166084212903</v>
      </c>
      <c r="M76" s="5">
        <v>45.100315457413245</v>
      </c>
      <c r="N76" s="5">
        <v>0.78606214304859678</v>
      </c>
      <c r="O76" s="5">
        <v>0</v>
      </c>
      <c r="P76" s="5">
        <v>6.0182882827158196E-2</v>
      </c>
      <c r="Q76" s="5">
        <v>1.0353966244535378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f t="shared" si="10"/>
        <v>50.847623530714088</v>
      </c>
      <c r="Z76" s="5">
        <v>3.8656664229715494</v>
      </c>
      <c r="AA76" s="5">
        <v>0</v>
      </c>
      <c r="AB76" s="5">
        <f>VLOOKUP($E76,Parametros!$B$3:$F$14,2,FALSE)</f>
        <v>1</v>
      </c>
      <c r="AC76" s="5" t="str">
        <f>VLOOKUP($E76,Parametros!$B$3:$F$14,4,FALSE)</f>
        <v>20221</v>
      </c>
      <c r="AD76" s="5" t="str">
        <f>VLOOKUP($E76,Parametros!$B$3:$F$14,5,FALSE)</f>
        <v>2022-1-01</v>
      </c>
      <c r="AE76" s="5">
        <v>0</v>
      </c>
      <c r="AF76" t="s">
        <v>438</v>
      </c>
      <c r="AG76" t="s">
        <v>439</v>
      </c>
      <c r="AH76" s="40">
        <f t="shared" si="11"/>
        <v>182.98227950324505</v>
      </c>
      <c r="AJ76" t="str">
        <f t="shared" si="9"/>
        <v>INSERT INTO TABLA_PRESUPUESTO VALUES ('VSR','80130-C','14005148-16',2022,'Enero',3.75836,'USD',300.66877,47.171112,0,15.033438,4.634317,45.100315,0.786062,0,0.060183,1.035397,0,0,0,0,0,0,0,50.847624,3.865666,0,1,'20221','2022-1-01');</v>
      </c>
    </row>
    <row r="77" spans="1:36" x14ac:dyDescent="0.2">
      <c r="A77" s="7" t="s">
        <v>117</v>
      </c>
      <c r="B77" t="s">
        <v>75</v>
      </c>
      <c r="C77" t="s">
        <v>289</v>
      </c>
      <c r="D77">
        <v>2022</v>
      </c>
      <c r="E77" t="s">
        <v>44</v>
      </c>
      <c r="F77" s="5">
        <v>22.626858945470932</v>
      </c>
      <c r="G77" t="s">
        <v>134</v>
      </c>
      <c r="H77" s="5">
        <v>1357.6115367282559</v>
      </c>
      <c r="I77" s="5">
        <v>558.7918866397788</v>
      </c>
      <c r="J77" s="5">
        <v>0</v>
      </c>
      <c r="K77" s="5">
        <v>67.8805768364128</v>
      </c>
      <c r="L77" s="5">
        <v>27.90047754049553</v>
      </c>
      <c r="M77" s="5">
        <v>203.64173050923839</v>
      </c>
      <c r="N77" s="5">
        <v>4.7324149428435938</v>
      </c>
      <c r="O77" s="5">
        <v>0</v>
      </c>
      <c r="P77" s="5">
        <v>0.3623255190614626</v>
      </c>
      <c r="Q77" s="5">
        <v>4.6751327175580668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f t="shared" si="10"/>
        <v>236.68449337802005</v>
      </c>
      <c r="Z77" s="5">
        <v>23.272889689318518</v>
      </c>
      <c r="AA77" s="5">
        <v>0</v>
      </c>
      <c r="AB77" s="5">
        <f>VLOOKUP($E77,Parametros!$B$3:$F$14,2,FALSE)</f>
        <v>1</v>
      </c>
      <c r="AC77" s="5" t="str">
        <f>VLOOKUP($E77,Parametros!$B$3:$F$14,4,FALSE)</f>
        <v>20221</v>
      </c>
      <c r="AD77" s="5" t="str">
        <f>VLOOKUP($E77,Parametros!$B$3:$F$14,5,FALSE)</f>
        <v>2022-1-01</v>
      </c>
      <c r="AE77" s="5">
        <v>0</v>
      </c>
      <c r="AF77" t="s">
        <v>438</v>
      </c>
      <c r="AG77" t="s">
        <v>439</v>
      </c>
      <c r="AH77" s="40">
        <f t="shared" si="11"/>
        <v>466.35410233354878</v>
      </c>
      <c r="AJ77" t="str">
        <f t="shared" si="9"/>
        <v>INSERT INTO TABLA_PRESUPUESTO VALUES ('VSR','80130-C','14005141-20',2022,'Enero',22.626859,'USD',1357.611537,558.791887,0,67.880577,27.900478,203.641731,4.732415,0,0.362326,4.675133,0,0,0,0,0,0,0,236.684493,23.27289,0,1,'20221','2022-1-01');</v>
      </c>
    </row>
    <row r="78" spans="1:36" x14ac:dyDescent="0.2">
      <c r="A78" s="7" t="s">
        <v>117</v>
      </c>
      <c r="B78" t="s">
        <v>75</v>
      </c>
      <c r="C78" t="s">
        <v>290</v>
      </c>
      <c r="D78">
        <v>2022</v>
      </c>
      <c r="E78" t="s">
        <v>44</v>
      </c>
      <c r="F78" s="5">
        <v>7.8426994141505162</v>
      </c>
      <c r="G78" t="s">
        <v>134</v>
      </c>
      <c r="H78" s="5">
        <v>470.56196484903097</v>
      </c>
      <c r="I78" s="5">
        <v>196.08916486423561</v>
      </c>
      <c r="J78" s="5">
        <v>0</v>
      </c>
      <c r="K78" s="5">
        <v>23.528098242451549</v>
      </c>
      <c r="L78" s="5">
        <v>9.6705892492056513</v>
      </c>
      <c r="M78" s="5">
        <v>70.584294727354646</v>
      </c>
      <c r="N78" s="5">
        <v>1.6403031454432448</v>
      </c>
      <c r="O78" s="5">
        <v>0</v>
      </c>
      <c r="P78" s="5">
        <v>0.12558570957299847</v>
      </c>
      <c r="Q78" s="5">
        <v>1.6204485436281768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f t="shared" si="10"/>
        <v>82.037252365771323</v>
      </c>
      <c r="Z78" s="5">
        <v>8.0666202397722628</v>
      </c>
      <c r="AA78" s="5">
        <v>0</v>
      </c>
      <c r="AB78" s="5">
        <f>VLOOKUP($E78,Parametros!$B$3:$F$14,2,FALSE)</f>
        <v>1</v>
      </c>
      <c r="AC78" s="5" t="str">
        <f>VLOOKUP($E78,Parametros!$B$3:$F$14,4,FALSE)</f>
        <v>20221</v>
      </c>
      <c r="AD78" s="5" t="str">
        <f>VLOOKUP($E78,Parametros!$B$3:$F$14,5,FALSE)</f>
        <v>2022-1-01</v>
      </c>
      <c r="AE78" s="5">
        <v>0</v>
      </c>
      <c r="AF78" t="s">
        <v>438</v>
      </c>
      <c r="AG78" t="s">
        <v>439</v>
      </c>
      <c r="AH78" s="40">
        <f t="shared" si="11"/>
        <v>159.23686012736687</v>
      </c>
      <c r="AJ78" t="str">
        <f t="shared" si="9"/>
        <v>INSERT INTO TABLA_PRESUPUESTO VALUES ('VSR','80130-C','14005142-20',2022,'Enero',7.842699,'USD',470.561965,196.089165,0,23.528098,9.670589,70.584295,1.640303,0,0.125586,1.620449,0,0,0,0,0,0,0,82.037252,8.06662,0,1,'20221','2022-1-01');</v>
      </c>
    </row>
    <row r="79" spans="1:36" x14ac:dyDescent="0.2">
      <c r="A79" s="7" t="s">
        <v>117</v>
      </c>
      <c r="B79" t="s">
        <v>75</v>
      </c>
      <c r="C79" t="s">
        <v>191</v>
      </c>
      <c r="D79">
        <v>2022</v>
      </c>
      <c r="E79" t="s">
        <v>44</v>
      </c>
      <c r="F79" s="5">
        <v>3.7967102298332578</v>
      </c>
      <c r="G79" t="s">
        <v>134</v>
      </c>
      <c r="H79" s="5">
        <v>227.80261378999546</v>
      </c>
      <c r="I79" s="5">
        <v>143.33922372428435</v>
      </c>
      <c r="J79" s="5">
        <v>0</v>
      </c>
      <c r="K79" s="5">
        <v>11.390130689499774</v>
      </c>
      <c r="L79" s="5">
        <v>4.6816055534051815</v>
      </c>
      <c r="M79" s="5">
        <v>34.170392068499318</v>
      </c>
      <c r="N79" s="5">
        <v>0.79408318532460298</v>
      </c>
      <c r="O79" s="5">
        <v>0</v>
      </c>
      <c r="P79" s="5">
        <v>6.0796993876414913E-2</v>
      </c>
      <c r="Q79" s="5">
        <v>0.78447142209872633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f t="shared" si="10"/>
        <v>39.71485566851522</v>
      </c>
      <c r="Z79" s="5">
        <v>3.905111998716158</v>
      </c>
      <c r="AA79" s="5">
        <v>0</v>
      </c>
      <c r="AB79" s="5">
        <f>VLOOKUP($E79,Parametros!$B$3:$F$14,2,FALSE)</f>
        <v>1</v>
      </c>
      <c r="AC79" s="5" t="str">
        <f>VLOOKUP($E79,Parametros!$B$3:$F$14,4,FALSE)</f>
        <v>20221</v>
      </c>
      <c r="AD79" s="5" t="str">
        <f>VLOOKUP($E79,Parametros!$B$3:$F$14,5,FALSE)</f>
        <v>2022-1-01</v>
      </c>
      <c r="AE79" s="5">
        <v>0</v>
      </c>
      <c r="AF79" t="s">
        <v>438</v>
      </c>
      <c r="AG79" t="s">
        <v>439</v>
      </c>
      <c r="AH79" s="40">
        <f t="shared" si="11"/>
        <v>28.676798154290914</v>
      </c>
      <c r="AJ79" t="str">
        <f t="shared" si="9"/>
        <v>INSERT INTO TABLA_PRESUPUESTO VALUES ('VSR','80130-C','14005143-17',2022,'Enero',3.79671,'USD',227.802614,143.339224,0,11.390131,4.681606,34.170392,0.794083,0,0.060797,0.784471,0,0,0,0,0,0,0,39.714856,3.905112,0,1,'20221','2022-1-01');</v>
      </c>
    </row>
    <row r="80" spans="1:36" x14ac:dyDescent="0.2">
      <c r="A80" s="7" t="s">
        <v>117</v>
      </c>
      <c r="B80" t="s">
        <v>75</v>
      </c>
      <c r="C80" t="s">
        <v>291</v>
      </c>
      <c r="D80">
        <v>2022</v>
      </c>
      <c r="E80" t="s">
        <v>44</v>
      </c>
      <c r="F80" s="5">
        <v>11.255903560162233</v>
      </c>
      <c r="G80" t="s">
        <v>134</v>
      </c>
      <c r="H80" s="5">
        <v>562.79517800811163</v>
      </c>
      <c r="I80" s="5">
        <v>232.09868312408742</v>
      </c>
      <c r="J80" s="5">
        <v>0</v>
      </c>
      <c r="K80" s="5">
        <v>28.139758900405582</v>
      </c>
      <c r="L80" s="5">
        <v>13.879305352771926</v>
      </c>
      <c r="M80" s="5">
        <v>84.419276701216745</v>
      </c>
      <c r="N80" s="5">
        <v>2.3541759080077873</v>
      </c>
      <c r="O80" s="5">
        <v>0</v>
      </c>
      <c r="P80" s="5">
        <v>0.18024159295684619</v>
      </c>
      <c r="Q80" s="5">
        <v>1.9380670234509778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f t="shared" si="10"/>
        <v>100.46903770667471</v>
      </c>
      <c r="Z80" s="5">
        <v>11.577276481042345</v>
      </c>
      <c r="AA80" s="5">
        <v>0</v>
      </c>
      <c r="AB80" s="5">
        <f>VLOOKUP($E80,Parametros!$B$3:$F$14,2,FALSE)</f>
        <v>1</v>
      </c>
      <c r="AC80" s="5" t="str">
        <f>VLOOKUP($E80,Parametros!$B$3:$F$14,4,FALSE)</f>
        <v>20221</v>
      </c>
      <c r="AD80" s="5" t="str">
        <f>VLOOKUP($E80,Parametros!$B$3:$F$14,5,FALSE)</f>
        <v>2022-1-01</v>
      </c>
      <c r="AE80" s="5">
        <v>0</v>
      </c>
      <c r="AF80" t="s">
        <v>438</v>
      </c>
      <c r="AG80" t="s">
        <v>439</v>
      </c>
      <c r="AH80" s="40">
        <f t="shared" si="11"/>
        <v>188.20839292417199</v>
      </c>
      <c r="AJ80" t="str">
        <f t="shared" si="9"/>
        <v>INSERT INTO TABLA_PRESUPUESTO VALUES ('VSR','80130-C','14005114-20',2022,'Enero',11.255904,'USD',562.795178,232.098683,0,28.139759,13.879305,84.419277,2.354176,0,0.180242,1.938067,0,0,0,0,0,0,0,100.469038,11.577276,0,1,'20221','2022-1-01');</v>
      </c>
    </row>
    <row r="81" spans="1:36" x14ac:dyDescent="0.2">
      <c r="A81" s="7" t="s">
        <v>117</v>
      </c>
      <c r="B81" t="s">
        <v>75</v>
      </c>
      <c r="C81" t="s">
        <v>292</v>
      </c>
      <c r="D81">
        <v>2022</v>
      </c>
      <c r="E81" t="s">
        <v>44</v>
      </c>
      <c r="F81" s="5">
        <v>7.9961018476791335</v>
      </c>
      <c r="G81" t="s">
        <v>134</v>
      </c>
      <c r="H81" s="5">
        <v>399.80509238395666</v>
      </c>
      <c r="I81" s="5">
        <v>162.68977343366134</v>
      </c>
      <c r="J81" s="5">
        <v>0</v>
      </c>
      <c r="K81" s="5">
        <v>19.990254619197835</v>
      </c>
      <c r="L81" s="5">
        <v>9.8597450291412159</v>
      </c>
      <c r="M81" s="5">
        <v>59.970763857593504</v>
      </c>
      <c r="N81" s="5">
        <v>1.6723873145472696</v>
      </c>
      <c r="O81" s="5">
        <v>0</v>
      </c>
      <c r="P81" s="5">
        <v>0.12804215377002534</v>
      </c>
      <c r="Q81" s="5">
        <v>1.3767869655520575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f t="shared" si="10"/>
        <v>71.372382834213553</v>
      </c>
      <c r="Z81" s="5">
        <v>8.2244025427506937</v>
      </c>
      <c r="AA81" s="5">
        <v>0</v>
      </c>
      <c r="AB81" s="5">
        <f>VLOOKUP($E81,Parametros!$B$3:$F$14,2,FALSE)</f>
        <v>1</v>
      </c>
      <c r="AC81" s="5" t="str">
        <f>VLOOKUP($E81,Parametros!$B$3:$F$14,4,FALSE)</f>
        <v>20221</v>
      </c>
      <c r="AD81" s="5" t="str">
        <f>VLOOKUP($E81,Parametros!$B$3:$F$14,5,FALSE)</f>
        <v>2022-1-01</v>
      </c>
      <c r="AE81" s="5">
        <v>0</v>
      </c>
      <c r="AF81" t="s">
        <v>438</v>
      </c>
      <c r="AG81" t="s">
        <v>439</v>
      </c>
      <c r="AH81" s="40">
        <f t="shared" si="11"/>
        <v>135.89293646774271</v>
      </c>
      <c r="AJ81" t="str">
        <f t="shared" si="9"/>
        <v>INSERT INTO TABLA_PRESUPUESTO VALUES ('VSR','80130-C','14005116-20',2022,'Enero',7.996102,'USD',399.805092,162.689773,0,19.990255,9.859745,59.970764,1.672387,0,0.128042,1.376787,0,0,0,0,0,0,0,71.372383,8.224403,0,1,'20221','2022-1-01');</v>
      </c>
    </row>
    <row r="82" spans="1:36" x14ac:dyDescent="0.2">
      <c r="A82" s="7" t="s">
        <v>117</v>
      </c>
      <c r="B82" t="s">
        <v>75</v>
      </c>
      <c r="C82" t="s">
        <v>293</v>
      </c>
      <c r="D82">
        <v>2022</v>
      </c>
      <c r="E82" t="s">
        <v>44</v>
      </c>
      <c r="F82" s="5">
        <v>12.19549346552501</v>
      </c>
      <c r="G82" t="s">
        <v>134</v>
      </c>
      <c r="H82" s="5">
        <v>609.7746732762505</v>
      </c>
      <c r="I82" s="5">
        <v>238.52046855841678</v>
      </c>
      <c r="J82" s="5">
        <v>0</v>
      </c>
      <c r="K82" s="5">
        <v>30.488733663812525</v>
      </c>
      <c r="L82" s="5">
        <v>15.037884504877249</v>
      </c>
      <c r="M82" s="5">
        <v>91.466200991437574</v>
      </c>
      <c r="N82" s="5">
        <v>2.5506914437699364</v>
      </c>
      <c r="O82" s="5">
        <v>0</v>
      </c>
      <c r="P82" s="5">
        <v>0.19528731366363578</v>
      </c>
      <c r="Q82" s="5">
        <v>2.0998477460218434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f t="shared" si="10"/>
        <v>108.85572058167823</v>
      </c>
      <c r="Z82" s="5">
        <v>12.543693086785234</v>
      </c>
      <c r="AA82" s="5">
        <v>0</v>
      </c>
      <c r="AB82" s="5">
        <f>VLOOKUP($E82,Parametros!$B$3:$F$14,2,FALSE)</f>
        <v>1</v>
      </c>
      <c r="AC82" s="5" t="str">
        <f>VLOOKUP($E82,Parametros!$B$3:$F$14,4,FALSE)</f>
        <v>20221</v>
      </c>
      <c r="AD82" s="5" t="str">
        <f>VLOOKUP($E82,Parametros!$B$3:$F$14,5,FALSE)</f>
        <v>2022-1-01</v>
      </c>
      <c r="AE82" s="5">
        <v>0</v>
      </c>
      <c r="AF82" t="s">
        <v>438</v>
      </c>
      <c r="AG82" t="s">
        <v>439</v>
      </c>
      <c r="AH82" s="40">
        <f t="shared" si="11"/>
        <v>216.87186596746571</v>
      </c>
      <c r="AJ82" t="str">
        <f t="shared" si="9"/>
        <v>INSERT INTO TABLA_PRESUPUESTO VALUES ('VSR','80130-C','14005115-20',2022,'Enero',12.195493,'USD',609.774673,238.520469,0,30.488734,15.037885,91.466201,2.550691,0,0.195287,2.099848,0,0,0,0,0,0,0,108.855721,12.543693,0,1,'20221','2022-1-01');</v>
      </c>
    </row>
    <row r="83" spans="1:36" x14ac:dyDescent="0.2">
      <c r="A83" s="7" t="s">
        <v>117</v>
      </c>
      <c r="B83" t="s">
        <v>75</v>
      </c>
      <c r="C83" t="s">
        <v>294</v>
      </c>
      <c r="D83">
        <v>2022</v>
      </c>
      <c r="E83" t="s">
        <v>44</v>
      </c>
      <c r="F83" s="5">
        <v>1.5751142728384728</v>
      </c>
      <c r="G83" t="s">
        <v>134</v>
      </c>
      <c r="H83" s="5">
        <v>165.38699864803965</v>
      </c>
      <c r="I83" s="5">
        <v>73.293851895892402</v>
      </c>
      <c r="J83" s="5">
        <v>0</v>
      </c>
      <c r="K83" s="5">
        <v>8.2693499324019832</v>
      </c>
      <c r="L83" s="5">
        <v>1.9422245261240834</v>
      </c>
      <c r="M83" s="5">
        <v>24.808049797205946</v>
      </c>
      <c r="N83" s="5">
        <v>0.32943566490739301</v>
      </c>
      <c r="O83" s="5">
        <v>0</v>
      </c>
      <c r="P83" s="5">
        <v>2.5222418094472277E-2</v>
      </c>
      <c r="Q83" s="5">
        <v>0.56953417639743398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f t="shared" si="10"/>
        <v>27.352328203258772</v>
      </c>
      <c r="Z83" s="5">
        <v>1.6200861466535286</v>
      </c>
      <c r="AA83" s="5">
        <v>0</v>
      </c>
      <c r="AB83" s="5">
        <f>VLOOKUP($E83,Parametros!$B$3:$F$14,2,FALSE)</f>
        <v>1</v>
      </c>
      <c r="AC83" s="5" t="str">
        <f>VLOOKUP($E83,Parametros!$B$3:$F$14,4,FALSE)</f>
        <v>20221</v>
      </c>
      <c r="AD83" s="5" t="str">
        <f>VLOOKUP($E83,Parametros!$B$3:$F$14,5,FALSE)</f>
        <v>2022-1-01</v>
      </c>
      <c r="AE83" s="5">
        <v>0</v>
      </c>
      <c r="AF83" t="s">
        <v>438</v>
      </c>
      <c r="AG83" t="s">
        <v>439</v>
      </c>
      <c r="AH83" s="40">
        <f t="shared" si="11"/>
        <v>54.529244090362418</v>
      </c>
      <c r="AJ83" t="str">
        <f t="shared" si="9"/>
        <v>INSERT INTO TABLA_PRESUPUESTO VALUES ('VSR','80130-C','14005122-18',2022,'Enero',1.575114,'USD',165.386999,73.293852,0,8.26935,1.942225,24.80805,0.329436,0,0.025222,0.569534,0,0,0,0,0,0,0,27.352328,1.620086,0,1,'20221','2022-1-01');</v>
      </c>
    </row>
    <row r="84" spans="1:36" x14ac:dyDescent="0.2">
      <c r="A84" s="7" t="s">
        <v>117</v>
      </c>
      <c r="B84" t="s">
        <v>75</v>
      </c>
      <c r="C84" t="s">
        <v>295</v>
      </c>
      <c r="D84">
        <v>2022</v>
      </c>
      <c r="E84" t="s">
        <v>44</v>
      </c>
      <c r="F84" s="5">
        <v>20.402523659305995</v>
      </c>
      <c r="G84" t="s">
        <v>134</v>
      </c>
      <c r="H84" s="5">
        <v>754.89337539432177</v>
      </c>
      <c r="I84" s="5">
        <v>349.79758305491686</v>
      </c>
      <c r="J84" s="5">
        <v>0</v>
      </c>
      <c r="K84" s="5">
        <v>37.744668769716093</v>
      </c>
      <c r="L84" s="5">
        <v>25.15771873142987</v>
      </c>
      <c r="M84" s="5">
        <v>113.23400630914827</v>
      </c>
      <c r="N84" s="5">
        <v>4.2671944908352408</v>
      </c>
      <c r="O84" s="5">
        <v>0</v>
      </c>
      <c r="P84" s="5">
        <v>0.32670707820457312</v>
      </c>
      <c r="Q84" s="5">
        <v>2.5995850963958471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f t="shared" si="10"/>
        <v>141.41253927071523</v>
      </c>
      <c r="Z84" s="5">
        <v>20.985046296131276</v>
      </c>
      <c r="AA84" s="5">
        <v>0</v>
      </c>
      <c r="AB84" s="5">
        <f>VLOOKUP($E84,Parametros!$B$3:$F$14,2,FALSE)</f>
        <v>1</v>
      </c>
      <c r="AC84" s="5" t="str">
        <f>VLOOKUP($E84,Parametros!$B$3:$F$14,4,FALSE)</f>
        <v>20221</v>
      </c>
      <c r="AD84" s="5" t="str">
        <f>VLOOKUP($E84,Parametros!$B$3:$F$14,5,FALSE)</f>
        <v>2022-1-01</v>
      </c>
      <c r="AE84" s="5">
        <v>0</v>
      </c>
      <c r="AF84" t="s">
        <v>438</v>
      </c>
      <c r="AG84" t="s">
        <v>439</v>
      </c>
      <c r="AH84" s="40">
        <f t="shared" si="11"/>
        <v>200.78086556754383</v>
      </c>
      <c r="AJ84" t="str">
        <f t="shared" si="9"/>
        <v>INSERT INTO TABLA_PRESUPUESTO VALUES ('VSR','80130-C','14005113-20',2022,'Enero',20.402524,'USD',754.893375,349.797583,0,37.744669,25.157719,113.234006,4.267194,0,0.326707,2.599585,0,0,0,0,0,0,0,141.412539,20.985046,0,1,'20221','2022-1-01');</v>
      </c>
    </row>
    <row r="85" spans="1:36" x14ac:dyDescent="0.2">
      <c r="A85" s="7" t="s">
        <v>117</v>
      </c>
      <c r="B85" t="s">
        <v>75</v>
      </c>
      <c r="C85" t="s">
        <v>296</v>
      </c>
      <c r="D85">
        <v>2022</v>
      </c>
      <c r="E85" t="s">
        <v>44</v>
      </c>
      <c r="F85" s="5">
        <v>38.569754715766429</v>
      </c>
      <c r="G85" t="s">
        <v>134</v>
      </c>
      <c r="H85" s="5">
        <v>1427.0809244833579</v>
      </c>
      <c r="I85" s="5">
        <v>607.30913198961889</v>
      </c>
      <c r="J85" s="5">
        <v>0</v>
      </c>
      <c r="K85" s="5">
        <v>71.354046224167902</v>
      </c>
      <c r="L85" s="5">
        <v>47.559167526655813</v>
      </c>
      <c r="M85" s="5">
        <v>214.06213867250366</v>
      </c>
      <c r="N85" s="5">
        <v>8.0668768032975535</v>
      </c>
      <c r="O85" s="5">
        <v>0</v>
      </c>
      <c r="P85" s="5">
        <v>0.617620255252469</v>
      </c>
      <c r="Q85" s="5">
        <v>4.9143606548406984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f t="shared" si="10"/>
        <v>267.33197542047128</v>
      </c>
      <c r="Z85" s="5">
        <v>39.670979034576845</v>
      </c>
      <c r="AA85" s="5">
        <v>0</v>
      </c>
      <c r="AB85" s="5">
        <f>VLOOKUP($E85,Parametros!$B$3:$F$14,2,FALSE)</f>
        <v>1</v>
      </c>
      <c r="AC85" s="5" t="str">
        <f>VLOOKUP($E85,Parametros!$B$3:$F$14,4,FALSE)</f>
        <v>20221</v>
      </c>
      <c r="AD85" s="5" t="str">
        <f>VLOOKUP($E85,Parametros!$B$3:$F$14,5,FALSE)</f>
        <v>2022-1-01</v>
      </c>
      <c r="AE85" s="5">
        <v>0</v>
      </c>
      <c r="AF85" t="s">
        <v>438</v>
      </c>
      <c r="AG85" t="s">
        <v>439</v>
      </c>
      <c r="AH85" s="40">
        <f t="shared" si="11"/>
        <v>433.52660332244409</v>
      </c>
      <c r="AJ85" t="str">
        <f t="shared" si="9"/>
        <v>INSERT INTO TABLA_PRESUPUESTO VALUES ('VSR','80130-C','14005107-20',2022,'Enero',38.569755,'USD',1427.080924,607.309132,0,71.354046,47.559168,214.062139,8.066877,0,0.61762,4.914361,0,0,0,0,0,0,0,267.331975,39.670979,0,1,'20221','2022-1-01');</v>
      </c>
    </row>
    <row r="86" spans="1:36" x14ac:dyDescent="0.2">
      <c r="A86" s="7" t="s">
        <v>117</v>
      </c>
      <c r="B86" t="s">
        <v>75</v>
      </c>
      <c r="C86" t="s">
        <v>297</v>
      </c>
      <c r="D86">
        <v>2022</v>
      </c>
      <c r="E86" t="s">
        <v>44</v>
      </c>
      <c r="F86" s="5">
        <v>21.388682160561387</v>
      </c>
      <c r="G86" t="s">
        <v>134</v>
      </c>
      <c r="H86" s="5">
        <v>791.38123994077137</v>
      </c>
      <c r="I86" s="5">
        <v>355.58263834596386</v>
      </c>
      <c r="J86" s="5">
        <v>0</v>
      </c>
      <c r="K86" s="5">
        <v>39.569061997038567</v>
      </c>
      <c r="L86" s="5">
        <v>26.373720173872776</v>
      </c>
      <c r="M86" s="5">
        <v>118.70718599111569</v>
      </c>
      <c r="N86" s="5">
        <v>4.4734498636468256</v>
      </c>
      <c r="O86" s="5">
        <v>0</v>
      </c>
      <c r="P86" s="5">
        <v>0.3424985051854601</v>
      </c>
      <c r="Q86" s="5">
        <v>2.7252363631389334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f t="shared" si="10"/>
        <v>148.24773182407955</v>
      </c>
      <c r="Z86" s="5">
        <v>21.999361100992616</v>
      </c>
      <c r="AA86" s="5">
        <v>0</v>
      </c>
      <c r="AB86" s="5">
        <f>VLOOKUP($E86,Parametros!$B$3:$F$14,2,FALSE)</f>
        <v>1</v>
      </c>
      <c r="AC86" s="5" t="str">
        <f>VLOOKUP($E86,Parametros!$B$3:$F$14,4,FALSE)</f>
        <v>20221</v>
      </c>
      <c r="AD86" s="5" t="str">
        <f>VLOOKUP($E86,Parametros!$B$3:$F$14,5,FALSE)</f>
        <v>2022-1-01</v>
      </c>
      <c r="AE86" s="5">
        <v>0</v>
      </c>
      <c r="AF86" t="s">
        <v>438</v>
      </c>
      <c r="AG86" t="s">
        <v>439</v>
      </c>
      <c r="AH86" s="40">
        <f t="shared" si="11"/>
        <v>221.6080875998168</v>
      </c>
      <c r="AJ86" t="str">
        <f t="shared" si="9"/>
        <v>INSERT INTO TABLA_PRESUPUESTO VALUES ('VSR','80130-C','14005111-20',2022,'Enero',21.388682,'USD',791.38124,355.582638,0,39.569062,26.37372,118.707186,4.47345,0,0.342499,2.725236,0,0,0,0,0,0,0,148.247732,21.999361,0,1,'20221','2022-1-01');</v>
      </c>
    </row>
    <row r="87" spans="1:36" x14ac:dyDescent="0.2">
      <c r="A87" s="7" t="s">
        <v>117</v>
      </c>
      <c r="B87" t="s">
        <v>75</v>
      </c>
      <c r="C87" t="s">
        <v>298</v>
      </c>
      <c r="D87">
        <v>2022</v>
      </c>
      <c r="E87" t="s">
        <v>44</v>
      </c>
      <c r="F87" s="5">
        <v>15.011523852443183</v>
      </c>
      <c r="G87" t="s">
        <v>134</v>
      </c>
      <c r="H87" s="5">
        <v>555.42638254039775</v>
      </c>
      <c r="I87" s="5">
        <v>198.36342046005939</v>
      </c>
      <c r="J87" s="5">
        <v>0</v>
      </c>
      <c r="K87" s="5">
        <v>27.77131912701989</v>
      </c>
      <c r="L87" s="5">
        <v>18.510244179408655</v>
      </c>
      <c r="M87" s="5">
        <v>83.313957381059666</v>
      </c>
      <c r="N87" s="5">
        <v>3.1396651194652412</v>
      </c>
      <c r="O87" s="5">
        <v>0</v>
      </c>
      <c r="P87" s="5">
        <v>0.24038061070905747</v>
      </c>
      <c r="Q87" s="5">
        <v>1.9126915048669761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f t="shared" si="10"/>
        <v>104.0468199789902</v>
      </c>
      <c r="Z87" s="5">
        <v>15.44012536288928</v>
      </c>
      <c r="AA87" s="5">
        <v>0</v>
      </c>
      <c r="AB87" s="5">
        <f>VLOOKUP($E87,Parametros!$B$3:$F$14,2,FALSE)</f>
        <v>1</v>
      </c>
      <c r="AC87" s="5" t="str">
        <f>VLOOKUP($E87,Parametros!$B$3:$F$14,4,FALSE)</f>
        <v>20221</v>
      </c>
      <c r="AD87" s="5" t="str">
        <f>VLOOKUP($E87,Parametros!$B$3:$F$14,5,FALSE)</f>
        <v>2022-1-01</v>
      </c>
      <c r="AE87" s="5">
        <v>0</v>
      </c>
      <c r="AF87" t="s">
        <v>438</v>
      </c>
      <c r="AG87" t="s">
        <v>439</v>
      </c>
      <c r="AH87" s="40">
        <f t="shared" si="11"/>
        <v>206.7345787949196</v>
      </c>
      <c r="AJ87" t="str">
        <f t="shared" si="9"/>
        <v>INSERT INTO TABLA_PRESUPUESTO VALUES ('VSR','80130-C','14005109-20',2022,'Enero',15.011524,'USD',555.426383,198.36342,0,27.771319,18.510244,83.313957,3.139665,0,0.240381,1.912692,0,0,0,0,0,0,0,104.04682,15.440125,0,1,'20221','2022-1-01');</v>
      </c>
    </row>
    <row r="88" spans="1:36" x14ac:dyDescent="0.2">
      <c r="A88" s="7" t="s">
        <v>117</v>
      </c>
      <c r="B88" t="s">
        <v>75</v>
      </c>
      <c r="C88" t="s">
        <v>299</v>
      </c>
      <c r="D88">
        <v>2022</v>
      </c>
      <c r="E88" t="s">
        <v>44</v>
      </c>
      <c r="F88" s="5">
        <v>23.777377196935554</v>
      </c>
      <c r="G88" t="s">
        <v>134</v>
      </c>
      <c r="H88" s="5">
        <v>879.76295628661546</v>
      </c>
      <c r="I88" s="5">
        <v>412.09851538464244</v>
      </c>
      <c r="J88" s="5">
        <v>0</v>
      </c>
      <c r="K88" s="5">
        <v>43.988147814330773</v>
      </c>
      <c r="L88" s="5">
        <v>29.319145890012248</v>
      </c>
      <c r="M88" s="5">
        <v>131.96444344299232</v>
      </c>
      <c r="N88" s="5">
        <v>4.9730462111237754</v>
      </c>
      <c r="O88" s="5">
        <v>0</v>
      </c>
      <c r="P88" s="5">
        <v>0.38074885053916407</v>
      </c>
      <c r="Q88" s="5">
        <v>3.0295916536944079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f t="shared" si="10"/>
        <v>164.80408712000641</v>
      </c>
      <c r="Z88" s="5">
        <v>24.456256961656745</v>
      </c>
      <c r="AA88" s="5">
        <v>0</v>
      </c>
      <c r="AB88" s="5">
        <f>VLOOKUP($E88,Parametros!$B$3:$F$14,2,FALSE)</f>
        <v>1</v>
      </c>
      <c r="AC88" s="5" t="str">
        <f>VLOOKUP($E88,Parametros!$B$3:$F$14,4,FALSE)</f>
        <v>20221</v>
      </c>
      <c r="AD88" s="5" t="str">
        <f>VLOOKUP($E88,Parametros!$B$3:$F$14,5,FALSE)</f>
        <v>2022-1-01</v>
      </c>
      <c r="AE88" s="5">
        <v>0</v>
      </c>
      <c r="AF88" t="s">
        <v>438</v>
      </c>
      <c r="AG88" t="s">
        <v>439</v>
      </c>
      <c r="AH88" s="40">
        <f t="shared" si="11"/>
        <v>229.55306007762366</v>
      </c>
      <c r="AJ88" t="str">
        <f t="shared" si="9"/>
        <v>INSERT INTO TABLA_PRESUPUESTO VALUES ('VSR','80130-C','14005112-20',2022,'Enero',23.777377,'USD',879.762956,412.098515,0,43.988148,29.319146,131.964443,4.973046,0,0.380749,3.029592,0,0,0,0,0,0,0,164.804087,24.456257,0,1,'20221','2022-1-01');</v>
      </c>
    </row>
    <row r="89" spans="1:36" x14ac:dyDescent="0.2">
      <c r="A89" s="7" t="s">
        <v>117</v>
      </c>
      <c r="B89" t="s">
        <v>75</v>
      </c>
      <c r="C89" t="s">
        <v>300</v>
      </c>
      <c r="D89">
        <v>2022</v>
      </c>
      <c r="E89" t="s">
        <v>44</v>
      </c>
      <c r="F89" s="5">
        <v>37.189132814008886</v>
      </c>
      <c r="G89" t="s">
        <v>134</v>
      </c>
      <c r="H89" s="5">
        <v>1375.9979141183287</v>
      </c>
      <c r="I89" s="5">
        <v>507.55155239905213</v>
      </c>
      <c r="J89" s="5">
        <v>0</v>
      </c>
      <c r="K89" s="5">
        <v>68.799895705916441</v>
      </c>
      <c r="L89" s="5">
        <v>45.856765507235757</v>
      </c>
      <c r="M89" s="5">
        <v>206.39968711774932</v>
      </c>
      <c r="N89" s="5">
        <v>7.7781192813613362</v>
      </c>
      <c r="O89" s="5">
        <v>0</v>
      </c>
      <c r="P89" s="5">
        <v>0.5955122574792272</v>
      </c>
      <c r="Q89" s="5">
        <v>4.7384488814003785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f t="shared" si="10"/>
        <v>257.76270584576122</v>
      </c>
      <c r="Z89" s="5">
        <v>38.250938307770966</v>
      </c>
      <c r="AA89" s="5">
        <v>0</v>
      </c>
      <c r="AB89" s="5">
        <f>VLOOKUP($E89,Parametros!$B$3:$F$14,2,FALSE)</f>
        <v>1</v>
      </c>
      <c r="AC89" s="5" t="str">
        <f>VLOOKUP($E89,Parametros!$B$3:$F$14,4,FALSE)</f>
        <v>20221</v>
      </c>
      <c r="AD89" s="5" t="str">
        <f>VLOOKUP($E89,Parametros!$B$3:$F$14,5,FALSE)</f>
        <v>2022-1-01</v>
      </c>
      <c r="AE89" s="5">
        <v>0</v>
      </c>
      <c r="AF89" t="s">
        <v>438</v>
      </c>
      <c r="AG89" t="s">
        <v>439</v>
      </c>
      <c r="AH89" s="40">
        <f t="shared" si="11"/>
        <v>496.02699466036324</v>
      </c>
      <c r="AJ89" t="str">
        <f t="shared" si="9"/>
        <v>INSERT INTO TABLA_PRESUPUESTO VALUES ('VSR','80130-C','14005108-20',2022,'Enero',37.189133,'USD',1375.997914,507.551552,0,68.799896,45.856766,206.399687,7.778119,0,0.595512,4.738449,0,0,0,0,0,0,0,257.762706,38.250938,0,1,'20221','2022-1-01');</v>
      </c>
    </row>
    <row r="90" spans="1:36" x14ac:dyDescent="0.2">
      <c r="A90" s="7" t="s">
        <v>117</v>
      </c>
      <c r="B90" t="s">
        <v>75</v>
      </c>
      <c r="C90" t="s">
        <v>301</v>
      </c>
      <c r="D90">
        <v>2022</v>
      </c>
      <c r="E90" t="s">
        <v>44</v>
      </c>
      <c r="F90" s="5">
        <v>30.614742805639604</v>
      </c>
      <c r="G90" t="s">
        <v>134</v>
      </c>
      <c r="H90" s="5">
        <v>1132.7454838086653</v>
      </c>
      <c r="I90" s="5">
        <v>488.24087744166297</v>
      </c>
      <c r="J90" s="5">
        <v>0</v>
      </c>
      <c r="K90" s="5">
        <v>56.637274190433274</v>
      </c>
      <c r="L90" s="5">
        <v>37.750089224283052</v>
      </c>
      <c r="M90" s="5">
        <v>169.91182257129981</v>
      </c>
      <c r="N90" s="5">
        <v>6.4030834626174329</v>
      </c>
      <c r="O90" s="5">
        <v>0</v>
      </c>
      <c r="P90" s="5">
        <v>0.49023607760664722</v>
      </c>
      <c r="Q90" s="5">
        <v>3.9007737697798044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f t="shared" si="10"/>
        <v>212.1947554899991</v>
      </c>
      <c r="Z90" s="5">
        <v>31.488839608695365</v>
      </c>
      <c r="AA90" s="5">
        <v>0</v>
      </c>
      <c r="AB90" s="5">
        <f>VLOOKUP($E90,Parametros!$B$3:$F$14,2,FALSE)</f>
        <v>1</v>
      </c>
      <c r="AC90" s="5" t="str">
        <f>VLOOKUP($E90,Parametros!$B$3:$F$14,4,FALSE)</f>
        <v>20221</v>
      </c>
      <c r="AD90" s="5" t="str">
        <f>VLOOKUP($E90,Parametros!$B$3:$F$14,5,FALSE)</f>
        <v>2022-1-01</v>
      </c>
      <c r="AE90" s="5">
        <v>0</v>
      </c>
      <c r="AF90" t="s">
        <v>438</v>
      </c>
      <c r="AG90" t="s">
        <v>439</v>
      </c>
      <c r="AH90" s="40">
        <f t="shared" si="11"/>
        <v>337.92248746228699</v>
      </c>
      <c r="AJ90" t="str">
        <f t="shared" si="9"/>
        <v>INSERT INTO TABLA_PRESUPUESTO VALUES ('VSR','80130-C','14005110-20',2022,'Enero',30.614743,'USD',1132.745484,488.240877,0,56.637274,37.750089,169.911823,6.403083,0,0.490236,3.900774,0,0,0,0,0,0,0,212.194755,31.48884,0,1,'20221','2022-1-01');</v>
      </c>
    </row>
    <row r="91" spans="1:36" x14ac:dyDescent="0.2">
      <c r="A91" s="7" t="s">
        <v>117</v>
      </c>
      <c r="B91" t="s">
        <v>75</v>
      </c>
      <c r="C91" t="s">
        <v>302</v>
      </c>
      <c r="D91">
        <v>2022</v>
      </c>
      <c r="E91" t="s">
        <v>44</v>
      </c>
      <c r="F91" s="5">
        <v>6.8839342045966641</v>
      </c>
      <c r="G91" t="s">
        <v>134</v>
      </c>
      <c r="H91" s="5">
        <v>481.87539432176646</v>
      </c>
      <c r="I91" s="5">
        <v>171.48930239620881</v>
      </c>
      <c r="J91" s="5">
        <v>0</v>
      </c>
      <c r="K91" s="5">
        <v>24.093769716088325</v>
      </c>
      <c r="L91" s="5">
        <v>8.4883656246083845</v>
      </c>
      <c r="M91" s="5">
        <v>72.281309148264967</v>
      </c>
      <c r="N91" s="5">
        <v>1.4397770885430932</v>
      </c>
      <c r="O91" s="5">
        <v>0</v>
      </c>
      <c r="P91" s="5">
        <v>0.11023293334158056</v>
      </c>
      <c r="Q91" s="5">
        <v>1.659407982941161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f t="shared" si="10"/>
        <v>82.571207999247875</v>
      </c>
      <c r="Z91" s="5">
        <v>7.0804808461570738</v>
      </c>
      <c r="AA91" s="5">
        <v>0</v>
      </c>
      <c r="AB91" s="5">
        <f>VLOOKUP($E91,Parametros!$B$3:$F$14,2,FALSE)</f>
        <v>1</v>
      </c>
      <c r="AC91" s="5" t="str">
        <f>VLOOKUP($E91,Parametros!$B$3:$F$14,4,FALSE)</f>
        <v>20221</v>
      </c>
      <c r="AD91" s="5" t="str">
        <f>VLOOKUP($E91,Parametros!$B$3:$F$14,5,FALSE)</f>
        <v>2022-1-01</v>
      </c>
      <c r="AE91" s="5">
        <v>0</v>
      </c>
      <c r="AF91" t="s">
        <v>438</v>
      </c>
      <c r="AG91" t="s">
        <v>439</v>
      </c>
      <c r="AH91" s="40">
        <f t="shared" si="11"/>
        <v>195.232748585613</v>
      </c>
      <c r="AJ91" t="str">
        <f t="shared" si="9"/>
        <v>INSERT INTO TABLA_PRESUPUESTO VALUES ('VSR','80130-C','14005121-17',2022,'Enero',6.883934,'USD',481.875394,171.489302,0,24.09377,8.488366,72.281309,1.439777,0,0.110233,1.659408,0,0,0,0,0,0,0,82.571208,7.080481,0,1,'20221','2022-1-01');</v>
      </c>
    </row>
    <row r="92" spans="1:36" x14ac:dyDescent="0.2">
      <c r="A92" s="7" t="s">
        <v>117</v>
      </c>
      <c r="B92" t="s">
        <v>75</v>
      </c>
      <c r="C92" t="s">
        <v>303</v>
      </c>
      <c r="D92">
        <v>2022</v>
      </c>
      <c r="E92" t="s">
        <v>44</v>
      </c>
      <c r="F92" s="5">
        <v>5.6183641279855783</v>
      </c>
      <c r="G92" t="s">
        <v>134</v>
      </c>
      <c r="H92" s="5">
        <v>393.28548895899047</v>
      </c>
      <c r="I92" s="5">
        <v>194.2786159029059</v>
      </c>
      <c r="J92" s="5">
        <v>0</v>
      </c>
      <c r="K92" s="5">
        <v>19.664274447949524</v>
      </c>
      <c r="L92" s="5">
        <v>6.9278304401399904</v>
      </c>
      <c r="M92" s="5">
        <v>58.992823343848571</v>
      </c>
      <c r="N92" s="5">
        <v>1.1750826934348921</v>
      </c>
      <c r="O92" s="5">
        <v>0</v>
      </c>
      <c r="P92" s="5">
        <v>8.9967268716108939E-2</v>
      </c>
      <c r="Q92" s="5">
        <v>1.3543357632361006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f t="shared" si="10"/>
        <v>67.390985915820693</v>
      </c>
      <c r="Z92" s="5">
        <v>5.7787768465850204</v>
      </c>
      <c r="AA92" s="5">
        <v>0</v>
      </c>
      <c r="AB92" s="5">
        <f>VLOOKUP($E92,Parametros!$B$3:$F$14,2,FALSE)</f>
        <v>1</v>
      </c>
      <c r="AC92" s="5" t="str">
        <f>VLOOKUP($E92,Parametros!$B$3:$F$14,4,FALSE)</f>
        <v>20221</v>
      </c>
      <c r="AD92" s="5" t="str">
        <f>VLOOKUP($E92,Parametros!$B$3:$F$14,5,FALSE)</f>
        <v>2022-1-01</v>
      </c>
      <c r="AE92" s="5">
        <v>0</v>
      </c>
      <c r="AF92" t="s">
        <v>438</v>
      </c>
      <c r="AG92" t="s">
        <v>439</v>
      </c>
      <c r="AH92" s="40">
        <f t="shared" si="11"/>
        <v>105.02378225217437</v>
      </c>
      <c r="AJ92" t="str">
        <f t="shared" si="9"/>
        <v>INSERT INTO TABLA_PRESUPUESTO VALUES ('VSR','80130-C','14005119-18',2022,'Enero',5.618364,'USD',393.285489,194.278616,0,19.664274,6.92783,58.992823,1.175083,0,0.089967,1.354336,0,0,0,0,0,0,0,67.390986,5.778777,0,1,'20221','2022-1-01');</v>
      </c>
    </row>
    <row r="93" spans="1:36" x14ac:dyDescent="0.2">
      <c r="A93" s="7" t="s">
        <v>117</v>
      </c>
      <c r="B93" t="s">
        <v>75</v>
      </c>
      <c r="C93" t="s">
        <v>304</v>
      </c>
      <c r="D93">
        <v>2022</v>
      </c>
      <c r="E93" t="s">
        <v>44</v>
      </c>
      <c r="F93" s="5">
        <v>7.5167192429022069</v>
      </c>
      <c r="G93" t="s">
        <v>134</v>
      </c>
      <c r="H93" s="5">
        <v>526.17034700315446</v>
      </c>
      <c r="I93" s="5">
        <v>226.47978269055432</v>
      </c>
      <c r="J93" s="5">
        <v>0</v>
      </c>
      <c r="K93" s="5">
        <v>26.308517350157725</v>
      </c>
      <c r="L93" s="5">
        <v>9.2686332168425807</v>
      </c>
      <c r="M93" s="5">
        <v>78.925552050473172</v>
      </c>
      <c r="N93" s="5">
        <v>1.5721242860971936</v>
      </c>
      <c r="O93" s="5">
        <v>0</v>
      </c>
      <c r="P93" s="5">
        <v>0.12036576565431639</v>
      </c>
      <c r="Q93" s="5">
        <v>1.811944092793691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f t="shared" si="10"/>
        <v>90.161319040961473</v>
      </c>
      <c r="Z93" s="5">
        <v>7.7313328459430988</v>
      </c>
      <c r="AA93" s="5">
        <v>0</v>
      </c>
      <c r="AB93" s="5">
        <f>VLOOKUP($E93,Parametros!$B$3:$F$14,2,FALSE)</f>
        <v>1</v>
      </c>
      <c r="AC93" s="5" t="str">
        <f>VLOOKUP($E93,Parametros!$B$3:$F$14,4,FALSE)</f>
        <v>20221</v>
      </c>
      <c r="AD93" s="5" t="str">
        <f>VLOOKUP($E93,Parametros!$B$3:$F$14,5,FALSE)</f>
        <v>2022-1-01</v>
      </c>
      <c r="AE93" s="5">
        <v>0</v>
      </c>
      <c r="AF93" t="s">
        <v>438</v>
      </c>
      <c r="AG93" t="s">
        <v>439</v>
      </c>
      <c r="AH93" s="40">
        <f t="shared" si="11"/>
        <v>173.95209470463834</v>
      </c>
      <c r="AJ93" t="str">
        <f t="shared" si="9"/>
        <v>INSERT INTO TABLA_PRESUPUESTO VALUES ('VSR','80130-C','14005117-18',2022,'Enero',7.516719,'USD',526.170347,226.479783,0,26.308517,9.268633,78.925552,1.572124,0,0.120366,1.811944,0,0,0,0,0,0,0,90.161319,7.731333,0,1,'20221','2022-1-01');</v>
      </c>
    </row>
    <row r="94" spans="1:36" x14ac:dyDescent="0.2">
      <c r="A94" s="7" t="s">
        <v>117</v>
      </c>
      <c r="B94" t="s">
        <v>75</v>
      </c>
      <c r="C94" t="s">
        <v>305</v>
      </c>
      <c r="D94">
        <v>2022</v>
      </c>
      <c r="E94" t="s">
        <v>44</v>
      </c>
      <c r="F94" s="5">
        <v>2.2435105903560157</v>
      </c>
      <c r="G94" t="s">
        <v>134</v>
      </c>
      <c r="H94" s="5">
        <v>157.0457413249211</v>
      </c>
      <c r="I94" s="5">
        <v>51.9755430550113</v>
      </c>
      <c r="J94" s="5">
        <v>0</v>
      </c>
      <c r="K94" s="5">
        <v>7.8522870662460553</v>
      </c>
      <c r="L94" s="5">
        <v>2.766403281557607</v>
      </c>
      <c r="M94" s="5">
        <v>23.556861198738165</v>
      </c>
      <c r="N94" s="5">
        <v>0.46923097314635626</v>
      </c>
      <c r="O94" s="5">
        <v>0</v>
      </c>
      <c r="P94" s="5">
        <v>3.5925496381517902E-2</v>
      </c>
      <c r="Q94" s="5">
        <v>0.54080984402260668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f t="shared" si="10"/>
        <v>26.910393693348194</v>
      </c>
      <c r="Z94" s="5">
        <v>2.3075661810595474</v>
      </c>
      <c r="AA94" s="5">
        <v>0</v>
      </c>
      <c r="AB94" s="5">
        <f>VLOOKUP($E94,Parametros!$B$3:$F$14,2,FALSE)</f>
        <v>1</v>
      </c>
      <c r="AC94" s="5" t="str">
        <f>VLOOKUP($E94,Parametros!$B$3:$F$14,4,FALSE)</f>
        <v>20221</v>
      </c>
      <c r="AD94" s="5" t="str">
        <f>VLOOKUP($E94,Parametros!$B$3:$F$14,5,FALSE)</f>
        <v>2022-1-01</v>
      </c>
      <c r="AE94" s="5">
        <v>0</v>
      </c>
      <c r="AF94" t="s">
        <v>438</v>
      </c>
      <c r="AG94" t="s">
        <v>439</v>
      </c>
      <c r="AH94" s="40">
        <f t="shared" si="11"/>
        <v>67.541114228757948</v>
      </c>
      <c r="AJ94" t="str">
        <f t="shared" si="9"/>
        <v>INSERT INTO TABLA_PRESUPUESTO VALUES ('VSR','80130-C','14005118-18',2022,'Enero',2.243511,'USD',157.045741,51.975543,0,7.852287,2.766403,23.556861,0.469231,0,0.035925,0.54081,0,0,0,0,0,0,0,26.910394,2.307566,0,1,'20221','2022-1-01');</v>
      </c>
    </row>
    <row r="95" spans="1:36" x14ac:dyDescent="0.2">
      <c r="A95" s="7" t="s">
        <v>117</v>
      </c>
      <c r="B95" t="s">
        <v>75</v>
      </c>
      <c r="C95" t="s">
        <v>306</v>
      </c>
      <c r="D95">
        <v>2022</v>
      </c>
      <c r="E95" t="s">
        <v>44</v>
      </c>
      <c r="F95" s="5">
        <v>2.6557796304641728</v>
      </c>
      <c r="G95" t="s">
        <v>134</v>
      </c>
      <c r="H95" s="5">
        <v>185.90457413249209</v>
      </c>
      <c r="I95" s="5">
        <v>113.96917316024093</v>
      </c>
      <c r="J95" s="5">
        <v>0</v>
      </c>
      <c r="K95" s="5">
        <v>9.295228706624604</v>
      </c>
      <c r="L95" s="5">
        <v>3.2747594401344324</v>
      </c>
      <c r="M95" s="5">
        <v>27.885686119873814</v>
      </c>
      <c r="N95" s="5">
        <v>0.55545717761342173</v>
      </c>
      <c r="O95" s="5">
        <v>0</v>
      </c>
      <c r="P95" s="5">
        <v>4.25271901610276E-2</v>
      </c>
      <c r="Q95" s="5">
        <v>0.64018943074470969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f t="shared" si="10"/>
        <v>31.855466038707053</v>
      </c>
      <c r="Z95" s="5">
        <v>2.7316061203140798</v>
      </c>
      <c r="AA95" s="5">
        <v>0</v>
      </c>
      <c r="AB95" s="5">
        <f>VLOOKUP($E95,Parametros!$B$3:$F$14,2,FALSE)</f>
        <v>1</v>
      </c>
      <c r="AC95" s="5" t="str">
        <f>VLOOKUP($E95,Parametros!$B$3:$F$14,4,FALSE)</f>
        <v>20221</v>
      </c>
      <c r="AD95" s="5" t="str">
        <f>VLOOKUP($E95,Parametros!$B$3:$F$14,5,FALSE)</f>
        <v>2022-1-01</v>
      </c>
      <c r="AE95" s="5">
        <v>-3.1974423109204508E-14</v>
      </c>
      <c r="AF95" t="s">
        <v>438</v>
      </c>
      <c r="AG95" t="s">
        <v>439</v>
      </c>
      <c r="AH95" s="40">
        <f t="shared" si="11"/>
        <v>27.509946786785083</v>
      </c>
      <c r="AJ95" t="str">
        <f t="shared" si="9"/>
        <v>INSERT INTO TABLA_PRESUPUESTO VALUES ('VSR','80130-C','14005120-17',2022,'Enero',2.65578,'USD',185.904574,113.969173,0,9.295229,3.274759,27.885686,0.555457,0,0.042527,0.640189,0,0,0,0,0,0,0,31.855466,2.731606,0,1,'20221','2022-1-01');</v>
      </c>
    </row>
    <row r="96" spans="1:36" x14ac:dyDescent="0.2">
      <c r="A96" s="7" t="s">
        <v>117</v>
      </c>
      <c r="B96" t="s">
        <v>84</v>
      </c>
      <c r="C96" t="s">
        <v>316</v>
      </c>
      <c r="D96">
        <v>2022</v>
      </c>
      <c r="E96" t="s">
        <v>44</v>
      </c>
      <c r="F96" s="5">
        <v>7.5</v>
      </c>
      <c r="G96" t="s">
        <v>134</v>
      </c>
      <c r="H96" s="5">
        <v>277.5</v>
      </c>
      <c r="I96" s="5">
        <v>150.09979647793807</v>
      </c>
      <c r="J96" s="5">
        <v>0</v>
      </c>
      <c r="K96" s="5">
        <v>15</v>
      </c>
      <c r="L96" s="5">
        <v>9.2480172373020153</v>
      </c>
      <c r="M96" s="5">
        <v>0</v>
      </c>
      <c r="N96" s="5">
        <v>13.979166666666668</v>
      </c>
      <c r="O96" s="5">
        <v>10.9375</v>
      </c>
      <c r="P96" s="5">
        <v>0.81666666666666665</v>
      </c>
      <c r="Q96" s="5">
        <v>0.95561159729747147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f t="shared" si="10"/>
        <v>34.403081174222258</v>
      </c>
      <c r="Z96" s="5">
        <v>7.7141362435914562</v>
      </c>
      <c r="AA96" s="5">
        <v>0</v>
      </c>
      <c r="AB96" s="5">
        <f>VLOOKUP($E96,Parametros!$B$3:$F$14,2,FALSE)</f>
        <v>1</v>
      </c>
      <c r="AC96" s="5" t="str">
        <f>VLOOKUP($E96,Parametros!$B$3:$F$14,4,FALSE)</f>
        <v>20221</v>
      </c>
      <c r="AD96" s="5" t="str">
        <f>VLOOKUP($E96,Parametros!$B$3:$F$14,5,FALSE)</f>
        <v>2022-1-01</v>
      </c>
      <c r="AE96" s="5">
        <v>0</v>
      </c>
      <c r="AF96" t="s">
        <v>438</v>
      </c>
      <c r="AG96" t="s">
        <v>443</v>
      </c>
      <c r="AH96" s="40">
        <f t="shared" si="11"/>
        <v>68.749105110537684</v>
      </c>
      <c r="AJ96" t="str">
        <f t="shared" si="9"/>
        <v>INSERT INTO TABLA_PRESUPUESTO VALUES ('VSR','80154-C','14003146-17',2022,'Enero',7.5,'USD',277.5,150.099796,0,15,9.248017,0,13.979167,10.9375,0.816667,0.955612,0,0,0,0,0,0,0,34.403081,7.714136,0,1,'20221','2022-1-01');</v>
      </c>
    </row>
    <row r="97" spans="1:36" x14ac:dyDescent="0.2">
      <c r="A97" s="7" t="s">
        <v>117</v>
      </c>
      <c r="B97" t="s">
        <v>84</v>
      </c>
      <c r="C97" t="s">
        <v>317</v>
      </c>
      <c r="D97">
        <v>2022</v>
      </c>
      <c r="E97" t="s">
        <v>44</v>
      </c>
      <c r="F97" s="5">
        <v>7.5</v>
      </c>
      <c r="G97" t="s">
        <v>134</v>
      </c>
      <c r="H97" s="5">
        <v>277.5</v>
      </c>
      <c r="I97" s="5">
        <v>150.55528594993095</v>
      </c>
      <c r="J97" s="5">
        <v>0</v>
      </c>
      <c r="K97" s="5">
        <v>15</v>
      </c>
      <c r="L97" s="5">
        <v>9.2480172373020153</v>
      </c>
      <c r="M97" s="5">
        <v>0</v>
      </c>
      <c r="N97" s="5">
        <v>13.979166666666668</v>
      </c>
      <c r="O97" s="5">
        <v>10.9375</v>
      </c>
      <c r="P97" s="5">
        <v>0.81666666666666665</v>
      </c>
      <c r="Q97" s="5">
        <v>0.95561159729747147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f t="shared" si="10"/>
        <v>34.403081174222258</v>
      </c>
      <c r="Z97" s="5">
        <v>7.7141362435914562</v>
      </c>
      <c r="AA97" s="5">
        <v>0</v>
      </c>
      <c r="AB97" s="5">
        <f>VLOOKUP($E97,Parametros!$B$3:$F$14,2,FALSE)</f>
        <v>1</v>
      </c>
      <c r="AC97" s="5" t="str">
        <f>VLOOKUP($E97,Parametros!$B$3:$F$14,4,FALSE)</f>
        <v>20221</v>
      </c>
      <c r="AD97" s="5" t="str">
        <f>VLOOKUP($E97,Parametros!$B$3:$F$14,5,FALSE)</f>
        <v>2022-1-01</v>
      </c>
      <c r="AE97" s="5">
        <v>0</v>
      </c>
      <c r="AF97" t="s">
        <v>438</v>
      </c>
      <c r="AG97" t="s">
        <v>443</v>
      </c>
      <c r="AH97" s="40">
        <f t="shared" si="11"/>
        <v>68.293615638544807</v>
      </c>
      <c r="AJ97" t="str">
        <f t="shared" si="9"/>
        <v>INSERT INTO TABLA_PRESUPUESTO VALUES ('VSR','80154-C','14005013-19',2022,'Enero',7.5,'USD',277.5,150.555286,0,15,9.248017,0,13.979167,10.9375,0.816667,0.955612,0,0,0,0,0,0,0,34.403081,7.714136,0,1,'20221','2022-1-01');</v>
      </c>
    </row>
    <row r="98" spans="1:36" x14ac:dyDescent="0.2">
      <c r="A98" s="7" t="s">
        <v>117</v>
      </c>
      <c r="B98" t="s">
        <v>84</v>
      </c>
      <c r="C98" t="s">
        <v>318</v>
      </c>
      <c r="D98">
        <v>2022</v>
      </c>
      <c r="E98" t="s">
        <v>44</v>
      </c>
      <c r="F98" s="5">
        <v>7.5</v>
      </c>
      <c r="G98" t="s">
        <v>134</v>
      </c>
      <c r="H98" s="5">
        <v>187.5</v>
      </c>
      <c r="I98" s="5">
        <v>115.98212398300623</v>
      </c>
      <c r="J98" s="5">
        <v>0</v>
      </c>
      <c r="K98" s="5">
        <v>7.5</v>
      </c>
      <c r="L98" s="5">
        <v>9.2480172373020153</v>
      </c>
      <c r="M98" s="5">
        <v>0</v>
      </c>
      <c r="N98" s="5">
        <v>13.979166666666668</v>
      </c>
      <c r="O98" s="5">
        <v>10.9375</v>
      </c>
      <c r="P98" s="5">
        <v>0.81666666666666665</v>
      </c>
      <c r="Q98" s="5">
        <v>0.64568351168748073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f t="shared" si="10"/>
        <v>34.093153088612269</v>
      </c>
      <c r="Z98" s="5">
        <v>7.7141362435914562</v>
      </c>
      <c r="AA98" s="5">
        <v>0</v>
      </c>
      <c r="AB98" s="5">
        <f>VLOOKUP($E98,Parametros!$B$3:$F$14,2,FALSE)</f>
        <v>1</v>
      </c>
      <c r="AC98" s="5" t="str">
        <f>VLOOKUP($E98,Parametros!$B$3:$F$14,4,FALSE)</f>
        <v>20221</v>
      </c>
      <c r="AD98" s="5" t="str">
        <f>VLOOKUP($E98,Parametros!$B$3:$F$14,5,FALSE)</f>
        <v>2022-1-01</v>
      </c>
      <c r="AE98" s="5">
        <v>0</v>
      </c>
      <c r="AF98" t="s">
        <v>438</v>
      </c>
      <c r="AG98" t="s">
        <v>443</v>
      </c>
      <c r="AH98" s="40">
        <f t="shared" si="11"/>
        <v>20.676705691079505</v>
      </c>
      <c r="AJ98" t="str">
        <f t="shared" si="9"/>
        <v>INSERT INTO TABLA_PRESUPUESTO VALUES ('VSR','80154-C','14003814-16',2022,'Enero',7.5,'USD',187.5,115.982124,0,7.5,9.248017,0,13.979167,10.9375,0.816667,0.645684,0,0,0,0,0,0,0,34.093153,7.714136,0,1,'20221','2022-1-01');</v>
      </c>
    </row>
    <row r="99" spans="1:36" x14ac:dyDescent="0.2">
      <c r="A99" s="7" t="s">
        <v>117</v>
      </c>
      <c r="B99" t="s">
        <v>84</v>
      </c>
      <c r="C99" t="s">
        <v>319</v>
      </c>
      <c r="D99">
        <v>2022</v>
      </c>
      <c r="E99" t="s">
        <v>44</v>
      </c>
      <c r="F99" s="5">
        <v>7.5</v>
      </c>
      <c r="G99" t="s">
        <v>134</v>
      </c>
      <c r="H99" s="5">
        <v>187.5</v>
      </c>
      <c r="I99" s="5">
        <v>122.57513876859376</v>
      </c>
      <c r="J99" s="5">
        <v>0</v>
      </c>
      <c r="K99" s="5">
        <v>7.5</v>
      </c>
      <c r="L99" s="5">
        <v>9.2480172373020153</v>
      </c>
      <c r="M99" s="5">
        <v>0</v>
      </c>
      <c r="N99" s="5">
        <v>13.979166666666668</v>
      </c>
      <c r="O99" s="5">
        <v>10.9375</v>
      </c>
      <c r="P99" s="5">
        <v>0.81666666666666665</v>
      </c>
      <c r="Q99" s="5">
        <v>0.64568351168748073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f t="shared" si="10"/>
        <v>34.093153088612269</v>
      </c>
      <c r="Z99" s="5">
        <v>7.7141362435914562</v>
      </c>
      <c r="AA99" s="5">
        <v>0</v>
      </c>
      <c r="AB99" s="5">
        <f>VLOOKUP($E99,Parametros!$B$3:$F$14,2,FALSE)</f>
        <v>1</v>
      </c>
      <c r="AC99" s="5" t="str">
        <f>VLOOKUP($E99,Parametros!$B$3:$F$14,4,FALSE)</f>
        <v>20221</v>
      </c>
      <c r="AD99" s="5" t="str">
        <f>VLOOKUP($E99,Parametros!$B$3:$F$14,5,FALSE)</f>
        <v>2022-1-01</v>
      </c>
      <c r="AE99" s="5">
        <v>0</v>
      </c>
      <c r="AF99" t="s">
        <v>438</v>
      </c>
      <c r="AG99" t="s">
        <v>443</v>
      </c>
      <c r="AH99" s="40">
        <f t="shared" si="11"/>
        <v>14.083690905491961</v>
      </c>
      <c r="AJ99" t="str">
        <f t="shared" si="9"/>
        <v>INSERT INTO TABLA_PRESUPUESTO VALUES ('VSR','80154-C','14003813-18',2022,'Enero',7.5,'USD',187.5,122.575139,0,7.5,9.248017,0,13.979167,10.9375,0.816667,0.645684,0,0,0,0,0,0,0,34.093153,7.714136,0,1,'20221','2022-1-01');</v>
      </c>
    </row>
    <row r="100" spans="1:36" x14ac:dyDescent="0.2">
      <c r="A100" s="7" t="s">
        <v>117</v>
      </c>
      <c r="B100" t="s">
        <v>89</v>
      </c>
      <c r="C100" t="s">
        <v>259</v>
      </c>
      <c r="D100">
        <v>2022</v>
      </c>
      <c r="E100" t="s">
        <v>44</v>
      </c>
      <c r="F100" s="5">
        <v>60</v>
      </c>
      <c r="G100" t="s">
        <v>134</v>
      </c>
      <c r="H100" s="5">
        <v>2160</v>
      </c>
      <c r="I100" s="5">
        <v>1039.5660348586366</v>
      </c>
      <c r="J100" s="5">
        <v>240</v>
      </c>
      <c r="K100" s="5">
        <v>0</v>
      </c>
      <c r="L100" s="5">
        <v>73.984137898416122</v>
      </c>
      <c r="M100" s="5">
        <v>0</v>
      </c>
      <c r="N100" s="5">
        <v>34.897293878557043</v>
      </c>
      <c r="O100" s="5">
        <v>35.532667382842476</v>
      </c>
      <c r="P100" s="5">
        <v>2.2787412047565234</v>
      </c>
      <c r="Q100" s="5">
        <v>7.4382740546397779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f t="shared" si="10"/>
        <v>141.86006646952748</v>
      </c>
      <c r="Z100" s="5">
        <v>61.71308994873165</v>
      </c>
      <c r="AA100" s="5">
        <v>0</v>
      </c>
      <c r="AB100" s="5">
        <f>VLOOKUP($E100,Parametros!$B$3:$F$14,2,FALSE)</f>
        <v>1</v>
      </c>
      <c r="AC100" s="5" t="str">
        <f>VLOOKUP($E100,Parametros!$B$3:$F$14,4,FALSE)</f>
        <v>20221</v>
      </c>
      <c r="AD100" s="5" t="str">
        <f>VLOOKUP($E100,Parametros!$B$3:$F$14,5,FALSE)</f>
        <v>2022-1-01</v>
      </c>
      <c r="AE100" s="5">
        <v>0</v>
      </c>
      <c r="AF100" t="s">
        <v>438</v>
      </c>
      <c r="AG100" t="s">
        <v>444</v>
      </c>
      <c r="AH100" s="40">
        <f t="shared" si="11"/>
        <v>664.58976077341993</v>
      </c>
      <c r="AJ100" t="str">
        <f t="shared" si="9"/>
        <v>INSERT INTO TABLA_PRESUPUESTO VALUES ('VSR','80179-C','14005051-21',2022,'Enero',60,'USD',2160,1039.566035,240,0,73.984138,0,34.897294,35.532667,2.278741,7.438274,0,0,0,0,0,0,0,141.860066,61.71309,0,1,'20221','2022-1-01');</v>
      </c>
    </row>
    <row r="101" spans="1:36" x14ac:dyDescent="0.2">
      <c r="A101" s="7" t="s">
        <v>117</v>
      </c>
      <c r="B101" t="s">
        <v>89</v>
      </c>
      <c r="C101" t="s">
        <v>321</v>
      </c>
      <c r="D101">
        <v>2022</v>
      </c>
      <c r="E101" t="s">
        <v>44</v>
      </c>
      <c r="F101" s="5">
        <v>60</v>
      </c>
      <c r="G101" t="s">
        <v>134</v>
      </c>
      <c r="H101" s="5">
        <v>2160</v>
      </c>
      <c r="I101" s="5">
        <v>733.22400065678539</v>
      </c>
      <c r="J101" s="5">
        <v>240</v>
      </c>
      <c r="K101" s="5">
        <v>0</v>
      </c>
      <c r="L101" s="5">
        <v>73.984137898416122</v>
      </c>
      <c r="M101" s="5">
        <v>0</v>
      </c>
      <c r="N101" s="5">
        <v>34.897293878557043</v>
      </c>
      <c r="O101" s="5">
        <v>35.532667382842476</v>
      </c>
      <c r="P101" s="5">
        <v>2.2787412047565234</v>
      </c>
      <c r="Q101" s="5">
        <v>7.4382740546397779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f t="shared" si="10"/>
        <v>141.86006646952748</v>
      </c>
      <c r="Z101" s="5">
        <v>61.71308994873165</v>
      </c>
      <c r="AA101" s="5">
        <v>0</v>
      </c>
      <c r="AB101" s="5">
        <f>VLOOKUP($E101,Parametros!$B$3:$F$14,2,FALSE)</f>
        <v>1</v>
      </c>
      <c r="AC101" s="5" t="str">
        <f>VLOOKUP($E101,Parametros!$B$3:$F$14,4,FALSE)</f>
        <v>20221</v>
      </c>
      <c r="AD101" s="5" t="str">
        <f>VLOOKUP($E101,Parametros!$B$3:$F$14,5,FALSE)</f>
        <v>2022-1-01</v>
      </c>
      <c r="AE101" s="5">
        <v>0</v>
      </c>
      <c r="AF101" t="s">
        <v>438</v>
      </c>
      <c r="AG101" t="s">
        <v>444</v>
      </c>
      <c r="AH101" s="40">
        <f t="shared" si="11"/>
        <v>970.93179497527115</v>
      </c>
      <c r="AJ101" t="str">
        <f t="shared" si="9"/>
        <v>INSERT INTO TABLA_PRESUPUESTO VALUES ('VSR','80179-C','14005062-21',2022,'Enero',60,'USD',2160,733.224001,240,0,73.984138,0,34.897294,35.532667,2.278741,7.438274,0,0,0,0,0,0,0,141.860066,61.71309,0,1,'20221','2022-1-01');</v>
      </c>
    </row>
    <row r="102" spans="1:36" x14ac:dyDescent="0.2">
      <c r="A102" s="7" t="s">
        <v>117</v>
      </c>
      <c r="B102" t="s">
        <v>89</v>
      </c>
      <c r="C102" t="s">
        <v>125</v>
      </c>
      <c r="D102">
        <v>2022</v>
      </c>
      <c r="E102" t="s">
        <v>44</v>
      </c>
      <c r="F102" s="5">
        <v>45</v>
      </c>
      <c r="G102" t="s">
        <v>134</v>
      </c>
      <c r="H102" s="5">
        <v>1620</v>
      </c>
      <c r="I102" s="5">
        <v>756.27381213680371</v>
      </c>
      <c r="J102" s="5">
        <v>180</v>
      </c>
      <c r="K102" s="5">
        <v>0</v>
      </c>
      <c r="L102" s="5">
        <v>55.488103423812092</v>
      </c>
      <c r="M102" s="5">
        <v>0</v>
      </c>
      <c r="N102" s="5">
        <v>26.172970408917784</v>
      </c>
      <c r="O102" s="5">
        <v>26.649500537131857</v>
      </c>
      <c r="P102" s="5">
        <v>1.7090559035673927</v>
      </c>
      <c r="Q102" s="5">
        <v>5.5787055409798336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f t="shared" si="10"/>
        <v>106.39504985214562</v>
      </c>
      <c r="Z102" s="5">
        <v>46.284817461548741</v>
      </c>
      <c r="AA102" s="5">
        <v>0</v>
      </c>
      <c r="AB102" s="5">
        <f>VLOOKUP($E102,Parametros!$B$3:$F$14,2,FALSE)</f>
        <v>1</v>
      </c>
      <c r="AC102" s="5" t="str">
        <f>VLOOKUP($E102,Parametros!$B$3:$F$14,4,FALSE)</f>
        <v>20221</v>
      </c>
      <c r="AD102" s="5" t="str">
        <f>VLOOKUP($E102,Parametros!$B$3:$F$14,5,FALSE)</f>
        <v>2022-1-01</v>
      </c>
      <c r="AE102" s="5">
        <v>0</v>
      </c>
      <c r="AF102" t="s">
        <v>438</v>
      </c>
      <c r="AG102" t="s">
        <v>444</v>
      </c>
      <c r="AH102" s="40">
        <f t="shared" si="11"/>
        <v>521.84303458723866</v>
      </c>
      <c r="AJ102" t="str">
        <f t="shared" si="9"/>
        <v>INSERT INTO TABLA_PRESUPUESTO VALUES ('VSR','80179-C','14005052-21',2022,'Enero',45,'USD',1620,756.273812,180,0,55.488103,0,26.17297,26.649501,1.709056,5.578706,0,0,0,0,0,0,0,106.39505,46.284817,0,1,'20221','2022-1-01');</v>
      </c>
    </row>
    <row r="103" spans="1:36" x14ac:dyDescent="0.2">
      <c r="A103" s="7" t="s">
        <v>117</v>
      </c>
      <c r="B103" t="s">
        <v>89</v>
      </c>
      <c r="C103" t="s">
        <v>324</v>
      </c>
      <c r="D103">
        <v>2022</v>
      </c>
      <c r="E103" t="s">
        <v>44</v>
      </c>
      <c r="F103" s="5">
        <v>30</v>
      </c>
      <c r="G103" t="s">
        <v>134</v>
      </c>
      <c r="H103" s="5">
        <v>1080</v>
      </c>
      <c r="I103" s="5">
        <v>389.40362599090764</v>
      </c>
      <c r="J103" s="5">
        <v>120</v>
      </c>
      <c r="K103" s="5">
        <v>0</v>
      </c>
      <c r="L103" s="5">
        <v>36.992068949208061</v>
      </c>
      <c r="M103" s="5">
        <v>0</v>
      </c>
      <c r="N103" s="5">
        <v>17.448646939278522</v>
      </c>
      <c r="O103" s="5">
        <v>17.766333691421238</v>
      </c>
      <c r="P103" s="5">
        <v>1.1393706023782617</v>
      </c>
      <c r="Q103" s="5">
        <v>3.7191370273198889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f t="shared" si="10"/>
        <v>70.930033234763741</v>
      </c>
      <c r="Z103" s="5">
        <v>30.856544974365825</v>
      </c>
      <c r="AA103" s="5">
        <v>0</v>
      </c>
      <c r="AB103" s="5">
        <f>VLOOKUP($E103,Parametros!$B$3:$F$14,2,FALSE)</f>
        <v>1</v>
      </c>
      <c r="AC103" s="5" t="str">
        <f>VLOOKUP($E103,Parametros!$B$3:$F$14,4,FALSE)</f>
        <v>20221</v>
      </c>
      <c r="AD103" s="5" t="str">
        <f>VLOOKUP($E103,Parametros!$B$3:$F$14,5,FALSE)</f>
        <v>2022-1-01</v>
      </c>
      <c r="AE103" s="5">
        <v>0</v>
      </c>
      <c r="AF103" t="s">
        <v>438</v>
      </c>
      <c r="AG103" t="s">
        <v>444</v>
      </c>
      <c r="AH103" s="40">
        <f t="shared" si="11"/>
        <v>462.67427182512057</v>
      </c>
      <c r="AJ103" t="str">
        <f t="shared" si="9"/>
        <v>INSERT INTO TABLA_PRESUPUESTO VALUES ('VSR','80179-C','14002617-19',2022,'Enero',30,'USD',1080,389.403626,120,0,36.992069,0,17.448647,17.766334,1.139371,3.719137,0,0,0,0,0,0,0,70.930033,30.856545,0,1,'20221','2022-1-01');</v>
      </c>
    </row>
    <row r="104" spans="1:36" x14ac:dyDescent="0.2">
      <c r="A104" s="7" t="s">
        <v>117</v>
      </c>
      <c r="B104" t="s">
        <v>68</v>
      </c>
      <c r="C104" t="s">
        <v>327</v>
      </c>
      <c r="D104">
        <v>2022</v>
      </c>
      <c r="E104" t="s">
        <v>44</v>
      </c>
      <c r="F104" s="5">
        <v>528</v>
      </c>
      <c r="G104" t="s">
        <v>134</v>
      </c>
      <c r="H104" s="5">
        <v>22176</v>
      </c>
      <c r="I104" s="5">
        <v>9452.1319925488533</v>
      </c>
      <c r="J104" s="5">
        <v>2112.0000000000005</v>
      </c>
      <c r="K104" s="5">
        <v>3167.9999999999991</v>
      </c>
      <c r="L104" s="5">
        <v>651.06041350606188</v>
      </c>
      <c r="M104" s="5">
        <v>0</v>
      </c>
      <c r="N104" s="5">
        <v>181.46258503401361</v>
      </c>
      <c r="O104" s="5">
        <v>271.2585034013606</v>
      </c>
      <c r="P104" s="5">
        <v>12.222222222222221</v>
      </c>
      <c r="Q104" s="5">
        <v>76.366280294301717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f t="shared" si="10"/>
        <v>1084.3847825007367</v>
      </c>
      <c r="Z104" s="5">
        <v>543.07519154883846</v>
      </c>
      <c r="AA104" s="5">
        <v>0</v>
      </c>
      <c r="AB104" s="5">
        <f>VLOOKUP($E104,Parametros!$B$3:$F$14,2,FALSE)</f>
        <v>1</v>
      </c>
      <c r="AC104" s="5" t="str">
        <f>VLOOKUP($E104,Parametros!$B$3:$F$14,4,FALSE)</f>
        <v>20221</v>
      </c>
      <c r="AD104" s="5" t="str">
        <f>VLOOKUP($E104,Parametros!$B$3:$F$14,5,FALSE)</f>
        <v>2022-1-01</v>
      </c>
      <c r="AE104" s="5">
        <v>0</v>
      </c>
      <c r="AF104" t="s">
        <v>438</v>
      </c>
      <c r="AG104" t="s">
        <v>445</v>
      </c>
      <c r="AH104" s="40">
        <f t="shared" si="11"/>
        <v>5708.4228114443467</v>
      </c>
      <c r="AJ104" t="str">
        <f t="shared" si="9"/>
        <v>INSERT INTO TABLA_PRESUPUESTO VALUES ('VSR','80095-C','14004755-20',2022,'Enero',528,'USD',22176,9452.131993,2112,3168,651.060414,0,181.462585,271.258503,12.222222,76.36628,0,0,0,0,0,0,0,1084.384783,543.075192,0,1,'20221','2022-1-01');</v>
      </c>
    </row>
    <row r="105" spans="1:36" x14ac:dyDescent="0.2">
      <c r="A105" s="7" t="s">
        <v>117</v>
      </c>
      <c r="B105" t="s">
        <v>65</v>
      </c>
      <c r="C105" t="s">
        <v>330</v>
      </c>
      <c r="D105">
        <v>2022</v>
      </c>
      <c r="E105" t="s">
        <v>44</v>
      </c>
      <c r="F105" s="5">
        <v>15</v>
      </c>
      <c r="G105" t="s">
        <v>134</v>
      </c>
      <c r="H105" s="5">
        <v>540</v>
      </c>
      <c r="I105" s="5">
        <v>238.90524114109286</v>
      </c>
      <c r="J105" s="5">
        <v>60</v>
      </c>
      <c r="K105" s="5">
        <v>0</v>
      </c>
      <c r="L105" s="5">
        <v>18.496034474604031</v>
      </c>
      <c r="M105" s="5">
        <v>0</v>
      </c>
      <c r="N105" s="5">
        <v>8.7862318840579707</v>
      </c>
      <c r="O105" s="5">
        <v>13.134057971014492</v>
      </c>
      <c r="P105" s="5">
        <v>0.59178743961352653</v>
      </c>
      <c r="Q105" s="5">
        <v>1.8595685136599445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f t="shared" si="10"/>
        <v>39.799918295528848</v>
      </c>
      <c r="Z105" s="5">
        <v>15.428272487182912</v>
      </c>
      <c r="AA105" s="5">
        <v>0</v>
      </c>
      <c r="AB105" s="5">
        <f>VLOOKUP($E105,Parametros!$B$3:$F$14,2,FALSE)</f>
        <v>1</v>
      </c>
      <c r="AC105" s="5" t="str">
        <f>VLOOKUP($E105,Parametros!$B$3:$F$14,4,FALSE)</f>
        <v>20221</v>
      </c>
      <c r="AD105" s="5" t="str">
        <f>VLOOKUP($E105,Parametros!$B$3:$F$14,5,FALSE)</f>
        <v>2022-1-01</v>
      </c>
      <c r="AE105" s="5">
        <v>0</v>
      </c>
      <c r="AF105" t="s">
        <v>438</v>
      </c>
      <c r="AG105" t="s">
        <v>446</v>
      </c>
      <c r="AH105" s="40">
        <f t="shared" si="11"/>
        <v>182.79880608877423</v>
      </c>
      <c r="AJ105" t="str">
        <f t="shared" si="9"/>
        <v>INSERT INTO TABLA_PRESUPUESTO VALUES ('VSR','80027-C','14005098-20',2022,'Enero',15,'USD',540,238.905241,60,0,18.496034,0,8.786232,13.134058,0.591787,1.859569,0,0,0,0,0,0,0,39.799918,15.428272,0,1,'20221','2022-1-01');</v>
      </c>
    </row>
    <row r="106" spans="1:36" x14ac:dyDescent="0.2">
      <c r="A106" s="7" t="s">
        <v>117</v>
      </c>
      <c r="B106" t="s">
        <v>65</v>
      </c>
      <c r="C106" t="s">
        <v>331</v>
      </c>
      <c r="D106">
        <v>2022</v>
      </c>
      <c r="E106" t="s">
        <v>44</v>
      </c>
      <c r="F106" s="5">
        <v>15</v>
      </c>
      <c r="G106" t="s">
        <v>134</v>
      </c>
      <c r="H106" s="5">
        <v>540</v>
      </c>
      <c r="I106" s="5">
        <v>249.3720527122679</v>
      </c>
      <c r="J106" s="5">
        <v>60</v>
      </c>
      <c r="K106" s="5">
        <v>0</v>
      </c>
      <c r="L106" s="5">
        <v>18.496034474604031</v>
      </c>
      <c r="M106" s="5">
        <v>0</v>
      </c>
      <c r="N106" s="5">
        <v>8.7862318840579707</v>
      </c>
      <c r="O106" s="5">
        <v>13.134057971014492</v>
      </c>
      <c r="P106" s="5">
        <v>0.59178743961352653</v>
      </c>
      <c r="Q106" s="5">
        <v>1.8595685136599445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f t="shared" si="10"/>
        <v>39.799918295528848</v>
      </c>
      <c r="Z106" s="5">
        <v>15.428272487182912</v>
      </c>
      <c r="AA106" s="5">
        <v>0</v>
      </c>
      <c r="AB106" s="5">
        <f>VLOOKUP($E106,Parametros!$B$3:$F$14,2,FALSE)</f>
        <v>1</v>
      </c>
      <c r="AC106" s="5" t="str">
        <f>VLOOKUP($E106,Parametros!$B$3:$F$14,4,FALSE)</f>
        <v>20221</v>
      </c>
      <c r="AD106" s="5" t="str">
        <f>VLOOKUP($E106,Parametros!$B$3:$F$14,5,FALSE)</f>
        <v>2022-1-01</v>
      </c>
      <c r="AE106" s="5">
        <v>0</v>
      </c>
      <c r="AF106" t="s">
        <v>438</v>
      </c>
      <c r="AG106" t="s">
        <v>446</v>
      </c>
      <c r="AH106" s="40">
        <f t="shared" si="11"/>
        <v>172.33199451759921</v>
      </c>
      <c r="AJ106" t="str">
        <f t="shared" si="9"/>
        <v>INSERT INTO TABLA_PRESUPUESTO VALUES ('VSR','80027-C','14005099-20',2022,'Enero',15,'USD',540,249.372053,60,0,18.496034,0,8.786232,13.134058,0.591787,1.859569,0,0,0,0,0,0,0,39.799918,15.428272,0,1,'20221','2022-1-01');</v>
      </c>
    </row>
    <row r="107" spans="1:36" x14ac:dyDescent="0.2">
      <c r="A107" s="7" t="s">
        <v>117</v>
      </c>
      <c r="B107" t="s">
        <v>70</v>
      </c>
      <c r="C107" t="s">
        <v>341</v>
      </c>
      <c r="D107">
        <v>2022</v>
      </c>
      <c r="E107" t="s">
        <v>44</v>
      </c>
      <c r="F107" s="5">
        <v>1.5</v>
      </c>
      <c r="G107" t="s">
        <v>134</v>
      </c>
      <c r="H107" s="5">
        <v>144</v>
      </c>
      <c r="I107" s="5">
        <v>71.204037580867606</v>
      </c>
      <c r="J107" s="5">
        <v>2.3999999999999972</v>
      </c>
      <c r="K107" s="5">
        <v>9.6000000000000014</v>
      </c>
      <c r="L107" s="5">
        <v>1.8496034474604031</v>
      </c>
      <c r="M107" s="5">
        <v>0</v>
      </c>
      <c r="N107" s="5">
        <v>6.0241841491841495</v>
      </c>
      <c r="O107" s="5">
        <v>3.8243006993006992</v>
      </c>
      <c r="P107" s="5">
        <v>0.28554778554778554</v>
      </c>
      <c r="Q107" s="5">
        <v>0.49588493697598518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f t="shared" si="10"/>
        <v>12.17274481972691</v>
      </c>
      <c r="Z107" s="5">
        <v>1.542827248718291</v>
      </c>
      <c r="AA107" s="5">
        <v>0</v>
      </c>
      <c r="AB107" s="5">
        <f>VLOOKUP($E107,Parametros!$B$3:$F$14,2,FALSE)</f>
        <v>1</v>
      </c>
      <c r="AC107" s="5" t="str">
        <f>VLOOKUP($E107,Parametros!$B$3:$F$14,4,FALSE)</f>
        <v>20221</v>
      </c>
      <c r="AD107" s="5" t="str">
        <f>VLOOKUP($E107,Parametros!$B$3:$F$14,5,FALSE)</f>
        <v>2022-1-01</v>
      </c>
      <c r="AE107" s="5">
        <v>0</v>
      </c>
      <c r="AF107" t="s">
        <v>438</v>
      </c>
      <c r="AG107" t="s">
        <v>448</v>
      </c>
      <c r="AH107" s="40">
        <f t="shared" si="11"/>
        <v>46.77361415194509</v>
      </c>
      <c r="AJ107" t="str">
        <f t="shared" si="9"/>
        <v>INSERT INTO TABLA_PRESUPUESTO VALUES ('VSR','80101-C','14005144-18',2022,'Enero',1.5,'USD',144,71.204038,2.4,9.6,1.849603,0,6.024184,3.824301,0.285548,0.495885,0,0,0,0,0,0,0,12.172745,1.542827,0,1,'20221','2022-1-01');</v>
      </c>
    </row>
    <row r="108" spans="1:36" x14ac:dyDescent="0.2">
      <c r="A108" s="7" t="s">
        <v>117</v>
      </c>
      <c r="B108" t="s">
        <v>70</v>
      </c>
      <c r="C108" t="s">
        <v>342</v>
      </c>
      <c r="D108">
        <v>2022</v>
      </c>
      <c r="E108" t="s">
        <v>44</v>
      </c>
      <c r="F108" s="5">
        <v>8.4</v>
      </c>
      <c r="G108" t="s">
        <v>134</v>
      </c>
      <c r="H108" s="5">
        <v>310.8</v>
      </c>
      <c r="I108" s="5">
        <v>134.53800713620916</v>
      </c>
      <c r="J108" s="5">
        <v>6.7199999999999926</v>
      </c>
      <c r="K108" s="5">
        <v>26.880000000000003</v>
      </c>
      <c r="L108" s="5">
        <v>10.357779305778257</v>
      </c>
      <c r="M108" s="5">
        <v>0</v>
      </c>
      <c r="N108" s="5">
        <v>33.735431235431236</v>
      </c>
      <c r="O108" s="5">
        <v>21.416083916083917</v>
      </c>
      <c r="P108" s="5">
        <v>1.5990675990675991</v>
      </c>
      <c r="Q108" s="5">
        <v>1.070284988973168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f t="shared" si="10"/>
        <v>66.460700332378366</v>
      </c>
      <c r="Z108" s="5">
        <v>8.6398325928224313</v>
      </c>
      <c r="AA108" s="5">
        <v>0</v>
      </c>
      <c r="AB108" s="5">
        <f>VLOOKUP($E108,Parametros!$B$3:$F$14,2,FALSE)</f>
        <v>1</v>
      </c>
      <c r="AC108" s="5" t="str">
        <f>VLOOKUP($E108,Parametros!$B$3:$F$14,4,FALSE)</f>
        <v>20221</v>
      </c>
      <c r="AD108" s="5" t="str">
        <f>VLOOKUP($E108,Parametros!$B$3:$F$14,5,FALSE)</f>
        <v>2022-1-01</v>
      </c>
      <c r="AE108" s="5">
        <v>0</v>
      </c>
      <c r="AF108" t="s">
        <v>438</v>
      </c>
      <c r="AG108" t="s">
        <v>448</v>
      </c>
      <c r="AH108" s="40">
        <f t="shared" si="11"/>
        <v>65.843513225634254</v>
      </c>
      <c r="AJ108" t="str">
        <f t="shared" si="9"/>
        <v>INSERT INTO TABLA_PRESUPUESTO VALUES ('VSR','80101-C','14005083-20',2022,'Enero',8.4,'USD',310.8,134.538007,6.72,26.88,10.357779,0,33.735431,21.416084,1.599068,1.070285,0,0,0,0,0,0,0,66.4607,8.639833,0,1,'20221','2022-1-01');</v>
      </c>
    </row>
    <row r="109" spans="1:36" x14ac:dyDescent="0.2">
      <c r="A109" s="7" t="s">
        <v>117</v>
      </c>
      <c r="B109" t="s">
        <v>70</v>
      </c>
      <c r="C109" t="s">
        <v>343</v>
      </c>
      <c r="D109">
        <v>2022</v>
      </c>
      <c r="E109" t="s">
        <v>44</v>
      </c>
      <c r="F109" s="5">
        <v>8.4</v>
      </c>
      <c r="G109" t="s">
        <v>134</v>
      </c>
      <c r="H109" s="5">
        <v>310.8</v>
      </c>
      <c r="I109" s="5">
        <v>122.785697295012</v>
      </c>
      <c r="J109" s="5">
        <v>6.7199999999999926</v>
      </c>
      <c r="K109" s="5">
        <v>26.880000000000003</v>
      </c>
      <c r="L109" s="5">
        <v>10.357779305778257</v>
      </c>
      <c r="M109" s="5">
        <v>0</v>
      </c>
      <c r="N109" s="5">
        <v>33.735431235431236</v>
      </c>
      <c r="O109" s="5">
        <v>21.416083916083917</v>
      </c>
      <c r="P109" s="5">
        <v>1.5990675990675991</v>
      </c>
      <c r="Q109" s="5">
        <v>1.070284988973168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f t="shared" si="10"/>
        <v>66.460700332378366</v>
      </c>
      <c r="Z109" s="5">
        <v>8.6398325928224313</v>
      </c>
      <c r="AA109" s="5">
        <v>0</v>
      </c>
      <c r="AB109" s="5">
        <f>VLOOKUP($E109,Parametros!$B$3:$F$14,2,FALSE)</f>
        <v>1</v>
      </c>
      <c r="AC109" s="5" t="str">
        <f>VLOOKUP($E109,Parametros!$B$3:$F$14,4,FALSE)</f>
        <v>20221</v>
      </c>
      <c r="AD109" s="5" t="str">
        <f>VLOOKUP($E109,Parametros!$B$3:$F$14,5,FALSE)</f>
        <v>2022-1-01</v>
      </c>
      <c r="AE109" s="5">
        <v>0</v>
      </c>
      <c r="AF109" t="s">
        <v>438</v>
      </c>
      <c r="AG109" t="s">
        <v>448</v>
      </c>
      <c r="AH109" s="40">
        <f t="shared" si="11"/>
        <v>77.595823066831414</v>
      </c>
      <c r="AJ109" t="str">
        <f t="shared" si="9"/>
        <v>INSERT INTO TABLA_PRESUPUESTO VALUES ('VSR','80101-C','14005084-20',2022,'Enero',8.4,'USD',310.8,122.785697,6.72,26.88,10.357779,0,33.735431,21.416084,1.599068,1.070285,0,0,0,0,0,0,0,66.4607,8.639833,0,1,'20221','2022-1-01');</v>
      </c>
    </row>
    <row r="110" spans="1:36" x14ac:dyDescent="0.2">
      <c r="A110" s="7" t="s">
        <v>117</v>
      </c>
      <c r="B110" t="s">
        <v>70</v>
      </c>
      <c r="C110" t="s">
        <v>344</v>
      </c>
      <c r="D110">
        <v>2022</v>
      </c>
      <c r="E110" t="s">
        <v>44</v>
      </c>
      <c r="F110" s="5">
        <v>8.4</v>
      </c>
      <c r="G110" t="s">
        <v>134</v>
      </c>
      <c r="H110" s="5">
        <v>310.8</v>
      </c>
      <c r="I110" s="5">
        <v>127.80482581128965</v>
      </c>
      <c r="J110" s="5">
        <v>6.7199999999999926</v>
      </c>
      <c r="K110" s="5">
        <v>26.880000000000003</v>
      </c>
      <c r="L110" s="5">
        <v>10.357779305778257</v>
      </c>
      <c r="M110" s="5">
        <v>0</v>
      </c>
      <c r="N110" s="5">
        <v>33.735431235431236</v>
      </c>
      <c r="O110" s="5">
        <v>21.416083916083917</v>
      </c>
      <c r="P110" s="5">
        <v>1.5990675990675991</v>
      </c>
      <c r="Q110" s="5">
        <v>1.070284988973168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f t="shared" ref="Y110:Y130" si="12">+M110+N110+O110+P110+T110+U110+V110+Z110+AA110+S110+X110+Q110+R110</f>
        <v>66.460700332378366</v>
      </c>
      <c r="Z110" s="5">
        <v>8.6398325928224313</v>
      </c>
      <c r="AA110" s="5">
        <v>0</v>
      </c>
      <c r="AB110" s="5">
        <f>VLOOKUP($E110,Parametros!$B$3:$F$14,2,FALSE)</f>
        <v>1</v>
      </c>
      <c r="AC110" s="5" t="str">
        <f>VLOOKUP($E110,Parametros!$B$3:$F$14,4,FALSE)</f>
        <v>20221</v>
      </c>
      <c r="AD110" s="5" t="str">
        <f>VLOOKUP($E110,Parametros!$B$3:$F$14,5,FALSE)</f>
        <v>2022-1-01</v>
      </c>
      <c r="AE110" s="5">
        <v>0</v>
      </c>
      <c r="AF110" t="s">
        <v>438</v>
      </c>
      <c r="AG110" t="s">
        <v>448</v>
      </c>
      <c r="AH110" s="40">
        <f t="shared" ref="AH110:AH130" si="13">+H110-SUM(I110:X110)-SUM(Z110:AA110)</f>
        <v>72.576694550553768</v>
      </c>
      <c r="AJ110" t="str">
        <f t="shared" si="9"/>
        <v>INSERT INTO TABLA_PRESUPUESTO VALUES ('VSR','80101-C','14005085-20',2022,'Enero',8.4,'USD',310.8,127.804826,6.72,26.88,10.357779,0,33.735431,21.416084,1.599068,1.070285,0,0,0,0,0,0,0,66.4607,8.639833,0,1,'20221','2022-1-01');</v>
      </c>
    </row>
    <row r="111" spans="1:36" x14ac:dyDescent="0.2">
      <c r="A111" s="7" t="s">
        <v>117</v>
      </c>
      <c r="B111" t="s">
        <v>80</v>
      </c>
      <c r="C111" t="s">
        <v>351</v>
      </c>
      <c r="D111">
        <v>2022</v>
      </c>
      <c r="E111" t="s">
        <v>44</v>
      </c>
      <c r="F111" s="5">
        <v>4.5</v>
      </c>
      <c r="G111" t="s">
        <v>134</v>
      </c>
      <c r="H111" s="5">
        <v>315</v>
      </c>
      <c r="I111" s="5">
        <v>123.55246445429208</v>
      </c>
      <c r="J111" s="5">
        <v>0</v>
      </c>
      <c r="K111" s="5">
        <v>31.5</v>
      </c>
      <c r="L111" s="5">
        <v>5.5488103423812092</v>
      </c>
      <c r="M111" s="5">
        <v>0</v>
      </c>
      <c r="N111" s="5">
        <v>1.4270833333333335</v>
      </c>
      <c r="O111" s="5">
        <v>0</v>
      </c>
      <c r="P111" s="5">
        <v>0.20416666666666666</v>
      </c>
      <c r="Q111" s="5">
        <v>1.0847482996349675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f t="shared" si="12"/>
        <v>7.3444800457898411</v>
      </c>
      <c r="Z111" s="5">
        <v>4.6284817461548737</v>
      </c>
      <c r="AA111" s="5">
        <v>0</v>
      </c>
      <c r="AB111" s="5">
        <f>VLOOKUP($E111,Parametros!$B$3:$F$14,2,FALSE)</f>
        <v>1</v>
      </c>
      <c r="AC111" s="5" t="str">
        <f>VLOOKUP($E111,Parametros!$B$3:$F$14,4,FALSE)</f>
        <v>20221</v>
      </c>
      <c r="AD111" s="5" t="str">
        <f>VLOOKUP($E111,Parametros!$B$3:$F$14,5,FALSE)</f>
        <v>2022-1-01</v>
      </c>
      <c r="AE111" s="5">
        <v>0</v>
      </c>
      <c r="AF111" t="s">
        <v>438</v>
      </c>
      <c r="AG111" t="s">
        <v>450</v>
      </c>
      <c r="AH111" s="40">
        <f t="shared" si="13"/>
        <v>147.05424515753683</v>
      </c>
      <c r="AJ111" t="str">
        <f t="shared" si="9"/>
        <v>INSERT INTO TABLA_PRESUPUESTO VALUES ('VSR','80144-C','14004838-16',2022,'Enero',4.5,'USD',315,123.552464,0,31.5,5.54881,0,1.427083,0,0.204167,1.084748,0,0,0,0,0,0,0,7.34448,4.628482,0,1,'20221','2022-1-01');</v>
      </c>
    </row>
    <row r="112" spans="1:36" x14ac:dyDescent="0.2">
      <c r="A112" s="7" t="s">
        <v>117</v>
      </c>
      <c r="B112" t="s">
        <v>80</v>
      </c>
      <c r="C112" t="s">
        <v>352</v>
      </c>
      <c r="D112">
        <v>2022</v>
      </c>
      <c r="E112" t="s">
        <v>44</v>
      </c>
      <c r="F112" s="5">
        <v>4.5</v>
      </c>
      <c r="G112" t="s">
        <v>134</v>
      </c>
      <c r="H112" s="5">
        <v>315</v>
      </c>
      <c r="I112" s="5">
        <v>180.98865157320188</v>
      </c>
      <c r="J112" s="5">
        <v>0</v>
      </c>
      <c r="K112" s="5">
        <v>31.5</v>
      </c>
      <c r="L112" s="5">
        <v>5.5488103423812092</v>
      </c>
      <c r="M112" s="5">
        <v>0</v>
      </c>
      <c r="N112" s="5">
        <v>1.4270833333333335</v>
      </c>
      <c r="O112" s="5">
        <v>0</v>
      </c>
      <c r="P112" s="5">
        <v>0.20416666666666666</v>
      </c>
      <c r="Q112" s="5">
        <v>1.0847482996349675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f t="shared" si="12"/>
        <v>7.3444800457898411</v>
      </c>
      <c r="Z112" s="5">
        <v>4.6284817461548737</v>
      </c>
      <c r="AA112" s="5">
        <v>0</v>
      </c>
      <c r="AB112" s="5">
        <f>VLOOKUP($E112,Parametros!$B$3:$F$14,2,FALSE)</f>
        <v>1</v>
      </c>
      <c r="AC112" s="5" t="str">
        <f>VLOOKUP($E112,Parametros!$B$3:$F$14,4,FALSE)</f>
        <v>20221</v>
      </c>
      <c r="AD112" s="5" t="str">
        <f>VLOOKUP($E112,Parametros!$B$3:$F$14,5,FALSE)</f>
        <v>2022-1-01</v>
      </c>
      <c r="AE112" s="5">
        <v>0</v>
      </c>
      <c r="AF112" t="s">
        <v>438</v>
      </c>
      <c r="AG112" t="s">
        <v>450</v>
      </c>
      <c r="AH112" s="40">
        <f t="shared" si="13"/>
        <v>89.618058038627026</v>
      </c>
      <c r="AJ112" t="str">
        <f t="shared" si="9"/>
        <v>INSERT INTO TABLA_PRESUPUESTO VALUES ('VSR','80144-C','14004839-16',2022,'Enero',4.5,'USD',315,180.988652,0,31.5,5.54881,0,1.427083,0,0.204167,1.084748,0,0,0,0,0,0,0,7.34448,4.628482,0,1,'20221','2022-1-01');</v>
      </c>
    </row>
    <row r="113" spans="1:36" x14ac:dyDescent="0.2">
      <c r="A113" s="7" t="s">
        <v>117</v>
      </c>
      <c r="B113" t="s">
        <v>80</v>
      </c>
      <c r="C113" t="s">
        <v>166</v>
      </c>
      <c r="D113">
        <v>2022</v>
      </c>
      <c r="E113" t="s">
        <v>44</v>
      </c>
      <c r="F113" s="5">
        <v>11.25</v>
      </c>
      <c r="G113" t="s">
        <v>134</v>
      </c>
      <c r="H113" s="5">
        <v>303.75</v>
      </c>
      <c r="I113" s="5">
        <v>176.12354869950934</v>
      </c>
      <c r="J113" s="5">
        <v>0</v>
      </c>
      <c r="K113" s="5">
        <v>0</v>
      </c>
      <c r="L113" s="5">
        <v>13.872025855953023</v>
      </c>
      <c r="M113" s="5">
        <v>0</v>
      </c>
      <c r="N113" s="5">
        <v>3.567708333333333</v>
      </c>
      <c r="O113" s="5">
        <v>0</v>
      </c>
      <c r="P113" s="5">
        <v>0.51041666666666663</v>
      </c>
      <c r="Q113" s="5">
        <v>1.0460072889337186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f t="shared" si="12"/>
        <v>16.695336654320904</v>
      </c>
      <c r="Z113" s="5">
        <v>11.571204365387185</v>
      </c>
      <c r="AA113" s="5">
        <v>0</v>
      </c>
      <c r="AB113" s="5">
        <f>VLOOKUP($E113,Parametros!$B$3:$F$14,2,FALSE)</f>
        <v>1</v>
      </c>
      <c r="AC113" s="5" t="str">
        <f>VLOOKUP($E113,Parametros!$B$3:$F$14,4,FALSE)</f>
        <v>20221</v>
      </c>
      <c r="AD113" s="5" t="str">
        <f>VLOOKUP($E113,Parametros!$B$3:$F$14,5,FALSE)</f>
        <v>2022-1-01</v>
      </c>
      <c r="AE113" s="5">
        <v>0</v>
      </c>
      <c r="AF113" t="s">
        <v>438</v>
      </c>
      <c r="AG113" t="s">
        <v>450</v>
      </c>
      <c r="AH113" s="40">
        <f t="shared" si="13"/>
        <v>97.059088790216748</v>
      </c>
      <c r="AJ113" t="str">
        <f t="shared" si="9"/>
        <v>INSERT INTO TABLA_PRESUPUESTO VALUES ('VSR','80144-C','14003979-19',2022,'Enero',11.25,'USD',303.75,176.123549,0,0,13.872026,0,3.567708,0,0.510417,1.046007,0,0,0,0,0,0,0,16.695337,11.571204,0,1,'20221','2022-1-01');</v>
      </c>
    </row>
    <row r="114" spans="1:36" x14ac:dyDescent="0.2">
      <c r="A114" s="7" t="s">
        <v>117</v>
      </c>
      <c r="B114" t="s">
        <v>80</v>
      </c>
      <c r="C114" t="s">
        <v>353</v>
      </c>
      <c r="D114">
        <v>2022</v>
      </c>
      <c r="E114" t="s">
        <v>44</v>
      </c>
      <c r="F114" s="5">
        <v>11.25</v>
      </c>
      <c r="G114" t="s">
        <v>134</v>
      </c>
      <c r="H114" s="5">
        <v>303.75</v>
      </c>
      <c r="I114" s="5">
        <v>186.01307087789067</v>
      </c>
      <c r="J114" s="5">
        <v>0</v>
      </c>
      <c r="K114" s="5">
        <v>0</v>
      </c>
      <c r="L114" s="5">
        <v>13.872025855953023</v>
      </c>
      <c r="M114" s="5">
        <v>0</v>
      </c>
      <c r="N114" s="5">
        <v>3.567708333333333</v>
      </c>
      <c r="O114" s="5">
        <v>0</v>
      </c>
      <c r="P114" s="5">
        <v>0.51041666666666663</v>
      </c>
      <c r="Q114" s="5">
        <v>1.0460072889337186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f t="shared" si="12"/>
        <v>16.695336654320904</v>
      </c>
      <c r="Z114" s="5">
        <v>11.571204365387185</v>
      </c>
      <c r="AA114" s="5">
        <v>0</v>
      </c>
      <c r="AB114" s="5">
        <f>VLOOKUP($E114,Parametros!$B$3:$F$14,2,FALSE)</f>
        <v>1</v>
      </c>
      <c r="AC114" s="5" t="str">
        <f>VLOOKUP($E114,Parametros!$B$3:$F$14,4,FALSE)</f>
        <v>20221</v>
      </c>
      <c r="AD114" s="5" t="str">
        <f>VLOOKUP($E114,Parametros!$B$3:$F$14,5,FALSE)</f>
        <v>2022-1-01</v>
      </c>
      <c r="AE114" s="5">
        <v>0</v>
      </c>
      <c r="AF114" t="s">
        <v>438</v>
      </c>
      <c r="AG114" t="s">
        <v>450</v>
      </c>
      <c r="AH114" s="40">
        <f t="shared" si="13"/>
        <v>87.169566611835421</v>
      </c>
      <c r="AJ114" t="str">
        <f t="shared" si="9"/>
        <v>INSERT INTO TABLA_PRESUPUESTO VALUES ('VSR','80144-C','14003980-19',2022,'Enero',11.25,'USD',303.75,186.013071,0,0,13.872026,0,3.567708,0,0.510417,1.046007,0,0,0,0,0,0,0,16.695337,11.571204,0,1,'20221','2022-1-01');</v>
      </c>
    </row>
    <row r="115" spans="1:36" x14ac:dyDescent="0.2">
      <c r="A115" s="7" t="s">
        <v>117</v>
      </c>
      <c r="B115" t="s">
        <v>80</v>
      </c>
      <c r="C115" t="s">
        <v>354</v>
      </c>
      <c r="D115">
        <v>2022</v>
      </c>
      <c r="E115" t="s">
        <v>44</v>
      </c>
      <c r="F115" s="5">
        <v>11.25</v>
      </c>
      <c r="G115" t="s">
        <v>134</v>
      </c>
      <c r="H115" s="5">
        <v>303.75</v>
      </c>
      <c r="I115" s="5">
        <v>162.81941149482361</v>
      </c>
      <c r="J115" s="5">
        <v>0</v>
      </c>
      <c r="K115" s="5">
        <v>0</v>
      </c>
      <c r="L115" s="5">
        <v>13.872025855953023</v>
      </c>
      <c r="M115" s="5">
        <v>0</v>
      </c>
      <c r="N115" s="5">
        <v>3.567708333333333</v>
      </c>
      <c r="O115" s="5">
        <v>0</v>
      </c>
      <c r="P115" s="5">
        <v>0.51041666666666663</v>
      </c>
      <c r="Q115" s="5">
        <v>1.0460072889337186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f t="shared" si="12"/>
        <v>16.695336654320904</v>
      </c>
      <c r="Z115" s="5">
        <v>11.571204365387185</v>
      </c>
      <c r="AA115" s="5">
        <v>0</v>
      </c>
      <c r="AB115" s="5">
        <f>VLOOKUP($E115,Parametros!$B$3:$F$14,2,FALSE)</f>
        <v>1</v>
      </c>
      <c r="AC115" s="5" t="str">
        <f>VLOOKUP($E115,Parametros!$B$3:$F$14,4,FALSE)</f>
        <v>20221</v>
      </c>
      <c r="AD115" s="5" t="str">
        <f>VLOOKUP($E115,Parametros!$B$3:$F$14,5,FALSE)</f>
        <v>2022-1-01</v>
      </c>
      <c r="AE115" s="5">
        <v>0</v>
      </c>
      <c r="AF115" t="s">
        <v>438</v>
      </c>
      <c r="AG115" t="s">
        <v>450</v>
      </c>
      <c r="AH115" s="40">
        <f t="shared" si="13"/>
        <v>110.36322599490248</v>
      </c>
      <c r="AJ115" t="str">
        <f t="shared" si="9"/>
        <v>INSERT INTO TABLA_PRESUPUESTO VALUES ('VSR','80144-C','14003901-17',2022,'Enero',11.25,'USD',303.75,162.819411,0,0,13.872026,0,3.567708,0,0.510417,1.046007,0,0,0,0,0,0,0,16.695337,11.571204,0,1,'20221','2022-1-01');</v>
      </c>
    </row>
    <row r="116" spans="1:36" x14ac:dyDescent="0.2">
      <c r="A116" s="7" t="s">
        <v>117</v>
      </c>
      <c r="B116" t="s">
        <v>80</v>
      </c>
      <c r="C116" t="s">
        <v>355</v>
      </c>
      <c r="D116">
        <v>2022</v>
      </c>
      <c r="E116" t="s">
        <v>44</v>
      </c>
      <c r="F116" s="5">
        <v>11.25</v>
      </c>
      <c r="G116" t="s">
        <v>134</v>
      </c>
      <c r="H116" s="5">
        <v>303.75</v>
      </c>
      <c r="I116" s="5">
        <v>202.56587853257204</v>
      </c>
      <c r="J116" s="5">
        <v>0</v>
      </c>
      <c r="K116" s="5">
        <v>0</v>
      </c>
      <c r="L116" s="5">
        <v>13.872025855953023</v>
      </c>
      <c r="M116" s="5">
        <v>0</v>
      </c>
      <c r="N116" s="5">
        <v>3.567708333333333</v>
      </c>
      <c r="O116" s="5">
        <v>0</v>
      </c>
      <c r="P116" s="5">
        <v>0.51041666666666663</v>
      </c>
      <c r="Q116" s="5">
        <v>1.0460072889337186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f t="shared" si="12"/>
        <v>16.695336654320904</v>
      </c>
      <c r="Z116" s="5">
        <v>11.571204365387185</v>
      </c>
      <c r="AA116" s="5">
        <v>0</v>
      </c>
      <c r="AB116" s="5">
        <f>VLOOKUP($E116,Parametros!$B$3:$F$14,2,FALSE)</f>
        <v>1</v>
      </c>
      <c r="AC116" s="5" t="str">
        <f>VLOOKUP($E116,Parametros!$B$3:$F$14,4,FALSE)</f>
        <v>20221</v>
      </c>
      <c r="AD116" s="5" t="str">
        <f>VLOOKUP($E116,Parametros!$B$3:$F$14,5,FALSE)</f>
        <v>2022-1-01</v>
      </c>
      <c r="AE116" s="5">
        <v>0</v>
      </c>
      <c r="AF116" t="s">
        <v>438</v>
      </c>
      <c r="AG116" t="s">
        <v>450</v>
      </c>
      <c r="AH116" s="40">
        <f t="shared" si="13"/>
        <v>70.616758957154047</v>
      </c>
      <c r="AJ116" t="str">
        <f t="shared" si="9"/>
        <v>INSERT INTO TABLA_PRESUPUESTO VALUES ('VSR','80144-C','14004335-16',2022,'Enero',11.25,'USD',303.75,202.565879,0,0,13.872026,0,3.567708,0,0.510417,1.046007,0,0,0,0,0,0,0,16.695337,11.571204,0,1,'20221','2022-1-01');</v>
      </c>
    </row>
    <row r="117" spans="1:36" x14ac:dyDescent="0.2">
      <c r="A117" s="7" t="s">
        <v>117</v>
      </c>
      <c r="B117" t="s">
        <v>372</v>
      </c>
      <c r="C117" t="s">
        <v>373</v>
      </c>
      <c r="D117">
        <v>2022</v>
      </c>
      <c r="E117" t="s">
        <v>44</v>
      </c>
      <c r="F117" s="5">
        <v>22.5</v>
      </c>
      <c r="G117" t="s">
        <v>134</v>
      </c>
      <c r="H117" s="5">
        <v>607.5</v>
      </c>
      <c r="I117" s="5">
        <v>415.88709111172705</v>
      </c>
      <c r="J117" s="5">
        <v>0</v>
      </c>
      <c r="K117" s="5">
        <v>0</v>
      </c>
      <c r="L117" s="5">
        <v>27.744051711906046</v>
      </c>
      <c r="M117" s="5">
        <v>0</v>
      </c>
      <c r="N117" s="5">
        <v>49.925595238095241</v>
      </c>
      <c r="O117" s="5">
        <v>64.732142857142861</v>
      </c>
      <c r="P117" s="5">
        <v>2.9166666666666665</v>
      </c>
      <c r="Q117" s="5">
        <v>2.0920145778674373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f t="shared" si="12"/>
        <v>142.80882807054658</v>
      </c>
      <c r="Z117" s="5">
        <v>23.14240873077437</v>
      </c>
      <c r="AA117" s="5">
        <v>0</v>
      </c>
      <c r="AB117" s="5">
        <f>VLOOKUP($E117,Parametros!$B$3:$F$14,2,FALSE)</f>
        <v>1</v>
      </c>
      <c r="AC117" s="5" t="str">
        <f>VLOOKUP($E117,Parametros!$B$3:$F$14,4,FALSE)</f>
        <v>20221</v>
      </c>
      <c r="AD117" s="5" t="str">
        <f>VLOOKUP($E117,Parametros!$B$3:$F$14,5,FALSE)</f>
        <v>2022-1-01</v>
      </c>
      <c r="AE117" s="5">
        <v>4.9737991503207013E-14</v>
      </c>
      <c r="AF117" t="s">
        <v>438</v>
      </c>
      <c r="AG117" t="s">
        <v>453</v>
      </c>
      <c r="AH117" s="40">
        <f t="shared" si="13"/>
        <v>21.060029105820384</v>
      </c>
      <c r="AJ117" t="str">
        <f t="shared" si="9"/>
        <v>INSERT INTO TABLA_PRESUPUESTO VALUES ('VSR','80228-C','14005149-20',2022,'Enero',22.5,'USD',607.5,415.887091,0,0,27.744052,0,49.925595,64.732143,2.916667,2.092015,0,0,0,0,0,0,0,142.808828,23.142409,0,1,'20221','2022-1-01');</v>
      </c>
    </row>
    <row r="118" spans="1:36" x14ac:dyDescent="0.2">
      <c r="A118" s="7" t="s">
        <v>117</v>
      </c>
      <c r="B118" t="s">
        <v>105</v>
      </c>
      <c r="C118" t="s">
        <v>382</v>
      </c>
      <c r="D118">
        <v>2022</v>
      </c>
      <c r="E118" t="s">
        <v>44</v>
      </c>
      <c r="F118" s="5">
        <v>11.25</v>
      </c>
      <c r="G118" t="s">
        <v>134</v>
      </c>
      <c r="H118" s="5">
        <v>337.5</v>
      </c>
      <c r="I118" s="5">
        <v>171.90132740545351</v>
      </c>
      <c r="J118" s="5">
        <v>0</v>
      </c>
      <c r="K118" s="5">
        <v>0</v>
      </c>
      <c r="L118" s="5">
        <v>13.872025855953023</v>
      </c>
      <c r="M118" s="5">
        <v>0</v>
      </c>
      <c r="N118" s="5">
        <v>11.126366337684388</v>
      </c>
      <c r="O118" s="5">
        <v>14.426138172556509</v>
      </c>
      <c r="P118" s="5">
        <v>0.65000530616576457</v>
      </c>
      <c r="Q118" s="5">
        <v>1.1622303210374652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f t="shared" si="12"/>
        <v>38.935944502831312</v>
      </c>
      <c r="Z118" s="5">
        <v>11.571204365387185</v>
      </c>
      <c r="AA118" s="5">
        <v>0</v>
      </c>
      <c r="AB118" s="5">
        <f>VLOOKUP($E118,Parametros!$B$3:$F$14,2,FALSE)</f>
        <v>1</v>
      </c>
      <c r="AC118" s="5" t="str">
        <f>VLOOKUP($E118,Parametros!$B$3:$F$14,4,FALSE)</f>
        <v>20221</v>
      </c>
      <c r="AD118" s="5" t="str">
        <f>VLOOKUP($E118,Parametros!$B$3:$F$14,5,FALSE)</f>
        <v>2022-1-01</v>
      </c>
      <c r="AE118" s="5">
        <v>0</v>
      </c>
      <c r="AF118" t="s">
        <v>438</v>
      </c>
      <c r="AG118" t="s">
        <v>455</v>
      </c>
      <c r="AH118" s="40">
        <f t="shared" si="13"/>
        <v>112.79070223576215</v>
      </c>
      <c r="AJ118" t="str">
        <f t="shared" si="9"/>
        <v>INSERT INTO TABLA_PRESUPUESTO VALUES ('VSR','80223-C','14005056-20',2022,'Enero',11.25,'USD',337.5,171.901327,0,0,13.872026,0,11.126366,14.426138,0.650005,1.16223,0,0,0,0,0,0,0,38.935945,11.571204,0,1,'20221','2022-1-01');</v>
      </c>
    </row>
    <row r="119" spans="1:36" x14ac:dyDescent="0.2">
      <c r="A119" s="7" t="s">
        <v>117</v>
      </c>
      <c r="B119" t="s">
        <v>105</v>
      </c>
      <c r="C119" t="s">
        <v>383</v>
      </c>
      <c r="D119">
        <v>2022</v>
      </c>
      <c r="E119" t="s">
        <v>44</v>
      </c>
      <c r="F119" s="5">
        <v>11.25</v>
      </c>
      <c r="G119" t="s">
        <v>134</v>
      </c>
      <c r="H119" s="5">
        <v>337.5</v>
      </c>
      <c r="I119" s="5">
        <v>179.17893085581963</v>
      </c>
      <c r="J119" s="5">
        <v>0</v>
      </c>
      <c r="K119" s="5">
        <v>0</v>
      </c>
      <c r="L119" s="5">
        <v>13.872025855953023</v>
      </c>
      <c r="M119" s="5">
        <v>0</v>
      </c>
      <c r="N119" s="5">
        <v>11.126366337684388</v>
      </c>
      <c r="O119" s="5">
        <v>14.426138172556509</v>
      </c>
      <c r="P119" s="5">
        <v>0.65000530616576457</v>
      </c>
      <c r="Q119" s="5">
        <v>1.1622303210374652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f t="shared" si="12"/>
        <v>38.935944502831312</v>
      </c>
      <c r="Z119" s="5">
        <v>11.571204365387185</v>
      </c>
      <c r="AA119" s="5">
        <v>0</v>
      </c>
      <c r="AB119" s="5">
        <f>VLOOKUP($E119,Parametros!$B$3:$F$14,2,FALSE)</f>
        <v>1</v>
      </c>
      <c r="AC119" s="5" t="str">
        <f>VLOOKUP($E119,Parametros!$B$3:$F$14,4,FALSE)</f>
        <v>20221</v>
      </c>
      <c r="AD119" s="5" t="str">
        <f>VLOOKUP($E119,Parametros!$B$3:$F$14,5,FALSE)</f>
        <v>2022-1-01</v>
      </c>
      <c r="AE119" s="5">
        <v>0</v>
      </c>
      <c r="AF119" t="s">
        <v>438</v>
      </c>
      <c r="AG119" t="s">
        <v>455</v>
      </c>
      <c r="AH119" s="40">
        <f t="shared" si="13"/>
        <v>105.51309878539607</v>
      </c>
      <c r="AJ119" t="str">
        <f t="shared" si="9"/>
        <v>INSERT INTO TABLA_PRESUPUESTO VALUES ('VSR','80223-C','14005019-19',2022,'Enero',11.25,'USD',337.5,179.178931,0,0,13.872026,0,11.126366,14.426138,0.650005,1.16223,0,0,0,0,0,0,0,38.935945,11.571204,0,1,'20221','2022-1-01');</v>
      </c>
    </row>
    <row r="120" spans="1:36" x14ac:dyDescent="0.2">
      <c r="A120" s="7" t="s">
        <v>117</v>
      </c>
      <c r="B120" t="s">
        <v>105</v>
      </c>
      <c r="C120" t="s">
        <v>384</v>
      </c>
      <c r="D120">
        <v>2022</v>
      </c>
      <c r="E120" t="s">
        <v>44</v>
      </c>
      <c r="F120" s="5">
        <v>11.25</v>
      </c>
      <c r="G120" t="s">
        <v>134</v>
      </c>
      <c r="H120" s="5">
        <v>337.5</v>
      </c>
      <c r="I120" s="5">
        <v>179.17893085581963</v>
      </c>
      <c r="J120" s="5">
        <v>0</v>
      </c>
      <c r="K120" s="5">
        <v>0</v>
      </c>
      <c r="L120" s="5">
        <v>13.872025855953023</v>
      </c>
      <c r="M120" s="5">
        <v>0</v>
      </c>
      <c r="N120" s="5">
        <v>11.126366337684388</v>
      </c>
      <c r="O120" s="5">
        <v>14.426138172556509</v>
      </c>
      <c r="P120" s="5">
        <v>0.65000530616576457</v>
      </c>
      <c r="Q120" s="5">
        <v>1.1622303210374652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f t="shared" si="12"/>
        <v>38.935944502831312</v>
      </c>
      <c r="Z120" s="5">
        <v>11.571204365387185</v>
      </c>
      <c r="AA120" s="5">
        <v>0</v>
      </c>
      <c r="AB120" s="5">
        <f>VLOOKUP($E120,Parametros!$B$3:$F$14,2,FALSE)</f>
        <v>1</v>
      </c>
      <c r="AC120" s="5" t="str">
        <f>VLOOKUP($E120,Parametros!$B$3:$F$14,4,FALSE)</f>
        <v>20221</v>
      </c>
      <c r="AD120" s="5" t="str">
        <f>VLOOKUP($E120,Parametros!$B$3:$F$14,5,FALSE)</f>
        <v>2022-1-01</v>
      </c>
      <c r="AE120" s="5">
        <v>0</v>
      </c>
      <c r="AF120" t="s">
        <v>438</v>
      </c>
      <c r="AG120" t="s">
        <v>455</v>
      </c>
      <c r="AH120" s="40">
        <f t="shared" si="13"/>
        <v>105.51309878539607</v>
      </c>
      <c r="AJ120" t="str">
        <f t="shared" si="9"/>
        <v>INSERT INTO TABLA_PRESUPUESTO VALUES ('VSR','80223-C','14005050-20',2022,'Enero',11.25,'USD',337.5,179.178931,0,0,13.872026,0,11.126366,14.426138,0.650005,1.16223,0,0,0,0,0,0,0,38.935945,11.571204,0,1,'20221','2022-1-01');</v>
      </c>
    </row>
    <row r="121" spans="1:36" x14ac:dyDescent="0.2">
      <c r="A121" s="7" t="s">
        <v>117</v>
      </c>
      <c r="B121" t="s">
        <v>105</v>
      </c>
      <c r="C121" t="s">
        <v>385</v>
      </c>
      <c r="D121">
        <v>2022</v>
      </c>
      <c r="E121" t="s">
        <v>44</v>
      </c>
      <c r="F121" s="5">
        <v>11.25</v>
      </c>
      <c r="G121" t="s">
        <v>134</v>
      </c>
      <c r="H121" s="5">
        <v>337.5</v>
      </c>
      <c r="I121" s="5">
        <v>195.8023655342009</v>
      </c>
      <c r="J121" s="5">
        <v>0</v>
      </c>
      <c r="K121" s="5">
        <v>0</v>
      </c>
      <c r="L121" s="5">
        <v>13.872025855953023</v>
      </c>
      <c r="M121" s="5">
        <v>0</v>
      </c>
      <c r="N121" s="5">
        <v>11.126366337684388</v>
      </c>
      <c r="O121" s="5">
        <v>14.426138172556509</v>
      </c>
      <c r="P121" s="5">
        <v>0.65000530616576457</v>
      </c>
      <c r="Q121" s="5">
        <v>1.1622303210374652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f t="shared" si="12"/>
        <v>38.935944502831312</v>
      </c>
      <c r="Z121" s="5">
        <v>11.571204365387185</v>
      </c>
      <c r="AA121" s="5">
        <v>0</v>
      </c>
      <c r="AB121" s="5">
        <f>VLOOKUP($E121,Parametros!$B$3:$F$14,2,FALSE)</f>
        <v>1</v>
      </c>
      <c r="AC121" s="5" t="str">
        <f>VLOOKUP($E121,Parametros!$B$3:$F$14,4,FALSE)</f>
        <v>20221</v>
      </c>
      <c r="AD121" s="5" t="str">
        <f>VLOOKUP($E121,Parametros!$B$3:$F$14,5,FALSE)</f>
        <v>2022-1-01</v>
      </c>
      <c r="AE121" s="5">
        <v>0</v>
      </c>
      <c r="AF121" t="s">
        <v>438</v>
      </c>
      <c r="AG121" t="s">
        <v>455</v>
      </c>
      <c r="AH121" s="40">
        <f t="shared" si="13"/>
        <v>88.889664107014795</v>
      </c>
      <c r="AJ121" t="str">
        <f t="shared" si="9"/>
        <v>INSERT INTO TABLA_PRESUPUESTO VALUES ('VSR','80223-C','14005052-20',2022,'Enero',11.25,'USD',337.5,195.802366,0,0,13.872026,0,11.126366,14.426138,0.650005,1.16223,0,0,0,0,0,0,0,38.935945,11.571204,0,1,'20221','2022-1-01');</v>
      </c>
    </row>
    <row r="122" spans="1:36" x14ac:dyDescent="0.2">
      <c r="A122" s="7" t="s">
        <v>117</v>
      </c>
      <c r="B122" t="s">
        <v>105</v>
      </c>
      <c r="C122" t="s">
        <v>324</v>
      </c>
      <c r="D122">
        <v>2022</v>
      </c>
      <c r="E122" t="s">
        <v>44</v>
      </c>
      <c r="F122" s="5">
        <v>11.25</v>
      </c>
      <c r="G122" t="s">
        <v>134</v>
      </c>
      <c r="H122" s="5">
        <v>337.5</v>
      </c>
      <c r="I122" s="5">
        <v>146.02635974659034</v>
      </c>
      <c r="J122" s="5">
        <v>0</v>
      </c>
      <c r="K122" s="5">
        <v>0</v>
      </c>
      <c r="L122" s="5">
        <v>13.872025855953023</v>
      </c>
      <c r="M122" s="5">
        <v>0</v>
      </c>
      <c r="N122" s="5">
        <v>11.126366337684388</v>
      </c>
      <c r="O122" s="5">
        <v>14.426138172556509</v>
      </c>
      <c r="P122" s="5">
        <v>0.65000530616576457</v>
      </c>
      <c r="Q122" s="5">
        <v>1.1622303210374652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f t="shared" si="12"/>
        <v>38.935944502831312</v>
      </c>
      <c r="Z122" s="5">
        <v>11.571204365387185</v>
      </c>
      <c r="AA122" s="5">
        <v>0</v>
      </c>
      <c r="AB122" s="5">
        <f>VLOOKUP($E122,Parametros!$B$3:$F$14,2,FALSE)</f>
        <v>1</v>
      </c>
      <c r="AC122" s="5" t="str">
        <f>VLOOKUP($E122,Parametros!$B$3:$F$14,4,FALSE)</f>
        <v>20221</v>
      </c>
      <c r="AD122" s="5" t="str">
        <f>VLOOKUP($E122,Parametros!$B$3:$F$14,5,FALSE)</f>
        <v>2022-1-01</v>
      </c>
      <c r="AE122" s="5">
        <v>0</v>
      </c>
      <c r="AF122" t="s">
        <v>438</v>
      </c>
      <c r="AG122" t="s">
        <v>455</v>
      </c>
      <c r="AH122" s="40">
        <f t="shared" si="13"/>
        <v>138.66566989462532</v>
      </c>
      <c r="AJ122" t="str">
        <f t="shared" si="9"/>
        <v>INSERT INTO TABLA_PRESUPUESTO VALUES ('VSR','80223-C','14002617-19',2022,'Enero',11.25,'USD',337.5,146.02636,0,0,13.872026,0,11.126366,14.426138,0.650005,1.16223,0,0,0,0,0,0,0,38.935945,11.571204,0,1,'20221','2022-1-01');</v>
      </c>
    </row>
    <row r="123" spans="1:36" x14ac:dyDescent="0.2">
      <c r="A123" s="7" t="s">
        <v>117</v>
      </c>
      <c r="B123" t="s">
        <v>105</v>
      </c>
      <c r="C123" t="s">
        <v>386</v>
      </c>
      <c r="D123">
        <v>2022</v>
      </c>
      <c r="E123" t="s">
        <v>44</v>
      </c>
      <c r="F123" s="5">
        <v>11.25</v>
      </c>
      <c r="G123" t="s">
        <v>134</v>
      </c>
      <c r="H123" s="5">
        <v>337.5</v>
      </c>
      <c r="I123" s="5">
        <v>223.90203226099436</v>
      </c>
      <c r="J123" s="5">
        <v>0</v>
      </c>
      <c r="K123" s="5">
        <v>0</v>
      </c>
      <c r="L123" s="5">
        <v>13.872025855953023</v>
      </c>
      <c r="M123" s="5">
        <v>0</v>
      </c>
      <c r="N123" s="5">
        <v>11.126366337684388</v>
      </c>
      <c r="O123" s="5">
        <v>14.426138172556509</v>
      </c>
      <c r="P123" s="5">
        <v>0.65000530616576457</v>
      </c>
      <c r="Q123" s="5">
        <v>1.1622303210374652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f t="shared" si="12"/>
        <v>38.935944502831312</v>
      </c>
      <c r="Z123" s="5">
        <v>11.571204365387185</v>
      </c>
      <c r="AA123" s="5">
        <v>0</v>
      </c>
      <c r="AB123" s="5">
        <f>VLOOKUP($E123,Parametros!$B$3:$F$14,2,FALSE)</f>
        <v>1</v>
      </c>
      <c r="AC123" s="5" t="str">
        <f>VLOOKUP($E123,Parametros!$B$3:$F$14,4,FALSE)</f>
        <v>20221</v>
      </c>
      <c r="AD123" s="5" t="str">
        <f>VLOOKUP($E123,Parametros!$B$3:$F$14,5,FALSE)</f>
        <v>2022-1-01</v>
      </c>
      <c r="AE123" s="5">
        <v>0</v>
      </c>
      <c r="AF123" t="s">
        <v>438</v>
      </c>
      <c r="AG123" t="s">
        <v>455</v>
      </c>
      <c r="AH123" s="40">
        <f t="shared" si="13"/>
        <v>60.78999738022128</v>
      </c>
      <c r="AJ123" t="str">
        <f t="shared" si="9"/>
        <v>INSERT INTO TABLA_PRESUPUESTO VALUES ('VSR','80223-C','14004612-18',2022,'Enero',11.25,'USD',337.5,223.902032,0,0,13.872026,0,11.126366,14.426138,0.650005,1.16223,0,0,0,0,0,0,0,38.935945,11.571204,0,1,'20221','2022-1-01');</v>
      </c>
    </row>
    <row r="124" spans="1:36" x14ac:dyDescent="0.2">
      <c r="A124" s="7" t="s">
        <v>117</v>
      </c>
      <c r="B124" t="s">
        <v>105</v>
      </c>
      <c r="C124" t="s">
        <v>387</v>
      </c>
      <c r="D124">
        <v>2022</v>
      </c>
      <c r="E124" t="s">
        <v>44</v>
      </c>
      <c r="F124" s="5">
        <v>11.25</v>
      </c>
      <c r="G124" t="s">
        <v>134</v>
      </c>
      <c r="H124" s="5">
        <v>337.5</v>
      </c>
      <c r="I124" s="5">
        <v>152.9456816511339</v>
      </c>
      <c r="J124" s="5">
        <v>0</v>
      </c>
      <c r="K124" s="5">
        <v>0</v>
      </c>
      <c r="L124" s="5">
        <v>13.872025855953023</v>
      </c>
      <c r="M124" s="5">
        <v>0</v>
      </c>
      <c r="N124" s="5">
        <v>11.126366337684388</v>
      </c>
      <c r="O124" s="5">
        <v>14.426138172556509</v>
      </c>
      <c r="P124" s="5">
        <v>0.65000530616576457</v>
      </c>
      <c r="Q124" s="5">
        <v>1.1622303210374652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f t="shared" si="12"/>
        <v>38.935944502831312</v>
      </c>
      <c r="Z124" s="5">
        <v>11.571204365387185</v>
      </c>
      <c r="AA124" s="5">
        <v>0</v>
      </c>
      <c r="AB124" s="5">
        <f>VLOOKUP($E124,Parametros!$B$3:$F$14,2,FALSE)</f>
        <v>1</v>
      </c>
      <c r="AC124" s="5" t="str">
        <f>VLOOKUP($E124,Parametros!$B$3:$F$14,4,FALSE)</f>
        <v>20221</v>
      </c>
      <c r="AD124" s="5" t="str">
        <f>VLOOKUP($E124,Parametros!$B$3:$F$14,5,FALSE)</f>
        <v>2022-1-01</v>
      </c>
      <c r="AE124" s="5">
        <v>0</v>
      </c>
      <c r="AF124" t="s">
        <v>438</v>
      </c>
      <c r="AG124" t="s">
        <v>455</v>
      </c>
      <c r="AH124" s="40">
        <f t="shared" si="13"/>
        <v>131.74634799008177</v>
      </c>
      <c r="AJ124" t="str">
        <f t="shared" si="9"/>
        <v>INSERT INTO TABLA_PRESUPUESTO VALUES ('VSR','80223-C','14002505-20',2022,'Enero',11.25,'USD',337.5,152.945682,0,0,13.872026,0,11.126366,14.426138,0.650005,1.16223,0,0,0,0,0,0,0,38.935945,11.571204,0,1,'20221','2022-1-01');</v>
      </c>
    </row>
    <row r="125" spans="1:36" x14ac:dyDescent="0.2">
      <c r="A125" s="7" t="s">
        <v>117</v>
      </c>
      <c r="B125" t="s">
        <v>69</v>
      </c>
      <c r="C125" t="s">
        <v>390</v>
      </c>
      <c r="D125">
        <v>2022</v>
      </c>
      <c r="E125" t="s">
        <v>44</v>
      </c>
      <c r="F125" s="5">
        <v>50</v>
      </c>
      <c r="G125" t="s">
        <v>134</v>
      </c>
      <c r="H125" s="5">
        <v>1800</v>
      </c>
      <c r="I125" s="5">
        <v>935.02480247050437</v>
      </c>
      <c r="J125" s="5">
        <v>0</v>
      </c>
      <c r="K125" s="5">
        <v>180</v>
      </c>
      <c r="L125" s="5">
        <v>61.6534482486801</v>
      </c>
      <c r="M125" s="5">
        <v>0</v>
      </c>
      <c r="N125" s="5">
        <v>77.662037037037038</v>
      </c>
      <c r="O125" s="5">
        <v>60.763888888888886</v>
      </c>
      <c r="P125" s="5">
        <v>6.2384259259259265</v>
      </c>
      <c r="Q125" s="5">
        <v>6.1985617121998144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f t="shared" si="12"/>
        <v>202.29048852132803</v>
      </c>
      <c r="Z125" s="5">
        <v>51.427574957276363</v>
      </c>
      <c r="AA125" s="5">
        <v>0</v>
      </c>
      <c r="AB125" s="5">
        <f>VLOOKUP($E125,Parametros!$B$3:$F$14,2,FALSE)</f>
        <v>1</v>
      </c>
      <c r="AC125" s="5" t="str">
        <f>VLOOKUP($E125,Parametros!$B$3:$F$14,4,FALSE)</f>
        <v>20221</v>
      </c>
      <c r="AD125" s="5" t="str">
        <f>VLOOKUP($E125,Parametros!$B$3:$F$14,5,FALSE)</f>
        <v>2022-1-01</v>
      </c>
      <c r="AE125" s="5">
        <v>0</v>
      </c>
      <c r="AF125" t="s">
        <v>456</v>
      </c>
      <c r="AG125" t="s">
        <v>458</v>
      </c>
      <c r="AH125" s="40">
        <f t="shared" si="13"/>
        <v>421.03126075948768</v>
      </c>
      <c r="AJ125" t="str">
        <f t="shared" si="9"/>
        <v>INSERT INTO TABLA_PRESUPUESTO VALUES ('VSR','80099-C','14005038-20',2022,'Enero',50,'USD',1800,935.024802,0,180,61.653448,0,77.662037,60.763889,6.238426,6.198562,0,0,0,0,0,0,0,202.290489,51.427575,0,1,'20221','2022-1-01');</v>
      </c>
    </row>
    <row r="126" spans="1:36" x14ac:dyDescent="0.2">
      <c r="A126" s="7" t="s">
        <v>117</v>
      </c>
      <c r="B126" t="s">
        <v>69</v>
      </c>
      <c r="C126" t="s">
        <v>391</v>
      </c>
      <c r="D126">
        <v>2022</v>
      </c>
      <c r="E126" t="s">
        <v>44</v>
      </c>
      <c r="F126" s="5">
        <v>43.75</v>
      </c>
      <c r="G126" t="s">
        <v>134</v>
      </c>
      <c r="H126" s="5">
        <v>1575</v>
      </c>
      <c r="I126" s="5">
        <v>1067.2814994489677</v>
      </c>
      <c r="J126" s="5">
        <v>0</v>
      </c>
      <c r="K126" s="5">
        <v>157.5</v>
      </c>
      <c r="L126" s="5">
        <v>53.946767217595088</v>
      </c>
      <c r="M126" s="5">
        <v>0</v>
      </c>
      <c r="N126" s="5">
        <v>67.954282407407405</v>
      </c>
      <c r="O126" s="5">
        <v>53.168402777777779</v>
      </c>
      <c r="P126" s="5">
        <v>5.458622685185186</v>
      </c>
      <c r="Q126" s="5">
        <v>5.423741498174838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f t="shared" si="12"/>
        <v>177.00417745616207</v>
      </c>
      <c r="Z126" s="5">
        <v>44.999128087616825</v>
      </c>
      <c r="AA126" s="5">
        <v>0</v>
      </c>
      <c r="AB126" s="5">
        <f>VLOOKUP($E126,Parametros!$B$3:$F$14,2,FALSE)</f>
        <v>1</v>
      </c>
      <c r="AC126" s="5" t="str">
        <f>VLOOKUP($E126,Parametros!$B$3:$F$14,4,FALSE)</f>
        <v>20221</v>
      </c>
      <c r="AD126" s="5" t="str">
        <f>VLOOKUP($E126,Parametros!$B$3:$F$14,5,FALSE)</f>
        <v>2022-1-01</v>
      </c>
      <c r="AE126" s="5">
        <v>1.4210854715202004E-13</v>
      </c>
      <c r="AF126" t="s">
        <v>456</v>
      </c>
      <c r="AG126" t="s">
        <v>458</v>
      </c>
      <c r="AH126" s="40">
        <f t="shared" si="13"/>
        <v>119.26755587727503</v>
      </c>
      <c r="AJ126" t="str">
        <f t="shared" si="9"/>
        <v>INSERT INTO TABLA_PRESUPUESTO VALUES ('VSR','80099-C','14005037-19',2022,'Enero',43.75,'USD',1575,1067.281499,0,157.5,53.946767,0,67.954282,53.168403,5.458623,5.423741,0,0,0,0,0,0,0,177.004177,44.999128,0,1,'20221','2022-1-01');</v>
      </c>
    </row>
    <row r="127" spans="1:36" x14ac:dyDescent="0.2">
      <c r="A127" s="7" t="s">
        <v>117</v>
      </c>
      <c r="B127" t="s">
        <v>69</v>
      </c>
      <c r="C127" t="s">
        <v>392</v>
      </c>
      <c r="D127">
        <v>2022</v>
      </c>
      <c r="E127" t="s">
        <v>44</v>
      </c>
      <c r="F127" s="5">
        <v>7.5</v>
      </c>
      <c r="G127" t="s">
        <v>134</v>
      </c>
      <c r="H127" s="5">
        <v>749.69999999999993</v>
      </c>
      <c r="I127" s="5">
        <v>318.68485705779295</v>
      </c>
      <c r="J127" s="5">
        <v>0</v>
      </c>
      <c r="K127" s="5">
        <v>15</v>
      </c>
      <c r="L127" s="5">
        <v>9.2480172373020153</v>
      </c>
      <c r="M127" s="5">
        <v>0</v>
      </c>
      <c r="N127" s="5">
        <v>11.649305555555555</v>
      </c>
      <c r="O127" s="5">
        <v>9.1145833333333339</v>
      </c>
      <c r="P127" s="5">
        <v>0.93576388888888906</v>
      </c>
      <c r="Q127" s="5">
        <v>2.5817009531312225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f t="shared" si="12"/>
        <v>31.995489974500455</v>
      </c>
      <c r="Z127" s="5">
        <v>7.7141362435914544</v>
      </c>
      <c r="AA127" s="5">
        <v>0</v>
      </c>
      <c r="AB127" s="5">
        <f>VLOOKUP($E127,Parametros!$B$3:$F$14,2,FALSE)</f>
        <v>1</v>
      </c>
      <c r="AC127" s="5" t="str">
        <f>VLOOKUP($E127,Parametros!$B$3:$F$14,4,FALSE)</f>
        <v>20221</v>
      </c>
      <c r="AD127" s="5" t="str">
        <f>VLOOKUP($E127,Parametros!$B$3:$F$14,5,FALSE)</f>
        <v>2022-1-01</v>
      </c>
      <c r="AE127" s="5">
        <v>0</v>
      </c>
      <c r="AF127" t="s">
        <v>456</v>
      </c>
      <c r="AG127" t="s">
        <v>458</v>
      </c>
      <c r="AH127" s="40">
        <f t="shared" si="13"/>
        <v>374.77163573040451</v>
      </c>
      <c r="AJ127" t="str">
        <f t="shared" si="9"/>
        <v>INSERT INTO TABLA_PRESUPUESTO VALUES ('VSR','80099-C','14005066-17',2022,'Enero',7.5,'USD',749.7,318.684857,0,15,9.248017,0,11.649306,9.114583,0.935764,2.581701,0,0,0,0,0,0,0,31.99549,7.714136,0,1,'20221','2022-1-01');</v>
      </c>
    </row>
    <row r="128" spans="1:36" x14ac:dyDescent="0.2">
      <c r="A128" s="7" t="s">
        <v>117</v>
      </c>
      <c r="B128" t="s">
        <v>69</v>
      </c>
      <c r="C128" t="s">
        <v>259</v>
      </c>
      <c r="D128">
        <v>2022</v>
      </c>
      <c r="E128" t="s">
        <v>44</v>
      </c>
      <c r="F128" s="5">
        <v>62.5</v>
      </c>
      <c r="G128" t="s">
        <v>134</v>
      </c>
      <c r="H128" s="5">
        <v>2437.5</v>
      </c>
      <c r="I128" s="5">
        <v>1082.8812863110797</v>
      </c>
      <c r="J128" s="5">
        <v>0</v>
      </c>
      <c r="K128" s="5">
        <v>125</v>
      </c>
      <c r="L128" s="5">
        <v>77.06681031085013</v>
      </c>
      <c r="M128" s="5">
        <v>0</v>
      </c>
      <c r="N128" s="5">
        <v>97.077546296296305</v>
      </c>
      <c r="O128" s="5">
        <v>75.954861111111114</v>
      </c>
      <c r="P128" s="5">
        <v>7.7980324074074083</v>
      </c>
      <c r="Q128" s="5">
        <v>8.3938856519372482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f t="shared" si="12"/>
        <v>253.50879416334755</v>
      </c>
      <c r="Z128" s="5">
        <v>64.284468696595454</v>
      </c>
      <c r="AA128" s="5">
        <v>0</v>
      </c>
      <c r="AB128" s="5">
        <f>VLOOKUP($E128,Parametros!$B$3:$F$14,2,FALSE)</f>
        <v>1</v>
      </c>
      <c r="AC128" s="5" t="str">
        <f>VLOOKUP($E128,Parametros!$B$3:$F$14,4,FALSE)</f>
        <v>20221</v>
      </c>
      <c r="AD128" s="5" t="str">
        <f>VLOOKUP($E128,Parametros!$B$3:$F$14,5,FALSE)</f>
        <v>2022-1-01</v>
      </c>
      <c r="AE128" s="5">
        <v>0</v>
      </c>
      <c r="AF128" t="s">
        <v>456</v>
      </c>
      <c r="AG128" t="s">
        <v>458</v>
      </c>
      <c r="AH128" s="40">
        <f t="shared" si="13"/>
        <v>899.04310921472256</v>
      </c>
      <c r="AJ128" t="str">
        <f t="shared" si="9"/>
        <v>INSERT INTO TABLA_PRESUPUESTO VALUES ('VSR','80099-C','14005051-21',2022,'Enero',62.5,'USD',2437.5,1082.881286,0,125,77.06681,0,97.077546,75.954861,7.798032,8.393886,0,0,0,0,0,0,0,253.508794,64.284469,0,1,'20221','2022-1-01');</v>
      </c>
    </row>
    <row r="129" spans="1:36" x14ac:dyDescent="0.2">
      <c r="A129" s="7" t="s">
        <v>117</v>
      </c>
      <c r="B129" t="s">
        <v>69</v>
      </c>
      <c r="C129" t="s">
        <v>250</v>
      </c>
      <c r="D129">
        <v>2022</v>
      </c>
      <c r="E129" t="s">
        <v>44</v>
      </c>
      <c r="F129" s="5">
        <v>12.5</v>
      </c>
      <c r="G129" t="s">
        <v>134</v>
      </c>
      <c r="H129" s="5">
        <v>487.5</v>
      </c>
      <c r="I129" s="5">
        <v>172.86408827903765</v>
      </c>
      <c r="J129" s="5">
        <v>0</v>
      </c>
      <c r="K129" s="5">
        <v>25</v>
      </c>
      <c r="L129" s="5">
        <v>15.413362062170025</v>
      </c>
      <c r="M129" s="5">
        <v>0</v>
      </c>
      <c r="N129" s="5">
        <v>19.41550925925926</v>
      </c>
      <c r="O129" s="5">
        <v>15.190972222222221</v>
      </c>
      <c r="P129" s="5">
        <v>1.5596064814814816</v>
      </c>
      <c r="Q129" s="5">
        <v>1.6787771303874499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f t="shared" si="12"/>
        <v>50.701758832669505</v>
      </c>
      <c r="Z129" s="5">
        <v>12.856893739319091</v>
      </c>
      <c r="AA129" s="5">
        <v>0</v>
      </c>
      <c r="AB129" s="5">
        <f>VLOOKUP($E129,Parametros!$B$3:$F$14,2,FALSE)</f>
        <v>1</v>
      </c>
      <c r="AC129" s="5" t="str">
        <f>VLOOKUP($E129,Parametros!$B$3:$F$14,4,FALSE)</f>
        <v>20221</v>
      </c>
      <c r="AD129" s="5" t="str">
        <f>VLOOKUP($E129,Parametros!$B$3:$F$14,5,FALSE)</f>
        <v>2022-1-01</v>
      </c>
      <c r="AE129" s="5">
        <v>0</v>
      </c>
      <c r="AF129" t="s">
        <v>456</v>
      </c>
      <c r="AG129" t="s">
        <v>458</v>
      </c>
      <c r="AH129" s="40">
        <f t="shared" si="13"/>
        <v>223.52079082612278</v>
      </c>
      <c r="AJ129" t="str">
        <f t="shared" si="9"/>
        <v>INSERT INTO TABLA_PRESUPUESTO VALUES ('VSR','80099-C','14005055-21',2022,'Enero',12.5,'USD',487.5,172.864088,0,25,15.413362,0,19.415509,15.190972,1.559606,1.678777,0,0,0,0,0,0,0,50.701759,12.856894,0,1,'20221','2022-1-01');</v>
      </c>
    </row>
    <row r="130" spans="1:36" x14ac:dyDescent="0.2">
      <c r="A130" s="7" t="s">
        <v>117</v>
      </c>
      <c r="B130" t="s">
        <v>69</v>
      </c>
      <c r="C130" t="s">
        <v>132</v>
      </c>
      <c r="D130">
        <v>2022</v>
      </c>
      <c r="E130" t="s">
        <v>44</v>
      </c>
      <c r="F130" s="5">
        <v>50</v>
      </c>
      <c r="G130" t="s">
        <v>134</v>
      </c>
      <c r="H130" s="5">
        <v>3000</v>
      </c>
      <c r="I130" s="5">
        <v>1551.8271640445219</v>
      </c>
      <c r="J130" s="5">
        <v>0</v>
      </c>
      <c r="K130" s="5">
        <v>100</v>
      </c>
      <c r="L130" s="5">
        <v>61.6534482486801</v>
      </c>
      <c r="M130" s="5">
        <v>0</v>
      </c>
      <c r="N130" s="5">
        <v>77.662037037037038</v>
      </c>
      <c r="O130" s="5">
        <v>60.763888888888886</v>
      </c>
      <c r="P130" s="5">
        <v>6.2384259259259265</v>
      </c>
      <c r="Q130" s="5">
        <v>10.330936186999692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f t="shared" si="12"/>
        <v>206.42286299612789</v>
      </c>
      <c r="Z130" s="5">
        <v>51.427574957276363</v>
      </c>
      <c r="AA130" s="5">
        <v>0</v>
      </c>
      <c r="AB130" s="5">
        <f>VLOOKUP($E130,Parametros!$B$3:$F$14,2,FALSE)</f>
        <v>1</v>
      </c>
      <c r="AC130" s="5" t="str">
        <f>VLOOKUP($E130,Parametros!$B$3:$F$14,4,FALSE)</f>
        <v>20221</v>
      </c>
      <c r="AD130" s="5" t="str">
        <f>VLOOKUP($E130,Parametros!$B$3:$F$14,5,FALSE)</f>
        <v>2022-1-01</v>
      </c>
      <c r="AE130" s="5">
        <v>0</v>
      </c>
      <c r="AF130" t="s">
        <v>456</v>
      </c>
      <c r="AG130" t="s">
        <v>458</v>
      </c>
      <c r="AH130" s="40">
        <f t="shared" si="13"/>
        <v>1080.0965247106701</v>
      </c>
      <c r="AJ130" t="str">
        <f t="shared" si="9"/>
        <v>INSERT INTO TABLA_PRESUPUESTO VALUES ('VSR','80099-C','14005075-18',2022,'Enero',50,'USD',3000,1551.827164,0,100,61.653448,0,77.662037,60.763889,6.238426,10.330936,0,0,0,0,0,0,0,206.422863,51.427575,0,1,'20221','2022-1-01');</v>
      </c>
    </row>
    <row r="131" spans="1:36" x14ac:dyDescent="0.2">
      <c r="A131" s="7" t="s">
        <v>117</v>
      </c>
      <c r="B131" t="s">
        <v>78</v>
      </c>
      <c r="C131" t="s">
        <v>401</v>
      </c>
      <c r="D131">
        <v>2022</v>
      </c>
      <c r="E131" t="s">
        <v>44</v>
      </c>
      <c r="F131" s="5">
        <v>25</v>
      </c>
      <c r="G131" t="s">
        <v>134</v>
      </c>
      <c r="H131" s="5">
        <v>5400</v>
      </c>
      <c r="I131" s="5">
        <v>1552.100846448039</v>
      </c>
      <c r="J131" s="5">
        <v>0</v>
      </c>
      <c r="K131" s="5">
        <v>275</v>
      </c>
      <c r="L131" s="5">
        <v>30.82672412434005</v>
      </c>
      <c r="M131" s="5">
        <v>0</v>
      </c>
      <c r="N131" s="5">
        <v>15.49761822937549</v>
      </c>
      <c r="O131" s="5">
        <v>21.628052389407564</v>
      </c>
      <c r="P131" s="5">
        <v>1.3399448549299631</v>
      </c>
      <c r="Q131" s="5">
        <v>18.595685136599442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f t="shared" ref="Y131:Y154" si="14">+M131+N131+O131+P131+T131+U131+V131+Z131+AA131+S131+X131+Q131+R131</f>
        <v>82.775088088950639</v>
      </c>
      <c r="Z131" s="5">
        <v>25.713787478638181</v>
      </c>
      <c r="AA131" s="5">
        <v>0</v>
      </c>
      <c r="AB131" s="5">
        <f>VLOOKUP($E131,Parametros!$B$3:$F$14,2,FALSE)</f>
        <v>1</v>
      </c>
      <c r="AC131" s="5" t="str">
        <f>VLOOKUP($E131,Parametros!$B$3:$F$14,4,FALSE)</f>
        <v>20221</v>
      </c>
      <c r="AD131" s="5" t="str">
        <f>VLOOKUP($E131,Parametros!$B$3:$F$14,5,FALSE)</f>
        <v>2022-1-01</v>
      </c>
      <c r="AE131" s="5">
        <v>0</v>
      </c>
      <c r="AF131" t="s">
        <v>456</v>
      </c>
      <c r="AG131" t="s">
        <v>464</v>
      </c>
      <c r="AH131" s="40">
        <f t="shared" ref="AH131:AH154" si="15">+H131-SUM(I131:X131)-SUM(Z131:AA131)</f>
        <v>3459.2973413386703</v>
      </c>
      <c r="AJ131" t="str">
        <f t="shared" si="9"/>
        <v>INSERT INTO TABLA_PRESUPUESTO VALUES ('VSR','80138-C','14005035-18',2022,'Enero',25,'USD',5400,1552.100846,0,275,30.826724,0,15.497618,21.628052,1.339945,18.595685,0,0,0,0,0,0,0,82.775088,25.713787,0,1,'20221','2022-1-01');</v>
      </c>
    </row>
    <row r="132" spans="1:36" x14ac:dyDescent="0.2">
      <c r="A132" s="7" t="s">
        <v>117</v>
      </c>
      <c r="B132" t="s">
        <v>78</v>
      </c>
      <c r="C132" t="s">
        <v>402</v>
      </c>
      <c r="D132">
        <v>2022</v>
      </c>
      <c r="E132" t="s">
        <v>44</v>
      </c>
      <c r="F132" s="5">
        <v>50</v>
      </c>
      <c r="G132" t="s">
        <v>134</v>
      </c>
      <c r="H132" s="5">
        <v>8100</v>
      </c>
      <c r="I132" s="5">
        <v>3815.4854851810087</v>
      </c>
      <c r="J132" s="5">
        <v>0</v>
      </c>
      <c r="K132" s="5">
        <v>400</v>
      </c>
      <c r="L132" s="5">
        <v>61.6534482486801</v>
      </c>
      <c r="M132" s="5">
        <v>0</v>
      </c>
      <c r="N132" s="5">
        <v>30.995236458750981</v>
      </c>
      <c r="O132" s="5">
        <v>43.256104778815128</v>
      </c>
      <c r="P132" s="5">
        <v>2.6798897098599261</v>
      </c>
      <c r="Q132" s="5">
        <v>27.893527704899167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f t="shared" si="14"/>
        <v>156.25233360960155</v>
      </c>
      <c r="Z132" s="5">
        <v>51.427574957276363</v>
      </c>
      <c r="AA132" s="5">
        <v>0</v>
      </c>
      <c r="AB132" s="5">
        <f>VLOOKUP($E132,Parametros!$B$3:$F$14,2,FALSE)</f>
        <v>1</v>
      </c>
      <c r="AC132" s="5" t="str">
        <f>VLOOKUP($E132,Parametros!$B$3:$F$14,4,FALSE)</f>
        <v>20221</v>
      </c>
      <c r="AD132" s="5" t="str">
        <f>VLOOKUP($E132,Parametros!$B$3:$F$14,5,FALSE)</f>
        <v>2022-1-01</v>
      </c>
      <c r="AE132" s="5">
        <v>0</v>
      </c>
      <c r="AF132" t="s">
        <v>456</v>
      </c>
      <c r="AG132" t="s">
        <v>464</v>
      </c>
      <c r="AH132" s="40">
        <f t="shared" si="15"/>
        <v>3666.6087329607099</v>
      </c>
      <c r="AJ132" t="str">
        <f t="shared" si="9"/>
        <v>INSERT INTO TABLA_PRESUPUESTO VALUES ('VSR','80138-C','14005036-18',2022,'Enero',50,'USD',8100,3815.485485,0,400,61.653448,0,30.995236,43.256105,2.67989,27.893528,0,0,0,0,0,0,0,156.252334,51.427575,0,1,'20221','2022-1-01');</v>
      </c>
    </row>
    <row r="133" spans="1:36" x14ac:dyDescent="0.2">
      <c r="A133" s="7" t="s">
        <v>117</v>
      </c>
      <c r="B133" t="s">
        <v>78</v>
      </c>
      <c r="C133" t="s">
        <v>403</v>
      </c>
      <c r="D133">
        <v>2022</v>
      </c>
      <c r="E133" t="s">
        <v>44</v>
      </c>
      <c r="F133" s="5">
        <v>50</v>
      </c>
      <c r="G133" t="s">
        <v>134</v>
      </c>
      <c r="H133" s="5">
        <v>2100</v>
      </c>
      <c r="I133" s="5">
        <v>1004.0663958268366</v>
      </c>
      <c r="J133" s="5">
        <v>0</v>
      </c>
      <c r="K133" s="5">
        <v>400</v>
      </c>
      <c r="L133" s="5">
        <v>61.6534482486801</v>
      </c>
      <c r="M133" s="5">
        <v>0</v>
      </c>
      <c r="N133" s="5">
        <v>30.995236458750981</v>
      </c>
      <c r="O133" s="5">
        <v>43.256104778815128</v>
      </c>
      <c r="P133" s="5">
        <v>2.6798897098599261</v>
      </c>
      <c r="Q133" s="5">
        <v>7.231655330899784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f t="shared" si="14"/>
        <v>135.59046123560216</v>
      </c>
      <c r="Z133" s="5">
        <v>51.427574957276363</v>
      </c>
      <c r="AA133" s="5">
        <v>0</v>
      </c>
      <c r="AB133" s="5">
        <f>VLOOKUP($E133,Parametros!$B$3:$F$14,2,FALSE)</f>
        <v>1</v>
      </c>
      <c r="AC133" s="5" t="str">
        <f>VLOOKUP($E133,Parametros!$B$3:$F$14,4,FALSE)</f>
        <v>20221</v>
      </c>
      <c r="AD133" s="5" t="str">
        <f>VLOOKUP($E133,Parametros!$B$3:$F$14,5,FALSE)</f>
        <v>2022-1-01</v>
      </c>
      <c r="AE133" s="5">
        <v>0</v>
      </c>
      <c r="AF133" t="s">
        <v>456</v>
      </c>
      <c r="AG133" t="s">
        <v>464</v>
      </c>
      <c r="AH133" s="40">
        <f t="shared" si="15"/>
        <v>498.68969468888127</v>
      </c>
      <c r="AJ133" t="str">
        <f t="shared" si="9"/>
        <v>INSERT INTO TABLA_PRESUPUESTO VALUES ('VSR','80138-C','14004232-17',2022,'Enero',50,'USD',2100,1004.066396,0,400,61.653448,0,30.995236,43.256105,2.67989,7.231655,0,0,0,0,0,0,0,135.590461,51.427575,0,1,'20221','2022-1-01');</v>
      </c>
    </row>
    <row r="134" spans="1:36" x14ac:dyDescent="0.2">
      <c r="A134" s="7" t="s">
        <v>117</v>
      </c>
      <c r="B134" t="s">
        <v>78</v>
      </c>
      <c r="C134" t="s">
        <v>396</v>
      </c>
      <c r="D134">
        <v>2022</v>
      </c>
      <c r="E134" t="s">
        <v>44</v>
      </c>
      <c r="F134" s="5">
        <v>300</v>
      </c>
      <c r="G134" t="s">
        <v>134</v>
      </c>
      <c r="H134" s="5">
        <v>9000</v>
      </c>
      <c r="I134" s="5">
        <v>4634.205665320249</v>
      </c>
      <c r="J134" s="5">
        <v>0</v>
      </c>
      <c r="K134" s="5">
        <v>600</v>
      </c>
      <c r="L134" s="5">
        <v>369.92068949208061</v>
      </c>
      <c r="M134" s="5">
        <v>0</v>
      </c>
      <c r="N134" s="5">
        <v>185.97141875250588</v>
      </c>
      <c r="O134" s="5">
        <v>259.5366286728908</v>
      </c>
      <c r="P134" s="5">
        <v>16.079338259159556</v>
      </c>
      <c r="Q134" s="5">
        <v>30.992808560999073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f t="shared" si="14"/>
        <v>801.14564398921357</v>
      </c>
      <c r="Z134" s="5">
        <v>308.56544974365823</v>
      </c>
      <c r="AA134" s="5">
        <v>0</v>
      </c>
      <c r="AB134" s="5">
        <f>VLOOKUP($E134,Parametros!$B$3:$F$14,2,FALSE)</f>
        <v>1</v>
      </c>
      <c r="AC134" s="5" t="str">
        <f>VLOOKUP($E134,Parametros!$B$3:$F$14,4,FALSE)</f>
        <v>20221</v>
      </c>
      <c r="AD134" s="5" t="str">
        <f>VLOOKUP($E134,Parametros!$B$3:$F$14,5,FALSE)</f>
        <v>2022-1-01</v>
      </c>
      <c r="AE134" s="5">
        <v>0</v>
      </c>
      <c r="AF134" t="s">
        <v>456</v>
      </c>
      <c r="AG134" t="s">
        <v>464</v>
      </c>
      <c r="AH134" s="40">
        <f t="shared" si="15"/>
        <v>2594.7280011984576</v>
      </c>
      <c r="AJ134" t="str">
        <f t="shared" si="9"/>
        <v>INSERT INTO TABLA_PRESUPUESTO VALUES ('VSR','80138-C','14004233-21',2022,'Enero',300,'USD',9000,4634.205665,0,600,369.920689,0,185.971419,259.536629,16.079338,30.992809,0,0,0,0,0,0,0,801.145644,308.56545,0,1,'20221','2022-1-01');</v>
      </c>
    </row>
    <row r="135" spans="1:36" x14ac:dyDescent="0.2">
      <c r="A135" s="7" t="s">
        <v>117</v>
      </c>
      <c r="B135" t="s">
        <v>78</v>
      </c>
      <c r="C135" t="s">
        <v>397</v>
      </c>
      <c r="D135">
        <v>2022</v>
      </c>
      <c r="E135" t="s">
        <v>44</v>
      </c>
      <c r="F135" s="5">
        <v>150</v>
      </c>
      <c r="G135" t="s">
        <v>134</v>
      </c>
      <c r="H135" s="5">
        <v>4500</v>
      </c>
      <c r="I135" s="5">
        <v>2103.3775148837344</v>
      </c>
      <c r="J135" s="5">
        <v>0</v>
      </c>
      <c r="K135" s="5">
        <v>0</v>
      </c>
      <c r="L135" s="5">
        <v>184.96034474604031</v>
      </c>
      <c r="M135" s="5">
        <v>0</v>
      </c>
      <c r="N135" s="5">
        <v>92.985709376252942</v>
      </c>
      <c r="O135" s="5">
        <v>129.7683143364454</v>
      </c>
      <c r="P135" s="5">
        <v>8.039669129579778</v>
      </c>
      <c r="Q135" s="5">
        <v>15.496404280499537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f t="shared" si="14"/>
        <v>400.57282199460678</v>
      </c>
      <c r="Z135" s="5">
        <v>154.28272487182912</v>
      </c>
      <c r="AA135" s="5">
        <v>0</v>
      </c>
      <c r="AB135" s="5">
        <f>VLOOKUP($E135,Parametros!$B$3:$F$14,2,FALSE)</f>
        <v>1</v>
      </c>
      <c r="AC135" s="5" t="str">
        <f>VLOOKUP($E135,Parametros!$B$3:$F$14,4,FALSE)</f>
        <v>20221</v>
      </c>
      <c r="AD135" s="5" t="str">
        <f>VLOOKUP($E135,Parametros!$B$3:$F$14,5,FALSE)</f>
        <v>2022-1-01</v>
      </c>
      <c r="AE135" s="5">
        <v>0</v>
      </c>
      <c r="AF135" t="s">
        <v>456</v>
      </c>
      <c r="AG135" t="s">
        <v>464</v>
      </c>
      <c r="AH135" s="40">
        <f t="shared" si="15"/>
        <v>1811.0893183756189</v>
      </c>
      <c r="AJ135" t="str">
        <f t="shared" ref="AJ135:AJ198" si="16">TRIM(_xlfn.CONCAT("INSERT INTO TABLA_PRESUPUESTO VALUES ('",A135,"','",B135,"','",C135,"',",D135,",'",E135,"',",SUBSTITUTE(ROUND(F135,6),",","."),",'",G135,"',",SUBSTITUTE(ROUND(H135,6),",","."),",",SUBSTITUTE(ROUND(I135,6),",","."),",",SUBSTITUTE(ROUND(J135,6),",","."),",",SUBSTITUTE(ROUND(K135,6),",","."),",",SUBSTITUTE(ROUND(L135,6),",","."),",",SUBSTITUTE(ROUND(M135,6),",","."),",",SUBSTITUTE(ROUND(N135,6),",","."),",",SUBSTITUTE(ROUND(O135,6),",","."),",",SUBSTITUTE(ROUND(P135,6),",","."),",",SUBSTITUTE(ROUND(Q135,6),",","."),",",SUBSTITUTE(ROUND(R135,6),",","."),",",SUBSTITUTE(ROUND(S135,6),",","."),",",SUBSTITUTE(ROUND(T135,6),",","."),",",SUBSTITUTE(ROUND(U135,6),",","."),",",SUBSTITUTE(ROUND(V135,6),",","."),",",SUBSTITUTE(ROUND(W135,6),",","."),",",SUBSTITUTE(ROUND(X135,6),",","."),",",SUBSTITUTE(ROUND(Y135,6),",","."),",",SUBSTITUTE(ROUND(Z135,6),",","."),",",SUBSTITUTE(ROUND(AA135,6),",","."),",",AB135,",'",AC135,"','",AD135,"');"))</f>
        <v>INSERT INTO TABLA_PRESUPUESTO VALUES ('VSR','80138-C','14004230-21',2022,'Enero',150,'USD',4500,2103.377515,0,0,184.960345,0,92.985709,129.768314,8.039669,15.496404,0,0,0,0,0,0,0,400.572822,154.282725,0,1,'20221','2022-1-01');</v>
      </c>
    </row>
    <row r="136" spans="1:36" x14ac:dyDescent="0.2">
      <c r="A136" s="7" t="s">
        <v>117</v>
      </c>
      <c r="B136" t="s">
        <v>404</v>
      </c>
      <c r="C136" t="s">
        <v>122</v>
      </c>
      <c r="D136">
        <v>2022</v>
      </c>
      <c r="E136" t="s">
        <v>44</v>
      </c>
      <c r="F136" s="5">
        <v>5</v>
      </c>
      <c r="G136" t="s">
        <v>134</v>
      </c>
      <c r="H136" s="5">
        <v>540</v>
      </c>
      <c r="I136" s="5">
        <v>241.1736797051953</v>
      </c>
      <c r="J136" s="5">
        <v>0</v>
      </c>
      <c r="K136" s="5">
        <v>0</v>
      </c>
      <c r="L136" s="5">
        <v>6.1653448248680096</v>
      </c>
      <c r="M136" s="5">
        <v>0</v>
      </c>
      <c r="N136" s="5">
        <v>1.0816498316498318</v>
      </c>
      <c r="O136" s="5">
        <v>2.2095959595959598</v>
      </c>
      <c r="P136" s="5">
        <v>0.22685185185185192</v>
      </c>
      <c r="Q136" s="5">
        <v>1.8595685136599445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f t="shared" si="14"/>
        <v>10.520423652485224</v>
      </c>
      <c r="Z136" s="5">
        <v>5.1427574957276372</v>
      </c>
      <c r="AA136" s="5">
        <v>0</v>
      </c>
      <c r="AB136" s="5">
        <f>VLOOKUP($E136,Parametros!$B$3:$F$14,2,FALSE)</f>
        <v>1</v>
      </c>
      <c r="AC136" s="5" t="str">
        <f>VLOOKUP($E136,Parametros!$B$3:$F$14,4,FALSE)</f>
        <v>20221</v>
      </c>
      <c r="AD136" s="5" t="str">
        <f>VLOOKUP($E136,Parametros!$B$3:$F$14,5,FALSE)</f>
        <v>2022-1-01</v>
      </c>
      <c r="AE136" s="5">
        <v>0</v>
      </c>
      <c r="AF136" t="s">
        <v>456</v>
      </c>
      <c r="AG136" t="s">
        <v>465</v>
      </c>
      <c r="AH136" s="40">
        <f t="shared" si="15"/>
        <v>282.14055181745141</v>
      </c>
      <c r="AJ136" t="str">
        <f t="shared" si="16"/>
        <v>INSERT INTO TABLA_PRESUPUESTO VALUES ('VSR','80140-C','14005080-18',2022,'Enero',5,'USD',540,241.17368,0,0,6.165345,0,1.08165,2.209596,0.226852,1.859569,0,0,0,0,0,0,0,10.520424,5.142757,0,1,'20221','2022-1-01');</v>
      </c>
    </row>
    <row r="137" spans="1:36" x14ac:dyDescent="0.2">
      <c r="A137" s="7" t="s">
        <v>117</v>
      </c>
      <c r="B137" t="s">
        <v>404</v>
      </c>
      <c r="C137" t="s">
        <v>124</v>
      </c>
      <c r="D137">
        <v>2022</v>
      </c>
      <c r="E137" t="s">
        <v>44</v>
      </c>
      <c r="F137" s="5">
        <v>25</v>
      </c>
      <c r="G137" t="s">
        <v>134</v>
      </c>
      <c r="H137" s="5">
        <v>1025</v>
      </c>
      <c r="I137" s="5">
        <v>398.17540190182137</v>
      </c>
      <c r="J137" s="5">
        <v>0</v>
      </c>
      <c r="K137" s="5">
        <v>0</v>
      </c>
      <c r="L137" s="5">
        <v>30.82672412434005</v>
      </c>
      <c r="M137" s="5">
        <v>0</v>
      </c>
      <c r="N137" s="5">
        <v>5.4082491582491583</v>
      </c>
      <c r="O137" s="5">
        <v>11.047979797979799</v>
      </c>
      <c r="P137" s="5">
        <v>1.1342592592592593</v>
      </c>
      <c r="Q137" s="5">
        <v>3.5297365305582278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f t="shared" si="14"/>
        <v>46.834012224684628</v>
      </c>
      <c r="Z137" s="5">
        <v>25.713787478638181</v>
      </c>
      <c r="AA137" s="5">
        <v>0</v>
      </c>
      <c r="AB137" s="5">
        <f>VLOOKUP($E137,Parametros!$B$3:$F$14,2,FALSE)</f>
        <v>1</v>
      </c>
      <c r="AC137" s="5" t="str">
        <f>VLOOKUP($E137,Parametros!$B$3:$F$14,4,FALSE)</f>
        <v>20221</v>
      </c>
      <c r="AD137" s="5" t="str">
        <f>VLOOKUP($E137,Parametros!$B$3:$F$14,5,FALSE)</f>
        <v>2022-1-01</v>
      </c>
      <c r="AE137" s="5">
        <v>0</v>
      </c>
      <c r="AF137" t="s">
        <v>456</v>
      </c>
      <c r="AG137" t="s">
        <v>465</v>
      </c>
      <c r="AH137" s="40">
        <f t="shared" si="15"/>
        <v>549.16386174915397</v>
      </c>
      <c r="AJ137" t="str">
        <f t="shared" si="16"/>
        <v>INSERT INTO TABLA_PRESUPUESTO VALUES ('VSR','80140-C','14005050-21',2022,'Enero',25,'USD',1025,398.175402,0,0,30.826724,0,5.408249,11.04798,1.134259,3.529737,0,0,0,0,0,0,0,46.834012,25.713787,0,1,'20221','2022-1-01');</v>
      </c>
    </row>
    <row r="138" spans="1:36" x14ac:dyDescent="0.2">
      <c r="A138" s="7" t="s">
        <v>117</v>
      </c>
      <c r="B138" t="s">
        <v>404</v>
      </c>
      <c r="C138" t="s">
        <v>395</v>
      </c>
      <c r="D138">
        <v>2022</v>
      </c>
      <c r="E138" t="s">
        <v>44</v>
      </c>
      <c r="F138" s="5">
        <v>25</v>
      </c>
      <c r="G138" t="s">
        <v>134</v>
      </c>
      <c r="H138" s="5">
        <v>1025</v>
      </c>
      <c r="I138" s="5">
        <v>330.35190565908965</v>
      </c>
      <c r="J138" s="5">
        <v>0</v>
      </c>
      <c r="K138" s="5">
        <v>0</v>
      </c>
      <c r="L138" s="5">
        <v>30.82672412434005</v>
      </c>
      <c r="M138" s="5">
        <v>0</v>
      </c>
      <c r="N138" s="5">
        <v>5.4082491582491583</v>
      </c>
      <c r="O138" s="5">
        <v>11.047979797979799</v>
      </c>
      <c r="P138" s="5">
        <v>1.1342592592592593</v>
      </c>
      <c r="Q138" s="5">
        <v>3.5297365305582278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f t="shared" si="14"/>
        <v>46.834012224684628</v>
      </c>
      <c r="Z138" s="5">
        <v>25.713787478638181</v>
      </c>
      <c r="AA138" s="5">
        <v>0</v>
      </c>
      <c r="AB138" s="5">
        <f>VLOOKUP($E138,Parametros!$B$3:$F$14,2,FALSE)</f>
        <v>1</v>
      </c>
      <c r="AC138" s="5" t="str">
        <f>VLOOKUP($E138,Parametros!$B$3:$F$14,4,FALSE)</f>
        <v>20221</v>
      </c>
      <c r="AD138" s="5" t="str">
        <f>VLOOKUP($E138,Parametros!$B$3:$F$14,5,FALSE)</f>
        <v>2022-1-01</v>
      </c>
      <c r="AE138" s="5">
        <v>0</v>
      </c>
      <c r="AF138" t="s">
        <v>456</v>
      </c>
      <c r="AG138" t="s">
        <v>465</v>
      </c>
      <c r="AH138" s="40">
        <f t="shared" si="15"/>
        <v>616.98735799188569</v>
      </c>
      <c r="AJ138" t="str">
        <f t="shared" si="16"/>
        <v>INSERT INTO TABLA_PRESUPUESTO VALUES ('VSR','80140-C','14005054-21',2022,'Enero',25,'USD',1025,330.351906,0,0,30.826724,0,5.408249,11.04798,1.134259,3.529737,0,0,0,0,0,0,0,46.834012,25.713787,0,1,'20221','2022-1-01');</v>
      </c>
    </row>
    <row r="139" spans="1:36" x14ac:dyDescent="0.2">
      <c r="A139" s="7" t="s">
        <v>117</v>
      </c>
      <c r="B139" t="s">
        <v>404</v>
      </c>
      <c r="C139" t="s">
        <v>132</v>
      </c>
      <c r="D139">
        <v>2022</v>
      </c>
      <c r="E139" t="s">
        <v>44</v>
      </c>
      <c r="F139" s="5">
        <v>25</v>
      </c>
      <c r="G139" t="s">
        <v>134</v>
      </c>
      <c r="H139" s="5">
        <v>1525</v>
      </c>
      <c r="I139" s="5">
        <v>775.91358202226093</v>
      </c>
      <c r="J139" s="5">
        <v>0</v>
      </c>
      <c r="K139" s="5">
        <v>0</v>
      </c>
      <c r="L139" s="5">
        <v>30.82672412434005</v>
      </c>
      <c r="M139" s="5">
        <v>0</v>
      </c>
      <c r="N139" s="5">
        <v>5.4082491582491583</v>
      </c>
      <c r="O139" s="5">
        <v>11.047979797979799</v>
      </c>
      <c r="P139" s="5">
        <v>1.1342592592592593</v>
      </c>
      <c r="Q139" s="5">
        <v>5.2515592283915096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f t="shared" si="14"/>
        <v>48.55583492251791</v>
      </c>
      <c r="Z139" s="5">
        <v>25.713787478638181</v>
      </c>
      <c r="AA139" s="5">
        <v>0</v>
      </c>
      <c r="AB139" s="5">
        <f>VLOOKUP($E139,Parametros!$B$3:$F$14,2,FALSE)</f>
        <v>1</v>
      </c>
      <c r="AC139" s="5" t="str">
        <f>VLOOKUP($E139,Parametros!$B$3:$F$14,4,FALSE)</f>
        <v>20221</v>
      </c>
      <c r="AD139" s="5" t="str">
        <f>VLOOKUP($E139,Parametros!$B$3:$F$14,5,FALSE)</f>
        <v>2022-1-01</v>
      </c>
      <c r="AE139" s="5">
        <v>0</v>
      </c>
      <c r="AF139" t="s">
        <v>456</v>
      </c>
      <c r="AG139" t="s">
        <v>465</v>
      </c>
      <c r="AH139" s="40">
        <f t="shared" si="15"/>
        <v>669.70385893088098</v>
      </c>
      <c r="AJ139" t="str">
        <f t="shared" si="16"/>
        <v>INSERT INTO TABLA_PRESUPUESTO VALUES ('VSR','80140-C','14005075-18',2022,'Enero',25,'USD',1525,775.913582,0,0,30.826724,0,5.408249,11.04798,1.134259,5.251559,0,0,0,0,0,0,0,48.555835,25.713787,0,1,'20221','2022-1-01');</v>
      </c>
    </row>
    <row r="140" spans="1:36" x14ac:dyDescent="0.2">
      <c r="A140" s="7" t="s">
        <v>117</v>
      </c>
      <c r="B140" t="s">
        <v>404</v>
      </c>
      <c r="C140" t="s">
        <v>405</v>
      </c>
      <c r="D140">
        <v>2022</v>
      </c>
      <c r="E140" t="s">
        <v>44</v>
      </c>
      <c r="F140" s="5">
        <v>5</v>
      </c>
      <c r="G140" t="s">
        <v>134</v>
      </c>
      <c r="H140" s="5">
        <v>305</v>
      </c>
      <c r="I140" s="5">
        <v>115.83529687453682</v>
      </c>
      <c r="J140" s="5">
        <v>0</v>
      </c>
      <c r="K140" s="5">
        <v>0</v>
      </c>
      <c r="L140" s="5">
        <v>6.1653448248680096</v>
      </c>
      <c r="M140" s="5">
        <v>0</v>
      </c>
      <c r="N140" s="5">
        <v>1.0816498316498318</v>
      </c>
      <c r="O140" s="5">
        <v>2.2095959595959598</v>
      </c>
      <c r="P140" s="5">
        <v>0.22685185185185192</v>
      </c>
      <c r="Q140" s="5">
        <v>1.0503118456783018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f t="shared" si="14"/>
        <v>9.7111669845035813</v>
      </c>
      <c r="Z140" s="5">
        <v>5.1427574957276372</v>
      </c>
      <c r="AA140" s="5">
        <v>0</v>
      </c>
      <c r="AB140" s="5">
        <f>VLOOKUP($E140,Parametros!$B$3:$F$14,2,FALSE)</f>
        <v>1</v>
      </c>
      <c r="AC140" s="5" t="str">
        <f>VLOOKUP($E140,Parametros!$B$3:$F$14,4,FALSE)</f>
        <v>20221</v>
      </c>
      <c r="AD140" s="5" t="str">
        <f>VLOOKUP($E140,Parametros!$B$3:$F$14,5,FALSE)</f>
        <v>2022-1-01</v>
      </c>
      <c r="AE140" s="5">
        <v>0</v>
      </c>
      <c r="AF140" t="s">
        <v>456</v>
      </c>
      <c r="AG140" t="s">
        <v>465</v>
      </c>
      <c r="AH140" s="40">
        <f t="shared" si="15"/>
        <v>173.2881913160916</v>
      </c>
      <c r="AJ140" t="str">
        <f t="shared" si="16"/>
        <v>INSERT INTO TABLA_PRESUPUESTO VALUES ('VSR','80140-C','14005077-18',2022,'Enero',5,'USD',305,115.835297,0,0,6.165345,0,1.08165,2.209596,0.226852,1.050312,0,0,0,0,0,0,0,9.711167,5.142757,0,1,'20221','2022-1-01');</v>
      </c>
    </row>
    <row r="141" spans="1:36" x14ac:dyDescent="0.2">
      <c r="A141" s="7" t="s">
        <v>117</v>
      </c>
      <c r="B141" t="s">
        <v>107</v>
      </c>
      <c r="C141" t="s">
        <v>118</v>
      </c>
      <c r="D141">
        <v>2022</v>
      </c>
      <c r="E141" t="s">
        <v>46</v>
      </c>
      <c r="F141" s="5">
        <v>300</v>
      </c>
      <c r="G141" t="s">
        <v>119</v>
      </c>
      <c r="H141" s="5">
        <v>9632.9166666666661</v>
      </c>
      <c r="I141" s="5">
        <v>6452.468654051675</v>
      </c>
      <c r="J141" s="5">
        <v>0</v>
      </c>
      <c r="K141" s="5">
        <v>1125</v>
      </c>
      <c r="L141" s="5">
        <v>260.82004011191708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33.172349126006367</v>
      </c>
      <c r="S141" s="5">
        <v>0</v>
      </c>
      <c r="T141" s="5">
        <v>0</v>
      </c>
      <c r="U141" s="5">
        <v>118.75</v>
      </c>
      <c r="V141" s="5">
        <v>0</v>
      </c>
      <c r="W141" s="5">
        <v>0</v>
      </c>
      <c r="X141" s="5">
        <v>0</v>
      </c>
      <c r="Y141" s="5">
        <f t="shared" si="14"/>
        <v>151.92234912600637</v>
      </c>
      <c r="Z141" s="5">
        <v>0</v>
      </c>
      <c r="AA141" s="5">
        <v>0</v>
      </c>
      <c r="AB141" s="5">
        <f>VLOOKUP($E141,Parametros!$B$3:$F$14,2,FALSE)</f>
        <v>2</v>
      </c>
      <c r="AC141" s="5" t="str">
        <f>VLOOKUP($E141,Parametros!$B$3:$F$14,4,FALSE)</f>
        <v>20222</v>
      </c>
      <c r="AD141" s="5" t="str">
        <f>VLOOKUP($E141,Parametros!$B$3:$F$14,5,FALSE)</f>
        <v>2022-2-01</v>
      </c>
      <c r="AE141" s="5">
        <v>0</v>
      </c>
      <c r="AF141" t="s">
        <v>407</v>
      </c>
      <c r="AG141" t="s">
        <v>408</v>
      </c>
      <c r="AH141" s="40">
        <f t="shared" si="15"/>
        <v>1642.7056233770672</v>
      </c>
      <c r="AJ141" t="str">
        <f t="shared" si="16"/>
        <v>INSERT INTO TABLA_PRESUPUESTO VALUES ('VSR','96568970-C','14005058-20',2022,'Febrero',300,'CLP',9632.916667,6452.468654,0,1125,260.82004,0,0,0,0,0,33.172349,0,0,118.75,0,0,0,151.922349,0,0,2,'20222','2022-2-01');</v>
      </c>
    </row>
    <row r="142" spans="1:36" x14ac:dyDescent="0.2">
      <c r="A142" s="7" t="s">
        <v>117</v>
      </c>
      <c r="B142" t="s">
        <v>107</v>
      </c>
      <c r="C142" t="s">
        <v>120</v>
      </c>
      <c r="D142">
        <v>2022</v>
      </c>
      <c r="E142" t="s">
        <v>46</v>
      </c>
      <c r="F142" s="5">
        <v>90</v>
      </c>
      <c r="G142" t="s">
        <v>119</v>
      </c>
      <c r="H142" s="5">
        <v>2889.875</v>
      </c>
      <c r="I142" s="5">
        <v>1816.4176356070732</v>
      </c>
      <c r="J142" s="5">
        <v>0</v>
      </c>
      <c r="K142" s="5">
        <v>337.5</v>
      </c>
      <c r="L142" s="5">
        <v>78.246012033575127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9.9517047378019114</v>
      </c>
      <c r="S142" s="5">
        <v>0</v>
      </c>
      <c r="T142" s="5">
        <v>0</v>
      </c>
      <c r="U142" s="5">
        <v>35.625</v>
      </c>
      <c r="V142" s="5">
        <v>0</v>
      </c>
      <c r="W142" s="5">
        <v>0</v>
      </c>
      <c r="X142" s="5">
        <v>0</v>
      </c>
      <c r="Y142" s="5">
        <f t="shared" si="14"/>
        <v>45.576704737801911</v>
      </c>
      <c r="Z142" s="5">
        <v>0</v>
      </c>
      <c r="AA142" s="5">
        <v>0</v>
      </c>
      <c r="AB142" s="5">
        <f>VLOOKUP($E142,Parametros!$B$3:$F$14,2,FALSE)</f>
        <v>2</v>
      </c>
      <c r="AC142" s="5" t="str">
        <f>VLOOKUP($E142,Parametros!$B$3:$F$14,4,FALSE)</f>
        <v>20222</v>
      </c>
      <c r="AD142" s="5" t="str">
        <f>VLOOKUP($E142,Parametros!$B$3:$F$14,5,FALSE)</f>
        <v>2022-2-01</v>
      </c>
      <c r="AE142" s="5">
        <v>0</v>
      </c>
      <c r="AF142" t="s">
        <v>407</v>
      </c>
      <c r="AG142" t="s">
        <v>408</v>
      </c>
      <c r="AH142" s="40">
        <f t="shared" si="15"/>
        <v>612.13464762155036</v>
      </c>
      <c r="AJ142" t="str">
        <f t="shared" si="16"/>
        <v>INSERT INTO TABLA_PRESUPUESTO VALUES ('VSR','96568970-C','14005057-20',2022,'Febrero',90,'CLP',2889.875,1816.417636,0,337.5,78.246012,0,0,0,0,0,9.951705,0,0,35.625,0,0,0,45.576705,0,0,2,'20222','2022-2-01');</v>
      </c>
    </row>
    <row r="143" spans="1:36" x14ac:dyDescent="0.2">
      <c r="A143" s="7" t="s">
        <v>117</v>
      </c>
      <c r="B143" t="s">
        <v>107</v>
      </c>
      <c r="C143" t="s">
        <v>121</v>
      </c>
      <c r="D143">
        <v>2022</v>
      </c>
      <c r="E143" t="s">
        <v>46</v>
      </c>
      <c r="F143" s="5">
        <v>150</v>
      </c>
      <c r="G143" t="s">
        <v>119</v>
      </c>
      <c r="H143" s="5">
        <v>4816.458333333333</v>
      </c>
      <c r="I143" s="5">
        <v>3066.9207079738107</v>
      </c>
      <c r="J143" s="5">
        <v>0</v>
      </c>
      <c r="K143" s="5">
        <v>562.5</v>
      </c>
      <c r="L143" s="5">
        <v>130.41002005595854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16.586174563003183</v>
      </c>
      <c r="S143" s="5">
        <v>0</v>
      </c>
      <c r="T143" s="5">
        <v>0</v>
      </c>
      <c r="U143" s="5">
        <v>59.375</v>
      </c>
      <c r="V143" s="5">
        <v>0</v>
      </c>
      <c r="W143" s="5">
        <v>0</v>
      </c>
      <c r="X143" s="5">
        <v>0</v>
      </c>
      <c r="Y143" s="5">
        <f t="shared" si="14"/>
        <v>75.961174563003183</v>
      </c>
      <c r="Z143" s="5">
        <v>0</v>
      </c>
      <c r="AA143" s="5">
        <v>0</v>
      </c>
      <c r="AB143" s="5">
        <f>VLOOKUP($E143,Parametros!$B$3:$F$14,2,FALSE)</f>
        <v>2</v>
      </c>
      <c r="AC143" s="5" t="str">
        <f>VLOOKUP($E143,Parametros!$B$3:$F$14,4,FALSE)</f>
        <v>20222</v>
      </c>
      <c r="AD143" s="5" t="str">
        <f>VLOOKUP($E143,Parametros!$B$3:$F$14,5,FALSE)</f>
        <v>2022-2-01</v>
      </c>
      <c r="AE143" s="5">
        <v>0</v>
      </c>
      <c r="AF143" t="s">
        <v>407</v>
      </c>
      <c r="AG143" t="s">
        <v>408</v>
      </c>
      <c r="AH143" s="40">
        <f t="shared" si="15"/>
        <v>980.66643074056037</v>
      </c>
      <c r="AJ143" t="str">
        <f t="shared" si="16"/>
        <v>INSERT INTO TABLA_PRESUPUESTO VALUES ('VSR','96568970-C','14005059-20',2022,'Febrero',150,'CLP',4816.458333,3066.920708,0,562.5,130.41002,0,0,0,0,0,16.586175,0,0,59.375,0,0,0,75.961175,0,0,2,'20222','2022-2-01');</v>
      </c>
    </row>
    <row r="144" spans="1:36" x14ac:dyDescent="0.2">
      <c r="A144" s="7" t="s">
        <v>117</v>
      </c>
      <c r="B144" t="s">
        <v>107</v>
      </c>
      <c r="C144" t="s">
        <v>122</v>
      </c>
      <c r="D144">
        <v>2022</v>
      </c>
      <c r="E144" t="s">
        <v>46</v>
      </c>
      <c r="F144" s="5">
        <v>15</v>
      </c>
      <c r="G144" t="s">
        <v>119</v>
      </c>
      <c r="H144" s="5">
        <v>1331.25</v>
      </c>
      <c r="I144" s="5">
        <v>739.42194489882445</v>
      </c>
      <c r="J144" s="5">
        <v>0</v>
      </c>
      <c r="K144" s="5">
        <v>133.125</v>
      </c>
      <c r="L144" s="5">
        <v>13.041002005595853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4.5843529329811128</v>
      </c>
      <c r="S144" s="5">
        <v>0</v>
      </c>
      <c r="T144" s="5">
        <v>0</v>
      </c>
      <c r="U144" s="5">
        <v>5.9375</v>
      </c>
      <c r="V144" s="5">
        <v>0</v>
      </c>
      <c r="W144" s="5">
        <v>0</v>
      </c>
      <c r="X144" s="5">
        <v>0</v>
      </c>
      <c r="Y144" s="5">
        <f t="shared" si="14"/>
        <v>10.521852932981112</v>
      </c>
      <c r="Z144" s="5">
        <v>0</v>
      </c>
      <c r="AA144" s="5">
        <v>0</v>
      </c>
      <c r="AB144" s="5">
        <f>VLOOKUP($E144,Parametros!$B$3:$F$14,2,FALSE)</f>
        <v>2</v>
      </c>
      <c r="AC144" s="5" t="str">
        <f>VLOOKUP($E144,Parametros!$B$3:$F$14,4,FALSE)</f>
        <v>20222</v>
      </c>
      <c r="AD144" s="5" t="str">
        <f>VLOOKUP($E144,Parametros!$B$3:$F$14,5,FALSE)</f>
        <v>2022-2-01</v>
      </c>
      <c r="AE144" s="5">
        <v>0</v>
      </c>
      <c r="AF144" t="s">
        <v>407</v>
      </c>
      <c r="AG144" t="s">
        <v>408</v>
      </c>
      <c r="AH144" s="40">
        <f t="shared" si="15"/>
        <v>435.1402001625986</v>
      </c>
      <c r="AJ144" t="str">
        <f t="shared" si="16"/>
        <v>INSERT INTO TABLA_PRESUPUESTO VALUES ('VSR','96568970-C','14005080-18',2022,'Febrero',15,'CLP',1331.25,739.421945,0,133.125,13.041002,0,0,0,0,0,4.584353,0,0,5.9375,0,0,0,10.521853,0,0,2,'20222','2022-2-01');</v>
      </c>
    </row>
    <row r="145" spans="1:36" x14ac:dyDescent="0.2">
      <c r="A145" s="7" t="s">
        <v>117</v>
      </c>
      <c r="B145" t="s">
        <v>107</v>
      </c>
      <c r="C145" t="s">
        <v>123</v>
      </c>
      <c r="D145">
        <v>2022</v>
      </c>
      <c r="E145" t="s">
        <v>46</v>
      </c>
      <c r="F145" s="5">
        <v>1500</v>
      </c>
      <c r="G145" t="s">
        <v>119</v>
      </c>
      <c r="H145" s="5">
        <v>35033.333333333336</v>
      </c>
      <c r="I145" s="5">
        <v>26218.155049738107</v>
      </c>
      <c r="J145" s="5">
        <v>0</v>
      </c>
      <c r="K145" s="5">
        <v>1875</v>
      </c>
      <c r="L145" s="5">
        <v>1304.1002005595853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120.64237702818529</v>
      </c>
      <c r="S145" s="5">
        <v>0</v>
      </c>
      <c r="T145" s="5">
        <v>0</v>
      </c>
      <c r="U145" s="5">
        <v>593.75</v>
      </c>
      <c r="V145" s="5">
        <v>0</v>
      </c>
      <c r="W145" s="5">
        <v>0</v>
      </c>
      <c r="X145" s="5">
        <v>0</v>
      </c>
      <c r="Y145" s="5">
        <f t="shared" si="14"/>
        <v>714.39237702818525</v>
      </c>
      <c r="Z145" s="5">
        <v>0</v>
      </c>
      <c r="AA145" s="5">
        <v>0</v>
      </c>
      <c r="AB145" s="5">
        <f>VLOOKUP($E145,Parametros!$B$3:$F$14,2,FALSE)</f>
        <v>2</v>
      </c>
      <c r="AC145" s="5" t="str">
        <f>VLOOKUP($E145,Parametros!$B$3:$F$14,4,FALSE)</f>
        <v>20222</v>
      </c>
      <c r="AD145" s="5" t="str">
        <f>VLOOKUP($E145,Parametros!$B$3:$F$14,5,FALSE)</f>
        <v>2022-2-01</v>
      </c>
      <c r="AE145" s="5">
        <v>0</v>
      </c>
      <c r="AF145" t="s">
        <v>407</v>
      </c>
      <c r="AG145" t="s">
        <v>408</v>
      </c>
      <c r="AH145" s="40">
        <f t="shared" si="15"/>
        <v>4921.6857060074617</v>
      </c>
      <c r="AJ145" t="str">
        <f t="shared" si="16"/>
        <v>INSERT INTO TABLA_PRESUPUESTO VALUES ('VSR','96568970-C','14005051-20',2022,'Febrero',1500,'CLP',35033.333333,26218.15505,0,1875,1304.100201,0,0,0,0,0,120.642377,0,0,593.75,0,0,0,714.392377,0,0,2,'20222','2022-2-01');</v>
      </c>
    </row>
    <row r="146" spans="1:36" x14ac:dyDescent="0.2">
      <c r="A146" s="7" t="s">
        <v>117</v>
      </c>
      <c r="B146" t="s">
        <v>107</v>
      </c>
      <c r="C146" t="s">
        <v>124</v>
      </c>
      <c r="D146">
        <v>2022</v>
      </c>
      <c r="E146" t="s">
        <v>46</v>
      </c>
      <c r="F146" s="5">
        <v>1500</v>
      </c>
      <c r="G146" t="s">
        <v>119</v>
      </c>
      <c r="H146" s="5">
        <v>35033.333333333336</v>
      </c>
      <c r="I146" s="5">
        <v>24119.528292381481</v>
      </c>
      <c r="J146" s="5">
        <v>0</v>
      </c>
      <c r="K146" s="5">
        <v>1875</v>
      </c>
      <c r="L146" s="5">
        <v>1304.1002005595853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120.64237702818529</v>
      </c>
      <c r="S146" s="5">
        <v>0</v>
      </c>
      <c r="T146" s="5">
        <v>0</v>
      </c>
      <c r="U146" s="5">
        <v>593.75</v>
      </c>
      <c r="V146" s="5">
        <v>0</v>
      </c>
      <c r="W146" s="5">
        <v>0</v>
      </c>
      <c r="X146" s="5">
        <v>0</v>
      </c>
      <c r="Y146" s="5">
        <f t="shared" si="14"/>
        <v>714.39237702818525</v>
      </c>
      <c r="Z146" s="5">
        <v>0</v>
      </c>
      <c r="AA146" s="5">
        <v>0</v>
      </c>
      <c r="AB146" s="5">
        <f>VLOOKUP($E146,Parametros!$B$3:$F$14,2,FALSE)</f>
        <v>2</v>
      </c>
      <c r="AC146" s="5" t="str">
        <f>VLOOKUP($E146,Parametros!$B$3:$F$14,4,FALSE)</f>
        <v>20222</v>
      </c>
      <c r="AD146" s="5" t="str">
        <f>VLOOKUP($E146,Parametros!$B$3:$F$14,5,FALSE)</f>
        <v>2022-2-01</v>
      </c>
      <c r="AE146" s="5">
        <v>0</v>
      </c>
      <c r="AF146" t="s">
        <v>407</v>
      </c>
      <c r="AG146" t="s">
        <v>408</v>
      </c>
      <c r="AH146" s="40">
        <f t="shared" si="15"/>
        <v>7020.3124633640873</v>
      </c>
      <c r="AJ146" t="str">
        <f t="shared" si="16"/>
        <v>INSERT INTO TABLA_PRESUPUESTO VALUES ('VSR','96568970-C','14005050-21',2022,'Febrero',1500,'CLP',35033.333333,24119.528292,0,1875,1304.100201,0,0,0,0,0,120.642377,0,0,593.75,0,0,0,714.392377,0,0,2,'20222','2022-2-01');</v>
      </c>
    </row>
    <row r="147" spans="1:36" x14ac:dyDescent="0.2">
      <c r="A147" s="7" t="s">
        <v>117</v>
      </c>
      <c r="B147" t="s">
        <v>107</v>
      </c>
      <c r="C147" t="s">
        <v>125</v>
      </c>
      <c r="D147">
        <v>2022</v>
      </c>
      <c r="E147" t="s">
        <v>46</v>
      </c>
      <c r="F147" s="5">
        <v>1500</v>
      </c>
      <c r="G147" t="s">
        <v>119</v>
      </c>
      <c r="H147" s="5">
        <v>35033.333333333336</v>
      </c>
      <c r="I147" s="5">
        <v>25438.131249498987</v>
      </c>
      <c r="J147" s="5">
        <v>0</v>
      </c>
      <c r="K147" s="5">
        <v>1875</v>
      </c>
      <c r="L147" s="5">
        <v>1304.1002005595853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120.64237702818529</v>
      </c>
      <c r="S147" s="5">
        <v>0</v>
      </c>
      <c r="T147" s="5">
        <v>0</v>
      </c>
      <c r="U147" s="5">
        <v>593.75</v>
      </c>
      <c r="V147" s="5">
        <v>0</v>
      </c>
      <c r="W147" s="5">
        <v>0</v>
      </c>
      <c r="X147" s="5">
        <v>0</v>
      </c>
      <c r="Y147" s="5">
        <f t="shared" si="14"/>
        <v>714.39237702818525</v>
      </c>
      <c r="Z147" s="5">
        <v>0</v>
      </c>
      <c r="AA147" s="5">
        <v>0</v>
      </c>
      <c r="AB147" s="5">
        <f>VLOOKUP($E147,Parametros!$B$3:$F$14,2,FALSE)</f>
        <v>2</v>
      </c>
      <c r="AC147" s="5" t="str">
        <f>VLOOKUP($E147,Parametros!$B$3:$F$14,4,FALSE)</f>
        <v>20222</v>
      </c>
      <c r="AD147" s="5" t="str">
        <f>VLOOKUP($E147,Parametros!$B$3:$F$14,5,FALSE)</f>
        <v>2022-2-01</v>
      </c>
      <c r="AE147" s="5">
        <v>0</v>
      </c>
      <c r="AF147" t="s">
        <v>407</v>
      </c>
      <c r="AG147" t="s">
        <v>408</v>
      </c>
      <c r="AH147" s="40">
        <f t="shared" si="15"/>
        <v>5701.7095062465814</v>
      </c>
      <c r="AJ147" t="str">
        <f t="shared" si="16"/>
        <v>INSERT INTO TABLA_PRESUPUESTO VALUES ('VSR','96568970-C','14005052-21',2022,'Febrero',1500,'CLP',35033.333333,25438.131249,0,1875,1304.100201,0,0,0,0,0,120.642377,0,0,593.75,0,0,0,714.392377,0,0,2,'20222','2022-2-01');</v>
      </c>
    </row>
    <row r="148" spans="1:36" x14ac:dyDescent="0.2">
      <c r="A148" s="7" t="s">
        <v>117</v>
      </c>
      <c r="B148" t="s">
        <v>107</v>
      </c>
      <c r="C148" t="s">
        <v>126</v>
      </c>
      <c r="D148">
        <v>2022</v>
      </c>
      <c r="E148" t="s">
        <v>46</v>
      </c>
      <c r="F148" s="5">
        <v>285.59999999999997</v>
      </c>
      <c r="G148" t="s">
        <v>119</v>
      </c>
      <c r="H148" s="5">
        <v>6670.3466666666664</v>
      </c>
      <c r="I148" s="5">
        <v>3817.5425657924652</v>
      </c>
      <c r="J148" s="5">
        <v>0</v>
      </c>
      <c r="K148" s="5">
        <v>356.99999999999994</v>
      </c>
      <c r="L148" s="5">
        <v>248.30067818654501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22.970308586166478</v>
      </c>
      <c r="S148" s="5">
        <v>0</v>
      </c>
      <c r="T148" s="5">
        <v>0</v>
      </c>
      <c r="U148" s="5">
        <v>113.04999999999998</v>
      </c>
      <c r="V148" s="5">
        <v>0</v>
      </c>
      <c r="W148" s="5">
        <v>0</v>
      </c>
      <c r="X148" s="5">
        <v>0</v>
      </c>
      <c r="Y148" s="5">
        <f t="shared" si="14"/>
        <v>136.02030858616646</v>
      </c>
      <c r="Z148" s="5">
        <v>0</v>
      </c>
      <c r="AA148" s="5">
        <v>0</v>
      </c>
      <c r="AB148" s="5">
        <f>VLOOKUP($E148,Parametros!$B$3:$F$14,2,FALSE)</f>
        <v>2</v>
      </c>
      <c r="AC148" s="5" t="str">
        <f>VLOOKUP($E148,Parametros!$B$3:$F$14,4,FALSE)</f>
        <v>20222</v>
      </c>
      <c r="AD148" s="5" t="str">
        <f>VLOOKUP($E148,Parametros!$B$3:$F$14,5,FALSE)</f>
        <v>2022-2-01</v>
      </c>
      <c r="AE148" s="5">
        <v>0</v>
      </c>
      <c r="AF148" t="s">
        <v>407</v>
      </c>
      <c r="AG148" t="s">
        <v>408</v>
      </c>
      <c r="AH148" s="40">
        <f t="shared" si="15"/>
        <v>2111.4831141014893</v>
      </c>
      <c r="AJ148" t="str">
        <f t="shared" si="16"/>
        <v>INSERT INTO TABLA_PRESUPUESTO VALUES ('VSR','96568970-C','14005054-20',2022,'Febrero',285.6,'CLP',6670.346667,3817.542566,0,357,248.300678,0,0,0,0,0,22.970309,0,0,113.05,0,0,0,136.020309,0,0,2,'20222','2022-2-01');</v>
      </c>
    </row>
    <row r="149" spans="1:36" x14ac:dyDescent="0.2">
      <c r="A149" s="7" t="s">
        <v>117</v>
      </c>
      <c r="B149" t="s">
        <v>107</v>
      </c>
      <c r="C149" t="s">
        <v>127</v>
      </c>
      <c r="D149">
        <v>2022</v>
      </c>
      <c r="E149" t="s">
        <v>46</v>
      </c>
      <c r="F149" s="5">
        <v>90</v>
      </c>
      <c r="G149" t="s">
        <v>119</v>
      </c>
      <c r="H149" s="5">
        <v>2102</v>
      </c>
      <c r="I149" s="5">
        <v>1100.9613516424297</v>
      </c>
      <c r="J149" s="5">
        <v>0</v>
      </c>
      <c r="K149" s="5">
        <v>112.5</v>
      </c>
      <c r="L149" s="5">
        <v>78.246012033575127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7.2385426216911171</v>
      </c>
      <c r="S149" s="5">
        <v>0</v>
      </c>
      <c r="T149" s="5">
        <v>0</v>
      </c>
      <c r="U149" s="5">
        <v>35.625</v>
      </c>
      <c r="V149" s="5">
        <v>0</v>
      </c>
      <c r="W149" s="5">
        <v>0</v>
      </c>
      <c r="X149" s="5">
        <v>0</v>
      </c>
      <c r="Y149" s="5">
        <f t="shared" si="14"/>
        <v>42.863542621691117</v>
      </c>
      <c r="Z149" s="5">
        <v>0</v>
      </c>
      <c r="AA149" s="5">
        <v>0</v>
      </c>
      <c r="AB149" s="5">
        <f>VLOOKUP($E149,Parametros!$B$3:$F$14,2,FALSE)</f>
        <v>2</v>
      </c>
      <c r="AC149" s="5" t="str">
        <f>VLOOKUP($E149,Parametros!$B$3:$F$14,4,FALSE)</f>
        <v>20222</v>
      </c>
      <c r="AD149" s="5" t="str">
        <f>VLOOKUP($E149,Parametros!$B$3:$F$14,5,FALSE)</f>
        <v>2022-2-01</v>
      </c>
      <c r="AE149" s="5">
        <v>0</v>
      </c>
      <c r="AF149" t="s">
        <v>407</v>
      </c>
      <c r="AG149" t="s">
        <v>408</v>
      </c>
      <c r="AH149" s="40">
        <f t="shared" si="15"/>
        <v>767.42909370230404</v>
      </c>
      <c r="AJ149" t="str">
        <f t="shared" si="16"/>
        <v>INSERT INTO TABLA_PRESUPUESTO VALUES ('VSR','96568970-C','14004702-19',2022,'Febrero',90,'CLP',2102,1100.961352,0,112.5,78.246012,0,0,0,0,0,7.238543,0,0,35.625,0,0,0,42.863543,0,0,2,'20222','2022-2-01');</v>
      </c>
    </row>
    <row r="150" spans="1:36" x14ac:dyDescent="0.2">
      <c r="A150" s="7" t="s">
        <v>117</v>
      </c>
      <c r="B150" t="s">
        <v>107</v>
      </c>
      <c r="C150" t="s">
        <v>128</v>
      </c>
      <c r="D150">
        <v>2022</v>
      </c>
      <c r="E150" t="s">
        <v>46</v>
      </c>
      <c r="F150" s="5">
        <v>270</v>
      </c>
      <c r="G150" t="s">
        <v>119</v>
      </c>
      <c r="H150" s="5">
        <v>6306</v>
      </c>
      <c r="I150" s="5">
        <v>3775.0850589162083</v>
      </c>
      <c r="J150" s="5">
        <v>0</v>
      </c>
      <c r="K150" s="5">
        <v>337.5</v>
      </c>
      <c r="L150" s="5">
        <v>234.73803610072537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21.715627865073351</v>
      </c>
      <c r="S150" s="5">
        <v>0</v>
      </c>
      <c r="T150" s="5">
        <v>0</v>
      </c>
      <c r="U150" s="5">
        <v>106.875</v>
      </c>
      <c r="V150" s="5">
        <v>0</v>
      </c>
      <c r="W150" s="5">
        <v>0</v>
      </c>
      <c r="X150" s="5">
        <v>0</v>
      </c>
      <c r="Y150" s="5">
        <f t="shared" si="14"/>
        <v>128.59062786507334</v>
      </c>
      <c r="Z150" s="5">
        <v>0</v>
      </c>
      <c r="AA150" s="5">
        <v>0</v>
      </c>
      <c r="AB150" s="5">
        <f>VLOOKUP($E150,Parametros!$B$3:$F$14,2,FALSE)</f>
        <v>2</v>
      </c>
      <c r="AC150" s="5" t="str">
        <f>VLOOKUP($E150,Parametros!$B$3:$F$14,4,FALSE)</f>
        <v>20222</v>
      </c>
      <c r="AD150" s="5" t="str">
        <f>VLOOKUP($E150,Parametros!$B$3:$F$14,5,FALSE)</f>
        <v>2022-2-01</v>
      </c>
      <c r="AE150" s="5">
        <v>0</v>
      </c>
      <c r="AF150" t="s">
        <v>407</v>
      </c>
      <c r="AG150" t="s">
        <v>408</v>
      </c>
      <c r="AH150" s="40">
        <f t="shared" si="15"/>
        <v>1830.0862771179927</v>
      </c>
      <c r="AJ150" t="str">
        <f t="shared" si="16"/>
        <v>INSERT INTO TABLA_PRESUPUESTO VALUES ('VSR','96568970-C','14005055-20',2022,'Febrero',270,'CLP',6306,3775.085059,0,337.5,234.738036,0,0,0,0,0,21.715628,0,0,106.875,0,0,0,128.590628,0,0,2,'20222','2022-2-01');</v>
      </c>
    </row>
    <row r="151" spans="1:36" x14ac:dyDescent="0.2">
      <c r="A151" s="7" t="s">
        <v>117</v>
      </c>
      <c r="B151" t="s">
        <v>107</v>
      </c>
      <c r="C151" t="s">
        <v>129</v>
      </c>
      <c r="D151">
        <v>2022</v>
      </c>
      <c r="E151" t="s">
        <v>46</v>
      </c>
      <c r="F151" s="5">
        <v>60</v>
      </c>
      <c r="G151" t="s">
        <v>119</v>
      </c>
      <c r="H151" s="5">
        <v>1401.3333333333333</v>
      </c>
      <c r="I151" s="5">
        <v>998.66482360472708</v>
      </c>
      <c r="J151" s="5">
        <v>0</v>
      </c>
      <c r="K151" s="5">
        <v>75</v>
      </c>
      <c r="L151" s="5">
        <v>52.164008022383413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4.8256950811274111</v>
      </c>
      <c r="S151" s="5">
        <v>0</v>
      </c>
      <c r="T151" s="5">
        <v>0</v>
      </c>
      <c r="U151" s="5">
        <v>23.75</v>
      </c>
      <c r="V151" s="5">
        <v>0</v>
      </c>
      <c r="W151" s="5">
        <v>0</v>
      </c>
      <c r="X151" s="5">
        <v>0</v>
      </c>
      <c r="Y151" s="5">
        <f t="shared" si="14"/>
        <v>28.57569508112741</v>
      </c>
      <c r="Z151" s="5">
        <v>0</v>
      </c>
      <c r="AA151" s="5">
        <v>0</v>
      </c>
      <c r="AB151" s="5">
        <f>VLOOKUP($E151,Parametros!$B$3:$F$14,2,FALSE)</f>
        <v>2</v>
      </c>
      <c r="AC151" s="5" t="str">
        <f>VLOOKUP($E151,Parametros!$B$3:$F$14,4,FALSE)</f>
        <v>20222</v>
      </c>
      <c r="AD151" s="5" t="str">
        <f>VLOOKUP($E151,Parametros!$B$3:$F$14,5,FALSE)</f>
        <v>2022-2-01</v>
      </c>
      <c r="AE151" s="5">
        <v>0</v>
      </c>
      <c r="AF151" t="s">
        <v>407</v>
      </c>
      <c r="AG151" t="s">
        <v>408</v>
      </c>
      <c r="AH151" s="40">
        <f t="shared" si="15"/>
        <v>246.92880662509538</v>
      </c>
      <c r="AJ151" t="str">
        <f t="shared" si="16"/>
        <v>INSERT INTO TABLA_PRESUPUESTO VALUES ('VSR','96568970-C','14005123-21',2022,'Febrero',60,'CLP',1401.333333,998.664824,0,75,52.164008,0,0,0,0,0,4.825695,0,0,23.75,0,0,0,28.575695,0,0,2,'20222','2022-2-01');</v>
      </c>
    </row>
    <row r="152" spans="1:36" x14ac:dyDescent="0.2">
      <c r="A152" s="7" t="s">
        <v>117</v>
      </c>
      <c r="B152" t="s">
        <v>107</v>
      </c>
      <c r="C152" t="s">
        <v>130</v>
      </c>
      <c r="D152">
        <v>2022</v>
      </c>
      <c r="E152" t="s">
        <v>46</v>
      </c>
      <c r="F152" s="5">
        <v>30</v>
      </c>
      <c r="G152" t="s">
        <v>119</v>
      </c>
      <c r="H152" s="5">
        <v>1668.0416666666667</v>
      </c>
      <c r="I152" s="5">
        <v>836.58074820842467</v>
      </c>
      <c r="J152" s="5">
        <v>0</v>
      </c>
      <c r="K152" s="5">
        <v>166.66666666666666</v>
      </c>
      <c r="L152" s="5">
        <v>26.082004011191707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5.7441440051966479</v>
      </c>
      <c r="S152" s="5">
        <v>0</v>
      </c>
      <c r="T152" s="5">
        <v>0</v>
      </c>
      <c r="U152" s="5">
        <v>11.875</v>
      </c>
      <c r="V152" s="5">
        <v>0</v>
      </c>
      <c r="W152" s="5">
        <v>0</v>
      </c>
      <c r="X152" s="5">
        <v>0</v>
      </c>
      <c r="Y152" s="5">
        <f t="shared" si="14"/>
        <v>17.619144005196649</v>
      </c>
      <c r="Z152" s="5">
        <v>0</v>
      </c>
      <c r="AA152" s="5">
        <v>0</v>
      </c>
      <c r="AB152" s="5">
        <f>VLOOKUP($E152,Parametros!$B$3:$F$14,2,FALSE)</f>
        <v>2</v>
      </c>
      <c r="AC152" s="5" t="str">
        <f>VLOOKUP($E152,Parametros!$B$3:$F$14,4,FALSE)</f>
        <v>20222</v>
      </c>
      <c r="AD152" s="5" t="str">
        <f>VLOOKUP($E152,Parametros!$B$3:$F$14,5,FALSE)</f>
        <v>2022-2-01</v>
      </c>
      <c r="AE152" s="5">
        <v>0</v>
      </c>
      <c r="AF152" t="s">
        <v>407</v>
      </c>
      <c r="AG152" t="s">
        <v>408</v>
      </c>
      <c r="AH152" s="40">
        <f t="shared" si="15"/>
        <v>621.09310377518705</v>
      </c>
      <c r="AJ152" t="str">
        <f t="shared" si="16"/>
        <v>INSERT INTO TABLA_PRESUPUESTO VALUES ('VSR','96568970-C','14005078-18',2022,'Febrero',30,'CLP',1668.041667,836.580748,0,166.666667,26.082004,0,0,0,0,0,5.744144,0,0,11.875,0,0,0,17.619144,0,0,2,'20222','2022-2-01');</v>
      </c>
    </row>
    <row r="153" spans="1:36" x14ac:dyDescent="0.2">
      <c r="A153" s="7" t="s">
        <v>117</v>
      </c>
      <c r="B153" t="s">
        <v>107</v>
      </c>
      <c r="C153" t="s">
        <v>131</v>
      </c>
      <c r="D153">
        <v>2022</v>
      </c>
      <c r="E153" t="s">
        <v>46</v>
      </c>
      <c r="F153" s="5">
        <v>30</v>
      </c>
      <c r="G153" t="s">
        <v>119</v>
      </c>
      <c r="H153" s="5">
        <v>1668.0416666666667</v>
      </c>
      <c r="I153" s="5">
        <v>1041.9565056552115</v>
      </c>
      <c r="J153" s="5">
        <v>0</v>
      </c>
      <c r="K153" s="5">
        <v>166.66666666666666</v>
      </c>
      <c r="L153" s="5">
        <v>26.082004011191707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5.7441440051966479</v>
      </c>
      <c r="S153" s="5">
        <v>0</v>
      </c>
      <c r="T153" s="5">
        <v>0</v>
      </c>
      <c r="U153" s="5">
        <v>11.875</v>
      </c>
      <c r="V153" s="5">
        <v>0</v>
      </c>
      <c r="W153" s="5">
        <v>0</v>
      </c>
      <c r="X153" s="5">
        <v>0</v>
      </c>
      <c r="Y153" s="5">
        <f t="shared" si="14"/>
        <v>17.619144005196649</v>
      </c>
      <c r="Z153" s="5">
        <v>0</v>
      </c>
      <c r="AA153" s="5">
        <v>0</v>
      </c>
      <c r="AB153" s="5">
        <f>VLOOKUP($E153,Parametros!$B$3:$F$14,2,FALSE)</f>
        <v>2</v>
      </c>
      <c r="AC153" s="5" t="str">
        <f>VLOOKUP($E153,Parametros!$B$3:$F$14,4,FALSE)</f>
        <v>20222</v>
      </c>
      <c r="AD153" s="5" t="str">
        <f>VLOOKUP($E153,Parametros!$B$3:$F$14,5,FALSE)</f>
        <v>2022-2-01</v>
      </c>
      <c r="AE153" s="5">
        <v>0</v>
      </c>
      <c r="AF153" t="s">
        <v>407</v>
      </c>
      <c r="AG153" t="s">
        <v>408</v>
      </c>
      <c r="AH153" s="40">
        <f t="shared" si="15"/>
        <v>415.71734632840025</v>
      </c>
      <c r="AJ153" t="str">
        <f t="shared" si="16"/>
        <v>INSERT INTO TABLA_PRESUPUESTO VALUES ('VSR','96568970-C','14005076-18',2022,'Febrero',30,'CLP',1668.041667,1041.956506,0,166.666667,26.082004,0,0,0,0,0,5.744144,0,0,11.875,0,0,0,17.619144,0,0,2,'20222','2022-2-01');</v>
      </c>
    </row>
    <row r="154" spans="1:36" x14ac:dyDescent="0.2">
      <c r="A154" s="7" t="s">
        <v>117</v>
      </c>
      <c r="B154" t="s">
        <v>107</v>
      </c>
      <c r="C154" t="s">
        <v>132</v>
      </c>
      <c r="D154">
        <v>2022</v>
      </c>
      <c r="E154" t="s">
        <v>46</v>
      </c>
      <c r="F154" s="5">
        <v>30</v>
      </c>
      <c r="G154" t="s">
        <v>119</v>
      </c>
      <c r="H154" s="5">
        <v>1668.0416666666667</v>
      </c>
      <c r="I154" s="5">
        <v>935.67638199215708</v>
      </c>
      <c r="J154" s="5">
        <v>0</v>
      </c>
      <c r="K154" s="5">
        <v>166.66666666666666</v>
      </c>
      <c r="L154" s="5">
        <v>26.082004011191707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5.7441440051966479</v>
      </c>
      <c r="S154" s="5">
        <v>0</v>
      </c>
      <c r="T154" s="5">
        <v>0</v>
      </c>
      <c r="U154" s="5">
        <v>11.875</v>
      </c>
      <c r="V154" s="5">
        <v>0</v>
      </c>
      <c r="W154" s="5">
        <v>0</v>
      </c>
      <c r="X154" s="5">
        <v>0</v>
      </c>
      <c r="Y154" s="5">
        <f t="shared" si="14"/>
        <v>17.619144005196649</v>
      </c>
      <c r="Z154" s="5">
        <v>0</v>
      </c>
      <c r="AA154" s="5">
        <v>0</v>
      </c>
      <c r="AB154" s="5">
        <f>VLOOKUP($E154,Parametros!$B$3:$F$14,2,FALSE)</f>
        <v>2</v>
      </c>
      <c r="AC154" s="5" t="str">
        <f>VLOOKUP($E154,Parametros!$B$3:$F$14,4,FALSE)</f>
        <v>20222</v>
      </c>
      <c r="AD154" s="5" t="str">
        <f>VLOOKUP($E154,Parametros!$B$3:$F$14,5,FALSE)</f>
        <v>2022-2-01</v>
      </c>
      <c r="AE154" s="5">
        <v>0</v>
      </c>
      <c r="AF154" t="s">
        <v>407</v>
      </c>
      <c r="AG154" t="s">
        <v>408</v>
      </c>
      <c r="AH154" s="40">
        <f t="shared" si="15"/>
        <v>521.99746999145464</v>
      </c>
      <c r="AJ154" t="str">
        <f t="shared" si="16"/>
        <v>INSERT INTO TABLA_PRESUPUESTO VALUES ('VSR','96568970-C','14005075-18',2022,'Febrero',30,'CLP',1668.041667,935.676382,0,166.666667,26.082004,0,0,0,0,0,5.744144,0,0,11.875,0,0,0,17.619144,0,0,2,'20222','2022-2-01');</v>
      </c>
    </row>
    <row r="155" spans="1:36" x14ac:dyDescent="0.2">
      <c r="A155" s="7" t="s">
        <v>117</v>
      </c>
      <c r="B155" t="s">
        <v>188</v>
      </c>
      <c r="C155" t="s">
        <v>133</v>
      </c>
      <c r="D155">
        <v>2022</v>
      </c>
      <c r="E155" t="s">
        <v>46</v>
      </c>
      <c r="F155" s="5">
        <v>5.6159999999999997</v>
      </c>
      <c r="G155" t="s">
        <v>134</v>
      </c>
      <c r="H155" s="5">
        <v>1347.84</v>
      </c>
      <c r="I155" s="5">
        <v>356.05790575133199</v>
      </c>
      <c r="J155" s="5">
        <v>0</v>
      </c>
      <c r="K155" s="5">
        <v>134.78399999999999</v>
      </c>
      <c r="L155" s="5">
        <v>4.882551150895087</v>
      </c>
      <c r="M155" s="5">
        <v>43.393012436974786</v>
      </c>
      <c r="N155" s="5">
        <v>1.7509655172413792</v>
      </c>
      <c r="O155" s="5">
        <v>2.34</v>
      </c>
      <c r="P155" s="5">
        <v>0.22404827586206896</v>
      </c>
      <c r="Q155" s="5">
        <v>4.6414830100952207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f t="shared" ref="Y155:Y172" si="17">+M155+N155+O155+P155+T155+U155+V155+Z155+AA155+S155+X155+Q155+R155</f>
        <v>92.940968200886999</v>
      </c>
      <c r="Z155" s="5">
        <v>40.591458960713553</v>
      </c>
      <c r="AA155" s="5">
        <v>0</v>
      </c>
      <c r="AB155" s="5">
        <f>VLOOKUP($E155,Parametros!$B$3:$F$14,2,FALSE)</f>
        <v>2</v>
      </c>
      <c r="AC155" s="5" t="str">
        <f>VLOOKUP($E155,Parametros!$B$3:$F$14,4,FALSE)</f>
        <v>20222</v>
      </c>
      <c r="AD155" s="5" t="str">
        <f>VLOOKUP($E155,Parametros!$B$3:$F$14,5,FALSE)</f>
        <v>2022-2-01</v>
      </c>
      <c r="AE155" s="5">
        <v>0</v>
      </c>
      <c r="AF155" t="s">
        <v>409</v>
      </c>
      <c r="AG155" t="s">
        <v>417</v>
      </c>
      <c r="AH155" s="40">
        <f t="shared" ref="AH155:AH172" si="18">+H155-SUM(I155:X155)-SUM(Z155:AA155)</f>
        <v>759.1745748968857</v>
      </c>
      <c r="AJ155" t="str">
        <f t="shared" si="16"/>
        <v>INSERT INTO TABLA_PRESUPUESTO VALUES ('VSR','Cripton_China','14004807-18',2022,'Febrero',5.616,'USD',1347.84,356.057906,0,134.784,4.882551,43.393012,1.750966,2.34,0.224048,4.641483,0,0,0,0,0,0,0,92.940968,40.591459,0,2,'20222','2022-2-01');</v>
      </c>
    </row>
    <row r="156" spans="1:36" x14ac:dyDescent="0.2">
      <c r="A156" s="7" t="s">
        <v>117</v>
      </c>
      <c r="B156" t="s">
        <v>188</v>
      </c>
      <c r="C156" t="s">
        <v>133</v>
      </c>
      <c r="D156">
        <v>2022</v>
      </c>
      <c r="E156" t="s">
        <v>46</v>
      </c>
      <c r="F156" s="5">
        <v>4.32</v>
      </c>
      <c r="G156" t="s">
        <v>134</v>
      </c>
      <c r="H156" s="5">
        <v>1404</v>
      </c>
      <c r="I156" s="5">
        <v>354.37626594779385</v>
      </c>
      <c r="J156" s="5">
        <v>0</v>
      </c>
      <c r="K156" s="5">
        <v>140.4</v>
      </c>
      <c r="L156" s="5">
        <v>3.7558085776116061</v>
      </c>
      <c r="M156" s="5">
        <v>44.395240336134457</v>
      </c>
      <c r="N156" s="5">
        <v>1.3468965517241382</v>
      </c>
      <c r="O156" s="5">
        <v>1.8</v>
      </c>
      <c r="P156" s="5">
        <v>0.17234482758620692</v>
      </c>
      <c r="Q156" s="5">
        <v>4.8348781355158552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f t="shared" si="17"/>
        <v>83.773559051509551</v>
      </c>
      <c r="Z156" s="5">
        <v>31.224199200548895</v>
      </c>
      <c r="AA156" s="5">
        <v>0</v>
      </c>
      <c r="AB156" s="5">
        <f>VLOOKUP($E156,Parametros!$B$3:$F$14,2,FALSE)</f>
        <v>2</v>
      </c>
      <c r="AC156" s="5" t="str">
        <f>VLOOKUP($E156,Parametros!$B$3:$F$14,4,FALSE)</f>
        <v>20222</v>
      </c>
      <c r="AD156" s="5" t="str">
        <f>VLOOKUP($E156,Parametros!$B$3:$F$14,5,FALSE)</f>
        <v>2022-2-01</v>
      </c>
      <c r="AE156" s="5">
        <v>0</v>
      </c>
      <c r="AF156" t="s">
        <v>409</v>
      </c>
      <c r="AG156" t="s">
        <v>417</v>
      </c>
      <c r="AH156" s="40">
        <f t="shared" si="18"/>
        <v>821.69436642308494</v>
      </c>
      <c r="AJ156" t="str">
        <f t="shared" si="16"/>
        <v>INSERT INTO TABLA_PRESUPUESTO VALUES ('VSR','Cripton_China','14004807-18',2022,'Febrero',4.32,'USD',1404,354.376266,0,140.4,3.755809,44.39524,1.346897,1.8,0.172345,4.834878,0,0,0,0,0,0,0,83.773559,31.224199,0,2,'20222','2022-2-01');</v>
      </c>
    </row>
    <row r="157" spans="1:36" x14ac:dyDescent="0.2">
      <c r="A157" s="7" t="s">
        <v>117</v>
      </c>
      <c r="B157" t="s">
        <v>188</v>
      </c>
      <c r="C157" t="s">
        <v>189</v>
      </c>
      <c r="D157">
        <v>2022</v>
      </c>
      <c r="E157" t="s">
        <v>46</v>
      </c>
      <c r="F157" s="5">
        <v>12.96</v>
      </c>
      <c r="G157" t="s">
        <v>134</v>
      </c>
      <c r="H157" s="5">
        <v>2332.8000000000002</v>
      </c>
      <c r="I157" s="5">
        <v>1002.7122203556356</v>
      </c>
      <c r="J157" s="5">
        <v>0</v>
      </c>
      <c r="K157" s="5">
        <v>233.28000000000003</v>
      </c>
      <c r="L157" s="5">
        <v>11.267425732834818</v>
      </c>
      <c r="M157" s="5">
        <v>76.809721008403358</v>
      </c>
      <c r="N157" s="5">
        <v>4.0406896551724145</v>
      </c>
      <c r="O157" s="5">
        <v>5.4</v>
      </c>
      <c r="P157" s="5">
        <v>0.51703448275862074</v>
      </c>
      <c r="Q157" s="5">
        <v>8.0333359790109604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f t="shared" si="17"/>
        <v>188.47337872699202</v>
      </c>
      <c r="Z157" s="5">
        <v>93.672597601646686</v>
      </c>
      <c r="AA157" s="5">
        <v>0</v>
      </c>
      <c r="AB157" s="5">
        <f>VLOOKUP($E157,Parametros!$B$3:$F$14,2,FALSE)</f>
        <v>2</v>
      </c>
      <c r="AC157" s="5" t="str">
        <f>VLOOKUP($E157,Parametros!$B$3:$F$14,4,FALSE)</f>
        <v>20222</v>
      </c>
      <c r="AD157" s="5" t="str">
        <f>VLOOKUP($E157,Parametros!$B$3:$F$14,5,FALSE)</f>
        <v>2022-2-01</v>
      </c>
      <c r="AE157" s="5">
        <v>0</v>
      </c>
      <c r="AF157" t="s">
        <v>409</v>
      </c>
      <c r="AG157" t="s">
        <v>417</v>
      </c>
      <c r="AH157" s="40">
        <f t="shared" si="18"/>
        <v>897.06697518453757</v>
      </c>
      <c r="AJ157" t="str">
        <f t="shared" si="16"/>
        <v>INSERT INTO TABLA_PRESUPUESTO VALUES ('VSR','Cripton_China','14005073-18',2022,'Febrero',12.96,'USD',2332.8,1002.71222,0,233.28,11.267426,76.809721,4.04069,5.4,0.517034,8.033336,0,0,0,0,0,0,0,188.473379,93.672598,0,2,'20222','2022-2-01');</v>
      </c>
    </row>
    <row r="158" spans="1:36" x14ac:dyDescent="0.2">
      <c r="A158" s="7" t="s">
        <v>117</v>
      </c>
      <c r="B158" t="s">
        <v>188</v>
      </c>
      <c r="C158" t="s">
        <v>163</v>
      </c>
      <c r="D158">
        <v>2022</v>
      </c>
      <c r="E158" t="s">
        <v>46</v>
      </c>
      <c r="F158" s="5">
        <v>129.6</v>
      </c>
      <c r="G158" t="s">
        <v>134</v>
      </c>
      <c r="H158" s="5">
        <v>5832</v>
      </c>
      <c r="I158" s="5">
        <v>2512.7241861413859</v>
      </c>
      <c r="J158" s="5">
        <v>0</v>
      </c>
      <c r="K158" s="5">
        <v>583.19999999999993</v>
      </c>
      <c r="L158" s="5">
        <v>112.67425732834818</v>
      </c>
      <c r="M158" s="5">
        <v>243.21721008403358</v>
      </c>
      <c r="N158" s="5">
        <v>40.406896551724138</v>
      </c>
      <c r="O158" s="5">
        <v>54</v>
      </c>
      <c r="P158" s="5">
        <v>5.1703448275862067</v>
      </c>
      <c r="Q158" s="5">
        <v>20.083339947527399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f t="shared" si="17"/>
        <v>1299.603767427338</v>
      </c>
      <c r="Z158" s="5">
        <v>936.72597601646669</v>
      </c>
      <c r="AA158" s="5">
        <v>0</v>
      </c>
      <c r="AB158" s="5">
        <f>VLOOKUP($E158,Parametros!$B$3:$F$14,2,FALSE)</f>
        <v>2</v>
      </c>
      <c r="AC158" s="5" t="str">
        <f>VLOOKUP($E158,Parametros!$B$3:$F$14,4,FALSE)</f>
        <v>20222</v>
      </c>
      <c r="AD158" s="5" t="str">
        <f>VLOOKUP($E158,Parametros!$B$3:$F$14,5,FALSE)</f>
        <v>2022-2-01</v>
      </c>
      <c r="AE158" s="5">
        <v>0</v>
      </c>
      <c r="AF158" t="s">
        <v>409</v>
      </c>
      <c r="AG158" t="s">
        <v>417</v>
      </c>
      <c r="AH158" s="40">
        <f t="shared" si="18"/>
        <v>1323.7977891029286</v>
      </c>
      <c r="AJ158" t="str">
        <f t="shared" si="16"/>
        <v>INSERT INTO TABLA_PRESUPUESTO VALUES ('VSR','Cripton_China','14004339-19',2022,'Febrero',129.6,'USD',5832,2512.724186,0,583.2,112.674257,243.21721,40.406897,54,5.170345,20.08334,0,0,0,0,0,0,0,1299.603767,936.725976,0,2,'20222','2022-2-01');</v>
      </c>
    </row>
    <row r="159" spans="1:36" x14ac:dyDescent="0.2">
      <c r="A159" s="7" t="s">
        <v>117</v>
      </c>
      <c r="B159" t="s">
        <v>188</v>
      </c>
      <c r="C159" t="s">
        <v>137</v>
      </c>
      <c r="D159">
        <v>2022</v>
      </c>
      <c r="E159" t="s">
        <v>46</v>
      </c>
      <c r="F159" s="5">
        <v>43.199999999999996</v>
      </c>
      <c r="G159" t="s">
        <v>134</v>
      </c>
      <c r="H159" s="5">
        <v>3455.9999999999995</v>
      </c>
      <c r="I159" s="5">
        <v>1263.5173755149767</v>
      </c>
      <c r="J159" s="5">
        <v>0</v>
      </c>
      <c r="K159" s="5">
        <v>345.59999999999997</v>
      </c>
      <c r="L159" s="5">
        <v>37.558085776116052</v>
      </c>
      <c r="M159" s="5">
        <v>126.43240336134453</v>
      </c>
      <c r="N159" s="5">
        <v>13.468965517241379</v>
      </c>
      <c r="O159" s="5">
        <v>17.999999999999996</v>
      </c>
      <c r="P159" s="5">
        <v>1.7234482758620688</v>
      </c>
      <c r="Q159" s="5">
        <v>11.901238487423642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f t="shared" si="17"/>
        <v>483.76804764736056</v>
      </c>
      <c r="Z159" s="5">
        <v>312.2419920054889</v>
      </c>
      <c r="AA159" s="5">
        <v>0</v>
      </c>
      <c r="AB159" s="5">
        <f>VLOOKUP($E159,Parametros!$B$3:$F$14,2,FALSE)</f>
        <v>2</v>
      </c>
      <c r="AC159" s="5" t="str">
        <f>VLOOKUP($E159,Parametros!$B$3:$F$14,4,FALSE)</f>
        <v>20222</v>
      </c>
      <c r="AD159" s="5" t="str">
        <f>VLOOKUP($E159,Parametros!$B$3:$F$14,5,FALSE)</f>
        <v>2022-2-01</v>
      </c>
      <c r="AE159" s="5">
        <v>0</v>
      </c>
      <c r="AF159" t="s">
        <v>409</v>
      </c>
      <c r="AG159" t="s">
        <v>417</v>
      </c>
      <c r="AH159" s="40">
        <f t="shared" si="18"/>
        <v>1325.5564910615462</v>
      </c>
      <c r="AJ159" t="str">
        <f t="shared" si="16"/>
        <v>INSERT INTO TABLA_PRESUPUESTO VALUES ('VSR','Cripton_China','14004806-17',2022,'Febrero',43.2,'USD',3456,1263.517376,0,345.6,37.558086,126.432403,13.468966,18,1.723448,11.901238,0,0,0,0,0,0,0,483.768048,312.241992,0,2,'20222','2022-2-01');</v>
      </c>
    </row>
    <row r="160" spans="1:36" x14ac:dyDescent="0.2">
      <c r="A160" s="7" t="s">
        <v>117</v>
      </c>
      <c r="B160" t="s">
        <v>188</v>
      </c>
      <c r="C160" t="s">
        <v>138</v>
      </c>
      <c r="D160">
        <v>2022</v>
      </c>
      <c r="E160" t="s">
        <v>46</v>
      </c>
      <c r="F160" s="5">
        <v>4.32</v>
      </c>
      <c r="G160" t="s">
        <v>134</v>
      </c>
      <c r="H160" s="5">
        <v>432</v>
      </c>
      <c r="I160" s="5">
        <v>279.73480438875009</v>
      </c>
      <c r="J160" s="5">
        <v>0</v>
      </c>
      <c r="K160" s="5">
        <v>43.2</v>
      </c>
      <c r="L160" s="5">
        <v>3.7558085776116061</v>
      </c>
      <c r="M160" s="5">
        <v>15.235240336134455</v>
      </c>
      <c r="N160" s="5">
        <v>1.3468965517241382</v>
      </c>
      <c r="O160" s="5">
        <v>1.8</v>
      </c>
      <c r="P160" s="5">
        <v>0.17234482758620692</v>
      </c>
      <c r="Q160" s="5">
        <v>1.4876548109279555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f t="shared" si="17"/>
        <v>51.266335726921653</v>
      </c>
      <c r="Z160" s="5">
        <v>31.224199200548895</v>
      </c>
      <c r="AA160" s="5">
        <v>0</v>
      </c>
      <c r="AB160" s="5">
        <f>VLOOKUP($E160,Parametros!$B$3:$F$14,2,FALSE)</f>
        <v>2</v>
      </c>
      <c r="AC160" s="5" t="str">
        <f>VLOOKUP($E160,Parametros!$B$3:$F$14,4,FALSE)</f>
        <v>20222</v>
      </c>
      <c r="AD160" s="5" t="str">
        <f>VLOOKUP($E160,Parametros!$B$3:$F$14,5,FALSE)</f>
        <v>2022-2-01</v>
      </c>
      <c r="AE160" s="5">
        <v>0</v>
      </c>
      <c r="AF160" t="s">
        <v>409</v>
      </c>
      <c r="AG160" t="s">
        <v>417</v>
      </c>
      <c r="AH160" s="40">
        <f t="shared" si="18"/>
        <v>54.043051306716706</v>
      </c>
      <c r="AJ160" t="str">
        <f t="shared" si="16"/>
        <v>INSERT INTO TABLA_PRESUPUESTO VALUES ('VSR','Cripton_China','14004965-17',2022,'Febrero',4.32,'USD',432,279.734804,0,43.2,3.755809,15.23524,1.346897,1.8,0.172345,1.487655,0,0,0,0,0,0,0,51.266336,31.224199,0,2,'20222','2022-2-01');</v>
      </c>
    </row>
    <row r="161" spans="1:36" x14ac:dyDescent="0.2">
      <c r="A161" s="7" t="s">
        <v>117</v>
      </c>
      <c r="B161" t="s">
        <v>188</v>
      </c>
      <c r="C161" t="s">
        <v>179</v>
      </c>
      <c r="D161">
        <v>2022</v>
      </c>
      <c r="E161" t="s">
        <v>46</v>
      </c>
      <c r="F161" s="5">
        <v>86.399999999999991</v>
      </c>
      <c r="G161" t="s">
        <v>134</v>
      </c>
      <c r="H161" s="5">
        <v>3455.9999999999995</v>
      </c>
      <c r="I161" s="5">
        <v>1745.3414427709404</v>
      </c>
      <c r="J161" s="5">
        <v>0</v>
      </c>
      <c r="K161" s="5">
        <v>345.59999999999997</v>
      </c>
      <c r="L161" s="5">
        <v>75.116171552232103</v>
      </c>
      <c r="M161" s="5">
        <v>149.18480672268905</v>
      </c>
      <c r="N161" s="5">
        <v>26.937931034482759</v>
      </c>
      <c r="O161" s="5">
        <v>35.999999999999993</v>
      </c>
      <c r="P161" s="5">
        <v>3.4468965517241377</v>
      </c>
      <c r="Q161" s="5">
        <v>11.901238487423642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f t="shared" si="17"/>
        <v>851.95485680729735</v>
      </c>
      <c r="Z161" s="5">
        <v>624.48398401097779</v>
      </c>
      <c r="AA161" s="5">
        <v>0</v>
      </c>
      <c r="AB161" s="5">
        <f>VLOOKUP($E161,Parametros!$B$3:$F$14,2,FALSE)</f>
        <v>2</v>
      </c>
      <c r="AC161" s="5" t="str">
        <f>VLOOKUP($E161,Parametros!$B$3:$F$14,4,FALSE)</f>
        <v>20222</v>
      </c>
      <c r="AD161" s="5" t="str">
        <f>VLOOKUP($E161,Parametros!$B$3:$F$14,5,FALSE)</f>
        <v>2022-2-01</v>
      </c>
      <c r="AE161" s="5">
        <v>0</v>
      </c>
      <c r="AF161" t="s">
        <v>409</v>
      </c>
      <c r="AG161" t="s">
        <v>417</v>
      </c>
      <c r="AH161" s="40">
        <f t="shared" si="18"/>
        <v>437.98752886952957</v>
      </c>
      <c r="AJ161" t="str">
        <f t="shared" si="16"/>
        <v>INSERT INTO TABLA_PRESUPUESTO VALUES ('VSR','Cripton_China','14004992-19',2022,'Febrero',86.4,'USD',3456,1745.341443,0,345.6,75.116172,149.184807,26.937931,36,3.446897,11.901238,0,0,0,0,0,0,0,851.954857,624.483984,0,2,'20222','2022-2-01');</v>
      </c>
    </row>
    <row r="162" spans="1:36" x14ac:dyDescent="0.2">
      <c r="A162" s="7" t="s">
        <v>117</v>
      </c>
      <c r="B162" t="s">
        <v>188</v>
      </c>
      <c r="C162" t="s">
        <v>142</v>
      </c>
      <c r="D162">
        <v>2022</v>
      </c>
      <c r="E162" t="s">
        <v>46</v>
      </c>
      <c r="F162" s="5">
        <v>518.4</v>
      </c>
      <c r="G162" t="s">
        <v>134</v>
      </c>
      <c r="H162" s="5">
        <v>12960</v>
      </c>
      <c r="I162" s="5">
        <v>8913.5151478016414</v>
      </c>
      <c r="J162" s="5">
        <v>0</v>
      </c>
      <c r="K162" s="5">
        <v>1296</v>
      </c>
      <c r="L162" s="5">
        <v>450.6970293133927</v>
      </c>
      <c r="M162" s="5">
        <v>661.82884033613448</v>
      </c>
      <c r="N162" s="5">
        <v>161.62758620689655</v>
      </c>
      <c r="O162" s="5">
        <v>216</v>
      </c>
      <c r="P162" s="5">
        <v>20.681379310344827</v>
      </c>
      <c r="Q162" s="5">
        <v>44.629644327838669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f t="shared" si="17"/>
        <v>4851.6713542470816</v>
      </c>
      <c r="Z162" s="5">
        <v>3746.9039040658668</v>
      </c>
      <c r="AA162" s="5">
        <v>0</v>
      </c>
      <c r="AB162" s="5">
        <f>VLOOKUP($E162,Parametros!$B$3:$F$14,2,FALSE)</f>
        <v>2</v>
      </c>
      <c r="AC162" s="5" t="str">
        <f>VLOOKUP($E162,Parametros!$B$3:$F$14,4,FALSE)</f>
        <v>20222</v>
      </c>
      <c r="AD162" s="5" t="str">
        <f>VLOOKUP($E162,Parametros!$B$3:$F$14,5,FALSE)</f>
        <v>2022-2-01</v>
      </c>
      <c r="AE162" s="5">
        <v>0</v>
      </c>
      <c r="AF162" t="s">
        <v>409</v>
      </c>
      <c r="AG162" t="s">
        <v>417</v>
      </c>
      <c r="AH162" s="40">
        <f t="shared" si="18"/>
        <v>-2551.8835313621153</v>
      </c>
      <c r="AJ162" t="str">
        <f t="shared" si="16"/>
        <v>INSERT INTO TABLA_PRESUPUESTO VALUES ('VSR','Cripton_China','14004971-20',2022,'Febrero',518.4,'USD',12960,8913.515148,0,1296,450.697029,661.82884,161.627586,216,20.681379,44.629644,0,0,0,0,0,0,0,4851.671354,3746.903904,0,2,'20222','2022-2-01');</v>
      </c>
    </row>
    <row r="163" spans="1:36" x14ac:dyDescent="0.2">
      <c r="A163" s="7" t="s">
        <v>117</v>
      </c>
      <c r="B163" t="s">
        <v>188</v>
      </c>
      <c r="C163" t="s">
        <v>184</v>
      </c>
      <c r="D163">
        <v>2022</v>
      </c>
      <c r="E163" t="s">
        <v>46</v>
      </c>
      <c r="F163" s="5">
        <v>224.64000000000001</v>
      </c>
      <c r="G163" t="s">
        <v>134</v>
      </c>
      <c r="H163" s="5">
        <v>6739.2000000000007</v>
      </c>
      <c r="I163" s="5">
        <v>3530.7130999248002</v>
      </c>
      <c r="J163" s="5">
        <v>0</v>
      </c>
      <c r="K163" s="5">
        <v>673.92000000000007</v>
      </c>
      <c r="L163" s="5">
        <v>195.30204603580353</v>
      </c>
      <c r="M163" s="5">
        <v>320.48849747899158</v>
      </c>
      <c r="N163" s="5">
        <v>70.038620689655176</v>
      </c>
      <c r="O163" s="5">
        <v>93.6</v>
      </c>
      <c r="P163" s="5">
        <v>8.9619310344827596</v>
      </c>
      <c r="Q163" s="5">
        <v>23.207415050476108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f t="shared" si="17"/>
        <v>2139.9548226821476</v>
      </c>
      <c r="Z163" s="5">
        <v>1623.6583584285422</v>
      </c>
      <c r="AA163" s="5">
        <v>0</v>
      </c>
      <c r="AB163" s="5">
        <f>VLOOKUP($E163,Parametros!$B$3:$F$14,2,FALSE)</f>
        <v>2</v>
      </c>
      <c r="AC163" s="5" t="str">
        <f>VLOOKUP($E163,Parametros!$B$3:$F$14,4,FALSE)</f>
        <v>20222</v>
      </c>
      <c r="AD163" s="5" t="str">
        <f>VLOOKUP($E163,Parametros!$B$3:$F$14,5,FALSE)</f>
        <v>2022-2-01</v>
      </c>
      <c r="AE163" s="5">
        <v>-7.9580786405131221E-13</v>
      </c>
      <c r="AF163" t="s">
        <v>409</v>
      </c>
      <c r="AG163" t="s">
        <v>417</v>
      </c>
      <c r="AH163" s="40">
        <f t="shared" si="18"/>
        <v>199.31003135724904</v>
      </c>
      <c r="AJ163" t="str">
        <f t="shared" si="16"/>
        <v>INSERT INTO TABLA_PRESUPUESTO VALUES ('VSR','Cripton_China','14004990-20',2022,'Febrero',224.64,'USD',6739.2,3530.7131,0,673.92,195.302046,320.488497,70.038621,93.6,8.961931,23.207415,0,0,0,0,0,0,0,2139.954823,1623.658358,0,2,'20222','2022-2-01');</v>
      </c>
    </row>
    <row r="164" spans="1:36" x14ac:dyDescent="0.2">
      <c r="A164" s="7" t="s">
        <v>117</v>
      </c>
      <c r="B164" t="s">
        <v>188</v>
      </c>
      <c r="C164" t="s">
        <v>190</v>
      </c>
      <c r="D164">
        <v>2022</v>
      </c>
      <c r="E164" t="s">
        <v>46</v>
      </c>
      <c r="F164" s="5">
        <v>21.599999999999998</v>
      </c>
      <c r="G164" t="s">
        <v>134</v>
      </c>
      <c r="H164" s="5">
        <v>1727.9999999999998</v>
      </c>
      <c r="I164" s="5">
        <v>1171.6309523017503</v>
      </c>
      <c r="J164" s="5">
        <v>0</v>
      </c>
      <c r="K164" s="5">
        <v>172.79999999999998</v>
      </c>
      <c r="L164" s="5">
        <v>18.779042888058026</v>
      </c>
      <c r="M164" s="5">
        <v>63.216201680672263</v>
      </c>
      <c r="N164" s="5">
        <v>6.7344827586206897</v>
      </c>
      <c r="O164" s="5">
        <v>8.9999999999999982</v>
      </c>
      <c r="P164" s="5">
        <v>0.86172413793103442</v>
      </c>
      <c r="Q164" s="5">
        <v>5.950619243711821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f t="shared" si="17"/>
        <v>241.88402382368028</v>
      </c>
      <c r="Z164" s="5">
        <v>156.12099600274445</v>
      </c>
      <c r="AA164" s="5">
        <v>0</v>
      </c>
      <c r="AB164" s="5">
        <f>VLOOKUP($E164,Parametros!$B$3:$F$14,2,FALSE)</f>
        <v>2</v>
      </c>
      <c r="AC164" s="5" t="str">
        <f>VLOOKUP($E164,Parametros!$B$3:$F$14,4,FALSE)</f>
        <v>20222</v>
      </c>
      <c r="AD164" s="5" t="str">
        <f>VLOOKUP($E164,Parametros!$B$3:$F$14,5,FALSE)</f>
        <v>2022-2-01</v>
      </c>
      <c r="AE164" s="5">
        <v>0</v>
      </c>
      <c r="AF164" t="s">
        <v>409</v>
      </c>
      <c r="AG164" t="s">
        <v>417</v>
      </c>
      <c r="AH164" s="40">
        <f t="shared" si="18"/>
        <v>122.90598098651122</v>
      </c>
      <c r="AJ164" t="str">
        <f t="shared" si="16"/>
        <v>INSERT INTO TABLA_PRESUPUESTO VALUES ('VSR','Cripton_China','14005163-18',2022,'Febrero',21.6,'USD',1728,1171.630952,0,172.8,18.779043,63.216202,6.734483,9,0.861724,5.950619,0,0,0,0,0,0,0,241.884024,156.120996,0,2,'20222','2022-2-01');</v>
      </c>
    </row>
    <row r="165" spans="1:36" x14ac:dyDescent="0.2">
      <c r="A165" s="7" t="s">
        <v>117</v>
      </c>
      <c r="B165" t="s">
        <v>188</v>
      </c>
      <c r="C165" t="s">
        <v>191</v>
      </c>
      <c r="D165">
        <v>2022</v>
      </c>
      <c r="E165" t="s">
        <v>46</v>
      </c>
      <c r="F165" s="5">
        <v>34.56</v>
      </c>
      <c r="G165" t="s">
        <v>134</v>
      </c>
      <c r="H165" s="5">
        <v>2073.6000000000004</v>
      </c>
      <c r="I165" s="5">
        <v>1310.0383455587898</v>
      </c>
      <c r="J165" s="5">
        <v>0</v>
      </c>
      <c r="K165" s="5">
        <v>207.36</v>
      </c>
      <c r="L165" s="5">
        <v>30.046468620892849</v>
      </c>
      <c r="M165" s="5">
        <v>80.409922689075628</v>
      </c>
      <c r="N165" s="5">
        <v>10.775172413793106</v>
      </c>
      <c r="O165" s="5">
        <v>14.4</v>
      </c>
      <c r="P165" s="5">
        <v>1.3787586206896554</v>
      </c>
      <c r="Q165" s="5">
        <v>7.1407430924541879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f t="shared" si="17"/>
        <v>363.89819042040375</v>
      </c>
      <c r="Z165" s="5">
        <v>249.79359360439116</v>
      </c>
      <c r="AA165" s="5">
        <v>0</v>
      </c>
      <c r="AB165" s="5">
        <f>VLOOKUP($E165,Parametros!$B$3:$F$14,2,FALSE)</f>
        <v>2</v>
      </c>
      <c r="AC165" s="5" t="str">
        <f>VLOOKUP($E165,Parametros!$B$3:$F$14,4,FALSE)</f>
        <v>20222</v>
      </c>
      <c r="AD165" s="5" t="str">
        <f>VLOOKUP($E165,Parametros!$B$3:$F$14,5,FALSE)</f>
        <v>2022-2-01</v>
      </c>
      <c r="AE165" s="5">
        <v>0</v>
      </c>
      <c r="AF165" t="s">
        <v>409</v>
      </c>
      <c r="AG165" t="s">
        <v>417</v>
      </c>
      <c r="AH165" s="40">
        <f t="shared" si="18"/>
        <v>162.25699539991365</v>
      </c>
      <c r="AJ165" t="str">
        <f t="shared" si="16"/>
        <v>INSERT INTO TABLA_PRESUPUESTO VALUES ('VSR','Cripton_China','14005143-17',2022,'Febrero',34.56,'USD',2073.6,1310.038346,0,207.36,30.046469,80.409923,10.775172,14.4,1.378759,7.140743,0,0,0,0,0,0,0,363.89819,249.793594,0,2,'20222','2022-2-01');</v>
      </c>
    </row>
    <row r="166" spans="1:36" x14ac:dyDescent="0.2">
      <c r="A166" s="7" t="s">
        <v>117</v>
      </c>
      <c r="B166" t="s">
        <v>188</v>
      </c>
      <c r="C166" t="s">
        <v>153</v>
      </c>
      <c r="D166">
        <v>2022</v>
      </c>
      <c r="E166" t="s">
        <v>46</v>
      </c>
      <c r="F166" s="5">
        <v>43.199999999999996</v>
      </c>
      <c r="G166" t="s">
        <v>134</v>
      </c>
      <c r="H166" s="5">
        <v>2375.9999999999995</v>
      </c>
      <c r="I166" s="5">
        <v>892.93644749139492</v>
      </c>
      <c r="J166" s="5">
        <v>0</v>
      </c>
      <c r="K166" s="5">
        <v>237.59999999999997</v>
      </c>
      <c r="L166" s="5">
        <v>37.558085776116052</v>
      </c>
      <c r="M166" s="5">
        <v>94.032403361344521</v>
      </c>
      <c r="N166" s="5">
        <v>13.468965517241379</v>
      </c>
      <c r="O166" s="5">
        <v>17.999999999999996</v>
      </c>
      <c r="P166" s="5">
        <v>1.7234482758620688</v>
      </c>
      <c r="Q166" s="5">
        <v>8.1821014601037536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f t="shared" si="17"/>
        <v>447.64891062004062</v>
      </c>
      <c r="Z166" s="5">
        <v>312.2419920054889</v>
      </c>
      <c r="AA166" s="5">
        <v>0</v>
      </c>
      <c r="AB166" s="5">
        <f>VLOOKUP($E166,Parametros!$B$3:$F$14,2,FALSE)</f>
        <v>2</v>
      </c>
      <c r="AC166" s="5" t="str">
        <f>VLOOKUP($E166,Parametros!$B$3:$F$14,4,FALSE)</f>
        <v>20222</v>
      </c>
      <c r="AD166" s="5" t="str">
        <f>VLOOKUP($E166,Parametros!$B$3:$F$14,5,FALSE)</f>
        <v>2022-2-01</v>
      </c>
      <c r="AE166" s="5">
        <v>0</v>
      </c>
      <c r="AF166" t="s">
        <v>409</v>
      </c>
      <c r="AG166" t="s">
        <v>417</v>
      </c>
      <c r="AH166" s="40">
        <f t="shared" si="18"/>
        <v>760.25655611244804</v>
      </c>
      <c r="AJ166" t="str">
        <f t="shared" si="16"/>
        <v>INSERT INTO TABLA_PRESUPUESTO VALUES ('VSR','Cripton_China','14005087-20',2022,'Febrero',43.2,'USD',2376,892.936447,0,237.6,37.558086,94.032403,13.468966,18,1.723448,8.182101,0,0,0,0,0,0,0,447.648911,312.241992,0,2,'20222','2022-2-01');</v>
      </c>
    </row>
    <row r="167" spans="1:36" x14ac:dyDescent="0.2">
      <c r="A167" s="7" t="s">
        <v>117</v>
      </c>
      <c r="B167" t="s">
        <v>188</v>
      </c>
      <c r="C167" t="s">
        <v>122</v>
      </c>
      <c r="D167">
        <v>2022</v>
      </c>
      <c r="E167" t="s">
        <v>46</v>
      </c>
      <c r="F167" s="5">
        <v>4.32</v>
      </c>
      <c r="G167" t="s">
        <v>134</v>
      </c>
      <c r="H167" s="5">
        <v>518.40000000000009</v>
      </c>
      <c r="I167" s="5">
        <v>212.95352013086142</v>
      </c>
      <c r="J167" s="5">
        <v>0</v>
      </c>
      <c r="K167" s="5">
        <v>51.84</v>
      </c>
      <c r="L167" s="5">
        <v>3.7558085776116061</v>
      </c>
      <c r="M167" s="5">
        <v>17.827240336134455</v>
      </c>
      <c r="N167" s="5">
        <v>1.3468965517241382</v>
      </c>
      <c r="O167" s="5">
        <v>1.8</v>
      </c>
      <c r="P167" s="5">
        <v>0.17234482758620692</v>
      </c>
      <c r="Q167" s="5">
        <v>1.785185773113547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f t="shared" si="17"/>
        <v>54.155866689107249</v>
      </c>
      <c r="Z167" s="5">
        <v>31.224199200548895</v>
      </c>
      <c r="AA167" s="5">
        <v>0</v>
      </c>
      <c r="AB167" s="5">
        <f>VLOOKUP($E167,Parametros!$B$3:$F$14,2,FALSE)</f>
        <v>2</v>
      </c>
      <c r="AC167" s="5" t="str">
        <f>VLOOKUP($E167,Parametros!$B$3:$F$14,4,FALSE)</f>
        <v>20222</v>
      </c>
      <c r="AD167" s="5" t="str">
        <f>VLOOKUP($E167,Parametros!$B$3:$F$14,5,FALSE)</f>
        <v>2022-2-01</v>
      </c>
      <c r="AE167" s="5">
        <v>0</v>
      </c>
      <c r="AF167" t="s">
        <v>409</v>
      </c>
      <c r="AG167" t="s">
        <v>417</v>
      </c>
      <c r="AH167" s="40">
        <f t="shared" si="18"/>
        <v>195.69480460241979</v>
      </c>
      <c r="AJ167" t="str">
        <f t="shared" si="16"/>
        <v>INSERT INTO TABLA_PRESUPUESTO VALUES ('VSR','Cripton_China','14005080-18',2022,'Febrero',4.32,'USD',518.4,212.95352,0,51.84,3.755809,17.82724,1.346897,1.8,0.172345,1.785186,0,0,0,0,0,0,0,54.155867,31.224199,0,2,'20222','2022-2-01');</v>
      </c>
    </row>
    <row r="168" spans="1:36" x14ac:dyDescent="0.2">
      <c r="A168" s="7" t="s">
        <v>117</v>
      </c>
      <c r="B168" t="s">
        <v>188</v>
      </c>
      <c r="C168" t="s">
        <v>144</v>
      </c>
      <c r="D168">
        <v>2022</v>
      </c>
      <c r="E168" t="s">
        <v>46</v>
      </c>
      <c r="F168" s="5">
        <v>4.32</v>
      </c>
      <c r="G168" t="s">
        <v>134</v>
      </c>
      <c r="H168" s="5">
        <v>518.40000000000009</v>
      </c>
      <c r="I168" s="5">
        <v>382.0419095210907</v>
      </c>
      <c r="J168" s="5">
        <v>0</v>
      </c>
      <c r="K168" s="5">
        <v>51.84</v>
      </c>
      <c r="L168" s="5">
        <v>3.7558085776116061</v>
      </c>
      <c r="M168" s="5">
        <v>17.827240336134455</v>
      </c>
      <c r="N168" s="5">
        <v>1.3468965517241382</v>
      </c>
      <c r="O168" s="5">
        <v>1.8</v>
      </c>
      <c r="P168" s="5">
        <v>0.17234482758620692</v>
      </c>
      <c r="Q168" s="5">
        <v>1.785185773113547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f t="shared" si="17"/>
        <v>54.155866689107249</v>
      </c>
      <c r="Z168" s="5">
        <v>31.224199200548895</v>
      </c>
      <c r="AA168" s="5">
        <v>0</v>
      </c>
      <c r="AB168" s="5">
        <f>VLOOKUP($E168,Parametros!$B$3:$F$14,2,FALSE)</f>
        <v>2</v>
      </c>
      <c r="AC168" s="5" t="str">
        <f>VLOOKUP($E168,Parametros!$B$3:$F$14,4,FALSE)</f>
        <v>20222</v>
      </c>
      <c r="AD168" s="5" t="str">
        <f>VLOOKUP($E168,Parametros!$B$3:$F$14,5,FALSE)</f>
        <v>2022-2-01</v>
      </c>
      <c r="AE168" s="5">
        <v>0</v>
      </c>
      <c r="AF168" t="s">
        <v>409</v>
      </c>
      <c r="AG168" t="s">
        <v>417</v>
      </c>
      <c r="AH168" s="40">
        <f t="shared" si="18"/>
        <v>26.606415212190512</v>
      </c>
      <c r="AJ168" t="str">
        <f t="shared" si="16"/>
        <v>INSERT INTO TABLA_PRESUPUESTO VALUES ('VSR','Cripton_China','14004879-18',2022,'Febrero',4.32,'USD',518.4,382.04191,0,51.84,3.755809,17.82724,1.346897,1.8,0.172345,1.785186,0,0,0,0,0,0,0,54.155867,31.224199,0,2,'20222','2022-2-01');</v>
      </c>
    </row>
    <row r="169" spans="1:36" x14ac:dyDescent="0.2">
      <c r="A169" s="7" t="s">
        <v>117</v>
      </c>
      <c r="B169" t="s">
        <v>188</v>
      </c>
      <c r="C169" t="s">
        <v>192</v>
      </c>
      <c r="D169">
        <v>2022</v>
      </c>
      <c r="E169" t="s">
        <v>46</v>
      </c>
      <c r="F169" s="5">
        <v>216</v>
      </c>
      <c r="G169" t="s">
        <v>134</v>
      </c>
      <c r="H169" s="5">
        <v>8640</v>
      </c>
      <c r="I169" s="5">
        <v>3695.5928005029327</v>
      </c>
      <c r="J169" s="5">
        <v>0</v>
      </c>
      <c r="K169" s="5">
        <v>864</v>
      </c>
      <c r="L169" s="5">
        <v>187.79042888058029</v>
      </c>
      <c r="M169" s="5">
        <v>372.96201680672266</v>
      </c>
      <c r="N169" s="5">
        <v>67.34482758620689</v>
      </c>
      <c r="O169" s="5">
        <v>90</v>
      </c>
      <c r="P169" s="5">
        <v>8.6172413793103448</v>
      </c>
      <c r="Q169" s="5">
        <v>29.753096218559111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f t="shared" si="17"/>
        <v>2129.8871420182436</v>
      </c>
      <c r="Z169" s="5">
        <v>1561.2099600274446</v>
      </c>
      <c r="AA169" s="5">
        <v>0</v>
      </c>
      <c r="AB169" s="5">
        <f>VLOOKUP($E169,Parametros!$B$3:$F$14,2,FALSE)</f>
        <v>2</v>
      </c>
      <c r="AC169" s="5" t="str">
        <f>VLOOKUP($E169,Parametros!$B$3:$F$14,4,FALSE)</f>
        <v>20222</v>
      </c>
      <c r="AD169" s="5" t="str">
        <f>VLOOKUP($E169,Parametros!$B$3:$F$14,5,FALSE)</f>
        <v>2022-2-01</v>
      </c>
      <c r="AE169" s="5">
        <v>0</v>
      </c>
      <c r="AF169" t="s">
        <v>409</v>
      </c>
      <c r="AG169" t="s">
        <v>417</v>
      </c>
      <c r="AH169" s="40">
        <f t="shared" si="18"/>
        <v>1762.7296285982434</v>
      </c>
      <c r="AJ169" t="str">
        <f t="shared" si="16"/>
        <v>INSERT INTO TABLA_PRESUPUESTO VALUES ('VSR','Cripton_China','14005089-20',2022,'Febrero',216,'USD',8640,3695.592801,0,864,187.790429,372.962017,67.344828,90,8.617241,29.753096,0,0,0,0,0,0,0,2129.887142,1561.20996,0,2,'20222','2022-2-01');</v>
      </c>
    </row>
    <row r="170" spans="1:36" x14ac:dyDescent="0.2">
      <c r="A170" s="7" t="s">
        <v>117</v>
      </c>
      <c r="B170" t="s">
        <v>188</v>
      </c>
      <c r="C170" t="s">
        <v>159</v>
      </c>
      <c r="D170">
        <v>2022</v>
      </c>
      <c r="E170" t="s">
        <v>46</v>
      </c>
      <c r="F170" s="5">
        <v>34.56</v>
      </c>
      <c r="G170" t="s">
        <v>134</v>
      </c>
      <c r="H170" s="5">
        <v>2419.2000000000003</v>
      </c>
      <c r="I170" s="5">
        <v>1064.4714866727006</v>
      </c>
      <c r="J170" s="5">
        <v>0</v>
      </c>
      <c r="K170" s="5">
        <v>241.92000000000002</v>
      </c>
      <c r="L170" s="5">
        <v>30.046468620892849</v>
      </c>
      <c r="M170" s="5">
        <v>90.777922689075638</v>
      </c>
      <c r="N170" s="5">
        <v>10.775172413793106</v>
      </c>
      <c r="O170" s="5">
        <v>14.4</v>
      </c>
      <c r="P170" s="5">
        <v>1.3787586206896554</v>
      </c>
      <c r="Q170" s="5">
        <v>8.3308669411965521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f t="shared" si="17"/>
        <v>375.45631426914616</v>
      </c>
      <c r="Z170" s="5">
        <v>249.79359360439116</v>
      </c>
      <c r="AA170" s="5">
        <v>0</v>
      </c>
      <c r="AB170" s="5">
        <f>VLOOKUP($E170,Parametros!$B$3:$F$14,2,FALSE)</f>
        <v>2</v>
      </c>
      <c r="AC170" s="5" t="str">
        <f>VLOOKUP($E170,Parametros!$B$3:$F$14,4,FALSE)</f>
        <v>20222</v>
      </c>
      <c r="AD170" s="5" t="str">
        <f>VLOOKUP($E170,Parametros!$B$3:$F$14,5,FALSE)</f>
        <v>2022-2-01</v>
      </c>
      <c r="AE170" s="5">
        <v>0</v>
      </c>
      <c r="AF170" t="s">
        <v>409</v>
      </c>
      <c r="AG170" t="s">
        <v>417</v>
      </c>
      <c r="AH170" s="40">
        <f t="shared" si="18"/>
        <v>707.30573043726031</v>
      </c>
      <c r="AJ170" t="str">
        <f t="shared" si="16"/>
        <v>INSERT INTO TABLA_PRESUPUESTO VALUES ('VSR','Cripton_China','14005043-17',2022,'Febrero',34.56,'USD',2419.2,1064.471487,0,241.92,30.046469,90.777923,10.775172,14.4,1.378759,8.330867,0,0,0,0,0,0,0,375.456314,249.793594,0,2,'20222','2022-2-01');</v>
      </c>
    </row>
    <row r="171" spans="1:36" x14ac:dyDescent="0.2">
      <c r="A171" s="7" t="s">
        <v>117</v>
      </c>
      <c r="B171" t="s">
        <v>205</v>
      </c>
      <c r="C171" t="s">
        <v>133</v>
      </c>
      <c r="D171">
        <v>2022</v>
      </c>
      <c r="E171" t="s">
        <v>46</v>
      </c>
      <c r="F171" s="5">
        <v>7.5</v>
      </c>
      <c r="G171" t="s">
        <v>134</v>
      </c>
      <c r="H171" s="5">
        <v>1800</v>
      </c>
      <c r="I171" s="5">
        <v>475.50468182603095</v>
      </c>
      <c r="J171" s="5">
        <v>0</v>
      </c>
      <c r="K171" s="5">
        <v>135</v>
      </c>
      <c r="L171" s="5">
        <v>6.5205010027979267</v>
      </c>
      <c r="M171" s="5">
        <v>3.2393442622950821</v>
      </c>
      <c r="N171" s="5">
        <v>2.9483695652173916</v>
      </c>
      <c r="O171" s="5">
        <v>3.9402173913043481</v>
      </c>
      <c r="P171" s="5">
        <v>0.37726449275362317</v>
      </c>
      <c r="Q171" s="5">
        <v>6.1985617121998144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f t="shared" si="17"/>
        <v>70.912436591389863</v>
      </c>
      <c r="Z171" s="5">
        <v>54.2086791676196</v>
      </c>
      <c r="AA171" s="5">
        <v>0</v>
      </c>
      <c r="AB171" s="5">
        <f>VLOOKUP($E171,Parametros!$B$3:$F$14,2,FALSE)</f>
        <v>2</v>
      </c>
      <c r="AC171" s="5" t="str">
        <f>VLOOKUP($E171,Parametros!$B$3:$F$14,4,FALSE)</f>
        <v>20222</v>
      </c>
      <c r="AD171" s="5" t="str">
        <f>VLOOKUP($E171,Parametros!$B$3:$F$14,5,FALSE)</f>
        <v>2022-2-01</v>
      </c>
      <c r="AE171" s="5">
        <v>0</v>
      </c>
      <c r="AF171" t="s">
        <v>409</v>
      </c>
      <c r="AG171" t="s">
        <v>421</v>
      </c>
      <c r="AH171" s="40">
        <f t="shared" si="18"/>
        <v>1112.0623805797816</v>
      </c>
      <c r="AJ171" t="str">
        <f t="shared" si="16"/>
        <v>INSERT INTO TABLA_PRESUPUESTO VALUES ('VSR','80225-C','14004807-18',2022,'Febrero',7.5,'USD',1800,475.504682,0,135,6.520501,3.239344,2.94837,3.940217,0.377264,6.198562,0,0,0,0,0,0,0,70.912437,54.208679,0,2,'20222','2022-2-01');</v>
      </c>
    </row>
    <row r="172" spans="1:36" x14ac:dyDescent="0.2">
      <c r="A172" s="7" t="s">
        <v>117</v>
      </c>
      <c r="B172" t="s">
        <v>205</v>
      </c>
      <c r="C172" t="s">
        <v>138</v>
      </c>
      <c r="D172">
        <v>2022</v>
      </c>
      <c r="E172" t="s">
        <v>46</v>
      </c>
      <c r="F172" s="5">
        <v>15</v>
      </c>
      <c r="G172" t="s">
        <v>134</v>
      </c>
      <c r="H172" s="5">
        <v>1500</v>
      </c>
      <c r="I172" s="5">
        <v>971.30140412760431</v>
      </c>
      <c r="J172" s="5">
        <v>0</v>
      </c>
      <c r="K172" s="5">
        <v>112.5</v>
      </c>
      <c r="L172" s="5">
        <v>13.041002005595853</v>
      </c>
      <c r="M172" s="5">
        <v>6.4786885245901642</v>
      </c>
      <c r="N172" s="5">
        <v>5.8967391304347831</v>
      </c>
      <c r="O172" s="5">
        <v>7.8804347826086962</v>
      </c>
      <c r="P172" s="5">
        <v>0.75452898550724634</v>
      </c>
      <c r="Q172" s="5">
        <v>5.1654680934998458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f t="shared" si="17"/>
        <v>134.59321785187993</v>
      </c>
      <c r="Z172" s="5">
        <v>108.4173583352392</v>
      </c>
      <c r="AA172" s="5">
        <v>0</v>
      </c>
      <c r="AB172" s="5">
        <f>VLOOKUP($E172,Parametros!$B$3:$F$14,2,FALSE)</f>
        <v>2</v>
      </c>
      <c r="AC172" s="5" t="str">
        <f>VLOOKUP($E172,Parametros!$B$3:$F$14,4,FALSE)</f>
        <v>20222</v>
      </c>
      <c r="AD172" s="5" t="str">
        <f>VLOOKUP($E172,Parametros!$B$3:$F$14,5,FALSE)</f>
        <v>2022-2-01</v>
      </c>
      <c r="AE172" s="5">
        <v>0</v>
      </c>
      <c r="AF172" t="s">
        <v>409</v>
      </c>
      <c r="AG172" t="s">
        <v>421</v>
      </c>
      <c r="AH172" s="40">
        <f t="shared" si="18"/>
        <v>268.56437601492007</v>
      </c>
      <c r="AJ172" t="str">
        <f t="shared" si="16"/>
        <v>INSERT INTO TABLA_PRESUPUESTO VALUES ('VSR','80225-C','14004965-17',2022,'Febrero',15,'USD',1500,971.301404,0,112.5,13.041002,6.478689,5.896739,7.880435,0.754529,5.165468,0,0,0,0,0,0,0,134.593218,108.417358,0,2,'20222','2022-2-01');</v>
      </c>
    </row>
    <row r="173" spans="1:36" x14ac:dyDescent="0.2">
      <c r="A173" s="7" t="s">
        <v>117</v>
      </c>
      <c r="B173" t="s">
        <v>205</v>
      </c>
      <c r="C173" t="s">
        <v>206</v>
      </c>
      <c r="D173">
        <v>2022</v>
      </c>
      <c r="E173" t="s">
        <v>46</v>
      </c>
      <c r="F173" s="5">
        <v>90</v>
      </c>
      <c r="G173" t="s">
        <v>134</v>
      </c>
      <c r="H173" s="5">
        <v>3780</v>
      </c>
      <c r="I173" s="5">
        <v>2002.5138799565912</v>
      </c>
      <c r="J173" s="5">
        <v>0</v>
      </c>
      <c r="K173" s="5">
        <v>0</v>
      </c>
      <c r="L173" s="5">
        <v>0</v>
      </c>
      <c r="M173" s="5">
        <v>38.872131147540983</v>
      </c>
      <c r="N173" s="5">
        <v>35.380434782608695</v>
      </c>
      <c r="O173" s="5">
        <v>47.282608695652165</v>
      </c>
      <c r="P173" s="5">
        <v>4.5271739130434785</v>
      </c>
      <c r="Q173" s="5">
        <v>13.016979595619611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f t="shared" ref="Y173:Y191" si="19">+M173+N173+O173+P173+T173+U173+V173+Z173+AA173+S173+X173+Q173+R173</f>
        <v>789.58347814590013</v>
      </c>
      <c r="Z173" s="5">
        <v>650.50415001143517</v>
      </c>
      <c r="AA173" s="5">
        <v>0</v>
      </c>
      <c r="AB173" s="5">
        <f>VLOOKUP($E173,Parametros!$B$3:$F$14,2,FALSE)</f>
        <v>2</v>
      </c>
      <c r="AC173" s="5" t="str">
        <f>VLOOKUP($E173,Parametros!$B$3:$F$14,4,FALSE)</f>
        <v>20222</v>
      </c>
      <c r="AD173" s="5" t="str">
        <f>VLOOKUP($E173,Parametros!$B$3:$F$14,5,FALSE)</f>
        <v>2022-2-01</v>
      </c>
      <c r="AE173" s="5">
        <v>0</v>
      </c>
      <c r="AF173" t="s">
        <v>409</v>
      </c>
      <c r="AG173" t="s">
        <v>421</v>
      </c>
      <c r="AH173" s="40">
        <f t="shared" ref="AH173:AH191" si="20">+H173-SUM(I173:X173)-SUM(Z173:AA173)</f>
        <v>987.90264189750917</v>
      </c>
      <c r="AJ173" t="str">
        <f t="shared" si="16"/>
        <v>INSERT INTO TABLA_PRESUPUESTO VALUES ('VSR','80225-C','14004882-20',2022,'Febrero',90,'USD',3780,2002.51388,0,0,0,38.872131,35.380435,47.282609,4.527174,13.01698,0,0,0,0,0,0,0,789.583478,650.50415,0,2,'20222','2022-2-01');</v>
      </c>
    </row>
    <row r="174" spans="1:36" x14ac:dyDescent="0.2">
      <c r="A174" s="7" t="s">
        <v>117</v>
      </c>
      <c r="B174" t="s">
        <v>205</v>
      </c>
      <c r="C174" t="s">
        <v>207</v>
      </c>
      <c r="D174">
        <v>2022</v>
      </c>
      <c r="E174" t="s">
        <v>46</v>
      </c>
      <c r="F174" s="5">
        <v>480</v>
      </c>
      <c r="G174" t="s">
        <v>134</v>
      </c>
      <c r="H174" s="5">
        <v>12480</v>
      </c>
      <c r="I174" s="5">
        <v>8843.7967625195015</v>
      </c>
      <c r="J174" s="5">
        <v>0</v>
      </c>
      <c r="K174" s="5">
        <v>0</v>
      </c>
      <c r="L174" s="5">
        <v>0</v>
      </c>
      <c r="M174" s="5">
        <v>207.31803278688525</v>
      </c>
      <c r="N174" s="5">
        <v>188.69565217391306</v>
      </c>
      <c r="O174" s="5">
        <v>252.17391304347828</v>
      </c>
      <c r="P174" s="5">
        <v>24.144927536231883</v>
      </c>
      <c r="Q174" s="5">
        <v>42.976694537918718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f t="shared" si="19"/>
        <v>4184.6646868060816</v>
      </c>
      <c r="Z174" s="5">
        <v>3469.3554667276544</v>
      </c>
      <c r="AA174" s="5">
        <v>0</v>
      </c>
      <c r="AB174" s="5">
        <f>VLOOKUP($E174,Parametros!$B$3:$F$14,2,FALSE)</f>
        <v>2</v>
      </c>
      <c r="AC174" s="5" t="str">
        <f>VLOOKUP($E174,Parametros!$B$3:$F$14,4,FALSE)</f>
        <v>20222</v>
      </c>
      <c r="AD174" s="5" t="str">
        <f>VLOOKUP($E174,Parametros!$B$3:$F$14,5,FALSE)</f>
        <v>2022-2-01</v>
      </c>
      <c r="AE174" s="5">
        <v>0</v>
      </c>
      <c r="AF174" t="s">
        <v>409</v>
      </c>
      <c r="AG174" t="s">
        <v>421</v>
      </c>
      <c r="AH174" s="40">
        <f t="shared" si="20"/>
        <v>-548.46144932558263</v>
      </c>
      <c r="AJ174" t="str">
        <f t="shared" si="16"/>
        <v>INSERT INTO TABLA_PRESUPUESTO VALUES ('VSR','80225-C','14004880-20',2022,'Febrero',480,'USD',12480,8843.796763,0,0,0,207.318033,188.695652,252.173913,24.144928,42.976695,0,0,0,0,0,0,0,4184.664687,3469.355467,0,2,'20222','2022-2-01');</v>
      </c>
    </row>
    <row r="175" spans="1:36" x14ac:dyDescent="0.2">
      <c r="A175" s="7" t="s">
        <v>117</v>
      </c>
      <c r="B175" t="s">
        <v>205</v>
      </c>
      <c r="C175" t="s">
        <v>208</v>
      </c>
      <c r="D175">
        <v>2022</v>
      </c>
      <c r="E175" t="s">
        <v>46</v>
      </c>
      <c r="F175" s="5">
        <v>90</v>
      </c>
      <c r="G175" t="s">
        <v>134</v>
      </c>
      <c r="H175" s="5">
        <v>2340</v>
      </c>
      <c r="I175" s="5">
        <v>1722.7058603994569</v>
      </c>
      <c r="J175" s="5">
        <v>0</v>
      </c>
      <c r="K175" s="5">
        <v>0</v>
      </c>
      <c r="L175" s="5">
        <v>0</v>
      </c>
      <c r="M175" s="5">
        <v>38.872131147540983</v>
      </c>
      <c r="N175" s="5">
        <v>35.380434782608695</v>
      </c>
      <c r="O175" s="5">
        <v>47.282608695652165</v>
      </c>
      <c r="P175" s="5">
        <v>4.5271739130434785</v>
      </c>
      <c r="Q175" s="5">
        <v>8.0581302258597596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f t="shared" si="19"/>
        <v>784.62462877614018</v>
      </c>
      <c r="Z175" s="5">
        <v>650.50415001143517</v>
      </c>
      <c r="AA175" s="5">
        <v>0</v>
      </c>
      <c r="AB175" s="5">
        <f>VLOOKUP($E175,Parametros!$B$3:$F$14,2,FALSE)</f>
        <v>2</v>
      </c>
      <c r="AC175" s="5" t="str">
        <f>VLOOKUP($E175,Parametros!$B$3:$F$14,4,FALSE)</f>
        <v>20222</v>
      </c>
      <c r="AD175" s="5" t="str">
        <f>VLOOKUP($E175,Parametros!$B$3:$F$14,5,FALSE)</f>
        <v>2022-2-01</v>
      </c>
      <c r="AE175" s="5">
        <v>0</v>
      </c>
      <c r="AF175" t="s">
        <v>409</v>
      </c>
      <c r="AG175" t="s">
        <v>421</v>
      </c>
      <c r="AH175" s="40">
        <f t="shared" si="20"/>
        <v>-167.33048917559734</v>
      </c>
      <c r="AJ175" t="str">
        <f t="shared" si="16"/>
        <v>INSERT INTO TABLA_PRESUPUESTO VALUES ('VSR','80225-C','14004881-20',2022,'Febrero',90,'USD',2340,1722.70586,0,0,0,38.872131,35.380435,47.282609,4.527174,8.05813,0,0,0,0,0,0,0,784.624629,650.50415,0,2,'20222','2022-2-01');</v>
      </c>
    </row>
    <row r="176" spans="1:36" x14ac:dyDescent="0.2">
      <c r="A176" s="7" t="s">
        <v>225</v>
      </c>
      <c r="B176" t="s">
        <v>67</v>
      </c>
      <c r="C176" t="s">
        <v>226</v>
      </c>
      <c r="D176">
        <v>2022</v>
      </c>
      <c r="E176" t="s">
        <v>46</v>
      </c>
      <c r="F176" s="5">
        <v>60</v>
      </c>
      <c r="G176" t="s">
        <v>227</v>
      </c>
      <c r="H176" s="5">
        <v>2208</v>
      </c>
      <c r="I176" s="5">
        <v>1392.8560299368914</v>
      </c>
      <c r="J176" s="5">
        <v>28.800000000000004</v>
      </c>
      <c r="K176" s="5">
        <v>163.20000000000007</v>
      </c>
      <c r="L176" s="5">
        <v>52.164008022383413</v>
      </c>
      <c r="M176" s="5">
        <v>0</v>
      </c>
      <c r="N176" s="5">
        <v>99.583333333333343</v>
      </c>
      <c r="O176" s="5">
        <v>99.431818181818173</v>
      </c>
      <c r="P176" s="5">
        <v>4.6401515151515156</v>
      </c>
      <c r="Q176" s="5">
        <v>7.6035690336317723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f t="shared" si="19"/>
        <v>211.25887206393477</v>
      </c>
      <c r="Z176" s="5">
        <v>0</v>
      </c>
      <c r="AA176" s="5">
        <v>0</v>
      </c>
      <c r="AB176" s="5">
        <f>VLOOKUP($E176,Parametros!$B$3:$F$14,2,FALSE)</f>
        <v>2</v>
      </c>
      <c r="AC176" s="5" t="str">
        <f>VLOOKUP($E176,Parametros!$B$3:$F$14,4,FALSE)</f>
        <v>20222</v>
      </c>
      <c r="AD176" s="5" t="str">
        <f>VLOOKUP($E176,Parametros!$B$3:$F$14,5,FALSE)</f>
        <v>2022-2-01</v>
      </c>
      <c r="AE176" s="5">
        <v>-4.5474735088646412E-13</v>
      </c>
      <c r="AF176" t="s">
        <v>427</v>
      </c>
      <c r="AG176" t="s">
        <v>428</v>
      </c>
      <c r="AH176" s="40">
        <f t="shared" si="20"/>
        <v>359.72108997679038</v>
      </c>
      <c r="AJ176" t="str">
        <f t="shared" si="16"/>
        <v>INSERT INTO TABLA_PRESUPUESTO VALUES ('VIA','80046-C','14003963-19',2022,'Febrero',60,'CAD',2208,1392.85603,28.8,163.2,52.164008,0,99.583333,99.431818,4.640152,7.603569,0,0,0,0,0,0,0,211.258872,0,0,2,'20222','2022-2-01');</v>
      </c>
    </row>
    <row r="177" spans="1:36" x14ac:dyDescent="0.2">
      <c r="A177" s="7" t="s">
        <v>225</v>
      </c>
      <c r="B177" t="s">
        <v>67</v>
      </c>
      <c r="C177" t="s">
        <v>228</v>
      </c>
      <c r="D177">
        <v>2022</v>
      </c>
      <c r="E177" t="s">
        <v>46</v>
      </c>
      <c r="F177" s="5">
        <v>30</v>
      </c>
      <c r="G177" t="s">
        <v>227</v>
      </c>
      <c r="H177" s="5">
        <v>1020</v>
      </c>
      <c r="I177" s="5">
        <v>447.77480743513422</v>
      </c>
      <c r="J177" s="5">
        <v>14.399999999999997</v>
      </c>
      <c r="K177" s="5">
        <v>81.59999999999998</v>
      </c>
      <c r="L177" s="5">
        <v>26.082004011191707</v>
      </c>
      <c r="M177" s="5">
        <v>0</v>
      </c>
      <c r="N177" s="5">
        <v>49.791666666666671</v>
      </c>
      <c r="O177" s="5">
        <v>49.715909090909086</v>
      </c>
      <c r="P177" s="5">
        <v>2.3200757575757578</v>
      </c>
      <c r="Q177" s="5">
        <v>3.512518303579895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f t="shared" si="19"/>
        <v>105.3401698187314</v>
      </c>
      <c r="Z177" s="5">
        <v>0</v>
      </c>
      <c r="AA177" s="5">
        <v>0</v>
      </c>
      <c r="AB177" s="5">
        <f>VLOOKUP($E177,Parametros!$B$3:$F$14,2,FALSE)</f>
        <v>2</v>
      </c>
      <c r="AC177" s="5" t="str">
        <f>VLOOKUP($E177,Parametros!$B$3:$F$14,4,FALSE)</f>
        <v>20222</v>
      </c>
      <c r="AD177" s="5" t="str">
        <f>VLOOKUP($E177,Parametros!$B$3:$F$14,5,FALSE)</f>
        <v>2022-2-01</v>
      </c>
      <c r="AE177" s="5">
        <v>0</v>
      </c>
      <c r="AF177" t="s">
        <v>427</v>
      </c>
      <c r="AG177" t="s">
        <v>428</v>
      </c>
      <c r="AH177" s="40">
        <f t="shared" si="20"/>
        <v>344.80301873494273</v>
      </c>
      <c r="AJ177" t="str">
        <f t="shared" si="16"/>
        <v>INSERT INTO TABLA_PRESUPUESTO VALUES ('VIA','80046-C','14004785-20',2022,'Febrero',30,'CAD',1020,447.774807,14.4,81.6,26.082004,0,49.791667,49.715909,2.320076,3.512518,0,0,0,0,0,0,0,105.34017,0,0,2,'20222','2022-2-01');</v>
      </c>
    </row>
    <row r="178" spans="1:36" x14ac:dyDescent="0.2">
      <c r="A178" s="7" t="s">
        <v>225</v>
      </c>
      <c r="B178" t="s">
        <v>74</v>
      </c>
      <c r="C178" t="s">
        <v>229</v>
      </c>
      <c r="D178">
        <v>2022</v>
      </c>
      <c r="E178" t="s">
        <v>46</v>
      </c>
      <c r="F178" s="5">
        <v>16.8</v>
      </c>
      <c r="G178" t="s">
        <v>227</v>
      </c>
      <c r="H178" s="5">
        <v>497.28000000000003</v>
      </c>
      <c r="I178" s="5">
        <v>274.68638522906679</v>
      </c>
      <c r="J178" s="5">
        <v>0</v>
      </c>
      <c r="K178" s="5">
        <v>40.320000000000007</v>
      </c>
      <c r="L178" s="5">
        <v>14.605922246267356</v>
      </c>
      <c r="M178" s="5">
        <v>0</v>
      </c>
      <c r="N178" s="5">
        <v>27.883333333333333</v>
      </c>
      <c r="O178" s="5">
        <v>27.840909090909093</v>
      </c>
      <c r="P178" s="5">
        <v>1.2992424242424243</v>
      </c>
      <c r="Q178" s="5">
        <v>1.7124559823570689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f t="shared" si="19"/>
        <v>58.735940830841919</v>
      </c>
      <c r="Z178" s="5">
        <v>0</v>
      </c>
      <c r="AA178" s="5">
        <v>0</v>
      </c>
      <c r="AB178" s="5">
        <f>VLOOKUP($E178,Parametros!$B$3:$F$14,2,FALSE)</f>
        <v>2</v>
      </c>
      <c r="AC178" s="5" t="str">
        <f>VLOOKUP($E178,Parametros!$B$3:$F$14,4,FALSE)</f>
        <v>20222</v>
      </c>
      <c r="AD178" s="5" t="str">
        <f>VLOOKUP($E178,Parametros!$B$3:$F$14,5,FALSE)</f>
        <v>2022-2-01</v>
      </c>
      <c r="AE178" s="5">
        <v>0</v>
      </c>
      <c r="AF178" t="s">
        <v>427</v>
      </c>
      <c r="AG178" t="s">
        <v>429</v>
      </c>
      <c r="AH178" s="40">
        <f t="shared" si="20"/>
        <v>108.93175169382397</v>
      </c>
      <c r="AJ178" t="str">
        <f t="shared" si="16"/>
        <v>INSERT INTO TABLA_PRESUPUESTO VALUES ('VIA','80128-C','14005133-20',2022,'Febrero',16.8,'CAD',497.28,274.686385,0,40.32,14.605922,0,27.883333,27.840909,1.299242,1.712456,0,0,0,0,0,0,0,58.735941,0,0,2,'20222','2022-2-01');</v>
      </c>
    </row>
    <row r="179" spans="1:36" x14ac:dyDescent="0.2">
      <c r="A179" s="7" t="s">
        <v>225</v>
      </c>
      <c r="B179" t="s">
        <v>74</v>
      </c>
      <c r="C179" t="s">
        <v>230</v>
      </c>
      <c r="D179">
        <v>2022</v>
      </c>
      <c r="E179" t="s">
        <v>46</v>
      </c>
      <c r="F179" s="5">
        <v>16.8</v>
      </c>
      <c r="G179" t="s">
        <v>227</v>
      </c>
      <c r="H179" s="5">
        <v>497.28000000000003</v>
      </c>
      <c r="I179" s="5">
        <v>274.77773313073806</v>
      </c>
      <c r="J179" s="5">
        <v>0</v>
      </c>
      <c r="K179" s="5">
        <v>40.320000000000007</v>
      </c>
      <c r="L179" s="5">
        <v>14.605922246267356</v>
      </c>
      <c r="M179" s="5">
        <v>0</v>
      </c>
      <c r="N179" s="5">
        <v>27.883333333333333</v>
      </c>
      <c r="O179" s="5">
        <v>27.840909090909093</v>
      </c>
      <c r="P179" s="5">
        <v>1.2992424242424243</v>
      </c>
      <c r="Q179" s="5">
        <v>1.7124559823570689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f t="shared" si="19"/>
        <v>58.735940830841919</v>
      </c>
      <c r="Z179" s="5">
        <v>0</v>
      </c>
      <c r="AA179" s="5">
        <v>0</v>
      </c>
      <c r="AB179" s="5">
        <f>VLOOKUP($E179,Parametros!$B$3:$F$14,2,FALSE)</f>
        <v>2</v>
      </c>
      <c r="AC179" s="5" t="str">
        <f>VLOOKUP($E179,Parametros!$B$3:$F$14,4,FALSE)</f>
        <v>20222</v>
      </c>
      <c r="AD179" s="5" t="str">
        <f>VLOOKUP($E179,Parametros!$B$3:$F$14,5,FALSE)</f>
        <v>2022-2-01</v>
      </c>
      <c r="AE179" s="5">
        <v>0</v>
      </c>
      <c r="AF179" t="s">
        <v>427</v>
      </c>
      <c r="AG179" t="s">
        <v>429</v>
      </c>
      <c r="AH179" s="40">
        <f t="shared" si="20"/>
        <v>108.8404037921527</v>
      </c>
      <c r="AJ179" t="str">
        <f t="shared" si="16"/>
        <v>INSERT INTO TABLA_PRESUPUESTO VALUES ('VIA','80128-C','14005134-20',2022,'Febrero',16.8,'CAD',497.28,274.777733,0,40.32,14.605922,0,27.883333,27.840909,1.299242,1.712456,0,0,0,0,0,0,0,58.735941,0,0,2,'20222','2022-2-01');</v>
      </c>
    </row>
    <row r="180" spans="1:36" x14ac:dyDescent="0.2">
      <c r="A180" s="7" t="s">
        <v>117</v>
      </c>
      <c r="B180" t="s">
        <v>98</v>
      </c>
      <c r="C180" t="s">
        <v>232</v>
      </c>
      <c r="D180">
        <v>2022</v>
      </c>
      <c r="E180" t="s">
        <v>46</v>
      </c>
      <c r="F180" s="5">
        <v>84</v>
      </c>
      <c r="G180" t="s">
        <v>134</v>
      </c>
      <c r="H180" s="5">
        <v>3192</v>
      </c>
      <c r="I180" s="5">
        <v>1476.4763574466019</v>
      </c>
      <c r="J180" s="5">
        <v>340.2</v>
      </c>
      <c r="K180" s="5">
        <v>415.8</v>
      </c>
      <c r="L180" s="5">
        <v>73.029611231336787</v>
      </c>
      <c r="M180" s="5">
        <v>0</v>
      </c>
      <c r="N180" s="5">
        <v>31.435185185185183</v>
      </c>
      <c r="O180" s="5">
        <v>46.990740740740748</v>
      </c>
      <c r="P180" s="5">
        <v>1.3233024691358026</v>
      </c>
      <c r="Q180" s="5">
        <v>10.992116102967671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f t="shared" si="19"/>
        <v>90.741344498029392</v>
      </c>
      <c r="Z180" s="5">
        <v>0</v>
      </c>
      <c r="AA180" s="5">
        <v>0</v>
      </c>
      <c r="AB180" s="5">
        <f>VLOOKUP($E180,Parametros!$B$3:$F$14,2,FALSE)</f>
        <v>2</v>
      </c>
      <c r="AC180" s="5" t="str">
        <f>VLOOKUP($E180,Parametros!$B$3:$F$14,4,FALSE)</f>
        <v>20222</v>
      </c>
      <c r="AD180" s="5" t="str">
        <f>VLOOKUP($E180,Parametros!$B$3:$F$14,5,FALSE)</f>
        <v>2022-2-01</v>
      </c>
      <c r="AE180" s="5">
        <v>0</v>
      </c>
      <c r="AF180" t="s">
        <v>427</v>
      </c>
      <c r="AG180" t="s">
        <v>430</v>
      </c>
      <c r="AH180" s="40">
        <f t="shared" si="20"/>
        <v>795.75268682403157</v>
      </c>
      <c r="AJ180" t="str">
        <f t="shared" si="16"/>
        <v>INSERT INTO TABLA_PRESUPUESTO VALUES ('VSR','80209-C','14004814-20',2022,'Febrero',84,'USD',3192,1476.476357,340.2,415.8,73.029611,0,31.435185,46.990741,1.323302,10.992116,0,0,0,0,0,0,0,90.741344,0,0,2,'20222','2022-2-01');</v>
      </c>
    </row>
    <row r="181" spans="1:36" x14ac:dyDescent="0.2">
      <c r="A181" s="7" t="s">
        <v>117</v>
      </c>
      <c r="B181" t="s">
        <v>98</v>
      </c>
      <c r="C181" t="s">
        <v>233</v>
      </c>
      <c r="D181">
        <v>2022</v>
      </c>
      <c r="E181" t="s">
        <v>46</v>
      </c>
      <c r="F181" s="5">
        <v>42</v>
      </c>
      <c r="G181" t="s">
        <v>134</v>
      </c>
      <c r="H181" s="5">
        <v>1596</v>
      </c>
      <c r="I181" s="5">
        <v>780.63397300723466</v>
      </c>
      <c r="J181" s="5">
        <v>151.20000000000002</v>
      </c>
      <c r="K181" s="5">
        <v>184.8</v>
      </c>
      <c r="L181" s="5">
        <v>36.514805615668394</v>
      </c>
      <c r="M181" s="5">
        <v>0</v>
      </c>
      <c r="N181" s="5">
        <v>15.717592592592592</v>
      </c>
      <c r="O181" s="5">
        <v>23.495370370370374</v>
      </c>
      <c r="P181" s="5">
        <v>0.66165123456790131</v>
      </c>
      <c r="Q181" s="5">
        <v>5.4960580514838355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f t="shared" si="19"/>
        <v>45.370672249014696</v>
      </c>
      <c r="Z181" s="5">
        <v>0</v>
      </c>
      <c r="AA181" s="5">
        <v>0</v>
      </c>
      <c r="AB181" s="5">
        <f>VLOOKUP($E181,Parametros!$B$3:$F$14,2,FALSE)</f>
        <v>2</v>
      </c>
      <c r="AC181" s="5" t="str">
        <f>VLOOKUP($E181,Parametros!$B$3:$F$14,4,FALSE)</f>
        <v>20222</v>
      </c>
      <c r="AD181" s="5" t="str">
        <f>VLOOKUP($E181,Parametros!$B$3:$F$14,5,FALSE)</f>
        <v>2022-2-01</v>
      </c>
      <c r="AE181" s="5">
        <v>0</v>
      </c>
      <c r="AF181" t="s">
        <v>427</v>
      </c>
      <c r="AG181" t="s">
        <v>430</v>
      </c>
      <c r="AH181" s="40">
        <f t="shared" si="20"/>
        <v>397.48054912808198</v>
      </c>
      <c r="AJ181" t="str">
        <f t="shared" si="16"/>
        <v>INSERT INTO TABLA_PRESUPUESTO VALUES ('VSR','80209-C','14004947-19',2022,'Febrero',42,'USD',1596,780.633973,151.2,184.8,36.514806,0,15.717593,23.49537,0.661651,5.496058,0,0,0,0,0,0,0,45.370672,0,0,2,'20222','2022-2-01');</v>
      </c>
    </row>
    <row r="182" spans="1:36" x14ac:dyDescent="0.2">
      <c r="A182" s="7" t="s">
        <v>117</v>
      </c>
      <c r="B182" t="s">
        <v>98</v>
      </c>
      <c r="C182" t="s">
        <v>235</v>
      </c>
      <c r="D182">
        <v>2022</v>
      </c>
      <c r="E182" t="s">
        <v>46</v>
      </c>
      <c r="F182" s="5">
        <v>42</v>
      </c>
      <c r="G182" t="s">
        <v>134</v>
      </c>
      <c r="H182" s="5">
        <v>1596</v>
      </c>
      <c r="I182" s="5">
        <v>711.11458942684521</v>
      </c>
      <c r="J182" s="5">
        <v>170.1</v>
      </c>
      <c r="K182" s="5">
        <v>207.9</v>
      </c>
      <c r="L182" s="5">
        <v>36.514805615668394</v>
      </c>
      <c r="M182" s="5">
        <v>0</v>
      </c>
      <c r="N182" s="5">
        <v>15.717592592592592</v>
      </c>
      <c r="O182" s="5">
        <v>23.495370370370374</v>
      </c>
      <c r="P182" s="5">
        <v>0.66165123456790131</v>
      </c>
      <c r="Q182" s="5">
        <v>5.4960580514838355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f t="shared" si="19"/>
        <v>45.370672249014696</v>
      </c>
      <c r="Z182" s="5">
        <v>0</v>
      </c>
      <c r="AA182" s="5">
        <v>0</v>
      </c>
      <c r="AB182" s="5">
        <f>VLOOKUP($E182,Parametros!$B$3:$F$14,2,FALSE)</f>
        <v>2</v>
      </c>
      <c r="AC182" s="5" t="str">
        <f>VLOOKUP($E182,Parametros!$B$3:$F$14,4,FALSE)</f>
        <v>20222</v>
      </c>
      <c r="AD182" s="5" t="str">
        <f>VLOOKUP($E182,Parametros!$B$3:$F$14,5,FALSE)</f>
        <v>2022-2-01</v>
      </c>
      <c r="AE182" s="5">
        <v>0</v>
      </c>
      <c r="AF182" t="s">
        <v>427</v>
      </c>
      <c r="AG182" t="s">
        <v>430</v>
      </c>
      <c r="AH182" s="40">
        <f t="shared" si="20"/>
        <v>424.99993270847153</v>
      </c>
      <c r="AJ182" t="str">
        <f t="shared" si="16"/>
        <v>INSERT INTO TABLA_PRESUPUESTO VALUES ('VSR','80209-C','14004841-20',2022,'Febrero',42,'USD',1596,711.114589,170.1,207.9,36.514806,0,15.717593,23.49537,0.661651,5.496058,0,0,0,0,0,0,0,45.370672,0,0,2,'20222','2022-2-01');</v>
      </c>
    </row>
    <row r="183" spans="1:36" x14ac:dyDescent="0.2">
      <c r="A183" s="7" t="s">
        <v>117</v>
      </c>
      <c r="B183" t="s">
        <v>98</v>
      </c>
      <c r="C183" t="s">
        <v>240</v>
      </c>
      <c r="D183">
        <v>2022</v>
      </c>
      <c r="E183" t="s">
        <v>46</v>
      </c>
      <c r="F183" s="5">
        <v>63</v>
      </c>
      <c r="G183" t="s">
        <v>134</v>
      </c>
      <c r="H183" s="5">
        <v>2646</v>
      </c>
      <c r="I183" s="5">
        <v>1030.0739446090006</v>
      </c>
      <c r="J183" s="5">
        <v>255.15</v>
      </c>
      <c r="K183" s="5">
        <v>311.85000000000002</v>
      </c>
      <c r="L183" s="5">
        <v>54.772208423502583</v>
      </c>
      <c r="M183" s="5">
        <v>0</v>
      </c>
      <c r="N183" s="5">
        <v>23.576388888888889</v>
      </c>
      <c r="O183" s="5">
        <v>35.243055555555557</v>
      </c>
      <c r="P183" s="5">
        <v>0.99247685185185186</v>
      </c>
      <c r="Q183" s="5">
        <v>9.1118857169337275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f t="shared" si="19"/>
        <v>68.923807013230032</v>
      </c>
      <c r="Z183" s="5">
        <v>0</v>
      </c>
      <c r="AA183" s="5">
        <v>0</v>
      </c>
      <c r="AB183" s="5">
        <f>VLOOKUP($E183,Parametros!$B$3:$F$14,2,FALSE)</f>
        <v>2</v>
      </c>
      <c r="AC183" s="5" t="str">
        <f>VLOOKUP($E183,Parametros!$B$3:$F$14,4,FALSE)</f>
        <v>20222</v>
      </c>
      <c r="AD183" s="5" t="str">
        <f>VLOOKUP($E183,Parametros!$B$3:$F$14,5,FALSE)</f>
        <v>2022-2-01</v>
      </c>
      <c r="AE183" s="5">
        <v>0</v>
      </c>
      <c r="AF183" t="s">
        <v>427</v>
      </c>
      <c r="AG183" t="s">
        <v>430</v>
      </c>
      <c r="AH183" s="40">
        <f t="shared" si="20"/>
        <v>925.23003995426643</v>
      </c>
      <c r="AJ183" t="str">
        <f t="shared" si="16"/>
        <v>INSERT INTO TABLA_PRESUPUESTO VALUES ('VSR','80209-C','14005103-20',2022,'Febrero',63,'USD',2646,1030.073945,255.15,311.85,54.772208,0,23.576389,35.243056,0.992477,9.111886,0,0,0,0,0,0,0,68.923807,0,0,2,'20222','2022-2-01');</v>
      </c>
    </row>
    <row r="184" spans="1:36" x14ac:dyDescent="0.2">
      <c r="A184" s="7" t="s">
        <v>117</v>
      </c>
      <c r="B184" t="s">
        <v>98</v>
      </c>
      <c r="C184" t="s">
        <v>241</v>
      </c>
      <c r="D184">
        <v>2022</v>
      </c>
      <c r="E184" t="s">
        <v>46</v>
      </c>
      <c r="F184" s="5">
        <v>42</v>
      </c>
      <c r="G184" t="s">
        <v>134</v>
      </c>
      <c r="H184" s="5">
        <v>1764</v>
      </c>
      <c r="I184" s="5">
        <v>627.95441386668131</v>
      </c>
      <c r="J184" s="5">
        <v>151.20000000000002</v>
      </c>
      <c r="K184" s="5">
        <v>184.8</v>
      </c>
      <c r="L184" s="5">
        <v>36.514805615668394</v>
      </c>
      <c r="M184" s="5">
        <v>0</v>
      </c>
      <c r="N184" s="5">
        <v>15.717592592592592</v>
      </c>
      <c r="O184" s="5">
        <v>23.495370370370374</v>
      </c>
      <c r="P184" s="5">
        <v>0.66165123456790131</v>
      </c>
      <c r="Q184" s="5">
        <v>6.0745904779558186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f t="shared" si="19"/>
        <v>45.949204675486676</v>
      </c>
      <c r="Z184" s="5">
        <v>0</v>
      </c>
      <c r="AA184" s="5">
        <v>0</v>
      </c>
      <c r="AB184" s="5">
        <f>VLOOKUP($E184,Parametros!$B$3:$F$14,2,FALSE)</f>
        <v>2</v>
      </c>
      <c r="AC184" s="5" t="str">
        <f>VLOOKUP($E184,Parametros!$B$3:$F$14,4,FALSE)</f>
        <v>20222</v>
      </c>
      <c r="AD184" s="5" t="str">
        <f>VLOOKUP($E184,Parametros!$B$3:$F$14,5,FALSE)</f>
        <v>2022-2-01</v>
      </c>
      <c r="AE184" s="5">
        <v>0</v>
      </c>
      <c r="AF184" t="s">
        <v>427</v>
      </c>
      <c r="AG184" t="s">
        <v>430</v>
      </c>
      <c r="AH184" s="40">
        <f t="shared" si="20"/>
        <v>717.5815758421636</v>
      </c>
      <c r="AJ184" t="str">
        <f t="shared" si="16"/>
        <v>INSERT INTO TABLA_PRESUPUESTO VALUES ('VSR','80209-C','14005049-20',2022,'Febrero',42,'USD',1764,627.954414,151.2,184.8,36.514806,0,15.717593,23.49537,0.661651,6.07459,0,0,0,0,0,0,0,45.949205,0,0,2,'20222','2022-2-01');</v>
      </c>
    </row>
    <row r="185" spans="1:36" x14ac:dyDescent="0.2">
      <c r="A185" s="7" t="s">
        <v>117</v>
      </c>
      <c r="B185" t="s">
        <v>98</v>
      </c>
      <c r="C185" t="s">
        <v>242</v>
      </c>
      <c r="D185">
        <v>2022</v>
      </c>
      <c r="E185" t="s">
        <v>46</v>
      </c>
      <c r="F185" s="5">
        <v>39.6</v>
      </c>
      <c r="G185" t="s">
        <v>134</v>
      </c>
      <c r="H185" s="5">
        <v>1663.2</v>
      </c>
      <c r="I185" s="5">
        <v>529.32312887038393</v>
      </c>
      <c r="J185" s="5">
        <v>160.38000000000002</v>
      </c>
      <c r="K185" s="5">
        <v>196.02000000000004</v>
      </c>
      <c r="L185" s="5">
        <v>34.428245294773056</v>
      </c>
      <c r="M185" s="5">
        <v>0</v>
      </c>
      <c r="N185" s="5">
        <v>14.819444444444446</v>
      </c>
      <c r="O185" s="5">
        <v>22.152777777777779</v>
      </c>
      <c r="P185" s="5">
        <v>0.62384259259259267</v>
      </c>
      <c r="Q185" s="5">
        <v>5.7274710220726286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f t="shared" si="19"/>
        <v>43.323535836887451</v>
      </c>
      <c r="Z185" s="5">
        <v>0</v>
      </c>
      <c r="AA185" s="5">
        <v>0</v>
      </c>
      <c r="AB185" s="5">
        <f>VLOOKUP($E185,Parametros!$B$3:$F$14,2,FALSE)</f>
        <v>2</v>
      </c>
      <c r="AC185" s="5" t="str">
        <f>VLOOKUP($E185,Parametros!$B$3:$F$14,4,FALSE)</f>
        <v>20222</v>
      </c>
      <c r="AD185" s="5" t="str">
        <f>VLOOKUP($E185,Parametros!$B$3:$F$14,5,FALSE)</f>
        <v>2022-2-01</v>
      </c>
      <c r="AE185" s="5">
        <v>0</v>
      </c>
      <c r="AF185" t="s">
        <v>427</v>
      </c>
      <c r="AG185" t="s">
        <v>430</v>
      </c>
      <c r="AH185" s="40">
        <f t="shared" si="20"/>
        <v>699.72508999795537</v>
      </c>
      <c r="AJ185" t="str">
        <f t="shared" si="16"/>
        <v>INSERT INTO TABLA_PRESUPUESTO VALUES ('VSR','80209-C','14005104-20',2022,'Febrero',39.6,'USD',1663.2,529.323129,160.38,196.02,34.428245,0,14.819444,22.152778,0.623843,5.727471,0,0,0,0,0,0,0,43.323536,0,0,2,'20222','2022-2-01');</v>
      </c>
    </row>
    <row r="186" spans="1:36" x14ac:dyDescent="0.2">
      <c r="A186" s="7" t="s">
        <v>117</v>
      </c>
      <c r="B186" t="s">
        <v>98</v>
      </c>
      <c r="C186" t="s">
        <v>243</v>
      </c>
      <c r="D186">
        <v>2022</v>
      </c>
      <c r="E186" t="s">
        <v>46</v>
      </c>
      <c r="F186" s="5">
        <v>42</v>
      </c>
      <c r="G186" t="s">
        <v>134</v>
      </c>
      <c r="H186" s="5">
        <v>1764</v>
      </c>
      <c r="I186" s="5">
        <v>686.94433282684497</v>
      </c>
      <c r="J186" s="5">
        <v>170.1</v>
      </c>
      <c r="K186" s="5">
        <v>207.9</v>
      </c>
      <c r="L186" s="5">
        <v>36.514805615668394</v>
      </c>
      <c r="M186" s="5">
        <v>0</v>
      </c>
      <c r="N186" s="5">
        <v>15.717592592592592</v>
      </c>
      <c r="O186" s="5">
        <v>23.495370370370374</v>
      </c>
      <c r="P186" s="5">
        <v>0.66165123456790131</v>
      </c>
      <c r="Q186" s="5">
        <v>6.0745904779558186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f t="shared" si="19"/>
        <v>45.949204675486676</v>
      </c>
      <c r="Z186" s="5">
        <v>0</v>
      </c>
      <c r="AA186" s="5">
        <v>0</v>
      </c>
      <c r="AB186" s="5">
        <f>VLOOKUP($E186,Parametros!$B$3:$F$14,2,FALSE)</f>
        <v>2</v>
      </c>
      <c r="AC186" s="5" t="str">
        <f>VLOOKUP($E186,Parametros!$B$3:$F$14,4,FALSE)</f>
        <v>20222</v>
      </c>
      <c r="AD186" s="5" t="str">
        <f>VLOOKUP($E186,Parametros!$B$3:$F$14,5,FALSE)</f>
        <v>2022-2-01</v>
      </c>
      <c r="AE186" s="5">
        <v>0</v>
      </c>
      <c r="AF186" t="s">
        <v>427</v>
      </c>
      <c r="AG186" t="s">
        <v>430</v>
      </c>
      <c r="AH186" s="40">
        <f t="shared" si="20"/>
        <v>616.59165688199982</v>
      </c>
      <c r="AJ186" t="str">
        <f t="shared" si="16"/>
        <v>INSERT INTO TABLA_PRESUPUESTO VALUES ('VSR','80209-C','14005105-20',2022,'Febrero',42,'USD',1764,686.944333,170.1,207.9,36.514806,0,15.717593,23.49537,0.661651,6.07459,0,0,0,0,0,0,0,45.949205,0,0,2,'20222','2022-2-01');</v>
      </c>
    </row>
    <row r="187" spans="1:36" x14ac:dyDescent="0.2">
      <c r="A187" s="7" t="s">
        <v>117</v>
      </c>
      <c r="B187" t="s">
        <v>81</v>
      </c>
      <c r="C187" t="s">
        <v>246</v>
      </c>
      <c r="D187">
        <v>2022</v>
      </c>
      <c r="E187" t="s">
        <v>46</v>
      </c>
      <c r="F187" s="5">
        <v>5.5</v>
      </c>
      <c r="G187" t="s">
        <v>134</v>
      </c>
      <c r="H187" s="5">
        <v>183.7</v>
      </c>
      <c r="I187" s="5">
        <v>81.525046734535948</v>
      </c>
      <c r="J187" s="5">
        <v>0</v>
      </c>
      <c r="K187" s="5">
        <v>11</v>
      </c>
      <c r="L187" s="5">
        <v>4.7817007353851464</v>
      </c>
      <c r="M187" s="5">
        <v>0</v>
      </c>
      <c r="N187" s="5">
        <v>1.4818609593199756</v>
      </c>
      <c r="O187" s="5">
        <v>1.8158014571948997</v>
      </c>
      <c r="P187" s="5">
        <v>6.1361566484517301E-2</v>
      </c>
      <c r="Q187" s="5">
        <v>0.63259765918394772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f t="shared" si="19"/>
        <v>4.0323301132328568</v>
      </c>
      <c r="Z187" s="5">
        <v>4.0708471049516345E-2</v>
      </c>
      <c r="AA187" s="5">
        <v>0</v>
      </c>
      <c r="AB187" s="5">
        <f>VLOOKUP($E187,Parametros!$B$3:$F$14,2,FALSE)</f>
        <v>2</v>
      </c>
      <c r="AC187" s="5" t="str">
        <f>VLOOKUP($E187,Parametros!$B$3:$F$14,4,FALSE)</f>
        <v>20222</v>
      </c>
      <c r="AD187" s="5" t="str">
        <f>VLOOKUP($E187,Parametros!$B$3:$F$14,5,FALSE)</f>
        <v>2022-2-01</v>
      </c>
      <c r="AE187" s="5">
        <v>0</v>
      </c>
      <c r="AF187" t="s">
        <v>431</v>
      </c>
      <c r="AG187" t="s">
        <v>432</v>
      </c>
      <c r="AH187" s="40">
        <f t="shared" si="20"/>
        <v>82.360922416846051</v>
      </c>
      <c r="AJ187" t="str">
        <f t="shared" si="16"/>
        <v>INSERT INTO TABLA_PRESUPUESTO VALUES ('VSR','80145-C','14004889-20',2022,'Febrero',5.5,'USD',183.7,81.525047,0,11,4.781701,0,1.481861,1.815801,0.061362,0.632598,0,0,0,0,0,0,0,4.03233,0.040708,0,2,'20222','2022-2-01');</v>
      </c>
    </row>
    <row r="188" spans="1:36" x14ac:dyDescent="0.2">
      <c r="A188" s="7" t="s">
        <v>117</v>
      </c>
      <c r="B188" t="s">
        <v>81</v>
      </c>
      <c r="C188" t="s">
        <v>247</v>
      </c>
      <c r="D188">
        <v>2022</v>
      </c>
      <c r="E188" t="s">
        <v>46</v>
      </c>
      <c r="F188" s="5">
        <v>4.5</v>
      </c>
      <c r="G188" t="s">
        <v>134</v>
      </c>
      <c r="H188" s="5">
        <v>150.29999999999998</v>
      </c>
      <c r="I188" s="5">
        <v>70.65811983597284</v>
      </c>
      <c r="J188" s="5">
        <v>0</v>
      </c>
      <c r="K188" s="5">
        <v>9</v>
      </c>
      <c r="L188" s="5">
        <v>3.9123006016787563</v>
      </c>
      <c r="M188" s="5">
        <v>0</v>
      </c>
      <c r="N188" s="5">
        <v>1.2124316939890711</v>
      </c>
      <c r="O188" s="5">
        <v>1.485655737704918</v>
      </c>
      <c r="P188" s="5">
        <v>5.0204918032786879E-2</v>
      </c>
      <c r="Q188" s="5">
        <v>0.5175799029686845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f t="shared" si="19"/>
        <v>3.2991791835541555</v>
      </c>
      <c r="Z188" s="5">
        <v>3.3306930858695197E-2</v>
      </c>
      <c r="AA188" s="5">
        <v>0</v>
      </c>
      <c r="AB188" s="5">
        <f>VLOOKUP($E188,Parametros!$B$3:$F$14,2,FALSE)</f>
        <v>2</v>
      </c>
      <c r="AC188" s="5" t="str">
        <f>VLOOKUP($E188,Parametros!$B$3:$F$14,4,FALSE)</f>
        <v>20222</v>
      </c>
      <c r="AD188" s="5" t="str">
        <f>VLOOKUP($E188,Parametros!$B$3:$F$14,5,FALSE)</f>
        <v>2022-2-01</v>
      </c>
      <c r="AE188" s="5">
        <v>0</v>
      </c>
      <c r="AF188" t="s">
        <v>431</v>
      </c>
      <c r="AG188" t="s">
        <v>432</v>
      </c>
      <c r="AH188" s="40">
        <f t="shared" si="20"/>
        <v>63.430400378794225</v>
      </c>
      <c r="AJ188" t="str">
        <f t="shared" si="16"/>
        <v>INSERT INTO TABLA_PRESUPUESTO VALUES ('VSR','80145-C','14004893-20',2022,'Febrero',4.5,'USD',150.3,70.65812,0,9,3.912301,0,1.212432,1.485656,0.050205,0.51758,0,0,0,0,0,0,0,3.299179,0.033307,0,2,'20222','2022-2-01');</v>
      </c>
    </row>
    <row r="189" spans="1:36" x14ac:dyDescent="0.2">
      <c r="A189" s="7" t="s">
        <v>117</v>
      </c>
      <c r="B189" t="s">
        <v>63</v>
      </c>
      <c r="C189" t="s">
        <v>257</v>
      </c>
      <c r="D189">
        <v>2022</v>
      </c>
      <c r="E189" t="s">
        <v>46</v>
      </c>
      <c r="F189" s="5">
        <v>21.5</v>
      </c>
      <c r="G189" t="s">
        <v>134</v>
      </c>
      <c r="H189" s="5">
        <v>521.375</v>
      </c>
      <c r="I189" s="5">
        <v>315.55392090940575</v>
      </c>
      <c r="J189" s="5">
        <v>0</v>
      </c>
      <c r="K189" s="5">
        <v>24.939999999999998</v>
      </c>
      <c r="L189" s="5">
        <v>18.692102874687389</v>
      </c>
      <c r="M189" s="5">
        <v>0</v>
      </c>
      <c r="N189" s="5">
        <v>7.5363756613756614</v>
      </c>
      <c r="O189" s="5">
        <v>8.2473544973544985</v>
      </c>
      <c r="P189" s="5">
        <v>0.27870370370370373</v>
      </c>
      <c r="Q189" s="5">
        <v>1.7954306181656547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f t="shared" si="19"/>
        <v>18.016997594702172</v>
      </c>
      <c r="Z189" s="5">
        <v>0.15913311410265482</v>
      </c>
      <c r="AA189" s="5">
        <v>0</v>
      </c>
      <c r="AB189" s="5">
        <f>VLOOKUP($E189,Parametros!$B$3:$F$14,2,FALSE)</f>
        <v>2</v>
      </c>
      <c r="AC189" s="5" t="str">
        <f>VLOOKUP($E189,Parametros!$B$3:$F$14,4,FALSE)</f>
        <v>20222</v>
      </c>
      <c r="AD189" s="5" t="str">
        <f>VLOOKUP($E189,Parametros!$B$3:$F$14,5,FALSE)</f>
        <v>2022-2-01</v>
      </c>
      <c r="AE189" s="5">
        <v>0</v>
      </c>
      <c r="AF189" t="s">
        <v>431</v>
      </c>
      <c r="AG189" t="s">
        <v>433</v>
      </c>
      <c r="AH189" s="40">
        <f t="shared" si="20"/>
        <v>144.17197862120474</v>
      </c>
      <c r="AJ189" t="str">
        <f t="shared" si="16"/>
        <v>INSERT INTO TABLA_PRESUPUESTO VALUES ('VSR','80007-C','14004705-21',2022,'Febrero',21.5,'USD',521.375,315.553921,0,24.94,18.692103,0,7.536376,8.247354,0.278704,1.795431,0,0,0,0,0,0,0,18.016998,0.159133,0,2,'20222','2022-2-01');</v>
      </c>
    </row>
    <row r="190" spans="1:36" x14ac:dyDescent="0.2">
      <c r="A190" s="7" t="s">
        <v>117</v>
      </c>
      <c r="B190" t="s">
        <v>62</v>
      </c>
      <c r="C190" t="s">
        <v>260</v>
      </c>
      <c r="D190">
        <v>2022</v>
      </c>
      <c r="E190" t="s">
        <v>46</v>
      </c>
      <c r="F190" s="5">
        <v>11.5</v>
      </c>
      <c r="G190" t="s">
        <v>261</v>
      </c>
      <c r="H190" s="5">
        <v>255.29999999999998</v>
      </c>
      <c r="I190" s="5">
        <v>156.32317047117311</v>
      </c>
      <c r="J190" s="5">
        <v>0</v>
      </c>
      <c r="K190" s="5">
        <v>16.283999999999999</v>
      </c>
      <c r="L190" s="5">
        <v>9.9981015376234872</v>
      </c>
      <c r="M190" s="5">
        <v>0</v>
      </c>
      <c r="N190" s="5">
        <v>5.0183138083913219</v>
      </c>
      <c r="O190" s="5">
        <v>5.3918384274347462</v>
      </c>
      <c r="P190" s="5">
        <v>0.20681024105229159</v>
      </c>
      <c r="Q190" s="5">
        <v>0.87916266951367361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f t="shared" si="19"/>
        <v>11.581242858586476</v>
      </c>
      <c r="Z190" s="5">
        <v>8.5117712194443279E-2</v>
      </c>
      <c r="AA190" s="5">
        <v>0</v>
      </c>
      <c r="AB190" s="5">
        <f>VLOOKUP($E190,Parametros!$B$3:$F$14,2,FALSE)</f>
        <v>2</v>
      </c>
      <c r="AC190" s="5" t="str">
        <f>VLOOKUP($E190,Parametros!$B$3:$F$14,4,FALSE)</f>
        <v>20222</v>
      </c>
      <c r="AD190" s="5" t="str">
        <f>VLOOKUP($E190,Parametros!$B$3:$F$14,5,FALSE)</f>
        <v>2022-2-01</v>
      </c>
      <c r="AE190" s="5">
        <v>0</v>
      </c>
      <c r="AF190" t="s">
        <v>431</v>
      </c>
      <c r="AG190" t="s">
        <v>434</v>
      </c>
      <c r="AH190" s="40">
        <f t="shared" si="20"/>
        <v>61.113485132616901</v>
      </c>
      <c r="AJ190" t="str">
        <f t="shared" si="16"/>
        <v>INSERT INTO TABLA_PRESUPUESTO VALUES ('VSR','80006-C','14004739-20',2022,'Febrero',11.5,'EUR',255.3,156.32317,0,16.284,9.998102,0,5.018314,5.391838,0.20681,0.879163,0,0,0,0,0,0,0,11.581243,0.085118,0,2,'20222','2022-2-01');</v>
      </c>
    </row>
    <row r="191" spans="1:36" x14ac:dyDescent="0.2">
      <c r="A191" s="7" t="s">
        <v>117</v>
      </c>
      <c r="B191" t="s">
        <v>62</v>
      </c>
      <c r="C191" t="s">
        <v>263</v>
      </c>
      <c r="D191">
        <v>2022</v>
      </c>
      <c r="E191" t="s">
        <v>46</v>
      </c>
      <c r="F191" s="5">
        <v>917</v>
      </c>
      <c r="G191" t="s">
        <v>261</v>
      </c>
      <c r="H191" s="5">
        <v>19565.112000000001</v>
      </c>
      <c r="I191" s="5">
        <v>13694.446401635876</v>
      </c>
      <c r="J191" s="5">
        <v>0</v>
      </c>
      <c r="K191" s="5">
        <v>1298.472</v>
      </c>
      <c r="L191" s="5">
        <v>797.2399226087598</v>
      </c>
      <c r="M191" s="5">
        <v>0</v>
      </c>
      <c r="N191" s="5">
        <v>400.15597932998622</v>
      </c>
      <c r="O191" s="5">
        <v>429.94050764849237</v>
      </c>
      <c r="P191" s="5">
        <v>16.490868786517517</v>
      </c>
      <c r="Q191" s="5">
        <v>67.375307854500633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f t="shared" si="19"/>
        <v>920.74987597447978</v>
      </c>
      <c r="Z191" s="5">
        <v>6.7872123549829979</v>
      </c>
      <c r="AA191" s="5">
        <v>0</v>
      </c>
      <c r="AB191" s="5">
        <f>VLOOKUP($E191,Parametros!$B$3:$F$14,2,FALSE)</f>
        <v>2</v>
      </c>
      <c r="AC191" s="5" t="str">
        <f>VLOOKUP($E191,Parametros!$B$3:$F$14,4,FALSE)</f>
        <v>20222</v>
      </c>
      <c r="AD191" s="5" t="str">
        <f>VLOOKUP($E191,Parametros!$B$3:$F$14,5,FALSE)</f>
        <v>2022-2-01</v>
      </c>
      <c r="AE191" s="5">
        <v>0</v>
      </c>
      <c r="AF191" t="s">
        <v>431</v>
      </c>
      <c r="AG191" t="s">
        <v>434</v>
      </c>
      <c r="AH191" s="40">
        <f t="shared" si="20"/>
        <v>2854.203799780887</v>
      </c>
      <c r="AJ191" t="str">
        <f t="shared" si="16"/>
        <v>INSERT INTO TABLA_PRESUPUESTO VALUES ('VSR','80006-C','14003720-21',2022,'Febrero',917,'EUR',19565.112,13694.446402,0,1298.472,797.239923,0,400.155979,429.940508,16.490869,67.375308,0,0,0,0,0,0,0,920.749876,6.787212,0,2,'20222','2022-2-01');</v>
      </c>
    </row>
    <row r="192" spans="1:36" x14ac:dyDescent="0.2">
      <c r="A192" s="7" t="s">
        <v>117</v>
      </c>
      <c r="B192" t="s">
        <v>62</v>
      </c>
      <c r="C192" t="s">
        <v>264</v>
      </c>
      <c r="D192">
        <v>2022</v>
      </c>
      <c r="E192" t="s">
        <v>46</v>
      </c>
      <c r="F192" s="5">
        <v>845.2</v>
      </c>
      <c r="G192" t="s">
        <v>261</v>
      </c>
      <c r="H192" s="5">
        <v>18033.187200000004</v>
      </c>
      <c r="I192" s="5">
        <v>11243.175930367612</v>
      </c>
      <c r="J192" s="5">
        <v>0</v>
      </c>
      <c r="K192" s="5">
        <v>1196.8032000000001</v>
      </c>
      <c r="L192" s="5">
        <v>734.81699300864102</v>
      </c>
      <c r="M192" s="5">
        <v>0</v>
      </c>
      <c r="N192" s="5">
        <v>368.8242461610734</v>
      </c>
      <c r="O192" s="5">
        <v>396.27668164068234</v>
      </c>
      <c r="P192" s="5">
        <v>15.19965354238234</v>
      </c>
      <c r="Q192" s="5">
        <v>62.099902070473227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f t="shared" ref="Y192:Y235" si="21">+M192+N192+O192+P192+T192+U192+V192+Z192+AA192+S192+X192+Q192+R192</f>
        <v>848.65626518389331</v>
      </c>
      <c r="Z192" s="5">
        <v>6.2557817692820397</v>
      </c>
      <c r="AA192" s="5">
        <v>0</v>
      </c>
      <c r="AB192" s="5">
        <f>VLOOKUP($E192,Parametros!$B$3:$F$14,2,FALSE)</f>
        <v>2</v>
      </c>
      <c r="AC192" s="5" t="str">
        <f>VLOOKUP($E192,Parametros!$B$3:$F$14,4,FALSE)</f>
        <v>20222</v>
      </c>
      <c r="AD192" s="5" t="str">
        <f>VLOOKUP($E192,Parametros!$B$3:$F$14,5,FALSE)</f>
        <v>2022-2-01</v>
      </c>
      <c r="AE192" s="5">
        <v>0</v>
      </c>
      <c r="AF192" t="s">
        <v>431</v>
      </c>
      <c r="AG192" t="s">
        <v>434</v>
      </c>
      <c r="AH192" s="40">
        <f t="shared" ref="AH192:AH235" si="22">+H192-SUM(I192:X192)-SUM(Z192:AA192)</f>
        <v>4009.7348114398587</v>
      </c>
      <c r="AJ192" t="str">
        <f t="shared" si="16"/>
        <v>INSERT INTO TABLA_PRESUPUESTO VALUES ('VSR','80006-C','14003719-21',2022,'Febrero',845.2,'EUR',18033.1872,11243.17593,0,1196.8032,734.816993,0,368.824246,396.276682,15.199654,62.099902,0,0,0,0,0,0,0,848.656265,6.255782,0,2,'20222','2022-2-01');</v>
      </c>
    </row>
    <row r="193" spans="1:36" x14ac:dyDescent="0.2">
      <c r="A193" s="7" t="s">
        <v>117</v>
      </c>
      <c r="B193" t="s">
        <v>62</v>
      </c>
      <c r="C193" t="s">
        <v>266</v>
      </c>
      <c r="D193">
        <v>2022</v>
      </c>
      <c r="E193" t="s">
        <v>46</v>
      </c>
      <c r="F193" s="5">
        <v>119</v>
      </c>
      <c r="G193" t="s">
        <v>261</v>
      </c>
      <c r="H193" s="5">
        <v>3174.4439999999995</v>
      </c>
      <c r="I193" s="5">
        <v>2069.9701260493948</v>
      </c>
      <c r="J193" s="5">
        <v>0</v>
      </c>
      <c r="K193" s="5">
        <v>168.50399999999999</v>
      </c>
      <c r="L193" s="5">
        <v>103.45861591106043</v>
      </c>
      <c r="M193" s="5">
        <v>0</v>
      </c>
      <c r="N193" s="5">
        <v>51.928638539005846</v>
      </c>
      <c r="O193" s="5">
        <v>55.793806336063888</v>
      </c>
      <c r="P193" s="5">
        <v>2.1400364074106699</v>
      </c>
      <c r="Q193" s="5">
        <v>10.931659464401347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f t="shared" si="21"/>
        <v>121.67492402958946</v>
      </c>
      <c r="Z193" s="5">
        <v>0.88078328270771733</v>
      </c>
      <c r="AA193" s="5">
        <v>0</v>
      </c>
      <c r="AB193" s="5">
        <f>VLOOKUP($E193,Parametros!$B$3:$F$14,2,FALSE)</f>
        <v>2</v>
      </c>
      <c r="AC193" s="5" t="str">
        <f>VLOOKUP($E193,Parametros!$B$3:$F$14,4,FALSE)</f>
        <v>20222</v>
      </c>
      <c r="AD193" s="5" t="str">
        <f>VLOOKUP($E193,Parametros!$B$3:$F$14,5,FALSE)</f>
        <v>2022-2-01</v>
      </c>
      <c r="AE193" s="5">
        <v>0</v>
      </c>
      <c r="AF193" t="s">
        <v>431</v>
      </c>
      <c r="AG193" t="s">
        <v>434</v>
      </c>
      <c r="AH193" s="40">
        <f t="shared" si="22"/>
        <v>710.83633400995461</v>
      </c>
      <c r="AJ193" t="str">
        <f t="shared" si="16"/>
        <v>INSERT INTO TABLA_PRESUPUESTO VALUES ('VSR','80006-C','14004090-21',2022,'Febrero',119,'EUR',3174.444,2069.970126,0,168.504,103.458616,0,51.928639,55.793806,2.140036,10.931659,0,0,0,0,0,0,0,121.674924,0.880783,0,2,'20222','2022-2-01');</v>
      </c>
    </row>
    <row r="194" spans="1:36" x14ac:dyDescent="0.2">
      <c r="A194" s="7" t="s">
        <v>117</v>
      </c>
      <c r="B194" t="s">
        <v>75</v>
      </c>
      <c r="C194" t="s">
        <v>271</v>
      </c>
      <c r="D194">
        <v>2022</v>
      </c>
      <c r="E194" t="s">
        <v>46</v>
      </c>
      <c r="F194" s="5">
        <v>12.299587973990857</v>
      </c>
      <c r="G194" t="s">
        <v>134</v>
      </c>
      <c r="H194" s="5">
        <v>1328.3555011910125</v>
      </c>
      <c r="I194" s="5">
        <v>752.11940036931833</v>
      </c>
      <c r="J194" s="5">
        <v>0</v>
      </c>
      <c r="K194" s="5">
        <v>66.417775059550635</v>
      </c>
      <c r="L194" s="5">
        <v>10.69326342912116</v>
      </c>
      <c r="M194" s="5">
        <v>199.25332517865186</v>
      </c>
      <c r="N194" s="5">
        <v>2.5724628442333812</v>
      </c>
      <c r="O194" s="5">
        <v>0</v>
      </c>
      <c r="P194" s="5">
        <v>0.19695418651161828</v>
      </c>
      <c r="Q194" s="5">
        <v>4.574385305484781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f t="shared" si="21"/>
        <v>206.68816340960166</v>
      </c>
      <c r="Z194" s="5">
        <v>9.1035894720033872E-2</v>
      </c>
      <c r="AA194" s="5">
        <v>0</v>
      </c>
      <c r="AB194" s="5">
        <f>VLOOKUP($E194,Parametros!$B$3:$F$14,2,FALSE)</f>
        <v>2</v>
      </c>
      <c r="AC194" s="5" t="str">
        <f>VLOOKUP($E194,Parametros!$B$3:$F$14,4,FALSE)</f>
        <v>20222</v>
      </c>
      <c r="AD194" s="5" t="str">
        <f>VLOOKUP($E194,Parametros!$B$3:$F$14,5,FALSE)</f>
        <v>2022-2-01</v>
      </c>
      <c r="AE194" s="5">
        <v>0</v>
      </c>
      <c r="AF194" t="s">
        <v>438</v>
      </c>
      <c r="AG194" t="s">
        <v>439</v>
      </c>
      <c r="AH194" s="40">
        <f t="shared" si="22"/>
        <v>292.43689892342064</v>
      </c>
      <c r="AJ194" t="str">
        <f t="shared" si="16"/>
        <v>INSERT INTO TABLA_PRESUPUESTO VALUES ('VSR','80130-C','14004732-17',2022,'Febrero',12.299588,'USD',1328.355501,752.1194,0,66.417775,10.693263,199.253325,2.572463,0,0.196954,4.574385,0,0,0,0,0,0,0,206.688163,0.091036,0,2,'20222','2022-2-01');</v>
      </c>
    </row>
    <row r="195" spans="1:36" x14ac:dyDescent="0.2">
      <c r="A195" s="7" t="s">
        <v>117</v>
      </c>
      <c r="B195" t="s">
        <v>75</v>
      </c>
      <c r="C195" t="s">
        <v>272</v>
      </c>
      <c r="D195">
        <v>2022</v>
      </c>
      <c r="E195" t="s">
        <v>46</v>
      </c>
      <c r="F195" s="5">
        <v>98.588456833837625</v>
      </c>
      <c r="G195" t="s">
        <v>134</v>
      </c>
      <c r="H195" s="5">
        <v>3647.7729028519921</v>
      </c>
      <c r="I195" s="5">
        <v>1842.0040436017657</v>
      </c>
      <c r="J195" s="5">
        <v>0</v>
      </c>
      <c r="K195" s="5">
        <v>182.38864514259961</v>
      </c>
      <c r="L195" s="5">
        <v>85.712817553245117</v>
      </c>
      <c r="M195" s="5">
        <v>547.16593542779879</v>
      </c>
      <c r="N195" s="5">
        <v>20.619807965247084</v>
      </c>
      <c r="O195" s="5">
        <v>0</v>
      </c>
      <c r="P195" s="5">
        <v>1.5787040473392298</v>
      </c>
      <c r="Q195" s="5">
        <v>12.561636361343519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f t="shared" si="21"/>
        <v>582.65579022733527</v>
      </c>
      <c r="Z195" s="5">
        <v>0.72970642560668575</v>
      </c>
      <c r="AA195" s="5">
        <v>0</v>
      </c>
      <c r="AB195" s="5">
        <f>VLOOKUP($E195,Parametros!$B$3:$F$14,2,FALSE)</f>
        <v>2</v>
      </c>
      <c r="AC195" s="5" t="str">
        <f>VLOOKUP($E195,Parametros!$B$3:$F$14,4,FALSE)</f>
        <v>20222</v>
      </c>
      <c r="AD195" s="5" t="str">
        <f>VLOOKUP($E195,Parametros!$B$3:$F$14,5,FALSE)</f>
        <v>2022-2-01</v>
      </c>
      <c r="AE195" s="5">
        <v>0</v>
      </c>
      <c r="AF195" t="s">
        <v>438</v>
      </c>
      <c r="AG195" t="s">
        <v>439</v>
      </c>
      <c r="AH195" s="40">
        <f t="shared" si="22"/>
        <v>955.01160632704625</v>
      </c>
      <c r="AJ195" t="str">
        <f t="shared" si="16"/>
        <v>INSERT INTO TABLA_PRESUPUESTO VALUES ('VSR','80130-C','14004774-20',2022,'Febrero',98.588457,'USD',3647.772903,1842.004044,0,182.388645,85.712818,547.165935,20.619808,0,1.578704,12.561636,0,0,0,0,0,0,0,582.65579,0.729706,0,2,'20222','2022-2-01');</v>
      </c>
    </row>
    <row r="196" spans="1:36" x14ac:dyDescent="0.2">
      <c r="A196" s="7" t="s">
        <v>117</v>
      </c>
      <c r="B196" t="s">
        <v>75</v>
      </c>
      <c r="C196" t="s">
        <v>273</v>
      </c>
      <c r="D196">
        <v>2022</v>
      </c>
      <c r="E196" t="s">
        <v>46</v>
      </c>
      <c r="F196" s="5">
        <v>97.739264791089923</v>
      </c>
      <c r="G196" t="s">
        <v>134</v>
      </c>
      <c r="H196" s="5">
        <v>3616.3527972703273</v>
      </c>
      <c r="I196" s="5">
        <v>1924.7982625662428</v>
      </c>
      <c r="J196" s="5">
        <v>0</v>
      </c>
      <c r="K196" s="5">
        <v>180.81763986351638</v>
      </c>
      <c r="L196" s="5">
        <v>84.974529877737865</v>
      </c>
      <c r="M196" s="5">
        <v>542.45291959054907</v>
      </c>
      <c r="N196" s="5">
        <v>20.442199171992662</v>
      </c>
      <c r="O196" s="5">
        <v>0</v>
      </c>
      <c r="P196" s="5">
        <v>1.5651058741056882</v>
      </c>
      <c r="Q196" s="5">
        <v>12.453436659425861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f t="shared" si="21"/>
        <v>577.63708239264588</v>
      </c>
      <c r="Z196" s="5">
        <v>0.72342109657256315</v>
      </c>
      <c r="AA196" s="5">
        <v>0</v>
      </c>
      <c r="AB196" s="5">
        <f>VLOOKUP($E196,Parametros!$B$3:$F$14,2,FALSE)</f>
        <v>2</v>
      </c>
      <c r="AC196" s="5" t="str">
        <f>VLOOKUP($E196,Parametros!$B$3:$F$14,4,FALSE)</f>
        <v>20222</v>
      </c>
      <c r="AD196" s="5" t="str">
        <f>VLOOKUP($E196,Parametros!$B$3:$F$14,5,FALSE)</f>
        <v>2022-2-01</v>
      </c>
      <c r="AE196" s="5">
        <v>0</v>
      </c>
      <c r="AF196" t="s">
        <v>438</v>
      </c>
      <c r="AG196" t="s">
        <v>439</v>
      </c>
      <c r="AH196" s="40">
        <f t="shared" si="22"/>
        <v>848.12528257018448</v>
      </c>
      <c r="AJ196" t="str">
        <f t="shared" si="16"/>
        <v>INSERT INTO TABLA_PRESUPUESTO VALUES ('VSR','80130-C','14004773-20',2022,'Febrero',97.739265,'USD',3616.352797,1924.798263,0,180.81764,84.97453,542.45292,20.442199,0,1.565106,12.453437,0,0,0,0,0,0,0,577.637082,0.723421,0,2,'20222','2022-2-01');</v>
      </c>
    </row>
    <row r="197" spans="1:36" x14ac:dyDescent="0.2">
      <c r="A197" s="7" t="s">
        <v>117</v>
      </c>
      <c r="B197" t="s">
        <v>75</v>
      </c>
      <c r="C197" t="s">
        <v>274</v>
      </c>
      <c r="D197">
        <v>2022</v>
      </c>
      <c r="E197" t="s">
        <v>46</v>
      </c>
      <c r="F197" s="5">
        <v>44.229208781304315</v>
      </c>
      <c r="G197" t="s">
        <v>134</v>
      </c>
      <c r="H197" s="5">
        <v>1503.7930985643468</v>
      </c>
      <c r="I197" s="5">
        <v>818.50046948872205</v>
      </c>
      <c r="J197" s="5">
        <v>0</v>
      </c>
      <c r="K197" s="5">
        <v>75.189654928217351</v>
      </c>
      <c r="L197" s="5">
        <v>38.452880028193825</v>
      </c>
      <c r="M197" s="5">
        <v>225.568964784652</v>
      </c>
      <c r="N197" s="5">
        <v>9.2505534705995949</v>
      </c>
      <c r="O197" s="5">
        <v>0</v>
      </c>
      <c r="P197" s="5">
        <v>0.70824550009278142</v>
      </c>
      <c r="Q197" s="5">
        <v>5.178530179906268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f t="shared" si="21"/>
        <v>241.03365820165365</v>
      </c>
      <c r="Z197" s="5">
        <v>0.32736426640304384</v>
      </c>
      <c r="AA197" s="5">
        <v>0</v>
      </c>
      <c r="AB197" s="5">
        <f>VLOOKUP($E197,Parametros!$B$3:$F$14,2,FALSE)</f>
        <v>2</v>
      </c>
      <c r="AC197" s="5" t="str">
        <f>VLOOKUP($E197,Parametros!$B$3:$F$14,4,FALSE)</f>
        <v>20222</v>
      </c>
      <c r="AD197" s="5" t="str">
        <f>VLOOKUP($E197,Parametros!$B$3:$F$14,5,FALSE)</f>
        <v>2022-2-01</v>
      </c>
      <c r="AE197" s="5">
        <v>0</v>
      </c>
      <c r="AF197" t="s">
        <v>438</v>
      </c>
      <c r="AG197" t="s">
        <v>439</v>
      </c>
      <c r="AH197" s="40">
        <f t="shared" si="22"/>
        <v>330.61643591755978</v>
      </c>
      <c r="AJ197" t="str">
        <f t="shared" si="16"/>
        <v>INSERT INTO TABLA_PRESUPUESTO VALUES ('VSR','80130-C','14005136-20',2022,'Febrero',44.229209,'USD',1503.793099,818.500469,0,75.189655,38.45288,225.568965,9.250553,0,0.708246,5.17853,0,0,0,0,0,0,0,241.033658,0.327364,0,2,'20222','2022-2-01');</v>
      </c>
    </row>
    <row r="198" spans="1:36" x14ac:dyDescent="0.2">
      <c r="A198" s="7" t="s">
        <v>117</v>
      </c>
      <c r="B198" t="s">
        <v>75</v>
      </c>
      <c r="C198" t="s">
        <v>275</v>
      </c>
      <c r="D198">
        <v>2022</v>
      </c>
      <c r="E198" t="s">
        <v>46</v>
      </c>
      <c r="F198" s="5">
        <v>107.79260284555461</v>
      </c>
      <c r="G198" t="s">
        <v>134</v>
      </c>
      <c r="H198" s="5">
        <v>3988.3263052855204</v>
      </c>
      <c r="I198" s="5">
        <v>2604.2516871334992</v>
      </c>
      <c r="J198" s="5">
        <v>0</v>
      </c>
      <c r="K198" s="5">
        <v>199.41631526427605</v>
      </c>
      <c r="L198" s="5">
        <v>93.714903326485</v>
      </c>
      <c r="M198" s="5">
        <v>598.24894579282807</v>
      </c>
      <c r="N198" s="5">
        <v>22.544858111488544</v>
      </c>
      <c r="O198" s="5">
        <v>0</v>
      </c>
      <c r="P198" s="5">
        <v>1.7260906991608418</v>
      </c>
      <c r="Q198" s="5">
        <v>13.73438151761232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f t="shared" si="21"/>
        <v>637.05210740332438</v>
      </c>
      <c r="Z198" s="5">
        <v>0.79783128223459521</v>
      </c>
      <c r="AA198" s="5">
        <v>0</v>
      </c>
      <c r="AB198" s="5">
        <f>VLOOKUP($E198,Parametros!$B$3:$F$14,2,FALSE)</f>
        <v>2</v>
      </c>
      <c r="AC198" s="5" t="str">
        <f>VLOOKUP($E198,Parametros!$B$3:$F$14,4,FALSE)</f>
        <v>20222</v>
      </c>
      <c r="AD198" s="5" t="str">
        <f>VLOOKUP($E198,Parametros!$B$3:$F$14,5,FALSE)</f>
        <v>2022-2-01</v>
      </c>
      <c r="AE198" s="5">
        <v>0</v>
      </c>
      <c r="AF198" t="s">
        <v>438</v>
      </c>
      <c r="AG198" t="s">
        <v>439</v>
      </c>
      <c r="AH198" s="40">
        <f t="shared" si="22"/>
        <v>453.89129215793594</v>
      </c>
      <c r="AJ198" t="str">
        <f t="shared" si="16"/>
        <v>INSERT INTO TABLA_PRESUPUESTO VALUES ('VSR','80130-C','14004731-19',2022,'Febrero',107.792603,'USD',3988.326305,2604.251687,0,199.416315,93.714903,598.248946,22.544858,0,1.726091,13.734382,0,0,0,0,0,0,0,637.052107,0.797831,0,2,'20222','2022-2-01');</v>
      </c>
    </row>
    <row r="199" spans="1:36" x14ac:dyDescent="0.2">
      <c r="A199" s="7" t="s">
        <v>117</v>
      </c>
      <c r="B199" t="s">
        <v>75</v>
      </c>
      <c r="C199" t="s">
        <v>276</v>
      </c>
      <c r="D199">
        <v>2022</v>
      </c>
      <c r="E199" t="s">
        <v>46</v>
      </c>
      <c r="F199" s="5">
        <v>29.414916629112209</v>
      </c>
      <c r="G199" t="s">
        <v>134</v>
      </c>
      <c r="H199" s="5">
        <v>1000.1071653898151</v>
      </c>
      <c r="I199" s="5">
        <v>582.17872933644298</v>
      </c>
      <c r="J199" s="5">
        <v>0</v>
      </c>
      <c r="K199" s="5">
        <v>50.005358269490763</v>
      </c>
      <c r="L199" s="5">
        <v>25.573332450312478</v>
      </c>
      <c r="M199" s="5">
        <v>150.01607480847227</v>
      </c>
      <c r="N199" s="5">
        <v>6.1521394256966699</v>
      </c>
      <c r="O199" s="5">
        <v>0</v>
      </c>
      <c r="P199" s="5">
        <v>0.47102317477990141</v>
      </c>
      <c r="Q199" s="5">
        <v>3.4440144352677753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f t="shared" si="21"/>
        <v>160.30096753185666</v>
      </c>
      <c r="Z199" s="5">
        <v>0.21771568764002755</v>
      </c>
      <c r="AA199" s="5">
        <v>0</v>
      </c>
      <c r="AB199" s="5">
        <f>VLOOKUP($E199,Parametros!$B$3:$F$14,2,FALSE)</f>
        <v>2</v>
      </c>
      <c r="AC199" s="5" t="str">
        <f>VLOOKUP($E199,Parametros!$B$3:$F$14,4,FALSE)</f>
        <v>20222</v>
      </c>
      <c r="AD199" s="5" t="str">
        <f>VLOOKUP($E199,Parametros!$B$3:$F$14,5,FALSE)</f>
        <v>2022-2-01</v>
      </c>
      <c r="AE199" s="5">
        <v>0</v>
      </c>
      <c r="AF199" t="s">
        <v>438</v>
      </c>
      <c r="AG199" t="s">
        <v>439</v>
      </c>
      <c r="AH199" s="40">
        <f t="shared" si="22"/>
        <v>182.04877780171219</v>
      </c>
      <c r="AJ199" t="str">
        <f t="shared" ref="AJ199:AJ262" si="23">TRIM(_xlfn.CONCAT("INSERT INTO TABLA_PRESUPUESTO VALUES ('",A199,"','",B199,"','",C199,"',",D199,",'",E199,"',",SUBSTITUTE(ROUND(F199,6),",","."),",'",G199,"',",SUBSTITUTE(ROUND(H199,6),",","."),",",SUBSTITUTE(ROUND(I199,6),",","."),",",SUBSTITUTE(ROUND(J199,6),",","."),",",SUBSTITUTE(ROUND(K199,6),",","."),",",SUBSTITUTE(ROUND(L199,6),",","."),",",SUBSTITUTE(ROUND(M199,6),",","."),",",SUBSTITUTE(ROUND(N199,6),",","."),",",SUBSTITUTE(ROUND(O199,6),",","."),",",SUBSTITUTE(ROUND(P199,6),",","."),",",SUBSTITUTE(ROUND(Q199,6),",","."),",",SUBSTITUTE(ROUND(R199,6),",","."),",",SUBSTITUTE(ROUND(S199,6),",","."),",",SUBSTITUTE(ROUND(T199,6),",","."),",",SUBSTITUTE(ROUND(U199,6),",","."),",",SUBSTITUTE(ROUND(V199,6),",","."),",",SUBSTITUTE(ROUND(W199,6),",","."),",",SUBSTITUTE(ROUND(X199,6),",","."),",",SUBSTITUTE(ROUND(Y199,6),",","."),",",SUBSTITUTE(ROUND(Z199,6),",","."),",",SUBSTITUTE(ROUND(AA199,6),",","."),",",AB199,",'",AC199,"','",AD199,"');"))</f>
        <v>INSERT INTO TABLA_PRESUPUESTO VALUES ('VSR','80130-C','14005137-20',2022,'Febrero',29.414917,'USD',1000.107165,582.178729,0,50.005358,25.573332,150.016075,6.152139,0,0.471023,3.444014,0,0,0,0,0,0,0,160.300968,0.217716,0,2,'20222','2022-2-01');</v>
      </c>
    </row>
    <row r="200" spans="1:36" x14ac:dyDescent="0.2">
      <c r="A200" s="7" t="s">
        <v>117</v>
      </c>
      <c r="B200" t="s">
        <v>75</v>
      </c>
      <c r="C200" t="s">
        <v>277</v>
      </c>
      <c r="D200">
        <v>2022</v>
      </c>
      <c r="E200" t="s">
        <v>46</v>
      </c>
      <c r="F200" s="5">
        <v>42.804757612824311</v>
      </c>
      <c r="G200" t="s">
        <v>134</v>
      </c>
      <c r="H200" s="5">
        <v>1455.3617588360266</v>
      </c>
      <c r="I200" s="5">
        <v>744.67160059158266</v>
      </c>
      <c r="J200" s="5">
        <v>0</v>
      </c>
      <c r="K200" s="5">
        <v>72.76808794180134</v>
      </c>
      <c r="L200" s="5">
        <v>37.214461991859082</v>
      </c>
      <c r="M200" s="5">
        <v>218.30426382540398</v>
      </c>
      <c r="N200" s="5">
        <v>8.9526290432050839</v>
      </c>
      <c r="O200" s="5">
        <v>0</v>
      </c>
      <c r="P200" s="5">
        <v>0.68543566112038923</v>
      </c>
      <c r="Q200" s="5">
        <v>5.0117498198448747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f t="shared" si="21"/>
        <v>233.27089948340401</v>
      </c>
      <c r="Z200" s="5">
        <v>0.31682113382967692</v>
      </c>
      <c r="AA200" s="5">
        <v>0</v>
      </c>
      <c r="AB200" s="5">
        <f>VLOOKUP($E200,Parametros!$B$3:$F$14,2,FALSE)</f>
        <v>2</v>
      </c>
      <c r="AC200" s="5" t="str">
        <f>VLOOKUP($E200,Parametros!$B$3:$F$14,4,FALSE)</f>
        <v>20222</v>
      </c>
      <c r="AD200" s="5" t="str">
        <f>VLOOKUP($E200,Parametros!$B$3:$F$14,5,FALSE)</f>
        <v>2022-2-01</v>
      </c>
      <c r="AE200" s="5">
        <v>0</v>
      </c>
      <c r="AF200" t="s">
        <v>438</v>
      </c>
      <c r="AG200" t="s">
        <v>439</v>
      </c>
      <c r="AH200" s="40">
        <f t="shared" si="22"/>
        <v>367.43670882737968</v>
      </c>
      <c r="AJ200" t="str">
        <f t="shared" si="23"/>
        <v>INSERT INTO TABLA_PRESUPUESTO VALUES ('VSR','80130-C','14005138-20',2022,'Febrero',42.804758,'USD',1455.361759,744.671601,0,72.768088,37.214462,218.304264,8.952629,0,0.685436,5.01175,0,0,0,0,0,0,0,233.270899,0.316821,0,2,'20222','2022-2-01');</v>
      </c>
    </row>
    <row r="201" spans="1:36" x14ac:dyDescent="0.2">
      <c r="A201" s="7" t="s">
        <v>117</v>
      </c>
      <c r="B201" t="s">
        <v>75</v>
      </c>
      <c r="C201" t="s">
        <v>278</v>
      </c>
      <c r="D201">
        <v>2022</v>
      </c>
      <c r="E201" t="s">
        <v>46</v>
      </c>
      <c r="F201" s="5">
        <v>35.646890491212254</v>
      </c>
      <c r="G201" t="s">
        <v>134</v>
      </c>
      <c r="H201" s="5">
        <v>1211.9942767012167</v>
      </c>
      <c r="I201" s="5">
        <v>653.87454776138577</v>
      </c>
      <c r="J201" s="5">
        <v>0</v>
      </c>
      <c r="K201" s="5">
        <v>60.59971383506084</v>
      </c>
      <c r="L201" s="5">
        <v>30.991411359276984</v>
      </c>
      <c r="M201" s="5">
        <v>181.79914150518249</v>
      </c>
      <c r="N201" s="5">
        <v>7.4555587955476605</v>
      </c>
      <c r="O201" s="5">
        <v>0</v>
      </c>
      <c r="P201" s="5">
        <v>0.57081622028411771</v>
      </c>
      <c r="Q201" s="5">
        <v>4.1736785105363721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f t="shared" si="21"/>
        <v>194.26303692419916</v>
      </c>
      <c r="Z201" s="5">
        <v>0.26384189264850799</v>
      </c>
      <c r="AA201" s="5">
        <v>0</v>
      </c>
      <c r="AB201" s="5">
        <f>VLOOKUP($E201,Parametros!$B$3:$F$14,2,FALSE)</f>
        <v>2</v>
      </c>
      <c r="AC201" s="5" t="str">
        <f>VLOOKUP($E201,Parametros!$B$3:$F$14,4,FALSE)</f>
        <v>20222</v>
      </c>
      <c r="AD201" s="5" t="str">
        <f>VLOOKUP($E201,Parametros!$B$3:$F$14,5,FALSE)</f>
        <v>2022-2-01</v>
      </c>
      <c r="AE201" s="5">
        <v>0</v>
      </c>
      <c r="AF201" t="s">
        <v>438</v>
      </c>
      <c r="AG201" t="s">
        <v>439</v>
      </c>
      <c r="AH201" s="40">
        <f t="shared" si="22"/>
        <v>272.26556682129404</v>
      </c>
      <c r="AJ201" t="str">
        <f t="shared" si="23"/>
        <v>INSERT INTO TABLA_PRESUPUESTO VALUES ('VSR','80130-C','14005139-20',2022,'Febrero',35.64689,'USD',1211.994277,653.874548,0,60.599714,30.991411,181.799142,7.455559,0,0.570816,4.173679,0,0,0,0,0,0,0,194.263037,0.263842,0,2,'20222','2022-2-01');</v>
      </c>
    </row>
    <row r="202" spans="1:36" x14ac:dyDescent="0.2">
      <c r="A202" s="7" t="s">
        <v>117</v>
      </c>
      <c r="B202" t="s">
        <v>75</v>
      </c>
      <c r="C202" t="s">
        <v>279</v>
      </c>
      <c r="D202">
        <v>2022</v>
      </c>
      <c r="E202" t="s">
        <v>46</v>
      </c>
      <c r="F202" s="5">
        <v>13.995232730316102</v>
      </c>
      <c r="G202" t="s">
        <v>134</v>
      </c>
      <c r="H202" s="5">
        <v>475.83791283074748</v>
      </c>
      <c r="I202" s="5">
        <v>245.73823807568488</v>
      </c>
      <c r="J202" s="5">
        <v>0</v>
      </c>
      <c r="K202" s="5">
        <v>23.791895641537376</v>
      </c>
      <c r="L202" s="5">
        <v>12.167457206988868</v>
      </c>
      <c r="M202" s="5">
        <v>71.375686924612111</v>
      </c>
      <c r="N202" s="5">
        <v>2.9271074991510804</v>
      </c>
      <c r="O202" s="5">
        <v>0</v>
      </c>
      <c r="P202" s="5">
        <v>0.22410666790375455</v>
      </c>
      <c r="Q202" s="5">
        <v>1.6386170376031912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f t="shared" si="21"/>
        <v>76.269104406803464</v>
      </c>
      <c r="Z202" s="5">
        <v>0.10358627753333031</v>
      </c>
      <c r="AA202" s="5">
        <v>0</v>
      </c>
      <c r="AB202" s="5">
        <f>VLOOKUP($E202,Parametros!$B$3:$F$14,2,FALSE)</f>
        <v>2</v>
      </c>
      <c r="AC202" s="5" t="str">
        <f>VLOOKUP($E202,Parametros!$B$3:$F$14,4,FALSE)</f>
        <v>20222</v>
      </c>
      <c r="AD202" s="5" t="str">
        <f>VLOOKUP($E202,Parametros!$B$3:$F$14,5,FALSE)</f>
        <v>2022-2-01</v>
      </c>
      <c r="AE202" s="5">
        <v>0</v>
      </c>
      <c r="AF202" t="s">
        <v>438</v>
      </c>
      <c r="AG202" t="s">
        <v>439</v>
      </c>
      <c r="AH202" s="40">
        <f t="shared" si="22"/>
        <v>117.87121749973291</v>
      </c>
      <c r="AJ202" t="str">
        <f t="shared" si="23"/>
        <v>INSERT INTO TABLA_PRESUPUESTO VALUES ('VSR','80130-C','14005140-21',2022,'Febrero',13.995233,'USD',475.837913,245.738238,0,23.791896,12.167457,71.375687,2.927107,0,0.224107,1.638617,0,0,0,0,0,0,0,76.269104,0.103586,0,2,'20222','2022-2-01');</v>
      </c>
    </row>
    <row r="203" spans="1:36" x14ac:dyDescent="0.2">
      <c r="A203" s="7" t="s">
        <v>117</v>
      </c>
      <c r="B203" t="s">
        <v>75</v>
      </c>
      <c r="C203" t="s">
        <v>280</v>
      </c>
      <c r="D203">
        <v>2022</v>
      </c>
      <c r="E203" t="s">
        <v>46</v>
      </c>
      <c r="F203" s="5">
        <v>124.80383699221012</v>
      </c>
      <c r="G203" t="s">
        <v>134</v>
      </c>
      <c r="H203" s="5">
        <v>3482.0270520826621</v>
      </c>
      <c r="I203" s="5">
        <v>1847.8212475391138</v>
      </c>
      <c r="J203" s="5">
        <v>0</v>
      </c>
      <c r="K203" s="5">
        <v>174.10135260413313</v>
      </c>
      <c r="L203" s="5">
        <v>108.50447256809801</v>
      </c>
      <c r="M203" s="5">
        <v>522.30405781239926</v>
      </c>
      <c r="N203" s="5">
        <v>26.102763292488394</v>
      </c>
      <c r="O203" s="5">
        <v>0</v>
      </c>
      <c r="P203" s="5">
        <v>1.9984928145811425</v>
      </c>
      <c r="Q203" s="5">
        <v>11.990866425490877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f t="shared" si="21"/>
        <v>563.31992096042609</v>
      </c>
      <c r="Z203" s="5">
        <v>0.92374061546653519</v>
      </c>
      <c r="AA203" s="5">
        <v>0</v>
      </c>
      <c r="AB203" s="5">
        <f>VLOOKUP($E203,Parametros!$B$3:$F$14,2,FALSE)</f>
        <v>2</v>
      </c>
      <c r="AC203" s="5" t="str">
        <f>VLOOKUP($E203,Parametros!$B$3:$F$14,4,FALSE)</f>
        <v>20222</v>
      </c>
      <c r="AD203" s="5" t="str">
        <f>VLOOKUP($E203,Parametros!$B$3:$F$14,5,FALSE)</f>
        <v>2022-2-01</v>
      </c>
      <c r="AE203" s="5">
        <v>0</v>
      </c>
      <c r="AF203" t="s">
        <v>438</v>
      </c>
      <c r="AG203" t="s">
        <v>439</v>
      </c>
      <c r="AH203" s="40">
        <f t="shared" si="22"/>
        <v>788.280058410891</v>
      </c>
      <c r="AJ203" t="str">
        <f t="shared" si="23"/>
        <v>INSERT INTO TABLA_PRESUPUESTO VALUES ('VSR','80130-C','14005128-20',2022,'Febrero',124.803837,'USD',3482.027052,1847.821248,0,174.101353,108.504473,522.304058,26.102763,0,1.998493,11.990866,0,0,0,0,0,0,0,563.319921,0.923741,0,2,'20222','2022-2-01');</v>
      </c>
    </row>
    <row r="204" spans="1:36" x14ac:dyDescent="0.2">
      <c r="A204" s="7" t="s">
        <v>117</v>
      </c>
      <c r="B204" t="s">
        <v>75</v>
      </c>
      <c r="C204" t="s">
        <v>281</v>
      </c>
      <c r="D204">
        <v>2022</v>
      </c>
      <c r="E204" t="s">
        <v>46</v>
      </c>
      <c r="F204" s="5">
        <v>141.56853151355179</v>
      </c>
      <c r="G204" t="s">
        <v>134</v>
      </c>
      <c r="H204" s="5">
        <v>3949.7620292280949</v>
      </c>
      <c r="I204" s="5">
        <v>2220.4844981770348</v>
      </c>
      <c r="J204" s="5">
        <v>0</v>
      </c>
      <c r="K204" s="5">
        <v>197.48810146140474</v>
      </c>
      <c r="L204" s="5">
        <v>123.07970022649924</v>
      </c>
      <c r="M204" s="5">
        <v>592.46430438421419</v>
      </c>
      <c r="N204" s="5">
        <v>29.609104630285341</v>
      </c>
      <c r="O204" s="5">
        <v>0</v>
      </c>
      <c r="P204" s="5">
        <v>2.2669470732562216</v>
      </c>
      <c r="Q204" s="5">
        <v>13.601579825929953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f t="shared" si="21"/>
        <v>638.98976108943884</v>
      </c>
      <c r="Z204" s="5">
        <v>1.0478251757530848</v>
      </c>
      <c r="AA204" s="5">
        <v>0</v>
      </c>
      <c r="AB204" s="5">
        <f>VLOOKUP($E204,Parametros!$B$3:$F$14,2,FALSE)</f>
        <v>2</v>
      </c>
      <c r="AC204" s="5" t="str">
        <f>VLOOKUP($E204,Parametros!$B$3:$F$14,4,FALSE)</f>
        <v>20222</v>
      </c>
      <c r="AD204" s="5" t="str">
        <f>VLOOKUP($E204,Parametros!$B$3:$F$14,5,FALSE)</f>
        <v>2022-2-01</v>
      </c>
      <c r="AE204" s="5">
        <v>0</v>
      </c>
      <c r="AF204" t="s">
        <v>438</v>
      </c>
      <c r="AG204" t="s">
        <v>439</v>
      </c>
      <c r="AH204" s="40">
        <f t="shared" si="22"/>
        <v>769.71996827371686</v>
      </c>
      <c r="AJ204" t="str">
        <f t="shared" si="23"/>
        <v>INSERT INTO TABLA_PRESUPUESTO VALUES ('VSR','80130-C','14005129-20',2022,'Febrero',141.568532,'USD',3949.762029,2220.484498,0,197.488101,123.0797,592.464304,29.609105,0,2.266947,13.60158,0,0,0,0,0,0,0,638.989761,1.047825,0,2,'20222','2022-2-01');</v>
      </c>
    </row>
    <row r="205" spans="1:36" x14ac:dyDescent="0.2">
      <c r="A205" s="7" t="s">
        <v>117</v>
      </c>
      <c r="B205" t="s">
        <v>75</v>
      </c>
      <c r="C205" t="s">
        <v>282</v>
      </c>
      <c r="D205">
        <v>2022</v>
      </c>
      <c r="E205" t="s">
        <v>46</v>
      </c>
      <c r="F205" s="5">
        <v>72.427863258868214</v>
      </c>
      <c r="G205" t="s">
        <v>134</v>
      </c>
      <c r="H205" s="5">
        <v>2020.7373849224232</v>
      </c>
      <c r="I205" s="5">
        <v>967.9287427847828</v>
      </c>
      <c r="J205" s="5">
        <v>0</v>
      </c>
      <c r="K205" s="5">
        <v>101.03686924612116</v>
      </c>
      <c r="L205" s="5">
        <v>62.968794001328178</v>
      </c>
      <c r="M205" s="5">
        <v>303.11060773836346</v>
      </c>
      <c r="N205" s="5">
        <v>15.148311269828644</v>
      </c>
      <c r="O205" s="5">
        <v>0</v>
      </c>
      <c r="P205" s="5">
        <v>1.1597925815962558</v>
      </c>
      <c r="Q205" s="5">
        <v>6.9587029914393952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f t="shared" si="21"/>
        <v>326.91349232207358</v>
      </c>
      <c r="Z205" s="5">
        <v>0.53607774084581206</v>
      </c>
      <c r="AA205" s="5">
        <v>0</v>
      </c>
      <c r="AB205" s="5">
        <f>VLOOKUP($E205,Parametros!$B$3:$F$14,2,FALSE)</f>
        <v>2</v>
      </c>
      <c r="AC205" s="5" t="str">
        <f>VLOOKUP($E205,Parametros!$B$3:$F$14,4,FALSE)</f>
        <v>20222</v>
      </c>
      <c r="AD205" s="5" t="str">
        <f>VLOOKUP($E205,Parametros!$B$3:$F$14,5,FALSE)</f>
        <v>2022-2-01</v>
      </c>
      <c r="AE205" s="5">
        <v>0</v>
      </c>
      <c r="AF205" t="s">
        <v>438</v>
      </c>
      <c r="AG205" t="s">
        <v>439</v>
      </c>
      <c r="AH205" s="40">
        <f t="shared" si="22"/>
        <v>561.88948656811738</v>
      </c>
      <c r="AJ205" t="str">
        <f t="shared" si="23"/>
        <v>INSERT INTO TABLA_PRESUPUESTO VALUES ('VSR','80130-C','14005132-20',2022,'Febrero',72.427863,'USD',2020.737385,967.928743,0,101.036869,62.968794,303.110608,15.148311,0,1.159793,6.958703,0,0,0,0,0,0,0,326.913492,0.536078,0,2,'20222','2022-2-01');</v>
      </c>
    </row>
    <row r="206" spans="1:36" x14ac:dyDescent="0.2">
      <c r="A206" s="7" t="s">
        <v>117</v>
      </c>
      <c r="B206" t="s">
        <v>75</v>
      </c>
      <c r="C206" t="s">
        <v>283</v>
      </c>
      <c r="D206">
        <v>2022</v>
      </c>
      <c r="E206" t="s">
        <v>46</v>
      </c>
      <c r="F206" s="5">
        <v>130.36467520762247</v>
      </c>
      <c r="G206" t="s">
        <v>134</v>
      </c>
      <c r="H206" s="5">
        <v>3637.1744382926668</v>
      </c>
      <c r="I206" s="5">
        <v>1911.1455615400262</v>
      </c>
      <c r="J206" s="5">
        <v>0</v>
      </c>
      <c r="K206" s="5">
        <v>181.85872191463335</v>
      </c>
      <c r="L206" s="5">
        <v>113.33906605609711</v>
      </c>
      <c r="M206" s="5">
        <v>545.57616574389999</v>
      </c>
      <c r="N206" s="5">
        <v>27.265814422509276</v>
      </c>
      <c r="O206" s="5">
        <v>0</v>
      </c>
      <c r="P206" s="5">
        <v>2.0875389167233664</v>
      </c>
      <c r="Q206" s="5">
        <v>12.525139007662663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f t="shared" si="21"/>
        <v>588.41955747380791</v>
      </c>
      <c r="Z206" s="5">
        <v>0.96489938301256395</v>
      </c>
      <c r="AA206" s="5">
        <v>0</v>
      </c>
      <c r="AB206" s="5">
        <f>VLOOKUP($E206,Parametros!$B$3:$F$14,2,FALSE)</f>
        <v>2</v>
      </c>
      <c r="AC206" s="5" t="str">
        <f>VLOOKUP($E206,Parametros!$B$3:$F$14,4,FALSE)</f>
        <v>20222</v>
      </c>
      <c r="AD206" s="5" t="str">
        <f>VLOOKUP($E206,Parametros!$B$3:$F$14,5,FALSE)</f>
        <v>2022-2-01</v>
      </c>
      <c r="AE206" s="5">
        <v>0</v>
      </c>
      <c r="AF206" t="s">
        <v>438</v>
      </c>
      <c r="AG206" t="s">
        <v>439</v>
      </c>
      <c r="AH206" s="40">
        <f t="shared" si="22"/>
        <v>842.41153130810221</v>
      </c>
      <c r="AJ206" t="str">
        <f t="shared" si="23"/>
        <v>INSERT INTO TABLA_PRESUPUESTO VALUES ('VSR','80130-C','14005130-20',2022,'Febrero',130.364675,'USD',3637.174438,1911.145562,0,181.858722,113.339066,545.576166,27.265814,0,2.087539,12.525139,0,0,0,0,0,0,0,588.419557,0.964899,0,2,'20222','2022-2-01');</v>
      </c>
    </row>
    <row r="207" spans="1:36" x14ac:dyDescent="0.2">
      <c r="A207" s="7" t="s">
        <v>117</v>
      </c>
      <c r="B207" t="s">
        <v>75</v>
      </c>
      <c r="C207" t="s">
        <v>284</v>
      </c>
      <c r="D207">
        <v>2022</v>
      </c>
      <c r="E207" t="s">
        <v>46</v>
      </c>
      <c r="F207" s="5">
        <v>71.277345007403582</v>
      </c>
      <c r="G207" t="s">
        <v>134</v>
      </c>
      <c r="H207" s="5">
        <v>1988.6379257065598</v>
      </c>
      <c r="I207" s="5">
        <v>971.02658256182065</v>
      </c>
      <c r="J207" s="5">
        <v>0</v>
      </c>
      <c r="K207" s="5">
        <v>99.431896285327994</v>
      </c>
      <c r="L207" s="5">
        <v>61.968533279673181</v>
      </c>
      <c r="M207" s="5">
        <v>298.29568885598394</v>
      </c>
      <c r="N207" s="5">
        <v>14.907680001548462</v>
      </c>
      <c r="O207" s="5">
        <v>0</v>
      </c>
      <c r="P207" s="5">
        <v>1.1413692501185542</v>
      </c>
      <c r="Q207" s="5">
        <v>6.8481638365073003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f t="shared" si="21"/>
        <v>321.72046407792556</v>
      </c>
      <c r="Z207" s="5">
        <v>0.52756213376732319</v>
      </c>
      <c r="AA207" s="5">
        <v>0</v>
      </c>
      <c r="AB207" s="5">
        <f>VLOOKUP($E207,Parametros!$B$3:$F$14,2,FALSE)</f>
        <v>2</v>
      </c>
      <c r="AC207" s="5" t="str">
        <f>VLOOKUP($E207,Parametros!$B$3:$F$14,4,FALSE)</f>
        <v>20222</v>
      </c>
      <c r="AD207" s="5" t="str">
        <f>VLOOKUP($E207,Parametros!$B$3:$F$14,5,FALSE)</f>
        <v>2022-2-01</v>
      </c>
      <c r="AE207" s="5">
        <v>0</v>
      </c>
      <c r="AF207" t="s">
        <v>438</v>
      </c>
      <c r="AG207" t="s">
        <v>439</v>
      </c>
      <c r="AH207" s="40">
        <f t="shared" si="22"/>
        <v>534.49044950181246</v>
      </c>
      <c r="AJ207" t="str">
        <f t="shared" si="23"/>
        <v>INSERT INTO TABLA_PRESUPUESTO VALUES ('VSR','80130-C','14004728-20',2022,'Febrero',71.277345,'USD',1988.637926,971.026583,0,99.431896,61.968533,298.295689,14.90768,0,1.141369,6.848164,0,0,0,0,0,0,0,321.720464,0.527562,0,2,'20222','2022-2-01');</v>
      </c>
    </row>
    <row r="208" spans="1:36" x14ac:dyDescent="0.2">
      <c r="A208" s="7" t="s">
        <v>117</v>
      </c>
      <c r="B208" t="s">
        <v>75</v>
      </c>
      <c r="C208" t="s">
        <v>285</v>
      </c>
      <c r="D208">
        <v>2022</v>
      </c>
      <c r="E208" t="s">
        <v>46</v>
      </c>
      <c r="F208" s="5">
        <v>85.193137191785212</v>
      </c>
      <c r="G208" t="s">
        <v>134</v>
      </c>
      <c r="H208" s="5">
        <v>2376.8885276508072</v>
      </c>
      <c r="I208" s="5">
        <v>1314.961009108908</v>
      </c>
      <c r="J208" s="5">
        <v>0</v>
      </c>
      <c r="K208" s="5">
        <v>118.84442638254038</v>
      </c>
      <c r="L208" s="5">
        <v>74.066924865404914</v>
      </c>
      <c r="M208" s="5">
        <v>356.5332791476211</v>
      </c>
      <c r="N208" s="5">
        <v>17.818172484556381</v>
      </c>
      <c r="O208" s="5">
        <v>0</v>
      </c>
      <c r="P208" s="5">
        <v>1.3642038308488482</v>
      </c>
      <c r="Q208" s="5">
        <v>8.1851612342573805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f t="shared" si="21"/>
        <v>384.53137712619088</v>
      </c>
      <c r="Z208" s="5">
        <v>0.63056042890713881</v>
      </c>
      <c r="AA208" s="5">
        <v>0</v>
      </c>
      <c r="AB208" s="5">
        <f>VLOOKUP($E208,Parametros!$B$3:$F$14,2,FALSE)</f>
        <v>2</v>
      </c>
      <c r="AC208" s="5" t="str">
        <f>VLOOKUP($E208,Parametros!$B$3:$F$14,4,FALSE)</f>
        <v>20222</v>
      </c>
      <c r="AD208" s="5" t="str">
        <f>VLOOKUP($E208,Parametros!$B$3:$F$14,5,FALSE)</f>
        <v>2022-2-01</v>
      </c>
      <c r="AE208" s="5">
        <v>0</v>
      </c>
      <c r="AF208" t="s">
        <v>438</v>
      </c>
      <c r="AG208" t="s">
        <v>439</v>
      </c>
      <c r="AH208" s="40">
        <f t="shared" si="22"/>
        <v>484.48479016776326</v>
      </c>
      <c r="AJ208" t="str">
        <f t="shared" si="23"/>
        <v>INSERT INTO TABLA_PRESUPUESTO VALUES ('VSR','80130-C','14004914-20',2022,'Febrero',85.193137,'USD',2376.888528,1314.961009,0,118.844426,74.066925,356.533279,17.818172,0,1.364204,8.185161,0,0,0,0,0,0,0,384.531377,0.63056,0,2,'20222','2022-2-01');</v>
      </c>
    </row>
    <row r="209" spans="1:36" x14ac:dyDescent="0.2">
      <c r="A209" s="7" t="s">
        <v>117</v>
      </c>
      <c r="B209" t="s">
        <v>75</v>
      </c>
      <c r="C209" t="s">
        <v>286</v>
      </c>
      <c r="D209">
        <v>2022</v>
      </c>
      <c r="E209" t="s">
        <v>46</v>
      </c>
      <c r="F209" s="5">
        <v>7.5167192429022069</v>
      </c>
      <c r="G209" t="s">
        <v>134</v>
      </c>
      <c r="H209" s="5">
        <v>601.33753943217653</v>
      </c>
      <c r="I209" s="5">
        <v>183.20765629101828</v>
      </c>
      <c r="J209" s="5">
        <v>0</v>
      </c>
      <c r="K209" s="5">
        <v>30.066876971608828</v>
      </c>
      <c r="L209" s="5">
        <v>6.5350367148125752</v>
      </c>
      <c r="M209" s="5">
        <v>90.20063091482649</v>
      </c>
      <c r="N209" s="5">
        <v>1.5721242860971936</v>
      </c>
      <c r="O209" s="5">
        <v>0</v>
      </c>
      <c r="P209" s="5">
        <v>0.12036576565431639</v>
      </c>
      <c r="Q209" s="5">
        <v>2.0707932489070755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f t="shared" si="21"/>
        <v>94.01954951506454</v>
      </c>
      <c r="Z209" s="5">
        <v>5.5635299579459452E-2</v>
      </c>
      <c r="AA209" s="5">
        <v>0</v>
      </c>
      <c r="AB209" s="5">
        <f>VLOOKUP($E209,Parametros!$B$3:$F$14,2,FALSE)</f>
        <v>2</v>
      </c>
      <c r="AC209" s="5" t="str">
        <f>VLOOKUP($E209,Parametros!$B$3:$F$14,4,FALSE)</f>
        <v>20222</v>
      </c>
      <c r="AD209" s="5" t="str">
        <f>VLOOKUP($E209,Parametros!$B$3:$F$14,5,FALSE)</f>
        <v>2022-2-01</v>
      </c>
      <c r="AE209" s="5">
        <v>0</v>
      </c>
      <c r="AF209" t="s">
        <v>438</v>
      </c>
      <c r="AG209" t="s">
        <v>439</v>
      </c>
      <c r="AH209" s="40">
        <f t="shared" si="22"/>
        <v>287.50841993967225</v>
      </c>
      <c r="AJ209" t="str">
        <f t="shared" si="23"/>
        <v>INSERT INTO TABLA_PRESUPUESTO VALUES ('VSR','80130-C','14005146-18',2022,'Febrero',7.516719,'USD',601.337539,183.207656,0,30.066877,6.535037,90.200631,1.572124,0,0.120366,2.070793,0,0,0,0,0,0,0,94.01955,0.055635,0,2,'20222','2022-2-01');</v>
      </c>
    </row>
    <row r="210" spans="1:36" x14ac:dyDescent="0.2">
      <c r="A210" s="7" t="s">
        <v>117</v>
      </c>
      <c r="B210" t="s">
        <v>75</v>
      </c>
      <c r="C210" t="s">
        <v>287</v>
      </c>
      <c r="D210">
        <v>2022</v>
      </c>
      <c r="E210" t="s">
        <v>46</v>
      </c>
      <c r="F210" s="5">
        <v>7.5167192429022069</v>
      </c>
      <c r="G210" t="s">
        <v>134</v>
      </c>
      <c r="H210" s="5">
        <v>601.33753943217653</v>
      </c>
      <c r="I210" s="5">
        <v>319.82306284413272</v>
      </c>
      <c r="J210" s="5">
        <v>0</v>
      </c>
      <c r="K210" s="5">
        <v>30.066876971608828</v>
      </c>
      <c r="L210" s="5">
        <v>6.5350367148125752</v>
      </c>
      <c r="M210" s="5">
        <v>90.20063091482649</v>
      </c>
      <c r="N210" s="5">
        <v>1.5721242860971936</v>
      </c>
      <c r="O210" s="5">
        <v>0</v>
      </c>
      <c r="P210" s="5">
        <v>0.12036576565431639</v>
      </c>
      <c r="Q210" s="5">
        <v>2.0707932489070755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f t="shared" si="21"/>
        <v>94.01954951506454</v>
      </c>
      <c r="Z210" s="5">
        <v>5.5635299579459452E-2</v>
      </c>
      <c r="AA210" s="5">
        <v>0</v>
      </c>
      <c r="AB210" s="5">
        <f>VLOOKUP($E210,Parametros!$B$3:$F$14,2,FALSE)</f>
        <v>2</v>
      </c>
      <c r="AC210" s="5" t="str">
        <f>VLOOKUP($E210,Parametros!$B$3:$F$14,4,FALSE)</f>
        <v>20222</v>
      </c>
      <c r="AD210" s="5" t="str">
        <f>VLOOKUP($E210,Parametros!$B$3:$F$14,5,FALSE)</f>
        <v>2022-2-01</v>
      </c>
      <c r="AE210" s="5">
        <v>0</v>
      </c>
      <c r="AF210" t="s">
        <v>438</v>
      </c>
      <c r="AG210" t="s">
        <v>439</v>
      </c>
      <c r="AH210" s="40">
        <f t="shared" si="22"/>
        <v>150.89301338655784</v>
      </c>
      <c r="AJ210" t="str">
        <f t="shared" si="23"/>
        <v>INSERT INTO TABLA_PRESUPUESTO VALUES ('VSR','80130-C','14005147-18',2022,'Febrero',7.516719,'USD',601.337539,319.823063,0,30.066877,6.535037,90.200631,1.572124,0,0.120366,2.070793,0,0,0,0,0,0,0,94.01955,0.055635,0,2,'20222','2022-2-01');</v>
      </c>
    </row>
    <row r="211" spans="1:36" x14ac:dyDescent="0.2">
      <c r="A211" s="7" t="s">
        <v>117</v>
      </c>
      <c r="B211" t="s">
        <v>75</v>
      </c>
      <c r="C211" t="s">
        <v>288</v>
      </c>
      <c r="D211">
        <v>2022</v>
      </c>
      <c r="E211" t="s">
        <v>46</v>
      </c>
      <c r="F211" s="5">
        <v>7.5167192429022069</v>
      </c>
      <c r="G211" t="s">
        <v>134</v>
      </c>
      <c r="H211" s="5">
        <v>601.33753943217653</v>
      </c>
      <c r="I211" s="5">
        <v>95.489796584822614</v>
      </c>
      <c r="J211" s="5">
        <v>0</v>
      </c>
      <c r="K211" s="5">
        <v>30.066876971608828</v>
      </c>
      <c r="L211" s="5">
        <v>6.5350367148125752</v>
      </c>
      <c r="M211" s="5">
        <v>90.20063091482649</v>
      </c>
      <c r="N211" s="5">
        <v>1.5721242860971936</v>
      </c>
      <c r="O211" s="5">
        <v>0</v>
      </c>
      <c r="P211" s="5">
        <v>0.12036576565431639</v>
      </c>
      <c r="Q211" s="5">
        <v>2.0707932489070755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f t="shared" si="21"/>
        <v>94.01954951506454</v>
      </c>
      <c r="Z211" s="5">
        <v>5.5635299579459452E-2</v>
      </c>
      <c r="AA211" s="5">
        <v>0</v>
      </c>
      <c r="AB211" s="5">
        <f>VLOOKUP($E211,Parametros!$B$3:$F$14,2,FALSE)</f>
        <v>2</v>
      </c>
      <c r="AC211" s="5" t="str">
        <f>VLOOKUP($E211,Parametros!$B$3:$F$14,4,FALSE)</f>
        <v>20222</v>
      </c>
      <c r="AD211" s="5" t="str">
        <f>VLOOKUP($E211,Parametros!$B$3:$F$14,5,FALSE)</f>
        <v>2022-2-01</v>
      </c>
      <c r="AE211" s="5">
        <v>0</v>
      </c>
      <c r="AF211" t="s">
        <v>438</v>
      </c>
      <c r="AG211" t="s">
        <v>439</v>
      </c>
      <c r="AH211" s="40">
        <f t="shared" si="22"/>
        <v>375.22627964586792</v>
      </c>
      <c r="AJ211" t="str">
        <f t="shared" si="23"/>
        <v>INSERT INTO TABLA_PRESUPUESTO VALUES ('VSR','80130-C','14005148-16',2022,'Febrero',7.516719,'USD',601.337539,95.489797,0,30.066877,6.535037,90.200631,1.572124,0,0.120366,2.070793,0,0,0,0,0,0,0,94.01955,0.055635,0,2,'20222','2022-2-01');</v>
      </c>
    </row>
    <row r="212" spans="1:36" x14ac:dyDescent="0.2">
      <c r="A212" s="7" t="s">
        <v>117</v>
      </c>
      <c r="B212" t="s">
        <v>75</v>
      </c>
      <c r="C212" t="s">
        <v>289</v>
      </c>
      <c r="D212">
        <v>2022</v>
      </c>
      <c r="E212" t="s">
        <v>46</v>
      </c>
      <c r="F212" s="5">
        <v>45.253717890941864</v>
      </c>
      <c r="G212" t="s">
        <v>134</v>
      </c>
      <c r="H212" s="5">
        <v>2715.2230734565119</v>
      </c>
      <c r="I212" s="5">
        <v>1124.4926335991422</v>
      </c>
      <c r="J212" s="5">
        <v>0</v>
      </c>
      <c r="K212" s="5">
        <v>135.7611536728256</v>
      </c>
      <c r="L212" s="5">
        <v>39.343588385096119</v>
      </c>
      <c r="M212" s="5">
        <v>407.28346101847677</v>
      </c>
      <c r="N212" s="5">
        <v>9.4648298856871875</v>
      </c>
      <c r="O212" s="5">
        <v>0</v>
      </c>
      <c r="P212" s="5">
        <v>0.7246510381229252</v>
      </c>
      <c r="Q212" s="5">
        <v>9.3502654351161336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f t="shared" si="21"/>
        <v>427.15815458915694</v>
      </c>
      <c r="Z212" s="5">
        <v>0.33494721175388859</v>
      </c>
      <c r="AA212" s="5">
        <v>0</v>
      </c>
      <c r="AB212" s="5">
        <f>VLOOKUP($E212,Parametros!$B$3:$F$14,2,FALSE)</f>
        <v>2</v>
      </c>
      <c r="AC212" s="5" t="str">
        <f>VLOOKUP($E212,Parametros!$B$3:$F$14,4,FALSE)</f>
        <v>20222</v>
      </c>
      <c r="AD212" s="5" t="str">
        <f>VLOOKUP($E212,Parametros!$B$3:$F$14,5,FALSE)</f>
        <v>2022-2-01</v>
      </c>
      <c r="AE212" s="5">
        <v>0</v>
      </c>
      <c r="AF212" t="s">
        <v>438</v>
      </c>
      <c r="AG212" t="s">
        <v>439</v>
      </c>
      <c r="AH212" s="40">
        <f t="shared" si="22"/>
        <v>988.46754321029107</v>
      </c>
      <c r="AJ212" t="str">
        <f t="shared" si="23"/>
        <v>INSERT INTO TABLA_PRESUPUESTO VALUES ('VSR','80130-C','14005141-20',2022,'Febrero',45.253718,'USD',2715.223073,1124.492634,0,135.761154,39.343588,407.283461,9.46483,0,0.724651,9.350265,0,0,0,0,0,0,0,427.158155,0.334947,0,2,'20222','2022-2-01');</v>
      </c>
    </row>
    <row r="213" spans="1:36" x14ac:dyDescent="0.2">
      <c r="A213" s="7" t="s">
        <v>117</v>
      </c>
      <c r="B213" t="s">
        <v>75</v>
      </c>
      <c r="C213" t="s">
        <v>290</v>
      </c>
      <c r="D213">
        <v>2022</v>
      </c>
      <c r="E213" t="s">
        <v>46</v>
      </c>
      <c r="F213" s="5">
        <v>15.685398828301032</v>
      </c>
      <c r="G213" t="s">
        <v>134</v>
      </c>
      <c r="H213" s="5">
        <v>941.12392969806194</v>
      </c>
      <c r="I213" s="5">
        <v>394.57301097483571</v>
      </c>
      <c r="J213" s="5">
        <v>0</v>
      </c>
      <c r="K213" s="5">
        <v>47.056196484903097</v>
      </c>
      <c r="L213" s="5">
        <v>13.636887838562975</v>
      </c>
      <c r="M213" s="5">
        <v>141.16858945470929</v>
      </c>
      <c r="N213" s="5">
        <v>3.2806062908864897</v>
      </c>
      <c r="O213" s="5">
        <v>0</v>
      </c>
      <c r="P213" s="5">
        <v>0.25117141914599694</v>
      </c>
      <c r="Q213" s="5">
        <v>3.2408970872563536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f t="shared" si="21"/>
        <v>148.05736036183484</v>
      </c>
      <c r="Z213" s="5">
        <v>0.11609610983672916</v>
      </c>
      <c r="AA213" s="5">
        <v>0</v>
      </c>
      <c r="AB213" s="5">
        <f>VLOOKUP($E213,Parametros!$B$3:$F$14,2,FALSE)</f>
        <v>2</v>
      </c>
      <c r="AC213" s="5" t="str">
        <f>VLOOKUP($E213,Parametros!$B$3:$F$14,4,FALSE)</f>
        <v>20222</v>
      </c>
      <c r="AD213" s="5" t="str">
        <f>VLOOKUP($E213,Parametros!$B$3:$F$14,5,FALSE)</f>
        <v>2022-2-01</v>
      </c>
      <c r="AE213" s="5">
        <v>0</v>
      </c>
      <c r="AF213" t="s">
        <v>438</v>
      </c>
      <c r="AG213" t="s">
        <v>439</v>
      </c>
      <c r="AH213" s="40">
        <f t="shared" si="22"/>
        <v>337.80047403792531</v>
      </c>
      <c r="AJ213" t="str">
        <f t="shared" si="23"/>
        <v>INSERT INTO TABLA_PRESUPUESTO VALUES ('VSR','80130-C','14005142-20',2022,'Febrero',15.685399,'USD',941.12393,394.573011,0,47.056196,13.636888,141.168589,3.280606,0,0.251171,3.240897,0,0,0,0,0,0,0,148.05736,0.116096,0,2,'20222','2022-2-01');</v>
      </c>
    </row>
    <row r="214" spans="1:36" x14ac:dyDescent="0.2">
      <c r="A214" s="7" t="s">
        <v>117</v>
      </c>
      <c r="B214" t="s">
        <v>75</v>
      </c>
      <c r="C214" t="s">
        <v>191</v>
      </c>
      <c r="D214">
        <v>2022</v>
      </c>
      <c r="E214" t="s">
        <v>46</v>
      </c>
      <c r="F214" s="5">
        <v>7.5934204596665156</v>
      </c>
      <c r="G214" t="s">
        <v>134</v>
      </c>
      <c r="H214" s="5">
        <v>455.60522757999092</v>
      </c>
      <c r="I214" s="5">
        <v>287.83773079032949</v>
      </c>
      <c r="J214" s="5">
        <v>0</v>
      </c>
      <c r="K214" s="5">
        <v>22.780261378999548</v>
      </c>
      <c r="L214" s="5">
        <v>6.6017207629229082</v>
      </c>
      <c r="M214" s="5">
        <v>68.340784136998636</v>
      </c>
      <c r="N214" s="5">
        <v>1.588166370649206</v>
      </c>
      <c r="O214" s="5">
        <v>0</v>
      </c>
      <c r="P214" s="5">
        <v>0.12159398775282983</v>
      </c>
      <c r="Q214" s="5">
        <v>1.5689428441974527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f t="shared" si="21"/>
        <v>71.675690346316145</v>
      </c>
      <c r="Z214" s="5">
        <v>5.6203006718025368E-2</v>
      </c>
      <c r="AA214" s="5">
        <v>0</v>
      </c>
      <c r="AB214" s="5">
        <f>VLOOKUP($E214,Parametros!$B$3:$F$14,2,FALSE)</f>
        <v>2</v>
      </c>
      <c r="AC214" s="5" t="str">
        <f>VLOOKUP($E214,Parametros!$B$3:$F$14,4,FALSE)</f>
        <v>20222</v>
      </c>
      <c r="AD214" s="5" t="str">
        <f>VLOOKUP($E214,Parametros!$B$3:$F$14,5,FALSE)</f>
        <v>2022-2-01</v>
      </c>
      <c r="AE214" s="5">
        <v>0</v>
      </c>
      <c r="AF214" t="s">
        <v>438</v>
      </c>
      <c r="AG214" t="s">
        <v>439</v>
      </c>
      <c r="AH214" s="40">
        <f t="shared" si="22"/>
        <v>66.709824301422771</v>
      </c>
      <c r="AJ214" t="str">
        <f t="shared" si="23"/>
        <v>INSERT INTO TABLA_PRESUPUESTO VALUES ('VSR','80130-C','14005143-17',2022,'Febrero',7.59342,'USD',455.605228,287.837731,0,22.780261,6.601721,68.340784,1.588166,0,0.121594,1.568943,0,0,0,0,0,0,0,71.67569,0.056203,0,2,'20222','2022-2-01');</v>
      </c>
    </row>
    <row r="215" spans="1:36" x14ac:dyDescent="0.2">
      <c r="A215" s="7" t="s">
        <v>117</v>
      </c>
      <c r="B215" t="s">
        <v>75</v>
      </c>
      <c r="C215" t="s">
        <v>291</v>
      </c>
      <c r="D215">
        <v>2022</v>
      </c>
      <c r="E215" t="s">
        <v>46</v>
      </c>
      <c r="F215" s="5">
        <v>22.511807120324466</v>
      </c>
      <c r="G215" t="s">
        <v>134</v>
      </c>
      <c r="H215" s="5">
        <v>1125.5903560162233</v>
      </c>
      <c r="I215" s="5">
        <v>467.63423150884955</v>
      </c>
      <c r="J215" s="5">
        <v>0</v>
      </c>
      <c r="K215" s="5">
        <v>56.279517800811163</v>
      </c>
      <c r="L215" s="5">
        <v>19.571768120382558</v>
      </c>
      <c r="M215" s="5">
        <v>168.83855340243349</v>
      </c>
      <c r="N215" s="5">
        <v>4.7083518160155746</v>
      </c>
      <c r="O215" s="5">
        <v>0</v>
      </c>
      <c r="P215" s="5">
        <v>0.36048318591369238</v>
      </c>
      <c r="Q215" s="5">
        <v>3.8761340469019556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f t="shared" si="21"/>
        <v>177.95014449643384</v>
      </c>
      <c r="Z215" s="5">
        <v>0.1666220451690954</v>
      </c>
      <c r="AA215" s="5">
        <v>0</v>
      </c>
      <c r="AB215" s="5">
        <f>VLOOKUP($E215,Parametros!$B$3:$F$14,2,FALSE)</f>
        <v>2</v>
      </c>
      <c r="AC215" s="5" t="str">
        <f>VLOOKUP($E215,Parametros!$B$3:$F$14,4,FALSE)</f>
        <v>20222</v>
      </c>
      <c r="AD215" s="5" t="str">
        <f>VLOOKUP($E215,Parametros!$B$3:$F$14,5,FALSE)</f>
        <v>2022-2-01</v>
      </c>
      <c r="AE215" s="5">
        <v>0</v>
      </c>
      <c r="AF215" t="s">
        <v>438</v>
      </c>
      <c r="AG215" t="s">
        <v>439</v>
      </c>
      <c r="AH215" s="40">
        <f t="shared" si="22"/>
        <v>404.15469408974616</v>
      </c>
      <c r="AJ215" t="str">
        <f t="shared" si="23"/>
        <v>INSERT INTO TABLA_PRESUPUESTO VALUES ('VSR','80130-C','14005114-20',2022,'Febrero',22.511807,'USD',1125.590356,467.634232,0,56.279518,19.571768,168.838553,4.708352,0,0.360483,3.876134,0,0,0,0,0,0,0,177.950144,0.166622,0,2,'20222','2022-2-01');</v>
      </c>
    </row>
    <row r="216" spans="1:36" x14ac:dyDescent="0.2">
      <c r="A216" s="7" t="s">
        <v>117</v>
      </c>
      <c r="B216" t="s">
        <v>75</v>
      </c>
      <c r="C216" t="s">
        <v>292</v>
      </c>
      <c r="D216">
        <v>2022</v>
      </c>
      <c r="E216" t="s">
        <v>46</v>
      </c>
      <c r="F216" s="5">
        <v>15.992203695358267</v>
      </c>
      <c r="G216" t="s">
        <v>134</v>
      </c>
      <c r="H216" s="5">
        <v>799.61018476791332</v>
      </c>
      <c r="I216" s="5">
        <v>327.82106784466737</v>
      </c>
      <c r="J216" s="5">
        <v>0</v>
      </c>
      <c r="K216" s="5">
        <v>39.980509238395669</v>
      </c>
      <c r="L216" s="5">
        <v>13.903624031004306</v>
      </c>
      <c r="M216" s="5">
        <v>119.94152771518701</v>
      </c>
      <c r="N216" s="5">
        <v>3.3447746290945393</v>
      </c>
      <c r="O216" s="5">
        <v>0</v>
      </c>
      <c r="P216" s="5">
        <v>0.25608430754005068</v>
      </c>
      <c r="Q216" s="5">
        <v>2.753573931104115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f t="shared" si="21"/>
        <v>126.41432752131671</v>
      </c>
      <c r="Z216" s="5">
        <v>0.11836693839099281</v>
      </c>
      <c r="AA216" s="5">
        <v>0</v>
      </c>
      <c r="AB216" s="5">
        <f>VLOOKUP($E216,Parametros!$B$3:$F$14,2,FALSE)</f>
        <v>2</v>
      </c>
      <c r="AC216" s="5" t="str">
        <f>VLOOKUP($E216,Parametros!$B$3:$F$14,4,FALSE)</f>
        <v>20222</v>
      </c>
      <c r="AD216" s="5" t="str">
        <f>VLOOKUP($E216,Parametros!$B$3:$F$14,5,FALSE)</f>
        <v>2022-2-01</v>
      </c>
      <c r="AE216" s="5">
        <v>0</v>
      </c>
      <c r="AF216" t="s">
        <v>438</v>
      </c>
      <c r="AG216" t="s">
        <v>439</v>
      </c>
      <c r="AH216" s="40">
        <f t="shared" si="22"/>
        <v>291.49065613252924</v>
      </c>
      <c r="AJ216" t="str">
        <f t="shared" si="23"/>
        <v>INSERT INTO TABLA_PRESUPUESTO VALUES ('VSR','80130-C','14005116-20',2022,'Febrero',15.992204,'USD',799.610185,327.821068,0,39.980509,13.903624,119.941528,3.344775,0,0.256084,2.753574,0,0,0,0,0,0,0,126.414328,0.118367,0,2,'20222','2022-2-01');</v>
      </c>
    </row>
    <row r="217" spans="1:36" x14ac:dyDescent="0.2">
      <c r="A217" s="7" t="s">
        <v>117</v>
      </c>
      <c r="B217" t="s">
        <v>75</v>
      </c>
      <c r="C217" t="s">
        <v>293</v>
      </c>
      <c r="D217">
        <v>2022</v>
      </c>
      <c r="E217" t="s">
        <v>46</v>
      </c>
      <c r="F217" s="5">
        <v>24.390986931050019</v>
      </c>
      <c r="G217" t="s">
        <v>134</v>
      </c>
      <c r="H217" s="5">
        <v>1219.549346552501</v>
      </c>
      <c r="I217" s="5">
        <v>480.7646957297622</v>
      </c>
      <c r="J217" s="5">
        <v>0</v>
      </c>
      <c r="K217" s="5">
        <v>60.97746732762505</v>
      </c>
      <c r="L217" s="5">
        <v>21.205527299085702</v>
      </c>
      <c r="M217" s="5">
        <v>182.93240198287515</v>
      </c>
      <c r="N217" s="5">
        <v>5.1013828875398728</v>
      </c>
      <c r="O217" s="5">
        <v>0</v>
      </c>
      <c r="P217" s="5">
        <v>0.39057462732727155</v>
      </c>
      <c r="Q217" s="5">
        <v>4.1996954920436869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f t="shared" si="21"/>
        <v>192.80458585984994</v>
      </c>
      <c r="Z217" s="5">
        <v>0.18053087006396026</v>
      </c>
      <c r="AA217" s="5">
        <v>0</v>
      </c>
      <c r="AB217" s="5">
        <f>VLOOKUP($E217,Parametros!$B$3:$F$14,2,FALSE)</f>
        <v>2</v>
      </c>
      <c r="AC217" s="5" t="str">
        <f>VLOOKUP($E217,Parametros!$B$3:$F$14,4,FALSE)</f>
        <v>20222</v>
      </c>
      <c r="AD217" s="5" t="str">
        <f>VLOOKUP($E217,Parametros!$B$3:$F$14,5,FALSE)</f>
        <v>2022-2-01</v>
      </c>
      <c r="AE217" s="5">
        <v>0</v>
      </c>
      <c r="AF217" t="s">
        <v>438</v>
      </c>
      <c r="AG217" t="s">
        <v>439</v>
      </c>
      <c r="AH217" s="40">
        <f t="shared" si="22"/>
        <v>463.79707033617814</v>
      </c>
      <c r="AJ217" t="str">
        <f t="shared" si="23"/>
        <v>INSERT INTO TABLA_PRESUPUESTO VALUES ('VSR','80130-C','14005115-20',2022,'Febrero',24.390987,'USD',1219.549347,480.764696,0,60.977467,21.205527,182.932402,5.101383,0,0.390575,4.199695,0,0,0,0,0,0,0,192.804586,0.180531,0,2,'20222','2022-2-01');</v>
      </c>
    </row>
    <row r="218" spans="1:36" x14ac:dyDescent="0.2">
      <c r="A218" s="7" t="s">
        <v>117</v>
      </c>
      <c r="B218" t="s">
        <v>75</v>
      </c>
      <c r="C218" t="s">
        <v>294</v>
      </c>
      <c r="D218">
        <v>2022</v>
      </c>
      <c r="E218" t="s">
        <v>46</v>
      </c>
      <c r="F218" s="5">
        <v>3.1502285456769457</v>
      </c>
      <c r="G218" t="s">
        <v>134</v>
      </c>
      <c r="H218" s="5">
        <v>330.7739972960793</v>
      </c>
      <c r="I218" s="5">
        <v>149.92713627848332</v>
      </c>
      <c r="J218" s="5">
        <v>0</v>
      </c>
      <c r="K218" s="5">
        <v>16.538699864803966</v>
      </c>
      <c r="L218" s="5">
        <v>2.7388091188172239</v>
      </c>
      <c r="M218" s="5">
        <v>49.616099594411892</v>
      </c>
      <c r="N218" s="5">
        <v>0.65887132981478602</v>
      </c>
      <c r="O218" s="5">
        <v>0</v>
      </c>
      <c r="P218" s="5">
        <v>5.0444836188944554E-2</v>
      </c>
      <c r="Q218" s="5">
        <v>1.139068352794868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f t="shared" si="21"/>
        <v>51.487800656401589</v>
      </c>
      <c r="Z218" s="5">
        <v>2.3316543191099992E-2</v>
      </c>
      <c r="AA218" s="5">
        <v>0</v>
      </c>
      <c r="AB218" s="5">
        <f>VLOOKUP($E218,Parametros!$B$3:$F$14,2,FALSE)</f>
        <v>2</v>
      </c>
      <c r="AC218" s="5" t="str">
        <f>VLOOKUP($E218,Parametros!$B$3:$F$14,4,FALSE)</f>
        <v>20222</v>
      </c>
      <c r="AD218" s="5" t="str">
        <f>VLOOKUP($E218,Parametros!$B$3:$F$14,5,FALSE)</f>
        <v>2022-2-01</v>
      </c>
      <c r="AE218" s="5">
        <v>0</v>
      </c>
      <c r="AF218" t="s">
        <v>438</v>
      </c>
      <c r="AG218" t="s">
        <v>439</v>
      </c>
      <c r="AH218" s="40">
        <f t="shared" si="22"/>
        <v>110.08155137757319</v>
      </c>
      <c r="AJ218" t="str">
        <f t="shared" si="23"/>
        <v>INSERT INTO TABLA_PRESUPUESTO VALUES ('VSR','80130-C','14005122-18',2022,'Febrero',3.150229,'USD',330.773997,149.927136,0,16.5387,2.738809,49.6161,0.658871,0,0.050445,1.139068,0,0,0,0,0,0,0,51.487801,0.023317,0,2,'20222','2022-2-01');</v>
      </c>
    </row>
    <row r="219" spans="1:36" x14ac:dyDescent="0.2">
      <c r="A219" s="7" t="s">
        <v>117</v>
      </c>
      <c r="B219" t="s">
        <v>75</v>
      </c>
      <c r="C219" t="s">
        <v>295</v>
      </c>
      <c r="D219">
        <v>2022</v>
      </c>
      <c r="E219" t="s">
        <v>46</v>
      </c>
      <c r="F219" s="5">
        <v>40.80504731861199</v>
      </c>
      <c r="G219" t="s">
        <v>134</v>
      </c>
      <c r="H219" s="5">
        <v>1509.7867507886435</v>
      </c>
      <c r="I219" s="5">
        <v>705.82485033020475</v>
      </c>
      <c r="J219" s="5">
        <v>0</v>
      </c>
      <c r="K219" s="5">
        <v>75.489337539432185</v>
      </c>
      <c r="L219" s="5">
        <v>35.475913594696848</v>
      </c>
      <c r="M219" s="5">
        <v>226.46801261829654</v>
      </c>
      <c r="N219" s="5">
        <v>8.5343889816704817</v>
      </c>
      <c r="O219" s="5">
        <v>0</v>
      </c>
      <c r="P219" s="5">
        <v>0.65341415640914624</v>
      </c>
      <c r="Q219" s="5">
        <v>5.1991701927916942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f t="shared" si="21"/>
        <v>241.15700614688492</v>
      </c>
      <c r="Z219" s="5">
        <v>0.30202019771706567</v>
      </c>
      <c r="AA219" s="5">
        <v>0</v>
      </c>
      <c r="AB219" s="5">
        <f>VLOOKUP($E219,Parametros!$B$3:$F$14,2,FALSE)</f>
        <v>2</v>
      </c>
      <c r="AC219" s="5" t="str">
        <f>VLOOKUP($E219,Parametros!$B$3:$F$14,4,FALSE)</f>
        <v>20222</v>
      </c>
      <c r="AD219" s="5" t="str">
        <f>VLOOKUP($E219,Parametros!$B$3:$F$14,5,FALSE)</f>
        <v>2022-2-01</v>
      </c>
      <c r="AE219" s="5">
        <v>0</v>
      </c>
      <c r="AF219" t="s">
        <v>438</v>
      </c>
      <c r="AG219" t="s">
        <v>439</v>
      </c>
      <c r="AH219" s="40">
        <f t="shared" si="22"/>
        <v>451.83964317742505</v>
      </c>
      <c r="AJ219" t="str">
        <f t="shared" si="23"/>
        <v>INSERT INTO TABLA_PRESUPUESTO VALUES ('VSR','80130-C','14005113-20',2022,'Febrero',40.805047,'USD',1509.786751,705.82485,0,75.489338,35.475914,226.468013,8.534389,0,0.653414,5.19917,0,0,0,0,0,0,0,241.157006,0.30202,0,2,'20222','2022-2-01');</v>
      </c>
    </row>
    <row r="220" spans="1:36" x14ac:dyDescent="0.2">
      <c r="A220" s="7" t="s">
        <v>117</v>
      </c>
      <c r="B220" t="s">
        <v>75</v>
      </c>
      <c r="C220" t="s">
        <v>296</v>
      </c>
      <c r="D220">
        <v>2022</v>
      </c>
      <c r="E220" t="s">
        <v>46</v>
      </c>
      <c r="F220" s="5">
        <v>77.139509431532858</v>
      </c>
      <c r="G220" t="s">
        <v>134</v>
      </c>
      <c r="H220" s="5">
        <v>2854.1618489667158</v>
      </c>
      <c r="I220" s="5">
        <v>1226.3951106256968</v>
      </c>
      <c r="J220" s="5">
        <v>0</v>
      </c>
      <c r="K220" s="5">
        <v>142.7080924483358</v>
      </c>
      <c r="L220" s="5">
        <v>67.065099813820012</v>
      </c>
      <c r="M220" s="5">
        <v>428.12427734500733</v>
      </c>
      <c r="N220" s="5">
        <v>16.133753606595107</v>
      </c>
      <c r="O220" s="5">
        <v>0</v>
      </c>
      <c r="P220" s="5">
        <v>1.235240510504938</v>
      </c>
      <c r="Q220" s="5">
        <v>9.8287213096813968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f t="shared" si="21"/>
        <v>455.89294395114649</v>
      </c>
      <c r="Z220" s="5">
        <v>0.57095117935771811</v>
      </c>
      <c r="AA220" s="5">
        <v>0</v>
      </c>
      <c r="AB220" s="5">
        <f>VLOOKUP($E220,Parametros!$B$3:$F$14,2,FALSE)</f>
        <v>2</v>
      </c>
      <c r="AC220" s="5" t="str">
        <f>VLOOKUP($E220,Parametros!$B$3:$F$14,4,FALSE)</f>
        <v>20222</v>
      </c>
      <c r="AD220" s="5" t="str">
        <f>VLOOKUP($E220,Parametros!$B$3:$F$14,5,FALSE)</f>
        <v>2022-2-01</v>
      </c>
      <c r="AE220" s="5">
        <v>0</v>
      </c>
      <c r="AF220" t="s">
        <v>438</v>
      </c>
      <c r="AG220" t="s">
        <v>439</v>
      </c>
      <c r="AH220" s="40">
        <f t="shared" si="22"/>
        <v>962.10060212771646</v>
      </c>
      <c r="AJ220" t="str">
        <f t="shared" si="23"/>
        <v>INSERT INTO TABLA_PRESUPUESTO VALUES ('VSR','80130-C','14005107-20',2022,'Febrero',77.139509,'USD',2854.161849,1226.395111,0,142.708092,67.0651,428.124277,16.133754,0,1.235241,9.828721,0,0,0,0,0,0,0,455.892944,0.570951,0,2,'20222','2022-2-01');</v>
      </c>
    </row>
    <row r="221" spans="1:36" x14ac:dyDescent="0.2">
      <c r="A221" s="7" t="s">
        <v>117</v>
      </c>
      <c r="B221" t="s">
        <v>75</v>
      </c>
      <c r="C221" t="s">
        <v>297</v>
      </c>
      <c r="D221">
        <v>2022</v>
      </c>
      <c r="E221" t="s">
        <v>46</v>
      </c>
      <c r="F221" s="5">
        <v>42.777364321122775</v>
      </c>
      <c r="G221" t="s">
        <v>134</v>
      </c>
      <c r="H221" s="5">
        <v>1582.7624798815427</v>
      </c>
      <c r="I221" s="5">
        <v>717.6960734686005</v>
      </c>
      <c r="J221" s="5">
        <v>0</v>
      </c>
      <c r="K221" s="5">
        <v>79.138123994077134</v>
      </c>
      <c r="L221" s="5">
        <v>37.190646260391105</v>
      </c>
      <c r="M221" s="5">
        <v>237.41437198223139</v>
      </c>
      <c r="N221" s="5">
        <v>8.9468997272936512</v>
      </c>
      <c r="O221" s="5">
        <v>0</v>
      </c>
      <c r="P221" s="5">
        <v>0.6849970103709202</v>
      </c>
      <c r="Q221" s="5">
        <v>5.4504727262778667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f t="shared" si="21"/>
        <v>252.81335982745401</v>
      </c>
      <c r="Z221" s="5">
        <v>0.31661838128018915</v>
      </c>
      <c r="AA221" s="5">
        <v>0</v>
      </c>
      <c r="AB221" s="5">
        <f>VLOOKUP($E221,Parametros!$B$3:$F$14,2,FALSE)</f>
        <v>2</v>
      </c>
      <c r="AC221" s="5" t="str">
        <f>VLOOKUP($E221,Parametros!$B$3:$F$14,4,FALSE)</f>
        <v>20222</v>
      </c>
      <c r="AD221" s="5" t="str">
        <f>VLOOKUP($E221,Parametros!$B$3:$F$14,5,FALSE)</f>
        <v>2022-2-01</v>
      </c>
      <c r="AE221" s="5">
        <v>0</v>
      </c>
      <c r="AF221" t="s">
        <v>438</v>
      </c>
      <c r="AG221" t="s">
        <v>439</v>
      </c>
      <c r="AH221" s="40">
        <f t="shared" si="22"/>
        <v>495.92427633102017</v>
      </c>
      <c r="AJ221" t="str">
        <f t="shared" si="23"/>
        <v>INSERT INTO TABLA_PRESUPUESTO VALUES ('VSR','80130-C','14005111-20',2022,'Febrero',42.777364,'USD',1582.76248,717.696073,0,79.138124,37.190646,237.414372,8.9469,0,0.684997,5.450473,0,0,0,0,0,0,0,252.81336,0.316618,0,2,'20222','2022-2-01');</v>
      </c>
    </row>
    <row r="222" spans="1:36" x14ac:dyDescent="0.2">
      <c r="A222" s="7" t="s">
        <v>117</v>
      </c>
      <c r="B222" t="s">
        <v>75</v>
      </c>
      <c r="C222" t="s">
        <v>298</v>
      </c>
      <c r="D222">
        <v>2022</v>
      </c>
      <c r="E222" t="s">
        <v>46</v>
      </c>
      <c r="F222" s="5">
        <v>30.023047704886366</v>
      </c>
      <c r="G222" t="s">
        <v>134</v>
      </c>
      <c r="H222" s="5">
        <v>1110.8527650807955</v>
      </c>
      <c r="I222" s="5">
        <v>401.31044316604169</v>
      </c>
      <c r="J222" s="5">
        <v>0</v>
      </c>
      <c r="K222" s="5">
        <v>55.54263825403978</v>
      </c>
      <c r="L222" s="5">
        <v>26.10204168890154</v>
      </c>
      <c r="M222" s="5">
        <v>166.62791476211933</v>
      </c>
      <c r="N222" s="5">
        <v>6.2793302389304824</v>
      </c>
      <c r="O222" s="5">
        <v>0</v>
      </c>
      <c r="P222" s="5">
        <v>0.48076122141811495</v>
      </c>
      <c r="Q222" s="5">
        <v>3.8253830097339523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f t="shared" si="21"/>
        <v>177.4356060264405</v>
      </c>
      <c r="Z222" s="5">
        <v>0.22221679423865731</v>
      </c>
      <c r="AA222" s="5">
        <v>0</v>
      </c>
      <c r="AB222" s="5">
        <f>VLOOKUP($E222,Parametros!$B$3:$F$14,2,FALSE)</f>
        <v>2</v>
      </c>
      <c r="AC222" s="5" t="str">
        <f>VLOOKUP($E222,Parametros!$B$3:$F$14,4,FALSE)</f>
        <v>20222</v>
      </c>
      <c r="AD222" s="5" t="str">
        <f>VLOOKUP($E222,Parametros!$B$3:$F$14,5,FALSE)</f>
        <v>2022-2-01</v>
      </c>
      <c r="AE222" s="5">
        <v>0</v>
      </c>
      <c r="AF222" t="s">
        <v>438</v>
      </c>
      <c r="AG222" t="s">
        <v>439</v>
      </c>
      <c r="AH222" s="40">
        <f t="shared" si="22"/>
        <v>450.46203594537201</v>
      </c>
      <c r="AJ222" t="str">
        <f t="shared" si="23"/>
        <v>INSERT INTO TABLA_PRESUPUESTO VALUES ('VSR','80130-C','14005109-20',2022,'Febrero',30.023048,'USD',1110.852765,401.310443,0,55.542638,26.102042,166.627915,6.27933,0,0.480761,3.825383,0,0,0,0,0,0,0,177.435606,0.222217,0,2,'20222','2022-2-01');</v>
      </c>
    </row>
    <row r="223" spans="1:36" x14ac:dyDescent="0.2">
      <c r="A223" s="7" t="s">
        <v>117</v>
      </c>
      <c r="B223" t="s">
        <v>75</v>
      </c>
      <c r="C223" t="s">
        <v>299</v>
      </c>
      <c r="D223">
        <v>2022</v>
      </c>
      <c r="E223" t="s">
        <v>46</v>
      </c>
      <c r="F223" s="5">
        <v>47.554754393871107</v>
      </c>
      <c r="G223" t="s">
        <v>134</v>
      </c>
      <c r="H223" s="5">
        <v>1759.5259125732309</v>
      </c>
      <c r="I223" s="5">
        <v>831.45718907122125</v>
      </c>
      <c r="J223" s="5">
        <v>0</v>
      </c>
      <c r="K223" s="5">
        <v>87.976295628661546</v>
      </c>
      <c r="L223" s="5">
        <v>41.34410982840609</v>
      </c>
      <c r="M223" s="5">
        <v>263.92888688598464</v>
      </c>
      <c r="N223" s="5">
        <v>9.9460924222475509</v>
      </c>
      <c r="O223" s="5">
        <v>0</v>
      </c>
      <c r="P223" s="5">
        <v>0.76149770107832815</v>
      </c>
      <c r="Q223" s="5">
        <v>6.0591833073888157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f t="shared" si="21"/>
        <v>281.04763874261022</v>
      </c>
      <c r="Z223" s="5">
        <v>0.35197842591086592</v>
      </c>
      <c r="AA223" s="5">
        <v>0</v>
      </c>
      <c r="AB223" s="5">
        <f>VLOOKUP($E223,Parametros!$B$3:$F$14,2,FALSE)</f>
        <v>2</v>
      </c>
      <c r="AC223" s="5" t="str">
        <f>VLOOKUP($E223,Parametros!$B$3:$F$14,4,FALSE)</f>
        <v>20222</v>
      </c>
      <c r="AD223" s="5" t="str">
        <f>VLOOKUP($E223,Parametros!$B$3:$F$14,5,FALSE)</f>
        <v>2022-2-01</v>
      </c>
      <c r="AE223" s="5">
        <v>0</v>
      </c>
      <c r="AF223" t="s">
        <v>438</v>
      </c>
      <c r="AG223" t="s">
        <v>439</v>
      </c>
      <c r="AH223" s="40">
        <f t="shared" si="22"/>
        <v>517.70067930233176</v>
      </c>
      <c r="AJ223" t="str">
        <f t="shared" si="23"/>
        <v>INSERT INTO TABLA_PRESUPUESTO VALUES ('VSR','80130-C','14005112-20',2022,'Febrero',47.554754,'USD',1759.525913,831.457189,0,87.976296,41.34411,263.928887,9.946092,0,0.761498,6.059183,0,0,0,0,0,0,0,281.047639,0.351978,0,2,'20222','2022-2-01');</v>
      </c>
    </row>
    <row r="224" spans="1:36" x14ac:dyDescent="0.2">
      <c r="A224" s="7" t="s">
        <v>117</v>
      </c>
      <c r="B224" t="s">
        <v>75</v>
      </c>
      <c r="C224" t="s">
        <v>300</v>
      </c>
      <c r="D224">
        <v>2022</v>
      </c>
      <c r="E224" t="s">
        <v>46</v>
      </c>
      <c r="F224" s="5">
        <v>74.378265628017772</v>
      </c>
      <c r="G224" t="s">
        <v>134</v>
      </c>
      <c r="H224" s="5">
        <v>2751.9958282366574</v>
      </c>
      <c r="I224" s="5">
        <v>1026.4583938657411</v>
      </c>
      <c r="J224" s="5">
        <v>0</v>
      </c>
      <c r="K224" s="5">
        <v>137.59979141183288</v>
      </c>
      <c r="L224" s="5">
        <v>64.664474081848056</v>
      </c>
      <c r="M224" s="5">
        <v>412.79937423549865</v>
      </c>
      <c r="N224" s="5">
        <v>15.556238562722672</v>
      </c>
      <c r="O224" s="5">
        <v>0</v>
      </c>
      <c r="P224" s="5">
        <v>1.1910245149584544</v>
      </c>
      <c r="Q224" s="5">
        <v>9.4768977628007569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f t="shared" si="21"/>
        <v>439.57404879834991</v>
      </c>
      <c r="Z224" s="5">
        <v>0.55051372236934526</v>
      </c>
      <c r="AA224" s="5">
        <v>0</v>
      </c>
      <c r="AB224" s="5">
        <f>VLOOKUP($E224,Parametros!$B$3:$F$14,2,FALSE)</f>
        <v>2</v>
      </c>
      <c r="AC224" s="5" t="str">
        <f>VLOOKUP($E224,Parametros!$B$3:$F$14,4,FALSE)</f>
        <v>20222</v>
      </c>
      <c r="AD224" s="5" t="str">
        <f>VLOOKUP($E224,Parametros!$B$3:$F$14,5,FALSE)</f>
        <v>2022-2-01</v>
      </c>
      <c r="AE224" s="5">
        <v>0</v>
      </c>
      <c r="AF224" t="s">
        <v>438</v>
      </c>
      <c r="AG224" t="s">
        <v>439</v>
      </c>
      <c r="AH224" s="40">
        <f t="shared" si="22"/>
        <v>1083.6991200788857</v>
      </c>
      <c r="AJ224" t="str">
        <f t="shared" si="23"/>
        <v>INSERT INTO TABLA_PRESUPUESTO VALUES ('VSR','80130-C','14005108-20',2022,'Febrero',74.378266,'USD',2751.995828,1026.458394,0,137.599791,64.664474,412.799374,15.556239,0,1.191025,9.476898,0,0,0,0,0,0,0,439.574049,0.550514,0,2,'20222','2022-2-01');</v>
      </c>
    </row>
    <row r="225" spans="1:36" x14ac:dyDescent="0.2">
      <c r="A225" s="7" t="s">
        <v>117</v>
      </c>
      <c r="B225" t="s">
        <v>75</v>
      </c>
      <c r="C225" t="s">
        <v>301</v>
      </c>
      <c r="D225">
        <v>2022</v>
      </c>
      <c r="E225" t="s">
        <v>46</v>
      </c>
      <c r="F225" s="5">
        <v>61.229485611279209</v>
      </c>
      <c r="G225" t="s">
        <v>134</v>
      </c>
      <c r="H225" s="5">
        <v>2265.4909676173306</v>
      </c>
      <c r="I225" s="5">
        <v>985.8296269089526</v>
      </c>
      <c r="J225" s="5">
        <v>0</v>
      </c>
      <c r="K225" s="5">
        <v>113.27454838086655</v>
      </c>
      <c r="L225" s="5">
        <v>53.232922977219644</v>
      </c>
      <c r="M225" s="5">
        <v>339.82364514259962</v>
      </c>
      <c r="N225" s="5">
        <v>12.806166925234866</v>
      </c>
      <c r="O225" s="5">
        <v>0</v>
      </c>
      <c r="P225" s="5">
        <v>0.98047215521329445</v>
      </c>
      <c r="Q225" s="5">
        <v>7.8015475395596088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f t="shared" si="21"/>
        <v>361.86502426122263</v>
      </c>
      <c r="Z225" s="5">
        <v>0.45319249861518873</v>
      </c>
      <c r="AA225" s="5">
        <v>0</v>
      </c>
      <c r="AB225" s="5">
        <f>VLOOKUP($E225,Parametros!$B$3:$F$14,2,FALSE)</f>
        <v>2</v>
      </c>
      <c r="AC225" s="5" t="str">
        <f>VLOOKUP($E225,Parametros!$B$3:$F$14,4,FALSE)</f>
        <v>20222</v>
      </c>
      <c r="AD225" s="5" t="str">
        <f>VLOOKUP($E225,Parametros!$B$3:$F$14,5,FALSE)</f>
        <v>2022-2-01</v>
      </c>
      <c r="AE225" s="5">
        <v>0</v>
      </c>
      <c r="AF225" t="s">
        <v>438</v>
      </c>
      <c r="AG225" t="s">
        <v>439</v>
      </c>
      <c r="AH225" s="40">
        <f t="shared" si="22"/>
        <v>751.28884508906935</v>
      </c>
      <c r="AJ225" t="str">
        <f t="shared" si="23"/>
        <v>INSERT INTO TABLA_PRESUPUESTO VALUES ('VSR','80130-C','14005110-20',2022,'Febrero',61.229486,'USD',2265.490968,985.829627,0,113.274548,53.232923,339.823645,12.806167,0,0.980472,7.801548,0,0,0,0,0,0,0,361.865024,0.453192,0,2,'20222','2022-2-01');</v>
      </c>
    </row>
    <row r="226" spans="1:36" x14ac:dyDescent="0.2">
      <c r="A226" s="7" t="s">
        <v>117</v>
      </c>
      <c r="B226" t="s">
        <v>75</v>
      </c>
      <c r="C226" t="s">
        <v>302</v>
      </c>
      <c r="D226">
        <v>2022</v>
      </c>
      <c r="E226" t="s">
        <v>46</v>
      </c>
      <c r="F226" s="5">
        <v>13.767868409193328</v>
      </c>
      <c r="G226" t="s">
        <v>134</v>
      </c>
      <c r="H226" s="5">
        <v>963.75078864353293</v>
      </c>
      <c r="I226" s="5">
        <v>345.08053772015563</v>
      </c>
      <c r="J226" s="5">
        <v>0</v>
      </c>
      <c r="K226" s="5">
        <v>48.187539432176649</v>
      </c>
      <c r="L226" s="5">
        <v>11.969786635804665</v>
      </c>
      <c r="M226" s="5">
        <v>144.56261829652993</v>
      </c>
      <c r="N226" s="5">
        <v>2.8795541770861863</v>
      </c>
      <c r="O226" s="5">
        <v>0</v>
      </c>
      <c r="P226" s="5">
        <v>0.22046586668316112</v>
      </c>
      <c r="Q226" s="5">
        <v>3.318815965882322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f t="shared" si="21"/>
        <v>151.08335773755419</v>
      </c>
      <c r="Z226" s="5">
        <v>0.10190343137258134</v>
      </c>
      <c r="AA226" s="5">
        <v>0</v>
      </c>
      <c r="AB226" s="5">
        <f>VLOOKUP($E226,Parametros!$B$3:$F$14,2,FALSE)</f>
        <v>2</v>
      </c>
      <c r="AC226" s="5" t="str">
        <f>VLOOKUP($E226,Parametros!$B$3:$F$14,4,FALSE)</f>
        <v>20222</v>
      </c>
      <c r="AD226" s="5" t="str">
        <f>VLOOKUP($E226,Parametros!$B$3:$F$14,5,FALSE)</f>
        <v>2022-2-01</v>
      </c>
      <c r="AE226" s="5">
        <v>0</v>
      </c>
      <c r="AF226" t="s">
        <v>438</v>
      </c>
      <c r="AG226" t="s">
        <v>439</v>
      </c>
      <c r="AH226" s="40">
        <f t="shared" si="22"/>
        <v>407.42956711784171</v>
      </c>
      <c r="AJ226" t="str">
        <f t="shared" si="23"/>
        <v>INSERT INTO TABLA_PRESUPUESTO VALUES ('VSR','80130-C','14005121-17',2022,'Febrero',13.767868,'USD',963.750789,345.080538,0,48.187539,11.969787,144.562618,2.879554,0,0.220466,3.318816,0,0,0,0,0,0,0,151.083358,0.101903,0,2,'20222','2022-2-01');</v>
      </c>
    </row>
    <row r="227" spans="1:36" x14ac:dyDescent="0.2">
      <c r="A227" s="7" t="s">
        <v>117</v>
      </c>
      <c r="B227" t="s">
        <v>75</v>
      </c>
      <c r="C227" t="s">
        <v>303</v>
      </c>
      <c r="D227">
        <v>2022</v>
      </c>
      <c r="E227" t="s">
        <v>46</v>
      </c>
      <c r="F227" s="5">
        <v>11.236728255971157</v>
      </c>
      <c r="G227" t="s">
        <v>134</v>
      </c>
      <c r="H227" s="5">
        <v>786.57097791798094</v>
      </c>
      <c r="I227" s="5">
        <v>390.27273695296287</v>
      </c>
      <c r="J227" s="5">
        <v>0</v>
      </c>
      <c r="K227" s="5">
        <v>39.328548895899047</v>
      </c>
      <c r="L227" s="5">
        <v>9.7692130481636976</v>
      </c>
      <c r="M227" s="5">
        <v>117.98564668769714</v>
      </c>
      <c r="N227" s="5">
        <v>2.3501653868697843</v>
      </c>
      <c r="O227" s="5">
        <v>0</v>
      </c>
      <c r="P227" s="5">
        <v>0.17993453743221788</v>
      </c>
      <c r="Q227" s="5">
        <v>2.7086715264722012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f t="shared" si="21"/>
        <v>123.30758723427125</v>
      </c>
      <c r="Z227" s="5">
        <v>8.3169095799906223E-2</v>
      </c>
      <c r="AA227" s="5">
        <v>0</v>
      </c>
      <c r="AB227" s="5">
        <f>VLOOKUP($E227,Parametros!$B$3:$F$14,2,FALSE)</f>
        <v>2</v>
      </c>
      <c r="AC227" s="5" t="str">
        <f>VLOOKUP($E227,Parametros!$B$3:$F$14,4,FALSE)</f>
        <v>20222</v>
      </c>
      <c r="AD227" s="5" t="str">
        <f>VLOOKUP($E227,Parametros!$B$3:$F$14,5,FALSE)</f>
        <v>2022-2-01</v>
      </c>
      <c r="AE227" s="5">
        <v>0</v>
      </c>
      <c r="AF227" t="s">
        <v>438</v>
      </c>
      <c r="AG227" t="s">
        <v>439</v>
      </c>
      <c r="AH227" s="40">
        <f t="shared" si="22"/>
        <v>223.892891786684</v>
      </c>
      <c r="AJ227" t="str">
        <f t="shared" si="23"/>
        <v>INSERT INTO TABLA_PRESUPUESTO VALUES ('VSR','80130-C','14005119-18',2022,'Febrero',11.236728,'USD',786.570978,390.272737,0,39.328549,9.769213,117.985647,2.350165,0,0.179935,2.708672,0,0,0,0,0,0,0,123.307587,0.083169,0,2,'20222','2022-2-01');</v>
      </c>
    </row>
    <row r="228" spans="1:36" x14ac:dyDescent="0.2">
      <c r="A228" s="7" t="s">
        <v>117</v>
      </c>
      <c r="B228" t="s">
        <v>75</v>
      </c>
      <c r="C228" t="s">
        <v>304</v>
      </c>
      <c r="D228">
        <v>2022</v>
      </c>
      <c r="E228" t="s">
        <v>46</v>
      </c>
      <c r="F228" s="5">
        <v>15.033438485804414</v>
      </c>
      <c r="G228" t="s">
        <v>134</v>
      </c>
      <c r="H228" s="5">
        <v>1052.3406940063089</v>
      </c>
      <c r="I228" s="5">
        <v>455.25471219914016</v>
      </c>
      <c r="J228" s="5">
        <v>0</v>
      </c>
      <c r="K228" s="5">
        <v>52.61703470031545</v>
      </c>
      <c r="L228" s="5">
        <v>13.07007342962515</v>
      </c>
      <c r="M228" s="5">
        <v>157.85110410094634</v>
      </c>
      <c r="N228" s="5">
        <v>3.1442485721943871</v>
      </c>
      <c r="O228" s="5">
        <v>0</v>
      </c>
      <c r="P228" s="5">
        <v>0.24073153130863278</v>
      </c>
      <c r="Q228" s="5">
        <v>3.6238881855873819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f t="shared" si="21"/>
        <v>164.97124298919567</v>
      </c>
      <c r="Z228" s="5">
        <v>0.1112705991589189</v>
      </c>
      <c r="AA228" s="5">
        <v>0</v>
      </c>
      <c r="AB228" s="5">
        <f>VLOOKUP($E228,Parametros!$B$3:$F$14,2,FALSE)</f>
        <v>2</v>
      </c>
      <c r="AC228" s="5" t="str">
        <f>VLOOKUP($E228,Parametros!$B$3:$F$14,4,FALSE)</f>
        <v>20222</v>
      </c>
      <c r="AD228" s="5" t="str">
        <f>VLOOKUP($E228,Parametros!$B$3:$F$14,5,FALSE)</f>
        <v>2022-2-01</v>
      </c>
      <c r="AE228" s="5">
        <v>0</v>
      </c>
      <c r="AF228" t="s">
        <v>438</v>
      </c>
      <c r="AG228" t="s">
        <v>439</v>
      </c>
      <c r="AH228" s="40">
        <f t="shared" si="22"/>
        <v>366.42763068803248</v>
      </c>
      <c r="AJ228" t="str">
        <f t="shared" si="23"/>
        <v>INSERT INTO TABLA_PRESUPUESTO VALUES ('VSR','80130-C','14005117-18',2022,'Febrero',15.033438,'USD',1052.340694,455.254712,0,52.617035,13.070073,157.851104,3.144249,0,0.240732,3.623888,0,0,0,0,0,0,0,164.971243,0.111271,0,2,'20222','2022-2-01');</v>
      </c>
    </row>
    <row r="229" spans="1:36" x14ac:dyDescent="0.2">
      <c r="A229" s="7" t="s">
        <v>117</v>
      </c>
      <c r="B229" t="s">
        <v>75</v>
      </c>
      <c r="C229" t="s">
        <v>305</v>
      </c>
      <c r="D229">
        <v>2022</v>
      </c>
      <c r="E229" t="s">
        <v>46</v>
      </c>
      <c r="F229" s="5">
        <v>4.4870211807120315</v>
      </c>
      <c r="G229" t="s">
        <v>134</v>
      </c>
      <c r="H229" s="5">
        <v>314.09148264984219</v>
      </c>
      <c r="I229" s="5">
        <v>104.63611717560852</v>
      </c>
      <c r="J229" s="5">
        <v>0</v>
      </c>
      <c r="K229" s="5">
        <v>15.704574132492111</v>
      </c>
      <c r="L229" s="5">
        <v>3.901016814454445</v>
      </c>
      <c r="M229" s="5">
        <v>47.11372239747633</v>
      </c>
      <c r="N229" s="5">
        <v>0.93846194629271251</v>
      </c>
      <c r="O229" s="5">
        <v>0</v>
      </c>
      <c r="P229" s="5">
        <v>7.1850992763035804E-2</v>
      </c>
      <c r="Q229" s="5">
        <v>1.0816196880452134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f t="shared" si="21"/>
        <v>49.238865892183405</v>
      </c>
      <c r="Z229" s="5">
        <v>3.3210867606105893E-2</v>
      </c>
      <c r="AA229" s="5">
        <v>0</v>
      </c>
      <c r="AB229" s="5">
        <f>VLOOKUP($E229,Parametros!$B$3:$F$14,2,FALSE)</f>
        <v>2</v>
      </c>
      <c r="AC229" s="5" t="str">
        <f>VLOOKUP($E229,Parametros!$B$3:$F$14,4,FALSE)</f>
        <v>20222</v>
      </c>
      <c r="AD229" s="5" t="str">
        <f>VLOOKUP($E229,Parametros!$B$3:$F$14,5,FALSE)</f>
        <v>2022-2-01</v>
      </c>
      <c r="AE229" s="5">
        <v>0</v>
      </c>
      <c r="AF229" t="s">
        <v>438</v>
      </c>
      <c r="AG229" t="s">
        <v>439</v>
      </c>
      <c r="AH229" s="40">
        <f t="shared" si="22"/>
        <v>140.61090863510373</v>
      </c>
      <c r="AJ229" t="str">
        <f t="shared" si="23"/>
        <v>INSERT INTO TABLA_PRESUPUESTO VALUES ('VSR','80130-C','14005118-18',2022,'Febrero',4.487021,'USD',314.091483,104.636117,0,15.704574,3.901017,47.113722,0.938462,0,0.071851,1.08162,0,0,0,0,0,0,0,49.238866,0.033211,0,2,'20222','2022-2-01');</v>
      </c>
    </row>
    <row r="230" spans="1:36" x14ac:dyDescent="0.2">
      <c r="A230" s="7" t="s">
        <v>117</v>
      </c>
      <c r="B230" t="s">
        <v>75</v>
      </c>
      <c r="C230" t="s">
        <v>306</v>
      </c>
      <c r="D230">
        <v>2022</v>
      </c>
      <c r="E230" t="s">
        <v>46</v>
      </c>
      <c r="F230" s="5">
        <v>5.3115592609283455</v>
      </c>
      <c r="G230" t="s">
        <v>134</v>
      </c>
      <c r="H230" s="5">
        <v>371.80914826498417</v>
      </c>
      <c r="I230" s="5">
        <v>228.74925916307717</v>
      </c>
      <c r="J230" s="5">
        <v>0</v>
      </c>
      <c r="K230" s="5">
        <v>18.590457413249208</v>
      </c>
      <c r="L230" s="5">
        <v>4.6178703316405185</v>
      </c>
      <c r="M230" s="5">
        <v>55.771372239747627</v>
      </c>
      <c r="N230" s="5">
        <v>1.1109143552268435</v>
      </c>
      <c r="O230" s="5">
        <v>0</v>
      </c>
      <c r="P230" s="5">
        <v>8.5054380322055201E-2</v>
      </c>
      <c r="Q230" s="5">
        <v>1.2803788614894194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f t="shared" si="21"/>
        <v>58.28703355613164</v>
      </c>
      <c r="Z230" s="5">
        <v>3.931371934568946E-2</v>
      </c>
      <c r="AA230" s="5">
        <v>0</v>
      </c>
      <c r="AB230" s="5">
        <f>VLOOKUP($E230,Parametros!$B$3:$F$14,2,FALSE)</f>
        <v>2</v>
      </c>
      <c r="AC230" s="5" t="str">
        <f>VLOOKUP($E230,Parametros!$B$3:$F$14,4,FALSE)</f>
        <v>20222</v>
      </c>
      <c r="AD230" s="5" t="str">
        <f>VLOOKUP($E230,Parametros!$B$3:$F$14,5,FALSE)</f>
        <v>2022-2-01</v>
      </c>
      <c r="AE230" s="5">
        <v>0</v>
      </c>
      <c r="AF230" t="s">
        <v>438</v>
      </c>
      <c r="AG230" t="s">
        <v>439</v>
      </c>
      <c r="AH230" s="40">
        <f t="shared" si="22"/>
        <v>61.564527800885664</v>
      </c>
      <c r="AJ230" t="str">
        <f t="shared" si="23"/>
        <v>INSERT INTO TABLA_PRESUPUESTO VALUES ('VSR','80130-C','14005120-17',2022,'Febrero',5.311559,'USD',371.809148,228.749259,0,18.590457,4.61787,55.771372,1.110914,0,0.085054,1.280379,0,0,0,0,0,0,0,58.287034,0.039314,0,2,'20222','2022-2-01');</v>
      </c>
    </row>
    <row r="231" spans="1:36" x14ac:dyDescent="0.2">
      <c r="A231" s="7" t="s">
        <v>117</v>
      </c>
      <c r="B231" t="s">
        <v>84</v>
      </c>
      <c r="C231" t="s">
        <v>316</v>
      </c>
      <c r="D231">
        <v>2022</v>
      </c>
      <c r="E231" t="s">
        <v>46</v>
      </c>
      <c r="F231" s="5">
        <v>15</v>
      </c>
      <c r="G231" t="s">
        <v>134</v>
      </c>
      <c r="H231" s="5">
        <v>555</v>
      </c>
      <c r="I231" s="5">
        <v>302.48963473859806</v>
      </c>
      <c r="J231" s="5">
        <v>0</v>
      </c>
      <c r="K231" s="5">
        <v>30</v>
      </c>
      <c r="L231" s="5">
        <v>13.041002005595853</v>
      </c>
      <c r="M231" s="5">
        <v>0</v>
      </c>
      <c r="N231" s="5">
        <v>27.958333333333336</v>
      </c>
      <c r="O231" s="5">
        <v>21.875</v>
      </c>
      <c r="P231" s="5">
        <v>1.6333333333333333</v>
      </c>
      <c r="Q231" s="5">
        <v>1.9112231945949429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f t="shared" si="21"/>
        <v>53.488912964123934</v>
      </c>
      <c r="Z231" s="5">
        <v>0.11102310286231734</v>
      </c>
      <c r="AA231" s="5">
        <v>0</v>
      </c>
      <c r="AB231" s="5">
        <f>VLOOKUP($E231,Parametros!$B$3:$F$14,2,FALSE)</f>
        <v>2</v>
      </c>
      <c r="AC231" s="5" t="str">
        <f>VLOOKUP($E231,Parametros!$B$3:$F$14,4,FALSE)</f>
        <v>20222</v>
      </c>
      <c r="AD231" s="5" t="str">
        <f>VLOOKUP($E231,Parametros!$B$3:$F$14,5,FALSE)</f>
        <v>2022-2-01</v>
      </c>
      <c r="AE231" s="5">
        <v>0</v>
      </c>
      <c r="AF231" t="s">
        <v>438</v>
      </c>
      <c r="AG231" t="s">
        <v>443</v>
      </c>
      <c r="AH231" s="40">
        <f t="shared" si="22"/>
        <v>155.98045029168225</v>
      </c>
      <c r="AJ231" t="str">
        <f t="shared" si="23"/>
        <v>INSERT INTO TABLA_PRESUPUESTO VALUES ('VSR','80154-C','14003146-17',2022,'Febrero',15,'USD',555,302.489635,0,30,13.041002,0,27.958333,21.875,1.633333,1.911223,0,0,0,0,0,0,0,53.488913,0.111023,0,2,'20222','2022-2-01');</v>
      </c>
    </row>
    <row r="232" spans="1:36" x14ac:dyDescent="0.2">
      <c r="A232" s="7" t="s">
        <v>117</v>
      </c>
      <c r="B232" t="s">
        <v>84</v>
      </c>
      <c r="C232" t="s">
        <v>317</v>
      </c>
      <c r="D232">
        <v>2022</v>
      </c>
      <c r="E232" t="s">
        <v>46</v>
      </c>
      <c r="F232" s="5">
        <v>15</v>
      </c>
      <c r="G232" t="s">
        <v>134</v>
      </c>
      <c r="H232" s="5">
        <v>555</v>
      </c>
      <c r="I232" s="5">
        <v>303.40061368258381</v>
      </c>
      <c r="J232" s="5">
        <v>0</v>
      </c>
      <c r="K232" s="5">
        <v>30</v>
      </c>
      <c r="L232" s="5">
        <v>13.041002005595853</v>
      </c>
      <c r="M232" s="5">
        <v>0</v>
      </c>
      <c r="N232" s="5">
        <v>27.958333333333336</v>
      </c>
      <c r="O232" s="5">
        <v>21.875</v>
      </c>
      <c r="P232" s="5">
        <v>1.6333333333333333</v>
      </c>
      <c r="Q232" s="5">
        <v>1.9112231945949429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f t="shared" si="21"/>
        <v>53.488912964123934</v>
      </c>
      <c r="Z232" s="5">
        <v>0.11102310286231734</v>
      </c>
      <c r="AA232" s="5">
        <v>0</v>
      </c>
      <c r="AB232" s="5">
        <f>VLOOKUP($E232,Parametros!$B$3:$F$14,2,FALSE)</f>
        <v>2</v>
      </c>
      <c r="AC232" s="5" t="str">
        <f>VLOOKUP($E232,Parametros!$B$3:$F$14,4,FALSE)</f>
        <v>20222</v>
      </c>
      <c r="AD232" s="5" t="str">
        <f>VLOOKUP($E232,Parametros!$B$3:$F$14,5,FALSE)</f>
        <v>2022-2-01</v>
      </c>
      <c r="AE232" s="5">
        <v>0</v>
      </c>
      <c r="AF232" t="s">
        <v>438</v>
      </c>
      <c r="AG232" t="s">
        <v>443</v>
      </c>
      <c r="AH232" s="40">
        <f t="shared" si="22"/>
        <v>155.06947134769649</v>
      </c>
      <c r="AJ232" t="str">
        <f t="shared" si="23"/>
        <v>INSERT INTO TABLA_PRESUPUESTO VALUES ('VSR','80154-C','14005013-19',2022,'Febrero',15,'USD',555,303.400614,0,30,13.041002,0,27.958333,21.875,1.633333,1.911223,0,0,0,0,0,0,0,53.488913,0.111023,0,2,'20222','2022-2-01');</v>
      </c>
    </row>
    <row r="233" spans="1:36" x14ac:dyDescent="0.2">
      <c r="A233" s="7" t="s">
        <v>117</v>
      </c>
      <c r="B233" t="s">
        <v>84</v>
      </c>
      <c r="C233" t="s">
        <v>318</v>
      </c>
      <c r="D233">
        <v>2022</v>
      </c>
      <c r="E233" t="s">
        <v>46</v>
      </c>
      <c r="F233" s="5">
        <v>15</v>
      </c>
      <c r="G233" t="s">
        <v>134</v>
      </c>
      <c r="H233" s="5">
        <v>375</v>
      </c>
      <c r="I233" s="5">
        <v>234.25428974873441</v>
      </c>
      <c r="J233" s="5">
        <v>0</v>
      </c>
      <c r="K233" s="5">
        <v>15</v>
      </c>
      <c r="L233" s="5">
        <v>13.041002005595853</v>
      </c>
      <c r="M233" s="5">
        <v>0</v>
      </c>
      <c r="N233" s="5">
        <v>27.958333333333336</v>
      </c>
      <c r="O233" s="5">
        <v>21.875</v>
      </c>
      <c r="P233" s="5">
        <v>1.6333333333333333</v>
      </c>
      <c r="Q233" s="5">
        <v>1.2913670233749615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f t="shared" si="21"/>
        <v>52.869056792903947</v>
      </c>
      <c r="Z233" s="5">
        <v>0.11102310286231734</v>
      </c>
      <c r="AA233" s="5">
        <v>0</v>
      </c>
      <c r="AB233" s="5">
        <f>VLOOKUP($E233,Parametros!$B$3:$F$14,2,FALSE)</f>
        <v>2</v>
      </c>
      <c r="AC233" s="5" t="str">
        <f>VLOOKUP($E233,Parametros!$B$3:$F$14,4,FALSE)</f>
        <v>20222</v>
      </c>
      <c r="AD233" s="5" t="str">
        <f>VLOOKUP($E233,Parametros!$B$3:$F$14,5,FALSE)</f>
        <v>2022-2-01</v>
      </c>
      <c r="AE233" s="5">
        <v>0</v>
      </c>
      <c r="AF233" t="s">
        <v>438</v>
      </c>
      <c r="AG233" t="s">
        <v>443</v>
      </c>
      <c r="AH233" s="40">
        <f t="shared" si="22"/>
        <v>59.835651452765816</v>
      </c>
      <c r="AJ233" t="str">
        <f t="shared" si="23"/>
        <v>INSERT INTO TABLA_PRESUPUESTO VALUES ('VSR','80154-C','14003814-16',2022,'Febrero',15,'USD',375,234.25429,0,15,13.041002,0,27.958333,21.875,1.633333,1.291367,0,0,0,0,0,0,0,52.869057,0.111023,0,2,'20222','2022-2-01');</v>
      </c>
    </row>
    <row r="234" spans="1:36" x14ac:dyDescent="0.2">
      <c r="A234" s="7" t="s">
        <v>117</v>
      </c>
      <c r="B234" t="s">
        <v>84</v>
      </c>
      <c r="C234" t="s">
        <v>319</v>
      </c>
      <c r="D234">
        <v>2022</v>
      </c>
      <c r="E234" t="s">
        <v>46</v>
      </c>
      <c r="F234" s="5">
        <v>15</v>
      </c>
      <c r="G234" t="s">
        <v>134</v>
      </c>
      <c r="H234" s="5">
        <v>375</v>
      </c>
      <c r="I234" s="5">
        <v>247.44031931990949</v>
      </c>
      <c r="J234" s="5">
        <v>0</v>
      </c>
      <c r="K234" s="5">
        <v>15</v>
      </c>
      <c r="L234" s="5">
        <v>13.041002005595853</v>
      </c>
      <c r="M234" s="5">
        <v>0</v>
      </c>
      <c r="N234" s="5">
        <v>27.958333333333336</v>
      </c>
      <c r="O234" s="5">
        <v>21.875</v>
      </c>
      <c r="P234" s="5">
        <v>1.6333333333333333</v>
      </c>
      <c r="Q234" s="5">
        <v>1.2913670233749615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f t="shared" si="21"/>
        <v>52.869056792903947</v>
      </c>
      <c r="Z234" s="5">
        <v>0.11102310286231734</v>
      </c>
      <c r="AA234" s="5">
        <v>0</v>
      </c>
      <c r="AB234" s="5">
        <f>VLOOKUP($E234,Parametros!$B$3:$F$14,2,FALSE)</f>
        <v>2</v>
      </c>
      <c r="AC234" s="5" t="str">
        <f>VLOOKUP($E234,Parametros!$B$3:$F$14,4,FALSE)</f>
        <v>20222</v>
      </c>
      <c r="AD234" s="5" t="str">
        <f>VLOOKUP($E234,Parametros!$B$3:$F$14,5,FALSE)</f>
        <v>2022-2-01</v>
      </c>
      <c r="AE234" s="5">
        <v>0</v>
      </c>
      <c r="AF234" t="s">
        <v>438</v>
      </c>
      <c r="AG234" t="s">
        <v>443</v>
      </c>
      <c r="AH234" s="40">
        <f t="shared" si="22"/>
        <v>46.649621881590789</v>
      </c>
      <c r="AJ234" t="str">
        <f t="shared" si="23"/>
        <v>INSERT INTO TABLA_PRESUPUESTO VALUES ('VSR','80154-C','14003813-18',2022,'Febrero',15,'USD',375,247.440319,0,15,13.041002,0,27.958333,21.875,1.633333,1.291367,0,0,0,0,0,0,0,52.869057,0.111023,0,2,'20222','2022-2-01');</v>
      </c>
    </row>
    <row r="235" spans="1:36" x14ac:dyDescent="0.2">
      <c r="A235" s="7" t="s">
        <v>117</v>
      </c>
      <c r="B235" t="s">
        <v>89</v>
      </c>
      <c r="C235" t="s">
        <v>259</v>
      </c>
      <c r="D235">
        <v>2022</v>
      </c>
      <c r="E235" t="s">
        <v>46</v>
      </c>
      <c r="F235" s="5">
        <v>120</v>
      </c>
      <c r="G235" t="s">
        <v>134</v>
      </c>
      <c r="H235" s="5">
        <v>4320</v>
      </c>
      <c r="I235" s="5">
        <v>2097.452403979049</v>
      </c>
      <c r="J235" s="5">
        <v>480</v>
      </c>
      <c r="K235" s="5">
        <v>0</v>
      </c>
      <c r="L235" s="5">
        <v>104.32801604476683</v>
      </c>
      <c r="M235" s="5">
        <v>0</v>
      </c>
      <c r="N235" s="5">
        <v>69.794587757114087</v>
      </c>
      <c r="O235" s="5">
        <v>71.065334765684952</v>
      </c>
      <c r="P235" s="5">
        <v>4.5574824095130468</v>
      </c>
      <c r="Q235" s="5">
        <v>14.876548109279556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f t="shared" si="21"/>
        <v>161.18213786449019</v>
      </c>
      <c r="Z235" s="5">
        <v>0.88818482289853873</v>
      </c>
      <c r="AA235" s="5">
        <v>0</v>
      </c>
      <c r="AB235" s="5">
        <f>VLOOKUP($E235,Parametros!$B$3:$F$14,2,FALSE)</f>
        <v>2</v>
      </c>
      <c r="AC235" s="5" t="str">
        <f>VLOOKUP($E235,Parametros!$B$3:$F$14,4,FALSE)</f>
        <v>20222</v>
      </c>
      <c r="AD235" s="5" t="str">
        <f>VLOOKUP($E235,Parametros!$B$3:$F$14,5,FALSE)</f>
        <v>2022-2-01</v>
      </c>
      <c r="AE235" s="5">
        <v>0</v>
      </c>
      <c r="AF235" t="s">
        <v>438</v>
      </c>
      <c r="AG235" t="s">
        <v>444</v>
      </c>
      <c r="AH235" s="40">
        <f t="shared" si="22"/>
        <v>1477.0374421116944</v>
      </c>
      <c r="AJ235" t="str">
        <f t="shared" si="23"/>
        <v>INSERT INTO TABLA_PRESUPUESTO VALUES ('VSR','80179-C','14005051-21',2022,'Febrero',120,'USD',4320,2097.452404,480,0,104.328016,0,69.794588,71.065335,4.557482,14.876548,0,0,0,0,0,0,0,161.182138,0.888185,0,2,'20222','2022-2-01');</v>
      </c>
    </row>
    <row r="236" spans="1:36" x14ac:dyDescent="0.2">
      <c r="A236" s="7" t="s">
        <v>117</v>
      </c>
      <c r="B236" t="s">
        <v>89</v>
      </c>
      <c r="C236" t="s">
        <v>321</v>
      </c>
      <c r="D236">
        <v>2022</v>
      </c>
      <c r="E236" t="s">
        <v>46</v>
      </c>
      <c r="F236" s="5">
        <v>120</v>
      </c>
      <c r="G236" t="s">
        <v>134</v>
      </c>
      <c r="H236" s="5">
        <v>4320</v>
      </c>
      <c r="I236" s="5">
        <v>1484.7683355753463</v>
      </c>
      <c r="J236" s="5">
        <v>480</v>
      </c>
      <c r="K236" s="5">
        <v>0</v>
      </c>
      <c r="L236" s="5">
        <v>104.32801604476683</v>
      </c>
      <c r="M236" s="5">
        <v>0</v>
      </c>
      <c r="N236" s="5">
        <v>69.794587757114087</v>
      </c>
      <c r="O236" s="5">
        <v>71.065334765684952</v>
      </c>
      <c r="P236" s="5">
        <v>4.5574824095130468</v>
      </c>
      <c r="Q236" s="5">
        <v>14.876548109279556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f t="shared" ref="Y236:Y252" si="24">+M236+N236+O236+P236+T236+U236+V236+Z236+AA236+S236+X236+Q236+R236</f>
        <v>161.18213786449019</v>
      </c>
      <c r="Z236" s="5">
        <v>0.88818482289853873</v>
      </c>
      <c r="AA236" s="5">
        <v>0</v>
      </c>
      <c r="AB236" s="5">
        <f>VLOOKUP($E236,Parametros!$B$3:$F$14,2,FALSE)</f>
        <v>2</v>
      </c>
      <c r="AC236" s="5" t="str">
        <f>VLOOKUP($E236,Parametros!$B$3:$F$14,4,FALSE)</f>
        <v>20222</v>
      </c>
      <c r="AD236" s="5" t="str">
        <f>VLOOKUP($E236,Parametros!$B$3:$F$14,5,FALSE)</f>
        <v>2022-2-01</v>
      </c>
      <c r="AE236" s="5">
        <v>0</v>
      </c>
      <c r="AF236" t="s">
        <v>438</v>
      </c>
      <c r="AG236" t="s">
        <v>444</v>
      </c>
      <c r="AH236" s="40">
        <f t="shared" ref="AH236:AH252" si="25">+H236-SUM(I236:X236)-SUM(Z236:AA236)</f>
        <v>2089.7215105153969</v>
      </c>
      <c r="AJ236" t="str">
        <f t="shared" si="23"/>
        <v>INSERT INTO TABLA_PRESUPUESTO VALUES ('VSR','80179-C','14005062-21',2022,'Febrero',120,'USD',4320,1484.768336,480,0,104.328016,0,69.794588,71.065335,4.557482,14.876548,0,0,0,0,0,0,0,161.182138,0.888185,0,2,'20222','2022-2-01');</v>
      </c>
    </row>
    <row r="237" spans="1:36" x14ac:dyDescent="0.2">
      <c r="A237" s="7" t="s">
        <v>117</v>
      </c>
      <c r="B237" t="s">
        <v>89</v>
      </c>
      <c r="C237" t="s">
        <v>125</v>
      </c>
      <c r="D237">
        <v>2022</v>
      </c>
      <c r="E237" t="s">
        <v>46</v>
      </c>
      <c r="F237" s="5">
        <v>90</v>
      </c>
      <c r="G237" t="s">
        <v>134</v>
      </c>
      <c r="H237" s="5">
        <v>3240</v>
      </c>
      <c r="I237" s="5">
        <v>1526.2878749699389</v>
      </c>
      <c r="J237" s="5">
        <v>360</v>
      </c>
      <c r="K237" s="5">
        <v>0</v>
      </c>
      <c r="L237" s="5">
        <v>78.246012033575127</v>
      </c>
      <c r="M237" s="5">
        <v>0</v>
      </c>
      <c r="N237" s="5">
        <v>52.345940817835569</v>
      </c>
      <c r="O237" s="5">
        <v>53.299001074263714</v>
      </c>
      <c r="P237" s="5">
        <v>3.4181118071347854</v>
      </c>
      <c r="Q237" s="5">
        <v>11.157411081959667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f t="shared" si="24"/>
        <v>120.88660339836764</v>
      </c>
      <c r="Z237" s="5">
        <v>0.66613861717390399</v>
      </c>
      <c r="AA237" s="5">
        <v>0</v>
      </c>
      <c r="AB237" s="5">
        <f>VLOOKUP($E237,Parametros!$B$3:$F$14,2,FALSE)</f>
        <v>2</v>
      </c>
      <c r="AC237" s="5" t="str">
        <f>VLOOKUP($E237,Parametros!$B$3:$F$14,4,FALSE)</f>
        <v>20222</v>
      </c>
      <c r="AD237" s="5" t="str">
        <f>VLOOKUP($E237,Parametros!$B$3:$F$14,5,FALSE)</f>
        <v>2022-2-01</v>
      </c>
      <c r="AE237" s="5">
        <v>0</v>
      </c>
      <c r="AF237" t="s">
        <v>438</v>
      </c>
      <c r="AG237" t="s">
        <v>444</v>
      </c>
      <c r="AH237" s="40">
        <f t="shared" si="25"/>
        <v>1154.5795095981186</v>
      </c>
      <c r="AJ237" t="str">
        <f t="shared" si="23"/>
        <v>INSERT INTO TABLA_PRESUPUESTO VALUES ('VSR','80179-C','14005052-21',2022,'Febrero',90,'USD',3240,1526.287875,360,0,78.246012,0,52.345941,53.299001,3.418112,11.157411,0,0,0,0,0,0,0,120.886603,0.666139,0,2,'20222','2022-2-01');</v>
      </c>
    </row>
    <row r="238" spans="1:36" x14ac:dyDescent="0.2">
      <c r="A238" s="7" t="s">
        <v>117</v>
      </c>
      <c r="B238" t="s">
        <v>89</v>
      </c>
      <c r="C238" t="s">
        <v>324</v>
      </c>
      <c r="D238">
        <v>2022</v>
      </c>
      <c r="E238" t="s">
        <v>46</v>
      </c>
      <c r="F238" s="5">
        <v>60</v>
      </c>
      <c r="G238" t="s">
        <v>134</v>
      </c>
      <c r="H238" s="5">
        <v>2160</v>
      </c>
      <c r="I238" s="5">
        <v>787.96741911270306</v>
      </c>
      <c r="J238" s="5">
        <v>240</v>
      </c>
      <c r="K238" s="5">
        <v>0</v>
      </c>
      <c r="L238" s="5">
        <v>52.164008022383413</v>
      </c>
      <c r="M238" s="5">
        <v>0</v>
      </c>
      <c r="N238" s="5">
        <v>34.897293878557043</v>
      </c>
      <c r="O238" s="5">
        <v>35.532667382842476</v>
      </c>
      <c r="P238" s="5">
        <v>2.2787412047565234</v>
      </c>
      <c r="Q238" s="5">
        <v>7.4382740546397779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f t="shared" si="24"/>
        <v>80.591068932245093</v>
      </c>
      <c r="Z238" s="5">
        <v>0.44409241144926936</v>
      </c>
      <c r="AA238" s="5">
        <v>0</v>
      </c>
      <c r="AB238" s="5">
        <f>VLOOKUP($E238,Parametros!$B$3:$F$14,2,FALSE)</f>
        <v>2</v>
      </c>
      <c r="AC238" s="5" t="str">
        <f>VLOOKUP($E238,Parametros!$B$3:$F$14,4,FALSE)</f>
        <v>20222</v>
      </c>
      <c r="AD238" s="5" t="str">
        <f>VLOOKUP($E238,Parametros!$B$3:$F$14,5,FALSE)</f>
        <v>2022-2-01</v>
      </c>
      <c r="AE238" s="5">
        <v>0</v>
      </c>
      <c r="AF238" t="s">
        <v>438</v>
      </c>
      <c r="AG238" t="s">
        <v>444</v>
      </c>
      <c r="AH238" s="40">
        <f t="shared" si="25"/>
        <v>999.27750393266865</v>
      </c>
      <c r="AJ238" t="str">
        <f t="shared" si="23"/>
        <v>INSERT INTO TABLA_PRESUPUESTO VALUES ('VSR','80179-C','14002617-19',2022,'Febrero',60,'USD',2160,787.967419,240,0,52.164008,0,34.897294,35.532667,2.278741,7.438274,0,0,0,0,0,0,0,80.591069,0.444092,0,2,'20222','2022-2-01');</v>
      </c>
    </row>
    <row r="239" spans="1:36" x14ac:dyDescent="0.2">
      <c r="A239" s="7" t="s">
        <v>117</v>
      </c>
      <c r="B239" t="s">
        <v>68</v>
      </c>
      <c r="C239" t="s">
        <v>327</v>
      </c>
      <c r="D239">
        <v>2022</v>
      </c>
      <c r="E239" t="s">
        <v>46</v>
      </c>
      <c r="F239" s="5">
        <v>1056</v>
      </c>
      <c r="G239" t="s">
        <v>134</v>
      </c>
      <c r="H239" s="5">
        <v>44352</v>
      </c>
      <c r="I239" s="5">
        <v>19065.482926601329</v>
      </c>
      <c r="J239" s="5">
        <v>4224.0000000000009</v>
      </c>
      <c r="K239" s="5">
        <v>6335.9999999999982</v>
      </c>
      <c r="L239" s="5">
        <v>918.08654119394805</v>
      </c>
      <c r="M239" s="5">
        <v>0</v>
      </c>
      <c r="N239" s="5">
        <v>362.92517006802723</v>
      </c>
      <c r="O239" s="5">
        <v>542.5170068027212</v>
      </c>
      <c r="P239" s="5">
        <v>24.444444444444443</v>
      </c>
      <c r="Q239" s="5">
        <v>152.73256058860343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f t="shared" si="24"/>
        <v>1090.4352083453034</v>
      </c>
      <c r="Z239" s="5">
        <v>7.8160264415071401</v>
      </c>
      <c r="AA239" s="5">
        <v>0</v>
      </c>
      <c r="AB239" s="5">
        <f>VLOOKUP($E239,Parametros!$B$3:$F$14,2,FALSE)</f>
        <v>2</v>
      </c>
      <c r="AC239" s="5" t="str">
        <f>VLOOKUP($E239,Parametros!$B$3:$F$14,4,FALSE)</f>
        <v>20222</v>
      </c>
      <c r="AD239" s="5" t="str">
        <f>VLOOKUP($E239,Parametros!$B$3:$F$14,5,FALSE)</f>
        <v>2022-2-01</v>
      </c>
      <c r="AE239" s="5">
        <v>0</v>
      </c>
      <c r="AF239" t="s">
        <v>438</v>
      </c>
      <c r="AG239" t="s">
        <v>445</v>
      </c>
      <c r="AH239" s="40">
        <f t="shared" si="25"/>
        <v>12717.995323859419</v>
      </c>
      <c r="AJ239" t="str">
        <f t="shared" si="23"/>
        <v>INSERT INTO TABLA_PRESUPUESTO VALUES ('VSR','80095-C','14004755-20',2022,'Febrero',1056,'USD',44352,19065.482927,4224,6336,918.086541,0,362.92517,542.517007,24.444444,152.732561,0,0,0,0,0,0,0,1090.435208,7.816026,0,2,'20222','2022-2-01');</v>
      </c>
    </row>
    <row r="240" spans="1:36" x14ac:dyDescent="0.2">
      <c r="A240" s="7" t="s">
        <v>117</v>
      </c>
      <c r="B240" t="s">
        <v>65</v>
      </c>
      <c r="C240" t="s">
        <v>330</v>
      </c>
      <c r="D240">
        <v>2022</v>
      </c>
      <c r="E240" t="s">
        <v>46</v>
      </c>
      <c r="F240" s="5">
        <v>30</v>
      </c>
      <c r="G240" t="s">
        <v>134</v>
      </c>
      <c r="H240" s="5">
        <v>1080</v>
      </c>
      <c r="I240" s="5">
        <v>482.3905658476296</v>
      </c>
      <c r="J240" s="5">
        <v>120</v>
      </c>
      <c r="K240" s="5">
        <v>0</v>
      </c>
      <c r="L240" s="5">
        <v>26.082004011191707</v>
      </c>
      <c r="M240" s="5">
        <v>0</v>
      </c>
      <c r="N240" s="5">
        <v>17.572463768115941</v>
      </c>
      <c r="O240" s="5">
        <v>26.268115942028984</v>
      </c>
      <c r="P240" s="5">
        <v>1.1835748792270531</v>
      </c>
      <c r="Q240" s="5">
        <v>3.7191370273198889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f t="shared" si="24"/>
        <v>48.965337822416501</v>
      </c>
      <c r="Z240" s="5">
        <v>0.22204620572463468</v>
      </c>
      <c r="AA240" s="5">
        <v>0</v>
      </c>
      <c r="AB240" s="5">
        <f>VLOOKUP($E240,Parametros!$B$3:$F$14,2,FALSE)</f>
        <v>2</v>
      </c>
      <c r="AC240" s="5" t="str">
        <f>VLOOKUP($E240,Parametros!$B$3:$F$14,4,FALSE)</f>
        <v>20222</v>
      </c>
      <c r="AD240" s="5" t="str">
        <f>VLOOKUP($E240,Parametros!$B$3:$F$14,5,FALSE)</f>
        <v>2022-2-01</v>
      </c>
      <c r="AE240" s="5">
        <v>0</v>
      </c>
      <c r="AF240" t="s">
        <v>438</v>
      </c>
      <c r="AG240" t="s">
        <v>446</v>
      </c>
      <c r="AH240" s="40">
        <f t="shared" si="25"/>
        <v>402.5620923187621</v>
      </c>
      <c r="AJ240" t="str">
        <f t="shared" si="23"/>
        <v>INSERT INTO TABLA_PRESUPUESTO VALUES ('VSR','80027-C','14005098-20',2022,'Febrero',30,'USD',1080,482.390566,120,0,26.082004,0,17.572464,26.268116,1.183575,3.719137,0,0,0,0,0,0,0,48.965338,0.222046,0,2,'20222','2022-2-01');</v>
      </c>
    </row>
    <row r="241" spans="1:36" x14ac:dyDescent="0.2">
      <c r="A241" s="7" t="s">
        <v>117</v>
      </c>
      <c r="B241" t="s">
        <v>65</v>
      </c>
      <c r="C241" t="s">
        <v>331</v>
      </c>
      <c r="D241">
        <v>2022</v>
      </c>
      <c r="E241" t="s">
        <v>46</v>
      </c>
      <c r="F241" s="5">
        <v>30</v>
      </c>
      <c r="G241" t="s">
        <v>134</v>
      </c>
      <c r="H241" s="5">
        <v>1080</v>
      </c>
      <c r="I241" s="5">
        <v>503.32418898997969</v>
      </c>
      <c r="J241" s="5">
        <v>120</v>
      </c>
      <c r="K241" s="5">
        <v>0</v>
      </c>
      <c r="L241" s="5">
        <v>26.082004011191707</v>
      </c>
      <c r="M241" s="5">
        <v>0</v>
      </c>
      <c r="N241" s="5">
        <v>17.572463768115941</v>
      </c>
      <c r="O241" s="5">
        <v>26.268115942028984</v>
      </c>
      <c r="P241" s="5">
        <v>1.1835748792270531</v>
      </c>
      <c r="Q241" s="5">
        <v>3.7191370273198889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f t="shared" si="24"/>
        <v>48.965337822416501</v>
      </c>
      <c r="Z241" s="5">
        <v>0.22204620572463468</v>
      </c>
      <c r="AA241" s="5">
        <v>0</v>
      </c>
      <c r="AB241" s="5">
        <f>VLOOKUP($E241,Parametros!$B$3:$F$14,2,FALSE)</f>
        <v>2</v>
      </c>
      <c r="AC241" s="5" t="str">
        <f>VLOOKUP($E241,Parametros!$B$3:$F$14,4,FALSE)</f>
        <v>20222</v>
      </c>
      <c r="AD241" s="5" t="str">
        <f>VLOOKUP($E241,Parametros!$B$3:$F$14,5,FALSE)</f>
        <v>2022-2-01</v>
      </c>
      <c r="AE241" s="5">
        <v>0</v>
      </c>
      <c r="AF241" t="s">
        <v>438</v>
      </c>
      <c r="AG241" t="s">
        <v>446</v>
      </c>
      <c r="AH241" s="40">
        <f t="shared" si="25"/>
        <v>381.62846917641207</v>
      </c>
      <c r="AJ241" t="str">
        <f t="shared" si="23"/>
        <v>INSERT INTO TABLA_PRESUPUESTO VALUES ('VSR','80027-C','14005099-20',2022,'Febrero',30,'USD',1080,503.324189,120,0,26.082004,0,17.572464,26.268116,1.183575,3.719137,0,0,0,0,0,0,0,48.965338,0.222046,0,2,'20222','2022-2-01');</v>
      </c>
    </row>
    <row r="242" spans="1:36" x14ac:dyDescent="0.2">
      <c r="A242" s="7" t="s">
        <v>117</v>
      </c>
      <c r="B242" t="s">
        <v>70</v>
      </c>
      <c r="C242" t="s">
        <v>341</v>
      </c>
      <c r="D242">
        <v>2022</v>
      </c>
      <c r="E242" t="s">
        <v>46</v>
      </c>
      <c r="F242" s="5">
        <v>3</v>
      </c>
      <c r="G242" t="s">
        <v>134</v>
      </c>
      <c r="H242" s="5">
        <v>288</v>
      </c>
      <c r="I242" s="5">
        <v>145.58825631838289</v>
      </c>
      <c r="J242" s="5">
        <v>4.7999999999999945</v>
      </c>
      <c r="K242" s="5">
        <v>19.200000000000003</v>
      </c>
      <c r="L242" s="5">
        <v>2.6082004011191708</v>
      </c>
      <c r="M242" s="5">
        <v>0</v>
      </c>
      <c r="N242" s="5">
        <v>12.048368298368299</v>
      </c>
      <c r="O242" s="5">
        <v>7.6486013986013983</v>
      </c>
      <c r="P242" s="5">
        <v>0.57109557109557108</v>
      </c>
      <c r="Q242" s="5">
        <v>0.99176987395197036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f t="shared" si="24"/>
        <v>21.282039762589701</v>
      </c>
      <c r="Z242" s="5">
        <v>2.2204620572463467E-2</v>
      </c>
      <c r="AA242" s="5">
        <v>0</v>
      </c>
      <c r="AB242" s="5">
        <f>VLOOKUP($E242,Parametros!$B$3:$F$14,2,FALSE)</f>
        <v>2</v>
      </c>
      <c r="AC242" s="5" t="str">
        <f>VLOOKUP($E242,Parametros!$B$3:$F$14,4,FALSE)</f>
        <v>20222</v>
      </c>
      <c r="AD242" s="5" t="str">
        <f>VLOOKUP($E242,Parametros!$B$3:$F$14,5,FALSE)</f>
        <v>2022-2-01</v>
      </c>
      <c r="AE242" s="5">
        <v>0</v>
      </c>
      <c r="AF242" t="s">
        <v>438</v>
      </c>
      <c r="AG242" t="s">
        <v>448</v>
      </c>
      <c r="AH242" s="40">
        <f t="shared" si="25"/>
        <v>94.521503517908229</v>
      </c>
      <c r="AJ242" t="str">
        <f t="shared" si="23"/>
        <v>INSERT INTO TABLA_PRESUPUESTO VALUES ('VSR','80101-C','14005144-18',2022,'Febrero',3,'USD',288,145.588256,4.8,19.2,2.6082,0,12.048368,7.648601,0.571096,0.99177,0,0,0,0,0,0,0,21.28204,0.022205,0,2,'20222','2022-2-01');</v>
      </c>
    </row>
    <row r="243" spans="1:36" x14ac:dyDescent="0.2">
      <c r="A243" s="7" t="s">
        <v>117</v>
      </c>
      <c r="B243" t="s">
        <v>70</v>
      </c>
      <c r="C243" t="s">
        <v>342</v>
      </c>
      <c r="D243">
        <v>2022</v>
      </c>
      <c r="E243" t="s">
        <v>46</v>
      </c>
      <c r="F243" s="5">
        <v>16.8</v>
      </c>
      <c r="G243" t="s">
        <v>134</v>
      </c>
      <c r="H243" s="5">
        <v>621.6</v>
      </c>
      <c r="I243" s="5">
        <v>271.64086106906683</v>
      </c>
      <c r="J243" s="5">
        <v>13.439999999999985</v>
      </c>
      <c r="K243" s="5">
        <v>53.760000000000005</v>
      </c>
      <c r="L243" s="5">
        <v>14.605922246267356</v>
      </c>
      <c r="M243" s="5">
        <v>0</v>
      </c>
      <c r="N243" s="5">
        <v>67.470862470862471</v>
      </c>
      <c r="O243" s="5">
        <v>42.832167832167833</v>
      </c>
      <c r="P243" s="5">
        <v>3.1981351981351982</v>
      </c>
      <c r="Q243" s="5">
        <v>2.1405699779463361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f t="shared" si="24"/>
        <v>115.76608135431765</v>
      </c>
      <c r="Z243" s="5">
        <v>0.1243458752057954</v>
      </c>
      <c r="AA243" s="5">
        <v>0</v>
      </c>
      <c r="AB243" s="5">
        <f>VLOOKUP($E243,Parametros!$B$3:$F$14,2,FALSE)</f>
        <v>2</v>
      </c>
      <c r="AC243" s="5" t="str">
        <f>VLOOKUP($E243,Parametros!$B$3:$F$14,4,FALSE)</f>
        <v>20222</v>
      </c>
      <c r="AD243" s="5" t="str">
        <f>VLOOKUP($E243,Parametros!$B$3:$F$14,5,FALSE)</f>
        <v>2022-2-01</v>
      </c>
      <c r="AE243" s="5">
        <v>0</v>
      </c>
      <c r="AF243" t="s">
        <v>438</v>
      </c>
      <c r="AG243" t="s">
        <v>448</v>
      </c>
      <c r="AH243" s="40">
        <f t="shared" si="25"/>
        <v>152.3871353303482</v>
      </c>
      <c r="AJ243" t="str">
        <f t="shared" si="23"/>
        <v>INSERT INTO TABLA_PRESUPUESTO VALUES ('VSR','80101-C','14005083-20',2022,'Febrero',16.8,'USD',621.6,271.640861,13.44,53.76,14.605922,0,67.470862,42.832168,3.198135,2.14057,0,0,0,0,0,0,0,115.766081,0.124346,0,2,'20222','2022-2-01');</v>
      </c>
    </row>
    <row r="244" spans="1:36" x14ac:dyDescent="0.2">
      <c r="A244" s="7" t="s">
        <v>117</v>
      </c>
      <c r="B244" t="s">
        <v>70</v>
      </c>
      <c r="C244" t="s">
        <v>343</v>
      </c>
      <c r="D244">
        <v>2022</v>
      </c>
      <c r="E244" t="s">
        <v>46</v>
      </c>
      <c r="F244" s="5">
        <v>16.8</v>
      </c>
      <c r="G244" t="s">
        <v>134</v>
      </c>
      <c r="H244" s="5">
        <v>621.6</v>
      </c>
      <c r="I244" s="5">
        <v>248.13624138667257</v>
      </c>
      <c r="J244" s="5">
        <v>13.439999999999985</v>
      </c>
      <c r="K244" s="5">
        <v>53.760000000000005</v>
      </c>
      <c r="L244" s="5">
        <v>14.605922246267356</v>
      </c>
      <c r="M244" s="5">
        <v>0</v>
      </c>
      <c r="N244" s="5">
        <v>67.470862470862471</v>
      </c>
      <c r="O244" s="5">
        <v>42.832167832167833</v>
      </c>
      <c r="P244" s="5">
        <v>3.1981351981351982</v>
      </c>
      <c r="Q244" s="5">
        <v>2.1405699779463361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f t="shared" si="24"/>
        <v>115.76608135431765</v>
      </c>
      <c r="Z244" s="5">
        <v>0.1243458752057954</v>
      </c>
      <c r="AA244" s="5">
        <v>0</v>
      </c>
      <c r="AB244" s="5">
        <f>VLOOKUP($E244,Parametros!$B$3:$F$14,2,FALSE)</f>
        <v>2</v>
      </c>
      <c r="AC244" s="5" t="str">
        <f>VLOOKUP($E244,Parametros!$B$3:$F$14,4,FALSE)</f>
        <v>20222</v>
      </c>
      <c r="AD244" s="5" t="str">
        <f>VLOOKUP($E244,Parametros!$B$3:$F$14,5,FALSE)</f>
        <v>2022-2-01</v>
      </c>
      <c r="AE244" s="5">
        <v>0</v>
      </c>
      <c r="AF244" t="s">
        <v>438</v>
      </c>
      <c r="AG244" t="s">
        <v>448</v>
      </c>
      <c r="AH244" s="40">
        <f t="shared" si="25"/>
        <v>175.89175501274246</v>
      </c>
      <c r="AJ244" t="str">
        <f t="shared" si="23"/>
        <v>INSERT INTO TABLA_PRESUPUESTO VALUES ('VSR','80101-C','14005084-20',2022,'Febrero',16.8,'USD',621.6,248.136241,13.44,53.76,14.605922,0,67.470862,42.832168,3.198135,2.14057,0,0,0,0,0,0,0,115.766081,0.124346,0,2,'20222','2022-2-01');</v>
      </c>
    </row>
    <row r="245" spans="1:36" x14ac:dyDescent="0.2">
      <c r="A245" s="7" t="s">
        <v>117</v>
      </c>
      <c r="B245" t="s">
        <v>70</v>
      </c>
      <c r="C245" t="s">
        <v>344</v>
      </c>
      <c r="D245">
        <v>2022</v>
      </c>
      <c r="E245" t="s">
        <v>46</v>
      </c>
      <c r="F245" s="5">
        <v>16.8</v>
      </c>
      <c r="G245" t="s">
        <v>134</v>
      </c>
      <c r="H245" s="5">
        <v>621.6</v>
      </c>
      <c r="I245" s="5">
        <v>258.1744984192278</v>
      </c>
      <c r="J245" s="5">
        <v>13.439999999999985</v>
      </c>
      <c r="K245" s="5">
        <v>53.760000000000005</v>
      </c>
      <c r="L245" s="5">
        <v>14.605922246267356</v>
      </c>
      <c r="M245" s="5">
        <v>0</v>
      </c>
      <c r="N245" s="5">
        <v>67.470862470862471</v>
      </c>
      <c r="O245" s="5">
        <v>42.832167832167833</v>
      </c>
      <c r="P245" s="5">
        <v>3.1981351981351982</v>
      </c>
      <c r="Q245" s="5">
        <v>2.1405699779463361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f t="shared" si="24"/>
        <v>115.76608135431765</v>
      </c>
      <c r="Z245" s="5">
        <v>0.1243458752057954</v>
      </c>
      <c r="AA245" s="5">
        <v>0</v>
      </c>
      <c r="AB245" s="5">
        <f>VLOOKUP($E245,Parametros!$B$3:$F$14,2,FALSE)</f>
        <v>2</v>
      </c>
      <c r="AC245" s="5" t="str">
        <f>VLOOKUP($E245,Parametros!$B$3:$F$14,4,FALSE)</f>
        <v>20222</v>
      </c>
      <c r="AD245" s="5" t="str">
        <f>VLOOKUP($E245,Parametros!$B$3:$F$14,5,FALSE)</f>
        <v>2022-2-01</v>
      </c>
      <c r="AE245" s="5">
        <v>0</v>
      </c>
      <c r="AF245" t="s">
        <v>438</v>
      </c>
      <c r="AG245" t="s">
        <v>448</v>
      </c>
      <c r="AH245" s="40">
        <f t="shared" si="25"/>
        <v>165.85349798018723</v>
      </c>
      <c r="AJ245" t="str">
        <f t="shared" si="23"/>
        <v>INSERT INTO TABLA_PRESUPUESTO VALUES ('VSR','80101-C','14005085-20',2022,'Febrero',16.8,'USD',621.6,258.174498,13.44,53.76,14.605922,0,67.470862,42.832168,3.198135,2.14057,0,0,0,0,0,0,0,115.766081,0.124346,0,2,'20222','2022-2-01');</v>
      </c>
    </row>
    <row r="246" spans="1:36" x14ac:dyDescent="0.2">
      <c r="A246" s="7" t="s">
        <v>117</v>
      </c>
      <c r="B246" t="s">
        <v>80</v>
      </c>
      <c r="C246" t="s">
        <v>351</v>
      </c>
      <c r="D246">
        <v>2022</v>
      </c>
      <c r="E246" t="s">
        <v>46</v>
      </c>
      <c r="F246" s="5">
        <v>9</v>
      </c>
      <c r="G246" t="s">
        <v>134</v>
      </c>
      <c r="H246" s="5">
        <v>630</v>
      </c>
      <c r="I246" s="5">
        <v>256.64547237852724</v>
      </c>
      <c r="J246" s="5">
        <v>0</v>
      </c>
      <c r="K246" s="5">
        <v>63</v>
      </c>
      <c r="L246" s="5">
        <v>7.8246012033575125</v>
      </c>
      <c r="M246" s="5">
        <v>0</v>
      </c>
      <c r="N246" s="5">
        <v>2.854166666666667</v>
      </c>
      <c r="O246" s="5">
        <v>0</v>
      </c>
      <c r="P246" s="5">
        <v>0.40833333333333333</v>
      </c>
      <c r="Q246" s="5">
        <v>2.1694965992699351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f t="shared" si="24"/>
        <v>5.4986104609873259</v>
      </c>
      <c r="Z246" s="5">
        <v>6.6613861717390394E-2</v>
      </c>
      <c r="AA246" s="5">
        <v>0</v>
      </c>
      <c r="AB246" s="5">
        <f>VLOOKUP($E246,Parametros!$B$3:$F$14,2,FALSE)</f>
        <v>2</v>
      </c>
      <c r="AC246" s="5" t="str">
        <f>VLOOKUP($E246,Parametros!$B$3:$F$14,4,FALSE)</f>
        <v>20222</v>
      </c>
      <c r="AD246" s="5" t="str">
        <f>VLOOKUP($E246,Parametros!$B$3:$F$14,5,FALSE)</f>
        <v>2022-2-01</v>
      </c>
      <c r="AE246" s="5">
        <v>0</v>
      </c>
      <c r="AF246" t="s">
        <v>438</v>
      </c>
      <c r="AG246" t="s">
        <v>450</v>
      </c>
      <c r="AH246" s="40">
        <f t="shared" si="25"/>
        <v>297.03131595712784</v>
      </c>
      <c r="AJ246" t="str">
        <f t="shared" si="23"/>
        <v>INSERT INTO TABLA_PRESUPUESTO VALUES ('VSR','80144-C','14004838-16',2022,'Febrero',9,'USD',630,256.645472,0,63,7.824601,0,2.854167,0,0.408333,2.169497,0,0,0,0,0,0,0,5.49861,0.066614,0,2,'20222','2022-2-01');</v>
      </c>
    </row>
    <row r="247" spans="1:36" x14ac:dyDescent="0.2">
      <c r="A247" s="7" t="s">
        <v>117</v>
      </c>
      <c r="B247" t="s">
        <v>80</v>
      </c>
      <c r="C247" t="s">
        <v>352</v>
      </c>
      <c r="D247">
        <v>2022</v>
      </c>
      <c r="E247" t="s">
        <v>46</v>
      </c>
      <c r="F247" s="5">
        <v>9</v>
      </c>
      <c r="G247" t="s">
        <v>134</v>
      </c>
      <c r="H247" s="5">
        <v>630</v>
      </c>
      <c r="I247" s="5">
        <v>363.3513282160369</v>
      </c>
      <c r="J247" s="5">
        <v>0</v>
      </c>
      <c r="K247" s="5">
        <v>63</v>
      </c>
      <c r="L247" s="5">
        <v>7.8246012033575125</v>
      </c>
      <c r="M247" s="5">
        <v>0</v>
      </c>
      <c r="N247" s="5">
        <v>2.854166666666667</v>
      </c>
      <c r="O247" s="5">
        <v>0</v>
      </c>
      <c r="P247" s="5">
        <v>0.40833333333333333</v>
      </c>
      <c r="Q247" s="5">
        <v>2.1694965992699351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f t="shared" si="24"/>
        <v>5.4986104609873259</v>
      </c>
      <c r="Z247" s="5">
        <v>6.6613861717390394E-2</v>
      </c>
      <c r="AA247" s="5">
        <v>0</v>
      </c>
      <c r="AB247" s="5">
        <f>VLOOKUP($E247,Parametros!$B$3:$F$14,2,FALSE)</f>
        <v>2</v>
      </c>
      <c r="AC247" s="5" t="str">
        <f>VLOOKUP($E247,Parametros!$B$3:$F$14,4,FALSE)</f>
        <v>20222</v>
      </c>
      <c r="AD247" s="5" t="str">
        <f>VLOOKUP($E247,Parametros!$B$3:$F$14,5,FALSE)</f>
        <v>2022-2-01</v>
      </c>
      <c r="AE247" s="5">
        <v>0</v>
      </c>
      <c r="AF247" t="s">
        <v>438</v>
      </c>
      <c r="AG247" t="s">
        <v>450</v>
      </c>
      <c r="AH247" s="40">
        <f t="shared" si="25"/>
        <v>190.32546011961816</v>
      </c>
      <c r="AJ247" t="str">
        <f t="shared" si="23"/>
        <v>INSERT INTO TABLA_PRESUPUESTO VALUES ('VSR','80144-C','14004839-16',2022,'Febrero',9,'USD',630,363.351328,0,63,7.824601,0,2.854167,0,0.408333,2.169497,0,0,0,0,0,0,0,5.49861,0.066614,0,2,'20222','2022-2-01');</v>
      </c>
    </row>
    <row r="248" spans="1:36" x14ac:dyDescent="0.2">
      <c r="A248" s="7" t="s">
        <v>117</v>
      </c>
      <c r="B248" t="s">
        <v>80</v>
      </c>
      <c r="C248" t="s">
        <v>166</v>
      </c>
      <c r="D248">
        <v>2022</v>
      </c>
      <c r="E248" t="s">
        <v>46</v>
      </c>
      <c r="F248" s="5">
        <v>22.5</v>
      </c>
      <c r="G248" t="s">
        <v>134</v>
      </c>
      <c r="H248" s="5">
        <v>607.5</v>
      </c>
      <c r="I248" s="5">
        <v>355.68216007310161</v>
      </c>
      <c r="J248" s="5">
        <v>0</v>
      </c>
      <c r="K248" s="5">
        <v>0</v>
      </c>
      <c r="L248" s="5">
        <v>19.561503008393782</v>
      </c>
      <c r="M248" s="5">
        <v>0</v>
      </c>
      <c r="N248" s="5">
        <v>7.1354166666666661</v>
      </c>
      <c r="O248" s="5">
        <v>0</v>
      </c>
      <c r="P248" s="5">
        <v>1.0208333333333333</v>
      </c>
      <c r="Q248" s="5">
        <v>2.0920145778674373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f t="shared" si="24"/>
        <v>10.414799232160913</v>
      </c>
      <c r="Z248" s="5">
        <v>0.166534654293476</v>
      </c>
      <c r="AA248" s="5">
        <v>0</v>
      </c>
      <c r="AB248" s="5">
        <f>VLOOKUP($E248,Parametros!$B$3:$F$14,2,FALSE)</f>
        <v>2</v>
      </c>
      <c r="AC248" s="5" t="str">
        <f>VLOOKUP($E248,Parametros!$B$3:$F$14,4,FALSE)</f>
        <v>20222</v>
      </c>
      <c r="AD248" s="5" t="str">
        <f>VLOOKUP($E248,Parametros!$B$3:$F$14,5,FALSE)</f>
        <v>2022-2-01</v>
      </c>
      <c r="AE248" s="5">
        <v>0</v>
      </c>
      <c r="AF248" t="s">
        <v>438</v>
      </c>
      <c r="AG248" t="s">
        <v>450</v>
      </c>
      <c r="AH248" s="40">
        <f t="shared" si="25"/>
        <v>221.84153768634368</v>
      </c>
      <c r="AJ248" t="str">
        <f t="shared" si="23"/>
        <v>INSERT INTO TABLA_PRESUPUESTO VALUES ('VSR','80144-C','14003979-19',2022,'Febrero',22.5,'USD',607.5,355.68216,0,0,19.561503,0,7.135417,0,1.020833,2.092015,0,0,0,0,0,0,0,10.414799,0.166535,0,2,'20222','2022-2-01');</v>
      </c>
    </row>
    <row r="249" spans="1:36" x14ac:dyDescent="0.2">
      <c r="A249" s="7" t="s">
        <v>117</v>
      </c>
      <c r="B249" t="s">
        <v>80</v>
      </c>
      <c r="C249" t="s">
        <v>353</v>
      </c>
      <c r="D249">
        <v>2022</v>
      </c>
      <c r="E249" t="s">
        <v>46</v>
      </c>
      <c r="F249" s="5">
        <v>22.5</v>
      </c>
      <c r="G249" t="s">
        <v>134</v>
      </c>
      <c r="H249" s="5">
        <v>607.5</v>
      </c>
      <c r="I249" s="5">
        <v>375.46120442986427</v>
      </c>
      <c r="J249" s="5">
        <v>0</v>
      </c>
      <c r="K249" s="5">
        <v>0</v>
      </c>
      <c r="L249" s="5">
        <v>19.561503008393782</v>
      </c>
      <c r="M249" s="5">
        <v>0</v>
      </c>
      <c r="N249" s="5">
        <v>7.1354166666666661</v>
      </c>
      <c r="O249" s="5">
        <v>0</v>
      </c>
      <c r="P249" s="5">
        <v>1.0208333333333333</v>
      </c>
      <c r="Q249" s="5">
        <v>2.0920145778674373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f t="shared" si="24"/>
        <v>10.414799232160913</v>
      </c>
      <c r="Z249" s="5">
        <v>0.166534654293476</v>
      </c>
      <c r="AA249" s="5">
        <v>0</v>
      </c>
      <c r="AB249" s="5">
        <f>VLOOKUP($E249,Parametros!$B$3:$F$14,2,FALSE)</f>
        <v>2</v>
      </c>
      <c r="AC249" s="5" t="str">
        <f>VLOOKUP($E249,Parametros!$B$3:$F$14,4,FALSE)</f>
        <v>20222</v>
      </c>
      <c r="AD249" s="5" t="str">
        <f>VLOOKUP($E249,Parametros!$B$3:$F$14,5,FALSE)</f>
        <v>2022-2-01</v>
      </c>
      <c r="AE249" s="5">
        <v>0</v>
      </c>
      <c r="AF249" t="s">
        <v>438</v>
      </c>
      <c r="AG249" t="s">
        <v>450</v>
      </c>
      <c r="AH249" s="40">
        <f t="shared" si="25"/>
        <v>202.06249332958103</v>
      </c>
      <c r="AJ249" t="str">
        <f t="shared" si="23"/>
        <v>INSERT INTO TABLA_PRESUPUESTO VALUES ('VSR','80144-C','14003980-19',2022,'Febrero',22.5,'USD',607.5,375.461204,0,0,19.561503,0,7.135417,0,1.020833,2.092015,0,0,0,0,0,0,0,10.414799,0.166535,0,2,'20222','2022-2-01');</v>
      </c>
    </row>
    <row r="250" spans="1:36" x14ac:dyDescent="0.2">
      <c r="A250" s="7" t="s">
        <v>117</v>
      </c>
      <c r="B250" t="s">
        <v>80</v>
      </c>
      <c r="C250" t="s">
        <v>354</v>
      </c>
      <c r="D250">
        <v>2022</v>
      </c>
      <c r="E250" t="s">
        <v>46</v>
      </c>
      <c r="F250" s="5">
        <v>22.5</v>
      </c>
      <c r="G250" t="s">
        <v>134</v>
      </c>
      <c r="H250" s="5">
        <v>607.5</v>
      </c>
      <c r="I250" s="5">
        <v>329.07388566373015</v>
      </c>
      <c r="J250" s="5">
        <v>0</v>
      </c>
      <c r="K250" s="5">
        <v>0</v>
      </c>
      <c r="L250" s="5">
        <v>19.561503008393782</v>
      </c>
      <c r="M250" s="5">
        <v>0</v>
      </c>
      <c r="N250" s="5">
        <v>7.1354166666666661</v>
      </c>
      <c r="O250" s="5">
        <v>0</v>
      </c>
      <c r="P250" s="5">
        <v>1.0208333333333333</v>
      </c>
      <c r="Q250" s="5">
        <v>2.0920145778674373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f t="shared" si="24"/>
        <v>10.414799232160913</v>
      </c>
      <c r="Z250" s="5">
        <v>0.166534654293476</v>
      </c>
      <c r="AA250" s="5">
        <v>0</v>
      </c>
      <c r="AB250" s="5">
        <f>VLOOKUP($E250,Parametros!$B$3:$F$14,2,FALSE)</f>
        <v>2</v>
      </c>
      <c r="AC250" s="5" t="str">
        <f>VLOOKUP($E250,Parametros!$B$3:$F$14,4,FALSE)</f>
        <v>20222</v>
      </c>
      <c r="AD250" s="5" t="str">
        <f>VLOOKUP($E250,Parametros!$B$3:$F$14,5,FALSE)</f>
        <v>2022-2-01</v>
      </c>
      <c r="AE250" s="5">
        <v>0</v>
      </c>
      <c r="AF250" t="s">
        <v>438</v>
      </c>
      <c r="AG250" t="s">
        <v>450</v>
      </c>
      <c r="AH250" s="40">
        <f t="shared" si="25"/>
        <v>248.44981209571515</v>
      </c>
      <c r="AJ250" t="str">
        <f t="shared" si="23"/>
        <v>INSERT INTO TABLA_PRESUPUESTO VALUES ('VSR','80144-C','14003901-17',2022,'Febrero',22.5,'USD',607.5,329.073886,0,0,19.561503,0,7.135417,0,1.020833,2.092015,0,0,0,0,0,0,0,10.414799,0.166535,0,2,'20222','2022-2-01');</v>
      </c>
    </row>
    <row r="251" spans="1:36" x14ac:dyDescent="0.2">
      <c r="A251" s="7" t="s">
        <v>117</v>
      </c>
      <c r="B251" t="s">
        <v>80</v>
      </c>
      <c r="C251" t="s">
        <v>355</v>
      </c>
      <c r="D251">
        <v>2022</v>
      </c>
      <c r="E251" t="s">
        <v>46</v>
      </c>
      <c r="F251" s="5">
        <v>22.5</v>
      </c>
      <c r="G251" t="s">
        <v>134</v>
      </c>
      <c r="H251" s="5">
        <v>607.5</v>
      </c>
      <c r="I251" s="5">
        <v>408.5668197392269</v>
      </c>
      <c r="J251" s="5">
        <v>0</v>
      </c>
      <c r="K251" s="5">
        <v>0</v>
      </c>
      <c r="L251" s="5">
        <v>19.561503008393782</v>
      </c>
      <c r="M251" s="5">
        <v>0</v>
      </c>
      <c r="N251" s="5">
        <v>7.1354166666666661</v>
      </c>
      <c r="O251" s="5">
        <v>0</v>
      </c>
      <c r="P251" s="5">
        <v>1.0208333333333333</v>
      </c>
      <c r="Q251" s="5">
        <v>2.0920145778674373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f t="shared" si="24"/>
        <v>10.414799232160913</v>
      </c>
      <c r="Z251" s="5">
        <v>0.166534654293476</v>
      </c>
      <c r="AA251" s="5">
        <v>0</v>
      </c>
      <c r="AB251" s="5">
        <f>VLOOKUP($E251,Parametros!$B$3:$F$14,2,FALSE)</f>
        <v>2</v>
      </c>
      <c r="AC251" s="5" t="str">
        <f>VLOOKUP($E251,Parametros!$B$3:$F$14,4,FALSE)</f>
        <v>20222</v>
      </c>
      <c r="AD251" s="5" t="str">
        <f>VLOOKUP($E251,Parametros!$B$3:$F$14,5,FALSE)</f>
        <v>2022-2-01</v>
      </c>
      <c r="AE251" s="5">
        <v>0</v>
      </c>
      <c r="AF251" t="s">
        <v>438</v>
      </c>
      <c r="AG251" t="s">
        <v>450</v>
      </c>
      <c r="AH251" s="40">
        <f t="shared" si="25"/>
        <v>168.9568780202184</v>
      </c>
      <c r="AJ251" t="str">
        <f t="shared" si="23"/>
        <v>INSERT INTO TABLA_PRESUPUESTO VALUES ('VSR','80144-C','14004335-16',2022,'Febrero',22.5,'USD',607.5,408.56682,0,0,19.561503,0,7.135417,0,1.020833,2.092015,0,0,0,0,0,0,0,10.414799,0.166535,0,2,'20222','2022-2-01');</v>
      </c>
    </row>
    <row r="252" spans="1:36" x14ac:dyDescent="0.2">
      <c r="A252" s="7" t="s">
        <v>117</v>
      </c>
      <c r="B252" t="s">
        <v>372</v>
      </c>
      <c r="C252" t="s">
        <v>373</v>
      </c>
      <c r="D252">
        <v>2022</v>
      </c>
      <c r="E252" t="s">
        <v>46</v>
      </c>
      <c r="F252" s="5">
        <v>45</v>
      </c>
      <c r="G252" t="s">
        <v>134</v>
      </c>
      <c r="H252" s="5">
        <v>1215</v>
      </c>
      <c r="I252" s="5">
        <v>838.64430757161983</v>
      </c>
      <c r="J252" s="5">
        <v>0</v>
      </c>
      <c r="K252" s="5">
        <v>0</v>
      </c>
      <c r="L252" s="5">
        <v>39.123006016787564</v>
      </c>
      <c r="M252" s="5">
        <v>0</v>
      </c>
      <c r="N252" s="5">
        <v>99.851190476190482</v>
      </c>
      <c r="O252" s="5">
        <v>129.46428571428572</v>
      </c>
      <c r="P252" s="5">
        <v>5.833333333333333</v>
      </c>
      <c r="Q252" s="5">
        <v>4.1840291557348745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f t="shared" si="24"/>
        <v>239.66590798813135</v>
      </c>
      <c r="Z252" s="5">
        <v>0.333069308586952</v>
      </c>
      <c r="AA252" s="5">
        <v>0</v>
      </c>
      <c r="AB252" s="5">
        <f>VLOOKUP($E252,Parametros!$B$3:$F$14,2,FALSE)</f>
        <v>2</v>
      </c>
      <c r="AC252" s="5" t="str">
        <f>VLOOKUP($E252,Parametros!$B$3:$F$14,4,FALSE)</f>
        <v>20222</v>
      </c>
      <c r="AD252" s="5" t="str">
        <f>VLOOKUP($E252,Parametros!$B$3:$F$14,5,FALSE)</f>
        <v>2022-2-01</v>
      </c>
      <c r="AE252" s="5">
        <v>0</v>
      </c>
      <c r="AF252" t="s">
        <v>438</v>
      </c>
      <c r="AG252" t="s">
        <v>453</v>
      </c>
      <c r="AH252" s="40">
        <f t="shared" si="25"/>
        <v>97.566778423461372</v>
      </c>
      <c r="AJ252" t="str">
        <f t="shared" si="23"/>
        <v>INSERT INTO TABLA_PRESUPUESTO VALUES ('VSR','80228-C','14005149-20',2022,'Febrero',45,'USD',1215,838.644308,0,0,39.123006,0,99.85119,129.464286,5.833333,4.184029,0,0,0,0,0,0,0,239.665908,0.333069,0,2,'20222','2022-2-01');</v>
      </c>
    </row>
    <row r="253" spans="1:36" x14ac:dyDescent="0.2">
      <c r="A253" s="7" t="s">
        <v>117</v>
      </c>
      <c r="B253" t="s">
        <v>105</v>
      </c>
      <c r="C253" t="s">
        <v>382</v>
      </c>
      <c r="D253">
        <v>2022</v>
      </c>
      <c r="E253" t="s">
        <v>46</v>
      </c>
      <c r="F253" s="5">
        <v>22.5</v>
      </c>
      <c r="G253" t="s">
        <v>134</v>
      </c>
      <c r="H253" s="5">
        <v>675</v>
      </c>
      <c r="I253" s="5">
        <v>347.23771748498996</v>
      </c>
      <c r="J253" s="5">
        <v>0</v>
      </c>
      <c r="K253" s="5">
        <v>0</v>
      </c>
      <c r="L253" s="5">
        <v>19.561503008393782</v>
      </c>
      <c r="M253" s="5">
        <v>0</v>
      </c>
      <c r="N253" s="5">
        <v>22.252732675368776</v>
      </c>
      <c r="O253" s="5">
        <v>28.852276345113019</v>
      </c>
      <c r="P253" s="5">
        <v>1.3000106123315291</v>
      </c>
      <c r="Q253" s="5">
        <v>2.3244606420749303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f t="shared" ref="Y253:Y286" si="26">+M253+N253+O253+P253+T253+U253+V253+Z253+AA253+S253+X253+Q253+R253</f>
        <v>54.896014929181732</v>
      </c>
      <c r="Z253" s="5">
        <v>0.166534654293476</v>
      </c>
      <c r="AA253" s="5">
        <v>0</v>
      </c>
      <c r="AB253" s="5">
        <f>VLOOKUP($E253,Parametros!$B$3:$F$14,2,FALSE)</f>
        <v>2</v>
      </c>
      <c r="AC253" s="5" t="str">
        <f>VLOOKUP($E253,Parametros!$B$3:$F$14,4,FALSE)</f>
        <v>20222</v>
      </c>
      <c r="AD253" s="5" t="str">
        <f>VLOOKUP($E253,Parametros!$B$3:$F$14,5,FALSE)</f>
        <v>2022-2-01</v>
      </c>
      <c r="AE253" s="5">
        <v>0</v>
      </c>
      <c r="AF253" t="s">
        <v>438</v>
      </c>
      <c r="AG253" t="s">
        <v>455</v>
      </c>
      <c r="AH253" s="40">
        <f t="shared" ref="AH253:AH286" si="27">+H253-SUM(I253:X253)-SUM(Z253:AA253)</f>
        <v>253.3047645774345</v>
      </c>
      <c r="AJ253" t="str">
        <f t="shared" si="23"/>
        <v>INSERT INTO TABLA_PRESUPUESTO VALUES ('VSR','80223-C','14005056-20',2022,'Febrero',22.5,'USD',675,347.237717,0,0,19.561503,0,22.252733,28.852276,1.300011,2.324461,0,0,0,0,0,0,0,54.896015,0.166535,0,2,'20222','2022-2-01');</v>
      </c>
    </row>
    <row r="254" spans="1:36" x14ac:dyDescent="0.2">
      <c r="A254" s="7" t="s">
        <v>117</v>
      </c>
      <c r="B254" t="s">
        <v>105</v>
      </c>
      <c r="C254" t="s">
        <v>383</v>
      </c>
      <c r="D254">
        <v>2022</v>
      </c>
      <c r="E254" t="s">
        <v>46</v>
      </c>
      <c r="F254" s="5">
        <v>22.5</v>
      </c>
      <c r="G254" t="s">
        <v>134</v>
      </c>
      <c r="H254" s="5">
        <v>675</v>
      </c>
      <c r="I254" s="5">
        <v>361.79292438572213</v>
      </c>
      <c r="J254" s="5">
        <v>0</v>
      </c>
      <c r="K254" s="5">
        <v>0</v>
      </c>
      <c r="L254" s="5">
        <v>19.561503008393782</v>
      </c>
      <c r="M254" s="5">
        <v>0</v>
      </c>
      <c r="N254" s="5">
        <v>22.252732675368776</v>
      </c>
      <c r="O254" s="5">
        <v>28.852276345113019</v>
      </c>
      <c r="P254" s="5">
        <v>1.3000106123315291</v>
      </c>
      <c r="Q254" s="5">
        <v>2.3244606420749303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f t="shared" si="26"/>
        <v>54.896014929181732</v>
      </c>
      <c r="Z254" s="5">
        <v>0.166534654293476</v>
      </c>
      <c r="AA254" s="5">
        <v>0</v>
      </c>
      <c r="AB254" s="5">
        <f>VLOOKUP($E254,Parametros!$B$3:$F$14,2,FALSE)</f>
        <v>2</v>
      </c>
      <c r="AC254" s="5" t="str">
        <f>VLOOKUP($E254,Parametros!$B$3:$F$14,4,FALSE)</f>
        <v>20222</v>
      </c>
      <c r="AD254" s="5" t="str">
        <f>VLOOKUP($E254,Parametros!$B$3:$F$14,5,FALSE)</f>
        <v>2022-2-01</v>
      </c>
      <c r="AE254" s="5">
        <v>0</v>
      </c>
      <c r="AF254" t="s">
        <v>438</v>
      </c>
      <c r="AG254" t="s">
        <v>455</v>
      </c>
      <c r="AH254" s="40">
        <f t="shared" si="27"/>
        <v>238.74955767670232</v>
      </c>
      <c r="AJ254" t="str">
        <f t="shared" si="23"/>
        <v>INSERT INTO TABLA_PRESUPUESTO VALUES ('VSR','80223-C','14005019-19',2022,'Febrero',22.5,'USD',675,361.792924,0,0,19.561503,0,22.252733,28.852276,1.300011,2.324461,0,0,0,0,0,0,0,54.896015,0.166535,0,2,'20222','2022-2-01');</v>
      </c>
    </row>
    <row r="255" spans="1:36" x14ac:dyDescent="0.2">
      <c r="A255" s="7" t="s">
        <v>117</v>
      </c>
      <c r="B255" t="s">
        <v>105</v>
      </c>
      <c r="C255" t="s">
        <v>384</v>
      </c>
      <c r="D255">
        <v>2022</v>
      </c>
      <c r="E255" t="s">
        <v>46</v>
      </c>
      <c r="F255" s="5">
        <v>22.5</v>
      </c>
      <c r="G255" t="s">
        <v>134</v>
      </c>
      <c r="H255" s="5">
        <v>675</v>
      </c>
      <c r="I255" s="5">
        <v>361.79292438572213</v>
      </c>
      <c r="J255" s="5">
        <v>0</v>
      </c>
      <c r="K255" s="5">
        <v>0</v>
      </c>
      <c r="L255" s="5">
        <v>19.561503008393782</v>
      </c>
      <c r="M255" s="5">
        <v>0</v>
      </c>
      <c r="N255" s="5">
        <v>22.252732675368776</v>
      </c>
      <c r="O255" s="5">
        <v>28.852276345113019</v>
      </c>
      <c r="P255" s="5">
        <v>1.3000106123315291</v>
      </c>
      <c r="Q255" s="5">
        <v>2.3244606420749303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f t="shared" si="26"/>
        <v>54.896014929181732</v>
      </c>
      <c r="Z255" s="5">
        <v>0.166534654293476</v>
      </c>
      <c r="AA255" s="5">
        <v>0</v>
      </c>
      <c r="AB255" s="5">
        <f>VLOOKUP($E255,Parametros!$B$3:$F$14,2,FALSE)</f>
        <v>2</v>
      </c>
      <c r="AC255" s="5" t="str">
        <f>VLOOKUP($E255,Parametros!$B$3:$F$14,4,FALSE)</f>
        <v>20222</v>
      </c>
      <c r="AD255" s="5" t="str">
        <f>VLOOKUP($E255,Parametros!$B$3:$F$14,5,FALSE)</f>
        <v>2022-2-01</v>
      </c>
      <c r="AE255" s="5">
        <v>0</v>
      </c>
      <c r="AF255" t="s">
        <v>438</v>
      </c>
      <c r="AG255" t="s">
        <v>455</v>
      </c>
      <c r="AH255" s="40">
        <f t="shared" si="27"/>
        <v>238.74955767670232</v>
      </c>
      <c r="AJ255" t="str">
        <f t="shared" si="23"/>
        <v>INSERT INTO TABLA_PRESUPUESTO VALUES ('VSR','80223-C','14005050-20',2022,'Febrero',22.5,'USD',675,361.792924,0,0,19.561503,0,22.252733,28.852276,1.300011,2.324461,0,0,0,0,0,0,0,54.896015,0.166535,0,2,'20222','2022-2-01');</v>
      </c>
    </row>
    <row r="256" spans="1:36" x14ac:dyDescent="0.2">
      <c r="A256" s="7" t="s">
        <v>117</v>
      </c>
      <c r="B256" t="s">
        <v>105</v>
      </c>
      <c r="C256" t="s">
        <v>385</v>
      </c>
      <c r="D256">
        <v>2022</v>
      </c>
      <c r="E256" t="s">
        <v>46</v>
      </c>
      <c r="F256" s="5">
        <v>22.5</v>
      </c>
      <c r="G256" t="s">
        <v>134</v>
      </c>
      <c r="H256" s="5">
        <v>675</v>
      </c>
      <c r="I256" s="5">
        <v>395.03979374248473</v>
      </c>
      <c r="J256" s="5">
        <v>0</v>
      </c>
      <c r="K256" s="5">
        <v>0</v>
      </c>
      <c r="L256" s="5">
        <v>19.561503008393782</v>
      </c>
      <c r="M256" s="5">
        <v>0</v>
      </c>
      <c r="N256" s="5">
        <v>22.252732675368776</v>
      </c>
      <c r="O256" s="5">
        <v>28.852276345113019</v>
      </c>
      <c r="P256" s="5">
        <v>1.3000106123315291</v>
      </c>
      <c r="Q256" s="5">
        <v>2.3244606420749303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f t="shared" si="26"/>
        <v>54.896014929181732</v>
      </c>
      <c r="Z256" s="5">
        <v>0.166534654293476</v>
      </c>
      <c r="AA256" s="5">
        <v>0</v>
      </c>
      <c r="AB256" s="5">
        <f>VLOOKUP($E256,Parametros!$B$3:$F$14,2,FALSE)</f>
        <v>2</v>
      </c>
      <c r="AC256" s="5" t="str">
        <f>VLOOKUP($E256,Parametros!$B$3:$F$14,4,FALSE)</f>
        <v>20222</v>
      </c>
      <c r="AD256" s="5" t="str">
        <f>VLOOKUP($E256,Parametros!$B$3:$F$14,5,FALSE)</f>
        <v>2022-2-01</v>
      </c>
      <c r="AE256" s="5">
        <v>0</v>
      </c>
      <c r="AF256" t="s">
        <v>438</v>
      </c>
      <c r="AG256" t="s">
        <v>455</v>
      </c>
      <c r="AH256" s="40">
        <f t="shared" si="27"/>
        <v>205.50268831993978</v>
      </c>
      <c r="AJ256" t="str">
        <f t="shared" si="23"/>
        <v>INSERT INTO TABLA_PRESUPUESTO VALUES ('VSR','80223-C','14005052-20',2022,'Febrero',22.5,'USD',675,395.039794,0,0,19.561503,0,22.252733,28.852276,1.300011,2.324461,0,0,0,0,0,0,0,54.896015,0.166535,0,2,'20222','2022-2-01');</v>
      </c>
    </row>
    <row r="257" spans="1:36" x14ac:dyDescent="0.2">
      <c r="A257" s="7" t="s">
        <v>117</v>
      </c>
      <c r="B257" t="s">
        <v>105</v>
      </c>
      <c r="C257" t="s">
        <v>324</v>
      </c>
      <c r="D257">
        <v>2022</v>
      </c>
      <c r="E257" t="s">
        <v>46</v>
      </c>
      <c r="F257" s="5">
        <v>22.5</v>
      </c>
      <c r="G257" t="s">
        <v>134</v>
      </c>
      <c r="H257" s="5">
        <v>675</v>
      </c>
      <c r="I257" s="5">
        <v>295.48778216726362</v>
      </c>
      <c r="J257" s="5">
        <v>0</v>
      </c>
      <c r="K257" s="5">
        <v>0</v>
      </c>
      <c r="L257" s="5">
        <v>19.561503008393782</v>
      </c>
      <c r="M257" s="5">
        <v>0</v>
      </c>
      <c r="N257" s="5">
        <v>22.252732675368776</v>
      </c>
      <c r="O257" s="5">
        <v>28.852276345113019</v>
      </c>
      <c r="P257" s="5">
        <v>1.3000106123315291</v>
      </c>
      <c r="Q257" s="5">
        <v>2.3244606420749303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f t="shared" si="26"/>
        <v>54.896014929181732</v>
      </c>
      <c r="Z257" s="5">
        <v>0.166534654293476</v>
      </c>
      <c r="AA257" s="5">
        <v>0</v>
      </c>
      <c r="AB257" s="5">
        <f>VLOOKUP($E257,Parametros!$B$3:$F$14,2,FALSE)</f>
        <v>2</v>
      </c>
      <c r="AC257" s="5" t="str">
        <f>VLOOKUP($E257,Parametros!$B$3:$F$14,4,FALSE)</f>
        <v>20222</v>
      </c>
      <c r="AD257" s="5" t="str">
        <f>VLOOKUP($E257,Parametros!$B$3:$F$14,5,FALSE)</f>
        <v>2022-2-01</v>
      </c>
      <c r="AE257" s="5">
        <v>0</v>
      </c>
      <c r="AF257" t="s">
        <v>438</v>
      </c>
      <c r="AG257" t="s">
        <v>455</v>
      </c>
      <c r="AH257" s="40">
        <f t="shared" si="27"/>
        <v>305.05469989516087</v>
      </c>
      <c r="AJ257" t="str">
        <f t="shared" si="23"/>
        <v>INSERT INTO TABLA_PRESUPUESTO VALUES ('VSR','80223-C','14002617-19',2022,'Febrero',22.5,'USD',675,295.487782,0,0,19.561503,0,22.252733,28.852276,1.300011,2.324461,0,0,0,0,0,0,0,54.896015,0.166535,0,2,'20222','2022-2-01');</v>
      </c>
    </row>
    <row r="258" spans="1:36" x14ac:dyDescent="0.2">
      <c r="A258" s="7" t="s">
        <v>117</v>
      </c>
      <c r="B258" t="s">
        <v>105</v>
      </c>
      <c r="C258" t="s">
        <v>386</v>
      </c>
      <c r="D258">
        <v>2022</v>
      </c>
      <c r="E258" t="s">
        <v>46</v>
      </c>
      <c r="F258" s="5">
        <v>22.5</v>
      </c>
      <c r="G258" t="s">
        <v>134</v>
      </c>
      <c r="H258" s="5">
        <v>675</v>
      </c>
      <c r="I258" s="5">
        <v>451.23912719607171</v>
      </c>
      <c r="J258" s="5">
        <v>0</v>
      </c>
      <c r="K258" s="5">
        <v>0</v>
      </c>
      <c r="L258" s="5">
        <v>19.561503008393782</v>
      </c>
      <c r="M258" s="5">
        <v>0</v>
      </c>
      <c r="N258" s="5">
        <v>22.252732675368776</v>
      </c>
      <c r="O258" s="5">
        <v>28.852276345113019</v>
      </c>
      <c r="P258" s="5">
        <v>1.3000106123315291</v>
      </c>
      <c r="Q258" s="5">
        <v>2.3244606420749303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f t="shared" si="26"/>
        <v>54.896014929181732</v>
      </c>
      <c r="Z258" s="5">
        <v>0.166534654293476</v>
      </c>
      <c r="AA258" s="5">
        <v>0</v>
      </c>
      <c r="AB258" s="5">
        <f>VLOOKUP($E258,Parametros!$B$3:$F$14,2,FALSE)</f>
        <v>2</v>
      </c>
      <c r="AC258" s="5" t="str">
        <f>VLOOKUP($E258,Parametros!$B$3:$F$14,4,FALSE)</f>
        <v>20222</v>
      </c>
      <c r="AD258" s="5" t="str">
        <f>VLOOKUP($E258,Parametros!$B$3:$F$14,5,FALSE)</f>
        <v>2022-2-01</v>
      </c>
      <c r="AE258" s="5">
        <v>0</v>
      </c>
      <c r="AF258" t="s">
        <v>438</v>
      </c>
      <c r="AG258" t="s">
        <v>455</v>
      </c>
      <c r="AH258" s="40">
        <f t="shared" si="27"/>
        <v>149.30335486635275</v>
      </c>
      <c r="AJ258" t="str">
        <f t="shared" si="23"/>
        <v>INSERT INTO TABLA_PRESUPUESTO VALUES ('VSR','80223-C','14004612-18',2022,'Febrero',22.5,'USD',675,451.239127,0,0,19.561503,0,22.252733,28.852276,1.300011,2.324461,0,0,0,0,0,0,0,54.896015,0.166535,0,2,'20222','2022-2-01');</v>
      </c>
    </row>
    <row r="259" spans="1:36" x14ac:dyDescent="0.2">
      <c r="A259" s="7" t="s">
        <v>117</v>
      </c>
      <c r="B259" t="s">
        <v>105</v>
      </c>
      <c r="C259" t="s">
        <v>387</v>
      </c>
      <c r="D259">
        <v>2022</v>
      </c>
      <c r="E259" t="s">
        <v>46</v>
      </c>
      <c r="F259" s="5">
        <v>22.5</v>
      </c>
      <c r="G259" t="s">
        <v>134</v>
      </c>
      <c r="H259" s="5">
        <v>675</v>
      </c>
      <c r="I259" s="5">
        <v>309.32642597635072</v>
      </c>
      <c r="J259" s="5">
        <v>0</v>
      </c>
      <c r="K259" s="5">
        <v>0</v>
      </c>
      <c r="L259" s="5">
        <v>19.561503008393782</v>
      </c>
      <c r="M259" s="5">
        <v>0</v>
      </c>
      <c r="N259" s="5">
        <v>22.252732675368776</v>
      </c>
      <c r="O259" s="5">
        <v>28.852276345113019</v>
      </c>
      <c r="P259" s="5">
        <v>1.3000106123315291</v>
      </c>
      <c r="Q259" s="5">
        <v>2.3244606420749303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f t="shared" si="26"/>
        <v>54.896014929181732</v>
      </c>
      <c r="Z259" s="5">
        <v>0.166534654293476</v>
      </c>
      <c r="AA259" s="5">
        <v>0</v>
      </c>
      <c r="AB259" s="5">
        <f>VLOOKUP($E259,Parametros!$B$3:$F$14,2,FALSE)</f>
        <v>2</v>
      </c>
      <c r="AC259" s="5" t="str">
        <f>VLOOKUP($E259,Parametros!$B$3:$F$14,4,FALSE)</f>
        <v>20222</v>
      </c>
      <c r="AD259" s="5" t="str">
        <f>VLOOKUP($E259,Parametros!$B$3:$F$14,5,FALSE)</f>
        <v>2022-2-01</v>
      </c>
      <c r="AE259" s="5">
        <v>0</v>
      </c>
      <c r="AF259" t="s">
        <v>438</v>
      </c>
      <c r="AG259" t="s">
        <v>455</v>
      </c>
      <c r="AH259" s="40">
        <f t="shared" si="27"/>
        <v>291.21605608607376</v>
      </c>
      <c r="AJ259" t="str">
        <f t="shared" si="23"/>
        <v>INSERT INTO TABLA_PRESUPUESTO VALUES ('VSR','80223-C','14002505-20',2022,'Febrero',22.5,'USD',675,309.326426,0,0,19.561503,0,22.252733,28.852276,1.300011,2.324461,0,0,0,0,0,0,0,54.896015,0.166535,0,2,'20222','2022-2-01');</v>
      </c>
    </row>
    <row r="260" spans="1:36" x14ac:dyDescent="0.2">
      <c r="A260" s="7" t="s">
        <v>117</v>
      </c>
      <c r="B260" t="s">
        <v>69</v>
      </c>
      <c r="C260" t="s">
        <v>390</v>
      </c>
      <c r="D260">
        <v>2022</v>
      </c>
      <c r="E260" t="s">
        <v>46</v>
      </c>
      <c r="F260" s="5">
        <v>60</v>
      </c>
      <c r="G260" t="s">
        <v>134</v>
      </c>
      <c r="H260" s="5">
        <v>2160</v>
      </c>
      <c r="I260" s="5">
        <v>1131.1899300954931</v>
      </c>
      <c r="J260" s="5">
        <v>0</v>
      </c>
      <c r="K260" s="5">
        <v>216</v>
      </c>
      <c r="L260" s="5">
        <v>52.164008022383413</v>
      </c>
      <c r="M260" s="5">
        <v>0</v>
      </c>
      <c r="N260" s="5">
        <v>93.194444444444443</v>
      </c>
      <c r="O260" s="5">
        <v>72.916666666666671</v>
      </c>
      <c r="P260" s="5">
        <v>7.4861111111111125</v>
      </c>
      <c r="Q260" s="5">
        <v>7.4382740546397779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f t="shared" si="26"/>
        <v>237.897078110032</v>
      </c>
      <c r="Z260" s="5">
        <v>56.861581833169993</v>
      </c>
      <c r="AA260" s="5">
        <v>0</v>
      </c>
      <c r="AB260" s="5">
        <f>VLOOKUP($E260,Parametros!$B$3:$F$14,2,FALSE)</f>
        <v>2</v>
      </c>
      <c r="AC260" s="5" t="str">
        <f>VLOOKUP($E260,Parametros!$B$3:$F$14,4,FALSE)</f>
        <v>20222</v>
      </c>
      <c r="AD260" s="5" t="str">
        <f>VLOOKUP($E260,Parametros!$B$3:$F$14,5,FALSE)</f>
        <v>2022-2-01</v>
      </c>
      <c r="AE260" s="5">
        <v>0</v>
      </c>
      <c r="AF260" t="s">
        <v>456</v>
      </c>
      <c r="AG260" t="s">
        <v>458</v>
      </c>
      <c r="AH260" s="40">
        <f t="shared" si="27"/>
        <v>522.74898377209161</v>
      </c>
      <c r="AJ260" t="str">
        <f t="shared" si="23"/>
        <v>INSERT INTO TABLA_PRESUPUESTO VALUES ('VSR','80099-C','14005038-20',2022,'Febrero',60,'USD',2160,1131.18993,0,216,52.164008,0,93.194444,72.916667,7.486111,7.438274,0,0,0,0,0,0,0,237.897078,56.861582,0,2,'20222','2022-2-01');</v>
      </c>
    </row>
    <row r="261" spans="1:36" x14ac:dyDescent="0.2">
      <c r="A261" s="7" t="s">
        <v>117</v>
      </c>
      <c r="B261" t="s">
        <v>69</v>
      </c>
      <c r="C261" t="s">
        <v>391</v>
      </c>
      <c r="D261">
        <v>2022</v>
      </c>
      <c r="E261" t="s">
        <v>46</v>
      </c>
      <c r="F261" s="5">
        <v>52.5</v>
      </c>
      <c r="G261" t="s">
        <v>134</v>
      </c>
      <c r="H261" s="5">
        <v>1890</v>
      </c>
      <c r="I261" s="5">
        <v>1288.7529455782878</v>
      </c>
      <c r="J261" s="5">
        <v>0</v>
      </c>
      <c r="K261" s="5">
        <v>189</v>
      </c>
      <c r="L261" s="5">
        <v>45.643507019585485</v>
      </c>
      <c r="M261" s="5">
        <v>0</v>
      </c>
      <c r="N261" s="5">
        <v>81.545138888888886</v>
      </c>
      <c r="O261" s="5">
        <v>63.802083333333336</v>
      </c>
      <c r="P261" s="5">
        <v>6.5503472222222232</v>
      </c>
      <c r="Q261" s="5">
        <v>6.5084897978098057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f t="shared" si="26"/>
        <v>208.159943346278</v>
      </c>
      <c r="Z261" s="5">
        <v>49.753884104023747</v>
      </c>
      <c r="AA261" s="5">
        <v>0</v>
      </c>
      <c r="AB261" s="5">
        <f>VLOOKUP($E261,Parametros!$B$3:$F$14,2,FALSE)</f>
        <v>2</v>
      </c>
      <c r="AC261" s="5" t="str">
        <f>VLOOKUP($E261,Parametros!$B$3:$F$14,4,FALSE)</f>
        <v>20222</v>
      </c>
      <c r="AD261" s="5" t="str">
        <f>VLOOKUP($E261,Parametros!$B$3:$F$14,5,FALSE)</f>
        <v>2022-2-01</v>
      </c>
      <c r="AE261" s="5">
        <v>0</v>
      </c>
      <c r="AF261" t="s">
        <v>456</v>
      </c>
      <c r="AG261" t="s">
        <v>458</v>
      </c>
      <c r="AH261" s="40">
        <f t="shared" si="27"/>
        <v>158.44360405584885</v>
      </c>
      <c r="AJ261" t="str">
        <f t="shared" si="23"/>
        <v>INSERT INTO TABLA_PRESUPUESTO VALUES ('VSR','80099-C','14005037-19',2022,'Febrero',52.5,'USD',1890,1288.752946,0,189,45.643507,0,81.545139,63.802083,6.550347,6.50849,0,0,0,0,0,0,0,208.159943,49.753884,0,2,'20222','2022-2-01');</v>
      </c>
    </row>
    <row r="262" spans="1:36" x14ac:dyDescent="0.2">
      <c r="A262" s="7" t="s">
        <v>117</v>
      </c>
      <c r="B262" t="s">
        <v>69</v>
      </c>
      <c r="C262" t="s">
        <v>392</v>
      </c>
      <c r="D262">
        <v>2022</v>
      </c>
      <c r="E262" t="s">
        <v>46</v>
      </c>
      <c r="F262" s="5">
        <v>9</v>
      </c>
      <c r="G262" t="s">
        <v>134</v>
      </c>
      <c r="H262" s="5">
        <v>899.64</v>
      </c>
      <c r="I262" s="5">
        <v>391.96237193929466</v>
      </c>
      <c r="J262" s="5">
        <v>0</v>
      </c>
      <c r="K262" s="5">
        <v>18</v>
      </c>
      <c r="L262" s="5">
        <v>7.8246012033575125</v>
      </c>
      <c r="M262" s="5">
        <v>0</v>
      </c>
      <c r="N262" s="5">
        <v>13.979166666666668</v>
      </c>
      <c r="O262" s="5">
        <v>10.9375</v>
      </c>
      <c r="P262" s="5">
        <v>1.1229166666666668</v>
      </c>
      <c r="Q262" s="5">
        <v>3.0980411437574675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f t="shared" si="26"/>
        <v>37.666861752066303</v>
      </c>
      <c r="Z262" s="5">
        <v>8.5292372749754986</v>
      </c>
      <c r="AA262" s="5">
        <v>0</v>
      </c>
      <c r="AB262" s="5">
        <f>VLOOKUP($E262,Parametros!$B$3:$F$14,2,FALSE)</f>
        <v>2</v>
      </c>
      <c r="AC262" s="5" t="str">
        <f>VLOOKUP($E262,Parametros!$B$3:$F$14,4,FALSE)</f>
        <v>20222</v>
      </c>
      <c r="AD262" s="5" t="str">
        <f>VLOOKUP($E262,Parametros!$B$3:$F$14,5,FALSE)</f>
        <v>2022-2-01</v>
      </c>
      <c r="AE262" s="5">
        <v>0</v>
      </c>
      <c r="AF262" t="s">
        <v>456</v>
      </c>
      <c r="AG262" t="s">
        <v>458</v>
      </c>
      <c r="AH262" s="40">
        <f t="shared" si="27"/>
        <v>444.18616510528148</v>
      </c>
      <c r="AJ262" t="str">
        <f t="shared" si="23"/>
        <v>INSERT INTO TABLA_PRESUPUESTO VALUES ('VSR','80099-C','14005066-17',2022,'Febrero',9,'USD',899.64,391.962372,0,18,7.824601,0,13.979167,10.9375,1.122917,3.098041,0,0,0,0,0,0,0,37.666862,8.529237,0,2,'20222','2022-2-01');</v>
      </c>
    </row>
    <row r="263" spans="1:36" x14ac:dyDescent="0.2">
      <c r="A263" s="7" t="s">
        <v>117</v>
      </c>
      <c r="B263" t="s">
        <v>69</v>
      </c>
      <c r="C263" t="s">
        <v>259</v>
      </c>
      <c r="D263">
        <v>2022</v>
      </c>
      <c r="E263" t="s">
        <v>46</v>
      </c>
      <c r="F263" s="5">
        <v>75</v>
      </c>
      <c r="G263" t="s">
        <v>134</v>
      </c>
      <c r="H263" s="5">
        <v>2925</v>
      </c>
      <c r="I263" s="5">
        <v>1310.9077524869053</v>
      </c>
      <c r="J263" s="5">
        <v>0</v>
      </c>
      <c r="K263" s="5">
        <v>150</v>
      </c>
      <c r="L263" s="5">
        <v>65.20501002797927</v>
      </c>
      <c r="M263" s="5">
        <v>0</v>
      </c>
      <c r="N263" s="5">
        <v>116.49305555555556</v>
      </c>
      <c r="O263" s="5">
        <v>91.145833333333329</v>
      </c>
      <c r="P263" s="5">
        <v>9.3576388888888893</v>
      </c>
      <c r="Q263" s="5">
        <v>10.072662782324699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f t="shared" si="26"/>
        <v>298.14616785156494</v>
      </c>
      <c r="Z263" s="5">
        <v>71.076977291462498</v>
      </c>
      <c r="AA263" s="5">
        <v>0</v>
      </c>
      <c r="AB263" s="5">
        <f>VLOOKUP($E263,Parametros!$B$3:$F$14,2,FALSE)</f>
        <v>2</v>
      </c>
      <c r="AC263" s="5" t="str">
        <f>VLOOKUP($E263,Parametros!$B$3:$F$14,4,FALSE)</f>
        <v>20222</v>
      </c>
      <c r="AD263" s="5" t="str">
        <f>VLOOKUP($E263,Parametros!$B$3:$F$14,5,FALSE)</f>
        <v>2022-2-01</v>
      </c>
      <c r="AE263" s="5">
        <v>0</v>
      </c>
      <c r="AF263" t="s">
        <v>456</v>
      </c>
      <c r="AG263" t="s">
        <v>458</v>
      </c>
      <c r="AH263" s="40">
        <f t="shared" si="27"/>
        <v>1100.7410696335503</v>
      </c>
      <c r="AJ263" t="str">
        <f t="shared" ref="AJ263:AJ326" si="28">TRIM(_xlfn.CONCAT("INSERT INTO TABLA_PRESUPUESTO VALUES ('",A263,"','",B263,"','",C263,"',",D263,",'",E263,"',",SUBSTITUTE(ROUND(F263,6),",","."),",'",G263,"',",SUBSTITUTE(ROUND(H263,6),",","."),",",SUBSTITUTE(ROUND(I263,6),",","."),",",SUBSTITUTE(ROUND(J263,6),",","."),",",SUBSTITUTE(ROUND(K263,6),",","."),",",SUBSTITUTE(ROUND(L263,6),",","."),",",SUBSTITUTE(ROUND(M263,6),",","."),",",SUBSTITUTE(ROUND(N263,6),",","."),",",SUBSTITUTE(ROUND(O263,6),",","."),",",SUBSTITUTE(ROUND(P263,6),",","."),",",SUBSTITUTE(ROUND(Q263,6),",","."),",",SUBSTITUTE(ROUND(R263,6),",","."),",",SUBSTITUTE(ROUND(S263,6),",","."),",",SUBSTITUTE(ROUND(T263,6),",","."),",",SUBSTITUTE(ROUND(U263,6),",","."),",",SUBSTITUTE(ROUND(V263,6),",","."),",",SUBSTITUTE(ROUND(W263,6),",","."),",",SUBSTITUTE(ROUND(X263,6),",","."),",",SUBSTITUTE(ROUND(Y263,6),",","."),",",SUBSTITUTE(ROUND(Z263,6),",","."),",",SUBSTITUTE(ROUND(AA263,6),",","."),",",AB263,",'",AC263,"','",AD263,"');"))</f>
        <v>INSERT INTO TABLA_PRESUPUESTO VALUES ('VSR','80099-C','14005051-21',2022,'Febrero',75,'USD',2925,1310.907752,0,150,65.20501,0,116.493056,91.145833,9.357639,10.072663,0,0,0,0,0,0,0,298.146168,71.076977,0,2,'20222','2022-2-01');</v>
      </c>
    </row>
    <row r="264" spans="1:36" x14ac:dyDescent="0.2">
      <c r="A264" s="7" t="s">
        <v>117</v>
      </c>
      <c r="B264" t="s">
        <v>69</v>
      </c>
      <c r="C264" t="s">
        <v>250</v>
      </c>
      <c r="D264">
        <v>2022</v>
      </c>
      <c r="E264" t="s">
        <v>46</v>
      </c>
      <c r="F264" s="5">
        <v>15</v>
      </c>
      <c r="G264" t="s">
        <v>134</v>
      </c>
      <c r="H264" s="5">
        <v>585</v>
      </c>
      <c r="I264" s="5">
        <v>209.72694771756713</v>
      </c>
      <c r="J264" s="5">
        <v>0</v>
      </c>
      <c r="K264" s="5">
        <v>30</v>
      </c>
      <c r="L264" s="5">
        <v>13.041002005595853</v>
      </c>
      <c r="M264" s="5">
        <v>0</v>
      </c>
      <c r="N264" s="5">
        <v>23.298611111111111</v>
      </c>
      <c r="O264" s="5">
        <v>18.229166666666668</v>
      </c>
      <c r="P264" s="5">
        <v>1.8715277777777781</v>
      </c>
      <c r="Q264" s="5">
        <v>2.0145325564649399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f t="shared" si="26"/>
        <v>59.629233570312998</v>
      </c>
      <c r="Z264" s="5">
        <v>14.215395458292498</v>
      </c>
      <c r="AA264" s="5">
        <v>0</v>
      </c>
      <c r="AB264" s="5">
        <f>VLOOKUP($E264,Parametros!$B$3:$F$14,2,FALSE)</f>
        <v>2</v>
      </c>
      <c r="AC264" s="5" t="str">
        <f>VLOOKUP($E264,Parametros!$B$3:$F$14,4,FALSE)</f>
        <v>20222</v>
      </c>
      <c r="AD264" s="5" t="str">
        <f>VLOOKUP($E264,Parametros!$B$3:$F$14,5,FALSE)</f>
        <v>2022-2-01</v>
      </c>
      <c r="AE264" s="5">
        <v>0</v>
      </c>
      <c r="AF264" t="s">
        <v>456</v>
      </c>
      <c r="AG264" t="s">
        <v>458</v>
      </c>
      <c r="AH264" s="40">
        <f t="shared" si="27"/>
        <v>272.60281670652404</v>
      </c>
      <c r="AJ264" t="str">
        <f t="shared" si="28"/>
        <v>INSERT INTO TABLA_PRESUPUESTO VALUES ('VSR','80099-C','14005055-21',2022,'Febrero',15,'USD',585,209.726948,0,30,13.041002,0,23.298611,18.229167,1.871528,2.014533,0,0,0,0,0,0,0,59.629234,14.215395,0,2,'20222','2022-2-01');</v>
      </c>
    </row>
    <row r="265" spans="1:36" x14ac:dyDescent="0.2">
      <c r="A265" s="7" t="s">
        <v>117</v>
      </c>
      <c r="B265" t="s">
        <v>69</v>
      </c>
      <c r="C265" t="s">
        <v>132</v>
      </c>
      <c r="D265">
        <v>2022</v>
      </c>
      <c r="E265" t="s">
        <v>46</v>
      </c>
      <c r="F265" s="5">
        <v>60</v>
      </c>
      <c r="G265" t="s">
        <v>134</v>
      </c>
      <c r="H265" s="5">
        <v>3600</v>
      </c>
      <c r="I265" s="5">
        <v>1871.3527639843142</v>
      </c>
      <c r="J265" s="5">
        <v>0</v>
      </c>
      <c r="K265" s="5">
        <v>120</v>
      </c>
      <c r="L265" s="5">
        <v>52.164008022383413</v>
      </c>
      <c r="M265" s="5">
        <v>0</v>
      </c>
      <c r="N265" s="5">
        <v>93.194444444444443</v>
      </c>
      <c r="O265" s="5">
        <v>72.916666666666671</v>
      </c>
      <c r="P265" s="5">
        <v>7.4861111111111125</v>
      </c>
      <c r="Q265" s="5">
        <v>12.397123424399629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f t="shared" si="26"/>
        <v>242.85592747979186</v>
      </c>
      <c r="Z265" s="5">
        <v>56.861581833169993</v>
      </c>
      <c r="AA265" s="5">
        <v>0</v>
      </c>
      <c r="AB265" s="5">
        <f>VLOOKUP($E265,Parametros!$B$3:$F$14,2,FALSE)</f>
        <v>2</v>
      </c>
      <c r="AC265" s="5" t="str">
        <f>VLOOKUP($E265,Parametros!$B$3:$F$14,4,FALSE)</f>
        <v>20222</v>
      </c>
      <c r="AD265" s="5" t="str">
        <f>VLOOKUP($E265,Parametros!$B$3:$F$14,5,FALSE)</f>
        <v>2022-2-01</v>
      </c>
      <c r="AE265" s="5">
        <v>0</v>
      </c>
      <c r="AF265" t="s">
        <v>456</v>
      </c>
      <c r="AG265" t="s">
        <v>458</v>
      </c>
      <c r="AH265" s="40">
        <f t="shared" si="27"/>
        <v>1313.6273005135108</v>
      </c>
      <c r="AJ265" t="str">
        <f t="shared" si="28"/>
        <v>INSERT INTO TABLA_PRESUPUESTO VALUES ('VSR','80099-C','14005075-18',2022,'Febrero',60,'USD',3600,1871.352764,0,120,52.164008,0,93.194444,72.916667,7.486111,12.397123,0,0,0,0,0,0,0,242.855927,56.861582,0,2,'20222','2022-2-01');</v>
      </c>
    </row>
    <row r="266" spans="1:36" x14ac:dyDescent="0.2">
      <c r="A266" s="7" t="s">
        <v>117</v>
      </c>
      <c r="B266" t="s">
        <v>78</v>
      </c>
      <c r="C266" t="s">
        <v>401</v>
      </c>
      <c r="D266">
        <v>2022</v>
      </c>
      <c r="E266" t="s">
        <v>46</v>
      </c>
      <c r="F266" s="5">
        <v>30</v>
      </c>
      <c r="G266" t="s">
        <v>134</v>
      </c>
      <c r="H266" s="5">
        <v>6480</v>
      </c>
      <c r="I266" s="5">
        <v>1894.3228273041236</v>
      </c>
      <c r="J266" s="5">
        <v>0</v>
      </c>
      <c r="K266" s="5">
        <v>330</v>
      </c>
      <c r="L266" s="5">
        <v>26.082004011191707</v>
      </c>
      <c r="M266" s="5">
        <v>0</v>
      </c>
      <c r="N266" s="5">
        <v>18.597141875250589</v>
      </c>
      <c r="O266" s="5">
        <v>25.953662867289079</v>
      </c>
      <c r="P266" s="5">
        <v>1.6079338259159557</v>
      </c>
      <c r="Q266" s="5">
        <v>22.314822163919334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f t="shared" si="26"/>
        <v>96.90435164895996</v>
      </c>
      <c r="Z266" s="5">
        <v>28.430790916584996</v>
      </c>
      <c r="AA266" s="5">
        <v>0</v>
      </c>
      <c r="AB266" s="5">
        <f>VLOOKUP($E266,Parametros!$B$3:$F$14,2,FALSE)</f>
        <v>2</v>
      </c>
      <c r="AC266" s="5" t="str">
        <f>VLOOKUP($E266,Parametros!$B$3:$F$14,4,FALSE)</f>
        <v>20222</v>
      </c>
      <c r="AD266" s="5" t="str">
        <f>VLOOKUP($E266,Parametros!$B$3:$F$14,5,FALSE)</f>
        <v>2022-2-01</v>
      </c>
      <c r="AE266" s="5">
        <v>0</v>
      </c>
      <c r="AF266" t="s">
        <v>456</v>
      </c>
      <c r="AG266" t="s">
        <v>464</v>
      </c>
      <c r="AH266" s="40">
        <f t="shared" si="27"/>
        <v>4132.6908170357246</v>
      </c>
      <c r="AJ266" t="str">
        <f t="shared" si="28"/>
        <v>INSERT INTO TABLA_PRESUPUESTO VALUES ('VSR','80138-C','14005035-18',2022,'Febrero',30,'USD',6480,1894.322827,0,330,26.082004,0,18.597142,25.953663,1.607934,22.314822,0,0,0,0,0,0,0,96.904352,28.430791,0,2,'20222','2022-2-01');</v>
      </c>
    </row>
    <row r="267" spans="1:36" x14ac:dyDescent="0.2">
      <c r="A267" s="7" t="s">
        <v>117</v>
      </c>
      <c r="B267" t="s">
        <v>78</v>
      </c>
      <c r="C267" t="s">
        <v>402</v>
      </c>
      <c r="D267">
        <v>2022</v>
      </c>
      <c r="E267" t="s">
        <v>46</v>
      </c>
      <c r="F267" s="5">
        <v>60</v>
      </c>
      <c r="G267" t="s">
        <v>134</v>
      </c>
      <c r="H267" s="5">
        <v>9720</v>
      </c>
      <c r="I267" s="5">
        <v>4642.1862053501636</v>
      </c>
      <c r="J267" s="5">
        <v>0</v>
      </c>
      <c r="K267" s="5">
        <v>480</v>
      </c>
      <c r="L267" s="5">
        <v>52.164008022383413</v>
      </c>
      <c r="M267" s="5">
        <v>0</v>
      </c>
      <c r="N267" s="5">
        <v>37.194283750501178</v>
      </c>
      <c r="O267" s="5">
        <v>51.907325734578158</v>
      </c>
      <c r="P267" s="5">
        <v>3.2158676518319114</v>
      </c>
      <c r="Q267" s="5">
        <v>33.472233245878996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f t="shared" si="26"/>
        <v>182.65129221596027</v>
      </c>
      <c r="Z267" s="5">
        <v>56.861581833169993</v>
      </c>
      <c r="AA267" s="5">
        <v>0</v>
      </c>
      <c r="AB267" s="5">
        <f>VLOOKUP($E267,Parametros!$B$3:$F$14,2,FALSE)</f>
        <v>2</v>
      </c>
      <c r="AC267" s="5" t="str">
        <f>VLOOKUP($E267,Parametros!$B$3:$F$14,4,FALSE)</f>
        <v>20222</v>
      </c>
      <c r="AD267" s="5" t="str">
        <f>VLOOKUP($E267,Parametros!$B$3:$F$14,5,FALSE)</f>
        <v>2022-2-01</v>
      </c>
      <c r="AE267" s="5">
        <v>0</v>
      </c>
      <c r="AF267" t="s">
        <v>456</v>
      </c>
      <c r="AG267" t="s">
        <v>464</v>
      </c>
      <c r="AH267" s="40">
        <f t="shared" si="27"/>
        <v>4362.9984944114931</v>
      </c>
      <c r="AJ267" t="str">
        <f t="shared" si="28"/>
        <v>INSERT INTO TABLA_PRESUPUESTO VALUES ('VSR','80138-C','14005036-18',2022,'Febrero',60,'USD',9720,4642.186205,0,480,52.164008,0,37.194284,51.907326,3.215868,33.472233,0,0,0,0,0,0,0,182.651292,56.861582,0,2,'20222','2022-2-01');</v>
      </c>
    </row>
    <row r="268" spans="1:36" x14ac:dyDescent="0.2">
      <c r="A268" s="7" t="s">
        <v>117</v>
      </c>
      <c r="B268" t="s">
        <v>78</v>
      </c>
      <c r="C268" t="s">
        <v>403</v>
      </c>
      <c r="D268">
        <v>2022</v>
      </c>
      <c r="E268" t="s">
        <v>46</v>
      </c>
      <c r="F268" s="5">
        <v>60</v>
      </c>
      <c r="G268" t="s">
        <v>134</v>
      </c>
      <c r="H268" s="5">
        <v>2520</v>
      </c>
      <c r="I268" s="5">
        <v>1214.0398421230918</v>
      </c>
      <c r="J268" s="5">
        <v>0</v>
      </c>
      <c r="K268" s="5">
        <v>480</v>
      </c>
      <c r="L268" s="5">
        <v>52.164008022383413</v>
      </c>
      <c r="M268" s="5">
        <v>0</v>
      </c>
      <c r="N268" s="5">
        <v>37.194283750501178</v>
      </c>
      <c r="O268" s="5">
        <v>51.907325734578158</v>
      </c>
      <c r="P268" s="5">
        <v>3.2158676518319114</v>
      </c>
      <c r="Q268" s="5">
        <v>8.6779863970797404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f t="shared" si="26"/>
        <v>157.85704536716099</v>
      </c>
      <c r="Z268" s="5">
        <v>56.861581833169993</v>
      </c>
      <c r="AA268" s="5">
        <v>0</v>
      </c>
      <c r="AB268" s="5">
        <f>VLOOKUP($E268,Parametros!$B$3:$F$14,2,FALSE)</f>
        <v>2</v>
      </c>
      <c r="AC268" s="5" t="str">
        <f>VLOOKUP($E268,Parametros!$B$3:$F$14,4,FALSE)</f>
        <v>20222</v>
      </c>
      <c r="AD268" s="5" t="str">
        <f>VLOOKUP($E268,Parametros!$B$3:$F$14,5,FALSE)</f>
        <v>2022-2-01</v>
      </c>
      <c r="AE268" s="5">
        <v>0</v>
      </c>
      <c r="AF268" t="s">
        <v>456</v>
      </c>
      <c r="AG268" t="s">
        <v>464</v>
      </c>
      <c r="AH268" s="40">
        <f t="shared" si="27"/>
        <v>615.93910448736369</v>
      </c>
      <c r="AJ268" t="str">
        <f t="shared" si="28"/>
        <v>INSERT INTO TABLA_PRESUPUESTO VALUES ('VSR','80138-C','14004232-17',2022,'Febrero',60,'USD',2520,1214.039842,0,480,52.164008,0,37.194284,51.907326,3.215868,8.677986,0,0,0,0,0,0,0,157.857045,56.861582,0,2,'20222','2022-2-01');</v>
      </c>
    </row>
    <row r="269" spans="1:36" x14ac:dyDescent="0.2">
      <c r="A269" s="7" t="s">
        <v>117</v>
      </c>
      <c r="B269" t="s">
        <v>78</v>
      </c>
      <c r="C269" t="s">
        <v>396</v>
      </c>
      <c r="D269">
        <v>2022</v>
      </c>
      <c r="E269" t="s">
        <v>46</v>
      </c>
      <c r="F269" s="5">
        <v>360</v>
      </c>
      <c r="G269" t="s">
        <v>134</v>
      </c>
      <c r="H269" s="5">
        <v>10800</v>
      </c>
      <c r="I269" s="5">
        <v>5616.007801169626</v>
      </c>
      <c r="J269" s="5">
        <v>0</v>
      </c>
      <c r="K269" s="5">
        <v>720</v>
      </c>
      <c r="L269" s="5">
        <v>312.98404813430051</v>
      </c>
      <c r="M269" s="5">
        <v>0</v>
      </c>
      <c r="N269" s="5">
        <v>223.16570250300705</v>
      </c>
      <c r="O269" s="5">
        <v>311.44395440746894</v>
      </c>
      <c r="P269" s="5">
        <v>19.295205910991466</v>
      </c>
      <c r="Q269" s="5">
        <v>37.191370273198885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f t="shared" si="26"/>
        <v>932.26572409368634</v>
      </c>
      <c r="Z269" s="5">
        <v>341.16949099901996</v>
      </c>
      <c r="AA269" s="5">
        <v>0</v>
      </c>
      <c r="AB269" s="5">
        <f>VLOOKUP($E269,Parametros!$B$3:$F$14,2,FALSE)</f>
        <v>2</v>
      </c>
      <c r="AC269" s="5" t="str">
        <f>VLOOKUP($E269,Parametros!$B$3:$F$14,4,FALSE)</f>
        <v>20222</v>
      </c>
      <c r="AD269" s="5" t="str">
        <f>VLOOKUP($E269,Parametros!$B$3:$F$14,5,FALSE)</f>
        <v>2022-2-01</v>
      </c>
      <c r="AE269" s="5">
        <v>0</v>
      </c>
      <c r="AF269" t="s">
        <v>456</v>
      </c>
      <c r="AG269" t="s">
        <v>464</v>
      </c>
      <c r="AH269" s="40">
        <f t="shared" si="27"/>
        <v>3218.7424266023863</v>
      </c>
      <c r="AJ269" t="str">
        <f t="shared" si="28"/>
        <v>INSERT INTO TABLA_PRESUPUESTO VALUES ('VSR','80138-C','14004233-21',2022,'Febrero',360,'USD',10800,5616.007801,0,720,312.984048,0,223.165703,311.443954,19.295206,37.19137,0,0,0,0,0,0,0,932.265724,341.169491,0,2,'20222','2022-2-01');</v>
      </c>
    </row>
    <row r="270" spans="1:36" x14ac:dyDescent="0.2">
      <c r="A270" s="7" t="s">
        <v>117</v>
      </c>
      <c r="B270" t="s">
        <v>78</v>
      </c>
      <c r="C270" t="s">
        <v>397</v>
      </c>
      <c r="D270">
        <v>2022</v>
      </c>
      <c r="E270" t="s">
        <v>46</v>
      </c>
      <c r="F270" s="5">
        <v>180</v>
      </c>
      <c r="G270" t="s">
        <v>134</v>
      </c>
      <c r="H270" s="5">
        <v>5400</v>
      </c>
      <c r="I270" s="5">
        <v>2551.5335192531443</v>
      </c>
      <c r="J270" s="5">
        <v>0</v>
      </c>
      <c r="K270" s="5">
        <v>0</v>
      </c>
      <c r="L270" s="5">
        <v>156.49202406715025</v>
      </c>
      <c r="M270" s="5">
        <v>0</v>
      </c>
      <c r="N270" s="5">
        <v>111.58285125150353</v>
      </c>
      <c r="O270" s="5">
        <v>155.72197720373447</v>
      </c>
      <c r="P270" s="5">
        <v>9.6476029554957332</v>
      </c>
      <c r="Q270" s="5">
        <v>18.595685136599442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f t="shared" si="26"/>
        <v>466.13286204684317</v>
      </c>
      <c r="Z270" s="5">
        <v>170.58474549950998</v>
      </c>
      <c r="AA270" s="5">
        <v>0</v>
      </c>
      <c r="AB270" s="5">
        <f>VLOOKUP($E270,Parametros!$B$3:$F$14,2,FALSE)</f>
        <v>2</v>
      </c>
      <c r="AC270" s="5" t="str">
        <f>VLOOKUP($E270,Parametros!$B$3:$F$14,4,FALSE)</f>
        <v>20222</v>
      </c>
      <c r="AD270" s="5" t="str">
        <f>VLOOKUP($E270,Parametros!$B$3:$F$14,5,FALSE)</f>
        <v>2022-2-01</v>
      </c>
      <c r="AE270" s="5">
        <v>0</v>
      </c>
      <c r="AF270" t="s">
        <v>456</v>
      </c>
      <c r="AG270" t="s">
        <v>464</v>
      </c>
      <c r="AH270" s="40">
        <f t="shared" si="27"/>
        <v>2225.8415946328623</v>
      </c>
      <c r="AJ270" t="str">
        <f t="shared" si="28"/>
        <v>INSERT INTO TABLA_PRESUPUESTO VALUES ('VSR','80138-C','14004230-21',2022,'Febrero',180,'USD',5400,2551.533519,0,0,156.492024,0,111.582851,155.721977,9.647603,18.595685,0,0,0,0,0,0,0,466.132862,170.584745,0,2,'20222','2022-2-01');</v>
      </c>
    </row>
    <row r="271" spans="1:36" x14ac:dyDescent="0.2">
      <c r="A271" s="7" t="s">
        <v>117</v>
      </c>
      <c r="B271" t="s">
        <v>404</v>
      </c>
      <c r="C271" t="s">
        <v>122</v>
      </c>
      <c r="D271">
        <v>2022</v>
      </c>
      <c r="E271" t="s">
        <v>46</v>
      </c>
      <c r="F271" s="5">
        <v>6</v>
      </c>
      <c r="G271" t="s">
        <v>134</v>
      </c>
      <c r="H271" s="5">
        <v>648</v>
      </c>
      <c r="I271" s="5">
        <v>295.76877795952976</v>
      </c>
      <c r="J271" s="5">
        <v>0</v>
      </c>
      <c r="K271" s="5">
        <v>0</v>
      </c>
      <c r="L271" s="5">
        <v>5.2164008022383417</v>
      </c>
      <c r="M271" s="5">
        <v>0</v>
      </c>
      <c r="N271" s="5">
        <v>1.297979797979798</v>
      </c>
      <c r="O271" s="5">
        <v>2.6515151515151514</v>
      </c>
      <c r="P271" s="5">
        <v>0.27222222222222225</v>
      </c>
      <c r="Q271" s="5">
        <v>2.2314822163919334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f t="shared" si="26"/>
        <v>12.139357571426105</v>
      </c>
      <c r="Z271" s="5">
        <v>5.6861581833169996</v>
      </c>
      <c r="AA271" s="5">
        <v>0</v>
      </c>
      <c r="AB271" s="5">
        <f>VLOOKUP($E271,Parametros!$B$3:$F$14,2,FALSE)</f>
        <v>2</v>
      </c>
      <c r="AC271" s="5" t="str">
        <f>VLOOKUP($E271,Parametros!$B$3:$F$14,4,FALSE)</f>
        <v>20222</v>
      </c>
      <c r="AD271" s="5" t="str">
        <f>VLOOKUP($E271,Parametros!$B$3:$F$14,5,FALSE)</f>
        <v>2022-2-01</v>
      </c>
      <c r="AE271" s="5">
        <v>0</v>
      </c>
      <c r="AF271" t="s">
        <v>456</v>
      </c>
      <c r="AG271" t="s">
        <v>465</v>
      </c>
      <c r="AH271" s="40">
        <f t="shared" si="27"/>
        <v>334.87546366680579</v>
      </c>
      <c r="AJ271" t="str">
        <f t="shared" si="28"/>
        <v>INSERT INTO TABLA_PRESUPUESTO VALUES ('VSR','80140-C','14005080-18',2022,'Febrero',6,'USD',648,295.768778,0,0,5.216401,0,1.29798,2.651515,0.272222,2.231482,0,0,0,0,0,0,0,12.139358,5.686158,0,2,'20222','2022-2-01');</v>
      </c>
    </row>
    <row r="272" spans="1:36" x14ac:dyDescent="0.2">
      <c r="A272" s="7" t="s">
        <v>117</v>
      </c>
      <c r="B272" t="s">
        <v>404</v>
      </c>
      <c r="C272" t="s">
        <v>124</v>
      </c>
      <c r="D272">
        <v>2022</v>
      </c>
      <c r="E272" t="s">
        <v>46</v>
      </c>
      <c r="F272" s="5">
        <v>30</v>
      </c>
      <c r="G272" t="s">
        <v>134</v>
      </c>
      <c r="H272" s="5">
        <v>1230</v>
      </c>
      <c r="I272" s="5">
        <v>482.3905658476296</v>
      </c>
      <c r="J272" s="5">
        <v>0</v>
      </c>
      <c r="K272" s="5">
        <v>0</v>
      </c>
      <c r="L272" s="5">
        <v>26.082004011191707</v>
      </c>
      <c r="M272" s="5">
        <v>0</v>
      </c>
      <c r="N272" s="5">
        <v>6.4898989898989896</v>
      </c>
      <c r="O272" s="5">
        <v>13.257575757575758</v>
      </c>
      <c r="P272" s="5">
        <v>1.3611111111111112</v>
      </c>
      <c r="Q272" s="5">
        <v>4.2356838366698737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f t="shared" si="26"/>
        <v>53.775060611840722</v>
      </c>
      <c r="Z272" s="5">
        <v>28.430790916584996</v>
      </c>
      <c r="AA272" s="5">
        <v>0</v>
      </c>
      <c r="AB272" s="5">
        <f>VLOOKUP($E272,Parametros!$B$3:$F$14,2,FALSE)</f>
        <v>2</v>
      </c>
      <c r="AC272" s="5" t="str">
        <f>VLOOKUP($E272,Parametros!$B$3:$F$14,4,FALSE)</f>
        <v>20222</v>
      </c>
      <c r="AD272" s="5" t="str">
        <f>VLOOKUP($E272,Parametros!$B$3:$F$14,5,FALSE)</f>
        <v>2022-2-01</v>
      </c>
      <c r="AE272" s="5">
        <v>0</v>
      </c>
      <c r="AF272" t="s">
        <v>456</v>
      </c>
      <c r="AG272" t="s">
        <v>465</v>
      </c>
      <c r="AH272" s="40">
        <f t="shared" si="27"/>
        <v>667.75236952933801</v>
      </c>
      <c r="AJ272" t="str">
        <f t="shared" si="28"/>
        <v>INSERT INTO TABLA_PRESUPUESTO VALUES ('VSR','80140-C','14005050-21',2022,'Febrero',30,'USD',1230,482.390566,0,0,26.082004,0,6.489899,13.257576,1.361111,4.235684,0,0,0,0,0,0,0,53.775061,28.430791,0,2,'20222','2022-2-01');</v>
      </c>
    </row>
    <row r="273" spans="1:36" x14ac:dyDescent="0.2">
      <c r="A273" s="7" t="s">
        <v>117</v>
      </c>
      <c r="B273" t="s">
        <v>404</v>
      </c>
      <c r="C273" t="s">
        <v>395</v>
      </c>
      <c r="D273">
        <v>2022</v>
      </c>
      <c r="E273" t="s">
        <v>46</v>
      </c>
      <c r="F273" s="5">
        <v>30</v>
      </c>
      <c r="G273" t="s">
        <v>134</v>
      </c>
      <c r="H273" s="5">
        <v>1230</v>
      </c>
      <c r="I273" s="5">
        <v>401.00237035635149</v>
      </c>
      <c r="J273" s="5">
        <v>0</v>
      </c>
      <c r="K273" s="5">
        <v>0</v>
      </c>
      <c r="L273" s="5">
        <v>26.082004011191707</v>
      </c>
      <c r="M273" s="5">
        <v>0</v>
      </c>
      <c r="N273" s="5">
        <v>6.4898989898989896</v>
      </c>
      <c r="O273" s="5">
        <v>13.257575757575758</v>
      </c>
      <c r="P273" s="5">
        <v>1.3611111111111112</v>
      </c>
      <c r="Q273" s="5">
        <v>4.2356838366698737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f t="shared" si="26"/>
        <v>53.775060611840722</v>
      </c>
      <c r="Z273" s="5">
        <v>28.430790916584996</v>
      </c>
      <c r="AA273" s="5">
        <v>0</v>
      </c>
      <c r="AB273" s="5">
        <f>VLOOKUP($E273,Parametros!$B$3:$F$14,2,FALSE)</f>
        <v>2</v>
      </c>
      <c r="AC273" s="5" t="str">
        <f>VLOOKUP($E273,Parametros!$B$3:$F$14,4,FALSE)</f>
        <v>20222</v>
      </c>
      <c r="AD273" s="5" t="str">
        <f>VLOOKUP($E273,Parametros!$B$3:$F$14,5,FALSE)</f>
        <v>2022-2-01</v>
      </c>
      <c r="AE273" s="5">
        <v>0</v>
      </c>
      <c r="AF273" t="s">
        <v>456</v>
      </c>
      <c r="AG273" t="s">
        <v>465</v>
      </c>
      <c r="AH273" s="40">
        <f t="shared" si="27"/>
        <v>749.14056502061612</v>
      </c>
      <c r="AJ273" t="str">
        <f t="shared" si="28"/>
        <v>INSERT INTO TABLA_PRESUPUESTO VALUES ('VSR','80140-C','14005054-21',2022,'Febrero',30,'USD',1230,401.00237,0,0,26.082004,0,6.489899,13.257576,1.361111,4.235684,0,0,0,0,0,0,0,53.775061,28.430791,0,2,'20222','2022-2-01');</v>
      </c>
    </row>
    <row r="274" spans="1:36" x14ac:dyDescent="0.2">
      <c r="A274" s="7" t="s">
        <v>117</v>
      </c>
      <c r="B274" t="s">
        <v>404</v>
      </c>
      <c r="C274" t="s">
        <v>132</v>
      </c>
      <c r="D274">
        <v>2022</v>
      </c>
      <c r="E274" t="s">
        <v>46</v>
      </c>
      <c r="F274" s="5">
        <v>30</v>
      </c>
      <c r="G274" t="s">
        <v>134</v>
      </c>
      <c r="H274" s="5">
        <v>1830</v>
      </c>
      <c r="I274" s="5">
        <v>935.67638199215708</v>
      </c>
      <c r="J274" s="5">
        <v>0</v>
      </c>
      <c r="K274" s="5">
        <v>0</v>
      </c>
      <c r="L274" s="5">
        <v>26.082004011191707</v>
      </c>
      <c r="M274" s="5">
        <v>0</v>
      </c>
      <c r="N274" s="5">
        <v>6.4898989898989896</v>
      </c>
      <c r="O274" s="5">
        <v>13.257575757575758</v>
      </c>
      <c r="P274" s="5">
        <v>1.3611111111111112</v>
      </c>
      <c r="Q274" s="5">
        <v>6.3018710740698118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f t="shared" si="26"/>
        <v>55.841247849240659</v>
      </c>
      <c r="Z274" s="5">
        <v>28.430790916584996</v>
      </c>
      <c r="AA274" s="5">
        <v>0</v>
      </c>
      <c r="AB274" s="5">
        <f>VLOOKUP($E274,Parametros!$B$3:$F$14,2,FALSE)</f>
        <v>2</v>
      </c>
      <c r="AC274" s="5" t="str">
        <f>VLOOKUP($E274,Parametros!$B$3:$F$14,4,FALSE)</f>
        <v>20222</v>
      </c>
      <c r="AD274" s="5" t="str">
        <f>VLOOKUP($E274,Parametros!$B$3:$F$14,5,FALSE)</f>
        <v>2022-2-01</v>
      </c>
      <c r="AE274" s="5">
        <v>0</v>
      </c>
      <c r="AF274" t="s">
        <v>456</v>
      </c>
      <c r="AG274" t="s">
        <v>465</v>
      </c>
      <c r="AH274" s="40">
        <f t="shared" si="27"/>
        <v>812.40036614741064</v>
      </c>
      <c r="AJ274" t="str">
        <f t="shared" si="28"/>
        <v>INSERT INTO TABLA_PRESUPUESTO VALUES ('VSR','80140-C','14005075-18',2022,'Febrero',30,'USD',1830,935.676382,0,0,26.082004,0,6.489899,13.257576,1.361111,6.301871,0,0,0,0,0,0,0,55.841248,28.430791,0,2,'20222','2022-2-01');</v>
      </c>
    </row>
    <row r="275" spans="1:36" x14ac:dyDescent="0.2">
      <c r="A275" s="7" t="s">
        <v>117</v>
      </c>
      <c r="B275" t="s">
        <v>404</v>
      </c>
      <c r="C275" t="s">
        <v>405</v>
      </c>
      <c r="D275">
        <v>2022</v>
      </c>
      <c r="E275" t="s">
        <v>46</v>
      </c>
      <c r="F275" s="5">
        <v>6</v>
      </c>
      <c r="G275" t="s">
        <v>134</v>
      </c>
      <c r="H275" s="5">
        <v>366</v>
      </c>
      <c r="I275" s="5">
        <v>139.91837296253297</v>
      </c>
      <c r="J275" s="5">
        <v>0</v>
      </c>
      <c r="K275" s="5">
        <v>0</v>
      </c>
      <c r="L275" s="5">
        <v>5.2164008022383417</v>
      </c>
      <c r="M275" s="5">
        <v>0</v>
      </c>
      <c r="N275" s="5">
        <v>1.297979797979798</v>
      </c>
      <c r="O275" s="5">
        <v>2.6515151515151514</v>
      </c>
      <c r="P275" s="5">
        <v>0.27222222222222225</v>
      </c>
      <c r="Q275" s="5">
        <v>1.2603742148139623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f t="shared" si="26"/>
        <v>11.168249569848134</v>
      </c>
      <c r="Z275" s="5">
        <v>5.6861581833169996</v>
      </c>
      <c r="AA275" s="5">
        <v>0</v>
      </c>
      <c r="AB275" s="5">
        <f>VLOOKUP($E275,Parametros!$B$3:$F$14,2,FALSE)</f>
        <v>2</v>
      </c>
      <c r="AC275" s="5" t="str">
        <f>VLOOKUP($E275,Parametros!$B$3:$F$14,4,FALSE)</f>
        <v>20222</v>
      </c>
      <c r="AD275" s="5" t="str">
        <f>VLOOKUP($E275,Parametros!$B$3:$F$14,5,FALSE)</f>
        <v>2022-2-01</v>
      </c>
      <c r="AE275" s="5">
        <v>0</v>
      </c>
      <c r="AF275" t="s">
        <v>456</v>
      </c>
      <c r="AG275" t="s">
        <v>465</v>
      </c>
      <c r="AH275" s="40">
        <f t="shared" si="27"/>
        <v>209.69697666538056</v>
      </c>
      <c r="AJ275" t="str">
        <f t="shared" si="28"/>
        <v>INSERT INTO TABLA_PRESUPUESTO VALUES ('VSR','80140-C','14005077-18',2022,'Febrero',6,'USD',366,139.918373,0,0,5.216401,0,1.29798,2.651515,0.272222,1.260374,0,0,0,0,0,0,0,11.16825,5.686158,0,2,'20222','2022-2-01');</v>
      </c>
    </row>
    <row r="276" spans="1:36" x14ac:dyDescent="0.2">
      <c r="A276" s="7" t="s">
        <v>117</v>
      </c>
      <c r="B276" t="s">
        <v>107</v>
      </c>
      <c r="C276" t="s">
        <v>118</v>
      </c>
      <c r="D276">
        <v>2022</v>
      </c>
      <c r="E276" t="s">
        <v>47</v>
      </c>
      <c r="F276" s="5">
        <v>500</v>
      </c>
      <c r="G276" t="s">
        <v>119</v>
      </c>
      <c r="H276" s="5">
        <v>16054.861111111111</v>
      </c>
      <c r="I276" s="5">
        <v>10830.449149510188</v>
      </c>
      <c r="J276" s="5">
        <v>0</v>
      </c>
      <c r="K276" s="5">
        <v>1875</v>
      </c>
      <c r="L276" s="5">
        <v>266.31500205307765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55.287248543343949</v>
      </c>
      <c r="S276" s="5">
        <v>0</v>
      </c>
      <c r="T276" s="5">
        <v>0</v>
      </c>
      <c r="U276" s="5">
        <v>197.91666666666666</v>
      </c>
      <c r="V276" s="5">
        <v>0</v>
      </c>
      <c r="W276" s="5">
        <v>0</v>
      </c>
      <c r="X276" s="5">
        <v>0</v>
      </c>
      <c r="Y276" s="5">
        <f t="shared" si="26"/>
        <v>310.17812868099361</v>
      </c>
      <c r="Z276" s="5">
        <v>0</v>
      </c>
      <c r="AA276" s="5">
        <v>56.974213470983031</v>
      </c>
      <c r="AB276" s="5">
        <f>VLOOKUP($E276,Parametros!$B$3:$F$14,2,FALSE)</f>
        <v>3</v>
      </c>
      <c r="AC276" s="5" t="str">
        <f>VLOOKUP($E276,Parametros!$B$3:$F$14,4,FALSE)</f>
        <v>20223</v>
      </c>
      <c r="AD276" s="5" t="str">
        <f>VLOOKUP($E276,Parametros!$B$3:$F$14,5,FALSE)</f>
        <v>2022-3-01</v>
      </c>
      <c r="AE276" s="5">
        <v>0</v>
      </c>
      <c r="AF276" t="s">
        <v>407</v>
      </c>
      <c r="AG276" t="s">
        <v>408</v>
      </c>
      <c r="AH276" s="40">
        <f t="shared" si="27"/>
        <v>2772.9188308668527</v>
      </c>
      <c r="AJ276" t="str">
        <f t="shared" si="28"/>
        <v>INSERT INTO TABLA_PRESUPUESTO VALUES ('VSR','96568970-C','14005058-20',2022,'Marzo',500,'CLP',16054.861111,10830.44915,0,1875,266.315002,0,0,0,0,0,55.287249,0,0,197.916667,0,0,0,310.178129,0,56.974213,3,'20223','2022-3-01');</v>
      </c>
    </row>
    <row r="277" spans="1:36" x14ac:dyDescent="0.2">
      <c r="A277" s="7" t="s">
        <v>117</v>
      </c>
      <c r="B277" t="s">
        <v>107</v>
      </c>
      <c r="C277" t="s">
        <v>120</v>
      </c>
      <c r="D277">
        <v>2022</v>
      </c>
      <c r="E277" t="s">
        <v>47</v>
      </c>
      <c r="F277" s="5">
        <v>150</v>
      </c>
      <c r="G277" t="s">
        <v>119</v>
      </c>
      <c r="H277" s="5">
        <v>4816.458333333333</v>
      </c>
      <c r="I277" s="5">
        <v>3050.263143839009</v>
      </c>
      <c r="J277" s="5">
        <v>0</v>
      </c>
      <c r="K277" s="5">
        <v>562.5</v>
      </c>
      <c r="L277" s="5">
        <v>79.894500615923292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16.586174563003183</v>
      </c>
      <c r="S277" s="5">
        <v>0</v>
      </c>
      <c r="T277" s="5">
        <v>0</v>
      </c>
      <c r="U277" s="5">
        <v>59.375</v>
      </c>
      <c r="V277" s="5">
        <v>0</v>
      </c>
      <c r="W277" s="5">
        <v>0</v>
      </c>
      <c r="X277" s="5">
        <v>0</v>
      </c>
      <c r="Y277" s="5">
        <f t="shared" si="26"/>
        <v>93.053438604298094</v>
      </c>
      <c r="Z277" s="5">
        <v>0</v>
      </c>
      <c r="AA277" s="5">
        <v>17.092264041294911</v>
      </c>
      <c r="AB277" s="5">
        <f>VLOOKUP($E277,Parametros!$B$3:$F$14,2,FALSE)</f>
        <v>3</v>
      </c>
      <c r="AC277" s="5" t="str">
        <f>VLOOKUP($E277,Parametros!$B$3:$F$14,4,FALSE)</f>
        <v>20223</v>
      </c>
      <c r="AD277" s="5" t="str">
        <f>VLOOKUP($E277,Parametros!$B$3:$F$14,5,FALSE)</f>
        <v>2022-3-01</v>
      </c>
      <c r="AE277" s="5">
        <v>0</v>
      </c>
      <c r="AF277" t="s">
        <v>407</v>
      </c>
      <c r="AG277" t="s">
        <v>408</v>
      </c>
      <c r="AH277" s="40">
        <f t="shared" si="27"/>
        <v>1030.7472502741027</v>
      </c>
      <c r="AJ277" t="str">
        <f t="shared" si="28"/>
        <v>INSERT INTO TABLA_PRESUPUESTO VALUES ('VSR','96568970-C','14005057-20',2022,'Marzo',150,'CLP',4816.458333,3050.263144,0,562.5,79.894501,0,0,0,0,0,16.586175,0,0,59.375,0,0,0,93.053439,0,17.092264,3,'20223','2022-3-01');</v>
      </c>
    </row>
    <row r="278" spans="1:36" x14ac:dyDescent="0.2">
      <c r="A278" s="7" t="s">
        <v>117</v>
      </c>
      <c r="B278" t="s">
        <v>107</v>
      </c>
      <c r="C278" t="s">
        <v>121</v>
      </c>
      <c r="D278">
        <v>2022</v>
      </c>
      <c r="E278" t="s">
        <v>47</v>
      </c>
      <c r="F278" s="5">
        <v>250</v>
      </c>
      <c r="G278" t="s">
        <v>119</v>
      </c>
      <c r="H278" s="5">
        <v>8027.4305555555557</v>
      </c>
      <c r="I278" s="5">
        <v>5149.7018763350497</v>
      </c>
      <c r="J278" s="5">
        <v>0</v>
      </c>
      <c r="K278" s="5">
        <v>937.5</v>
      </c>
      <c r="L278" s="5">
        <v>133.15750102653882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27.643624271671975</v>
      </c>
      <c r="S278" s="5">
        <v>0</v>
      </c>
      <c r="T278" s="5">
        <v>0</v>
      </c>
      <c r="U278" s="5">
        <v>98.958333333333329</v>
      </c>
      <c r="V278" s="5">
        <v>0</v>
      </c>
      <c r="W278" s="5">
        <v>0</v>
      </c>
      <c r="X278" s="5">
        <v>0</v>
      </c>
      <c r="Y278" s="5">
        <f t="shared" si="26"/>
        <v>155.0890643404968</v>
      </c>
      <c r="Z278" s="5">
        <v>0</v>
      </c>
      <c r="AA278" s="5">
        <v>28.487106735491516</v>
      </c>
      <c r="AB278" s="5">
        <f>VLOOKUP($E278,Parametros!$B$3:$F$14,2,FALSE)</f>
        <v>3</v>
      </c>
      <c r="AC278" s="5" t="str">
        <f>VLOOKUP($E278,Parametros!$B$3:$F$14,4,FALSE)</f>
        <v>20223</v>
      </c>
      <c r="AD278" s="5" t="str">
        <f>VLOOKUP($E278,Parametros!$B$3:$F$14,5,FALSE)</f>
        <v>2022-3-01</v>
      </c>
      <c r="AE278" s="5">
        <v>0</v>
      </c>
      <c r="AF278" t="s">
        <v>407</v>
      </c>
      <c r="AG278" t="s">
        <v>408</v>
      </c>
      <c r="AH278" s="40">
        <f t="shared" si="27"/>
        <v>1651.9821138534708</v>
      </c>
      <c r="AJ278" t="str">
        <f t="shared" si="28"/>
        <v>INSERT INTO TABLA_PRESUPUESTO VALUES ('VSR','96568970-C','14005059-20',2022,'Marzo',250,'CLP',8027.430556,5149.701876,0,937.5,133.157501,0,0,0,0,0,27.643624,0,0,98.958333,0,0,0,155.089064,0,28.487107,3,'20223','2022-3-01');</v>
      </c>
    </row>
    <row r="279" spans="1:36" x14ac:dyDescent="0.2">
      <c r="A279" s="7" t="s">
        <v>117</v>
      </c>
      <c r="B279" t="s">
        <v>107</v>
      </c>
      <c r="C279" t="s">
        <v>122</v>
      </c>
      <c r="D279">
        <v>2022</v>
      </c>
      <c r="E279" t="s">
        <v>47</v>
      </c>
      <c r="F279" s="5">
        <v>25</v>
      </c>
      <c r="G279" t="s">
        <v>119</v>
      </c>
      <c r="H279" s="5">
        <v>2218.75</v>
      </c>
      <c r="I279" s="5">
        <v>1258.8714178034379</v>
      </c>
      <c r="J279" s="5">
        <v>0</v>
      </c>
      <c r="K279" s="5">
        <v>221.875</v>
      </c>
      <c r="L279" s="5">
        <v>13.315750102653881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7.6405882216351886</v>
      </c>
      <c r="S279" s="5">
        <v>0</v>
      </c>
      <c r="T279" s="5">
        <v>0</v>
      </c>
      <c r="U279" s="5">
        <v>9.8958333333333321</v>
      </c>
      <c r="V279" s="5">
        <v>0</v>
      </c>
      <c r="W279" s="5">
        <v>0</v>
      </c>
      <c r="X279" s="5">
        <v>0</v>
      </c>
      <c r="Y279" s="5">
        <f t="shared" si="26"/>
        <v>20.385132228517673</v>
      </c>
      <c r="Z279" s="5">
        <v>0</v>
      </c>
      <c r="AA279" s="5">
        <v>2.8487106735491516</v>
      </c>
      <c r="AB279" s="5">
        <f>VLOOKUP($E279,Parametros!$B$3:$F$14,2,FALSE)</f>
        <v>3</v>
      </c>
      <c r="AC279" s="5" t="str">
        <f>VLOOKUP($E279,Parametros!$B$3:$F$14,4,FALSE)</f>
        <v>20223</v>
      </c>
      <c r="AD279" s="5" t="str">
        <f>VLOOKUP($E279,Parametros!$B$3:$F$14,5,FALSE)</f>
        <v>2022-3-01</v>
      </c>
      <c r="AE279" s="5">
        <v>0</v>
      </c>
      <c r="AF279" t="s">
        <v>407</v>
      </c>
      <c r="AG279" t="s">
        <v>408</v>
      </c>
      <c r="AH279" s="40">
        <f t="shared" si="27"/>
        <v>704.30269986539054</v>
      </c>
      <c r="AJ279" t="str">
        <f t="shared" si="28"/>
        <v>INSERT INTO TABLA_PRESUPUESTO VALUES ('VSR','96568970-C','14005080-18',2022,'Marzo',25,'CLP',2218.75,1258.871418,0,221.875,13.31575,0,0,0,0,0,7.640588,0,0,9.895833,0,0,0,20.385132,0,2.848711,3,'20223','2022-3-01');</v>
      </c>
    </row>
    <row r="280" spans="1:36" x14ac:dyDescent="0.2">
      <c r="A280" s="7" t="s">
        <v>117</v>
      </c>
      <c r="B280" t="s">
        <v>107</v>
      </c>
      <c r="C280" t="s">
        <v>123</v>
      </c>
      <c r="D280">
        <v>2022</v>
      </c>
      <c r="E280" t="s">
        <v>47</v>
      </c>
      <c r="F280" s="5">
        <v>2500</v>
      </c>
      <c r="G280" t="s">
        <v>119</v>
      </c>
      <c r="H280" s="5">
        <v>58388.888888888891</v>
      </c>
      <c r="I280" s="5">
        <v>44078.598713350511</v>
      </c>
      <c r="J280" s="5">
        <v>0</v>
      </c>
      <c r="K280" s="5">
        <v>3125</v>
      </c>
      <c r="L280" s="5">
        <v>1331.5750102653881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201.07062838030882</v>
      </c>
      <c r="S280" s="5">
        <v>0</v>
      </c>
      <c r="T280" s="5">
        <v>0</v>
      </c>
      <c r="U280" s="5">
        <v>989.58333333333326</v>
      </c>
      <c r="V280" s="5">
        <v>0</v>
      </c>
      <c r="W280" s="5">
        <v>0</v>
      </c>
      <c r="X280" s="5">
        <v>0</v>
      </c>
      <c r="Y280" s="5">
        <f t="shared" si="26"/>
        <v>1475.5250290685572</v>
      </c>
      <c r="Z280" s="5">
        <v>0</v>
      </c>
      <c r="AA280" s="5">
        <v>284.87106735491517</v>
      </c>
      <c r="AB280" s="5">
        <f>VLOOKUP($E280,Parametros!$B$3:$F$14,2,FALSE)</f>
        <v>3</v>
      </c>
      <c r="AC280" s="5" t="str">
        <f>VLOOKUP($E280,Parametros!$B$3:$F$14,4,FALSE)</f>
        <v>20223</v>
      </c>
      <c r="AD280" s="5" t="str">
        <f>VLOOKUP($E280,Parametros!$B$3:$F$14,5,FALSE)</f>
        <v>2022-3-01</v>
      </c>
      <c r="AE280" s="5">
        <v>0</v>
      </c>
      <c r="AF280" t="s">
        <v>407</v>
      </c>
      <c r="AG280" t="s">
        <v>408</v>
      </c>
      <c r="AH280" s="40">
        <f t="shared" si="27"/>
        <v>8378.1901362044282</v>
      </c>
      <c r="AJ280" t="str">
        <f t="shared" si="28"/>
        <v>INSERT INTO TABLA_PRESUPUESTO VALUES ('VSR','96568970-C','14005051-20',2022,'Marzo',2500,'CLP',58388.888889,44078.598713,0,3125,1331.57501,0,0,0,0,0,201.070628,0,0,989.583333,0,0,0,1475.525029,0,284.871067,3,'20223','2022-3-01');</v>
      </c>
    </row>
    <row r="281" spans="1:36" x14ac:dyDescent="0.2">
      <c r="A281" s="7" t="s">
        <v>117</v>
      </c>
      <c r="B281" t="s">
        <v>107</v>
      </c>
      <c r="C281" t="s">
        <v>124</v>
      </c>
      <c r="D281">
        <v>2022</v>
      </c>
      <c r="E281" t="s">
        <v>47</v>
      </c>
      <c r="F281" s="5">
        <v>2500</v>
      </c>
      <c r="G281" t="s">
        <v>119</v>
      </c>
      <c r="H281" s="5">
        <v>58388.888888888891</v>
      </c>
      <c r="I281" s="5">
        <v>40580.887451089446</v>
      </c>
      <c r="J281" s="5">
        <v>0</v>
      </c>
      <c r="K281" s="5">
        <v>3125</v>
      </c>
      <c r="L281" s="5">
        <v>1331.5750102653881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201.07062838030882</v>
      </c>
      <c r="S281" s="5">
        <v>0</v>
      </c>
      <c r="T281" s="5">
        <v>0</v>
      </c>
      <c r="U281" s="5">
        <v>989.58333333333326</v>
      </c>
      <c r="V281" s="5">
        <v>0</v>
      </c>
      <c r="W281" s="5">
        <v>0</v>
      </c>
      <c r="X281" s="5">
        <v>0</v>
      </c>
      <c r="Y281" s="5">
        <f t="shared" si="26"/>
        <v>1475.5250290685572</v>
      </c>
      <c r="Z281" s="5">
        <v>0</v>
      </c>
      <c r="AA281" s="5">
        <v>284.87106735491517</v>
      </c>
      <c r="AB281" s="5">
        <f>VLOOKUP($E281,Parametros!$B$3:$F$14,2,FALSE)</f>
        <v>3</v>
      </c>
      <c r="AC281" s="5" t="str">
        <f>VLOOKUP($E281,Parametros!$B$3:$F$14,4,FALSE)</f>
        <v>20223</v>
      </c>
      <c r="AD281" s="5" t="str">
        <f>VLOOKUP($E281,Parametros!$B$3:$F$14,5,FALSE)</f>
        <v>2022-3-01</v>
      </c>
      <c r="AE281" s="5">
        <v>0</v>
      </c>
      <c r="AF281" t="s">
        <v>407</v>
      </c>
      <c r="AG281" t="s">
        <v>408</v>
      </c>
      <c r="AH281" s="40">
        <f t="shared" si="27"/>
        <v>11875.901398465494</v>
      </c>
      <c r="AJ281" t="str">
        <f t="shared" si="28"/>
        <v>INSERT INTO TABLA_PRESUPUESTO VALUES ('VSR','96568970-C','14005050-21',2022,'Marzo',2500,'CLP',58388.888889,40580.887451,0,3125,1331.57501,0,0,0,0,0,201.070628,0,0,989.583333,0,0,0,1475.525029,0,284.871067,3,'20223','2022-3-01');</v>
      </c>
    </row>
    <row r="282" spans="1:36" x14ac:dyDescent="0.2">
      <c r="A282" s="7" t="s">
        <v>117</v>
      </c>
      <c r="B282" t="s">
        <v>107</v>
      </c>
      <c r="C282" t="s">
        <v>125</v>
      </c>
      <c r="D282">
        <v>2022</v>
      </c>
      <c r="E282" t="s">
        <v>47</v>
      </c>
      <c r="F282" s="5">
        <v>2500</v>
      </c>
      <c r="G282" t="s">
        <v>119</v>
      </c>
      <c r="H282" s="5">
        <v>58388.888888888891</v>
      </c>
      <c r="I282" s="5">
        <v>42778.5590462853</v>
      </c>
      <c r="J282" s="5">
        <v>0</v>
      </c>
      <c r="K282" s="5">
        <v>3125</v>
      </c>
      <c r="L282" s="5">
        <v>1331.5750102653881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201.07062838030882</v>
      </c>
      <c r="S282" s="5">
        <v>0</v>
      </c>
      <c r="T282" s="5">
        <v>0</v>
      </c>
      <c r="U282" s="5">
        <v>989.58333333333326</v>
      </c>
      <c r="V282" s="5">
        <v>0</v>
      </c>
      <c r="W282" s="5">
        <v>0</v>
      </c>
      <c r="X282" s="5">
        <v>0</v>
      </c>
      <c r="Y282" s="5">
        <f t="shared" si="26"/>
        <v>1475.5250290685572</v>
      </c>
      <c r="Z282" s="5">
        <v>0</v>
      </c>
      <c r="AA282" s="5">
        <v>284.87106735491517</v>
      </c>
      <c r="AB282" s="5">
        <f>VLOOKUP($E282,Parametros!$B$3:$F$14,2,FALSE)</f>
        <v>3</v>
      </c>
      <c r="AC282" s="5" t="str">
        <f>VLOOKUP($E282,Parametros!$B$3:$F$14,4,FALSE)</f>
        <v>20223</v>
      </c>
      <c r="AD282" s="5" t="str">
        <f>VLOOKUP($E282,Parametros!$B$3:$F$14,5,FALSE)</f>
        <v>2022-3-01</v>
      </c>
      <c r="AE282" s="5">
        <v>0</v>
      </c>
      <c r="AF282" t="s">
        <v>407</v>
      </c>
      <c r="AG282" t="s">
        <v>408</v>
      </c>
      <c r="AH282" s="40">
        <f t="shared" si="27"/>
        <v>9678.2298032696399</v>
      </c>
      <c r="AJ282" t="str">
        <f t="shared" si="28"/>
        <v>INSERT INTO TABLA_PRESUPUESTO VALUES ('VSR','96568970-C','14005052-21',2022,'Marzo',2500,'CLP',58388.888889,42778.559046,0,3125,1331.57501,0,0,0,0,0,201.070628,0,0,989.583333,0,0,0,1475.525029,0,284.871067,3,'20223','2022-3-01');</v>
      </c>
    </row>
    <row r="283" spans="1:36" x14ac:dyDescent="0.2">
      <c r="A283" s="7" t="s">
        <v>117</v>
      </c>
      <c r="B283" t="s">
        <v>107</v>
      </c>
      <c r="C283" t="s">
        <v>126</v>
      </c>
      <c r="D283">
        <v>2022</v>
      </c>
      <c r="E283" t="s">
        <v>47</v>
      </c>
      <c r="F283" s="5">
        <v>476</v>
      </c>
      <c r="G283" t="s">
        <v>119</v>
      </c>
      <c r="H283" s="5">
        <v>11117.244444444445</v>
      </c>
      <c r="I283" s="5">
        <v>6435.2416022258203</v>
      </c>
      <c r="J283" s="5">
        <v>0</v>
      </c>
      <c r="K283" s="5">
        <v>595</v>
      </c>
      <c r="L283" s="5">
        <v>253.53188195452989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38.283847643610798</v>
      </c>
      <c r="S283" s="5">
        <v>0</v>
      </c>
      <c r="T283" s="5">
        <v>0</v>
      </c>
      <c r="U283" s="5">
        <v>188.41666666666666</v>
      </c>
      <c r="V283" s="5">
        <v>0</v>
      </c>
      <c r="W283" s="5">
        <v>0</v>
      </c>
      <c r="X283" s="5">
        <v>0</v>
      </c>
      <c r="Y283" s="5">
        <f t="shared" si="26"/>
        <v>280.93996553465331</v>
      </c>
      <c r="Z283" s="5">
        <v>0</v>
      </c>
      <c r="AA283" s="5">
        <v>54.239451224375848</v>
      </c>
      <c r="AB283" s="5">
        <f>VLOOKUP($E283,Parametros!$B$3:$F$14,2,FALSE)</f>
        <v>3</v>
      </c>
      <c r="AC283" s="5" t="str">
        <f>VLOOKUP($E283,Parametros!$B$3:$F$14,4,FALSE)</f>
        <v>20223</v>
      </c>
      <c r="AD283" s="5" t="str">
        <f>VLOOKUP($E283,Parametros!$B$3:$F$14,5,FALSE)</f>
        <v>2022-3-01</v>
      </c>
      <c r="AE283" s="5">
        <v>0</v>
      </c>
      <c r="AF283" t="s">
        <v>407</v>
      </c>
      <c r="AG283" t="s">
        <v>408</v>
      </c>
      <c r="AH283" s="40">
        <f t="shared" si="27"/>
        <v>3552.5309947294404</v>
      </c>
      <c r="AJ283" t="str">
        <f t="shared" si="28"/>
        <v>INSERT INTO TABLA_PRESUPUESTO VALUES ('VSR','96568970-C','14005054-20',2022,'Marzo',476,'CLP',11117.244444,6435.241602,0,595,253.531882,0,0,0,0,0,38.283848,0,0,188.416667,0,0,0,280.939966,0,54.239451,3,'20223','2022-3-01');</v>
      </c>
    </row>
    <row r="284" spans="1:36" x14ac:dyDescent="0.2">
      <c r="A284" s="7" t="s">
        <v>117</v>
      </c>
      <c r="B284" t="s">
        <v>107</v>
      </c>
      <c r="C284" t="s">
        <v>127</v>
      </c>
      <c r="D284">
        <v>2022</v>
      </c>
      <c r="E284" t="s">
        <v>47</v>
      </c>
      <c r="F284" s="5">
        <v>150</v>
      </c>
      <c r="G284" t="s">
        <v>119</v>
      </c>
      <c r="H284" s="5">
        <v>3503.3333333333335</v>
      </c>
      <c r="I284" s="5">
        <v>1857.8360038979358</v>
      </c>
      <c r="J284" s="5">
        <v>0</v>
      </c>
      <c r="K284" s="5">
        <v>187.5</v>
      </c>
      <c r="L284" s="5">
        <v>79.894500615923292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12.064237702818529</v>
      </c>
      <c r="S284" s="5">
        <v>0</v>
      </c>
      <c r="T284" s="5">
        <v>0</v>
      </c>
      <c r="U284" s="5">
        <v>59.375</v>
      </c>
      <c r="V284" s="5">
        <v>0</v>
      </c>
      <c r="W284" s="5">
        <v>0</v>
      </c>
      <c r="X284" s="5">
        <v>0</v>
      </c>
      <c r="Y284" s="5">
        <f t="shared" si="26"/>
        <v>88.531501744113442</v>
      </c>
      <c r="Z284" s="5">
        <v>0</v>
      </c>
      <c r="AA284" s="5">
        <v>17.092264041294911</v>
      </c>
      <c r="AB284" s="5">
        <f>VLOOKUP($E284,Parametros!$B$3:$F$14,2,FALSE)</f>
        <v>3</v>
      </c>
      <c r="AC284" s="5" t="str">
        <f>VLOOKUP($E284,Parametros!$B$3:$F$14,4,FALSE)</f>
        <v>20223</v>
      </c>
      <c r="AD284" s="5" t="str">
        <f>VLOOKUP($E284,Parametros!$B$3:$F$14,5,FALSE)</f>
        <v>2022-3-01</v>
      </c>
      <c r="AE284" s="5">
        <v>0</v>
      </c>
      <c r="AF284" t="s">
        <v>407</v>
      </c>
      <c r="AG284" t="s">
        <v>408</v>
      </c>
      <c r="AH284" s="40">
        <f t="shared" si="27"/>
        <v>1289.5713270753611</v>
      </c>
      <c r="AJ284" t="str">
        <f t="shared" si="28"/>
        <v>INSERT INTO TABLA_PRESUPUESTO VALUES ('VSR','96568970-C','14004702-19',2022,'Marzo',150,'CLP',3503.333333,1857.836004,0,187.5,79.894501,0,0,0,0,0,12.064238,0,0,59.375,0,0,0,88.531502,0,17.092264,3,'20223','2022-3-01');</v>
      </c>
    </row>
    <row r="285" spans="1:36" x14ac:dyDescent="0.2">
      <c r="A285" s="7" t="s">
        <v>117</v>
      </c>
      <c r="B285" t="s">
        <v>107</v>
      </c>
      <c r="C285" t="s">
        <v>128</v>
      </c>
      <c r="D285">
        <v>2022</v>
      </c>
      <c r="E285" t="s">
        <v>47</v>
      </c>
      <c r="F285" s="5">
        <v>450</v>
      </c>
      <c r="G285" t="s">
        <v>119</v>
      </c>
      <c r="H285" s="5">
        <v>10510</v>
      </c>
      <c r="I285" s="5">
        <v>6360.509685008672</v>
      </c>
      <c r="J285" s="5">
        <v>0</v>
      </c>
      <c r="K285" s="5">
        <v>562.5</v>
      </c>
      <c r="L285" s="5">
        <v>239.68350184776986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36.192713108455585</v>
      </c>
      <c r="S285" s="5">
        <v>0</v>
      </c>
      <c r="T285" s="5">
        <v>0</v>
      </c>
      <c r="U285" s="5">
        <v>178.125</v>
      </c>
      <c r="V285" s="5">
        <v>0</v>
      </c>
      <c r="W285" s="5">
        <v>0</v>
      </c>
      <c r="X285" s="5">
        <v>0</v>
      </c>
      <c r="Y285" s="5">
        <f t="shared" si="26"/>
        <v>265.59450523234028</v>
      </c>
      <c r="Z285" s="5">
        <v>0</v>
      </c>
      <c r="AA285" s="5">
        <v>51.276792123884732</v>
      </c>
      <c r="AB285" s="5">
        <f>VLOOKUP($E285,Parametros!$B$3:$F$14,2,FALSE)</f>
        <v>3</v>
      </c>
      <c r="AC285" s="5" t="str">
        <f>VLOOKUP($E285,Parametros!$B$3:$F$14,4,FALSE)</f>
        <v>20223</v>
      </c>
      <c r="AD285" s="5" t="str">
        <f>VLOOKUP($E285,Parametros!$B$3:$F$14,5,FALSE)</f>
        <v>2022-3-01</v>
      </c>
      <c r="AE285" s="5">
        <v>0</v>
      </c>
      <c r="AF285" t="s">
        <v>407</v>
      </c>
      <c r="AG285" t="s">
        <v>408</v>
      </c>
      <c r="AH285" s="40">
        <f t="shared" si="27"/>
        <v>3081.712307911218</v>
      </c>
      <c r="AJ285" t="str">
        <f t="shared" si="28"/>
        <v>INSERT INTO TABLA_PRESUPUESTO VALUES ('VSR','96568970-C','14005055-20',2022,'Marzo',450,'CLP',10510,6360.509685,0,562.5,239.683502,0,0,0,0,0,36.192713,0,0,178.125,0,0,0,265.594505,0,51.276792,3,'20223','2022-3-01');</v>
      </c>
    </row>
    <row r="286" spans="1:36" x14ac:dyDescent="0.2">
      <c r="A286" s="7" t="s">
        <v>117</v>
      </c>
      <c r="B286" t="s">
        <v>107</v>
      </c>
      <c r="C286" t="s">
        <v>129</v>
      </c>
      <c r="D286">
        <v>2022</v>
      </c>
      <c r="E286" t="s">
        <v>47</v>
      </c>
      <c r="F286" s="5">
        <v>100</v>
      </c>
      <c r="G286" t="s">
        <v>119</v>
      </c>
      <c r="H286" s="5">
        <v>2335.5555555555557</v>
      </c>
      <c r="I286" s="5">
        <v>1679.7083178926919</v>
      </c>
      <c r="J286" s="5">
        <v>0</v>
      </c>
      <c r="K286" s="5">
        <v>125</v>
      </c>
      <c r="L286" s="5">
        <v>53.263000410615525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8.0428251352123521</v>
      </c>
      <c r="S286" s="5">
        <v>0</v>
      </c>
      <c r="T286" s="5">
        <v>0</v>
      </c>
      <c r="U286" s="5">
        <v>39.583333333333329</v>
      </c>
      <c r="V286" s="5">
        <v>0</v>
      </c>
      <c r="W286" s="5">
        <v>0</v>
      </c>
      <c r="X286" s="5">
        <v>0</v>
      </c>
      <c r="Y286" s="5">
        <f t="shared" si="26"/>
        <v>59.021001162742287</v>
      </c>
      <c r="Z286" s="5">
        <v>0</v>
      </c>
      <c r="AA286" s="5">
        <v>11.394842694196607</v>
      </c>
      <c r="AB286" s="5">
        <f>VLOOKUP($E286,Parametros!$B$3:$F$14,2,FALSE)</f>
        <v>3</v>
      </c>
      <c r="AC286" s="5" t="str">
        <f>VLOOKUP($E286,Parametros!$B$3:$F$14,4,FALSE)</f>
        <v>20223</v>
      </c>
      <c r="AD286" s="5" t="str">
        <f>VLOOKUP($E286,Parametros!$B$3:$F$14,5,FALSE)</f>
        <v>2022-3-01</v>
      </c>
      <c r="AE286" s="5">
        <v>0</v>
      </c>
      <c r="AF286" t="s">
        <v>407</v>
      </c>
      <c r="AG286" t="s">
        <v>408</v>
      </c>
      <c r="AH286" s="40">
        <f t="shared" si="27"/>
        <v>418.56323608950601</v>
      </c>
      <c r="AJ286" t="str">
        <f t="shared" si="28"/>
        <v>INSERT INTO TABLA_PRESUPUESTO VALUES ('VSR','96568970-C','14005123-21',2022,'Marzo',100,'CLP',2335.555556,1679.708318,0,125,53.263,0,0,0,0,0,8.042825,0,0,39.583333,0,0,0,59.021001,0,11.394843,3,'20223','2022-3-01');</v>
      </c>
    </row>
    <row r="287" spans="1:36" x14ac:dyDescent="0.2">
      <c r="A287" s="7" t="s">
        <v>117</v>
      </c>
      <c r="B287" t="s">
        <v>107</v>
      </c>
      <c r="C287" t="s">
        <v>130</v>
      </c>
      <c r="D287">
        <v>2022</v>
      </c>
      <c r="E287" t="s">
        <v>47</v>
      </c>
      <c r="F287" s="5">
        <v>50</v>
      </c>
      <c r="G287" t="s">
        <v>119</v>
      </c>
      <c r="H287" s="5">
        <v>2780.0694444444443</v>
      </c>
      <c r="I287" s="5">
        <v>1401.9347196231142</v>
      </c>
      <c r="J287" s="5">
        <v>0</v>
      </c>
      <c r="K287" s="5">
        <v>277.77777777777777</v>
      </c>
      <c r="L287" s="5">
        <v>26.631500205307763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9.5735733419944129</v>
      </c>
      <c r="S287" s="5">
        <v>0</v>
      </c>
      <c r="T287" s="5">
        <v>0</v>
      </c>
      <c r="U287" s="5">
        <v>19.791666666666664</v>
      </c>
      <c r="V287" s="5">
        <v>0</v>
      </c>
      <c r="W287" s="5">
        <v>0</v>
      </c>
      <c r="X287" s="5">
        <v>0</v>
      </c>
      <c r="Y287" s="5">
        <f t="shared" ref="Y287:Y294" si="29">+M287+N287+O287+P287+T287+U287+V287+Z287+AA287+S287+X287+Q287+R287</f>
        <v>35.062661355759381</v>
      </c>
      <c r="Z287" s="5">
        <v>0</v>
      </c>
      <c r="AA287" s="5">
        <v>5.6974213470983033</v>
      </c>
      <c r="AB287" s="5">
        <f>VLOOKUP($E287,Parametros!$B$3:$F$14,2,FALSE)</f>
        <v>3</v>
      </c>
      <c r="AC287" s="5" t="str">
        <f>VLOOKUP($E287,Parametros!$B$3:$F$14,4,FALSE)</f>
        <v>20223</v>
      </c>
      <c r="AD287" s="5" t="str">
        <f>VLOOKUP($E287,Parametros!$B$3:$F$14,5,FALSE)</f>
        <v>2022-3-01</v>
      </c>
      <c r="AE287" s="5">
        <v>0</v>
      </c>
      <c r="AF287" t="s">
        <v>407</v>
      </c>
      <c r="AG287" t="s">
        <v>408</v>
      </c>
      <c r="AH287" s="40">
        <f t="shared" ref="AH287:AH294" si="30">+H287-SUM(I287:X287)-SUM(Z287:AA287)</f>
        <v>1038.6627854824851</v>
      </c>
      <c r="AJ287" t="str">
        <f t="shared" si="28"/>
        <v>INSERT INTO TABLA_PRESUPUESTO VALUES ('VSR','96568970-C','14005078-18',2022,'Marzo',50,'CLP',2780.069444,1401.93472,0,277.777778,26.6315,0,0,0,0,0,9.573573,0,0,19.791667,0,0,0,35.062661,0,5.697421,3,'20223','2022-3-01');</v>
      </c>
    </row>
    <row r="288" spans="1:36" x14ac:dyDescent="0.2">
      <c r="A288" s="7" t="s">
        <v>117</v>
      </c>
      <c r="B288" t="s">
        <v>107</v>
      </c>
      <c r="C288" t="s">
        <v>131</v>
      </c>
      <c r="D288">
        <v>2022</v>
      </c>
      <c r="E288" t="s">
        <v>47</v>
      </c>
      <c r="F288" s="5">
        <v>50</v>
      </c>
      <c r="G288" t="s">
        <v>119</v>
      </c>
      <c r="H288" s="5">
        <v>2780.0694444444443</v>
      </c>
      <c r="I288" s="5">
        <v>1744.2276487010922</v>
      </c>
      <c r="J288" s="5">
        <v>0</v>
      </c>
      <c r="K288" s="5">
        <v>277.77777777777777</v>
      </c>
      <c r="L288" s="5">
        <v>26.631500205307763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9.5735733419944129</v>
      </c>
      <c r="S288" s="5">
        <v>0</v>
      </c>
      <c r="T288" s="5">
        <v>0</v>
      </c>
      <c r="U288" s="5">
        <v>19.791666666666664</v>
      </c>
      <c r="V288" s="5">
        <v>0</v>
      </c>
      <c r="W288" s="5">
        <v>0</v>
      </c>
      <c r="X288" s="5">
        <v>0</v>
      </c>
      <c r="Y288" s="5">
        <f t="shared" si="29"/>
        <v>35.062661355759381</v>
      </c>
      <c r="Z288" s="5">
        <v>0</v>
      </c>
      <c r="AA288" s="5">
        <v>5.6974213470983033</v>
      </c>
      <c r="AB288" s="5">
        <f>VLOOKUP($E288,Parametros!$B$3:$F$14,2,FALSE)</f>
        <v>3</v>
      </c>
      <c r="AC288" s="5" t="str">
        <f>VLOOKUP($E288,Parametros!$B$3:$F$14,4,FALSE)</f>
        <v>20223</v>
      </c>
      <c r="AD288" s="5" t="str">
        <f>VLOOKUP($E288,Parametros!$B$3:$F$14,5,FALSE)</f>
        <v>2022-3-01</v>
      </c>
      <c r="AE288" s="5">
        <v>0</v>
      </c>
      <c r="AF288" t="s">
        <v>407</v>
      </c>
      <c r="AG288" t="s">
        <v>408</v>
      </c>
      <c r="AH288" s="40">
        <f t="shared" si="30"/>
        <v>696.36985640450735</v>
      </c>
      <c r="AJ288" t="str">
        <f t="shared" si="28"/>
        <v>INSERT INTO TABLA_PRESUPUESTO VALUES ('VSR','96568970-C','14005076-18',2022,'Marzo',50,'CLP',2780.069444,1744.227649,0,277.777778,26.6315,0,0,0,0,0,9.573573,0,0,19.791667,0,0,0,35.062661,0,5.697421,3,'20223','2022-3-01');</v>
      </c>
    </row>
    <row r="289" spans="1:36" x14ac:dyDescent="0.2">
      <c r="A289" s="7" t="s">
        <v>117</v>
      </c>
      <c r="B289" t="s">
        <v>107</v>
      </c>
      <c r="C289" t="s">
        <v>132</v>
      </c>
      <c r="D289">
        <v>2022</v>
      </c>
      <c r="E289" t="s">
        <v>47</v>
      </c>
      <c r="F289" s="5">
        <v>50</v>
      </c>
      <c r="G289" t="s">
        <v>119</v>
      </c>
      <c r="H289" s="5">
        <v>2780.0694444444443</v>
      </c>
      <c r="I289" s="5">
        <v>1567.0941092626681</v>
      </c>
      <c r="J289" s="5">
        <v>0</v>
      </c>
      <c r="K289" s="5">
        <v>277.77777777777777</v>
      </c>
      <c r="L289" s="5">
        <v>26.631500205307763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9.5735733419944129</v>
      </c>
      <c r="S289" s="5">
        <v>0</v>
      </c>
      <c r="T289" s="5">
        <v>0</v>
      </c>
      <c r="U289" s="5">
        <v>19.791666666666664</v>
      </c>
      <c r="V289" s="5">
        <v>0</v>
      </c>
      <c r="W289" s="5">
        <v>0</v>
      </c>
      <c r="X289" s="5">
        <v>0</v>
      </c>
      <c r="Y289" s="5">
        <f t="shared" si="29"/>
        <v>35.062661355759381</v>
      </c>
      <c r="Z289" s="5">
        <v>0</v>
      </c>
      <c r="AA289" s="5">
        <v>5.6974213470983033</v>
      </c>
      <c r="AB289" s="5">
        <f>VLOOKUP($E289,Parametros!$B$3:$F$14,2,FALSE)</f>
        <v>3</v>
      </c>
      <c r="AC289" s="5" t="str">
        <f>VLOOKUP($E289,Parametros!$B$3:$F$14,4,FALSE)</f>
        <v>20223</v>
      </c>
      <c r="AD289" s="5" t="str">
        <f>VLOOKUP($E289,Parametros!$B$3:$F$14,5,FALSE)</f>
        <v>2022-3-01</v>
      </c>
      <c r="AE289" s="5">
        <v>0</v>
      </c>
      <c r="AF289" t="s">
        <v>407</v>
      </c>
      <c r="AG289" t="s">
        <v>408</v>
      </c>
      <c r="AH289" s="40">
        <f t="shared" si="30"/>
        <v>873.50339584293124</v>
      </c>
      <c r="AJ289" t="str">
        <f t="shared" si="28"/>
        <v>INSERT INTO TABLA_PRESUPUESTO VALUES ('VSR','96568970-C','14005075-18',2022,'Marzo',50,'CLP',2780.069444,1567.094109,0,277.777778,26.6315,0,0,0,0,0,9.573573,0,0,19.791667,0,0,0,35.062661,0,5.697421,3,'20223','2022-3-01');</v>
      </c>
    </row>
    <row r="290" spans="1:36" x14ac:dyDescent="0.2">
      <c r="A290" s="7" t="s">
        <v>117</v>
      </c>
      <c r="B290" t="s">
        <v>188</v>
      </c>
      <c r="C290" t="s">
        <v>133</v>
      </c>
      <c r="D290">
        <v>2022</v>
      </c>
      <c r="E290" t="s">
        <v>47</v>
      </c>
      <c r="F290" s="5">
        <v>10.295999999999999</v>
      </c>
      <c r="G290" t="s">
        <v>134</v>
      </c>
      <c r="H290" s="5">
        <v>2471.04</v>
      </c>
      <c r="I290" s="5">
        <v>663.68720894039006</v>
      </c>
      <c r="J290" s="5">
        <v>0</v>
      </c>
      <c r="K290" s="5">
        <v>247.10399999999998</v>
      </c>
      <c r="L290" s="5">
        <v>5.483958522276974</v>
      </c>
      <c r="M290" s="5">
        <v>79.553856134453767</v>
      </c>
      <c r="N290" s="5">
        <v>3.2101034482758619</v>
      </c>
      <c r="O290" s="5">
        <v>4.29</v>
      </c>
      <c r="P290" s="5">
        <v>0.41075517241379311</v>
      </c>
      <c r="Q290" s="5">
        <v>8.509385518507905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f t="shared" si="29"/>
        <v>112.67716303276998</v>
      </c>
      <c r="Z290" s="5">
        <v>16.703062759118662</v>
      </c>
      <c r="AA290" s="5">
        <v>0</v>
      </c>
      <c r="AB290" s="5">
        <f>VLOOKUP($E290,Parametros!$B$3:$F$14,2,FALSE)</f>
        <v>3</v>
      </c>
      <c r="AC290" s="5" t="str">
        <f>VLOOKUP($E290,Parametros!$B$3:$F$14,4,FALSE)</f>
        <v>20223</v>
      </c>
      <c r="AD290" s="5" t="str">
        <f>VLOOKUP($E290,Parametros!$B$3:$F$14,5,FALSE)</f>
        <v>2022-3-01</v>
      </c>
      <c r="AE290" s="5">
        <v>0</v>
      </c>
      <c r="AF290" t="s">
        <v>409</v>
      </c>
      <c r="AG290" t="s">
        <v>417</v>
      </c>
      <c r="AH290" s="40">
        <f t="shared" si="30"/>
        <v>1442.0876695045629</v>
      </c>
      <c r="AJ290" t="str">
        <f t="shared" si="28"/>
        <v>INSERT INTO TABLA_PRESUPUESTO VALUES ('VSR','Cripton_China','14004807-18',2022,'Marzo',10.296,'USD',2471.04,663.687209,0,247.104,5.483959,79.553856,3.210103,4.29,0.410755,8.509386,0,0,0,0,0,0,0,112.677163,16.703063,0,3,'20223','2022-3-01');</v>
      </c>
    </row>
    <row r="291" spans="1:36" x14ac:dyDescent="0.2">
      <c r="A291" s="7" t="s">
        <v>117</v>
      </c>
      <c r="B291" t="s">
        <v>188</v>
      </c>
      <c r="C291" t="s">
        <v>133</v>
      </c>
      <c r="D291">
        <v>2022</v>
      </c>
      <c r="E291" t="s">
        <v>47</v>
      </c>
      <c r="F291" s="5">
        <v>7.9200000000000008</v>
      </c>
      <c r="G291" t="s">
        <v>134</v>
      </c>
      <c r="H291" s="5">
        <v>2574.0000000000005</v>
      </c>
      <c r="I291" s="5">
        <v>658.08549915783874</v>
      </c>
      <c r="J291" s="5">
        <v>0</v>
      </c>
      <c r="K291" s="5">
        <v>257.40000000000003</v>
      </c>
      <c r="L291" s="5">
        <v>4.21842963252075</v>
      </c>
      <c r="M291" s="5">
        <v>81.391273949579841</v>
      </c>
      <c r="N291" s="5">
        <v>2.4693103448275866</v>
      </c>
      <c r="O291" s="5">
        <v>3.3000000000000007</v>
      </c>
      <c r="P291" s="5">
        <v>0.31596551724137939</v>
      </c>
      <c r="Q291" s="5">
        <v>8.8639432484457359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f t="shared" si="29"/>
        <v>109.1890028748012</v>
      </c>
      <c r="Z291" s="5">
        <v>12.848509814706665</v>
      </c>
      <c r="AA291" s="5">
        <v>0</v>
      </c>
      <c r="AB291" s="5">
        <f>VLOOKUP($E291,Parametros!$B$3:$F$14,2,FALSE)</f>
        <v>3</v>
      </c>
      <c r="AC291" s="5" t="str">
        <f>VLOOKUP($E291,Parametros!$B$3:$F$14,4,FALSE)</f>
        <v>20223</v>
      </c>
      <c r="AD291" s="5" t="str">
        <f>VLOOKUP($E291,Parametros!$B$3:$F$14,5,FALSE)</f>
        <v>2022-3-01</v>
      </c>
      <c r="AE291" s="5">
        <v>0</v>
      </c>
      <c r="AF291" t="s">
        <v>409</v>
      </c>
      <c r="AG291" t="s">
        <v>417</v>
      </c>
      <c r="AH291" s="40">
        <f t="shared" si="30"/>
        <v>1545.1070683348398</v>
      </c>
      <c r="AJ291" t="str">
        <f t="shared" si="28"/>
        <v>INSERT INTO TABLA_PRESUPUESTO VALUES ('VSR','Cripton_China','14004807-18',2022,'Marzo',7.92,'USD',2574,658.085499,0,257.4,4.21843,81.391274,2.46931,3.3,0.315966,8.863943,0,0,0,0,0,0,0,109.189003,12.84851,0,3,'20223','2022-3-01');</v>
      </c>
    </row>
    <row r="292" spans="1:36" x14ac:dyDescent="0.2">
      <c r="A292" s="7" t="s">
        <v>117</v>
      </c>
      <c r="B292" t="s">
        <v>188</v>
      </c>
      <c r="C292" t="s">
        <v>189</v>
      </c>
      <c r="D292">
        <v>2022</v>
      </c>
      <c r="E292" t="s">
        <v>47</v>
      </c>
      <c r="F292" s="5">
        <v>23.760000000000005</v>
      </c>
      <c r="G292" t="s">
        <v>134</v>
      </c>
      <c r="H292" s="5">
        <v>4276.8000000000011</v>
      </c>
      <c r="I292" s="5">
        <v>1863.4927720793146</v>
      </c>
      <c r="J292" s="5">
        <v>0</v>
      </c>
      <c r="K292" s="5">
        <v>427.68000000000006</v>
      </c>
      <c r="L292" s="5">
        <v>12.655288897562251</v>
      </c>
      <c r="M292" s="5">
        <v>140.8178218487395</v>
      </c>
      <c r="N292" s="5">
        <v>7.4079310344827611</v>
      </c>
      <c r="O292" s="5">
        <v>9.9000000000000021</v>
      </c>
      <c r="P292" s="5">
        <v>0.94789655172413823</v>
      </c>
      <c r="Q292" s="5">
        <v>14.727782628186763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f t="shared" si="29"/>
        <v>212.34696150725318</v>
      </c>
      <c r="Z292" s="5">
        <v>38.54552944412</v>
      </c>
      <c r="AA292" s="5">
        <v>0</v>
      </c>
      <c r="AB292" s="5">
        <f>VLOOKUP($E292,Parametros!$B$3:$F$14,2,FALSE)</f>
        <v>3</v>
      </c>
      <c r="AC292" s="5" t="str">
        <f>VLOOKUP($E292,Parametros!$B$3:$F$14,4,FALSE)</f>
        <v>20223</v>
      </c>
      <c r="AD292" s="5" t="str">
        <f>VLOOKUP($E292,Parametros!$B$3:$F$14,5,FALSE)</f>
        <v>2022-3-01</v>
      </c>
      <c r="AE292" s="5">
        <v>0</v>
      </c>
      <c r="AF292" t="s">
        <v>409</v>
      </c>
      <c r="AG292" t="s">
        <v>417</v>
      </c>
      <c r="AH292" s="40">
        <f t="shared" si="30"/>
        <v>1760.6249775158713</v>
      </c>
      <c r="AJ292" t="str">
        <f t="shared" si="28"/>
        <v>INSERT INTO TABLA_PRESUPUESTO VALUES ('VSR','Cripton_China','14005073-18',2022,'Marzo',23.76,'USD',4276.8,1863.492772,0,427.68,12.655289,140.817822,7.407931,9.9,0.947897,14.727783,0,0,0,0,0,0,0,212.346962,38.545529,0,3,'20223','2022-3-01');</v>
      </c>
    </row>
    <row r="293" spans="1:36" x14ac:dyDescent="0.2">
      <c r="A293" s="7" t="s">
        <v>117</v>
      </c>
      <c r="B293" t="s">
        <v>188</v>
      </c>
      <c r="C293" t="s">
        <v>163</v>
      </c>
      <c r="D293">
        <v>2022</v>
      </c>
      <c r="E293" t="s">
        <v>47</v>
      </c>
      <c r="F293" s="5">
        <v>237.60000000000002</v>
      </c>
      <c r="G293" t="s">
        <v>134</v>
      </c>
      <c r="H293" s="5">
        <v>10692.000000000002</v>
      </c>
      <c r="I293" s="5">
        <v>4642.9352697641898</v>
      </c>
      <c r="J293" s="5">
        <v>0</v>
      </c>
      <c r="K293" s="5">
        <v>1069.2</v>
      </c>
      <c r="L293" s="5">
        <v>126.55288897562249</v>
      </c>
      <c r="M293" s="5">
        <v>445.89821848739496</v>
      </c>
      <c r="N293" s="5">
        <v>74.079310344827604</v>
      </c>
      <c r="O293" s="5">
        <v>99</v>
      </c>
      <c r="P293" s="5">
        <v>9.4789655172413809</v>
      </c>
      <c r="Q293" s="5">
        <v>36.819456570466905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f t="shared" si="29"/>
        <v>1050.7312453611307</v>
      </c>
      <c r="Z293" s="5">
        <v>385.45529444119995</v>
      </c>
      <c r="AA293" s="5">
        <v>0</v>
      </c>
      <c r="AB293" s="5">
        <f>VLOOKUP($E293,Parametros!$B$3:$F$14,2,FALSE)</f>
        <v>3</v>
      </c>
      <c r="AC293" s="5" t="str">
        <f>VLOOKUP($E293,Parametros!$B$3:$F$14,4,FALSE)</f>
        <v>20223</v>
      </c>
      <c r="AD293" s="5" t="str">
        <f>VLOOKUP($E293,Parametros!$B$3:$F$14,5,FALSE)</f>
        <v>2022-3-01</v>
      </c>
      <c r="AE293" s="5">
        <v>0</v>
      </c>
      <c r="AF293" t="s">
        <v>409</v>
      </c>
      <c r="AG293" t="s">
        <v>417</v>
      </c>
      <c r="AH293" s="40">
        <f t="shared" si="30"/>
        <v>3802.5805958990586</v>
      </c>
      <c r="AJ293" t="str">
        <f t="shared" si="28"/>
        <v>INSERT INTO TABLA_PRESUPUESTO VALUES ('VSR','Cripton_China','14004339-19',2022,'Marzo',237.6,'USD',10692,4642.93527,0,1069.2,126.552889,445.898218,74.07931,99,9.478966,36.819457,0,0,0,0,0,0,0,1050.731245,385.455294,0,3,'20223','2022-3-01');</v>
      </c>
    </row>
    <row r="294" spans="1:36" x14ac:dyDescent="0.2">
      <c r="A294" s="7" t="s">
        <v>117</v>
      </c>
      <c r="B294" t="s">
        <v>188</v>
      </c>
      <c r="C294" t="s">
        <v>137</v>
      </c>
      <c r="D294">
        <v>2022</v>
      </c>
      <c r="E294" t="s">
        <v>47</v>
      </c>
      <c r="F294" s="5">
        <v>79.2</v>
      </c>
      <c r="G294" t="s">
        <v>134</v>
      </c>
      <c r="H294" s="5">
        <v>6336</v>
      </c>
      <c r="I294" s="5">
        <v>2400.405304312957</v>
      </c>
      <c r="J294" s="5">
        <v>0</v>
      </c>
      <c r="K294" s="5">
        <v>633.6</v>
      </c>
      <c r="L294" s="5">
        <v>42.184296325207498</v>
      </c>
      <c r="M294" s="5">
        <v>231.79273949579832</v>
      </c>
      <c r="N294" s="5">
        <v>24.693103448275863</v>
      </c>
      <c r="O294" s="5">
        <v>33</v>
      </c>
      <c r="P294" s="5">
        <v>3.1596551724137933</v>
      </c>
      <c r="Q294" s="5">
        <v>21.818937226943348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f t="shared" si="29"/>
        <v>442.94953349049797</v>
      </c>
      <c r="Z294" s="5">
        <v>128.48509814706662</v>
      </c>
      <c r="AA294" s="5">
        <v>0</v>
      </c>
      <c r="AB294" s="5">
        <f>VLOOKUP($E294,Parametros!$B$3:$F$14,2,FALSE)</f>
        <v>3</v>
      </c>
      <c r="AC294" s="5" t="str">
        <f>VLOOKUP($E294,Parametros!$B$3:$F$14,4,FALSE)</f>
        <v>20223</v>
      </c>
      <c r="AD294" s="5" t="str">
        <f>VLOOKUP($E294,Parametros!$B$3:$F$14,5,FALSE)</f>
        <v>2022-3-01</v>
      </c>
      <c r="AE294" s="5">
        <v>0</v>
      </c>
      <c r="AF294" t="s">
        <v>409</v>
      </c>
      <c r="AG294" t="s">
        <v>417</v>
      </c>
      <c r="AH294" s="40">
        <f t="shared" si="30"/>
        <v>2816.8608658713374</v>
      </c>
      <c r="AJ294" t="str">
        <f t="shared" si="28"/>
        <v>INSERT INTO TABLA_PRESUPUESTO VALUES ('VSR','Cripton_China','14004806-17',2022,'Marzo',79.2,'USD',6336,2400.405304,0,633.6,42.184296,231.792739,24.693103,33,3.159655,21.818937,0,0,0,0,0,0,0,442.949533,128.485098,0,3,'20223','2022-3-01');</v>
      </c>
    </row>
    <row r="295" spans="1:36" x14ac:dyDescent="0.2">
      <c r="A295" s="7" t="s">
        <v>117</v>
      </c>
      <c r="B295" t="s">
        <v>188</v>
      </c>
      <c r="C295" t="s">
        <v>138</v>
      </c>
      <c r="D295">
        <v>2022</v>
      </c>
      <c r="E295" t="s">
        <v>47</v>
      </c>
      <c r="F295" s="5">
        <v>7.9200000000000008</v>
      </c>
      <c r="G295" t="s">
        <v>134</v>
      </c>
      <c r="H295" s="5">
        <v>792.00000000000011</v>
      </c>
      <c r="I295" s="5">
        <v>521.24281963292515</v>
      </c>
      <c r="J295" s="5">
        <v>0</v>
      </c>
      <c r="K295" s="5">
        <v>79.2</v>
      </c>
      <c r="L295" s="5">
        <v>4.21842963252075</v>
      </c>
      <c r="M295" s="5">
        <v>27.931273949579836</v>
      </c>
      <c r="N295" s="5">
        <v>2.4693103448275866</v>
      </c>
      <c r="O295" s="5">
        <v>3.3000000000000007</v>
      </c>
      <c r="P295" s="5">
        <v>0.31596551724137939</v>
      </c>
      <c r="Q295" s="5">
        <v>2.7273671533679189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f t="shared" ref="Y295:Y317" si="31">+M295+N295+O295+P295+T295+U295+V295+Z295+AA295+S295+X295+Q295+R295</f>
        <v>49.59242677972339</v>
      </c>
      <c r="Z295" s="5">
        <v>12.848509814706665</v>
      </c>
      <c r="AA295" s="5">
        <v>0</v>
      </c>
      <c r="AB295" s="5">
        <f>VLOOKUP($E295,Parametros!$B$3:$F$14,2,FALSE)</f>
        <v>3</v>
      </c>
      <c r="AC295" s="5" t="str">
        <f>VLOOKUP($E295,Parametros!$B$3:$F$14,4,FALSE)</f>
        <v>20223</v>
      </c>
      <c r="AD295" s="5" t="str">
        <f>VLOOKUP($E295,Parametros!$B$3:$F$14,5,FALSE)</f>
        <v>2022-3-01</v>
      </c>
      <c r="AE295" s="5">
        <v>0</v>
      </c>
      <c r="AF295" t="s">
        <v>409</v>
      </c>
      <c r="AG295" t="s">
        <v>417</v>
      </c>
      <c r="AH295" s="40">
        <f t="shared" ref="AH295:AH317" si="32">+H295-SUM(I295:X295)-SUM(Z295:AA295)</f>
        <v>137.7463239548309</v>
      </c>
      <c r="AJ295" t="str">
        <f t="shared" si="28"/>
        <v>INSERT INTO TABLA_PRESUPUESTO VALUES ('VSR','Cripton_China','14004965-17',2022,'Marzo',7.92,'USD',792,521.24282,0,79.2,4.21843,27.931274,2.46931,3.3,0.315966,2.727367,0,0,0,0,0,0,0,49.592427,12.84851,0,3,'20223','2022-3-01');</v>
      </c>
    </row>
    <row r="296" spans="1:36" x14ac:dyDescent="0.2">
      <c r="A296" s="7" t="s">
        <v>117</v>
      </c>
      <c r="B296" t="s">
        <v>188</v>
      </c>
      <c r="C296" t="s">
        <v>179</v>
      </c>
      <c r="D296">
        <v>2022</v>
      </c>
      <c r="E296" t="s">
        <v>47</v>
      </c>
      <c r="F296" s="5">
        <v>158.4</v>
      </c>
      <c r="G296" t="s">
        <v>134</v>
      </c>
      <c r="H296" s="5">
        <v>6336</v>
      </c>
      <c r="I296" s="5">
        <v>3223.9754863056019</v>
      </c>
      <c r="J296" s="5">
        <v>0</v>
      </c>
      <c r="K296" s="5">
        <v>633.6</v>
      </c>
      <c r="L296" s="5">
        <v>84.368592650414996</v>
      </c>
      <c r="M296" s="5">
        <v>273.50547899159665</v>
      </c>
      <c r="N296" s="5">
        <v>49.386206896551727</v>
      </c>
      <c r="O296" s="5">
        <v>66</v>
      </c>
      <c r="P296" s="5">
        <v>6.3193103448275867</v>
      </c>
      <c r="Q296" s="5">
        <v>21.818937226943348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f t="shared" si="31"/>
        <v>674.00012975405264</v>
      </c>
      <c r="Z296" s="5">
        <v>256.97019629413325</v>
      </c>
      <c r="AA296" s="5">
        <v>0</v>
      </c>
      <c r="AB296" s="5">
        <f>VLOOKUP($E296,Parametros!$B$3:$F$14,2,FALSE)</f>
        <v>3</v>
      </c>
      <c r="AC296" s="5" t="str">
        <f>VLOOKUP($E296,Parametros!$B$3:$F$14,4,FALSE)</f>
        <v>20223</v>
      </c>
      <c r="AD296" s="5" t="str">
        <f>VLOOKUP($E296,Parametros!$B$3:$F$14,5,FALSE)</f>
        <v>2022-3-01</v>
      </c>
      <c r="AE296" s="5">
        <v>0</v>
      </c>
      <c r="AF296" t="s">
        <v>409</v>
      </c>
      <c r="AG296" t="s">
        <v>417</v>
      </c>
      <c r="AH296" s="40">
        <f t="shared" si="32"/>
        <v>1720.0557912899305</v>
      </c>
      <c r="AJ296" t="str">
        <f t="shared" si="28"/>
        <v>INSERT INTO TABLA_PRESUPUESTO VALUES ('VSR','Cripton_China','14004992-19',2022,'Marzo',158.4,'USD',6336,3223.975486,0,633.6,84.368593,273.505479,49.386207,66,6.31931,21.818937,0,0,0,0,0,0,0,674.00013,256.970196,0,3,'20223','2022-3-01');</v>
      </c>
    </row>
    <row r="297" spans="1:36" x14ac:dyDescent="0.2">
      <c r="A297" s="7" t="s">
        <v>117</v>
      </c>
      <c r="B297" t="s">
        <v>188</v>
      </c>
      <c r="C297" t="s">
        <v>142</v>
      </c>
      <c r="D297">
        <v>2022</v>
      </c>
      <c r="E297" t="s">
        <v>47</v>
      </c>
      <c r="F297" s="5">
        <v>950.40000000000009</v>
      </c>
      <c r="G297" t="s">
        <v>134</v>
      </c>
      <c r="H297" s="5">
        <v>23760.000000000004</v>
      </c>
      <c r="I297" s="5">
        <v>16486.541484989611</v>
      </c>
      <c r="J297" s="5">
        <v>0</v>
      </c>
      <c r="K297" s="5">
        <v>2376</v>
      </c>
      <c r="L297" s="5">
        <v>506.21155590248998</v>
      </c>
      <c r="M297" s="5">
        <v>1213.35287394958</v>
      </c>
      <c r="N297" s="5">
        <v>296.31724137931042</v>
      </c>
      <c r="O297" s="5">
        <v>396</v>
      </c>
      <c r="P297" s="5">
        <v>37.915862068965524</v>
      </c>
      <c r="Q297" s="5">
        <v>81.821014601037561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f t="shared" si="31"/>
        <v>3567.2281697636931</v>
      </c>
      <c r="Z297" s="5">
        <v>1541.8211777647998</v>
      </c>
      <c r="AA297" s="5">
        <v>0</v>
      </c>
      <c r="AB297" s="5">
        <f>VLOOKUP($E297,Parametros!$B$3:$F$14,2,FALSE)</f>
        <v>3</v>
      </c>
      <c r="AC297" s="5" t="str">
        <f>VLOOKUP($E297,Parametros!$B$3:$F$14,4,FALSE)</f>
        <v>20223</v>
      </c>
      <c r="AD297" s="5" t="str">
        <f>VLOOKUP($E297,Parametros!$B$3:$F$14,5,FALSE)</f>
        <v>2022-3-01</v>
      </c>
      <c r="AE297" s="5">
        <v>0</v>
      </c>
      <c r="AF297" t="s">
        <v>409</v>
      </c>
      <c r="AG297" t="s">
        <v>417</v>
      </c>
      <c r="AH297" s="40">
        <f t="shared" si="32"/>
        <v>824.01878934420483</v>
      </c>
      <c r="AJ297" t="str">
        <f t="shared" si="28"/>
        <v>INSERT INTO TABLA_PRESUPUESTO VALUES ('VSR','Cripton_China','14004971-20',2022,'Marzo',950.4,'USD',23760,16486.541485,0,2376,506.211556,1213.352874,296.317241,396,37.915862,81.821015,0,0,0,0,0,0,0,3567.22817,1541.821178,0,3,'20223','2022-3-01');</v>
      </c>
    </row>
    <row r="298" spans="1:36" x14ac:dyDescent="0.2">
      <c r="A298" s="7" t="s">
        <v>117</v>
      </c>
      <c r="B298" t="s">
        <v>188</v>
      </c>
      <c r="C298" t="s">
        <v>184</v>
      </c>
      <c r="D298">
        <v>2022</v>
      </c>
      <c r="E298" t="s">
        <v>47</v>
      </c>
      <c r="F298" s="5">
        <v>411.84000000000009</v>
      </c>
      <c r="G298" t="s">
        <v>134</v>
      </c>
      <c r="H298" s="5">
        <v>12355.200000000003</v>
      </c>
      <c r="I298" s="5">
        <v>6535.8494037152159</v>
      </c>
      <c r="J298" s="5">
        <v>0</v>
      </c>
      <c r="K298" s="5">
        <v>1235.5200000000002</v>
      </c>
      <c r="L298" s="5">
        <v>219.35834089107902</v>
      </c>
      <c r="M298" s="5">
        <v>587.56224537815137</v>
      </c>
      <c r="N298" s="5">
        <v>128.40413793103451</v>
      </c>
      <c r="O298" s="5">
        <v>171.60000000000005</v>
      </c>
      <c r="P298" s="5">
        <v>16.430206896551731</v>
      </c>
      <c r="Q298" s="5">
        <v>42.546927592539539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f t="shared" si="31"/>
        <v>1614.6660281630236</v>
      </c>
      <c r="Z298" s="5">
        <v>668.12251036474663</v>
      </c>
      <c r="AA298" s="5">
        <v>0</v>
      </c>
      <c r="AB298" s="5">
        <f>VLOOKUP($E298,Parametros!$B$3:$F$14,2,FALSE)</f>
        <v>3</v>
      </c>
      <c r="AC298" s="5" t="str">
        <f>VLOOKUP($E298,Parametros!$B$3:$F$14,4,FALSE)</f>
        <v>20223</v>
      </c>
      <c r="AD298" s="5" t="str">
        <f>VLOOKUP($E298,Parametros!$B$3:$F$14,5,FALSE)</f>
        <v>2022-3-01</v>
      </c>
      <c r="AE298" s="5">
        <v>0</v>
      </c>
      <c r="AF298" t="s">
        <v>409</v>
      </c>
      <c r="AG298" t="s">
        <v>417</v>
      </c>
      <c r="AH298" s="40">
        <f t="shared" si="32"/>
        <v>2749.8062272306834</v>
      </c>
      <c r="AJ298" t="str">
        <f t="shared" si="28"/>
        <v>INSERT INTO TABLA_PRESUPUESTO VALUES ('VSR','Cripton_China','14004990-20',2022,'Marzo',411.84,'USD',12355.2,6535.849404,0,1235.52,219.358341,587.562245,128.404138,171.6,16.430207,42.546928,0,0,0,0,0,0,0,1614.666028,668.12251,0,3,'20223','2022-3-01');</v>
      </c>
    </row>
    <row r="299" spans="1:36" x14ac:dyDescent="0.2">
      <c r="A299" s="7" t="s">
        <v>117</v>
      </c>
      <c r="B299" t="s">
        <v>188</v>
      </c>
      <c r="C299" t="s">
        <v>190</v>
      </c>
      <c r="D299">
        <v>2022</v>
      </c>
      <c r="E299" t="s">
        <v>47</v>
      </c>
      <c r="F299" s="5">
        <v>39.6</v>
      </c>
      <c r="G299" t="s">
        <v>134</v>
      </c>
      <c r="H299" s="5">
        <v>3168</v>
      </c>
      <c r="I299" s="5">
        <v>2154.0357895262619</v>
      </c>
      <c r="J299" s="5">
        <v>0</v>
      </c>
      <c r="K299" s="5">
        <v>316.8</v>
      </c>
      <c r="L299" s="5">
        <v>21.092148162603749</v>
      </c>
      <c r="M299" s="5">
        <v>115.89636974789916</v>
      </c>
      <c r="N299" s="5">
        <v>12.346551724137932</v>
      </c>
      <c r="O299" s="5">
        <v>16.5</v>
      </c>
      <c r="P299" s="5">
        <v>1.5798275862068967</v>
      </c>
      <c r="Q299" s="5">
        <v>10.909468613471674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f t="shared" si="31"/>
        <v>221.47476674524898</v>
      </c>
      <c r="Z299" s="5">
        <v>64.242549073533311</v>
      </c>
      <c r="AA299" s="5">
        <v>0</v>
      </c>
      <c r="AB299" s="5">
        <f>VLOOKUP($E299,Parametros!$B$3:$F$14,2,FALSE)</f>
        <v>3</v>
      </c>
      <c r="AC299" s="5" t="str">
        <f>VLOOKUP($E299,Parametros!$B$3:$F$14,4,FALSE)</f>
        <v>20223</v>
      </c>
      <c r="AD299" s="5" t="str">
        <f>VLOOKUP($E299,Parametros!$B$3:$F$14,5,FALSE)</f>
        <v>2022-3-01</v>
      </c>
      <c r="AE299" s="5">
        <v>0</v>
      </c>
      <c r="AF299" t="s">
        <v>409</v>
      </c>
      <c r="AG299" t="s">
        <v>417</v>
      </c>
      <c r="AH299" s="40">
        <f t="shared" si="32"/>
        <v>454.59729556588474</v>
      </c>
      <c r="AJ299" t="str">
        <f t="shared" si="28"/>
        <v>INSERT INTO TABLA_PRESUPUESTO VALUES ('VSR','Cripton_China','14005163-18',2022,'Marzo',39.6,'USD',3168,2154.03579,0,316.8,21.092148,115.89637,12.346552,16.5,1.579828,10.909469,0,0,0,0,0,0,0,221.474767,64.242549,0,3,'20223','2022-3-01');</v>
      </c>
    </row>
    <row r="300" spans="1:36" x14ac:dyDescent="0.2">
      <c r="A300" s="7" t="s">
        <v>117</v>
      </c>
      <c r="B300" t="s">
        <v>188</v>
      </c>
      <c r="C300" t="s">
        <v>191</v>
      </c>
      <c r="D300">
        <v>2022</v>
      </c>
      <c r="E300" t="s">
        <v>47</v>
      </c>
      <c r="F300" s="5">
        <v>63.360000000000007</v>
      </c>
      <c r="G300" t="s">
        <v>134</v>
      </c>
      <c r="H300" s="5">
        <v>3801.6000000000004</v>
      </c>
      <c r="I300" s="5">
        <v>2411.4101033479992</v>
      </c>
      <c r="J300" s="5">
        <v>0</v>
      </c>
      <c r="K300" s="5">
        <v>380.16</v>
      </c>
      <c r="L300" s="5">
        <v>33.747437060166</v>
      </c>
      <c r="M300" s="5">
        <v>147.41819159663865</v>
      </c>
      <c r="N300" s="5">
        <v>19.754482758620693</v>
      </c>
      <c r="O300" s="5">
        <v>26.400000000000006</v>
      </c>
      <c r="P300" s="5">
        <v>2.5277241379310351</v>
      </c>
      <c r="Q300" s="5">
        <v>13.091362336166009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f t="shared" si="31"/>
        <v>311.97983934700972</v>
      </c>
      <c r="Z300" s="5">
        <v>102.78807851765332</v>
      </c>
      <c r="AA300" s="5">
        <v>0</v>
      </c>
      <c r="AB300" s="5">
        <f>VLOOKUP($E300,Parametros!$B$3:$F$14,2,FALSE)</f>
        <v>3</v>
      </c>
      <c r="AC300" s="5" t="str">
        <f>VLOOKUP($E300,Parametros!$B$3:$F$14,4,FALSE)</f>
        <v>20223</v>
      </c>
      <c r="AD300" s="5" t="str">
        <f>VLOOKUP($E300,Parametros!$B$3:$F$14,5,FALSE)</f>
        <v>2022-3-01</v>
      </c>
      <c r="AE300" s="5">
        <v>0</v>
      </c>
      <c r="AF300" t="s">
        <v>409</v>
      </c>
      <c r="AG300" t="s">
        <v>417</v>
      </c>
      <c r="AH300" s="40">
        <f t="shared" si="32"/>
        <v>664.30262024482568</v>
      </c>
      <c r="AJ300" t="str">
        <f t="shared" si="28"/>
        <v>INSERT INTO TABLA_PRESUPUESTO VALUES ('VSR','Cripton_China','14005143-17',2022,'Marzo',63.36,'USD',3801.6,2411.410103,0,380.16,33.747437,147.418192,19.754483,26.4,2.527724,13.091362,0,0,0,0,0,0,0,311.979839,102.788079,0,3,'20223','2022-3-01');</v>
      </c>
    </row>
    <row r="301" spans="1:36" x14ac:dyDescent="0.2">
      <c r="A301" s="7" t="s">
        <v>117</v>
      </c>
      <c r="B301" t="s">
        <v>188</v>
      </c>
      <c r="C301" t="s">
        <v>153</v>
      </c>
      <c r="D301">
        <v>2022</v>
      </c>
      <c r="E301" t="s">
        <v>47</v>
      </c>
      <c r="F301" s="5">
        <v>79.2</v>
      </c>
      <c r="G301" t="s">
        <v>134</v>
      </c>
      <c r="H301" s="5">
        <v>4356</v>
      </c>
      <c r="I301" s="5">
        <v>1649.1415743469965</v>
      </c>
      <c r="J301" s="5">
        <v>0</v>
      </c>
      <c r="K301" s="5">
        <v>435.6</v>
      </c>
      <c r="L301" s="5">
        <v>42.184296325207498</v>
      </c>
      <c r="M301" s="5">
        <v>172.39273949579831</v>
      </c>
      <c r="N301" s="5">
        <v>24.693103448275863</v>
      </c>
      <c r="O301" s="5">
        <v>33</v>
      </c>
      <c r="P301" s="5">
        <v>3.1596551724137933</v>
      </c>
      <c r="Q301" s="5">
        <v>15.000519343523552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f t="shared" si="31"/>
        <v>376.73111560707815</v>
      </c>
      <c r="Z301" s="5">
        <v>128.48509814706662</v>
      </c>
      <c r="AA301" s="5">
        <v>0</v>
      </c>
      <c r="AB301" s="5">
        <f>VLOOKUP($E301,Parametros!$B$3:$F$14,2,FALSE)</f>
        <v>3</v>
      </c>
      <c r="AC301" s="5" t="str">
        <f>VLOOKUP($E301,Parametros!$B$3:$F$14,4,FALSE)</f>
        <v>20223</v>
      </c>
      <c r="AD301" s="5" t="str">
        <f>VLOOKUP($E301,Parametros!$B$3:$F$14,5,FALSE)</f>
        <v>2022-3-01</v>
      </c>
      <c r="AE301" s="5">
        <v>0</v>
      </c>
      <c r="AF301" t="s">
        <v>409</v>
      </c>
      <c r="AG301" t="s">
        <v>417</v>
      </c>
      <c r="AH301" s="40">
        <f t="shared" si="32"/>
        <v>1852.3430137207181</v>
      </c>
      <c r="AJ301" t="str">
        <f t="shared" si="28"/>
        <v>INSERT INTO TABLA_PRESUPUESTO VALUES ('VSR','Cripton_China','14005087-20',2022,'Marzo',79.2,'USD',4356,1649.141574,0,435.6,42.184296,172.392739,24.693103,33,3.159655,15.000519,0,0,0,0,0,0,0,376.731116,128.485098,0,3,'20223','2022-3-01');</v>
      </c>
    </row>
    <row r="302" spans="1:36" x14ac:dyDescent="0.2">
      <c r="A302" s="7" t="s">
        <v>117</v>
      </c>
      <c r="B302" t="s">
        <v>188</v>
      </c>
      <c r="C302" t="s">
        <v>122</v>
      </c>
      <c r="D302">
        <v>2022</v>
      </c>
      <c r="E302" t="s">
        <v>47</v>
      </c>
      <c r="F302" s="5">
        <v>7.9200000000000008</v>
      </c>
      <c r="G302" t="s">
        <v>134</v>
      </c>
      <c r="H302" s="5">
        <v>950.40000000000009</v>
      </c>
      <c r="I302" s="5">
        <v>398.81046516012918</v>
      </c>
      <c r="J302" s="5">
        <v>0</v>
      </c>
      <c r="K302" s="5">
        <v>95.04</v>
      </c>
      <c r="L302" s="5">
        <v>4.21842963252075</v>
      </c>
      <c r="M302" s="5">
        <v>32.683273949579835</v>
      </c>
      <c r="N302" s="5">
        <v>2.4693103448275866</v>
      </c>
      <c r="O302" s="5">
        <v>3.3000000000000007</v>
      </c>
      <c r="P302" s="5">
        <v>0.31596551724137939</v>
      </c>
      <c r="Q302" s="5">
        <v>3.2728405840415022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f t="shared" si="31"/>
        <v>54.889900210396966</v>
      </c>
      <c r="Z302" s="5">
        <v>12.848509814706665</v>
      </c>
      <c r="AA302" s="5">
        <v>0</v>
      </c>
      <c r="AB302" s="5">
        <f>VLOOKUP($E302,Parametros!$B$3:$F$14,2,FALSE)</f>
        <v>3</v>
      </c>
      <c r="AC302" s="5" t="str">
        <f>VLOOKUP($E302,Parametros!$B$3:$F$14,4,FALSE)</f>
        <v>20223</v>
      </c>
      <c r="AD302" s="5" t="str">
        <f>VLOOKUP($E302,Parametros!$B$3:$F$14,5,FALSE)</f>
        <v>2022-3-01</v>
      </c>
      <c r="AE302" s="5">
        <v>0</v>
      </c>
      <c r="AF302" t="s">
        <v>409</v>
      </c>
      <c r="AG302" t="s">
        <v>417</v>
      </c>
      <c r="AH302" s="40">
        <f t="shared" si="32"/>
        <v>397.44120499695322</v>
      </c>
      <c r="AJ302" t="str">
        <f t="shared" si="28"/>
        <v>INSERT INTO TABLA_PRESUPUESTO VALUES ('VSR','Cripton_China','14005080-18',2022,'Marzo',7.92,'USD',950.4,398.810465,0,95.04,4.21843,32.683274,2.46931,3.3,0.315966,3.272841,0,0,0,0,0,0,0,54.8899,12.84851,0,3,'20223','2022-3-01');</v>
      </c>
    </row>
    <row r="303" spans="1:36" x14ac:dyDescent="0.2">
      <c r="A303" s="7" t="s">
        <v>117</v>
      </c>
      <c r="B303" t="s">
        <v>188</v>
      </c>
      <c r="C303" t="s">
        <v>144</v>
      </c>
      <c r="D303">
        <v>2022</v>
      </c>
      <c r="E303" t="s">
        <v>47</v>
      </c>
      <c r="F303" s="5">
        <v>7.9200000000000008</v>
      </c>
      <c r="G303" t="s">
        <v>134</v>
      </c>
      <c r="H303" s="5">
        <v>950.40000000000009</v>
      </c>
      <c r="I303" s="5">
        <v>708.80584570888288</v>
      </c>
      <c r="J303" s="5">
        <v>0</v>
      </c>
      <c r="K303" s="5">
        <v>95.04</v>
      </c>
      <c r="L303" s="5">
        <v>4.21842963252075</v>
      </c>
      <c r="M303" s="5">
        <v>32.683273949579835</v>
      </c>
      <c r="N303" s="5">
        <v>2.4693103448275866</v>
      </c>
      <c r="O303" s="5">
        <v>3.3000000000000007</v>
      </c>
      <c r="P303" s="5">
        <v>0.31596551724137939</v>
      </c>
      <c r="Q303" s="5">
        <v>3.2728405840415022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f t="shared" si="31"/>
        <v>54.889900210396966</v>
      </c>
      <c r="Z303" s="5">
        <v>12.848509814706665</v>
      </c>
      <c r="AA303" s="5">
        <v>0</v>
      </c>
      <c r="AB303" s="5">
        <f>VLOOKUP($E303,Parametros!$B$3:$F$14,2,FALSE)</f>
        <v>3</v>
      </c>
      <c r="AC303" s="5" t="str">
        <f>VLOOKUP($E303,Parametros!$B$3:$F$14,4,FALSE)</f>
        <v>20223</v>
      </c>
      <c r="AD303" s="5" t="str">
        <f>VLOOKUP($E303,Parametros!$B$3:$F$14,5,FALSE)</f>
        <v>2022-3-01</v>
      </c>
      <c r="AE303" s="5">
        <v>1.1368683772161603E-13</v>
      </c>
      <c r="AF303" t="s">
        <v>409</v>
      </c>
      <c r="AG303" t="s">
        <v>417</v>
      </c>
      <c r="AH303" s="40">
        <f t="shared" si="32"/>
        <v>87.445824448199545</v>
      </c>
      <c r="AJ303" t="str">
        <f t="shared" si="28"/>
        <v>INSERT INTO TABLA_PRESUPUESTO VALUES ('VSR','Cripton_China','14004879-18',2022,'Marzo',7.92,'USD',950.4,708.805846,0,95.04,4.21843,32.683274,2.46931,3.3,0.315966,3.272841,0,0,0,0,0,0,0,54.8899,12.84851,0,3,'20223','2022-3-01');</v>
      </c>
    </row>
    <row r="304" spans="1:36" x14ac:dyDescent="0.2">
      <c r="A304" s="7" t="s">
        <v>117</v>
      </c>
      <c r="B304" t="s">
        <v>188</v>
      </c>
      <c r="C304" t="s">
        <v>192</v>
      </c>
      <c r="D304">
        <v>2022</v>
      </c>
      <c r="E304" t="s">
        <v>47</v>
      </c>
      <c r="F304" s="5">
        <v>396.00000000000006</v>
      </c>
      <c r="G304" t="s">
        <v>134</v>
      </c>
      <c r="H304" s="5">
        <v>15840.000000000002</v>
      </c>
      <c r="I304" s="5">
        <v>6835.7105706525708</v>
      </c>
      <c r="J304" s="5">
        <v>0</v>
      </c>
      <c r="K304" s="5">
        <v>1584.0000000000002</v>
      </c>
      <c r="L304" s="5">
        <v>210.92148162603752</v>
      </c>
      <c r="M304" s="5">
        <v>683.76369747899173</v>
      </c>
      <c r="N304" s="5">
        <v>123.46551724137933</v>
      </c>
      <c r="O304" s="5">
        <v>165.00000000000003</v>
      </c>
      <c r="P304" s="5">
        <v>15.798275862068969</v>
      </c>
      <c r="Q304" s="5">
        <v>54.547343067358376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f t="shared" si="31"/>
        <v>1685.0003243851315</v>
      </c>
      <c r="Z304" s="5">
        <v>642.42549073533337</v>
      </c>
      <c r="AA304" s="5">
        <v>0</v>
      </c>
      <c r="AB304" s="5">
        <f>VLOOKUP($E304,Parametros!$B$3:$F$14,2,FALSE)</f>
        <v>3</v>
      </c>
      <c r="AC304" s="5" t="str">
        <f>VLOOKUP($E304,Parametros!$B$3:$F$14,4,FALSE)</f>
        <v>20223</v>
      </c>
      <c r="AD304" s="5" t="str">
        <f>VLOOKUP($E304,Parametros!$B$3:$F$14,5,FALSE)</f>
        <v>2022-3-01</v>
      </c>
      <c r="AE304" s="5">
        <v>0</v>
      </c>
      <c r="AF304" t="s">
        <v>409</v>
      </c>
      <c r="AG304" t="s">
        <v>417</v>
      </c>
      <c r="AH304" s="40">
        <f t="shared" si="32"/>
        <v>5524.3676233362621</v>
      </c>
      <c r="AJ304" t="str">
        <f t="shared" si="28"/>
        <v>INSERT INTO TABLA_PRESUPUESTO VALUES ('VSR','Cripton_China','14005089-20',2022,'Marzo',396,'USD',15840,6835.710571,0,1584,210.921482,683.763697,123.465517,165,15.798276,54.547343,0,0,0,0,0,0,0,1685.000324,642.425491,0,3,'20223','2022-3-01');</v>
      </c>
    </row>
    <row r="305" spans="1:36" x14ac:dyDescent="0.2">
      <c r="A305" s="7" t="s">
        <v>117</v>
      </c>
      <c r="B305" t="s">
        <v>188</v>
      </c>
      <c r="C305" t="s">
        <v>159</v>
      </c>
      <c r="D305">
        <v>2022</v>
      </c>
      <c r="E305" t="s">
        <v>47</v>
      </c>
      <c r="F305" s="5">
        <v>63.360000000000007</v>
      </c>
      <c r="G305" t="s">
        <v>134</v>
      </c>
      <c r="H305" s="5">
        <v>4435.2000000000007</v>
      </c>
      <c r="I305" s="5">
        <v>1961.2041953901689</v>
      </c>
      <c r="J305" s="5">
        <v>0</v>
      </c>
      <c r="K305" s="5">
        <v>443.52000000000004</v>
      </c>
      <c r="L305" s="5">
        <v>33.747437060166</v>
      </c>
      <c r="M305" s="5">
        <v>166.42619159663869</v>
      </c>
      <c r="N305" s="5">
        <v>19.754482758620693</v>
      </c>
      <c r="O305" s="5">
        <v>26.400000000000006</v>
      </c>
      <c r="P305" s="5">
        <v>2.5277241379310351</v>
      </c>
      <c r="Q305" s="5">
        <v>15.273256058860346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f t="shared" si="31"/>
        <v>333.16973306970408</v>
      </c>
      <c r="Z305" s="5">
        <v>102.78807851765332</v>
      </c>
      <c r="AA305" s="5">
        <v>0</v>
      </c>
      <c r="AB305" s="5">
        <f>VLOOKUP($E305,Parametros!$B$3:$F$14,2,FALSE)</f>
        <v>3</v>
      </c>
      <c r="AC305" s="5" t="str">
        <f>VLOOKUP($E305,Parametros!$B$3:$F$14,4,FALSE)</f>
        <v>20223</v>
      </c>
      <c r="AD305" s="5" t="str">
        <f>VLOOKUP($E305,Parametros!$B$3:$F$14,5,FALSE)</f>
        <v>2022-3-01</v>
      </c>
      <c r="AE305" s="5">
        <v>0</v>
      </c>
      <c r="AF305" t="s">
        <v>409</v>
      </c>
      <c r="AG305" t="s">
        <v>417</v>
      </c>
      <c r="AH305" s="40">
        <f t="shared" si="32"/>
        <v>1663.5586344799624</v>
      </c>
      <c r="AJ305" t="str">
        <f t="shared" si="28"/>
        <v>INSERT INTO TABLA_PRESUPUESTO VALUES ('VSR','Cripton_China','14005043-17',2022,'Marzo',63.36,'USD',4435.2,1961.204195,0,443.52,33.747437,166.426192,19.754483,26.4,2.527724,15.273256,0,0,0,0,0,0,0,333.169733,102.788079,0,3,'20223','2022-3-01');</v>
      </c>
    </row>
    <row r="306" spans="1:36" x14ac:dyDescent="0.2">
      <c r="A306" s="7" t="s">
        <v>117</v>
      </c>
      <c r="B306" t="s">
        <v>205</v>
      </c>
      <c r="C306" t="s">
        <v>133</v>
      </c>
      <c r="D306">
        <v>2022</v>
      </c>
      <c r="E306" t="s">
        <v>47</v>
      </c>
      <c r="F306" s="5">
        <v>13.750000000000002</v>
      </c>
      <c r="G306" t="s">
        <v>134</v>
      </c>
      <c r="H306" s="5">
        <v>3300.0000000000005</v>
      </c>
      <c r="I306" s="5">
        <v>886.33441364902546</v>
      </c>
      <c r="J306" s="5">
        <v>0</v>
      </c>
      <c r="K306" s="5">
        <v>247.50000000000003</v>
      </c>
      <c r="L306" s="5">
        <v>7.3236625564596354</v>
      </c>
      <c r="M306" s="5">
        <v>5.9387978142076507</v>
      </c>
      <c r="N306" s="5">
        <v>5.4053442028985517</v>
      </c>
      <c r="O306" s="5">
        <v>7.2237318840579725</v>
      </c>
      <c r="P306" s="5">
        <v>0.69165157004830924</v>
      </c>
      <c r="Q306" s="5">
        <v>11.364029805699662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f t="shared" si="31"/>
        <v>52.929995927444551</v>
      </c>
      <c r="Z306" s="5">
        <v>22.306440650532405</v>
      </c>
      <c r="AA306" s="5">
        <v>0</v>
      </c>
      <c r="AB306" s="5">
        <f>VLOOKUP($E306,Parametros!$B$3:$F$14,2,FALSE)</f>
        <v>3</v>
      </c>
      <c r="AC306" s="5" t="str">
        <f>VLOOKUP($E306,Parametros!$B$3:$F$14,4,FALSE)</f>
        <v>20223</v>
      </c>
      <c r="AD306" s="5" t="str">
        <f>VLOOKUP($E306,Parametros!$B$3:$F$14,5,FALSE)</f>
        <v>2022-3-01</v>
      </c>
      <c r="AE306" s="5">
        <v>0</v>
      </c>
      <c r="AF306" t="s">
        <v>409</v>
      </c>
      <c r="AG306" t="s">
        <v>421</v>
      </c>
      <c r="AH306" s="40">
        <f t="shared" si="32"/>
        <v>2105.911927867071</v>
      </c>
      <c r="AJ306" t="str">
        <f t="shared" si="28"/>
        <v>INSERT INTO TABLA_PRESUPUESTO VALUES ('VSR','80225-C','14004807-18',2022,'Marzo',13.75,'USD',3300,886.334414,0,247.5,7.323663,5.938798,5.405344,7.223732,0.691652,11.36403,0,0,0,0,0,0,0,52.929996,22.306441,0,3,'20223','2022-3-01');</v>
      </c>
    </row>
    <row r="307" spans="1:36" x14ac:dyDescent="0.2">
      <c r="A307" s="7" t="s">
        <v>117</v>
      </c>
      <c r="B307" t="s">
        <v>205</v>
      </c>
      <c r="C307" t="s">
        <v>138</v>
      </c>
      <c r="D307">
        <v>2022</v>
      </c>
      <c r="E307" t="s">
        <v>47</v>
      </c>
      <c r="F307" s="5">
        <v>27.500000000000004</v>
      </c>
      <c r="G307" t="s">
        <v>134</v>
      </c>
      <c r="H307" s="5">
        <v>2750.0000000000005</v>
      </c>
      <c r="I307" s="5">
        <v>1809.8709015032121</v>
      </c>
      <c r="J307" s="5">
        <v>0</v>
      </c>
      <c r="K307" s="5">
        <v>206.25000000000003</v>
      </c>
      <c r="L307" s="5">
        <v>14.647325112919271</v>
      </c>
      <c r="M307" s="5">
        <v>11.877595628415301</v>
      </c>
      <c r="N307" s="5">
        <v>10.810688405797103</v>
      </c>
      <c r="O307" s="5">
        <v>14.447463768115945</v>
      </c>
      <c r="P307" s="5">
        <v>1.3833031400966185</v>
      </c>
      <c r="Q307" s="5">
        <v>9.4700248380830523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f t="shared" si="31"/>
        <v>92.601957081572834</v>
      </c>
      <c r="Z307" s="5">
        <v>44.61288130106481</v>
      </c>
      <c r="AA307" s="5">
        <v>0</v>
      </c>
      <c r="AB307" s="5">
        <f>VLOOKUP($E307,Parametros!$B$3:$F$14,2,FALSE)</f>
        <v>3</v>
      </c>
      <c r="AC307" s="5" t="str">
        <f>VLOOKUP($E307,Parametros!$B$3:$F$14,4,FALSE)</f>
        <v>20223</v>
      </c>
      <c r="AD307" s="5" t="str">
        <f>VLOOKUP($E307,Parametros!$B$3:$F$14,5,FALSE)</f>
        <v>2022-3-01</v>
      </c>
      <c r="AE307" s="5">
        <v>0</v>
      </c>
      <c r="AF307" t="s">
        <v>409</v>
      </c>
      <c r="AG307" t="s">
        <v>421</v>
      </c>
      <c r="AH307" s="40">
        <f t="shared" si="32"/>
        <v>626.62981630229592</v>
      </c>
      <c r="AJ307" t="str">
        <f t="shared" si="28"/>
        <v>INSERT INTO TABLA_PRESUPUESTO VALUES ('VSR','80225-C','14004965-17',2022,'Marzo',27.5,'USD',2750,1809.870902,0,206.25,14.647325,11.877596,10.810688,14.447464,1.383303,9.470025,0,0,0,0,0,0,0,92.601957,44.612881,0,3,'20223','2022-3-01');</v>
      </c>
    </row>
    <row r="308" spans="1:36" x14ac:dyDescent="0.2">
      <c r="A308" s="7" t="s">
        <v>117</v>
      </c>
      <c r="B308" t="s">
        <v>205</v>
      </c>
      <c r="C308" t="s">
        <v>206</v>
      </c>
      <c r="D308">
        <v>2022</v>
      </c>
      <c r="E308" t="s">
        <v>47</v>
      </c>
      <c r="F308" s="5">
        <v>165</v>
      </c>
      <c r="G308" t="s">
        <v>134</v>
      </c>
      <c r="H308" s="5">
        <v>6930</v>
      </c>
      <c r="I308" s="5">
        <v>3696.4659061970251</v>
      </c>
      <c r="J308" s="5">
        <v>0</v>
      </c>
      <c r="K308" s="5">
        <v>0</v>
      </c>
      <c r="L308" s="5">
        <v>0</v>
      </c>
      <c r="M308" s="5">
        <v>71.265573770491798</v>
      </c>
      <c r="N308" s="5">
        <v>64.864130434782595</v>
      </c>
      <c r="O308" s="5">
        <v>86.684782608695642</v>
      </c>
      <c r="P308" s="5">
        <v>8.2998188405797109</v>
      </c>
      <c r="Q308" s="5">
        <v>23.864462591969286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f t="shared" si="31"/>
        <v>522.65605605290784</v>
      </c>
      <c r="Z308" s="5">
        <v>267.67728780638885</v>
      </c>
      <c r="AA308" s="5">
        <v>0</v>
      </c>
      <c r="AB308" s="5">
        <f>VLOOKUP($E308,Parametros!$B$3:$F$14,2,FALSE)</f>
        <v>3</v>
      </c>
      <c r="AC308" s="5" t="str">
        <f>VLOOKUP($E308,Parametros!$B$3:$F$14,4,FALSE)</f>
        <v>20223</v>
      </c>
      <c r="AD308" s="5" t="str">
        <f>VLOOKUP($E308,Parametros!$B$3:$F$14,5,FALSE)</f>
        <v>2022-3-01</v>
      </c>
      <c r="AE308" s="5">
        <v>0</v>
      </c>
      <c r="AF308" t="s">
        <v>409</v>
      </c>
      <c r="AG308" t="s">
        <v>421</v>
      </c>
      <c r="AH308" s="40">
        <f t="shared" si="32"/>
        <v>2710.8780377500675</v>
      </c>
      <c r="AJ308" t="str">
        <f t="shared" si="28"/>
        <v>INSERT INTO TABLA_PRESUPUESTO VALUES ('VSR','80225-C','14004882-20',2022,'Marzo',165,'USD',6930,3696.465906,0,0,0,71.265574,64.86413,86.684783,8.299819,23.864463,0,0,0,0,0,0,0,522.656056,267.677288,0,3,'20223','2022-3-01');</v>
      </c>
    </row>
    <row r="309" spans="1:36" x14ac:dyDescent="0.2">
      <c r="A309" s="7" t="s">
        <v>117</v>
      </c>
      <c r="B309" t="s">
        <v>205</v>
      </c>
      <c r="C309" t="s">
        <v>207</v>
      </c>
      <c r="D309">
        <v>2022</v>
      </c>
      <c r="E309" t="s">
        <v>47</v>
      </c>
      <c r="F309" s="5">
        <v>880.00000000000011</v>
      </c>
      <c r="G309" t="s">
        <v>134</v>
      </c>
      <c r="H309" s="5">
        <v>22880.000000000004</v>
      </c>
      <c r="I309" s="5">
        <v>16347.976515872109</v>
      </c>
      <c r="J309" s="5">
        <v>0</v>
      </c>
      <c r="K309" s="5">
        <v>0</v>
      </c>
      <c r="L309" s="5">
        <v>0</v>
      </c>
      <c r="M309" s="5">
        <v>380.08306010928965</v>
      </c>
      <c r="N309" s="5">
        <v>345.94202898550731</v>
      </c>
      <c r="O309" s="5">
        <v>462.31884057971024</v>
      </c>
      <c r="P309" s="5">
        <v>44.265700483091791</v>
      </c>
      <c r="Q309" s="5">
        <v>78.790606652850997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f t="shared" si="31"/>
        <v>2739.0124384445239</v>
      </c>
      <c r="Z309" s="5">
        <v>1427.6122016340739</v>
      </c>
      <c r="AA309" s="5">
        <v>0</v>
      </c>
      <c r="AB309" s="5">
        <f>VLOOKUP($E309,Parametros!$B$3:$F$14,2,FALSE)</f>
        <v>3</v>
      </c>
      <c r="AC309" s="5" t="str">
        <f>VLOOKUP($E309,Parametros!$B$3:$F$14,4,FALSE)</f>
        <v>20223</v>
      </c>
      <c r="AD309" s="5" t="str">
        <f>VLOOKUP($E309,Parametros!$B$3:$F$14,5,FALSE)</f>
        <v>2022-3-01</v>
      </c>
      <c r="AE309" s="5">
        <v>0</v>
      </c>
      <c r="AF309" t="s">
        <v>409</v>
      </c>
      <c r="AG309" t="s">
        <v>421</v>
      </c>
      <c r="AH309" s="40">
        <f t="shared" si="32"/>
        <v>3793.0110456833681</v>
      </c>
      <c r="AJ309" t="str">
        <f t="shared" si="28"/>
        <v>INSERT INTO TABLA_PRESUPUESTO VALUES ('VSR','80225-C','14004880-20',2022,'Marzo',880,'USD',22880,16347.976516,0,0,0,380.08306,345.942029,462.318841,44.2657,78.790607,0,0,0,0,0,0,0,2739.012438,1427.612202,0,3,'20223','2022-3-01');</v>
      </c>
    </row>
    <row r="310" spans="1:36" x14ac:dyDescent="0.2">
      <c r="A310" s="7" t="s">
        <v>117</v>
      </c>
      <c r="B310" t="s">
        <v>205</v>
      </c>
      <c r="C310" t="s">
        <v>208</v>
      </c>
      <c r="D310">
        <v>2022</v>
      </c>
      <c r="E310" t="s">
        <v>47</v>
      </c>
      <c r="F310" s="5">
        <v>165</v>
      </c>
      <c r="G310" t="s">
        <v>134</v>
      </c>
      <c r="H310" s="5">
        <v>4290</v>
      </c>
      <c r="I310" s="5">
        <v>3183.4845370089461</v>
      </c>
      <c r="J310" s="5">
        <v>0</v>
      </c>
      <c r="K310" s="5">
        <v>0</v>
      </c>
      <c r="L310" s="5">
        <v>0</v>
      </c>
      <c r="M310" s="5">
        <v>71.265573770491798</v>
      </c>
      <c r="N310" s="5">
        <v>64.864130434782595</v>
      </c>
      <c r="O310" s="5">
        <v>86.684782608695642</v>
      </c>
      <c r="P310" s="5">
        <v>8.2998188405797109</v>
      </c>
      <c r="Q310" s="5">
        <v>14.773238747409557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f t="shared" si="31"/>
        <v>513.56483220834809</v>
      </c>
      <c r="Z310" s="5">
        <v>267.67728780638885</v>
      </c>
      <c r="AA310" s="5">
        <v>0</v>
      </c>
      <c r="AB310" s="5">
        <f>VLOOKUP($E310,Parametros!$B$3:$F$14,2,FALSE)</f>
        <v>3</v>
      </c>
      <c r="AC310" s="5" t="str">
        <f>VLOOKUP($E310,Parametros!$B$3:$F$14,4,FALSE)</f>
        <v>20223</v>
      </c>
      <c r="AD310" s="5" t="str">
        <f>VLOOKUP($E310,Parametros!$B$3:$F$14,5,FALSE)</f>
        <v>2022-3-01</v>
      </c>
      <c r="AE310" s="5">
        <v>0</v>
      </c>
      <c r="AF310" t="s">
        <v>409</v>
      </c>
      <c r="AG310" t="s">
        <v>421</v>
      </c>
      <c r="AH310" s="40">
        <f t="shared" si="32"/>
        <v>592.95063078270596</v>
      </c>
      <c r="AJ310" t="str">
        <f t="shared" si="28"/>
        <v>INSERT INTO TABLA_PRESUPUESTO VALUES ('VSR','80225-C','14004881-20',2022,'Marzo',165,'USD',4290,3183.484537,0,0,0,71.265574,64.86413,86.684783,8.299819,14.773239,0,0,0,0,0,0,0,513.564832,267.677288,0,3,'20223','2022-3-01');</v>
      </c>
    </row>
    <row r="311" spans="1:36" x14ac:dyDescent="0.2">
      <c r="A311" s="7" t="s">
        <v>225</v>
      </c>
      <c r="B311" t="s">
        <v>67</v>
      </c>
      <c r="C311" t="s">
        <v>226</v>
      </c>
      <c r="D311">
        <v>2022</v>
      </c>
      <c r="E311" t="s">
        <v>47</v>
      </c>
      <c r="F311" s="5">
        <v>90</v>
      </c>
      <c r="G311" t="s">
        <v>227</v>
      </c>
      <c r="H311" s="5">
        <v>3312</v>
      </c>
      <c r="I311" s="5">
        <v>2103.0242956016687</v>
      </c>
      <c r="J311" s="5">
        <v>43.2</v>
      </c>
      <c r="K311" s="5">
        <v>244.80000000000013</v>
      </c>
      <c r="L311" s="5">
        <v>47.936700369553975</v>
      </c>
      <c r="M311" s="5">
        <v>0</v>
      </c>
      <c r="N311" s="5">
        <v>149.375</v>
      </c>
      <c r="O311" s="5">
        <v>149.14772727272728</v>
      </c>
      <c r="P311" s="5">
        <v>6.9602272727272725</v>
      </c>
      <c r="Q311" s="5">
        <v>11.405353550447659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f t="shared" si="31"/>
        <v>318.571589899446</v>
      </c>
      <c r="Z311" s="5">
        <v>1.6832818035438193</v>
      </c>
      <c r="AA311" s="5">
        <v>0</v>
      </c>
      <c r="AB311" s="5">
        <f>VLOOKUP($E311,Parametros!$B$3:$F$14,2,FALSE)</f>
        <v>3</v>
      </c>
      <c r="AC311" s="5" t="str">
        <f>VLOOKUP($E311,Parametros!$B$3:$F$14,4,FALSE)</f>
        <v>20223</v>
      </c>
      <c r="AD311" s="5" t="str">
        <f>VLOOKUP($E311,Parametros!$B$3:$F$14,5,FALSE)</f>
        <v>2022-3-01</v>
      </c>
      <c r="AE311" s="5">
        <v>0</v>
      </c>
      <c r="AF311" t="s">
        <v>427</v>
      </c>
      <c r="AG311" t="s">
        <v>428</v>
      </c>
      <c r="AH311" s="40">
        <f t="shared" si="32"/>
        <v>554.46741412933113</v>
      </c>
      <c r="AJ311" t="str">
        <f t="shared" si="28"/>
        <v>INSERT INTO TABLA_PRESUPUESTO VALUES ('VIA','80046-C','14003963-19',2022,'Marzo',90,'CAD',3312,2103.024296,43.2,244.8,47.9367,0,149.375,149.147727,6.960227,11.405354,0,0,0,0,0,0,0,318.57159,1.683282,0,3,'20223','2022-3-01');</v>
      </c>
    </row>
    <row r="312" spans="1:36" x14ac:dyDescent="0.2">
      <c r="A312" s="7" t="s">
        <v>225</v>
      </c>
      <c r="B312" t="s">
        <v>67</v>
      </c>
      <c r="C312" t="s">
        <v>228</v>
      </c>
      <c r="D312">
        <v>2022</v>
      </c>
      <c r="E312" t="s">
        <v>47</v>
      </c>
      <c r="F312" s="5">
        <v>45</v>
      </c>
      <c r="G312" t="s">
        <v>227</v>
      </c>
      <c r="H312" s="5">
        <v>1530</v>
      </c>
      <c r="I312" s="5">
        <v>678.53233650086713</v>
      </c>
      <c r="J312" s="5">
        <v>21.599999999999994</v>
      </c>
      <c r="K312" s="5">
        <v>122.39999999999996</v>
      </c>
      <c r="L312" s="5">
        <v>23.968350184776988</v>
      </c>
      <c r="M312" s="5">
        <v>0</v>
      </c>
      <c r="N312" s="5">
        <v>74.6875</v>
      </c>
      <c r="O312" s="5">
        <v>74.57386363636364</v>
      </c>
      <c r="P312" s="5">
        <v>3.4801136363636362</v>
      </c>
      <c r="Q312" s="5">
        <v>5.2687774553698423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f t="shared" si="31"/>
        <v>158.85189562986901</v>
      </c>
      <c r="Z312" s="5">
        <v>0.84164090177190964</v>
      </c>
      <c r="AA312" s="5">
        <v>0</v>
      </c>
      <c r="AB312" s="5">
        <f>VLOOKUP($E312,Parametros!$B$3:$F$14,2,FALSE)</f>
        <v>3</v>
      </c>
      <c r="AC312" s="5" t="str">
        <f>VLOOKUP($E312,Parametros!$B$3:$F$14,4,FALSE)</f>
        <v>20223</v>
      </c>
      <c r="AD312" s="5" t="str">
        <f>VLOOKUP($E312,Parametros!$B$3:$F$14,5,FALSE)</f>
        <v>2022-3-01</v>
      </c>
      <c r="AE312" s="5">
        <v>0</v>
      </c>
      <c r="AF312" t="s">
        <v>427</v>
      </c>
      <c r="AG312" t="s">
        <v>428</v>
      </c>
      <c r="AH312" s="40">
        <f t="shared" si="32"/>
        <v>524.64741768448687</v>
      </c>
      <c r="AJ312" t="str">
        <f t="shared" si="28"/>
        <v>INSERT INTO TABLA_PRESUPUESTO VALUES ('VIA','80046-C','14004785-20',2022,'Marzo',45,'CAD',1530,678.532337,21.6,122.4,23.96835,0,74.6875,74.573864,3.480114,5.268777,0,0,0,0,0,0,0,158.851896,0.841641,0,3,'20223','2022-3-01');</v>
      </c>
    </row>
    <row r="313" spans="1:36" x14ac:dyDescent="0.2">
      <c r="A313" s="7" t="s">
        <v>225</v>
      </c>
      <c r="B313" t="s">
        <v>74</v>
      </c>
      <c r="C313" t="s">
        <v>229</v>
      </c>
      <c r="D313">
        <v>2022</v>
      </c>
      <c r="E313" t="s">
        <v>47</v>
      </c>
      <c r="F313" s="5">
        <v>25.2</v>
      </c>
      <c r="G313" t="s">
        <v>227</v>
      </c>
      <c r="H313" s="5">
        <v>745.92</v>
      </c>
      <c r="I313" s="5">
        <v>415.8768480385732</v>
      </c>
      <c r="J313" s="5">
        <v>0</v>
      </c>
      <c r="K313" s="5">
        <v>60.48</v>
      </c>
      <c r="L313" s="5">
        <v>13.422276103475111</v>
      </c>
      <c r="M313" s="5">
        <v>0</v>
      </c>
      <c r="N313" s="5">
        <v>41.825000000000003</v>
      </c>
      <c r="O313" s="5">
        <v>41.76136363636364</v>
      </c>
      <c r="P313" s="5">
        <v>1.9488636363636362</v>
      </c>
      <c r="Q313" s="5">
        <v>2.5686839735356028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f t="shared" si="31"/>
        <v>88.575230151255155</v>
      </c>
      <c r="Z313" s="5">
        <v>0.47131890499226936</v>
      </c>
      <c r="AA313" s="5">
        <v>0</v>
      </c>
      <c r="AB313" s="5">
        <f>VLOOKUP($E313,Parametros!$B$3:$F$14,2,FALSE)</f>
        <v>3</v>
      </c>
      <c r="AC313" s="5" t="str">
        <f>VLOOKUP($E313,Parametros!$B$3:$F$14,4,FALSE)</f>
        <v>20223</v>
      </c>
      <c r="AD313" s="5" t="str">
        <f>VLOOKUP($E313,Parametros!$B$3:$F$14,5,FALSE)</f>
        <v>2022-3-01</v>
      </c>
      <c r="AE313" s="5">
        <v>0</v>
      </c>
      <c r="AF313" t="s">
        <v>427</v>
      </c>
      <c r="AG313" t="s">
        <v>429</v>
      </c>
      <c r="AH313" s="40">
        <f t="shared" si="32"/>
        <v>167.56564570669647</v>
      </c>
      <c r="AJ313" t="str">
        <f t="shared" si="28"/>
        <v>INSERT INTO TABLA_PRESUPUESTO VALUES ('VIA','80128-C','14005133-20',2022,'Marzo',25.2,'CAD',745.92,415.876848,0,60.48,13.422276,0,41.825,41.761364,1.948864,2.568684,0,0,0,0,0,0,0,88.57523,0.471319,0,3,'20223','2022-3-01');</v>
      </c>
    </row>
    <row r="314" spans="1:36" x14ac:dyDescent="0.2">
      <c r="A314" s="7" t="s">
        <v>225</v>
      </c>
      <c r="B314" t="s">
        <v>74</v>
      </c>
      <c r="C314" t="s">
        <v>230</v>
      </c>
      <c r="D314">
        <v>2022</v>
      </c>
      <c r="E314" t="s">
        <v>47</v>
      </c>
      <c r="F314" s="5">
        <v>25.2</v>
      </c>
      <c r="G314" t="s">
        <v>227</v>
      </c>
      <c r="H314" s="5">
        <v>745.92</v>
      </c>
      <c r="I314" s="5">
        <v>416.01386989107993</v>
      </c>
      <c r="J314" s="5">
        <v>0</v>
      </c>
      <c r="K314" s="5">
        <v>60.48</v>
      </c>
      <c r="L314" s="5">
        <v>13.422276103475111</v>
      </c>
      <c r="M314" s="5">
        <v>0</v>
      </c>
      <c r="N314" s="5">
        <v>41.825000000000003</v>
      </c>
      <c r="O314" s="5">
        <v>41.76136363636364</v>
      </c>
      <c r="P314" s="5">
        <v>1.9488636363636362</v>
      </c>
      <c r="Q314" s="5">
        <v>2.5686839735356028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f t="shared" si="31"/>
        <v>88.575230151255155</v>
      </c>
      <c r="Z314" s="5">
        <v>0.47131890499226936</v>
      </c>
      <c r="AA314" s="5">
        <v>0</v>
      </c>
      <c r="AB314" s="5">
        <f>VLOOKUP($E314,Parametros!$B$3:$F$14,2,FALSE)</f>
        <v>3</v>
      </c>
      <c r="AC314" s="5" t="str">
        <f>VLOOKUP($E314,Parametros!$B$3:$F$14,4,FALSE)</f>
        <v>20223</v>
      </c>
      <c r="AD314" s="5" t="str">
        <f>VLOOKUP($E314,Parametros!$B$3:$F$14,5,FALSE)</f>
        <v>2022-3-01</v>
      </c>
      <c r="AE314" s="5">
        <v>0</v>
      </c>
      <c r="AF314" t="s">
        <v>427</v>
      </c>
      <c r="AG314" t="s">
        <v>429</v>
      </c>
      <c r="AH314" s="40">
        <f t="shared" si="32"/>
        <v>167.42862385418979</v>
      </c>
      <c r="AJ314" t="str">
        <f t="shared" si="28"/>
        <v>INSERT INTO TABLA_PRESUPUESTO VALUES ('VIA','80128-C','14005134-20',2022,'Marzo',25.2,'CAD',745.92,416.01387,0,60.48,13.422276,0,41.825,41.761364,1.948864,2.568684,0,0,0,0,0,0,0,88.57523,0.471319,0,3,'20223','2022-3-01');</v>
      </c>
    </row>
    <row r="315" spans="1:36" x14ac:dyDescent="0.2">
      <c r="A315" s="7" t="s">
        <v>117</v>
      </c>
      <c r="B315" t="s">
        <v>98</v>
      </c>
      <c r="C315" t="s">
        <v>232</v>
      </c>
      <c r="D315">
        <v>2022</v>
      </c>
      <c r="E315" t="s">
        <v>47</v>
      </c>
      <c r="F315" s="5">
        <v>126</v>
      </c>
      <c r="G315" t="s">
        <v>134</v>
      </c>
      <c r="H315" s="5">
        <v>4788</v>
      </c>
      <c r="I315" s="5">
        <v>2233.950887144767</v>
      </c>
      <c r="J315" s="5">
        <v>510.3</v>
      </c>
      <c r="K315" s="5">
        <v>623.70000000000005</v>
      </c>
      <c r="L315" s="5">
        <v>67.111380517375565</v>
      </c>
      <c r="M315" s="5">
        <v>0</v>
      </c>
      <c r="N315" s="5">
        <v>47.152777777777779</v>
      </c>
      <c r="O315" s="5">
        <v>70.486111111111114</v>
      </c>
      <c r="P315" s="5">
        <v>1.9849537037037037</v>
      </c>
      <c r="Q315" s="5">
        <v>16.488174154451507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f t="shared" si="31"/>
        <v>138.46861127200546</v>
      </c>
      <c r="Z315" s="5">
        <v>2.3565945249613471</v>
      </c>
      <c r="AA315" s="5">
        <v>0</v>
      </c>
      <c r="AB315" s="5">
        <f>VLOOKUP($E315,Parametros!$B$3:$F$14,2,FALSE)</f>
        <v>3</v>
      </c>
      <c r="AC315" s="5" t="str">
        <f>VLOOKUP($E315,Parametros!$B$3:$F$14,4,FALSE)</f>
        <v>20223</v>
      </c>
      <c r="AD315" s="5" t="str">
        <f>VLOOKUP($E315,Parametros!$B$3:$F$14,5,FALSE)</f>
        <v>2022-3-01</v>
      </c>
      <c r="AE315" s="5">
        <v>0</v>
      </c>
      <c r="AF315" t="s">
        <v>427</v>
      </c>
      <c r="AG315" t="s">
        <v>430</v>
      </c>
      <c r="AH315" s="40">
        <f t="shared" si="32"/>
        <v>1214.4691210658518</v>
      </c>
      <c r="AJ315" t="str">
        <f t="shared" si="28"/>
        <v>INSERT INTO TABLA_PRESUPUESTO VALUES ('VSR','80209-C','14004814-20',2022,'Marzo',126,'USD',4788,2233.950887,510.3,623.7,67.111381,0,47.152778,70.486111,1.984954,16.488174,0,0,0,0,0,0,0,138.468611,2.356595,0,3,'20223','2022-3-01');</v>
      </c>
    </row>
    <row r="316" spans="1:36" x14ac:dyDescent="0.2">
      <c r="A316" s="7" t="s">
        <v>117</v>
      </c>
      <c r="B316" t="s">
        <v>98</v>
      </c>
      <c r="C316" t="s">
        <v>233</v>
      </c>
      <c r="D316">
        <v>2022</v>
      </c>
      <c r="E316" t="s">
        <v>47</v>
      </c>
      <c r="F316" s="5">
        <v>63</v>
      </c>
      <c r="G316" t="s">
        <v>134</v>
      </c>
      <c r="H316" s="5">
        <v>2394</v>
      </c>
      <c r="I316" s="5">
        <v>1180.569134998284</v>
      </c>
      <c r="J316" s="5">
        <v>226.8</v>
      </c>
      <c r="K316" s="5">
        <v>277.20000000000005</v>
      </c>
      <c r="L316" s="5">
        <v>33.555690258687783</v>
      </c>
      <c r="M316" s="5">
        <v>0</v>
      </c>
      <c r="N316" s="5">
        <v>23.576388888888889</v>
      </c>
      <c r="O316" s="5">
        <v>35.243055555555557</v>
      </c>
      <c r="P316" s="5">
        <v>0.99247685185185186</v>
      </c>
      <c r="Q316" s="5">
        <v>8.2440870772257533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f t="shared" si="31"/>
        <v>69.23430563600273</v>
      </c>
      <c r="Z316" s="5">
        <v>1.1782972624806736</v>
      </c>
      <c r="AA316" s="5">
        <v>0</v>
      </c>
      <c r="AB316" s="5">
        <f>VLOOKUP($E316,Parametros!$B$3:$F$14,2,FALSE)</f>
        <v>3</v>
      </c>
      <c r="AC316" s="5" t="str">
        <f>VLOOKUP($E316,Parametros!$B$3:$F$14,4,FALSE)</f>
        <v>20223</v>
      </c>
      <c r="AD316" s="5" t="str">
        <f>VLOOKUP($E316,Parametros!$B$3:$F$14,5,FALSE)</f>
        <v>2022-3-01</v>
      </c>
      <c r="AE316" s="5">
        <v>0</v>
      </c>
      <c r="AF316" t="s">
        <v>427</v>
      </c>
      <c r="AG316" t="s">
        <v>430</v>
      </c>
      <c r="AH316" s="40">
        <f t="shared" si="32"/>
        <v>606.64086910702542</v>
      </c>
      <c r="AJ316" t="str">
        <f t="shared" si="28"/>
        <v>INSERT INTO TABLA_PRESUPUESTO VALUES ('VSR','80209-C','14004947-19',2022,'Marzo',63,'USD',2394,1180.569135,226.8,277.2,33.55569,0,23.576389,35.243056,0.992477,8.244087,0,0,0,0,0,0,0,69.234306,1.178297,0,3,'20223','2022-3-01');</v>
      </c>
    </row>
    <row r="317" spans="1:36" x14ac:dyDescent="0.2">
      <c r="A317" s="7" t="s">
        <v>117</v>
      </c>
      <c r="B317" t="s">
        <v>98</v>
      </c>
      <c r="C317" t="s">
        <v>235</v>
      </c>
      <c r="D317">
        <v>2022</v>
      </c>
      <c r="E317" t="s">
        <v>47</v>
      </c>
      <c r="F317" s="5">
        <v>63</v>
      </c>
      <c r="G317" t="s">
        <v>134</v>
      </c>
      <c r="H317" s="5">
        <v>2394</v>
      </c>
      <c r="I317" s="5">
        <v>1076.2900596277</v>
      </c>
      <c r="J317" s="5">
        <v>255.15</v>
      </c>
      <c r="K317" s="5">
        <v>311.85000000000002</v>
      </c>
      <c r="L317" s="5">
        <v>33.555690258687783</v>
      </c>
      <c r="M317" s="5">
        <v>0</v>
      </c>
      <c r="N317" s="5">
        <v>23.576388888888889</v>
      </c>
      <c r="O317" s="5">
        <v>35.243055555555557</v>
      </c>
      <c r="P317" s="5">
        <v>0.99247685185185186</v>
      </c>
      <c r="Q317" s="5">
        <v>8.2440870772257533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f t="shared" si="31"/>
        <v>69.23430563600273</v>
      </c>
      <c r="Z317" s="5">
        <v>1.1782972624806736</v>
      </c>
      <c r="AA317" s="5">
        <v>0</v>
      </c>
      <c r="AB317" s="5">
        <f>VLOOKUP($E317,Parametros!$B$3:$F$14,2,FALSE)</f>
        <v>3</v>
      </c>
      <c r="AC317" s="5" t="str">
        <f>VLOOKUP($E317,Parametros!$B$3:$F$14,4,FALSE)</f>
        <v>20223</v>
      </c>
      <c r="AD317" s="5" t="str">
        <f>VLOOKUP($E317,Parametros!$B$3:$F$14,5,FALSE)</f>
        <v>2022-3-01</v>
      </c>
      <c r="AE317" s="5">
        <v>0</v>
      </c>
      <c r="AF317" t="s">
        <v>427</v>
      </c>
      <c r="AG317" t="s">
        <v>430</v>
      </c>
      <c r="AH317" s="40">
        <f t="shared" si="32"/>
        <v>647.91994447760942</v>
      </c>
      <c r="AJ317" t="str">
        <f t="shared" si="28"/>
        <v>INSERT INTO TABLA_PRESUPUESTO VALUES ('VSR','80209-C','14004841-20',2022,'Marzo',63,'USD',2394,1076.29006,255.15,311.85,33.55569,0,23.576389,35.243056,0.992477,8.244087,0,0,0,0,0,0,0,69.234306,1.178297,0,3,'20223','2022-3-01');</v>
      </c>
    </row>
    <row r="318" spans="1:36" x14ac:dyDescent="0.2">
      <c r="A318" s="7" t="s">
        <v>117</v>
      </c>
      <c r="B318" t="s">
        <v>98</v>
      </c>
      <c r="C318" t="s">
        <v>240</v>
      </c>
      <c r="D318">
        <v>2022</v>
      </c>
      <c r="E318" t="s">
        <v>47</v>
      </c>
      <c r="F318" s="5">
        <v>94.5</v>
      </c>
      <c r="G318" t="s">
        <v>134</v>
      </c>
      <c r="H318" s="5">
        <v>3969</v>
      </c>
      <c r="I318" s="5">
        <v>1559.5381801446492</v>
      </c>
      <c r="J318" s="5">
        <v>382.72500000000002</v>
      </c>
      <c r="K318" s="5">
        <v>467.77500000000003</v>
      </c>
      <c r="L318" s="5">
        <v>50.33353538803167</v>
      </c>
      <c r="M318" s="5">
        <v>0</v>
      </c>
      <c r="N318" s="5">
        <v>35.364583333333336</v>
      </c>
      <c r="O318" s="5">
        <v>52.864583333333336</v>
      </c>
      <c r="P318" s="5">
        <v>1.4887152777777777</v>
      </c>
      <c r="Q318" s="5">
        <v>13.667828575400591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f t="shared" ref="Y318:Y354" si="33">+M318+N318+O318+P318+T318+U318+V318+Z318+AA318+S318+X318+Q318+R318</f>
        <v>105.15315641356604</v>
      </c>
      <c r="Z318" s="5">
        <v>1.7674458937210102</v>
      </c>
      <c r="AA318" s="5">
        <v>0</v>
      </c>
      <c r="AB318" s="5">
        <f>VLOOKUP($E318,Parametros!$B$3:$F$14,2,FALSE)</f>
        <v>3</v>
      </c>
      <c r="AC318" s="5" t="str">
        <f>VLOOKUP($E318,Parametros!$B$3:$F$14,4,FALSE)</f>
        <v>20223</v>
      </c>
      <c r="AD318" s="5" t="str">
        <f>VLOOKUP($E318,Parametros!$B$3:$F$14,5,FALSE)</f>
        <v>2022-3-01</v>
      </c>
      <c r="AE318" s="5">
        <v>0</v>
      </c>
      <c r="AF318" t="s">
        <v>427</v>
      </c>
      <c r="AG318" t="s">
        <v>430</v>
      </c>
      <c r="AH318" s="40">
        <f t="shared" ref="AH318:AH354" si="34">+H318-SUM(I318:X318)-SUM(Z318:AA318)</f>
        <v>1403.4751280537528</v>
      </c>
      <c r="AJ318" t="str">
        <f t="shared" si="28"/>
        <v>INSERT INTO TABLA_PRESUPUESTO VALUES ('VSR','80209-C','14005103-20',2022,'Marzo',94.5,'USD',3969,1559.53818,382.725,467.775,50.333535,0,35.364583,52.864583,1.488715,13.667829,0,0,0,0,0,0,0,105.153156,1.767446,0,3,'20223','2022-3-01');</v>
      </c>
    </row>
    <row r="319" spans="1:36" x14ac:dyDescent="0.2">
      <c r="A319" s="7" t="s">
        <v>117</v>
      </c>
      <c r="B319" t="s">
        <v>98</v>
      </c>
      <c r="C319" t="s">
        <v>241</v>
      </c>
      <c r="D319">
        <v>2022</v>
      </c>
      <c r="E319" t="s">
        <v>47</v>
      </c>
      <c r="F319" s="5">
        <v>63</v>
      </c>
      <c r="G319" t="s">
        <v>134</v>
      </c>
      <c r="H319" s="5">
        <v>2646</v>
      </c>
      <c r="I319" s="5">
        <v>951.54979628745423</v>
      </c>
      <c r="J319" s="5">
        <v>226.8</v>
      </c>
      <c r="K319" s="5">
        <v>277.20000000000005</v>
      </c>
      <c r="L319" s="5">
        <v>33.555690258687783</v>
      </c>
      <c r="M319" s="5">
        <v>0</v>
      </c>
      <c r="N319" s="5">
        <v>23.576388888888889</v>
      </c>
      <c r="O319" s="5">
        <v>35.243055555555557</v>
      </c>
      <c r="P319" s="5">
        <v>0.99247685185185186</v>
      </c>
      <c r="Q319" s="5">
        <v>9.1118857169337275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f t="shared" si="33"/>
        <v>70.102104275710701</v>
      </c>
      <c r="Z319" s="5">
        <v>1.1782972624806736</v>
      </c>
      <c r="AA319" s="5">
        <v>0</v>
      </c>
      <c r="AB319" s="5">
        <f>VLOOKUP($E319,Parametros!$B$3:$F$14,2,FALSE)</f>
        <v>3</v>
      </c>
      <c r="AC319" s="5" t="str">
        <f>VLOOKUP($E319,Parametros!$B$3:$F$14,4,FALSE)</f>
        <v>20223</v>
      </c>
      <c r="AD319" s="5" t="str">
        <f>VLOOKUP($E319,Parametros!$B$3:$F$14,5,FALSE)</f>
        <v>2022-3-01</v>
      </c>
      <c r="AE319" s="5">
        <v>0</v>
      </c>
      <c r="AF319" t="s">
        <v>427</v>
      </c>
      <c r="AG319" t="s">
        <v>430</v>
      </c>
      <c r="AH319" s="40">
        <f t="shared" si="34"/>
        <v>1086.792409178147</v>
      </c>
      <c r="AJ319" t="str">
        <f t="shared" si="28"/>
        <v>INSERT INTO TABLA_PRESUPUESTO VALUES ('VSR','80209-C','14005049-20',2022,'Marzo',63,'USD',2646,951.549796,226.8,277.2,33.55569,0,23.576389,35.243056,0.992477,9.111886,0,0,0,0,0,0,0,70.102104,1.178297,0,3,'20223','2022-3-01');</v>
      </c>
    </row>
    <row r="320" spans="1:36" x14ac:dyDescent="0.2">
      <c r="A320" s="7" t="s">
        <v>117</v>
      </c>
      <c r="B320" t="s">
        <v>98</v>
      </c>
      <c r="C320" t="s">
        <v>242</v>
      </c>
      <c r="D320">
        <v>2022</v>
      </c>
      <c r="E320" t="s">
        <v>47</v>
      </c>
      <c r="F320" s="5">
        <v>59.4</v>
      </c>
      <c r="G320" t="s">
        <v>134</v>
      </c>
      <c r="H320" s="5">
        <v>2494.7999999999997</v>
      </c>
      <c r="I320" s="5">
        <v>803.05325876515485</v>
      </c>
      <c r="J320" s="5">
        <v>240.57000000000002</v>
      </c>
      <c r="K320" s="5">
        <v>294.03000000000003</v>
      </c>
      <c r="L320" s="5">
        <v>31.63822224390562</v>
      </c>
      <c r="M320" s="5">
        <v>0</v>
      </c>
      <c r="N320" s="5">
        <v>22.229166666666668</v>
      </c>
      <c r="O320" s="5">
        <v>33.229166666666664</v>
      </c>
      <c r="P320" s="5">
        <v>0.93576388888888884</v>
      </c>
      <c r="Q320" s="5">
        <v>8.5912065331089416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f t="shared" si="33"/>
        <v>66.096269745670071</v>
      </c>
      <c r="Z320" s="5">
        <v>1.1109659903389206</v>
      </c>
      <c r="AA320" s="5">
        <v>0</v>
      </c>
      <c r="AB320" s="5">
        <f>VLOOKUP($E320,Parametros!$B$3:$F$14,2,FALSE)</f>
        <v>3</v>
      </c>
      <c r="AC320" s="5" t="str">
        <f>VLOOKUP($E320,Parametros!$B$3:$F$14,4,FALSE)</f>
        <v>20223</v>
      </c>
      <c r="AD320" s="5" t="str">
        <f>VLOOKUP($E320,Parametros!$B$3:$F$14,5,FALSE)</f>
        <v>2022-3-01</v>
      </c>
      <c r="AE320" s="5">
        <v>0</v>
      </c>
      <c r="AF320" t="s">
        <v>427</v>
      </c>
      <c r="AG320" t="s">
        <v>430</v>
      </c>
      <c r="AH320" s="40">
        <f t="shared" si="34"/>
        <v>1059.4122492452691</v>
      </c>
      <c r="AJ320" t="str">
        <f t="shared" si="28"/>
        <v>INSERT INTO TABLA_PRESUPUESTO VALUES ('VSR','80209-C','14005104-20',2022,'Marzo',59.4,'USD',2494.8,803.053259,240.57,294.03,31.638222,0,22.229167,33.229167,0.935764,8.591207,0,0,0,0,0,0,0,66.09627,1.110966,0,3,'20223','2022-3-01');</v>
      </c>
    </row>
    <row r="321" spans="1:36" x14ac:dyDescent="0.2">
      <c r="A321" s="7" t="s">
        <v>117</v>
      </c>
      <c r="B321" t="s">
        <v>98</v>
      </c>
      <c r="C321" t="s">
        <v>243</v>
      </c>
      <c r="D321">
        <v>2022</v>
      </c>
      <c r="E321" t="s">
        <v>47</v>
      </c>
      <c r="F321" s="5">
        <v>63</v>
      </c>
      <c r="G321" t="s">
        <v>134</v>
      </c>
      <c r="H321" s="5">
        <v>2646</v>
      </c>
      <c r="I321" s="5">
        <v>1040.0346747276999</v>
      </c>
      <c r="J321" s="5">
        <v>255.15</v>
      </c>
      <c r="K321" s="5">
        <v>311.85000000000002</v>
      </c>
      <c r="L321" s="5">
        <v>33.555690258687783</v>
      </c>
      <c r="M321" s="5">
        <v>0</v>
      </c>
      <c r="N321" s="5">
        <v>23.576388888888889</v>
      </c>
      <c r="O321" s="5">
        <v>35.243055555555557</v>
      </c>
      <c r="P321" s="5">
        <v>0.99247685185185186</v>
      </c>
      <c r="Q321" s="5">
        <v>9.1118857169337275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f t="shared" si="33"/>
        <v>70.102104275710701</v>
      </c>
      <c r="Z321" s="5">
        <v>1.1782972624806736</v>
      </c>
      <c r="AA321" s="5">
        <v>0</v>
      </c>
      <c r="AB321" s="5">
        <f>VLOOKUP($E321,Parametros!$B$3:$F$14,2,FALSE)</f>
        <v>3</v>
      </c>
      <c r="AC321" s="5" t="str">
        <f>VLOOKUP($E321,Parametros!$B$3:$F$14,4,FALSE)</f>
        <v>20223</v>
      </c>
      <c r="AD321" s="5" t="str">
        <f>VLOOKUP($E321,Parametros!$B$3:$F$14,5,FALSE)</f>
        <v>2022-3-01</v>
      </c>
      <c r="AE321" s="5">
        <v>0</v>
      </c>
      <c r="AF321" t="s">
        <v>427</v>
      </c>
      <c r="AG321" t="s">
        <v>430</v>
      </c>
      <c r="AH321" s="40">
        <f t="shared" si="34"/>
        <v>935.3075307379014</v>
      </c>
      <c r="AJ321" t="str">
        <f t="shared" si="28"/>
        <v>INSERT INTO TABLA_PRESUPUESTO VALUES ('VSR','80209-C','14005105-20',2022,'Marzo',63,'USD',2646,1040.034675,255.15,311.85,33.55569,0,23.576389,35.243056,0.992477,9.111886,0,0,0,0,0,0,0,70.102104,1.178297,0,3,'20223','2022-3-01');</v>
      </c>
    </row>
    <row r="322" spans="1:36" x14ac:dyDescent="0.2">
      <c r="A322" s="7" t="s">
        <v>117</v>
      </c>
      <c r="B322" t="s">
        <v>81</v>
      </c>
      <c r="C322" t="s">
        <v>246</v>
      </c>
      <c r="D322">
        <v>2022</v>
      </c>
      <c r="E322" t="s">
        <v>47</v>
      </c>
      <c r="F322" s="5">
        <v>46.75</v>
      </c>
      <c r="G322" t="s">
        <v>134</v>
      </c>
      <c r="H322" s="5">
        <v>1561.45</v>
      </c>
      <c r="I322" s="5">
        <v>700.10019413303894</v>
      </c>
      <c r="J322" s="5">
        <v>0</v>
      </c>
      <c r="K322" s="5">
        <v>93.5</v>
      </c>
      <c r="L322" s="5">
        <v>24.900452691962759</v>
      </c>
      <c r="M322" s="5">
        <v>0</v>
      </c>
      <c r="N322" s="5">
        <v>12.595818154219796</v>
      </c>
      <c r="O322" s="5">
        <v>15.434312386156648</v>
      </c>
      <c r="P322" s="5">
        <v>0.521573315118397</v>
      </c>
      <c r="Q322" s="5">
        <v>5.3770801030635562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f t="shared" si="33"/>
        <v>57.021863303733177</v>
      </c>
      <c r="Z322" s="5">
        <v>23.093079345174779</v>
      </c>
      <c r="AA322" s="5">
        <v>0</v>
      </c>
      <c r="AB322" s="5">
        <f>VLOOKUP($E322,Parametros!$B$3:$F$14,2,FALSE)</f>
        <v>3</v>
      </c>
      <c r="AC322" s="5" t="str">
        <f>VLOOKUP($E322,Parametros!$B$3:$F$14,4,FALSE)</f>
        <v>20223</v>
      </c>
      <c r="AD322" s="5" t="str">
        <f>VLOOKUP($E322,Parametros!$B$3:$F$14,5,FALSE)</f>
        <v>2022-3-01</v>
      </c>
      <c r="AE322" s="5">
        <v>0</v>
      </c>
      <c r="AF322" t="s">
        <v>431</v>
      </c>
      <c r="AG322" t="s">
        <v>432</v>
      </c>
      <c r="AH322" s="40">
        <f t="shared" si="34"/>
        <v>685.92748987126504</v>
      </c>
      <c r="AJ322" t="str">
        <f t="shared" si="28"/>
        <v>INSERT INTO TABLA_PRESUPUESTO VALUES ('VSR','80145-C','14004889-20',2022,'Marzo',46.75,'USD',1561.45,700.100194,0,93.5,24.900453,0,12.595818,15.434312,0.521573,5.37708,0,0,0,0,0,0,0,57.021863,23.093079,0,3,'20223','2022-3-01');</v>
      </c>
    </row>
    <row r="323" spans="1:36" x14ac:dyDescent="0.2">
      <c r="A323" s="7" t="s">
        <v>117</v>
      </c>
      <c r="B323" t="s">
        <v>81</v>
      </c>
      <c r="C323" t="s">
        <v>247</v>
      </c>
      <c r="D323">
        <v>2022</v>
      </c>
      <c r="E323" t="s">
        <v>47</v>
      </c>
      <c r="F323" s="5">
        <v>38.25</v>
      </c>
      <c r="G323" t="s">
        <v>134</v>
      </c>
      <c r="H323" s="5">
        <v>1277.55</v>
      </c>
      <c r="I323" s="5">
        <v>606.43362515171009</v>
      </c>
      <c r="J323" s="5">
        <v>0</v>
      </c>
      <c r="K323" s="5">
        <v>76.5</v>
      </c>
      <c r="L323" s="5">
        <v>20.373097657060438</v>
      </c>
      <c r="M323" s="5">
        <v>0</v>
      </c>
      <c r="N323" s="5">
        <v>10.305669398907103</v>
      </c>
      <c r="O323" s="5">
        <v>12.628073770491804</v>
      </c>
      <c r="P323" s="5">
        <v>0.42674180327868855</v>
      </c>
      <c r="Q323" s="5">
        <v>4.3994291752338182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f t="shared" si="33"/>
        <v>46.65425179396351</v>
      </c>
      <c r="Z323" s="5">
        <v>18.894337646052094</v>
      </c>
      <c r="AA323" s="5">
        <v>0</v>
      </c>
      <c r="AB323" s="5">
        <f>VLOOKUP($E323,Parametros!$B$3:$F$14,2,FALSE)</f>
        <v>3</v>
      </c>
      <c r="AC323" s="5" t="str">
        <f>VLOOKUP($E323,Parametros!$B$3:$F$14,4,FALSE)</f>
        <v>20223</v>
      </c>
      <c r="AD323" s="5" t="str">
        <f>VLOOKUP($E323,Parametros!$B$3:$F$14,5,FALSE)</f>
        <v>2022-3-01</v>
      </c>
      <c r="AE323" s="5">
        <v>0</v>
      </c>
      <c r="AF323" t="s">
        <v>431</v>
      </c>
      <c r="AG323" t="s">
        <v>432</v>
      </c>
      <c r="AH323" s="40">
        <f t="shared" si="34"/>
        <v>527.58902539726603</v>
      </c>
      <c r="AJ323" t="str">
        <f t="shared" si="28"/>
        <v>INSERT INTO TABLA_PRESUPUESTO VALUES ('VSR','80145-C','14004893-20',2022,'Marzo',38.25,'USD',1277.55,606.433625,0,76.5,20.373098,0,10.305669,12.628074,0.426742,4.399429,0,0,0,0,0,0,0,46.654252,18.894338,0,3,'20223','2022-3-01');</v>
      </c>
    </row>
    <row r="324" spans="1:36" x14ac:dyDescent="0.2">
      <c r="A324" s="7" t="s">
        <v>117</v>
      </c>
      <c r="B324" t="s">
        <v>63</v>
      </c>
      <c r="C324" t="s">
        <v>257</v>
      </c>
      <c r="D324">
        <v>2022</v>
      </c>
      <c r="E324" t="s">
        <v>47</v>
      </c>
      <c r="F324" s="5">
        <v>182.75</v>
      </c>
      <c r="G324" t="s">
        <v>134</v>
      </c>
      <c r="H324" s="5">
        <v>4431.6875</v>
      </c>
      <c r="I324" s="5">
        <v>2710.1086701161112</v>
      </c>
      <c r="J324" s="5">
        <v>0</v>
      </c>
      <c r="K324" s="5">
        <v>211.98999999999998</v>
      </c>
      <c r="L324" s="5">
        <v>97.338133250399864</v>
      </c>
      <c r="M324" s="5">
        <v>0</v>
      </c>
      <c r="N324" s="5">
        <v>64.059193121693113</v>
      </c>
      <c r="O324" s="5">
        <v>70.102513227513228</v>
      </c>
      <c r="P324" s="5">
        <v>2.3689814814814816</v>
      </c>
      <c r="Q324" s="5">
        <v>15.261160254408065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f t="shared" si="33"/>
        <v>242.06479461623363</v>
      </c>
      <c r="Z324" s="5">
        <v>90.272946531137762</v>
      </c>
      <c r="AA324" s="5">
        <v>0</v>
      </c>
      <c r="AB324" s="5">
        <f>VLOOKUP($E324,Parametros!$B$3:$F$14,2,FALSE)</f>
        <v>3</v>
      </c>
      <c r="AC324" s="5" t="str">
        <f>VLOOKUP($E324,Parametros!$B$3:$F$14,4,FALSE)</f>
        <v>20223</v>
      </c>
      <c r="AD324" s="5" t="str">
        <f>VLOOKUP($E324,Parametros!$B$3:$F$14,5,FALSE)</f>
        <v>2022-3-01</v>
      </c>
      <c r="AE324" s="5">
        <v>0</v>
      </c>
      <c r="AF324" t="s">
        <v>431</v>
      </c>
      <c r="AG324" t="s">
        <v>433</v>
      </c>
      <c r="AH324" s="40">
        <f t="shared" si="34"/>
        <v>1170.1859020172556</v>
      </c>
      <c r="AJ324" t="str">
        <f t="shared" si="28"/>
        <v>INSERT INTO TABLA_PRESUPUESTO VALUES ('VSR','80007-C','14004705-21',2022,'Marzo',182.75,'USD',4431.6875,2710.10867,0,211.99,97.338133,0,64.059193,70.102513,2.368981,15.26116,0,0,0,0,0,0,0,242.064795,90.272947,0,3,'20223','2022-3-01');</v>
      </c>
    </row>
    <row r="325" spans="1:36" x14ac:dyDescent="0.2">
      <c r="A325" s="7" t="s">
        <v>117</v>
      </c>
      <c r="B325" t="s">
        <v>62</v>
      </c>
      <c r="C325" t="s">
        <v>260</v>
      </c>
      <c r="D325">
        <v>2022</v>
      </c>
      <c r="E325" t="s">
        <v>47</v>
      </c>
      <c r="F325" s="5">
        <v>97.75</v>
      </c>
      <c r="G325" t="s">
        <v>261</v>
      </c>
      <c r="H325" s="5">
        <v>2170.0499999999997</v>
      </c>
      <c r="I325" s="5">
        <v>1343.6703879557094</v>
      </c>
      <c r="J325" s="5">
        <v>0</v>
      </c>
      <c r="K325" s="5">
        <v>138.41399999999999</v>
      </c>
      <c r="L325" s="5">
        <v>52.064582901376674</v>
      </c>
      <c r="M325" s="5">
        <v>0</v>
      </c>
      <c r="N325" s="5">
        <v>42.655667371326231</v>
      </c>
      <c r="O325" s="5">
        <v>45.830626633195344</v>
      </c>
      <c r="P325" s="5">
        <v>1.7578870489444787</v>
      </c>
      <c r="Q325" s="5">
        <v>7.4728826908662258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f t="shared" si="33"/>
        <v>146.00259328424315</v>
      </c>
      <c r="Z325" s="5">
        <v>48.285529539910897</v>
      </c>
      <c r="AA325" s="5">
        <v>0</v>
      </c>
      <c r="AB325" s="5">
        <f>VLOOKUP($E325,Parametros!$B$3:$F$14,2,FALSE)</f>
        <v>3</v>
      </c>
      <c r="AC325" s="5" t="str">
        <f>VLOOKUP($E325,Parametros!$B$3:$F$14,4,FALSE)</f>
        <v>20223</v>
      </c>
      <c r="AD325" s="5" t="str">
        <f>VLOOKUP($E325,Parametros!$B$3:$F$14,5,FALSE)</f>
        <v>2022-3-01</v>
      </c>
      <c r="AE325" s="5">
        <v>0</v>
      </c>
      <c r="AF325" t="s">
        <v>431</v>
      </c>
      <c r="AG325" t="s">
        <v>434</v>
      </c>
      <c r="AH325" s="40">
        <f t="shared" si="34"/>
        <v>489.89843585867033</v>
      </c>
      <c r="AJ325" t="str">
        <f t="shared" si="28"/>
        <v>INSERT INTO TABLA_PRESUPUESTO VALUES ('VSR','80006-C','14004739-20',2022,'Marzo',97.75,'EUR',2170.05,1343.670388,0,138.414,52.064583,0,42.655667,45.830627,1.757887,7.472883,0,0,0,0,0,0,0,146.002593,48.28553,0,3,'20223','2022-3-01');</v>
      </c>
    </row>
    <row r="326" spans="1:36" x14ac:dyDescent="0.2">
      <c r="A326" s="7" t="s">
        <v>117</v>
      </c>
      <c r="B326" t="s">
        <v>62</v>
      </c>
      <c r="C326" t="s">
        <v>263</v>
      </c>
      <c r="D326">
        <v>2022</v>
      </c>
      <c r="E326" t="s">
        <v>47</v>
      </c>
      <c r="F326" s="5">
        <v>7794.5</v>
      </c>
      <c r="G326" t="s">
        <v>261</v>
      </c>
      <c r="H326" s="5">
        <v>166303.45200000002</v>
      </c>
      <c r="I326" s="5">
        <v>117592.77645893337</v>
      </c>
      <c r="J326" s="5">
        <v>0</v>
      </c>
      <c r="K326" s="5">
        <v>11037.012000000001</v>
      </c>
      <c r="L326" s="5">
        <v>4151.5845670054268</v>
      </c>
      <c r="M326" s="5">
        <v>0</v>
      </c>
      <c r="N326" s="5">
        <v>3401.3258243048826</v>
      </c>
      <c r="O326" s="5">
        <v>3654.4943150121849</v>
      </c>
      <c r="P326" s="5">
        <v>140.17238468539887</v>
      </c>
      <c r="Q326" s="5">
        <v>572.69011676325545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f t="shared" si="33"/>
        <v>11618.928778861226</v>
      </c>
      <c r="Z326" s="5">
        <v>3850.2461380955042</v>
      </c>
      <c r="AA326" s="5">
        <v>0</v>
      </c>
      <c r="AB326" s="5">
        <f>VLOOKUP($E326,Parametros!$B$3:$F$14,2,FALSE)</f>
        <v>3</v>
      </c>
      <c r="AC326" s="5" t="str">
        <f>VLOOKUP($E326,Parametros!$B$3:$F$14,4,FALSE)</f>
        <v>20223</v>
      </c>
      <c r="AD326" s="5" t="str">
        <f>VLOOKUP($E326,Parametros!$B$3:$F$14,5,FALSE)</f>
        <v>2022-3-01</v>
      </c>
      <c r="AE326" s="5">
        <v>2.9103830456733704E-11</v>
      </c>
      <c r="AF326" t="s">
        <v>431</v>
      </c>
      <c r="AG326" t="s">
        <v>434</v>
      </c>
      <c r="AH326" s="40">
        <f t="shared" si="34"/>
        <v>21903.150195199971</v>
      </c>
      <c r="AJ326" t="str">
        <f t="shared" si="28"/>
        <v>INSERT INTO TABLA_PRESUPUESTO VALUES ('VSR','80006-C','14003720-21',2022,'Marzo',7794.5,'EUR',166303.452,117592.776459,0,11037.012,4151.584567,0,3401.325824,3654.494315,140.172385,572.690117,0,0,0,0,0,0,0,11618.928779,3850.246138,0,3,'20223','2022-3-01');</v>
      </c>
    </row>
    <row r="327" spans="1:36" x14ac:dyDescent="0.2">
      <c r="A327" s="7" t="s">
        <v>117</v>
      </c>
      <c r="B327" t="s">
        <v>62</v>
      </c>
      <c r="C327" t="s">
        <v>264</v>
      </c>
      <c r="D327">
        <v>2022</v>
      </c>
      <c r="E327" t="s">
        <v>47</v>
      </c>
      <c r="F327" s="5">
        <v>7184.2</v>
      </c>
      <c r="G327" t="s">
        <v>261</v>
      </c>
      <c r="H327" s="5">
        <v>153282.0912</v>
      </c>
      <c r="I327" s="5">
        <v>96663.803286486742</v>
      </c>
      <c r="J327" s="5">
        <v>0</v>
      </c>
      <c r="K327" s="5">
        <v>10172.8272</v>
      </c>
      <c r="L327" s="5">
        <v>3826.5204754994402</v>
      </c>
      <c r="M327" s="5">
        <v>0</v>
      </c>
      <c r="N327" s="5">
        <v>3135.0060923691244</v>
      </c>
      <c r="O327" s="5">
        <v>3368.3517939458002</v>
      </c>
      <c r="P327" s="5">
        <v>129.19705511024986</v>
      </c>
      <c r="Q327" s="5">
        <v>527.84916759902228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f t="shared" si="33"/>
        <v>10709.180593122692</v>
      </c>
      <c r="Z327" s="5">
        <v>3548.7764840984946</v>
      </c>
      <c r="AA327" s="5">
        <v>0</v>
      </c>
      <c r="AB327" s="5">
        <f>VLOOKUP($E327,Parametros!$B$3:$F$14,2,FALSE)</f>
        <v>3</v>
      </c>
      <c r="AC327" s="5" t="str">
        <f>VLOOKUP($E327,Parametros!$B$3:$F$14,4,FALSE)</f>
        <v>20223</v>
      </c>
      <c r="AD327" s="5" t="str">
        <f>VLOOKUP($E327,Parametros!$B$3:$F$14,5,FALSE)</f>
        <v>2022-3-01</v>
      </c>
      <c r="AE327" s="5">
        <v>0</v>
      </c>
      <c r="AF327" t="s">
        <v>431</v>
      </c>
      <c r="AG327" t="s">
        <v>434</v>
      </c>
      <c r="AH327" s="40">
        <f t="shared" si="34"/>
        <v>31909.759644891128</v>
      </c>
      <c r="AJ327" t="str">
        <f t="shared" ref="AJ327:AJ390" si="35">TRIM(_xlfn.CONCAT("INSERT INTO TABLA_PRESUPUESTO VALUES ('",A327,"','",B327,"','",C327,"',",D327,",'",E327,"',",SUBSTITUTE(ROUND(F327,6),",","."),",'",G327,"',",SUBSTITUTE(ROUND(H327,6),",","."),",",SUBSTITUTE(ROUND(I327,6),",","."),",",SUBSTITUTE(ROUND(J327,6),",","."),",",SUBSTITUTE(ROUND(K327,6),",","."),",",SUBSTITUTE(ROUND(L327,6),",","."),",",SUBSTITUTE(ROUND(M327,6),",","."),",",SUBSTITUTE(ROUND(N327,6),",","."),",",SUBSTITUTE(ROUND(O327,6),",","."),",",SUBSTITUTE(ROUND(P327,6),",","."),",",SUBSTITUTE(ROUND(Q327,6),",","."),",",SUBSTITUTE(ROUND(R327,6),",","."),",",SUBSTITUTE(ROUND(S327,6),",","."),",",SUBSTITUTE(ROUND(T327,6),",","."),",",SUBSTITUTE(ROUND(U327,6),",","."),",",SUBSTITUTE(ROUND(V327,6),",","."),",",SUBSTITUTE(ROUND(W327,6),",","."),",",SUBSTITUTE(ROUND(X327,6),",","."),",",SUBSTITUTE(ROUND(Y327,6),",","."),",",SUBSTITUTE(ROUND(Z327,6),",","."),",",SUBSTITUTE(ROUND(AA327,6),",","."),",",AB327,",'",AC327,"','",AD327,"');"))</f>
        <v>INSERT INTO TABLA_PRESUPUESTO VALUES ('VSR','80006-C','14003719-21',2022,'Marzo',7184.2,'EUR',153282.0912,96663.803286,0,10172.8272,3826.520475,0,3135.006092,3368.351794,129.197055,527.849168,0,0,0,0,0,0,0,10709.180593,3548.776484,0,3,'20223','2022-3-01');</v>
      </c>
    </row>
    <row r="328" spans="1:36" x14ac:dyDescent="0.2">
      <c r="A328" s="7" t="s">
        <v>117</v>
      </c>
      <c r="B328" t="s">
        <v>62</v>
      </c>
      <c r="C328" t="s">
        <v>266</v>
      </c>
      <c r="D328">
        <v>2022</v>
      </c>
      <c r="E328" t="s">
        <v>47</v>
      </c>
      <c r="F328" s="5">
        <v>1011.5</v>
      </c>
      <c r="G328" t="s">
        <v>261</v>
      </c>
      <c r="H328" s="5">
        <v>26982.773999999998</v>
      </c>
      <c r="I328" s="5">
        <v>17749.171222301404</v>
      </c>
      <c r="J328" s="5">
        <v>0</v>
      </c>
      <c r="K328" s="5">
        <v>1432.2839999999999</v>
      </c>
      <c r="L328" s="5">
        <v>538.75524915337598</v>
      </c>
      <c r="M328" s="5">
        <v>0</v>
      </c>
      <c r="N328" s="5">
        <v>441.39342758154964</v>
      </c>
      <c r="O328" s="5">
        <v>474.2473538565431</v>
      </c>
      <c r="P328" s="5">
        <v>18.19030946299069</v>
      </c>
      <c r="Q328" s="5">
        <v>92.919105447411454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f t="shared" si="33"/>
        <v>1526.4004585440948</v>
      </c>
      <c r="Z328" s="5">
        <v>499.65026219559979</v>
      </c>
      <c r="AA328" s="5">
        <v>0</v>
      </c>
      <c r="AB328" s="5">
        <f>VLOOKUP($E328,Parametros!$B$3:$F$14,2,FALSE)</f>
        <v>3</v>
      </c>
      <c r="AC328" s="5" t="str">
        <f>VLOOKUP($E328,Parametros!$B$3:$F$14,4,FALSE)</f>
        <v>20223</v>
      </c>
      <c r="AD328" s="5" t="str">
        <f>VLOOKUP($E328,Parametros!$B$3:$F$14,5,FALSE)</f>
        <v>2022-3-01</v>
      </c>
      <c r="AE328" s="5">
        <v>0</v>
      </c>
      <c r="AF328" t="s">
        <v>431</v>
      </c>
      <c r="AG328" t="s">
        <v>434</v>
      </c>
      <c r="AH328" s="40">
        <f t="shared" si="34"/>
        <v>5736.1630700011256</v>
      </c>
      <c r="AJ328" t="str">
        <f t="shared" si="35"/>
        <v>INSERT INTO TABLA_PRESUPUESTO VALUES ('VSR','80006-C','14004090-21',2022,'Marzo',1011.5,'EUR',26982.774,17749.171222,0,1432.284,538.755249,0,441.393428,474.247354,18.190309,92.919105,0,0,0,0,0,0,0,1526.400459,499.650262,0,3,'20223','2022-3-01');</v>
      </c>
    </row>
    <row r="329" spans="1:36" x14ac:dyDescent="0.2">
      <c r="A329" s="7" t="s">
        <v>117</v>
      </c>
      <c r="B329" t="s">
        <v>75</v>
      </c>
      <c r="C329" t="s">
        <v>271</v>
      </c>
      <c r="D329">
        <v>2022</v>
      </c>
      <c r="E329" t="s">
        <v>47</v>
      </c>
      <c r="F329" s="5">
        <v>22.549244618983241</v>
      </c>
      <c r="G329" t="s">
        <v>134</v>
      </c>
      <c r="H329" s="5">
        <v>2435.31841885019</v>
      </c>
      <c r="I329" s="5">
        <v>1402.7891282883934</v>
      </c>
      <c r="J329" s="5">
        <v>0</v>
      </c>
      <c r="K329" s="5">
        <v>121.76592094250951</v>
      </c>
      <c r="L329" s="5">
        <v>12.010404253999743</v>
      </c>
      <c r="M329" s="5">
        <v>365.29776282752852</v>
      </c>
      <c r="N329" s="5">
        <v>4.716181881094534</v>
      </c>
      <c r="O329" s="5">
        <v>0</v>
      </c>
      <c r="P329" s="5">
        <v>0.36108267527130022</v>
      </c>
      <c r="Q329" s="5">
        <v>8.3863730600554334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f t="shared" si="33"/>
        <v>408.19382948266889</v>
      </c>
      <c r="Z329" s="5">
        <v>29.432429038719143</v>
      </c>
      <c r="AA329" s="5">
        <v>0</v>
      </c>
      <c r="AB329" s="5">
        <f>VLOOKUP($E329,Parametros!$B$3:$F$14,2,FALSE)</f>
        <v>3</v>
      </c>
      <c r="AC329" s="5" t="str">
        <f>VLOOKUP($E329,Parametros!$B$3:$F$14,4,FALSE)</f>
        <v>20223</v>
      </c>
      <c r="AD329" s="5" t="str">
        <f>VLOOKUP($E329,Parametros!$B$3:$F$14,5,FALSE)</f>
        <v>2022-3-01</v>
      </c>
      <c r="AE329" s="5">
        <v>0</v>
      </c>
      <c r="AF329" t="s">
        <v>438</v>
      </c>
      <c r="AG329" t="s">
        <v>439</v>
      </c>
      <c r="AH329" s="40">
        <f t="shared" si="34"/>
        <v>490.5591358826187</v>
      </c>
      <c r="AJ329" t="str">
        <f t="shared" si="35"/>
        <v>INSERT INTO TABLA_PRESUPUESTO VALUES ('VSR','80130-C','14004732-17',2022,'Marzo',22.549245,'USD',2435.318419,1402.789128,0,121.765921,12.010404,365.297763,4.716182,0,0.361083,8.386373,0,0,0,0,0,0,0,408.193829,29.432429,0,3,'20223','2022-3-01');</v>
      </c>
    </row>
    <row r="330" spans="1:36" x14ac:dyDescent="0.2">
      <c r="A330" s="7" t="s">
        <v>117</v>
      </c>
      <c r="B330" t="s">
        <v>75</v>
      </c>
      <c r="C330" t="s">
        <v>272</v>
      </c>
      <c r="D330">
        <v>2022</v>
      </c>
      <c r="E330" t="s">
        <v>47</v>
      </c>
      <c r="F330" s="5">
        <v>180.74550419536899</v>
      </c>
      <c r="G330" t="s">
        <v>134</v>
      </c>
      <c r="H330" s="5">
        <v>6687.5836552286528</v>
      </c>
      <c r="I330" s="5">
        <v>3404.6017303796734</v>
      </c>
      <c r="J330" s="5">
        <v>0</v>
      </c>
      <c r="K330" s="5">
        <v>334.37918276143267</v>
      </c>
      <c r="L330" s="5">
        <v>96.270478641748483</v>
      </c>
      <c r="M330" s="5">
        <v>1003.1375482842978</v>
      </c>
      <c r="N330" s="5">
        <v>37.802981269619664</v>
      </c>
      <c r="O330" s="5">
        <v>0</v>
      </c>
      <c r="P330" s="5">
        <v>2.8942907534552553</v>
      </c>
      <c r="Q330" s="5">
        <v>23.029666662463118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f t="shared" si="33"/>
        <v>1302.7827767478984</v>
      </c>
      <c r="Z330" s="5">
        <v>235.91828977806276</v>
      </c>
      <c r="AA330" s="5">
        <v>0</v>
      </c>
      <c r="AB330" s="5">
        <f>VLOOKUP($E330,Parametros!$B$3:$F$14,2,FALSE)</f>
        <v>3</v>
      </c>
      <c r="AC330" s="5" t="str">
        <f>VLOOKUP($E330,Parametros!$B$3:$F$14,4,FALSE)</f>
        <v>20223</v>
      </c>
      <c r="AD330" s="5" t="str">
        <f>VLOOKUP($E330,Parametros!$B$3:$F$14,5,FALSE)</f>
        <v>2022-3-01</v>
      </c>
      <c r="AE330" s="5">
        <v>0</v>
      </c>
      <c r="AF330" t="s">
        <v>438</v>
      </c>
      <c r="AG330" t="s">
        <v>439</v>
      </c>
      <c r="AH330" s="40">
        <f t="shared" si="34"/>
        <v>1549.5494866978991</v>
      </c>
      <c r="AJ330" t="str">
        <f t="shared" si="35"/>
        <v>INSERT INTO TABLA_PRESUPUESTO VALUES ('VSR','80130-C','14004774-20',2022,'Marzo',180.745504,'USD',6687.583655,3404.60173,0,334.379183,96.270479,1003.137548,37.802981,0,2.894291,23.029667,0,0,0,0,0,0,0,1302.782777,235.91829,0,3,'20223','2022-3-01');</v>
      </c>
    </row>
    <row r="331" spans="1:36" x14ac:dyDescent="0.2">
      <c r="A331" s="7" t="s">
        <v>117</v>
      </c>
      <c r="B331" t="s">
        <v>75</v>
      </c>
      <c r="C331" t="s">
        <v>273</v>
      </c>
      <c r="D331">
        <v>2022</v>
      </c>
      <c r="E331" t="s">
        <v>47</v>
      </c>
      <c r="F331" s="5">
        <v>179.18865211699821</v>
      </c>
      <c r="G331" t="s">
        <v>134</v>
      </c>
      <c r="H331" s="5">
        <v>6629.9801283289335</v>
      </c>
      <c r="I331" s="5">
        <v>3556.1534480606151</v>
      </c>
      <c r="J331" s="5">
        <v>0</v>
      </c>
      <c r="K331" s="5">
        <v>331.49900641644672</v>
      </c>
      <c r="L331" s="5">
        <v>95.441252512853183</v>
      </c>
      <c r="M331" s="5">
        <v>994.49701924934004</v>
      </c>
      <c r="N331" s="5">
        <v>37.47736514865322</v>
      </c>
      <c r="O331" s="5">
        <v>0</v>
      </c>
      <c r="P331" s="5">
        <v>2.8693607691937624</v>
      </c>
      <c r="Q331" s="5">
        <v>22.831300542280744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f t="shared" si="33"/>
        <v>1291.5612524135877</v>
      </c>
      <c r="Z331" s="5">
        <v>233.88620670412001</v>
      </c>
      <c r="AA331" s="5">
        <v>0</v>
      </c>
      <c r="AB331" s="5">
        <f>VLOOKUP($E331,Parametros!$B$3:$F$14,2,FALSE)</f>
        <v>3</v>
      </c>
      <c r="AC331" s="5" t="str">
        <f>VLOOKUP($E331,Parametros!$B$3:$F$14,4,FALSE)</f>
        <v>20223</v>
      </c>
      <c r="AD331" s="5" t="str">
        <f>VLOOKUP($E331,Parametros!$B$3:$F$14,5,FALSE)</f>
        <v>2022-3-01</v>
      </c>
      <c r="AE331" s="5">
        <v>0</v>
      </c>
      <c r="AF331" t="s">
        <v>438</v>
      </c>
      <c r="AG331" t="s">
        <v>439</v>
      </c>
      <c r="AH331" s="40">
        <f t="shared" si="34"/>
        <v>1355.3251689254312</v>
      </c>
      <c r="AJ331" t="str">
        <f t="shared" si="35"/>
        <v>INSERT INTO TABLA_PRESUPUESTO VALUES ('VSR','80130-C','14004773-20',2022,'Marzo',179.188652,'USD',6629.980128,3556.153448,0,331.499006,95.441253,994.497019,37.477365,0,2.869361,22.831301,0,0,0,0,0,0,0,1291.561252,233.886207,0,3,'20223','2022-3-01');</v>
      </c>
    </row>
    <row r="332" spans="1:36" x14ac:dyDescent="0.2">
      <c r="A332" s="7" t="s">
        <v>117</v>
      </c>
      <c r="B332" t="s">
        <v>75</v>
      </c>
      <c r="C332" t="s">
        <v>274</v>
      </c>
      <c r="D332">
        <v>2022</v>
      </c>
      <c r="E332" t="s">
        <v>47</v>
      </c>
      <c r="F332" s="5">
        <v>81.086882765724596</v>
      </c>
      <c r="G332" t="s">
        <v>134</v>
      </c>
      <c r="H332" s="5">
        <v>2756.9540140346362</v>
      </c>
      <c r="I332" s="5">
        <v>1512.9636840336029</v>
      </c>
      <c r="J332" s="5">
        <v>0</v>
      </c>
      <c r="K332" s="5">
        <v>137.84770070173184</v>
      </c>
      <c r="L332" s="5">
        <v>43.18930670046322</v>
      </c>
      <c r="M332" s="5">
        <v>413.54310210519543</v>
      </c>
      <c r="N332" s="5">
        <v>16.959348029432597</v>
      </c>
      <c r="O332" s="5">
        <v>0</v>
      </c>
      <c r="P332" s="5">
        <v>1.2984500835034332</v>
      </c>
      <c r="Q332" s="5">
        <v>9.4939719964948264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f t="shared" si="33"/>
        <v>547.13362483359265</v>
      </c>
      <c r="Z332" s="5">
        <v>105.83875261896644</v>
      </c>
      <c r="AA332" s="5">
        <v>0</v>
      </c>
      <c r="AB332" s="5">
        <f>VLOOKUP($E332,Parametros!$B$3:$F$14,2,FALSE)</f>
        <v>3</v>
      </c>
      <c r="AC332" s="5" t="str">
        <f>VLOOKUP($E332,Parametros!$B$3:$F$14,4,FALSE)</f>
        <v>20223</v>
      </c>
      <c r="AD332" s="5" t="str">
        <f>VLOOKUP($E332,Parametros!$B$3:$F$14,5,FALSE)</f>
        <v>2022-3-01</v>
      </c>
      <c r="AE332" s="5">
        <v>0</v>
      </c>
      <c r="AF332" t="s">
        <v>438</v>
      </c>
      <c r="AG332" t="s">
        <v>439</v>
      </c>
      <c r="AH332" s="40">
        <f t="shared" si="34"/>
        <v>515.81969776524545</v>
      </c>
      <c r="AJ332" t="str">
        <f t="shared" si="35"/>
        <v>INSERT INTO TABLA_PRESUPUESTO VALUES ('VSR','80130-C','14005136-20',2022,'Marzo',81.086883,'USD',2756.954014,1512.963684,0,137.847701,43.189307,413.543102,16.959348,0,1.29845,9.493972,0,0,0,0,0,0,0,547.133625,105.838753,0,3,'20223','2022-3-01');</v>
      </c>
    </row>
    <row r="333" spans="1:36" x14ac:dyDescent="0.2">
      <c r="A333" s="7" t="s">
        <v>117</v>
      </c>
      <c r="B333" t="s">
        <v>75</v>
      </c>
      <c r="C333" t="s">
        <v>275</v>
      </c>
      <c r="D333">
        <v>2022</v>
      </c>
      <c r="E333" t="s">
        <v>47</v>
      </c>
      <c r="F333" s="5">
        <v>197.61977188351682</v>
      </c>
      <c r="G333" t="s">
        <v>134</v>
      </c>
      <c r="H333" s="5">
        <v>7311.9315596901224</v>
      </c>
      <c r="I333" s="5">
        <v>4804.6319287250972</v>
      </c>
      <c r="J333" s="5">
        <v>0</v>
      </c>
      <c r="K333" s="5">
        <v>365.59657798450615</v>
      </c>
      <c r="L333" s="5">
        <v>105.25821990977502</v>
      </c>
      <c r="M333" s="5">
        <v>1096.7897339535184</v>
      </c>
      <c r="N333" s="5">
        <v>41.332239871062342</v>
      </c>
      <c r="O333" s="5">
        <v>0</v>
      </c>
      <c r="P333" s="5">
        <v>3.1644996151282108</v>
      </c>
      <c r="Q333" s="5">
        <v>25.179699448955926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f t="shared" si="33"/>
        <v>1424.409621145591</v>
      </c>
      <c r="Z333" s="5">
        <v>257.9434482569261</v>
      </c>
      <c r="AA333" s="5">
        <v>0</v>
      </c>
      <c r="AB333" s="5">
        <f>VLOOKUP($E333,Parametros!$B$3:$F$14,2,FALSE)</f>
        <v>3</v>
      </c>
      <c r="AC333" s="5" t="str">
        <f>VLOOKUP($E333,Parametros!$B$3:$F$14,4,FALSE)</f>
        <v>20223</v>
      </c>
      <c r="AD333" s="5" t="str">
        <f>VLOOKUP($E333,Parametros!$B$3:$F$14,5,FALSE)</f>
        <v>2022-3-01</v>
      </c>
      <c r="AE333" s="5">
        <v>0</v>
      </c>
      <c r="AF333" t="s">
        <v>438</v>
      </c>
      <c r="AG333" t="s">
        <v>439</v>
      </c>
      <c r="AH333" s="40">
        <f t="shared" si="34"/>
        <v>612.03521192515268</v>
      </c>
      <c r="AJ333" t="str">
        <f t="shared" si="35"/>
        <v>INSERT INTO TABLA_PRESUPUESTO VALUES ('VSR','80130-C','14004731-19',2022,'Marzo',197.619772,'USD',7311.93156,4804.631929,0,365.596578,105.25822,1096.789734,41.33224,0,3.1645,25.179699,0,0,0,0,0,0,0,1424.409621,257.943448,0,3,'20223','2022-3-01');</v>
      </c>
    </row>
    <row r="334" spans="1:36" x14ac:dyDescent="0.2">
      <c r="A334" s="7" t="s">
        <v>117</v>
      </c>
      <c r="B334" t="s">
        <v>75</v>
      </c>
      <c r="C334" t="s">
        <v>276</v>
      </c>
      <c r="D334">
        <v>2022</v>
      </c>
      <c r="E334" t="s">
        <v>47</v>
      </c>
      <c r="F334" s="5">
        <v>53.927347153372388</v>
      </c>
      <c r="G334" t="s">
        <v>134</v>
      </c>
      <c r="H334" s="5">
        <v>1833.5298032146611</v>
      </c>
      <c r="I334" s="5">
        <v>1075.5607289976508</v>
      </c>
      <c r="J334" s="5">
        <v>0</v>
      </c>
      <c r="K334" s="5">
        <v>91.676490160733067</v>
      </c>
      <c r="L334" s="5">
        <v>28.723323135734795</v>
      </c>
      <c r="M334" s="5">
        <v>275.02947048219914</v>
      </c>
      <c r="N334" s="5">
        <v>11.278922280443899</v>
      </c>
      <c r="O334" s="5">
        <v>0</v>
      </c>
      <c r="P334" s="5">
        <v>0.86354248709648596</v>
      </c>
      <c r="Q334" s="5">
        <v>6.3140264646575881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f t="shared" si="33"/>
        <v>363.87469735309782</v>
      </c>
      <c r="Z334" s="5">
        <v>70.388735638700695</v>
      </c>
      <c r="AA334" s="5">
        <v>0</v>
      </c>
      <c r="AB334" s="5">
        <f>VLOOKUP($E334,Parametros!$B$3:$F$14,2,FALSE)</f>
        <v>3</v>
      </c>
      <c r="AC334" s="5" t="str">
        <f>VLOOKUP($E334,Parametros!$B$3:$F$14,4,FALSE)</f>
        <v>20223</v>
      </c>
      <c r="AD334" s="5" t="str">
        <f>VLOOKUP($E334,Parametros!$B$3:$F$14,5,FALSE)</f>
        <v>2022-3-01</v>
      </c>
      <c r="AE334" s="5">
        <v>0</v>
      </c>
      <c r="AF334" t="s">
        <v>438</v>
      </c>
      <c r="AG334" t="s">
        <v>439</v>
      </c>
      <c r="AH334" s="40">
        <f t="shared" si="34"/>
        <v>273.69456356744479</v>
      </c>
      <c r="AJ334" t="str">
        <f t="shared" si="35"/>
        <v>INSERT INTO TABLA_PRESUPUESTO VALUES ('VSR','80130-C','14005137-20',2022,'Marzo',53.927347,'USD',1833.529803,1075.560729,0,91.67649,28.723323,275.02947,11.278922,0,0.863542,6.314026,0,0,0,0,0,0,0,363.874697,70.388736,0,3,'20223','2022-3-01');</v>
      </c>
    </row>
    <row r="335" spans="1:36" x14ac:dyDescent="0.2">
      <c r="A335" s="7" t="s">
        <v>117</v>
      </c>
      <c r="B335" t="s">
        <v>75</v>
      </c>
      <c r="C335" t="s">
        <v>277</v>
      </c>
      <c r="D335">
        <v>2022</v>
      </c>
      <c r="E335" t="s">
        <v>47</v>
      </c>
      <c r="F335" s="5">
        <v>78.475388956844569</v>
      </c>
      <c r="G335" t="s">
        <v>134</v>
      </c>
      <c r="H335" s="5">
        <v>2668.1632245327155</v>
      </c>
      <c r="I335" s="5">
        <v>1377.2120623930036</v>
      </c>
      <c r="J335" s="5">
        <v>0</v>
      </c>
      <c r="K335" s="5">
        <v>133.40816122663577</v>
      </c>
      <c r="L335" s="5">
        <v>41.798346742316255</v>
      </c>
      <c r="M335" s="5">
        <v>400.22448367990728</v>
      </c>
      <c r="N335" s="5">
        <v>16.413153245875989</v>
      </c>
      <c r="O335" s="5">
        <v>0</v>
      </c>
      <c r="P335" s="5">
        <v>1.2566320453873803</v>
      </c>
      <c r="Q335" s="5">
        <v>9.1882080030489384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f t="shared" si="33"/>
        <v>529.51257411431425</v>
      </c>
      <c r="Z335" s="5">
        <v>102.43009714009472</v>
      </c>
      <c r="AA335" s="5">
        <v>0</v>
      </c>
      <c r="AB335" s="5">
        <f>VLOOKUP($E335,Parametros!$B$3:$F$14,2,FALSE)</f>
        <v>3</v>
      </c>
      <c r="AC335" s="5" t="str">
        <f>VLOOKUP($E335,Parametros!$B$3:$F$14,4,FALSE)</f>
        <v>20223</v>
      </c>
      <c r="AD335" s="5" t="str">
        <f>VLOOKUP($E335,Parametros!$B$3:$F$14,5,FALSE)</f>
        <v>2022-3-01</v>
      </c>
      <c r="AE335" s="5">
        <v>0</v>
      </c>
      <c r="AF335" t="s">
        <v>438</v>
      </c>
      <c r="AG335" t="s">
        <v>439</v>
      </c>
      <c r="AH335" s="40">
        <f t="shared" si="34"/>
        <v>586.23208005644585</v>
      </c>
      <c r="AJ335" t="str">
        <f t="shared" si="35"/>
        <v>INSERT INTO TABLA_PRESUPUESTO VALUES ('VSR','80130-C','14005138-20',2022,'Marzo',78.475389,'USD',2668.163225,1377.212062,0,133.408161,41.798347,400.224484,16.413153,0,1.256632,9.188208,0,0,0,0,0,0,0,529.512574,102.430097,0,3,'20223','2022-3-01');</v>
      </c>
    </row>
    <row r="336" spans="1:36" x14ac:dyDescent="0.2">
      <c r="A336" s="7" t="s">
        <v>117</v>
      </c>
      <c r="B336" t="s">
        <v>75</v>
      </c>
      <c r="C336" t="s">
        <v>278</v>
      </c>
      <c r="D336">
        <v>2022</v>
      </c>
      <c r="E336" t="s">
        <v>47</v>
      </c>
      <c r="F336" s="5">
        <v>65.352632567222471</v>
      </c>
      <c r="G336" t="s">
        <v>134</v>
      </c>
      <c r="H336" s="5">
        <v>2221.9895072855638</v>
      </c>
      <c r="I336" s="5">
        <v>1208.7473548418618</v>
      </c>
      <c r="J336" s="5">
        <v>0</v>
      </c>
      <c r="K336" s="5">
        <v>111.09947536427822</v>
      </c>
      <c r="L336" s="5">
        <v>34.808772952627763</v>
      </c>
      <c r="M336" s="5">
        <v>333.29842609283457</v>
      </c>
      <c r="N336" s="5">
        <v>13.668524458504047</v>
      </c>
      <c r="O336" s="5">
        <v>0</v>
      </c>
      <c r="P336" s="5">
        <v>1.0464964038542159</v>
      </c>
      <c r="Q336" s="5">
        <v>7.6517439359833483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f t="shared" si="33"/>
        <v>440.96679424994062</v>
      </c>
      <c r="Z336" s="5">
        <v>85.301603358764396</v>
      </c>
      <c r="AA336" s="5">
        <v>0</v>
      </c>
      <c r="AB336" s="5">
        <f>VLOOKUP($E336,Parametros!$B$3:$F$14,2,FALSE)</f>
        <v>3</v>
      </c>
      <c r="AC336" s="5" t="str">
        <f>VLOOKUP($E336,Parametros!$B$3:$F$14,4,FALSE)</f>
        <v>20223</v>
      </c>
      <c r="AD336" s="5" t="str">
        <f>VLOOKUP($E336,Parametros!$B$3:$F$14,5,FALSE)</f>
        <v>2022-3-01</v>
      </c>
      <c r="AE336" s="5">
        <v>0</v>
      </c>
      <c r="AF336" t="s">
        <v>438</v>
      </c>
      <c r="AG336" t="s">
        <v>439</v>
      </c>
      <c r="AH336" s="40">
        <f t="shared" si="34"/>
        <v>426.36710987685524</v>
      </c>
      <c r="AJ336" t="str">
        <f t="shared" si="35"/>
        <v>INSERT INTO TABLA_PRESUPUESTO VALUES ('VSR','80130-C','14005139-20',2022,'Marzo',65.352633,'USD',2221.989507,1208.747355,0,111.099475,34.808773,333.298426,13.668524,0,1.046496,7.651744,0,0,0,0,0,0,0,440.966794,85.301603,0,3,'20223','2022-3-01');</v>
      </c>
    </row>
    <row r="337" spans="1:36" x14ac:dyDescent="0.2">
      <c r="A337" s="7" t="s">
        <v>117</v>
      </c>
      <c r="B337" t="s">
        <v>75</v>
      </c>
      <c r="C337" t="s">
        <v>279</v>
      </c>
      <c r="D337">
        <v>2022</v>
      </c>
      <c r="E337" t="s">
        <v>47</v>
      </c>
      <c r="F337" s="5">
        <v>25.657926672246187</v>
      </c>
      <c r="G337" t="s">
        <v>134</v>
      </c>
      <c r="H337" s="5">
        <v>872.36950685637032</v>
      </c>
      <c r="I337" s="5">
        <v>454.43728474791959</v>
      </c>
      <c r="J337" s="5">
        <v>0</v>
      </c>
      <c r="K337" s="5">
        <v>43.61847534281852</v>
      </c>
      <c r="L337" s="5">
        <v>13.666181588793917</v>
      </c>
      <c r="M337" s="5">
        <v>130.85542602845555</v>
      </c>
      <c r="N337" s="5">
        <v>5.3663637484436464</v>
      </c>
      <c r="O337" s="5">
        <v>0</v>
      </c>
      <c r="P337" s="5">
        <v>0.4108622244902167</v>
      </c>
      <c r="Q337" s="5">
        <v>3.0041312356058505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f t="shared" si="33"/>
        <v>173.12682331690976</v>
      </c>
      <c r="Z337" s="5">
        <v>33.4900400799145</v>
      </c>
      <c r="AA337" s="5">
        <v>0</v>
      </c>
      <c r="AB337" s="5">
        <f>VLOOKUP($E337,Parametros!$B$3:$F$14,2,FALSE)</f>
        <v>3</v>
      </c>
      <c r="AC337" s="5" t="str">
        <f>VLOOKUP($E337,Parametros!$B$3:$F$14,4,FALSE)</f>
        <v>20223</v>
      </c>
      <c r="AD337" s="5" t="str">
        <f>VLOOKUP($E337,Parametros!$B$3:$F$14,5,FALSE)</f>
        <v>2022-3-01</v>
      </c>
      <c r="AE337" s="5">
        <v>0</v>
      </c>
      <c r="AF337" t="s">
        <v>438</v>
      </c>
      <c r="AG337" t="s">
        <v>439</v>
      </c>
      <c r="AH337" s="40">
        <f t="shared" si="34"/>
        <v>187.52074185992851</v>
      </c>
      <c r="AJ337" t="str">
        <f t="shared" si="35"/>
        <v>INSERT INTO TABLA_PRESUPUESTO VALUES ('VSR','80130-C','14005140-21',2022,'Marzo',25.657927,'USD',872.369507,454.437285,0,43.618475,13.666182,130.855426,5.366364,0,0.410862,3.004131,0,0,0,0,0,0,0,173.126823,33.49004,0,3,'20223','2022-3-01');</v>
      </c>
    </row>
    <row r="338" spans="1:36" x14ac:dyDescent="0.2">
      <c r="A338" s="7" t="s">
        <v>117</v>
      </c>
      <c r="B338" t="s">
        <v>75</v>
      </c>
      <c r="C338" t="s">
        <v>280</v>
      </c>
      <c r="D338">
        <v>2022</v>
      </c>
      <c r="E338" t="s">
        <v>47</v>
      </c>
      <c r="F338" s="5">
        <v>228.80703448571859</v>
      </c>
      <c r="G338" t="s">
        <v>134</v>
      </c>
      <c r="H338" s="5">
        <v>6383.7162621515481</v>
      </c>
      <c r="I338" s="5">
        <v>3422.6041317652421</v>
      </c>
      <c r="J338" s="5">
        <v>0</v>
      </c>
      <c r="K338" s="5">
        <v>319.18581310757742</v>
      </c>
      <c r="L338" s="5">
        <v>121.8694917176455</v>
      </c>
      <c r="M338" s="5">
        <v>957.55743932273219</v>
      </c>
      <c r="N338" s="5">
        <v>47.855066036228727</v>
      </c>
      <c r="O338" s="5">
        <v>0</v>
      </c>
      <c r="P338" s="5">
        <v>3.6639034933987613</v>
      </c>
      <c r="Q338" s="5">
        <v>21.983255113399945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f t="shared" si="33"/>
        <v>1329.7103247684422</v>
      </c>
      <c r="Z338" s="5">
        <v>298.65066080268241</v>
      </c>
      <c r="AA338" s="5">
        <v>0</v>
      </c>
      <c r="AB338" s="5">
        <f>VLOOKUP($E338,Parametros!$B$3:$F$14,2,FALSE)</f>
        <v>3</v>
      </c>
      <c r="AC338" s="5" t="str">
        <f>VLOOKUP($E338,Parametros!$B$3:$F$14,4,FALSE)</f>
        <v>20223</v>
      </c>
      <c r="AD338" s="5" t="str">
        <f>VLOOKUP($E338,Parametros!$B$3:$F$14,5,FALSE)</f>
        <v>2022-3-01</v>
      </c>
      <c r="AE338" s="5">
        <v>0</v>
      </c>
      <c r="AF338" t="s">
        <v>438</v>
      </c>
      <c r="AG338" t="s">
        <v>439</v>
      </c>
      <c r="AH338" s="40">
        <f t="shared" si="34"/>
        <v>1190.3465007926411</v>
      </c>
      <c r="AJ338" t="str">
        <f t="shared" si="35"/>
        <v>INSERT INTO TABLA_PRESUPUESTO VALUES ('VSR','80130-C','14005128-20',2022,'Marzo',228.807034,'USD',6383.716262,3422.604132,0,319.185813,121.869492,957.557439,47.855066,0,3.663903,21.983255,0,0,0,0,0,0,0,1329.710325,298.650661,0,3,'20223','2022-3-01');</v>
      </c>
    </row>
    <row r="339" spans="1:36" x14ac:dyDescent="0.2">
      <c r="A339" s="7" t="s">
        <v>117</v>
      </c>
      <c r="B339" t="s">
        <v>75</v>
      </c>
      <c r="C339" t="s">
        <v>281</v>
      </c>
      <c r="D339">
        <v>2022</v>
      </c>
      <c r="E339" t="s">
        <v>47</v>
      </c>
      <c r="F339" s="5">
        <v>259.54230777484497</v>
      </c>
      <c r="G339" t="s">
        <v>134</v>
      </c>
      <c r="H339" s="5">
        <v>7241.2303869181742</v>
      </c>
      <c r="I339" s="5">
        <v>4110.5124286037953</v>
      </c>
      <c r="J339" s="5">
        <v>0</v>
      </c>
      <c r="K339" s="5">
        <v>362.06151934590872</v>
      </c>
      <c r="L339" s="5">
        <v>138.24002045583669</v>
      </c>
      <c r="M339" s="5">
        <v>1086.184558037726</v>
      </c>
      <c r="N339" s="5">
        <v>54.283358488856457</v>
      </c>
      <c r="O339" s="5">
        <v>0</v>
      </c>
      <c r="P339" s="5">
        <v>4.1560696343030736</v>
      </c>
      <c r="Q339" s="5">
        <v>24.93622968087158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f t="shared" si="33"/>
        <v>1508.3281295880836</v>
      </c>
      <c r="Z339" s="5">
        <v>338.76791374632637</v>
      </c>
      <c r="AA339" s="5">
        <v>0</v>
      </c>
      <c r="AB339" s="5">
        <f>VLOOKUP($E339,Parametros!$B$3:$F$14,2,FALSE)</f>
        <v>3</v>
      </c>
      <c r="AC339" s="5" t="str">
        <f>VLOOKUP($E339,Parametros!$B$3:$F$14,4,FALSE)</f>
        <v>20223</v>
      </c>
      <c r="AD339" s="5" t="str">
        <f>VLOOKUP($E339,Parametros!$B$3:$F$14,5,FALSE)</f>
        <v>2022-3-01</v>
      </c>
      <c r="AE339" s="5">
        <v>0</v>
      </c>
      <c r="AF339" t="s">
        <v>438</v>
      </c>
      <c r="AG339" t="s">
        <v>439</v>
      </c>
      <c r="AH339" s="40">
        <f t="shared" si="34"/>
        <v>1122.0882889245495</v>
      </c>
      <c r="AJ339" t="str">
        <f t="shared" si="35"/>
        <v>INSERT INTO TABLA_PRESUPUESTO VALUES ('VSR','80130-C','14005129-20',2022,'Marzo',259.542308,'USD',7241.230387,4110.512429,0,362.061519,138.24002,1086.184558,54.283358,0,4.15607,24.93623,0,0,0,0,0,0,0,1508.32813,338.767914,0,3,'20223','2022-3-01');</v>
      </c>
    </row>
    <row r="340" spans="1:36" x14ac:dyDescent="0.2">
      <c r="A340" s="7" t="s">
        <v>117</v>
      </c>
      <c r="B340" t="s">
        <v>75</v>
      </c>
      <c r="C340" t="s">
        <v>282</v>
      </c>
      <c r="D340">
        <v>2022</v>
      </c>
      <c r="E340" t="s">
        <v>47</v>
      </c>
      <c r="F340" s="5">
        <v>132.78441597459172</v>
      </c>
      <c r="G340" t="s">
        <v>134</v>
      </c>
      <c r="H340" s="5">
        <v>3704.6852056911089</v>
      </c>
      <c r="I340" s="5">
        <v>1794.8081524838447</v>
      </c>
      <c r="J340" s="5">
        <v>0</v>
      </c>
      <c r="K340" s="5">
        <v>185.23426028455546</v>
      </c>
      <c r="L340" s="5">
        <v>70.72496402578021</v>
      </c>
      <c r="M340" s="5">
        <v>555.70278085366635</v>
      </c>
      <c r="N340" s="5">
        <v>27.77190399468585</v>
      </c>
      <c r="O340" s="5">
        <v>0</v>
      </c>
      <c r="P340" s="5">
        <v>2.1262863995931354</v>
      </c>
      <c r="Q340" s="5">
        <v>12.757622150972223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f t="shared" si="33"/>
        <v>771.67561428616352</v>
      </c>
      <c r="Z340" s="5">
        <v>173.31702088724592</v>
      </c>
      <c r="AA340" s="5">
        <v>0</v>
      </c>
      <c r="AB340" s="5">
        <f>VLOOKUP($E340,Parametros!$B$3:$F$14,2,FALSE)</f>
        <v>3</v>
      </c>
      <c r="AC340" s="5" t="str">
        <f>VLOOKUP($E340,Parametros!$B$3:$F$14,4,FALSE)</f>
        <v>20223</v>
      </c>
      <c r="AD340" s="5" t="str">
        <f>VLOOKUP($E340,Parametros!$B$3:$F$14,5,FALSE)</f>
        <v>2022-3-01</v>
      </c>
      <c r="AE340" s="5">
        <v>0</v>
      </c>
      <c r="AF340" t="s">
        <v>438</v>
      </c>
      <c r="AG340" t="s">
        <v>439</v>
      </c>
      <c r="AH340" s="40">
        <f t="shared" si="34"/>
        <v>882.24221461076536</v>
      </c>
      <c r="AJ340" t="str">
        <f t="shared" si="35"/>
        <v>INSERT INTO TABLA_PRESUPUESTO VALUES ('VSR','80130-C','14005132-20',2022,'Marzo',132.784416,'USD',3704.685206,1794.808152,0,185.23426,70.724964,555.702781,27.771904,0,2.126286,12.757622,0,0,0,0,0,0,0,771.675614,173.317021,0,3,'20223','2022-3-01');</v>
      </c>
    </row>
    <row r="341" spans="1:36" x14ac:dyDescent="0.2">
      <c r="A341" s="7" t="s">
        <v>117</v>
      </c>
      <c r="B341" t="s">
        <v>75</v>
      </c>
      <c r="C341" t="s">
        <v>283</v>
      </c>
      <c r="D341">
        <v>2022</v>
      </c>
      <c r="E341" t="s">
        <v>47</v>
      </c>
      <c r="F341" s="5">
        <v>239.00190454730787</v>
      </c>
      <c r="G341" t="s">
        <v>134</v>
      </c>
      <c r="H341" s="5">
        <v>6668.1531368698897</v>
      </c>
      <c r="I341" s="5">
        <v>3540.2551526609459</v>
      </c>
      <c r="J341" s="5">
        <v>0</v>
      </c>
      <c r="K341" s="5">
        <v>333.40765684349446</v>
      </c>
      <c r="L341" s="5">
        <v>127.29958540041152</v>
      </c>
      <c r="M341" s="5">
        <v>1000.2229705304834</v>
      </c>
      <c r="N341" s="5">
        <v>49.987326441267008</v>
      </c>
      <c r="O341" s="5">
        <v>0</v>
      </c>
      <c r="P341" s="5">
        <v>3.8271546806595054</v>
      </c>
      <c r="Q341" s="5">
        <v>22.96275484738155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f t="shared" si="33"/>
        <v>1388.957733883454</v>
      </c>
      <c r="Z341" s="5">
        <v>311.95752738366235</v>
      </c>
      <c r="AA341" s="5">
        <v>0</v>
      </c>
      <c r="AB341" s="5">
        <f>VLOOKUP($E341,Parametros!$B$3:$F$14,2,FALSE)</f>
        <v>3</v>
      </c>
      <c r="AC341" s="5" t="str">
        <f>VLOOKUP($E341,Parametros!$B$3:$F$14,4,FALSE)</f>
        <v>20223</v>
      </c>
      <c r="AD341" s="5" t="str">
        <f>VLOOKUP($E341,Parametros!$B$3:$F$14,5,FALSE)</f>
        <v>2022-3-01</v>
      </c>
      <c r="AE341" s="5">
        <v>0</v>
      </c>
      <c r="AF341" t="s">
        <v>438</v>
      </c>
      <c r="AG341" t="s">
        <v>439</v>
      </c>
      <c r="AH341" s="40">
        <f t="shared" si="34"/>
        <v>1278.2330080815839</v>
      </c>
      <c r="AJ341" t="str">
        <f t="shared" si="35"/>
        <v>INSERT INTO TABLA_PRESUPUESTO VALUES ('VSR','80130-C','14005130-20',2022,'Marzo',239.001905,'USD',6668.153137,3540.255153,0,333.407657,127.299585,1000.222971,49.987326,0,3.827155,22.962755,0,0,0,0,0,0,0,1388.957734,311.957527,0,3,'20223','2022-3-01');</v>
      </c>
    </row>
    <row r="342" spans="1:36" x14ac:dyDescent="0.2">
      <c r="A342" s="7" t="s">
        <v>117</v>
      </c>
      <c r="B342" t="s">
        <v>75</v>
      </c>
      <c r="C342" t="s">
        <v>284</v>
      </c>
      <c r="D342">
        <v>2022</v>
      </c>
      <c r="E342" t="s">
        <v>47</v>
      </c>
      <c r="F342" s="5">
        <v>130.67513251357326</v>
      </c>
      <c r="G342" t="s">
        <v>134</v>
      </c>
      <c r="H342" s="5">
        <v>3645.8361971286936</v>
      </c>
      <c r="I342" s="5">
        <v>1800.1655022579257</v>
      </c>
      <c r="J342" s="5">
        <v>0</v>
      </c>
      <c r="K342" s="5">
        <v>182.2918098564347</v>
      </c>
      <c r="L342" s="5">
        <v>69.601496367276908</v>
      </c>
      <c r="M342" s="5">
        <v>546.87542956930406</v>
      </c>
      <c r="N342" s="5">
        <v>27.330746669505515</v>
      </c>
      <c r="O342" s="5">
        <v>0</v>
      </c>
      <c r="P342" s="5">
        <v>2.0925102918840159</v>
      </c>
      <c r="Q342" s="5">
        <v>12.55496703359672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f t="shared" si="33"/>
        <v>759.41752964167836</v>
      </c>
      <c r="Z342" s="5">
        <v>170.56387607738799</v>
      </c>
      <c r="AA342" s="5">
        <v>0</v>
      </c>
      <c r="AB342" s="5">
        <f>VLOOKUP($E342,Parametros!$B$3:$F$14,2,FALSE)</f>
        <v>3</v>
      </c>
      <c r="AC342" s="5" t="str">
        <f>VLOOKUP($E342,Parametros!$B$3:$F$14,4,FALSE)</f>
        <v>20223</v>
      </c>
      <c r="AD342" s="5" t="str">
        <f>VLOOKUP($E342,Parametros!$B$3:$F$14,5,FALSE)</f>
        <v>2022-3-01</v>
      </c>
      <c r="AE342" s="5">
        <v>0</v>
      </c>
      <c r="AF342" t="s">
        <v>438</v>
      </c>
      <c r="AG342" t="s">
        <v>439</v>
      </c>
      <c r="AH342" s="40">
        <f t="shared" si="34"/>
        <v>834.35985900537776</v>
      </c>
      <c r="AJ342" t="str">
        <f t="shared" si="35"/>
        <v>INSERT INTO TABLA_PRESUPUESTO VALUES ('VSR','80130-C','14004728-20',2022,'Marzo',130.675133,'USD',3645.836197,1800.165502,0,182.29181,69.601496,546.87543,27.330747,0,2.09251,12.554967,0,0,0,0,0,0,0,759.41753,170.563876,0,3,'20223','2022-3-01');</v>
      </c>
    </row>
    <row r="343" spans="1:36" x14ac:dyDescent="0.2">
      <c r="A343" s="7" t="s">
        <v>117</v>
      </c>
      <c r="B343" t="s">
        <v>75</v>
      </c>
      <c r="C343" t="s">
        <v>285</v>
      </c>
      <c r="D343">
        <v>2022</v>
      </c>
      <c r="E343" t="s">
        <v>47</v>
      </c>
      <c r="F343" s="5">
        <v>156.18741818493959</v>
      </c>
      <c r="G343" t="s">
        <v>134</v>
      </c>
      <c r="H343" s="5">
        <v>4357.6289673598139</v>
      </c>
      <c r="I343" s="5">
        <v>2434.6068976049305</v>
      </c>
      <c r="J343" s="5">
        <v>0</v>
      </c>
      <c r="K343" s="5">
        <v>217.88144836799071</v>
      </c>
      <c r="L343" s="5">
        <v>83.190105189174162</v>
      </c>
      <c r="M343" s="5">
        <v>653.64434510397211</v>
      </c>
      <c r="N343" s="5">
        <v>32.666649555020044</v>
      </c>
      <c r="O343" s="5">
        <v>0</v>
      </c>
      <c r="P343" s="5">
        <v>2.501040356556222</v>
      </c>
      <c r="Q343" s="5">
        <v>15.006128929471865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f t="shared" si="33"/>
        <v>907.68198200830875</v>
      </c>
      <c r="Z343" s="5">
        <v>203.86381806328848</v>
      </c>
      <c r="AA343" s="5">
        <v>0</v>
      </c>
      <c r="AB343" s="5">
        <f>VLOOKUP($E343,Parametros!$B$3:$F$14,2,FALSE)</f>
        <v>3</v>
      </c>
      <c r="AC343" s="5" t="str">
        <f>VLOOKUP($E343,Parametros!$B$3:$F$14,4,FALSE)</f>
        <v>20223</v>
      </c>
      <c r="AD343" s="5" t="str">
        <f>VLOOKUP($E343,Parametros!$B$3:$F$14,5,FALSE)</f>
        <v>2022-3-01</v>
      </c>
      <c r="AE343" s="5">
        <v>0</v>
      </c>
      <c r="AF343" t="s">
        <v>438</v>
      </c>
      <c r="AG343" t="s">
        <v>439</v>
      </c>
      <c r="AH343" s="40">
        <f t="shared" si="34"/>
        <v>714.26853418941016</v>
      </c>
      <c r="AJ343" t="str">
        <f t="shared" si="35"/>
        <v>INSERT INTO TABLA_PRESUPUESTO VALUES ('VSR','80130-C','14004914-20',2022,'Marzo',156.187418,'USD',4357.628967,2434.606898,0,217.881448,83.190105,653.644345,32.66665,0,2.50104,15.006129,0,0,0,0,0,0,0,907.681982,203.863818,0,3,'20223','2022-3-01');</v>
      </c>
    </row>
    <row r="344" spans="1:36" x14ac:dyDescent="0.2">
      <c r="A344" s="7" t="s">
        <v>117</v>
      </c>
      <c r="B344" t="s">
        <v>75</v>
      </c>
      <c r="C344" t="s">
        <v>286</v>
      </c>
      <c r="D344">
        <v>2022</v>
      </c>
      <c r="E344" t="s">
        <v>47</v>
      </c>
      <c r="F344" s="5">
        <v>13.780651945320715</v>
      </c>
      <c r="G344" t="s">
        <v>134</v>
      </c>
      <c r="H344" s="5">
        <v>1102.4521556256573</v>
      </c>
      <c r="I344" s="5">
        <v>337.9845877833958</v>
      </c>
      <c r="J344" s="5">
        <v>0</v>
      </c>
      <c r="K344" s="5">
        <v>55.122607781282859</v>
      </c>
      <c r="L344" s="5">
        <v>7.3399887022216683</v>
      </c>
      <c r="M344" s="5">
        <v>165.36782334384858</v>
      </c>
      <c r="N344" s="5">
        <v>2.882227857844855</v>
      </c>
      <c r="O344" s="5">
        <v>0</v>
      </c>
      <c r="P344" s="5">
        <v>0.22067057036624674</v>
      </c>
      <c r="Q344" s="5">
        <v>3.7964542896629725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f t="shared" si="33"/>
        <v>190.25438881946104</v>
      </c>
      <c r="Z344" s="5">
        <v>17.98721275773838</v>
      </c>
      <c r="AA344" s="5">
        <v>0</v>
      </c>
      <c r="AB344" s="5">
        <f>VLOOKUP($E344,Parametros!$B$3:$F$14,2,FALSE)</f>
        <v>3</v>
      </c>
      <c r="AC344" s="5" t="str">
        <f>VLOOKUP($E344,Parametros!$B$3:$F$14,4,FALSE)</f>
        <v>20223</v>
      </c>
      <c r="AD344" s="5" t="str">
        <f>VLOOKUP($E344,Parametros!$B$3:$F$14,5,FALSE)</f>
        <v>2022-3-01</v>
      </c>
      <c r="AE344" s="5">
        <v>0</v>
      </c>
      <c r="AF344" t="s">
        <v>438</v>
      </c>
      <c r="AG344" t="s">
        <v>439</v>
      </c>
      <c r="AH344" s="40">
        <f t="shared" si="34"/>
        <v>511.75058253929586</v>
      </c>
      <c r="AJ344" t="str">
        <f t="shared" si="35"/>
        <v>INSERT INTO TABLA_PRESUPUESTO VALUES ('VSR','80130-C','14005146-18',2022,'Marzo',13.780652,'USD',1102.452156,337.984588,0,55.122608,7.339989,165.367823,2.882228,0,0.220671,3.796454,0,0,0,0,0,0,0,190.254389,17.987213,0,3,'20223','2022-3-01');</v>
      </c>
    </row>
    <row r="345" spans="1:36" x14ac:dyDescent="0.2">
      <c r="A345" s="7" t="s">
        <v>117</v>
      </c>
      <c r="B345" t="s">
        <v>75</v>
      </c>
      <c r="C345" t="s">
        <v>287</v>
      </c>
      <c r="D345">
        <v>2022</v>
      </c>
      <c r="E345" t="s">
        <v>47</v>
      </c>
      <c r="F345" s="5">
        <v>13.780651945320715</v>
      </c>
      <c r="G345" t="s">
        <v>134</v>
      </c>
      <c r="H345" s="5">
        <v>1102.4521556256573</v>
      </c>
      <c r="I345" s="5">
        <v>588.44616646410566</v>
      </c>
      <c r="J345" s="5">
        <v>0</v>
      </c>
      <c r="K345" s="5">
        <v>55.122607781282859</v>
      </c>
      <c r="L345" s="5">
        <v>7.3399887022216683</v>
      </c>
      <c r="M345" s="5">
        <v>165.36782334384858</v>
      </c>
      <c r="N345" s="5">
        <v>2.882227857844855</v>
      </c>
      <c r="O345" s="5">
        <v>0</v>
      </c>
      <c r="P345" s="5">
        <v>0.22067057036624674</v>
      </c>
      <c r="Q345" s="5">
        <v>3.7964542896629725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f t="shared" si="33"/>
        <v>190.25438881946104</v>
      </c>
      <c r="Z345" s="5">
        <v>17.98721275773838</v>
      </c>
      <c r="AA345" s="5">
        <v>0</v>
      </c>
      <c r="AB345" s="5">
        <f>VLOOKUP($E345,Parametros!$B$3:$F$14,2,FALSE)</f>
        <v>3</v>
      </c>
      <c r="AC345" s="5" t="str">
        <f>VLOOKUP($E345,Parametros!$B$3:$F$14,4,FALSE)</f>
        <v>20223</v>
      </c>
      <c r="AD345" s="5" t="str">
        <f>VLOOKUP($E345,Parametros!$B$3:$F$14,5,FALSE)</f>
        <v>2022-3-01</v>
      </c>
      <c r="AE345" s="5">
        <v>0</v>
      </c>
      <c r="AF345" t="s">
        <v>438</v>
      </c>
      <c r="AG345" t="s">
        <v>439</v>
      </c>
      <c r="AH345" s="40">
        <f t="shared" si="34"/>
        <v>261.28900385858589</v>
      </c>
      <c r="AJ345" t="str">
        <f t="shared" si="35"/>
        <v>INSERT INTO TABLA_PRESUPUESTO VALUES ('VSR','80130-C','14005147-18',2022,'Marzo',13.780652,'USD',1102.452156,588.446166,0,55.122608,7.339989,165.367823,2.882228,0,0.220671,3.796454,0,0,0,0,0,0,0,190.254389,17.987213,0,3,'20223','2022-3-01');</v>
      </c>
    </row>
    <row r="346" spans="1:36" x14ac:dyDescent="0.2">
      <c r="A346" s="7" t="s">
        <v>117</v>
      </c>
      <c r="B346" t="s">
        <v>75</v>
      </c>
      <c r="C346" t="s">
        <v>288</v>
      </c>
      <c r="D346">
        <v>2022</v>
      </c>
      <c r="E346" t="s">
        <v>47</v>
      </c>
      <c r="F346" s="5">
        <v>13.780651945320715</v>
      </c>
      <c r="G346" t="s">
        <v>134</v>
      </c>
      <c r="H346" s="5">
        <v>1102.4521556256573</v>
      </c>
      <c r="I346" s="5">
        <v>177.16851165537034</v>
      </c>
      <c r="J346" s="5">
        <v>0</v>
      </c>
      <c r="K346" s="5">
        <v>55.122607781282859</v>
      </c>
      <c r="L346" s="5">
        <v>7.3399887022216683</v>
      </c>
      <c r="M346" s="5">
        <v>165.36782334384858</v>
      </c>
      <c r="N346" s="5">
        <v>2.882227857844855</v>
      </c>
      <c r="O346" s="5">
        <v>0</v>
      </c>
      <c r="P346" s="5">
        <v>0.22067057036624674</v>
      </c>
      <c r="Q346" s="5">
        <v>3.7964542896629725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f t="shared" si="33"/>
        <v>190.25438881946104</v>
      </c>
      <c r="Z346" s="5">
        <v>17.98721275773838</v>
      </c>
      <c r="AA346" s="5">
        <v>0</v>
      </c>
      <c r="AB346" s="5">
        <f>VLOOKUP($E346,Parametros!$B$3:$F$14,2,FALSE)</f>
        <v>3</v>
      </c>
      <c r="AC346" s="5" t="str">
        <f>VLOOKUP($E346,Parametros!$B$3:$F$14,4,FALSE)</f>
        <v>20223</v>
      </c>
      <c r="AD346" s="5" t="str">
        <f>VLOOKUP($E346,Parametros!$B$3:$F$14,5,FALSE)</f>
        <v>2022-3-01</v>
      </c>
      <c r="AE346" s="5">
        <v>0</v>
      </c>
      <c r="AF346" t="s">
        <v>438</v>
      </c>
      <c r="AG346" t="s">
        <v>439</v>
      </c>
      <c r="AH346" s="40">
        <f t="shared" si="34"/>
        <v>672.56665866732146</v>
      </c>
      <c r="AJ346" t="str">
        <f t="shared" si="35"/>
        <v>INSERT INTO TABLA_PRESUPUESTO VALUES ('VSR','80130-C','14005148-16',2022,'Marzo',13.780652,'USD',1102.452156,177.168512,0,55.122608,7.339989,165.367823,2.882228,0,0.220671,3.796454,0,0,0,0,0,0,0,190.254389,17.987213,0,3,'20223','2022-3-01');</v>
      </c>
    </row>
    <row r="347" spans="1:36" x14ac:dyDescent="0.2">
      <c r="A347" s="7" t="s">
        <v>117</v>
      </c>
      <c r="B347" t="s">
        <v>75</v>
      </c>
      <c r="C347" t="s">
        <v>289</v>
      </c>
      <c r="D347">
        <v>2022</v>
      </c>
      <c r="E347" t="s">
        <v>47</v>
      </c>
      <c r="F347" s="5">
        <v>82.965149466726757</v>
      </c>
      <c r="G347" t="s">
        <v>134</v>
      </c>
      <c r="H347" s="5">
        <v>4977.908968003605</v>
      </c>
      <c r="I347" s="5">
        <v>2074.2360721843329</v>
      </c>
      <c r="J347" s="5">
        <v>0</v>
      </c>
      <c r="K347" s="5">
        <v>248.89544840018027</v>
      </c>
      <c r="L347" s="5">
        <v>44.189727901130453</v>
      </c>
      <c r="M347" s="5">
        <v>746.68634520054081</v>
      </c>
      <c r="N347" s="5">
        <v>17.352188123759845</v>
      </c>
      <c r="O347" s="5">
        <v>0</v>
      </c>
      <c r="P347" s="5">
        <v>1.328526903225363</v>
      </c>
      <c r="Q347" s="5">
        <v>17.142153297712909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f t="shared" si="33"/>
        <v>890.79957604631693</v>
      </c>
      <c r="Z347" s="5">
        <v>108.29036252107801</v>
      </c>
      <c r="AA347" s="5">
        <v>0</v>
      </c>
      <c r="AB347" s="5">
        <f>VLOOKUP($E347,Parametros!$B$3:$F$14,2,FALSE)</f>
        <v>3</v>
      </c>
      <c r="AC347" s="5" t="str">
        <f>VLOOKUP($E347,Parametros!$B$3:$F$14,4,FALSE)</f>
        <v>20223</v>
      </c>
      <c r="AD347" s="5" t="str">
        <f>VLOOKUP($E347,Parametros!$B$3:$F$14,5,FALSE)</f>
        <v>2022-3-01</v>
      </c>
      <c r="AE347" s="5">
        <v>0</v>
      </c>
      <c r="AF347" t="s">
        <v>438</v>
      </c>
      <c r="AG347" t="s">
        <v>439</v>
      </c>
      <c r="AH347" s="40">
        <f t="shared" si="34"/>
        <v>1719.7881434716446</v>
      </c>
      <c r="AJ347" t="str">
        <f t="shared" si="35"/>
        <v>INSERT INTO TABLA_PRESUPUESTO VALUES ('VSR','80130-C','14005141-20',2022,'Marzo',82.965149,'USD',4977.908968,2074.236072,0,248.895448,44.189728,746.686345,17.352188,0,1.328527,17.142153,0,0,0,0,0,0,0,890.799576,108.290363,0,3,'20223','2022-3-01');</v>
      </c>
    </row>
    <row r="348" spans="1:36" x14ac:dyDescent="0.2">
      <c r="A348" s="7" t="s">
        <v>117</v>
      </c>
      <c r="B348" t="s">
        <v>75</v>
      </c>
      <c r="C348" t="s">
        <v>290</v>
      </c>
      <c r="D348">
        <v>2022</v>
      </c>
      <c r="E348" t="s">
        <v>47</v>
      </c>
      <c r="F348" s="5">
        <v>28.756564518551897</v>
      </c>
      <c r="G348" t="s">
        <v>134</v>
      </c>
      <c r="H348" s="5">
        <v>1725.3938711131138</v>
      </c>
      <c r="I348" s="5">
        <v>727.77410240553377</v>
      </c>
      <c r="J348" s="5">
        <v>0</v>
      </c>
      <c r="K348" s="5">
        <v>86.269693555655692</v>
      </c>
      <c r="L348" s="5">
        <v>15.316609077595215</v>
      </c>
      <c r="M348" s="5">
        <v>258.80908066696708</v>
      </c>
      <c r="N348" s="5">
        <v>6.0144448666252321</v>
      </c>
      <c r="O348" s="5">
        <v>0</v>
      </c>
      <c r="P348" s="5">
        <v>0.46048093510099447</v>
      </c>
      <c r="Q348" s="5">
        <v>5.9416446599699828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f t="shared" si="33"/>
        <v>308.76019203639288</v>
      </c>
      <c r="Z348" s="5">
        <v>37.534540907729571</v>
      </c>
      <c r="AA348" s="5">
        <v>0</v>
      </c>
      <c r="AB348" s="5">
        <f>VLOOKUP($E348,Parametros!$B$3:$F$14,2,FALSE)</f>
        <v>3</v>
      </c>
      <c r="AC348" s="5" t="str">
        <f>VLOOKUP($E348,Parametros!$B$3:$F$14,4,FALSE)</f>
        <v>20223</v>
      </c>
      <c r="AD348" s="5" t="str">
        <f>VLOOKUP($E348,Parametros!$B$3:$F$14,5,FALSE)</f>
        <v>2022-3-01</v>
      </c>
      <c r="AE348" s="5">
        <v>0</v>
      </c>
      <c r="AF348" t="s">
        <v>438</v>
      </c>
      <c r="AG348" t="s">
        <v>439</v>
      </c>
      <c r="AH348" s="40">
        <f t="shared" si="34"/>
        <v>587.27327403793618</v>
      </c>
      <c r="AJ348" t="str">
        <f t="shared" si="35"/>
        <v>INSERT INTO TABLA_PRESUPUESTO VALUES ('VSR','80130-C','14005142-20',2022,'Marzo',28.756565,'USD',1725.393871,727.774102,0,86.269694,15.316609,258.809081,6.014445,0,0.460481,5.941645,0,0,0,0,0,0,0,308.760192,37.534541,0,3,'20223','2022-3-01');</v>
      </c>
    </row>
    <row r="349" spans="1:36" x14ac:dyDescent="0.2">
      <c r="A349" s="7" t="s">
        <v>117</v>
      </c>
      <c r="B349" t="s">
        <v>75</v>
      </c>
      <c r="C349" t="s">
        <v>191</v>
      </c>
      <c r="D349">
        <v>2022</v>
      </c>
      <c r="E349" t="s">
        <v>47</v>
      </c>
      <c r="F349" s="5">
        <v>13.921270842721947</v>
      </c>
      <c r="G349" t="s">
        <v>134</v>
      </c>
      <c r="H349" s="5">
        <v>835.27625056331681</v>
      </c>
      <c r="I349" s="5">
        <v>529.82785924216569</v>
      </c>
      <c r="J349" s="5">
        <v>0</v>
      </c>
      <c r="K349" s="5">
        <v>41.763812528165843</v>
      </c>
      <c r="L349" s="5">
        <v>7.41488654612189</v>
      </c>
      <c r="M349" s="5">
        <v>125.29143758449753</v>
      </c>
      <c r="N349" s="5">
        <v>2.9116383461902116</v>
      </c>
      <c r="O349" s="5">
        <v>0</v>
      </c>
      <c r="P349" s="5">
        <v>0.22292231088018805</v>
      </c>
      <c r="Q349" s="5">
        <v>2.8763952143619971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f t="shared" si="33"/>
        <v>149.47314920099217</v>
      </c>
      <c r="Z349" s="5">
        <v>18.170755745062241</v>
      </c>
      <c r="AA349" s="5">
        <v>0</v>
      </c>
      <c r="AB349" s="5">
        <f>VLOOKUP($E349,Parametros!$B$3:$F$14,2,FALSE)</f>
        <v>3</v>
      </c>
      <c r="AC349" s="5" t="str">
        <f>VLOOKUP($E349,Parametros!$B$3:$F$14,4,FALSE)</f>
        <v>20223</v>
      </c>
      <c r="AD349" s="5" t="str">
        <f>VLOOKUP($E349,Parametros!$B$3:$F$14,5,FALSE)</f>
        <v>2022-3-01</v>
      </c>
      <c r="AE349" s="5">
        <v>-1.4210854715202004E-13</v>
      </c>
      <c r="AF349" t="s">
        <v>438</v>
      </c>
      <c r="AG349" t="s">
        <v>439</v>
      </c>
      <c r="AH349" s="40">
        <f t="shared" si="34"/>
        <v>106.7965430458711</v>
      </c>
      <c r="AJ349" t="str">
        <f t="shared" si="35"/>
        <v>INSERT INTO TABLA_PRESUPUESTO VALUES ('VSR','80130-C','14005143-17',2022,'Marzo',13.921271,'USD',835.276251,529.827859,0,41.763813,7.414887,125.291438,2.911638,0,0.222922,2.876395,0,0,0,0,0,0,0,149.473149,18.170756,0,3,'20223','2022-3-01');</v>
      </c>
    </row>
    <row r="350" spans="1:36" x14ac:dyDescent="0.2">
      <c r="A350" s="7" t="s">
        <v>117</v>
      </c>
      <c r="B350" t="s">
        <v>75</v>
      </c>
      <c r="C350" t="s">
        <v>291</v>
      </c>
      <c r="D350">
        <v>2022</v>
      </c>
      <c r="E350" t="s">
        <v>47</v>
      </c>
      <c r="F350" s="5">
        <v>41.271646387261526</v>
      </c>
      <c r="G350" t="s">
        <v>134</v>
      </c>
      <c r="H350" s="5">
        <v>2063.5823193630763</v>
      </c>
      <c r="I350" s="5">
        <v>863.63034407746113</v>
      </c>
      <c r="J350" s="5">
        <v>0</v>
      </c>
      <c r="K350" s="5">
        <v>103.17911596815381</v>
      </c>
      <c r="L350" s="5">
        <v>21.982517184714894</v>
      </c>
      <c r="M350" s="5">
        <v>309.53734790446146</v>
      </c>
      <c r="N350" s="5">
        <v>8.631978329361889</v>
      </c>
      <c r="O350" s="5">
        <v>0</v>
      </c>
      <c r="P350" s="5">
        <v>0.66088584084176949</v>
      </c>
      <c r="Q350" s="5">
        <v>7.106245752653586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f t="shared" si="33"/>
        <v>379.80632460687195</v>
      </c>
      <c r="Z350" s="5">
        <v>53.869866779553206</v>
      </c>
      <c r="AA350" s="5">
        <v>0</v>
      </c>
      <c r="AB350" s="5">
        <f>VLOOKUP($E350,Parametros!$B$3:$F$14,2,FALSE)</f>
        <v>3</v>
      </c>
      <c r="AC350" s="5" t="str">
        <f>VLOOKUP($E350,Parametros!$B$3:$F$14,4,FALSE)</f>
        <v>20223</v>
      </c>
      <c r="AD350" s="5" t="str">
        <f>VLOOKUP($E350,Parametros!$B$3:$F$14,5,FALSE)</f>
        <v>2022-3-01</v>
      </c>
      <c r="AE350" s="5">
        <v>0</v>
      </c>
      <c r="AF350" t="s">
        <v>438</v>
      </c>
      <c r="AG350" t="s">
        <v>439</v>
      </c>
      <c r="AH350" s="40">
        <f t="shared" si="34"/>
        <v>694.98401752587461</v>
      </c>
      <c r="AJ350" t="str">
        <f t="shared" si="35"/>
        <v>INSERT INTO TABLA_PRESUPUESTO VALUES ('VSR','80130-C','14005114-20',2022,'Marzo',41.271646,'USD',2063.582319,863.630344,0,103.179116,21.982517,309.537348,8.631978,0,0.660886,7.106246,0,0,0,0,0,0,0,379.806325,53.869867,0,3,'20223','2022-3-01');</v>
      </c>
    </row>
    <row r="351" spans="1:36" x14ac:dyDescent="0.2">
      <c r="A351" s="7" t="s">
        <v>117</v>
      </c>
      <c r="B351" t="s">
        <v>75</v>
      </c>
      <c r="C351" t="s">
        <v>292</v>
      </c>
      <c r="D351">
        <v>2022</v>
      </c>
      <c r="E351" t="s">
        <v>47</v>
      </c>
      <c r="F351" s="5">
        <v>29.319040108156827</v>
      </c>
      <c r="G351" t="s">
        <v>134</v>
      </c>
      <c r="H351" s="5">
        <v>1465.9520054078414</v>
      </c>
      <c r="I351" s="5">
        <v>605.48141284035546</v>
      </c>
      <c r="J351" s="5">
        <v>0</v>
      </c>
      <c r="K351" s="5">
        <v>73.297600270392067</v>
      </c>
      <c r="L351" s="5">
        <v>15.6162004531961</v>
      </c>
      <c r="M351" s="5">
        <v>219.89280081117619</v>
      </c>
      <c r="N351" s="5">
        <v>6.1320868200066574</v>
      </c>
      <c r="O351" s="5">
        <v>0</v>
      </c>
      <c r="P351" s="5">
        <v>0.46948789715675965</v>
      </c>
      <c r="Q351" s="5">
        <v>5.0482188736908782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f t="shared" si="33"/>
        <v>269.81130725905552</v>
      </c>
      <c r="Z351" s="5">
        <v>38.268712857025022</v>
      </c>
      <c r="AA351" s="5">
        <v>0</v>
      </c>
      <c r="AB351" s="5">
        <f>VLOOKUP($E351,Parametros!$B$3:$F$14,2,FALSE)</f>
        <v>3</v>
      </c>
      <c r="AC351" s="5" t="str">
        <f>VLOOKUP($E351,Parametros!$B$3:$F$14,4,FALSE)</f>
        <v>20223</v>
      </c>
      <c r="AD351" s="5" t="str">
        <f>VLOOKUP($E351,Parametros!$B$3:$F$14,5,FALSE)</f>
        <v>2022-3-01</v>
      </c>
      <c r="AE351" s="5">
        <v>0</v>
      </c>
      <c r="AF351" t="s">
        <v>438</v>
      </c>
      <c r="AG351" t="s">
        <v>439</v>
      </c>
      <c r="AH351" s="40">
        <f t="shared" si="34"/>
        <v>501.74548458484213</v>
      </c>
      <c r="AJ351" t="str">
        <f t="shared" si="35"/>
        <v>INSERT INTO TABLA_PRESUPUESTO VALUES ('VSR','80130-C','14005116-20',2022,'Marzo',29.31904,'USD',1465.952005,605.481413,0,73.2976,15.6162,219.892801,6.132087,0,0.469488,5.048219,0,0,0,0,0,0,0,269.811307,38.268713,0,3,'20223','2022-3-01');</v>
      </c>
    </row>
    <row r="352" spans="1:36" x14ac:dyDescent="0.2">
      <c r="A352" s="7" t="s">
        <v>117</v>
      </c>
      <c r="B352" t="s">
        <v>75</v>
      </c>
      <c r="C352" t="s">
        <v>293</v>
      </c>
      <c r="D352">
        <v>2022</v>
      </c>
      <c r="E352" t="s">
        <v>47</v>
      </c>
      <c r="F352" s="5">
        <v>44.716809373591701</v>
      </c>
      <c r="G352" t="s">
        <v>134</v>
      </c>
      <c r="H352" s="5">
        <v>2235.8404686795852</v>
      </c>
      <c r="I352" s="5">
        <v>888.22883296159978</v>
      </c>
      <c r="J352" s="5">
        <v>0</v>
      </c>
      <c r="K352" s="5">
        <v>111.79202343397925</v>
      </c>
      <c r="L352" s="5">
        <v>23.817514360270309</v>
      </c>
      <c r="M352" s="5">
        <v>335.37607030193777</v>
      </c>
      <c r="N352" s="5">
        <v>9.3525352938230988</v>
      </c>
      <c r="O352" s="5">
        <v>0</v>
      </c>
      <c r="P352" s="5">
        <v>0.71605348343333108</v>
      </c>
      <c r="Q352" s="5">
        <v>7.6994417354134255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f t="shared" si="33"/>
        <v>411.51077078359538</v>
      </c>
      <c r="Z352" s="5">
        <v>58.366669968987793</v>
      </c>
      <c r="AA352" s="5">
        <v>0</v>
      </c>
      <c r="AB352" s="5">
        <f>VLOOKUP($E352,Parametros!$B$3:$F$14,2,FALSE)</f>
        <v>3</v>
      </c>
      <c r="AC352" s="5" t="str">
        <f>VLOOKUP($E352,Parametros!$B$3:$F$14,4,FALSE)</f>
        <v>20223</v>
      </c>
      <c r="AD352" s="5" t="str">
        <f>VLOOKUP($E352,Parametros!$B$3:$F$14,5,FALSE)</f>
        <v>2022-3-01</v>
      </c>
      <c r="AE352" s="5">
        <v>0</v>
      </c>
      <c r="AF352" t="s">
        <v>438</v>
      </c>
      <c r="AG352" t="s">
        <v>439</v>
      </c>
      <c r="AH352" s="40">
        <f t="shared" si="34"/>
        <v>800.49132714014024</v>
      </c>
      <c r="AJ352" t="str">
        <f t="shared" si="35"/>
        <v>INSERT INTO TABLA_PRESUPUESTO VALUES ('VSR','80130-C','14005115-20',2022,'Marzo',44.716809,'USD',2235.840469,888.228833,0,111.792023,23.817514,335.37607,9.352535,0,0.716053,7.699442,0,0,0,0,0,0,0,411.510771,58.36667,0,3,'20223','2022-3-01');</v>
      </c>
    </row>
    <row r="353" spans="1:36" x14ac:dyDescent="0.2">
      <c r="A353" s="7" t="s">
        <v>117</v>
      </c>
      <c r="B353" t="s">
        <v>75</v>
      </c>
      <c r="C353" t="s">
        <v>294</v>
      </c>
      <c r="D353">
        <v>2022</v>
      </c>
      <c r="E353" t="s">
        <v>47</v>
      </c>
      <c r="F353" s="5">
        <v>5.7754190004077346</v>
      </c>
      <c r="G353" t="s">
        <v>134</v>
      </c>
      <c r="H353" s="5">
        <v>606.41899504281218</v>
      </c>
      <c r="I353" s="5">
        <v>280.98870940283336</v>
      </c>
      <c r="J353" s="5">
        <v>0</v>
      </c>
      <c r="K353" s="5">
        <v>30.320949752140606</v>
      </c>
      <c r="L353" s="5">
        <v>3.0761614459019389</v>
      </c>
      <c r="M353" s="5">
        <v>90.962849256421819</v>
      </c>
      <c r="N353" s="5">
        <v>1.2079307713271079</v>
      </c>
      <c r="O353" s="5">
        <v>0</v>
      </c>
      <c r="P353" s="5">
        <v>9.2482199679731689E-2</v>
      </c>
      <c r="Q353" s="5">
        <v>2.088291980123925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f t="shared" si="33"/>
        <v>101.88992690121117</v>
      </c>
      <c r="Z353" s="5">
        <v>7.5383726936585784</v>
      </c>
      <c r="AA353" s="5">
        <v>0</v>
      </c>
      <c r="AB353" s="5">
        <f>VLOOKUP($E353,Parametros!$B$3:$F$14,2,FALSE)</f>
        <v>3</v>
      </c>
      <c r="AC353" s="5" t="str">
        <f>VLOOKUP($E353,Parametros!$B$3:$F$14,4,FALSE)</f>
        <v>20223</v>
      </c>
      <c r="AD353" s="5" t="str">
        <f>VLOOKUP($E353,Parametros!$B$3:$F$14,5,FALSE)</f>
        <v>2022-3-01</v>
      </c>
      <c r="AE353" s="5">
        <v>0</v>
      </c>
      <c r="AF353" t="s">
        <v>438</v>
      </c>
      <c r="AG353" t="s">
        <v>439</v>
      </c>
      <c r="AH353" s="40">
        <f t="shared" si="34"/>
        <v>190.1432475407251</v>
      </c>
      <c r="AJ353" t="str">
        <f t="shared" si="35"/>
        <v>INSERT INTO TABLA_PRESUPUESTO VALUES ('VSR','80130-C','14005122-18',2022,'Marzo',5.775419,'USD',606.418995,280.988709,0,30.32095,3.076161,90.962849,1.207931,0,0.092482,2.088292,0,0,0,0,0,0,0,101.889927,7.538373,0,3,'20223','2022-3-01');</v>
      </c>
    </row>
    <row r="354" spans="1:36" x14ac:dyDescent="0.2">
      <c r="A354" s="7" t="s">
        <v>117</v>
      </c>
      <c r="B354" t="s">
        <v>75</v>
      </c>
      <c r="C354" t="s">
        <v>295</v>
      </c>
      <c r="D354">
        <v>2022</v>
      </c>
      <c r="E354" t="s">
        <v>47</v>
      </c>
      <c r="F354" s="5">
        <v>74.809253417455324</v>
      </c>
      <c r="G354" t="s">
        <v>134</v>
      </c>
      <c r="H354" s="5">
        <v>2767.942376445847</v>
      </c>
      <c r="I354" s="5">
        <v>1305.4333133427231</v>
      </c>
      <c r="J354" s="5">
        <v>0</v>
      </c>
      <c r="K354" s="5">
        <v>138.39711882229236</v>
      </c>
      <c r="L354" s="5">
        <v>39.845652954917639</v>
      </c>
      <c r="M354" s="5">
        <v>415.19135646687704</v>
      </c>
      <c r="N354" s="5">
        <v>15.646379799729218</v>
      </c>
      <c r="O354" s="5">
        <v>0</v>
      </c>
      <c r="P354" s="5">
        <v>1.1979259534167683</v>
      </c>
      <c r="Q354" s="5">
        <v>9.5318120201181067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f t="shared" si="33"/>
        <v>539.21234349643521</v>
      </c>
      <c r="Z354" s="5">
        <v>97.644869256294072</v>
      </c>
      <c r="AA354" s="5">
        <v>0</v>
      </c>
      <c r="AB354" s="5">
        <f>VLOOKUP($E354,Parametros!$B$3:$F$14,2,FALSE)</f>
        <v>3</v>
      </c>
      <c r="AC354" s="5" t="str">
        <f>VLOOKUP($E354,Parametros!$B$3:$F$14,4,FALSE)</f>
        <v>20223</v>
      </c>
      <c r="AD354" s="5" t="str">
        <f>VLOOKUP($E354,Parametros!$B$3:$F$14,5,FALSE)</f>
        <v>2022-3-01</v>
      </c>
      <c r="AE354" s="5">
        <v>0</v>
      </c>
      <c r="AF354" t="s">
        <v>438</v>
      </c>
      <c r="AG354" t="s">
        <v>439</v>
      </c>
      <c r="AH354" s="40">
        <f t="shared" si="34"/>
        <v>745.05394782947849</v>
      </c>
      <c r="AJ354" t="str">
        <f t="shared" si="35"/>
        <v>INSERT INTO TABLA_PRESUPUESTO VALUES ('VSR','80130-C','14005113-20',2022,'Marzo',74.809253,'USD',2767.942376,1305.433313,0,138.397119,39.845653,415.191356,15.64638,0,1.197926,9.531812,0,0,0,0,0,0,0,539.212343,97.644869,0,3,'20223','2022-3-01');</v>
      </c>
    </row>
    <row r="355" spans="1:36" x14ac:dyDescent="0.2">
      <c r="A355" s="7" t="s">
        <v>117</v>
      </c>
      <c r="B355" t="s">
        <v>75</v>
      </c>
      <c r="C355" t="s">
        <v>296</v>
      </c>
      <c r="D355">
        <v>2022</v>
      </c>
      <c r="E355" t="s">
        <v>47</v>
      </c>
      <c r="F355" s="5">
        <v>141.42243395781026</v>
      </c>
      <c r="G355" t="s">
        <v>134</v>
      </c>
      <c r="H355" s="5">
        <v>5232.6300564389794</v>
      </c>
      <c r="I355" s="5">
        <v>2269.9819216656192</v>
      </c>
      <c r="J355" s="5">
        <v>0</v>
      </c>
      <c r="K355" s="5">
        <v>261.63150282194897</v>
      </c>
      <c r="L355" s="5">
        <v>75.325831579650952</v>
      </c>
      <c r="M355" s="5">
        <v>784.89450846584691</v>
      </c>
      <c r="N355" s="5">
        <v>29.578548278757701</v>
      </c>
      <c r="O355" s="5">
        <v>0</v>
      </c>
      <c r="P355" s="5">
        <v>2.2646076025923865</v>
      </c>
      <c r="Q355" s="5">
        <v>18.019322401082562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f t="shared" ref="Y355:Y380" si="36">+M355+N355+O355+P355+T355+U355+V355+Z355+AA355+S355+X355+Q355+R355</f>
        <v>1019.3487911425626</v>
      </c>
      <c r="Z355" s="5">
        <v>184.59180439428306</v>
      </c>
      <c r="AA355" s="5">
        <v>0</v>
      </c>
      <c r="AB355" s="5">
        <f>VLOOKUP($E355,Parametros!$B$3:$F$14,2,FALSE)</f>
        <v>3</v>
      </c>
      <c r="AC355" s="5" t="str">
        <f>VLOOKUP($E355,Parametros!$B$3:$F$14,4,FALSE)</f>
        <v>20223</v>
      </c>
      <c r="AD355" s="5" t="str">
        <f>VLOOKUP($E355,Parametros!$B$3:$F$14,5,FALSE)</f>
        <v>2022-3-01</v>
      </c>
      <c r="AE355" s="5">
        <v>0</v>
      </c>
      <c r="AF355" t="s">
        <v>438</v>
      </c>
      <c r="AG355" t="s">
        <v>439</v>
      </c>
      <c r="AH355" s="40">
        <f t="shared" ref="AH355:AH380" si="37">+H355-SUM(I355:X355)-SUM(Z355:AA355)</f>
        <v>1606.3420092291965</v>
      </c>
      <c r="AJ355" t="str">
        <f t="shared" si="35"/>
        <v>INSERT INTO TABLA_PRESUPUESTO VALUES ('VSR','80130-C','14005107-20',2022,'Marzo',141.422434,'USD',5232.630056,2269.981922,0,261.631503,75.325832,784.894508,29.578548,0,2.264608,18.019322,0,0,0,0,0,0,0,1019.348791,184.591804,0,3,'20223','2022-3-01');</v>
      </c>
    </row>
    <row r="356" spans="1:36" x14ac:dyDescent="0.2">
      <c r="A356" s="7" t="s">
        <v>117</v>
      </c>
      <c r="B356" t="s">
        <v>75</v>
      </c>
      <c r="C356" t="s">
        <v>297</v>
      </c>
      <c r="D356">
        <v>2022</v>
      </c>
      <c r="E356" t="s">
        <v>47</v>
      </c>
      <c r="F356" s="5">
        <v>78.425167922058421</v>
      </c>
      <c r="G356" t="s">
        <v>134</v>
      </c>
      <c r="H356" s="5">
        <v>2901.7312131161616</v>
      </c>
      <c r="I356" s="5">
        <v>1327.7492621163342</v>
      </c>
      <c r="J356" s="5">
        <v>0</v>
      </c>
      <c r="K356" s="5">
        <v>145.08656065580809</v>
      </c>
      <c r="L356" s="5">
        <v>41.771597512351889</v>
      </c>
      <c r="M356" s="5">
        <v>435.25968196742423</v>
      </c>
      <c r="N356" s="5">
        <v>16.402649500038361</v>
      </c>
      <c r="O356" s="5">
        <v>0</v>
      </c>
      <c r="P356" s="5">
        <v>1.255827852346687</v>
      </c>
      <c r="Q356" s="5">
        <v>9.9925333315094225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f t="shared" si="36"/>
        <v>565.27523872451206</v>
      </c>
      <c r="Z356" s="5">
        <v>102.36454607319334</v>
      </c>
      <c r="AA356" s="5">
        <v>0</v>
      </c>
      <c r="AB356" s="5">
        <f>VLOOKUP($E356,Parametros!$B$3:$F$14,2,FALSE)</f>
        <v>3</v>
      </c>
      <c r="AC356" s="5" t="str">
        <f>VLOOKUP($E356,Parametros!$B$3:$F$14,4,FALSE)</f>
        <v>20223</v>
      </c>
      <c r="AD356" s="5" t="str">
        <f>VLOOKUP($E356,Parametros!$B$3:$F$14,5,FALSE)</f>
        <v>2022-3-01</v>
      </c>
      <c r="AE356" s="5">
        <v>0</v>
      </c>
      <c r="AF356" t="s">
        <v>438</v>
      </c>
      <c r="AG356" t="s">
        <v>439</v>
      </c>
      <c r="AH356" s="40">
        <f t="shared" si="37"/>
        <v>821.84855410715534</v>
      </c>
      <c r="AJ356" t="str">
        <f t="shared" si="35"/>
        <v>INSERT INTO TABLA_PRESUPUESTO VALUES ('VSR','80130-C','14005111-20',2022,'Marzo',78.425168,'USD',2901.731213,1327.749262,0,145.086561,41.771598,435.259682,16.40265,0,1.255828,9.992533,0,0,0,0,0,0,0,565.275239,102.364546,0,3,'20223','2022-3-01');</v>
      </c>
    </row>
    <row r="357" spans="1:36" x14ac:dyDescent="0.2">
      <c r="A357" s="7" t="s">
        <v>117</v>
      </c>
      <c r="B357" t="s">
        <v>75</v>
      </c>
      <c r="C357" t="s">
        <v>298</v>
      </c>
      <c r="D357">
        <v>2022</v>
      </c>
      <c r="E357" t="s">
        <v>47</v>
      </c>
      <c r="F357" s="5">
        <v>55.042254125625014</v>
      </c>
      <c r="G357" t="s">
        <v>134</v>
      </c>
      <c r="H357" s="5">
        <v>2036.5634026481255</v>
      </c>
      <c r="I357" s="5">
        <v>744.1390832552687</v>
      </c>
      <c r="J357" s="5">
        <v>0</v>
      </c>
      <c r="K357" s="5">
        <v>101.82817013240629</v>
      </c>
      <c r="L357" s="5">
        <v>29.31715604094369</v>
      </c>
      <c r="M357" s="5">
        <v>305.4845103972188</v>
      </c>
      <c r="N357" s="5">
        <v>11.512105438039217</v>
      </c>
      <c r="O357" s="5">
        <v>0</v>
      </c>
      <c r="P357" s="5">
        <v>0.88139557259987766</v>
      </c>
      <c r="Q357" s="5">
        <v>7.013202184512247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f t="shared" si="36"/>
        <v>396.73518291628147</v>
      </c>
      <c r="Z357" s="5">
        <v>71.84396932391131</v>
      </c>
      <c r="AA357" s="5">
        <v>0</v>
      </c>
      <c r="AB357" s="5">
        <f>VLOOKUP($E357,Parametros!$B$3:$F$14,2,FALSE)</f>
        <v>3</v>
      </c>
      <c r="AC357" s="5" t="str">
        <f>VLOOKUP($E357,Parametros!$B$3:$F$14,4,FALSE)</f>
        <v>20223</v>
      </c>
      <c r="AD357" s="5" t="str">
        <f>VLOOKUP($E357,Parametros!$B$3:$F$14,5,FALSE)</f>
        <v>2022-3-01</v>
      </c>
      <c r="AE357" s="5">
        <v>0</v>
      </c>
      <c r="AF357" t="s">
        <v>438</v>
      </c>
      <c r="AG357" t="s">
        <v>439</v>
      </c>
      <c r="AH357" s="40">
        <f t="shared" si="37"/>
        <v>764.54381030322543</v>
      </c>
      <c r="AJ357" t="str">
        <f t="shared" si="35"/>
        <v>INSERT INTO TABLA_PRESUPUESTO VALUES ('VSR','80130-C','14005109-20',2022,'Marzo',55.042254,'USD',2036.563403,744.139083,0,101.82817,29.317156,305.48451,11.512105,0,0.881396,7.013202,0,0,0,0,0,0,0,396.735183,71.843969,0,3,'20223','2022-3-01');</v>
      </c>
    </row>
    <row r="358" spans="1:36" x14ac:dyDescent="0.2">
      <c r="A358" s="7" t="s">
        <v>117</v>
      </c>
      <c r="B358" t="s">
        <v>75</v>
      </c>
      <c r="C358" t="s">
        <v>299</v>
      </c>
      <c r="D358">
        <v>2022</v>
      </c>
      <c r="E358" t="s">
        <v>47</v>
      </c>
      <c r="F358" s="5">
        <v>87.183716388763713</v>
      </c>
      <c r="G358" t="s">
        <v>134</v>
      </c>
      <c r="H358" s="5">
        <v>3225.7975063842573</v>
      </c>
      <c r="I358" s="5">
        <v>1537.6484701841225</v>
      </c>
      <c r="J358" s="5">
        <v>0</v>
      </c>
      <c r="K358" s="5">
        <v>161.28987531921288</v>
      </c>
      <c r="L358" s="5">
        <v>46.436663218137092</v>
      </c>
      <c r="M358" s="5">
        <v>483.86962595763862</v>
      </c>
      <c r="N358" s="5">
        <v>18.234502774120514</v>
      </c>
      <c r="O358" s="5">
        <v>0</v>
      </c>
      <c r="P358" s="5">
        <v>1.3960791186436019</v>
      </c>
      <c r="Q358" s="5">
        <v>11.10850273021283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f t="shared" si="36"/>
        <v>628.40536272140946</v>
      </c>
      <c r="Z358" s="5">
        <v>113.79665214079384</v>
      </c>
      <c r="AA358" s="5">
        <v>0</v>
      </c>
      <c r="AB358" s="5">
        <f>VLOOKUP($E358,Parametros!$B$3:$F$14,2,FALSE)</f>
        <v>3</v>
      </c>
      <c r="AC358" s="5" t="str">
        <f>VLOOKUP($E358,Parametros!$B$3:$F$14,4,FALSE)</f>
        <v>20223</v>
      </c>
      <c r="AD358" s="5" t="str">
        <f>VLOOKUP($E358,Parametros!$B$3:$F$14,5,FALSE)</f>
        <v>2022-3-01</v>
      </c>
      <c r="AE358" s="5">
        <v>0</v>
      </c>
      <c r="AF358" t="s">
        <v>438</v>
      </c>
      <c r="AG358" t="s">
        <v>439</v>
      </c>
      <c r="AH358" s="40">
        <f t="shared" si="37"/>
        <v>852.01713494137539</v>
      </c>
      <c r="AJ358" t="str">
        <f t="shared" si="35"/>
        <v>INSERT INTO TABLA_PRESUPUESTO VALUES ('VSR','80130-C','14005112-20',2022,'Marzo',87.183716,'USD',3225.797506,1537.64847,0,161.289875,46.436663,483.869626,18.234503,0,1.396079,11.108503,0,0,0,0,0,0,0,628.405363,113.796652,0,3,'20223','2022-3-01');</v>
      </c>
    </row>
    <row r="359" spans="1:36" x14ac:dyDescent="0.2">
      <c r="A359" s="7" t="s">
        <v>117</v>
      </c>
      <c r="B359" t="s">
        <v>75</v>
      </c>
      <c r="C359" t="s">
        <v>300</v>
      </c>
      <c r="D359">
        <v>2022</v>
      </c>
      <c r="E359" t="s">
        <v>47</v>
      </c>
      <c r="F359" s="5">
        <v>136.36015365136592</v>
      </c>
      <c r="G359" t="s">
        <v>134</v>
      </c>
      <c r="H359" s="5">
        <v>5045.325685100539</v>
      </c>
      <c r="I359" s="5">
        <v>1902.6584187111928</v>
      </c>
      <c r="J359" s="5">
        <v>0</v>
      </c>
      <c r="K359" s="5">
        <v>252.26628425502696</v>
      </c>
      <c r="L359" s="5">
        <v>72.629509199242989</v>
      </c>
      <c r="M359" s="5">
        <v>756.79885276508082</v>
      </c>
      <c r="N359" s="5">
        <v>28.519770698324898</v>
      </c>
      <c r="O359" s="5">
        <v>0</v>
      </c>
      <c r="P359" s="5">
        <v>2.1835449440904999</v>
      </c>
      <c r="Q359" s="5">
        <v>17.374312565134723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f t="shared" si="36"/>
        <v>982.86073782325502</v>
      </c>
      <c r="Z359" s="5">
        <v>177.98425685062409</v>
      </c>
      <c r="AA359" s="5">
        <v>0</v>
      </c>
      <c r="AB359" s="5">
        <f>VLOOKUP($E359,Parametros!$B$3:$F$14,2,FALSE)</f>
        <v>3</v>
      </c>
      <c r="AC359" s="5" t="str">
        <f>VLOOKUP($E359,Parametros!$B$3:$F$14,4,FALSE)</f>
        <v>20223</v>
      </c>
      <c r="AD359" s="5" t="str">
        <f>VLOOKUP($E359,Parametros!$B$3:$F$14,5,FALSE)</f>
        <v>2022-3-01</v>
      </c>
      <c r="AE359" s="5">
        <v>0</v>
      </c>
      <c r="AF359" t="s">
        <v>438</v>
      </c>
      <c r="AG359" t="s">
        <v>439</v>
      </c>
      <c r="AH359" s="40">
        <f t="shared" si="37"/>
        <v>1834.9107351118209</v>
      </c>
      <c r="AJ359" t="str">
        <f t="shared" si="35"/>
        <v>INSERT INTO TABLA_PRESUPUESTO VALUES ('VSR','80130-C','14005108-20',2022,'Marzo',136.360154,'USD',5045.325685,1902.658419,0,252.266284,72.629509,756.798853,28.519771,0,2.183545,17.374313,0,0,0,0,0,0,0,982.860738,177.984257,0,3,'20223','2022-3-01');</v>
      </c>
    </row>
    <row r="360" spans="1:36" x14ac:dyDescent="0.2">
      <c r="A360" s="7" t="s">
        <v>117</v>
      </c>
      <c r="B360" t="s">
        <v>75</v>
      </c>
      <c r="C360" t="s">
        <v>301</v>
      </c>
      <c r="D360">
        <v>2022</v>
      </c>
      <c r="E360" t="s">
        <v>47</v>
      </c>
      <c r="F360" s="5">
        <v>112.2540569540119</v>
      </c>
      <c r="G360" t="s">
        <v>134</v>
      </c>
      <c r="H360" s="5">
        <v>4153.4001072984402</v>
      </c>
      <c r="I360" s="5">
        <v>1824.4920813800629</v>
      </c>
      <c r="J360" s="5">
        <v>0</v>
      </c>
      <c r="K360" s="5">
        <v>207.67000536492202</v>
      </c>
      <c r="L360" s="5">
        <v>59.789878816347944</v>
      </c>
      <c r="M360" s="5">
        <v>623.010016094766</v>
      </c>
      <c r="N360" s="5">
        <v>23.477972696263929</v>
      </c>
      <c r="O360" s="5">
        <v>0</v>
      </c>
      <c r="P360" s="5">
        <v>1.7975322845577069</v>
      </c>
      <c r="Q360" s="5">
        <v>14.302837155859285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f t="shared" si="36"/>
        <v>809.10810296940906</v>
      </c>
      <c r="Z360" s="5">
        <v>146.51974473796218</v>
      </c>
      <c r="AA360" s="5">
        <v>0</v>
      </c>
      <c r="AB360" s="5">
        <f>VLOOKUP($E360,Parametros!$B$3:$F$14,2,FALSE)</f>
        <v>3</v>
      </c>
      <c r="AC360" s="5" t="str">
        <f>VLOOKUP($E360,Parametros!$B$3:$F$14,4,FALSE)</f>
        <v>20223</v>
      </c>
      <c r="AD360" s="5" t="str">
        <f>VLOOKUP($E360,Parametros!$B$3:$F$14,5,FALSE)</f>
        <v>2022-3-01</v>
      </c>
      <c r="AE360" s="5">
        <v>0</v>
      </c>
      <c r="AF360" t="s">
        <v>438</v>
      </c>
      <c r="AG360" t="s">
        <v>439</v>
      </c>
      <c r="AH360" s="40">
        <f t="shared" si="37"/>
        <v>1252.3400387676982</v>
      </c>
      <c r="AJ360" t="str">
        <f t="shared" si="35"/>
        <v>INSERT INTO TABLA_PRESUPUESTO VALUES ('VSR','80130-C','14005110-20',2022,'Marzo',112.254057,'USD',4153.400107,1824.492081,0,207.670005,59.789879,623.010016,23.477973,0,1.797532,14.302837,0,0,0,0,0,0,0,809.108103,146.519745,0,3,'20223','2022-3-01');</v>
      </c>
    </row>
    <row r="361" spans="1:36" x14ac:dyDescent="0.2">
      <c r="A361" s="7" t="s">
        <v>117</v>
      </c>
      <c r="B361" t="s">
        <v>75</v>
      </c>
      <c r="C361" t="s">
        <v>302</v>
      </c>
      <c r="D361">
        <v>2022</v>
      </c>
      <c r="E361" t="s">
        <v>47</v>
      </c>
      <c r="F361" s="5">
        <v>25.241092083521103</v>
      </c>
      <c r="G361" t="s">
        <v>134</v>
      </c>
      <c r="H361" s="5">
        <v>1766.8764458464773</v>
      </c>
      <c r="I361" s="5">
        <v>636.50119618780502</v>
      </c>
      <c r="J361" s="5">
        <v>0</v>
      </c>
      <c r="K361" s="5">
        <v>88.343822292323864</v>
      </c>
      <c r="L361" s="5">
        <v>13.444162980089688</v>
      </c>
      <c r="M361" s="5">
        <v>265.03146687697159</v>
      </c>
      <c r="N361" s="5">
        <v>5.279182657991341</v>
      </c>
      <c r="O361" s="5">
        <v>0</v>
      </c>
      <c r="P361" s="5">
        <v>0.40418742225246207</v>
      </c>
      <c r="Q361" s="5">
        <v>6.0844959374509244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f t="shared" si="36"/>
        <v>309.74529911929932</v>
      </c>
      <c r="Z361" s="5">
        <v>32.945966224633047</v>
      </c>
      <c r="AA361" s="5">
        <v>0</v>
      </c>
      <c r="AB361" s="5">
        <f>VLOOKUP($E361,Parametros!$B$3:$F$14,2,FALSE)</f>
        <v>3</v>
      </c>
      <c r="AC361" s="5" t="str">
        <f>VLOOKUP($E361,Parametros!$B$3:$F$14,4,FALSE)</f>
        <v>20223</v>
      </c>
      <c r="AD361" s="5" t="str">
        <f>VLOOKUP($E361,Parametros!$B$3:$F$14,5,FALSE)</f>
        <v>2022-3-01</v>
      </c>
      <c r="AE361" s="5">
        <v>0</v>
      </c>
      <c r="AF361" t="s">
        <v>438</v>
      </c>
      <c r="AG361" t="s">
        <v>439</v>
      </c>
      <c r="AH361" s="40">
        <f t="shared" si="37"/>
        <v>718.84196526695951</v>
      </c>
      <c r="AJ361" t="str">
        <f t="shared" si="35"/>
        <v>INSERT INTO TABLA_PRESUPUESTO VALUES ('VSR','80130-C','14005121-17',2022,'Marzo',25.241092,'USD',1766.876446,636.501196,0,88.343822,13.444163,265.031467,5.279183,0,0.404187,6.084496,0,0,0,0,0,0,0,309.745299,32.945966,0,3,'20223','2022-3-01');</v>
      </c>
    </row>
    <row r="362" spans="1:36" x14ac:dyDescent="0.2">
      <c r="A362" s="7" t="s">
        <v>117</v>
      </c>
      <c r="B362" t="s">
        <v>75</v>
      </c>
      <c r="C362" t="s">
        <v>303</v>
      </c>
      <c r="D362">
        <v>2022</v>
      </c>
      <c r="E362" t="s">
        <v>47</v>
      </c>
      <c r="F362" s="5">
        <v>20.600668469280453</v>
      </c>
      <c r="G362" t="s">
        <v>134</v>
      </c>
      <c r="H362" s="5">
        <v>1442.0467928496316</v>
      </c>
      <c r="I362" s="5">
        <v>718.64511051687566</v>
      </c>
      <c r="J362" s="5">
        <v>0</v>
      </c>
      <c r="K362" s="5">
        <v>72.102339642481581</v>
      </c>
      <c r="L362" s="5">
        <v>10.972534131382391</v>
      </c>
      <c r="M362" s="5">
        <v>216.30701892744477</v>
      </c>
      <c r="N362" s="5">
        <v>4.3086365425946047</v>
      </c>
      <c r="O362" s="5">
        <v>0</v>
      </c>
      <c r="P362" s="5">
        <v>0.32987998529239942</v>
      </c>
      <c r="Q362" s="5">
        <v>4.9658977985323691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f t="shared" si="36"/>
        <v>252.80048089680977</v>
      </c>
      <c r="Z362" s="5">
        <v>26.889047642945634</v>
      </c>
      <c r="AA362" s="5">
        <v>0</v>
      </c>
      <c r="AB362" s="5">
        <f>VLOOKUP($E362,Parametros!$B$3:$F$14,2,FALSE)</f>
        <v>3</v>
      </c>
      <c r="AC362" s="5" t="str">
        <f>VLOOKUP($E362,Parametros!$B$3:$F$14,4,FALSE)</f>
        <v>20223</v>
      </c>
      <c r="AD362" s="5" t="str">
        <f>VLOOKUP($E362,Parametros!$B$3:$F$14,5,FALSE)</f>
        <v>2022-3-01</v>
      </c>
      <c r="AE362" s="5">
        <v>0</v>
      </c>
      <c r="AF362" t="s">
        <v>438</v>
      </c>
      <c r="AG362" t="s">
        <v>439</v>
      </c>
      <c r="AH362" s="40">
        <f t="shared" si="37"/>
        <v>387.52632766208211</v>
      </c>
      <c r="AJ362" t="str">
        <f t="shared" si="35"/>
        <v>INSERT INTO TABLA_PRESUPUESTO VALUES ('VSR','80130-C','14005119-18',2022,'Marzo',20.600668,'USD',1442.046793,718.645111,0,72.10234,10.972534,216.307019,4.308637,0,0.32988,4.965898,0,0,0,0,0,0,0,252.800481,26.889048,0,3,'20223','2022-3-01');</v>
      </c>
    </row>
    <row r="363" spans="1:36" x14ac:dyDescent="0.2">
      <c r="A363" s="7" t="s">
        <v>117</v>
      </c>
      <c r="B363" t="s">
        <v>75</v>
      </c>
      <c r="C363" t="s">
        <v>304</v>
      </c>
      <c r="D363">
        <v>2022</v>
      </c>
      <c r="E363" t="s">
        <v>47</v>
      </c>
      <c r="F363" s="5">
        <v>27.56130389064143</v>
      </c>
      <c r="G363" t="s">
        <v>134</v>
      </c>
      <c r="H363" s="5">
        <v>1929.2912723449001</v>
      </c>
      <c r="I363" s="5">
        <v>838.84140819814797</v>
      </c>
      <c r="J363" s="5">
        <v>0</v>
      </c>
      <c r="K363" s="5">
        <v>96.464563617245005</v>
      </c>
      <c r="L363" s="5">
        <v>14.679977404443337</v>
      </c>
      <c r="M363" s="5">
        <v>289.39369085173502</v>
      </c>
      <c r="N363" s="5">
        <v>5.76445571568971</v>
      </c>
      <c r="O363" s="5">
        <v>0</v>
      </c>
      <c r="P363" s="5">
        <v>0.44134114073249348</v>
      </c>
      <c r="Q363" s="5">
        <v>6.6437950069102021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f t="shared" si="36"/>
        <v>338.21770823054419</v>
      </c>
      <c r="Z363" s="5">
        <v>35.97442551547676</v>
      </c>
      <c r="AA363" s="5">
        <v>0</v>
      </c>
      <c r="AB363" s="5">
        <f>VLOOKUP($E363,Parametros!$B$3:$F$14,2,FALSE)</f>
        <v>3</v>
      </c>
      <c r="AC363" s="5" t="str">
        <f>VLOOKUP($E363,Parametros!$B$3:$F$14,4,FALSE)</f>
        <v>20223</v>
      </c>
      <c r="AD363" s="5" t="str">
        <f>VLOOKUP($E363,Parametros!$B$3:$F$14,5,FALSE)</f>
        <v>2022-3-01</v>
      </c>
      <c r="AE363" s="5">
        <v>0</v>
      </c>
      <c r="AF363" t="s">
        <v>438</v>
      </c>
      <c r="AG363" t="s">
        <v>439</v>
      </c>
      <c r="AH363" s="40">
        <f t="shared" si="37"/>
        <v>641.08761489451956</v>
      </c>
      <c r="AJ363" t="str">
        <f t="shared" si="35"/>
        <v>INSERT INTO TABLA_PRESUPUESTO VALUES ('VSR','80130-C','14005117-18',2022,'Marzo',27.561304,'USD',1929.291272,838.841408,0,96.464564,14.679977,289.393691,5.764456,0,0.441341,6.643795,0,0,0,0,0,0,0,338.217708,35.974426,0,3,'20223','2022-3-01');</v>
      </c>
    </row>
    <row r="364" spans="1:36" x14ac:dyDescent="0.2">
      <c r="A364" s="7" t="s">
        <v>117</v>
      </c>
      <c r="B364" t="s">
        <v>75</v>
      </c>
      <c r="C364" t="s">
        <v>305</v>
      </c>
      <c r="D364">
        <v>2022</v>
      </c>
      <c r="E364" t="s">
        <v>47</v>
      </c>
      <c r="F364" s="5">
        <v>8.2262054979720585</v>
      </c>
      <c r="G364" t="s">
        <v>134</v>
      </c>
      <c r="H364" s="5">
        <v>575.83438485804413</v>
      </c>
      <c r="I364" s="5">
        <v>193.08877177552318</v>
      </c>
      <c r="J364" s="5">
        <v>0</v>
      </c>
      <c r="K364" s="5">
        <v>28.791719242902204</v>
      </c>
      <c r="L364" s="5">
        <v>4.381523868162934</v>
      </c>
      <c r="M364" s="5">
        <v>86.375157728706611</v>
      </c>
      <c r="N364" s="5">
        <v>1.7205135682033061</v>
      </c>
      <c r="O364" s="5">
        <v>0</v>
      </c>
      <c r="P364" s="5">
        <v>0.13172682006556563</v>
      </c>
      <c r="Q364" s="5">
        <v>1.9829694280828918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f t="shared" si="36"/>
        <v>100.94763230350424</v>
      </c>
      <c r="Z364" s="5">
        <v>10.737264758445868</v>
      </c>
      <c r="AA364" s="5">
        <v>0</v>
      </c>
      <c r="AB364" s="5">
        <f>VLOOKUP($E364,Parametros!$B$3:$F$14,2,FALSE)</f>
        <v>3</v>
      </c>
      <c r="AC364" s="5" t="str">
        <f>VLOOKUP($E364,Parametros!$B$3:$F$14,4,FALSE)</f>
        <v>20223</v>
      </c>
      <c r="AD364" s="5" t="str">
        <f>VLOOKUP($E364,Parametros!$B$3:$F$14,5,FALSE)</f>
        <v>2022-3-01</v>
      </c>
      <c r="AE364" s="5">
        <v>0</v>
      </c>
      <c r="AF364" t="s">
        <v>438</v>
      </c>
      <c r="AG364" t="s">
        <v>439</v>
      </c>
      <c r="AH364" s="40">
        <f t="shared" si="37"/>
        <v>248.62473766795154</v>
      </c>
      <c r="AJ364" t="str">
        <f t="shared" si="35"/>
        <v>INSERT INTO TABLA_PRESUPUESTO VALUES ('VSR','80130-C','14005118-18',2022,'Marzo',8.226205,'USD',575.834385,193.088772,0,28.791719,4.381524,86.375158,1.720514,0,0.131727,1.982969,0,0,0,0,0,0,0,100.947632,10.737265,0,3,'20223','2022-3-01');</v>
      </c>
    </row>
    <row r="365" spans="1:36" x14ac:dyDescent="0.2">
      <c r="A365" s="7" t="s">
        <v>117</v>
      </c>
      <c r="B365" t="s">
        <v>75</v>
      </c>
      <c r="C365" t="s">
        <v>306</v>
      </c>
      <c r="D365">
        <v>2022</v>
      </c>
      <c r="E365" t="s">
        <v>47</v>
      </c>
      <c r="F365" s="5">
        <v>9.7378586450353009</v>
      </c>
      <c r="G365" t="s">
        <v>134</v>
      </c>
      <c r="H365" s="5">
        <v>681.65010515247104</v>
      </c>
      <c r="I365" s="5">
        <v>420.86031534373291</v>
      </c>
      <c r="J365" s="5">
        <v>0</v>
      </c>
      <c r="K365" s="5">
        <v>34.082505257623552</v>
      </c>
      <c r="L365" s="5">
        <v>5.1866756900903113</v>
      </c>
      <c r="M365" s="5">
        <v>102.24751577287066</v>
      </c>
      <c r="N365" s="5">
        <v>2.0366763179158798</v>
      </c>
      <c r="O365" s="5">
        <v>0</v>
      </c>
      <c r="P365" s="5">
        <v>0.15593303059043456</v>
      </c>
      <c r="Q365" s="5">
        <v>2.3473612460639357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f t="shared" si="36"/>
        <v>119.49783823961828</v>
      </c>
      <c r="Z365" s="5">
        <v>12.710351872177373</v>
      </c>
      <c r="AA365" s="5">
        <v>0</v>
      </c>
      <c r="AB365" s="5">
        <f>VLOOKUP($E365,Parametros!$B$3:$F$14,2,FALSE)</f>
        <v>3</v>
      </c>
      <c r="AC365" s="5" t="str">
        <f>VLOOKUP($E365,Parametros!$B$3:$F$14,4,FALSE)</f>
        <v>20223</v>
      </c>
      <c r="AD365" s="5" t="str">
        <f>VLOOKUP($E365,Parametros!$B$3:$F$14,5,FALSE)</f>
        <v>2022-3-01</v>
      </c>
      <c r="AE365" s="5">
        <v>0</v>
      </c>
      <c r="AF365" t="s">
        <v>438</v>
      </c>
      <c r="AG365" t="s">
        <v>439</v>
      </c>
      <c r="AH365" s="40">
        <f t="shared" si="37"/>
        <v>102.02277062140607</v>
      </c>
      <c r="AJ365" t="str">
        <f t="shared" si="35"/>
        <v>INSERT INTO TABLA_PRESUPUESTO VALUES ('VSR','80130-C','14005120-17',2022,'Marzo',9.737859,'USD',681.650105,420.860315,0,34.082505,5.186676,102.247516,2.036676,0,0.155933,2.347361,0,0,0,0,0,0,0,119.497838,12.710352,0,3,'20223','2022-3-01');</v>
      </c>
    </row>
    <row r="366" spans="1:36" x14ac:dyDescent="0.2">
      <c r="A366" s="7" t="s">
        <v>117</v>
      </c>
      <c r="B366" t="s">
        <v>84</v>
      </c>
      <c r="C366" t="s">
        <v>316</v>
      </c>
      <c r="D366">
        <v>2022</v>
      </c>
      <c r="E366" t="s">
        <v>47</v>
      </c>
      <c r="F366" s="5">
        <v>27.500000000000004</v>
      </c>
      <c r="G366" t="s">
        <v>134</v>
      </c>
      <c r="H366" s="5">
        <v>1017.5000000000001</v>
      </c>
      <c r="I366" s="5">
        <v>558.76274028908676</v>
      </c>
      <c r="J366" s="5">
        <v>0</v>
      </c>
      <c r="K366" s="5">
        <v>55.000000000000007</v>
      </c>
      <c r="L366" s="5">
        <v>14.647325112919271</v>
      </c>
      <c r="M366" s="5">
        <v>0</v>
      </c>
      <c r="N366" s="5">
        <v>51.25694444444445</v>
      </c>
      <c r="O366" s="5">
        <v>40.104166666666671</v>
      </c>
      <c r="P366" s="5">
        <v>2.9944444444444449</v>
      </c>
      <c r="Q366" s="5">
        <v>3.5039091900907291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f t="shared" si="36"/>
        <v>133.75387328310052</v>
      </c>
      <c r="Z366" s="5">
        <v>35.894408537454254</v>
      </c>
      <c r="AA366" s="5">
        <v>0</v>
      </c>
      <c r="AB366" s="5">
        <f>VLOOKUP($E366,Parametros!$B$3:$F$14,2,FALSE)</f>
        <v>3</v>
      </c>
      <c r="AC366" s="5" t="str">
        <f>VLOOKUP($E366,Parametros!$B$3:$F$14,4,FALSE)</f>
        <v>20223</v>
      </c>
      <c r="AD366" s="5" t="str">
        <f>VLOOKUP($E366,Parametros!$B$3:$F$14,5,FALSE)</f>
        <v>2022-3-01</v>
      </c>
      <c r="AE366" s="5">
        <v>0</v>
      </c>
      <c r="AF366" t="s">
        <v>438</v>
      </c>
      <c r="AG366" t="s">
        <v>443</v>
      </c>
      <c r="AH366" s="40">
        <f t="shared" si="37"/>
        <v>255.33606131489358</v>
      </c>
      <c r="AJ366" t="str">
        <f t="shared" si="35"/>
        <v>INSERT INTO TABLA_PRESUPUESTO VALUES ('VSR','80154-C','14003146-17',2022,'Marzo',27.5,'USD',1017.5,558.76274,0,55,14.647325,0,51.256944,40.104167,2.994444,3.503909,0,0,0,0,0,0,0,133.753873,35.894409,0,3,'20223','2022-3-01');</v>
      </c>
    </row>
    <row r="367" spans="1:36" x14ac:dyDescent="0.2">
      <c r="A367" s="7" t="s">
        <v>117</v>
      </c>
      <c r="B367" t="s">
        <v>84</v>
      </c>
      <c r="C367" t="s">
        <v>317</v>
      </c>
      <c r="D367">
        <v>2022</v>
      </c>
      <c r="E367" t="s">
        <v>47</v>
      </c>
      <c r="F367" s="5">
        <v>27.500000000000004</v>
      </c>
      <c r="G367" t="s">
        <v>134</v>
      </c>
      <c r="H367" s="5">
        <v>1017.5000000000001</v>
      </c>
      <c r="I367" s="5">
        <v>560.43286835306048</v>
      </c>
      <c r="J367" s="5">
        <v>0</v>
      </c>
      <c r="K367" s="5">
        <v>55.000000000000007</v>
      </c>
      <c r="L367" s="5">
        <v>14.647325112919271</v>
      </c>
      <c r="M367" s="5">
        <v>0</v>
      </c>
      <c r="N367" s="5">
        <v>51.25694444444445</v>
      </c>
      <c r="O367" s="5">
        <v>40.104166666666671</v>
      </c>
      <c r="P367" s="5">
        <v>2.9944444444444449</v>
      </c>
      <c r="Q367" s="5">
        <v>3.5039091900907291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f t="shared" si="36"/>
        <v>133.75387328310052</v>
      </c>
      <c r="Z367" s="5">
        <v>35.894408537454254</v>
      </c>
      <c r="AA367" s="5">
        <v>0</v>
      </c>
      <c r="AB367" s="5">
        <f>VLOOKUP($E367,Parametros!$B$3:$F$14,2,FALSE)</f>
        <v>3</v>
      </c>
      <c r="AC367" s="5" t="str">
        <f>VLOOKUP($E367,Parametros!$B$3:$F$14,4,FALSE)</f>
        <v>20223</v>
      </c>
      <c r="AD367" s="5" t="str">
        <f>VLOOKUP($E367,Parametros!$B$3:$F$14,5,FALSE)</f>
        <v>2022-3-01</v>
      </c>
      <c r="AE367" s="5">
        <v>0</v>
      </c>
      <c r="AF367" t="s">
        <v>438</v>
      </c>
      <c r="AG367" t="s">
        <v>443</v>
      </c>
      <c r="AH367" s="40">
        <f t="shared" si="37"/>
        <v>253.66593325091986</v>
      </c>
      <c r="AJ367" t="str">
        <f t="shared" si="35"/>
        <v>INSERT INTO TABLA_PRESUPUESTO VALUES ('VSR','80154-C','14005013-19',2022,'Marzo',27.5,'USD',1017.5,560.432868,0,55,14.647325,0,51.256944,40.104167,2.994444,3.503909,0,0,0,0,0,0,0,133.753873,35.894409,0,3,'20223','2022-3-01');</v>
      </c>
    </row>
    <row r="368" spans="1:36" x14ac:dyDescent="0.2">
      <c r="A368" s="7" t="s">
        <v>117</v>
      </c>
      <c r="B368" t="s">
        <v>84</v>
      </c>
      <c r="C368" t="s">
        <v>318</v>
      </c>
      <c r="D368">
        <v>2022</v>
      </c>
      <c r="E368" t="s">
        <v>47</v>
      </c>
      <c r="F368" s="5">
        <v>27.500000000000004</v>
      </c>
      <c r="G368" t="s">
        <v>134</v>
      </c>
      <c r="H368" s="5">
        <v>687.50000000000011</v>
      </c>
      <c r="I368" s="5">
        <v>433.66460780767011</v>
      </c>
      <c r="J368" s="5">
        <v>0</v>
      </c>
      <c r="K368" s="5">
        <v>27.500000000000004</v>
      </c>
      <c r="L368" s="5">
        <v>14.647325112919271</v>
      </c>
      <c r="M368" s="5">
        <v>0</v>
      </c>
      <c r="N368" s="5">
        <v>51.25694444444445</v>
      </c>
      <c r="O368" s="5">
        <v>40.104166666666671</v>
      </c>
      <c r="P368" s="5">
        <v>2.9944444444444449</v>
      </c>
      <c r="Q368" s="5">
        <v>2.3675062095207631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f t="shared" si="36"/>
        <v>132.61747030253056</v>
      </c>
      <c r="Z368" s="5">
        <v>35.894408537454254</v>
      </c>
      <c r="AA368" s="5">
        <v>0</v>
      </c>
      <c r="AB368" s="5">
        <f>VLOOKUP($E368,Parametros!$B$3:$F$14,2,FALSE)</f>
        <v>3</v>
      </c>
      <c r="AC368" s="5" t="str">
        <f>VLOOKUP($E368,Parametros!$B$3:$F$14,4,FALSE)</f>
        <v>20223</v>
      </c>
      <c r="AD368" s="5" t="str">
        <f>VLOOKUP($E368,Parametros!$B$3:$F$14,5,FALSE)</f>
        <v>2022-3-01</v>
      </c>
      <c r="AE368" s="5">
        <v>0</v>
      </c>
      <c r="AF368" t="s">
        <v>438</v>
      </c>
      <c r="AG368" t="s">
        <v>443</v>
      </c>
      <c r="AH368" s="40">
        <f t="shared" si="37"/>
        <v>79.070596776880208</v>
      </c>
      <c r="AJ368" t="str">
        <f t="shared" si="35"/>
        <v>INSERT INTO TABLA_PRESUPUESTO VALUES ('VSR','80154-C','14003814-16',2022,'Marzo',27.5,'USD',687.5,433.664608,0,27.5,14.647325,0,51.256944,40.104167,2.994444,2.367506,0,0,0,0,0,0,0,132.61747,35.894409,0,3,'20223','2022-3-01');</v>
      </c>
    </row>
    <row r="369" spans="1:36" x14ac:dyDescent="0.2">
      <c r="A369" s="7" t="s">
        <v>117</v>
      </c>
      <c r="B369" t="s">
        <v>84</v>
      </c>
      <c r="C369" t="s">
        <v>319</v>
      </c>
      <c r="D369">
        <v>2022</v>
      </c>
      <c r="E369" t="s">
        <v>47</v>
      </c>
      <c r="F369" s="5">
        <v>27.500000000000004</v>
      </c>
      <c r="G369" t="s">
        <v>134</v>
      </c>
      <c r="H369" s="5">
        <v>687.50000000000011</v>
      </c>
      <c r="I369" s="5">
        <v>457.83899535482436</v>
      </c>
      <c r="J369" s="5">
        <v>0</v>
      </c>
      <c r="K369" s="5">
        <v>27.500000000000004</v>
      </c>
      <c r="L369" s="5">
        <v>14.647325112919271</v>
      </c>
      <c r="M369" s="5">
        <v>0</v>
      </c>
      <c r="N369" s="5">
        <v>51.25694444444445</v>
      </c>
      <c r="O369" s="5">
        <v>40.104166666666671</v>
      </c>
      <c r="P369" s="5">
        <v>2.9944444444444449</v>
      </c>
      <c r="Q369" s="5">
        <v>2.3675062095207631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f t="shared" si="36"/>
        <v>132.61747030253056</v>
      </c>
      <c r="Z369" s="5">
        <v>35.894408537454254</v>
      </c>
      <c r="AA369" s="5">
        <v>0</v>
      </c>
      <c r="AB369" s="5">
        <f>VLOOKUP($E369,Parametros!$B$3:$F$14,2,FALSE)</f>
        <v>3</v>
      </c>
      <c r="AC369" s="5" t="str">
        <f>VLOOKUP($E369,Parametros!$B$3:$F$14,4,FALSE)</f>
        <v>20223</v>
      </c>
      <c r="AD369" s="5" t="str">
        <f>VLOOKUP($E369,Parametros!$B$3:$F$14,5,FALSE)</f>
        <v>2022-3-01</v>
      </c>
      <c r="AE369" s="5">
        <v>0</v>
      </c>
      <c r="AF369" t="s">
        <v>438</v>
      </c>
      <c r="AG369" t="s">
        <v>443</v>
      </c>
      <c r="AH369" s="40">
        <f t="shared" si="37"/>
        <v>54.896209229726011</v>
      </c>
      <c r="AJ369" t="str">
        <f t="shared" si="35"/>
        <v>INSERT INTO TABLA_PRESUPUESTO VALUES ('VSR','80154-C','14003813-18',2022,'Marzo',27.5,'USD',687.5,457.838995,0,27.5,14.647325,0,51.256944,40.104167,2.994444,2.367506,0,0,0,0,0,0,0,132.61747,35.894409,0,3,'20223','2022-3-01');</v>
      </c>
    </row>
    <row r="370" spans="1:36" x14ac:dyDescent="0.2">
      <c r="A370" s="7" t="s">
        <v>117</v>
      </c>
      <c r="B370" t="s">
        <v>89</v>
      </c>
      <c r="C370" t="s">
        <v>259</v>
      </c>
      <c r="D370">
        <v>2022</v>
      </c>
      <c r="E370" t="s">
        <v>47</v>
      </c>
      <c r="F370" s="5">
        <v>220.00000000000003</v>
      </c>
      <c r="G370" t="s">
        <v>134</v>
      </c>
      <c r="H370" s="5">
        <v>7920.0000000000009</v>
      </c>
      <c r="I370" s="5">
        <v>3878.916686774844</v>
      </c>
      <c r="J370" s="5">
        <v>880.00000000000011</v>
      </c>
      <c r="K370" s="5">
        <v>0</v>
      </c>
      <c r="L370" s="5">
        <v>117.17860090335417</v>
      </c>
      <c r="M370" s="5">
        <v>0</v>
      </c>
      <c r="N370" s="5">
        <v>127.95674422137586</v>
      </c>
      <c r="O370" s="5">
        <v>130.28644707042241</v>
      </c>
      <c r="P370" s="5">
        <v>8.3553844174405878</v>
      </c>
      <c r="Q370" s="5">
        <v>27.273671533679188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f t="shared" si="36"/>
        <v>581.02751554255201</v>
      </c>
      <c r="Z370" s="5">
        <v>287.15526829963403</v>
      </c>
      <c r="AA370" s="5">
        <v>0</v>
      </c>
      <c r="AB370" s="5">
        <f>VLOOKUP($E370,Parametros!$B$3:$F$14,2,FALSE)</f>
        <v>3</v>
      </c>
      <c r="AC370" s="5" t="str">
        <f>VLOOKUP($E370,Parametros!$B$3:$F$14,4,FALSE)</f>
        <v>20223</v>
      </c>
      <c r="AD370" s="5" t="str">
        <f>VLOOKUP($E370,Parametros!$B$3:$F$14,5,FALSE)</f>
        <v>2022-3-01</v>
      </c>
      <c r="AE370" s="5">
        <v>0</v>
      </c>
      <c r="AF370" t="s">
        <v>438</v>
      </c>
      <c r="AG370" t="s">
        <v>444</v>
      </c>
      <c r="AH370" s="40">
        <f t="shared" si="37"/>
        <v>2462.8771967792504</v>
      </c>
      <c r="AJ370" t="str">
        <f t="shared" si="35"/>
        <v>INSERT INTO TABLA_PRESUPUESTO VALUES ('VSR','80179-C','14005051-21',2022,'Marzo',220,'USD',7920,3878.916687,880,0,117.178601,0,127.956744,130.286447,8.355384,27.273672,0,0,0,0,0,0,0,581.027516,287.155268,0,3,'20223','2022-3-01');</v>
      </c>
    </row>
    <row r="371" spans="1:36" x14ac:dyDescent="0.2">
      <c r="A371" s="7" t="s">
        <v>117</v>
      </c>
      <c r="B371" t="s">
        <v>89</v>
      </c>
      <c r="C371" t="s">
        <v>321</v>
      </c>
      <c r="D371">
        <v>2022</v>
      </c>
      <c r="E371" t="s">
        <v>47</v>
      </c>
      <c r="F371" s="5">
        <v>220.00000000000003</v>
      </c>
      <c r="G371" t="s">
        <v>134</v>
      </c>
      <c r="H371" s="5">
        <v>7920.0000000000009</v>
      </c>
      <c r="I371" s="5">
        <v>2755.6625613680571</v>
      </c>
      <c r="J371" s="5">
        <v>880.00000000000011</v>
      </c>
      <c r="K371" s="5">
        <v>0</v>
      </c>
      <c r="L371" s="5">
        <v>117.17860090335417</v>
      </c>
      <c r="M371" s="5">
        <v>0</v>
      </c>
      <c r="N371" s="5">
        <v>127.95674422137586</v>
      </c>
      <c r="O371" s="5">
        <v>130.28644707042241</v>
      </c>
      <c r="P371" s="5">
        <v>8.3553844174405878</v>
      </c>
      <c r="Q371" s="5">
        <v>27.273671533679188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f t="shared" si="36"/>
        <v>581.02751554255201</v>
      </c>
      <c r="Z371" s="5">
        <v>287.15526829963403</v>
      </c>
      <c r="AA371" s="5">
        <v>0</v>
      </c>
      <c r="AB371" s="5">
        <f>VLOOKUP($E371,Parametros!$B$3:$F$14,2,FALSE)</f>
        <v>3</v>
      </c>
      <c r="AC371" s="5" t="str">
        <f>VLOOKUP($E371,Parametros!$B$3:$F$14,4,FALSE)</f>
        <v>20223</v>
      </c>
      <c r="AD371" s="5" t="str">
        <f>VLOOKUP($E371,Parametros!$B$3:$F$14,5,FALSE)</f>
        <v>2022-3-01</v>
      </c>
      <c r="AE371" s="5">
        <v>0</v>
      </c>
      <c r="AF371" t="s">
        <v>438</v>
      </c>
      <c r="AG371" t="s">
        <v>444</v>
      </c>
      <c r="AH371" s="40">
        <f t="shared" si="37"/>
        <v>3586.1313221860378</v>
      </c>
      <c r="AJ371" t="str">
        <f t="shared" si="35"/>
        <v>INSERT INTO TABLA_PRESUPUESTO VALUES ('VSR','80179-C','14005062-21',2022,'Marzo',220,'USD',7920,2755.662561,880,0,117.178601,0,127.956744,130.286447,8.355384,27.273672,0,0,0,0,0,0,0,581.027516,287.155268,0,3,'20223','2022-3-01');</v>
      </c>
    </row>
    <row r="372" spans="1:36" x14ac:dyDescent="0.2">
      <c r="A372" s="7" t="s">
        <v>117</v>
      </c>
      <c r="B372" t="s">
        <v>89</v>
      </c>
      <c r="C372" t="s">
        <v>125</v>
      </c>
      <c r="D372">
        <v>2022</v>
      </c>
      <c r="E372" t="s">
        <v>47</v>
      </c>
      <c r="F372" s="5">
        <v>165</v>
      </c>
      <c r="G372" t="s">
        <v>134</v>
      </c>
      <c r="H372" s="5">
        <v>5940</v>
      </c>
      <c r="I372" s="5">
        <v>2823.3848970548306</v>
      </c>
      <c r="J372" s="5">
        <v>660</v>
      </c>
      <c r="K372" s="5">
        <v>0</v>
      </c>
      <c r="L372" s="5">
        <v>87.883950677515614</v>
      </c>
      <c r="M372" s="5">
        <v>0</v>
      </c>
      <c r="N372" s="5">
        <v>95.967558166031878</v>
      </c>
      <c r="O372" s="5">
        <v>97.714835302816809</v>
      </c>
      <c r="P372" s="5">
        <v>6.2665383130804395</v>
      </c>
      <c r="Q372" s="5">
        <v>20.455253650259387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f t="shared" si="36"/>
        <v>435.77063665691406</v>
      </c>
      <c r="Z372" s="5">
        <v>215.36645122472549</v>
      </c>
      <c r="AA372" s="5">
        <v>0</v>
      </c>
      <c r="AB372" s="5">
        <f>VLOOKUP($E372,Parametros!$B$3:$F$14,2,FALSE)</f>
        <v>3</v>
      </c>
      <c r="AC372" s="5" t="str">
        <f>VLOOKUP($E372,Parametros!$B$3:$F$14,4,FALSE)</f>
        <v>20223</v>
      </c>
      <c r="AD372" s="5" t="str">
        <f>VLOOKUP($E372,Parametros!$B$3:$F$14,5,FALSE)</f>
        <v>2022-3-01</v>
      </c>
      <c r="AE372" s="5">
        <v>0</v>
      </c>
      <c r="AF372" t="s">
        <v>438</v>
      </c>
      <c r="AG372" t="s">
        <v>444</v>
      </c>
      <c r="AH372" s="40">
        <f t="shared" si="37"/>
        <v>1932.96051561074</v>
      </c>
      <c r="AJ372" t="str">
        <f t="shared" si="35"/>
        <v>INSERT INTO TABLA_PRESUPUESTO VALUES ('VSR','80179-C','14005052-21',2022,'Marzo',165,'USD',5940,2823.384897,660,0,87.883951,0,95.967558,97.714835,6.266538,20.455254,0,0,0,0,0,0,0,435.770637,215.366451,0,3,'20223','2022-3-01');</v>
      </c>
    </row>
    <row r="373" spans="1:36" x14ac:dyDescent="0.2">
      <c r="A373" s="7" t="s">
        <v>117</v>
      </c>
      <c r="B373" t="s">
        <v>89</v>
      </c>
      <c r="C373" t="s">
        <v>324</v>
      </c>
      <c r="D373">
        <v>2022</v>
      </c>
      <c r="E373" t="s">
        <v>47</v>
      </c>
      <c r="F373" s="5">
        <v>110.00000000000001</v>
      </c>
      <c r="G373" t="s">
        <v>134</v>
      </c>
      <c r="H373" s="5">
        <v>3960.0000000000005</v>
      </c>
      <c r="I373" s="5">
        <v>1461.4005747799165</v>
      </c>
      <c r="J373" s="5">
        <v>440.00000000000006</v>
      </c>
      <c r="K373" s="5">
        <v>0</v>
      </c>
      <c r="L373" s="5">
        <v>58.589300451677083</v>
      </c>
      <c r="M373" s="5">
        <v>0</v>
      </c>
      <c r="N373" s="5">
        <v>63.978372110687928</v>
      </c>
      <c r="O373" s="5">
        <v>65.143223535211206</v>
      </c>
      <c r="P373" s="5">
        <v>4.1776922087202939</v>
      </c>
      <c r="Q373" s="5">
        <v>13.636835766839594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f t="shared" si="36"/>
        <v>290.513757771276</v>
      </c>
      <c r="Z373" s="5">
        <v>143.57763414981702</v>
      </c>
      <c r="AA373" s="5">
        <v>0</v>
      </c>
      <c r="AB373" s="5">
        <f>VLOOKUP($E373,Parametros!$B$3:$F$14,2,FALSE)</f>
        <v>3</v>
      </c>
      <c r="AC373" s="5" t="str">
        <f>VLOOKUP($E373,Parametros!$B$3:$F$14,4,FALSE)</f>
        <v>20223</v>
      </c>
      <c r="AD373" s="5" t="str">
        <f>VLOOKUP($E373,Parametros!$B$3:$F$14,5,FALSE)</f>
        <v>2022-3-01</v>
      </c>
      <c r="AE373" s="5">
        <v>0</v>
      </c>
      <c r="AF373" t="s">
        <v>438</v>
      </c>
      <c r="AG373" t="s">
        <v>444</v>
      </c>
      <c r="AH373" s="40">
        <f t="shared" si="37"/>
        <v>1709.496366997131</v>
      </c>
      <c r="AJ373" t="str">
        <f t="shared" si="35"/>
        <v>INSERT INTO TABLA_PRESUPUESTO VALUES ('VSR','80179-C','14002617-19',2022,'Marzo',110,'USD',3960,1461.400575,440,0,58.5893,0,63.978372,65.143224,4.177692,13.636836,0,0,0,0,0,0,0,290.513758,143.577634,0,3,'20223','2022-3-01');</v>
      </c>
    </row>
    <row r="374" spans="1:36" x14ac:dyDescent="0.2">
      <c r="A374" s="7" t="s">
        <v>117</v>
      </c>
      <c r="B374" t="s">
        <v>68</v>
      </c>
      <c r="C374" t="s">
        <v>327</v>
      </c>
      <c r="D374">
        <v>2022</v>
      </c>
      <c r="E374" t="s">
        <v>47</v>
      </c>
      <c r="F374" s="5">
        <v>1936.0000000000002</v>
      </c>
      <c r="G374" t="s">
        <v>134</v>
      </c>
      <c r="H374" s="5">
        <v>81312.000000000015</v>
      </c>
      <c r="I374" s="5">
        <v>35248.953424859094</v>
      </c>
      <c r="J374" s="5">
        <v>7744.0000000000027</v>
      </c>
      <c r="K374" s="5">
        <v>11616</v>
      </c>
      <c r="L374" s="5">
        <v>1031.1716879495166</v>
      </c>
      <c r="M374" s="5">
        <v>0</v>
      </c>
      <c r="N374" s="5">
        <v>665.36281179138336</v>
      </c>
      <c r="O374" s="5">
        <v>994.61451247165553</v>
      </c>
      <c r="P374" s="5">
        <v>44.814814814814824</v>
      </c>
      <c r="Q374" s="5">
        <v>280.00969441243967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f t="shared" si="36"/>
        <v>4511.7681945270733</v>
      </c>
      <c r="Z374" s="5">
        <v>2526.9663610367797</v>
      </c>
      <c r="AA374" s="5">
        <v>0</v>
      </c>
      <c r="AB374" s="5">
        <f>VLOOKUP($E374,Parametros!$B$3:$F$14,2,FALSE)</f>
        <v>3</v>
      </c>
      <c r="AC374" s="5" t="str">
        <f>VLOOKUP($E374,Parametros!$B$3:$F$14,4,FALSE)</f>
        <v>20223</v>
      </c>
      <c r="AD374" s="5" t="str">
        <f>VLOOKUP($E374,Parametros!$B$3:$F$14,5,FALSE)</f>
        <v>2022-3-01</v>
      </c>
      <c r="AE374" s="5">
        <v>0</v>
      </c>
      <c r="AF374" t="s">
        <v>438</v>
      </c>
      <c r="AG374" t="s">
        <v>445</v>
      </c>
      <c r="AH374" s="40">
        <f t="shared" si="37"/>
        <v>21160.106692664333</v>
      </c>
      <c r="AJ374" t="str">
        <f t="shared" si="35"/>
        <v>INSERT INTO TABLA_PRESUPUESTO VALUES ('VSR','80095-C','14004755-20',2022,'Marzo',1936,'USD',81312,35248.953425,7744,11616,1031.171688,0,665.362812,994.614512,44.814815,280.009694,0,0,0,0,0,0,0,4511.768195,2526.966361,0,3,'20223','2022-3-01');</v>
      </c>
    </row>
    <row r="375" spans="1:36" x14ac:dyDescent="0.2">
      <c r="A375" s="7" t="s">
        <v>117</v>
      </c>
      <c r="B375" t="s">
        <v>65</v>
      </c>
      <c r="C375" t="s">
        <v>330</v>
      </c>
      <c r="D375">
        <v>2022</v>
      </c>
      <c r="E375" t="s">
        <v>47</v>
      </c>
      <c r="F375" s="5">
        <v>55.000000000000007</v>
      </c>
      <c r="G375" t="s">
        <v>134</v>
      </c>
      <c r="H375" s="5">
        <v>1980.0000000000002</v>
      </c>
      <c r="I375" s="5">
        <v>892.77952392396821</v>
      </c>
      <c r="J375" s="5">
        <v>220.00000000000003</v>
      </c>
      <c r="K375" s="5">
        <v>0</v>
      </c>
      <c r="L375" s="5">
        <v>29.294650225838542</v>
      </c>
      <c r="M375" s="5">
        <v>0</v>
      </c>
      <c r="N375" s="5">
        <v>32.216183574879238</v>
      </c>
      <c r="O375" s="5">
        <v>48.158212560386474</v>
      </c>
      <c r="P375" s="5">
        <v>2.1698872785829311</v>
      </c>
      <c r="Q375" s="5">
        <v>6.818417883419797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f t="shared" si="36"/>
        <v>161.15151837217695</v>
      </c>
      <c r="Z375" s="5">
        <v>71.788817074908508</v>
      </c>
      <c r="AA375" s="5">
        <v>0</v>
      </c>
      <c r="AB375" s="5">
        <f>VLOOKUP($E375,Parametros!$B$3:$F$14,2,FALSE)</f>
        <v>3</v>
      </c>
      <c r="AC375" s="5" t="str">
        <f>VLOOKUP($E375,Parametros!$B$3:$F$14,4,FALSE)</f>
        <v>20223</v>
      </c>
      <c r="AD375" s="5" t="str">
        <f>VLOOKUP($E375,Parametros!$B$3:$F$14,5,FALSE)</f>
        <v>2022-3-01</v>
      </c>
      <c r="AE375" s="5">
        <v>0</v>
      </c>
      <c r="AF375" t="s">
        <v>438</v>
      </c>
      <c r="AG375" t="s">
        <v>446</v>
      </c>
      <c r="AH375" s="40">
        <f t="shared" si="37"/>
        <v>676.77430747801611</v>
      </c>
      <c r="AJ375" t="str">
        <f t="shared" si="35"/>
        <v>INSERT INTO TABLA_PRESUPUESTO VALUES ('VSR','80027-C','14005098-20',2022,'Marzo',55,'USD',1980,892.779524,220,0,29.29465,0,32.216184,48.158213,2.169887,6.818418,0,0,0,0,0,0,0,161.151518,71.788817,0,3,'20223','2022-3-01');</v>
      </c>
    </row>
    <row r="376" spans="1:36" x14ac:dyDescent="0.2">
      <c r="A376" s="7" t="s">
        <v>117</v>
      </c>
      <c r="B376" t="s">
        <v>65</v>
      </c>
      <c r="C376" t="s">
        <v>331</v>
      </c>
      <c r="D376">
        <v>2022</v>
      </c>
      <c r="E376" t="s">
        <v>47</v>
      </c>
      <c r="F376" s="5">
        <v>55.000000000000007</v>
      </c>
      <c r="G376" t="s">
        <v>134</v>
      </c>
      <c r="H376" s="5">
        <v>1980.0000000000002</v>
      </c>
      <c r="I376" s="5">
        <v>931.15783301827673</v>
      </c>
      <c r="J376" s="5">
        <v>220.00000000000003</v>
      </c>
      <c r="K376" s="5">
        <v>0</v>
      </c>
      <c r="L376" s="5">
        <v>29.294650225838542</v>
      </c>
      <c r="M376" s="5">
        <v>0</v>
      </c>
      <c r="N376" s="5">
        <v>32.216183574879238</v>
      </c>
      <c r="O376" s="5">
        <v>48.158212560386474</v>
      </c>
      <c r="P376" s="5">
        <v>2.1698872785829311</v>
      </c>
      <c r="Q376" s="5">
        <v>6.818417883419797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f t="shared" si="36"/>
        <v>161.15151837217695</v>
      </c>
      <c r="Z376" s="5">
        <v>71.788817074908508</v>
      </c>
      <c r="AA376" s="5">
        <v>0</v>
      </c>
      <c r="AB376" s="5">
        <f>VLOOKUP($E376,Parametros!$B$3:$F$14,2,FALSE)</f>
        <v>3</v>
      </c>
      <c r="AC376" s="5" t="str">
        <f>VLOOKUP($E376,Parametros!$B$3:$F$14,4,FALSE)</f>
        <v>20223</v>
      </c>
      <c r="AD376" s="5" t="str">
        <f>VLOOKUP($E376,Parametros!$B$3:$F$14,5,FALSE)</f>
        <v>2022-3-01</v>
      </c>
      <c r="AE376" s="5">
        <v>0</v>
      </c>
      <c r="AF376" t="s">
        <v>438</v>
      </c>
      <c r="AG376" t="s">
        <v>446</v>
      </c>
      <c r="AH376" s="40">
        <f t="shared" si="37"/>
        <v>638.39599838370771</v>
      </c>
      <c r="AJ376" t="str">
        <f t="shared" si="35"/>
        <v>INSERT INTO TABLA_PRESUPUESTO VALUES ('VSR','80027-C','14005099-20',2022,'Marzo',55,'USD',1980,931.157833,220,0,29.29465,0,32.216184,48.158213,2.169887,6.818418,0,0,0,0,0,0,0,161.151518,71.788817,0,3,'20223','2022-3-01');</v>
      </c>
    </row>
    <row r="377" spans="1:36" x14ac:dyDescent="0.2">
      <c r="A377" s="7" t="s">
        <v>117</v>
      </c>
      <c r="B377" t="s">
        <v>70</v>
      </c>
      <c r="C377" t="s">
        <v>341</v>
      </c>
      <c r="D377">
        <v>2022</v>
      </c>
      <c r="E377" t="s">
        <v>47</v>
      </c>
      <c r="F377" s="5">
        <v>5.5</v>
      </c>
      <c r="G377" t="s">
        <v>134</v>
      </c>
      <c r="H377" s="5">
        <v>528</v>
      </c>
      <c r="I377" s="5">
        <v>272.7421353708894</v>
      </c>
      <c r="J377" s="5">
        <v>8.7999999999999901</v>
      </c>
      <c r="K377" s="5">
        <v>35.200000000000003</v>
      </c>
      <c r="L377" s="5">
        <v>2.9294650225838539</v>
      </c>
      <c r="M377" s="5">
        <v>0</v>
      </c>
      <c r="N377" s="5">
        <v>22.088675213675216</v>
      </c>
      <c r="O377" s="5">
        <v>14.022435897435896</v>
      </c>
      <c r="P377" s="5">
        <v>1.0470085470085471</v>
      </c>
      <c r="Q377" s="5">
        <v>1.8182447689119456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f t="shared" si="36"/>
        <v>46.155246134522457</v>
      </c>
      <c r="Z377" s="5">
        <v>7.1788817074908504</v>
      </c>
      <c r="AA377" s="5">
        <v>0</v>
      </c>
      <c r="AB377" s="5">
        <f>VLOOKUP($E377,Parametros!$B$3:$F$14,2,FALSE)</f>
        <v>3</v>
      </c>
      <c r="AC377" s="5" t="str">
        <f>VLOOKUP($E377,Parametros!$B$3:$F$14,4,FALSE)</f>
        <v>20223</v>
      </c>
      <c r="AD377" s="5" t="str">
        <f>VLOOKUP($E377,Parametros!$B$3:$F$14,5,FALSE)</f>
        <v>2022-3-01</v>
      </c>
      <c r="AE377" s="5">
        <v>0</v>
      </c>
      <c r="AF377" t="s">
        <v>438</v>
      </c>
      <c r="AG377" t="s">
        <v>448</v>
      </c>
      <c r="AH377" s="40">
        <f t="shared" si="37"/>
        <v>162.17315347200429</v>
      </c>
      <c r="AJ377" t="str">
        <f t="shared" si="35"/>
        <v>INSERT INTO TABLA_PRESUPUESTO VALUES ('VSR','80101-C','14005144-18',2022,'Marzo',5.5,'USD',528,272.742135,8.8,35.2,2.929465,0,22.088675,14.022436,1.047009,1.818245,0,0,0,0,0,0,0,46.155246,7.178882,0,3,'20223','2022-3-01');</v>
      </c>
    </row>
    <row r="378" spans="1:36" x14ac:dyDescent="0.2">
      <c r="A378" s="7" t="s">
        <v>117</v>
      </c>
      <c r="B378" t="s">
        <v>70</v>
      </c>
      <c r="C378" t="s">
        <v>342</v>
      </c>
      <c r="D378">
        <v>2022</v>
      </c>
      <c r="E378" t="s">
        <v>47</v>
      </c>
      <c r="F378" s="5">
        <v>30.800000000000004</v>
      </c>
      <c r="G378" t="s">
        <v>134</v>
      </c>
      <c r="H378" s="5">
        <v>1139.6000000000001</v>
      </c>
      <c r="I378" s="5">
        <v>502.71046442047839</v>
      </c>
      <c r="J378" s="5">
        <v>24.639999999999976</v>
      </c>
      <c r="K378" s="5">
        <v>98.560000000000016</v>
      </c>
      <c r="L378" s="5">
        <v>16.405004126469585</v>
      </c>
      <c r="M378" s="5">
        <v>0</v>
      </c>
      <c r="N378" s="5">
        <v>123.69658119658122</v>
      </c>
      <c r="O378" s="5">
        <v>78.525641025641036</v>
      </c>
      <c r="P378" s="5">
        <v>5.8632478632478637</v>
      </c>
      <c r="Q378" s="5">
        <v>3.9243782929016167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f t="shared" si="36"/>
        <v>252.2115859403205</v>
      </c>
      <c r="Z378" s="5">
        <v>40.201737561948768</v>
      </c>
      <c r="AA378" s="5">
        <v>0</v>
      </c>
      <c r="AB378" s="5">
        <f>VLOOKUP($E378,Parametros!$B$3:$F$14,2,FALSE)</f>
        <v>3</v>
      </c>
      <c r="AC378" s="5" t="str">
        <f>VLOOKUP($E378,Parametros!$B$3:$F$14,4,FALSE)</f>
        <v>20223</v>
      </c>
      <c r="AD378" s="5" t="str">
        <f>VLOOKUP($E378,Parametros!$B$3:$F$14,5,FALSE)</f>
        <v>2022-3-01</v>
      </c>
      <c r="AE378" s="5">
        <v>0</v>
      </c>
      <c r="AF378" t="s">
        <v>438</v>
      </c>
      <c r="AG378" t="s">
        <v>448</v>
      </c>
      <c r="AH378" s="40">
        <f t="shared" si="37"/>
        <v>245.07294551273176</v>
      </c>
      <c r="AJ378" t="str">
        <f t="shared" si="35"/>
        <v>INSERT INTO TABLA_PRESUPUESTO VALUES ('VSR','80101-C','14005083-20',2022,'Marzo',30.8,'USD',1139.6,502.710464,24.64,98.56,16.405004,0,123.696581,78.525641,5.863248,3.924378,0,0,0,0,0,0,0,252.211586,40.201738,0,3,'20223','2022-3-01');</v>
      </c>
    </row>
    <row r="379" spans="1:36" x14ac:dyDescent="0.2">
      <c r="A379" s="7" t="s">
        <v>117</v>
      </c>
      <c r="B379" t="s">
        <v>70</v>
      </c>
      <c r="C379" t="s">
        <v>343</v>
      </c>
      <c r="D379">
        <v>2022</v>
      </c>
      <c r="E379" t="s">
        <v>47</v>
      </c>
      <c r="F379" s="5">
        <v>30.800000000000004</v>
      </c>
      <c r="G379" t="s">
        <v>134</v>
      </c>
      <c r="H379" s="5">
        <v>1139.6000000000001</v>
      </c>
      <c r="I379" s="5">
        <v>459.61866166942218</v>
      </c>
      <c r="J379" s="5">
        <v>24.639999999999976</v>
      </c>
      <c r="K379" s="5">
        <v>98.560000000000016</v>
      </c>
      <c r="L379" s="5">
        <v>16.405004126469585</v>
      </c>
      <c r="M379" s="5">
        <v>0</v>
      </c>
      <c r="N379" s="5">
        <v>123.69658119658122</v>
      </c>
      <c r="O379" s="5">
        <v>78.525641025641036</v>
      </c>
      <c r="P379" s="5">
        <v>5.8632478632478637</v>
      </c>
      <c r="Q379" s="5">
        <v>3.9243782929016167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f t="shared" si="36"/>
        <v>252.2115859403205</v>
      </c>
      <c r="Z379" s="5">
        <v>40.201737561948768</v>
      </c>
      <c r="AA379" s="5">
        <v>0</v>
      </c>
      <c r="AB379" s="5">
        <f>VLOOKUP($E379,Parametros!$B$3:$F$14,2,FALSE)</f>
        <v>3</v>
      </c>
      <c r="AC379" s="5" t="str">
        <f>VLOOKUP($E379,Parametros!$B$3:$F$14,4,FALSE)</f>
        <v>20223</v>
      </c>
      <c r="AD379" s="5" t="str">
        <f>VLOOKUP($E379,Parametros!$B$3:$F$14,5,FALSE)</f>
        <v>2022-3-01</v>
      </c>
      <c r="AE379" s="5">
        <v>0</v>
      </c>
      <c r="AF379" t="s">
        <v>438</v>
      </c>
      <c r="AG379" t="s">
        <v>448</v>
      </c>
      <c r="AH379" s="40">
        <f t="shared" si="37"/>
        <v>288.16474826378783</v>
      </c>
      <c r="AJ379" t="str">
        <f t="shared" si="35"/>
        <v>INSERT INTO TABLA_PRESUPUESTO VALUES ('VSR','80101-C','14005084-20',2022,'Marzo',30.8,'USD',1139.6,459.618662,24.64,98.56,16.405004,0,123.696581,78.525641,5.863248,3.924378,0,0,0,0,0,0,0,252.211586,40.201738,0,3,'20223','2022-3-01');</v>
      </c>
    </row>
    <row r="380" spans="1:36" x14ac:dyDescent="0.2">
      <c r="A380" s="7" t="s">
        <v>117</v>
      </c>
      <c r="B380" t="s">
        <v>70</v>
      </c>
      <c r="C380" t="s">
        <v>344</v>
      </c>
      <c r="D380">
        <v>2022</v>
      </c>
      <c r="E380" t="s">
        <v>47</v>
      </c>
      <c r="F380" s="5">
        <v>30.800000000000004</v>
      </c>
      <c r="G380" t="s">
        <v>134</v>
      </c>
      <c r="H380" s="5">
        <v>1139.6000000000001</v>
      </c>
      <c r="I380" s="5">
        <v>478.02213289577355</v>
      </c>
      <c r="J380" s="5">
        <v>24.639999999999976</v>
      </c>
      <c r="K380" s="5">
        <v>98.560000000000016</v>
      </c>
      <c r="L380" s="5">
        <v>16.405004126469585</v>
      </c>
      <c r="M380" s="5">
        <v>0</v>
      </c>
      <c r="N380" s="5">
        <v>123.69658119658122</v>
      </c>
      <c r="O380" s="5">
        <v>78.525641025641036</v>
      </c>
      <c r="P380" s="5">
        <v>5.8632478632478637</v>
      </c>
      <c r="Q380" s="5">
        <v>3.9243782929016167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f t="shared" si="36"/>
        <v>252.2115859403205</v>
      </c>
      <c r="Z380" s="5">
        <v>40.201737561948768</v>
      </c>
      <c r="AA380" s="5">
        <v>0</v>
      </c>
      <c r="AB380" s="5">
        <f>VLOOKUP($E380,Parametros!$B$3:$F$14,2,FALSE)</f>
        <v>3</v>
      </c>
      <c r="AC380" s="5" t="str">
        <f>VLOOKUP($E380,Parametros!$B$3:$F$14,4,FALSE)</f>
        <v>20223</v>
      </c>
      <c r="AD380" s="5" t="str">
        <f>VLOOKUP($E380,Parametros!$B$3:$F$14,5,FALSE)</f>
        <v>2022-3-01</v>
      </c>
      <c r="AE380" s="5">
        <v>0</v>
      </c>
      <c r="AF380" t="s">
        <v>438</v>
      </c>
      <c r="AG380" t="s">
        <v>448</v>
      </c>
      <c r="AH380" s="40">
        <f t="shared" si="37"/>
        <v>269.76127703743657</v>
      </c>
      <c r="AJ380" t="str">
        <f t="shared" si="35"/>
        <v>INSERT INTO TABLA_PRESUPUESTO VALUES ('VSR','80101-C','14005085-20',2022,'Marzo',30.8,'USD',1139.6,478.022133,24.64,98.56,16.405004,0,123.696581,78.525641,5.863248,3.924378,0,0,0,0,0,0,0,252.211586,40.201738,0,3,'20223','2022-3-01');</v>
      </c>
    </row>
    <row r="381" spans="1:36" x14ac:dyDescent="0.2">
      <c r="A381" s="7" t="s">
        <v>117</v>
      </c>
      <c r="B381" t="s">
        <v>80</v>
      </c>
      <c r="C381" t="s">
        <v>351</v>
      </c>
      <c r="D381">
        <v>2022</v>
      </c>
      <c r="E381" t="s">
        <v>47</v>
      </c>
      <c r="F381" s="5">
        <v>16.5</v>
      </c>
      <c r="G381" t="s">
        <v>134</v>
      </c>
      <c r="H381" s="5">
        <v>1155</v>
      </c>
      <c r="I381" s="5">
        <v>488.00769572219554</v>
      </c>
      <c r="J381" s="5">
        <v>0</v>
      </c>
      <c r="K381" s="5">
        <v>115.5</v>
      </c>
      <c r="L381" s="5">
        <v>8.7883950677515621</v>
      </c>
      <c r="M381" s="5">
        <v>0</v>
      </c>
      <c r="N381" s="5">
        <v>5.2326388888888893</v>
      </c>
      <c r="O381" s="5">
        <v>0</v>
      </c>
      <c r="P381" s="5">
        <v>0.74861111111111112</v>
      </c>
      <c r="Q381" s="5">
        <v>3.9774104319948811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f t="shared" ref="Y381:Y400" si="38">+M381+N381+O381+P381+T381+U381+V381+Z381+AA381+S381+X381+Q381+R381</f>
        <v>31.495305554467429</v>
      </c>
      <c r="Z381" s="5">
        <v>21.536645122472549</v>
      </c>
      <c r="AA381" s="5">
        <v>0</v>
      </c>
      <c r="AB381" s="5">
        <f>VLOOKUP($E381,Parametros!$B$3:$F$14,2,FALSE)</f>
        <v>3</v>
      </c>
      <c r="AC381" s="5" t="str">
        <f>VLOOKUP($E381,Parametros!$B$3:$F$14,4,FALSE)</f>
        <v>20223</v>
      </c>
      <c r="AD381" s="5" t="str">
        <f>VLOOKUP($E381,Parametros!$B$3:$F$14,5,FALSE)</f>
        <v>2022-3-01</v>
      </c>
      <c r="AE381" s="5">
        <v>0</v>
      </c>
      <c r="AF381" t="s">
        <v>438</v>
      </c>
      <c r="AG381" t="s">
        <v>450</v>
      </c>
      <c r="AH381" s="40">
        <f t="shared" ref="AH381:AH400" si="39">+H381-SUM(I381:X381)-SUM(Z381:AA381)</f>
        <v>511.20860365558542</v>
      </c>
      <c r="AJ381" t="str">
        <f t="shared" si="35"/>
        <v>INSERT INTO TABLA_PRESUPUESTO VALUES ('VSR','80144-C','14004838-16',2022,'Marzo',16.5,'USD',1155,488.007696,0,115.5,8.788395,0,5.232639,0,0.748611,3.97741,0,0,0,0,0,0,0,31.495306,21.536645,0,3,'20223','2022-3-01');</v>
      </c>
    </row>
    <row r="382" spans="1:36" x14ac:dyDescent="0.2">
      <c r="A382" s="7" t="s">
        <v>117</v>
      </c>
      <c r="B382" t="s">
        <v>80</v>
      </c>
      <c r="C382" t="s">
        <v>352</v>
      </c>
      <c r="D382">
        <v>2022</v>
      </c>
      <c r="E382" t="s">
        <v>47</v>
      </c>
      <c r="F382" s="5">
        <v>16.5</v>
      </c>
      <c r="G382" t="s">
        <v>134</v>
      </c>
      <c r="H382" s="5">
        <v>1155</v>
      </c>
      <c r="I382" s="5">
        <v>668.66314769039514</v>
      </c>
      <c r="J382" s="5">
        <v>0</v>
      </c>
      <c r="K382" s="5">
        <v>115.5</v>
      </c>
      <c r="L382" s="5">
        <v>8.7883950677515621</v>
      </c>
      <c r="M382" s="5">
        <v>0</v>
      </c>
      <c r="N382" s="5">
        <v>5.2326388888888893</v>
      </c>
      <c r="O382" s="5">
        <v>0</v>
      </c>
      <c r="P382" s="5">
        <v>0.74861111111111112</v>
      </c>
      <c r="Q382" s="5">
        <v>3.9774104319948811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f t="shared" si="38"/>
        <v>31.495305554467429</v>
      </c>
      <c r="Z382" s="5">
        <v>21.536645122472549</v>
      </c>
      <c r="AA382" s="5">
        <v>0</v>
      </c>
      <c r="AB382" s="5">
        <f>VLOOKUP($E382,Parametros!$B$3:$F$14,2,FALSE)</f>
        <v>3</v>
      </c>
      <c r="AC382" s="5" t="str">
        <f>VLOOKUP($E382,Parametros!$B$3:$F$14,4,FALSE)</f>
        <v>20223</v>
      </c>
      <c r="AD382" s="5" t="str">
        <f>VLOOKUP($E382,Parametros!$B$3:$F$14,5,FALSE)</f>
        <v>2022-3-01</v>
      </c>
      <c r="AE382" s="5">
        <v>0</v>
      </c>
      <c r="AF382" t="s">
        <v>438</v>
      </c>
      <c r="AG382" t="s">
        <v>450</v>
      </c>
      <c r="AH382" s="40">
        <f t="shared" si="39"/>
        <v>330.55315168738582</v>
      </c>
      <c r="AJ382" t="str">
        <f t="shared" si="35"/>
        <v>INSERT INTO TABLA_PRESUPUESTO VALUES ('VSR','80144-C','14004839-16',2022,'Marzo',16.5,'USD',1155,668.663148,0,115.5,8.788395,0,5.232639,0,0.748611,3.97741,0,0,0,0,0,0,0,31.495306,21.536645,0,3,'20223','2022-3-01');</v>
      </c>
    </row>
    <row r="383" spans="1:36" x14ac:dyDescent="0.2">
      <c r="A383" s="7" t="s">
        <v>117</v>
      </c>
      <c r="B383" t="s">
        <v>80</v>
      </c>
      <c r="C383" t="s">
        <v>166</v>
      </c>
      <c r="D383">
        <v>2022</v>
      </c>
      <c r="E383" t="s">
        <v>47</v>
      </c>
      <c r="F383" s="5">
        <v>41.25</v>
      </c>
      <c r="G383" t="s">
        <v>134</v>
      </c>
      <c r="H383" s="5">
        <v>1113.75</v>
      </c>
      <c r="I383" s="5">
        <v>658.38157503650496</v>
      </c>
      <c r="J383" s="5">
        <v>0</v>
      </c>
      <c r="K383" s="5">
        <v>0</v>
      </c>
      <c r="L383" s="5">
        <v>21.970987669378903</v>
      </c>
      <c r="M383" s="5">
        <v>0</v>
      </c>
      <c r="N383" s="5">
        <v>13.081597222222221</v>
      </c>
      <c r="O383" s="5">
        <v>0</v>
      </c>
      <c r="P383" s="5">
        <v>1.8715277777777777</v>
      </c>
      <c r="Q383" s="5">
        <v>3.8353600594236354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f t="shared" si="38"/>
        <v>72.630097865605009</v>
      </c>
      <c r="Z383" s="5">
        <v>53.841612806181374</v>
      </c>
      <c r="AA383" s="5">
        <v>0</v>
      </c>
      <c r="AB383" s="5">
        <f>VLOOKUP($E383,Parametros!$B$3:$F$14,2,FALSE)</f>
        <v>3</v>
      </c>
      <c r="AC383" s="5" t="str">
        <f>VLOOKUP($E383,Parametros!$B$3:$F$14,4,FALSE)</f>
        <v>20223</v>
      </c>
      <c r="AD383" s="5" t="str">
        <f>VLOOKUP($E383,Parametros!$B$3:$F$14,5,FALSE)</f>
        <v>2022-3-01</v>
      </c>
      <c r="AE383" s="5">
        <v>0</v>
      </c>
      <c r="AF383" t="s">
        <v>438</v>
      </c>
      <c r="AG383" t="s">
        <v>450</v>
      </c>
      <c r="AH383" s="40">
        <f t="shared" si="39"/>
        <v>360.76733942851104</v>
      </c>
      <c r="AJ383" t="str">
        <f t="shared" si="35"/>
        <v>INSERT INTO TABLA_PRESUPUESTO VALUES ('VSR','80144-C','14003979-19',2022,'Marzo',41.25,'USD',1113.75,658.381575,0,0,21.970988,0,13.081597,0,1.871528,3.83536,0,0,0,0,0,0,0,72.630098,53.841613,0,3,'20223','2022-3-01');</v>
      </c>
    </row>
    <row r="384" spans="1:36" x14ac:dyDescent="0.2">
      <c r="A384" s="7" t="s">
        <v>117</v>
      </c>
      <c r="B384" t="s">
        <v>80</v>
      </c>
      <c r="C384" t="s">
        <v>353</v>
      </c>
      <c r="D384">
        <v>2022</v>
      </c>
      <c r="E384" t="s">
        <v>47</v>
      </c>
      <c r="F384" s="5">
        <v>41.25</v>
      </c>
      <c r="G384" t="s">
        <v>134</v>
      </c>
      <c r="H384" s="5">
        <v>1113.75</v>
      </c>
      <c r="I384" s="5">
        <v>694.64315635723653</v>
      </c>
      <c r="J384" s="5">
        <v>0</v>
      </c>
      <c r="K384" s="5">
        <v>0</v>
      </c>
      <c r="L384" s="5">
        <v>21.970987669378903</v>
      </c>
      <c r="M384" s="5">
        <v>0</v>
      </c>
      <c r="N384" s="5">
        <v>13.081597222222221</v>
      </c>
      <c r="O384" s="5">
        <v>0</v>
      </c>
      <c r="P384" s="5">
        <v>1.8715277777777777</v>
      </c>
      <c r="Q384" s="5">
        <v>3.8353600594236354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f t="shared" si="38"/>
        <v>72.630097865605009</v>
      </c>
      <c r="Z384" s="5">
        <v>53.841612806181374</v>
      </c>
      <c r="AA384" s="5">
        <v>0</v>
      </c>
      <c r="AB384" s="5">
        <f>VLOOKUP($E384,Parametros!$B$3:$F$14,2,FALSE)</f>
        <v>3</v>
      </c>
      <c r="AC384" s="5" t="str">
        <f>VLOOKUP($E384,Parametros!$B$3:$F$14,4,FALSE)</f>
        <v>20223</v>
      </c>
      <c r="AD384" s="5" t="str">
        <f>VLOOKUP($E384,Parametros!$B$3:$F$14,5,FALSE)</f>
        <v>2022-3-01</v>
      </c>
      <c r="AE384" s="5">
        <v>0</v>
      </c>
      <c r="AF384" t="s">
        <v>438</v>
      </c>
      <c r="AG384" t="s">
        <v>450</v>
      </c>
      <c r="AH384" s="40">
        <f t="shared" si="39"/>
        <v>324.50575810777957</v>
      </c>
      <c r="AJ384" t="str">
        <f t="shared" si="35"/>
        <v>INSERT INTO TABLA_PRESUPUESTO VALUES ('VSR','80144-C','14003980-19',2022,'Marzo',41.25,'USD',1113.75,694.643156,0,0,21.970988,0,13.081597,0,1.871528,3.83536,0,0,0,0,0,0,0,72.630098,53.841613,0,3,'20223','2022-3-01');</v>
      </c>
    </row>
    <row r="385" spans="1:36" x14ac:dyDescent="0.2">
      <c r="A385" s="7" t="s">
        <v>117</v>
      </c>
      <c r="B385" t="s">
        <v>80</v>
      </c>
      <c r="C385" t="s">
        <v>354</v>
      </c>
      <c r="D385">
        <v>2022</v>
      </c>
      <c r="E385" t="s">
        <v>47</v>
      </c>
      <c r="F385" s="5">
        <v>41.25</v>
      </c>
      <c r="G385" t="s">
        <v>134</v>
      </c>
      <c r="H385" s="5">
        <v>1113.75</v>
      </c>
      <c r="I385" s="5">
        <v>609.59973861932394</v>
      </c>
      <c r="J385" s="5">
        <v>0</v>
      </c>
      <c r="K385" s="5">
        <v>0</v>
      </c>
      <c r="L385" s="5">
        <v>21.970987669378903</v>
      </c>
      <c r="M385" s="5">
        <v>0</v>
      </c>
      <c r="N385" s="5">
        <v>13.081597222222221</v>
      </c>
      <c r="O385" s="5">
        <v>0</v>
      </c>
      <c r="P385" s="5">
        <v>1.8715277777777777</v>
      </c>
      <c r="Q385" s="5">
        <v>3.8353600594236354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f t="shared" si="38"/>
        <v>72.630097865605009</v>
      </c>
      <c r="Z385" s="5">
        <v>53.841612806181374</v>
      </c>
      <c r="AA385" s="5">
        <v>0</v>
      </c>
      <c r="AB385" s="5">
        <f>VLOOKUP($E385,Parametros!$B$3:$F$14,2,FALSE)</f>
        <v>3</v>
      </c>
      <c r="AC385" s="5" t="str">
        <f>VLOOKUP($E385,Parametros!$B$3:$F$14,4,FALSE)</f>
        <v>20223</v>
      </c>
      <c r="AD385" s="5" t="str">
        <f>VLOOKUP($E385,Parametros!$B$3:$F$14,5,FALSE)</f>
        <v>2022-3-01</v>
      </c>
      <c r="AE385" s="5">
        <v>0</v>
      </c>
      <c r="AF385" t="s">
        <v>438</v>
      </c>
      <c r="AG385" t="s">
        <v>450</v>
      </c>
      <c r="AH385" s="40">
        <f t="shared" si="39"/>
        <v>409.54917584569205</v>
      </c>
      <c r="AJ385" t="str">
        <f t="shared" si="35"/>
        <v>INSERT INTO TABLA_PRESUPUESTO VALUES ('VSR','80144-C','14003901-17',2022,'Marzo',41.25,'USD',1113.75,609.599739,0,0,21.970988,0,13.081597,0,1.871528,3.83536,0,0,0,0,0,0,0,72.630098,53.841613,0,3,'20223','2022-3-01');</v>
      </c>
    </row>
    <row r="386" spans="1:36" x14ac:dyDescent="0.2">
      <c r="A386" s="7" t="s">
        <v>117</v>
      </c>
      <c r="B386" t="s">
        <v>80</v>
      </c>
      <c r="C386" t="s">
        <v>355</v>
      </c>
      <c r="D386">
        <v>2022</v>
      </c>
      <c r="E386" t="s">
        <v>47</v>
      </c>
      <c r="F386" s="5">
        <v>41.25</v>
      </c>
      <c r="G386" t="s">
        <v>134</v>
      </c>
      <c r="H386" s="5">
        <v>1113.75</v>
      </c>
      <c r="I386" s="5">
        <v>755.33678442440157</v>
      </c>
      <c r="J386" s="5">
        <v>0</v>
      </c>
      <c r="K386" s="5">
        <v>0</v>
      </c>
      <c r="L386" s="5">
        <v>21.970987669378903</v>
      </c>
      <c r="M386" s="5">
        <v>0</v>
      </c>
      <c r="N386" s="5">
        <v>13.081597222222221</v>
      </c>
      <c r="O386" s="5">
        <v>0</v>
      </c>
      <c r="P386" s="5">
        <v>1.8715277777777777</v>
      </c>
      <c r="Q386" s="5">
        <v>3.8353600594236354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f t="shared" si="38"/>
        <v>72.630097865605009</v>
      </c>
      <c r="Z386" s="5">
        <v>53.841612806181374</v>
      </c>
      <c r="AA386" s="5">
        <v>0</v>
      </c>
      <c r="AB386" s="5">
        <f>VLOOKUP($E386,Parametros!$B$3:$F$14,2,FALSE)</f>
        <v>3</v>
      </c>
      <c r="AC386" s="5" t="str">
        <f>VLOOKUP($E386,Parametros!$B$3:$F$14,4,FALSE)</f>
        <v>20223</v>
      </c>
      <c r="AD386" s="5" t="str">
        <f>VLOOKUP($E386,Parametros!$B$3:$F$14,5,FALSE)</f>
        <v>2022-3-01</v>
      </c>
      <c r="AE386" s="5">
        <v>0</v>
      </c>
      <c r="AF386" t="s">
        <v>438</v>
      </c>
      <c r="AG386" t="s">
        <v>450</v>
      </c>
      <c r="AH386" s="40">
        <f t="shared" si="39"/>
        <v>263.81213004061453</v>
      </c>
      <c r="AJ386" t="str">
        <f t="shared" si="35"/>
        <v>INSERT INTO TABLA_PRESUPUESTO VALUES ('VSR','80144-C','14004335-16',2022,'Marzo',41.25,'USD',1113.75,755.336784,0,0,21.970988,0,13.081597,0,1.871528,3.83536,0,0,0,0,0,0,0,72.630098,53.841613,0,3,'20223','2022-3-01');</v>
      </c>
    </row>
    <row r="387" spans="1:36" x14ac:dyDescent="0.2">
      <c r="A387" s="7" t="s">
        <v>117</v>
      </c>
      <c r="B387" t="s">
        <v>372</v>
      </c>
      <c r="C387" t="s">
        <v>373</v>
      </c>
      <c r="D387">
        <v>2022</v>
      </c>
      <c r="E387" t="s">
        <v>47</v>
      </c>
      <c r="F387" s="5">
        <v>82.5</v>
      </c>
      <c r="G387" t="s">
        <v>134</v>
      </c>
      <c r="H387" s="5">
        <v>2227.5</v>
      </c>
      <c r="I387" s="5">
        <v>1550.1097936862736</v>
      </c>
      <c r="J387" s="5">
        <v>0</v>
      </c>
      <c r="K387" s="5">
        <v>0</v>
      </c>
      <c r="L387" s="5">
        <v>43.941975338757807</v>
      </c>
      <c r="M387" s="5">
        <v>0</v>
      </c>
      <c r="N387" s="5">
        <v>183.06051587301587</v>
      </c>
      <c r="O387" s="5">
        <v>237.35119047619051</v>
      </c>
      <c r="P387" s="5">
        <v>10.694444444444445</v>
      </c>
      <c r="Q387" s="5">
        <v>7.6707201188472709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f t="shared" si="38"/>
        <v>546.46009652486089</v>
      </c>
      <c r="Z387" s="5">
        <v>107.68322561236275</v>
      </c>
      <c r="AA387" s="5">
        <v>0</v>
      </c>
      <c r="AB387" s="5">
        <f>VLOOKUP($E387,Parametros!$B$3:$F$14,2,FALSE)</f>
        <v>3</v>
      </c>
      <c r="AC387" s="5" t="str">
        <f>VLOOKUP($E387,Parametros!$B$3:$F$14,4,FALSE)</f>
        <v>20223</v>
      </c>
      <c r="AD387" s="5" t="str">
        <f>VLOOKUP($E387,Parametros!$B$3:$F$14,5,FALSE)</f>
        <v>2022-3-01</v>
      </c>
      <c r="AE387" s="5">
        <v>0</v>
      </c>
      <c r="AF387" t="s">
        <v>438</v>
      </c>
      <c r="AG387" t="s">
        <v>453</v>
      </c>
      <c r="AH387" s="40">
        <f t="shared" si="39"/>
        <v>86.988134450107538</v>
      </c>
      <c r="AJ387" t="str">
        <f t="shared" si="35"/>
        <v>INSERT INTO TABLA_PRESUPUESTO VALUES ('VSR','80228-C','14005149-20',2022,'Marzo',82.5,'USD',2227.5,1550.109794,0,0,43.941975,0,183.060516,237.35119,10.694444,7.67072,0,0,0,0,0,0,0,546.460097,107.683226,0,3,'20223','2022-3-01');</v>
      </c>
    </row>
    <row r="388" spans="1:36" x14ac:dyDescent="0.2">
      <c r="A388" s="7" t="s">
        <v>117</v>
      </c>
      <c r="B388" t="s">
        <v>105</v>
      </c>
      <c r="C388" t="s">
        <v>382</v>
      </c>
      <c r="D388">
        <v>2022</v>
      </c>
      <c r="E388" t="s">
        <v>47</v>
      </c>
      <c r="F388" s="5">
        <v>41.25</v>
      </c>
      <c r="G388" t="s">
        <v>134</v>
      </c>
      <c r="H388" s="5">
        <v>1237.5</v>
      </c>
      <c r="I388" s="5">
        <v>642.9000969583002</v>
      </c>
      <c r="J388" s="5">
        <v>0</v>
      </c>
      <c r="K388" s="5">
        <v>0</v>
      </c>
      <c r="L388" s="5">
        <v>21.970987669378903</v>
      </c>
      <c r="M388" s="5">
        <v>0</v>
      </c>
      <c r="N388" s="5">
        <v>40.796676571509423</v>
      </c>
      <c r="O388" s="5">
        <v>52.895839966040533</v>
      </c>
      <c r="P388" s="5">
        <v>2.3833527892744701</v>
      </c>
      <c r="Q388" s="5">
        <v>4.2615111771373728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f t="shared" si="38"/>
        <v>154.17899331014317</v>
      </c>
      <c r="Z388" s="5">
        <v>53.841612806181374</v>
      </c>
      <c r="AA388" s="5">
        <v>0</v>
      </c>
      <c r="AB388" s="5">
        <f>VLOOKUP($E388,Parametros!$B$3:$F$14,2,FALSE)</f>
        <v>3</v>
      </c>
      <c r="AC388" s="5" t="str">
        <f>VLOOKUP($E388,Parametros!$B$3:$F$14,4,FALSE)</f>
        <v>20223</v>
      </c>
      <c r="AD388" s="5" t="str">
        <f>VLOOKUP($E388,Parametros!$B$3:$F$14,5,FALSE)</f>
        <v>2022-3-01</v>
      </c>
      <c r="AE388" s="5">
        <v>0</v>
      </c>
      <c r="AF388" t="s">
        <v>438</v>
      </c>
      <c r="AG388" t="s">
        <v>455</v>
      </c>
      <c r="AH388" s="40">
        <f t="shared" si="39"/>
        <v>418.44992206217773</v>
      </c>
      <c r="AJ388" t="str">
        <f t="shared" si="35"/>
        <v>INSERT INTO TABLA_PRESUPUESTO VALUES ('VSR','80223-C','14005056-20',2022,'Marzo',41.25,'USD',1237.5,642.900097,0,0,21.970988,0,40.796677,52.89584,2.383353,4.261511,0,0,0,0,0,0,0,154.178993,53.841613,0,3,'20223','2022-3-01');</v>
      </c>
    </row>
    <row r="389" spans="1:36" x14ac:dyDescent="0.2">
      <c r="A389" s="7" t="s">
        <v>117</v>
      </c>
      <c r="B389" t="s">
        <v>105</v>
      </c>
      <c r="C389" t="s">
        <v>383</v>
      </c>
      <c r="D389">
        <v>2022</v>
      </c>
      <c r="E389" t="s">
        <v>47</v>
      </c>
      <c r="F389" s="5">
        <v>41.25</v>
      </c>
      <c r="G389" t="s">
        <v>134</v>
      </c>
      <c r="H389" s="5">
        <v>1237.5</v>
      </c>
      <c r="I389" s="5">
        <v>669.58464294297607</v>
      </c>
      <c r="J389" s="5">
        <v>0</v>
      </c>
      <c r="K389" s="5">
        <v>0</v>
      </c>
      <c r="L389" s="5">
        <v>21.970987669378903</v>
      </c>
      <c r="M389" s="5">
        <v>0</v>
      </c>
      <c r="N389" s="5">
        <v>40.796676571509423</v>
      </c>
      <c r="O389" s="5">
        <v>52.895839966040533</v>
      </c>
      <c r="P389" s="5">
        <v>2.3833527892744701</v>
      </c>
      <c r="Q389" s="5">
        <v>4.2615111771373728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f t="shared" si="38"/>
        <v>154.17899331014317</v>
      </c>
      <c r="Z389" s="5">
        <v>53.841612806181374</v>
      </c>
      <c r="AA389" s="5">
        <v>0</v>
      </c>
      <c r="AB389" s="5">
        <f>VLOOKUP($E389,Parametros!$B$3:$F$14,2,FALSE)</f>
        <v>3</v>
      </c>
      <c r="AC389" s="5" t="str">
        <f>VLOOKUP($E389,Parametros!$B$3:$F$14,4,FALSE)</f>
        <v>20223</v>
      </c>
      <c r="AD389" s="5" t="str">
        <f>VLOOKUP($E389,Parametros!$B$3:$F$14,5,FALSE)</f>
        <v>2022-3-01</v>
      </c>
      <c r="AE389" s="5">
        <v>0</v>
      </c>
      <c r="AF389" t="s">
        <v>438</v>
      </c>
      <c r="AG389" t="s">
        <v>455</v>
      </c>
      <c r="AH389" s="40">
        <f t="shared" si="39"/>
        <v>391.76537607750186</v>
      </c>
      <c r="AJ389" t="str">
        <f t="shared" si="35"/>
        <v>INSERT INTO TABLA_PRESUPUESTO VALUES ('VSR','80223-C','14005019-19',2022,'Marzo',41.25,'USD',1237.5,669.584643,0,0,21.970988,0,40.796677,52.89584,2.383353,4.261511,0,0,0,0,0,0,0,154.178993,53.841613,0,3,'20223','2022-3-01');</v>
      </c>
    </row>
    <row r="390" spans="1:36" x14ac:dyDescent="0.2">
      <c r="A390" s="7" t="s">
        <v>117</v>
      </c>
      <c r="B390" t="s">
        <v>105</v>
      </c>
      <c r="C390" t="s">
        <v>384</v>
      </c>
      <c r="D390">
        <v>2022</v>
      </c>
      <c r="E390" t="s">
        <v>47</v>
      </c>
      <c r="F390" s="5">
        <v>41.25</v>
      </c>
      <c r="G390" t="s">
        <v>134</v>
      </c>
      <c r="H390" s="5">
        <v>1237.5</v>
      </c>
      <c r="I390" s="5">
        <v>669.58464294297607</v>
      </c>
      <c r="J390" s="5">
        <v>0</v>
      </c>
      <c r="K390" s="5">
        <v>0</v>
      </c>
      <c r="L390" s="5">
        <v>21.970987669378903</v>
      </c>
      <c r="M390" s="5">
        <v>0</v>
      </c>
      <c r="N390" s="5">
        <v>40.796676571509423</v>
      </c>
      <c r="O390" s="5">
        <v>52.895839966040533</v>
      </c>
      <c r="P390" s="5">
        <v>2.3833527892744701</v>
      </c>
      <c r="Q390" s="5">
        <v>4.2615111771373728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f t="shared" si="38"/>
        <v>154.17899331014317</v>
      </c>
      <c r="Z390" s="5">
        <v>53.841612806181374</v>
      </c>
      <c r="AA390" s="5">
        <v>0</v>
      </c>
      <c r="AB390" s="5">
        <f>VLOOKUP($E390,Parametros!$B$3:$F$14,2,FALSE)</f>
        <v>3</v>
      </c>
      <c r="AC390" s="5" t="str">
        <f>VLOOKUP($E390,Parametros!$B$3:$F$14,4,FALSE)</f>
        <v>20223</v>
      </c>
      <c r="AD390" s="5" t="str">
        <f>VLOOKUP($E390,Parametros!$B$3:$F$14,5,FALSE)</f>
        <v>2022-3-01</v>
      </c>
      <c r="AE390" s="5">
        <v>0</v>
      </c>
      <c r="AF390" t="s">
        <v>438</v>
      </c>
      <c r="AG390" t="s">
        <v>455</v>
      </c>
      <c r="AH390" s="40">
        <f t="shared" si="39"/>
        <v>391.76537607750186</v>
      </c>
      <c r="AJ390" t="str">
        <f t="shared" si="35"/>
        <v>INSERT INTO TABLA_PRESUPUESTO VALUES ('VSR','80223-C','14005050-20',2022,'Marzo',41.25,'USD',1237.5,669.584643,0,0,21.970988,0,40.796677,52.89584,2.383353,4.261511,0,0,0,0,0,0,0,154.178993,53.841613,0,3,'20223','2022-3-01');</v>
      </c>
    </row>
    <row r="391" spans="1:36" x14ac:dyDescent="0.2">
      <c r="A391" s="7" t="s">
        <v>117</v>
      </c>
      <c r="B391" t="s">
        <v>105</v>
      </c>
      <c r="C391" t="s">
        <v>385</v>
      </c>
      <c r="D391">
        <v>2022</v>
      </c>
      <c r="E391" t="s">
        <v>47</v>
      </c>
      <c r="F391" s="5">
        <v>41.25</v>
      </c>
      <c r="G391" t="s">
        <v>134</v>
      </c>
      <c r="H391" s="5">
        <v>1237.5</v>
      </c>
      <c r="I391" s="5">
        <v>730.5372367637076</v>
      </c>
      <c r="J391" s="5">
        <v>0</v>
      </c>
      <c r="K391" s="5">
        <v>0</v>
      </c>
      <c r="L391" s="5">
        <v>21.970987669378903</v>
      </c>
      <c r="M391" s="5">
        <v>0</v>
      </c>
      <c r="N391" s="5">
        <v>40.796676571509423</v>
      </c>
      <c r="O391" s="5">
        <v>52.895839966040533</v>
      </c>
      <c r="P391" s="5">
        <v>2.3833527892744701</v>
      </c>
      <c r="Q391" s="5">
        <v>4.2615111771373728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f t="shared" si="38"/>
        <v>154.17899331014317</v>
      </c>
      <c r="Z391" s="5">
        <v>53.841612806181374</v>
      </c>
      <c r="AA391" s="5">
        <v>0</v>
      </c>
      <c r="AB391" s="5">
        <f>VLOOKUP($E391,Parametros!$B$3:$F$14,2,FALSE)</f>
        <v>3</v>
      </c>
      <c r="AC391" s="5" t="str">
        <f>VLOOKUP($E391,Parametros!$B$3:$F$14,4,FALSE)</f>
        <v>20223</v>
      </c>
      <c r="AD391" s="5" t="str">
        <f>VLOOKUP($E391,Parametros!$B$3:$F$14,5,FALSE)</f>
        <v>2022-3-01</v>
      </c>
      <c r="AE391" s="5">
        <v>0</v>
      </c>
      <c r="AF391" t="s">
        <v>438</v>
      </c>
      <c r="AG391" t="s">
        <v>455</v>
      </c>
      <c r="AH391" s="40">
        <f t="shared" si="39"/>
        <v>330.81278225677033</v>
      </c>
      <c r="AJ391" t="str">
        <f t="shared" ref="AJ391:AJ454" si="40">TRIM(_xlfn.CONCAT("INSERT INTO TABLA_PRESUPUESTO VALUES ('",A391,"','",B391,"','",C391,"',",D391,",'",E391,"',",SUBSTITUTE(ROUND(F391,6),",","."),",'",G391,"',",SUBSTITUTE(ROUND(H391,6),",","."),",",SUBSTITUTE(ROUND(I391,6),",","."),",",SUBSTITUTE(ROUND(J391,6),",","."),",",SUBSTITUTE(ROUND(K391,6),",","."),",",SUBSTITUTE(ROUND(L391,6),",","."),",",SUBSTITUTE(ROUND(M391,6),",","."),",",SUBSTITUTE(ROUND(N391,6),",","."),",",SUBSTITUTE(ROUND(O391,6),",","."),",",SUBSTITUTE(ROUND(P391,6),",","."),",",SUBSTITUTE(ROUND(Q391,6),",","."),",",SUBSTITUTE(ROUND(R391,6),",","."),",",SUBSTITUTE(ROUND(S391,6),",","."),",",SUBSTITUTE(ROUND(T391,6),",","."),",",SUBSTITUTE(ROUND(U391,6),",","."),",",SUBSTITUTE(ROUND(V391,6),",","."),",",SUBSTITUTE(ROUND(W391,6),",","."),",",SUBSTITUTE(ROUND(X391,6),",","."),",",SUBSTITUTE(ROUND(Y391,6),",","."),",",SUBSTITUTE(ROUND(Z391,6),",","."),",",SUBSTITUTE(ROUND(AA391,6),",","."),",",AB391,",'",AC391,"','",AD391,"');"))</f>
        <v>INSERT INTO TABLA_PRESUPUESTO VALUES ('VSR','80223-C','14005052-20',2022,'Marzo',41.25,'USD',1237.5,730.537237,0,0,21.970988,0,40.796677,52.89584,2.383353,4.261511,0,0,0,0,0,0,0,154.178993,53.841613,0,3,'20223','2022-3-01');</v>
      </c>
    </row>
    <row r="392" spans="1:36" x14ac:dyDescent="0.2">
      <c r="A392" s="7" t="s">
        <v>117</v>
      </c>
      <c r="B392" t="s">
        <v>105</v>
      </c>
      <c r="C392" t="s">
        <v>324</v>
      </c>
      <c r="D392">
        <v>2022</v>
      </c>
      <c r="E392" t="s">
        <v>47</v>
      </c>
      <c r="F392" s="5">
        <v>41.25</v>
      </c>
      <c r="G392" t="s">
        <v>134</v>
      </c>
      <c r="H392" s="5">
        <v>1237.5</v>
      </c>
      <c r="I392" s="5">
        <v>548.02521554246857</v>
      </c>
      <c r="J392" s="5">
        <v>0</v>
      </c>
      <c r="K392" s="5">
        <v>0</v>
      </c>
      <c r="L392" s="5">
        <v>21.970987669378903</v>
      </c>
      <c r="M392" s="5">
        <v>0</v>
      </c>
      <c r="N392" s="5">
        <v>40.796676571509423</v>
      </c>
      <c r="O392" s="5">
        <v>52.895839966040533</v>
      </c>
      <c r="P392" s="5">
        <v>2.3833527892744701</v>
      </c>
      <c r="Q392" s="5">
        <v>4.2615111771373728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f t="shared" si="38"/>
        <v>154.17899331014317</v>
      </c>
      <c r="Z392" s="5">
        <v>53.841612806181374</v>
      </c>
      <c r="AA392" s="5">
        <v>0</v>
      </c>
      <c r="AB392" s="5">
        <f>VLOOKUP($E392,Parametros!$B$3:$F$14,2,FALSE)</f>
        <v>3</v>
      </c>
      <c r="AC392" s="5" t="str">
        <f>VLOOKUP($E392,Parametros!$B$3:$F$14,4,FALSE)</f>
        <v>20223</v>
      </c>
      <c r="AD392" s="5" t="str">
        <f>VLOOKUP($E392,Parametros!$B$3:$F$14,5,FALSE)</f>
        <v>2022-3-01</v>
      </c>
      <c r="AE392" s="5">
        <v>0</v>
      </c>
      <c r="AF392" t="s">
        <v>438</v>
      </c>
      <c r="AG392" t="s">
        <v>455</v>
      </c>
      <c r="AH392" s="40">
        <f t="shared" si="39"/>
        <v>513.32480347800936</v>
      </c>
      <c r="AJ392" t="str">
        <f t="shared" si="40"/>
        <v>INSERT INTO TABLA_PRESUPUESTO VALUES ('VSR','80223-C','14002617-19',2022,'Marzo',41.25,'USD',1237.5,548.025216,0,0,21.970988,0,40.796677,52.89584,2.383353,4.261511,0,0,0,0,0,0,0,154.178993,53.841613,0,3,'20223','2022-3-01');</v>
      </c>
    </row>
    <row r="393" spans="1:36" x14ac:dyDescent="0.2">
      <c r="A393" s="7" t="s">
        <v>117</v>
      </c>
      <c r="B393" t="s">
        <v>105</v>
      </c>
      <c r="C393" t="s">
        <v>386</v>
      </c>
      <c r="D393">
        <v>2022</v>
      </c>
      <c r="E393" t="s">
        <v>47</v>
      </c>
      <c r="F393" s="5">
        <v>41.25</v>
      </c>
      <c r="G393" t="s">
        <v>134</v>
      </c>
      <c r="H393" s="5">
        <v>1237.5</v>
      </c>
      <c r="I393" s="5">
        <v>833.56934809528332</v>
      </c>
      <c r="J393" s="5">
        <v>0</v>
      </c>
      <c r="K393" s="5">
        <v>0</v>
      </c>
      <c r="L393" s="5">
        <v>21.970987669378903</v>
      </c>
      <c r="M393" s="5">
        <v>0</v>
      </c>
      <c r="N393" s="5">
        <v>40.796676571509423</v>
      </c>
      <c r="O393" s="5">
        <v>52.895839966040533</v>
      </c>
      <c r="P393" s="5">
        <v>2.3833527892744701</v>
      </c>
      <c r="Q393" s="5">
        <v>4.2615111771373728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f t="shared" si="38"/>
        <v>154.17899331014317</v>
      </c>
      <c r="Z393" s="5">
        <v>53.841612806181374</v>
      </c>
      <c r="AA393" s="5">
        <v>0</v>
      </c>
      <c r="AB393" s="5">
        <f>VLOOKUP($E393,Parametros!$B$3:$F$14,2,FALSE)</f>
        <v>3</v>
      </c>
      <c r="AC393" s="5" t="str">
        <f>VLOOKUP($E393,Parametros!$B$3:$F$14,4,FALSE)</f>
        <v>20223</v>
      </c>
      <c r="AD393" s="5" t="str">
        <f>VLOOKUP($E393,Parametros!$B$3:$F$14,5,FALSE)</f>
        <v>2022-3-01</v>
      </c>
      <c r="AE393" s="5">
        <v>0</v>
      </c>
      <c r="AF393" t="s">
        <v>438</v>
      </c>
      <c r="AG393" t="s">
        <v>455</v>
      </c>
      <c r="AH393" s="40">
        <f t="shared" si="39"/>
        <v>227.78067092519461</v>
      </c>
      <c r="AJ393" t="str">
        <f t="shared" si="40"/>
        <v>INSERT INTO TABLA_PRESUPUESTO VALUES ('VSR','80223-C','14004612-18',2022,'Marzo',41.25,'USD',1237.5,833.569348,0,0,21.970988,0,40.796677,52.89584,2.383353,4.261511,0,0,0,0,0,0,0,154.178993,53.841613,0,3,'20223','2022-3-01');</v>
      </c>
    </row>
    <row r="394" spans="1:36" x14ac:dyDescent="0.2">
      <c r="A394" s="7" t="s">
        <v>117</v>
      </c>
      <c r="B394" t="s">
        <v>105</v>
      </c>
      <c r="C394" t="s">
        <v>387</v>
      </c>
      <c r="D394">
        <v>2022</v>
      </c>
      <c r="E394" t="s">
        <v>47</v>
      </c>
      <c r="F394" s="5">
        <v>41.25</v>
      </c>
      <c r="G394" t="s">
        <v>134</v>
      </c>
      <c r="H394" s="5">
        <v>1237.5</v>
      </c>
      <c r="I394" s="5">
        <v>573.39606252579495</v>
      </c>
      <c r="J394" s="5">
        <v>0</v>
      </c>
      <c r="K394" s="5">
        <v>0</v>
      </c>
      <c r="L394" s="5">
        <v>21.970987669378903</v>
      </c>
      <c r="M394" s="5">
        <v>0</v>
      </c>
      <c r="N394" s="5">
        <v>40.796676571509423</v>
      </c>
      <c r="O394" s="5">
        <v>52.895839966040533</v>
      </c>
      <c r="P394" s="5">
        <v>2.3833527892744701</v>
      </c>
      <c r="Q394" s="5">
        <v>4.2615111771373728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f t="shared" si="38"/>
        <v>154.17899331014317</v>
      </c>
      <c r="Z394" s="5">
        <v>53.841612806181374</v>
      </c>
      <c r="AA394" s="5">
        <v>0</v>
      </c>
      <c r="AB394" s="5">
        <f>VLOOKUP($E394,Parametros!$B$3:$F$14,2,FALSE)</f>
        <v>3</v>
      </c>
      <c r="AC394" s="5" t="str">
        <f>VLOOKUP($E394,Parametros!$B$3:$F$14,4,FALSE)</f>
        <v>20223</v>
      </c>
      <c r="AD394" s="5" t="str">
        <f>VLOOKUP($E394,Parametros!$B$3:$F$14,5,FALSE)</f>
        <v>2022-3-01</v>
      </c>
      <c r="AE394" s="5">
        <v>0</v>
      </c>
      <c r="AF394" t="s">
        <v>438</v>
      </c>
      <c r="AG394" t="s">
        <v>455</v>
      </c>
      <c r="AH394" s="40">
        <f t="shared" si="39"/>
        <v>487.95395649468298</v>
      </c>
      <c r="AJ394" t="str">
        <f t="shared" si="40"/>
        <v>INSERT INTO TABLA_PRESUPUESTO VALUES ('VSR','80223-C','14002505-20',2022,'Marzo',41.25,'USD',1237.5,573.396063,0,0,21.970988,0,40.796677,52.89584,2.383353,4.261511,0,0,0,0,0,0,0,154.178993,53.841613,0,3,'20223','2022-3-01');</v>
      </c>
    </row>
    <row r="395" spans="1:36" x14ac:dyDescent="0.2">
      <c r="A395" s="7" t="s">
        <v>117</v>
      </c>
      <c r="B395" t="s">
        <v>69</v>
      </c>
      <c r="C395" t="s">
        <v>390</v>
      </c>
      <c r="D395">
        <v>2022</v>
      </c>
      <c r="E395" t="s">
        <v>47</v>
      </c>
      <c r="F395" s="5">
        <v>90</v>
      </c>
      <c r="G395" t="s">
        <v>134</v>
      </c>
      <c r="H395" s="5">
        <v>3240</v>
      </c>
      <c r="I395" s="5">
        <v>1710.5251458395712</v>
      </c>
      <c r="J395" s="5">
        <v>0</v>
      </c>
      <c r="K395" s="5">
        <v>324</v>
      </c>
      <c r="L395" s="5">
        <v>47.936700369553975</v>
      </c>
      <c r="M395" s="5">
        <v>0</v>
      </c>
      <c r="N395" s="5">
        <v>139.79166666666666</v>
      </c>
      <c r="O395" s="5">
        <v>109.375</v>
      </c>
      <c r="P395" s="5">
        <v>11.229166666666668</v>
      </c>
      <c r="Q395" s="5">
        <v>11.157411081959667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f t="shared" si="38"/>
        <v>287.15676123026685</v>
      </c>
      <c r="Z395" s="5">
        <v>15.603516814973901</v>
      </c>
      <c r="AA395" s="5">
        <v>0</v>
      </c>
      <c r="AB395" s="5">
        <f>VLOOKUP($E395,Parametros!$B$3:$F$14,2,FALSE)</f>
        <v>3</v>
      </c>
      <c r="AC395" s="5" t="str">
        <f>VLOOKUP($E395,Parametros!$B$3:$F$14,4,FALSE)</f>
        <v>20223</v>
      </c>
      <c r="AD395" s="5" t="str">
        <f>VLOOKUP($E395,Parametros!$B$3:$F$14,5,FALSE)</f>
        <v>2022-3-01</v>
      </c>
      <c r="AE395" s="5">
        <v>0</v>
      </c>
      <c r="AF395" t="s">
        <v>456</v>
      </c>
      <c r="AG395" t="s">
        <v>458</v>
      </c>
      <c r="AH395" s="40">
        <f t="shared" si="39"/>
        <v>870.38139256060811</v>
      </c>
      <c r="AJ395" t="str">
        <f t="shared" si="40"/>
        <v>INSERT INTO TABLA_PRESUPUESTO VALUES ('VSR','80099-C','14005038-20',2022,'Marzo',90,'USD',3240,1710.525146,0,324,47.9367,0,139.791667,109.375,11.229167,11.157411,0,0,0,0,0,0,0,287.156761,15.603517,0,3,'20223','2022-3-01');</v>
      </c>
    </row>
    <row r="396" spans="1:36" x14ac:dyDescent="0.2">
      <c r="A396" s="7" t="s">
        <v>117</v>
      </c>
      <c r="B396" t="s">
        <v>69</v>
      </c>
      <c r="C396" t="s">
        <v>391</v>
      </c>
      <c r="D396">
        <v>2022</v>
      </c>
      <c r="E396" t="s">
        <v>47</v>
      </c>
      <c r="F396" s="5">
        <v>78.75</v>
      </c>
      <c r="G396" t="s">
        <v>134</v>
      </c>
      <c r="H396" s="5">
        <v>2835</v>
      </c>
      <c r="I396" s="5">
        <v>1945.1521377267222</v>
      </c>
      <c r="J396" s="5">
        <v>0</v>
      </c>
      <c r="K396" s="5">
        <v>283.5</v>
      </c>
      <c r="L396" s="5">
        <v>41.944612823359726</v>
      </c>
      <c r="M396" s="5">
        <v>0</v>
      </c>
      <c r="N396" s="5">
        <v>122.31770833333334</v>
      </c>
      <c r="O396" s="5">
        <v>95.703125</v>
      </c>
      <c r="P396" s="5">
        <v>9.8255208333333339</v>
      </c>
      <c r="Q396" s="5">
        <v>9.7627346967147073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f t="shared" si="38"/>
        <v>251.26216607648357</v>
      </c>
      <c r="Z396" s="5">
        <v>13.653077213102163</v>
      </c>
      <c r="AA396" s="5">
        <v>0</v>
      </c>
      <c r="AB396" s="5">
        <f>VLOOKUP($E396,Parametros!$B$3:$F$14,2,FALSE)</f>
        <v>3</v>
      </c>
      <c r="AC396" s="5" t="str">
        <f>VLOOKUP($E396,Parametros!$B$3:$F$14,4,FALSE)</f>
        <v>20223</v>
      </c>
      <c r="AD396" s="5" t="str">
        <f>VLOOKUP($E396,Parametros!$B$3:$F$14,5,FALSE)</f>
        <v>2022-3-01</v>
      </c>
      <c r="AE396" s="5">
        <v>0</v>
      </c>
      <c r="AF396" t="s">
        <v>456</v>
      </c>
      <c r="AG396" t="s">
        <v>458</v>
      </c>
      <c r="AH396" s="40">
        <f t="shared" si="39"/>
        <v>313.14108337343407</v>
      </c>
      <c r="AJ396" t="str">
        <f t="shared" si="40"/>
        <v>INSERT INTO TABLA_PRESUPUESTO VALUES ('VSR','80099-C','14005037-19',2022,'Marzo',78.75,'USD',2835,1945.152138,0,283.5,41.944613,0,122.317708,95.703125,9.825521,9.762735,0,0,0,0,0,0,0,251.262166,13.653077,0,3,'20223','2022-3-01');</v>
      </c>
    </row>
    <row r="397" spans="1:36" x14ac:dyDescent="0.2">
      <c r="A397" s="7" t="s">
        <v>117</v>
      </c>
      <c r="B397" t="s">
        <v>69</v>
      </c>
      <c r="C397" t="s">
        <v>392</v>
      </c>
      <c r="D397">
        <v>2022</v>
      </c>
      <c r="E397" t="s">
        <v>47</v>
      </c>
      <c r="F397" s="5">
        <v>13.5</v>
      </c>
      <c r="G397" t="s">
        <v>134</v>
      </c>
      <c r="H397" s="5">
        <v>1349.4599999999998</v>
      </c>
      <c r="I397" s="5">
        <v>602.25437311385656</v>
      </c>
      <c r="J397" s="5">
        <v>0</v>
      </c>
      <c r="K397" s="5">
        <v>27</v>
      </c>
      <c r="L397" s="5">
        <v>7.1905050554330954</v>
      </c>
      <c r="M397" s="5">
        <v>0</v>
      </c>
      <c r="N397" s="5">
        <v>20.96875</v>
      </c>
      <c r="O397" s="5">
        <v>16.40625</v>
      </c>
      <c r="P397" s="5">
        <v>1.6843750000000004</v>
      </c>
      <c r="Q397" s="5">
        <v>4.6470617156362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f t="shared" si="38"/>
        <v>46.046964237882285</v>
      </c>
      <c r="Z397" s="5">
        <v>2.3405275222460853</v>
      </c>
      <c r="AA397" s="5">
        <v>0</v>
      </c>
      <c r="AB397" s="5">
        <f>VLOOKUP($E397,Parametros!$B$3:$F$14,2,FALSE)</f>
        <v>3</v>
      </c>
      <c r="AC397" s="5" t="str">
        <f>VLOOKUP($E397,Parametros!$B$3:$F$14,4,FALSE)</f>
        <v>20223</v>
      </c>
      <c r="AD397" s="5" t="str">
        <f>VLOOKUP($E397,Parametros!$B$3:$F$14,5,FALSE)</f>
        <v>2022-3-01</v>
      </c>
      <c r="AE397" s="5">
        <v>0</v>
      </c>
      <c r="AF397" t="s">
        <v>456</v>
      </c>
      <c r="AG397" t="s">
        <v>458</v>
      </c>
      <c r="AH397" s="40">
        <f t="shared" si="39"/>
        <v>666.96815759282777</v>
      </c>
      <c r="AJ397" t="str">
        <f t="shared" si="40"/>
        <v>INSERT INTO TABLA_PRESUPUESTO VALUES ('VSR','80099-C','14005066-17',2022,'Marzo',13.5,'USD',1349.46,602.254373,0,27,7.190505,0,20.96875,16.40625,1.684375,4.647062,0,0,0,0,0,0,0,46.046964,2.340528,0,3,'20223','2022-3-01');</v>
      </c>
    </row>
    <row r="398" spans="1:36" x14ac:dyDescent="0.2">
      <c r="A398" s="7" t="s">
        <v>117</v>
      </c>
      <c r="B398" t="s">
        <v>69</v>
      </c>
      <c r="C398" t="s">
        <v>259</v>
      </c>
      <c r="D398">
        <v>2022</v>
      </c>
      <c r="E398" t="s">
        <v>47</v>
      </c>
      <c r="F398" s="5">
        <v>112.5</v>
      </c>
      <c r="G398" t="s">
        <v>134</v>
      </c>
      <c r="H398" s="5">
        <v>4387.5</v>
      </c>
      <c r="I398" s="5">
        <v>1983.5369421007731</v>
      </c>
      <c r="J398" s="5">
        <v>0</v>
      </c>
      <c r="K398" s="5">
        <v>225</v>
      </c>
      <c r="L398" s="5">
        <v>59.920875461942465</v>
      </c>
      <c r="M398" s="5">
        <v>0</v>
      </c>
      <c r="N398" s="5">
        <v>174.73958333333334</v>
      </c>
      <c r="O398" s="5">
        <v>136.71875</v>
      </c>
      <c r="P398" s="5">
        <v>14.036458333333336</v>
      </c>
      <c r="Q398" s="5">
        <v>15.108994173487048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f t="shared" si="38"/>
        <v>360.10818185887115</v>
      </c>
      <c r="Z398" s="5">
        <v>19.504396018717379</v>
      </c>
      <c r="AA398" s="5">
        <v>0</v>
      </c>
      <c r="AB398" s="5">
        <f>VLOOKUP($E398,Parametros!$B$3:$F$14,2,FALSE)</f>
        <v>3</v>
      </c>
      <c r="AC398" s="5" t="str">
        <f>VLOOKUP($E398,Parametros!$B$3:$F$14,4,FALSE)</f>
        <v>20223</v>
      </c>
      <c r="AD398" s="5" t="str">
        <f>VLOOKUP($E398,Parametros!$B$3:$F$14,5,FALSE)</f>
        <v>2022-3-01</v>
      </c>
      <c r="AE398" s="5">
        <v>0</v>
      </c>
      <c r="AF398" t="s">
        <v>456</v>
      </c>
      <c r="AG398" t="s">
        <v>458</v>
      </c>
      <c r="AH398" s="40">
        <f t="shared" si="39"/>
        <v>1758.9340005784127</v>
      </c>
      <c r="AJ398" t="str">
        <f t="shared" si="40"/>
        <v>INSERT INTO TABLA_PRESUPUESTO VALUES ('VSR','80099-C','14005051-21',2022,'Marzo',112.5,'USD',4387.5,1983.536942,0,225,59.920875,0,174.739583,136.71875,14.036458,15.108994,0,0,0,0,0,0,0,360.108182,19.504396,0,3,'20223','2022-3-01');</v>
      </c>
    </row>
    <row r="399" spans="1:36" x14ac:dyDescent="0.2">
      <c r="A399" s="7" t="s">
        <v>117</v>
      </c>
      <c r="B399" t="s">
        <v>69</v>
      </c>
      <c r="C399" t="s">
        <v>250</v>
      </c>
      <c r="D399">
        <v>2022</v>
      </c>
      <c r="E399" t="s">
        <v>47</v>
      </c>
      <c r="F399" s="5">
        <v>22.5</v>
      </c>
      <c r="G399" t="s">
        <v>134</v>
      </c>
      <c r="H399" s="5">
        <v>877.5</v>
      </c>
      <c r="I399" s="5">
        <v>375.98063817426026</v>
      </c>
      <c r="J399" s="5">
        <v>0</v>
      </c>
      <c r="K399" s="5">
        <v>45</v>
      </c>
      <c r="L399" s="5">
        <v>11.984175092388494</v>
      </c>
      <c r="M399" s="5">
        <v>0</v>
      </c>
      <c r="N399" s="5">
        <v>34.947916666666664</v>
      </c>
      <c r="O399" s="5">
        <v>27.34375</v>
      </c>
      <c r="P399" s="5">
        <v>2.807291666666667</v>
      </c>
      <c r="Q399" s="5">
        <v>3.0217988346974098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f t="shared" si="38"/>
        <v>72.021636371774207</v>
      </c>
      <c r="Z399" s="5">
        <v>3.9008792037434752</v>
      </c>
      <c r="AA399" s="5">
        <v>0</v>
      </c>
      <c r="AB399" s="5">
        <f>VLOOKUP($E399,Parametros!$B$3:$F$14,2,FALSE)</f>
        <v>3</v>
      </c>
      <c r="AC399" s="5" t="str">
        <f>VLOOKUP($E399,Parametros!$B$3:$F$14,4,FALSE)</f>
        <v>20223</v>
      </c>
      <c r="AD399" s="5" t="str">
        <f>VLOOKUP($E399,Parametros!$B$3:$F$14,5,FALSE)</f>
        <v>2022-3-01</v>
      </c>
      <c r="AE399" s="5">
        <v>0</v>
      </c>
      <c r="AF399" t="s">
        <v>456</v>
      </c>
      <c r="AG399" t="s">
        <v>458</v>
      </c>
      <c r="AH399" s="40">
        <f t="shared" si="39"/>
        <v>372.51355036157696</v>
      </c>
      <c r="AJ399" t="str">
        <f t="shared" si="40"/>
        <v>INSERT INTO TABLA_PRESUPUESTO VALUES ('VSR','80099-C','14005055-21',2022,'Marzo',22.5,'USD',877.5,375.980638,0,45,11.984175,0,34.947917,27.34375,2.807292,3.021799,0,0,0,0,0,0,0,72.021636,3.900879,0,3,'20223','2022-3-01');</v>
      </c>
    </row>
    <row r="400" spans="1:36" x14ac:dyDescent="0.2">
      <c r="A400" s="7" t="s">
        <v>117</v>
      </c>
      <c r="B400" t="s">
        <v>69</v>
      </c>
      <c r="C400" t="s">
        <v>132</v>
      </c>
      <c r="D400">
        <v>2022</v>
      </c>
      <c r="E400" t="s">
        <v>47</v>
      </c>
      <c r="F400" s="5">
        <v>90</v>
      </c>
      <c r="G400" t="s">
        <v>134</v>
      </c>
      <c r="H400" s="5">
        <v>5400</v>
      </c>
      <c r="I400" s="5">
        <v>2820.7693966728025</v>
      </c>
      <c r="J400" s="5">
        <v>0</v>
      </c>
      <c r="K400" s="5">
        <v>180</v>
      </c>
      <c r="L400" s="5">
        <v>47.936700369553975</v>
      </c>
      <c r="M400" s="5">
        <v>0</v>
      </c>
      <c r="N400" s="5">
        <v>139.79166666666666</v>
      </c>
      <c r="O400" s="5">
        <v>109.375</v>
      </c>
      <c r="P400" s="5">
        <v>11.229166666666668</v>
      </c>
      <c r="Q400" s="5">
        <v>18.595685136599442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f t="shared" si="38"/>
        <v>294.59503528490666</v>
      </c>
      <c r="Z400" s="5">
        <v>15.603516814973901</v>
      </c>
      <c r="AA400" s="5">
        <v>0</v>
      </c>
      <c r="AB400" s="5">
        <f>VLOOKUP($E400,Parametros!$B$3:$F$14,2,FALSE)</f>
        <v>3</v>
      </c>
      <c r="AC400" s="5" t="str">
        <f>VLOOKUP($E400,Parametros!$B$3:$F$14,4,FALSE)</f>
        <v>20223</v>
      </c>
      <c r="AD400" s="5" t="str">
        <f>VLOOKUP($E400,Parametros!$B$3:$F$14,5,FALSE)</f>
        <v>2022-3-01</v>
      </c>
      <c r="AE400" s="5">
        <v>0</v>
      </c>
      <c r="AF400" t="s">
        <v>456</v>
      </c>
      <c r="AG400" t="s">
        <v>458</v>
      </c>
      <c r="AH400" s="40">
        <f t="shared" si="39"/>
        <v>2056.6988676727374</v>
      </c>
      <c r="AJ400" t="str">
        <f t="shared" si="40"/>
        <v>INSERT INTO TABLA_PRESUPUESTO VALUES ('VSR','80099-C','14005075-18',2022,'Marzo',90,'USD',5400,2820.769397,0,180,47.9367,0,139.791667,109.375,11.229167,18.595685,0,0,0,0,0,0,0,294.595035,15.603517,0,3,'20223','2022-3-01');</v>
      </c>
    </row>
    <row r="401" spans="1:36" x14ac:dyDescent="0.2">
      <c r="A401" s="7" t="s">
        <v>117</v>
      </c>
      <c r="B401" t="s">
        <v>78</v>
      </c>
      <c r="C401" t="s">
        <v>401</v>
      </c>
      <c r="D401">
        <v>2022</v>
      </c>
      <c r="E401" t="s">
        <v>47</v>
      </c>
      <c r="F401" s="5">
        <v>45</v>
      </c>
      <c r="G401" t="s">
        <v>134</v>
      </c>
      <c r="H401" s="5">
        <v>9720</v>
      </c>
      <c r="I401" s="5">
        <v>2889.1869583059006</v>
      </c>
      <c r="J401" s="5">
        <v>0</v>
      </c>
      <c r="K401" s="5">
        <v>495</v>
      </c>
      <c r="L401" s="5">
        <v>23.968350184776988</v>
      </c>
      <c r="M401" s="5">
        <v>0</v>
      </c>
      <c r="N401" s="5">
        <v>27.895712812875882</v>
      </c>
      <c r="O401" s="5">
        <v>38.930494300933617</v>
      </c>
      <c r="P401" s="5">
        <v>2.4119007388739333</v>
      </c>
      <c r="Q401" s="5">
        <v>33.472233245878996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f t="shared" ref="Y401:Y445" si="41">+M401+N401+O401+P401+T401+U401+V401+Z401+AA401+S401+X401+Q401+R401</f>
        <v>110.51209950604938</v>
      </c>
      <c r="Z401" s="5">
        <v>7.8017584074869504</v>
      </c>
      <c r="AA401" s="5">
        <v>0</v>
      </c>
      <c r="AB401" s="5">
        <f>VLOOKUP($E401,Parametros!$B$3:$F$14,2,FALSE)</f>
        <v>3</v>
      </c>
      <c r="AC401" s="5" t="str">
        <f>VLOOKUP($E401,Parametros!$B$3:$F$14,4,FALSE)</f>
        <v>20223</v>
      </c>
      <c r="AD401" s="5" t="str">
        <f>VLOOKUP($E401,Parametros!$B$3:$F$14,5,FALSE)</f>
        <v>2022-3-01</v>
      </c>
      <c r="AE401" s="5">
        <v>0</v>
      </c>
      <c r="AF401" t="s">
        <v>456</v>
      </c>
      <c r="AG401" t="s">
        <v>464</v>
      </c>
      <c r="AH401" s="40">
        <f t="shared" ref="AH401:AH445" si="42">+H401-SUM(I401:X401)-SUM(Z401:AA401)</f>
        <v>6201.3325920032721</v>
      </c>
      <c r="AJ401" t="str">
        <f t="shared" si="40"/>
        <v>INSERT INTO TABLA_PRESUPUESTO VALUES ('VSR','80138-C','14005035-18',2022,'Marzo',45,'USD',9720,2889.186958,0,495,23.96835,0,27.895713,38.930494,2.411901,33.472233,0,0,0,0,0,0,0,110.5121,7.801758,0,3,'20223','2022-3-01');</v>
      </c>
    </row>
    <row r="402" spans="1:36" x14ac:dyDescent="0.2">
      <c r="A402" s="7" t="s">
        <v>117</v>
      </c>
      <c r="B402" t="s">
        <v>78</v>
      </c>
      <c r="C402" t="s">
        <v>402</v>
      </c>
      <c r="D402">
        <v>2022</v>
      </c>
      <c r="E402" t="s">
        <v>47</v>
      </c>
      <c r="F402" s="5">
        <v>90</v>
      </c>
      <c r="G402" t="s">
        <v>134</v>
      </c>
      <c r="H402" s="5">
        <v>14580</v>
      </c>
      <c r="I402" s="5">
        <v>7058.6847427246748</v>
      </c>
      <c r="J402" s="5">
        <v>0</v>
      </c>
      <c r="K402" s="5">
        <v>720</v>
      </c>
      <c r="L402" s="5">
        <v>47.936700369553975</v>
      </c>
      <c r="M402" s="5">
        <v>0</v>
      </c>
      <c r="N402" s="5">
        <v>55.791425625751764</v>
      </c>
      <c r="O402" s="5">
        <v>77.860988601867234</v>
      </c>
      <c r="P402" s="5">
        <v>4.8238014777478666</v>
      </c>
      <c r="Q402" s="5">
        <v>50.208349868818502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f t="shared" si="41"/>
        <v>204.28808238915929</v>
      </c>
      <c r="Z402" s="5">
        <v>15.603516814973901</v>
      </c>
      <c r="AA402" s="5">
        <v>0</v>
      </c>
      <c r="AB402" s="5">
        <f>VLOOKUP($E402,Parametros!$B$3:$F$14,2,FALSE)</f>
        <v>3</v>
      </c>
      <c r="AC402" s="5" t="str">
        <f>VLOOKUP($E402,Parametros!$B$3:$F$14,4,FALSE)</f>
        <v>20223</v>
      </c>
      <c r="AD402" s="5" t="str">
        <f>VLOOKUP($E402,Parametros!$B$3:$F$14,5,FALSE)</f>
        <v>2022-3-01</v>
      </c>
      <c r="AE402" s="5">
        <v>0</v>
      </c>
      <c r="AF402" t="s">
        <v>456</v>
      </c>
      <c r="AG402" t="s">
        <v>464</v>
      </c>
      <c r="AH402" s="40">
        <f t="shared" si="42"/>
        <v>6549.0904745166108</v>
      </c>
      <c r="AJ402" t="str">
        <f t="shared" si="40"/>
        <v>INSERT INTO TABLA_PRESUPUESTO VALUES ('VSR','80138-C','14005036-18',2022,'Marzo',90,'USD',14580,7058.684743,0,720,47.9367,0,55.791426,77.860989,4.823801,50.20835,0,0,0,0,0,0,0,204.288082,15.603517,0,3,'20223','2022-3-01');</v>
      </c>
    </row>
    <row r="403" spans="1:36" x14ac:dyDescent="0.2">
      <c r="A403" s="7" t="s">
        <v>117</v>
      </c>
      <c r="B403" t="s">
        <v>78</v>
      </c>
      <c r="C403" t="s">
        <v>403</v>
      </c>
      <c r="D403">
        <v>2022</v>
      </c>
      <c r="E403" t="s">
        <v>47</v>
      </c>
      <c r="F403" s="5">
        <v>90</v>
      </c>
      <c r="G403" t="s">
        <v>134</v>
      </c>
      <c r="H403" s="5">
        <v>3780</v>
      </c>
      <c r="I403" s="5">
        <v>1834.8000138809693</v>
      </c>
      <c r="J403" s="5">
        <v>0</v>
      </c>
      <c r="K403" s="5">
        <v>720</v>
      </c>
      <c r="L403" s="5">
        <v>47.936700369553975</v>
      </c>
      <c r="M403" s="5">
        <v>0</v>
      </c>
      <c r="N403" s="5">
        <v>55.791425625751764</v>
      </c>
      <c r="O403" s="5">
        <v>77.860988601867234</v>
      </c>
      <c r="P403" s="5">
        <v>4.8238014777478666</v>
      </c>
      <c r="Q403" s="5">
        <v>13.016979595619611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f t="shared" si="41"/>
        <v>167.09671211596037</v>
      </c>
      <c r="Z403" s="5">
        <v>15.603516814973901</v>
      </c>
      <c r="AA403" s="5">
        <v>0</v>
      </c>
      <c r="AB403" s="5">
        <f>VLOOKUP($E403,Parametros!$B$3:$F$14,2,FALSE)</f>
        <v>3</v>
      </c>
      <c r="AC403" s="5" t="str">
        <f>VLOOKUP($E403,Parametros!$B$3:$F$14,4,FALSE)</f>
        <v>20223</v>
      </c>
      <c r="AD403" s="5" t="str">
        <f>VLOOKUP($E403,Parametros!$B$3:$F$14,5,FALSE)</f>
        <v>2022-3-01</v>
      </c>
      <c r="AE403" s="5">
        <v>0</v>
      </c>
      <c r="AF403" t="s">
        <v>456</v>
      </c>
      <c r="AG403" t="s">
        <v>464</v>
      </c>
      <c r="AH403" s="40">
        <f t="shared" si="42"/>
        <v>1010.1665736335166</v>
      </c>
      <c r="AJ403" t="str">
        <f t="shared" si="40"/>
        <v>INSERT INTO TABLA_PRESUPUESTO VALUES ('VSR','80138-C','14004232-17',2022,'Marzo',90,'USD',3780,1834.800014,0,720,47.9367,0,55.791426,77.860989,4.823801,13.01698,0,0,0,0,0,0,0,167.096712,15.603517,0,3,'20223','2022-3-01');</v>
      </c>
    </row>
    <row r="404" spans="1:36" x14ac:dyDescent="0.2">
      <c r="A404" s="7" t="s">
        <v>117</v>
      </c>
      <c r="B404" t="s">
        <v>78</v>
      </c>
      <c r="C404" t="s">
        <v>396</v>
      </c>
      <c r="D404">
        <v>2022</v>
      </c>
      <c r="E404" t="s">
        <v>47</v>
      </c>
      <c r="F404" s="5">
        <v>540</v>
      </c>
      <c r="G404" t="s">
        <v>134</v>
      </c>
      <c r="H404" s="5">
        <v>16200</v>
      </c>
      <c r="I404" s="5">
        <v>8506.4532059324283</v>
      </c>
      <c r="J404" s="5">
        <v>0</v>
      </c>
      <c r="K404" s="5">
        <v>1080</v>
      </c>
      <c r="L404" s="5">
        <v>287.62020221732382</v>
      </c>
      <c r="M404" s="5">
        <v>0</v>
      </c>
      <c r="N404" s="5">
        <v>334.74855375451057</v>
      </c>
      <c r="O404" s="5">
        <v>467.1659316112034</v>
      </c>
      <c r="P404" s="5">
        <v>28.942808866487201</v>
      </c>
      <c r="Q404" s="5">
        <v>55.787055409798334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f t="shared" si="41"/>
        <v>980.26545053184293</v>
      </c>
      <c r="Z404" s="5">
        <v>93.621100889843405</v>
      </c>
      <c r="AA404" s="5">
        <v>0</v>
      </c>
      <c r="AB404" s="5">
        <f>VLOOKUP($E404,Parametros!$B$3:$F$14,2,FALSE)</f>
        <v>3</v>
      </c>
      <c r="AC404" s="5" t="str">
        <f>VLOOKUP($E404,Parametros!$B$3:$F$14,4,FALSE)</f>
        <v>20223</v>
      </c>
      <c r="AD404" s="5" t="str">
        <f>VLOOKUP($E404,Parametros!$B$3:$F$14,5,FALSE)</f>
        <v>2022-3-01</v>
      </c>
      <c r="AE404" s="5">
        <v>0</v>
      </c>
      <c r="AF404" t="s">
        <v>456</v>
      </c>
      <c r="AG404" t="s">
        <v>464</v>
      </c>
      <c r="AH404" s="40">
        <f t="shared" si="42"/>
        <v>5345.6611413184046</v>
      </c>
      <c r="AJ404" t="str">
        <f t="shared" si="40"/>
        <v>INSERT INTO TABLA_PRESUPUESTO VALUES ('VSR','80138-C','14004233-21',2022,'Marzo',540,'USD',16200,8506.453206,0,1080,287.620202,0,334.748554,467.165932,28.942809,55.787055,0,0,0,0,0,0,0,980.265451,93.621101,0,3,'20223','2022-3-01');</v>
      </c>
    </row>
    <row r="405" spans="1:36" x14ac:dyDescent="0.2">
      <c r="A405" s="7" t="s">
        <v>117</v>
      </c>
      <c r="B405" t="s">
        <v>78</v>
      </c>
      <c r="C405" t="s">
        <v>397</v>
      </c>
      <c r="D405">
        <v>2022</v>
      </c>
      <c r="E405" t="s">
        <v>47</v>
      </c>
      <c r="F405" s="5">
        <v>270</v>
      </c>
      <c r="G405" t="s">
        <v>134</v>
      </c>
      <c r="H405" s="5">
        <v>8100</v>
      </c>
      <c r="I405" s="5">
        <v>3868.5210309687113</v>
      </c>
      <c r="J405" s="5">
        <v>0</v>
      </c>
      <c r="K405" s="5">
        <v>0</v>
      </c>
      <c r="L405" s="5">
        <v>143.81010110866191</v>
      </c>
      <c r="M405" s="5">
        <v>0</v>
      </c>
      <c r="N405" s="5">
        <v>167.37427687725528</v>
      </c>
      <c r="O405" s="5">
        <v>233.5829658056017</v>
      </c>
      <c r="P405" s="5">
        <v>14.471404433243601</v>
      </c>
      <c r="Q405" s="5">
        <v>27.893527704899167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f t="shared" si="41"/>
        <v>490.13272526592147</v>
      </c>
      <c r="Z405" s="5">
        <v>46.810550444921702</v>
      </c>
      <c r="AA405" s="5">
        <v>0</v>
      </c>
      <c r="AB405" s="5">
        <f>VLOOKUP($E405,Parametros!$B$3:$F$14,2,FALSE)</f>
        <v>3</v>
      </c>
      <c r="AC405" s="5" t="str">
        <f>VLOOKUP($E405,Parametros!$B$3:$F$14,4,FALSE)</f>
        <v>20223</v>
      </c>
      <c r="AD405" s="5" t="str">
        <f>VLOOKUP($E405,Parametros!$B$3:$F$14,5,FALSE)</f>
        <v>2022-3-01</v>
      </c>
      <c r="AE405" s="5">
        <v>0</v>
      </c>
      <c r="AF405" t="s">
        <v>456</v>
      </c>
      <c r="AG405" t="s">
        <v>464</v>
      </c>
      <c r="AH405" s="40">
        <f t="shared" si="42"/>
        <v>3597.5361426567056</v>
      </c>
      <c r="AJ405" t="str">
        <f t="shared" si="40"/>
        <v>INSERT INTO TABLA_PRESUPUESTO VALUES ('VSR','80138-C','14004230-21',2022,'Marzo',270,'USD',8100,3868.521031,0,0,143.810101,0,167.374277,233.582966,14.471404,27.893528,0,0,0,0,0,0,0,490.132725,46.81055,0,3,'20223','2022-3-01');</v>
      </c>
    </row>
    <row r="406" spans="1:36" x14ac:dyDescent="0.2">
      <c r="A406" s="7" t="s">
        <v>117</v>
      </c>
      <c r="B406" t="s">
        <v>404</v>
      </c>
      <c r="C406" t="s">
        <v>122</v>
      </c>
      <c r="D406">
        <v>2022</v>
      </c>
      <c r="E406" t="s">
        <v>47</v>
      </c>
      <c r="F406" s="5">
        <v>9</v>
      </c>
      <c r="G406" t="s">
        <v>134</v>
      </c>
      <c r="H406" s="5">
        <v>972</v>
      </c>
      <c r="I406" s="5">
        <v>453.19371040923772</v>
      </c>
      <c r="J406" s="5">
        <v>0</v>
      </c>
      <c r="K406" s="5">
        <v>0</v>
      </c>
      <c r="L406" s="5">
        <v>4.7936700369553975</v>
      </c>
      <c r="M406" s="5">
        <v>0</v>
      </c>
      <c r="N406" s="5">
        <v>1.9469696969696972</v>
      </c>
      <c r="O406" s="5">
        <v>3.9772727272727271</v>
      </c>
      <c r="P406" s="5">
        <v>0.40833333333333344</v>
      </c>
      <c r="Q406" s="5">
        <v>3.3472233245878997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f t="shared" si="41"/>
        <v>11.240150763661047</v>
      </c>
      <c r="Z406" s="5">
        <v>1.5603516814973901</v>
      </c>
      <c r="AA406" s="5">
        <v>0</v>
      </c>
      <c r="AB406" s="5">
        <f>VLOOKUP($E406,Parametros!$B$3:$F$14,2,FALSE)</f>
        <v>3</v>
      </c>
      <c r="AC406" s="5" t="str">
        <f>VLOOKUP($E406,Parametros!$B$3:$F$14,4,FALSE)</f>
        <v>20223</v>
      </c>
      <c r="AD406" s="5" t="str">
        <f>VLOOKUP($E406,Parametros!$B$3:$F$14,5,FALSE)</f>
        <v>2022-3-01</v>
      </c>
      <c r="AE406" s="5">
        <v>0</v>
      </c>
      <c r="AF406" t="s">
        <v>456</v>
      </c>
      <c r="AG406" t="s">
        <v>465</v>
      </c>
      <c r="AH406" s="40">
        <f t="shared" si="42"/>
        <v>502.77246879014581</v>
      </c>
      <c r="AJ406" t="str">
        <f t="shared" si="40"/>
        <v>INSERT INTO TABLA_PRESUPUESTO VALUES ('VSR','80140-C','14005080-18',2022,'Marzo',9,'USD',972,453.19371,0,0,4.79367,0,1.94697,3.977273,0.408333,3.347223,0,0,0,0,0,0,0,11.240151,1.560352,0,3,'20223','2022-3-01');</v>
      </c>
    </row>
    <row r="407" spans="1:36" x14ac:dyDescent="0.2">
      <c r="A407" s="7" t="s">
        <v>117</v>
      </c>
      <c r="B407" t="s">
        <v>404</v>
      </c>
      <c r="C407" t="s">
        <v>124</v>
      </c>
      <c r="D407">
        <v>2022</v>
      </c>
      <c r="E407" t="s">
        <v>47</v>
      </c>
      <c r="F407" s="5">
        <v>45</v>
      </c>
      <c r="G407" t="s">
        <v>134</v>
      </c>
      <c r="H407" s="5">
        <v>1845</v>
      </c>
      <c r="I407" s="5">
        <v>730.45597411961012</v>
      </c>
      <c r="J407" s="5">
        <v>0</v>
      </c>
      <c r="K407" s="5">
        <v>0</v>
      </c>
      <c r="L407" s="5">
        <v>23.968350184776988</v>
      </c>
      <c r="M407" s="5">
        <v>0</v>
      </c>
      <c r="N407" s="5">
        <v>9.7348484848484844</v>
      </c>
      <c r="O407" s="5">
        <v>19.886363636363637</v>
      </c>
      <c r="P407" s="5">
        <v>2.041666666666667</v>
      </c>
      <c r="Q407" s="5">
        <v>6.3535257550048101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f t="shared" si="41"/>
        <v>45.818162950370549</v>
      </c>
      <c r="Z407" s="5">
        <v>7.8017584074869504</v>
      </c>
      <c r="AA407" s="5">
        <v>0</v>
      </c>
      <c r="AB407" s="5">
        <f>VLOOKUP($E407,Parametros!$B$3:$F$14,2,FALSE)</f>
        <v>3</v>
      </c>
      <c r="AC407" s="5" t="str">
        <f>VLOOKUP($E407,Parametros!$B$3:$F$14,4,FALSE)</f>
        <v>20223</v>
      </c>
      <c r="AD407" s="5" t="str">
        <f>VLOOKUP($E407,Parametros!$B$3:$F$14,5,FALSE)</f>
        <v>2022-3-01</v>
      </c>
      <c r="AE407" s="5">
        <v>0</v>
      </c>
      <c r="AF407" t="s">
        <v>456</v>
      </c>
      <c r="AG407" t="s">
        <v>465</v>
      </c>
      <c r="AH407" s="40">
        <f t="shared" si="42"/>
        <v>1044.7575127452424</v>
      </c>
      <c r="AJ407" t="str">
        <f t="shared" si="40"/>
        <v>INSERT INTO TABLA_PRESUPUESTO VALUES ('VSR','80140-C','14005050-21',2022,'Marzo',45,'USD',1845,730.455974,0,0,23.96835,0,9.734848,19.886364,2.041667,6.353526,0,0,0,0,0,0,0,45.818163,7.801758,0,3,'20223','2022-3-01');</v>
      </c>
    </row>
    <row r="408" spans="1:36" x14ac:dyDescent="0.2">
      <c r="A408" s="7" t="s">
        <v>117</v>
      </c>
      <c r="B408" t="s">
        <v>404</v>
      </c>
      <c r="C408" t="s">
        <v>395</v>
      </c>
      <c r="D408">
        <v>2022</v>
      </c>
      <c r="E408" t="s">
        <v>47</v>
      </c>
      <c r="F408" s="5">
        <v>45</v>
      </c>
      <c r="G408" t="s">
        <v>134</v>
      </c>
      <c r="H408" s="5">
        <v>1845</v>
      </c>
      <c r="I408" s="5">
        <v>608.37368088269307</v>
      </c>
      <c r="J408" s="5">
        <v>0</v>
      </c>
      <c r="K408" s="5">
        <v>0</v>
      </c>
      <c r="L408" s="5">
        <v>23.968350184776988</v>
      </c>
      <c r="M408" s="5">
        <v>0</v>
      </c>
      <c r="N408" s="5">
        <v>9.7348484848484844</v>
      </c>
      <c r="O408" s="5">
        <v>19.886363636363637</v>
      </c>
      <c r="P408" s="5">
        <v>2.041666666666667</v>
      </c>
      <c r="Q408" s="5">
        <v>6.3535257550048101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f t="shared" si="41"/>
        <v>45.818162950370549</v>
      </c>
      <c r="Z408" s="5">
        <v>7.8017584074869504</v>
      </c>
      <c r="AA408" s="5">
        <v>0</v>
      </c>
      <c r="AB408" s="5">
        <f>VLOOKUP($E408,Parametros!$B$3:$F$14,2,FALSE)</f>
        <v>3</v>
      </c>
      <c r="AC408" s="5" t="str">
        <f>VLOOKUP($E408,Parametros!$B$3:$F$14,4,FALSE)</f>
        <v>20223</v>
      </c>
      <c r="AD408" s="5" t="str">
        <f>VLOOKUP($E408,Parametros!$B$3:$F$14,5,FALSE)</f>
        <v>2022-3-01</v>
      </c>
      <c r="AE408" s="5">
        <v>0</v>
      </c>
      <c r="AF408" t="s">
        <v>456</v>
      </c>
      <c r="AG408" t="s">
        <v>465</v>
      </c>
      <c r="AH408" s="40">
        <f t="shared" si="42"/>
        <v>1166.8398059821593</v>
      </c>
      <c r="AJ408" t="str">
        <f t="shared" si="40"/>
        <v>INSERT INTO TABLA_PRESUPUESTO VALUES ('VSR','80140-C','14005054-21',2022,'Marzo',45,'USD',1845,608.373681,0,0,23.96835,0,9.734848,19.886364,2.041667,6.353526,0,0,0,0,0,0,0,45.818163,7.801758,0,3,'20223','2022-3-01');</v>
      </c>
    </row>
    <row r="409" spans="1:36" x14ac:dyDescent="0.2">
      <c r="A409" s="7" t="s">
        <v>117</v>
      </c>
      <c r="B409" t="s">
        <v>404</v>
      </c>
      <c r="C409" t="s">
        <v>132</v>
      </c>
      <c r="D409">
        <v>2022</v>
      </c>
      <c r="E409" t="s">
        <v>47</v>
      </c>
      <c r="F409" s="5">
        <v>45</v>
      </c>
      <c r="G409" t="s">
        <v>134</v>
      </c>
      <c r="H409" s="5">
        <v>2745</v>
      </c>
      <c r="I409" s="5">
        <v>1410.3846983364012</v>
      </c>
      <c r="J409" s="5">
        <v>0</v>
      </c>
      <c r="K409" s="5">
        <v>0</v>
      </c>
      <c r="L409" s="5">
        <v>23.968350184776988</v>
      </c>
      <c r="M409" s="5">
        <v>0</v>
      </c>
      <c r="N409" s="5">
        <v>9.7348484848484844</v>
      </c>
      <c r="O409" s="5">
        <v>19.886363636363637</v>
      </c>
      <c r="P409" s="5">
        <v>2.041666666666667</v>
      </c>
      <c r="Q409" s="5">
        <v>9.4528066111047178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f t="shared" si="41"/>
        <v>48.917443806470459</v>
      </c>
      <c r="Z409" s="5">
        <v>7.8017584074869504</v>
      </c>
      <c r="AA409" s="5">
        <v>0</v>
      </c>
      <c r="AB409" s="5">
        <f>VLOOKUP($E409,Parametros!$B$3:$F$14,2,FALSE)</f>
        <v>3</v>
      </c>
      <c r="AC409" s="5" t="str">
        <f>VLOOKUP($E409,Parametros!$B$3:$F$14,4,FALSE)</f>
        <v>20223</v>
      </c>
      <c r="AD409" s="5" t="str">
        <f>VLOOKUP($E409,Parametros!$B$3:$F$14,5,FALSE)</f>
        <v>2022-3-01</v>
      </c>
      <c r="AE409" s="5">
        <v>0</v>
      </c>
      <c r="AF409" t="s">
        <v>456</v>
      </c>
      <c r="AG409" t="s">
        <v>465</v>
      </c>
      <c r="AH409" s="40">
        <f t="shared" si="42"/>
        <v>1261.7295076723512</v>
      </c>
      <c r="AJ409" t="str">
        <f t="shared" si="40"/>
        <v>INSERT INTO TABLA_PRESUPUESTO VALUES ('VSR','80140-C','14005075-18',2022,'Marzo',45,'USD',2745,1410.384698,0,0,23.96835,0,9.734848,19.886364,2.041667,9.452807,0,0,0,0,0,0,0,48.917444,7.801758,0,3,'20223','2022-3-01');</v>
      </c>
    </row>
    <row r="410" spans="1:36" x14ac:dyDescent="0.2">
      <c r="A410" s="7" t="s">
        <v>117</v>
      </c>
      <c r="B410" t="s">
        <v>404</v>
      </c>
      <c r="C410" t="s">
        <v>405</v>
      </c>
      <c r="D410">
        <v>2022</v>
      </c>
      <c r="E410" t="s">
        <v>47</v>
      </c>
      <c r="F410" s="5">
        <v>9</v>
      </c>
      <c r="G410" t="s">
        <v>134</v>
      </c>
      <c r="H410" s="5">
        <v>549</v>
      </c>
      <c r="I410" s="5">
        <v>211.25158451343262</v>
      </c>
      <c r="J410" s="5">
        <v>0</v>
      </c>
      <c r="K410" s="5">
        <v>0</v>
      </c>
      <c r="L410" s="5">
        <v>4.7936700369553975</v>
      </c>
      <c r="M410" s="5">
        <v>0</v>
      </c>
      <c r="N410" s="5">
        <v>1.9469696969696972</v>
      </c>
      <c r="O410" s="5">
        <v>3.9772727272727271</v>
      </c>
      <c r="P410" s="5">
        <v>0.40833333333333344</v>
      </c>
      <c r="Q410" s="5">
        <v>1.8905613222209434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f t="shared" si="41"/>
        <v>9.7834887612940911</v>
      </c>
      <c r="Z410" s="5">
        <v>1.5603516814973901</v>
      </c>
      <c r="AA410" s="5">
        <v>0</v>
      </c>
      <c r="AB410" s="5">
        <f>VLOOKUP($E410,Parametros!$B$3:$F$14,2,FALSE)</f>
        <v>3</v>
      </c>
      <c r="AC410" s="5" t="str">
        <f>VLOOKUP($E410,Parametros!$B$3:$F$14,4,FALSE)</f>
        <v>20223</v>
      </c>
      <c r="AD410" s="5" t="str">
        <f>VLOOKUP($E410,Parametros!$B$3:$F$14,5,FALSE)</f>
        <v>2022-3-01</v>
      </c>
      <c r="AE410" s="5">
        <v>0</v>
      </c>
      <c r="AF410" t="s">
        <v>456</v>
      </c>
      <c r="AG410" t="s">
        <v>465</v>
      </c>
      <c r="AH410" s="40">
        <f t="shared" si="42"/>
        <v>323.1712566883179</v>
      </c>
      <c r="AJ410" t="str">
        <f t="shared" si="40"/>
        <v>INSERT INTO TABLA_PRESUPUESTO VALUES ('VSR','80140-C','14005077-18',2022,'Marzo',9,'USD',549,211.251585,0,0,4.79367,0,1.94697,3.977273,0.408333,1.890561,0,0,0,0,0,0,0,9.783489,1.560352,0,3,'20223','2022-3-01');</v>
      </c>
    </row>
    <row r="411" spans="1:36" x14ac:dyDescent="0.2">
      <c r="A411" s="7" t="s">
        <v>117</v>
      </c>
      <c r="B411" t="s">
        <v>107</v>
      </c>
      <c r="C411" t="s">
        <v>118</v>
      </c>
      <c r="D411">
        <v>2022</v>
      </c>
      <c r="E411" t="s">
        <v>48</v>
      </c>
      <c r="F411" s="5">
        <v>330</v>
      </c>
      <c r="G411" t="s">
        <v>119</v>
      </c>
      <c r="H411" s="5">
        <v>10596.208333333334</v>
      </c>
      <c r="I411" s="5">
        <v>7198.4773578966087</v>
      </c>
      <c r="J411" s="5">
        <v>0</v>
      </c>
      <c r="K411" s="5">
        <v>1237.5</v>
      </c>
      <c r="L411" s="5">
        <v>297.98374909466673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36.489584038607006</v>
      </c>
      <c r="S411" s="5">
        <v>0</v>
      </c>
      <c r="T411" s="5">
        <v>0</v>
      </c>
      <c r="U411" s="5">
        <v>130.625</v>
      </c>
      <c r="V411" s="5">
        <v>0</v>
      </c>
      <c r="W411" s="5">
        <v>0</v>
      </c>
      <c r="X411" s="5">
        <v>0</v>
      </c>
      <c r="Y411" s="5">
        <f t="shared" si="41"/>
        <v>226.03714296116593</v>
      </c>
      <c r="Z411" s="5">
        <v>0</v>
      </c>
      <c r="AA411" s="5">
        <v>58.92255892255892</v>
      </c>
      <c r="AB411" s="5">
        <f>VLOOKUP($E411,Parametros!$B$3:$F$14,2,FALSE)</f>
        <v>4</v>
      </c>
      <c r="AC411" s="5" t="str">
        <f>VLOOKUP($E411,Parametros!$B$3:$F$14,4,FALSE)</f>
        <v>20224</v>
      </c>
      <c r="AD411" s="5" t="str">
        <f>VLOOKUP($E411,Parametros!$B$3:$F$14,5,FALSE)</f>
        <v>2022-4-01</v>
      </c>
      <c r="AE411" s="5">
        <v>0</v>
      </c>
      <c r="AF411" t="s">
        <v>407</v>
      </c>
      <c r="AG411" t="s">
        <v>408</v>
      </c>
      <c r="AH411" s="40">
        <f t="shared" si="42"/>
        <v>1636.2100833808927</v>
      </c>
      <c r="AJ411" t="str">
        <f t="shared" si="40"/>
        <v>INSERT INTO TABLA_PRESUPUESTO VALUES ('VSR','96568970-C','14005058-20',2022,'Abril',330,'CLP',10596.208333,7198.477358,0,1237.5,297.983749,0,0,0,0,0,36.489584,0,0,130.625,0,0,0,226.037143,0,58.922559,4,'20224','2022-4-01');</v>
      </c>
    </row>
    <row r="412" spans="1:36" x14ac:dyDescent="0.2">
      <c r="A412" s="7" t="s">
        <v>117</v>
      </c>
      <c r="B412" t="s">
        <v>107</v>
      </c>
      <c r="C412" t="s">
        <v>120</v>
      </c>
      <c r="D412">
        <v>2022</v>
      </c>
      <c r="E412" t="s">
        <v>48</v>
      </c>
      <c r="F412" s="5">
        <v>150</v>
      </c>
      <c r="G412" t="s">
        <v>119</v>
      </c>
      <c r="H412" s="5">
        <v>4816.458333333333</v>
      </c>
      <c r="I412" s="5">
        <v>3073.1635616662279</v>
      </c>
      <c r="J412" s="5">
        <v>0</v>
      </c>
      <c r="K412" s="5">
        <v>562.5</v>
      </c>
      <c r="L412" s="5">
        <v>135.44715867939397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16.586174563003183</v>
      </c>
      <c r="S412" s="5">
        <v>0</v>
      </c>
      <c r="T412" s="5">
        <v>0</v>
      </c>
      <c r="U412" s="5">
        <v>59.375</v>
      </c>
      <c r="V412" s="5">
        <v>0</v>
      </c>
      <c r="W412" s="5">
        <v>0</v>
      </c>
      <c r="X412" s="5">
        <v>0</v>
      </c>
      <c r="Y412" s="5">
        <f t="shared" si="41"/>
        <v>102.74415589143905</v>
      </c>
      <c r="Z412" s="5">
        <v>0</v>
      </c>
      <c r="AA412" s="5">
        <v>26.78298132843587</v>
      </c>
      <c r="AB412" s="5">
        <f>VLOOKUP($E412,Parametros!$B$3:$F$14,2,FALSE)</f>
        <v>4</v>
      </c>
      <c r="AC412" s="5" t="str">
        <f>VLOOKUP($E412,Parametros!$B$3:$F$14,4,FALSE)</f>
        <v>20224</v>
      </c>
      <c r="AD412" s="5" t="str">
        <f>VLOOKUP($E412,Parametros!$B$3:$F$14,5,FALSE)</f>
        <v>2022-4-01</v>
      </c>
      <c r="AE412" s="5">
        <v>0</v>
      </c>
      <c r="AF412" t="s">
        <v>407</v>
      </c>
      <c r="AG412" t="s">
        <v>408</v>
      </c>
      <c r="AH412" s="40">
        <f t="shared" si="42"/>
        <v>942.60345709627222</v>
      </c>
      <c r="AJ412" t="str">
        <f t="shared" si="40"/>
        <v>INSERT INTO TABLA_PRESUPUESTO VALUES ('VSR','96568970-C','14005057-20',2022,'Abril',150,'CLP',4816.458333,3073.163562,0,562.5,135.447159,0,0,0,0,0,16.586175,0,0,59.375,0,0,0,102.744156,0,26.782981,4,'20224','2022-4-01');</v>
      </c>
    </row>
    <row r="413" spans="1:36" x14ac:dyDescent="0.2">
      <c r="A413" s="7" t="s">
        <v>117</v>
      </c>
      <c r="B413" t="s">
        <v>107</v>
      </c>
      <c r="C413" t="s">
        <v>121</v>
      </c>
      <c r="D413">
        <v>2022</v>
      </c>
      <c r="E413" t="s">
        <v>48</v>
      </c>
      <c r="F413" s="5">
        <v>225</v>
      </c>
      <c r="G413" t="s">
        <v>119</v>
      </c>
      <c r="H413" s="5">
        <v>7224.6875</v>
      </c>
      <c r="I413" s="5">
        <v>4669.0823154423742</v>
      </c>
      <c r="J413" s="5">
        <v>0</v>
      </c>
      <c r="K413" s="5">
        <v>843.75</v>
      </c>
      <c r="L413" s="5">
        <v>203.17073801909098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24.879261844504779</v>
      </c>
      <c r="S413" s="5">
        <v>0</v>
      </c>
      <c r="T413" s="5">
        <v>0</v>
      </c>
      <c r="U413" s="5">
        <v>89.0625</v>
      </c>
      <c r="V413" s="5">
        <v>0</v>
      </c>
      <c r="W413" s="5">
        <v>0</v>
      </c>
      <c r="X413" s="5">
        <v>0</v>
      </c>
      <c r="Y413" s="5">
        <f t="shared" si="41"/>
        <v>154.1162338371586</v>
      </c>
      <c r="Z413" s="5">
        <v>0</v>
      </c>
      <c r="AA413" s="5">
        <v>40.174471992653807</v>
      </c>
      <c r="AB413" s="5">
        <f>VLOOKUP($E413,Parametros!$B$3:$F$14,2,FALSE)</f>
        <v>4</v>
      </c>
      <c r="AC413" s="5" t="str">
        <f>VLOOKUP($E413,Parametros!$B$3:$F$14,4,FALSE)</f>
        <v>20224</v>
      </c>
      <c r="AD413" s="5" t="str">
        <f>VLOOKUP($E413,Parametros!$B$3:$F$14,5,FALSE)</f>
        <v>2022-4-01</v>
      </c>
      <c r="AE413" s="5">
        <v>0</v>
      </c>
      <c r="AF413" t="s">
        <v>407</v>
      </c>
      <c r="AG413" t="s">
        <v>408</v>
      </c>
      <c r="AH413" s="40">
        <f t="shared" si="42"/>
        <v>1354.5682127013761</v>
      </c>
      <c r="AJ413" t="str">
        <f t="shared" si="40"/>
        <v>INSERT INTO TABLA_PRESUPUESTO VALUES ('VSR','96568970-C','14005059-20',2022,'Abril',225,'CLP',7224.6875,4669.082315,0,843.75,203.170738,0,0,0,0,0,24.879262,0,0,89.0625,0,0,0,154.116234,0,40.174472,4,'20224','2022-4-01');</v>
      </c>
    </row>
    <row r="414" spans="1:36" x14ac:dyDescent="0.2">
      <c r="A414" s="7" t="s">
        <v>117</v>
      </c>
      <c r="B414" t="s">
        <v>107</v>
      </c>
      <c r="C414" t="s">
        <v>122</v>
      </c>
      <c r="D414">
        <v>2022</v>
      </c>
      <c r="E414" t="s">
        <v>48</v>
      </c>
      <c r="F414" s="5">
        <v>7.5</v>
      </c>
      <c r="G414" t="s">
        <v>119</v>
      </c>
      <c r="H414" s="5">
        <v>665.625</v>
      </c>
      <c r="I414" s="5">
        <v>385.61187823265067</v>
      </c>
      <c r="J414" s="5">
        <v>0</v>
      </c>
      <c r="K414" s="5">
        <v>66.5625</v>
      </c>
      <c r="L414" s="5">
        <v>6.7723579339696984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2.2921764664905564</v>
      </c>
      <c r="S414" s="5">
        <v>0</v>
      </c>
      <c r="T414" s="5">
        <v>0</v>
      </c>
      <c r="U414" s="5">
        <v>2.96875</v>
      </c>
      <c r="V414" s="5">
        <v>0</v>
      </c>
      <c r="W414" s="5">
        <v>0</v>
      </c>
      <c r="X414" s="5">
        <v>0</v>
      </c>
      <c r="Y414" s="5">
        <f t="shared" si="41"/>
        <v>6.6000755329123493</v>
      </c>
      <c r="Z414" s="5">
        <v>0</v>
      </c>
      <c r="AA414" s="5">
        <v>1.3391490664217935</v>
      </c>
      <c r="AB414" s="5">
        <f>VLOOKUP($E414,Parametros!$B$3:$F$14,2,FALSE)</f>
        <v>4</v>
      </c>
      <c r="AC414" s="5" t="str">
        <f>VLOOKUP($E414,Parametros!$B$3:$F$14,4,FALSE)</f>
        <v>20224</v>
      </c>
      <c r="AD414" s="5" t="str">
        <f>VLOOKUP($E414,Parametros!$B$3:$F$14,5,FALSE)</f>
        <v>2022-4-01</v>
      </c>
      <c r="AE414" s="5">
        <v>0</v>
      </c>
      <c r="AF414" t="s">
        <v>407</v>
      </c>
      <c r="AG414" t="s">
        <v>408</v>
      </c>
      <c r="AH414" s="40">
        <f t="shared" si="42"/>
        <v>200.07818830046727</v>
      </c>
      <c r="AJ414" t="str">
        <f t="shared" si="40"/>
        <v>INSERT INTO TABLA_PRESUPUESTO VALUES ('VSR','96568970-C','14005080-18',2022,'Abril',7.5,'CLP',665.625,385.611878,0,66.5625,6.772358,0,0,0,0,0,2.292176,0,0,2.96875,0,0,0,6.600076,0,1.339149,4,'20224','2022-4-01');</v>
      </c>
    </row>
    <row r="415" spans="1:36" x14ac:dyDescent="0.2">
      <c r="A415" s="7" t="s">
        <v>117</v>
      </c>
      <c r="B415" t="s">
        <v>107</v>
      </c>
      <c r="C415" t="s">
        <v>123</v>
      </c>
      <c r="D415">
        <v>2022</v>
      </c>
      <c r="E415" t="s">
        <v>48</v>
      </c>
      <c r="F415" s="5">
        <v>2250</v>
      </c>
      <c r="G415" t="s">
        <v>119</v>
      </c>
      <c r="H415" s="5">
        <v>52550</v>
      </c>
      <c r="I415" s="5">
        <v>40014.245109423748</v>
      </c>
      <c r="J415" s="5">
        <v>0</v>
      </c>
      <c r="K415" s="5">
        <v>2812.5</v>
      </c>
      <c r="L415" s="5">
        <v>2031.7073801909096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180.96356554227793</v>
      </c>
      <c r="S415" s="5">
        <v>0</v>
      </c>
      <c r="T415" s="5">
        <v>0</v>
      </c>
      <c r="U415" s="5">
        <v>890.625</v>
      </c>
      <c r="V415" s="5">
        <v>0</v>
      </c>
      <c r="W415" s="5">
        <v>0</v>
      </c>
      <c r="X415" s="5">
        <v>0</v>
      </c>
      <c r="Y415" s="5">
        <f t="shared" si="41"/>
        <v>1473.333285468816</v>
      </c>
      <c r="Z415" s="5">
        <v>0</v>
      </c>
      <c r="AA415" s="5">
        <v>401.7447199265381</v>
      </c>
      <c r="AB415" s="5">
        <f>VLOOKUP($E415,Parametros!$B$3:$F$14,2,FALSE)</f>
        <v>4</v>
      </c>
      <c r="AC415" s="5" t="str">
        <f>VLOOKUP($E415,Parametros!$B$3:$F$14,4,FALSE)</f>
        <v>20224</v>
      </c>
      <c r="AD415" s="5" t="str">
        <f>VLOOKUP($E415,Parametros!$B$3:$F$14,5,FALSE)</f>
        <v>2022-4-01</v>
      </c>
      <c r="AE415" s="5">
        <v>0</v>
      </c>
      <c r="AF415" t="s">
        <v>407</v>
      </c>
      <c r="AG415" t="s">
        <v>408</v>
      </c>
      <c r="AH415" s="40">
        <f t="shared" si="42"/>
        <v>6218.2142249165327</v>
      </c>
      <c r="AJ415" t="str">
        <f t="shared" si="40"/>
        <v>INSERT INTO TABLA_PRESUPUESTO VALUES ('VSR','96568970-C','14005051-20',2022,'Abril',2250,'CLP',52550,40014.245109,0,2812.5,2031.70738,0,0,0,0,0,180.963566,0,0,890.625,0,0,0,1473.333285,0,401.74472,4,'20224','2022-4-01');</v>
      </c>
    </row>
    <row r="416" spans="1:36" x14ac:dyDescent="0.2">
      <c r="A416" s="7" t="s">
        <v>117</v>
      </c>
      <c r="B416" t="s">
        <v>107</v>
      </c>
      <c r="C416" t="s">
        <v>124</v>
      </c>
      <c r="D416">
        <v>2022</v>
      </c>
      <c r="E416" t="s">
        <v>48</v>
      </c>
      <c r="F416" s="5">
        <v>2100</v>
      </c>
      <c r="G416" t="s">
        <v>119</v>
      </c>
      <c r="H416" s="5">
        <v>49046.666666666664</v>
      </c>
      <c r="I416" s="5">
        <v>34408.551308496215</v>
      </c>
      <c r="J416" s="5">
        <v>0</v>
      </c>
      <c r="K416" s="5">
        <v>2625</v>
      </c>
      <c r="L416" s="5">
        <v>1896.2602215115157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168.89932783945937</v>
      </c>
      <c r="S416" s="5">
        <v>0</v>
      </c>
      <c r="T416" s="5">
        <v>0</v>
      </c>
      <c r="U416" s="5">
        <v>831.25</v>
      </c>
      <c r="V416" s="5">
        <v>0</v>
      </c>
      <c r="W416" s="5">
        <v>0</v>
      </c>
      <c r="X416" s="5">
        <v>0</v>
      </c>
      <c r="Y416" s="5">
        <f t="shared" si="41"/>
        <v>1375.1110664375617</v>
      </c>
      <c r="Z416" s="5">
        <v>0</v>
      </c>
      <c r="AA416" s="5">
        <v>374.96173859810222</v>
      </c>
      <c r="AB416" s="5">
        <f>VLOOKUP($E416,Parametros!$B$3:$F$14,2,FALSE)</f>
        <v>4</v>
      </c>
      <c r="AC416" s="5" t="str">
        <f>VLOOKUP($E416,Parametros!$B$3:$F$14,4,FALSE)</f>
        <v>20224</v>
      </c>
      <c r="AD416" s="5" t="str">
        <f>VLOOKUP($E416,Parametros!$B$3:$F$14,5,FALSE)</f>
        <v>2022-4-01</v>
      </c>
      <c r="AE416" s="5">
        <v>0</v>
      </c>
      <c r="AF416" t="s">
        <v>407</v>
      </c>
      <c r="AG416" t="s">
        <v>408</v>
      </c>
      <c r="AH416" s="40">
        <f t="shared" si="42"/>
        <v>8741.7440702213662</v>
      </c>
      <c r="AJ416" t="str">
        <f t="shared" si="40"/>
        <v>INSERT INTO TABLA_PRESUPUESTO VALUES ('VSR','96568970-C','14005050-21',2022,'Abril',2100,'CLP',49046.666667,34408.551308,0,2625,1896.260222,0,0,0,0,0,168.899328,0,0,831.25,0,0,0,1375.111066,0,374.961739,4,'20224','2022-4-01');</v>
      </c>
    </row>
    <row r="417" spans="1:36" x14ac:dyDescent="0.2">
      <c r="A417" s="7" t="s">
        <v>117</v>
      </c>
      <c r="B417" t="s">
        <v>107</v>
      </c>
      <c r="C417" t="s">
        <v>125</v>
      </c>
      <c r="D417">
        <v>2022</v>
      </c>
      <c r="E417" t="s">
        <v>48</v>
      </c>
      <c r="F417" s="5">
        <v>2250</v>
      </c>
      <c r="G417" t="s">
        <v>119</v>
      </c>
      <c r="H417" s="5">
        <v>52550</v>
      </c>
      <c r="I417" s="5">
        <v>38844.209409065064</v>
      </c>
      <c r="J417" s="5">
        <v>0</v>
      </c>
      <c r="K417" s="5">
        <v>2812.5</v>
      </c>
      <c r="L417" s="5">
        <v>2031.7073801909096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180.96356554227793</v>
      </c>
      <c r="S417" s="5">
        <v>0</v>
      </c>
      <c r="T417" s="5">
        <v>0</v>
      </c>
      <c r="U417" s="5">
        <v>890.625</v>
      </c>
      <c r="V417" s="5">
        <v>0</v>
      </c>
      <c r="W417" s="5">
        <v>0</v>
      </c>
      <c r="X417" s="5">
        <v>0</v>
      </c>
      <c r="Y417" s="5">
        <f t="shared" si="41"/>
        <v>1473.333285468816</v>
      </c>
      <c r="Z417" s="5">
        <v>0</v>
      </c>
      <c r="AA417" s="5">
        <v>401.7447199265381</v>
      </c>
      <c r="AB417" s="5">
        <f>VLOOKUP($E417,Parametros!$B$3:$F$14,2,FALSE)</f>
        <v>4</v>
      </c>
      <c r="AC417" s="5" t="str">
        <f>VLOOKUP($E417,Parametros!$B$3:$F$14,4,FALSE)</f>
        <v>20224</v>
      </c>
      <c r="AD417" s="5" t="str">
        <f>VLOOKUP($E417,Parametros!$B$3:$F$14,5,FALSE)</f>
        <v>2022-4-01</v>
      </c>
      <c r="AE417" s="5">
        <v>0</v>
      </c>
      <c r="AF417" t="s">
        <v>407</v>
      </c>
      <c r="AG417" t="s">
        <v>408</v>
      </c>
      <c r="AH417" s="40">
        <f t="shared" si="42"/>
        <v>7388.2499252752159</v>
      </c>
      <c r="AJ417" t="str">
        <f t="shared" si="40"/>
        <v>INSERT INTO TABLA_PRESUPUESTO VALUES ('VSR','96568970-C','14005052-21',2022,'Abril',2250,'CLP',52550,38844.209409,0,2812.5,2031.70738,0,0,0,0,0,180.963566,0,0,890.625,0,0,0,1473.333285,0,401.74472,4,'20224','2022-4-01');</v>
      </c>
    </row>
    <row r="418" spans="1:36" x14ac:dyDescent="0.2">
      <c r="A418" s="7" t="s">
        <v>117</v>
      </c>
      <c r="B418" t="s">
        <v>107</v>
      </c>
      <c r="C418" t="s">
        <v>126</v>
      </c>
      <c r="D418">
        <v>2022</v>
      </c>
      <c r="E418" t="s">
        <v>48</v>
      </c>
      <c r="F418" s="5">
        <v>300</v>
      </c>
      <c r="G418" t="s">
        <v>119</v>
      </c>
      <c r="H418" s="5">
        <v>7006.666666666667</v>
      </c>
      <c r="I418" s="5">
        <v>4101.6253748723921</v>
      </c>
      <c r="J418" s="5">
        <v>0</v>
      </c>
      <c r="K418" s="5">
        <v>375</v>
      </c>
      <c r="L418" s="5">
        <v>270.89431735878793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24.128475405637058</v>
      </c>
      <c r="S418" s="5">
        <v>0</v>
      </c>
      <c r="T418" s="5">
        <v>0</v>
      </c>
      <c r="U418" s="5">
        <v>118.75</v>
      </c>
      <c r="V418" s="5">
        <v>0</v>
      </c>
      <c r="W418" s="5">
        <v>0</v>
      </c>
      <c r="X418" s="5">
        <v>0</v>
      </c>
      <c r="Y418" s="5">
        <f t="shared" si="41"/>
        <v>196.44443806250879</v>
      </c>
      <c r="Z418" s="5">
        <v>0</v>
      </c>
      <c r="AA418" s="5">
        <v>53.56596265687174</v>
      </c>
      <c r="AB418" s="5">
        <f>VLOOKUP($E418,Parametros!$B$3:$F$14,2,FALSE)</f>
        <v>4</v>
      </c>
      <c r="AC418" s="5" t="str">
        <f>VLOOKUP($E418,Parametros!$B$3:$F$14,4,FALSE)</f>
        <v>20224</v>
      </c>
      <c r="AD418" s="5" t="str">
        <f>VLOOKUP($E418,Parametros!$B$3:$F$14,5,FALSE)</f>
        <v>2022-4-01</v>
      </c>
      <c r="AE418" s="5">
        <v>0</v>
      </c>
      <c r="AF418" t="s">
        <v>407</v>
      </c>
      <c r="AG418" t="s">
        <v>408</v>
      </c>
      <c r="AH418" s="40">
        <f t="shared" si="42"/>
        <v>2062.7025363729786</v>
      </c>
      <c r="AJ418" t="str">
        <f t="shared" si="40"/>
        <v>INSERT INTO TABLA_PRESUPUESTO VALUES ('VSR','96568970-C','14005054-20',2022,'Abril',300,'CLP',7006.666667,4101.625375,0,375,270.894317,0,0,0,0,0,24.128475,0,0,118.75,0,0,0,196.444438,0,53.565963,4,'20224','2022-4-01');</v>
      </c>
    </row>
    <row r="419" spans="1:36" x14ac:dyDescent="0.2">
      <c r="A419" s="7" t="s">
        <v>117</v>
      </c>
      <c r="B419" t="s">
        <v>107</v>
      </c>
      <c r="C419" t="s">
        <v>127</v>
      </c>
      <c r="D419">
        <v>2022</v>
      </c>
      <c r="E419" t="s">
        <v>48</v>
      </c>
      <c r="F419" s="5">
        <v>90</v>
      </c>
      <c r="G419" t="s">
        <v>119</v>
      </c>
      <c r="H419" s="5">
        <v>2102</v>
      </c>
      <c r="I419" s="5">
        <v>1128.4418530350929</v>
      </c>
      <c r="J419" s="5">
        <v>0</v>
      </c>
      <c r="K419" s="5">
        <v>112.5</v>
      </c>
      <c r="L419" s="5">
        <v>81.268295207636385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7.2385426216911171</v>
      </c>
      <c r="S419" s="5">
        <v>0</v>
      </c>
      <c r="T419" s="5">
        <v>0</v>
      </c>
      <c r="U419" s="5">
        <v>35.625</v>
      </c>
      <c r="V419" s="5">
        <v>0</v>
      </c>
      <c r="W419" s="5">
        <v>0</v>
      </c>
      <c r="X419" s="5">
        <v>0</v>
      </c>
      <c r="Y419" s="5">
        <f t="shared" si="41"/>
        <v>58.933331418752637</v>
      </c>
      <c r="Z419" s="5">
        <v>0</v>
      </c>
      <c r="AA419" s="5">
        <v>16.069788797061523</v>
      </c>
      <c r="AB419" s="5">
        <f>VLOOKUP($E419,Parametros!$B$3:$F$14,2,FALSE)</f>
        <v>4</v>
      </c>
      <c r="AC419" s="5" t="str">
        <f>VLOOKUP($E419,Parametros!$B$3:$F$14,4,FALSE)</f>
        <v>20224</v>
      </c>
      <c r="AD419" s="5" t="str">
        <f>VLOOKUP($E419,Parametros!$B$3:$F$14,5,FALSE)</f>
        <v>2022-4-01</v>
      </c>
      <c r="AE419" s="5">
        <v>0</v>
      </c>
      <c r="AF419" t="s">
        <v>407</v>
      </c>
      <c r="AG419" t="s">
        <v>408</v>
      </c>
      <c r="AH419" s="40">
        <f t="shared" si="42"/>
        <v>720.85652033851818</v>
      </c>
      <c r="AJ419" t="str">
        <f t="shared" si="40"/>
        <v>INSERT INTO TABLA_PRESUPUESTO VALUES ('VSR','96568970-C','14004702-19',2022,'Abril',90,'CLP',2102,1128.441853,0,112.5,81.268295,0,0,0,0,0,7.238543,0,0,35.625,0,0,0,58.933331,0,16.069789,4,'20224','2022-4-01');</v>
      </c>
    </row>
    <row r="420" spans="1:36" x14ac:dyDescent="0.2">
      <c r="A420" s="7" t="s">
        <v>117</v>
      </c>
      <c r="B420" t="s">
        <v>107</v>
      </c>
      <c r="C420" t="s">
        <v>128</v>
      </c>
      <c r="D420">
        <v>2022</v>
      </c>
      <c r="E420" t="s">
        <v>48</v>
      </c>
      <c r="F420" s="5">
        <v>240</v>
      </c>
      <c r="G420" t="s">
        <v>119</v>
      </c>
      <c r="H420" s="5">
        <v>5605.333333333333</v>
      </c>
      <c r="I420" s="5">
        <v>3428.9125005281758</v>
      </c>
      <c r="J420" s="5">
        <v>0</v>
      </c>
      <c r="K420" s="5">
        <v>300</v>
      </c>
      <c r="L420" s="5">
        <v>216.71545388703035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19.302780324509644</v>
      </c>
      <c r="S420" s="5">
        <v>0</v>
      </c>
      <c r="T420" s="5">
        <v>0</v>
      </c>
      <c r="U420" s="5">
        <v>95</v>
      </c>
      <c r="V420" s="5">
        <v>0</v>
      </c>
      <c r="W420" s="5">
        <v>0</v>
      </c>
      <c r="X420" s="5">
        <v>0</v>
      </c>
      <c r="Y420" s="5">
        <f t="shared" si="41"/>
        <v>157.15555045000704</v>
      </c>
      <c r="Z420" s="5">
        <v>0</v>
      </c>
      <c r="AA420" s="5">
        <v>42.852770125497393</v>
      </c>
      <c r="AB420" s="5">
        <f>VLOOKUP($E420,Parametros!$B$3:$F$14,2,FALSE)</f>
        <v>4</v>
      </c>
      <c r="AC420" s="5" t="str">
        <f>VLOOKUP($E420,Parametros!$B$3:$F$14,4,FALSE)</f>
        <v>20224</v>
      </c>
      <c r="AD420" s="5" t="str">
        <f>VLOOKUP($E420,Parametros!$B$3:$F$14,5,FALSE)</f>
        <v>2022-4-01</v>
      </c>
      <c r="AE420" s="5">
        <v>0</v>
      </c>
      <c r="AF420" t="s">
        <v>407</v>
      </c>
      <c r="AG420" t="s">
        <v>408</v>
      </c>
      <c r="AH420" s="40">
        <f t="shared" si="42"/>
        <v>1502.5498284681198</v>
      </c>
      <c r="AJ420" t="str">
        <f t="shared" si="40"/>
        <v>INSERT INTO TABLA_PRESUPUESTO VALUES ('VSR','96568970-C','14005055-20',2022,'Abril',240,'CLP',5605.333333,3428.912501,0,300,216.715454,0,0,0,0,0,19.30278,0,0,95,0,0,0,157.15555,0,42.85277,4,'20224','2022-4-01');</v>
      </c>
    </row>
    <row r="421" spans="1:36" x14ac:dyDescent="0.2">
      <c r="A421" s="7" t="s">
        <v>117</v>
      </c>
      <c r="B421" t="s">
        <v>107</v>
      </c>
      <c r="C421" t="s">
        <v>129</v>
      </c>
      <c r="D421">
        <v>2022</v>
      </c>
      <c r="E421" t="s">
        <v>48</v>
      </c>
      <c r="F421" s="5">
        <v>60</v>
      </c>
      <c r="G421" t="s">
        <v>119</v>
      </c>
      <c r="H421" s="5">
        <v>1401.3333333333333</v>
      </c>
      <c r="I421" s="5">
        <v>1016.9851578665027</v>
      </c>
      <c r="J421" s="5">
        <v>0</v>
      </c>
      <c r="K421" s="5">
        <v>75</v>
      </c>
      <c r="L421" s="5">
        <v>54.178863471757587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4.8256950811274111</v>
      </c>
      <c r="S421" s="5">
        <v>0</v>
      </c>
      <c r="T421" s="5">
        <v>0</v>
      </c>
      <c r="U421" s="5">
        <v>23.75</v>
      </c>
      <c r="V421" s="5">
        <v>0</v>
      </c>
      <c r="W421" s="5">
        <v>0</v>
      </c>
      <c r="X421" s="5">
        <v>0</v>
      </c>
      <c r="Y421" s="5">
        <f t="shared" si="41"/>
        <v>39.28888761250176</v>
      </c>
      <c r="Z421" s="5">
        <v>0</v>
      </c>
      <c r="AA421" s="5">
        <v>10.713192531374348</v>
      </c>
      <c r="AB421" s="5">
        <f>VLOOKUP($E421,Parametros!$B$3:$F$14,2,FALSE)</f>
        <v>4</v>
      </c>
      <c r="AC421" s="5" t="str">
        <f>VLOOKUP($E421,Parametros!$B$3:$F$14,4,FALSE)</f>
        <v>20224</v>
      </c>
      <c r="AD421" s="5" t="str">
        <f>VLOOKUP($E421,Parametros!$B$3:$F$14,5,FALSE)</f>
        <v>2022-4-01</v>
      </c>
      <c r="AE421" s="5">
        <v>0</v>
      </c>
      <c r="AF421" t="s">
        <v>407</v>
      </c>
      <c r="AG421" t="s">
        <v>408</v>
      </c>
      <c r="AH421" s="40">
        <f t="shared" si="42"/>
        <v>215.88042438257131</v>
      </c>
      <c r="AJ421" t="str">
        <f t="shared" si="40"/>
        <v>INSERT INTO TABLA_PRESUPUESTO VALUES ('VSR','96568970-C','14005123-21',2022,'Abril',60,'CLP',1401.333333,1016.985158,0,75,54.178863,0,0,0,0,0,4.825695,0,0,23.75,0,0,0,39.288888,0,10.713193,4,'20224','2022-4-01');</v>
      </c>
    </row>
    <row r="422" spans="1:36" x14ac:dyDescent="0.2">
      <c r="A422" s="7" t="s">
        <v>117</v>
      </c>
      <c r="B422" t="s">
        <v>107</v>
      </c>
      <c r="C422" t="s">
        <v>130</v>
      </c>
      <c r="D422">
        <v>2022</v>
      </c>
      <c r="E422" t="s">
        <v>48</v>
      </c>
      <c r="F422" s="5">
        <v>60</v>
      </c>
      <c r="G422" t="s">
        <v>119</v>
      </c>
      <c r="H422" s="5">
        <v>3336.0833333333335</v>
      </c>
      <c r="I422" s="5">
        <v>1691.4818306786251</v>
      </c>
      <c r="J422" s="5">
        <v>0</v>
      </c>
      <c r="K422" s="5">
        <v>333.33333333333331</v>
      </c>
      <c r="L422" s="5">
        <v>54.178863471757587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11.488288010393296</v>
      </c>
      <c r="S422" s="5">
        <v>0</v>
      </c>
      <c r="T422" s="5">
        <v>0</v>
      </c>
      <c r="U422" s="5">
        <v>23.75</v>
      </c>
      <c r="V422" s="5">
        <v>0</v>
      </c>
      <c r="W422" s="5">
        <v>0</v>
      </c>
      <c r="X422" s="5">
        <v>0</v>
      </c>
      <c r="Y422" s="5">
        <f t="shared" si="41"/>
        <v>45.951480541767644</v>
      </c>
      <c r="Z422" s="5">
        <v>0</v>
      </c>
      <c r="AA422" s="5">
        <v>10.713192531374348</v>
      </c>
      <c r="AB422" s="5">
        <f>VLOOKUP($E422,Parametros!$B$3:$F$14,2,FALSE)</f>
        <v>4</v>
      </c>
      <c r="AC422" s="5" t="str">
        <f>VLOOKUP($E422,Parametros!$B$3:$F$14,4,FALSE)</f>
        <v>20224</v>
      </c>
      <c r="AD422" s="5" t="str">
        <f>VLOOKUP($E422,Parametros!$B$3:$F$14,5,FALSE)</f>
        <v>2022-4-01</v>
      </c>
      <c r="AE422" s="5">
        <v>0</v>
      </c>
      <c r="AF422" t="s">
        <v>407</v>
      </c>
      <c r="AG422" t="s">
        <v>408</v>
      </c>
      <c r="AH422" s="40">
        <f t="shared" si="42"/>
        <v>1211.1378253078501</v>
      </c>
      <c r="AJ422" t="str">
        <f t="shared" si="40"/>
        <v>INSERT INTO TABLA_PRESUPUESTO VALUES ('VSR','96568970-C','14005078-18',2022,'Abril',60,'CLP',3336.083333,1691.481831,0,333.333333,54.178863,0,0,0,0,0,11.488288,0,0,23.75,0,0,0,45.951481,0,10.713193,4,'20224','2022-4-01');</v>
      </c>
    </row>
    <row r="423" spans="1:36" x14ac:dyDescent="0.2">
      <c r="A423" s="7" t="s">
        <v>117</v>
      </c>
      <c r="B423" t="s">
        <v>107</v>
      </c>
      <c r="C423" t="s">
        <v>131</v>
      </c>
      <c r="D423">
        <v>2022</v>
      </c>
      <c r="E423" t="s">
        <v>48</v>
      </c>
      <c r="F423" s="5">
        <v>45</v>
      </c>
      <c r="G423" t="s">
        <v>119</v>
      </c>
      <c r="H423" s="5">
        <v>2502.0625</v>
      </c>
      <c r="I423" s="5">
        <v>1576.6750091791489</v>
      </c>
      <c r="J423" s="5">
        <v>0</v>
      </c>
      <c r="K423" s="5">
        <v>250</v>
      </c>
      <c r="L423" s="5">
        <v>40.634147603818192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8.6162160077949714</v>
      </c>
      <c r="S423" s="5">
        <v>0</v>
      </c>
      <c r="T423" s="5">
        <v>0</v>
      </c>
      <c r="U423" s="5">
        <v>17.8125</v>
      </c>
      <c r="V423" s="5">
        <v>0</v>
      </c>
      <c r="W423" s="5">
        <v>0</v>
      </c>
      <c r="X423" s="5">
        <v>0</v>
      </c>
      <c r="Y423" s="5">
        <f t="shared" si="41"/>
        <v>34.463610406325728</v>
      </c>
      <c r="Z423" s="5">
        <v>0</v>
      </c>
      <c r="AA423" s="5">
        <v>8.0348943985307617</v>
      </c>
      <c r="AB423" s="5">
        <f>VLOOKUP($E423,Parametros!$B$3:$F$14,2,FALSE)</f>
        <v>4</v>
      </c>
      <c r="AC423" s="5" t="str">
        <f>VLOOKUP($E423,Parametros!$B$3:$F$14,4,FALSE)</f>
        <v>20224</v>
      </c>
      <c r="AD423" s="5" t="str">
        <f>VLOOKUP($E423,Parametros!$B$3:$F$14,5,FALSE)</f>
        <v>2022-4-01</v>
      </c>
      <c r="AE423" s="5">
        <v>0</v>
      </c>
      <c r="AF423" t="s">
        <v>407</v>
      </c>
      <c r="AG423" t="s">
        <v>408</v>
      </c>
      <c r="AH423" s="40">
        <f t="shared" si="42"/>
        <v>600.28973281070705</v>
      </c>
      <c r="AJ423" t="str">
        <f t="shared" si="40"/>
        <v>INSERT INTO TABLA_PRESUPUESTO VALUES ('VSR','96568970-C','14005076-18',2022,'Abril',45,'CLP',2502.0625,1576.675009,0,250,40.634148,0,0,0,0,0,8.616216,0,0,17.8125,0,0,0,34.46361,0,8.034894,4,'20224','2022-4-01');</v>
      </c>
    </row>
    <row r="424" spans="1:36" x14ac:dyDescent="0.2">
      <c r="A424" s="7" t="s">
        <v>117</v>
      </c>
      <c r="B424" t="s">
        <v>107</v>
      </c>
      <c r="C424" t="s">
        <v>132</v>
      </c>
      <c r="D424">
        <v>2022</v>
      </c>
      <c r="E424" t="s">
        <v>48</v>
      </c>
      <c r="F424" s="5">
        <v>60</v>
      </c>
      <c r="G424" t="s">
        <v>119</v>
      </c>
      <c r="H424" s="5">
        <v>3336.0833333333335</v>
      </c>
      <c r="I424" s="5">
        <v>1889.6730982460895</v>
      </c>
      <c r="J424" s="5">
        <v>0</v>
      </c>
      <c r="K424" s="5">
        <v>333.33333333333331</v>
      </c>
      <c r="L424" s="5">
        <v>54.178863471757587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11.488288010393296</v>
      </c>
      <c r="S424" s="5">
        <v>0</v>
      </c>
      <c r="T424" s="5">
        <v>0</v>
      </c>
      <c r="U424" s="5">
        <v>23.75</v>
      </c>
      <c r="V424" s="5">
        <v>0</v>
      </c>
      <c r="W424" s="5">
        <v>0</v>
      </c>
      <c r="X424" s="5">
        <v>0</v>
      </c>
      <c r="Y424" s="5">
        <f t="shared" si="41"/>
        <v>45.951480541767644</v>
      </c>
      <c r="Z424" s="5">
        <v>0</v>
      </c>
      <c r="AA424" s="5">
        <v>10.713192531374348</v>
      </c>
      <c r="AB424" s="5">
        <f>VLOOKUP($E424,Parametros!$B$3:$F$14,2,FALSE)</f>
        <v>4</v>
      </c>
      <c r="AC424" s="5" t="str">
        <f>VLOOKUP($E424,Parametros!$B$3:$F$14,4,FALSE)</f>
        <v>20224</v>
      </c>
      <c r="AD424" s="5" t="str">
        <f>VLOOKUP($E424,Parametros!$B$3:$F$14,5,FALSE)</f>
        <v>2022-4-01</v>
      </c>
      <c r="AE424" s="5">
        <v>0</v>
      </c>
      <c r="AF424" t="s">
        <v>407</v>
      </c>
      <c r="AG424" t="s">
        <v>408</v>
      </c>
      <c r="AH424" s="40">
        <f t="shared" si="42"/>
        <v>1012.9465577403852</v>
      </c>
      <c r="AJ424" t="str">
        <f t="shared" si="40"/>
        <v>INSERT INTO TABLA_PRESUPUESTO VALUES ('VSR','96568970-C','14005075-18',2022,'Abril',60,'CLP',3336.083333,1889.673098,0,333.333333,54.178863,0,0,0,0,0,11.488288,0,0,23.75,0,0,0,45.951481,0,10.713193,4,'20224','2022-4-01');</v>
      </c>
    </row>
    <row r="425" spans="1:36" x14ac:dyDescent="0.2">
      <c r="A425" s="7" t="s">
        <v>117</v>
      </c>
      <c r="B425" t="s">
        <v>83</v>
      </c>
      <c r="C425" t="s">
        <v>133</v>
      </c>
      <c r="D425">
        <v>2022</v>
      </c>
      <c r="E425" t="s">
        <v>48</v>
      </c>
      <c r="F425" s="5">
        <v>15</v>
      </c>
      <c r="G425" t="s">
        <v>134</v>
      </c>
      <c r="H425" s="5">
        <v>2400</v>
      </c>
      <c r="I425" s="5">
        <v>982.81117521853866</v>
      </c>
      <c r="J425" s="5">
        <v>0</v>
      </c>
      <c r="K425" s="5">
        <v>0</v>
      </c>
      <c r="L425" s="5">
        <v>13.544715867939397</v>
      </c>
      <c r="M425" s="5">
        <v>14.130999999999998</v>
      </c>
      <c r="N425" s="5">
        <v>8.0633174791914382</v>
      </c>
      <c r="O425" s="5">
        <v>10.775862068965518</v>
      </c>
      <c r="P425" s="5">
        <v>1.0317578279825605</v>
      </c>
      <c r="Q425" s="5">
        <v>8.2647489495997526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f t="shared" si="41"/>
        <v>49.875506257045942</v>
      </c>
      <c r="Z425" s="5">
        <v>7.6088199313066704</v>
      </c>
      <c r="AA425" s="5">
        <v>0</v>
      </c>
      <c r="AB425" s="5">
        <f>VLOOKUP($E425,Parametros!$B$3:$F$14,2,FALSE)</f>
        <v>4</v>
      </c>
      <c r="AC425" s="5" t="str">
        <f>VLOOKUP($E425,Parametros!$B$3:$F$14,4,FALSE)</f>
        <v>20224</v>
      </c>
      <c r="AD425" s="5" t="str">
        <f>VLOOKUP($E425,Parametros!$B$3:$F$14,5,FALSE)</f>
        <v>2022-4-01</v>
      </c>
      <c r="AE425" s="5">
        <v>0</v>
      </c>
      <c r="AF425" t="s">
        <v>409</v>
      </c>
      <c r="AG425" t="s">
        <v>410</v>
      </c>
      <c r="AH425" s="40">
        <f t="shared" si="42"/>
        <v>1353.7686026564759</v>
      </c>
      <c r="AJ425" t="str">
        <f t="shared" si="40"/>
        <v>INSERT INTO TABLA_PRESUPUESTO VALUES ('VSR','80152-C','14004807-18',2022,'Abril',15,'USD',2400,982.811175,0,0,13.544716,14.131,8.063317,10.775862,1.031758,8.264749,0,0,0,0,0,0,0,49.875506,7.60882,0,4,'20224','2022-4-01');</v>
      </c>
    </row>
    <row r="426" spans="1:36" x14ac:dyDescent="0.2">
      <c r="A426" s="7" t="s">
        <v>117</v>
      </c>
      <c r="B426" t="s">
        <v>83</v>
      </c>
      <c r="C426" t="s">
        <v>135</v>
      </c>
      <c r="D426">
        <v>2022</v>
      </c>
      <c r="E426" t="s">
        <v>48</v>
      </c>
      <c r="F426" s="5">
        <v>15</v>
      </c>
      <c r="G426" t="s">
        <v>134</v>
      </c>
      <c r="H426" s="5">
        <v>1800</v>
      </c>
      <c r="I426" s="5">
        <v>1192.3483629040179</v>
      </c>
      <c r="J426" s="5">
        <v>0</v>
      </c>
      <c r="K426" s="5">
        <v>0</v>
      </c>
      <c r="L426" s="5">
        <v>13.544715867939397</v>
      </c>
      <c r="M426" s="5">
        <v>14.130999999999998</v>
      </c>
      <c r="N426" s="5">
        <v>8.0633174791914382</v>
      </c>
      <c r="O426" s="5">
        <v>10.775862068965518</v>
      </c>
      <c r="P426" s="5">
        <v>1.0317578279825605</v>
      </c>
      <c r="Q426" s="5">
        <v>6.1985617121998144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f t="shared" si="41"/>
        <v>47.809319019645997</v>
      </c>
      <c r="Z426" s="5">
        <v>7.6088199313066704</v>
      </c>
      <c r="AA426" s="5">
        <v>0</v>
      </c>
      <c r="AB426" s="5">
        <f>VLOOKUP($E426,Parametros!$B$3:$F$14,2,FALSE)</f>
        <v>4</v>
      </c>
      <c r="AC426" s="5" t="str">
        <f>VLOOKUP($E426,Parametros!$B$3:$F$14,4,FALSE)</f>
        <v>20224</v>
      </c>
      <c r="AD426" s="5" t="str">
        <f>VLOOKUP($E426,Parametros!$B$3:$F$14,5,FALSE)</f>
        <v>2022-4-01</v>
      </c>
      <c r="AE426" s="5">
        <v>0</v>
      </c>
      <c r="AF426" t="s">
        <v>409</v>
      </c>
      <c r="AG426" t="s">
        <v>410</v>
      </c>
      <c r="AH426" s="40">
        <f t="shared" si="42"/>
        <v>546.29760220839648</v>
      </c>
      <c r="AJ426" t="str">
        <f t="shared" si="40"/>
        <v>INSERT INTO TABLA_PRESUPUESTO VALUES ('VSR','80152-C','14004877-18',2022,'Abril',15,'USD',1800,1192.348363,0,0,13.544716,14.131,8.063317,10.775862,1.031758,6.198562,0,0,0,0,0,0,0,47.809319,7.60882,0,4,'20224','2022-4-01');</v>
      </c>
    </row>
    <row r="427" spans="1:36" x14ac:dyDescent="0.2">
      <c r="A427" s="7" t="s">
        <v>117</v>
      </c>
      <c r="B427" t="s">
        <v>83</v>
      </c>
      <c r="C427" t="s">
        <v>139</v>
      </c>
      <c r="D427">
        <v>2022</v>
      </c>
      <c r="E427" t="s">
        <v>48</v>
      </c>
      <c r="F427" s="5">
        <v>30</v>
      </c>
      <c r="G427" t="s">
        <v>134</v>
      </c>
      <c r="H427" s="5">
        <v>1020</v>
      </c>
      <c r="I427" s="5">
        <v>616.59839378096444</v>
      </c>
      <c r="J427" s="5">
        <v>0</v>
      </c>
      <c r="K427" s="5">
        <v>0</v>
      </c>
      <c r="L427" s="5">
        <v>27.089431735878794</v>
      </c>
      <c r="M427" s="5">
        <v>28.261999999999997</v>
      </c>
      <c r="N427" s="5">
        <v>16.126634958382876</v>
      </c>
      <c r="O427" s="5">
        <v>21.551724137931036</v>
      </c>
      <c r="P427" s="5">
        <v>2.0635156559651211</v>
      </c>
      <c r="Q427" s="5">
        <v>3.512518303579895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f t="shared" si="41"/>
        <v>86.734032918472266</v>
      </c>
      <c r="Z427" s="5">
        <v>15.217639862613341</v>
      </c>
      <c r="AA427" s="5">
        <v>0</v>
      </c>
      <c r="AB427" s="5">
        <f>VLOOKUP($E427,Parametros!$B$3:$F$14,2,FALSE)</f>
        <v>4</v>
      </c>
      <c r="AC427" s="5" t="str">
        <f>VLOOKUP($E427,Parametros!$B$3:$F$14,4,FALSE)</f>
        <v>20224</v>
      </c>
      <c r="AD427" s="5" t="str">
        <f>VLOOKUP($E427,Parametros!$B$3:$F$14,5,FALSE)</f>
        <v>2022-4-01</v>
      </c>
      <c r="AE427" s="5">
        <v>0</v>
      </c>
      <c r="AF427" t="s">
        <v>409</v>
      </c>
      <c r="AG427" t="s">
        <v>410</v>
      </c>
      <c r="AH427" s="40">
        <f t="shared" si="42"/>
        <v>289.57814156468459</v>
      </c>
      <c r="AJ427" t="str">
        <f t="shared" si="40"/>
        <v>INSERT INTO TABLA_PRESUPUESTO VALUES ('VSR','80152-C','14004966-20',2022,'Abril',30,'USD',1020,616.598394,0,0,27.089432,28.262,16.126635,21.551724,2.063516,3.512518,0,0,0,0,0,0,0,86.734033,15.21764,0,4,'20224','2022-4-01');</v>
      </c>
    </row>
    <row r="428" spans="1:36" x14ac:dyDescent="0.2">
      <c r="A428" s="7" t="s">
        <v>117</v>
      </c>
      <c r="B428" t="s">
        <v>83</v>
      </c>
      <c r="C428" t="s">
        <v>140</v>
      </c>
      <c r="D428">
        <v>2022</v>
      </c>
      <c r="E428" t="s">
        <v>48</v>
      </c>
      <c r="F428" s="5">
        <v>30</v>
      </c>
      <c r="G428" t="s">
        <v>134</v>
      </c>
      <c r="H428" s="5">
        <v>1020</v>
      </c>
      <c r="I428" s="5">
        <v>676.78478588332871</v>
      </c>
      <c r="J428" s="5">
        <v>0</v>
      </c>
      <c r="K428" s="5">
        <v>0</v>
      </c>
      <c r="L428" s="5">
        <v>27.089431735878794</v>
      </c>
      <c r="M428" s="5">
        <v>28.261999999999997</v>
      </c>
      <c r="N428" s="5">
        <v>16.126634958382876</v>
      </c>
      <c r="O428" s="5">
        <v>21.551724137931036</v>
      </c>
      <c r="P428" s="5">
        <v>2.0635156559651211</v>
      </c>
      <c r="Q428" s="5">
        <v>3.512518303579895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f t="shared" si="41"/>
        <v>86.734032918472266</v>
      </c>
      <c r="Z428" s="5">
        <v>15.217639862613341</v>
      </c>
      <c r="AA428" s="5">
        <v>0</v>
      </c>
      <c r="AB428" s="5">
        <f>VLOOKUP($E428,Parametros!$B$3:$F$14,2,FALSE)</f>
        <v>4</v>
      </c>
      <c r="AC428" s="5" t="str">
        <f>VLOOKUP($E428,Parametros!$B$3:$F$14,4,FALSE)</f>
        <v>20224</v>
      </c>
      <c r="AD428" s="5" t="str">
        <f>VLOOKUP($E428,Parametros!$B$3:$F$14,5,FALSE)</f>
        <v>2022-4-01</v>
      </c>
      <c r="AE428" s="5">
        <v>0</v>
      </c>
      <c r="AF428" t="s">
        <v>409</v>
      </c>
      <c r="AG428" t="s">
        <v>410</v>
      </c>
      <c r="AH428" s="40">
        <f t="shared" si="42"/>
        <v>229.39174946232032</v>
      </c>
      <c r="AJ428" t="str">
        <f t="shared" si="40"/>
        <v>INSERT INTO TABLA_PRESUPUESTO VALUES ('VSR','80152-C','14004967-19',2022,'Abril',30,'USD',1020,676.784786,0,0,27.089432,28.262,16.126635,21.551724,2.063516,3.512518,0,0,0,0,0,0,0,86.734033,15.21764,0,4,'20224','2022-4-01');</v>
      </c>
    </row>
    <row r="429" spans="1:36" x14ac:dyDescent="0.2">
      <c r="A429" s="7" t="s">
        <v>117</v>
      </c>
      <c r="B429" t="s">
        <v>83</v>
      </c>
      <c r="C429" t="s">
        <v>141</v>
      </c>
      <c r="D429">
        <v>2022</v>
      </c>
      <c r="E429" t="s">
        <v>48</v>
      </c>
      <c r="F429" s="5">
        <v>15</v>
      </c>
      <c r="G429" t="s">
        <v>134</v>
      </c>
      <c r="H429" s="5">
        <v>510</v>
      </c>
      <c r="I429" s="5">
        <v>379.72152087352612</v>
      </c>
      <c r="J429" s="5">
        <v>0</v>
      </c>
      <c r="K429" s="5">
        <v>0</v>
      </c>
      <c r="L429" s="5">
        <v>13.544715867939397</v>
      </c>
      <c r="M429" s="5">
        <v>14.130999999999998</v>
      </c>
      <c r="N429" s="5">
        <v>8.0633174791914382</v>
      </c>
      <c r="O429" s="5">
        <v>10.775862068965518</v>
      </c>
      <c r="P429" s="5">
        <v>1.0317578279825605</v>
      </c>
      <c r="Q429" s="5">
        <v>1.7562591517899475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f t="shared" si="41"/>
        <v>43.367016459236133</v>
      </c>
      <c r="Z429" s="5">
        <v>7.6088199313066704</v>
      </c>
      <c r="AA429" s="5">
        <v>0</v>
      </c>
      <c r="AB429" s="5">
        <f>VLOOKUP($E429,Parametros!$B$3:$F$14,2,FALSE)</f>
        <v>4</v>
      </c>
      <c r="AC429" s="5" t="str">
        <f>VLOOKUP($E429,Parametros!$B$3:$F$14,4,FALSE)</f>
        <v>20224</v>
      </c>
      <c r="AD429" s="5" t="str">
        <f>VLOOKUP($E429,Parametros!$B$3:$F$14,5,FALSE)</f>
        <v>2022-4-01</v>
      </c>
      <c r="AE429" s="5">
        <v>0</v>
      </c>
      <c r="AF429" t="s">
        <v>409</v>
      </c>
      <c r="AG429" t="s">
        <v>410</v>
      </c>
      <c r="AH429" s="40">
        <f t="shared" si="42"/>
        <v>73.366746799298397</v>
      </c>
      <c r="AJ429" t="str">
        <f t="shared" si="40"/>
        <v>INSERT INTO TABLA_PRESUPUESTO VALUES ('VSR','80152-C','14004801-19',2022,'Abril',15,'USD',510,379.721521,0,0,13.544716,14.131,8.063317,10.775862,1.031758,1.756259,0,0,0,0,0,0,0,43.367016,7.60882,0,4,'20224','2022-4-01');</v>
      </c>
    </row>
    <row r="430" spans="1:36" x14ac:dyDescent="0.2">
      <c r="A430" s="7" t="s">
        <v>117</v>
      </c>
      <c r="B430" t="s">
        <v>83</v>
      </c>
      <c r="C430" t="s">
        <v>142</v>
      </c>
      <c r="D430">
        <v>2022</v>
      </c>
      <c r="E430" t="s">
        <v>48</v>
      </c>
      <c r="F430" s="5">
        <v>30</v>
      </c>
      <c r="G430" t="s">
        <v>134</v>
      </c>
      <c r="H430" s="5">
        <v>750</v>
      </c>
      <c r="I430" s="5">
        <v>524.98859003607538</v>
      </c>
      <c r="J430" s="5">
        <v>0</v>
      </c>
      <c r="K430" s="5">
        <v>0</v>
      </c>
      <c r="L430" s="5">
        <v>27.089431735878794</v>
      </c>
      <c r="M430" s="5">
        <v>28.261999999999997</v>
      </c>
      <c r="N430" s="5">
        <v>16.126634958382876</v>
      </c>
      <c r="O430" s="5">
        <v>21.551724137931036</v>
      </c>
      <c r="P430" s="5">
        <v>2.0635156559651211</v>
      </c>
      <c r="Q430" s="5">
        <v>2.5827340467499229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f t="shared" si="41"/>
        <v>85.804248661642291</v>
      </c>
      <c r="Z430" s="5">
        <v>15.217639862613341</v>
      </c>
      <c r="AA430" s="5">
        <v>0</v>
      </c>
      <c r="AB430" s="5">
        <f>VLOOKUP($E430,Parametros!$B$3:$F$14,2,FALSE)</f>
        <v>4</v>
      </c>
      <c r="AC430" s="5" t="str">
        <f>VLOOKUP($E430,Parametros!$B$3:$F$14,4,FALSE)</f>
        <v>20224</v>
      </c>
      <c r="AD430" s="5" t="str">
        <f>VLOOKUP($E430,Parametros!$B$3:$F$14,5,FALSE)</f>
        <v>2022-4-01</v>
      </c>
      <c r="AE430" s="5">
        <v>0</v>
      </c>
      <c r="AF430" t="s">
        <v>409</v>
      </c>
      <c r="AG430" t="s">
        <v>410</v>
      </c>
      <c r="AH430" s="40">
        <f t="shared" si="42"/>
        <v>112.11772956640363</v>
      </c>
      <c r="AJ430" t="str">
        <f t="shared" si="40"/>
        <v>INSERT INTO TABLA_PRESUPUESTO VALUES ('VSR','80152-C','14004971-20',2022,'Abril',30,'USD',750,524.98859,0,0,27.089432,28.262,16.126635,21.551724,2.063516,2.582734,0,0,0,0,0,0,0,85.804249,15.21764,0,4,'20224','2022-4-01');</v>
      </c>
    </row>
    <row r="431" spans="1:36" x14ac:dyDescent="0.2">
      <c r="A431" s="7" t="s">
        <v>117</v>
      </c>
      <c r="B431" t="s">
        <v>83</v>
      </c>
      <c r="C431" t="s">
        <v>143</v>
      </c>
      <c r="D431">
        <v>2022</v>
      </c>
      <c r="E431" t="s">
        <v>48</v>
      </c>
      <c r="F431" s="5">
        <v>30</v>
      </c>
      <c r="G431" t="s">
        <v>134</v>
      </c>
      <c r="H431" s="5">
        <v>1500</v>
      </c>
      <c r="I431" s="5">
        <v>651.07214253605525</v>
      </c>
      <c r="J431" s="5">
        <v>0</v>
      </c>
      <c r="K431" s="5">
        <v>225</v>
      </c>
      <c r="L431" s="5">
        <v>27.089431735878794</v>
      </c>
      <c r="M431" s="5">
        <v>28.261999999999997</v>
      </c>
      <c r="N431" s="5">
        <v>16.126634958382876</v>
      </c>
      <c r="O431" s="5">
        <v>21.551724137931036</v>
      </c>
      <c r="P431" s="5">
        <v>2.0635156559651211</v>
      </c>
      <c r="Q431" s="5">
        <v>5.1654680934998458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f t="shared" si="41"/>
        <v>88.38698270839221</v>
      </c>
      <c r="Z431" s="5">
        <v>15.217639862613341</v>
      </c>
      <c r="AA431" s="5">
        <v>0</v>
      </c>
      <c r="AB431" s="5">
        <f>VLOOKUP($E431,Parametros!$B$3:$F$14,2,FALSE)</f>
        <v>4</v>
      </c>
      <c r="AC431" s="5" t="str">
        <f>VLOOKUP($E431,Parametros!$B$3:$F$14,4,FALSE)</f>
        <v>20224</v>
      </c>
      <c r="AD431" s="5" t="str">
        <f>VLOOKUP($E431,Parametros!$B$3:$F$14,5,FALSE)</f>
        <v>2022-4-01</v>
      </c>
      <c r="AE431" s="5">
        <v>0</v>
      </c>
      <c r="AF431" t="s">
        <v>409</v>
      </c>
      <c r="AG431" t="s">
        <v>410</v>
      </c>
      <c r="AH431" s="40">
        <f t="shared" si="42"/>
        <v>508.45144301967383</v>
      </c>
      <c r="AJ431" t="str">
        <f t="shared" si="40"/>
        <v>INSERT INTO TABLA_PRESUPUESTO VALUES ('VSR','80152-C','14005004-19',2022,'Abril',30,'USD',1500,651.072143,0,225,27.089432,28.262,16.126635,21.551724,2.063516,5.165468,0,0,0,0,0,0,0,88.386983,15.21764,0,4,'20224','2022-4-01');</v>
      </c>
    </row>
    <row r="432" spans="1:36" x14ac:dyDescent="0.2">
      <c r="A432" s="7" t="s">
        <v>117</v>
      </c>
      <c r="B432" t="s">
        <v>83</v>
      </c>
      <c r="C432" t="s">
        <v>144</v>
      </c>
      <c r="D432">
        <v>2022</v>
      </c>
      <c r="E432" t="s">
        <v>48</v>
      </c>
      <c r="F432" s="5">
        <v>15</v>
      </c>
      <c r="G432" t="s">
        <v>134</v>
      </c>
      <c r="H432" s="5">
        <v>1440</v>
      </c>
      <c r="I432" s="5">
        <v>1358.3362196258195</v>
      </c>
      <c r="J432" s="5">
        <v>0</v>
      </c>
      <c r="K432" s="5">
        <v>0</v>
      </c>
      <c r="L432" s="5">
        <v>13.544715867939397</v>
      </c>
      <c r="M432" s="5">
        <v>14.130999999999998</v>
      </c>
      <c r="N432" s="5">
        <v>8.0633174791914382</v>
      </c>
      <c r="O432" s="5">
        <v>10.775862068965518</v>
      </c>
      <c r="P432" s="5">
        <v>1.0317578279825605</v>
      </c>
      <c r="Q432" s="5">
        <v>4.9588493697598519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f t="shared" si="41"/>
        <v>46.569606677206039</v>
      </c>
      <c r="Z432" s="5">
        <v>7.6088199313066704</v>
      </c>
      <c r="AA432" s="5">
        <v>0</v>
      </c>
      <c r="AB432" s="5">
        <f>VLOOKUP($E432,Parametros!$B$3:$F$14,2,FALSE)</f>
        <v>4</v>
      </c>
      <c r="AC432" s="5" t="str">
        <f>VLOOKUP($E432,Parametros!$B$3:$F$14,4,FALSE)</f>
        <v>20224</v>
      </c>
      <c r="AD432" s="5" t="str">
        <f>VLOOKUP($E432,Parametros!$B$3:$F$14,5,FALSE)</f>
        <v>2022-4-01</v>
      </c>
      <c r="AE432" s="5">
        <v>9.2370555648813024E-14</v>
      </c>
      <c r="AF432" t="s">
        <v>409</v>
      </c>
      <c r="AG432" t="s">
        <v>410</v>
      </c>
      <c r="AH432" s="40">
        <f t="shared" si="42"/>
        <v>21.549457829034765</v>
      </c>
      <c r="AJ432" t="str">
        <f t="shared" si="40"/>
        <v>INSERT INTO TABLA_PRESUPUESTO VALUES ('VSR','80152-C','14004879-18',2022,'Abril',15,'USD',1440,1358.33622,0,0,13.544716,14.131,8.063317,10.775862,1.031758,4.958849,0,0,0,0,0,0,0,46.569607,7.60882,0,4,'20224','2022-4-01');</v>
      </c>
    </row>
    <row r="433" spans="1:36" x14ac:dyDescent="0.2">
      <c r="A433" s="7" t="s">
        <v>117</v>
      </c>
      <c r="B433" t="s">
        <v>83</v>
      </c>
      <c r="C433" t="s">
        <v>145</v>
      </c>
      <c r="D433">
        <v>2022</v>
      </c>
      <c r="E433" t="s">
        <v>48</v>
      </c>
      <c r="F433" s="5">
        <v>33</v>
      </c>
      <c r="G433" t="s">
        <v>134</v>
      </c>
      <c r="H433" s="5">
        <v>2640</v>
      </c>
      <c r="I433" s="5">
        <v>782.896521281383</v>
      </c>
      <c r="J433" s="5">
        <v>0</v>
      </c>
      <c r="K433" s="5">
        <v>660</v>
      </c>
      <c r="L433" s="5">
        <v>29.798374909466673</v>
      </c>
      <c r="M433" s="5">
        <v>31.088199999999997</v>
      </c>
      <c r="N433" s="5">
        <v>17.739298454221167</v>
      </c>
      <c r="O433" s="5">
        <v>23.706896551724139</v>
      </c>
      <c r="P433" s="5">
        <v>2.2698672215616327</v>
      </c>
      <c r="Q433" s="5">
        <v>9.0912238445597282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f t="shared" si="41"/>
        <v>100.63488992094133</v>
      </c>
      <c r="Z433" s="5">
        <v>16.739403848874677</v>
      </c>
      <c r="AA433" s="5">
        <v>0</v>
      </c>
      <c r="AB433" s="5">
        <f>VLOOKUP($E433,Parametros!$B$3:$F$14,2,FALSE)</f>
        <v>4</v>
      </c>
      <c r="AC433" s="5" t="str">
        <f>VLOOKUP($E433,Parametros!$B$3:$F$14,4,FALSE)</f>
        <v>20224</v>
      </c>
      <c r="AD433" s="5" t="str">
        <f>VLOOKUP($E433,Parametros!$B$3:$F$14,5,FALSE)</f>
        <v>2022-4-01</v>
      </c>
      <c r="AE433" s="5">
        <v>0</v>
      </c>
      <c r="AF433" t="s">
        <v>409</v>
      </c>
      <c r="AG433" t="s">
        <v>410</v>
      </c>
      <c r="AH433" s="40">
        <f t="shared" si="42"/>
        <v>1066.6702138882092</v>
      </c>
      <c r="AJ433" t="str">
        <f t="shared" si="40"/>
        <v>INSERT INTO TABLA_PRESUPUESTO VALUES ('VSR','80152-C','14004952-20',2022,'Abril',33,'USD',2640,782.896521,0,660,29.798375,31.0882,17.739298,23.706897,2.269867,9.091224,0,0,0,0,0,0,0,100.63489,16.739404,0,4,'20224','2022-4-01');</v>
      </c>
    </row>
    <row r="434" spans="1:36" x14ac:dyDescent="0.2">
      <c r="A434" s="7" t="s">
        <v>117</v>
      </c>
      <c r="B434" t="s">
        <v>83</v>
      </c>
      <c r="C434" t="s">
        <v>146</v>
      </c>
      <c r="D434">
        <v>2022</v>
      </c>
      <c r="E434" t="s">
        <v>48</v>
      </c>
      <c r="F434" s="5">
        <v>33</v>
      </c>
      <c r="G434" t="s">
        <v>134</v>
      </c>
      <c r="H434" s="5">
        <v>2640</v>
      </c>
      <c r="I434" s="5">
        <v>628.63690256416771</v>
      </c>
      <c r="J434" s="5">
        <v>0</v>
      </c>
      <c r="K434" s="5">
        <v>330</v>
      </c>
      <c r="L434" s="5">
        <v>29.798374909466673</v>
      </c>
      <c r="M434" s="5">
        <v>31.088199999999997</v>
      </c>
      <c r="N434" s="5">
        <v>17.739298454221167</v>
      </c>
      <c r="O434" s="5">
        <v>23.706896551724139</v>
      </c>
      <c r="P434" s="5">
        <v>2.2698672215616327</v>
      </c>
      <c r="Q434" s="5">
        <v>9.0912238445597282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f t="shared" si="41"/>
        <v>100.63488992094133</v>
      </c>
      <c r="Z434" s="5">
        <v>16.739403848874677</v>
      </c>
      <c r="AA434" s="5">
        <v>0</v>
      </c>
      <c r="AB434" s="5">
        <f>VLOOKUP($E434,Parametros!$B$3:$F$14,2,FALSE)</f>
        <v>4</v>
      </c>
      <c r="AC434" s="5" t="str">
        <f>VLOOKUP($E434,Parametros!$B$3:$F$14,4,FALSE)</f>
        <v>20224</v>
      </c>
      <c r="AD434" s="5" t="str">
        <f>VLOOKUP($E434,Parametros!$B$3:$F$14,5,FALSE)</f>
        <v>2022-4-01</v>
      </c>
      <c r="AE434" s="5">
        <v>0</v>
      </c>
      <c r="AF434" t="s">
        <v>409</v>
      </c>
      <c r="AG434" t="s">
        <v>410</v>
      </c>
      <c r="AH434" s="40">
        <f t="shared" si="42"/>
        <v>1550.9298326054245</v>
      </c>
      <c r="AJ434" t="str">
        <f t="shared" si="40"/>
        <v>INSERT INTO TABLA_PRESUPUESTO VALUES ('VSR','80152-C','14004810-18',2022,'Abril',33,'USD',2640,628.636903,0,330,29.798375,31.0882,17.739298,23.706897,2.269867,9.091224,0,0,0,0,0,0,0,100.63489,16.739404,0,4,'20224','2022-4-01');</v>
      </c>
    </row>
    <row r="435" spans="1:36" x14ac:dyDescent="0.2">
      <c r="A435" s="7" t="s">
        <v>117</v>
      </c>
      <c r="B435" t="s">
        <v>83</v>
      </c>
      <c r="C435" t="s">
        <v>148</v>
      </c>
      <c r="D435">
        <v>2022</v>
      </c>
      <c r="E435" t="s">
        <v>48</v>
      </c>
      <c r="F435" s="5">
        <v>33</v>
      </c>
      <c r="G435" t="s">
        <v>134</v>
      </c>
      <c r="H435" s="5">
        <v>1815</v>
      </c>
      <c r="I435" s="5">
        <v>756.58781640885991</v>
      </c>
      <c r="J435" s="5">
        <v>0</v>
      </c>
      <c r="K435" s="5">
        <v>495</v>
      </c>
      <c r="L435" s="5">
        <v>0</v>
      </c>
      <c r="M435" s="5">
        <v>31.088199999999997</v>
      </c>
      <c r="N435" s="5">
        <v>17.739298454221167</v>
      </c>
      <c r="O435" s="5">
        <v>23.706896551724139</v>
      </c>
      <c r="P435" s="5">
        <v>2.2698672215616327</v>
      </c>
      <c r="Q435" s="5">
        <v>6.2502163931348127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f t="shared" si="41"/>
        <v>97.793882469516419</v>
      </c>
      <c r="Z435" s="5">
        <v>16.739403848874677</v>
      </c>
      <c r="AA435" s="5">
        <v>0</v>
      </c>
      <c r="AB435" s="5">
        <f>VLOOKUP($E435,Parametros!$B$3:$F$14,2,FALSE)</f>
        <v>4</v>
      </c>
      <c r="AC435" s="5" t="str">
        <f>VLOOKUP($E435,Parametros!$B$3:$F$14,4,FALSE)</f>
        <v>20224</v>
      </c>
      <c r="AD435" s="5" t="str">
        <f>VLOOKUP($E435,Parametros!$B$3:$F$14,5,FALSE)</f>
        <v>2022-4-01</v>
      </c>
      <c r="AE435" s="5">
        <v>0</v>
      </c>
      <c r="AF435" t="s">
        <v>409</v>
      </c>
      <c r="AG435" t="s">
        <v>410</v>
      </c>
      <c r="AH435" s="40">
        <f t="shared" si="42"/>
        <v>465.61830112162369</v>
      </c>
      <c r="AJ435" t="str">
        <f t="shared" si="40"/>
        <v>INSERT INTO TABLA_PRESUPUESTO VALUES ('VSR','80152-C','14004950-19',2022,'Abril',33,'USD',1815,756.587816,0,495,0,31.0882,17.739298,23.706897,2.269867,6.250216,0,0,0,0,0,0,0,97.793882,16.739404,0,4,'20224','2022-4-01');</v>
      </c>
    </row>
    <row r="436" spans="1:36" x14ac:dyDescent="0.2">
      <c r="A436" s="7" t="s">
        <v>117</v>
      </c>
      <c r="B436" t="s">
        <v>85</v>
      </c>
      <c r="C436" t="s">
        <v>149</v>
      </c>
      <c r="D436">
        <v>2022</v>
      </c>
      <c r="E436" t="s">
        <v>48</v>
      </c>
      <c r="F436" s="5">
        <v>105</v>
      </c>
      <c r="G436" t="s">
        <v>134</v>
      </c>
      <c r="H436" s="5">
        <v>4672.5</v>
      </c>
      <c r="I436" s="5">
        <v>2285.7108044246343</v>
      </c>
      <c r="J436" s="5">
        <v>0</v>
      </c>
      <c r="K436" s="5">
        <v>472.5</v>
      </c>
      <c r="L436" s="5">
        <v>0</v>
      </c>
      <c r="M436" s="5">
        <v>76.362443181818179</v>
      </c>
      <c r="N436" s="5">
        <v>35.162037037037045</v>
      </c>
      <c r="O436" s="5">
        <v>46.990740740740748</v>
      </c>
      <c r="P436" s="5">
        <v>4.4992283950617287</v>
      </c>
      <c r="Q436" s="5">
        <v>16.090433111252018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f t="shared" si="41"/>
        <v>232.36662198505641</v>
      </c>
      <c r="Z436" s="5">
        <v>53.261739519146694</v>
      </c>
      <c r="AA436" s="5">
        <v>0</v>
      </c>
      <c r="AB436" s="5">
        <f>VLOOKUP($E436,Parametros!$B$3:$F$14,2,FALSE)</f>
        <v>4</v>
      </c>
      <c r="AC436" s="5" t="str">
        <f>VLOOKUP($E436,Parametros!$B$3:$F$14,4,FALSE)</f>
        <v>20224</v>
      </c>
      <c r="AD436" s="5" t="str">
        <f>VLOOKUP($E436,Parametros!$B$3:$F$14,5,FALSE)</f>
        <v>2022-4-01</v>
      </c>
      <c r="AE436" s="5">
        <v>0</v>
      </c>
      <c r="AF436" t="s">
        <v>409</v>
      </c>
      <c r="AG436" t="s">
        <v>411</v>
      </c>
      <c r="AH436" s="40">
        <f t="shared" si="42"/>
        <v>1681.9225735903094</v>
      </c>
      <c r="AJ436" t="str">
        <f t="shared" si="40"/>
        <v>INSERT INTO TABLA_PRESUPUESTO VALUES ('VSR','80169-C','14002773-15',2022,'Abril',105,'USD',4672.5,2285.710804,0,472.5,0,76.362443,35.162037,46.990741,4.499228,16.090433,0,0,0,0,0,0,0,232.366622,53.26174,0,4,'20224','2022-4-01');</v>
      </c>
    </row>
    <row r="437" spans="1:36" x14ac:dyDescent="0.2">
      <c r="A437" s="7" t="s">
        <v>117</v>
      </c>
      <c r="B437" t="s">
        <v>85</v>
      </c>
      <c r="C437" t="s">
        <v>150</v>
      </c>
      <c r="D437">
        <v>2022</v>
      </c>
      <c r="E437" t="s">
        <v>48</v>
      </c>
      <c r="F437" s="5">
        <v>45</v>
      </c>
      <c r="G437" t="s">
        <v>134</v>
      </c>
      <c r="H437" s="5">
        <v>1507.5</v>
      </c>
      <c r="I437" s="5">
        <v>716.75708464253489</v>
      </c>
      <c r="J437" s="5">
        <v>0</v>
      </c>
      <c r="K437" s="5">
        <v>135</v>
      </c>
      <c r="L437" s="5">
        <v>0</v>
      </c>
      <c r="M437" s="5">
        <v>138.92676136363636</v>
      </c>
      <c r="N437" s="5">
        <v>15.069444444444446</v>
      </c>
      <c r="O437" s="5">
        <v>20.138888888888889</v>
      </c>
      <c r="P437" s="5">
        <v>1.9282407407407407</v>
      </c>
      <c r="Q437" s="5">
        <v>5.1912954339673449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f t="shared" si="41"/>
        <v>204.0810906655978</v>
      </c>
      <c r="Z437" s="5">
        <v>22.826459793920012</v>
      </c>
      <c r="AA437" s="5">
        <v>0</v>
      </c>
      <c r="AB437" s="5">
        <f>VLOOKUP($E437,Parametros!$B$3:$F$14,2,FALSE)</f>
        <v>4</v>
      </c>
      <c r="AC437" s="5" t="str">
        <f>VLOOKUP($E437,Parametros!$B$3:$F$14,4,FALSE)</f>
        <v>20224</v>
      </c>
      <c r="AD437" s="5" t="str">
        <f>VLOOKUP($E437,Parametros!$B$3:$F$14,5,FALSE)</f>
        <v>2022-4-01</v>
      </c>
      <c r="AE437" s="5">
        <v>0</v>
      </c>
      <c r="AF437" t="s">
        <v>409</v>
      </c>
      <c r="AG437" t="s">
        <v>411</v>
      </c>
      <c r="AH437" s="40">
        <f t="shared" si="42"/>
        <v>451.66182469186748</v>
      </c>
      <c r="AJ437" t="str">
        <f t="shared" si="40"/>
        <v>INSERT INTO TABLA_PRESUPUESTO VALUES ('VSR','80169-C','14004790-18',2022,'Abril',45,'USD',1507.5,716.757085,0,135,0,138.926761,15.069444,20.138889,1.928241,5.191295,0,0,0,0,0,0,0,204.081091,22.82646,0,4,'20224','2022-4-01');</v>
      </c>
    </row>
    <row r="438" spans="1:36" x14ac:dyDescent="0.2">
      <c r="A438" s="7" t="s">
        <v>117</v>
      </c>
      <c r="B438" t="s">
        <v>85</v>
      </c>
      <c r="C438" t="s">
        <v>151</v>
      </c>
      <c r="D438">
        <v>2022</v>
      </c>
      <c r="E438" t="s">
        <v>48</v>
      </c>
      <c r="F438" s="5">
        <v>45</v>
      </c>
      <c r="G438" t="s">
        <v>134</v>
      </c>
      <c r="H438" s="5">
        <v>1507.5</v>
      </c>
      <c r="I438" s="5">
        <v>652.97810890961773</v>
      </c>
      <c r="J438" s="5">
        <v>0</v>
      </c>
      <c r="K438" s="5">
        <v>135</v>
      </c>
      <c r="L438" s="5">
        <v>0</v>
      </c>
      <c r="M438" s="5">
        <v>138.92676136363636</v>
      </c>
      <c r="N438" s="5">
        <v>15.069444444444446</v>
      </c>
      <c r="O438" s="5">
        <v>20.138888888888889</v>
      </c>
      <c r="P438" s="5">
        <v>1.9282407407407407</v>
      </c>
      <c r="Q438" s="5">
        <v>5.1912954339673449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f t="shared" si="41"/>
        <v>204.0810906655978</v>
      </c>
      <c r="Z438" s="5">
        <v>22.826459793920012</v>
      </c>
      <c r="AA438" s="5">
        <v>0</v>
      </c>
      <c r="AB438" s="5">
        <f>VLOOKUP($E438,Parametros!$B$3:$F$14,2,FALSE)</f>
        <v>4</v>
      </c>
      <c r="AC438" s="5" t="str">
        <f>VLOOKUP($E438,Parametros!$B$3:$F$14,4,FALSE)</f>
        <v>20224</v>
      </c>
      <c r="AD438" s="5" t="str">
        <f>VLOOKUP($E438,Parametros!$B$3:$F$14,5,FALSE)</f>
        <v>2022-4-01</v>
      </c>
      <c r="AE438" s="5">
        <v>0</v>
      </c>
      <c r="AF438" t="s">
        <v>409</v>
      </c>
      <c r="AG438" t="s">
        <v>411</v>
      </c>
      <c r="AH438" s="40">
        <f t="shared" si="42"/>
        <v>515.44080042478447</v>
      </c>
      <c r="AJ438" t="str">
        <f t="shared" si="40"/>
        <v>INSERT INTO TABLA_PRESUPUESTO VALUES ('VSR','80169-C','14004789-19',2022,'Abril',45,'USD',1507.5,652.978109,0,135,0,138.926761,15.069444,20.138889,1.928241,5.191295,0,0,0,0,0,0,0,204.081091,22.82646,0,4,'20224','2022-4-01');</v>
      </c>
    </row>
    <row r="439" spans="1:36" x14ac:dyDescent="0.2">
      <c r="A439" s="7" t="s">
        <v>117</v>
      </c>
      <c r="B439" t="s">
        <v>85</v>
      </c>
      <c r="C439" t="s">
        <v>152</v>
      </c>
      <c r="D439">
        <v>2022</v>
      </c>
      <c r="E439" t="s">
        <v>48</v>
      </c>
      <c r="F439" s="5">
        <v>90</v>
      </c>
      <c r="G439" t="s">
        <v>134</v>
      </c>
      <c r="H439" s="5">
        <v>3015</v>
      </c>
      <c r="I439" s="5">
        <v>1513.0921007121201</v>
      </c>
      <c r="J439" s="5">
        <v>0</v>
      </c>
      <c r="K439" s="5">
        <v>270</v>
      </c>
      <c r="L439" s="5">
        <v>0</v>
      </c>
      <c r="M439" s="5">
        <v>65.453522727272727</v>
      </c>
      <c r="N439" s="5">
        <v>30.138888888888893</v>
      </c>
      <c r="O439" s="5">
        <v>40.277777777777779</v>
      </c>
      <c r="P439" s="5">
        <v>3.8564814814814814</v>
      </c>
      <c r="Q439" s="5">
        <v>10.38259086793469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f t="shared" si="41"/>
        <v>195.76218133119559</v>
      </c>
      <c r="Z439" s="5">
        <v>45.652919587840024</v>
      </c>
      <c r="AA439" s="5">
        <v>0</v>
      </c>
      <c r="AB439" s="5">
        <f>VLOOKUP($E439,Parametros!$B$3:$F$14,2,FALSE)</f>
        <v>4</v>
      </c>
      <c r="AC439" s="5" t="str">
        <f>VLOOKUP($E439,Parametros!$B$3:$F$14,4,FALSE)</f>
        <v>20224</v>
      </c>
      <c r="AD439" s="5" t="str">
        <f>VLOOKUP($E439,Parametros!$B$3:$F$14,5,FALSE)</f>
        <v>2022-4-01</v>
      </c>
      <c r="AE439" s="5">
        <v>0</v>
      </c>
      <c r="AF439" t="s">
        <v>409</v>
      </c>
      <c r="AG439" t="s">
        <v>411</v>
      </c>
      <c r="AH439" s="40">
        <f t="shared" si="42"/>
        <v>1036.1457179566844</v>
      </c>
      <c r="AJ439" t="str">
        <f t="shared" si="40"/>
        <v>INSERT INTO TABLA_PRESUPUESTO VALUES ('VSR','80169-C','14004788-18',2022,'Abril',90,'USD',3015,1513.092101,0,270,0,65.453523,30.138889,40.277778,3.856481,10.382591,0,0,0,0,0,0,0,195.762181,45.65292,0,4,'20224','2022-4-01');</v>
      </c>
    </row>
    <row r="440" spans="1:36" x14ac:dyDescent="0.2">
      <c r="A440" s="7" t="s">
        <v>117</v>
      </c>
      <c r="B440" t="s">
        <v>87</v>
      </c>
      <c r="C440" t="s">
        <v>161</v>
      </c>
      <c r="D440">
        <v>2022</v>
      </c>
      <c r="E440" t="s">
        <v>48</v>
      </c>
      <c r="F440" s="5">
        <v>7.5</v>
      </c>
      <c r="G440" t="s">
        <v>134</v>
      </c>
      <c r="H440" s="5">
        <v>1500</v>
      </c>
      <c r="I440" s="5">
        <v>491.3521402031655</v>
      </c>
      <c r="J440" s="5">
        <v>0</v>
      </c>
      <c r="K440" s="5">
        <v>0</v>
      </c>
      <c r="L440" s="5">
        <v>6.7723579339696984</v>
      </c>
      <c r="M440" s="5">
        <v>4.2768879310344827</v>
      </c>
      <c r="N440" s="5">
        <v>4.5208333333333339</v>
      </c>
      <c r="O440" s="5">
        <v>6.041666666666667</v>
      </c>
      <c r="P440" s="5">
        <v>0.57847222222222228</v>
      </c>
      <c r="Q440" s="5">
        <v>5.1654680934998458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f t="shared" si="41"/>
        <v>24.387738212409889</v>
      </c>
      <c r="Z440" s="5">
        <v>3.8044099656533352</v>
      </c>
      <c r="AA440" s="5">
        <v>0</v>
      </c>
      <c r="AB440" s="5">
        <f>VLOOKUP($E440,Parametros!$B$3:$F$14,2,FALSE)</f>
        <v>4</v>
      </c>
      <c r="AC440" s="5" t="str">
        <f>VLOOKUP($E440,Parametros!$B$3:$F$14,4,FALSE)</f>
        <v>20224</v>
      </c>
      <c r="AD440" s="5" t="str">
        <f>VLOOKUP($E440,Parametros!$B$3:$F$14,5,FALSE)</f>
        <v>2022-4-01</v>
      </c>
      <c r="AE440" s="5">
        <v>0</v>
      </c>
      <c r="AF440" t="s">
        <v>409</v>
      </c>
      <c r="AG440" t="s">
        <v>412</v>
      </c>
      <c r="AH440" s="40">
        <f t="shared" si="42"/>
        <v>977.48776365045489</v>
      </c>
      <c r="AJ440" t="str">
        <f t="shared" si="40"/>
        <v>INSERT INTO TABLA_PRESUPUESTO VALUES ('VSR','80174-C','14004913-16',2022,'Abril',7.5,'USD',1500,491.35214,0,0,6.772358,4.276888,4.520833,6.041667,0.578472,5.165468,0,0,0,0,0,0,0,24.387738,3.80441,0,4,'20224','2022-4-01');</v>
      </c>
    </row>
    <row r="441" spans="1:36" x14ac:dyDescent="0.2">
      <c r="A441" s="7" t="s">
        <v>117</v>
      </c>
      <c r="B441" t="s">
        <v>87</v>
      </c>
      <c r="C441" t="s">
        <v>162</v>
      </c>
      <c r="D441">
        <v>2022</v>
      </c>
      <c r="E441" t="s">
        <v>48</v>
      </c>
      <c r="F441" s="5">
        <v>7.5</v>
      </c>
      <c r="G441" t="s">
        <v>134</v>
      </c>
      <c r="H441" s="5">
        <v>900</v>
      </c>
      <c r="I441" s="5">
        <v>597.89739463283138</v>
      </c>
      <c r="J441" s="5">
        <v>0</v>
      </c>
      <c r="K441" s="5">
        <v>0</v>
      </c>
      <c r="L441" s="5">
        <v>6.7723579339696984</v>
      </c>
      <c r="M441" s="5">
        <v>4.2768879310344827</v>
      </c>
      <c r="N441" s="5">
        <v>4.5208333333333339</v>
      </c>
      <c r="O441" s="5">
        <v>6.041666666666667</v>
      </c>
      <c r="P441" s="5">
        <v>0.57847222222222228</v>
      </c>
      <c r="Q441" s="5">
        <v>3.0992808560999072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f t="shared" si="41"/>
        <v>22.321550975009949</v>
      </c>
      <c r="Z441" s="5">
        <v>3.8044099656533352</v>
      </c>
      <c r="AA441" s="5">
        <v>0</v>
      </c>
      <c r="AB441" s="5">
        <f>VLOOKUP($E441,Parametros!$B$3:$F$14,2,FALSE)</f>
        <v>4</v>
      </c>
      <c r="AC441" s="5" t="str">
        <f>VLOOKUP($E441,Parametros!$B$3:$F$14,4,FALSE)</f>
        <v>20224</v>
      </c>
      <c r="AD441" s="5" t="str">
        <f>VLOOKUP($E441,Parametros!$B$3:$F$14,5,FALSE)</f>
        <v>2022-4-01</v>
      </c>
      <c r="AE441" s="5">
        <v>0</v>
      </c>
      <c r="AF441" t="s">
        <v>409</v>
      </c>
      <c r="AG441" t="s">
        <v>412</v>
      </c>
      <c r="AH441" s="40">
        <f t="shared" si="42"/>
        <v>273.00869645818898</v>
      </c>
      <c r="AJ441" t="str">
        <f t="shared" si="40"/>
        <v>INSERT INTO TABLA_PRESUPUESTO VALUES ('VSR','80174-C','14004877-15',2022,'Abril',7.5,'USD',900,597.897395,0,0,6.772358,4.276888,4.520833,6.041667,0.578472,3.099281,0,0,0,0,0,0,0,22.321551,3.80441,0,4,'20224','2022-4-01');</v>
      </c>
    </row>
    <row r="442" spans="1:36" x14ac:dyDescent="0.2">
      <c r="A442" s="7" t="s">
        <v>117</v>
      </c>
      <c r="B442" t="s">
        <v>87</v>
      </c>
      <c r="C442" t="s">
        <v>163</v>
      </c>
      <c r="D442">
        <v>2022</v>
      </c>
      <c r="E442" t="s">
        <v>48</v>
      </c>
      <c r="F442" s="5">
        <v>36</v>
      </c>
      <c r="G442" t="s">
        <v>134</v>
      </c>
      <c r="H442" s="5">
        <v>1360.8</v>
      </c>
      <c r="I442" s="5">
        <v>708.9711411518947</v>
      </c>
      <c r="J442" s="5">
        <v>0</v>
      </c>
      <c r="K442" s="5">
        <v>0</v>
      </c>
      <c r="L442" s="5">
        <v>32.507318083054557</v>
      </c>
      <c r="M442" s="5">
        <v>20.529062068965516</v>
      </c>
      <c r="N442" s="5">
        <v>21.7</v>
      </c>
      <c r="O442" s="5">
        <v>29</v>
      </c>
      <c r="P442" s="5">
        <v>2.7766666666666664</v>
      </c>
      <c r="Q442" s="5">
        <v>4.6861126544230594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f t="shared" si="41"/>
        <v>96.953009225191252</v>
      </c>
      <c r="Z442" s="5">
        <v>18.26116783513601</v>
      </c>
      <c r="AA442" s="5">
        <v>0</v>
      </c>
      <c r="AB442" s="5">
        <f>VLOOKUP($E442,Parametros!$B$3:$F$14,2,FALSE)</f>
        <v>4</v>
      </c>
      <c r="AC442" s="5" t="str">
        <f>VLOOKUP($E442,Parametros!$B$3:$F$14,4,FALSE)</f>
        <v>20224</v>
      </c>
      <c r="AD442" s="5" t="str">
        <f>VLOOKUP($E442,Parametros!$B$3:$F$14,5,FALSE)</f>
        <v>2022-4-01</v>
      </c>
      <c r="AE442" s="5">
        <v>0</v>
      </c>
      <c r="AF442" t="s">
        <v>409</v>
      </c>
      <c r="AG442" t="s">
        <v>412</v>
      </c>
      <c r="AH442" s="40">
        <f t="shared" si="42"/>
        <v>522.36853153985953</v>
      </c>
      <c r="AJ442" t="str">
        <f t="shared" si="40"/>
        <v>INSERT INTO TABLA_PRESUPUESTO VALUES ('VSR','80174-C','14004339-19',2022,'Abril',36,'USD',1360.8,708.971141,0,0,32.507318,20.529062,21.7,29,2.776667,4.686113,0,0,0,0,0,0,0,96.953009,18.261168,0,4,'20224','2022-4-01');</v>
      </c>
    </row>
    <row r="443" spans="1:36" x14ac:dyDescent="0.2">
      <c r="A443" s="7" t="s">
        <v>117</v>
      </c>
      <c r="B443" t="s">
        <v>87</v>
      </c>
      <c r="C443" t="s">
        <v>164</v>
      </c>
      <c r="D443">
        <v>2022</v>
      </c>
      <c r="E443" t="s">
        <v>48</v>
      </c>
      <c r="F443" s="5">
        <v>36</v>
      </c>
      <c r="G443" t="s">
        <v>134</v>
      </c>
      <c r="H443" s="5">
        <v>1360.8</v>
      </c>
      <c r="I443" s="5">
        <v>781.19481167473168</v>
      </c>
      <c r="J443" s="5">
        <v>0</v>
      </c>
      <c r="K443" s="5">
        <v>0</v>
      </c>
      <c r="L443" s="5">
        <v>32.507318083054557</v>
      </c>
      <c r="M443" s="5">
        <v>20.529062068965516</v>
      </c>
      <c r="N443" s="5">
        <v>21.7</v>
      </c>
      <c r="O443" s="5">
        <v>29</v>
      </c>
      <c r="P443" s="5">
        <v>2.7766666666666664</v>
      </c>
      <c r="Q443" s="5">
        <v>4.6861126544230594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f t="shared" si="41"/>
        <v>96.953009225191252</v>
      </c>
      <c r="Z443" s="5">
        <v>18.26116783513601</v>
      </c>
      <c r="AA443" s="5">
        <v>0</v>
      </c>
      <c r="AB443" s="5">
        <f>VLOOKUP($E443,Parametros!$B$3:$F$14,2,FALSE)</f>
        <v>4</v>
      </c>
      <c r="AC443" s="5" t="str">
        <f>VLOOKUP($E443,Parametros!$B$3:$F$14,4,FALSE)</f>
        <v>20224</v>
      </c>
      <c r="AD443" s="5" t="str">
        <f>VLOOKUP($E443,Parametros!$B$3:$F$14,5,FALSE)</f>
        <v>2022-4-01</v>
      </c>
      <c r="AE443" s="5">
        <v>0</v>
      </c>
      <c r="AF443" t="s">
        <v>409</v>
      </c>
      <c r="AG443" t="s">
        <v>412</v>
      </c>
      <c r="AH443" s="40">
        <f t="shared" si="42"/>
        <v>450.14486101702255</v>
      </c>
      <c r="AJ443" t="str">
        <f t="shared" si="40"/>
        <v>INSERT INTO TABLA_PRESUPUESTO VALUES ('VSR','80174-C','14004340-19',2022,'Abril',36,'USD',1360.8,781.194812,0,0,32.507318,20.529062,21.7,29,2.776667,4.686113,0,0,0,0,0,0,0,96.953009,18.261168,0,4,'20224','2022-4-01');</v>
      </c>
    </row>
    <row r="444" spans="1:36" x14ac:dyDescent="0.2">
      <c r="A444" s="7" t="s">
        <v>117</v>
      </c>
      <c r="B444" t="s">
        <v>87</v>
      </c>
      <c r="C444" t="s">
        <v>165</v>
      </c>
      <c r="D444">
        <v>2022</v>
      </c>
      <c r="E444" t="s">
        <v>48</v>
      </c>
      <c r="F444" s="5">
        <v>15</v>
      </c>
      <c r="G444" t="s">
        <v>134</v>
      </c>
      <c r="H444" s="5">
        <v>567</v>
      </c>
      <c r="I444" s="5">
        <v>236.87825088301099</v>
      </c>
      <c r="J444" s="5">
        <v>0</v>
      </c>
      <c r="K444" s="5">
        <v>0</v>
      </c>
      <c r="L444" s="5">
        <v>13.544715867939397</v>
      </c>
      <c r="M444" s="5">
        <v>8.5537758620689655</v>
      </c>
      <c r="N444" s="5">
        <v>9.0416666666666679</v>
      </c>
      <c r="O444" s="5">
        <v>12.083333333333334</v>
      </c>
      <c r="P444" s="5">
        <v>1.1569444444444446</v>
      </c>
      <c r="Q444" s="5">
        <v>1.9525469393429415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f t="shared" si="41"/>
        <v>40.39708717716303</v>
      </c>
      <c r="Z444" s="5">
        <v>7.6088199313066704</v>
      </c>
      <c r="AA444" s="5">
        <v>0</v>
      </c>
      <c r="AB444" s="5">
        <f>VLOOKUP($E444,Parametros!$B$3:$F$14,2,FALSE)</f>
        <v>4</v>
      </c>
      <c r="AC444" s="5" t="str">
        <f>VLOOKUP($E444,Parametros!$B$3:$F$14,4,FALSE)</f>
        <v>20224</v>
      </c>
      <c r="AD444" s="5" t="str">
        <f>VLOOKUP($E444,Parametros!$B$3:$F$14,5,FALSE)</f>
        <v>2022-4-01</v>
      </c>
      <c r="AE444" s="5">
        <v>0</v>
      </c>
      <c r="AF444" t="s">
        <v>409</v>
      </c>
      <c r="AG444" t="s">
        <v>412</v>
      </c>
      <c r="AH444" s="40">
        <f t="shared" si="42"/>
        <v>276.17994607188655</v>
      </c>
      <c r="AJ444" t="str">
        <f t="shared" si="40"/>
        <v>INSERT INTO TABLA_PRESUPUESTO VALUES ('VSR','80174-C','14004411-19',2022,'Abril',15,'USD',567,236.878251,0,0,13.544716,8.553776,9.041667,12.083333,1.156944,1.952547,0,0,0,0,0,0,0,40.397087,7.60882,0,4,'20224','2022-4-01');</v>
      </c>
    </row>
    <row r="445" spans="1:36" x14ac:dyDescent="0.2">
      <c r="A445" s="7" t="s">
        <v>117</v>
      </c>
      <c r="B445" t="s">
        <v>87</v>
      </c>
      <c r="C445" t="s">
        <v>166</v>
      </c>
      <c r="D445">
        <v>2022</v>
      </c>
      <c r="E445" t="s">
        <v>48</v>
      </c>
      <c r="F445" s="5">
        <v>36</v>
      </c>
      <c r="G445" t="s">
        <v>134</v>
      </c>
      <c r="H445" s="5">
        <v>972</v>
      </c>
      <c r="I445" s="5">
        <v>580.08365667402791</v>
      </c>
      <c r="J445" s="5">
        <v>0</v>
      </c>
      <c r="K445" s="5">
        <v>0</v>
      </c>
      <c r="L445" s="5">
        <v>32.507318083054557</v>
      </c>
      <c r="M445" s="5">
        <v>20.529062068965516</v>
      </c>
      <c r="N445" s="5">
        <v>21.7</v>
      </c>
      <c r="O445" s="5">
        <v>29</v>
      </c>
      <c r="P445" s="5">
        <v>2.7766666666666664</v>
      </c>
      <c r="Q445" s="5">
        <v>3.3472233245878997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f t="shared" si="41"/>
        <v>95.614119895356097</v>
      </c>
      <c r="Z445" s="5">
        <v>18.26116783513601</v>
      </c>
      <c r="AA445" s="5">
        <v>0</v>
      </c>
      <c r="AB445" s="5">
        <f>VLOOKUP($E445,Parametros!$B$3:$F$14,2,FALSE)</f>
        <v>4</v>
      </c>
      <c r="AC445" s="5" t="str">
        <f>VLOOKUP($E445,Parametros!$B$3:$F$14,4,FALSE)</f>
        <v>20224</v>
      </c>
      <c r="AD445" s="5" t="str">
        <f>VLOOKUP($E445,Parametros!$B$3:$F$14,5,FALSE)</f>
        <v>2022-4-01</v>
      </c>
      <c r="AE445" s="5">
        <v>0</v>
      </c>
      <c r="AF445" t="s">
        <v>409</v>
      </c>
      <c r="AG445" t="s">
        <v>412</v>
      </c>
      <c r="AH445" s="40">
        <f t="shared" si="42"/>
        <v>263.79490534756155</v>
      </c>
      <c r="AJ445" t="str">
        <f t="shared" si="40"/>
        <v>INSERT INTO TABLA_PRESUPUESTO VALUES ('VSR','80174-C','14003979-19',2022,'Abril',36,'USD',972,580.083657,0,0,32.507318,20.529062,21.7,29,2.776667,3.347223,0,0,0,0,0,0,0,95.61412,18.261168,0,4,'20224','2022-4-01');</v>
      </c>
    </row>
    <row r="446" spans="1:36" x14ac:dyDescent="0.2">
      <c r="A446" s="7" t="s">
        <v>117</v>
      </c>
      <c r="B446" t="s">
        <v>87</v>
      </c>
      <c r="C446" t="s">
        <v>167</v>
      </c>
      <c r="D446">
        <v>2022</v>
      </c>
      <c r="E446" t="s">
        <v>48</v>
      </c>
      <c r="F446" s="5">
        <v>36</v>
      </c>
      <c r="G446" t="s">
        <v>134</v>
      </c>
      <c r="H446" s="5">
        <v>972</v>
      </c>
      <c r="I446" s="5">
        <v>528.94349840769405</v>
      </c>
      <c r="J446" s="5">
        <v>0</v>
      </c>
      <c r="K446" s="5">
        <v>0</v>
      </c>
      <c r="L446" s="5">
        <v>32.507318083054557</v>
      </c>
      <c r="M446" s="5">
        <v>20.529062068965516</v>
      </c>
      <c r="N446" s="5">
        <v>21.7</v>
      </c>
      <c r="O446" s="5">
        <v>29</v>
      </c>
      <c r="P446" s="5">
        <v>2.7766666666666664</v>
      </c>
      <c r="Q446" s="5">
        <v>3.3472233245878997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f t="shared" ref="Y446:Y489" si="43">+M446+N446+O446+P446+T446+U446+V446+Z446+AA446+S446+X446+Q446+R446</f>
        <v>95.614119895356097</v>
      </c>
      <c r="Z446" s="5">
        <v>18.26116783513601</v>
      </c>
      <c r="AA446" s="5">
        <v>0</v>
      </c>
      <c r="AB446" s="5">
        <f>VLOOKUP($E446,Parametros!$B$3:$F$14,2,FALSE)</f>
        <v>4</v>
      </c>
      <c r="AC446" s="5" t="str">
        <f>VLOOKUP($E446,Parametros!$B$3:$F$14,4,FALSE)</f>
        <v>20224</v>
      </c>
      <c r="AD446" s="5" t="str">
        <f>VLOOKUP($E446,Parametros!$B$3:$F$14,5,FALSE)</f>
        <v>2022-4-01</v>
      </c>
      <c r="AE446" s="5">
        <v>0</v>
      </c>
      <c r="AF446" t="s">
        <v>409</v>
      </c>
      <c r="AG446" t="s">
        <v>412</v>
      </c>
      <c r="AH446" s="40">
        <f t="shared" ref="AH446:AH489" si="44">+H446-SUM(I446:X446)-SUM(Z446:AA446)</f>
        <v>314.93506361389541</v>
      </c>
      <c r="AJ446" t="str">
        <f t="shared" si="40"/>
        <v>INSERT INTO TABLA_PRESUPUESTO VALUES ('VSR','80174-C','14004346-18',2022,'Abril',36,'USD',972,528.943498,0,0,32.507318,20.529062,21.7,29,2.776667,3.347223,0,0,0,0,0,0,0,95.61412,18.261168,0,4,'20224','2022-4-01');</v>
      </c>
    </row>
    <row r="447" spans="1:36" x14ac:dyDescent="0.2">
      <c r="A447" s="7" t="s">
        <v>117</v>
      </c>
      <c r="B447" t="s">
        <v>91</v>
      </c>
      <c r="C447" t="s">
        <v>168</v>
      </c>
      <c r="D447">
        <v>2022</v>
      </c>
      <c r="E447" t="s">
        <v>48</v>
      </c>
      <c r="F447" s="5">
        <v>225</v>
      </c>
      <c r="G447" t="s">
        <v>134</v>
      </c>
      <c r="H447" s="5">
        <v>8100</v>
      </c>
      <c r="I447" s="5">
        <v>4945.6136983783053</v>
      </c>
      <c r="J447" s="5">
        <v>0</v>
      </c>
      <c r="K447" s="5">
        <v>0</v>
      </c>
      <c r="L447" s="5">
        <v>0</v>
      </c>
      <c r="M447" s="5">
        <v>107.27635135135135</v>
      </c>
      <c r="N447" s="5">
        <v>123.29545454545455</v>
      </c>
      <c r="O447" s="5">
        <v>164.77272727272728</v>
      </c>
      <c r="P447" s="5">
        <v>15.77651515151515</v>
      </c>
      <c r="Q447" s="5">
        <v>27.893527704899167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f t="shared" si="43"/>
        <v>553.14687499554748</v>
      </c>
      <c r="Z447" s="5">
        <v>114.13229896960006</v>
      </c>
      <c r="AA447" s="5">
        <v>0</v>
      </c>
      <c r="AB447" s="5">
        <f>VLOOKUP($E447,Parametros!$B$3:$F$14,2,FALSE)</f>
        <v>4</v>
      </c>
      <c r="AC447" s="5" t="str">
        <f>VLOOKUP($E447,Parametros!$B$3:$F$14,4,FALSE)</f>
        <v>20224</v>
      </c>
      <c r="AD447" s="5" t="str">
        <f>VLOOKUP($E447,Parametros!$B$3:$F$14,5,FALSE)</f>
        <v>2022-4-01</v>
      </c>
      <c r="AE447" s="5">
        <v>0</v>
      </c>
      <c r="AF447" t="s">
        <v>409</v>
      </c>
      <c r="AG447" t="s">
        <v>413</v>
      </c>
      <c r="AH447" s="40">
        <f t="shared" si="44"/>
        <v>2601.2394266261472</v>
      </c>
      <c r="AJ447" t="str">
        <f t="shared" si="40"/>
        <v>INSERT INTO TABLA_PRESUPUESTO VALUES ('VSR','80184-C','14004391-19',2022,'Abril',225,'USD',8100,4945.613698,0,0,0,107.276351,123.295455,164.772727,15.776515,27.893528,0,0,0,0,0,0,0,553.146875,114.132299,0,4,'20224','2022-4-01');</v>
      </c>
    </row>
    <row r="448" spans="1:36" x14ac:dyDescent="0.2">
      <c r="A448" s="7" t="s">
        <v>117</v>
      </c>
      <c r="B448" t="s">
        <v>91</v>
      </c>
      <c r="C448" t="s">
        <v>169</v>
      </c>
      <c r="D448">
        <v>2022</v>
      </c>
      <c r="E448" t="s">
        <v>48</v>
      </c>
      <c r="F448" s="5">
        <v>75</v>
      </c>
      <c r="G448" t="s">
        <v>134</v>
      </c>
      <c r="H448" s="5">
        <v>5625</v>
      </c>
      <c r="I448" s="5">
        <v>2975.164783441603</v>
      </c>
      <c r="J448" s="5">
        <v>0</v>
      </c>
      <c r="K448" s="5">
        <v>0</v>
      </c>
      <c r="L448" s="5">
        <v>0</v>
      </c>
      <c r="M448" s="5">
        <v>35.758783783783784</v>
      </c>
      <c r="N448" s="5">
        <v>41.098484848484851</v>
      </c>
      <c r="O448" s="5">
        <v>54.924242424242422</v>
      </c>
      <c r="P448" s="5">
        <v>5.2588383838383841</v>
      </c>
      <c r="Q448" s="5">
        <v>19.37050535062442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f t="shared" si="43"/>
        <v>194.45495444750725</v>
      </c>
      <c r="Z448" s="5">
        <v>38.044099656533355</v>
      </c>
      <c r="AA448" s="5">
        <v>0</v>
      </c>
      <c r="AB448" s="5">
        <f>VLOOKUP($E448,Parametros!$B$3:$F$14,2,FALSE)</f>
        <v>4</v>
      </c>
      <c r="AC448" s="5" t="str">
        <f>VLOOKUP($E448,Parametros!$B$3:$F$14,4,FALSE)</f>
        <v>20224</v>
      </c>
      <c r="AD448" s="5" t="str">
        <f>VLOOKUP($E448,Parametros!$B$3:$F$14,5,FALSE)</f>
        <v>2022-4-01</v>
      </c>
      <c r="AE448" s="5">
        <v>0</v>
      </c>
      <c r="AF448" t="s">
        <v>409</v>
      </c>
      <c r="AG448" t="s">
        <v>413</v>
      </c>
      <c r="AH448" s="40">
        <f t="shared" si="44"/>
        <v>2455.3802621108894</v>
      </c>
      <c r="AJ448" t="str">
        <f t="shared" si="40"/>
        <v>INSERT INTO TABLA_PRESUPUESTO VALUES ('VSR','80184-C','14004392-19',2022,'Abril',75,'USD',5625,2975.164783,0,0,0,35.758784,41.098485,54.924242,5.258838,19.370505,0,0,0,0,0,0,0,194.454954,38.0441,0,4,'20224','2022-4-01');</v>
      </c>
    </row>
    <row r="449" spans="1:36" x14ac:dyDescent="0.2">
      <c r="A449" s="7" t="s">
        <v>117</v>
      </c>
      <c r="B449" t="s">
        <v>91</v>
      </c>
      <c r="C449" t="s">
        <v>170</v>
      </c>
      <c r="D449">
        <v>2022</v>
      </c>
      <c r="E449" t="s">
        <v>48</v>
      </c>
      <c r="F449" s="5">
        <v>255</v>
      </c>
      <c r="G449" t="s">
        <v>134</v>
      </c>
      <c r="H449" s="5">
        <v>6630</v>
      </c>
      <c r="I449" s="5">
        <v>4979.6253900166166</v>
      </c>
      <c r="J449" s="5">
        <v>0</v>
      </c>
      <c r="K449" s="5">
        <v>0</v>
      </c>
      <c r="L449" s="5">
        <v>0</v>
      </c>
      <c r="M449" s="5">
        <v>121.57986486486486</v>
      </c>
      <c r="N449" s="5">
        <v>139.73484848484847</v>
      </c>
      <c r="O449" s="5">
        <v>186.74242424242422</v>
      </c>
      <c r="P449" s="5">
        <v>17.880050505050505</v>
      </c>
      <c r="Q449" s="5">
        <v>22.831368973269317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f t="shared" si="43"/>
        <v>618.1184959026707</v>
      </c>
      <c r="Z449" s="5">
        <v>129.34993883221341</v>
      </c>
      <c r="AA449" s="5">
        <v>0</v>
      </c>
      <c r="AB449" s="5">
        <f>VLOOKUP($E449,Parametros!$B$3:$F$14,2,FALSE)</f>
        <v>4</v>
      </c>
      <c r="AC449" s="5" t="str">
        <f>VLOOKUP($E449,Parametros!$B$3:$F$14,4,FALSE)</f>
        <v>20224</v>
      </c>
      <c r="AD449" s="5" t="str">
        <f>VLOOKUP($E449,Parametros!$B$3:$F$14,5,FALSE)</f>
        <v>2022-4-01</v>
      </c>
      <c r="AE449" s="5">
        <v>0</v>
      </c>
      <c r="AF449" t="s">
        <v>409</v>
      </c>
      <c r="AG449" t="s">
        <v>413</v>
      </c>
      <c r="AH449" s="40">
        <f t="shared" si="44"/>
        <v>1032.2561140807129</v>
      </c>
      <c r="AJ449" t="str">
        <f t="shared" si="40"/>
        <v>INSERT INTO TABLA_PRESUPUESTO VALUES ('VSR','80184-C','14004390-20',2022,'Abril',255,'USD',6630,4979.62539,0,0,0,121.579865,139.734848,186.742424,17.880051,22.831369,0,0,0,0,0,0,0,618.118496,129.349939,0,4,'20224','2022-4-01');</v>
      </c>
    </row>
    <row r="450" spans="1:36" x14ac:dyDescent="0.2">
      <c r="A450" s="7" t="s">
        <v>117</v>
      </c>
      <c r="B450" t="s">
        <v>90</v>
      </c>
      <c r="C450" t="s">
        <v>171</v>
      </c>
      <c r="D450">
        <v>2022</v>
      </c>
      <c r="E450" t="s">
        <v>48</v>
      </c>
      <c r="F450" s="5">
        <v>150</v>
      </c>
      <c r="G450" t="s">
        <v>134</v>
      </c>
      <c r="H450" s="5">
        <v>5700</v>
      </c>
      <c r="I450" s="5">
        <v>3972.604798918871</v>
      </c>
      <c r="J450" s="5">
        <v>0</v>
      </c>
      <c r="K450" s="5">
        <v>0</v>
      </c>
      <c r="L450" s="5">
        <v>0</v>
      </c>
      <c r="M450" s="5">
        <v>62.699999999999996</v>
      </c>
      <c r="N450" s="5">
        <v>46.929065743944641</v>
      </c>
      <c r="O450" s="5">
        <v>62.716262975778548</v>
      </c>
      <c r="P450" s="5">
        <v>6.0049019607843146</v>
      </c>
      <c r="Q450" s="5">
        <v>19.628778755299415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f t="shared" si="43"/>
        <v>274.06720874887361</v>
      </c>
      <c r="Z450" s="5">
        <v>76.08819931306671</v>
      </c>
      <c r="AA450" s="5">
        <v>0</v>
      </c>
      <c r="AB450" s="5">
        <f>VLOOKUP($E450,Parametros!$B$3:$F$14,2,FALSE)</f>
        <v>4</v>
      </c>
      <c r="AC450" s="5" t="str">
        <f>VLOOKUP($E450,Parametros!$B$3:$F$14,4,FALSE)</f>
        <v>20224</v>
      </c>
      <c r="AD450" s="5" t="str">
        <f>VLOOKUP($E450,Parametros!$B$3:$F$14,5,FALSE)</f>
        <v>2022-4-01</v>
      </c>
      <c r="AE450" s="5">
        <v>0</v>
      </c>
      <c r="AF450" t="s">
        <v>409</v>
      </c>
      <c r="AG450" t="s">
        <v>414</v>
      </c>
      <c r="AH450" s="40">
        <f t="shared" si="44"/>
        <v>1453.3279923322564</v>
      </c>
      <c r="AJ450" t="str">
        <f t="shared" si="40"/>
        <v>INSERT INTO TABLA_PRESUPUESTO VALUES ('VSR','80183-C','14004718-20',2022,'Abril',150,'USD',5700,3972.604799,0,0,0,62.7,46.929066,62.716263,6.004902,19.628779,0,0,0,0,0,0,0,274.067209,76.088199,0,4,'20224','2022-4-01');</v>
      </c>
    </row>
    <row r="451" spans="1:36" x14ac:dyDescent="0.2">
      <c r="A451" s="7" t="s">
        <v>117</v>
      </c>
      <c r="B451" t="s">
        <v>90</v>
      </c>
      <c r="C451" t="s">
        <v>172</v>
      </c>
      <c r="D451">
        <v>2022</v>
      </c>
      <c r="E451" t="s">
        <v>48</v>
      </c>
      <c r="F451" s="5">
        <v>600</v>
      </c>
      <c r="G451" t="s">
        <v>134</v>
      </c>
      <c r="H451" s="5">
        <v>12000</v>
      </c>
      <c r="I451" s="5">
        <v>9797.6731335215063</v>
      </c>
      <c r="J451" s="5">
        <v>0</v>
      </c>
      <c r="K451" s="5">
        <v>0</v>
      </c>
      <c r="L451" s="5">
        <v>0</v>
      </c>
      <c r="M451" s="5">
        <v>250.79999999999998</v>
      </c>
      <c r="N451" s="5">
        <v>187.71626297577856</v>
      </c>
      <c r="O451" s="5">
        <v>250.86505190311419</v>
      </c>
      <c r="P451" s="5">
        <v>24.019607843137258</v>
      </c>
      <c r="Q451" s="5">
        <v>41.323744747998767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f t="shared" si="43"/>
        <v>1059.0774647222954</v>
      </c>
      <c r="Z451" s="5">
        <v>304.35279725226684</v>
      </c>
      <c r="AA451" s="5">
        <v>0</v>
      </c>
      <c r="AB451" s="5">
        <f>VLOOKUP($E451,Parametros!$B$3:$F$14,2,FALSE)</f>
        <v>4</v>
      </c>
      <c r="AC451" s="5" t="str">
        <f>VLOOKUP($E451,Parametros!$B$3:$F$14,4,FALSE)</f>
        <v>20224</v>
      </c>
      <c r="AD451" s="5" t="str">
        <f>VLOOKUP($E451,Parametros!$B$3:$F$14,5,FALSE)</f>
        <v>2022-4-01</v>
      </c>
      <c r="AE451" s="5">
        <v>0</v>
      </c>
      <c r="AF451" t="s">
        <v>409</v>
      </c>
      <c r="AG451" t="s">
        <v>414</v>
      </c>
      <c r="AH451" s="40">
        <f t="shared" si="44"/>
        <v>1143.2494017561978</v>
      </c>
      <c r="AJ451" t="str">
        <f t="shared" si="40"/>
        <v>INSERT INTO TABLA_PRESUPUESTO VALUES ('VSR','80183-C','14004720-21',2022,'Abril',600,'USD',12000,9797.673134,0,0,0,250.8,187.716263,250.865052,24.019608,41.323745,0,0,0,0,0,0,0,1059.077465,304.352797,0,4,'20224','2022-4-01');</v>
      </c>
    </row>
    <row r="452" spans="1:36" x14ac:dyDescent="0.2">
      <c r="A452" s="7" t="s">
        <v>117</v>
      </c>
      <c r="B452" t="s">
        <v>90</v>
      </c>
      <c r="C452" t="s">
        <v>173</v>
      </c>
      <c r="D452">
        <v>2022</v>
      </c>
      <c r="E452" t="s">
        <v>48</v>
      </c>
      <c r="F452" s="5">
        <v>30</v>
      </c>
      <c r="G452" t="s">
        <v>134</v>
      </c>
      <c r="H452" s="5">
        <v>600</v>
      </c>
      <c r="I452" s="5">
        <v>456.25053872079729</v>
      </c>
      <c r="J452" s="5">
        <v>0</v>
      </c>
      <c r="K452" s="5">
        <v>0</v>
      </c>
      <c r="L452" s="5">
        <v>0</v>
      </c>
      <c r="M452" s="5">
        <v>12.54</v>
      </c>
      <c r="N452" s="5">
        <v>9.3858131487889285</v>
      </c>
      <c r="O452" s="5">
        <v>12.543252595155709</v>
      </c>
      <c r="P452" s="5">
        <v>1.2009803921568627</v>
      </c>
      <c r="Q452" s="5">
        <v>2.0661872373999381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f t="shared" si="43"/>
        <v>52.953873236114774</v>
      </c>
      <c r="Z452" s="5">
        <v>15.217639862613341</v>
      </c>
      <c r="AA452" s="5">
        <v>0</v>
      </c>
      <c r="AB452" s="5">
        <f>VLOOKUP($E452,Parametros!$B$3:$F$14,2,FALSE)</f>
        <v>4</v>
      </c>
      <c r="AC452" s="5" t="str">
        <f>VLOOKUP($E452,Parametros!$B$3:$F$14,4,FALSE)</f>
        <v>20224</v>
      </c>
      <c r="AD452" s="5" t="str">
        <f>VLOOKUP($E452,Parametros!$B$3:$F$14,5,FALSE)</f>
        <v>2022-4-01</v>
      </c>
      <c r="AE452" s="5">
        <v>0</v>
      </c>
      <c r="AF452" t="s">
        <v>409</v>
      </c>
      <c r="AG452" t="s">
        <v>414</v>
      </c>
      <c r="AH452" s="40">
        <f t="shared" si="44"/>
        <v>90.795588043087889</v>
      </c>
      <c r="AJ452" t="str">
        <f t="shared" si="40"/>
        <v>INSERT INTO TABLA_PRESUPUESTO VALUES ('VSR','80183-C','14004401-21',2022,'Abril',30,'USD',600,456.250539,0,0,0,12.54,9.385813,12.543253,1.20098,2.066187,0,0,0,0,0,0,0,52.953873,15.21764,0,4,'20224','2022-4-01');</v>
      </c>
    </row>
    <row r="453" spans="1:36" x14ac:dyDescent="0.2">
      <c r="A453" s="7" t="s">
        <v>117</v>
      </c>
      <c r="B453" t="s">
        <v>90</v>
      </c>
      <c r="C453" t="s">
        <v>174</v>
      </c>
      <c r="D453">
        <v>2022</v>
      </c>
      <c r="E453" t="s">
        <v>48</v>
      </c>
      <c r="F453" s="5">
        <v>30</v>
      </c>
      <c r="G453" t="s">
        <v>134</v>
      </c>
      <c r="H453" s="5">
        <v>5700</v>
      </c>
      <c r="I453" s="5">
        <v>1809.0686304080864</v>
      </c>
      <c r="J453" s="5">
        <v>0</v>
      </c>
      <c r="K453" s="5">
        <v>300</v>
      </c>
      <c r="L453" s="5">
        <v>0</v>
      </c>
      <c r="M453" s="5">
        <v>12.54</v>
      </c>
      <c r="N453" s="5">
        <v>9.3858131487889285</v>
      </c>
      <c r="O453" s="5">
        <v>12.543252595155709</v>
      </c>
      <c r="P453" s="5">
        <v>1.2009803921568627</v>
      </c>
      <c r="Q453" s="5">
        <v>19.628778755299415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f t="shared" si="43"/>
        <v>70.516464754014251</v>
      </c>
      <c r="Z453" s="5">
        <v>15.217639862613341</v>
      </c>
      <c r="AA453" s="5">
        <v>0</v>
      </c>
      <c r="AB453" s="5">
        <f>VLOOKUP($E453,Parametros!$B$3:$F$14,2,FALSE)</f>
        <v>4</v>
      </c>
      <c r="AC453" s="5" t="str">
        <f>VLOOKUP($E453,Parametros!$B$3:$F$14,4,FALSE)</f>
        <v>20224</v>
      </c>
      <c r="AD453" s="5" t="str">
        <f>VLOOKUP($E453,Parametros!$B$3:$F$14,5,FALSE)</f>
        <v>2022-4-01</v>
      </c>
      <c r="AE453" s="5">
        <v>0</v>
      </c>
      <c r="AF453" t="s">
        <v>409</v>
      </c>
      <c r="AG453" t="s">
        <v>414</v>
      </c>
      <c r="AH453" s="40">
        <f t="shared" si="44"/>
        <v>3520.4149048378995</v>
      </c>
      <c r="AJ453" t="str">
        <f t="shared" si="40"/>
        <v>INSERT INTO TABLA_PRESUPUESTO VALUES ('VSR','80183-C','14004423-18',2022,'Abril',30,'USD',5700,1809.06863,0,300,0,12.54,9.385813,12.543253,1.20098,19.628779,0,0,0,0,0,0,0,70.516465,15.21764,0,4,'20224','2022-4-01');</v>
      </c>
    </row>
    <row r="454" spans="1:36" x14ac:dyDescent="0.2">
      <c r="A454" s="7" t="s">
        <v>117</v>
      </c>
      <c r="B454" t="s">
        <v>93</v>
      </c>
      <c r="C454" t="s">
        <v>176</v>
      </c>
      <c r="D454">
        <v>2022</v>
      </c>
      <c r="E454" t="s">
        <v>48</v>
      </c>
      <c r="F454" s="5">
        <v>30</v>
      </c>
      <c r="G454" t="s">
        <v>134</v>
      </c>
      <c r="H454" s="5">
        <v>1140</v>
      </c>
      <c r="I454" s="5">
        <v>619.60863438267688</v>
      </c>
      <c r="J454" s="5">
        <v>0</v>
      </c>
      <c r="K454" s="5">
        <v>0</v>
      </c>
      <c r="L454" s="5">
        <v>0</v>
      </c>
      <c r="M454" s="5">
        <v>9.7799999999999994</v>
      </c>
      <c r="N454" s="5">
        <v>16.953125</v>
      </c>
      <c r="O454" s="5">
        <v>22.65625</v>
      </c>
      <c r="P454" s="5">
        <v>2.1692708333333335</v>
      </c>
      <c r="Q454" s="5">
        <v>3.9257557510598828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f t="shared" si="43"/>
        <v>70.702041447006565</v>
      </c>
      <c r="Z454" s="5">
        <v>15.217639862613341</v>
      </c>
      <c r="AA454" s="5">
        <v>0</v>
      </c>
      <c r="AB454" s="5">
        <f>VLOOKUP($E454,Parametros!$B$3:$F$14,2,FALSE)</f>
        <v>4</v>
      </c>
      <c r="AC454" s="5" t="str">
        <f>VLOOKUP($E454,Parametros!$B$3:$F$14,4,FALSE)</f>
        <v>20224</v>
      </c>
      <c r="AD454" s="5" t="str">
        <f>VLOOKUP($E454,Parametros!$B$3:$F$14,5,FALSE)</f>
        <v>2022-4-01</v>
      </c>
      <c r="AE454" s="5">
        <v>0</v>
      </c>
      <c r="AF454" t="s">
        <v>409</v>
      </c>
      <c r="AG454" t="s">
        <v>415</v>
      </c>
      <c r="AH454" s="40">
        <f t="shared" si="44"/>
        <v>449.68932417031652</v>
      </c>
      <c r="AJ454" t="str">
        <f t="shared" si="40"/>
        <v>INSERT INTO TABLA_PRESUPUESTO VALUES ('VSR','80191-C','14004747-18',2022,'Abril',30,'USD',1140,619.608634,0,0,0,9.78,16.953125,22.65625,2.169271,3.925756,0,0,0,0,0,0,0,70.702041,15.21764,0,4,'20224','2022-4-01');</v>
      </c>
    </row>
    <row r="455" spans="1:36" x14ac:dyDescent="0.2">
      <c r="A455" s="7" t="s">
        <v>117</v>
      </c>
      <c r="B455" t="s">
        <v>93</v>
      </c>
      <c r="C455" t="s">
        <v>177</v>
      </c>
      <c r="D455">
        <v>2022</v>
      </c>
      <c r="E455" t="s">
        <v>48</v>
      </c>
      <c r="F455" s="5">
        <v>60</v>
      </c>
      <c r="G455" t="s">
        <v>134</v>
      </c>
      <c r="H455" s="5">
        <v>1920</v>
      </c>
      <c r="I455" s="5">
        <v>1563.4698702472915</v>
      </c>
      <c r="J455" s="5">
        <v>0</v>
      </c>
      <c r="K455" s="5">
        <v>0</v>
      </c>
      <c r="L455" s="5">
        <v>0</v>
      </c>
      <c r="M455" s="5">
        <v>19.559999999999999</v>
      </c>
      <c r="N455" s="5">
        <v>33.90625</v>
      </c>
      <c r="O455" s="5">
        <v>45.3125</v>
      </c>
      <c r="P455" s="5">
        <v>4.338541666666667</v>
      </c>
      <c r="Q455" s="5">
        <v>6.6117991596798023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f t="shared" si="43"/>
        <v>140.16437055157317</v>
      </c>
      <c r="Z455" s="5">
        <v>30.435279725226682</v>
      </c>
      <c r="AA455" s="5">
        <v>0</v>
      </c>
      <c r="AB455" s="5">
        <f>VLOOKUP($E455,Parametros!$B$3:$F$14,2,FALSE)</f>
        <v>4</v>
      </c>
      <c r="AC455" s="5" t="str">
        <f>VLOOKUP($E455,Parametros!$B$3:$F$14,4,FALSE)</f>
        <v>20224</v>
      </c>
      <c r="AD455" s="5" t="str">
        <f>VLOOKUP($E455,Parametros!$B$3:$F$14,5,FALSE)</f>
        <v>2022-4-01</v>
      </c>
      <c r="AE455" s="5">
        <v>0</v>
      </c>
      <c r="AF455" t="s">
        <v>409</v>
      </c>
      <c r="AG455" t="s">
        <v>415</v>
      </c>
      <c r="AH455" s="40">
        <f t="shared" si="44"/>
        <v>216.36575920113535</v>
      </c>
      <c r="AJ455" t="str">
        <f t="shared" ref="AJ455:AJ518" si="45">TRIM(_xlfn.CONCAT("INSERT INTO TABLA_PRESUPUESTO VALUES ('",A455,"','",B455,"','",C455,"',",D455,",'",E455,"',",SUBSTITUTE(ROUND(F455,6),",","."),",'",G455,"',",SUBSTITUTE(ROUND(H455,6),",","."),",",SUBSTITUTE(ROUND(I455,6),",","."),",",SUBSTITUTE(ROUND(J455,6),",","."),",",SUBSTITUTE(ROUND(K455,6),",","."),",",SUBSTITUTE(ROUND(L455,6),",","."),",",SUBSTITUTE(ROUND(M455,6),",","."),",",SUBSTITUTE(ROUND(N455,6),",","."),",",SUBSTITUTE(ROUND(O455,6),",","."),",",SUBSTITUTE(ROUND(P455,6),",","."),",",SUBSTITUTE(ROUND(Q455,6),",","."),",",SUBSTITUTE(ROUND(R455,6),",","."),",",SUBSTITUTE(ROUND(S455,6),",","."),",",SUBSTITUTE(ROUND(T455,6),",","."),",",SUBSTITUTE(ROUND(U455,6),",","."),",",SUBSTITUTE(ROUND(V455,6),",","."),",",SUBSTITUTE(ROUND(W455,6),",","."),",",SUBSTITUTE(ROUND(X455,6),",","."),",",SUBSTITUTE(ROUND(Y455,6),",","."),",",SUBSTITUTE(ROUND(Z455,6),",","."),",",SUBSTITUTE(ROUND(AA455,6),",","."),",",AB455,",'",AC455,"','",AD455,"');"))</f>
        <v>INSERT INTO TABLA_PRESUPUESTO VALUES ('VSR','80191-C','14004920-18',2022,'Abril',60,'USD',1920,1563.46987,0,0,0,19.56,33.90625,45.3125,4.338542,6.611799,0,0,0,0,0,0,0,140.164371,30.43528,0,4,'20224','2022-4-01');</v>
      </c>
    </row>
    <row r="456" spans="1:36" x14ac:dyDescent="0.2">
      <c r="A456" s="7" t="s">
        <v>117</v>
      </c>
      <c r="B456" t="s">
        <v>93</v>
      </c>
      <c r="C456" t="s">
        <v>178</v>
      </c>
      <c r="D456">
        <v>2022</v>
      </c>
      <c r="E456" t="s">
        <v>48</v>
      </c>
      <c r="F456" s="5">
        <v>150</v>
      </c>
      <c r="G456" t="s">
        <v>134</v>
      </c>
      <c r="H456" s="5">
        <v>3000</v>
      </c>
      <c r="I456" s="5">
        <v>2449.1104473803771</v>
      </c>
      <c r="J456" s="5">
        <v>0</v>
      </c>
      <c r="K456" s="5">
        <v>0</v>
      </c>
      <c r="L456" s="5">
        <v>0</v>
      </c>
      <c r="M456" s="5">
        <v>48.899999999999991</v>
      </c>
      <c r="N456" s="5">
        <v>84.765625</v>
      </c>
      <c r="O456" s="5">
        <v>113.28125</v>
      </c>
      <c r="P456" s="5">
        <v>10.846354166666666</v>
      </c>
      <c r="Q456" s="5">
        <v>10.330936186999692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f t="shared" si="43"/>
        <v>344.21236466673304</v>
      </c>
      <c r="Z456" s="5">
        <v>76.08819931306671</v>
      </c>
      <c r="AA456" s="5">
        <v>0</v>
      </c>
      <c r="AB456" s="5">
        <f>VLOOKUP($E456,Parametros!$B$3:$F$14,2,FALSE)</f>
        <v>4</v>
      </c>
      <c r="AC456" s="5" t="str">
        <f>VLOOKUP($E456,Parametros!$B$3:$F$14,4,FALSE)</f>
        <v>20224</v>
      </c>
      <c r="AD456" s="5" t="str">
        <f>VLOOKUP($E456,Parametros!$B$3:$F$14,5,FALSE)</f>
        <v>2022-4-01</v>
      </c>
      <c r="AE456" s="5">
        <v>-2.2737367544323206E-13</v>
      </c>
      <c r="AF456" t="s">
        <v>409</v>
      </c>
      <c r="AG456" t="s">
        <v>415</v>
      </c>
      <c r="AH456" s="40">
        <f t="shared" si="44"/>
        <v>206.67718795288994</v>
      </c>
      <c r="AJ456" t="str">
        <f t="shared" si="45"/>
        <v>INSERT INTO TABLA_PRESUPUESTO VALUES ('VSR','80191-C','14004205-18',2022,'Abril',150,'USD',3000,2449.110447,0,0,0,48.9,84.765625,113.28125,10.846354,10.330936,0,0,0,0,0,0,0,344.212365,76.088199,0,4,'20224','2022-4-01');</v>
      </c>
    </row>
    <row r="457" spans="1:36" x14ac:dyDescent="0.2">
      <c r="A457" s="7" t="s">
        <v>117</v>
      </c>
      <c r="B457" t="s">
        <v>94</v>
      </c>
      <c r="C457" t="s">
        <v>138</v>
      </c>
      <c r="D457">
        <v>2022</v>
      </c>
      <c r="E457" t="s">
        <v>48</v>
      </c>
      <c r="F457" s="5">
        <v>30</v>
      </c>
      <c r="G457" t="s">
        <v>134</v>
      </c>
      <c r="H457" s="5">
        <v>3000</v>
      </c>
      <c r="I457" s="5">
        <v>2006.2064313881629</v>
      </c>
      <c r="J457" s="5">
        <v>0</v>
      </c>
      <c r="K457" s="5">
        <v>450</v>
      </c>
      <c r="L457" s="5">
        <v>27.089431735878794</v>
      </c>
      <c r="M457" s="5">
        <v>15.189473684210524</v>
      </c>
      <c r="N457" s="5">
        <v>14.458955223880597</v>
      </c>
      <c r="O457" s="5">
        <v>19.323027718550104</v>
      </c>
      <c r="P457" s="5">
        <v>1.8501243781094527</v>
      </c>
      <c r="Q457" s="5">
        <v>10.330936186999692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f t="shared" si="43"/>
        <v>76.370157054363716</v>
      </c>
      <c r="Z457" s="5">
        <v>15.217639862613341</v>
      </c>
      <c r="AA457" s="5">
        <v>0</v>
      </c>
      <c r="AB457" s="5">
        <f>VLOOKUP($E457,Parametros!$B$3:$F$14,2,FALSE)</f>
        <v>4</v>
      </c>
      <c r="AC457" s="5" t="str">
        <f>VLOOKUP($E457,Parametros!$B$3:$F$14,4,FALSE)</f>
        <v>20224</v>
      </c>
      <c r="AD457" s="5" t="str">
        <f>VLOOKUP($E457,Parametros!$B$3:$F$14,5,FALSE)</f>
        <v>2022-4-01</v>
      </c>
      <c r="AE457" s="5">
        <v>0</v>
      </c>
      <c r="AF457" t="s">
        <v>409</v>
      </c>
      <c r="AG457" t="s">
        <v>416</v>
      </c>
      <c r="AH457" s="40">
        <f t="shared" si="44"/>
        <v>440.33397982159437</v>
      </c>
      <c r="AJ457" t="str">
        <f t="shared" si="45"/>
        <v>INSERT INTO TABLA_PRESUPUESTO VALUES ('VSR','80196-C','14004965-17',2022,'Abril',30,'USD',3000,2006.206431,0,450,27.089432,15.189474,14.458955,19.323028,1.850124,10.330936,0,0,0,0,0,0,0,76.370157,15.21764,0,4,'20224','2022-4-01');</v>
      </c>
    </row>
    <row r="458" spans="1:36" x14ac:dyDescent="0.2">
      <c r="A458" s="7" t="s">
        <v>117</v>
      </c>
      <c r="B458" t="s">
        <v>94</v>
      </c>
      <c r="C458" t="s">
        <v>179</v>
      </c>
      <c r="D458">
        <v>2022</v>
      </c>
      <c r="E458" t="s">
        <v>48</v>
      </c>
      <c r="F458" s="5">
        <v>30</v>
      </c>
      <c r="G458" t="s">
        <v>134</v>
      </c>
      <c r="H458" s="5">
        <v>1200</v>
      </c>
      <c r="I458" s="5">
        <v>615.18150142635318</v>
      </c>
      <c r="J458" s="5">
        <v>0</v>
      </c>
      <c r="K458" s="5">
        <v>180</v>
      </c>
      <c r="L458" s="5">
        <v>27.089431735878794</v>
      </c>
      <c r="M458" s="5">
        <v>15.189473684210524</v>
      </c>
      <c r="N458" s="5">
        <v>14.458955223880597</v>
      </c>
      <c r="O458" s="5">
        <v>19.323027718550104</v>
      </c>
      <c r="P458" s="5">
        <v>1.8501243781094527</v>
      </c>
      <c r="Q458" s="5">
        <v>4.1323744747998763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f t="shared" si="43"/>
        <v>70.171595342163897</v>
      </c>
      <c r="Z458" s="5">
        <v>15.217639862613341</v>
      </c>
      <c r="AA458" s="5">
        <v>0</v>
      </c>
      <c r="AB458" s="5">
        <f>VLOOKUP($E458,Parametros!$B$3:$F$14,2,FALSE)</f>
        <v>4</v>
      </c>
      <c r="AC458" s="5" t="str">
        <f>VLOOKUP($E458,Parametros!$B$3:$F$14,4,FALSE)</f>
        <v>20224</v>
      </c>
      <c r="AD458" s="5" t="str">
        <f>VLOOKUP($E458,Parametros!$B$3:$F$14,5,FALSE)</f>
        <v>2022-4-01</v>
      </c>
      <c r="AE458" s="5">
        <v>0</v>
      </c>
      <c r="AF458" t="s">
        <v>409</v>
      </c>
      <c r="AG458" t="s">
        <v>416</v>
      </c>
      <c r="AH458" s="40">
        <f t="shared" si="44"/>
        <v>307.55747149560426</v>
      </c>
      <c r="AJ458" t="str">
        <f t="shared" si="45"/>
        <v>INSERT INTO TABLA_PRESUPUESTO VALUES ('VSR','80196-C','14004992-19',2022,'Abril',30,'USD',1200,615.181501,0,180,27.089432,15.189474,14.458955,19.323028,1.850124,4.132374,0,0,0,0,0,0,0,70.171595,15.21764,0,4,'20224','2022-4-01');</v>
      </c>
    </row>
    <row r="459" spans="1:36" x14ac:dyDescent="0.2">
      <c r="A459" s="7" t="s">
        <v>117</v>
      </c>
      <c r="B459" t="s">
        <v>94</v>
      </c>
      <c r="C459" t="s">
        <v>180</v>
      </c>
      <c r="D459">
        <v>2022</v>
      </c>
      <c r="E459" t="s">
        <v>48</v>
      </c>
      <c r="F459" s="5">
        <v>30</v>
      </c>
      <c r="G459" t="s">
        <v>134</v>
      </c>
      <c r="H459" s="5">
        <v>1200</v>
      </c>
      <c r="I459" s="5">
        <v>745.59042174705223</v>
      </c>
      <c r="J459" s="5">
        <v>0</v>
      </c>
      <c r="K459" s="5">
        <v>180</v>
      </c>
      <c r="L459" s="5">
        <v>27.089431735878794</v>
      </c>
      <c r="M459" s="5">
        <v>15.189473684210524</v>
      </c>
      <c r="N459" s="5">
        <v>14.458955223880597</v>
      </c>
      <c r="O459" s="5">
        <v>19.323027718550104</v>
      </c>
      <c r="P459" s="5">
        <v>1.8501243781094527</v>
      </c>
      <c r="Q459" s="5">
        <v>4.1323744747998763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f t="shared" si="43"/>
        <v>70.171595342163897</v>
      </c>
      <c r="Z459" s="5">
        <v>15.217639862613341</v>
      </c>
      <c r="AA459" s="5">
        <v>0</v>
      </c>
      <c r="AB459" s="5">
        <f>VLOOKUP($E459,Parametros!$B$3:$F$14,2,FALSE)</f>
        <v>4</v>
      </c>
      <c r="AC459" s="5" t="str">
        <f>VLOOKUP($E459,Parametros!$B$3:$F$14,4,FALSE)</f>
        <v>20224</v>
      </c>
      <c r="AD459" s="5" t="str">
        <f>VLOOKUP($E459,Parametros!$B$3:$F$14,5,FALSE)</f>
        <v>2022-4-01</v>
      </c>
      <c r="AE459" s="5">
        <v>0</v>
      </c>
      <c r="AF459" t="s">
        <v>409</v>
      </c>
      <c r="AG459" t="s">
        <v>416</v>
      </c>
      <c r="AH459" s="40">
        <f t="shared" si="44"/>
        <v>177.14855117490521</v>
      </c>
      <c r="AJ459" t="str">
        <f t="shared" si="45"/>
        <v>INSERT INTO TABLA_PRESUPUESTO VALUES ('VSR','80196-C','14004993-18',2022,'Abril',30,'USD',1200,745.590422,0,180,27.089432,15.189474,14.458955,19.323028,1.850124,4.132374,0,0,0,0,0,0,0,70.171595,15.21764,0,4,'20224','2022-4-01');</v>
      </c>
    </row>
    <row r="460" spans="1:36" x14ac:dyDescent="0.2">
      <c r="A460" s="7" t="s">
        <v>117</v>
      </c>
      <c r="B460" t="s">
        <v>94</v>
      </c>
      <c r="C460" t="s">
        <v>181</v>
      </c>
      <c r="D460">
        <v>2022</v>
      </c>
      <c r="E460" t="s">
        <v>48</v>
      </c>
      <c r="F460" s="5">
        <v>45</v>
      </c>
      <c r="G460" t="s">
        <v>134</v>
      </c>
      <c r="H460" s="5">
        <v>1350</v>
      </c>
      <c r="I460" s="5">
        <v>736.92082205411316</v>
      </c>
      <c r="J460" s="5">
        <v>0</v>
      </c>
      <c r="K460" s="5">
        <v>202.5</v>
      </c>
      <c r="L460" s="5">
        <v>40.634147603818192</v>
      </c>
      <c r="M460" s="5">
        <v>22.784210526315789</v>
      </c>
      <c r="N460" s="5">
        <v>21.688432835820894</v>
      </c>
      <c r="O460" s="5">
        <v>28.984541577825155</v>
      </c>
      <c r="P460" s="5">
        <v>2.7751865671641789</v>
      </c>
      <c r="Q460" s="5">
        <v>4.6489212841498606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f t="shared" si="43"/>
        <v>103.70775258519589</v>
      </c>
      <c r="Z460" s="5">
        <v>22.826459793920012</v>
      </c>
      <c r="AA460" s="5">
        <v>0</v>
      </c>
      <c r="AB460" s="5">
        <f>VLOOKUP($E460,Parametros!$B$3:$F$14,2,FALSE)</f>
        <v>4</v>
      </c>
      <c r="AC460" s="5" t="str">
        <f>VLOOKUP($E460,Parametros!$B$3:$F$14,4,FALSE)</f>
        <v>20224</v>
      </c>
      <c r="AD460" s="5" t="str">
        <f>VLOOKUP($E460,Parametros!$B$3:$F$14,5,FALSE)</f>
        <v>2022-4-01</v>
      </c>
      <c r="AE460" s="5">
        <v>0</v>
      </c>
      <c r="AF460" t="s">
        <v>409</v>
      </c>
      <c r="AG460" t="s">
        <v>416</v>
      </c>
      <c r="AH460" s="40">
        <f t="shared" si="44"/>
        <v>266.23727775687286</v>
      </c>
      <c r="AJ460" t="str">
        <f t="shared" si="45"/>
        <v>INSERT INTO TABLA_PRESUPUESTO VALUES ('VSR','80196-C','14004988-19',2022,'Abril',45,'USD',1350,736.920822,0,202.5,40.634148,22.784211,21.688433,28.984542,2.775187,4.648921,0,0,0,0,0,0,0,103.707753,22.82646,0,4,'20224','2022-4-01');</v>
      </c>
    </row>
    <row r="461" spans="1:36" x14ac:dyDescent="0.2">
      <c r="A461" s="7" t="s">
        <v>117</v>
      </c>
      <c r="B461" t="s">
        <v>94</v>
      </c>
      <c r="C461" t="s">
        <v>182</v>
      </c>
      <c r="D461">
        <v>2022</v>
      </c>
      <c r="E461" t="s">
        <v>48</v>
      </c>
      <c r="F461" s="5">
        <v>45</v>
      </c>
      <c r="G461" t="s">
        <v>134</v>
      </c>
      <c r="H461" s="5">
        <v>1350</v>
      </c>
      <c r="I461" s="5">
        <v>827.04097376763821</v>
      </c>
      <c r="J461" s="5">
        <v>0</v>
      </c>
      <c r="K461" s="5">
        <v>202.5</v>
      </c>
      <c r="L461" s="5">
        <v>40.634147603818192</v>
      </c>
      <c r="M461" s="5">
        <v>22.784210526315789</v>
      </c>
      <c r="N461" s="5">
        <v>21.688432835820894</v>
      </c>
      <c r="O461" s="5">
        <v>28.984541577825155</v>
      </c>
      <c r="P461" s="5">
        <v>2.7751865671641789</v>
      </c>
      <c r="Q461" s="5">
        <v>4.6489212841498606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f t="shared" si="43"/>
        <v>103.70775258519589</v>
      </c>
      <c r="Z461" s="5">
        <v>22.826459793920012</v>
      </c>
      <c r="AA461" s="5">
        <v>0</v>
      </c>
      <c r="AB461" s="5">
        <f>VLOOKUP($E461,Parametros!$B$3:$F$14,2,FALSE)</f>
        <v>4</v>
      </c>
      <c r="AC461" s="5" t="str">
        <f>VLOOKUP($E461,Parametros!$B$3:$F$14,4,FALSE)</f>
        <v>20224</v>
      </c>
      <c r="AD461" s="5" t="str">
        <f>VLOOKUP($E461,Parametros!$B$3:$F$14,5,FALSE)</f>
        <v>2022-4-01</v>
      </c>
      <c r="AE461" s="5">
        <v>0</v>
      </c>
      <c r="AF461" t="s">
        <v>409</v>
      </c>
      <c r="AG461" t="s">
        <v>416</v>
      </c>
      <c r="AH461" s="40">
        <f t="shared" si="44"/>
        <v>176.11712604334761</v>
      </c>
      <c r="AJ461" t="str">
        <f t="shared" si="45"/>
        <v>INSERT INTO TABLA_PRESUPUESTO VALUES ('VSR','80196-C','14004989-19',2022,'Abril',45,'USD',1350,827.040974,0,202.5,40.634148,22.784211,21.688433,28.984542,2.775187,4.648921,0,0,0,0,0,0,0,103.707753,22.82646,0,4,'20224','2022-4-01');</v>
      </c>
    </row>
    <row r="462" spans="1:36" x14ac:dyDescent="0.2">
      <c r="A462" s="7" t="s">
        <v>117</v>
      </c>
      <c r="B462" t="s">
        <v>94</v>
      </c>
      <c r="C462" t="s">
        <v>183</v>
      </c>
      <c r="D462">
        <v>2022</v>
      </c>
      <c r="E462" t="s">
        <v>48</v>
      </c>
      <c r="F462" s="5">
        <v>30</v>
      </c>
      <c r="G462" t="s">
        <v>134</v>
      </c>
      <c r="H462" s="5">
        <v>900</v>
      </c>
      <c r="I462" s="5">
        <v>520.61431355638206</v>
      </c>
      <c r="J462" s="5">
        <v>0</v>
      </c>
      <c r="K462" s="5">
        <v>135</v>
      </c>
      <c r="L462" s="5">
        <v>27.089431735878794</v>
      </c>
      <c r="M462" s="5">
        <v>15.189473684210524</v>
      </c>
      <c r="N462" s="5">
        <v>14.458955223880597</v>
      </c>
      <c r="O462" s="5">
        <v>19.323027718550104</v>
      </c>
      <c r="P462" s="5">
        <v>1.8501243781094527</v>
      </c>
      <c r="Q462" s="5">
        <v>3.0992808560999072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f t="shared" si="43"/>
        <v>69.138501723463932</v>
      </c>
      <c r="Z462" s="5">
        <v>15.217639862613341</v>
      </c>
      <c r="AA462" s="5">
        <v>0</v>
      </c>
      <c r="AB462" s="5">
        <f>VLOOKUP($E462,Parametros!$B$3:$F$14,2,FALSE)</f>
        <v>4</v>
      </c>
      <c r="AC462" s="5" t="str">
        <f>VLOOKUP($E462,Parametros!$B$3:$F$14,4,FALSE)</f>
        <v>20224</v>
      </c>
      <c r="AD462" s="5" t="str">
        <f>VLOOKUP($E462,Parametros!$B$3:$F$14,5,FALSE)</f>
        <v>2022-4-01</v>
      </c>
      <c r="AE462" s="5">
        <v>0</v>
      </c>
      <c r="AF462" t="s">
        <v>409</v>
      </c>
      <c r="AG462" t="s">
        <v>416</v>
      </c>
      <c r="AH462" s="40">
        <f t="shared" si="44"/>
        <v>148.15775298427542</v>
      </c>
      <c r="AJ462" t="str">
        <f t="shared" si="45"/>
        <v>INSERT INTO TABLA_PRESUPUESTO VALUES ('VSR','80196-C','14004987-20',2022,'Abril',30,'USD',900,520.614314,0,135,27.089432,15.189474,14.458955,19.323028,1.850124,3.099281,0,0,0,0,0,0,0,69.138502,15.21764,0,4,'20224','2022-4-01');</v>
      </c>
    </row>
    <row r="463" spans="1:36" x14ac:dyDescent="0.2">
      <c r="A463" s="7" t="s">
        <v>117</v>
      </c>
      <c r="B463" t="s">
        <v>94</v>
      </c>
      <c r="C463" t="s">
        <v>184</v>
      </c>
      <c r="D463">
        <v>2022</v>
      </c>
      <c r="E463" t="s">
        <v>48</v>
      </c>
      <c r="F463" s="5">
        <v>15</v>
      </c>
      <c r="G463" t="s">
        <v>134</v>
      </c>
      <c r="H463" s="5">
        <v>450</v>
      </c>
      <c r="I463" s="5">
        <v>240.33816983179005</v>
      </c>
      <c r="J463" s="5">
        <v>0</v>
      </c>
      <c r="K463" s="5">
        <v>67.5</v>
      </c>
      <c r="L463" s="5">
        <v>13.544715867939397</v>
      </c>
      <c r="M463" s="5">
        <v>7.5947368421052621</v>
      </c>
      <c r="N463" s="5">
        <v>7.2294776119402986</v>
      </c>
      <c r="O463" s="5">
        <v>9.6615138592750522</v>
      </c>
      <c r="P463" s="5">
        <v>0.92506218905472637</v>
      </c>
      <c r="Q463" s="5">
        <v>1.5496404280499536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f t="shared" si="43"/>
        <v>34.569250861731966</v>
      </c>
      <c r="Z463" s="5">
        <v>7.6088199313066704</v>
      </c>
      <c r="AA463" s="5">
        <v>0</v>
      </c>
      <c r="AB463" s="5">
        <f>VLOOKUP($E463,Parametros!$B$3:$F$14,2,FALSE)</f>
        <v>4</v>
      </c>
      <c r="AC463" s="5" t="str">
        <f>VLOOKUP($E463,Parametros!$B$3:$F$14,4,FALSE)</f>
        <v>20224</v>
      </c>
      <c r="AD463" s="5" t="str">
        <f>VLOOKUP($E463,Parametros!$B$3:$F$14,5,FALSE)</f>
        <v>2022-4-01</v>
      </c>
      <c r="AE463" s="5">
        <v>0</v>
      </c>
      <c r="AF463" t="s">
        <v>409</v>
      </c>
      <c r="AG463" t="s">
        <v>416</v>
      </c>
      <c r="AH463" s="40">
        <f t="shared" si="44"/>
        <v>94.047863438538656</v>
      </c>
      <c r="AJ463" t="str">
        <f t="shared" si="45"/>
        <v>INSERT INTO TABLA_PRESUPUESTO VALUES ('VSR','80196-C','14004990-20',2022,'Abril',15,'USD',450,240.33817,0,67.5,13.544716,7.594737,7.229478,9.661514,0.925062,1.54964,0,0,0,0,0,0,0,34.569251,7.60882,0,4,'20224','2022-4-01');</v>
      </c>
    </row>
    <row r="464" spans="1:36" x14ac:dyDescent="0.2">
      <c r="A464" s="7" t="s">
        <v>117</v>
      </c>
      <c r="B464" t="s">
        <v>94</v>
      </c>
      <c r="C464" t="s">
        <v>185</v>
      </c>
      <c r="D464">
        <v>2022</v>
      </c>
      <c r="E464" t="s">
        <v>48</v>
      </c>
      <c r="F464" s="5">
        <v>105</v>
      </c>
      <c r="G464" t="s">
        <v>134</v>
      </c>
      <c r="H464" s="5">
        <v>4200</v>
      </c>
      <c r="I464" s="5">
        <v>2598.9411312586662</v>
      </c>
      <c r="J464" s="5">
        <v>0</v>
      </c>
      <c r="K464" s="5">
        <v>420</v>
      </c>
      <c r="L464" s="5">
        <v>0</v>
      </c>
      <c r="M464" s="5">
        <v>53.163157894736834</v>
      </c>
      <c r="N464" s="5">
        <v>50.606343283582092</v>
      </c>
      <c r="O464" s="5">
        <v>67.630597014925371</v>
      </c>
      <c r="P464" s="5">
        <v>6.475435323383083</v>
      </c>
      <c r="Q464" s="5">
        <v>14.463310661799568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f t="shared" si="43"/>
        <v>245.60058369757365</v>
      </c>
      <c r="Z464" s="5">
        <v>53.261739519146694</v>
      </c>
      <c r="AA464" s="5">
        <v>0</v>
      </c>
      <c r="AB464" s="5">
        <f>VLOOKUP($E464,Parametros!$B$3:$F$14,2,FALSE)</f>
        <v>4</v>
      </c>
      <c r="AC464" s="5" t="str">
        <f>VLOOKUP($E464,Parametros!$B$3:$F$14,4,FALSE)</f>
        <v>20224</v>
      </c>
      <c r="AD464" s="5" t="str">
        <f>VLOOKUP($E464,Parametros!$B$3:$F$14,5,FALSE)</f>
        <v>2022-4-01</v>
      </c>
      <c r="AE464" s="5">
        <v>0</v>
      </c>
      <c r="AF464" t="s">
        <v>409</v>
      </c>
      <c r="AG464" t="s">
        <v>416</v>
      </c>
      <c r="AH464" s="40">
        <f t="shared" si="44"/>
        <v>935.45828504376027</v>
      </c>
      <c r="AJ464" t="str">
        <f t="shared" si="45"/>
        <v>INSERT INTO TABLA_PRESUPUESTO VALUES ('VSR','80196-C','14004539-20',2022,'Abril',105,'USD',4200,2598.941131,0,420,0,53.163158,50.606343,67.630597,6.475435,14.463311,0,0,0,0,0,0,0,245.600584,53.26174,0,4,'20224','2022-4-01');</v>
      </c>
    </row>
    <row r="465" spans="1:36" x14ac:dyDescent="0.2">
      <c r="A465" s="7" t="s">
        <v>117</v>
      </c>
      <c r="B465" t="s">
        <v>94</v>
      </c>
      <c r="C465" t="s">
        <v>186</v>
      </c>
      <c r="D465">
        <v>2022</v>
      </c>
      <c r="E465" t="s">
        <v>48</v>
      </c>
      <c r="F465" s="5">
        <v>225</v>
      </c>
      <c r="G465" t="s">
        <v>134</v>
      </c>
      <c r="H465" s="5">
        <v>6750</v>
      </c>
      <c r="I465" s="5">
        <v>4469.8275631960823</v>
      </c>
      <c r="J465" s="5">
        <v>0</v>
      </c>
      <c r="K465" s="5">
        <v>675</v>
      </c>
      <c r="L465" s="5">
        <v>0</v>
      </c>
      <c r="M465" s="5">
        <v>113.92105263157893</v>
      </c>
      <c r="N465" s="5">
        <v>108.44216417910448</v>
      </c>
      <c r="O465" s="5">
        <v>144.9227078891258</v>
      </c>
      <c r="P465" s="5">
        <v>13.875932835820896</v>
      </c>
      <c r="Q465" s="5">
        <v>23.244606420749307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f t="shared" si="43"/>
        <v>518.53876292597954</v>
      </c>
      <c r="Z465" s="5">
        <v>114.13229896960006</v>
      </c>
      <c r="AA465" s="5">
        <v>0</v>
      </c>
      <c r="AB465" s="5">
        <f>VLOOKUP($E465,Parametros!$B$3:$F$14,2,FALSE)</f>
        <v>4</v>
      </c>
      <c r="AC465" s="5" t="str">
        <f>VLOOKUP($E465,Parametros!$B$3:$F$14,4,FALSE)</f>
        <v>20224</v>
      </c>
      <c r="AD465" s="5" t="str">
        <f>VLOOKUP($E465,Parametros!$B$3:$F$14,5,FALSE)</f>
        <v>2022-4-01</v>
      </c>
      <c r="AE465" s="5">
        <v>0</v>
      </c>
      <c r="AF465" t="s">
        <v>409</v>
      </c>
      <c r="AG465" t="s">
        <v>416</v>
      </c>
      <c r="AH465" s="40">
        <f t="shared" si="44"/>
        <v>1086.6336738779382</v>
      </c>
      <c r="AJ465" t="str">
        <f t="shared" si="45"/>
        <v>INSERT INTO TABLA_PRESUPUESTO VALUES ('VSR','80196-C','14004538-21',2022,'Abril',225,'USD',6750,4469.827563,0,675,0,113.921053,108.442164,144.922708,13.875933,23.244606,0,0,0,0,0,0,0,518.538763,114.132299,0,4,'20224','2022-4-01');</v>
      </c>
    </row>
    <row r="466" spans="1:36" x14ac:dyDescent="0.2">
      <c r="A466" s="7" t="s">
        <v>117</v>
      </c>
      <c r="B466" t="s">
        <v>94</v>
      </c>
      <c r="C466" t="s">
        <v>187</v>
      </c>
      <c r="D466">
        <v>2022</v>
      </c>
      <c r="E466" t="s">
        <v>48</v>
      </c>
      <c r="F466" s="5">
        <v>15</v>
      </c>
      <c r="G466" t="s">
        <v>134</v>
      </c>
      <c r="H466" s="5">
        <v>1800</v>
      </c>
      <c r="I466" s="5">
        <v>880.99927993928259</v>
      </c>
      <c r="J466" s="5">
        <v>0</v>
      </c>
      <c r="K466" s="5">
        <v>180</v>
      </c>
      <c r="L466" s="5">
        <v>0</v>
      </c>
      <c r="M466" s="5">
        <v>7.5947368421052621</v>
      </c>
      <c r="N466" s="5">
        <v>7.2294776119402986</v>
      </c>
      <c r="O466" s="5">
        <v>9.6615138592750522</v>
      </c>
      <c r="P466" s="5">
        <v>0.92506218905472637</v>
      </c>
      <c r="Q466" s="5">
        <v>6.1985617121998144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f t="shared" si="43"/>
        <v>39.218172145881823</v>
      </c>
      <c r="Z466" s="5">
        <v>7.6088199313066704</v>
      </c>
      <c r="AA466" s="5">
        <v>0</v>
      </c>
      <c r="AB466" s="5">
        <f>VLOOKUP($E466,Parametros!$B$3:$F$14,2,FALSE)</f>
        <v>4</v>
      </c>
      <c r="AC466" s="5" t="str">
        <f>VLOOKUP($E466,Parametros!$B$3:$F$14,4,FALSE)</f>
        <v>20224</v>
      </c>
      <c r="AD466" s="5" t="str">
        <f>VLOOKUP($E466,Parametros!$B$3:$F$14,5,FALSE)</f>
        <v>2022-4-01</v>
      </c>
      <c r="AE466" s="5">
        <v>0</v>
      </c>
      <c r="AF466" t="s">
        <v>409</v>
      </c>
      <c r="AG466" t="s">
        <v>416</v>
      </c>
      <c r="AH466" s="40">
        <f t="shared" si="44"/>
        <v>699.7825479148355</v>
      </c>
      <c r="AJ466" t="str">
        <f t="shared" si="45"/>
        <v>INSERT INTO TABLA_PRESUPUESTO VALUES ('VSR','80196-C','14004540-17',2022,'Abril',15,'USD',1800,880.99928,0,180,0,7.594737,7.229478,9.661514,0.925062,6.198562,0,0,0,0,0,0,0,39.218172,7.60882,0,4,'20224','2022-4-01');</v>
      </c>
    </row>
    <row r="467" spans="1:36" x14ac:dyDescent="0.2">
      <c r="A467" s="7" t="s">
        <v>117</v>
      </c>
      <c r="B467" t="s">
        <v>188</v>
      </c>
      <c r="C467" t="s">
        <v>133</v>
      </c>
      <c r="D467">
        <v>2022</v>
      </c>
      <c r="E467" t="s">
        <v>48</v>
      </c>
      <c r="F467" s="5">
        <v>7.7219999999999995</v>
      </c>
      <c r="G467" t="s">
        <v>134</v>
      </c>
      <c r="H467" s="5">
        <v>1853.28</v>
      </c>
      <c r="I467" s="5">
        <v>505.95119300250366</v>
      </c>
      <c r="J467" s="5">
        <v>0</v>
      </c>
      <c r="K467" s="5">
        <v>185.32799999999997</v>
      </c>
      <c r="L467" s="5">
        <v>6.9728197288152014</v>
      </c>
      <c r="M467" s="5">
        <v>59.665392100840329</v>
      </c>
      <c r="N467" s="5">
        <v>2.4075775862068967</v>
      </c>
      <c r="O467" s="5">
        <v>3.2174999999999998</v>
      </c>
      <c r="P467" s="5">
        <v>0.30806637931034481</v>
      </c>
      <c r="Q467" s="5">
        <v>6.3820391388809288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f t="shared" si="43"/>
        <v>75.897595705875162</v>
      </c>
      <c r="Z467" s="5">
        <v>3.9170205006366738</v>
      </c>
      <c r="AA467" s="5">
        <v>0</v>
      </c>
      <c r="AB467" s="5">
        <f>VLOOKUP($E467,Parametros!$B$3:$F$14,2,FALSE)</f>
        <v>4</v>
      </c>
      <c r="AC467" s="5" t="str">
        <f>VLOOKUP($E467,Parametros!$B$3:$F$14,4,FALSE)</f>
        <v>20224</v>
      </c>
      <c r="AD467" s="5" t="str">
        <f>VLOOKUP($E467,Parametros!$B$3:$F$14,5,FALSE)</f>
        <v>2022-4-01</v>
      </c>
      <c r="AE467" s="5">
        <v>0</v>
      </c>
      <c r="AF467" t="s">
        <v>409</v>
      </c>
      <c r="AG467" t="s">
        <v>417</v>
      </c>
      <c r="AH467" s="40">
        <f t="shared" si="44"/>
        <v>1079.1303915628059</v>
      </c>
      <c r="AJ467" t="str">
        <f t="shared" si="45"/>
        <v>INSERT INTO TABLA_PRESUPUESTO VALUES ('VSR','Cripton_China','14004807-18',2022,'Abril',7.722,'USD',1853.28,505.951193,0,185.328,6.97282,59.665392,2.407578,3.2175,0.308066,6.382039,0,0,0,0,0,0,0,75.897596,3.917021,0,4,'20224','2022-4-01');</v>
      </c>
    </row>
    <row r="468" spans="1:36" x14ac:dyDescent="0.2">
      <c r="A468" s="7" t="s">
        <v>117</v>
      </c>
      <c r="B468" t="s">
        <v>188</v>
      </c>
      <c r="C468" t="s">
        <v>133</v>
      </c>
      <c r="D468">
        <v>2022</v>
      </c>
      <c r="E468" t="s">
        <v>48</v>
      </c>
      <c r="F468" s="5">
        <v>5.94</v>
      </c>
      <c r="G468" t="s">
        <v>134</v>
      </c>
      <c r="H468" s="5">
        <v>1930.5000000000002</v>
      </c>
      <c r="I468" s="5">
        <v>499.86088305854133</v>
      </c>
      <c r="J468" s="5">
        <v>0</v>
      </c>
      <c r="K468" s="5">
        <v>193.05</v>
      </c>
      <c r="L468" s="5">
        <v>5.363707483704002</v>
      </c>
      <c r="M468" s="5">
        <v>61.04345546218488</v>
      </c>
      <c r="N468" s="5">
        <v>1.8519827586206898</v>
      </c>
      <c r="O468" s="5">
        <v>2.4750000000000005</v>
      </c>
      <c r="P468" s="5">
        <v>0.2369741379310345</v>
      </c>
      <c r="Q468" s="5">
        <v>6.6479574363343019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f t="shared" si="43"/>
        <v>75.268462487868334</v>
      </c>
      <c r="Z468" s="5">
        <v>3.0130926927974415</v>
      </c>
      <c r="AA468" s="5">
        <v>0</v>
      </c>
      <c r="AB468" s="5">
        <f>VLOOKUP($E468,Parametros!$B$3:$F$14,2,FALSE)</f>
        <v>4</v>
      </c>
      <c r="AC468" s="5" t="str">
        <f>VLOOKUP($E468,Parametros!$B$3:$F$14,4,FALSE)</f>
        <v>20224</v>
      </c>
      <c r="AD468" s="5" t="str">
        <f>VLOOKUP($E468,Parametros!$B$3:$F$14,5,FALSE)</f>
        <v>2022-4-01</v>
      </c>
      <c r="AE468" s="5">
        <v>0</v>
      </c>
      <c r="AF468" t="s">
        <v>409</v>
      </c>
      <c r="AG468" t="s">
        <v>417</v>
      </c>
      <c r="AH468" s="40">
        <f t="shared" si="44"/>
        <v>1156.9569469698865</v>
      </c>
      <c r="AJ468" t="str">
        <f t="shared" si="45"/>
        <v>INSERT INTO TABLA_PRESUPUESTO VALUES ('VSR','Cripton_China','14004807-18',2022,'Abril',5.94,'USD',1930.5,499.860883,0,193.05,5.363707,61.043455,1.851983,2.475,0.236974,6.647957,0,0,0,0,0,0,0,75.268462,3.013093,0,4,'20224','2022-4-01');</v>
      </c>
    </row>
    <row r="469" spans="1:36" x14ac:dyDescent="0.2">
      <c r="A469" s="7" t="s">
        <v>117</v>
      </c>
      <c r="B469" t="s">
        <v>188</v>
      </c>
      <c r="C469" t="s">
        <v>189</v>
      </c>
      <c r="D469">
        <v>2022</v>
      </c>
      <c r="E469" t="s">
        <v>48</v>
      </c>
      <c r="F469" s="5">
        <v>17.82</v>
      </c>
      <c r="G469" t="s">
        <v>134</v>
      </c>
      <c r="H469" s="5">
        <v>3207.6</v>
      </c>
      <c r="I469" s="5">
        <v>1416.5098551299732</v>
      </c>
      <c r="J469" s="5">
        <v>0</v>
      </c>
      <c r="K469" s="5">
        <v>320.76</v>
      </c>
      <c r="L469" s="5">
        <v>16.091122451112003</v>
      </c>
      <c r="M469" s="5">
        <v>105.6133663865546</v>
      </c>
      <c r="N469" s="5">
        <v>5.5559482758620691</v>
      </c>
      <c r="O469" s="5">
        <v>7.4249999999999998</v>
      </c>
      <c r="P469" s="5">
        <v>0.7109224137931035</v>
      </c>
      <c r="Q469" s="5">
        <v>11.045836971140069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f t="shared" si="43"/>
        <v>139.39035212574214</v>
      </c>
      <c r="Z469" s="5">
        <v>9.039278078392325</v>
      </c>
      <c r="AA469" s="5">
        <v>0</v>
      </c>
      <c r="AB469" s="5">
        <f>VLOOKUP($E469,Parametros!$B$3:$F$14,2,FALSE)</f>
        <v>4</v>
      </c>
      <c r="AC469" s="5" t="str">
        <f>VLOOKUP($E469,Parametros!$B$3:$F$14,4,FALSE)</f>
        <v>20224</v>
      </c>
      <c r="AD469" s="5" t="str">
        <f>VLOOKUP($E469,Parametros!$B$3:$F$14,5,FALSE)</f>
        <v>2022-4-01</v>
      </c>
      <c r="AE469" s="5">
        <v>0</v>
      </c>
      <c r="AF469" t="s">
        <v>409</v>
      </c>
      <c r="AG469" t="s">
        <v>417</v>
      </c>
      <c r="AH469" s="40">
        <f t="shared" si="44"/>
        <v>1314.848670293173</v>
      </c>
      <c r="AJ469" t="str">
        <f t="shared" si="45"/>
        <v>INSERT INTO TABLA_PRESUPUESTO VALUES ('VSR','Cripton_China','14005073-18',2022,'Abril',17.82,'USD',3207.6,1416.509855,0,320.76,16.091122,105.613366,5.555948,7.425,0.710922,11.045837,0,0,0,0,0,0,0,139.390352,9.039278,0,4,'20224','2022-4-01');</v>
      </c>
    </row>
    <row r="470" spans="1:36" x14ac:dyDescent="0.2">
      <c r="A470" s="7" t="s">
        <v>117</v>
      </c>
      <c r="B470" t="s">
        <v>188</v>
      </c>
      <c r="C470" t="s">
        <v>163</v>
      </c>
      <c r="D470">
        <v>2022</v>
      </c>
      <c r="E470" t="s">
        <v>48</v>
      </c>
      <c r="F470" s="5">
        <v>178.2</v>
      </c>
      <c r="G470" t="s">
        <v>134</v>
      </c>
      <c r="H470" s="5">
        <v>8018.9999999999991</v>
      </c>
      <c r="I470" s="5">
        <v>3509.4071487018787</v>
      </c>
      <c r="J470" s="5">
        <v>0</v>
      </c>
      <c r="K470" s="5">
        <v>801.9</v>
      </c>
      <c r="L470" s="5">
        <v>160.91122451112003</v>
      </c>
      <c r="M470" s="5">
        <v>334.42366386554619</v>
      </c>
      <c r="N470" s="5">
        <v>55.559482758620696</v>
      </c>
      <c r="O470" s="5">
        <v>74.25</v>
      </c>
      <c r="P470" s="5">
        <v>7.1092241379310348</v>
      </c>
      <c r="Q470" s="5">
        <v>27.61459242785017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f t="shared" si="43"/>
        <v>589.34974397387134</v>
      </c>
      <c r="Z470" s="5">
        <v>90.392780783923243</v>
      </c>
      <c r="AA470" s="5">
        <v>0</v>
      </c>
      <c r="AB470" s="5">
        <f>VLOOKUP($E470,Parametros!$B$3:$F$14,2,FALSE)</f>
        <v>4</v>
      </c>
      <c r="AC470" s="5" t="str">
        <f>VLOOKUP($E470,Parametros!$B$3:$F$14,4,FALSE)</f>
        <v>20224</v>
      </c>
      <c r="AD470" s="5" t="str">
        <f>VLOOKUP($E470,Parametros!$B$3:$F$14,5,FALSE)</f>
        <v>2022-4-01</v>
      </c>
      <c r="AE470" s="5">
        <v>0</v>
      </c>
      <c r="AF470" t="s">
        <v>409</v>
      </c>
      <c r="AG470" t="s">
        <v>417</v>
      </c>
      <c r="AH470" s="40">
        <f t="shared" si="44"/>
        <v>2957.4318828131286</v>
      </c>
      <c r="AJ470" t="str">
        <f t="shared" si="45"/>
        <v>INSERT INTO TABLA_PRESUPUESTO VALUES ('VSR','Cripton_China','14004339-19',2022,'Abril',178.2,'USD',8019,3509.407149,0,801.9,160.911225,334.423664,55.559483,74.25,7.109224,27.614592,0,0,0,0,0,0,0,589.349744,90.392781,0,4,'20224','2022-4-01');</v>
      </c>
    </row>
    <row r="471" spans="1:36" x14ac:dyDescent="0.2">
      <c r="A471" s="7" t="s">
        <v>117</v>
      </c>
      <c r="B471" t="s">
        <v>188</v>
      </c>
      <c r="C471" t="s">
        <v>137</v>
      </c>
      <c r="D471">
        <v>2022</v>
      </c>
      <c r="E471" t="s">
        <v>48</v>
      </c>
      <c r="F471" s="5">
        <v>59.4</v>
      </c>
      <c r="G471" t="s">
        <v>134</v>
      </c>
      <c r="H471" s="5">
        <v>4752</v>
      </c>
      <c r="I471" s="5">
        <v>1863.2715651363415</v>
      </c>
      <c r="J471" s="5">
        <v>0</v>
      </c>
      <c r="K471" s="5">
        <v>475.2</v>
      </c>
      <c r="L471" s="5">
        <v>53.637074837040011</v>
      </c>
      <c r="M471" s="5">
        <v>173.84455462184874</v>
      </c>
      <c r="N471" s="5">
        <v>18.519827586206901</v>
      </c>
      <c r="O471" s="5">
        <v>24.75</v>
      </c>
      <c r="P471" s="5">
        <v>2.3697413793103448</v>
      </c>
      <c r="Q471" s="5">
        <v>16.364202920207511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f t="shared" si="43"/>
        <v>265.97925343554789</v>
      </c>
      <c r="Z471" s="5">
        <v>30.130926927974414</v>
      </c>
      <c r="AA471" s="5">
        <v>0</v>
      </c>
      <c r="AB471" s="5">
        <f>VLOOKUP($E471,Parametros!$B$3:$F$14,2,FALSE)</f>
        <v>4</v>
      </c>
      <c r="AC471" s="5" t="str">
        <f>VLOOKUP($E471,Parametros!$B$3:$F$14,4,FALSE)</f>
        <v>20224</v>
      </c>
      <c r="AD471" s="5" t="str">
        <f>VLOOKUP($E471,Parametros!$B$3:$F$14,5,FALSE)</f>
        <v>2022-4-01</v>
      </c>
      <c r="AE471" s="5">
        <v>0</v>
      </c>
      <c r="AF471" t="s">
        <v>409</v>
      </c>
      <c r="AG471" t="s">
        <v>417</v>
      </c>
      <c r="AH471" s="40">
        <f t="shared" si="44"/>
        <v>2093.9121065910713</v>
      </c>
      <c r="AJ471" t="str">
        <f t="shared" si="45"/>
        <v>INSERT INTO TABLA_PRESUPUESTO VALUES ('VSR','Cripton_China','14004806-17',2022,'Abril',59.4,'USD',4752,1863.271565,0,475.2,53.637075,173.844555,18.519828,24.75,2.369741,16.364203,0,0,0,0,0,0,0,265.979253,30.130927,0,4,'20224','2022-4-01');</v>
      </c>
    </row>
    <row r="472" spans="1:36" x14ac:dyDescent="0.2">
      <c r="A472" s="7" t="s">
        <v>117</v>
      </c>
      <c r="B472" t="s">
        <v>188</v>
      </c>
      <c r="C472" t="s">
        <v>138</v>
      </c>
      <c r="D472">
        <v>2022</v>
      </c>
      <c r="E472" t="s">
        <v>48</v>
      </c>
      <c r="F472" s="5">
        <v>5.94</v>
      </c>
      <c r="G472" t="s">
        <v>134</v>
      </c>
      <c r="H472" s="5">
        <v>594</v>
      </c>
      <c r="I472" s="5">
        <v>397.22887341485637</v>
      </c>
      <c r="J472" s="5">
        <v>0</v>
      </c>
      <c r="K472" s="5">
        <v>59.400000000000006</v>
      </c>
      <c r="L472" s="5">
        <v>5.363707483704002</v>
      </c>
      <c r="M472" s="5">
        <v>20.948455462184874</v>
      </c>
      <c r="N472" s="5">
        <v>1.8519827586206898</v>
      </c>
      <c r="O472" s="5">
        <v>2.4750000000000005</v>
      </c>
      <c r="P472" s="5">
        <v>0.2369741379310345</v>
      </c>
      <c r="Q472" s="5">
        <v>2.0455253650259388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f t="shared" si="43"/>
        <v>30.571030416559982</v>
      </c>
      <c r="Z472" s="5">
        <v>3.0130926927974415</v>
      </c>
      <c r="AA472" s="5">
        <v>0</v>
      </c>
      <c r="AB472" s="5">
        <f>VLOOKUP($E472,Parametros!$B$3:$F$14,2,FALSE)</f>
        <v>4</v>
      </c>
      <c r="AC472" s="5" t="str">
        <f>VLOOKUP($E472,Parametros!$B$3:$F$14,4,FALSE)</f>
        <v>20224</v>
      </c>
      <c r="AD472" s="5" t="str">
        <f>VLOOKUP($E472,Parametros!$B$3:$F$14,5,FALSE)</f>
        <v>2022-4-01</v>
      </c>
      <c r="AE472" s="5">
        <v>0</v>
      </c>
      <c r="AF472" t="s">
        <v>409</v>
      </c>
      <c r="AG472" t="s">
        <v>417</v>
      </c>
      <c r="AH472" s="40">
        <f t="shared" si="44"/>
        <v>101.43638868487966</v>
      </c>
      <c r="AJ472" t="str">
        <f t="shared" si="45"/>
        <v>INSERT INTO TABLA_PRESUPUESTO VALUES ('VSR','Cripton_China','14004965-17',2022,'Abril',5.94,'USD',594,397.228873,0,59.4,5.363707,20.948455,1.851983,2.475,0.236974,2.045525,0,0,0,0,0,0,0,30.57103,3.013093,0,4,'20224','2022-4-01');</v>
      </c>
    </row>
    <row r="473" spans="1:36" x14ac:dyDescent="0.2">
      <c r="A473" s="7" t="s">
        <v>117</v>
      </c>
      <c r="B473" t="s">
        <v>188</v>
      </c>
      <c r="C473" t="s">
        <v>179</v>
      </c>
      <c r="D473">
        <v>2022</v>
      </c>
      <c r="E473" t="s">
        <v>48</v>
      </c>
      <c r="F473" s="5">
        <v>118.8</v>
      </c>
      <c r="G473" t="s">
        <v>134</v>
      </c>
      <c r="H473" s="5">
        <v>4752</v>
      </c>
      <c r="I473" s="5">
        <v>2436.1187456483585</v>
      </c>
      <c r="J473" s="5">
        <v>0</v>
      </c>
      <c r="K473" s="5">
        <v>475.2</v>
      </c>
      <c r="L473" s="5">
        <v>107.27414967408002</v>
      </c>
      <c r="M473" s="5">
        <v>205.12910924369746</v>
      </c>
      <c r="N473" s="5">
        <v>37.039655172413802</v>
      </c>
      <c r="O473" s="5">
        <v>49.5</v>
      </c>
      <c r="P473" s="5">
        <v>4.7394827586206896</v>
      </c>
      <c r="Q473" s="5">
        <v>16.364202920207511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f t="shared" si="43"/>
        <v>373.03430395088822</v>
      </c>
      <c r="Z473" s="5">
        <v>60.261853855948829</v>
      </c>
      <c r="AA473" s="5">
        <v>0</v>
      </c>
      <c r="AB473" s="5">
        <f>VLOOKUP($E473,Parametros!$B$3:$F$14,2,FALSE)</f>
        <v>4</v>
      </c>
      <c r="AC473" s="5" t="str">
        <f>VLOOKUP($E473,Parametros!$B$3:$F$14,4,FALSE)</f>
        <v>20224</v>
      </c>
      <c r="AD473" s="5" t="str">
        <f>VLOOKUP($E473,Parametros!$B$3:$F$14,5,FALSE)</f>
        <v>2022-4-01</v>
      </c>
      <c r="AE473" s="5">
        <v>0</v>
      </c>
      <c r="AF473" t="s">
        <v>409</v>
      </c>
      <c r="AG473" t="s">
        <v>417</v>
      </c>
      <c r="AH473" s="40">
        <f t="shared" si="44"/>
        <v>1360.3728007266734</v>
      </c>
      <c r="AJ473" t="str">
        <f t="shared" si="45"/>
        <v>INSERT INTO TABLA_PRESUPUESTO VALUES ('VSR','Cripton_China','14004992-19',2022,'Abril',118.8,'USD',4752,2436.118746,0,475.2,107.27415,205.129109,37.039655,49.5,4.739483,16.364203,0,0,0,0,0,0,0,373.034304,60.261854,0,4,'20224','2022-4-01');</v>
      </c>
    </row>
    <row r="474" spans="1:36" x14ac:dyDescent="0.2">
      <c r="A474" s="7" t="s">
        <v>117</v>
      </c>
      <c r="B474" t="s">
        <v>188</v>
      </c>
      <c r="C474" t="s">
        <v>142</v>
      </c>
      <c r="D474">
        <v>2022</v>
      </c>
      <c r="E474" t="s">
        <v>48</v>
      </c>
      <c r="F474" s="5">
        <v>712.8</v>
      </c>
      <c r="G474" t="s">
        <v>134</v>
      </c>
      <c r="H474" s="5">
        <v>17820</v>
      </c>
      <c r="I474" s="5">
        <v>12473.728899257152</v>
      </c>
      <c r="J474" s="5">
        <v>0</v>
      </c>
      <c r="K474" s="5">
        <v>1782</v>
      </c>
      <c r="L474" s="5">
        <v>643.6448980444801</v>
      </c>
      <c r="M474" s="5">
        <v>910.01465546218481</v>
      </c>
      <c r="N474" s="5">
        <v>222.23793103448278</v>
      </c>
      <c r="O474" s="5">
        <v>297</v>
      </c>
      <c r="P474" s="5">
        <v>28.436896551724139</v>
      </c>
      <c r="Q474" s="5">
        <v>61.365760950778167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f t="shared" si="43"/>
        <v>1880.6263671348629</v>
      </c>
      <c r="Z474" s="5">
        <v>361.57112313569297</v>
      </c>
      <c r="AA474" s="5">
        <v>0</v>
      </c>
      <c r="AB474" s="5">
        <f>VLOOKUP($E474,Parametros!$B$3:$F$14,2,FALSE)</f>
        <v>4</v>
      </c>
      <c r="AC474" s="5" t="str">
        <f>VLOOKUP($E474,Parametros!$B$3:$F$14,4,FALSE)</f>
        <v>20224</v>
      </c>
      <c r="AD474" s="5" t="str">
        <f>VLOOKUP($E474,Parametros!$B$3:$F$14,5,FALSE)</f>
        <v>2022-4-01</v>
      </c>
      <c r="AE474" s="5">
        <v>0</v>
      </c>
      <c r="AF474" t="s">
        <v>409</v>
      </c>
      <c r="AG474" t="s">
        <v>417</v>
      </c>
      <c r="AH474" s="40">
        <f t="shared" si="44"/>
        <v>1039.999835563505</v>
      </c>
      <c r="AJ474" t="str">
        <f t="shared" si="45"/>
        <v>INSERT INTO TABLA_PRESUPUESTO VALUES ('VSR','Cripton_China','14004971-20',2022,'Abril',712.8,'USD',17820,12473.728899,0,1782,643.644898,910.014655,222.237931,297,28.436897,61.365761,0,0,0,0,0,0,0,1880.626367,361.571123,0,4,'20224','2022-4-01');</v>
      </c>
    </row>
    <row r="475" spans="1:36" x14ac:dyDescent="0.2">
      <c r="A475" s="7" t="s">
        <v>117</v>
      </c>
      <c r="B475" t="s">
        <v>188</v>
      </c>
      <c r="C475" t="s">
        <v>184</v>
      </c>
      <c r="D475">
        <v>2022</v>
      </c>
      <c r="E475" t="s">
        <v>48</v>
      </c>
      <c r="F475" s="5">
        <v>308.87999999999994</v>
      </c>
      <c r="G475" t="s">
        <v>134</v>
      </c>
      <c r="H475" s="5">
        <v>9266.3999999999978</v>
      </c>
      <c r="I475" s="5">
        <v>4949.0435931762204</v>
      </c>
      <c r="J475" s="5">
        <v>0</v>
      </c>
      <c r="K475" s="5">
        <v>926.63999999999987</v>
      </c>
      <c r="L475" s="5">
        <v>278.91278915260801</v>
      </c>
      <c r="M475" s="5">
        <v>440.6716840336133</v>
      </c>
      <c r="N475" s="5">
        <v>96.303103448275863</v>
      </c>
      <c r="O475" s="5">
        <v>128.69999999999999</v>
      </c>
      <c r="P475" s="5">
        <v>12.322655172413791</v>
      </c>
      <c r="Q475" s="5">
        <v>31.910195694404639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f t="shared" si="43"/>
        <v>866.58845837417437</v>
      </c>
      <c r="Z475" s="5">
        <v>156.68082002546694</v>
      </c>
      <c r="AA475" s="5">
        <v>0</v>
      </c>
      <c r="AB475" s="5">
        <f>VLOOKUP($E475,Parametros!$B$3:$F$14,2,FALSE)</f>
        <v>4</v>
      </c>
      <c r="AC475" s="5" t="str">
        <f>VLOOKUP($E475,Parametros!$B$3:$F$14,4,FALSE)</f>
        <v>20224</v>
      </c>
      <c r="AD475" s="5" t="str">
        <f>VLOOKUP($E475,Parametros!$B$3:$F$14,5,FALSE)</f>
        <v>2022-4-01</v>
      </c>
      <c r="AE475" s="5">
        <v>0</v>
      </c>
      <c r="AF475" t="s">
        <v>409</v>
      </c>
      <c r="AG475" t="s">
        <v>417</v>
      </c>
      <c r="AH475" s="40">
        <f t="shared" si="44"/>
        <v>2245.2151592969963</v>
      </c>
      <c r="AJ475" t="str">
        <f t="shared" si="45"/>
        <v>INSERT INTO TABLA_PRESUPUESTO VALUES ('VSR','Cripton_China','14004990-20',2022,'Abril',308.88,'USD',9266.4,4949.043593,0,926.64,278.912789,440.671684,96.303103,128.7,12.322655,31.910196,0,0,0,0,0,0,0,866.588458,156.68082,0,4,'20224','2022-4-01');</v>
      </c>
    </row>
    <row r="476" spans="1:36" x14ac:dyDescent="0.2">
      <c r="A476" s="7" t="s">
        <v>117</v>
      </c>
      <c r="B476" t="s">
        <v>188</v>
      </c>
      <c r="C476" t="s">
        <v>190</v>
      </c>
      <c r="D476">
        <v>2022</v>
      </c>
      <c r="E476" t="s">
        <v>48</v>
      </c>
      <c r="F476" s="5">
        <v>29.7</v>
      </c>
      <c r="G476" t="s">
        <v>134</v>
      </c>
      <c r="H476" s="5">
        <v>2376</v>
      </c>
      <c r="I476" s="5">
        <v>1620.0611248744863</v>
      </c>
      <c r="J476" s="5">
        <v>0</v>
      </c>
      <c r="K476" s="5">
        <v>237.6</v>
      </c>
      <c r="L476" s="5">
        <v>26.818537418520005</v>
      </c>
      <c r="M476" s="5">
        <v>86.922277310924372</v>
      </c>
      <c r="N476" s="5">
        <v>9.2599137931034505</v>
      </c>
      <c r="O476" s="5">
        <v>12.375</v>
      </c>
      <c r="P476" s="5">
        <v>1.1848706896551724</v>
      </c>
      <c r="Q476" s="5">
        <v>8.1821014601037554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f t="shared" si="43"/>
        <v>132.98962671777394</v>
      </c>
      <c r="Z476" s="5">
        <v>15.065463463987207</v>
      </c>
      <c r="AA476" s="5">
        <v>0</v>
      </c>
      <c r="AB476" s="5">
        <f>VLOOKUP($E476,Parametros!$B$3:$F$14,2,FALSE)</f>
        <v>4</v>
      </c>
      <c r="AC476" s="5" t="str">
        <f>VLOOKUP($E476,Parametros!$B$3:$F$14,4,FALSE)</f>
        <v>20224</v>
      </c>
      <c r="AD476" s="5" t="str">
        <f>VLOOKUP($E476,Parametros!$B$3:$F$14,5,FALSE)</f>
        <v>2022-4-01</v>
      </c>
      <c r="AE476" s="5">
        <v>0</v>
      </c>
      <c r="AF476" t="s">
        <v>409</v>
      </c>
      <c r="AG476" t="s">
        <v>417</v>
      </c>
      <c r="AH476" s="40">
        <f t="shared" si="44"/>
        <v>358.53071098922015</v>
      </c>
      <c r="AJ476" t="str">
        <f t="shared" si="45"/>
        <v>INSERT INTO TABLA_PRESUPUESTO VALUES ('VSR','Cripton_China','14005163-18',2022,'Abril',29.7,'USD',2376,1620.061125,0,237.6,26.818537,86.922277,9.259914,12.375,1.184871,8.182101,0,0,0,0,0,0,0,132.989627,15.065463,0,4,'20224','2022-4-01');</v>
      </c>
    </row>
    <row r="477" spans="1:36" x14ac:dyDescent="0.2">
      <c r="A477" s="7" t="s">
        <v>117</v>
      </c>
      <c r="B477" t="s">
        <v>188</v>
      </c>
      <c r="C477" t="s">
        <v>191</v>
      </c>
      <c r="D477">
        <v>2022</v>
      </c>
      <c r="E477" t="s">
        <v>48</v>
      </c>
      <c r="F477" s="5">
        <v>47.52</v>
      </c>
      <c r="G477" t="s">
        <v>134</v>
      </c>
      <c r="H477" s="5">
        <v>2851.2000000000003</v>
      </c>
      <c r="I477" s="5">
        <v>1815.8124298786624</v>
      </c>
      <c r="J477" s="5">
        <v>0</v>
      </c>
      <c r="K477" s="5">
        <v>285.12</v>
      </c>
      <c r="L477" s="5">
        <v>42.909659869632016</v>
      </c>
      <c r="M477" s="5">
        <v>110.56364369747899</v>
      </c>
      <c r="N477" s="5">
        <v>14.815862068965519</v>
      </c>
      <c r="O477" s="5">
        <v>19.800000000000004</v>
      </c>
      <c r="P477" s="5">
        <v>1.895793103448276</v>
      </c>
      <c r="Q477" s="5">
        <v>9.8185217521245072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f t="shared" si="43"/>
        <v>180.99856216439684</v>
      </c>
      <c r="Z477" s="5">
        <v>24.104741542379532</v>
      </c>
      <c r="AA477" s="5">
        <v>0</v>
      </c>
      <c r="AB477" s="5">
        <f>VLOOKUP($E477,Parametros!$B$3:$F$14,2,FALSE)</f>
        <v>4</v>
      </c>
      <c r="AC477" s="5" t="str">
        <f>VLOOKUP($E477,Parametros!$B$3:$F$14,4,FALSE)</f>
        <v>20224</v>
      </c>
      <c r="AD477" s="5" t="str">
        <f>VLOOKUP($E477,Parametros!$B$3:$F$14,5,FALSE)</f>
        <v>2022-4-01</v>
      </c>
      <c r="AE477" s="5">
        <v>0</v>
      </c>
      <c r="AF477" t="s">
        <v>409</v>
      </c>
      <c r="AG477" t="s">
        <v>417</v>
      </c>
      <c r="AH477" s="40">
        <f t="shared" si="44"/>
        <v>526.35934808730872</v>
      </c>
      <c r="AJ477" t="str">
        <f t="shared" si="45"/>
        <v>INSERT INTO TABLA_PRESUPUESTO VALUES ('VSR','Cripton_China','14005143-17',2022,'Abril',47.52,'USD',2851.2,1815.81243,0,285.12,42.90966,110.563644,14.815862,19.8,1.895793,9.818522,0,0,0,0,0,0,0,180.998562,24.104742,0,4,'20224','2022-4-01');</v>
      </c>
    </row>
    <row r="478" spans="1:36" x14ac:dyDescent="0.2">
      <c r="A478" s="7" t="s">
        <v>117</v>
      </c>
      <c r="B478" t="s">
        <v>188</v>
      </c>
      <c r="C478" t="s">
        <v>153</v>
      </c>
      <c r="D478">
        <v>2022</v>
      </c>
      <c r="E478" t="s">
        <v>48</v>
      </c>
      <c r="F478" s="5">
        <v>59.4</v>
      </c>
      <c r="G478" t="s">
        <v>134</v>
      </c>
      <c r="H478" s="5">
        <v>3267</v>
      </c>
      <c r="I478" s="5">
        <v>1245.9247462198261</v>
      </c>
      <c r="J478" s="5">
        <v>0</v>
      </c>
      <c r="K478" s="5">
        <v>326.7</v>
      </c>
      <c r="L478" s="5">
        <v>53.637074837040011</v>
      </c>
      <c r="M478" s="5">
        <v>129.29455462184873</v>
      </c>
      <c r="N478" s="5">
        <v>18.519827586206901</v>
      </c>
      <c r="O478" s="5">
        <v>24.75</v>
      </c>
      <c r="P478" s="5">
        <v>2.3697413793103448</v>
      </c>
      <c r="Q478" s="5">
        <v>11.250389507642664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f t="shared" si="43"/>
        <v>216.31544002298304</v>
      </c>
      <c r="Z478" s="5">
        <v>30.130926927974414</v>
      </c>
      <c r="AA478" s="5">
        <v>0</v>
      </c>
      <c r="AB478" s="5">
        <f>VLOOKUP($E478,Parametros!$B$3:$F$14,2,FALSE)</f>
        <v>4</v>
      </c>
      <c r="AC478" s="5" t="str">
        <f>VLOOKUP($E478,Parametros!$B$3:$F$14,4,FALSE)</f>
        <v>20224</v>
      </c>
      <c r="AD478" s="5" t="str">
        <f>VLOOKUP($E478,Parametros!$B$3:$F$14,5,FALSE)</f>
        <v>2022-4-01</v>
      </c>
      <c r="AE478" s="5">
        <v>0</v>
      </c>
      <c r="AF478" t="s">
        <v>409</v>
      </c>
      <c r="AG478" t="s">
        <v>417</v>
      </c>
      <c r="AH478" s="40">
        <f t="shared" si="44"/>
        <v>1424.4227389201508</v>
      </c>
      <c r="AJ478" t="str">
        <f t="shared" si="45"/>
        <v>INSERT INTO TABLA_PRESUPUESTO VALUES ('VSR','Cripton_China','14005087-20',2022,'Abril',59.4,'USD',3267,1245.924746,0,326.7,53.637075,129.294555,18.519828,24.75,2.369741,11.25039,0,0,0,0,0,0,0,216.31544,30.130927,0,4,'20224','2022-4-01');</v>
      </c>
    </row>
    <row r="479" spans="1:36" x14ac:dyDescent="0.2">
      <c r="A479" s="7" t="s">
        <v>117</v>
      </c>
      <c r="B479" t="s">
        <v>188</v>
      </c>
      <c r="C479" t="s">
        <v>122</v>
      </c>
      <c r="D479">
        <v>2022</v>
      </c>
      <c r="E479" t="s">
        <v>48</v>
      </c>
      <c r="F479" s="5">
        <v>5.94</v>
      </c>
      <c r="G479" t="s">
        <v>134</v>
      </c>
      <c r="H479" s="5">
        <v>712.80000000000007</v>
      </c>
      <c r="I479" s="5">
        <v>305.40460756025936</v>
      </c>
      <c r="J479" s="5">
        <v>0</v>
      </c>
      <c r="K479" s="5">
        <v>71.28</v>
      </c>
      <c r="L479" s="5">
        <v>5.363707483704002</v>
      </c>
      <c r="M479" s="5">
        <v>24.512455462184874</v>
      </c>
      <c r="N479" s="5">
        <v>1.8519827586206898</v>
      </c>
      <c r="O479" s="5">
        <v>2.4750000000000005</v>
      </c>
      <c r="P479" s="5">
        <v>0.2369741379310345</v>
      </c>
      <c r="Q479" s="5">
        <v>2.4546304380311268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f t="shared" si="43"/>
        <v>34.544135489565164</v>
      </c>
      <c r="Z479" s="5">
        <v>3.0130926927974415</v>
      </c>
      <c r="AA479" s="5">
        <v>0</v>
      </c>
      <c r="AB479" s="5">
        <f>VLOOKUP($E479,Parametros!$B$3:$F$14,2,FALSE)</f>
        <v>4</v>
      </c>
      <c r="AC479" s="5" t="str">
        <f>VLOOKUP($E479,Parametros!$B$3:$F$14,4,FALSE)</f>
        <v>20224</v>
      </c>
      <c r="AD479" s="5" t="str">
        <f>VLOOKUP($E479,Parametros!$B$3:$F$14,5,FALSE)</f>
        <v>2022-4-01</v>
      </c>
      <c r="AE479" s="5">
        <v>0</v>
      </c>
      <c r="AF479" t="s">
        <v>409</v>
      </c>
      <c r="AG479" t="s">
        <v>417</v>
      </c>
      <c r="AH479" s="40">
        <f t="shared" si="44"/>
        <v>296.20754946647156</v>
      </c>
      <c r="AJ479" t="str">
        <f t="shared" si="45"/>
        <v>INSERT INTO TABLA_PRESUPUESTO VALUES ('VSR','Cripton_China','14005080-18',2022,'Abril',5.94,'USD',712.8,305.404608,0,71.28,5.363707,24.512455,1.851983,2.475,0.236974,2.45463,0,0,0,0,0,0,0,34.544135,3.013093,0,4,'20224','2022-4-01');</v>
      </c>
    </row>
    <row r="480" spans="1:36" x14ac:dyDescent="0.2">
      <c r="A480" s="7" t="s">
        <v>117</v>
      </c>
      <c r="B480" t="s">
        <v>188</v>
      </c>
      <c r="C480" t="s">
        <v>144</v>
      </c>
      <c r="D480">
        <v>2022</v>
      </c>
      <c r="E480" t="s">
        <v>48</v>
      </c>
      <c r="F480" s="5">
        <v>5.94</v>
      </c>
      <c r="G480" t="s">
        <v>134</v>
      </c>
      <c r="H480" s="5">
        <v>712.80000000000007</v>
      </c>
      <c r="I480" s="5">
        <v>537.90114297182458</v>
      </c>
      <c r="J480" s="5">
        <v>0</v>
      </c>
      <c r="K480" s="5">
        <v>71.28</v>
      </c>
      <c r="L480" s="5">
        <v>5.363707483704002</v>
      </c>
      <c r="M480" s="5">
        <v>24.512455462184874</v>
      </c>
      <c r="N480" s="5">
        <v>1.8519827586206898</v>
      </c>
      <c r="O480" s="5">
        <v>2.4750000000000005</v>
      </c>
      <c r="P480" s="5">
        <v>0.2369741379310345</v>
      </c>
      <c r="Q480" s="5">
        <v>2.4546304380311268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f t="shared" si="43"/>
        <v>34.544135489565164</v>
      </c>
      <c r="Z480" s="5">
        <v>3.0130926927974415</v>
      </c>
      <c r="AA480" s="5">
        <v>0</v>
      </c>
      <c r="AB480" s="5">
        <f>VLOOKUP($E480,Parametros!$B$3:$F$14,2,FALSE)</f>
        <v>4</v>
      </c>
      <c r="AC480" s="5" t="str">
        <f>VLOOKUP($E480,Parametros!$B$3:$F$14,4,FALSE)</f>
        <v>20224</v>
      </c>
      <c r="AD480" s="5" t="str">
        <f>VLOOKUP($E480,Parametros!$B$3:$F$14,5,FALSE)</f>
        <v>2022-4-01</v>
      </c>
      <c r="AE480" s="5">
        <v>0</v>
      </c>
      <c r="AF480" t="s">
        <v>409</v>
      </c>
      <c r="AG480" t="s">
        <v>417</v>
      </c>
      <c r="AH480" s="40">
        <f t="shared" si="44"/>
        <v>63.711014054906229</v>
      </c>
      <c r="AJ480" t="str">
        <f t="shared" si="45"/>
        <v>INSERT INTO TABLA_PRESUPUESTO VALUES ('VSR','Cripton_China','14004879-18',2022,'Abril',5.94,'USD',712.8,537.901143,0,71.28,5.363707,24.512455,1.851983,2.475,0.236974,2.45463,0,0,0,0,0,0,0,34.544135,3.013093,0,4,'20224','2022-4-01');</v>
      </c>
    </row>
    <row r="481" spans="1:36" x14ac:dyDescent="0.2">
      <c r="A481" s="7" t="s">
        <v>117</v>
      </c>
      <c r="B481" t="s">
        <v>188</v>
      </c>
      <c r="C481" t="s">
        <v>192</v>
      </c>
      <c r="D481">
        <v>2022</v>
      </c>
      <c r="E481" t="s">
        <v>48</v>
      </c>
      <c r="F481" s="5">
        <v>297</v>
      </c>
      <c r="G481" t="s">
        <v>134</v>
      </c>
      <c r="H481" s="5">
        <v>11880</v>
      </c>
      <c r="I481" s="5">
        <v>5172.1257552873221</v>
      </c>
      <c r="J481" s="5">
        <v>0</v>
      </c>
      <c r="K481" s="5">
        <v>1188</v>
      </c>
      <c r="L481" s="5">
        <v>268.18537418520009</v>
      </c>
      <c r="M481" s="5">
        <v>512.82277310924371</v>
      </c>
      <c r="N481" s="5">
        <v>92.599137931034477</v>
      </c>
      <c r="O481" s="5">
        <v>123.75</v>
      </c>
      <c r="P481" s="5">
        <v>11.848706896551723</v>
      </c>
      <c r="Q481" s="5">
        <v>40.910507300518773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f t="shared" si="43"/>
        <v>932.58575987722077</v>
      </c>
      <c r="Z481" s="5">
        <v>150.65463463987209</v>
      </c>
      <c r="AA481" s="5">
        <v>0</v>
      </c>
      <c r="AB481" s="5">
        <f>VLOOKUP($E481,Parametros!$B$3:$F$14,2,FALSE)</f>
        <v>4</v>
      </c>
      <c r="AC481" s="5" t="str">
        <f>VLOOKUP($E481,Parametros!$B$3:$F$14,4,FALSE)</f>
        <v>20224</v>
      </c>
      <c r="AD481" s="5" t="str">
        <f>VLOOKUP($E481,Parametros!$B$3:$F$14,5,FALSE)</f>
        <v>2022-4-01</v>
      </c>
      <c r="AE481" s="5">
        <v>0</v>
      </c>
      <c r="AF481" t="s">
        <v>409</v>
      </c>
      <c r="AG481" t="s">
        <v>417</v>
      </c>
      <c r="AH481" s="40">
        <f t="shared" si="44"/>
        <v>4319.1031106502578</v>
      </c>
      <c r="AJ481" t="str">
        <f t="shared" si="45"/>
        <v>INSERT INTO TABLA_PRESUPUESTO VALUES ('VSR','Cripton_China','14005089-20',2022,'Abril',297,'USD',11880,5172.125755,0,1188,268.185374,512.822773,92.599138,123.75,11.848707,40.910507,0,0,0,0,0,0,0,932.58576,150.654635,0,4,'20224','2022-4-01');</v>
      </c>
    </row>
    <row r="482" spans="1:36" x14ac:dyDescent="0.2">
      <c r="A482" s="7" t="s">
        <v>117</v>
      </c>
      <c r="B482" t="s">
        <v>188</v>
      </c>
      <c r="C482" t="s">
        <v>159</v>
      </c>
      <c r="D482">
        <v>2022</v>
      </c>
      <c r="E482" t="s">
        <v>48</v>
      </c>
      <c r="F482" s="5">
        <v>47.52</v>
      </c>
      <c r="G482" t="s">
        <v>134</v>
      </c>
      <c r="H482" s="5">
        <v>3326.4</v>
      </c>
      <c r="I482" s="5">
        <v>1478.1579989102897</v>
      </c>
      <c r="J482" s="5">
        <v>0</v>
      </c>
      <c r="K482" s="5">
        <v>332.64000000000004</v>
      </c>
      <c r="L482" s="5">
        <v>42.909659869632016</v>
      </c>
      <c r="M482" s="5">
        <v>124.81964369747901</v>
      </c>
      <c r="N482" s="5">
        <v>14.815862068965519</v>
      </c>
      <c r="O482" s="5">
        <v>19.800000000000004</v>
      </c>
      <c r="P482" s="5">
        <v>1.895793103448276</v>
      </c>
      <c r="Q482" s="5">
        <v>11.454942044145257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f t="shared" si="43"/>
        <v>196.89098245641765</v>
      </c>
      <c r="Z482" s="5">
        <v>24.104741542379532</v>
      </c>
      <c r="AA482" s="5">
        <v>0</v>
      </c>
      <c r="AB482" s="5">
        <f>VLOOKUP($E482,Parametros!$B$3:$F$14,2,FALSE)</f>
        <v>4</v>
      </c>
      <c r="AC482" s="5" t="str">
        <f>VLOOKUP($E482,Parametros!$B$3:$F$14,4,FALSE)</f>
        <v>20224</v>
      </c>
      <c r="AD482" s="5" t="str">
        <f>VLOOKUP($E482,Parametros!$B$3:$F$14,5,FALSE)</f>
        <v>2022-4-01</v>
      </c>
      <c r="AE482" s="5">
        <v>0</v>
      </c>
      <c r="AF482" t="s">
        <v>409</v>
      </c>
      <c r="AG482" t="s">
        <v>417</v>
      </c>
      <c r="AH482" s="40">
        <f t="shared" si="44"/>
        <v>1275.8013587636606</v>
      </c>
      <c r="AJ482" t="str">
        <f t="shared" si="45"/>
        <v>INSERT INTO TABLA_PRESUPUESTO VALUES ('VSR','Cripton_China','14005043-17',2022,'Abril',47.52,'USD',3326.4,1478.157999,0,332.64,42.90966,124.819644,14.815862,19.8,1.895793,11.454942,0,0,0,0,0,0,0,196.890982,24.104742,0,4,'20224','2022-4-01');</v>
      </c>
    </row>
    <row r="483" spans="1:36" x14ac:dyDescent="0.2">
      <c r="A483" s="7" t="s">
        <v>117</v>
      </c>
      <c r="B483" t="s">
        <v>102</v>
      </c>
      <c r="C483" t="s">
        <v>138</v>
      </c>
      <c r="D483">
        <v>2022</v>
      </c>
      <c r="E483" t="s">
        <v>48</v>
      </c>
      <c r="F483" s="5">
        <v>9</v>
      </c>
      <c r="G483" t="s">
        <v>134</v>
      </c>
      <c r="H483" s="5">
        <v>810</v>
      </c>
      <c r="I483" s="5">
        <v>601.8619294164489</v>
      </c>
      <c r="J483" s="5">
        <v>0</v>
      </c>
      <c r="K483" s="5">
        <v>60.75</v>
      </c>
      <c r="L483" s="5">
        <v>8.1268295207636392</v>
      </c>
      <c r="M483" s="5">
        <v>5.2991681415929195</v>
      </c>
      <c r="N483" s="5">
        <v>3.5690789473684212</v>
      </c>
      <c r="O483" s="5">
        <v>4.7697368421052628</v>
      </c>
      <c r="P483" s="5">
        <v>0.45668859649122806</v>
      </c>
      <c r="Q483" s="5">
        <v>2.7893527704899168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f t="shared" si="43"/>
        <v>21.449317256831751</v>
      </c>
      <c r="Z483" s="5">
        <v>4.5652919587840026</v>
      </c>
      <c r="AA483" s="5">
        <v>0</v>
      </c>
      <c r="AB483" s="5">
        <f>VLOOKUP($E483,Parametros!$B$3:$F$14,2,FALSE)</f>
        <v>4</v>
      </c>
      <c r="AC483" s="5" t="str">
        <f>VLOOKUP($E483,Parametros!$B$3:$F$14,4,FALSE)</f>
        <v>20224</v>
      </c>
      <c r="AD483" s="5" t="str">
        <f>VLOOKUP($E483,Parametros!$B$3:$F$14,5,FALSE)</f>
        <v>2022-4-01</v>
      </c>
      <c r="AE483" s="5">
        <v>0</v>
      </c>
      <c r="AF483" t="s">
        <v>409</v>
      </c>
      <c r="AG483" t="s">
        <v>420</v>
      </c>
      <c r="AH483" s="40">
        <f t="shared" si="44"/>
        <v>117.81192380595573</v>
      </c>
      <c r="AJ483" t="str">
        <f t="shared" si="45"/>
        <v>INSERT INTO TABLA_PRESUPUESTO VALUES ('VSR','80218-C','14004965-17',2022,'Abril',9,'USD',810,601.861929,0,60.75,8.12683,5.299168,3.569079,4.769737,0.456689,2.789353,0,0,0,0,0,0,0,21.449317,4.565292,0,4,'20224','2022-4-01');</v>
      </c>
    </row>
    <row r="484" spans="1:36" x14ac:dyDescent="0.2">
      <c r="A484" s="7" t="s">
        <v>117</v>
      </c>
      <c r="B484" t="s">
        <v>102</v>
      </c>
      <c r="C484" t="s">
        <v>199</v>
      </c>
      <c r="D484">
        <v>2022</v>
      </c>
      <c r="E484" t="s">
        <v>48</v>
      </c>
      <c r="F484" s="5">
        <v>24</v>
      </c>
      <c r="G484" t="s">
        <v>134</v>
      </c>
      <c r="H484" s="5">
        <v>960</v>
      </c>
      <c r="I484" s="5">
        <v>493.27871502477149</v>
      </c>
      <c r="J484" s="5">
        <v>0</v>
      </c>
      <c r="K484" s="5">
        <v>72</v>
      </c>
      <c r="L484" s="5">
        <v>21.671545388703038</v>
      </c>
      <c r="M484" s="5">
        <v>14.131115044247785</v>
      </c>
      <c r="N484" s="5">
        <v>9.5175438596491233</v>
      </c>
      <c r="O484" s="5">
        <v>12.719298245614034</v>
      </c>
      <c r="P484" s="5">
        <v>1.2178362573099415</v>
      </c>
      <c r="Q484" s="5">
        <v>3.3058995798399011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f t="shared" si="43"/>
        <v>53.065804876751457</v>
      </c>
      <c r="Z484" s="5">
        <v>12.174111890090673</v>
      </c>
      <c r="AA484" s="5">
        <v>0</v>
      </c>
      <c r="AB484" s="5">
        <f>VLOOKUP($E484,Parametros!$B$3:$F$14,2,FALSE)</f>
        <v>4</v>
      </c>
      <c r="AC484" s="5" t="str">
        <f>VLOOKUP($E484,Parametros!$B$3:$F$14,4,FALSE)</f>
        <v>20224</v>
      </c>
      <c r="AD484" s="5" t="str">
        <f>VLOOKUP($E484,Parametros!$B$3:$F$14,5,FALSE)</f>
        <v>2022-4-01</v>
      </c>
      <c r="AE484" s="5">
        <v>0</v>
      </c>
      <c r="AF484" t="s">
        <v>409</v>
      </c>
      <c r="AG484" t="s">
        <v>420</v>
      </c>
      <c r="AH484" s="40">
        <f t="shared" si="44"/>
        <v>319.98393470977408</v>
      </c>
      <c r="AJ484" t="str">
        <f t="shared" si="45"/>
        <v>INSERT INTO TABLA_PRESUPUESTO VALUES ('VSR','80218-C','14004975-20',2022,'Abril',24,'USD',960,493.278715,0,72,21.671545,14.131115,9.517544,12.719298,1.217836,3.3059,0,0,0,0,0,0,0,53.065805,12.174112,0,4,'20224','2022-4-01');</v>
      </c>
    </row>
    <row r="485" spans="1:36" x14ac:dyDescent="0.2">
      <c r="A485" s="7" t="s">
        <v>117</v>
      </c>
      <c r="B485" t="s">
        <v>102</v>
      </c>
      <c r="C485" t="s">
        <v>200</v>
      </c>
      <c r="D485">
        <v>2022</v>
      </c>
      <c r="E485" t="s">
        <v>48</v>
      </c>
      <c r="F485" s="5">
        <v>18</v>
      </c>
      <c r="G485" t="s">
        <v>134</v>
      </c>
      <c r="H485" s="5">
        <v>720</v>
      </c>
      <c r="I485" s="5">
        <v>388.12866239026448</v>
      </c>
      <c r="J485" s="5">
        <v>0</v>
      </c>
      <c r="K485" s="5">
        <v>54</v>
      </c>
      <c r="L485" s="5">
        <v>16.253659041527278</v>
      </c>
      <c r="M485" s="5">
        <v>10.598336283185839</v>
      </c>
      <c r="N485" s="5">
        <v>7.1381578947368425</v>
      </c>
      <c r="O485" s="5">
        <v>9.5394736842105257</v>
      </c>
      <c r="P485" s="5">
        <v>0.91337719298245612</v>
      </c>
      <c r="Q485" s="5">
        <v>2.479424684879926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f t="shared" si="43"/>
        <v>39.799353657563593</v>
      </c>
      <c r="Z485" s="5">
        <v>9.1305839175680052</v>
      </c>
      <c r="AA485" s="5">
        <v>0</v>
      </c>
      <c r="AB485" s="5">
        <f>VLOOKUP($E485,Parametros!$B$3:$F$14,2,FALSE)</f>
        <v>4</v>
      </c>
      <c r="AC485" s="5" t="str">
        <f>VLOOKUP($E485,Parametros!$B$3:$F$14,4,FALSE)</f>
        <v>20224</v>
      </c>
      <c r="AD485" s="5" t="str">
        <f>VLOOKUP($E485,Parametros!$B$3:$F$14,5,FALSE)</f>
        <v>2022-4-01</v>
      </c>
      <c r="AE485" s="5">
        <v>0</v>
      </c>
      <c r="AF485" t="s">
        <v>409</v>
      </c>
      <c r="AG485" t="s">
        <v>420</v>
      </c>
      <c r="AH485" s="40">
        <f t="shared" si="44"/>
        <v>221.81832491064466</v>
      </c>
      <c r="AJ485" t="str">
        <f t="shared" si="45"/>
        <v>INSERT INTO TABLA_PRESUPUESTO VALUES ('VSR','80218-C','14004977-19',2022,'Abril',18,'USD',720,388.128662,0,54,16.253659,10.598336,7.138158,9.539474,0.913377,2.479425,0,0,0,0,0,0,0,39.799354,9.130584,0,4,'20224','2022-4-01');</v>
      </c>
    </row>
    <row r="486" spans="1:36" x14ac:dyDescent="0.2">
      <c r="A486" s="7" t="s">
        <v>117</v>
      </c>
      <c r="B486" t="s">
        <v>102</v>
      </c>
      <c r="C486" t="s">
        <v>201</v>
      </c>
      <c r="D486">
        <v>2022</v>
      </c>
      <c r="E486" t="s">
        <v>48</v>
      </c>
      <c r="F486" s="5">
        <v>24</v>
      </c>
      <c r="G486" t="s">
        <v>134</v>
      </c>
      <c r="H486" s="5">
        <v>960</v>
      </c>
      <c r="I486" s="5">
        <v>392.17549706796649</v>
      </c>
      <c r="J486" s="5">
        <v>0</v>
      </c>
      <c r="K486" s="5">
        <v>72</v>
      </c>
      <c r="L486" s="5">
        <v>21.671545388703038</v>
      </c>
      <c r="M486" s="5">
        <v>14.131115044247785</v>
      </c>
      <c r="N486" s="5">
        <v>9.5175438596491233</v>
      </c>
      <c r="O486" s="5">
        <v>12.719298245614034</v>
      </c>
      <c r="P486" s="5">
        <v>1.2178362573099415</v>
      </c>
      <c r="Q486" s="5">
        <v>3.3058995798399011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f t="shared" si="43"/>
        <v>53.065804876751457</v>
      </c>
      <c r="Z486" s="5">
        <v>12.174111890090673</v>
      </c>
      <c r="AA486" s="5">
        <v>0</v>
      </c>
      <c r="AB486" s="5">
        <f>VLOOKUP($E486,Parametros!$B$3:$F$14,2,FALSE)</f>
        <v>4</v>
      </c>
      <c r="AC486" s="5" t="str">
        <f>VLOOKUP($E486,Parametros!$B$3:$F$14,4,FALSE)</f>
        <v>20224</v>
      </c>
      <c r="AD486" s="5" t="str">
        <f>VLOOKUP($E486,Parametros!$B$3:$F$14,5,FALSE)</f>
        <v>2022-4-01</v>
      </c>
      <c r="AE486" s="5">
        <v>0</v>
      </c>
      <c r="AF486" t="s">
        <v>409</v>
      </c>
      <c r="AG486" t="s">
        <v>420</v>
      </c>
      <c r="AH486" s="40">
        <f t="shared" si="44"/>
        <v>421.08715266657896</v>
      </c>
      <c r="AJ486" t="str">
        <f t="shared" si="45"/>
        <v>INSERT INTO TABLA_PRESUPUESTO VALUES ('VSR','80218-C','14004800-20',2022,'Abril',24,'USD',960,392.175497,0,72,21.671545,14.131115,9.517544,12.719298,1.217836,3.3059,0,0,0,0,0,0,0,53.065805,12.174112,0,4,'20224','2022-4-01');</v>
      </c>
    </row>
    <row r="487" spans="1:36" x14ac:dyDescent="0.2">
      <c r="A487" s="7" t="s">
        <v>117</v>
      </c>
      <c r="B487" t="s">
        <v>102</v>
      </c>
      <c r="C487" t="s">
        <v>142</v>
      </c>
      <c r="D487">
        <v>2022</v>
      </c>
      <c r="E487" t="s">
        <v>48</v>
      </c>
      <c r="F487" s="5">
        <v>30</v>
      </c>
      <c r="G487" t="s">
        <v>134</v>
      </c>
      <c r="H487" s="5">
        <v>900</v>
      </c>
      <c r="I487" s="5">
        <v>524.98859003607538</v>
      </c>
      <c r="J487" s="5">
        <v>0</v>
      </c>
      <c r="K487" s="5">
        <v>67.5</v>
      </c>
      <c r="L487" s="5">
        <v>27.089431735878794</v>
      </c>
      <c r="M487" s="5">
        <v>17.663893805309733</v>
      </c>
      <c r="N487" s="5">
        <v>11.896929824561402</v>
      </c>
      <c r="O487" s="5">
        <v>15.899122807017545</v>
      </c>
      <c r="P487" s="5">
        <v>1.5222953216374271</v>
      </c>
      <c r="Q487" s="5">
        <v>3.0992808560999072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f t="shared" si="43"/>
        <v>65.299162477239364</v>
      </c>
      <c r="Z487" s="5">
        <v>15.217639862613341</v>
      </c>
      <c r="AA487" s="5">
        <v>0</v>
      </c>
      <c r="AB487" s="5">
        <f>VLOOKUP($E487,Parametros!$B$3:$F$14,2,FALSE)</f>
        <v>4</v>
      </c>
      <c r="AC487" s="5" t="str">
        <f>VLOOKUP($E487,Parametros!$B$3:$F$14,4,FALSE)</f>
        <v>20224</v>
      </c>
      <c r="AD487" s="5" t="str">
        <f>VLOOKUP($E487,Parametros!$B$3:$F$14,5,FALSE)</f>
        <v>2022-4-01</v>
      </c>
      <c r="AE487" s="5">
        <v>0</v>
      </c>
      <c r="AF487" t="s">
        <v>409</v>
      </c>
      <c r="AG487" t="s">
        <v>420</v>
      </c>
      <c r="AH487" s="40">
        <f t="shared" si="44"/>
        <v>215.12281575080652</v>
      </c>
      <c r="AJ487" t="str">
        <f t="shared" si="45"/>
        <v>INSERT INTO TABLA_PRESUPUESTO VALUES ('VSR','80218-C','14004971-20',2022,'Abril',30,'USD',900,524.98859,0,67.5,27.089432,17.663894,11.89693,15.899123,1.522295,3.099281,0,0,0,0,0,0,0,65.299162,15.21764,0,4,'20224','2022-4-01');</v>
      </c>
    </row>
    <row r="488" spans="1:36" x14ac:dyDescent="0.2">
      <c r="A488" s="7" t="s">
        <v>117</v>
      </c>
      <c r="B488" t="s">
        <v>102</v>
      </c>
      <c r="C488" t="s">
        <v>202</v>
      </c>
      <c r="D488">
        <v>2022</v>
      </c>
      <c r="E488" t="s">
        <v>48</v>
      </c>
      <c r="F488" s="5">
        <v>9</v>
      </c>
      <c r="G488" t="s">
        <v>134</v>
      </c>
      <c r="H488" s="5">
        <v>270</v>
      </c>
      <c r="I488" s="5">
        <v>144.20290189907402</v>
      </c>
      <c r="J488" s="5">
        <v>0</v>
      </c>
      <c r="K488" s="5">
        <v>20.25</v>
      </c>
      <c r="L488" s="5">
        <v>8.1268295207636392</v>
      </c>
      <c r="M488" s="5">
        <v>5.2991681415929195</v>
      </c>
      <c r="N488" s="5">
        <v>3.5690789473684212</v>
      </c>
      <c r="O488" s="5">
        <v>4.7697368421052628</v>
      </c>
      <c r="P488" s="5">
        <v>0.45668859649122806</v>
      </c>
      <c r="Q488" s="5">
        <v>0.92978425682997223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f t="shared" si="43"/>
        <v>19.589748743171807</v>
      </c>
      <c r="Z488" s="5">
        <v>4.5652919587840026</v>
      </c>
      <c r="AA488" s="5">
        <v>0</v>
      </c>
      <c r="AB488" s="5">
        <f>VLOOKUP($E488,Parametros!$B$3:$F$14,2,FALSE)</f>
        <v>4</v>
      </c>
      <c r="AC488" s="5" t="str">
        <f>VLOOKUP($E488,Parametros!$B$3:$F$14,4,FALSE)</f>
        <v>20224</v>
      </c>
      <c r="AD488" s="5" t="str">
        <f>VLOOKUP($E488,Parametros!$B$3:$F$14,5,FALSE)</f>
        <v>2022-4-01</v>
      </c>
      <c r="AE488" s="5">
        <v>0</v>
      </c>
      <c r="AF488" t="s">
        <v>409</v>
      </c>
      <c r="AG488" t="s">
        <v>420</v>
      </c>
      <c r="AH488" s="40">
        <f t="shared" si="44"/>
        <v>77.830519836990533</v>
      </c>
      <c r="AJ488" t="str">
        <f t="shared" si="45"/>
        <v>INSERT INTO TABLA_PRESUPUESTO VALUES ('VSR','80218-C','14004874-20',2022,'Abril',9,'USD',270,144.202902,0,20.25,8.12683,5.299168,3.569079,4.769737,0.456689,0.929784,0,0,0,0,0,0,0,19.589749,4.565292,0,4,'20224','2022-4-01');</v>
      </c>
    </row>
    <row r="489" spans="1:36" x14ac:dyDescent="0.2">
      <c r="A489" s="7" t="s">
        <v>117</v>
      </c>
      <c r="B489" t="s">
        <v>102</v>
      </c>
      <c r="C489" t="s">
        <v>204</v>
      </c>
      <c r="D489">
        <v>2022</v>
      </c>
      <c r="E489" t="s">
        <v>48</v>
      </c>
      <c r="F489" s="5">
        <v>9</v>
      </c>
      <c r="G489" t="s">
        <v>134</v>
      </c>
      <c r="H489" s="5">
        <v>1944</v>
      </c>
      <c r="I489" s="5">
        <v>460.4727189856136</v>
      </c>
      <c r="J489" s="5">
        <v>0</v>
      </c>
      <c r="K489" s="5">
        <v>0</v>
      </c>
      <c r="L489" s="5">
        <v>0</v>
      </c>
      <c r="M489" s="5">
        <v>5.2991681415929195</v>
      </c>
      <c r="N489" s="5">
        <v>3.5690789473684212</v>
      </c>
      <c r="O489" s="5">
        <v>4.7697368421052628</v>
      </c>
      <c r="P489" s="5">
        <v>0.45668859649122806</v>
      </c>
      <c r="Q489" s="5">
        <v>6.6944466491757995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f t="shared" si="43"/>
        <v>25.354411135517633</v>
      </c>
      <c r="Z489" s="5">
        <v>4.5652919587840026</v>
      </c>
      <c r="AA489" s="5">
        <v>0</v>
      </c>
      <c r="AB489" s="5">
        <f>VLOOKUP($E489,Parametros!$B$3:$F$14,2,FALSE)</f>
        <v>4</v>
      </c>
      <c r="AC489" s="5" t="str">
        <f>VLOOKUP($E489,Parametros!$B$3:$F$14,4,FALSE)</f>
        <v>20224</v>
      </c>
      <c r="AD489" s="5" t="str">
        <f>VLOOKUP($E489,Parametros!$B$3:$F$14,5,FALSE)</f>
        <v>2022-4-01</v>
      </c>
      <c r="AE489" s="5">
        <v>0</v>
      </c>
      <c r="AF489" t="s">
        <v>409</v>
      </c>
      <c r="AG489" t="s">
        <v>420</v>
      </c>
      <c r="AH489" s="40">
        <f t="shared" si="44"/>
        <v>1458.1728698788688</v>
      </c>
      <c r="AJ489" t="str">
        <f t="shared" si="45"/>
        <v>INSERT INTO TABLA_PRESUPUESTO VALUES ('VSR','80218-C','14004941-16',2022,'Abril',9,'USD',1944,460.472719,0,0,0,5.299168,3.569079,4.769737,0.456689,6.694447,0,0,0,0,0,0,0,25.354411,4.565292,0,4,'20224','2022-4-01');</v>
      </c>
    </row>
    <row r="490" spans="1:36" x14ac:dyDescent="0.2">
      <c r="A490" s="7" t="s">
        <v>117</v>
      </c>
      <c r="B490" t="s">
        <v>73</v>
      </c>
      <c r="C490" t="s">
        <v>122</v>
      </c>
      <c r="D490">
        <v>2022</v>
      </c>
      <c r="E490" t="s">
        <v>48</v>
      </c>
      <c r="F490" s="5">
        <v>45</v>
      </c>
      <c r="G490" t="s">
        <v>134</v>
      </c>
      <c r="H490" s="5">
        <v>4725</v>
      </c>
      <c r="I490" s="5">
        <v>2313.6712693959039</v>
      </c>
      <c r="J490" s="5">
        <v>0</v>
      </c>
      <c r="K490" s="5">
        <v>1125</v>
      </c>
      <c r="L490" s="5">
        <v>40.634147603818192</v>
      </c>
      <c r="M490" s="5">
        <v>57.33</v>
      </c>
      <c r="N490" s="5">
        <v>20.343750000000004</v>
      </c>
      <c r="O490" s="5">
        <v>27.1875</v>
      </c>
      <c r="P490" s="5">
        <v>2.6031249999999999</v>
      </c>
      <c r="Q490" s="5">
        <v>16.271224494524514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f t="shared" ref="Y490:Y523" si="46">+M490+N490+O490+P490+T490+U490+V490+Z490+AA490+S490+X490+Q490+R490</f>
        <v>146.56205928844454</v>
      </c>
      <c r="Z490" s="5">
        <v>22.826459793920012</v>
      </c>
      <c r="AA490" s="5">
        <v>0</v>
      </c>
      <c r="AB490" s="5">
        <f>VLOOKUP($E490,Parametros!$B$3:$F$14,2,FALSE)</f>
        <v>4</v>
      </c>
      <c r="AC490" s="5" t="str">
        <f>VLOOKUP($E490,Parametros!$B$3:$F$14,4,FALSE)</f>
        <v>20224</v>
      </c>
      <c r="AD490" s="5" t="str">
        <f>VLOOKUP($E490,Parametros!$B$3:$F$14,5,FALSE)</f>
        <v>2022-4-01</v>
      </c>
      <c r="AE490" s="5">
        <v>0</v>
      </c>
      <c r="AF490" t="s">
        <v>409</v>
      </c>
      <c r="AG490" t="s">
        <v>424</v>
      </c>
      <c r="AH490" s="40">
        <f t="shared" ref="AH490:AH523" si="47">+H490-SUM(I490:X490)-SUM(Z490:AA490)</f>
        <v>1099.1325237118331</v>
      </c>
      <c r="AJ490" t="str">
        <f t="shared" si="45"/>
        <v>INSERT INTO TABLA_PRESUPUESTO VALUES ('VSR','80122-C','14005080-18',2022,'Abril',45,'USD',4725,2313.671269,0,1125,40.634148,57.33,20.34375,27.1875,2.603125,16.271224,0,0,0,0,0,0,0,146.562059,22.82646,0,4,'20224','2022-4-01');</v>
      </c>
    </row>
    <row r="491" spans="1:36" x14ac:dyDescent="0.2">
      <c r="A491" s="7" t="s">
        <v>117</v>
      </c>
      <c r="B491" t="s">
        <v>73</v>
      </c>
      <c r="C491" t="s">
        <v>217</v>
      </c>
      <c r="D491">
        <v>2022</v>
      </c>
      <c r="E491" t="s">
        <v>48</v>
      </c>
      <c r="F491" s="5">
        <v>120</v>
      </c>
      <c r="G491" t="s">
        <v>134</v>
      </c>
      <c r="H491" s="5">
        <v>9600</v>
      </c>
      <c r="I491" s="5">
        <v>2846.8964410232111</v>
      </c>
      <c r="J491" s="5">
        <v>0</v>
      </c>
      <c r="K491" s="5">
        <v>2400</v>
      </c>
      <c r="L491" s="5">
        <v>108.35772694351517</v>
      </c>
      <c r="M491" s="5">
        <v>152.88</v>
      </c>
      <c r="N491" s="5">
        <v>54.250000000000007</v>
      </c>
      <c r="O491" s="5">
        <v>72.5</v>
      </c>
      <c r="P491" s="5">
        <v>6.9416666666666664</v>
      </c>
      <c r="Q491" s="5">
        <v>33.05899579839901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f t="shared" si="46"/>
        <v>380.50122191551901</v>
      </c>
      <c r="Z491" s="5">
        <v>60.870559450453364</v>
      </c>
      <c r="AA491" s="5">
        <v>0</v>
      </c>
      <c r="AB491" s="5">
        <f>VLOOKUP($E491,Parametros!$B$3:$F$14,2,FALSE)</f>
        <v>4</v>
      </c>
      <c r="AC491" s="5" t="str">
        <f>VLOOKUP($E491,Parametros!$B$3:$F$14,4,FALSE)</f>
        <v>20224</v>
      </c>
      <c r="AD491" s="5" t="str">
        <f>VLOOKUP($E491,Parametros!$B$3:$F$14,5,FALSE)</f>
        <v>2022-4-01</v>
      </c>
      <c r="AE491" s="5">
        <v>0</v>
      </c>
      <c r="AF491" t="s">
        <v>409</v>
      </c>
      <c r="AG491" t="s">
        <v>424</v>
      </c>
      <c r="AH491" s="40">
        <f t="shared" si="47"/>
        <v>3864.2446101177538</v>
      </c>
      <c r="AJ491" t="str">
        <f t="shared" si="45"/>
        <v>INSERT INTO TABLA_PRESUPUESTO VALUES ('VSR','80122-C','14004954-20',2022,'Abril',120,'USD',9600,2846.896441,0,2400,108.357727,152.88,54.25,72.5,6.941667,33.058996,0,0,0,0,0,0,0,380.501222,60.870559,0,4,'20224','2022-4-01');</v>
      </c>
    </row>
    <row r="492" spans="1:36" x14ac:dyDescent="0.2">
      <c r="A492" s="7" t="s">
        <v>117</v>
      </c>
      <c r="B492" t="s">
        <v>77</v>
      </c>
      <c r="C492" t="s">
        <v>138</v>
      </c>
      <c r="D492">
        <v>2022</v>
      </c>
      <c r="E492" t="s">
        <v>48</v>
      </c>
      <c r="F492" s="5">
        <v>7.5</v>
      </c>
      <c r="G492" t="s">
        <v>134</v>
      </c>
      <c r="H492" s="5">
        <v>749.69999999999993</v>
      </c>
      <c r="I492" s="5">
        <v>501.55160784704071</v>
      </c>
      <c r="J492" s="5">
        <v>0</v>
      </c>
      <c r="K492" s="5">
        <v>75</v>
      </c>
      <c r="L492" s="5">
        <v>6.7723579339696984</v>
      </c>
      <c r="M492" s="5">
        <v>3.5306515748031488</v>
      </c>
      <c r="N492" s="5">
        <v>37.950922818791945</v>
      </c>
      <c r="O492" s="5">
        <v>30.411073825503355</v>
      </c>
      <c r="P492" s="5">
        <v>2.9117729306487701</v>
      </c>
      <c r="Q492" s="5">
        <v>2.5817009531312225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f t="shared" si="46"/>
        <v>81.190532068531766</v>
      </c>
      <c r="Z492" s="5">
        <v>3.8044099656533352</v>
      </c>
      <c r="AA492" s="5">
        <v>0</v>
      </c>
      <c r="AB492" s="5">
        <f>VLOOKUP($E492,Parametros!$B$3:$F$14,2,FALSE)</f>
        <v>4</v>
      </c>
      <c r="AC492" s="5" t="str">
        <f>VLOOKUP($E492,Parametros!$B$3:$F$14,4,FALSE)</f>
        <v>20224</v>
      </c>
      <c r="AD492" s="5" t="str">
        <f>VLOOKUP($E492,Parametros!$B$3:$F$14,5,FALSE)</f>
        <v>2022-4-01</v>
      </c>
      <c r="AE492" s="5">
        <v>0</v>
      </c>
      <c r="AF492" t="s">
        <v>409</v>
      </c>
      <c r="AG492" t="s">
        <v>425</v>
      </c>
      <c r="AH492" s="40">
        <f t="shared" si="47"/>
        <v>85.185502150457765</v>
      </c>
      <c r="AJ492" t="str">
        <f t="shared" si="45"/>
        <v>INSERT INTO TABLA_PRESUPUESTO VALUES ('VSR','80136-C','14004965-17',2022,'Abril',7.5,'USD',749.7,501.551608,0,75,6.772358,3.530652,37.950923,30.411074,2.911773,2.581701,0,0,0,0,0,0,0,81.190532,3.80441,0,4,'20224','2022-4-01');</v>
      </c>
    </row>
    <row r="493" spans="1:36" x14ac:dyDescent="0.2">
      <c r="A493" s="7" t="s">
        <v>117</v>
      </c>
      <c r="B493" t="s">
        <v>77</v>
      </c>
      <c r="C493" t="s">
        <v>218</v>
      </c>
      <c r="D493">
        <v>2022</v>
      </c>
      <c r="E493" t="s">
        <v>48</v>
      </c>
      <c r="F493" s="5">
        <v>7.5</v>
      </c>
      <c r="G493" t="s">
        <v>134</v>
      </c>
      <c r="H493" s="5">
        <v>299.7</v>
      </c>
      <c r="I493" s="5">
        <v>149.72942113331138</v>
      </c>
      <c r="J493" s="5">
        <v>0</v>
      </c>
      <c r="K493" s="5">
        <v>45</v>
      </c>
      <c r="L493" s="5">
        <v>6.7723579339696984</v>
      </c>
      <c r="M493" s="5">
        <v>3.5306515748031488</v>
      </c>
      <c r="N493" s="5">
        <v>37.950922818791945</v>
      </c>
      <c r="O493" s="5">
        <v>30.411073825503355</v>
      </c>
      <c r="P493" s="5">
        <v>2.9117729306487701</v>
      </c>
      <c r="Q493" s="5">
        <v>1.0320605250812691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f t="shared" si="46"/>
        <v>79.640891640481811</v>
      </c>
      <c r="Z493" s="5">
        <v>3.8044099656533352</v>
      </c>
      <c r="AA493" s="5">
        <v>0</v>
      </c>
      <c r="AB493" s="5">
        <f>VLOOKUP($E493,Parametros!$B$3:$F$14,2,FALSE)</f>
        <v>4</v>
      </c>
      <c r="AC493" s="5" t="str">
        <f>VLOOKUP($E493,Parametros!$B$3:$F$14,4,FALSE)</f>
        <v>20224</v>
      </c>
      <c r="AD493" s="5" t="str">
        <f>VLOOKUP($E493,Parametros!$B$3:$F$14,5,FALSE)</f>
        <v>2022-4-01</v>
      </c>
      <c r="AE493" s="5">
        <v>0</v>
      </c>
      <c r="AF493" t="s">
        <v>409</v>
      </c>
      <c r="AG493" t="s">
        <v>425</v>
      </c>
      <c r="AH493" s="40">
        <f t="shared" si="47"/>
        <v>18.557329292237071</v>
      </c>
      <c r="AJ493" t="str">
        <f t="shared" si="45"/>
        <v>INSERT INTO TABLA_PRESUPUESTO VALUES ('VSR','80136-C','14004898-18',2022,'Abril',7.5,'USD',299.7,149.729421,0,45,6.772358,3.530652,37.950923,30.411074,2.911773,1.032061,0,0,0,0,0,0,0,79.640892,3.80441,0,4,'20224','2022-4-01');</v>
      </c>
    </row>
    <row r="494" spans="1:36" x14ac:dyDescent="0.2">
      <c r="A494" s="7" t="s">
        <v>117</v>
      </c>
      <c r="B494" t="s">
        <v>77</v>
      </c>
      <c r="C494" t="s">
        <v>219</v>
      </c>
      <c r="D494">
        <v>2022</v>
      </c>
      <c r="E494" t="s">
        <v>48</v>
      </c>
      <c r="F494" s="5">
        <v>7.5</v>
      </c>
      <c r="G494" t="s">
        <v>134</v>
      </c>
      <c r="H494" s="5">
        <v>299.7</v>
      </c>
      <c r="I494" s="5">
        <v>153.45214868401382</v>
      </c>
      <c r="J494" s="5">
        <v>0</v>
      </c>
      <c r="K494" s="5">
        <v>45</v>
      </c>
      <c r="L494" s="5">
        <v>6.7723579339696984</v>
      </c>
      <c r="M494" s="5">
        <v>3.5306515748031488</v>
      </c>
      <c r="N494" s="5">
        <v>37.950922818791945</v>
      </c>
      <c r="O494" s="5">
        <v>30.411073825503355</v>
      </c>
      <c r="P494" s="5">
        <v>2.9117729306487701</v>
      </c>
      <c r="Q494" s="5">
        <v>1.0320605250812691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f t="shared" si="46"/>
        <v>79.640891640481811</v>
      </c>
      <c r="Z494" s="5">
        <v>3.8044099656533352</v>
      </c>
      <c r="AA494" s="5">
        <v>0</v>
      </c>
      <c r="AB494" s="5">
        <f>VLOOKUP($E494,Parametros!$B$3:$F$14,2,FALSE)</f>
        <v>4</v>
      </c>
      <c r="AC494" s="5" t="str">
        <f>VLOOKUP($E494,Parametros!$B$3:$F$14,4,FALSE)</f>
        <v>20224</v>
      </c>
      <c r="AD494" s="5" t="str">
        <f>VLOOKUP($E494,Parametros!$B$3:$F$14,5,FALSE)</f>
        <v>2022-4-01</v>
      </c>
      <c r="AE494" s="5">
        <v>-1.7763568394002505E-14</v>
      </c>
      <c r="AF494" t="s">
        <v>409</v>
      </c>
      <c r="AG494" t="s">
        <v>425</v>
      </c>
      <c r="AH494" s="40">
        <f t="shared" si="47"/>
        <v>14.834601741534655</v>
      </c>
      <c r="AJ494" t="str">
        <f t="shared" si="45"/>
        <v>INSERT INTO TABLA_PRESUPUESTO VALUES ('VSR','80136-C','14004900-18',2022,'Abril',7.5,'USD',299.7,153.452149,0,45,6.772358,3.530652,37.950923,30.411074,2.911773,1.032061,0,0,0,0,0,0,0,79.640892,3.80441,0,4,'20224','2022-4-01');</v>
      </c>
    </row>
    <row r="495" spans="1:36" x14ac:dyDescent="0.2">
      <c r="A495" s="7" t="s">
        <v>117</v>
      </c>
      <c r="B495" t="s">
        <v>77</v>
      </c>
      <c r="C495" t="s">
        <v>220</v>
      </c>
      <c r="D495">
        <v>2022</v>
      </c>
      <c r="E495" t="s">
        <v>48</v>
      </c>
      <c r="F495" s="5">
        <v>7.5</v>
      </c>
      <c r="G495" t="s">
        <v>134</v>
      </c>
      <c r="H495" s="5">
        <v>299.7</v>
      </c>
      <c r="I495" s="5">
        <v>125.99692679150549</v>
      </c>
      <c r="J495" s="5">
        <v>0</v>
      </c>
      <c r="K495" s="5">
        <v>45</v>
      </c>
      <c r="L495" s="5">
        <v>6.7723579339696984</v>
      </c>
      <c r="M495" s="5">
        <v>3.5306515748031488</v>
      </c>
      <c r="N495" s="5">
        <v>37.950922818791945</v>
      </c>
      <c r="O495" s="5">
        <v>30.411073825503355</v>
      </c>
      <c r="P495" s="5">
        <v>2.9117729306487701</v>
      </c>
      <c r="Q495" s="5">
        <v>1.0320605250812691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f t="shared" si="46"/>
        <v>79.640891640481811</v>
      </c>
      <c r="Z495" s="5">
        <v>3.8044099656533352</v>
      </c>
      <c r="AA495" s="5">
        <v>0</v>
      </c>
      <c r="AB495" s="5">
        <f>VLOOKUP($E495,Parametros!$B$3:$F$14,2,FALSE)</f>
        <v>4</v>
      </c>
      <c r="AC495" s="5" t="str">
        <f>VLOOKUP($E495,Parametros!$B$3:$F$14,4,FALSE)</f>
        <v>20224</v>
      </c>
      <c r="AD495" s="5" t="str">
        <f>VLOOKUP($E495,Parametros!$B$3:$F$14,5,FALSE)</f>
        <v>2022-4-01</v>
      </c>
      <c r="AE495" s="5">
        <v>0</v>
      </c>
      <c r="AF495" t="s">
        <v>409</v>
      </c>
      <c r="AG495" t="s">
        <v>425</v>
      </c>
      <c r="AH495" s="40">
        <f t="shared" si="47"/>
        <v>42.289823634042975</v>
      </c>
      <c r="AJ495" t="str">
        <f t="shared" si="45"/>
        <v>INSERT INTO TABLA_PRESUPUESTO VALUES ('VSR','80136-C','14004901-18',2022,'Abril',7.5,'USD',299.7,125.996927,0,45,6.772358,3.530652,37.950923,30.411074,2.911773,1.032061,0,0,0,0,0,0,0,79.640892,3.80441,0,4,'20224','2022-4-01');</v>
      </c>
    </row>
    <row r="496" spans="1:36" x14ac:dyDescent="0.2">
      <c r="A496" s="7" t="s">
        <v>117</v>
      </c>
      <c r="B496" t="s">
        <v>77</v>
      </c>
      <c r="C496" t="s">
        <v>221</v>
      </c>
      <c r="D496">
        <v>2022</v>
      </c>
      <c r="E496" t="s">
        <v>48</v>
      </c>
      <c r="F496" s="5">
        <v>7.5</v>
      </c>
      <c r="G496" t="s">
        <v>134</v>
      </c>
      <c r="H496" s="5">
        <v>300</v>
      </c>
      <c r="I496" s="5">
        <v>186.39760543676306</v>
      </c>
      <c r="J496" s="5">
        <v>0</v>
      </c>
      <c r="K496" s="5">
        <v>45</v>
      </c>
      <c r="L496" s="5">
        <v>6.7723579339696984</v>
      </c>
      <c r="M496" s="5">
        <v>3.5306515748031488</v>
      </c>
      <c r="N496" s="5">
        <v>37.950922818791945</v>
      </c>
      <c r="O496" s="5">
        <v>30.411073825503355</v>
      </c>
      <c r="P496" s="5">
        <v>2.9117729306487701</v>
      </c>
      <c r="Q496" s="5">
        <v>1.0330936186999691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f t="shared" si="46"/>
        <v>79.641924734100513</v>
      </c>
      <c r="Z496" s="5">
        <v>3.8044099656533352</v>
      </c>
      <c r="AA496" s="5">
        <v>0</v>
      </c>
      <c r="AB496" s="5">
        <f>VLOOKUP($E496,Parametros!$B$3:$F$14,2,FALSE)</f>
        <v>4</v>
      </c>
      <c r="AC496" s="5" t="str">
        <f>VLOOKUP($E496,Parametros!$B$3:$F$14,4,FALSE)</f>
        <v>20224</v>
      </c>
      <c r="AD496" s="5" t="str">
        <f>VLOOKUP($E496,Parametros!$B$3:$F$14,5,FALSE)</f>
        <v>2022-4-01</v>
      </c>
      <c r="AE496" s="5">
        <v>0</v>
      </c>
      <c r="AF496" t="s">
        <v>409</v>
      </c>
      <c r="AG496" t="s">
        <v>425</v>
      </c>
      <c r="AH496" s="40">
        <f t="shared" si="47"/>
        <v>-17.811888104833301</v>
      </c>
      <c r="AJ496" t="str">
        <f t="shared" si="45"/>
        <v>INSERT INTO TABLA_PRESUPUESTO VALUES ('VSR','80136-C','14005031-19',2022,'Abril',7.5,'USD',300,186.397605,0,45,6.772358,3.530652,37.950923,30.411074,2.911773,1.033094,0,0,0,0,0,0,0,79.641925,3.80441,0,4,'20224','2022-4-01');</v>
      </c>
    </row>
    <row r="497" spans="1:36" x14ac:dyDescent="0.2">
      <c r="A497" s="7" t="s">
        <v>117</v>
      </c>
      <c r="B497" t="s">
        <v>77</v>
      </c>
      <c r="C497" t="s">
        <v>222</v>
      </c>
      <c r="D497">
        <v>2022</v>
      </c>
      <c r="E497" t="s">
        <v>48</v>
      </c>
      <c r="F497" s="5">
        <v>60</v>
      </c>
      <c r="G497" t="s">
        <v>134</v>
      </c>
      <c r="H497" s="5">
        <v>1800</v>
      </c>
      <c r="I497" s="5">
        <v>906.66862165671319</v>
      </c>
      <c r="J497" s="5">
        <v>0</v>
      </c>
      <c r="K497" s="5">
        <v>270</v>
      </c>
      <c r="L497" s="5">
        <v>54.178863471757587</v>
      </c>
      <c r="M497" s="5">
        <v>28.245212598425191</v>
      </c>
      <c r="N497" s="5">
        <v>303.60738255033556</v>
      </c>
      <c r="O497" s="5">
        <v>243.28859060402684</v>
      </c>
      <c r="P497" s="5">
        <v>23.294183445190161</v>
      </c>
      <c r="Q497" s="5">
        <v>6.1985617121998144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f t="shared" si="46"/>
        <v>635.06921063540415</v>
      </c>
      <c r="Z497" s="5">
        <v>30.435279725226682</v>
      </c>
      <c r="AA497" s="5">
        <v>0</v>
      </c>
      <c r="AB497" s="5">
        <f>VLOOKUP($E497,Parametros!$B$3:$F$14,2,FALSE)</f>
        <v>4</v>
      </c>
      <c r="AC497" s="5" t="str">
        <f>VLOOKUP($E497,Parametros!$B$3:$F$14,4,FALSE)</f>
        <v>20224</v>
      </c>
      <c r="AD497" s="5" t="str">
        <f>VLOOKUP($E497,Parametros!$B$3:$F$14,5,FALSE)</f>
        <v>2022-4-01</v>
      </c>
      <c r="AE497" s="5">
        <v>0</v>
      </c>
      <c r="AF497" t="s">
        <v>409</v>
      </c>
      <c r="AG497" t="s">
        <v>425</v>
      </c>
      <c r="AH497" s="40">
        <f t="shared" si="47"/>
        <v>-65.916695763875055</v>
      </c>
      <c r="AJ497" t="str">
        <f t="shared" si="45"/>
        <v>INSERT INTO TABLA_PRESUPUESTO VALUES ('VSR','80136-C','14004902-18',2022,'Abril',60,'USD',1800,906.668622,0,270,54.178863,28.245213,303.607383,243.288591,23.294183,6.198562,0,0,0,0,0,0,0,635.069211,30.43528,0,4,'20224','2022-4-01');</v>
      </c>
    </row>
    <row r="498" spans="1:36" x14ac:dyDescent="0.2">
      <c r="A498" s="7" t="s">
        <v>117</v>
      </c>
      <c r="B498" t="s">
        <v>77</v>
      </c>
      <c r="C498" t="s">
        <v>223</v>
      </c>
      <c r="D498">
        <v>2022</v>
      </c>
      <c r="E498" t="s">
        <v>48</v>
      </c>
      <c r="F498" s="5">
        <v>60</v>
      </c>
      <c r="G498" t="s">
        <v>134</v>
      </c>
      <c r="H498" s="5">
        <v>1800</v>
      </c>
      <c r="I498" s="5">
        <v>959.41273994141341</v>
      </c>
      <c r="J498" s="5">
        <v>0</v>
      </c>
      <c r="K498" s="5">
        <v>270</v>
      </c>
      <c r="L498" s="5">
        <v>54.178863471757587</v>
      </c>
      <c r="M498" s="5">
        <v>28.245212598425191</v>
      </c>
      <c r="N498" s="5">
        <v>303.60738255033556</v>
      </c>
      <c r="O498" s="5">
        <v>243.28859060402684</v>
      </c>
      <c r="P498" s="5">
        <v>23.294183445190161</v>
      </c>
      <c r="Q498" s="5">
        <v>6.1985617121998144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f t="shared" si="46"/>
        <v>635.06921063540415</v>
      </c>
      <c r="Z498" s="5">
        <v>30.435279725226682</v>
      </c>
      <c r="AA498" s="5">
        <v>0</v>
      </c>
      <c r="AB498" s="5">
        <f>VLOOKUP($E498,Parametros!$B$3:$F$14,2,FALSE)</f>
        <v>4</v>
      </c>
      <c r="AC498" s="5" t="str">
        <f>VLOOKUP($E498,Parametros!$B$3:$F$14,4,FALSE)</f>
        <v>20224</v>
      </c>
      <c r="AD498" s="5" t="str">
        <f>VLOOKUP($E498,Parametros!$B$3:$F$14,5,FALSE)</f>
        <v>2022-4-01</v>
      </c>
      <c r="AE498" s="5">
        <v>0</v>
      </c>
      <c r="AF498" t="s">
        <v>409</v>
      </c>
      <c r="AG498" t="s">
        <v>425</v>
      </c>
      <c r="AH498" s="40">
        <f t="shared" si="47"/>
        <v>-118.66081404857516</v>
      </c>
      <c r="AJ498" t="str">
        <f t="shared" si="45"/>
        <v>INSERT INTO TABLA_PRESUPUESTO VALUES ('VSR','80136-C','14004904-18',2022,'Abril',60,'USD',1800,959.41274,0,270,54.178863,28.245213,303.607383,243.288591,23.294183,6.198562,0,0,0,0,0,0,0,635.069211,30.43528,0,4,'20224','2022-4-01');</v>
      </c>
    </row>
    <row r="499" spans="1:36" x14ac:dyDescent="0.2">
      <c r="A499" s="7" t="s">
        <v>225</v>
      </c>
      <c r="B499" t="s">
        <v>67</v>
      </c>
      <c r="C499" t="s">
        <v>226</v>
      </c>
      <c r="D499">
        <v>2022</v>
      </c>
      <c r="E499" t="s">
        <v>48</v>
      </c>
      <c r="F499" s="5">
        <v>9</v>
      </c>
      <c r="G499" t="s">
        <v>227</v>
      </c>
      <c r="H499" s="5">
        <v>331.2</v>
      </c>
      <c r="I499" s="5">
        <v>211.67645462980005</v>
      </c>
      <c r="J499" s="5">
        <v>4.3200000000000012</v>
      </c>
      <c r="K499" s="5">
        <v>24.480000000000011</v>
      </c>
      <c r="L499" s="5">
        <v>8.1268295207636392</v>
      </c>
      <c r="M499" s="5">
        <v>0</v>
      </c>
      <c r="N499" s="5">
        <v>14.9375</v>
      </c>
      <c r="O499" s="5">
        <v>14.914772727272728</v>
      </c>
      <c r="P499" s="5">
        <v>0.69602272727272729</v>
      </c>
      <c r="Q499" s="5">
        <v>1.1405353550447659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f t="shared" si="46"/>
        <v>31.688830809590218</v>
      </c>
      <c r="Z499" s="5">
        <v>0</v>
      </c>
      <c r="AA499" s="5">
        <v>0</v>
      </c>
      <c r="AB499" s="5">
        <f>VLOOKUP($E499,Parametros!$B$3:$F$14,2,FALSE)</f>
        <v>4</v>
      </c>
      <c r="AC499" s="5" t="str">
        <f>VLOOKUP($E499,Parametros!$B$3:$F$14,4,FALSE)</f>
        <v>20224</v>
      </c>
      <c r="AD499" s="5" t="str">
        <f>VLOOKUP($E499,Parametros!$B$3:$F$14,5,FALSE)</f>
        <v>2022-4-01</v>
      </c>
      <c r="AE499" s="5">
        <v>0</v>
      </c>
      <c r="AF499" t="s">
        <v>427</v>
      </c>
      <c r="AG499" t="s">
        <v>428</v>
      </c>
      <c r="AH499" s="40">
        <f t="shared" si="47"/>
        <v>50.907885039846008</v>
      </c>
      <c r="AJ499" t="str">
        <f t="shared" si="45"/>
        <v>INSERT INTO TABLA_PRESUPUESTO VALUES ('VIA','80046-C','14003963-19',2022,'Abril',9,'CAD',331.2,211.676455,4.32,24.48,8.12683,0,14.9375,14.914773,0.696023,1.140535,0,0,0,0,0,0,0,31.688831,0,0,4,'20224','2022-4-01');</v>
      </c>
    </row>
    <row r="500" spans="1:36" x14ac:dyDescent="0.2">
      <c r="A500" s="7" t="s">
        <v>225</v>
      </c>
      <c r="B500" t="s">
        <v>74</v>
      </c>
      <c r="C500" t="s">
        <v>229</v>
      </c>
      <c r="D500">
        <v>2022</v>
      </c>
      <c r="E500" t="s">
        <v>48</v>
      </c>
      <c r="F500" s="5">
        <v>13.5</v>
      </c>
      <c r="G500" t="s">
        <v>227</v>
      </c>
      <c r="H500" s="5">
        <v>399.6</v>
      </c>
      <c r="I500" s="5">
        <v>224.85220619654248</v>
      </c>
      <c r="J500" s="5">
        <v>0</v>
      </c>
      <c r="K500" s="5">
        <v>32.4</v>
      </c>
      <c r="L500" s="5">
        <v>12.190244281145457</v>
      </c>
      <c r="M500" s="5">
        <v>0</v>
      </c>
      <c r="N500" s="5">
        <v>22.40625</v>
      </c>
      <c r="O500" s="5">
        <v>22.37215909090909</v>
      </c>
      <c r="P500" s="5">
        <v>1.0440340909090908</v>
      </c>
      <c r="Q500" s="5">
        <v>1.376080700108359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f t="shared" si="46"/>
        <v>47.198523881926548</v>
      </c>
      <c r="Z500" s="5">
        <v>0</v>
      </c>
      <c r="AA500" s="5">
        <v>0</v>
      </c>
      <c r="AB500" s="5">
        <f>VLOOKUP($E500,Parametros!$B$3:$F$14,2,FALSE)</f>
        <v>4</v>
      </c>
      <c r="AC500" s="5" t="str">
        <f>VLOOKUP($E500,Parametros!$B$3:$F$14,4,FALSE)</f>
        <v>20224</v>
      </c>
      <c r="AD500" s="5" t="str">
        <f>VLOOKUP($E500,Parametros!$B$3:$F$14,5,FALSE)</f>
        <v>2022-4-01</v>
      </c>
      <c r="AE500" s="5">
        <v>0</v>
      </c>
      <c r="AF500" t="s">
        <v>427</v>
      </c>
      <c r="AG500" t="s">
        <v>429</v>
      </c>
      <c r="AH500" s="40">
        <f t="shared" si="47"/>
        <v>82.959025640385619</v>
      </c>
      <c r="AJ500" t="str">
        <f t="shared" si="45"/>
        <v>INSERT INTO TABLA_PRESUPUESTO VALUES ('VIA','80128-C','14005133-20',2022,'Abril',13.5,'CAD',399.6,224.852206,0,32.4,12.190244,0,22.40625,22.372159,1.044034,1.376081,0,0,0,0,0,0,0,47.198524,0,0,4,'20224','2022-4-01');</v>
      </c>
    </row>
    <row r="501" spans="1:36" x14ac:dyDescent="0.2">
      <c r="A501" s="7" t="s">
        <v>225</v>
      </c>
      <c r="B501" t="s">
        <v>74</v>
      </c>
      <c r="C501" t="s">
        <v>230</v>
      </c>
      <c r="D501">
        <v>2022</v>
      </c>
      <c r="E501" t="s">
        <v>48</v>
      </c>
      <c r="F501" s="5">
        <v>11.1</v>
      </c>
      <c r="G501" t="s">
        <v>227</v>
      </c>
      <c r="H501" s="5">
        <v>328.56</v>
      </c>
      <c r="I501" s="5">
        <v>184.93883551409471</v>
      </c>
      <c r="J501" s="5">
        <v>0</v>
      </c>
      <c r="K501" s="5">
        <v>26.639999999999997</v>
      </c>
      <c r="L501" s="5">
        <v>10.023089742275154</v>
      </c>
      <c r="M501" s="5">
        <v>0</v>
      </c>
      <c r="N501" s="5">
        <v>18.422916666666666</v>
      </c>
      <c r="O501" s="5">
        <v>18.394886363636363</v>
      </c>
      <c r="P501" s="5">
        <v>0.85842803030303017</v>
      </c>
      <c r="Q501" s="5">
        <v>1.1314441312002061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f t="shared" si="46"/>
        <v>38.807675191806261</v>
      </c>
      <c r="Z501" s="5">
        <v>0</v>
      </c>
      <c r="AA501" s="5">
        <v>0</v>
      </c>
      <c r="AB501" s="5">
        <f>VLOOKUP($E501,Parametros!$B$3:$F$14,2,FALSE)</f>
        <v>4</v>
      </c>
      <c r="AC501" s="5" t="str">
        <f>VLOOKUP($E501,Parametros!$B$3:$F$14,4,FALSE)</f>
        <v>20224</v>
      </c>
      <c r="AD501" s="5" t="str">
        <f>VLOOKUP($E501,Parametros!$B$3:$F$14,5,FALSE)</f>
        <v>2022-4-01</v>
      </c>
      <c r="AE501" s="5">
        <v>0</v>
      </c>
      <c r="AF501" t="s">
        <v>427</v>
      </c>
      <c r="AG501" t="s">
        <v>429</v>
      </c>
      <c r="AH501" s="40">
        <f t="shared" si="47"/>
        <v>68.150399551823909</v>
      </c>
      <c r="AJ501" t="str">
        <f t="shared" si="45"/>
        <v>INSERT INTO TABLA_PRESUPUESTO VALUES ('VIA','80128-C','14005134-20',2022,'Abril',11.1,'CAD',328.56,184.938836,0,26.64,10.02309,0,18.422917,18.394886,0.858428,1.131444,0,0,0,0,0,0,0,38.807675,0,0,4,'20224','2022-4-01');</v>
      </c>
    </row>
    <row r="502" spans="1:36" x14ac:dyDescent="0.2">
      <c r="A502" s="7" t="s">
        <v>225</v>
      </c>
      <c r="B502" t="s">
        <v>74</v>
      </c>
      <c r="C502" t="s">
        <v>231</v>
      </c>
      <c r="D502">
        <v>2022</v>
      </c>
      <c r="E502" t="s">
        <v>48</v>
      </c>
      <c r="F502" s="5">
        <v>30</v>
      </c>
      <c r="G502" t="s">
        <v>227</v>
      </c>
      <c r="H502" s="5">
        <v>816</v>
      </c>
      <c r="I502" s="5">
        <v>472.14379044420764</v>
      </c>
      <c r="J502" s="5">
        <v>0</v>
      </c>
      <c r="K502" s="5">
        <v>0</v>
      </c>
      <c r="L502" s="5">
        <v>27.089431735878794</v>
      </c>
      <c r="M502" s="5">
        <v>0</v>
      </c>
      <c r="N502" s="5">
        <v>49.791666666666671</v>
      </c>
      <c r="O502" s="5">
        <v>49.715909090909086</v>
      </c>
      <c r="P502" s="5">
        <v>2.3200757575757578</v>
      </c>
      <c r="Q502" s="5">
        <v>2.8100146428639161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f t="shared" si="46"/>
        <v>104.63766615801542</v>
      </c>
      <c r="Z502" s="5">
        <v>0</v>
      </c>
      <c r="AA502" s="5">
        <v>0</v>
      </c>
      <c r="AB502" s="5">
        <f>VLOOKUP($E502,Parametros!$B$3:$F$14,2,FALSE)</f>
        <v>4</v>
      </c>
      <c r="AC502" s="5" t="str">
        <f>VLOOKUP($E502,Parametros!$B$3:$F$14,4,FALSE)</f>
        <v>20224</v>
      </c>
      <c r="AD502" s="5" t="str">
        <f>VLOOKUP($E502,Parametros!$B$3:$F$14,5,FALSE)</f>
        <v>2022-4-01</v>
      </c>
      <c r="AE502" s="5">
        <v>0</v>
      </c>
      <c r="AF502" t="s">
        <v>427</v>
      </c>
      <c r="AG502" t="s">
        <v>429</v>
      </c>
      <c r="AH502" s="40">
        <f t="shared" si="47"/>
        <v>212.12911166189804</v>
      </c>
      <c r="AJ502" t="str">
        <f t="shared" si="45"/>
        <v>INSERT INTO TABLA_PRESUPUESTO VALUES ('VIA','80128-C','14003945-14',2022,'Abril',30,'CAD',816,472.14379,0,0,27.089432,0,49.791667,49.715909,2.320076,2.810015,0,0,0,0,0,0,0,104.637666,0,0,4,'20224','2022-4-01');</v>
      </c>
    </row>
    <row r="503" spans="1:36" x14ac:dyDescent="0.2">
      <c r="A503" s="7" t="s">
        <v>117</v>
      </c>
      <c r="B503" t="s">
        <v>98</v>
      </c>
      <c r="C503" t="s">
        <v>232</v>
      </c>
      <c r="D503">
        <v>2022</v>
      </c>
      <c r="E503" t="s">
        <v>48</v>
      </c>
      <c r="F503" s="5">
        <v>84</v>
      </c>
      <c r="G503" t="s">
        <v>134</v>
      </c>
      <c r="H503" s="5">
        <v>3192</v>
      </c>
      <c r="I503" s="5">
        <v>1502.1248254130876</v>
      </c>
      <c r="J503" s="5">
        <v>340.2</v>
      </c>
      <c r="K503" s="5">
        <v>415.8</v>
      </c>
      <c r="L503" s="5">
        <v>75.850408860460632</v>
      </c>
      <c r="M503" s="5">
        <v>0</v>
      </c>
      <c r="N503" s="5">
        <v>31.435185185185183</v>
      </c>
      <c r="O503" s="5">
        <v>46.990740740740748</v>
      </c>
      <c r="P503" s="5">
        <v>1.3233024691358026</v>
      </c>
      <c r="Q503" s="5">
        <v>10.992116102967671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f t="shared" si="46"/>
        <v>90.741344498029392</v>
      </c>
      <c r="Z503" s="5">
        <v>0</v>
      </c>
      <c r="AA503" s="5">
        <v>0</v>
      </c>
      <c r="AB503" s="5">
        <f>VLOOKUP($E503,Parametros!$B$3:$F$14,2,FALSE)</f>
        <v>4</v>
      </c>
      <c r="AC503" s="5" t="str">
        <f>VLOOKUP($E503,Parametros!$B$3:$F$14,4,FALSE)</f>
        <v>20224</v>
      </c>
      <c r="AD503" s="5" t="str">
        <f>VLOOKUP($E503,Parametros!$B$3:$F$14,5,FALSE)</f>
        <v>2022-4-01</v>
      </c>
      <c r="AE503" s="5">
        <v>0</v>
      </c>
      <c r="AF503" t="s">
        <v>427</v>
      </c>
      <c r="AG503" t="s">
        <v>430</v>
      </c>
      <c r="AH503" s="40">
        <f t="shared" si="47"/>
        <v>767.28342122842196</v>
      </c>
      <c r="AJ503" t="str">
        <f t="shared" si="45"/>
        <v>INSERT INTO TABLA_PRESUPUESTO VALUES ('VSR','80209-C','14004814-20',2022,'Abril',84,'USD',3192,1502.124825,340.2,415.8,75.850409,0,31.435185,46.990741,1.323302,10.992116,0,0,0,0,0,0,0,90.741344,0,0,4,'20224','2022-4-01');</v>
      </c>
    </row>
    <row r="504" spans="1:36" x14ac:dyDescent="0.2">
      <c r="A504" s="7" t="s">
        <v>117</v>
      </c>
      <c r="B504" t="s">
        <v>98</v>
      </c>
      <c r="C504" t="s">
        <v>233</v>
      </c>
      <c r="D504">
        <v>2022</v>
      </c>
      <c r="E504" t="s">
        <v>48</v>
      </c>
      <c r="F504" s="5">
        <v>63</v>
      </c>
      <c r="G504" t="s">
        <v>134</v>
      </c>
      <c r="H504" s="5">
        <v>2394</v>
      </c>
      <c r="I504" s="5">
        <v>1190.1873104857159</v>
      </c>
      <c r="J504" s="5">
        <v>226.8</v>
      </c>
      <c r="K504" s="5">
        <v>277.20000000000005</v>
      </c>
      <c r="L504" s="5">
        <v>56.887806645345471</v>
      </c>
      <c r="M504" s="5">
        <v>0</v>
      </c>
      <c r="N504" s="5">
        <v>23.576388888888889</v>
      </c>
      <c r="O504" s="5">
        <v>35.243055555555557</v>
      </c>
      <c r="P504" s="5">
        <v>0.99247685185185186</v>
      </c>
      <c r="Q504" s="5">
        <v>8.2440870772257533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f t="shared" si="46"/>
        <v>68.056008373522047</v>
      </c>
      <c r="Z504" s="5">
        <v>0</v>
      </c>
      <c r="AA504" s="5">
        <v>0</v>
      </c>
      <c r="AB504" s="5">
        <f>VLOOKUP($E504,Parametros!$B$3:$F$14,2,FALSE)</f>
        <v>4</v>
      </c>
      <c r="AC504" s="5" t="str">
        <f>VLOOKUP($E504,Parametros!$B$3:$F$14,4,FALSE)</f>
        <v>20224</v>
      </c>
      <c r="AD504" s="5" t="str">
        <f>VLOOKUP($E504,Parametros!$B$3:$F$14,5,FALSE)</f>
        <v>2022-4-01</v>
      </c>
      <c r="AE504" s="5">
        <v>0</v>
      </c>
      <c r="AF504" t="s">
        <v>427</v>
      </c>
      <c r="AG504" t="s">
        <v>430</v>
      </c>
      <c r="AH504" s="40">
        <f t="shared" si="47"/>
        <v>574.86887449541632</v>
      </c>
      <c r="AJ504" t="str">
        <f t="shared" si="45"/>
        <v>INSERT INTO TABLA_PRESUPUESTO VALUES ('VSR','80209-C','14004947-19',2022,'Abril',63,'USD',2394,1190.18731,226.8,277.2,56.887807,0,23.576389,35.243056,0.992477,8.244087,0,0,0,0,0,0,0,68.056008,0,0,4,'20224','2022-4-01');</v>
      </c>
    </row>
    <row r="505" spans="1:36" x14ac:dyDescent="0.2">
      <c r="A505" s="7" t="s">
        <v>117</v>
      </c>
      <c r="B505" t="s">
        <v>98</v>
      </c>
      <c r="C505" t="s">
        <v>234</v>
      </c>
      <c r="D505">
        <v>2022</v>
      </c>
      <c r="E505" t="s">
        <v>48</v>
      </c>
      <c r="F505" s="5">
        <v>120</v>
      </c>
      <c r="G505" t="s">
        <v>134</v>
      </c>
      <c r="H505" s="5">
        <v>4560</v>
      </c>
      <c r="I505" s="5">
        <v>1781.5364259489568</v>
      </c>
      <c r="J505" s="5">
        <v>486</v>
      </c>
      <c r="K505" s="5">
        <v>594</v>
      </c>
      <c r="L505" s="5">
        <v>108.35772694351517</v>
      </c>
      <c r="M505" s="5">
        <v>0</v>
      </c>
      <c r="N505" s="5">
        <v>44.907407407407405</v>
      </c>
      <c r="O505" s="5">
        <v>67.129629629629633</v>
      </c>
      <c r="P505" s="5">
        <v>1.8904320987654324</v>
      </c>
      <c r="Q505" s="5">
        <v>15.703023004239531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f t="shared" si="46"/>
        <v>129.63049214004201</v>
      </c>
      <c r="Z505" s="5">
        <v>0</v>
      </c>
      <c r="AA505" s="5">
        <v>0</v>
      </c>
      <c r="AB505" s="5">
        <f>VLOOKUP($E505,Parametros!$B$3:$F$14,2,FALSE)</f>
        <v>4</v>
      </c>
      <c r="AC505" s="5" t="str">
        <f>VLOOKUP($E505,Parametros!$B$3:$F$14,4,FALSE)</f>
        <v>20224</v>
      </c>
      <c r="AD505" s="5" t="str">
        <f>VLOOKUP($E505,Parametros!$B$3:$F$14,5,FALSE)</f>
        <v>2022-4-01</v>
      </c>
      <c r="AE505" s="5">
        <v>0</v>
      </c>
      <c r="AF505" t="s">
        <v>427</v>
      </c>
      <c r="AG505" t="s">
        <v>430</v>
      </c>
      <c r="AH505" s="40">
        <f t="shared" si="47"/>
        <v>1460.4753549674861</v>
      </c>
      <c r="AJ505" t="str">
        <f t="shared" si="45"/>
        <v>INSERT INTO TABLA_PRESUPUESTO VALUES ('VSR','80209-C','14004840-19',2022,'Abril',120,'USD',4560,1781.536426,486,594,108.357727,0,44.907407,67.12963,1.890432,15.703023,0,0,0,0,0,0,0,129.630492,0,0,4,'20224','2022-4-01');</v>
      </c>
    </row>
    <row r="506" spans="1:36" x14ac:dyDescent="0.2">
      <c r="A506" s="7" t="s">
        <v>117</v>
      </c>
      <c r="B506" t="s">
        <v>98</v>
      </c>
      <c r="C506" t="s">
        <v>235</v>
      </c>
      <c r="D506">
        <v>2022</v>
      </c>
      <c r="E506" t="s">
        <v>48</v>
      </c>
      <c r="F506" s="5">
        <v>63</v>
      </c>
      <c r="G506" t="s">
        <v>134</v>
      </c>
      <c r="H506" s="5">
        <v>2394</v>
      </c>
      <c r="I506" s="5">
        <v>1085.9082351151321</v>
      </c>
      <c r="J506" s="5">
        <v>255.15</v>
      </c>
      <c r="K506" s="5">
        <v>311.85000000000002</v>
      </c>
      <c r="L506" s="5">
        <v>56.887806645345471</v>
      </c>
      <c r="M506" s="5">
        <v>0</v>
      </c>
      <c r="N506" s="5">
        <v>23.576388888888889</v>
      </c>
      <c r="O506" s="5">
        <v>35.243055555555557</v>
      </c>
      <c r="P506" s="5">
        <v>0.99247685185185186</v>
      </c>
      <c r="Q506" s="5">
        <v>8.2440870772257533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f t="shared" si="46"/>
        <v>68.056008373522047</v>
      </c>
      <c r="Z506" s="5">
        <v>0</v>
      </c>
      <c r="AA506" s="5">
        <v>0</v>
      </c>
      <c r="AB506" s="5">
        <f>VLOOKUP($E506,Parametros!$B$3:$F$14,2,FALSE)</f>
        <v>4</v>
      </c>
      <c r="AC506" s="5" t="str">
        <f>VLOOKUP($E506,Parametros!$B$3:$F$14,4,FALSE)</f>
        <v>20224</v>
      </c>
      <c r="AD506" s="5" t="str">
        <f>VLOOKUP($E506,Parametros!$B$3:$F$14,5,FALSE)</f>
        <v>2022-4-01</v>
      </c>
      <c r="AE506" s="5">
        <v>0</v>
      </c>
      <c r="AF506" t="s">
        <v>427</v>
      </c>
      <c r="AG506" t="s">
        <v>430</v>
      </c>
      <c r="AH506" s="40">
        <f t="shared" si="47"/>
        <v>616.14794986599986</v>
      </c>
      <c r="AJ506" t="str">
        <f t="shared" si="45"/>
        <v>INSERT INTO TABLA_PRESUPUESTO VALUES ('VSR','80209-C','14004841-20',2022,'Abril',63,'USD',2394,1085.908235,255.15,311.85,56.887807,0,23.576389,35.243056,0.992477,8.244087,0,0,0,0,0,0,0,68.056008,0,0,4,'20224','2022-4-01');</v>
      </c>
    </row>
    <row r="507" spans="1:36" x14ac:dyDescent="0.2">
      <c r="A507" s="7" t="s">
        <v>117</v>
      </c>
      <c r="B507" t="s">
        <v>98</v>
      </c>
      <c r="C507" t="s">
        <v>236</v>
      </c>
      <c r="D507">
        <v>2022</v>
      </c>
      <c r="E507" t="s">
        <v>48</v>
      </c>
      <c r="F507" s="5">
        <v>346.5</v>
      </c>
      <c r="G507" t="s">
        <v>134</v>
      </c>
      <c r="H507" s="5">
        <v>13167</v>
      </c>
      <c r="I507" s="5">
        <v>8093.7220621873021</v>
      </c>
      <c r="J507" s="5">
        <v>1403.325</v>
      </c>
      <c r="K507" s="5">
        <v>1715.1750000000002</v>
      </c>
      <c r="L507" s="5">
        <v>312.88293654940009</v>
      </c>
      <c r="M507" s="5">
        <v>0</v>
      </c>
      <c r="N507" s="5">
        <v>129.67013888888889</v>
      </c>
      <c r="O507" s="5">
        <v>193.83680555555554</v>
      </c>
      <c r="P507" s="5">
        <v>5.4586226851851851</v>
      </c>
      <c r="Q507" s="5">
        <v>45.342478924741641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f t="shared" si="46"/>
        <v>374.30804605437129</v>
      </c>
      <c r="Z507" s="5">
        <v>0</v>
      </c>
      <c r="AA507" s="5">
        <v>0</v>
      </c>
      <c r="AB507" s="5">
        <f>VLOOKUP($E507,Parametros!$B$3:$F$14,2,FALSE)</f>
        <v>4</v>
      </c>
      <c r="AC507" s="5" t="str">
        <f>VLOOKUP($E507,Parametros!$B$3:$F$14,4,FALSE)</f>
        <v>20224</v>
      </c>
      <c r="AD507" s="5" t="str">
        <f>VLOOKUP($E507,Parametros!$B$3:$F$14,5,FALSE)</f>
        <v>2022-4-01</v>
      </c>
      <c r="AE507" s="5">
        <v>-2.2737367544323206E-12</v>
      </c>
      <c r="AF507" t="s">
        <v>427</v>
      </c>
      <c r="AG507" t="s">
        <v>430</v>
      </c>
      <c r="AH507" s="40">
        <f t="shared" si="47"/>
        <v>1267.586955208928</v>
      </c>
      <c r="AJ507" t="str">
        <f t="shared" si="45"/>
        <v>INSERT INTO TABLA_PRESUPUESTO VALUES ('VSR','80209-C','14004813-20',2022,'Abril',346.5,'USD',13167,8093.722062,1403.325,1715.175,312.882937,0,129.670139,193.836806,5.458623,45.342479,0,0,0,0,0,0,0,374.308046,0,0,4,'20224','2022-4-01');</v>
      </c>
    </row>
    <row r="508" spans="1:36" x14ac:dyDescent="0.2">
      <c r="A508" s="7" t="s">
        <v>117</v>
      </c>
      <c r="B508" t="s">
        <v>98</v>
      </c>
      <c r="C508" t="s">
        <v>237</v>
      </c>
      <c r="D508">
        <v>2022</v>
      </c>
      <c r="E508" t="s">
        <v>48</v>
      </c>
      <c r="F508" s="5">
        <v>21</v>
      </c>
      <c r="G508" t="s">
        <v>134</v>
      </c>
      <c r="H508" s="5">
        <v>798</v>
      </c>
      <c r="I508" s="5">
        <v>307.28451219621542</v>
      </c>
      <c r="J508" s="5">
        <v>85.05</v>
      </c>
      <c r="K508" s="5">
        <v>103.95</v>
      </c>
      <c r="L508" s="5">
        <v>18.962602215115158</v>
      </c>
      <c r="M508" s="5">
        <v>0</v>
      </c>
      <c r="N508" s="5">
        <v>7.8587962962962958</v>
      </c>
      <c r="O508" s="5">
        <v>11.747685185185187</v>
      </c>
      <c r="P508" s="5">
        <v>0.33082561728395066</v>
      </c>
      <c r="Q508" s="5">
        <v>2.7480290257419178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f t="shared" si="46"/>
        <v>22.685336124507348</v>
      </c>
      <c r="Z508" s="5">
        <v>0</v>
      </c>
      <c r="AA508" s="5">
        <v>0</v>
      </c>
      <c r="AB508" s="5">
        <f>VLOOKUP($E508,Parametros!$B$3:$F$14,2,FALSE)</f>
        <v>4</v>
      </c>
      <c r="AC508" s="5" t="str">
        <f>VLOOKUP($E508,Parametros!$B$3:$F$14,4,FALSE)</f>
        <v>20224</v>
      </c>
      <c r="AD508" s="5" t="str">
        <f>VLOOKUP($E508,Parametros!$B$3:$F$14,5,FALSE)</f>
        <v>2022-4-01</v>
      </c>
      <c r="AE508" s="5">
        <v>0</v>
      </c>
      <c r="AF508" t="s">
        <v>427</v>
      </c>
      <c r="AG508" t="s">
        <v>430</v>
      </c>
      <c r="AH508" s="40">
        <f t="shared" si="47"/>
        <v>260.06754946416197</v>
      </c>
      <c r="AJ508" t="str">
        <f t="shared" si="45"/>
        <v>INSERT INTO TABLA_PRESUPUESTO VALUES ('VSR','80209-C','14004815-20',2022,'Abril',21,'USD',798,307.284512,85.05,103.95,18.962602,0,7.858796,11.747685,0.330826,2.748029,0,0,0,0,0,0,0,22.685336,0,0,4,'20224','2022-4-01');</v>
      </c>
    </row>
    <row r="509" spans="1:36" x14ac:dyDescent="0.2">
      <c r="A509" s="7" t="s">
        <v>117</v>
      </c>
      <c r="B509" t="s">
        <v>98</v>
      </c>
      <c r="C509" t="s">
        <v>238</v>
      </c>
      <c r="D509">
        <v>2022</v>
      </c>
      <c r="E509" t="s">
        <v>48</v>
      </c>
      <c r="F509" s="5">
        <v>247.5</v>
      </c>
      <c r="G509" t="s">
        <v>134</v>
      </c>
      <c r="H509" s="5">
        <v>11385</v>
      </c>
      <c r="I509" s="5">
        <v>5398.8580184224556</v>
      </c>
      <c r="J509" s="5">
        <v>1002.375</v>
      </c>
      <c r="K509" s="5">
        <v>1225.125</v>
      </c>
      <c r="L509" s="5">
        <v>223.48781182100007</v>
      </c>
      <c r="M509" s="5">
        <v>0</v>
      </c>
      <c r="N509" s="5">
        <v>92.621527777777771</v>
      </c>
      <c r="O509" s="5">
        <v>138.45486111111111</v>
      </c>
      <c r="P509" s="5">
        <v>3.8990162037037042</v>
      </c>
      <c r="Q509" s="5">
        <v>39.205902829663827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f t="shared" si="46"/>
        <v>274.18130792225639</v>
      </c>
      <c r="Z509" s="5">
        <v>0</v>
      </c>
      <c r="AA509" s="5">
        <v>0</v>
      </c>
      <c r="AB509" s="5">
        <f>VLOOKUP($E509,Parametros!$B$3:$F$14,2,FALSE)</f>
        <v>4</v>
      </c>
      <c r="AC509" s="5" t="str">
        <f>VLOOKUP($E509,Parametros!$B$3:$F$14,4,FALSE)</f>
        <v>20224</v>
      </c>
      <c r="AD509" s="5" t="str">
        <f>VLOOKUP($E509,Parametros!$B$3:$F$14,5,FALSE)</f>
        <v>2022-4-01</v>
      </c>
      <c r="AE509" s="5">
        <v>0</v>
      </c>
      <c r="AF509" t="s">
        <v>427</v>
      </c>
      <c r="AG509" t="s">
        <v>430</v>
      </c>
      <c r="AH509" s="40">
        <f t="shared" si="47"/>
        <v>3260.9728618342888</v>
      </c>
      <c r="AJ509" t="str">
        <f t="shared" si="45"/>
        <v>INSERT INTO TABLA_PRESUPUESTO VALUES ('VSR','80209-C','14005101-20',2022,'Abril',247.5,'USD',11385,5398.858018,1002.375,1225.125,223.487812,0,92.621528,138.454861,3.899016,39.205903,0,0,0,0,0,0,0,274.181308,0,0,4,'20224','2022-4-01');</v>
      </c>
    </row>
    <row r="510" spans="1:36" x14ac:dyDescent="0.2">
      <c r="A510" s="7" t="s">
        <v>117</v>
      </c>
      <c r="B510" t="s">
        <v>98</v>
      </c>
      <c r="C510" t="s">
        <v>241</v>
      </c>
      <c r="D510">
        <v>2022</v>
      </c>
      <c r="E510" t="s">
        <v>48</v>
      </c>
      <c r="F510" s="5">
        <v>21</v>
      </c>
      <c r="G510" t="s">
        <v>134</v>
      </c>
      <c r="H510" s="5">
        <v>882</v>
      </c>
      <c r="I510" s="5">
        <v>320.38932392496213</v>
      </c>
      <c r="J510" s="5">
        <v>75.600000000000009</v>
      </c>
      <c r="K510" s="5">
        <v>92.4</v>
      </c>
      <c r="L510" s="5">
        <v>18.962602215115158</v>
      </c>
      <c r="M510" s="5">
        <v>0</v>
      </c>
      <c r="N510" s="5">
        <v>7.8587962962962958</v>
      </c>
      <c r="O510" s="5">
        <v>11.747685185185187</v>
      </c>
      <c r="P510" s="5">
        <v>0.33082561728395066</v>
      </c>
      <c r="Q510" s="5">
        <v>3.0372952389779093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f t="shared" si="46"/>
        <v>22.974602337743338</v>
      </c>
      <c r="Z510" s="5">
        <v>0</v>
      </c>
      <c r="AA510" s="5">
        <v>0</v>
      </c>
      <c r="AB510" s="5">
        <f>VLOOKUP($E510,Parametros!$B$3:$F$14,2,FALSE)</f>
        <v>4</v>
      </c>
      <c r="AC510" s="5" t="str">
        <f>VLOOKUP($E510,Parametros!$B$3:$F$14,4,FALSE)</f>
        <v>20224</v>
      </c>
      <c r="AD510" s="5" t="str">
        <f>VLOOKUP($E510,Parametros!$B$3:$F$14,5,FALSE)</f>
        <v>2022-4-01</v>
      </c>
      <c r="AE510" s="5">
        <v>0</v>
      </c>
      <c r="AF510" t="s">
        <v>427</v>
      </c>
      <c r="AG510" t="s">
        <v>430</v>
      </c>
      <c r="AH510" s="40">
        <f t="shared" si="47"/>
        <v>351.6734715221794</v>
      </c>
      <c r="AJ510" t="str">
        <f t="shared" si="45"/>
        <v>INSERT INTO TABLA_PRESUPUESTO VALUES ('VSR','80209-C','14005049-20',2022,'Abril',21,'USD',882,320.389324,75.6,92.4,18.962602,0,7.858796,11.747685,0.330826,3.037295,0,0,0,0,0,0,0,22.974602,0,0,4,'20224','2022-4-01');</v>
      </c>
    </row>
    <row r="511" spans="1:36" x14ac:dyDescent="0.2">
      <c r="A511" s="7" t="s">
        <v>117</v>
      </c>
      <c r="B511" t="s">
        <v>98</v>
      </c>
      <c r="C511" t="s">
        <v>244</v>
      </c>
      <c r="D511">
        <v>2022</v>
      </c>
      <c r="E511" t="s">
        <v>48</v>
      </c>
      <c r="F511" s="5">
        <v>247.5</v>
      </c>
      <c r="G511" t="s">
        <v>134</v>
      </c>
      <c r="H511" s="5">
        <v>10395</v>
      </c>
      <c r="I511" s="5">
        <v>3536.0660161696815</v>
      </c>
      <c r="J511" s="5">
        <v>1002.375</v>
      </c>
      <c r="K511" s="5">
        <v>1225.125</v>
      </c>
      <c r="L511" s="5">
        <v>223.48781182100007</v>
      </c>
      <c r="M511" s="5">
        <v>0</v>
      </c>
      <c r="N511" s="5">
        <v>92.621527777777771</v>
      </c>
      <c r="O511" s="5">
        <v>138.45486111111111</v>
      </c>
      <c r="P511" s="5">
        <v>3.8990162037037042</v>
      </c>
      <c r="Q511" s="5">
        <v>35.796693887953928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f t="shared" si="46"/>
        <v>270.7720989805465</v>
      </c>
      <c r="Z511" s="5">
        <v>0</v>
      </c>
      <c r="AA511" s="5">
        <v>0</v>
      </c>
      <c r="AB511" s="5">
        <f>VLOOKUP($E511,Parametros!$B$3:$F$14,2,FALSE)</f>
        <v>4</v>
      </c>
      <c r="AC511" s="5" t="str">
        <f>VLOOKUP($E511,Parametros!$B$3:$F$14,4,FALSE)</f>
        <v>20224</v>
      </c>
      <c r="AD511" s="5" t="str">
        <f>VLOOKUP($E511,Parametros!$B$3:$F$14,5,FALSE)</f>
        <v>2022-4-01</v>
      </c>
      <c r="AE511" s="5">
        <v>0</v>
      </c>
      <c r="AF511" t="s">
        <v>427</v>
      </c>
      <c r="AG511" t="s">
        <v>430</v>
      </c>
      <c r="AH511" s="40">
        <f t="shared" si="47"/>
        <v>4137.1740730287729</v>
      </c>
      <c r="AJ511" t="str">
        <f t="shared" si="45"/>
        <v>INSERT INTO TABLA_PRESUPUESTO VALUES ('VSR','80209-C','14005135-20',2022,'Abril',247.5,'USD',10395,3536.066016,1002.375,1225.125,223.487812,0,92.621528,138.454861,3.899016,35.796694,0,0,0,0,0,0,0,270.772099,0,0,4,'20224','2022-4-01');</v>
      </c>
    </row>
    <row r="512" spans="1:36" x14ac:dyDescent="0.2">
      <c r="A512" s="7" t="s">
        <v>117</v>
      </c>
      <c r="B512" t="s">
        <v>98</v>
      </c>
      <c r="C512" t="s">
        <v>245</v>
      </c>
      <c r="D512">
        <v>2022</v>
      </c>
      <c r="E512" t="s">
        <v>48</v>
      </c>
      <c r="F512" s="5">
        <v>99</v>
      </c>
      <c r="G512" t="s">
        <v>134</v>
      </c>
      <c r="H512" s="5">
        <v>6930</v>
      </c>
      <c r="I512" s="5">
        <v>3626.7326830420152</v>
      </c>
      <c r="J512" s="5">
        <v>356.40000000000003</v>
      </c>
      <c r="K512" s="5">
        <v>435.6</v>
      </c>
      <c r="L512" s="5">
        <v>89.39512472840002</v>
      </c>
      <c r="M512" s="5">
        <v>0</v>
      </c>
      <c r="N512" s="5">
        <v>37.048611111111107</v>
      </c>
      <c r="O512" s="5">
        <v>55.381944444444443</v>
      </c>
      <c r="P512" s="5">
        <v>1.5596064814814816</v>
      </c>
      <c r="Q512" s="5">
        <v>23.864462591969286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f t="shared" si="46"/>
        <v>117.85462462900631</v>
      </c>
      <c r="Z512" s="5">
        <v>0</v>
      </c>
      <c r="AA512" s="5">
        <v>0</v>
      </c>
      <c r="AB512" s="5">
        <f>VLOOKUP($E512,Parametros!$B$3:$F$14,2,FALSE)</f>
        <v>4</v>
      </c>
      <c r="AC512" s="5" t="str">
        <f>VLOOKUP($E512,Parametros!$B$3:$F$14,4,FALSE)</f>
        <v>20224</v>
      </c>
      <c r="AD512" s="5" t="str">
        <f>VLOOKUP($E512,Parametros!$B$3:$F$14,5,FALSE)</f>
        <v>2022-4-01</v>
      </c>
      <c r="AE512" s="5">
        <v>0</v>
      </c>
      <c r="AF512" t="s">
        <v>427</v>
      </c>
      <c r="AG512" t="s">
        <v>430</v>
      </c>
      <c r="AH512" s="40">
        <f t="shared" si="47"/>
        <v>2304.0175676005774</v>
      </c>
      <c r="AJ512" t="str">
        <f t="shared" si="45"/>
        <v>INSERT INTO TABLA_PRESUPUESTO VALUES ('VSR','80209-C','14004011-15',2022,'Abril',99,'USD',6930,3626.732683,356.4,435.6,89.395125,0,37.048611,55.381944,1.559606,23.864463,0,0,0,0,0,0,0,117.854625,0,0,4,'20224','2022-4-01');</v>
      </c>
    </row>
    <row r="513" spans="1:36" x14ac:dyDescent="0.2">
      <c r="A513" s="7" t="s">
        <v>117</v>
      </c>
      <c r="B513" t="s">
        <v>63</v>
      </c>
      <c r="C513" t="s">
        <v>251</v>
      </c>
      <c r="D513">
        <v>2022</v>
      </c>
      <c r="E513" t="s">
        <v>48</v>
      </c>
      <c r="F513" s="5">
        <v>25</v>
      </c>
      <c r="G513" t="s">
        <v>134</v>
      </c>
      <c r="H513" s="5">
        <v>620.75</v>
      </c>
      <c r="I513" s="5">
        <v>398.05728885696379</v>
      </c>
      <c r="J513" s="5">
        <v>0</v>
      </c>
      <c r="K513" s="5">
        <v>11.5</v>
      </c>
      <c r="L513" s="5">
        <v>22.574526446565663</v>
      </c>
      <c r="M513" s="5">
        <v>0</v>
      </c>
      <c r="N513" s="5">
        <v>8.7632275132275126</v>
      </c>
      <c r="O513" s="5">
        <v>9.5899470899470902</v>
      </c>
      <c r="P513" s="5">
        <v>0.32407407407407407</v>
      </c>
      <c r="Q513" s="5">
        <v>2.1376428793600195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f t="shared" si="46"/>
        <v>20.917992819596492</v>
      </c>
      <c r="Z513" s="5">
        <v>0.1031012629878009</v>
      </c>
      <c r="AA513" s="5">
        <v>0</v>
      </c>
      <c r="AB513" s="5">
        <f>VLOOKUP($E513,Parametros!$B$3:$F$14,2,FALSE)</f>
        <v>4</v>
      </c>
      <c r="AC513" s="5" t="str">
        <f>VLOOKUP($E513,Parametros!$B$3:$F$14,4,FALSE)</f>
        <v>20224</v>
      </c>
      <c r="AD513" s="5" t="str">
        <f>VLOOKUP($E513,Parametros!$B$3:$F$14,5,FALSE)</f>
        <v>2022-4-01</v>
      </c>
      <c r="AE513" s="5">
        <v>0</v>
      </c>
      <c r="AF513" t="s">
        <v>431</v>
      </c>
      <c r="AG513" t="s">
        <v>433</v>
      </c>
      <c r="AH513" s="40">
        <f t="shared" si="47"/>
        <v>167.70019187687407</v>
      </c>
      <c r="AJ513" t="str">
        <f t="shared" si="45"/>
        <v>INSERT INTO TABLA_PRESUPUESTO VALUES ('VSR','80007-C','14003816-18',2022,'Abril',25,'USD',620.75,398.057289,0,11.5,22.574526,0,8.763228,9.589947,0.324074,2.137643,0,0,0,0,0,0,0,20.917993,0.103101,0,4,'20224','2022-4-01');</v>
      </c>
    </row>
    <row r="514" spans="1:36" x14ac:dyDescent="0.2">
      <c r="A514" s="7" t="s">
        <v>117</v>
      </c>
      <c r="B514" t="s">
        <v>63</v>
      </c>
      <c r="C514" t="s">
        <v>253</v>
      </c>
      <c r="D514">
        <v>2022</v>
      </c>
      <c r="E514" t="s">
        <v>48</v>
      </c>
      <c r="F514" s="5">
        <v>25</v>
      </c>
      <c r="G514" t="s">
        <v>134</v>
      </c>
      <c r="H514" s="5">
        <v>625</v>
      </c>
      <c r="I514" s="5">
        <v>394.41205845721936</v>
      </c>
      <c r="J514" s="5">
        <v>0</v>
      </c>
      <c r="K514" s="5">
        <v>37.5</v>
      </c>
      <c r="L514" s="5">
        <v>22.574526446565663</v>
      </c>
      <c r="M514" s="5">
        <v>0</v>
      </c>
      <c r="N514" s="5">
        <v>8.7632275132275126</v>
      </c>
      <c r="O514" s="5">
        <v>9.5899470899470902</v>
      </c>
      <c r="P514" s="5">
        <v>0.32407407407407407</v>
      </c>
      <c r="Q514" s="5">
        <v>2.1522783722916023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f t="shared" si="46"/>
        <v>20.932628312528074</v>
      </c>
      <c r="Z514" s="5">
        <v>0.1031012629878009</v>
      </c>
      <c r="AA514" s="5">
        <v>0</v>
      </c>
      <c r="AB514" s="5">
        <f>VLOOKUP($E514,Parametros!$B$3:$F$14,2,FALSE)</f>
        <v>4</v>
      </c>
      <c r="AC514" s="5" t="str">
        <f>VLOOKUP($E514,Parametros!$B$3:$F$14,4,FALSE)</f>
        <v>20224</v>
      </c>
      <c r="AD514" s="5" t="str">
        <f>VLOOKUP($E514,Parametros!$B$3:$F$14,5,FALSE)</f>
        <v>2022-4-01</v>
      </c>
      <c r="AE514" s="5">
        <v>0</v>
      </c>
      <c r="AF514" t="s">
        <v>431</v>
      </c>
      <c r="AG514" t="s">
        <v>433</v>
      </c>
      <c r="AH514" s="40">
        <f t="shared" si="47"/>
        <v>149.58078678368693</v>
      </c>
      <c r="AJ514" t="str">
        <f t="shared" si="45"/>
        <v>INSERT INTO TABLA_PRESUPUESTO VALUES ('VSR','80007-C','14003820-18',2022,'Abril',25,'USD',625,394.412058,0,37.5,22.574526,0,8.763228,9.589947,0.324074,2.152278,0,0,0,0,0,0,0,20.932628,0.103101,0,4,'20224','2022-4-01');</v>
      </c>
    </row>
    <row r="515" spans="1:36" x14ac:dyDescent="0.2">
      <c r="A515" s="7" t="s">
        <v>117</v>
      </c>
      <c r="B515" t="s">
        <v>63</v>
      </c>
      <c r="C515" t="s">
        <v>256</v>
      </c>
      <c r="D515">
        <v>2022</v>
      </c>
      <c r="E515" t="s">
        <v>48</v>
      </c>
      <c r="F515" s="5">
        <v>75</v>
      </c>
      <c r="G515" t="s">
        <v>134</v>
      </c>
      <c r="H515" s="5">
        <v>1800</v>
      </c>
      <c r="I515" s="5">
        <v>1134.6056005708915</v>
      </c>
      <c r="J515" s="5">
        <v>0</v>
      </c>
      <c r="K515" s="5">
        <v>87</v>
      </c>
      <c r="L515" s="5">
        <v>67.723579339696983</v>
      </c>
      <c r="M515" s="5">
        <v>0</v>
      </c>
      <c r="N515" s="5">
        <v>26.289682539682538</v>
      </c>
      <c r="O515" s="5">
        <v>28.769841269841269</v>
      </c>
      <c r="P515" s="5">
        <v>0.97222222222222221</v>
      </c>
      <c r="Q515" s="5">
        <v>6.1985617121998144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f t="shared" si="46"/>
        <v>62.539611532909248</v>
      </c>
      <c r="Z515" s="5">
        <v>0.30930378896340271</v>
      </c>
      <c r="AA515" s="5">
        <v>0</v>
      </c>
      <c r="AB515" s="5">
        <f>VLOOKUP($E515,Parametros!$B$3:$F$14,2,FALSE)</f>
        <v>4</v>
      </c>
      <c r="AC515" s="5" t="str">
        <f>VLOOKUP($E515,Parametros!$B$3:$F$14,4,FALSE)</f>
        <v>20224</v>
      </c>
      <c r="AD515" s="5" t="str">
        <f>VLOOKUP($E515,Parametros!$B$3:$F$14,5,FALSE)</f>
        <v>2022-4-01</v>
      </c>
      <c r="AE515" s="5">
        <v>0</v>
      </c>
      <c r="AF515" t="s">
        <v>431</v>
      </c>
      <c r="AG515" t="s">
        <v>433</v>
      </c>
      <c r="AH515" s="40">
        <f t="shared" si="47"/>
        <v>448.13120855650237</v>
      </c>
      <c r="AJ515" t="str">
        <f t="shared" si="45"/>
        <v>INSERT INTO TABLA_PRESUPUESTO VALUES ('VSR','80007-C','14004704-21',2022,'Abril',75,'USD',1800,1134.605601,0,87,67.723579,0,26.289683,28.769841,0.972222,6.198562,0,0,0,0,0,0,0,62.539612,0.309304,0,4,'20224','2022-4-01');</v>
      </c>
    </row>
    <row r="516" spans="1:36" x14ac:dyDescent="0.2">
      <c r="A516" s="7" t="s">
        <v>117</v>
      </c>
      <c r="B516" t="s">
        <v>63</v>
      </c>
      <c r="C516" t="s">
        <v>257</v>
      </c>
      <c r="D516">
        <v>2022</v>
      </c>
      <c r="E516" t="s">
        <v>48</v>
      </c>
      <c r="F516" s="5">
        <v>107.25</v>
      </c>
      <c r="G516" t="s">
        <v>134</v>
      </c>
      <c r="H516" s="5">
        <v>2600.8125</v>
      </c>
      <c r="I516" s="5">
        <v>1606.8479704014712</v>
      </c>
      <c r="J516" s="5">
        <v>0</v>
      </c>
      <c r="K516" s="5">
        <v>124.41</v>
      </c>
      <c r="L516" s="5">
        <v>96.844718455766696</v>
      </c>
      <c r="M516" s="5">
        <v>0</v>
      </c>
      <c r="N516" s="5">
        <v>37.594246031746025</v>
      </c>
      <c r="O516" s="5">
        <v>41.140873015873019</v>
      </c>
      <c r="P516" s="5">
        <v>1.3902777777777779</v>
      </c>
      <c r="Q516" s="5">
        <v>8.9562759906170442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f t="shared" si="46"/>
        <v>89.523977234231523</v>
      </c>
      <c r="Z516" s="5">
        <v>0.44230441821766586</v>
      </c>
      <c r="AA516" s="5">
        <v>0</v>
      </c>
      <c r="AB516" s="5">
        <f>VLOOKUP($E516,Parametros!$B$3:$F$14,2,FALSE)</f>
        <v>4</v>
      </c>
      <c r="AC516" s="5" t="str">
        <f>VLOOKUP($E516,Parametros!$B$3:$F$14,4,FALSE)</f>
        <v>20224</v>
      </c>
      <c r="AD516" s="5" t="str">
        <f>VLOOKUP($E516,Parametros!$B$3:$F$14,5,FALSE)</f>
        <v>2022-4-01</v>
      </c>
      <c r="AE516" s="5">
        <v>0</v>
      </c>
      <c r="AF516" t="s">
        <v>431</v>
      </c>
      <c r="AG516" t="s">
        <v>433</v>
      </c>
      <c r="AH516" s="40">
        <f t="shared" si="47"/>
        <v>683.18583390853041</v>
      </c>
      <c r="AJ516" t="str">
        <f t="shared" si="45"/>
        <v>INSERT INTO TABLA_PRESUPUESTO VALUES ('VSR','80007-C','14004705-21',2022,'Abril',107.25,'USD',2600.8125,1606.84797,0,124.41,96.844718,0,37.594246,41.140873,1.390278,8.956276,0,0,0,0,0,0,0,89.523977,0.442304,0,4,'20224','2022-4-01');</v>
      </c>
    </row>
    <row r="517" spans="1:36" x14ac:dyDescent="0.2">
      <c r="A517" s="7" t="s">
        <v>117</v>
      </c>
      <c r="B517" t="s">
        <v>63</v>
      </c>
      <c r="C517" t="s">
        <v>259</v>
      </c>
      <c r="D517">
        <v>2022</v>
      </c>
      <c r="E517" t="s">
        <v>48</v>
      </c>
      <c r="F517" s="5">
        <v>125</v>
      </c>
      <c r="G517" t="s">
        <v>134</v>
      </c>
      <c r="H517" s="5">
        <v>4250</v>
      </c>
      <c r="I517" s="5">
        <v>2223.0136171902082</v>
      </c>
      <c r="J517" s="5">
        <v>0</v>
      </c>
      <c r="K517" s="5">
        <v>187.5</v>
      </c>
      <c r="L517" s="5">
        <v>112.87263223282831</v>
      </c>
      <c r="M517" s="5">
        <v>0</v>
      </c>
      <c r="N517" s="5">
        <v>43.816137566137563</v>
      </c>
      <c r="O517" s="5">
        <v>47.949735449735456</v>
      </c>
      <c r="P517" s="5">
        <v>1.6203703703703705</v>
      </c>
      <c r="Q517" s="5">
        <v>14.635492931582895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f t="shared" si="46"/>
        <v>108.53724263276527</v>
      </c>
      <c r="Z517" s="5">
        <v>0.51550631493900445</v>
      </c>
      <c r="AA517" s="5">
        <v>0</v>
      </c>
      <c r="AB517" s="5">
        <f>VLOOKUP($E517,Parametros!$B$3:$F$14,2,FALSE)</f>
        <v>4</v>
      </c>
      <c r="AC517" s="5" t="str">
        <f>VLOOKUP($E517,Parametros!$B$3:$F$14,4,FALSE)</f>
        <v>20224</v>
      </c>
      <c r="AD517" s="5" t="str">
        <f>VLOOKUP($E517,Parametros!$B$3:$F$14,5,FALSE)</f>
        <v>2022-4-01</v>
      </c>
      <c r="AE517" s="5">
        <v>0</v>
      </c>
      <c r="AF517" t="s">
        <v>431</v>
      </c>
      <c r="AG517" t="s">
        <v>433</v>
      </c>
      <c r="AH517" s="40">
        <f t="shared" si="47"/>
        <v>1618.0765079441981</v>
      </c>
      <c r="AJ517" t="str">
        <f t="shared" si="45"/>
        <v>INSERT INTO TABLA_PRESUPUESTO VALUES ('VSR','80007-C','14005051-21',2022,'Abril',125,'USD',4250,2223.013617,0,187.5,112.872632,0,43.816138,47.949735,1.62037,14.635493,0,0,0,0,0,0,0,108.537243,0.515506,0,4,'20224','2022-4-01');</v>
      </c>
    </row>
    <row r="518" spans="1:36" x14ac:dyDescent="0.2">
      <c r="A518" s="7" t="s">
        <v>117</v>
      </c>
      <c r="B518" t="s">
        <v>62</v>
      </c>
      <c r="C518" t="s">
        <v>260</v>
      </c>
      <c r="D518">
        <v>2022</v>
      </c>
      <c r="E518" t="s">
        <v>48</v>
      </c>
      <c r="F518" s="5">
        <v>14.375</v>
      </c>
      <c r="G518" t="s">
        <v>261</v>
      </c>
      <c r="H518" s="5">
        <v>319.125</v>
      </c>
      <c r="I518" s="5">
        <v>199.79320983918339</v>
      </c>
      <c r="J518" s="5">
        <v>0</v>
      </c>
      <c r="K518" s="5">
        <v>20.354999999999997</v>
      </c>
      <c r="L518" s="5">
        <v>12.980352706775255</v>
      </c>
      <c r="M518" s="5">
        <v>0</v>
      </c>
      <c r="N518" s="5">
        <v>6.2728922604891499</v>
      </c>
      <c r="O518" s="5">
        <v>6.7397980342934325</v>
      </c>
      <c r="P518" s="5">
        <v>0.25851280131536453</v>
      </c>
      <c r="Q518" s="5">
        <v>1.0989533368920921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f t="shared" si="46"/>
        <v>14.429439659208025</v>
      </c>
      <c r="Z518" s="5">
        <v>5.928322621798552E-2</v>
      </c>
      <c r="AA518" s="5">
        <v>0</v>
      </c>
      <c r="AB518" s="5">
        <f>VLOOKUP($E518,Parametros!$B$3:$F$14,2,FALSE)</f>
        <v>4</v>
      </c>
      <c r="AC518" s="5" t="str">
        <f>VLOOKUP($E518,Parametros!$B$3:$F$14,4,FALSE)</f>
        <v>20224</v>
      </c>
      <c r="AD518" s="5" t="str">
        <f>VLOOKUP($E518,Parametros!$B$3:$F$14,5,FALSE)</f>
        <v>2022-4-01</v>
      </c>
      <c r="AE518" s="5">
        <v>0</v>
      </c>
      <c r="AF518" t="s">
        <v>431</v>
      </c>
      <c r="AG518" t="s">
        <v>434</v>
      </c>
      <c r="AH518" s="40">
        <f t="shared" si="47"/>
        <v>71.566997794833327</v>
      </c>
      <c r="AJ518" t="str">
        <f t="shared" si="45"/>
        <v>INSERT INTO TABLA_PRESUPUESTO VALUES ('VSR','80006-C','14004739-20',2022,'Abril',14.375,'EUR',319.125,199.79321,0,20.355,12.980353,0,6.272892,6.739798,0.258513,1.098953,0,0,0,0,0,0,0,14.42944,0.059283,0,4,'20224','2022-4-01');</v>
      </c>
    </row>
    <row r="519" spans="1:36" x14ac:dyDescent="0.2">
      <c r="A519" s="7" t="s">
        <v>117</v>
      </c>
      <c r="B519" t="s">
        <v>62</v>
      </c>
      <c r="C519" t="s">
        <v>262</v>
      </c>
      <c r="D519">
        <v>2022</v>
      </c>
      <c r="E519" t="s">
        <v>48</v>
      </c>
      <c r="F519" s="5">
        <v>125</v>
      </c>
      <c r="G519" t="s">
        <v>261</v>
      </c>
      <c r="H519" s="5">
        <v>4140</v>
      </c>
      <c r="I519" s="5">
        <v>2849.2531764002306</v>
      </c>
      <c r="J519" s="5">
        <v>0</v>
      </c>
      <c r="K519" s="5">
        <v>177</v>
      </c>
      <c r="L519" s="5">
        <v>112.87263223282831</v>
      </c>
      <c r="M519" s="5">
        <v>0</v>
      </c>
      <c r="N519" s="5">
        <v>54.54688922164479</v>
      </c>
      <c r="O519" s="5">
        <v>58.60693942863854</v>
      </c>
      <c r="P519" s="5">
        <v>2.2479374027423003</v>
      </c>
      <c r="Q519" s="5">
        <v>14.256691938059573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f t="shared" si="46"/>
        <v>130.1739643060242</v>
      </c>
      <c r="Z519" s="5">
        <v>0.51550631493900445</v>
      </c>
      <c r="AA519" s="5">
        <v>0</v>
      </c>
      <c r="AB519" s="5">
        <f>VLOOKUP($E519,Parametros!$B$3:$F$14,2,FALSE)</f>
        <v>4</v>
      </c>
      <c r="AC519" s="5" t="str">
        <f>VLOOKUP($E519,Parametros!$B$3:$F$14,4,FALSE)</f>
        <v>20224</v>
      </c>
      <c r="AD519" s="5" t="str">
        <f>VLOOKUP($E519,Parametros!$B$3:$F$14,5,FALSE)</f>
        <v>2022-4-01</v>
      </c>
      <c r="AE519" s="5">
        <v>0</v>
      </c>
      <c r="AF519" t="s">
        <v>431</v>
      </c>
      <c r="AG519" t="s">
        <v>434</v>
      </c>
      <c r="AH519" s="40">
        <f t="shared" si="47"/>
        <v>870.70022706091652</v>
      </c>
      <c r="AJ519" t="str">
        <f t="shared" ref="AJ519:AJ582" si="48">TRIM(_xlfn.CONCAT("INSERT INTO TABLA_PRESUPUESTO VALUES ('",A519,"','",B519,"','",C519,"',",D519,",'",E519,"',",SUBSTITUTE(ROUND(F519,6),",","."),",'",G519,"',",SUBSTITUTE(ROUND(H519,6),",","."),",",SUBSTITUTE(ROUND(I519,6),",","."),",",SUBSTITUTE(ROUND(J519,6),",","."),",",SUBSTITUTE(ROUND(K519,6),",","."),",",SUBSTITUTE(ROUND(L519,6),",","."),",",SUBSTITUTE(ROUND(M519,6),",","."),",",SUBSTITUTE(ROUND(N519,6),",","."),",",SUBSTITUTE(ROUND(O519,6),",","."),",",SUBSTITUTE(ROUND(P519,6),",","."),",",SUBSTITUTE(ROUND(Q519,6),",","."),",",SUBSTITUTE(ROUND(R519,6),",","."),",",SUBSTITUTE(ROUND(S519,6),",","."),",",SUBSTITUTE(ROUND(T519,6),",","."),",",SUBSTITUTE(ROUND(U519,6),",","."),",",SUBSTITUTE(ROUND(V519,6),",","."),",",SUBSTITUTE(ROUND(W519,6),",","."),",",SUBSTITUTE(ROUND(X519,6),",","."),",",SUBSTITUTE(ROUND(Y519,6),",","."),",",SUBSTITUTE(ROUND(Z519,6),",","."),",",SUBSTITUTE(ROUND(AA519,6),",","."),",",AB519,",'",AC519,"','",AD519,"');"))</f>
        <v>INSERT INTO TABLA_PRESUPUESTO VALUES ('VSR','80006-C','14005151-20',2022,'Abril',125,'EUR',4140,2849.253176,0,177,112.872632,0,54.546889,58.606939,2.247937,14.256692,0,0,0,0,0,0,0,130.173964,0.515506,0,4,'20224','2022-4-01');</v>
      </c>
    </row>
    <row r="520" spans="1:36" x14ac:dyDescent="0.2">
      <c r="A520" s="7" t="s">
        <v>117</v>
      </c>
      <c r="B520" t="s">
        <v>62</v>
      </c>
      <c r="C520" t="s">
        <v>263</v>
      </c>
      <c r="D520">
        <v>2022</v>
      </c>
      <c r="E520" t="s">
        <v>48</v>
      </c>
      <c r="F520" s="5">
        <v>1295</v>
      </c>
      <c r="G520" t="s">
        <v>261</v>
      </c>
      <c r="H520" s="5">
        <v>27630.120000000003</v>
      </c>
      <c r="I520" s="5">
        <v>19734.899257505997</v>
      </c>
      <c r="J520" s="5">
        <v>0</v>
      </c>
      <c r="K520" s="5">
        <v>1833.7199999999998</v>
      </c>
      <c r="L520" s="5">
        <v>1169.3604699321013</v>
      </c>
      <c r="M520" s="5">
        <v>0</v>
      </c>
      <c r="N520" s="5">
        <v>565.10577233623997</v>
      </c>
      <c r="O520" s="5">
        <v>607.16789248069529</v>
      </c>
      <c r="P520" s="5">
        <v>23.288631492410232</v>
      </c>
      <c r="Q520" s="5">
        <v>95.148335519714649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f t="shared" si="46"/>
        <v>1296.0512772518284</v>
      </c>
      <c r="Z520" s="5">
        <v>5.3406454227680866</v>
      </c>
      <c r="AA520" s="5">
        <v>0</v>
      </c>
      <c r="AB520" s="5">
        <f>VLOOKUP($E520,Parametros!$B$3:$F$14,2,FALSE)</f>
        <v>4</v>
      </c>
      <c r="AC520" s="5" t="str">
        <f>VLOOKUP($E520,Parametros!$B$3:$F$14,4,FALSE)</f>
        <v>20224</v>
      </c>
      <c r="AD520" s="5" t="str">
        <f>VLOOKUP($E520,Parametros!$B$3:$F$14,5,FALSE)</f>
        <v>2022-4-01</v>
      </c>
      <c r="AE520" s="5">
        <v>0</v>
      </c>
      <c r="AF520" t="s">
        <v>431</v>
      </c>
      <c r="AG520" t="s">
        <v>434</v>
      </c>
      <c r="AH520" s="40">
        <f t="shared" si="47"/>
        <v>3596.0889953100759</v>
      </c>
      <c r="AJ520" t="str">
        <f t="shared" si="48"/>
        <v>INSERT INTO TABLA_PRESUPUESTO VALUES ('VSR','80006-C','14003720-21',2022,'Abril',1295,'EUR',27630.12,19734.899258,0,1833.72,1169.36047,0,565.105772,607.167892,23.288631,95.148336,0,0,0,0,0,0,0,1296.051277,5.340645,0,4,'20224','2022-4-01');</v>
      </c>
    </row>
    <row r="521" spans="1:36" x14ac:dyDescent="0.2">
      <c r="A521" s="7" t="s">
        <v>117</v>
      </c>
      <c r="B521" t="s">
        <v>62</v>
      </c>
      <c r="C521" t="s">
        <v>264</v>
      </c>
      <c r="D521">
        <v>2022</v>
      </c>
      <c r="E521" t="s">
        <v>48</v>
      </c>
      <c r="F521" s="5">
        <v>2256.875</v>
      </c>
      <c r="G521" t="s">
        <v>261</v>
      </c>
      <c r="H521" s="5">
        <v>48152.685000000005</v>
      </c>
      <c r="I521" s="5">
        <v>30710.9322294296</v>
      </c>
      <c r="J521" s="5">
        <v>0</v>
      </c>
      <c r="K521" s="5">
        <v>3195.7349999999997</v>
      </c>
      <c r="L521" s="5">
        <v>2037.9153749637153</v>
      </c>
      <c r="M521" s="5">
        <v>0</v>
      </c>
      <c r="N521" s="5">
        <v>984.84408489679663</v>
      </c>
      <c r="O521" s="5">
        <v>1058.1482913840689</v>
      </c>
      <c r="P521" s="5">
        <v>40.586509806512233</v>
      </c>
      <c r="Q521" s="5">
        <v>165.82077198923241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f t="shared" si="46"/>
        <v>2258.7071245928341</v>
      </c>
      <c r="Z521" s="5">
        <v>9.3074665162237267</v>
      </c>
      <c r="AA521" s="5">
        <v>0</v>
      </c>
      <c r="AB521" s="5">
        <f>VLOOKUP($E521,Parametros!$B$3:$F$14,2,FALSE)</f>
        <v>4</v>
      </c>
      <c r="AC521" s="5" t="str">
        <f>VLOOKUP($E521,Parametros!$B$3:$F$14,4,FALSE)</f>
        <v>20224</v>
      </c>
      <c r="AD521" s="5" t="str">
        <f>VLOOKUP($E521,Parametros!$B$3:$F$14,5,FALSE)</f>
        <v>2022-4-01</v>
      </c>
      <c r="AE521" s="5">
        <v>0</v>
      </c>
      <c r="AF521" t="s">
        <v>431</v>
      </c>
      <c r="AG521" t="s">
        <v>434</v>
      </c>
      <c r="AH521" s="40">
        <f t="shared" si="47"/>
        <v>9949.3952710138583</v>
      </c>
      <c r="AJ521" t="str">
        <f t="shared" si="48"/>
        <v>INSERT INTO TABLA_PRESUPUESTO VALUES ('VSR','80006-C','14003719-21',2022,'Abril',2256.875,'EUR',48152.685,30710.932229,0,3195.735,2037.915375,0,984.844085,1058.148291,40.58651,165.820772,0,0,0,0,0,0,0,2258.707125,9.307467,0,4,'20224','2022-4-01');</v>
      </c>
    </row>
    <row r="522" spans="1:36" x14ac:dyDescent="0.2">
      <c r="A522" s="7" t="s">
        <v>117</v>
      </c>
      <c r="B522" t="s">
        <v>62</v>
      </c>
      <c r="C522" t="s">
        <v>266</v>
      </c>
      <c r="D522">
        <v>2022</v>
      </c>
      <c r="E522" t="s">
        <v>48</v>
      </c>
      <c r="F522" s="5">
        <v>402.5</v>
      </c>
      <c r="G522" t="s">
        <v>261</v>
      </c>
      <c r="H522" s="5">
        <v>10737.09</v>
      </c>
      <c r="I522" s="5">
        <v>7124.2684529966755</v>
      </c>
      <c r="J522" s="5">
        <v>0</v>
      </c>
      <c r="K522" s="5">
        <v>569.93999999999994</v>
      </c>
      <c r="L522" s="5">
        <v>363.44987578970716</v>
      </c>
      <c r="M522" s="5">
        <v>0</v>
      </c>
      <c r="N522" s="5">
        <v>175.64098329369625</v>
      </c>
      <c r="O522" s="5">
        <v>188.71434496021612</v>
      </c>
      <c r="P522" s="5">
        <v>7.2383584368302065</v>
      </c>
      <c r="Q522" s="5">
        <v>36.974730541357502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f t="shared" si="46"/>
        <v>410.22834756620364</v>
      </c>
      <c r="Z522" s="5">
        <v>1.6599303341035945</v>
      </c>
      <c r="AA522" s="5">
        <v>0</v>
      </c>
      <c r="AB522" s="5">
        <f>VLOOKUP($E522,Parametros!$B$3:$F$14,2,FALSE)</f>
        <v>4</v>
      </c>
      <c r="AC522" s="5" t="str">
        <f>VLOOKUP($E522,Parametros!$B$3:$F$14,4,FALSE)</f>
        <v>20224</v>
      </c>
      <c r="AD522" s="5" t="str">
        <f>VLOOKUP($E522,Parametros!$B$3:$F$14,5,FALSE)</f>
        <v>2022-4-01</v>
      </c>
      <c r="AE522" s="5">
        <v>0</v>
      </c>
      <c r="AF522" t="s">
        <v>431</v>
      </c>
      <c r="AG522" t="s">
        <v>434</v>
      </c>
      <c r="AH522" s="40">
        <f t="shared" si="47"/>
        <v>2269.2033236474153</v>
      </c>
      <c r="AJ522" t="str">
        <f t="shared" si="48"/>
        <v>INSERT INTO TABLA_PRESUPUESTO VALUES ('VSR','80006-C','14004090-21',2022,'Abril',402.5,'EUR',10737.09,7124.268453,0,569.94,363.449876,0,175.640983,188.714345,7.238358,36.974731,0,0,0,0,0,0,0,410.228348,1.65993,0,4,'20224','2022-4-01');</v>
      </c>
    </row>
    <row r="523" spans="1:36" x14ac:dyDescent="0.2">
      <c r="A523" s="7" t="s">
        <v>117</v>
      </c>
      <c r="B523" t="s">
        <v>269</v>
      </c>
      <c r="C523" t="s">
        <v>266</v>
      </c>
      <c r="D523">
        <v>2022</v>
      </c>
      <c r="E523" t="s">
        <v>48</v>
      </c>
      <c r="F523" s="5">
        <v>125</v>
      </c>
      <c r="G523" t="s">
        <v>270</v>
      </c>
      <c r="H523" s="5">
        <v>6500.0000000000009</v>
      </c>
      <c r="I523" s="5">
        <v>2212.5057307443094</v>
      </c>
      <c r="J523" s="5">
        <v>0</v>
      </c>
      <c r="K523" s="5">
        <v>438.75000000000006</v>
      </c>
      <c r="L523" s="5">
        <v>112.87263223282831</v>
      </c>
      <c r="M523" s="5">
        <v>0</v>
      </c>
      <c r="N523" s="5">
        <v>100.18262609343012</v>
      </c>
      <c r="O523" s="5">
        <v>76.336543830262414</v>
      </c>
      <c r="P523" s="5">
        <v>4.2748464544946954</v>
      </c>
      <c r="Q523" s="5">
        <v>22.383695071832665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f t="shared" si="46"/>
        <v>203.69321776495892</v>
      </c>
      <c r="Z523" s="5">
        <v>0.51550631493900445</v>
      </c>
      <c r="AA523" s="5">
        <v>0</v>
      </c>
      <c r="AB523" s="5">
        <f>VLOOKUP($E523,Parametros!$B$3:$F$14,2,FALSE)</f>
        <v>4</v>
      </c>
      <c r="AC523" s="5" t="str">
        <f>VLOOKUP($E523,Parametros!$B$3:$F$14,4,FALSE)</f>
        <v>20224</v>
      </c>
      <c r="AD523" s="5" t="str">
        <f>VLOOKUP($E523,Parametros!$B$3:$F$14,5,FALSE)</f>
        <v>2022-4-01</v>
      </c>
      <c r="AE523" s="5">
        <v>0</v>
      </c>
      <c r="AF523" t="s">
        <v>431</v>
      </c>
      <c r="AG523" t="s">
        <v>436</v>
      </c>
      <c r="AH523" s="40">
        <f t="shared" si="47"/>
        <v>3532.1784192579039</v>
      </c>
      <c r="AJ523" t="str">
        <f t="shared" si="48"/>
        <v>INSERT INTO TABLA_PRESUPUESTO VALUES ('VSR','80094-C','14004090-21',2022,'Abril',125,'GBP',6500,2212.505731,0,438.75,112.872632,0,100.182626,76.336544,4.274846,22.383695,0,0,0,0,0,0,0,203.693218,0.515506,0,4,'20224','2022-4-01');</v>
      </c>
    </row>
    <row r="524" spans="1:36" x14ac:dyDescent="0.2">
      <c r="A524" s="7" t="s">
        <v>117</v>
      </c>
      <c r="B524" t="s">
        <v>95</v>
      </c>
      <c r="C524" t="s">
        <v>263</v>
      </c>
      <c r="D524">
        <v>2022</v>
      </c>
      <c r="E524" t="s">
        <v>48</v>
      </c>
      <c r="F524" s="5">
        <v>625</v>
      </c>
      <c r="G524" t="s">
        <v>134</v>
      </c>
      <c r="H524" s="5">
        <v>22500</v>
      </c>
      <c r="I524" s="5">
        <v>9524.5652787191102</v>
      </c>
      <c r="J524" s="5">
        <v>0</v>
      </c>
      <c r="K524" s="5">
        <v>1500</v>
      </c>
      <c r="L524" s="5">
        <v>564.36316116414162</v>
      </c>
      <c r="M524" s="5">
        <v>2250</v>
      </c>
      <c r="N524" s="5">
        <v>273.70746943115364</v>
      </c>
      <c r="O524" s="5">
        <v>361.34370015948963</v>
      </c>
      <c r="P524" s="5">
        <v>12.210925039872409</v>
      </c>
      <c r="Q524" s="5">
        <v>77.482021402497679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f t="shared" ref="Y524:Y582" si="49">+M524+N524+O524+P524+T524+U524+V524+Z524+AA524+S524+X524+Q524+R524</f>
        <v>2977.3216476077087</v>
      </c>
      <c r="Z524" s="5">
        <v>2.5775315746950227</v>
      </c>
      <c r="AA524" s="5">
        <v>0</v>
      </c>
      <c r="AB524" s="5">
        <f>VLOOKUP($E524,Parametros!$B$3:$F$14,2,FALSE)</f>
        <v>4</v>
      </c>
      <c r="AC524" s="5" t="str">
        <f>VLOOKUP($E524,Parametros!$B$3:$F$14,4,FALSE)</f>
        <v>20224</v>
      </c>
      <c r="AD524" s="5" t="str">
        <f>VLOOKUP($E524,Parametros!$B$3:$F$14,5,FALSE)</f>
        <v>2022-4-01</v>
      </c>
      <c r="AE524" s="5">
        <v>0</v>
      </c>
      <c r="AF524" t="s">
        <v>431</v>
      </c>
      <c r="AG524" t="s">
        <v>437</v>
      </c>
      <c r="AH524" s="40">
        <f t="shared" ref="AH524:AH582" si="50">+H524-SUM(I524:X524)-SUM(Z524:AA524)</f>
        <v>7933.7499125090389</v>
      </c>
      <c r="AJ524" t="str">
        <f t="shared" si="48"/>
        <v>INSERT INTO TABLA_PRESUPUESTO VALUES ('VSR','80198-C','14003720-21',2022,'Abril',625,'USD',22500,9524.565279,0,1500,564.363161,2250,273.707469,361.3437,12.210925,77.482021,0,0,0,0,0,0,0,2977.321648,2.577532,0,4,'20224','2022-4-01');</v>
      </c>
    </row>
    <row r="525" spans="1:36" x14ac:dyDescent="0.2">
      <c r="A525" s="7" t="s">
        <v>117</v>
      </c>
      <c r="B525" t="s">
        <v>75</v>
      </c>
      <c r="C525" t="s">
        <v>271</v>
      </c>
      <c r="D525">
        <v>2022</v>
      </c>
      <c r="E525" t="s">
        <v>48</v>
      </c>
      <c r="F525" s="5">
        <v>7.6601429215219197</v>
      </c>
      <c r="G525" t="s">
        <v>134</v>
      </c>
      <c r="H525" s="5">
        <v>827.29543552436735</v>
      </c>
      <c r="I525" s="5">
        <v>484.65791600908619</v>
      </c>
      <c r="J525" s="5">
        <v>0</v>
      </c>
      <c r="K525" s="5">
        <v>41.364771776218369</v>
      </c>
      <c r="L525" s="5">
        <v>6.9169639586547733</v>
      </c>
      <c r="M525" s="5">
        <v>124.0943153286551</v>
      </c>
      <c r="N525" s="5">
        <v>1.6021213953509899</v>
      </c>
      <c r="O525" s="5">
        <v>0</v>
      </c>
      <c r="P525" s="5">
        <v>0.12266241933156014</v>
      </c>
      <c r="Q525" s="5">
        <v>2.8489121173994523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f t="shared" si="49"/>
        <v>128.69960207713214</v>
      </c>
      <c r="Z525" s="5">
        <v>3.1590816395038919E-2</v>
      </c>
      <c r="AA525" s="5">
        <v>0</v>
      </c>
      <c r="AB525" s="5">
        <f>VLOOKUP($E525,Parametros!$B$3:$F$14,2,FALSE)</f>
        <v>4</v>
      </c>
      <c r="AC525" s="5" t="str">
        <f>VLOOKUP($E525,Parametros!$B$3:$F$14,4,FALSE)</f>
        <v>20224</v>
      </c>
      <c r="AD525" s="5" t="str">
        <f>VLOOKUP($E525,Parametros!$B$3:$F$14,5,FALSE)</f>
        <v>2022-4-01</v>
      </c>
      <c r="AE525" s="5">
        <v>0</v>
      </c>
      <c r="AF525" t="s">
        <v>438</v>
      </c>
      <c r="AG525" t="s">
        <v>439</v>
      </c>
      <c r="AH525" s="40">
        <f t="shared" si="50"/>
        <v>165.65618170327602</v>
      </c>
      <c r="AJ525" t="str">
        <f t="shared" si="48"/>
        <v>INSERT INTO TABLA_PRESUPUESTO VALUES ('VSR','80130-C','14004732-17',2022,'Abril',7.660143,'USD',827.295436,484.657916,0,41.364772,6.916964,124.094315,1.602121,0,0.122662,2.848912,0,0,0,0,0,0,0,128.699602,0.031591,0,4,'20224','2022-4-01');</v>
      </c>
    </row>
    <row r="526" spans="1:36" x14ac:dyDescent="0.2">
      <c r="A526" s="7" t="s">
        <v>117</v>
      </c>
      <c r="B526" t="s">
        <v>75</v>
      </c>
      <c r="C526" t="s">
        <v>272</v>
      </c>
      <c r="D526">
        <v>2022</v>
      </c>
      <c r="E526" t="s">
        <v>48</v>
      </c>
      <c r="F526" s="5">
        <v>61.400566535762565</v>
      </c>
      <c r="G526" t="s">
        <v>134</v>
      </c>
      <c r="H526" s="5">
        <v>2271.8209618232149</v>
      </c>
      <c r="I526" s="5">
        <v>1165.9420394206204</v>
      </c>
      <c r="J526" s="5">
        <v>0</v>
      </c>
      <c r="K526" s="5">
        <v>113.59104809116074</v>
      </c>
      <c r="L526" s="5">
        <v>55.443548523827467</v>
      </c>
      <c r="M526" s="5">
        <v>340.77314427348222</v>
      </c>
      <c r="N526" s="5">
        <v>12.841948556499361</v>
      </c>
      <c r="O526" s="5">
        <v>0</v>
      </c>
      <c r="P526" s="5">
        <v>0.98321168635698231</v>
      </c>
      <c r="Q526" s="5">
        <v>7.8233457949612983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f t="shared" si="49"/>
        <v>362.67486934962</v>
      </c>
      <c r="Z526" s="5">
        <v>0.25321903832014492</v>
      </c>
      <c r="AA526" s="5">
        <v>0</v>
      </c>
      <c r="AB526" s="5">
        <f>VLOOKUP($E526,Parametros!$B$3:$F$14,2,FALSE)</f>
        <v>4</v>
      </c>
      <c r="AC526" s="5" t="str">
        <f>VLOOKUP($E526,Parametros!$B$3:$F$14,4,FALSE)</f>
        <v>20224</v>
      </c>
      <c r="AD526" s="5" t="str">
        <f>VLOOKUP($E526,Parametros!$B$3:$F$14,5,FALSE)</f>
        <v>2022-4-01</v>
      </c>
      <c r="AE526" s="5">
        <v>0</v>
      </c>
      <c r="AF526" t="s">
        <v>438</v>
      </c>
      <c r="AG526" t="s">
        <v>439</v>
      </c>
      <c r="AH526" s="40">
        <f t="shared" si="50"/>
        <v>574.16945643798613</v>
      </c>
      <c r="AJ526" t="str">
        <f t="shared" si="48"/>
        <v>INSERT INTO TABLA_PRESUPUESTO VALUES ('VSR','80130-C','14004774-20',2022,'Abril',61.400567,'USD',2271.820962,1165.942039,0,113.591048,55.443549,340.773144,12.841949,0,0.983212,7.823346,0,0,0,0,0,0,0,362.674869,0.253219,0,4,'20224','2022-4-01');</v>
      </c>
    </row>
    <row r="527" spans="1:36" x14ac:dyDescent="0.2">
      <c r="A527" s="7" t="s">
        <v>117</v>
      </c>
      <c r="B527" t="s">
        <v>75</v>
      </c>
      <c r="C527" t="s">
        <v>273</v>
      </c>
      <c r="D527">
        <v>2022</v>
      </c>
      <c r="E527" t="s">
        <v>48</v>
      </c>
      <c r="F527" s="5">
        <v>60.871692525590674</v>
      </c>
      <c r="G527" t="s">
        <v>134</v>
      </c>
      <c r="H527" s="5">
        <v>2252.2526234468551</v>
      </c>
      <c r="I527" s="5">
        <v>1217.3445207674733</v>
      </c>
      <c r="J527" s="5">
        <v>0</v>
      </c>
      <c r="K527" s="5">
        <v>112.61263117234276</v>
      </c>
      <c r="L527" s="5">
        <v>54.965985310646403</v>
      </c>
      <c r="M527" s="5">
        <v>337.83789351702825</v>
      </c>
      <c r="N527" s="5">
        <v>12.731334384437266</v>
      </c>
      <c r="O527" s="5">
        <v>0</v>
      </c>
      <c r="P527" s="5">
        <v>0.9747427888084782</v>
      </c>
      <c r="Q527" s="5">
        <v>7.7559593766107016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f t="shared" si="49"/>
        <v>359.55096800206843</v>
      </c>
      <c r="Z527" s="5">
        <v>0.25103793518373912</v>
      </c>
      <c r="AA527" s="5">
        <v>0</v>
      </c>
      <c r="AB527" s="5">
        <f>VLOOKUP($E527,Parametros!$B$3:$F$14,2,FALSE)</f>
        <v>4</v>
      </c>
      <c r="AC527" s="5" t="str">
        <f>VLOOKUP($E527,Parametros!$B$3:$F$14,4,FALSE)</f>
        <v>20224</v>
      </c>
      <c r="AD527" s="5" t="str">
        <f>VLOOKUP($E527,Parametros!$B$3:$F$14,5,FALSE)</f>
        <v>2022-4-01</v>
      </c>
      <c r="AE527" s="5">
        <v>0</v>
      </c>
      <c r="AF527" t="s">
        <v>438</v>
      </c>
      <c r="AG527" t="s">
        <v>439</v>
      </c>
      <c r="AH527" s="40">
        <f t="shared" si="50"/>
        <v>507.77851819432396</v>
      </c>
      <c r="AJ527" t="str">
        <f t="shared" si="48"/>
        <v>INSERT INTO TABLA_PRESUPUESTO VALUES ('VSR','80130-C','14004773-20',2022,'Abril',60.871693,'USD',2252.252623,1217.344521,0,112.612631,54.965985,337.837894,12.731334,0,0.974743,7.755959,0,0,0,0,0,0,0,359.550968,0.251038,0,4,'20224','2022-4-01');</v>
      </c>
    </row>
    <row r="528" spans="1:36" x14ac:dyDescent="0.2">
      <c r="A528" s="7" t="s">
        <v>117</v>
      </c>
      <c r="B528" t="s">
        <v>75</v>
      </c>
      <c r="C528" t="s">
        <v>274</v>
      </c>
      <c r="D528">
        <v>2022</v>
      </c>
      <c r="E528" t="s">
        <v>48</v>
      </c>
      <c r="F528" s="5">
        <v>27.545805703985064</v>
      </c>
      <c r="G528" t="s">
        <v>134</v>
      </c>
      <c r="H528" s="5">
        <v>936.5573939354922</v>
      </c>
      <c r="I528" s="5">
        <v>518.17020546250023</v>
      </c>
      <c r="J528" s="5">
        <v>0</v>
      </c>
      <c r="K528" s="5">
        <v>46.827869696774613</v>
      </c>
      <c r="L528" s="5">
        <v>24.873340774262804</v>
      </c>
      <c r="M528" s="5">
        <v>140.48360909032382</v>
      </c>
      <c r="N528" s="5">
        <v>5.7612142648857638</v>
      </c>
      <c r="O528" s="5">
        <v>0</v>
      </c>
      <c r="P528" s="5">
        <v>0.44109296715531637</v>
      </c>
      <c r="Q528" s="5">
        <v>3.2251715574034336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f t="shared" si="49"/>
        <v>150.02468817409223</v>
      </c>
      <c r="Z528" s="5">
        <v>0.11360029432389721</v>
      </c>
      <c r="AA528" s="5">
        <v>0</v>
      </c>
      <c r="AB528" s="5">
        <f>VLOOKUP($E528,Parametros!$B$3:$F$14,2,FALSE)</f>
        <v>4</v>
      </c>
      <c r="AC528" s="5" t="str">
        <f>VLOOKUP($E528,Parametros!$B$3:$F$14,4,FALSE)</f>
        <v>20224</v>
      </c>
      <c r="AD528" s="5" t="str">
        <f>VLOOKUP($E528,Parametros!$B$3:$F$14,5,FALSE)</f>
        <v>2022-4-01</v>
      </c>
      <c r="AE528" s="5">
        <v>0</v>
      </c>
      <c r="AF528" t="s">
        <v>438</v>
      </c>
      <c r="AG528" t="s">
        <v>439</v>
      </c>
      <c r="AH528" s="40">
        <f t="shared" si="50"/>
        <v>196.66128982786219</v>
      </c>
      <c r="AJ528" t="str">
        <f t="shared" si="48"/>
        <v>INSERT INTO TABLA_PRESUPUESTO VALUES ('VSR','80130-C','14005136-20',2022,'Abril',27.545806,'USD',936.557394,518.170205,0,46.82787,24.873341,140.483609,5.761214,0,0.441093,3.225172,0,0,0,0,0,0,0,150.024688,0.1136,0,4,'20224','2022-4-01');</v>
      </c>
    </row>
    <row r="529" spans="1:36" x14ac:dyDescent="0.2">
      <c r="A529" s="7" t="s">
        <v>117</v>
      </c>
      <c r="B529" t="s">
        <v>75</v>
      </c>
      <c r="C529" t="s">
        <v>275</v>
      </c>
      <c r="D529">
        <v>2022</v>
      </c>
      <c r="E529" t="s">
        <v>48</v>
      </c>
      <c r="F529" s="5">
        <v>67.132878387948239</v>
      </c>
      <c r="G529" t="s">
        <v>134</v>
      </c>
      <c r="H529" s="5">
        <v>2483.9165003540847</v>
      </c>
      <c r="I529" s="5">
        <v>1642.4176616497512</v>
      </c>
      <c r="J529" s="5">
        <v>0</v>
      </c>
      <c r="K529" s="5">
        <v>124.19582501770425</v>
      </c>
      <c r="L529" s="5">
        <v>60.619717544112554</v>
      </c>
      <c r="M529" s="5">
        <v>372.58747505311271</v>
      </c>
      <c r="N529" s="5">
        <v>14.04086345368852</v>
      </c>
      <c r="O529" s="5">
        <v>0</v>
      </c>
      <c r="P529" s="5">
        <v>1.0750036081730274</v>
      </c>
      <c r="Q529" s="5">
        <v>8.5537276196645475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f t="shared" si="49"/>
        <v>396.53392911663093</v>
      </c>
      <c r="Z529" s="5">
        <v>0.27685938199215626</v>
      </c>
      <c r="AA529" s="5">
        <v>0</v>
      </c>
      <c r="AB529" s="5">
        <f>VLOOKUP($E529,Parametros!$B$3:$F$14,2,FALSE)</f>
        <v>4</v>
      </c>
      <c r="AC529" s="5" t="str">
        <f>VLOOKUP($E529,Parametros!$B$3:$F$14,4,FALSE)</f>
        <v>20224</v>
      </c>
      <c r="AD529" s="5" t="str">
        <f>VLOOKUP($E529,Parametros!$B$3:$F$14,5,FALSE)</f>
        <v>2022-4-01</v>
      </c>
      <c r="AE529" s="5">
        <v>0</v>
      </c>
      <c r="AF529" t="s">
        <v>438</v>
      </c>
      <c r="AG529" t="s">
        <v>439</v>
      </c>
      <c r="AH529" s="40">
        <f t="shared" si="50"/>
        <v>260.14936702588579</v>
      </c>
      <c r="AJ529" t="str">
        <f t="shared" si="48"/>
        <v>INSERT INTO TABLA_PRESUPUESTO VALUES ('VSR','80130-C','14004731-19',2022,'Abril',67.132878,'USD',2483.9165,1642.417662,0,124.195825,60.619718,372.587475,14.040863,0,1.075004,8.553728,0,0,0,0,0,0,0,396.533929,0.276859,0,4,'20224','2022-4-01');</v>
      </c>
    </row>
    <row r="530" spans="1:36" x14ac:dyDescent="0.2">
      <c r="A530" s="7" t="s">
        <v>117</v>
      </c>
      <c r="B530" t="s">
        <v>75</v>
      </c>
      <c r="C530" t="s">
        <v>276</v>
      </c>
      <c r="D530">
        <v>2022</v>
      </c>
      <c r="E530" t="s">
        <v>48</v>
      </c>
      <c r="F530" s="5">
        <v>18.3195132942767</v>
      </c>
      <c r="G530" t="s">
        <v>134</v>
      </c>
      <c r="H530" s="5">
        <v>622.86345200540779</v>
      </c>
      <c r="I530" s="5">
        <v>368.17265723679037</v>
      </c>
      <c r="J530" s="5">
        <v>0</v>
      </c>
      <c r="K530" s="5">
        <v>31.143172600270393</v>
      </c>
      <c r="L530" s="5">
        <v>16.542173493994422</v>
      </c>
      <c r="M530" s="5">
        <v>93.429517800811155</v>
      </c>
      <c r="N530" s="5">
        <v>3.8315321922670216</v>
      </c>
      <c r="O530" s="5">
        <v>0</v>
      </c>
      <c r="P530" s="5">
        <v>0.29335168347044388</v>
      </c>
      <c r="Q530" s="5">
        <v>2.1449208586274042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f t="shared" si="49"/>
        <v>99.774873133494495</v>
      </c>
      <c r="Z530" s="5">
        <v>7.555059831846947E-2</v>
      </c>
      <c r="AA530" s="5">
        <v>0</v>
      </c>
      <c r="AB530" s="5">
        <f>VLOOKUP($E530,Parametros!$B$3:$F$14,2,FALSE)</f>
        <v>4</v>
      </c>
      <c r="AC530" s="5" t="str">
        <f>VLOOKUP($E530,Parametros!$B$3:$F$14,4,FALSE)</f>
        <v>20224</v>
      </c>
      <c r="AD530" s="5" t="str">
        <f>VLOOKUP($E530,Parametros!$B$3:$F$14,5,FALSE)</f>
        <v>2022-4-01</v>
      </c>
      <c r="AE530" s="5">
        <v>0</v>
      </c>
      <c r="AF530" t="s">
        <v>438</v>
      </c>
      <c r="AG530" t="s">
        <v>439</v>
      </c>
      <c r="AH530" s="40">
        <f t="shared" si="50"/>
        <v>107.23057554085815</v>
      </c>
      <c r="AJ530" t="str">
        <f t="shared" si="48"/>
        <v>INSERT INTO TABLA_PRESUPUESTO VALUES ('VSR','80130-C','14005137-20',2022,'Abril',18.319513,'USD',622.863452,368.172657,0,31.143173,16.542173,93.429518,3.831532,0,0.293352,2.144921,0,0,0,0,0,0,0,99.774873,0.075551,0,4,'20224','2022-4-01');</v>
      </c>
    </row>
    <row r="531" spans="1:36" x14ac:dyDescent="0.2">
      <c r="A531" s="7" t="s">
        <v>117</v>
      </c>
      <c r="B531" t="s">
        <v>75</v>
      </c>
      <c r="C531" t="s">
        <v>277</v>
      </c>
      <c r="D531">
        <v>2022</v>
      </c>
      <c r="E531" t="s">
        <v>48</v>
      </c>
      <c r="F531" s="5">
        <v>26.65866220305157</v>
      </c>
      <c r="G531" t="s">
        <v>134</v>
      </c>
      <c r="H531" s="5">
        <v>906.39451490375336</v>
      </c>
      <c r="I531" s="5">
        <v>471.9189494039714</v>
      </c>
      <c r="J531" s="5">
        <v>0</v>
      </c>
      <c r="K531" s="5">
        <v>45.319725745187675</v>
      </c>
      <c r="L531" s="5">
        <v>24.072266997313925</v>
      </c>
      <c r="M531" s="5">
        <v>135.959177235563</v>
      </c>
      <c r="N531" s="5">
        <v>5.5756679117493482</v>
      </c>
      <c r="O531" s="5">
        <v>0</v>
      </c>
      <c r="P531" s="5">
        <v>0.42688707449330948</v>
      </c>
      <c r="Q531" s="5">
        <v>3.1213012979057386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f t="shared" si="49"/>
        <v>145.1929751894194</v>
      </c>
      <c r="Z531" s="5">
        <v>0.1099416697079907</v>
      </c>
      <c r="AA531" s="5">
        <v>0</v>
      </c>
      <c r="AB531" s="5">
        <f>VLOOKUP($E531,Parametros!$B$3:$F$14,2,FALSE)</f>
        <v>4</v>
      </c>
      <c r="AC531" s="5" t="str">
        <f>VLOOKUP($E531,Parametros!$B$3:$F$14,4,FALSE)</f>
        <v>20224</v>
      </c>
      <c r="AD531" s="5" t="str">
        <f>VLOOKUP($E531,Parametros!$B$3:$F$14,5,FALSE)</f>
        <v>2022-4-01</v>
      </c>
      <c r="AE531" s="5">
        <v>0</v>
      </c>
      <c r="AF531" t="s">
        <v>438</v>
      </c>
      <c r="AG531" t="s">
        <v>439</v>
      </c>
      <c r="AH531" s="40">
        <f t="shared" si="50"/>
        <v>219.89059756786114</v>
      </c>
      <c r="AJ531" t="str">
        <f t="shared" si="48"/>
        <v>INSERT INTO TABLA_PRESUPUESTO VALUES ('VSR','80130-C','14005138-20',2022,'Abril',26.658662,'USD',906.394515,471.918949,0,45.319726,24.072267,135.959177,5.575668,0,0.426887,3.121301,0,0,0,0,0,0,0,145.192975,0.109942,0,4,'20224','2022-4-01');</v>
      </c>
    </row>
    <row r="532" spans="1:36" x14ac:dyDescent="0.2">
      <c r="A532" s="7" t="s">
        <v>117</v>
      </c>
      <c r="B532" t="s">
        <v>75</v>
      </c>
      <c r="C532" t="s">
        <v>278</v>
      </c>
      <c r="D532">
        <v>2022</v>
      </c>
      <c r="E532" t="s">
        <v>48</v>
      </c>
      <c r="F532" s="5">
        <v>22.200766110860744</v>
      </c>
      <c r="G532" t="s">
        <v>134</v>
      </c>
      <c r="H532" s="5">
        <v>754.8260477692653</v>
      </c>
      <c r="I532" s="5">
        <v>414.00967453748109</v>
      </c>
      <c r="J532" s="5">
        <v>0</v>
      </c>
      <c r="K532" s="5">
        <v>37.741302388463268</v>
      </c>
      <c r="L532" s="5">
        <v>20.046871268145782</v>
      </c>
      <c r="M532" s="5">
        <v>113.22390716538979</v>
      </c>
      <c r="N532" s="5">
        <v>4.6432974872388488</v>
      </c>
      <c r="O532" s="5">
        <v>0</v>
      </c>
      <c r="P532" s="5">
        <v>0.35550246386672435</v>
      </c>
      <c r="Q532" s="5">
        <v>2.5993532439298201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f t="shared" si="49"/>
        <v>120.91361744143826</v>
      </c>
      <c r="Z532" s="5">
        <v>9.1557081013060468E-2</v>
      </c>
      <c r="AA532" s="5">
        <v>0</v>
      </c>
      <c r="AB532" s="5">
        <f>VLOOKUP($E532,Parametros!$B$3:$F$14,2,FALSE)</f>
        <v>4</v>
      </c>
      <c r="AC532" s="5" t="str">
        <f>VLOOKUP($E532,Parametros!$B$3:$F$14,4,FALSE)</f>
        <v>20224</v>
      </c>
      <c r="AD532" s="5" t="str">
        <f>VLOOKUP($E532,Parametros!$B$3:$F$14,5,FALSE)</f>
        <v>2022-4-01</v>
      </c>
      <c r="AE532" s="5">
        <v>0</v>
      </c>
      <c r="AF532" t="s">
        <v>438</v>
      </c>
      <c r="AG532" t="s">
        <v>439</v>
      </c>
      <c r="AH532" s="40">
        <f t="shared" si="50"/>
        <v>162.11458213373683</v>
      </c>
      <c r="AJ532" t="str">
        <f t="shared" si="48"/>
        <v>INSERT INTO TABLA_PRESUPUESTO VALUES ('VSR','80130-C','14005139-20',2022,'Abril',22.200766,'USD',754.826048,414.009675,0,37.741302,20.046871,113.223907,4.643297,0,0.355502,2.599353,0,0,0,0,0,0,0,120.913617,0.091557,0,4,'20224','2022-4-01');</v>
      </c>
    </row>
    <row r="533" spans="1:36" x14ac:dyDescent="0.2">
      <c r="A533" s="7" t="s">
        <v>117</v>
      </c>
      <c r="B533" t="s">
        <v>75</v>
      </c>
      <c r="C533" t="s">
        <v>279</v>
      </c>
      <c r="D533">
        <v>2022</v>
      </c>
      <c r="E533" t="s">
        <v>48</v>
      </c>
      <c r="F533" s="5">
        <v>8.7161848966716029</v>
      </c>
      <c r="G533" t="s">
        <v>134</v>
      </c>
      <c r="H533" s="5">
        <v>296.35028648683448</v>
      </c>
      <c r="I533" s="5">
        <v>155.70635648066718</v>
      </c>
      <c r="J533" s="5">
        <v>0</v>
      </c>
      <c r="K533" s="5">
        <v>14.817514324341726</v>
      </c>
      <c r="L533" s="5">
        <v>7.8705498585227716</v>
      </c>
      <c r="M533" s="5">
        <v>44.452542973025174</v>
      </c>
      <c r="N533" s="5">
        <v>1.8229929195653023</v>
      </c>
      <c r="O533" s="5">
        <v>0</v>
      </c>
      <c r="P533" s="5">
        <v>0.13957289540421847</v>
      </c>
      <c r="Q533" s="5">
        <v>1.0205252995648546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f t="shared" si="49"/>
        <v>47.471580074410831</v>
      </c>
      <c r="Z533" s="5">
        <v>3.5945986851281482E-2</v>
      </c>
      <c r="AA533" s="5">
        <v>0</v>
      </c>
      <c r="AB533" s="5">
        <f>VLOOKUP($E533,Parametros!$B$3:$F$14,2,FALSE)</f>
        <v>4</v>
      </c>
      <c r="AC533" s="5" t="str">
        <f>VLOOKUP($E533,Parametros!$B$3:$F$14,4,FALSE)</f>
        <v>20224</v>
      </c>
      <c r="AD533" s="5" t="str">
        <f>VLOOKUP($E533,Parametros!$B$3:$F$14,5,FALSE)</f>
        <v>2022-4-01</v>
      </c>
      <c r="AE533" s="5">
        <v>0</v>
      </c>
      <c r="AF533" t="s">
        <v>438</v>
      </c>
      <c r="AG533" t="s">
        <v>439</v>
      </c>
      <c r="AH533" s="40">
        <f t="shared" si="50"/>
        <v>70.484285748891949</v>
      </c>
      <c r="AJ533" t="str">
        <f t="shared" si="48"/>
        <v>INSERT INTO TABLA_PRESUPUESTO VALUES ('VSR','80130-C','14005140-21',2022,'Abril',8.716185,'USD',296.350286,155.706356,0,14.817514,7.87055,44.452543,1.822993,0,0.139573,1.020525,0,0,0,0,0,0,0,47.47158,0.035946,0,4,'20224','2022-4-01');</v>
      </c>
    </row>
    <row r="534" spans="1:36" x14ac:dyDescent="0.2">
      <c r="A534" s="7" t="s">
        <v>117</v>
      </c>
      <c r="B534" t="s">
        <v>75</v>
      </c>
      <c r="C534" t="s">
        <v>280</v>
      </c>
      <c r="D534">
        <v>2022</v>
      </c>
      <c r="E534" t="s">
        <v>48</v>
      </c>
      <c r="F534" s="5">
        <v>77.727419043327103</v>
      </c>
      <c r="G534" t="s">
        <v>134</v>
      </c>
      <c r="H534" s="5">
        <v>2168.5949913088261</v>
      </c>
      <c r="I534" s="5">
        <v>1174.5501981491191</v>
      </c>
      <c r="J534" s="5">
        <v>0</v>
      </c>
      <c r="K534" s="5">
        <v>108.42974956544131</v>
      </c>
      <c r="L534" s="5">
        <v>70.186387072675174</v>
      </c>
      <c r="M534" s="5">
        <v>325.28924869632391</v>
      </c>
      <c r="N534" s="5">
        <v>16.256715094029197</v>
      </c>
      <c r="O534" s="5">
        <v>0</v>
      </c>
      <c r="P534" s="5">
        <v>1.2446547493866105</v>
      </c>
      <c r="Q534" s="5">
        <v>7.4678721568862105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f t="shared" si="49"/>
        <v>350.57904249951184</v>
      </c>
      <c r="Z534" s="5">
        <v>0.32055180288596286</v>
      </c>
      <c r="AA534" s="5">
        <v>0</v>
      </c>
      <c r="AB534" s="5">
        <f>VLOOKUP($E534,Parametros!$B$3:$F$14,2,FALSE)</f>
        <v>4</v>
      </c>
      <c r="AC534" s="5" t="str">
        <f>VLOOKUP($E534,Parametros!$B$3:$F$14,4,FALSE)</f>
        <v>20224</v>
      </c>
      <c r="AD534" s="5" t="str">
        <f>VLOOKUP($E534,Parametros!$B$3:$F$14,5,FALSE)</f>
        <v>2022-4-01</v>
      </c>
      <c r="AE534" s="5">
        <v>0</v>
      </c>
      <c r="AF534" t="s">
        <v>438</v>
      </c>
      <c r="AG534" t="s">
        <v>439</v>
      </c>
      <c r="AH534" s="40">
        <f t="shared" si="50"/>
        <v>464.84961402207847</v>
      </c>
      <c r="AJ534" t="str">
        <f t="shared" si="48"/>
        <v>INSERT INTO TABLA_PRESUPUESTO VALUES ('VSR','80130-C','14005128-20',2022,'Abril',77.727419,'USD',2168.594991,1174.550198,0,108.42975,70.186387,325.289249,16.256715,0,1.244655,7.467872,0,0,0,0,0,0,0,350.579042,0.320552,0,4,'20224','2022-4-01');</v>
      </c>
    </row>
    <row r="535" spans="1:36" x14ac:dyDescent="0.2">
      <c r="A535" s="7" t="s">
        <v>117</v>
      </c>
      <c r="B535" t="s">
        <v>75</v>
      </c>
      <c r="C535" t="s">
        <v>281</v>
      </c>
      <c r="D535">
        <v>2022</v>
      </c>
      <c r="E535" t="s">
        <v>48</v>
      </c>
      <c r="F535" s="5">
        <v>88.168415631236712</v>
      </c>
      <c r="G535" t="s">
        <v>134</v>
      </c>
      <c r="H535" s="5">
        <v>2459.898796111504</v>
      </c>
      <c r="I535" s="5">
        <v>1409.8316869509692</v>
      </c>
      <c r="J535" s="5">
        <v>0</v>
      </c>
      <c r="K535" s="5">
        <v>122.99493980557521</v>
      </c>
      <c r="L535" s="5">
        <v>79.614409216765864</v>
      </c>
      <c r="M535" s="5">
        <v>368.9848194167256</v>
      </c>
      <c r="N535" s="5">
        <v>18.440452942480881</v>
      </c>
      <c r="O535" s="5">
        <v>0</v>
      </c>
      <c r="P535" s="5">
        <v>1.4118471784086923</v>
      </c>
      <c r="Q535" s="5">
        <v>8.4710191630351037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f t="shared" si="49"/>
        <v>397.67174970093885</v>
      </c>
      <c r="Z535" s="5">
        <v>0.36361100028855486</v>
      </c>
      <c r="AA535" s="5">
        <v>0</v>
      </c>
      <c r="AB535" s="5">
        <f>VLOOKUP($E535,Parametros!$B$3:$F$14,2,FALSE)</f>
        <v>4</v>
      </c>
      <c r="AC535" s="5" t="str">
        <f>VLOOKUP($E535,Parametros!$B$3:$F$14,4,FALSE)</f>
        <v>20224</v>
      </c>
      <c r="AD535" s="5" t="str">
        <f>VLOOKUP($E535,Parametros!$B$3:$F$14,5,FALSE)</f>
        <v>2022-4-01</v>
      </c>
      <c r="AE535" s="5">
        <v>0</v>
      </c>
      <c r="AF535" t="s">
        <v>438</v>
      </c>
      <c r="AG535" t="s">
        <v>439</v>
      </c>
      <c r="AH535" s="40">
        <f t="shared" si="50"/>
        <v>449.78601043725484</v>
      </c>
      <c r="AJ535" t="str">
        <f t="shared" si="48"/>
        <v>INSERT INTO TABLA_PRESUPUESTO VALUES ('VSR','80130-C','14005129-20',2022,'Abril',88.168416,'USD',2459.898796,1409.831687,0,122.99494,79.614409,368.984819,18.440453,0,1.411847,8.471019,0,0,0,0,0,0,0,397.67175,0.363611,0,4,'20224','2022-4-01');</v>
      </c>
    </row>
    <row r="536" spans="1:36" x14ac:dyDescent="0.2">
      <c r="A536" s="7" t="s">
        <v>117</v>
      </c>
      <c r="B536" t="s">
        <v>75</v>
      </c>
      <c r="C536" t="s">
        <v>282</v>
      </c>
      <c r="D536">
        <v>2022</v>
      </c>
      <c r="E536" t="s">
        <v>48</v>
      </c>
      <c r="F536" s="5">
        <v>45.107834932080088</v>
      </c>
      <c r="G536" t="s">
        <v>134</v>
      </c>
      <c r="H536" s="5">
        <v>1258.5085946050344</v>
      </c>
      <c r="I536" s="5">
        <v>616.59601317828947</v>
      </c>
      <c r="J536" s="5">
        <v>0</v>
      </c>
      <c r="K536" s="5">
        <v>62.925429730251722</v>
      </c>
      <c r="L536" s="5">
        <v>40.731520504862416</v>
      </c>
      <c r="M536" s="5">
        <v>188.77628919075516</v>
      </c>
      <c r="N536" s="5">
        <v>9.4343184171670771</v>
      </c>
      <c r="O536" s="5">
        <v>0</v>
      </c>
      <c r="P536" s="5">
        <v>0.72231500381435443</v>
      </c>
      <c r="Q536" s="5">
        <v>4.3338573272184249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f t="shared" si="49"/>
        <v>203.45280692904072</v>
      </c>
      <c r="Z536" s="5">
        <v>0.18602699008570805</v>
      </c>
      <c r="AA536" s="5">
        <v>0</v>
      </c>
      <c r="AB536" s="5">
        <f>VLOOKUP($E536,Parametros!$B$3:$F$14,2,FALSE)</f>
        <v>4</v>
      </c>
      <c r="AC536" s="5" t="str">
        <f>VLOOKUP($E536,Parametros!$B$3:$F$14,4,FALSE)</f>
        <v>20224</v>
      </c>
      <c r="AD536" s="5" t="str">
        <f>VLOOKUP($E536,Parametros!$B$3:$F$14,5,FALSE)</f>
        <v>2022-4-01</v>
      </c>
      <c r="AE536" s="5">
        <v>0</v>
      </c>
      <c r="AF536" t="s">
        <v>438</v>
      </c>
      <c r="AG536" t="s">
        <v>439</v>
      </c>
      <c r="AH536" s="40">
        <f t="shared" si="50"/>
        <v>334.80282426259004</v>
      </c>
      <c r="AJ536" t="str">
        <f t="shared" si="48"/>
        <v>INSERT INTO TABLA_PRESUPUESTO VALUES ('VSR','80130-C','14005132-20',2022,'Abril',45.107835,'USD',1258.508595,616.596013,0,62.92543,40.731521,188.776289,9.434318,0,0.722315,4.333857,0,0,0,0,0,0,0,203.452807,0.186027,0,4,'20224','2022-4-01');</v>
      </c>
    </row>
    <row r="537" spans="1:36" x14ac:dyDescent="0.2">
      <c r="A537" s="7" t="s">
        <v>117</v>
      </c>
      <c r="B537" t="s">
        <v>75</v>
      </c>
      <c r="C537" t="s">
        <v>283</v>
      </c>
      <c r="D537">
        <v>2022</v>
      </c>
      <c r="E537" t="s">
        <v>48</v>
      </c>
      <c r="F537" s="5">
        <v>81.190690787355933</v>
      </c>
      <c r="G537" t="s">
        <v>134</v>
      </c>
      <c r="H537" s="5">
        <v>2265.2202729672304</v>
      </c>
      <c r="I537" s="5">
        <v>1215.0458441561004</v>
      </c>
      <c r="J537" s="5">
        <v>0</v>
      </c>
      <c r="K537" s="5">
        <v>113.26101364836153</v>
      </c>
      <c r="L537" s="5">
        <v>73.313655855764068</v>
      </c>
      <c r="M537" s="5">
        <v>339.78304094508457</v>
      </c>
      <c r="N537" s="5">
        <v>16.981059511080982</v>
      </c>
      <c r="O537" s="5">
        <v>0</v>
      </c>
      <c r="P537" s="5">
        <v>1.3001123688171374</v>
      </c>
      <c r="Q537" s="5">
        <v>7.8006153631741597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f t="shared" si="49"/>
        <v>366.19966269867791</v>
      </c>
      <c r="Z537" s="5">
        <v>0.33483451052113633</v>
      </c>
      <c r="AA537" s="5">
        <v>0</v>
      </c>
      <c r="AB537" s="5">
        <f>VLOOKUP($E537,Parametros!$B$3:$F$14,2,FALSE)</f>
        <v>4</v>
      </c>
      <c r="AC537" s="5" t="str">
        <f>VLOOKUP($E537,Parametros!$B$3:$F$14,4,FALSE)</f>
        <v>20224</v>
      </c>
      <c r="AD537" s="5" t="str">
        <f>VLOOKUP($E537,Parametros!$B$3:$F$14,5,FALSE)</f>
        <v>2022-4-01</v>
      </c>
      <c r="AE537" s="5">
        <v>0</v>
      </c>
      <c r="AF537" t="s">
        <v>438</v>
      </c>
      <c r="AG537" t="s">
        <v>439</v>
      </c>
      <c r="AH537" s="40">
        <f t="shared" si="50"/>
        <v>497.40009660832635</v>
      </c>
      <c r="AJ537" t="str">
        <f t="shared" si="48"/>
        <v>INSERT INTO TABLA_PRESUPUESTO VALUES ('VSR','80130-C','14005130-20',2022,'Abril',81.190691,'USD',2265.220273,1215.045844,0,113.261014,73.313656,339.783041,16.98106,0,1.300112,7.800615,0,0,0,0,0,0,0,366.199663,0.334835,0,4,'20224','2022-4-01');</v>
      </c>
    </row>
    <row r="538" spans="1:36" x14ac:dyDescent="0.2">
      <c r="A538" s="7" t="s">
        <v>117</v>
      </c>
      <c r="B538" t="s">
        <v>75</v>
      </c>
      <c r="C538" t="s">
        <v>284</v>
      </c>
      <c r="D538">
        <v>2022</v>
      </c>
      <c r="E538" t="s">
        <v>48</v>
      </c>
      <c r="F538" s="5">
        <v>44.391295950556874</v>
      </c>
      <c r="G538" t="s">
        <v>134</v>
      </c>
      <c r="H538" s="5">
        <v>1238.5171570205366</v>
      </c>
      <c r="I538" s="5">
        <v>618.30655037121983</v>
      </c>
      <c r="J538" s="5">
        <v>0</v>
      </c>
      <c r="K538" s="5">
        <v>61.925857851026841</v>
      </c>
      <c r="L538" s="5">
        <v>40.084499377326772</v>
      </c>
      <c r="M538" s="5">
        <v>185.77757355308049</v>
      </c>
      <c r="N538" s="5">
        <v>9.2844540550184309</v>
      </c>
      <c r="O538" s="5">
        <v>0</v>
      </c>
      <c r="P538" s="5">
        <v>0.71084101358734864</v>
      </c>
      <c r="Q538" s="5">
        <v>4.2650139052278133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f t="shared" si="49"/>
        <v>200.22095447404081</v>
      </c>
      <c r="Z538" s="5">
        <v>0.1830719471267066</v>
      </c>
      <c r="AA538" s="5">
        <v>0</v>
      </c>
      <c r="AB538" s="5">
        <f>VLOOKUP($E538,Parametros!$B$3:$F$14,2,FALSE)</f>
        <v>4</v>
      </c>
      <c r="AC538" s="5" t="str">
        <f>VLOOKUP($E538,Parametros!$B$3:$F$14,4,FALSE)</f>
        <v>20224</v>
      </c>
      <c r="AD538" s="5" t="str">
        <f>VLOOKUP($E538,Parametros!$B$3:$F$14,5,FALSE)</f>
        <v>2022-4-01</v>
      </c>
      <c r="AE538" s="5">
        <v>0</v>
      </c>
      <c r="AF538" t="s">
        <v>438</v>
      </c>
      <c r="AG538" t="s">
        <v>439</v>
      </c>
      <c r="AH538" s="40">
        <f t="shared" si="50"/>
        <v>317.97929494692238</v>
      </c>
      <c r="AJ538" t="str">
        <f t="shared" si="48"/>
        <v>INSERT INTO TABLA_PRESUPUESTO VALUES ('VSR','80130-C','14004728-20',2022,'Abril',44.391296,'USD',1238.517157,618.30655,0,61.925858,40.084499,185.777574,9.284454,0,0.710841,4.265014,0,0,0,0,0,0,0,200.220954,0.183072,0,4,'20224','2022-4-01');</v>
      </c>
    </row>
    <row r="539" spans="1:36" x14ac:dyDescent="0.2">
      <c r="A539" s="7" t="s">
        <v>117</v>
      </c>
      <c r="B539" t="s">
        <v>75</v>
      </c>
      <c r="C539" t="s">
        <v>285</v>
      </c>
      <c r="D539">
        <v>2022</v>
      </c>
      <c r="E539" t="s">
        <v>48</v>
      </c>
      <c r="F539" s="5">
        <v>53.058005536599488</v>
      </c>
      <c r="G539" t="s">
        <v>134</v>
      </c>
      <c r="H539" s="5">
        <v>1480.3183544711255</v>
      </c>
      <c r="I539" s="5">
        <v>835.15406320504451</v>
      </c>
      <c r="J539" s="5">
        <v>0</v>
      </c>
      <c r="K539" s="5">
        <v>74.015917723556285</v>
      </c>
      <c r="L539" s="5">
        <v>47.910373967519696</v>
      </c>
      <c r="M539" s="5">
        <v>222.04775317066884</v>
      </c>
      <c r="N539" s="5">
        <v>11.097099197197279</v>
      </c>
      <c r="O539" s="5">
        <v>0</v>
      </c>
      <c r="P539" s="5">
        <v>0.84962165728541661</v>
      </c>
      <c r="Q539" s="5">
        <v>5.0976914854951954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f t="shared" si="49"/>
        <v>239.31097940594421</v>
      </c>
      <c r="Z539" s="5">
        <v>0.2188138952974856</v>
      </c>
      <c r="AA539" s="5">
        <v>0</v>
      </c>
      <c r="AB539" s="5">
        <f>VLOOKUP($E539,Parametros!$B$3:$F$14,2,FALSE)</f>
        <v>4</v>
      </c>
      <c r="AC539" s="5" t="str">
        <f>VLOOKUP($E539,Parametros!$B$3:$F$14,4,FALSE)</f>
        <v>20224</v>
      </c>
      <c r="AD539" s="5" t="str">
        <f>VLOOKUP($E539,Parametros!$B$3:$F$14,5,FALSE)</f>
        <v>2022-4-01</v>
      </c>
      <c r="AE539" s="5">
        <v>0</v>
      </c>
      <c r="AF539" t="s">
        <v>438</v>
      </c>
      <c r="AG539" t="s">
        <v>439</v>
      </c>
      <c r="AH539" s="40">
        <f t="shared" si="50"/>
        <v>283.92702016906077</v>
      </c>
      <c r="AJ539" t="str">
        <f t="shared" si="48"/>
        <v>INSERT INTO TABLA_PRESUPUESTO VALUES ('VSR','80130-C','14004914-20',2022,'Abril',53.058006,'USD',1480.318354,835.154063,0,74.015918,47.910374,222.047753,11.097099,0,0.849622,5.097691,0,0,0,0,0,0,0,239.310979,0.218814,0,4,'20224','2022-4-01');</v>
      </c>
    </row>
    <row r="540" spans="1:36" x14ac:dyDescent="0.2">
      <c r="A540" s="7" t="s">
        <v>117</v>
      </c>
      <c r="B540" t="s">
        <v>75</v>
      </c>
      <c r="C540" t="s">
        <v>286</v>
      </c>
      <c r="D540">
        <v>2022</v>
      </c>
      <c r="E540" t="s">
        <v>48</v>
      </c>
      <c r="F540" s="5">
        <v>4.6813880126182958</v>
      </c>
      <c r="G540" t="s">
        <v>134</v>
      </c>
      <c r="H540" s="5">
        <v>374.51104100946367</v>
      </c>
      <c r="I540" s="5">
        <v>115.53053542631771</v>
      </c>
      <c r="J540" s="5">
        <v>0</v>
      </c>
      <c r="K540" s="5">
        <v>18.725552050473183</v>
      </c>
      <c r="L540" s="5">
        <v>4.2272046998994872</v>
      </c>
      <c r="M540" s="5">
        <v>56.17665615141955</v>
      </c>
      <c r="N540" s="5">
        <v>0.97911383270448005</v>
      </c>
      <c r="O540" s="5">
        <v>0</v>
      </c>
      <c r="P540" s="5">
        <v>7.4963402816436764E-2</v>
      </c>
      <c r="Q540" s="5">
        <v>1.2896832219985312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f t="shared" si="49"/>
        <v>58.539722889604469</v>
      </c>
      <c r="Z540" s="5">
        <v>1.9306280665475902E-2</v>
      </c>
      <c r="AA540" s="5">
        <v>0</v>
      </c>
      <c r="AB540" s="5">
        <f>VLOOKUP($E540,Parametros!$B$3:$F$14,2,FALSE)</f>
        <v>4</v>
      </c>
      <c r="AC540" s="5" t="str">
        <f>VLOOKUP($E540,Parametros!$B$3:$F$14,4,FALSE)</f>
        <v>20224</v>
      </c>
      <c r="AD540" s="5" t="str">
        <f>VLOOKUP($E540,Parametros!$B$3:$F$14,5,FALSE)</f>
        <v>2022-4-01</v>
      </c>
      <c r="AE540" s="5">
        <v>0</v>
      </c>
      <c r="AF540" t="s">
        <v>438</v>
      </c>
      <c r="AG540" t="s">
        <v>439</v>
      </c>
      <c r="AH540" s="40">
        <f t="shared" si="50"/>
        <v>177.48802594316879</v>
      </c>
      <c r="AJ540" t="str">
        <f t="shared" si="48"/>
        <v>INSERT INTO TABLA_PRESUPUESTO VALUES ('VSR','80130-C','14005146-18',2022,'Abril',4.681388,'USD',374.511041,115.530535,0,18.725552,4.227205,56.176656,0.979114,0,0.074963,1.289683,0,0,0,0,0,0,0,58.539723,0.019306,0,4,'20224','2022-4-01');</v>
      </c>
    </row>
    <row r="541" spans="1:36" x14ac:dyDescent="0.2">
      <c r="A541" s="7" t="s">
        <v>117</v>
      </c>
      <c r="B541" t="s">
        <v>75</v>
      </c>
      <c r="C541" t="s">
        <v>287</v>
      </c>
      <c r="D541">
        <v>2022</v>
      </c>
      <c r="E541" t="s">
        <v>48</v>
      </c>
      <c r="F541" s="5">
        <v>4.6813880126182958</v>
      </c>
      <c r="G541" t="s">
        <v>134</v>
      </c>
      <c r="H541" s="5">
        <v>374.51104100946367</v>
      </c>
      <c r="I541" s="5">
        <v>200.61416112919744</v>
      </c>
      <c r="J541" s="5">
        <v>0</v>
      </c>
      <c r="K541" s="5">
        <v>18.725552050473183</v>
      </c>
      <c r="L541" s="5">
        <v>4.2272046998994872</v>
      </c>
      <c r="M541" s="5">
        <v>56.17665615141955</v>
      </c>
      <c r="N541" s="5">
        <v>0.97911383270448005</v>
      </c>
      <c r="O541" s="5">
        <v>0</v>
      </c>
      <c r="P541" s="5">
        <v>7.4963402816436764E-2</v>
      </c>
      <c r="Q541" s="5">
        <v>1.2896832219985312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f t="shared" si="49"/>
        <v>58.539722889604469</v>
      </c>
      <c r="Z541" s="5">
        <v>1.9306280665475902E-2</v>
      </c>
      <c r="AA541" s="5">
        <v>0</v>
      </c>
      <c r="AB541" s="5">
        <f>VLOOKUP($E541,Parametros!$B$3:$F$14,2,FALSE)</f>
        <v>4</v>
      </c>
      <c r="AC541" s="5" t="str">
        <f>VLOOKUP($E541,Parametros!$B$3:$F$14,4,FALSE)</f>
        <v>20224</v>
      </c>
      <c r="AD541" s="5" t="str">
        <f>VLOOKUP($E541,Parametros!$B$3:$F$14,5,FALSE)</f>
        <v>2022-4-01</v>
      </c>
      <c r="AE541" s="5">
        <v>0</v>
      </c>
      <c r="AF541" t="s">
        <v>438</v>
      </c>
      <c r="AG541" t="s">
        <v>439</v>
      </c>
      <c r="AH541" s="40">
        <f t="shared" si="50"/>
        <v>92.404400240289092</v>
      </c>
      <c r="AJ541" t="str">
        <f t="shared" si="48"/>
        <v>INSERT INTO TABLA_PRESUPUESTO VALUES ('VSR','80130-C','14005147-18',2022,'Abril',4.681388,'USD',374.511041,200.614161,0,18.725552,4.227205,56.176656,0.979114,0,0.074963,1.289683,0,0,0,0,0,0,0,58.539723,0.019306,0,4,'20224','2022-4-01');</v>
      </c>
    </row>
    <row r="542" spans="1:36" x14ac:dyDescent="0.2">
      <c r="A542" s="7" t="s">
        <v>117</v>
      </c>
      <c r="B542" t="s">
        <v>75</v>
      </c>
      <c r="C542" t="s">
        <v>288</v>
      </c>
      <c r="D542">
        <v>2022</v>
      </c>
      <c r="E542" t="s">
        <v>48</v>
      </c>
      <c r="F542" s="5">
        <v>4.6813880126182958</v>
      </c>
      <c r="G542" t="s">
        <v>134</v>
      </c>
      <c r="H542" s="5">
        <v>374.51104100946367</v>
      </c>
      <c r="I542" s="5">
        <v>60.900141014703493</v>
      </c>
      <c r="J542" s="5">
        <v>0</v>
      </c>
      <c r="K542" s="5">
        <v>18.725552050473183</v>
      </c>
      <c r="L542" s="5">
        <v>4.2272046998994872</v>
      </c>
      <c r="M542" s="5">
        <v>56.17665615141955</v>
      </c>
      <c r="N542" s="5">
        <v>0.97911383270448005</v>
      </c>
      <c r="O542" s="5">
        <v>0</v>
      </c>
      <c r="P542" s="5">
        <v>7.4963402816436764E-2</v>
      </c>
      <c r="Q542" s="5">
        <v>1.2896832219985312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f t="shared" si="49"/>
        <v>58.539722889604469</v>
      </c>
      <c r="Z542" s="5">
        <v>1.9306280665475902E-2</v>
      </c>
      <c r="AA542" s="5">
        <v>0</v>
      </c>
      <c r="AB542" s="5">
        <f>VLOOKUP($E542,Parametros!$B$3:$F$14,2,FALSE)</f>
        <v>4</v>
      </c>
      <c r="AC542" s="5" t="str">
        <f>VLOOKUP($E542,Parametros!$B$3:$F$14,4,FALSE)</f>
        <v>20224</v>
      </c>
      <c r="AD542" s="5" t="str">
        <f>VLOOKUP($E542,Parametros!$B$3:$F$14,5,FALSE)</f>
        <v>2022-4-01</v>
      </c>
      <c r="AE542" s="5">
        <v>0</v>
      </c>
      <c r="AF542" t="s">
        <v>438</v>
      </c>
      <c r="AG542" t="s">
        <v>439</v>
      </c>
      <c r="AH542" s="40">
        <f t="shared" si="50"/>
        <v>232.11842035478298</v>
      </c>
      <c r="AJ542" t="str">
        <f t="shared" si="48"/>
        <v>INSERT INTO TABLA_PRESUPUESTO VALUES ('VSR','80130-C','14005148-16',2022,'Abril',4.681388,'USD',374.511041,60.900141,0,18.725552,4.227205,56.176656,0.979114,0,0.074963,1.289683,0,0,0,0,0,0,0,58.539723,0.019306,0,4,'20224','2022-4-01');</v>
      </c>
    </row>
    <row r="543" spans="1:36" x14ac:dyDescent="0.2">
      <c r="A543" s="7" t="s">
        <v>117</v>
      </c>
      <c r="B543" t="s">
        <v>75</v>
      </c>
      <c r="C543" t="s">
        <v>289</v>
      </c>
      <c r="D543">
        <v>2022</v>
      </c>
      <c r="E543" t="s">
        <v>48</v>
      </c>
      <c r="F543" s="5">
        <v>28.183866606579539</v>
      </c>
      <c r="G543" t="s">
        <v>134</v>
      </c>
      <c r="H543" s="5">
        <v>1691.0319963947722</v>
      </c>
      <c r="I543" s="5">
        <v>708.93594329765574</v>
      </c>
      <c r="J543" s="5">
        <v>0</v>
      </c>
      <c r="K543" s="5">
        <v>84.551599819738612</v>
      </c>
      <c r="L543" s="5">
        <v>25.449497683068344</v>
      </c>
      <c r="M543" s="5">
        <v>253.65479945921584</v>
      </c>
      <c r="N543" s="5">
        <v>5.8946649111800333</v>
      </c>
      <c r="O543" s="5">
        <v>0</v>
      </c>
      <c r="P543" s="5">
        <v>0.45131028226222142</v>
      </c>
      <c r="Q543" s="5">
        <v>5.8233145483096944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f t="shared" si="49"/>
        <v>265.9403208906885</v>
      </c>
      <c r="Z543" s="5">
        <v>0.11623168972072227</v>
      </c>
      <c r="AA543" s="5">
        <v>0</v>
      </c>
      <c r="AB543" s="5">
        <f>VLOOKUP($E543,Parametros!$B$3:$F$14,2,FALSE)</f>
        <v>4</v>
      </c>
      <c r="AC543" s="5" t="str">
        <f>VLOOKUP($E543,Parametros!$B$3:$F$14,4,FALSE)</f>
        <v>20224</v>
      </c>
      <c r="AD543" s="5" t="str">
        <f>VLOOKUP($E543,Parametros!$B$3:$F$14,5,FALSE)</f>
        <v>2022-4-01</v>
      </c>
      <c r="AE543" s="5">
        <v>0</v>
      </c>
      <c r="AF543" t="s">
        <v>438</v>
      </c>
      <c r="AG543" t="s">
        <v>439</v>
      </c>
      <c r="AH543" s="40">
        <f t="shared" si="50"/>
        <v>606.15463470362079</v>
      </c>
      <c r="AJ543" t="str">
        <f t="shared" si="48"/>
        <v>INSERT INTO TABLA_PRESUPUESTO VALUES ('VSR','80130-C','14005141-20',2022,'Abril',28.183867,'USD',1691.031996,708.935943,0,84.5516,25.449498,253.654799,5.894665,0,0.45131,5.823315,0,0,0,0,0,0,0,265.940321,0.116232,0,4,'20224','2022-4-01');</v>
      </c>
    </row>
    <row r="544" spans="1:36" x14ac:dyDescent="0.2">
      <c r="A544" s="7" t="s">
        <v>117</v>
      </c>
      <c r="B544" t="s">
        <v>75</v>
      </c>
      <c r="C544" t="s">
        <v>290</v>
      </c>
      <c r="D544">
        <v>2022</v>
      </c>
      <c r="E544" t="s">
        <v>48</v>
      </c>
      <c r="F544" s="5">
        <v>9.7688147814330755</v>
      </c>
      <c r="G544" t="s">
        <v>134</v>
      </c>
      <c r="H544" s="5">
        <v>586.12888688598457</v>
      </c>
      <c r="I544" s="5">
        <v>248.72157219484052</v>
      </c>
      <c r="J544" s="5">
        <v>0</v>
      </c>
      <c r="K544" s="5">
        <v>29.306444344299226</v>
      </c>
      <c r="L544" s="5">
        <v>8.821054705402501</v>
      </c>
      <c r="M544" s="5">
        <v>87.919333032897683</v>
      </c>
      <c r="N544" s="5">
        <v>2.0431508039598589</v>
      </c>
      <c r="O544" s="5">
        <v>0</v>
      </c>
      <c r="P544" s="5">
        <v>0.1564287334281767</v>
      </c>
      <c r="Q544" s="5">
        <v>2.0184200425920888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f t="shared" si="49"/>
        <v>92.177619698552178</v>
      </c>
      <c r="Z544" s="5">
        <v>4.0287085674385929E-2</v>
      </c>
      <c r="AA544" s="5">
        <v>0</v>
      </c>
      <c r="AB544" s="5">
        <f>VLOOKUP($E544,Parametros!$B$3:$F$14,2,FALSE)</f>
        <v>4</v>
      </c>
      <c r="AC544" s="5" t="str">
        <f>VLOOKUP($E544,Parametros!$B$3:$F$14,4,FALSE)</f>
        <v>20224</v>
      </c>
      <c r="AD544" s="5" t="str">
        <f>VLOOKUP($E544,Parametros!$B$3:$F$14,5,FALSE)</f>
        <v>2022-4-01</v>
      </c>
      <c r="AE544" s="5">
        <v>0</v>
      </c>
      <c r="AF544" t="s">
        <v>438</v>
      </c>
      <c r="AG544" t="s">
        <v>439</v>
      </c>
      <c r="AH544" s="40">
        <f t="shared" si="50"/>
        <v>207.10219594289015</v>
      </c>
      <c r="AJ544" t="str">
        <f t="shared" si="48"/>
        <v>INSERT INTO TABLA_PRESUPUESTO VALUES ('VSR','80130-C','14005142-20',2022,'Abril',9.768815,'USD',586.128887,248.721572,0,29.306444,8.821055,87.919333,2.043151,0,0.156429,2.01842,0,0,0,0,0,0,0,92.17762,0.040287,0,4,'20224','2022-4-01');</v>
      </c>
    </row>
    <row r="545" spans="1:36" x14ac:dyDescent="0.2">
      <c r="A545" s="7" t="s">
        <v>117</v>
      </c>
      <c r="B545" t="s">
        <v>75</v>
      </c>
      <c r="C545" t="s">
        <v>191</v>
      </c>
      <c r="D545">
        <v>2022</v>
      </c>
      <c r="E545" t="s">
        <v>48</v>
      </c>
      <c r="F545" s="5">
        <v>4.7291572780531759</v>
      </c>
      <c r="G545" t="s">
        <v>134</v>
      </c>
      <c r="H545" s="5">
        <v>283.74943668319054</v>
      </c>
      <c r="I545" s="5">
        <v>180.70838738089429</v>
      </c>
      <c r="J545" s="5">
        <v>0</v>
      </c>
      <c r="K545" s="5">
        <v>14.187471834159528</v>
      </c>
      <c r="L545" s="5">
        <v>4.2703394417351959</v>
      </c>
      <c r="M545" s="5">
        <v>42.562415502478586</v>
      </c>
      <c r="N545" s="5">
        <v>0.98910479018105635</v>
      </c>
      <c r="O545" s="5">
        <v>0</v>
      </c>
      <c r="P545" s="5">
        <v>7.5728335498237126E-2</v>
      </c>
      <c r="Q545" s="5">
        <v>0.97713244115705022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f t="shared" si="49"/>
        <v>44.62388435284435</v>
      </c>
      <c r="Z545" s="5">
        <v>1.9503283529409325E-2</v>
      </c>
      <c r="AA545" s="5">
        <v>0</v>
      </c>
      <c r="AB545" s="5">
        <f>VLOOKUP($E545,Parametros!$B$3:$F$14,2,FALSE)</f>
        <v>4</v>
      </c>
      <c r="AC545" s="5" t="str">
        <f>VLOOKUP($E545,Parametros!$B$3:$F$14,4,FALSE)</f>
        <v>20224</v>
      </c>
      <c r="AD545" s="5" t="str">
        <f>VLOOKUP($E545,Parametros!$B$3:$F$14,5,FALSE)</f>
        <v>2022-4-01</v>
      </c>
      <c r="AE545" s="5">
        <v>0</v>
      </c>
      <c r="AF545" t="s">
        <v>438</v>
      </c>
      <c r="AG545" t="s">
        <v>439</v>
      </c>
      <c r="AH545" s="40">
        <f t="shared" si="50"/>
        <v>39.959353673557196</v>
      </c>
      <c r="AJ545" t="str">
        <f t="shared" si="48"/>
        <v>INSERT INTO TABLA_PRESUPUESTO VALUES ('VSR','80130-C','14005143-17',2022,'Abril',4.729157,'USD',283.749437,180.708387,0,14.187472,4.270339,42.562416,0.989105,0,0.075728,0.977132,0,0,0,0,0,0,0,44.623884,0.019503,0,4,'20224','2022-4-01');</v>
      </c>
    </row>
    <row r="546" spans="1:36" x14ac:dyDescent="0.2">
      <c r="A546" s="7" t="s">
        <v>117</v>
      </c>
      <c r="B546" t="s">
        <v>75</v>
      </c>
      <c r="C546" t="s">
        <v>291</v>
      </c>
      <c r="D546">
        <v>2022</v>
      </c>
      <c r="E546" t="s">
        <v>48</v>
      </c>
      <c r="F546" s="5">
        <v>14.020279405137448</v>
      </c>
      <c r="G546" t="s">
        <v>134</v>
      </c>
      <c r="H546" s="5">
        <v>701.01397025687243</v>
      </c>
      <c r="I546" s="5">
        <v>295.52199750411916</v>
      </c>
      <c r="J546" s="5">
        <v>0</v>
      </c>
      <c r="K546" s="5">
        <v>35.050698512843617</v>
      </c>
      <c r="L546" s="5">
        <v>12.660046728780609</v>
      </c>
      <c r="M546" s="5">
        <v>105.15209553853086</v>
      </c>
      <c r="N546" s="5">
        <v>2.932346019375152</v>
      </c>
      <c r="O546" s="5">
        <v>0</v>
      </c>
      <c r="P546" s="5">
        <v>0.22450774210841012</v>
      </c>
      <c r="Q546" s="5">
        <v>2.4140435309730162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f t="shared" si="49"/>
        <v>110.7808131715519</v>
      </c>
      <c r="Z546" s="5">
        <v>5.782034056446099E-2</v>
      </c>
      <c r="AA546" s="5">
        <v>0</v>
      </c>
      <c r="AB546" s="5">
        <f>VLOOKUP($E546,Parametros!$B$3:$F$14,2,FALSE)</f>
        <v>4</v>
      </c>
      <c r="AC546" s="5" t="str">
        <f>VLOOKUP($E546,Parametros!$B$3:$F$14,4,FALSE)</f>
        <v>20224</v>
      </c>
      <c r="AD546" s="5" t="str">
        <f>VLOOKUP($E546,Parametros!$B$3:$F$14,5,FALSE)</f>
        <v>2022-4-01</v>
      </c>
      <c r="AE546" s="5">
        <v>0</v>
      </c>
      <c r="AF546" t="s">
        <v>438</v>
      </c>
      <c r="AG546" t="s">
        <v>439</v>
      </c>
      <c r="AH546" s="40">
        <f t="shared" si="50"/>
        <v>247.00041433957719</v>
      </c>
      <c r="AJ546" t="str">
        <f t="shared" si="48"/>
        <v>INSERT INTO TABLA_PRESUPUESTO VALUES ('VSR','80130-C','14005114-20',2022,'Abril',14.020279,'USD',701.01397,295.521998,0,35.050699,12.660047,105.152096,2.932346,0,0.224508,2.414044,0,0,0,0,0,0,0,110.780813,0.05782,0,4,'20224','2022-4-01');</v>
      </c>
    </row>
    <row r="547" spans="1:36" x14ac:dyDescent="0.2">
      <c r="A547" s="7" t="s">
        <v>117</v>
      </c>
      <c r="B547" t="s">
        <v>75</v>
      </c>
      <c r="C547" t="s">
        <v>292</v>
      </c>
      <c r="D547">
        <v>2022</v>
      </c>
      <c r="E547" t="s">
        <v>48</v>
      </c>
      <c r="F547" s="5">
        <v>9.9598918431725973</v>
      </c>
      <c r="G547" t="s">
        <v>134</v>
      </c>
      <c r="H547" s="5">
        <v>497.99459215862987</v>
      </c>
      <c r="I547" s="5">
        <v>207.20702490441724</v>
      </c>
      <c r="J547" s="5">
        <v>0</v>
      </c>
      <c r="K547" s="5">
        <v>24.899729607931494</v>
      </c>
      <c r="L547" s="5">
        <v>8.9935936727453374</v>
      </c>
      <c r="M547" s="5">
        <v>74.699188823794486</v>
      </c>
      <c r="N547" s="5">
        <v>2.0831146338661641</v>
      </c>
      <c r="O547" s="5">
        <v>0</v>
      </c>
      <c r="P547" s="5">
        <v>0.15948846415537821</v>
      </c>
      <c r="Q547" s="5">
        <v>1.7149167843539139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f t="shared" si="49"/>
        <v>78.697783803300055</v>
      </c>
      <c r="Z547" s="5">
        <v>4.1075097130119635E-2</v>
      </c>
      <c r="AA547" s="5">
        <v>0</v>
      </c>
      <c r="AB547" s="5">
        <f>VLOOKUP($E547,Parametros!$B$3:$F$14,2,FALSE)</f>
        <v>4</v>
      </c>
      <c r="AC547" s="5" t="str">
        <f>VLOOKUP($E547,Parametros!$B$3:$F$14,4,FALSE)</f>
        <v>20224</v>
      </c>
      <c r="AD547" s="5" t="str">
        <f>VLOOKUP($E547,Parametros!$B$3:$F$14,5,FALSE)</f>
        <v>2022-4-01</v>
      </c>
      <c r="AE547" s="5">
        <v>0</v>
      </c>
      <c r="AF547" t="s">
        <v>438</v>
      </c>
      <c r="AG547" t="s">
        <v>439</v>
      </c>
      <c r="AH547" s="40">
        <f t="shared" si="50"/>
        <v>178.19646017023567</v>
      </c>
      <c r="AJ547" t="str">
        <f t="shared" si="48"/>
        <v>INSERT INTO TABLA_PRESUPUESTO VALUES ('VSR','80130-C','14005116-20',2022,'Abril',9.959892,'USD',497.994592,207.207025,0,24.89973,8.993594,74.699189,2.083115,0,0.159488,1.714917,0,0,0,0,0,0,0,78.697784,0.041075,0,4,'20224','2022-4-01');</v>
      </c>
    </row>
    <row r="548" spans="1:36" x14ac:dyDescent="0.2">
      <c r="A548" s="7" t="s">
        <v>117</v>
      </c>
      <c r="B548" t="s">
        <v>75</v>
      </c>
      <c r="C548" t="s">
        <v>293</v>
      </c>
      <c r="D548">
        <v>2022</v>
      </c>
      <c r="E548" t="s">
        <v>48</v>
      </c>
      <c r="F548" s="5">
        <v>15.190626408292022</v>
      </c>
      <c r="G548" t="s">
        <v>134</v>
      </c>
      <c r="H548" s="5">
        <v>759.53132041460117</v>
      </c>
      <c r="I548" s="5">
        <v>304.05695989010383</v>
      </c>
      <c r="J548" s="5">
        <v>0</v>
      </c>
      <c r="K548" s="5">
        <v>37.976566020730054</v>
      </c>
      <c r="L548" s="5">
        <v>13.716847903755481</v>
      </c>
      <c r="M548" s="5">
        <v>113.92969806219017</v>
      </c>
      <c r="N548" s="5">
        <v>3.1771244775512724</v>
      </c>
      <c r="O548" s="5">
        <v>0</v>
      </c>
      <c r="P548" s="5">
        <v>0.24324859281251932</v>
      </c>
      <c r="Q548" s="5">
        <v>2.6155565344102869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f t="shared" si="49"/>
        <v>120.02827457769509</v>
      </c>
      <c r="Z548" s="5">
        <v>6.2646910730829966E-2</v>
      </c>
      <c r="AA548" s="5">
        <v>0</v>
      </c>
      <c r="AB548" s="5">
        <f>VLOOKUP($E548,Parametros!$B$3:$F$14,2,FALSE)</f>
        <v>4</v>
      </c>
      <c r="AC548" s="5" t="str">
        <f>VLOOKUP($E548,Parametros!$B$3:$F$14,4,FALSE)</f>
        <v>20224</v>
      </c>
      <c r="AD548" s="5" t="str">
        <f>VLOOKUP($E548,Parametros!$B$3:$F$14,5,FALSE)</f>
        <v>2022-4-01</v>
      </c>
      <c r="AE548" s="5">
        <v>0</v>
      </c>
      <c r="AF548" t="s">
        <v>438</v>
      </c>
      <c r="AG548" t="s">
        <v>439</v>
      </c>
      <c r="AH548" s="40">
        <f t="shared" si="50"/>
        <v>283.75267202231674</v>
      </c>
      <c r="AJ548" t="str">
        <f t="shared" si="48"/>
        <v>INSERT INTO TABLA_PRESUPUESTO VALUES ('VSR','80130-C','14005115-20',2022,'Abril',15.190626,'USD',759.53132,304.05696,0,37.976566,13.716848,113.929698,3.177124,0,0.243249,2.615557,0,0,0,0,0,0,0,120.028275,0.062647,0,4,'20224','2022-4-01');</v>
      </c>
    </row>
    <row r="549" spans="1:36" x14ac:dyDescent="0.2">
      <c r="A549" s="7" t="s">
        <v>117</v>
      </c>
      <c r="B549" t="s">
        <v>75</v>
      </c>
      <c r="C549" t="s">
        <v>294</v>
      </c>
      <c r="D549">
        <v>2022</v>
      </c>
      <c r="E549" t="s">
        <v>48</v>
      </c>
      <c r="F549" s="5">
        <v>1.9619519732183091</v>
      </c>
      <c r="G549" t="s">
        <v>134</v>
      </c>
      <c r="H549" s="5">
        <v>206.00495718792246</v>
      </c>
      <c r="I549" s="5">
        <v>97.533702307281501</v>
      </c>
      <c r="J549" s="5">
        <v>0</v>
      </c>
      <c r="K549" s="5">
        <v>10.300247859396123</v>
      </c>
      <c r="L549" s="5">
        <v>1.7716054682523361</v>
      </c>
      <c r="M549" s="5">
        <v>30.900743578188369</v>
      </c>
      <c r="N549" s="5">
        <v>0.41034289635938492</v>
      </c>
      <c r="O549" s="5">
        <v>0</v>
      </c>
      <c r="P549" s="5">
        <v>3.1416878002515407E-2</v>
      </c>
      <c r="Q549" s="5">
        <v>0.7094080223046767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f t="shared" si="49"/>
        <v>32.060002563909357</v>
      </c>
      <c r="Z549" s="5">
        <v>8.0911890544086325E-3</v>
      </c>
      <c r="AA549" s="5">
        <v>0</v>
      </c>
      <c r="AB549" s="5">
        <f>VLOOKUP($E549,Parametros!$B$3:$F$14,2,FALSE)</f>
        <v>4</v>
      </c>
      <c r="AC549" s="5" t="str">
        <f>VLOOKUP($E549,Parametros!$B$3:$F$14,4,FALSE)</f>
        <v>20224</v>
      </c>
      <c r="AD549" s="5" t="str">
        <f>VLOOKUP($E549,Parametros!$B$3:$F$14,5,FALSE)</f>
        <v>2022-4-01</v>
      </c>
      <c r="AE549" s="5">
        <v>0</v>
      </c>
      <c r="AF549" t="s">
        <v>438</v>
      </c>
      <c r="AG549" t="s">
        <v>439</v>
      </c>
      <c r="AH549" s="40">
        <f t="shared" si="50"/>
        <v>64.339398989083136</v>
      </c>
      <c r="AJ549" t="str">
        <f t="shared" si="48"/>
        <v>INSERT INTO TABLA_PRESUPUESTO VALUES ('VSR','80130-C','14005122-18',2022,'Abril',1.961952,'USD',206.004957,97.533702,0,10.300248,1.771605,30.900744,0.410343,0,0.031417,0.709408,0,0,0,0,0,0,0,32.060003,0.008091,0,4,'20224','2022-4-01');</v>
      </c>
    </row>
    <row r="550" spans="1:36" x14ac:dyDescent="0.2">
      <c r="A550" s="7" t="s">
        <v>117</v>
      </c>
      <c r="B550" t="s">
        <v>75</v>
      </c>
      <c r="C550" t="s">
        <v>295</v>
      </c>
      <c r="D550">
        <v>2022</v>
      </c>
      <c r="E550" t="s">
        <v>48</v>
      </c>
      <c r="F550" s="5">
        <v>25.413249211356465</v>
      </c>
      <c r="G550" t="s">
        <v>134</v>
      </c>
      <c r="H550" s="5">
        <v>940.29022082018923</v>
      </c>
      <c r="I550" s="5">
        <v>447.34504811821614</v>
      </c>
      <c r="J550" s="5">
        <v>0</v>
      </c>
      <c r="K550" s="5">
        <v>47.014511041009463</v>
      </c>
      <c r="L550" s="5">
        <v>22.94768265659722</v>
      </c>
      <c r="M550" s="5">
        <v>141.04353312302837</v>
      </c>
      <c r="N550" s="5">
        <v>5.3151893775386068</v>
      </c>
      <c r="O550" s="5">
        <v>0</v>
      </c>
      <c r="P550" s="5">
        <v>0.40694418671779958</v>
      </c>
      <c r="Q550" s="5">
        <v>3.2380260895177413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f t="shared" si="49"/>
        <v>150.10849830041511</v>
      </c>
      <c r="Z550" s="5">
        <v>0.10480552361258347</v>
      </c>
      <c r="AA550" s="5">
        <v>0</v>
      </c>
      <c r="AB550" s="5">
        <f>VLOOKUP($E550,Parametros!$B$3:$F$14,2,FALSE)</f>
        <v>4</v>
      </c>
      <c r="AC550" s="5" t="str">
        <f>VLOOKUP($E550,Parametros!$B$3:$F$14,4,FALSE)</f>
        <v>20224</v>
      </c>
      <c r="AD550" s="5" t="str">
        <f>VLOOKUP($E550,Parametros!$B$3:$F$14,5,FALSE)</f>
        <v>2022-4-01</v>
      </c>
      <c r="AE550" s="5">
        <v>0</v>
      </c>
      <c r="AF550" t="s">
        <v>438</v>
      </c>
      <c r="AG550" t="s">
        <v>439</v>
      </c>
      <c r="AH550" s="40">
        <f t="shared" si="50"/>
        <v>272.87448070395129</v>
      </c>
      <c r="AJ550" t="str">
        <f t="shared" si="48"/>
        <v>INSERT INTO TABLA_PRESUPUESTO VALUES ('VSR','80130-C','14005113-20',2022,'Abril',25.413249,'USD',940.290221,447.345048,0,47.014511,22.947683,141.043533,5.315189,0,0.406944,3.238026,0,0,0,0,0,0,0,150.108498,0.104806,0,4,'20224','2022-4-01');</v>
      </c>
    </row>
    <row r="551" spans="1:36" x14ac:dyDescent="0.2">
      <c r="A551" s="7" t="s">
        <v>117</v>
      </c>
      <c r="B551" t="s">
        <v>75</v>
      </c>
      <c r="C551" t="s">
        <v>296</v>
      </c>
      <c r="D551">
        <v>2022</v>
      </c>
      <c r="E551" t="s">
        <v>48</v>
      </c>
      <c r="F551" s="5">
        <v>48.042232665937036</v>
      </c>
      <c r="G551" t="s">
        <v>134</v>
      </c>
      <c r="H551" s="5">
        <v>1777.5626086396703</v>
      </c>
      <c r="I551" s="5">
        <v>778.46400244050028</v>
      </c>
      <c r="J551" s="5">
        <v>0</v>
      </c>
      <c r="K551" s="5">
        <v>88.878130431983521</v>
      </c>
      <c r="L551" s="5">
        <v>43.381226074770254</v>
      </c>
      <c r="M551" s="5">
        <v>266.63439129595054</v>
      </c>
      <c r="N551" s="5">
        <v>10.048048662156765</v>
      </c>
      <c r="O551" s="5">
        <v>0</v>
      </c>
      <c r="P551" s="5">
        <v>0.76930372569637739</v>
      </c>
      <c r="Q551" s="5">
        <v>6.1212952927510464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f t="shared" si="49"/>
        <v>283.77116757113919</v>
      </c>
      <c r="Z551" s="5">
        <v>0.19812859458447574</v>
      </c>
      <c r="AA551" s="5">
        <v>0</v>
      </c>
      <c r="AB551" s="5">
        <f>VLOOKUP($E551,Parametros!$B$3:$F$14,2,FALSE)</f>
        <v>4</v>
      </c>
      <c r="AC551" s="5" t="str">
        <f>VLOOKUP($E551,Parametros!$B$3:$F$14,4,FALSE)</f>
        <v>20224</v>
      </c>
      <c r="AD551" s="5" t="str">
        <f>VLOOKUP($E551,Parametros!$B$3:$F$14,5,FALSE)</f>
        <v>2022-4-01</v>
      </c>
      <c r="AE551" s="5">
        <v>0</v>
      </c>
      <c r="AF551" t="s">
        <v>438</v>
      </c>
      <c r="AG551" t="s">
        <v>439</v>
      </c>
      <c r="AH551" s="40">
        <f t="shared" si="50"/>
        <v>583.06808212127726</v>
      </c>
      <c r="AJ551" t="str">
        <f t="shared" si="48"/>
        <v>INSERT INTO TABLA_PRESUPUESTO VALUES ('VSR','80130-C','14005107-20',2022,'Abril',48.042233,'USD',1777.562609,778.464002,0,88.87813,43.381226,266.634391,10.048049,0,0.769304,6.121295,0,0,0,0,0,0,0,283.771168,0.198129,0,4,'20224','2022-4-01');</v>
      </c>
    </row>
    <row r="552" spans="1:36" x14ac:dyDescent="0.2">
      <c r="A552" s="7" t="s">
        <v>117</v>
      </c>
      <c r="B552" t="s">
        <v>75</v>
      </c>
      <c r="C552" t="s">
        <v>297</v>
      </c>
      <c r="D552">
        <v>2022</v>
      </c>
      <c r="E552" t="s">
        <v>48</v>
      </c>
      <c r="F552" s="5">
        <v>26.641601751110539</v>
      </c>
      <c r="G552" t="s">
        <v>134</v>
      </c>
      <c r="H552" s="5">
        <v>985.73926479108991</v>
      </c>
      <c r="I552" s="5">
        <v>455.11347064821535</v>
      </c>
      <c r="J552" s="5">
        <v>0</v>
      </c>
      <c r="K552" s="5">
        <v>49.286963239554503</v>
      </c>
      <c r="L552" s="5">
        <v>24.056861732372596</v>
      </c>
      <c r="M552" s="5">
        <v>147.86088971866349</v>
      </c>
      <c r="N552" s="5">
        <v>5.5720997126505702</v>
      </c>
      <c r="O552" s="5">
        <v>0</v>
      </c>
      <c r="P552" s="5">
        <v>0.42661388424980928</v>
      </c>
      <c r="Q552" s="5">
        <v>3.3945364805255802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f t="shared" si="49"/>
        <v>157.36401110763174</v>
      </c>
      <c r="Z552" s="5">
        <v>0.10987131154230018</v>
      </c>
      <c r="AA552" s="5">
        <v>0</v>
      </c>
      <c r="AB552" s="5">
        <f>VLOOKUP($E552,Parametros!$B$3:$F$14,2,FALSE)</f>
        <v>4</v>
      </c>
      <c r="AC552" s="5" t="str">
        <f>VLOOKUP($E552,Parametros!$B$3:$F$14,4,FALSE)</f>
        <v>20224</v>
      </c>
      <c r="AD552" s="5" t="str">
        <f>VLOOKUP($E552,Parametros!$B$3:$F$14,5,FALSE)</f>
        <v>2022-4-01</v>
      </c>
      <c r="AE552" s="5">
        <v>0</v>
      </c>
      <c r="AF552" t="s">
        <v>438</v>
      </c>
      <c r="AG552" t="s">
        <v>439</v>
      </c>
      <c r="AH552" s="40">
        <f t="shared" si="50"/>
        <v>299.91795806331561</v>
      </c>
      <c r="AJ552" t="str">
        <f t="shared" si="48"/>
        <v>INSERT INTO TABLA_PRESUPUESTO VALUES ('VSR','80130-C','14005111-20',2022,'Abril',26.641602,'USD',985.739265,455.113471,0,49.286963,24.056862,147.86089,5.5721,0,0.426614,3.394536,0,0,0,0,0,0,0,157.364011,0.109871,0,4,'20224','2022-4-01');</v>
      </c>
    </row>
    <row r="553" spans="1:36" x14ac:dyDescent="0.2">
      <c r="A553" s="7" t="s">
        <v>117</v>
      </c>
      <c r="B553" t="s">
        <v>75</v>
      </c>
      <c r="C553" t="s">
        <v>298</v>
      </c>
      <c r="D553">
        <v>2022</v>
      </c>
      <c r="E553" t="s">
        <v>48</v>
      </c>
      <c r="F553" s="5">
        <v>18.698255327367537</v>
      </c>
      <c r="G553" t="s">
        <v>134</v>
      </c>
      <c r="H553" s="5">
        <v>691.8354471125989</v>
      </c>
      <c r="I553" s="5">
        <v>255.64412838857859</v>
      </c>
      <c r="J553" s="5">
        <v>0</v>
      </c>
      <c r="K553" s="5">
        <v>34.591772355629942</v>
      </c>
      <c r="L553" s="5">
        <v>16.884170375691831</v>
      </c>
      <c r="M553" s="5">
        <v>103.77531706688983</v>
      </c>
      <c r="N553" s="5">
        <v>3.9107462122598764</v>
      </c>
      <c r="O553" s="5">
        <v>0</v>
      </c>
      <c r="P553" s="5">
        <v>0.29941650687614685</v>
      </c>
      <c r="Q553" s="5">
        <v>2.3824359520082194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f t="shared" si="49"/>
        <v>110.44502828763088</v>
      </c>
      <c r="Z553" s="5">
        <v>7.7112549596798793E-2</v>
      </c>
      <c r="AA553" s="5">
        <v>0</v>
      </c>
      <c r="AB553" s="5">
        <f>VLOOKUP($E553,Parametros!$B$3:$F$14,2,FALSE)</f>
        <v>4</v>
      </c>
      <c r="AC553" s="5" t="str">
        <f>VLOOKUP($E553,Parametros!$B$3:$F$14,4,FALSE)</f>
        <v>20224</v>
      </c>
      <c r="AD553" s="5" t="str">
        <f>VLOOKUP($E553,Parametros!$B$3:$F$14,5,FALSE)</f>
        <v>2022-4-01</v>
      </c>
      <c r="AE553" s="5">
        <v>0</v>
      </c>
      <c r="AF553" t="s">
        <v>438</v>
      </c>
      <c r="AG553" t="s">
        <v>439</v>
      </c>
      <c r="AH553" s="40">
        <f t="shared" si="50"/>
        <v>274.27034770506765</v>
      </c>
      <c r="AJ553" t="str">
        <f t="shared" si="48"/>
        <v>INSERT INTO TABLA_PRESUPUESTO VALUES ('VSR','80130-C','14005109-20',2022,'Abril',18.698255,'USD',691.835447,255.644128,0,34.591772,16.88417,103.775317,3.910746,0,0.299417,2.382436,0,0,0,0,0,0,0,110.445028,0.077113,0,4,'20224','2022-4-01');</v>
      </c>
    </row>
    <row r="554" spans="1:36" x14ac:dyDescent="0.2">
      <c r="A554" s="7" t="s">
        <v>117</v>
      </c>
      <c r="B554" t="s">
        <v>75</v>
      </c>
      <c r="C554" t="s">
        <v>299</v>
      </c>
      <c r="D554">
        <v>2022</v>
      </c>
      <c r="E554" t="s">
        <v>48</v>
      </c>
      <c r="F554" s="5">
        <v>29.616944569625954</v>
      </c>
      <c r="G554" t="s">
        <v>134</v>
      </c>
      <c r="H554" s="5">
        <v>1095.8269490761602</v>
      </c>
      <c r="I554" s="5">
        <v>526.87200705969417</v>
      </c>
      <c r="J554" s="5">
        <v>0</v>
      </c>
      <c r="K554" s="5">
        <v>54.791347453808015</v>
      </c>
      <c r="L554" s="5">
        <v>26.743539938139616</v>
      </c>
      <c r="M554" s="5">
        <v>164.37404236142405</v>
      </c>
      <c r="N554" s="5">
        <v>6.194393635477323</v>
      </c>
      <c r="O554" s="5">
        <v>0</v>
      </c>
      <c r="P554" s="5">
        <v>0.47425826271623256</v>
      </c>
      <c r="Q554" s="5">
        <v>3.7736394276334568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f t="shared" si="49"/>
        <v>174.93847546288981</v>
      </c>
      <c r="Z554" s="5">
        <v>0.12214177563872509</v>
      </c>
      <c r="AA554" s="5">
        <v>0</v>
      </c>
      <c r="AB554" s="5">
        <f>VLOOKUP($E554,Parametros!$B$3:$F$14,2,FALSE)</f>
        <v>4</v>
      </c>
      <c r="AC554" s="5" t="str">
        <f>VLOOKUP($E554,Parametros!$B$3:$F$14,4,FALSE)</f>
        <v>20224</v>
      </c>
      <c r="AD554" s="5" t="str">
        <f>VLOOKUP($E554,Parametros!$B$3:$F$14,5,FALSE)</f>
        <v>2022-4-01</v>
      </c>
      <c r="AE554" s="5">
        <v>0</v>
      </c>
      <c r="AF554" t="s">
        <v>438</v>
      </c>
      <c r="AG554" t="s">
        <v>439</v>
      </c>
      <c r="AH554" s="40">
        <f t="shared" si="50"/>
        <v>312.48157916162847</v>
      </c>
      <c r="AJ554" t="str">
        <f t="shared" si="48"/>
        <v>INSERT INTO TABLA_PRESUPUESTO VALUES ('VSR','80130-C','14005112-20',2022,'Abril',29.616945,'USD',1095.826949,526.872007,0,54.791347,26.74354,164.374042,6.194394,0,0.474258,3.773639,0,0,0,0,0,0,0,174.938475,0.122142,0,4,'20224','2022-4-01');</v>
      </c>
    </row>
    <row r="555" spans="1:36" x14ac:dyDescent="0.2">
      <c r="A555" s="7" t="s">
        <v>117</v>
      </c>
      <c r="B555" t="s">
        <v>75</v>
      </c>
      <c r="C555" t="s">
        <v>300</v>
      </c>
      <c r="D555">
        <v>2022</v>
      </c>
      <c r="E555" t="s">
        <v>48</v>
      </c>
      <c r="F555" s="5">
        <v>46.32253911028134</v>
      </c>
      <c r="G555" t="s">
        <v>134</v>
      </c>
      <c r="H555" s="5">
        <v>1713.9339470804096</v>
      </c>
      <c r="I555" s="5">
        <v>653.41898373741219</v>
      </c>
      <c r="J555" s="5">
        <v>0</v>
      </c>
      <c r="K555" s="5">
        <v>85.696697354020486</v>
      </c>
      <c r="L555" s="5">
        <v>41.828375368684732</v>
      </c>
      <c r="M555" s="5">
        <v>257.09009206206144</v>
      </c>
      <c r="N555" s="5">
        <v>9.6883741930000173</v>
      </c>
      <c r="O555" s="5">
        <v>0</v>
      </c>
      <c r="P555" s="5">
        <v>0.74176614915156402</v>
      </c>
      <c r="Q555" s="5">
        <v>5.9021807453400719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f t="shared" si="49"/>
        <v>273.61344964103591</v>
      </c>
      <c r="Z555" s="5">
        <v>0.19103649148287236</v>
      </c>
      <c r="AA555" s="5">
        <v>0</v>
      </c>
      <c r="AB555" s="5">
        <f>VLOOKUP($E555,Parametros!$B$3:$F$14,2,FALSE)</f>
        <v>4</v>
      </c>
      <c r="AC555" s="5" t="str">
        <f>VLOOKUP($E555,Parametros!$B$3:$F$14,4,FALSE)</f>
        <v>20224</v>
      </c>
      <c r="AD555" s="5" t="str">
        <f>VLOOKUP($E555,Parametros!$B$3:$F$14,5,FALSE)</f>
        <v>2022-4-01</v>
      </c>
      <c r="AE555" s="5">
        <v>0</v>
      </c>
      <c r="AF555" t="s">
        <v>438</v>
      </c>
      <c r="AG555" t="s">
        <v>439</v>
      </c>
      <c r="AH555" s="40">
        <f t="shared" si="50"/>
        <v>659.37644097925613</v>
      </c>
      <c r="AJ555" t="str">
        <f t="shared" si="48"/>
        <v>INSERT INTO TABLA_PRESUPUESTO VALUES ('VSR','80130-C','14005108-20',2022,'Abril',46.322539,'USD',1713.933947,653.418984,0,85.696697,41.828375,257.090092,9.688374,0,0.741766,5.902181,0,0,0,0,0,0,0,273.61345,0.191036,0,4,'20224','2022-4-01');</v>
      </c>
    </row>
    <row r="556" spans="1:36" x14ac:dyDescent="0.2">
      <c r="A556" s="7" t="s">
        <v>117</v>
      </c>
      <c r="B556" t="s">
        <v>75</v>
      </c>
      <c r="C556" t="s">
        <v>301</v>
      </c>
      <c r="D556">
        <v>2022</v>
      </c>
      <c r="E556" t="s">
        <v>48</v>
      </c>
      <c r="F556" s="5">
        <v>38.133522178587526</v>
      </c>
      <c r="G556" t="s">
        <v>134</v>
      </c>
      <c r="H556" s="5">
        <v>1410.9403206077384</v>
      </c>
      <c r="I556" s="5">
        <v>625.61509589766081</v>
      </c>
      <c r="J556" s="5">
        <v>0</v>
      </c>
      <c r="K556" s="5">
        <v>70.547016030386928</v>
      </c>
      <c r="L556" s="5">
        <v>34.433848196848892</v>
      </c>
      <c r="M556" s="5">
        <v>211.64104809116077</v>
      </c>
      <c r="N556" s="5">
        <v>7.9756386255869334</v>
      </c>
      <c r="O556" s="5">
        <v>0</v>
      </c>
      <c r="P556" s="5">
        <v>0.61063483227149962</v>
      </c>
      <c r="Q556" s="5">
        <v>4.8587781386211439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f t="shared" si="49"/>
        <v>225.24336425959177</v>
      </c>
      <c r="Z556" s="5">
        <v>0.15726457195142762</v>
      </c>
      <c r="AA556" s="5">
        <v>0</v>
      </c>
      <c r="AB556" s="5">
        <f>VLOOKUP($E556,Parametros!$B$3:$F$14,2,FALSE)</f>
        <v>4</v>
      </c>
      <c r="AC556" s="5" t="str">
        <f>VLOOKUP($E556,Parametros!$B$3:$F$14,4,FALSE)</f>
        <v>20224</v>
      </c>
      <c r="AD556" s="5" t="str">
        <f>VLOOKUP($E556,Parametros!$B$3:$F$14,5,FALSE)</f>
        <v>2022-4-01</v>
      </c>
      <c r="AE556" s="5">
        <v>0</v>
      </c>
      <c r="AF556" t="s">
        <v>438</v>
      </c>
      <c r="AG556" t="s">
        <v>439</v>
      </c>
      <c r="AH556" s="40">
        <f t="shared" si="50"/>
        <v>455.10099622325009</v>
      </c>
      <c r="AJ556" t="str">
        <f t="shared" si="48"/>
        <v>INSERT INTO TABLA_PRESUPUESTO VALUES ('VSR','80130-C','14005110-20',2022,'Abril',38.133522,'USD',1410.940321,625.615096,0,70.547016,34.433848,211.641048,7.975639,0,0.610635,4.858778,0,0,0,0,0,0,0,225.243364,0.157265,0,4,'20224','2022-4-01');</v>
      </c>
    </row>
    <row r="557" spans="1:36" x14ac:dyDescent="0.2">
      <c r="A557" s="7" t="s">
        <v>117</v>
      </c>
      <c r="B557" t="s">
        <v>75</v>
      </c>
      <c r="C557" t="s">
        <v>302</v>
      </c>
      <c r="D557">
        <v>2022</v>
      </c>
      <c r="E557" t="s">
        <v>48</v>
      </c>
      <c r="F557" s="5">
        <v>8.5745831455610624</v>
      </c>
      <c r="G557" t="s">
        <v>134</v>
      </c>
      <c r="H557" s="5">
        <v>600.22082018927438</v>
      </c>
      <c r="I557" s="5">
        <v>217.53317731502324</v>
      </c>
      <c r="J557" s="5">
        <v>0</v>
      </c>
      <c r="K557" s="5">
        <v>30.011041009463717</v>
      </c>
      <c r="L557" s="5">
        <v>7.742686159509776</v>
      </c>
      <c r="M557" s="5">
        <v>90.033123028391159</v>
      </c>
      <c r="N557" s="5">
        <v>1.7933768670454509</v>
      </c>
      <c r="O557" s="5">
        <v>0</v>
      </c>
      <c r="P557" s="5">
        <v>0.13730541638316734</v>
      </c>
      <c r="Q557" s="5">
        <v>2.0669476638280031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f t="shared" si="49"/>
        <v>94.066114989723843</v>
      </c>
      <c r="Z557" s="5">
        <v>3.5362014076050247E-2</v>
      </c>
      <c r="AA557" s="5">
        <v>0</v>
      </c>
      <c r="AB557" s="5">
        <f>VLOOKUP($E557,Parametros!$B$3:$F$14,2,FALSE)</f>
        <v>4</v>
      </c>
      <c r="AC557" s="5" t="str">
        <f>VLOOKUP($E557,Parametros!$B$3:$F$14,4,FALSE)</f>
        <v>20224</v>
      </c>
      <c r="AD557" s="5" t="str">
        <f>VLOOKUP($E557,Parametros!$B$3:$F$14,5,FALSE)</f>
        <v>2022-4-01</v>
      </c>
      <c r="AE557" s="5">
        <v>0</v>
      </c>
      <c r="AF557" t="s">
        <v>438</v>
      </c>
      <c r="AG557" t="s">
        <v>439</v>
      </c>
      <c r="AH557" s="40">
        <f t="shared" si="50"/>
        <v>250.86780071555381</v>
      </c>
      <c r="AJ557" t="str">
        <f t="shared" si="48"/>
        <v>INSERT INTO TABLA_PRESUPUESTO VALUES ('VSR','80130-C','14005121-17',2022,'Abril',8.574583,'USD',600.22082,217.533177,0,30.011041,7.742686,90.033123,1.793377,0,0.137305,2.066948,0,0,0,0,0,0,0,94.066115,0.035362,0,4,'20224','2022-4-01');</v>
      </c>
    </row>
    <row r="558" spans="1:36" x14ac:dyDescent="0.2">
      <c r="A558" s="7" t="s">
        <v>117</v>
      </c>
      <c r="B558" t="s">
        <v>75</v>
      </c>
      <c r="C558" t="s">
        <v>303</v>
      </c>
      <c r="D558">
        <v>2022</v>
      </c>
      <c r="E558" t="s">
        <v>48</v>
      </c>
      <c r="F558" s="5">
        <v>6.9981973862100029</v>
      </c>
      <c r="G558" t="s">
        <v>134</v>
      </c>
      <c r="H558" s="5">
        <v>489.87381703470021</v>
      </c>
      <c r="I558" s="5">
        <v>245.19739840311448</v>
      </c>
      <c r="J558" s="5">
        <v>0</v>
      </c>
      <c r="K558" s="5">
        <v>24.49369085173501</v>
      </c>
      <c r="L558" s="5">
        <v>6.3192396789313765</v>
      </c>
      <c r="M558" s="5">
        <v>73.481072555205031</v>
      </c>
      <c r="N558" s="5">
        <v>1.4636752703184319</v>
      </c>
      <c r="O558" s="5">
        <v>0</v>
      </c>
      <c r="P558" s="5">
        <v>0.11206263788375495</v>
      </c>
      <c r="Q558" s="5">
        <v>1.6869517144891499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f t="shared" si="49"/>
        <v>76.772623097462613</v>
      </c>
      <c r="Z558" s="5">
        <v>2.8860919566247131E-2</v>
      </c>
      <c r="AA558" s="5">
        <v>0</v>
      </c>
      <c r="AB558" s="5">
        <f>VLOOKUP($E558,Parametros!$B$3:$F$14,2,FALSE)</f>
        <v>4</v>
      </c>
      <c r="AC558" s="5" t="str">
        <f>VLOOKUP($E558,Parametros!$B$3:$F$14,4,FALSE)</f>
        <v>20224</v>
      </c>
      <c r="AD558" s="5" t="str">
        <f>VLOOKUP($E558,Parametros!$B$3:$F$14,5,FALSE)</f>
        <v>2022-4-01</v>
      </c>
      <c r="AE558" s="5">
        <v>0</v>
      </c>
      <c r="AF558" t="s">
        <v>438</v>
      </c>
      <c r="AG558" t="s">
        <v>439</v>
      </c>
      <c r="AH558" s="40">
        <f t="shared" si="50"/>
        <v>137.09086500345674</v>
      </c>
      <c r="AJ558" t="str">
        <f t="shared" si="48"/>
        <v>INSERT INTO TABLA_PRESUPUESTO VALUES ('VSR','80130-C','14005119-18',2022,'Abril',6.998197,'USD',489.873817,245.197398,0,24.493691,6.31924,73.481073,1.463675,0,0.112063,1.686952,0,0,0,0,0,0,0,76.772623,0.028861,0,4,'20224','2022-4-01');</v>
      </c>
    </row>
    <row r="559" spans="1:36" x14ac:dyDescent="0.2">
      <c r="A559" s="7" t="s">
        <v>117</v>
      </c>
      <c r="B559" t="s">
        <v>75</v>
      </c>
      <c r="C559" t="s">
        <v>304</v>
      </c>
      <c r="D559">
        <v>2022</v>
      </c>
      <c r="E559" t="s">
        <v>48</v>
      </c>
      <c r="F559" s="5">
        <v>9.3627760252365917</v>
      </c>
      <c r="G559" t="s">
        <v>134</v>
      </c>
      <c r="H559" s="5">
        <v>655.39432176656146</v>
      </c>
      <c r="I559" s="5">
        <v>286.38995663061996</v>
      </c>
      <c r="J559" s="5">
        <v>0</v>
      </c>
      <c r="K559" s="5">
        <v>32.769716088328067</v>
      </c>
      <c r="L559" s="5">
        <v>8.4544093997989744</v>
      </c>
      <c r="M559" s="5">
        <v>98.309148264984216</v>
      </c>
      <c r="N559" s="5">
        <v>1.9582276654089601</v>
      </c>
      <c r="O559" s="5">
        <v>0</v>
      </c>
      <c r="P559" s="5">
        <v>0.14992680563287353</v>
      </c>
      <c r="Q559" s="5">
        <v>2.2569456384974296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f t="shared" si="49"/>
        <v>102.71286093585442</v>
      </c>
      <c r="Z559" s="5">
        <v>3.8612561330951804E-2</v>
      </c>
      <c r="AA559" s="5">
        <v>0</v>
      </c>
      <c r="AB559" s="5">
        <f>VLOOKUP($E559,Parametros!$B$3:$F$14,2,FALSE)</f>
        <v>4</v>
      </c>
      <c r="AC559" s="5" t="str">
        <f>VLOOKUP($E559,Parametros!$B$3:$F$14,4,FALSE)</f>
        <v>20224</v>
      </c>
      <c r="AD559" s="5" t="str">
        <f>VLOOKUP($E559,Parametros!$B$3:$F$14,5,FALSE)</f>
        <v>2022-4-01</v>
      </c>
      <c r="AE559" s="5">
        <v>0</v>
      </c>
      <c r="AF559" t="s">
        <v>438</v>
      </c>
      <c r="AG559" t="s">
        <v>439</v>
      </c>
      <c r="AH559" s="40">
        <f t="shared" si="50"/>
        <v>225.06737871195995</v>
      </c>
      <c r="AJ559" t="str">
        <f t="shared" si="48"/>
        <v>INSERT INTO TABLA_PRESUPUESTO VALUES ('VSR','80130-C','14005117-18',2022,'Abril',9.362776,'USD',655.394322,286.389957,0,32.769716,8.454409,98.309148,1.958228,0,0.149927,2.256946,0,0,0,0,0,0,0,102.712861,0.038613,0,4,'20224','2022-4-01');</v>
      </c>
    </row>
    <row r="560" spans="1:36" x14ac:dyDescent="0.2">
      <c r="A560" s="7" t="s">
        <v>117</v>
      </c>
      <c r="B560" t="s">
        <v>75</v>
      </c>
      <c r="C560" t="s">
        <v>305</v>
      </c>
      <c r="D560">
        <v>2022</v>
      </c>
      <c r="E560" t="s">
        <v>48</v>
      </c>
      <c r="F560" s="5">
        <v>2.7945020279405135</v>
      </c>
      <c r="G560" t="s">
        <v>134</v>
      </c>
      <c r="H560" s="5">
        <v>195.61514195583595</v>
      </c>
      <c r="I560" s="5">
        <v>66.020299685773921</v>
      </c>
      <c r="J560" s="5">
        <v>0</v>
      </c>
      <c r="K560" s="5">
        <v>9.7807570977917972</v>
      </c>
      <c r="L560" s="5">
        <v>2.5233823973889797</v>
      </c>
      <c r="M560" s="5">
        <v>29.34227129337539</v>
      </c>
      <c r="N560" s="5">
        <v>0.58447101237971522</v>
      </c>
      <c r="O560" s="5">
        <v>0</v>
      </c>
      <c r="P560" s="5">
        <v>4.4748561885321947E-2</v>
      </c>
      <c r="Q560" s="5">
        <v>0.67362918291887575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f t="shared" si="49"/>
        <v>30.656644718099407</v>
      </c>
      <c r="Z560" s="5">
        <v>1.1524667540105511E-2</v>
      </c>
      <c r="AA560" s="5">
        <v>0</v>
      </c>
      <c r="AB560" s="5">
        <f>VLOOKUP($E560,Parametros!$B$3:$F$14,2,FALSE)</f>
        <v>4</v>
      </c>
      <c r="AC560" s="5" t="str">
        <f>VLOOKUP($E560,Parametros!$B$3:$F$14,4,FALSE)</f>
        <v>20224</v>
      </c>
      <c r="AD560" s="5" t="str">
        <f>VLOOKUP($E560,Parametros!$B$3:$F$14,5,FALSE)</f>
        <v>2022-4-01</v>
      </c>
      <c r="AE560" s="5">
        <v>0</v>
      </c>
      <c r="AF560" t="s">
        <v>438</v>
      </c>
      <c r="AG560" t="s">
        <v>439</v>
      </c>
      <c r="AH560" s="40">
        <f t="shared" si="50"/>
        <v>86.634058056781853</v>
      </c>
      <c r="AJ560" t="str">
        <f t="shared" si="48"/>
        <v>INSERT INTO TABLA_PRESUPUESTO VALUES ('VSR','80130-C','14005118-18',2022,'Abril',2.794502,'USD',195.615142,66.0203,0,9.780757,2.523382,29.342271,0.584471,0,0.044749,0.673629,0,0,0,0,0,0,0,30.656645,0.011525,0,4,'20224','2022-4-01');</v>
      </c>
    </row>
    <row r="561" spans="1:36" x14ac:dyDescent="0.2">
      <c r="A561" s="7" t="s">
        <v>117</v>
      </c>
      <c r="B561" t="s">
        <v>75</v>
      </c>
      <c r="C561" t="s">
        <v>306</v>
      </c>
      <c r="D561">
        <v>2022</v>
      </c>
      <c r="E561" t="s">
        <v>48</v>
      </c>
      <c r="F561" s="5">
        <v>3.3080216313654791</v>
      </c>
      <c r="G561" t="s">
        <v>134</v>
      </c>
      <c r="H561" s="5">
        <v>231.56151419558353</v>
      </c>
      <c r="I561" s="5">
        <v>143.47435366578367</v>
      </c>
      <c r="J561" s="5">
        <v>0</v>
      </c>
      <c r="K561" s="5">
        <v>11.578075709779178</v>
      </c>
      <c r="L561" s="5">
        <v>2.9870808721228519</v>
      </c>
      <c r="M561" s="5">
        <v>34.734227129337533</v>
      </c>
      <c r="N561" s="5">
        <v>0.69187380525291065</v>
      </c>
      <c r="O561" s="5">
        <v>0</v>
      </c>
      <c r="P561" s="5">
        <v>5.2971588214675965E-2</v>
      </c>
      <c r="Q561" s="5">
        <v>0.79741574217319888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f t="shared" si="49"/>
        <v>36.290130713305707</v>
      </c>
      <c r="Z561" s="5">
        <v>1.3642448327389856E-2</v>
      </c>
      <c r="AA561" s="5">
        <v>0</v>
      </c>
      <c r="AB561" s="5">
        <f>VLOOKUP($E561,Parametros!$B$3:$F$14,2,FALSE)</f>
        <v>4</v>
      </c>
      <c r="AC561" s="5" t="str">
        <f>VLOOKUP($E561,Parametros!$B$3:$F$14,4,FALSE)</f>
        <v>20224</v>
      </c>
      <c r="AD561" s="5" t="str">
        <f>VLOOKUP($E561,Parametros!$B$3:$F$14,5,FALSE)</f>
        <v>2022-4-01</v>
      </c>
      <c r="AE561" s="5">
        <v>0</v>
      </c>
      <c r="AF561" t="s">
        <v>438</v>
      </c>
      <c r="AG561" t="s">
        <v>439</v>
      </c>
      <c r="AH561" s="40">
        <f t="shared" si="50"/>
        <v>37.231873234592129</v>
      </c>
      <c r="AJ561" t="str">
        <f t="shared" si="48"/>
        <v>INSERT INTO TABLA_PRESUPUESTO VALUES ('VSR','80130-C','14005120-17',2022,'Abril',3.308022,'USD',231.561514,143.474354,0,11.578076,2.987081,34.734227,0.691874,0,0.052972,0.797416,0,0,0,0,0,0,0,36.290131,0.013642,0,4,'20224','2022-4-01');</v>
      </c>
    </row>
    <row r="562" spans="1:36" x14ac:dyDescent="0.2">
      <c r="A562" s="7" t="s">
        <v>117</v>
      </c>
      <c r="B562" t="s">
        <v>109</v>
      </c>
      <c r="C562" t="s">
        <v>162</v>
      </c>
      <c r="D562">
        <v>2022</v>
      </c>
      <c r="E562" t="s">
        <v>48</v>
      </c>
      <c r="F562" s="5">
        <v>30</v>
      </c>
      <c r="G562" t="s">
        <v>134</v>
      </c>
      <c r="H562" s="5">
        <v>2700</v>
      </c>
      <c r="I562" s="5">
        <v>2391.5895785313255</v>
      </c>
      <c r="J562" s="5">
        <v>0</v>
      </c>
      <c r="K562" s="5">
        <v>0</v>
      </c>
      <c r="L562" s="5">
        <v>27.089431735878794</v>
      </c>
      <c r="M562" s="5">
        <v>0</v>
      </c>
      <c r="N562" s="5">
        <v>34.642857142857146</v>
      </c>
      <c r="O562" s="5">
        <v>51.785714285714292</v>
      </c>
      <c r="P562" s="5">
        <v>2.3333333333333335</v>
      </c>
      <c r="Q562" s="5">
        <v>9.2978425682997212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f t="shared" si="49"/>
        <v>98.183468845789861</v>
      </c>
      <c r="Z562" s="5">
        <v>0.12372151558536107</v>
      </c>
      <c r="AA562" s="5">
        <v>0</v>
      </c>
      <c r="AB562" s="5">
        <f>VLOOKUP($E562,Parametros!$B$3:$F$14,2,FALSE)</f>
        <v>4</v>
      </c>
      <c r="AC562" s="5" t="str">
        <f>VLOOKUP($E562,Parametros!$B$3:$F$14,4,FALSE)</f>
        <v>20224</v>
      </c>
      <c r="AD562" s="5" t="str">
        <f>VLOOKUP($E562,Parametros!$B$3:$F$14,5,FALSE)</f>
        <v>2022-4-01</v>
      </c>
      <c r="AE562" s="5">
        <v>0</v>
      </c>
      <c r="AF562" t="s">
        <v>438</v>
      </c>
      <c r="AG562" t="s">
        <v>440</v>
      </c>
      <c r="AH562" s="40">
        <f t="shared" si="50"/>
        <v>183.13752088700568</v>
      </c>
      <c r="AJ562" t="str">
        <f t="shared" si="48"/>
        <v>INSERT INTO TABLA_PRESUPUESTO VALUES ('VSR','CRIP_BRASIL','14004877-15',2022,'Abril',30,'USD',2700,2391.589579,0,0,27.089432,0,34.642857,51.785714,2.333333,9.297843,0,0,0,0,0,0,0,98.183469,0.123722,0,4,'20224','2022-4-01');</v>
      </c>
    </row>
    <row r="563" spans="1:36" x14ac:dyDescent="0.2">
      <c r="A563" s="7" t="s">
        <v>117</v>
      </c>
      <c r="B563" t="s">
        <v>109</v>
      </c>
      <c r="C563" t="s">
        <v>307</v>
      </c>
      <c r="D563">
        <v>2022</v>
      </c>
      <c r="E563" t="s">
        <v>48</v>
      </c>
      <c r="F563" s="5">
        <v>60</v>
      </c>
      <c r="G563" t="s">
        <v>134</v>
      </c>
      <c r="H563" s="5">
        <v>1800</v>
      </c>
      <c r="I563" s="5">
        <v>843.19080353204401</v>
      </c>
      <c r="J563" s="5">
        <v>0</v>
      </c>
      <c r="K563" s="5">
        <v>0</v>
      </c>
      <c r="L563" s="5">
        <v>54.178863471757587</v>
      </c>
      <c r="M563" s="5">
        <v>0</v>
      </c>
      <c r="N563" s="5">
        <v>69.285714285714292</v>
      </c>
      <c r="O563" s="5">
        <v>103.57142857142858</v>
      </c>
      <c r="P563" s="5">
        <v>4.666666666666667</v>
      </c>
      <c r="Q563" s="5">
        <v>6.1985617121998144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f t="shared" si="49"/>
        <v>183.96981426718008</v>
      </c>
      <c r="Z563" s="5">
        <v>0.24744303117072214</v>
      </c>
      <c r="AA563" s="5">
        <v>0</v>
      </c>
      <c r="AB563" s="5">
        <f>VLOOKUP($E563,Parametros!$B$3:$F$14,2,FALSE)</f>
        <v>4</v>
      </c>
      <c r="AC563" s="5" t="str">
        <f>VLOOKUP($E563,Parametros!$B$3:$F$14,4,FALSE)</f>
        <v>20224</v>
      </c>
      <c r="AD563" s="5" t="str">
        <f>VLOOKUP($E563,Parametros!$B$3:$F$14,5,FALSE)</f>
        <v>2022-4-01</v>
      </c>
      <c r="AE563" s="5">
        <v>0</v>
      </c>
      <c r="AF563" t="s">
        <v>438</v>
      </c>
      <c r="AG563" t="s">
        <v>440</v>
      </c>
      <c r="AH563" s="40">
        <f t="shared" si="50"/>
        <v>718.66051872901824</v>
      </c>
      <c r="AJ563" t="str">
        <f t="shared" si="48"/>
        <v>INSERT INTO TABLA_PRESUPUESTO VALUES ('VSR','CRIP_BRASIL','14004818-18',2022,'Abril',60,'USD',1800,843.190804,0,0,54.178863,0,69.285714,103.571429,4.666667,6.198562,0,0,0,0,0,0,0,183.969814,0.247443,0,4,'20224','2022-4-01');</v>
      </c>
    </row>
    <row r="564" spans="1:36" x14ac:dyDescent="0.2">
      <c r="A564" s="7" t="s">
        <v>117</v>
      </c>
      <c r="B564" t="s">
        <v>109</v>
      </c>
      <c r="C564" t="s">
        <v>308</v>
      </c>
      <c r="D564">
        <v>2022</v>
      </c>
      <c r="E564" t="s">
        <v>48</v>
      </c>
      <c r="F564" s="5">
        <v>90</v>
      </c>
      <c r="G564" t="s">
        <v>134</v>
      </c>
      <c r="H564" s="5">
        <v>2700</v>
      </c>
      <c r="I564" s="5">
        <v>1642.1276643769497</v>
      </c>
      <c r="J564" s="5">
        <v>0</v>
      </c>
      <c r="K564" s="5">
        <v>0</v>
      </c>
      <c r="L564" s="5">
        <v>81.268295207636385</v>
      </c>
      <c r="M564" s="5">
        <v>0</v>
      </c>
      <c r="N564" s="5">
        <v>103.92857142857143</v>
      </c>
      <c r="O564" s="5">
        <v>155.35714285714286</v>
      </c>
      <c r="P564" s="5">
        <v>7</v>
      </c>
      <c r="Q564" s="5">
        <v>9.2978425682997212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f t="shared" si="49"/>
        <v>275.95472140077004</v>
      </c>
      <c r="Z564" s="5">
        <v>0.37116454675608324</v>
      </c>
      <c r="AA564" s="5">
        <v>0</v>
      </c>
      <c r="AB564" s="5">
        <f>VLOOKUP($E564,Parametros!$B$3:$F$14,2,FALSE)</f>
        <v>4</v>
      </c>
      <c r="AC564" s="5" t="str">
        <f>VLOOKUP($E564,Parametros!$B$3:$F$14,4,FALSE)</f>
        <v>20224</v>
      </c>
      <c r="AD564" s="5" t="str">
        <f>VLOOKUP($E564,Parametros!$B$3:$F$14,5,FALSE)</f>
        <v>2022-4-01</v>
      </c>
      <c r="AE564" s="5">
        <v>0</v>
      </c>
      <c r="AF564" t="s">
        <v>438</v>
      </c>
      <c r="AG564" t="s">
        <v>440</v>
      </c>
      <c r="AH564" s="40">
        <f t="shared" si="50"/>
        <v>700.64931901464388</v>
      </c>
      <c r="AJ564" t="str">
        <f t="shared" si="48"/>
        <v>INSERT INTO TABLA_PRESUPUESTO VALUES ('VSR','CRIP_BRASIL','14002618-18',2022,'Abril',90,'USD',2700,1642.127664,0,0,81.268295,0,103.928571,155.357143,7,9.297843,0,0,0,0,0,0,0,275.954721,0.371165,0,4,'20224','2022-4-01');</v>
      </c>
    </row>
    <row r="565" spans="1:36" x14ac:dyDescent="0.2">
      <c r="A565" s="7" t="s">
        <v>117</v>
      </c>
      <c r="B565" t="s">
        <v>109</v>
      </c>
      <c r="C565" t="s">
        <v>309</v>
      </c>
      <c r="D565">
        <v>2022</v>
      </c>
      <c r="E565" t="s">
        <v>48</v>
      </c>
      <c r="F565" s="5">
        <v>60</v>
      </c>
      <c r="G565" t="s">
        <v>134</v>
      </c>
      <c r="H565" s="5">
        <v>1800</v>
      </c>
      <c r="I565" s="5">
        <v>1010.8067059570348</v>
      </c>
      <c r="J565" s="5">
        <v>0</v>
      </c>
      <c r="K565" s="5">
        <v>0</v>
      </c>
      <c r="L565" s="5">
        <v>54.178863471757587</v>
      </c>
      <c r="M565" s="5">
        <v>0</v>
      </c>
      <c r="N565" s="5">
        <v>69.285714285714292</v>
      </c>
      <c r="O565" s="5">
        <v>103.57142857142858</v>
      </c>
      <c r="P565" s="5">
        <v>4.666666666666667</v>
      </c>
      <c r="Q565" s="5">
        <v>6.1985617121998144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f t="shared" si="49"/>
        <v>183.96981426718008</v>
      </c>
      <c r="Z565" s="5">
        <v>0.24744303117072214</v>
      </c>
      <c r="AA565" s="5">
        <v>0</v>
      </c>
      <c r="AB565" s="5">
        <f>VLOOKUP($E565,Parametros!$B$3:$F$14,2,FALSE)</f>
        <v>4</v>
      </c>
      <c r="AC565" s="5" t="str">
        <f>VLOOKUP($E565,Parametros!$B$3:$F$14,4,FALSE)</f>
        <v>20224</v>
      </c>
      <c r="AD565" s="5" t="str">
        <f>VLOOKUP($E565,Parametros!$B$3:$F$14,5,FALSE)</f>
        <v>2022-4-01</v>
      </c>
      <c r="AE565" s="5">
        <v>0</v>
      </c>
      <c r="AF565" t="s">
        <v>438</v>
      </c>
      <c r="AG565" t="s">
        <v>440</v>
      </c>
      <c r="AH565" s="40">
        <f t="shared" si="50"/>
        <v>551.0446163040275</v>
      </c>
      <c r="AJ565" t="str">
        <f t="shared" si="48"/>
        <v>INSERT INTO TABLA_PRESUPUESTO VALUES ('VSR','CRIP_BRASIL','14002924-18',2022,'Abril',60,'USD',1800,1010.806706,0,0,54.178863,0,69.285714,103.571429,4.666667,6.198562,0,0,0,0,0,0,0,183.969814,0.247443,0,4,'20224','2022-4-01');</v>
      </c>
    </row>
    <row r="566" spans="1:36" x14ac:dyDescent="0.2">
      <c r="A566" s="7" t="s">
        <v>117</v>
      </c>
      <c r="B566" t="s">
        <v>66</v>
      </c>
      <c r="C566" t="s">
        <v>310</v>
      </c>
      <c r="D566">
        <v>2022</v>
      </c>
      <c r="E566" t="s">
        <v>48</v>
      </c>
      <c r="F566" s="5">
        <v>90</v>
      </c>
      <c r="G566" t="s">
        <v>134</v>
      </c>
      <c r="H566" s="5">
        <v>2340</v>
      </c>
      <c r="I566" s="5">
        <v>1394.2243963358017</v>
      </c>
      <c r="J566" s="5">
        <v>0</v>
      </c>
      <c r="K566" s="5">
        <v>0</v>
      </c>
      <c r="L566" s="5">
        <v>0</v>
      </c>
      <c r="M566" s="5">
        <v>0</v>
      </c>
      <c r="N566" s="5">
        <v>68.52272727272728</v>
      </c>
      <c r="O566" s="5">
        <v>98.86363636363636</v>
      </c>
      <c r="P566" s="5">
        <v>4.4545454545454541</v>
      </c>
      <c r="Q566" s="5">
        <v>8.0581302258597596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f t="shared" si="49"/>
        <v>180.27020386352496</v>
      </c>
      <c r="Z566" s="5">
        <v>0.37116454675608324</v>
      </c>
      <c r="AA566" s="5">
        <v>0</v>
      </c>
      <c r="AB566" s="5">
        <f>VLOOKUP($E566,Parametros!$B$3:$F$14,2,FALSE)</f>
        <v>4</v>
      </c>
      <c r="AC566" s="5" t="str">
        <f>VLOOKUP($E566,Parametros!$B$3:$F$14,4,FALSE)</f>
        <v>20224</v>
      </c>
      <c r="AD566" s="5" t="str">
        <f>VLOOKUP($E566,Parametros!$B$3:$F$14,5,FALSE)</f>
        <v>2022-4-01</v>
      </c>
      <c r="AE566" s="5">
        <v>0</v>
      </c>
      <c r="AF566" t="s">
        <v>438</v>
      </c>
      <c r="AG566" t="s">
        <v>441</v>
      </c>
      <c r="AH566" s="40">
        <f t="shared" si="50"/>
        <v>765.50539980067356</v>
      </c>
      <c r="AJ566" t="str">
        <f t="shared" si="48"/>
        <v>INSERT INTO TABLA_PRESUPUESTO VALUES ('VSR','80036-C','14003957-16',2022,'Abril',90,'USD',2340,1394.224396,0,0,0,0,68.522727,98.863636,4.454545,8.05813,0,0,0,0,0,0,0,180.270204,0.371165,0,4,'20224','2022-4-01');</v>
      </c>
    </row>
    <row r="567" spans="1:36" x14ac:dyDescent="0.2">
      <c r="A567" s="7" t="s">
        <v>117</v>
      </c>
      <c r="B567" t="s">
        <v>66</v>
      </c>
      <c r="C567" t="s">
        <v>311</v>
      </c>
      <c r="D567">
        <v>2022</v>
      </c>
      <c r="E567" t="s">
        <v>48</v>
      </c>
      <c r="F567" s="5">
        <v>60</v>
      </c>
      <c r="G567" t="s">
        <v>134</v>
      </c>
      <c r="H567" s="5">
        <v>1560</v>
      </c>
      <c r="I567" s="5">
        <v>1078.0649358491262</v>
      </c>
      <c r="J567" s="5">
        <v>0</v>
      </c>
      <c r="K567" s="5">
        <v>0</v>
      </c>
      <c r="L567" s="5">
        <v>0</v>
      </c>
      <c r="M567" s="5">
        <v>0</v>
      </c>
      <c r="N567" s="5">
        <v>45.68181818181818</v>
      </c>
      <c r="O567" s="5">
        <v>65.909090909090907</v>
      </c>
      <c r="P567" s="5">
        <v>2.9696969696969693</v>
      </c>
      <c r="Q567" s="5">
        <v>5.3720868172398397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f t="shared" si="49"/>
        <v>120.18013590901663</v>
      </c>
      <c r="Z567" s="5">
        <v>0.24744303117072214</v>
      </c>
      <c r="AA567" s="5">
        <v>0</v>
      </c>
      <c r="AB567" s="5">
        <f>VLOOKUP($E567,Parametros!$B$3:$F$14,2,FALSE)</f>
        <v>4</v>
      </c>
      <c r="AC567" s="5" t="str">
        <f>VLOOKUP($E567,Parametros!$B$3:$F$14,4,FALSE)</f>
        <v>20224</v>
      </c>
      <c r="AD567" s="5" t="str">
        <f>VLOOKUP($E567,Parametros!$B$3:$F$14,5,FALSE)</f>
        <v>2022-4-01</v>
      </c>
      <c r="AE567" s="5">
        <v>0</v>
      </c>
      <c r="AF567" t="s">
        <v>438</v>
      </c>
      <c r="AG567" t="s">
        <v>441</v>
      </c>
      <c r="AH567" s="40">
        <f t="shared" si="50"/>
        <v>361.7549282418571</v>
      </c>
      <c r="AJ567" t="str">
        <f t="shared" si="48"/>
        <v>INSERT INTO TABLA_PRESUPUESTO VALUES ('VSR','80036-C','14003956-16',2022,'Abril',60,'USD',1560,1078.064936,0,0,0,0,45.681818,65.909091,2.969697,5.372087,0,0,0,0,0,0,0,120.180136,0.247443,0,4,'20224','2022-4-01');</v>
      </c>
    </row>
    <row r="568" spans="1:36" x14ac:dyDescent="0.2">
      <c r="A568" s="7" t="s">
        <v>117</v>
      </c>
      <c r="B568" t="s">
        <v>88</v>
      </c>
      <c r="C568" t="s">
        <v>312</v>
      </c>
      <c r="D568">
        <v>2022</v>
      </c>
      <c r="E568" t="s">
        <v>48</v>
      </c>
      <c r="F568" s="5">
        <v>30</v>
      </c>
      <c r="G568" t="s">
        <v>134</v>
      </c>
      <c r="H568" s="5">
        <v>1020</v>
      </c>
      <c r="I568" s="5">
        <v>509.88724617863437</v>
      </c>
      <c r="J568" s="5">
        <v>0</v>
      </c>
      <c r="K568" s="5">
        <v>102.00000000000001</v>
      </c>
      <c r="L568" s="5">
        <v>27.089431735878794</v>
      </c>
      <c r="M568" s="5">
        <v>0</v>
      </c>
      <c r="N568" s="5">
        <v>17.321428571428573</v>
      </c>
      <c r="O568" s="5">
        <v>25.892857142857146</v>
      </c>
      <c r="P568" s="5">
        <v>1.1666666666666667</v>
      </c>
      <c r="Q568" s="5">
        <v>3.512518303579895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f t="shared" si="49"/>
        <v>48.017192200117641</v>
      </c>
      <c r="Z568" s="5">
        <v>0.12372151558536107</v>
      </c>
      <c r="AA568" s="5">
        <v>0</v>
      </c>
      <c r="AB568" s="5">
        <f>VLOOKUP($E568,Parametros!$B$3:$F$14,2,FALSE)</f>
        <v>4</v>
      </c>
      <c r="AC568" s="5" t="str">
        <f>VLOOKUP($E568,Parametros!$B$3:$F$14,4,FALSE)</f>
        <v>20224</v>
      </c>
      <c r="AD568" s="5" t="str">
        <f>VLOOKUP($E568,Parametros!$B$3:$F$14,5,FALSE)</f>
        <v>2022-4-01</v>
      </c>
      <c r="AE568" s="5">
        <v>0</v>
      </c>
      <c r="AF568" t="s">
        <v>438</v>
      </c>
      <c r="AG568" t="s">
        <v>442</v>
      </c>
      <c r="AH568" s="40">
        <f t="shared" si="50"/>
        <v>333.00612988536926</v>
      </c>
      <c r="AJ568" t="str">
        <f t="shared" si="48"/>
        <v>INSERT INTO TABLA_PRESUPUESTO VALUES ('VSR','80176-C','14004689-18',2022,'Abril',30,'USD',1020,509.887246,0,102,27.089432,0,17.321429,25.892857,1.166667,3.512518,0,0,0,0,0,0,0,48.017192,0.123722,0,4,'20224','2022-4-01');</v>
      </c>
    </row>
    <row r="569" spans="1:36" x14ac:dyDescent="0.2">
      <c r="A569" s="7" t="s">
        <v>117</v>
      </c>
      <c r="B569" t="s">
        <v>88</v>
      </c>
      <c r="C569" t="s">
        <v>313</v>
      </c>
      <c r="D569">
        <v>2022</v>
      </c>
      <c r="E569" t="s">
        <v>48</v>
      </c>
      <c r="F569" s="5">
        <v>30</v>
      </c>
      <c r="G569" t="s">
        <v>134</v>
      </c>
      <c r="H569" s="5">
        <v>1020</v>
      </c>
      <c r="I569" s="5">
        <v>503.92957569882401</v>
      </c>
      <c r="J569" s="5">
        <v>0</v>
      </c>
      <c r="K569" s="5">
        <v>102.00000000000001</v>
      </c>
      <c r="L569" s="5">
        <v>27.089431735878794</v>
      </c>
      <c r="M569" s="5">
        <v>0</v>
      </c>
      <c r="N569" s="5">
        <v>17.321428571428573</v>
      </c>
      <c r="O569" s="5">
        <v>25.892857142857146</v>
      </c>
      <c r="P569" s="5">
        <v>1.1666666666666667</v>
      </c>
      <c r="Q569" s="5">
        <v>3.512518303579895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f t="shared" si="49"/>
        <v>48.017192200117641</v>
      </c>
      <c r="Z569" s="5">
        <v>0.12372151558536107</v>
      </c>
      <c r="AA569" s="5">
        <v>0</v>
      </c>
      <c r="AB569" s="5">
        <f>VLOOKUP($E569,Parametros!$B$3:$F$14,2,FALSE)</f>
        <v>4</v>
      </c>
      <c r="AC569" s="5" t="str">
        <f>VLOOKUP($E569,Parametros!$B$3:$F$14,4,FALSE)</f>
        <v>20224</v>
      </c>
      <c r="AD569" s="5" t="str">
        <f>VLOOKUP($E569,Parametros!$B$3:$F$14,5,FALSE)</f>
        <v>2022-4-01</v>
      </c>
      <c r="AE569" s="5">
        <v>0</v>
      </c>
      <c r="AF569" t="s">
        <v>438</v>
      </c>
      <c r="AG569" t="s">
        <v>442</v>
      </c>
      <c r="AH569" s="40">
        <f t="shared" si="50"/>
        <v>338.96380036517968</v>
      </c>
      <c r="AJ569" t="str">
        <f t="shared" si="48"/>
        <v>INSERT INTO TABLA_PRESUPUESTO VALUES ('VSR','80176-C','14004690-18',2022,'Abril',30,'USD',1020,503.929576,0,102,27.089432,0,17.321429,25.892857,1.166667,3.512518,0,0,0,0,0,0,0,48.017192,0.123722,0,4,'20224','2022-4-01');</v>
      </c>
    </row>
    <row r="570" spans="1:36" x14ac:dyDescent="0.2">
      <c r="A570" s="7" t="s">
        <v>117</v>
      </c>
      <c r="B570" t="s">
        <v>88</v>
      </c>
      <c r="C570" t="s">
        <v>314</v>
      </c>
      <c r="D570">
        <v>2022</v>
      </c>
      <c r="E570" t="s">
        <v>48</v>
      </c>
      <c r="F570" s="5">
        <v>30</v>
      </c>
      <c r="G570" t="s">
        <v>134</v>
      </c>
      <c r="H570" s="5">
        <v>1020</v>
      </c>
      <c r="I570" s="5">
        <v>454.88255728723919</v>
      </c>
      <c r="J570" s="5">
        <v>0</v>
      </c>
      <c r="K570" s="5">
        <v>102.00000000000001</v>
      </c>
      <c r="L570" s="5">
        <v>27.089431735878794</v>
      </c>
      <c r="M570" s="5">
        <v>0</v>
      </c>
      <c r="N570" s="5">
        <v>17.321428571428573</v>
      </c>
      <c r="O570" s="5">
        <v>25.892857142857146</v>
      </c>
      <c r="P570" s="5">
        <v>1.1666666666666667</v>
      </c>
      <c r="Q570" s="5">
        <v>3.512518303579895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f t="shared" si="49"/>
        <v>48.017192200117641</v>
      </c>
      <c r="Z570" s="5">
        <v>0.12372151558536107</v>
      </c>
      <c r="AA570" s="5">
        <v>0</v>
      </c>
      <c r="AB570" s="5">
        <f>VLOOKUP($E570,Parametros!$B$3:$F$14,2,FALSE)</f>
        <v>4</v>
      </c>
      <c r="AC570" s="5" t="str">
        <f>VLOOKUP($E570,Parametros!$B$3:$F$14,4,FALSE)</f>
        <v>20224</v>
      </c>
      <c r="AD570" s="5" t="str">
        <f>VLOOKUP($E570,Parametros!$B$3:$F$14,5,FALSE)</f>
        <v>2022-4-01</v>
      </c>
      <c r="AE570" s="5">
        <v>0</v>
      </c>
      <c r="AF570" t="s">
        <v>438</v>
      </c>
      <c r="AG570" t="s">
        <v>442</v>
      </c>
      <c r="AH570" s="40">
        <f t="shared" si="50"/>
        <v>388.01081877676444</v>
      </c>
      <c r="AJ570" t="str">
        <f t="shared" si="48"/>
        <v>INSERT INTO TABLA_PRESUPUESTO VALUES ('VSR','80176-C','14004691-18',2022,'Abril',30,'USD',1020,454.882557,0,102,27.089432,0,17.321429,25.892857,1.166667,3.512518,0,0,0,0,0,0,0,48.017192,0.123722,0,4,'20224','2022-4-01');</v>
      </c>
    </row>
    <row r="571" spans="1:36" x14ac:dyDescent="0.2">
      <c r="A571" s="7" t="s">
        <v>117</v>
      </c>
      <c r="B571" t="s">
        <v>88</v>
      </c>
      <c r="C571" t="s">
        <v>315</v>
      </c>
      <c r="D571">
        <v>2022</v>
      </c>
      <c r="E571" t="s">
        <v>48</v>
      </c>
      <c r="F571" s="5">
        <v>30</v>
      </c>
      <c r="G571" t="s">
        <v>134</v>
      </c>
      <c r="H571" s="5">
        <v>1020</v>
      </c>
      <c r="I571" s="5">
        <v>419.28725977945254</v>
      </c>
      <c r="J571" s="5">
        <v>0</v>
      </c>
      <c r="K571" s="5">
        <v>102.00000000000001</v>
      </c>
      <c r="L571" s="5">
        <v>27.089431735878794</v>
      </c>
      <c r="M571" s="5">
        <v>0</v>
      </c>
      <c r="N571" s="5">
        <v>17.321428571428573</v>
      </c>
      <c r="O571" s="5">
        <v>25.892857142857146</v>
      </c>
      <c r="P571" s="5">
        <v>1.1666666666666667</v>
      </c>
      <c r="Q571" s="5">
        <v>3.512518303579895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f t="shared" si="49"/>
        <v>48.017192200117641</v>
      </c>
      <c r="Z571" s="5">
        <v>0.12372151558536107</v>
      </c>
      <c r="AA571" s="5">
        <v>0</v>
      </c>
      <c r="AB571" s="5">
        <f>VLOOKUP($E571,Parametros!$B$3:$F$14,2,FALSE)</f>
        <v>4</v>
      </c>
      <c r="AC571" s="5" t="str">
        <f>VLOOKUP($E571,Parametros!$B$3:$F$14,4,FALSE)</f>
        <v>20224</v>
      </c>
      <c r="AD571" s="5" t="str">
        <f>VLOOKUP($E571,Parametros!$B$3:$F$14,5,FALSE)</f>
        <v>2022-4-01</v>
      </c>
      <c r="AE571" s="5">
        <v>0</v>
      </c>
      <c r="AF571" t="s">
        <v>438</v>
      </c>
      <c r="AG571" t="s">
        <v>442</v>
      </c>
      <c r="AH571" s="40">
        <f t="shared" si="50"/>
        <v>423.60611628455109</v>
      </c>
      <c r="AJ571" t="str">
        <f t="shared" si="48"/>
        <v>INSERT INTO TABLA_PRESUPUESTO VALUES ('VSR','80176-C','14004700-18',2022,'Abril',30,'USD',1020,419.28726,0,102,27.089432,0,17.321429,25.892857,1.166667,3.512518,0,0,0,0,0,0,0,48.017192,0.123722,0,4,'20224','2022-4-01');</v>
      </c>
    </row>
    <row r="572" spans="1:36" x14ac:dyDescent="0.2">
      <c r="A572" s="7" t="s">
        <v>117</v>
      </c>
      <c r="B572" t="s">
        <v>89</v>
      </c>
      <c r="C572" t="s">
        <v>320</v>
      </c>
      <c r="D572">
        <v>2022</v>
      </c>
      <c r="E572" t="s">
        <v>48</v>
      </c>
      <c r="F572" s="5">
        <v>30</v>
      </c>
      <c r="G572" t="s">
        <v>134</v>
      </c>
      <c r="H572" s="5">
        <v>1500</v>
      </c>
      <c r="I572" s="5">
        <v>654.40703253605534</v>
      </c>
      <c r="J572" s="5">
        <v>150</v>
      </c>
      <c r="K572" s="5">
        <v>0</v>
      </c>
      <c r="L572" s="5">
        <v>27.089431735878794</v>
      </c>
      <c r="M572" s="5">
        <v>0</v>
      </c>
      <c r="N572" s="5">
        <v>17.448646939278522</v>
      </c>
      <c r="O572" s="5">
        <v>17.766333691421238</v>
      </c>
      <c r="P572" s="5">
        <v>1.1393706023782617</v>
      </c>
      <c r="Q572" s="5">
        <v>5.1654680934998458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f t="shared" si="49"/>
        <v>41.643540842163226</v>
      </c>
      <c r="Z572" s="5">
        <v>0.12372151558536107</v>
      </c>
      <c r="AA572" s="5">
        <v>0</v>
      </c>
      <c r="AB572" s="5">
        <f>VLOOKUP($E572,Parametros!$B$3:$F$14,2,FALSE)</f>
        <v>4</v>
      </c>
      <c r="AC572" s="5" t="str">
        <f>VLOOKUP($E572,Parametros!$B$3:$F$14,4,FALSE)</f>
        <v>20224</v>
      </c>
      <c r="AD572" s="5" t="str">
        <f>VLOOKUP($E572,Parametros!$B$3:$F$14,5,FALSE)</f>
        <v>2022-4-01</v>
      </c>
      <c r="AE572" s="5">
        <v>0</v>
      </c>
      <c r="AF572" t="s">
        <v>438</v>
      </c>
      <c r="AG572" t="s">
        <v>444</v>
      </c>
      <c r="AH572" s="40">
        <f t="shared" si="50"/>
        <v>626.85999488590278</v>
      </c>
      <c r="AJ572" t="str">
        <f t="shared" si="48"/>
        <v>INSERT INTO TABLA_PRESUPUESTO VALUES ('VSR','80179-C','14005058-19',2022,'Abril',30,'USD',1500,654.407033,150,0,27.089432,0,17.448647,17.766334,1.139371,5.165468,0,0,0,0,0,0,0,41.643541,0.123722,0,4,'20224','2022-4-01');</v>
      </c>
    </row>
    <row r="573" spans="1:36" x14ac:dyDescent="0.2">
      <c r="A573" s="7" t="s">
        <v>117</v>
      </c>
      <c r="B573" t="s">
        <v>89</v>
      </c>
      <c r="C573" t="s">
        <v>259</v>
      </c>
      <c r="D573">
        <v>2022</v>
      </c>
      <c r="E573" t="s">
        <v>48</v>
      </c>
      <c r="F573" s="5">
        <v>120</v>
      </c>
      <c r="G573" t="s">
        <v>134</v>
      </c>
      <c r="H573" s="5">
        <v>4320</v>
      </c>
      <c r="I573" s="5">
        <v>2134.0930725026001</v>
      </c>
      <c r="J573" s="5">
        <v>480</v>
      </c>
      <c r="K573" s="5">
        <v>0</v>
      </c>
      <c r="L573" s="5">
        <v>108.35772694351517</v>
      </c>
      <c r="M573" s="5">
        <v>0</v>
      </c>
      <c r="N573" s="5">
        <v>69.794587757114087</v>
      </c>
      <c r="O573" s="5">
        <v>71.065334765684952</v>
      </c>
      <c r="P573" s="5">
        <v>4.5574824095130468</v>
      </c>
      <c r="Q573" s="5">
        <v>14.876548109279556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f t="shared" si="49"/>
        <v>160.78883910393307</v>
      </c>
      <c r="Z573" s="5">
        <v>0.49488606234144428</v>
      </c>
      <c r="AA573" s="5">
        <v>0</v>
      </c>
      <c r="AB573" s="5">
        <f>VLOOKUP($E573,Parametros!$B$3:$F$14,2,FALSE)</f>
        <v>4</v>
      </c>
      <c r="AC573" s="5" t="str">
        <f>VLOOKUP($E573,Parametros!$B$3:$F$14,4,FALSE)</f>
        <v>20224</v>
      </c>
      <c r="AD573" s="5" t="str">
        <f>VLOOKUP($E573,Parametros!$B$3:$F$14,5,FALSE)</f>
        <v>2022-4-01</v>
      </c>
      <c r="AE573" s="5">
        <v>0</v>
      </c>
      <c r="AF573" t="s">
        <v>438</v>
      </c>
      <c r="AG573" t="s">
        <v>444</v>
      </c>
      <c r="AH573" s="40">
        <f t="shared" si="50"/>
        <v>1436.7603614499519</v>
      </c>
      <c r="AJ573" t="str">
        <f t="shared" si="48"/>
        <v>INSERT INTO TABLA_PRESUPUESTO VALUES ('VSR','80179-C','14005051-21',2022,'Abril',120,'USD',4320,2134.093073,480,0,108.357727,0,69.794588,71.065335,4.557482,14.876548,0,0,0,0,0,0,0,160.788839,0.494886,0,4,'20224','2022-4-01');</v>
      </c>
    </row>
    <row r="574" spans="1:36" x14ac:dyDescent="0.2">
      <c r="A574" s="7" t="s">
        <v>117</v>
      </c>
      <c r="B574" t="s">
        <v>89</v>
      </c>
      <c r="C574" t="s">
        <v>321</v>
      </c>
      <c r="D574">
        <v>2022</v>
      </c>
      <c r="E574" t="s">
        <v>48</v>
      </c>
      <c r="F574" s="5">
        <v>120</v>
      </c>
      <c r="G574" t="s">
        <v>134</v>
      </c>
      <c r="H574" s="5">
        <v>4320</v>
      </c>
      <c r="I574" s="5">
        <v>1521.4090040988974</v>
      </c>
      <c r="J574" s="5">
        <v>480</v>
      </c>
      <c r="K574" s="5">
        <v>0</v>
      </c>
      <c r="L574" s="5">
        <v>108.35772694351517</v>
      </c>
      <c r="M574" s="5">
        <v>0</v>
      </c>
      <c r="N574" s="5">
        <v>69.794587757114087</v>
      </c>
      <c r="O574" s="5">
        <v>71.065334765684952</v>
      </c>
      <c r="P574" s="5">
        <v>4.5574824095130468</v>
      </c>
      <c r="Q574" s="5">
        <v>14.876548109279556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f t="shared" si="49"/>
        <v>160.78883910393307</v>
      </c>
      <c r="Z574" s="5">
        <v>0.49488606234144428</v>
      </c>
      <c r="AA574" s="5">
        <v>0</v>
      </c>
      <c r="AB574" s="5">
        <f>VLOOKUP($E574,Parametros!$B$3:$F$14,2,FALSE)</f>
        <v>4</v>
      </c>
      <c r="AC574" s="5" t="str">
        <f>VLOOKUP($E574,Parametros!$B$3:$F$14,4,FALSE)</f>
        <v>20224</v>
      </c>
      <c r="AD574" s="5" t="str">
        <f>VLOOKUP($E574,Parametros!$B$3:$F$14,5,FALSE)</f>
        <v>2022-4-01</v>
      </c>
      <c r="AE574" s="5">
        <v>0</v>
      </c>
      <c r="AF574" t="s">
        <v>438</v>
      </c>
      <c r="AG574" t="s">
        <v>444</v>
      </c>
      <c r="AH574" s="40">
        <f t="shared" si="50"/>
        <v>2049.4444298536546</v>
      </c>
      <c r="AJ574" t="str">
        <f t="shared" si="48"/>
        <v>INSERT INTO TABLA_PRESUPUESTO VALUES ('VSR','80179-C','14005062-21',2022,'Abril',120,'USD',4320,1521.409004,480,0,108.357727,0,69.794588,71.065335,4.557482,14.876548,0,0,0,0,0,0,0,160.788839,0.494886,0,4,'20224','2022-4-01');</v>
      </c>
    </row>
    <row r="575" spans="1:36" x14ac:dyDescent="0.2">
      <c r="A575" s="7" t="s">
        <v>117</v>
      </c>
      <c r="B575" t="s">
        <v>89</v>
      </c>
      <c r="C575" t="s">
        <v>322</v>
      </c>
      <c r="D575">
        <v>2022</v>
      </c>
      <c r="E575" t="s">
        <v>48</v>
      </c>
      <c r="F575" s="5">
        <v>30</v>
      </c>
      <c r="G575" t="s">
        <v>134</v>
      </c>
      <c r="H575" s="5">
        <v>1200</v>
      </c>
      <c r="I575" s="5">
        <v>585.41364076891762</v>
      </c>
      <c r="J575" s="5">
        <v>120</v>
      </c>
      <c r="K575" s="5">
        <v>0</v>
      </c>
      <c r="L575" s="5">
        <v>27.089431735878794</v>
      </c>
      <c r="M575" s="5">
        <v>0</v>
      </c>
      <c r="N575" s="5">
        <v>17.448646939278522</v>
      </c>
      <c r="O575" s="5">
        <v>17.766333691421238</v>
      </c>
      <c r="P575" s="5">
        <v>1.1393706023782617</v>
      </c>
      <c r="Q575" s="5">
        <v>4.1323744747998763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f t="shared" si="49"/>
        <v>40.610447223463254</v>
      </c>
      <c r="Z575" s="5">
        <v>0.12372151558536107</v>
      </c>
      <c r="AA575" s="5">
        <v>0</v>
      </c>
      <c r="AB575" s="5">
        <f>VLOOKUP($E575,Parametros!$B$3:$F$14,2,FALSE)</f>
        <v>4</v>
      </c>
      <c r="AC575" s="5" t="str">
        <f>VLOOKUP($E575,Parametros!$B$3:$F$14,4,FALSE)</f>
        <v>20224</v>
      </c>
      <c r="AD575" s="5" t="str">
        <f>VLOOKUP($E575,Parametros!$B$3:$F$14,5,FALSE)</f>
        <v>2022-4-01</v>
      </c>
      <c r="AE575" s="5">
        <v>0</v>
      </c>
      <c r="AF575" t="s">
        <v>438</v>
      </c>
      <c r="AG575" t="s">
        <v>444</v>
      </c>
      <c r="AH575" s="40">
        <f t="shared" si="50"/>
        <v>426.88648027174037</v>
      </c>
      <c r="AJ575" t="str">
        <f t="shared" si="48"/>
        <v>INSERT INTO TABLA_PRESUPUESTO VALUES ('VSR','80179-C','14005060-21',2022,'Abril',30,'USD',1200,585.413641,120,0,27.089432,0,17.448647,17.766334,1.139371,4.132374,0,0,0,0,0,0,0,40.610447,0.123722,0,4,'20224','2022-4-01');</v>
      </c>
    </row>
    <row r="576" spans="1:36" x14ac:dyDescent="0.2">
      <c r="A576" s="7" t="s">
        <v>117</v>
      </c>
      <c r="B576" t="s">
        <v>89</v>
      </c>
      <c r="C576" t="s">
        <v>323</v>
      </c>
      <c r="D576">
        <v>2022</v>
      </c>
      <c r="E576" t="s">
        <v>48</v>
      </c>
      <c r="F576" s="5">
        <v>30</v>
      </c>
      <c r="G576" t="s">
        <v>134</v>
      </c>
      <c r="H576" s="5">
        <v>1200</v>
      </c>
      <c r="I576" s="5">
        <v>761.59921991126782</v>
      </c>
      <c r="J576" s="5">
        <v>120</v>
      </c>
      <c r="K576" s="5">
        <v>0</v>
      </c>
      <c r="L576" s="5">
        <v>27.089431735878794</v>
      </c>
      <c r="M576" s="5">
        <v>0</v>
      </c>
      <c r="N576" s="5">
        <v>17.448646939278522</v>
      </c>
      <c r="O576" s="5">
        <v>17.766333691421238</v>
      </c>
      <c r="P576" s="5">
        <v>1.1393706023782617</v>
      </c>
      <c r="Q576" s="5">
        <v>4.1323744747998763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f t="shared" si="49"/>
        <v>40.610447223463254</v>
      </c>
      <c r="Z576" s="5">
        <v>0.12372151558536107</v>
      </c>
      <c r="AA576" s="5">
        <v>0</v>
      </c>
      <c r="AB576" s="5">
        <f>VLOOKUP($E576,Parametros!$B$3:$F$14,2,FALSE)</f>
        <v>4</v>
      </c>
      <c r="AC576" s="5" t="str">
        <f>VLOOKUP($E576,Parametros!$B$3:$F$14,4,FALSE)</f>
        <v>20224</v>
      </c>
      <c r="AD576" s="5" t="str">
        <f>VLOOKUP($E576,Parametros!$B$3:$F$14,5,FALSE)</f>
        <v>2022-4-01</v>
      </c>
      <c r="AE576" s="5">
        <v>0</v>
      </c>
      <c r="AF576" t="s">
        <v>438</v>
      </c>
      <c r="AG576" t="s">
        <v>444</v>
      </c>
      <c r="AH576" s="40">
        <f t="shared" si="50"/>
        <v>250.70090112939016</v>
      </c>
      <c r="AJ576" t="str">
        <f t="shared" si="48"/>
        <v>INSERT INTO TABLA_PRESUPUESTO VALUES ('VSR','80179-C','14005061-21',2022,'Abril',30,'USD',1200,761.59922,120,0,27.089432,0,17.448647,17.766334,1.139371,4.132374,0,0,0,0,0,0,0,40.610447,0.123722,0,4,'20224','2022-4-01');</v>
      </c>
    </row>
    <row r="577" spans="1:36" x14ac:dyDescent="0.2">
      <c r="A577" s="7" t="s">
        <v>117</v>
      </c>
      <c r="B577" t="s">
        <v>89</v>
      </c>
      <c r="C577" t="s">
        <v>125</v>
      </c>
      <c r="D577">
        <v>2022</v>
      </c>
      <c r="E577" t="s">
        <v>48</v>
      </c>
      <c r="F577" s="5">
        <v>60</v>
      </c>
      <c r="G577" t="s">
        <v>134</v>
      </c>
      <c r="H577" s="5">
        <v>2160</v>
      </c>
      <c r="I577" s="5">
        <v>1035.845584241735</v>
      </c>
      <c r="J577" s="5">
        <v>240</v>
      </c>
      <c r="K577" s="5">
        <v>0</v>
      </c>
      <c r="L577" s="5">
        <v>54.178863471757587</v>
      </c>
      <c r="M577" s="5">
        <v>0</v>
      </c>
      <c r="N577" s="5">
        <v>34.897293878557043</v>
      </c>
      <c r="O577" s="5">
        <v>35.532667382842476</v>
      </c>
      <c r="P577" s="5">
        <v>2.2787412047565234</v>
      </c>
      <c r="Q577" s="5">
        <v>7.4382740546397779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f t="shared" si="49"/>
        <v>80.394419551966536</v>
      </c>
      <c r="Z577" s="5">
        <v>0.24744303117072214</v>
      </c>
      <c r="AA577" s="5">
        <v>0</v>
      </c>
      <c r="AB577" s="5">
        <f>VLOOKUP($E577,Parametros!$B$3:$F$14,2,FALSE)</f>
        <v>4</v>
      </c>
      <c r="AC577" s="5" t="str">
        <f>VLOOKUP($E577,Parametros!$B$3:$F$14,4,FALSE)</f>
        <v>20224</v>
      </c>
      <c r="AD577" s="5" t="str">
        <f>VLOOKUP($E577,Parametros!$B$3:$F$14,5,FALSE)</f>
        <v>2022-4-01</v>
      </c>
      <c r="AE577" s="5">
        <v>0</v>
      </c>
      <c r="AF577" t="s">
        <v>438</v>
      </c>
      <c r="AG577" t="s">
        <v>444</v>
      </c>
      <c r="AH577" s="40">
        <f t="shared" si="50"/>
        <v>749.58113273454103</v>
      </c>
      <c r="AJ577" t="str">
        <f t="shared" si="48"/>
        <v>INSERT INTO TABLA_PRESUPUESTO VALUES ('VSR','80179-C','14005052-21',2022,'Abril',60,'USD',2160,1035.845584,240,0,54.178863,0,34.897294,35.532667,2.278741,7.438274,0,0,0,0,0,0,0,80.39442,0.247443,0,4,'20224','2022-4-01');</v>
      </c>
    </row>
    <row r="578" spans="1:36" x14ac:dyDescent="0.2">
      <c r="A578" s="7" t="s">
        <v>117</v>
      </c>
      <c r="B578" t="s">
        <v>89</v>
      </c>
      <c r="C578" t="s">
        <v>325</v>
      </c>
      <c r="D578">
        <v>2022</v>
      </c>
      <c r="E578" t="s">
        <v>48</v>
      </c>
      <c r="F578" s="5">
        <v>22.5</v>
      </c>
      <c r="G578" t="s">
        <v>134</v>
      </c>
      <c r="H578" s="5">
        <v>900</v>
      </c>
      <c r="I578" s="5">
        <v>572.49412167677599</v>
      </c>
      <c r="J578" s="5">
        <v>90</v>
      </c>
      <c r="K578" s="5">
        <v>0</v>
      </c>
      <c r="L578" s="5">
        <v>20.317073801909096</v>
      </c>
      <c r="M578" s="5">
        <v>0</v>
      </c>
      <c r="N578" s="5">
        <v>13.086485204458892</v>
      </c>
      <c r="O578" s="5">
        <v>13.324750268565928</v>
      </c>
      <c r="P578" s="5">
        <v>0.85452795178369634</v>
      </c>
      <c r="Q578" s="5">
        <v>3.0992808560999072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f t="shared" si="49"/>
        <v>30.457835417597444</v>
      </c>
      <c r="Z578" s="5">
        <v>9.2791136689020809E-2</v>
      </c>
      <c r="AA578" s="5">
        <v>0</v>
      </c>
      <c r="AB578" s="5">
        <f>VLOOKUP($E578,Parametros!$B$3:$F$14,2,FALSE)</f>
        <v>4</v>
      </c>
      <c r="AC578" s="5" t="str">
        <f>VLOOKUP($E578,Parametros!$B$3:$F$14,4,FALSE)</f>
        <v>20224</v>
      </c>
      <c r="AD578" s="5" t="str">
        <f>VLOOKUP($E578,Parametros!$B$3:$F$14,5,FALSE)</f>
        <v>2022-4-01</v>
      </c>
      <c r="AE578" s="5">
        <v>0</v>
      </c>
      <c r="AF578" t="s">
        <v>438</v>
      </c>
      <c r="AG578" t="s">
        <v>444</v>
      </c>
      <c r="AH578" s="40">
        <f t="shared" si="50"/>
        <v>186.73096910371748</v>
      </c>
      <c r="AJ578" t="str">
        <f t="shared" si="48"/>
        <v>INSERT INTO TABLA_PRESUPUESTO VALUES ('VSR','80179-C','14004927-18',2022,'Abril',22.5,'USD',900,572.494122,90,0,20.317074,0,13.086485,13.32475,0.854528,3.099281,0,0,0,0,0,0,0,30.457835,0.092791,0,4,'20224','2022-4-01');</v>
      </c>
    </row>
    <row r="579" spans="1:36" x14ac:dyDescent="0.2">
      <c r="A579" s="7" t="s">
        <v>117</v>
      </c>
      <c r="B579" t="s">
        <v>89</v>
      </c>
      <c r="C579" t="s">
        <v>326</v>
      </c>
      <c r="D579">
        <v>2022</v>
      </c>
      <c r="E579" t="s">
        <v>48</v>
      </c>
      <c r="F579" s="5">
        <v>45</v>
      </c>
      <c r="G579" t="s">
        <v>134</v>
      </c>
      <c r="H579" s="5">
        <v>1620</v>
      </c>
      <c r="I579" s="5">
        <v>800.5295840679513</v>
      </c>
      <c r="J579" s="5">
        <v>180</v>
      </c>
      <c r="K579" s="5">
        <v>0</v>
      </c>
      <c r="L579" s="5">
        <v>40.634147603818192</v>
      </c>
      <c r="M579" s="5">
        <v>0</v>
      </c>
      <c r="N579" s="5">
        <v>26.172970408917784</v>
      </c>
      <c r="O579" s="5">
        <v>26.649500537131857</v>
      </c>
      <c r="P579" s="5">
        <v>1.7090559035673927</v>
      </c>
      <c r="Q579" s="5">
        <v>5.5787055409798336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f t="shared" si="49"/>
        <v>60.295814663974909</v>
      </c>
      <c r="Z579" s="5">
        <v>0.18558227337804162</v>
      </c>
      <c r="AA579" s="5">
        <v>0</v>
      </c>
      <c r="AB579" s="5">
        <f>VLOOKUP($E579,Parametros!$B$3:$F$14,2,FALSE)</f>
        <v>4</v>
      </c>
      <c r="AC579" s="5" t="str">
        <f>VLOOKUP($E579,Parametros!$B$3:$F$14,4,FALSE)</f>
        <v>20224</v>
      </c>
      <c r="AD579" s="5" t="str">
        <f>VLOOKUP($E579,Parametros!$B$3:$F$14,5,FALSE)</f>
        <v>2022-4-01</v>
      </c>
      <c r="AE579" s="5">
        <v>0</v>
      </c>
      <c r="AF579" t="s">
        <v>438</v>
      </c>
      <c r="AG579" t="s">
        <v>444</v>
      </c>
      <c r="AH579" s="40">
        <f t="shared" si="50"/>
        <v>538.54045366425566</v>
      </c>
      <c r="AJ579" t="str">
        <f t="shared" si="48"/>
        <v>INSERT INTO TABLA_PRESUPUESTO VALUES ('VSR','80179-C','14005053-21',2022,'Abril',45,'USD',1620,800.529584,180,0,40.634148,0,26.17297,26.649501,1.709056,5.578706,0,0,0,0,0,0,0,60.295815,0.185582,0,4,'20224','2022-4-01');</v>
      </c>
    </row>
    <row r="580" spans="1:36" x14ac:dyDescent="0.2">
      <c r="A580" s="7" t="s">
        <v>117</v>
      </c>
      <c r="B580" t="s">
        <v>89</v>
      </c>
      <c r="C580" t="s">
        <v>129</v>
      </c>
      <c r="D580">
        <v>2022</v>
      </c>
      <c r="E580" t="s">
        <v>48</v>
      </c>
      <c r="F580" s="5">
        <v>30</v>
      </c>
      <c r="G580" t="s">
        <v>134</v>
      </c>
      <c r="H580" s="5">
        <v>1080</v>
      </c>
      <c r="I580" s="5">
        <v>508.49257893325137</v>
      </c>
      <c r="J580" s="5">
        <v>120</v>
      </c>
      <c r="K580" s="5">
        <v>0</v>
      </c>
      <c r="L580" s="5">
        <v>27.089431735878794</v>
      </c>
      <c r="M580" s="5">
        <v>0</v>
      </c>
      <c r="N580" s="5">
        <v>17.448646939278522</v>
      </c>
      <c r="O580" s="5">
        <v>17.766333691421238</v>
      </c>
      <c r="P580" s="5">
        <v>1.1393706023782617</v>
      </c>
      <c r="Q580" s="5">
        <v>3.7191370273198889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f t="shared" si="49"/>
        <v>40.197209775983268</v>
      </c>
      <c r="Z580" s="5">
        <v>0.12372151558536107</v>
      </c>
      <c r="AA580" s="5">
        <v>0</v>
      </c>
      <c r="AB580" s="5">
        <f>VLOOKUP($E580,Parametros!$B$3:$F$14,2,FALSE)</f>
        <v>4</v>
      </c>
      <c r="AC580" s="5" t="str">
        <f>VLOOKUP($E580,Parametros!$B$3:$F$14,4,FALSE)</f>
        <v>20224</v>
      </c>
      <c r="AD580" s="5" t="str">
        <f>VLOOKUP($E580,Parametros!$B$3:$F$14,5,FALSE)</f>
        <v>2022-4-01</v>
      </c>
      <c r="AE580" s="5">
        <v>0</v>
      </c>
      <c r="AF580" t="s">
        <v>438</v>
      </c>
      <c r="AG580" t="s">
        <v>444</v>
      </c>
      <c r="AH580" s="40">
        <f t="shared" si="50"/>
        <v>384.22077955488663</v>
      </c>
      <c r="AJ580" t="str">
        <f t="shared" si="48"/>
        <v>INSERT INTO TABLA_PRESUPUESTO VALUES ('VSR','80179-C','14005123-21',2022,'Abril',30,'USD',1080,508.492579,120,0,27.089432,0,17.448647,17.766334,1.139371,3.719137,0,0,0,0,0,0,0,40.19721,0.123722,0,4,'20224','2022-4-01');</v>
      </c>
    </row>
    <row r="581" spans="1:36" x14ac:dyDescent="0.2">
      <c r="A581" s="7" t="s">
        <v>117</v>
      </c>
      <c r="B581" t="s">
        <v>68</v>
      </c>
      <c r="C581" t="s">
        <v>327</v>
      </c>
      <c r="D581">
        <v>2022</v>
      </c>
      <c r="E581" t="s">
        <v>48</v>
      </c>
      <c r="F581" s="5">
        <v>1056</v>
      </c>
      <c r="G581" t="s">
        <v>134</v>
      </c>
      <c r="H581" s="5">
        <v>44352</v>
      </c>
      <c r="I581" s="5">
        <v>19387.920809608579</v>
      </c>
      <c r="J581" s="5">
        <v>4224.0000000000009</v>
      </c>
      <c r="K581" s="5">
        <v>6335.9999999999982</v>
      </c>
      <c r="L581" s="5">
        <v>953.54799710293355</v>
      </c>
      <c r="M581" s="5">
        <v>0</v>
      </c>
      <c r="N581" s="5">
        <v>362.92517006802723</v>
      </c>
      <c r="O581" s="5">
        <v>542.5170068027212</v>
      </c>
      <c r="P581" s="5">
        <v>24.444444444444443</v>
      </c>
      <c r="Q581" s="5">
        <v>152.73256058860343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f t="shared" si="49"/>
        <v>1086.974179252401</v>
      </c>
      <c r="Z581" s="5">
        <v>4.3549973486047096</v>
      </c>
      <c r="AA581" s="5">
        <v>0</v>
      </c>
      <c r="AB581" s="5">
        <f>VLOOKUP($E581,Parametros!$B$3:$F$14,2,FALSE)</f>
        <v>4</v>
      </c>
      <c r="AC581" s="5" t="str">
        <f>VLOOKUP($E581,Parametros!$B$3:$F$14,4,FALSE)</f>
        <v>20224</v>
      </c>
      <c r="AD581" s="5" t="str">
        <f>VLOOKUP($E581,Parametros!$B$3:$F$14,5,FALSE)</f>
        <v>2022-4-01</v>
      </c>
      <c r="AE581" s="5">
        <v>0</v>
      </c>
      <c r="AF581" t="s">
        <v>438</v>
      </c>
      <c r="AG581" t="s">
        <v>445</v>
      </c>
      <c r="AH581" s="40">
        <f t="shared" si="50"/>
        <v>12363.557014036083</v>
      </c>
      <c r="AJ581" t="str">
        <f t="shared" si="48"/>
        <v>INSERT INTO TABLA_PRESUPUESTO VALUES ('VSR','80095-C','14004755-20',2022,'Abril',1056,'USD',44352,19387.92081,4224,6336,953.547997,0,362.92517,542.517007,24.444444,152.732561,0,0,0,0,0,0,0,1086.974179,4.354997,0,4,'20224','2022-4-01');</v>
      </c>
    </row>
    <row r="582" spans="1:36" x14ac:dyDescent="0.2">
      <c r="A582" s="7" t="s">
        <v>117</v>
      </c>
      <c r="B582" t="s">
        <v>65</v>
      </c>
      <c r="C582" t="s">
        <v>118</v>
      </c>
      <c r="D582">
        <v>2022</v>
      </c>
      <c r="E582" t="s">
        <v>48</v>
      </c>
      <c r="F582" s="5">
        <v>30</v>
      </c>
      <c r="G582" t="s">
        <v>134</v>
      </c>
      <c r="H582" s="5">
        <v>1500</v>
      </c>
      <c r="I582" s="5">
        <v>654.40703253605534</v>
      </c>
      <c r="J582" s="5">
        <v>150</v>
      </c>
      <c r="K582" s="5">
        <v>0</v>
      </c>
      <c r="L582" s="5">
        <v>27.089431735878794</v>
      </c>
      <c r="M582" s="5">
        <v>0</v>
      </c>
      <c r="N582" s="5">
        <v>17.572463768115941</v>
      </c>
      <c r="O582" s="5">
        <v>26.268115942028984</v>
      </c>
      <c r="P582" s="5">
        <v>1.1835748792270531</v>
      </c>
      <c r="Q582" s="5">
        <v>5.1654680934998458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f t="shared" si="49"/>
        <v>50.31334419845718</v>
      </c>
      <c r="Z582" s="5">
        <v>0.12372151558536107</v>
      </c>
      <c r="AA582" s="5">
        <v>0</v>
      </c>
      <c r="AB582" s="5">
        <f>VLOOKUP($E582,Parametros!$B$3:$F$14,2,FALSE)</f>
        <v>4</v>
      </c>
      <c r="AC582" s="5" t="str">
        <f>VLOOKUP($E582,Parametros!$B$3:$F$14,4,FALSE)</f>
        <v>20224</v>
      </c>
      <c r="AD582" s="5" t="str">
        <f>VLOOKUP($E582,Parametros!$B$3:$F$14,5,FALSE)</f>
        <v>2022-4-01</v>
      </c>
      <c r="AE582" s="5">
        <v>0</v>
      </c>
      <c r="AF582" t="s">
        <v>438</v>
      </c>
      <c r="AG582" t="s">
        <v>446</v>
      </c>
      <c r="AH582" s="40">
        <f t="shared" si="50"/>
        <v>618.19019152960868</v>
      </c>
      <c r="AJ582" t="str">
        <f t="shared" si="48"/>
        <v>INSERT INTO TABLA_PRESUPUESTO VALUES ('VSR','80027-C','14005058-20',2022,'Abril',30,'USD',1500,654.407033,150,0,27.089432,0,17.572464,26.268116,1.183575,5.165468,0,0,0,0,0,0,0,50.313344,0.123722,0,4,'20224','2022-4-01');</v>
      </c>
    </row>
    <row r="583" spans="1:36" x14ac:dyDescent="0.2">
      <c r="A583" s="7" t="s">
        <v>117</v>
      </c>
      <c r="B583" t="s">
        <v>65</v>
      </c>
      <c r="C583" t="s">
        <v>121</v>
      </c>
      <c r="D583">
        <v>2022</v>
      </c>
      <c r="E583" t="s">
        <v>48</v>
      </c>
      <c r="F583" s="5">
        <v>30</v>
      </c>
      <c r="G583" t="s">
        <v>134</v>
      </c>
      <c r="H583" s="5">
        <v>1500</v>
      </c>
      <c r="I583" s="5">
        <v>622.54430872565001</v>
      </c>
      <c r="J583" s="5">
        <v>150</v>
      </c>
      <c r="K583" s="5">
        <v>0</v>
      </c>
      <c r="L583" s="5">
        <v>27.089431735878794</v>
      </c>
      <c r="M583" s="5">
        <v>0</v>
      </c>
      <c r="N583" s="5">
        <v>17.572463768115941</v>
      </c>
      <c r="O583" s="5">
        <v>26.268115942028984</v>
      </c>
      <c r="P583" s="5">
        <v>1.1835748792270531</v>
      </c>
      <c r="Q583" s="5">
        <v>5.1654680934998458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f t="shared" ref="Y583:Y616" si="51">+M583+N583+O583+P583+T583+U583+V583+Z583+AA583+S583+X583+Q583+R583</f>
        <v>50.31334419845718</v>
      </c>
      <c r="Z583" s="5">
        <v>0.12372151558536107</v>
      </c>
      <c r="AA583" s="5">
        <v>0</v>
      </c>
      <c r="AB583" s="5">
        <f>VLOOKUP($E583,Parametros!$B$3:$F$14,2,FALSE)</f>
        <v>4</v>
      </c>
      <c r="AC583" s="5" t="str">
        <f>VLOOKUP($E583,Parametros!$B$3:$F$14,4,FALSE)</f>
        <v>20224</v>
      </c>
      <c r="AD583" s="5" t="str">
        <f>VLOOKUP($E583,Parametros!$B$3:$F$14,5,FALSE)</f>
        <v>2022-4-01</v>
      </c>
      <c r="AE583" s="5">
        <v>0</v>
      </c>
      <c r="AF583" t="s">
        <v>438</v>
      </c>
      <c r="AG583" t="s">
        <v>446</v>
      </c>
      <c r="AH583" s="40">
        <f t="shared" ref="AH583:AH616" si="52">+H583-SUM(I583:X583)-SUM(Z583:AA583)</f>
        <v>650.05291534001401</v>
      </c>
      <c r="AJ583" t="str">
        <f t="shared" ref="AJ583:AJ646" si="53">TRIM(_xlfn.CONCAT("INSERT INTO TABLA_PRESUPUESTO VALUES ('",A583,"','",B583,"','",C583,"',",D583,",'",E583,"',",SUBSTITUTE(ROUND(F583,6),",","."),",'",G583,"',",SUBSTITUTE(ROUND(H583,6),",","."),",",SUBSTITUTE(ROUND(I583,6),",","."),",",SUBSTITUTE(ROUND(J583,6),",","."),",",SUBSTITUTE(ROUND(K583,6),",","."),",",SUBSTITUTE(ROUND(L583,6),",","."),",",SUBSTITUTE(ROUND(M583,6),",","."),",",SUBSTITUTE(ROUND(N583,6),",","."),",",SUBSTITUTE(ROUND(O583,6),",","."),",",SUBSTITUTE(ROUND(P583,6),",","."),",",SUBSTITUTE(ROUND(Q583,6),",","."),",",SUBSTITUTE(ROUND(R583,6),",","."),",",SUBSTITUTE(ROUND(S583,6),",","."),",",SUBSTITUTE(ROUND(T583,6),",","."),",",SUBSTITUTE(ROUND(U583,6),",","."),",",SUBSTITUTE(ROUND(V583,6),",","."),",",SUBSTITUTE(ROUND(W583,6),",","."),",",SUBSTITUTE(ROUND(X583,6),",","."),",",SUBSTITUTE(ROUND(Y583,6),",","."),",",SUBSTITUTE(ROUND(Z583,6),",","."),",",SUBSTITUTE(ROUND(AA583,6),",","."),",",AB583,",'",AC583,"','",AD583,"');"))</f>
        <v>INSERT INTO TABLA_PRESUPUESTO VALUES ('VSR','80027-C','14005059-20',2022,'Abril',30,'USD',1500,622.544309,150,0,27.089432,0,17.572464,26.268116,1.183575,5.165468,0,0,0,0,0,0,0,50.313344,0.123722,0,4,'20224','2022-4-01');</v>
      </c>
    </row>
    <row r="584" spans="1:36" x14ac:dyDescent="0.2">
      <c r="A584" s="7" t="s">
        <v>117</v>
      </c>
      <c r="B584" t="s">
        <v>65</v>
      </c>
      <c r="C584" t="s">
        <v>329</v>
      </c>
      <c r="D584">
        <v>2022</v>
      </c>
      <c r="E584" t="s">
        <v>48</v>
      </c>
      <c r="F584" s="5">
        <v>30</v>
      </c>
      <c r="G584" t="s">
        <v>134</v>
      </c>
      <c r="H584" s="5">
        <v>1080</v>
      </c>
      <c r="I584" s="5">
        <v>533.52326812565002</v>
      </c>
      <c r="J584" s="5">
        <v>120</v>
      </c>
      <c r="K584" s="5">
        <v>0</v>
      </c>
      <c r="L584" s="5">
        <v>27.089431735878794</v>
      </c>
      <c r="M584" s="5">
        <v>0</v>
      </c>
      <c r="N584" s="5">
        <v>17.572463768115941</v>
      </c>
      <c r="O584" s="5">
        <v>26.268115942028984</v>
      </c>
      <c r="P584" s="5">
        <v>1.1835748792270531</v>
      </c>
      <c r="Q584" s="5">
        <v>3.7191370273198889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f t="shared" si="51"/>
        <v>48.867013132277222</v>
      </c>
      <c r="Z584" s="5">
        <v>0.12372151558536107</v>
      </c>
      <c r="AA584" s="5">
        <v>0</v>
      </c>
      <c r="AB584" s="5">
        <f>VLOOKUP($E584,Parametros!$B$3:$F$14,2,FALSE)</f>
        <v>4</v>
      </c>
      <c r="AC584" s="5" t="str">
        <f>VLOOKUP($E584,Parametros!$B$3:$F$14,4,FALSE)</f>
        <v>20224</v>
      </c>
      <c r="AD584" s="5" t="str">
        <f>VLOOKUP($E584,Parametros!$B$3:$F$14,5,FALSE)</f>
        <v>2022-4-01</v>
      </c>
      <c r="AE584" s="5">
        <v>0</v>
      </c>
      <c r="AF584" t="s">
        <v>438</v>
      </c>
      <c r="AG584" t="s">
        <v>446</v>
      </c>
      <c r="AH584" s="40">
        <f t="shared" si="52"/>
        <v>350.52028700619388</v>
      </c>
      <c r="AJ584" t="str">
        <f t="shared" si="53"/>
        <v>INSERT INTO TABLA_PRESUPUESTO VALUES ('VSR','80027-C','14005097-20',2022,'Abril',30,'USD',1080,533.523268,120,0,27.089432,0,17.572464,26.268116,1.183575,3.719137,0,0,0,0,0,0,0,48.867013,0.123722,0,4,'20224','2022-4-01');</v>
      </c>
    </row>
    <row r="585" spans="1:36" x14ac:dyDescent="0.2">
      <c r="A585" s="7" t="s">
        <v>117</v>
      </c>
      <c r="B585" t="s">
        <v>65</v>
      </c>
      <c r="C585" t="s">
        <v>330</v>
      </c>
      <c r="D585">
        <v>2022</v>
      </c>
      <c r="E585" t="s">
        <v>48</v>
      </c>
      <c r="F585" s="5">
        <v>45</v>
      </c>
      <c r="G585" t="s">
        <v>134</v>
      </c>
      <c r="H585" s="5">
        <v>1620</v>
      </c>
      <c r="I585" s="5">
        <v>737.32609946777598</v>
      </c>
      <c r="J585" s="5">
        <v>180</v>
      </c>
      <c r="K585" s="5">
        <v>0</v>
      </c>
      <c r="L585" s="5">
        <v>40.634147603818192</v>
      </c>
      <c r="M585" s="5">
        <v>0</v>
      </c>
      <c r="N585" s="5">
        <v>26.358695652173914</v>
      </c>
      <c r="O585" s="5">
        <v>39.402173913043477</v>
      </c>
      <c r="P585" s="5">
        <v>1.7753623188405796</v>
      </c>
      <c r="Q585" s="5">
        <v>5.5787055409798336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f t="shared" si="51"/>
        <v>73.300519698415854</v>
      </c>
      <c r="Z585" s="5">
        <v>0.18558227337804162</v>
      </c>
      <c r="AA585" s="5">
        <v>0</v>
      </c>
      <c r="AB585" s="5">
        <f>VLOOKUP($E585,Parametros!$B$3:$F$14,2,FALSE)</f>
        <v>4</v>
      </c>
      <c r="AC585" s="5" t="str">
        <f>VLOOKUP($E585,Parametros!$B$3:$F$14,4,FALSE)</f>
        <v>20224</v>
      </c>
      <c r="AD585" s="5" t="str">
        <f>VLOOKUP($E585,Parametros!$B$3:$F$14,5,FALSE)</f>
        <v>2022-4-01</v>
      </c>
      <c r="AE585" s="5">
        <v>0</v>
      </c>
      <c r="AF585" t="s">
        <v>438</v>
      </c>
      <c r="AG585" t="s">
        <v>446</v>
      </c>
      <c r="AH585" s="40">
        <f t="shared" si="52"/>
        <v>588.73923322999008</v>
      </c>
      <c r="AJ585" t="str">
        <f t="shared" si="53"/>
        <v>INSERT INTO TABLA_PRESUPUESTO VALUES ('VSR','80027-C','14005098-20',2022,'Abril',45,'USD',1620,737.326099,180,0,40.634148,0,26.358696,39.402174,1.775362,5.578706,0,0,0,0,0,0,0,73.30052,0.185582,0,4,'20224','2022-4-01');</v>
      </c>
    </row>
    <row r="586" spans="1:36" x14ac:dyDescent="0.2">
      <c r="A586" s="7" t="s">
        <v>117</v>
      </c>
      <c r="B586" t="s">
        <v>92</v>
      </c>
      <c r="C586" t="s">
        <v>332</v>
      </c>
      <c r="D586">
        <v>2022</v>
      </c>
      <c r="E586" t="s">
        <v>48</v>
      </c>
      <c r="F586" s="5">
        <v>22.5</v>
      </c>
      <c r="G586" t="s">
        <v>134</v>
      </c>
      <c r="H586" s="5">
        <v>1125</v>
      </c>
      <c r="I586" s="5">
        <v>483.68656690204148</v>
      </c>
      <c r="J586" s="5">
        <v>0</v>
      </c>
      <c r="K586" s="5">
        <v>112.5</v>
      </c>
      <c r="L586" s="5">
        <v>20.317073801909096</v>
      </c>
      <c r="M586" s="5">
        <v>0</v>
      </c>
      <c r="N586" s="5">
        <v>5.7476456801212601</v>
      </c>
      <c r="O586" s="5">
        <v>11.512834727446245</v>
      </c>
      <c r="P586" s="5">
        <v>0.85962499298265316</v>
      </c>
      <c r="Q586" s="5">
        <v>3.8741010701248841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f t="shared" si="51"/>
        <v>22.086997607364061</v>
      </c>
      <c r="Z586" s="5">
        <v>9.2791136689020809E-2</v>
      </c>
      <c r="AA586" s="5">
        <v>0</v>
      </c>
      <c r="AB586" s="5">
        <f>VLOOKUP($E586,Parametros!$B$3:$F$14,2,FALSE)</f>
        <v>4</v>
      </c>
      <c r="AC586" s="5" t="str">
        <f>VLOOKUP($E586,Parametros!$B$3:$F$14,4,FALSE)</f>
        <v>20224</v>
      </c>
      <c r="AD586" s="5" t="str">
        <f>VLOOKUP($E586,Parametros!$B$3:$F$14,5,FALSE)</f>
        <v>2022-4-01</v>
      </c>
      <c r="AE586" s="5">
        <v>0</v>
      </c>
      <c r="AF586" t="s">
        <v>438</v>
      </c>
      <c r="AG586" t="s">
        <v>447</v>
      </c>
      <c r="AH586" s="40">
        <f t="shared" si="52"/>
        <v>486.40936168868529</v>
      </c>
      <c r="AJ586" t="str">
        <f t="shared" si="53"/>
        <v>INSERT INTO TABLA_PRESUPUESTO VALUES ('VSR','80190-C','14005025-19',2022,'Abril',22.5,'USD',1125,483.686567,0,112.5,20.317074,0,5.747646,11.512835,0.859625,3.874101,0,0,0,0,0,0,0,22.086998,0.092791,0,4,'20224','2022-4-01');</v>
      </c>
    </row>
    <row r="587" spans="1:36" x14ac:dyDescent="0.2">
      <c r="A587" s="7" t="s">
        <v>117</v>
      </c>
      <c r="B587" t="s">
        <v>92</v>
      </c>
      <c r="C587" t="s">
        <v>333</v>
      </c>
      <c r="D587">
        <v>2022</v>
      </c>
      <c r="E587" t="s">
        <v>48</v>
      </c>
      <c r="F587" s="5">
        <v>22.5</v>
      </c>
      <c r="G587" t="s">
        <v>134</v>
      </c>
      <c r="H587" s="5">
        <v>1125</v>
      </c>
      <c r="I587" s="5">
        <v>460.97453424993427</v>
      </c>
      <c r="J587" s="5">
        <v>0</v>
      </c>
      <c r="K587" s="5">
        <v>112.5</v>
      </c>
      <c r="L587" s="5">
        <v>20.317073801909096</v>
      </c>
      <c r="M587" s="5">
        <v>0</v>
      </c>
      <c r="N587" s="5">
        <v>5.7476456801212601</v>
      </c>
      <c r="O587" s="5">
        <v>11.512834727446245</v>
      </c>
      <c r="P587" s="5">
        <v>0.85962499298265316</v>
      </c>
      <c r="Q587" s="5">
        <v>3.8741010701248841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f t="shared" si="51"/>
        <v>22.086997607364061</v>
      </c>
      <c r="Z587" s="5">
        <v>9.2791136689020809E-2</v>
      </c>
      <c r="AA587" s="5">
        <v>0</v>
      </c>
      <c r="AB587" s="5">
        <f>VLOOKUP($E587,Parametros!$B$3:$F$14,2,FALSE)</f>
        <v>4</v>
      </c>
      <c r="AC587" s="5" t="str">
        <f>VLOOKUP($E587,Parametros!$B$3:$F$14,4,FALSE)</f>
        <v>20224</v>
      </c>
      <c r="AD587" s="5" t="str">
        <f>VLOOKUP($E587,Parametros!$B$3:$F$14,5,FALSE)</f>
        <v>2022-4-01</v>
      </c>
      <c r="AE587" s="5">
        <v>0</v>
      </c>
      <c r="AF587" t="s">
        <v>438</v>
      </c>
      <c r="AG587" t="s">
        <v>447</v>
      </c>
      <c r="AH587" s="40">
        <f t="shared" si="52"/>
        <v>509.12139434079245</v>
      </c>
      <c r="AJ587" t="str">
        <f t="shared" si="53"/>
        <v>INSERT INTO TABLA_PRESUPUESTO VALUES ('VSR','80190-C','14005027-19',2022,'Abril',22.5,'USD',1125,460.974534,0,112.5,20.317074,0,5.747646,11.512835,0.859625,3.874101,0,0,0,0,0,0,0,22.086998,0.092791,0,4,'20224','2022-4-01');</v>
      </c>
    </row>
    <row r="588" spans="1:36" x14ac:dyDescent="0.2">
      <c r="A588" s="7" t="s">
        <v>117</v>
      </c>
      <c r="B588" t="s">
        <v>92</v>
      </c>
      <c r="C588" t="s">
        <v>334</v>
      </c>
      <c r="D588">
        <v>2022</v>
      </c>
      <c r="E588" t="s">
        <v>48</v>
      </c>
      <c r="F588" s="5">
        <v>30</v>
      </c>
      <c r="G588" t="s">
        <v>134</v>
      </c>
      <c r="H588" s="5">
        <v>1500</v>
      </c>
      <c r="I588" s="5">
        <v>613.05269872565009</v>
      </c>
      <c r="J588" s="5">
        <v>0</v>
      </c>
      <c r="K588" s="5">
        <v>150</v>
      </c>
      <c r="L588" s="5">
        <v>27.089431735878794</v>
      </c>
      <c r="M588" s="5">
        <v>0</v>
      </c>
      <c r="N588" s="5">
        <v>7.6635275734950117</v>
      </c>
      <c r="O588" s="5">
        <v>15.350446303261661</v>
      </c>
      <c r="P588" s="5">
        <v>1.1461666573102043</v>
      </c>
      <c r="Q588" s="5">
        <v>5.1654680934998458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f t="shared" si="51"/>
        <v>29.449330143152086</v>
      </c>
      <c r="Z588" s="5">
        <v>0.12372151558536107</v>
      </c>
      <c r="AA588" s="5">
        <v>0</v>
      </c>
      <c r="AB588" s="5">
        <f>VLOOKUP($E588,Parametros!$B$3:$F$14,2,FALSE)</f>
        <v>4</v>
      </c>
      <c r="AC588" s="5" t="str">
        <f>VLOOKUP($E588,Parametros!$B$3:$F$14,4,FALSE)</f>
        <v>20224</v>
      </c>
      <c r="AD588" s="5" t="str">
        <f>VLOOKUP($E588,Parametros!$B$3:$F$14,5,FALSE)</f>
        <v>2022-4-01</v>
      </c>
      <c r="AE588" s="5">
        <v>0</v>
      </c>
      <c r="AF588" t="s">
        <v>438</v>
      </c>
      <c r="AG588" t="s">
        <v>447</v>
      </c>
      <c r="AH588" s="40">
        <f t="shared" si="52"/>
        <v>680.40853939531917</v>
      </c>
      <c r="AJ588" t="str">
        <f t="shared" si="53"/>
        <v>INSERT INTO TABLA_PRESUPUESTO VALUES ('VSR','80190-C','14005026-19',2022,'Abril',30,'USD',1500,613.052699,0,150,27.089432,0,7.663528,15.350446,1.146167,5.165468,0,0,0,0,0,0,0,29.44933,0.123722,0,4,'20224','2022-4-01');</v>
      </c>
    </row>
    <row r="589" spans="1:36" x14ac:dyDescent="0.2">
      <c r="A589" s="7" t="s">
        <v>117</v>
      </c>
      <c r="B589" t="s">
        <v>92</v>
      </c>
      <c r="C589" t="s">
        <v>335</v>
      </c>
      <c r="D589">
        <v>2022</v>
      </c>
      <c r="E589" t="s">
        <v>48</v>
      </c>
      <c r="F589" s="5">
        <v>22.5</v>
      </c>
      <c r="G589" t="s">
        <v>134</v>
      </c>
      <c r="H589" s="5">
        <v>920.47499999999991</v>
      </c>
      <c r="I589" s="5">
        <v>400.14245109423746</v>
      </c>
      <c r="J589" s="5">
        <v>0</v>
      </c>
      <c r="K589" s="5">
        <v>90</v>
      </c>
      <c r="L589" s="5">
        <v>20.317073801909096</v>
      </c>
      <c r="M589" s="5">
        <v>0</v>
      </c>
      <c r="N589" s="5">
        <v>5.7476456801212601</v>
      </c>
      <c r="O589" s="5">
        <v>11.512834727446245</v>
      </c>
      <c r="P589" s="5">
        <v>0.85962499298265316</v>
      </c>
      <c r="Q589" s="5">
        <v>3.1697894955761798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f t="shared" si="51"/>
        <v>21.382686032815357</v>
      </c>
      <c r="Z589" s="5">
        <v>9.2791136689020809E-2</v>
      </c>
      <c r="AA589" s="5">
        <v>0</v>
      </c>
      <c r="AB589" s="5">
        <f>VLOOKUP($E589,Parametros!$B$3:$F$14,2,FALSE)</f>
        <v>4</v>
      </c>
      <c r="AC589" s="5" t="str">
        <f>VLOOKUP($E589,Parametros!$B$3:$F$14,4,FALSE)</f>
        <v>20224</v>
      </c>
      <c r="AD589" s="5" t="str">
        <f>VLOOKUP($E589,Parametros!$B$3:$F$14,5,FALSE)</f>
        <v>2022-4-01</v>
      </c>
      <c r="AE589" s="5">
        <v>0</v>
      </c>
      <c r="AF589" t="s">
        <v>438</v>
      </c>
      <c r="AG589" t="s">
        <v>447</v>
      </c>
      <c r="AH589" s="40">
        <f t="shared" si="52"/>
        <v>388.63278907103802</v>
      </c>
      <c r="AJ589" t="str">
        <f t="shared" si="53"/>
        <v>INSERT INTO TABLA_PRESUPUESTO VALUES ('VSR','80190-C','14004469-19',2022,'Abril',22.5,'USD',920.475,400.142451,0,90,20.317074,0,5.747646,11.512835,0.859625,3.169789,0,0,0,0,0,0,0,21.382686,0.092791,0,4,'20224','2022-4-01');</v>
      </c>
    </row>
    <row r="590" spans="1:36" x14ac:dyDescent="0.2">
      <c r="A590" s="7" t="s">
        <v>117</v>
      </c>
      <c r="B590" t="s">
        <v>92</v>
      </c>
      <c r="C590" t="s">
        <v>336</v>
      </c>
      <c r="D590">
        <v>2022</v>
      </c>
      <c r="E590" t="s">
        <v>48</v>
      </c>
      <c r="F590" s="5">
        <v>22.5</v>
      </c>
      <c r="G590" t="s">
        <v>134</v>
      </c>
      <c r="H590" s="5">
        <v>920.47499999999991</v>
      </c>
      <c r="I590" s="5">
        <v>368.66304973388799</v>
      </c>
      <c r="J590" s="5">
        <v>0</v>
      </c>
      <c r="K590" s="5">
        <v>90</v>
      </c>
      <c r="L590" s="5">
        <v>20.317073801909096</v>
      </c>
      <c r="M590" s="5">
        <v>0</v>
      </c>
      <c r="N590" s="5">
        <v>5.7476456801212601</v>
      </c>
      <c r="O590" s="5">
        <v>11.512834727446245</v>
      </c>
      <c r="P590" s="5">
        <v>0.85962499298265316</v>
      </c>
      <c r="Q590" s="5">
        <v>3.1697894955761798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f t="shared" si="51"/>
        <v>21.382686032815357</v>
      </c>
      <c r="Z590" s="5">
        <v>9.2791136689020809E-2</v>
      </c>
      <c r="AA590" s="5">
        <v>0</v>
      </c>
      <c r="AB590" s="5">
        <f>VLOOKUP($E590,Parametros!$B$3:$F$14,2,FALSE)</f>
        <v>4</v>
      </c>
      <c r="AC590" s="5" t="str">
        <f>VLOOKUP($E590,Parametros!$B$3:$F$14,4,FALSE)</f>
        <v>20224</v>
      </c>
      <c r="AD590" s="5" t="str">
        <f>VLOOKUP($E590,Parametros!$B$3:$F$14,5,FALSE)</f>
        <v>2022-4-01</v>
      </c>
      <c r="AE590" s="5">
        <v>0</v>
      </c>
      <c r="AF590" t="s">
        <v>438</v>
      </c>
      <c r="AG590" t="s">
        <v>447</v>
      </c>
      <c r="AH590" s="40">
        <f t="shared" si="52"/>
        <v>420.11219043138743</v>
      </c>
      <c r="AJ590" t="str">
        <f t="shared" si="53"/>
        <v>INSERT INTO TABLA_PRESUPUESTO VALUES ('VSR','80190-C','14004468-19',2022,'Abril',22.5,'USD',920.475,368.66305,0,90,20.317074,0,5.747646,11.512835,0.859625,3.169789,0,0,0,0,0,0,0,21.382686,0.092791,0,4,'20224','2022-4-01');</v>
      </c>
    </row>
    <row r="591" spans="1:36" x14ac:dyDescent="0.2">
      <c r="A591" s="7" t="s">
        <v>117</v>
      </c>
      <c r="B591" t="s">
        <v>92</v>
      </c>
      <c r="C591" t="s">
        <v>337</v>
      </c>
      <c r="D591">
        <v>2022</v>
      </c>
      <c r="E591" t="s">
        <v>48</v>
      </c>
      <c r="F591" s="5">
        <v>22.5</v>
      </c>
      <c r="G591" t="s">
        <v>134</v>
      </c>
      <c r="H591" s="5">
        <v>920.47499999999991</v>
      </c>
      <c r="I591" s="5">
        <v>302.35790751542942</v>
      </c>
      <c r="J591" s="5">
        <v>0</v>
      </c>
      <c r="K591" s="5">
        <v>90</v>
      </c>
      <c r="L591" s="5">
        <v>20.317073801909096</v>
      </c>
      <c r="M591" s="5">
        <v>0</v>
      </c>
      <c r="N591" s="5">
        <v>5.7476456801212601</v>
      </c>
      <c r="O591" s="5">
        <v>11.512834727446245</v>
      </c>
      <c r="P591" s="5">
        <v>0.85962499298265316</v>
      </c>
      <c r="Q591" s="5">
        <v>3.1697894955761798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f t="shared" si="51"/>
        <v>21.382686032815357</v>
      </c>
      <c r="Z591" s="5">
        <v>9.2791136689020809E-2</v>
      </c>
      <c r="AA591" s="5">
        <v>0</v>
      </c>
      <c r="AB591" s="5">
        <f>VLOOKUP($E591,Parametros!$B$3:$F$14,2,FALSE)</f>
        <v>4</v>
      </c>
      <c r="AC591" s="5" t="str">
        <f>VLOOKUP($E591,Parametros!$B$3:$F$14,4,FALSE)</f>
        <v>20224</v>
      </c>
      <c r="AD591" s="5" t="str">
        <f>VLOOKUP($E591,Parametros!$B$3:$F$14,5,FALSE)</f>
        <v>2022-4-01</v>
      </c>
      <c r="AE591" s="5">
        <v>0</v>
      </c>
      <c r="AF591" t="s">
        <v>438</v>
      </c>
      <c r="AG591" t="s">
        <v>447</v>
      </c>
      <c r="AH591" s="40">
        <f t="shared" si="52"/>
        <v>486.417332649846</v>
      </c>
      <c r="AJ591" t="str">
        <f t="shared" si="53"/>
        <v>INSERT INTO TABLA_PRESUPUESTO VALUES ('VSR','80190-C','14004467-19',2022,'Abril',22.5,'USD',920.475,302.357908,0,90,20.317074,0,5.747646,11.512835,0.859625,3.169789,0,0,0,0,0,0,0,21.382686,0.092791,0,4,'20224','2022-4-01');</v>
      </c>
    </row>
    <row r="592" spans="1:36" x14ac:dyDescent="0.2">
      <c r="A592" s="7" t="s">
        <v>117</v>
      </c>
      <c r="B592" t="s">
        <v>92</v>
      </c>
      <c r="C592" t="s">
        <v>338</v>
      </c>
      <c r="D592">
        <v>2022</v>
      </c>
      <c r="E592" t="s">
        <v>48</v>
      </c>
      <c r="F592" s="5">
        <v>22.5</v>
      </c>
      <c r="G592" t="s">
        <v>134</v>
      </c>
      <c r="H592" s="5">
        <v>920.47499999999991</v>
      </c>
      <c r="I592" s="5">
        <v>400.26479203397565</v>
      </c>
      <c r="J592" s="5">
        <v>0</v>
      </c>
      <c r="K592" s="5">
        <v>90</v>
      </c>
      <c r="L592" s="5">
        <v>20.317073801909096</v>
      </c>
      <c r="M592" s="5">
        <v>0</v>
      </c>
      <c r="N592" s="5">
        <v>5.7476456801212601</v>
      </c>
      <c r="O592" s="5">
        <v>11.512834727446245</v>
      </c>
      <c r="P592" s="5">
        <v>0.85962499298265316</v>
      </c>
      <c r="Q592" s="5">
        <v>3.1697894955761798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f t="shared" si="51"/>
        <v>21.382686032815357</v>
      </c>
      <c r="Z592" s="5">
        <v>9.2791136689020809E-2</v>
      </c>
      <c r="AA592" s="5">
        <v>0</v>
      </c>
      <c r="AB592" s="5">
        <f>VLOOKUP($E592,Parametros!$B$3:$F$14,2,FALSE)</f>
        <v>4</v>
      </c>
      <c r="AC592" s="5" t="str">
        <f>VLOOKUP($E592,Parametros!$B$3:$F$14,4,FALSE)</f>
        <v>20224</v>
      </c>
      <c r="AD592" s="5" t="str">
        <f>VLOOKUP($E592,Parametros!$B$3:$F$14,5,FALSE)</f>
        <v>2022-4-01</v>
      </c>
      <c r="AE592" s="5">
        <v>0</v>
      </c>
      <c r="AF592" t="s">
        <v>438</v>
      </c>
      <c r="AG592" t="s">
        <v>447</v>
      </c>
      <c r="AH592" s="40">
        <f t="shared" si="52"/>
        <v>388.51044813129977</v>
      </c>
      <c r="AJ592" t="str">
        <f t="shared" si="53"/>
        <v>INSERT INTO TABLA_PRESUPUESTO VALUES ('VSR','80190-C','14004470-20',2022,'Abril',22.5,'USD',920.475,400.264792,0,90,20.317074,0,5.747646,11.512835,0.859625,3.169789,0,0,0,0,0,0,0,21.382686,0.092791,0,4,'20224','2022-4-01');</v>
      </c>
    </row>
    <row r="593" spans="1:36" x14ac:dyDescent="0.2">
      <c r="A593" s="7" t="s">
        <v>117</v>
      </c>
      <c r="B593" t="s">
        <v>92</v>
      </c>
      <c r="C593" t="s">
        <v>339</v>
      </c>
      <c r="D593">
        <v>2022</v>
      </c>
      <c r="E593" t="s">
        <v>48</v>
      </c>
      <c r="F593" s="5">
        <v>22.5</v>
      </c>
      <c r="G593" t="s">
        <v>134</v>
      </c>
      <c r="H593" s="5">
        <v>920.47499999999991</v>
      </c>
      <c r="I593" s="5">
        <v>316.19655132451652</v>
      </c>
      <c r="J593" s="5">
        <v>0</v>
      </c>
      <c r="K593" s="5">
        <v>90</v>
      </c>
      <c r="L593" s="5">
        <v>20.317073801909096</v>
      </c>
      <c r="M593" s="5">
        <v>0</v>
      </c>
      <c r="N593" s="5">
        <v>5.7476456801212601</v>
      </c>
      <c r="O593" s="5">
        <v>11.512834727446245</v>
      </c>
      <c r="P593" s="5">
        <v>0.85962499298265316</v>
      </c>
      <c r="Q593" s="5">
        <v>3.1697894955761798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f t="shared" si="51"/>
        <v>21.382686032815357</v>
      </c>
      <c r="Z593" s="5">
        <v>9.2791136689020809E-2</v>
      </c>
      <c r="AA593" s="5">
        <v>0</v>
      </c>
      <c r="AB593" s="5">
        <f>VLOOKUP($E593,Parametros!$B$3:$F$14,2,FALSE)</f>
        <v>4</v>
      </c>
      <c r="AC593" s="5" t="str">
        <f>VLOOKUP($E593,Parametros!$B$3:$F$14,4,FALSE)</f>
        <v>20224</v>
      </c>
      <c r="AD593" s="5" t="str">
        <f>VLOOKUP($E593,Parametros!$B$3:$F$14,5,FALSE)</f>
        <v>2022-4-01</v>
      </c>
      <c r="AE593" s="5">
        <v>0</v>
      </c>
      <c r="AF593" t="s">
        <v>438</v>
      </c>
      <c r="AG593" t="s">
        <v>447</v>
      </c>
      <c r="AH593" s="40">
        <f t="shared" si="52"/>
        <v>472.5786888407589</v>
      </c>
      <c r="AJ593" t="str">
        <f t="shared" si="53"/>
        <v>INSERT INTO TABLA_PRESUPUESTO VALUES ('VSR','80190-C','14004466-20',2022,'Abril',22.5,'USD',920.475,316.196551,0,90,20.317074,0,5.747646,11.512835,0.859625,3.169789,0,0,0,0,0,0,0,21.382686,0.092791,0,4,'20224','2022-4-01');</v>
      </c>
    </row>
    <row r="594" spans="1:36" x14ac:dyDescent="0.2">
      <c r="A594" s="7" t="s">
        <v>117</v>
      </c>
      <c r="B594" t="s">
        <v>92</v>
      </c>
      <c r="C594" t="s">
        <v>340</v>
      </c>
      <c r="D594">
        <v>2022</v>
      </c>
      <c r="E594" t="s">
        <v>48</v>
      </c>
      <c r="F594" s="5">
        <v>22.5</v>
      </c>
      <c r="G594" t="s">
        <v>134</v>
      </c>
      <c r="H594" s="5">
        <v>920.47499999999991</v>
      </c>
      <c r="I594" s="5">
        <v>341.87136183315573</v>
      </c>
      <c r="J594" s="5">
        <v>0</v>
      </c>
      <c r="K594" s="5">
        <v>90</v>
      </c>
      <c r="L594" s="5">
        <v>20.317073801909096</v>
      </c>
      <c r="M594" s="5">
        <v>0</v>
      </c>
      <c r="N594" s="5">
        <v>5.7476456801212601</v>
      </c>
      <c r="O594" s="5">
        <v>11.512834727446245</v>
      </c>
      <c r="P594" s="5">
        <v>0.85962499298265316</v>
      </c>
      <c r="Q594" s="5">
        <v>3.1697894955761798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f t="shared" si="51"/>
        <v>21.382686032815357</v>
      </c>
      <c r="Z594" s="5">
        <v>9.2791136689020809E-2</v>
      </c>
      <c r="AA594" s="5">
        <v>0</v>
      </c>
      <c r="AB594" s="5">
        <f>VLOOKUP($E594,Parametros!$B$3:$F$14,2,FALSE)</f>
        <v>4</v>
      </c>
      <c r="AC594" s="5" t="str">
        <f>VLOOKUP($E594,Parametros!$B$3:$F$14,4,FALSE)</f>
        <v>20224</v>
      </c>
      <c r="AD594" s="5" t="str">
        <f>VLOOKUP($E594,Parametros!$B$3:$F$14,5,FALSE)</f>
        <v>2022-4-01</v>
      </c>
      <c r="AE594" s="5">
        <v>0</v>
      </c>
      <c r="AF594" t="s">
        <v>438</v>
      </c>
      <c r="AG594" t="s">
        <v>447</v>
      </c>
      <c r="AH594" s="40">
        <f t="shared" si="52"/>
        <v>446.90387833211969</v>
      </c>
      <c r="AJ594" t="str">
        <f t="shared" si="53"/>
        <v>INSERT INTO TABLA_PRESUPUESTO VALUES ('VSR','80190-C','14004474-19',2022,'Abril',22.5,'USD',920.475,341.871362,0,90,20.317074,0,5.747646,11.512835,0.859625,3.169789,0,0,0,0,0,0,0,21.382686,0.092791,0,4,'20224','2022-4-01');</v>
      </c>
    </row>
    <row r="595" spans="1:36" x14ac:dyDescent="0.2">
      <c r="A595" s="7" t="s">
        <v>117</v>
      </c>
      <c r="B595" t="s">
        <v>72</v>
      </c>
      <c r="C595" t="s">
        <v>345</v>
      </c>
      <c r="D595">
        <v>2022</v>
      </c>
      <c r="E595" t="s">
        <v>48</v>
      </c>
      <c r="F595" s="5">
        <v>42</v>
      </c>
      <c r="G595" t="s">
        <v>134</v>
      </c>
      <c r="H595" s="5">
        <v>1386</v>
      </c>
      <c r="I595" s="5">
        <v>697.74484361923726</v>
      </c>
      <c r="J595" s="5">
        <v>126</v>
      </c>
      <c r="K595" s="5">
        <v>0</v>
      </c>
      <c r="L595" s="5">
        <v>37.925204430230316</v>
      </c>
      <c r="M595" s="5">
        <v>0</v>
      </c>
      <c r="N595" s="5">
        <v>19.979166666666664</v>
      </c>
      <c r="O595" s="5">
        <v>0</v>
      </c>
      <c r="P595" s="5">
        <v>2.8583333333333334</v>
      </c>
      <c r="Q595" s="5">
        <v>4.7728925183938573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f t="shared" si="51"/>
        <v>27.78360264021336</v>
      </c>
      <c r="Z595" s="5">
        <v>0.17321012181950551</v>
      </c>
      <c r="AA595" s="5">
        <v>0</v>
      </c>
      <c r="AB595" s="5">
        <f>VLOOKUP($E595,Parametros!$B$3:$F$14,2,FALSE)</f>
        <v>4</v>
      </c>
      <c r="AC595" s="5" t="str">
        <f>VLOOKUP($E595,Parametros!$B$3:$F$14,4,FALSE)</f>
        <v>20224</v>
      </c>
      <c r="AD595" s="5" t="str">
        <f>VLOOKUP($E595,Parametros!$B$3:$F$14,5,FALSE)</f>
        <v>2022-4-01</v>
      </c>
      <c r="AE595" s="5">
        <v>0</v>
      </c>
      <c r="AF595" t="s">
        <v>438</v>
      </c>
      <c r="AG595" t="s">
        <v>449</v>
      </c>
      <c r="AH595" s="40">
        <f t="shared" si="52"/>
        <v>496.54634931031904</v>
      </c>
      <c r="AJ595" t="str">
        <f t="shared" si="53"/>
        <v>INSERT INTO TABLA_PRESUPUESTO VALUES ('VSR','80116-C','14004980-20',2022,'Abril',42,'USD',1386,697.744844,126,0,37.925204,0,19.979167,0,2.858333,4.772893,0,0,0,0,0,0,0,27.783603,0.17321,0,4,'20224','2022-4-01');</v>
      </c>
    </row>
    <row r="596" spans="1:36" x14ac:dyDescent="0.2">
      <c r="A596" s="7" t="s">
        <v>117</v>
      </c>
      <c r="B596" t="s">
        <v>72</v>
      </c>
      <c r="C596" t="s">
        <v>346</v>
      </c>
      <c r="D596">
        <v>2022</v>
      </c>
      <c r="E596" t="s">
        <v>48</v>
      </c>
      <c r="F596" s="5">
        <v>42</v>
      </c>
      <c r="G596" t="s">
        <v>134</v>
      </c>
      <c r="H596" s="5">
        <v>1386</v>
      </c>
      <c r="I596" s="5">
        <v>721.71249468992437</v>
      </c>
      <c r="J596" s="5">
        <v>126</v>
      </c>
      <c r="K596" s="5">
        <v>0</v>
      </c>
      <c r="L596" s="5">
        <v>37.925204430230316</v>
      </c>
      <c r="M596" s="5">
        <v>0</v>
      </c>
      <c r="N596" s="5">
        <v>19.979166666666664</v>
      </c>
      <c r="O596" s="5">
        <v>0</v>
      </c>
      <c r="P596" s="5">
        <v>2.8583333333333334</v>
      </c>
      <c r="Q596" s="5">
        <v>4.7728925183938573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f t="shared" si="51"/>
        <v>27.78360264021336</v>
      </c>
      <c r="Z596" s="5">
        <v>0.17321012181950551</v>
      </c>
      <c r="AA596" s="5">
        <v>0</v>
      </c>
      <c r="AB596" s="5">
        <f>VLOOKUP($E596,Parametros!$B$3:$F$14,2,FALSE)</f>
        <v>4</v>
      </c>
      <c r="AC596" s="5" t="str">
        <f>VLOOKUP($E596,Parametros!$B$3:$F$14,4,FALSE)</f>
        <v>20224</v>
      </c>
      <c r="AD596" s="5" t="str">
        <f>VLOOKUP($E596,Parametros!$B$3:$F$14,5,FALSE)</f>
        <v>2022-4-01</v>
      </c>
      <c r="AE596" s="5">
        <v>0</v>
      </c>
      <c r="AF596" t="s">
        <v>438</v>
      </c>
      <c r="AG596" t="s">
        <v>449</v>
      </c>
      <c r="AH596" s="40">
        <f t="shared" si="52"/>
        <v>472.57869823963193</v>
      </c>
      <c r="AJ596" t="str">
        <f t="shared" si="53"/>
        <v>INSERT INTO TABLA_PRESUPUESTO VALUES ('VSR','80116-C','14003574-20',2022,'Abril',42,'USD',1386,721.712495,126,0,37.925204,0,19.979167,0,2.858333,4.772893,0,0,0,0,0,0,0,27.783603,0.17321,0,4,'20224','2022-4-01');</v>
      </c>
    </row>
    <row r="597" spans="1:36" x14ac:dyDescent="0.2">
      <c r="A597" s="7" t="s">
        <v>117</v>
      </c>
      <c r="B597" t="s">
        <v>72</v>
      </c>
      <c r="C597" t="s">
        <v>347</v>
      </c>
      <c r="D597">
        <v>2022</v>
      </c>
      <c r="E597" t="s">
        <v>48</v>
      </c>
      <c r="F597" s="5">
        <v>42</v>
      </c>
      <c r="G597" t="s">
        <v>134</v>
      </c>
      <c r="H597" s="5">
        <v>1386</v>
      </c>
      <c r="I597" s="5">
        <v>764.35570668921457</v>
      </c>
      <c r="J597" s="5">
        <v>126</v>
      </c>
      <c r="K597" s="5">
        <v>0</v>
      </c>
      <c r="L597" s="5">
        <v>37.925204430230316</v>
      </c>
      <c r="M597" s="5">
        <v>0</v>
      </c>
      <c r="N597" s="5">
        <v>19.979166666666664</v>
      </c>
      <c r="O597" s="5">
        <v>0</v>
      </c>
      <c r="P597" s="5">
        <v>2.8583333333333334</v>
      </c>
      <c r="Q597" s="5">
        <v>4.7728925183938573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f t="shared" si="51"/>
        <v>27.78360264021336</v>
      </c>
      <c r="Z597" s="5">
        <v>0.17321012181950551</v>
      </c>
      <c r="AA597" s="5">
        <v>0</v>
      </c>
      <c r="AB597" s="5">
        <f>VLOOKUP($E597,Parametros!$B$3:$F$14,2,FALSE)</f>
        <v>4</v>
      </c>
      <c r="AC597" s="5" t="str">
        <f>VLOOKUP($E597,Parametros!$B$3:$F$14,4,FALSE)</f>
        <v>20224</v>
      </c>
      <c r="AD597" s="5" t="str">
        <f>VLOOKUP($E597,Parametros!$B$3:$F$14,5,FALSE)</f>
        <v>2022-4-01</v>
      </c>
      <c r="AE597" s="5">
        <v>0</v>
      </c>
      <c r="AF597" t="s">
        <v>438</v>
      </c>
      <c r="AG597" t="s">
        <v>449</v>
      </c>
      <c r="AH597" s="40">
        <f t="shared" si="52"/>
        <v>429.93548624034173</v>
      </c>
      <c r="AJ597" t="str">
        <f t="shared" si="53"/>
        <v>INSERT INTO TABLA_PRESUPUESTO VALUES ('VSR','80116-C','14005152-21',2022,'Abril',42,'USD',1386,764.355707,126,0,37.925204,0,19.979167,0,2.858333,4.772893,0,0,0,0,0,0,0,27.783603,0.17321,0,4,'20224','2022-4-01');</v>
      </c>
    </row>
    <row r="598" spans="1:36" x14ac:dyDescent="0.2">
      <c r="A598" s="7" t="s">
        <v>117</v>
      </c>
      <c r="B598" t="s">
        <v>72</v>
      </c>
      <c r="C598" t="s">
        <v>348</v>
      </c>
      <c r="D598">
        <v>2022</v>
      </c>
      <c r="E598" t="s">
        <v>48</v>
      </c>
      <c r="F598" s="5">
        <v>42</v>
      </c>
      <c r="G598" t="s">
        <v>134</v>
      </c>
      <c r="H598" s="5">
        <v>1386</v>
      </c>
      <c r="I598" s="5">
        <v>556.13901527243081</v>
      </c>
      <c r="J598" s="5">
        <v>126</v>
      </c>
      <c r="K598" s="5">
        <v>0</v>
      </c>
      <c r="L598" s="5">
        <v>37.925204430230316</v>
      </c>
      <c r="M598" s="5">
        <v>0</v>
      </c>
      <c r="N598" s="5">
        <v>19.979166666666664</v>
      </c>
      <c r="O598" s="5">
        <v>0</v>
      </c>
      <c r="P598" s="5">
        <v>2.8583333333333334</v>
      </c>
      <c r="Q598" s="5">
        <v>4.7728925183938573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f t="shared" si="51"/>
        <v>27.78360264021336</v>
      </c>
      <c r="Z598" s="5">
        <v>0.17321012181950551</v>
      </c>
      <c r="AA598" s="5">
        <v>0</v>
      </c>
      <c r="AB598" s="5">
        <f>VLOOKUP($E598,Parametros!$B$3:$F$14,2,FALSE)</f>
        <v>4</v>
      </c>
      <c r="AC598" s="5" t="str">
        <f>VLOOKUP($E598,Parametros!$B$3:$F$14,4,FALSE)</f>
        <v>20224</v>
      </c>
      <c r="AD598" s="5" t="str">
        <f>VLOOKUP($E598,Parametros!$B$3:$F$14,5,FALSE)</f>
        <v>2022-4-01</v>
      </c>
      <c r="AE598" s="5">
        <v>0</v>
      </c>
      <c r="AF598" t="s">
        <v>438</v>
      </c>
      <c r="AG598" t="s">
        <v>449</v>
      </c>
      <c r="AH598" s="40">
        <f t="shared" si="52"/>
        <v>638.15217765712555</v>
      </c>
      <c r="AJ598" t="str">
        <f t="shared" si="53"/>
        <v>INSERT INTO TABLA_PRESUPUESTO VALUES ('VSR','80116-C','14003597-20',2022,'Abril',42,'USD',1386,556.139015,126,0,37.925204,0,19.979167,0,2.858333,4.772893,0,0,0,0,0,0,0,27.783603,0.17321,0,4,'20224','2022-4-01');</v>
      </c>
    </row>
    <row r="599" spans="1:36" x14ac:dyDescent="0.2">
      <c r="A599" s="7" t="s">
        <v>117</v>
      </c>
      <c r="B599" t="s">
        <v>80</v>
      </c>
      <c r="C599" t="s">
        <v>350</v>
      </c>
      <c r="D599">
        <v>2022</v>
      </c>
      <c r="E599" t="s">
        <v>48</v>
      </c>
      <c r="F599" s="5">
        <v>3</v>
      </c>
      <c r="G599" t="s">
        <v>134</v>
      </c>
      <c r="H599" s="5">
        <v>330</v>
      </c>
      <c r="I599" s="5">
        <v>239.15895785313256</v>
      </c>
      <c r="J599" s="5">
        <v>0</v>
      </c>
      <c r="K599" s="5">
        <v>30</v>
      </c>
      <c r="L599" s="5">
        <v>2.7089431735878797</v>
      </c>
      <c r="M599" s="5">
        <v>0</v>
      </c>
      <c r="N599" s="5">
        <v>0.95138888888888884</v>
      </c>
      <c r="O599" s="5">
        <v>0</v>
      </c>
      <c r="P599" s="5">
        <v>0.1361111111111111</v>
      </c>
      <c r="Q599" s="5">
        <v>1.136402980569966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f t="shared" si="51"/>
        <v>2.2362751321285019</v>
      </c>
      <c r="Z599" s="5">
        <v>1.2372151558536106E-2</v>
      </c>
      <c r="AA599" s="5">
        <v>0</v>
      </c>
      <c r="AB599" s="5">
        <f>VLOOKUP($E599,Parametros!$B$3:$F$14,2,FALSE)</f>
        <v>4</v>
      </c>
      <c r="AC599" s="5" t="str">
        <f>VLOOKUP($E599,Parametros!$B$3:$F$14,4,FALSE)</f>
        <v>20224</v>
      </c>
      <c r="AD599" s="5" t="str">
        <f>VLOOKUP($E599,Parametros!$B$3:$F$14,5,FALSE)</f>
        <v>2022-4-01</v>
      </c>
      <c r="AE599" s="5">
        <v>0</v>
      </c>
      <c r="AF599" t="s">
        <v>438</v>
      </c>
      <c r="AG599" t="s">
        <v>450</v>
      </c>
      <c r="AH599" s="40">
        <f t="shared" si="52"/>
        <v>55.895823841150985</v>
      </c>
      <c r="AJ599" t="str">
        <f t="shared" si="53"/>
        <v>INSERT INTO TABLA_PRESUPUESTO VALUES ('VSR','80144-C','14003144-15',2022,'Abril',3,'USD',330,239.158958,0,30,2.708943,0,0.951389,0,0.136111,1.136403,0,0,0,0,0,0,0,2.236275,0.012372,0,4,'20224','2022-4-01');</v>
      </c>
    </row>
    <row r="600" spans="1:36" x14ac:dyDescent="0.2">
      <c r="A600" s="7" t="s">
        <v>117</v>
      </c>
      <c r="B600" t="s">
        <v>360</v>
      </c>
      <c r="C600" t="s">
        <v>361</v>
      </c>
      <c r="D600">
        <v>2022</v>
      </c>
      <c r="E600" t="s">
        <v>48</v>
      </c>
      <c r="F600" s="5">
        <v>6</v>
      </c>
      <c r="G600" t="s">
        <v>134</v>
      </c>
      <c r="H600" s="5">
        <v>600</v>
      </c>
      <c r="I600" s="5">
        <v>223.21821919626905</v>
      </c>
      <c r="J600" s="5">
        <v>0</v>
      </c>
      <c r="K600" s="5">
        <v>60</v>
      </c>
      <c r="L600" s="5">
        <v>5.4178863471757595</v>
      </c>
      <c r="M600" s="5">
        <v>0</v>
      </c>
      <c r="N600" s="5">
        <v>1.9326923076923077</v>
      </c>
      <c r="O600" s="5">
        <v>2.7884615384615388</v>
      </c>
      <c r="P600" s="5">
        <v>0.12564102564102564</v>
      </c>
      <c r="Q600" s="5">
        <v>2.0661872373999381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f t="shared" si="51"/>
        <v>6.937726412311882</v>
      </c>
      <c r="Z600" s="5">
        <v>2.4744303117072212E-2</v>
      </c>
      <c r="AA600" s="5">
        <v>0</v>
      </c>
      <c r="AB600" s="5">
        <f>VLOOKUP($E600,Parametros!$B$3:$F$14,2,FALSE)</f>
        <v>4</v>
      </c>
      <c r="AC600" s="5" t="str">
        <f>VLOOKUP($E600,Parametros!$B$3:$F$14,4,FALSE)</f>
        <v>20224</v>
      </c>
      <c r="AD600" s="5" t="str">
        <f>VLOOKUP($E600,Parametros!$B$3:$F$14,5,FALSE)</f>
        <v>2022-4-01</v>
      </c>
      <c r="AE600" s="5">
        <v>0</v>
      </c>
      <c r="AF600" t="s">
        <v>438</v>
      </c>
      <c r="AG600" t="s">
        <v>451</v>
      </c>
      <c r="AH600" s="40">
        <f t="shared" si="52"/>
        <v>304.4261680442433</v>
      </c>
      <c r="AJ600" t="str">
        <f t="shared" si="53"/>
        <v>INSERT INTO TABLA_PRESUPUESTO VALUES ('VSR','80093-C','14003165-11',2022,'Abril',6,'USD',600,223.218219,0,60,5.417886,0,1.932692,2.788462,0.125641,2.066187,0,0,0,0,0,0,0,6.937726,0.024744,0,4,'20224','2022-4-01');</v>
      </c>
    </row>
    <row r="601" spans="1:36" x14ac:dyDescent="0.2">
      <c r="A601" s="7" t="s">
        <v>117</v>
      </c>
      <c r="B601" t="s">
        <v>360</v>
      </c>
      <c r="C601" t="s">
        <v>362</v>
      </c>
      <c r="D601">
        <v>2022</v>
      </c>
      <c r="E601" t="s">
        <v>48</v>
      </c>
      <c r="F601" s="5">
        <v>16.8</v>
      </c>
      <c r="G601" t="s">
        <v>134</v>
      </c>
      <c r="H601" s="5">
        <v>571.20000000000005</v>
      </c>
      <c r="I601" s="5">
        <v>297.393924870364</v>
      </c>
      <c r="J601" s="5">
        <v>0</v>
      </c>
      <c r="K601" s="5">
        <v>50.400000000000006</v>
      </c>
      <c r="L601" s="5">
        <v>15.170081772092125</v>
      </c>
      <c r="M601" s="5">
        <v>0</v>
      </c>
      <c r="N601" s="5">
        <v>5.4115384615384627</v>
      </c>
      <c r="O601" s="5">
        <v>7.8076923076923084</v>
      </c>
      <c r="P601" s="5">
        <v>0.35179487179487179</v>
      </c>
      <c r="Q601" s="5">
        <v>1.9670102500047413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f t="shared" si="51"/>
        <v>15.607319939758185</v>
      </c>
      <c r="Z601" s="5">
        <v>6.9284048727802208E-2</v>
      </c>
      <c r="AA601" s="5">
        <v>0</v>
      </c>
      <c r="AB601" s="5">
        <f>VLOOKUP($E601,Parametros!$B$3:$F$14,2,FALSE)</f>
        <v>4</v>
      </c>
      <c r="AC601" s="5" t="str">
        <f>VLOOKUP($E601,Parametros!$B$3:$F$14,4,FALSE)</f>
        <v>20224</v>
      </c>
      <c r="AD601" s="5" t="str">
        <f>VLOOKUP($E601,Parametros!$B$3:$F$14,5,FALSE)</f>
        <v>2022-4-01</v>
      </c>
      <c r="AE601" s="5">
        <v>0</v>
      </c>
      <c r="AF601" t="s">
        <v>438</v>
      </c>
      <c r="AG601" t="s">
        <v>451</v>
      </c>
      <c r="AH601" s="40">
        <f t="shared" si="52"/>
        <v>192.62867341778571</v>
      </c>
      <c r="AJ601" t="str">
        <f t="shared" si="53"/>
        <v>INSERT INTO TABLA_PRESUPUESTO VALUES ('VSR','80093-C','14002618-13',2022,'Abril',16.8,'USD',571.2,297.393925,0,50.4,15.170082,0,5.411538,7.807692,0.351795,1.96701,0,0,0,0,0,0,0,15.60732,0.069284,0,4,'20224','2022-4-01');</v>
      </c>
    </row>
    <row r="602" spans="1:36" x14ac:dyDescent="0.2">
      <c r="A602" s="7" t="s">
        <v>117</v>
      </c>
      <c r="B602" t="s">
        <v>360</v>
      </c>
      <c r="C602" t="s">
        <v>363</v>
      </c>
      <c r="D602">
        <v>2022</v>
      </c>
      <c r="E602" t="s">
        <v>48</v>
      </c>
      <c r="F602" s="5">
        <v>16.8</v>
      </c>
      <c r="G602" t="s">
        <v>134</v>
      </c>
      <c r="H602" s="5">
        <v>571.20000000000005</v>
      </c>
      <c r="I602" s="5">
        <v>283.02587766796967</v>
      </c>
      <c r="J602" s="5">
        <v>0</v>
      </c>
      <c r="K602" s="5">
        <v>50.400000000000006</v>
      </c>
      <c r="L602" s="5">
        <v>15.170081772092125</v>
      </c>
      <c r="M602" s="5">
        <v>0</v>
      </c>
      <c r="N602" s="5">
        <v>5.4115384615384627</v>
      </c>
      <c r="O602" s="5">
        <v>7.8076923076923084</v>
      </c>
      <c r="P602" s="5">
        <v>0.35179487179487179</v>
      </c>
      <c r="Q602" s="5">
        <v>1.9670102500047413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f t="shared" si="51"/>
        <v>15.607319939758185</v>
      </c>
      <c r="Z602" s="5">
        <v>6.9284048727802208E-2</v>
      </c>
      <c r="AA602" s="5">
        <v>0</v>
      </c>
      <c r="AB602" s="5">
        <f>VLOOKUP($E602,Parametros!$B$3:$F$14,2,FALSE)</f>
        <v>4</v>
      </c>
      <c r="AC602" s="5" t="str">
        <f>VLOOKUP($E602,Parametros!$B$3:$F$14,4,FALSE)</f>
        <v>20224</v>
      </c>
      <c r="AD602" s="5" t="str">
        <f>VLOOKUP($E602,Parametros!$B$3:$F$14,5,FALSE)</f>
        <v>2022-4-01</v>
      </c>
      <c r="AE602" s="5">
        <v>0</v>
      </c>
      <c r="AF602" t="s">
        <v>438</v>
      </c>
      <c r="AG602" t="s">
        <v>451</v>
      </c>
      <c r="AH602" s="40">
        <f t="shared" si="52"/>
        <v>206.99672062018004</v>
      </c>
      <c r="AJ602" t="str">
        <f t="shared" si="53"/>
        <v>INSERT INTO TABLA_PRESUPUESTO VALUES ('VSR','80093-C','14002924-13',2022,'Abril',16.8,'USD',571.2,283.025878,0,50.4,15.170082,0,5.411538,7.807692,0.351795,1.96701,0,0,0,0,0,0,0,15.60732,0.069284,0,4,'20224','2022-4-01');</v>
      </c>
    </row>
    <row r="603" spans="1:36" x14ac:dyDescent="0.2">
      <c r="A603" s="7" t="s">
        <v>117</v>
      </c>
      <c r="B603" t="s">
        <v>360</v>
      </c>
      <c r="C603" t="s">
        <v>364</v>
      </c>
      <c r="D603">
        <v>2022</v>
      </c>
      <c r="E603" t="s">
        <v>48</v>
      </c>
      <c r="F603" s="5">
        <v>16.8</v>
      </c>
      <c r="G603" t="s">
        <v>134</v>
      </c>
      <c r="H603" s="5">
        <v>571.20000000000005</v>
      </c>
      <c r="I603" s="5">
        <v>226.95685250897233</v>
      </c>
      <c r="J603" s="5">
        <v>0</v>
      </c>
      <c r="K603" s="5">
        <v>50.400000000000006</v>
      </c>
      <c r="L603" s="5">
        <v>15.170081772092125</v>
      </c>
      <c r="M603" s="5">
        <v>0</v>
      </c>
      <c r="N603" s="5">
        <v>5.4115384615384627</v>
      </c>
      <c r="O603" s="5">
        <v>7.8076923076923084</v>
      </c>
      <c r="P603" s="5">
        <v>0.35179487179487179</v>
      </c>
      <c r="Q603" s="5">
        <v>1.9670102500047413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f t="shared" si="51"/>
        <v>15.607319939758185</v>
      </c>
      <c r="Z603" s="5">
        <v>6.9284048727802208E-2</v>
      </c>
      <c r="AA603" s="5">
        <v>0</v>
      </c>
      <c r="AB603" s="5">
        <f>VLOOKUP($E603,Parametros!$B$3:$F$14,2,FALSE)</f>
        <v>4</v>
      </c>
      <c r="AC603" s="5" t="str">
        <f>VLOOKUP($E603,Parametros!$B$3:$F$14,4,FALSE)</f>
        <v>20224</v>
      </c>
      <c r="AD603" s="5" t="str">
        <f>VLOOKUP($E603,Parametros!$B$3:$F$14,5,FALSE)</f>
        <v>2022-4-01</v>
      </c>
      <c r="AE603" s="5">
        <v>0</v>
      </c>
      <c r="AF603" t="s">
        <v>438</v>
      </c>
      <c r="AG603" t="s">
        <v>451</v>
      </c>
      <c r="AH603" s="40">
        <f t="shared" si="52"/>
        <v>263.06574577917735</v>
      </c>
      <c r="AJ603" t="str">
        <f t="shared" si="53"/>
        <v>INSERT INTO TABLA_PRESUPUESTO VALUES ('VSR','80093-C','14002505-14',2022,'Abril',16.8,'USD',571.2,226.956853,0,50.4,15.170082,0,5.411538,7.807692,0.351795,1.96701,0,0,0,0,0,0,0,15.60732,0.069284,0,4,'20224','2022-4-01');</v>
      </c>
    </row>
    <row r="604" spans="1:36" x14ac:dyDescent="0.2">
      <c r="A604" s="7" t="s">
        <v>117</v>
      </c>
      <c r="B604" t="s">
        <v>360</v>
      </c>
      <c r="C604" t="s">
        <v>365</v>
      </c>
      <c r="D604">
        <v>2022</v>
      </c>
      <c r="E604" t="s">
        <v>48</v>
      </c>
      <c r="F604" s="5">
        <v>9</v>
      </c>
      <c r="G604" t="s">
        <v>134</v>
      </c>
      <c r="H604" s="5">
        <v>630</v>
      </c>
      <c r="I604" s="5">
        <v>280.48255394250339</v>
      </c>
      <c r="J604" s="5">
        <v>0</v>
      </c>
      <c r="K604" s="5">
        <v>63</v>
      </c>
      <c r="L604" s="5">
        <v>8.1268295207636392</v>
      </c>
      <c r="M604" s="5">
        <v>0</v>
      </c>
      <c r="N604" s="5">
        <v>2.8990384615384617</v>
      </c>
      <c r="O604" s="5">
        <v>4.1826923076923084</v>
      </c>
      <c r="P604" s="5">
        <v>0.18846153846153843</v>
      </c>
      <c r="Q604" s="5">
        <v>2.1694965992699351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f t="shared" si="51"/>
        <v>9.4768053616378527</v>
      </c>
      <c r="Z604" s="5">
        <v>3.7116454675608326E-2</v>
      </c>
      <c r="AA604" s="5">
        <v>0</v>
      </c>
      <c r="AB604" s="5">
        <f>VLOOKUP($E604,Parametros!$B$3:$F$14,2,FALSE)</f>
        <v>4</v>
      </c>
      <c r="AC604" s="5" t="str">
        <f>VLOOKUP($E604,Parametros!$B$3:$F$14,4,FALSE)</f>
        <v>20224</v>
      </c>
      <c r="AD604" s="5" t="str">
        <f>VLOOKUP($E604,Parametros!$B$3:$F$14,5,FALSE)</f>
        <v>2022-4-01</v>
      </c>
      <c r="AE604" s="5">
        <v>0</v>
      </c>
      <c r="AF604" t="s">
        <v>438</v>
      </c>
      <c r="AG604" t="s">
        <v>451</v>
      </c>
      <c r="AH604" s="40">
        <f t="shared" si="52"/>
        <v>268.91381117509513</v>
      </c>
      <c r="AJ604" t="str">
        <f t="shared" si="53"/>
        <v>INSERT INTO TABLA_PRESUPUESTO VALUES ('VSR','80093-C','14002528-12',2022,'Abril',9,'USD',630,280.482554,0,63,8.12683,0,2.899038,4.182692,0.188462,2.169497,0,0,0,0,0,0,0,9.476805,0.037116,0,4,'20224','2022-4-01');</v>
      </c>
    </row>
    <row r="605" spans="1:36" x14ac:dyDescent="0.2">
      <c r="A605" s="7" t="s">
        <v>117</v>
      </c>
      <c r="B605" t="s">
        <v>360</v>
      </c>
      <c r="C605" t="s">
        <v>366</v>
      </c>
      <c r="D605">
        <v>2022</v>
      </c>
      <c r="E605" t="s">
        <v>48</v>
      </c>
      <c r="F605" s="5">
        <v>9</v>
      </c>
      <c r="G605" t="s">
        <v>134</v>
      </c>
      <c r="H605" s="5">
        <v>630</v>
      </c>
      <c r="I605" s="5">
        <v>248.59851684358705</v>
      </c>
      <c r="J605" s="5">
        <v>0</v>
      </c>
      <c r="K605" s="5">
        <v>63</v>
      </c>
      <c r="L605" s="5">
        <v>8.1268295207636392</v>
      </c>
      <c r="M605" s="5">
        <v>0</v>
      </c>
      <c r="N605" s="5">
        <v>2.8990384615384617</v>
      </c>
      <c r="O605" s="5">
        <v>4.1826923076923084</v>
      </c>
      <c r="P605" s="5">
        <v>0.18846153846153843</v>
      </c>
      <c r="Q605" s="5">
        <v>2.1694965992699351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f t="shared" si="51"/>
        <v>9.4768053616378527</v>
      </c>
      <c r="Z605" s="5">
        <v>3.7116454675608326E-2</v>
      </c>
      <c r="AA605" s="5">
        <v>0</v>
      </c>
      <c r="AB605" s="5">
        <f>VLOOKUP($E605,Parametros!$B$3:$F$14,2,FALSE)</f>
        <v>4</v>
      </c>
      <c r="AC605" s="5" t="str">
        <f>VLOOKUP($E605,Parametros!$B$3:$F$14,4,FALSE)</f>
        <v>20224</v>
      </c>
      <c r="AD605" s="5" t="str">
        <f>VLOOKUP($E605,Parametros!$B$3:$F$14,5,FALSE)</f>
        <v>2022-4-01</v>
      </c>
      <c r="AE605" s="5">
        <v>0</v>
      </c>
      <c r="AF605" t="s">
        <v>438</v>
      </c>
      <c r="AG605" t="s">
        <v>451</v>
      </c>
      <c r="AH605" s="40">
        <f t="shared" si="52"/>
        <v>300.79784827401147</v>
      </c>
      <c r="AJ605" t="str">
        <f t="shared" si="53"/>
        <v>INSERT INTO TABLA_PRESUPUESTO VALUES ('VSR','80093-C','14002605-12',2022,'Abril',9,'USD',630,248.598517,0,63,8.12683,0,2.899038,4.182692,0.188462,2.169497,0,0,0,0,0,0,0,9.476805,0.037116,0,4,'20224','2022-4-01');</v>
      </c>
    </row>
    <row r="606" spans="1:36" x14ac:dyDescent="0.2">
      <c r="A606" s="7" t="s">
        <v>117</v>
      </c>
      <c r="B606" t="s">
        <v>360</v>
      </c>
      <c r="C606" t="s">
        <v>367</v>
      </c>
      <c r="D606">
        <v>2022</v>
      </c>
      <c r="E606" t="s">
        <v>48</v>
      </c>
      <c r="F606" s="5">
        <v>9</v>
      </c>
      <c r="G606" t="s">
        <v>134</v>
      </c>
      <c r="H606" s="5">
        <v>630</v>
      </c>
      <c r="I606" s="5">
        <v>177.77316168973942</v>
      </c>
      <c r="J606" s="5">
        <v>0</v>
      </c>
      <c r="K606" s="5">
        <v>63</v>
      </c>
      <c r="L606" s="5">
        <v>8.1268295207636392</v>
      </c>
      <c r="M606" s="5">
        <v>0</v>
      </c>
      <c r="N606" s="5">
        <v>2.8990384615384617</v>
      </c>
      <c r="O606" s="5">
        <v>4.1826923076923084</v>
      </c>
      <c r="P606" s="5">
        <v>0.18846153846153843</v>
      </c>
      <c r="Q606" s="5">
        <v>2.1694965992699351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f t="shared" si="51"/>
        <v>9.4768053616378527</v>
      </c>
      <c r="Z606" s="5">
        <v>3.7116454675608326E-2</v>
      </c>
      <c r="AA606" s="5">
        <v>0</v>
      </c>
      <c r="AB606" s="5">
        <f>VLOOKUP($E606,Parametros!$B$3:$F$14,2,FALSE)</f>
        <v>4</v>
      </c>
      <c r="AC606" s="5" t="str">
        <f>VLOOKUP($E606,Parametros!$B$3:$F$14,4,FALSE)</f>
        <v>20224</v>
      </c>
      <c r="AD606" s="5" t="str">
        <f>VLOOKUP($E606,Parametros!$B$3:$F$14,5,FALSE)</f>
        <v>2022-4-01</v>
      </c>
      <c r="AE606" s="5">
        <v>0</v>
      </c>
      <c r="AF606" t="s">
        <v>438</v>
      </c>
      <c r="AG606" t="s">
        <v>451</v>
      </c>
      <c r="AH606" s="40">
        <f t="shared" si="52"/>
        <v>371.6232034278591</v>
      </c>
      <c r="AJ606" t="str">
        <f t="shared" si="53"/>
        <v>INSERT INTO TABLA_PRESUPUESTO VALUES ('VSR','80093-C','14002606-12',2022,'Abril',9,'USD',630,177.773162,0,63,8.12683,0,2.899038,4.182692,0.188462,2.169497,0,0,0,0,0,0,0,9.476805,0.037116,0,4,'20224','2022-4-01');</v>
      </c>
    </row>
    <row r="607" spans="1:36" x14ac:dyDescent="0.2">
      <c r="A607" s="7" t="s">
        <v>117</v>
      </c>
      <c r="B607" t="s">
        <v>104</v>
      </c>
      <c r="C607" t="s">
        <v>368</v>
      </c>
      <c r="D607">
        <v>2022</v>
      </c>
      <c r="E607" t="s">
        <v>48</v>
      </c>
      <c r="F607" s="5">
        <v>18</v>
      </c>
      <c r="G607" t="s">
        <v>134</v>
      </c>
      <c r="H607" s="5">
        <v>1800</v>
      </c>
      <c r="I607" s="5">
        <v>1430.3362071187953</v>
      </c>
      <c r="J607" s="5">
        <v>0</v>
      </c>
      <c r="K607" s="5">
        <v>180</v>
      </c>
      <c r="L607" s="5">
        <v>16.253659041527278</v>
      </c>
      <c r="M607" s="5">
        <v>0</v>
      </c>
      <c r="N607" s="5">
        <v>28.872633390705683</v>
      </c>
      <c r="O607" s="5">
        <v>37.435456110154902</v>
      </c>
      <c r="P607" s="5">
        <v>1.6867469879518071</v>
      </c>
      <c r="Q607" s="5">
        <v>6.1985617121998144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f t="shared" si="51"/>
        <v>74.267631110363425</v>
      </c>
      <c r="Z607" s="5">
        <v>7.4232909351216653E-2</v>
      </c>
      <c r="AA607" s="5">
        <v>0</v>
      </c>
      <c r="AB607" s="5">
        <f>VLOOKUP($E607,Parametros!$B$3:$F$14,2,FALSE)</f>
        <v>4</v>
      </c>
      <c r="AC607" s="5" t="str">
        <f>VLOOKUP($E607,Parametros!$B$3:$F$14,4,FALSE)</f>
        <v>20224</v>
      </c>
      <c r="AD607" s="5" t="str">
        <f>VLOOKUP($E607,Parametros!$B$3:$F$14,5,FALSE)</f>
        <v>2022-4-01</v>
      </c>
      <c r="AE607" s="5">
        <v>0</v>
      </c>
      <c r="AF607" t="s">
        <v>438</v>
      </c>
      <c r="AG607" t="s">
        <v>452</v>
      </c>
      <c r="AH607" s="40">
        <f t="shared" si="52"/>
        <v>99.142502729313904</v>
      </c>
      <c r="AJ607" t="str">
        <f t="shared" si="53"/>
        <v>INSERT INTO TABLA_PRESUPUESTO VALUES ('VSR','80222-C','14005096-18',2022,'Abril',18,'USD',1800,1430.336207,0,180,16.253659,0,28.872633,37.435456,1.686747,6.198562,0,0,0,0,0,0,0,74.267631,0.074233,0,4,'20224','2022-4-01');</v>
      </c>
    </row>
    <row r="608" spans="1:36" x14ac:dyDescent="0.2">
      <c r="A608" s="7" t="s">
        <v>117</v>
      </c>
      <c r="B608" t="s">
        <v>104</v>
      </c>
      <c r="C608" t="s">
        <v>346</v>
      </c>
      <c r="D608">
        <v>2022</v>
      </c>
      <c r="E608" t="s">
        <v>48</v>
      </c>
      <c r="F608" s="5">
        <v>30</v>
      </c>
      <c r="G608" t="s">
        <v>134</v>
      </c>
      <c r="H608" s="5">
        <v>930</v>
      </c>
      <c r="I608" s="5">
        <v>515.50892477851733</v>
      </c>
      <c r="J608" s="5">
        <v>0</v>
      </c>
      <c r="K608" s="5">
        <v>0</v>
      </c>
      <c r="L608" s="5">
        <v>27.089431735878794</v>
      </c>
      <c r="M608" s="5">
        <v>0</v>
      </c>
      <c r="N608" s="5">
        <v>48.121055651176135</v>
      </c>
      <c r="O608" s="5">
        <v>62.392426850258175</v>
      </c>
      <c r="P608" s="5">
        <v>2.8112449799196786</v>
      </c>
      <c r="Q608" s="5">
        <v>3.2025902179699042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f t="shared" si="51"/>
        <v>116.65103921490925</v>
      </c>
      <c r="Z608" s="5">
        <v>0.12372151558536107</v>
      </c>
      <c r="AA608" s="5">
        <v>0</v>
      </c>
      <c r="AB608" s="5">
        <f>VLOOKUP($E608,Parametros!$B$3:$F$14,2,FALSE)</f>
        <v>4</v>
      </c>
      <c r="AC608" s="5" t="str">
        <f>VLOOKUP($E608,Parametros!$B$3:$F$14,4,FALSE)</f>
        <v>20224</v>
      </c>
      <c r="AD608" s="5" t="str">
        <f>VLOOKUP($E608,Parametros!$B$3:$F$14,5,FALSE)</f>
        <v>2022-4-01</v>
      </c>
      <c r="AE608" s="5">
        <v>0</v>
      </c>
      <c r="AF608" t="s">
        <v>438</v>
      </c>
      <c r="AG608" t="s">
        <v>452</v>
      </c>
      <c r="AH608" s="40">
        <f t="shared" si="52"/>
        <v>270.75060427069462</v>
      </c>
      <c r="AJ608" t="str">
        <f t="shared" si="53"/>
        <v>INSERT INTO TABLA_PRESUPUESTO VALUES ('VSR','80222-C','14003574-20',2022,'Abril',30,'USD',930,515.508925,0,0,27.089432,0,48.121056,62.392427,2.811245,3.20259,0,0,0,0,0,0,0,116.651039,0.123722,0,4,'20224','2022-4-01');</v>
      </c>
    </row>
    <row r="609" spans="1:36" x14ac:dyDescent="0.2">
      <c r="A609" s="7" t="s">
        <v>117</v>
      </c>
      <c r="B609" t="s">
        <v>104</v>
      </c>
      <c r="C609" t="s">
        <v>369</v>
      </c>
      <c r="D609">
        <v>2022</v>
      </c>
      <c r="E609" t="s">
        <v>48</v>
      </c>
      <c r="F609" s="5">
        <v>30</v>
      </c>
      <c r="G609" t="s">
        <v>134</v>
      </c>
      <c r="H609" s="5">
        <v>930</v>
      </c>
      <c r="I609" s="5">
        <v>897.47813214820917</v>
      </c>
      <c r="J609" s="5">
        <v>0</v>
      </c>
      <c r="K609" s="5">
        <v>0</v>
      </c>
      <c r="L609" s="5">
        <v>27.089431735878794</v>
      </c>
      <c r="M609" s="5">
        <v>0</v>
      </c>
      <c r="N609" s="5">
        <v>48.121055651176135</v>
      </c>
      <c r="O609" s="5">
        <v>62.392426850258175</v>
      </c>
      <c r="P609" s="5">
        <v>2.8112449799196786</v>
      </c>
      <c r="Q609" s="5">
        <v>3.2025902179699042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f t="shared" si="51"/>
        <v>116.65103921490925</v>
      </c>
      <c r="Z609" s="5">
        <v>0.12372151558536107</v>
      </c>
      <c r="AA609" s="5">
        <v>0</v>
      </c>
      <c r="AB609" s="5">
        <f>VLOOKUP($E609,Parametros!$B$3:$F$14,2,FALSE)</f>
        <v>4</v>
      </c>
      <c r="AC609" s="5" t="str">
        <f>VLOOKUP($E609,Parametros!$B$3:$F$14,4,FALSE)</f>
        <v>20224</v>
      </c>
      <c r="AD609" s="5" t="str">
        <f>VLOOKUP($E609,Parametros!$B$3:$F$14,5,FALSE)</f>
        <v>2022-4-01</v>
      </c>
      <c r="AE609" s="5">
        <v>0</v>
      </c>
      <c r="AF609" t="s">
        <v>438</v>
      </c>
      <c r="AG609" t="s">
        <v>452</v>
      </c>
      <c r="AH609" s="40">
        <f t="shared" si="52"/>
        <v>-111.21860309899709</v>
      </c>
      <c r="AJ609" t="str">
        <f t="shared" si="53"/>
        <v>INSERT INTO TABLA_PRESUPUESTO VALUES ('VSR','80222-C','14004115-15',2022,'Abril',30,'USD',930,897.478132,0,0,27.089432,0,48.121056,62.392427,2.811245,3.20259,0,0,0,0,0,0,0,116.651039,0.123722,0,4,'20224','2022-4-01');</v>
      </c>
    </row>
    <row r="610" spans="1:36" x14ac:dyDescent="0.2">
      <c r="A610" s="7" t="s">
        <v>117</v>
      </c>
      <c r="B610" t="s">
        <v>104</v>
      </c>
      <c r="C610" t="s">
        <v>370</v>
      </c>
      <c r="D610">
        <v>2022</v>
      </c>
      <c r="E610" t="s">
        <v>48</v>
      </c>
      <c r="F610" s="5">
        <v>30</v>
      </c>
      <c r="G610" t="s">
        <v>134</v>
      </c>
      <c r="H610" s="5">
        <v>930</v>
      </c>
      <c r="I610" s="5">
        <v>415.25038248723922</v>
      </c>
      <c r="J610" s="5">
        <v>0</v>
      </c>
      <c r="K610" s="5">
        <v>0</v>
      </c>
      <c r="L610" s="5">
        <v>27.089431735878794</v>
      </c>
      <c r="M610" s="5">
        <v>0</v>
      </c>
      <c r="N610" s="5">
        <v>48.121055651176135</v>
      </c>
      <c r="O610" s="5">
        <v>62.392426850258175</v>
      </c>
      <c r="P610" s="5">
        <v>2.8112449799196786</v>
      </c>
      <c r="Q610" s="5">
        <v>3.2025902179699042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f t="shared" si="51"/>
        <v>116.65103921490925</v>
      </c>
      <c r="Z610" s="5">
        <v>0.12372151558536107</v>
      </c>
      <c r="AA610" s="5">
        <v>0</v>
      </c>
      <c r="AB610" s="5">
        <f>VLOOKUP($E610,Parametros!$B$3:$F$14,2,FALSE)</f>
        <v>4</v>
      </c>
      <c r="AC610" s="5" t="str">
        <f>VLOOKUP($E610,Parametros!$B$3:$F$14,4,FALSE)</f>
        <v>20224</v>
      </c>
      <c r="AD610" s="5" t="str">
        <f>VLOOKUP($E610,Parametros!$B$3:$F$14,5,FALSE)</f>
        <v>2022-4-01</v>
      </c>
      <c r="AE610" s="5">
        <v>0</v>
      </c>
      <c r="AF610" t="s">
        <v>438</v>
      </c>
      <c r="AG610" t="s">
        <v>452</v>
      </c>
      <c r="AH610" s="40">
        <f t="shared" si="52"/>
        <v>371.00914656197261</v>
      </c>
      <c r="AJ610" t="str">
        <f t="shared" si="53"/>
        <v>INSERT INTO TABLA_PRESUPUESTO VALUES ('VSR','80222-C','14005091-20',2022,'Abril',30,'USD',930,415.250382,0,0,27.089432,0,48.121056,62.392427,2.811245,3.20259,0,0,0,0,0,0,0,116.651039,0.123722,0,4,'20224','2022-4-01');</v>
      </c>
    </row>
    <row r="611" spans="1:36" x14ac:dyDescent="0.2">
      <c r="A611" s="7" t="s">
        <v>117</v>
      </c>
      <c r="B611" t="s">
        <v>104</v>
      </c>
      <c r="C611" t="s">
        <v>371</v>
      </c>
      <c r="D611">
        <v>2022</v>
      </c>
      <c r="E611" t="s">
        <v>48</v>
      </c>
      <c r="F611" s="5">
        <v>15</v>
      </c>
      <c r="G611" t="s">
        <v>134</v>
      </c>
      <c r="H611" s="5">
        <v>465</v>
      </c>
      <c r="I611" s="5">
        <v>267.69534527821116</v>
      </c>
      <c r="J611" s="5">
        <v>0</v>
      </c>
      <c r="K611" s="5">
        <v>0</v>
      </c>
      <c r="L611" s="5">
        <v>13.544715867939397</v>
      </c>
      <c r="M611" s="5">
        <v>0</v>
      </c>
      <c r="N611" s="5">
        <v>24.060527825588068</v>
      </c>
      <c r="O611" s="5">
        <v>31.196213425129088</v>
      </c>
      <c r="P611" s="5">
        <v>1.4056224899598393</v>
      </c>
      <c r="Q611" s="5">
        <v>1.6012951089849521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f t="shared" si="51"/>
        <v>58.325519607454623</v>
      </c>
      <c r="Z611" s="5">
        <v>6.1860757792680535E-2</v>
      </c>
      <c r="AA611" s="5">
        <v>0</v>
      </c>
      <c r="AB611" s="5">
        <f>VLOOKUP($E611,Parametros!$B$3:$F$14,2,FALSE)</f>
        <v>4</v>
      </c>
      <c r="AC611" s="5" t="str">
        <f>VLOOKUP($E611,Parametros!$B$3:$F$14,4,FALSE)</f>
        <v>20224</v>
      </c>
      <c r="AD611" s="5" t="str">
        <f>VLOOKUP($E611,Parametros!$B$3:$F$14,5,FALSE)</f>
        <v>2022-4-01</v>
      </c>
      <c r="AE611" s="5">
        <v>0</v>
      </c>
      <c r="AF611" t="s">
        <v>438</v>
      </c>
      <c r="AG611" t="s">
        <v>452</v>
      </c>
      <c r="AH611" s="40">
        <f t="shared" si="52"/>
        <v>125.43441924639481</v>
      </c>
      <c r="AJ611" t="str">
        <f t="shared" si="53"/>
        <v>INSERT INTO TABLA_PRESUPUESTO VALUES ('VSR','80222-C','14004857-20',2022,'Abril',15,'USD',465,267.695345,0,0,13.544716,0,24.060528,31.196213,1.405622,1.601295,0,0,0,0,0,0,0,58.32552,0.061861,0,4,'20224','2022-4-01');</v>
      </c>
    </row>
    <row r="612" spans="1:36" x14ac:dyDescent="0.2">
      <c r="A612" s="7" t="s">
        <v>117</v>
      </c>
      <c r="B612" t="s">
        <v>374</v>
      </c>
      <c r="C612" t="s">
        <v>377</v>
      </c>
      <c r="D612">
        <v>2022</v>
      </c>
      <c r="E612" t="s">
        <v>48</v>
      </c>
      <c r="F612" s="5">
        <v>30</v>
      </c>
      <c r="G612" t="s">
        <v>134</v>
      </c>
      <c r="H612" s="5">
        <v>810</v>
      </c>
      <c r="I612" s="5">
        <v>479.7063699707067</v>
      </c>
      <c r="J612" s="5">
        <v>0</v>
      </c>
      <c r="K612" s="5">
        <v>0</v>
      </c>
      <c r="L612" s="5">
        <v>27.089431735878794</v>
      </c>
      <c r="M612" s="5">
        <v>0</v>
      </c>
      <c r="N612" s="5">
        <v>40.952380952380956</v>
      </c>
      <c r="O612" s="5">
        <v>51.785714285714292</v>
      </c>
      <c r="P612" s="5">
        <v>2.3333333333333335</v>
      </c>
      <c r="Q612" s="5">
        <v>2.7893527704899168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f t="shared" si="51"/>
        <v>97.984502857503841</v>
      </c>
      <c r="Z612" s="5">
        <v>0.12372151558536107</v>
      </c>
      <c r="AA612" s="5">
        <v>0</v>
      </c>
      <c r="AB612" s="5">
        <f>VLOOKUP($E612,Parametros!$B$3:$F$14,2,FALSE)</f>
        <v>4</v>
      </c>
      <c r="AC612" s="5" t="str">
        <f>VLOOKUP($E612,Parametros!$B$3:$F$14,4,FALSE)</f>
        <v>20224</v>
      </c>
      <c r="AD612" s="5" t="str">
        <f>VLOOKUP($E612,Parametros!$B$3:$F$14,5,FALSE)</f>
        <v>2022-4-01</v>
      </c>
      <c r="AE612" s="5">
        <v>0</v>
      </c>
      <c r="AF612" t="s">
        <v>438</v>
      </c>
      <c r="AG612" t="s">
        <v>454</v>
      </c>
      <c r="AH612" s="40">
        <f t="shared" si="52"/>
        <v>205.21969543591052</v>
      </c>
      <c r="AJ612" t="str">
        <f t="shared" si="53"/>
        <v>INSERT INTO TABLA_PRESUPUESTO VALUES ('VSR','80226-C','14004821-20',2022,'Abril',30,'USD',810,479.70637,0,0,27.089432,0,40.952381,51.785714,2.333333,2.789353,0,0,0,0,0,0,0,97.984503,0.123722,0,4,'20224','2022-4-01');</v>
      </c>
    </row>
    <row r="613" spans="1:36" x14ac:dyDescent="0.2">
      <c r="A613" s="7" t="s">
        <v>117</v>
      </c>
      <c r="B613" t="s">
        <v>374</v>
      </c>
      <c r="C613" t="s">
        <v>378</v>
      </c>
      <c r="D613">
        <v>2022</v>
      </c>
      <c r="E613" t="s">
        <v>48</v>
      </c>
      <c r="F613" s="5">
        <v>30</v>
      </c>
      <c r="G613" t="s">
        <v>134</v>
      </c>
      <c r="H613" s="5">
        <v>810</v>
      </c>
      <c r="I613" s="5">
        <v>417.8566116158612</v>
      </c>
      <c r="J613" s="5">
        <v>0</v>
      </c>
      <c r="K613" s="5">
        <v>0</v>
      </c>
      <c r="L613" s="5">
        <v>27.089431735878794</v>
      </c>
      <c r="M613" s="5">
        <v>0</v>
      </c>
      <c r="N613" s="5">
        <v>40.952380952380956</v>
      </c>
      <c r="O613" s="5">
        <v>51.785714285714292</v>
      </c>
      <c r="P613" s="5">
        <v>2.3333333333333335</v>
      </c>
      <c r="Q613" s="5">
        <v>2.7893527704899168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f t="shared" si="51"/>
        <v>97.984502857503841</v>
      </c>
      <c r="Z613" s="5">
        <v>0.12372151558536107</v>
      </c>
      <c r="AA613" s="5">
        <v>0</v>
      </c>
      <c r="AB613" s="5">
        <f>VLOOKUP($E613,Parametros!$B$3:$F$14,2,FALSE)</f>
        <v>4</v>
      </c>
      <c r="AC613" s="5" t="str">
        <f>VLOOKUP($E613,Parametros!$B$3:$F$14,4,FALSE)</f>
        <v>20224</v>
      </c>
      <c r="AD613" s="5" t="str">
        <f>VLOOKUP($E613,Parametros!$B$3:$F$14,5,FALSE)</f>
        <v>2022-4-01</v>
      </c>
      <c r="AE613" s="5">
        <v>0</v>
      </c>
      <c r="AF613" t="s">
        <v>438</v>
      </c>
      <c r="AG613" t="s">
        <v>454</v>
      </c>
      <c r="AH613" s="40">
        <f t="shared" si="52"/>
        <v>267.06945379075609</v>
      </c>
      <c r="AJ613" t="str">
        <f t="shared" si="53"/>
        <v>INSERT INTO TABLA_PRESUPUESTO VALUES ('VSR','80226-C','14004868-20',2022,'Abril',30,'USD',810,417.856612,0,0,27.089432,0,40.952381,51.785714,2.333333,2.789353,0,0,0,0,0,0,0,97.984503,0.123722,0,4,'20224','2022-4-01');</v>
      </c>
    </row>
    <row r="614" spans="1:36" x14ac:dyDescent="0.2">
      <c r="A614" s="7" t="s">
        <v>117</v>
      </c>
      <c r="B614" t="s">
        <v>105</v>
      </c>
      <c r="C614" t="s">
        <v>379</v>
      </c>
      <c r="D614">
        <v>2022</v>
      </c>
      <c r="E614" t="s">
        <v>48</v>
      </c>
      <c r="F614" s="5">
        <v>30</v>
      </c>
      <c r="G614" t="s">
        <v>134</v>
      </c>
      <c r="H614" s="5">
        <v>1200</v>
      </c>
      <c r="I614" s="5">
        <v>622.85384253605525</v>
      </c>
      <c r="J614" s="5">
        <v>0</v>
      </c>
      <c r="K614" s="5">
        <v>0</v>
      </c>
      <c r="L614" s="5">
        <v>27.089431735878794</v>
      </c>
      <c r="M614" s="5">
        <v>0</v>
      </c>
      <c r="N614" s="5">
        <v>29.670310233825038</v>
      </c>
      <c r="O614" s="5">
        <v>38.469701793484028</v>
      </c>
      <c r="P614" s="5">
        <v>1.7333474831087055</v>
      </c>
      <c r="Q614" s="5">
        <v>4.1323744747998763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f t="shared" si="51"/>
        <v>74.129455500803004</v>
      </c>
      <c r="Z614" s="5">
        <v>0.12372151558536107</v>
      </c>
      <c r="AA614" s="5">
        <v>0</v>
      </c>
      <c r="AB614" s="5">
        <f>VLOOKUP($E614,Parametros!$B$3:$F$14,2,FALSE)</f>
        <v>4</v>
      </c>
      <c r="AC614" s="5" t="str">
        <f>VLOOKUP($E614,Parametros!$B$3:$F$14,4,FALSE)</f>
        <v>20224</v>
      </c>
      <c r="AD614" s="5" t="str">
        <f>VLOOKUP($E614,Parametros!$B$3:$F$14,5,FALSE)</f>
        <v>2022-4-01</v>
      </c>
      <c r="AE614" s="5">
        <v>0</v>
      </c>
      <c r="AF614" t="s">
        <v>438</v>
      </c>
      <c r="AG614" t="s">
        <v>455</v>
      </c>
      <c r="AH614" s="40">
        <f t="shared" si="52"/>
        <v>475.92727022726302</v>
      </c>
      <c r="AJ614" t="str">
        <f t="shared" si="53"/>
        <v>INSERT INTO TABLA_PRESUPUESTO VALUES ('VSR','80223-C','14004998-19',2022,'Abril',30,'USD',1200,622.853843,0,0,27.089432,0,29.67031,38.469702,1.733347,4.132374,0,0,0,0,0,0,0,74.129456,0.123722,0,4,'20224','2022-4-01');</v>
      </c>
    </row>
    <row r="615" spans="1:36" x14ac:dyDescent="0.2">
      <c r="A615" s="7" t="s">
        <v>117</v>
      </c>
      <c r="B615" t="s">
        <v>105</v>
      </c>
      <c r="C615" t="s">
        <v>380</v>
      </c>
      <c r="D615">
        <v>2022</v>
      </c>
      <c r="E615" t="s">
        <v>48</v>
      </c>
      <c r="F615" s="5">
        <v>30</v>
      </c>
      <c r="G615" t="s">
        <v>134</v>
      </c>
      <c r="H615" s="5">
        <v>1200</v>
      </c>
      <c r="I615" s="5">
        <v>576.9228023332455</v>
      </c>
      <c r="J615" s="5">
        <v>0</v>
      </c>
      <c r="K615" s="5">
        <v>0</v>
      </c>
      <c r="L615" s="5">
        <v>27.089431735878794</v>
      </c>
      <c r="M615" s="5">
        <v>0</v>
      </c>
      <c r="N615" s="5">
        <v>29.670310233825038</v>
      </c>
      <c r="O615" s="5">
        <v>38.469701793484028</v>
      </c>
      <c r="P615" s="5">
        <v>1.7333474831087055</v>
      </c>
      <c r="Q615" s="5">
        <v>4.1323744747998763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f t="shared" si="51"/>
        <v>74.129455500803004</v>
      </c>
      <c r="Z615" s="5">
        <v>0.12372151558536107</v>
      </c>
      <c r="AA615" s="5">
        <v>0</v>
      </c>
      <c r="AB615" s="5">
        <f>VLOOKUP($E615,Parametros!$B$3:$F$14,2,FALSE)</f>
        <v>4</v>
      </c>
      <c r="AC615" s="5" t="str">
        <f>VLOOKUP($E615,Parametros!$B$3:$F$14,4,FALSE)</f>
        <v>20224</v>
      </c>
      <c r="AD615" s="5" t="str">
        <f>VLOOKUP($E615,Parametros!$B$3:$F$14,5,FALSE)</f>
        <v>2022-4-01</v>
      </c>
      <c r="AE615" s="5">
        <v>0</v>
      </c>
      <c r="AF615" t="s">
        <v>438</v>
      </c>
      <c r="AG615" t="s">
        <v>455</v>
      </c>
      <c r="AH615" s="40">
        <f t="shared" si="52"/>
        <v>521.85831043007283</v>
      </c>
      <c r="AJ615" t="str">
        <f t="shared" si="53"/>
        <v>INSERT INTO TABLA_PRESUPUESTO VALUES ('VSR','80223-C','14005057-19',2022,'Abril',30,'USD',1200,576.922802,0,0,27.089432,0,29.67031,38.469702,1.733347,4.132374,0,0,0,0,0,0,0,74.129456,0.123722,0,4,'20224','2022-4-01');</v>
      </c>
    </row>
    <row r="616" spans="1:36" x14ac:dyDescent="0.2">
      <c r="A616" s="7" t="s">
        <v>117</v>
      </c>
      <c r="B616" t="s">
        <v>105</v>
      </c>
      <c r="C616" t="s">
        <v>381</v>
      </c>
      <c r="D616">
        <v>2022</v>
      </c>
      <c r="E616" t="s">
        <v>48</v>
      </c>
      <c r="F616" s="5">
        <v>30</v>
      </c>
      <c r="G616" t="s">
        <v>134</v>
      </c>
      <c r="H616" s="5">
        <v>1200</v>
      </c>
      <c r="I616" s="5">
        <v>622.54430872565001</v>
      </c>
      <c r="J616" s="5">
        <v>0</v>
      </c>
      <c r="K616" s="5">
        <v>0</v>
      </c>
      <c r="L616" s="5">
        <v>27.089431735878794</v>
      </c>
      <c r="M616" s="5">
        <v>0</v>
      </c>
      <c r="N616" s="5">
        <v>29.670310233825038</v>
      </c>
      <c r="O616" s="5">
        <v>38.469701793484028</v>
      </c>
      <c r="P616" s="5">
        <v>1.7333474831087055</v>
      </c>
      <c r="Q616" s="5">
        <v>4.1323744747998763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f t="shared" si="51"/>
        <v>74.129455500803004</v>
      </c>
      <c r="Z616" s="5">
        <v>0.12372151558536107</v>
      </c>
      <c r="AA616" s="5">
        <v>0</v>
      </c>
      <c r="AB616" s="5">
        <f>VLOOKUP($E616,Parametros!$B$3:$F$14,2,FALSE)</f>
        <v>4</v>
      </c>
      <c r="AC616" s="5" t="str">
        <f>VLOOKUP($E616,Parametros!$B$3:$F$14,4,FALSE)</f>
        <v>20224</v>
      </c>
      <c r="AD616" s="5" t="str">
        <f>VLOOKUP($E616,Parametros!$B$3:$F$14,5,FALSE)</f>
        <v>2022-4-01</v>
      </c>
      <c r="AE616" s="5">
        <v>0</v>
      </c>
      <c r="AF616" t="s">
        <v>438</v>
      </c>
      <c r="AG616" t="s">
        <v>455</v>
      </c>
      <c r="AH616" s="40">
        <f t="shared" si="52"/>
        <v>476.23680403766826</v>
      </c>
      <c r="AJ616" t="str">
        <f t="shared" si="53"/>
        <v>INSERT INTO TABLA_PRESUPUESTO VALUES ('VSR','80223-C','14004997-19',2022,'Abril',30,'USD',1200,622.544309,0,0,27.089432,0,29.67031,38.469702,1.733347,4.132374,0,0,0,0,0,0,0,74.129456,0.123722,0,4,'20224','2022-4-01');</v>
      </c>
    </row>
    <row r="617" spans="1:36" x14ac:dyDescent="0.2">
      <c r="A617" s="7" t="s">
        <v>117</v>
      </c>
      <c r="B617" t="s">
        <v>82</v>
      </c>
      <c r="C617" t="s">
        <v>388</v>
      </c>
      <c r="D617">
        <v>2022</v>
      </c>
      <c r="E617" t="s">
        <v>48</v>
      </c>
      <c r="F617" s="5">
        <v>45</v>
      </c>
      <c r="G617" t="s">
        <v>134</v>
      </c>
      <c r="H617" s="5">
        <v>1170</v>
      </c>
      <c r="I617" s="5">
        <v>680.76336034253484</v>
      </c>
      <c r="J617" s="5">
        <v>0</v>
      </c>
      <c r="K617" s="5">
        <v>0</v>
      </c>
      <c r="L617" s="5">
        <v>40.634147603818192</v>
      </c>
      <c r="M617" s="5">
        <v>0</v>
      </c>
      <c r="N617" s="5">
        <v>55.916666666666671</v>
      </c>
      <c r="O617" s="5">
        <v>43.75</v>
      </c>
      <c r="P617" s="5">
        <v>4.4916666666666671</v>
      </c>
      <c r="Q617" s="5">
        <v>4.0290651129298798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f t="shared" ref="Y617:Y661" si="54">+M617+N617+O617+P617+T617+U617+V617+Z617+AA617+S617+X617+Q617+R617</f>
        <v>140.87568927868784</v>
      </c>
      <c r="Z617" s="5">
        <v>32.688290832424627</v>
      </c>
      <c r="AA617" s="5">
        <v>0</v>
      </c>
      <c r="AB617" s="5">
        <f>VLOOKUP($E617,Parametros!$B$3:$F$14,2,FALSE)</f>
        <v>4</v>
      </c>
      <c r="AC617" s="5" t="str">
        <f>VLOOKUP($E617,Parametros!$B$3:$F$14,4,FALSE)</f>
        <v>20224</v>
      </c>
      <c r="AD617" s="5" t="str">
        <f>VLOOKUP($E617,Parametros!$B$3:$F$14,5,FALSE)</f>
        <v>2022-4-01</v>
      </c>
      <c r="AE617" s="5">
        <v>0</v>
      </c>
      <c r="AF617" t="s">
        <v>456</v>
      </c>
      <c r="AG617" t="s">
        <v>457</v>
      </c>
      <c r="AH617" s="40">
        <f t="shared" ref="AH617:AH661" si="55">+H617-SUM(I617:X617)-SUM(Z617:AA617)</f>
        <v>307.7268027749592</v>
      </c>
      <c r="AJ617" t="str">
        <f t="shared" si="53"/>
        <v>INSERT INTO TABLA_PRESUPUESTO VALUES ('VSR','80146-C','14004999-19',2022,'Abril',45,'USD',1170,680.76336,0,0,40.634148,0,55.916667,43.75,4.491667,4.029065,0,0,0,0,0,0,0,140.875689,32.688291,0,4,'20224','2022-4-01');</v>
      </c>
    </row>
    <row r="618" spans="1:36" x14ac:dyDescent="0.2">
      <c r="A618" s="7" t="s">
        <v>117</v>
      </c>
      <c r="B618" t="s">
        <v>82</v>
      </c>
      <c r="C618" t="s">
        <v>389</v>
      </c>
      <c r="D618">
        <v>2022</v>
      </c>
      <c r="E618" t="s">
        <v>48</v>
      </c>
      <c r="F618" s="5">
        <v>45</v>
      </c>
      <c r="G618" t="s">
        <v>134</v>
      </c>
      <c r="H618" s="5">
        <v>2340</v>
      </c>
      <c r="I618" s="5">
        <v>625.43961340961755</v>
      </c>
      <c r="J618" s="5">
        <v>0</v>
      </c>
      <c r="K618" s="5">
        <v>0</v>
      </c>
      <c r="L618" s="5">
        <v>40.634147603818192</v>
      </c>
      <c r="M618" s="5">
        <v>0</v>
      </c>
      <c r="N618" s="5">
        <v>55.916666666666671</v>
      </c>
      <c r="O618" s="5">
        <v>43.75</v>
      </c>
      <c r="P618" s="5">
        <v>4.4916666666666671</v>
      </c>
      <c r="Q618" s="5">
        <v>8.0581302258597596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f t="shared" si="54"/>
        <v>144.90475439161773</v>
      </c>
      <c r="Z618" s="5">
        <v>32.688290832424627</v>
      </c>
      <c r="AA618" s="5">
        <v>0</v>
      </c>
      <c r="AB618" s="5">
        <f>VLOOKUP($E618,Parametros!$B$3:$F$14,2,FALSE)</f>
        <v>4</v>
      </c>
      <c r="AC618" s="5" t="str">
        <f>VLOOKUP($E618,Parametros!$B$3:$F$14,4,FALSE)</f>
        <v>20224</v>
      </c>
      <c r="AD618" s="5" t="str">
        <f>VLOOKUP($E618,Parametros!$B$3:$F$14,5,FALSE)</f>
        <v>2022-4-01</v>
      </c>
      <c r="AE618" s="5">
        <v>0</v>
      </c>
      <c r="AF618" t="s">
        <v>456</v>
      </c>
      <c r="AG618" t="s">
        <v>457</v>
      </c>
      <c r="AH618" s="40">
        <f t="shared" si="55"/>
        <v>1529.0214845949467</v>
      </c>
      <c r="AJ618" t="str">
        <f t="shared" si="53"/>
        <v>INSERT INTO TABLA_PRESUPUESTO VALUES ('VSR','80146-C','14005125-20',2022,'Abril',45,'USD',2340,625.439613,0,0,40.634148,0,55.916667,43.75,4.491667,8.05813,0,0,0,0,0,0,0,144.904754,32.688291,0,4,'20224','2022-4-01');</v>
      </c>
    </row>
    <row r="619" spans="1:36" x14ac:dyDescent="0.2">
      <c r="A619" s="7" t="s">
        <v>117</v>
      </c>
      <c r="B619" t="s">
        <v>69</v>
      </c>
      <c r="C619" t="s">
        <v>392</v>
      </c>
      <c r="D619">
        <v>2022</v>
      </c>
      <c r="E619" t="s">
        <v>48</v>
      </c>
      <c r="F619" s="5">
        <v>9</v>
      </c>
      <c r="G619" t="s">
        <v>134</v>
      </c>
      <c r="H619" s="5">
        <v>899.64</v>
      </c>
      <c r="I619" s="5">
        <v>411.04345887918083</v>
      </c>
      <c r="J619" s="5">
        <v>0</v>
      </c>
      <c r="K619" s="5">
        <v>18</v>
      </c>
      <c r="L619" s="5">
        <v>8.1268295207636392</v>
      </c>
      <c r="M619" s="5">
        <v>0</v>
      </c>
      <c r="N619" s="5">
        <v>13.979166666666668</v>
      </c>
      <c r="O619" s="5">
        <v>10.9375</v>
      </c>
      <c r="P619" s="5">
        <v>1.1229166666666668</v>
      </c>
      <c r="Q619" s="5">
        <v>3.0980411437574675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f t="shared" si="54"/>
        <v>35.675282643575727</v>
      </c>
      <c r="Z619" s="5">
        <v>6.5376581664849258</v>
      </c>
      <c r="AA619" s="5">
        <v>0</v>
      </c>
      <c r="AB619" s="5">
        <f>VLOOKUP($E619,Parametros!$B$3:$F$14,2,FALSE)</f>
        <v>4</v>
      </c>
      <c r="AC619" s="5" t="str">
        <f>VLOOKUP($E619,Parametros!$B$3:$F$14,4,FALSE)</f>
        <v>20224</v>
      </c>
      <c r="AD619" s="5" t="str">
        <f>VLOOKUP($E619,Parametros!$B$3:$F$14,5,FALSE)</f>
        <v>2022-4-01</v>
      </c>
      <c r="AE619" s="5">
        <v>0</v>
      </c>
      <c r="AF619" t="s">
        <v>456</v>
      </c>
      <c r="AG619" t="s">
        <v>458</v>
      </c>
      <c r="AH619" s="40">
        <f t="shared" si="55"/>
        <v>426.79442895647981</v>
      </c>
      <c r="AJ619" t="str">
        <f t="shared" si="53"/>
        <v>INSERT INTO TABLA_PRESUPUESTO VALUES ('VSR','80099-C','14005066-17',2022,'Abril',9,'USD',899.64,411.043459,0,18,8.12683,0,13.979167,10.9375,1.122917,3.098041,0,0,0,0,0,0,0,35.675283,6.537658,0,4,'20224','2022-4-01');</v>
      </c>
    </row>
    <row r="620" spans="1:36" x14ac:dyDescent="0.2">
      <c r="A620" s="7" t="s">
        <v>117</v>
      </c>
      <c r="B620" t="s">
        <v>69</v>
      </c>
      <c r="C620" t="s">
        <v>259</v>
      </c>
      <c r="D620">
        <v>2022</v>
      </c>
      <c r="E620" t="s">
        <v>48</v>
      </c>
      <c r="F620" s="5">
        <v>75</v>
      </c>
      <c r="G620" t="s">
        <v>134</v>
      </c>
      <c r="H620" s="5">
        <v>2925</v>
      </c>
      <c r="I620" s="5">
        <v>1333.8081703141247</v>
      </c>
      <c r="J620" s="5">
        <v>0</v>
      </c>
      <c r="K620" s="5">
        <v>150</v>
      </c>
      <c r="L620" s="5">
        <v>67.723579339696983</v>
      </c>
      <c r="M620" s="5">
        <v>0</v>
      </c>
      <c r="N620" s="5">
        <v>116.49305555555556</v>
      </c>
      <c r="O620" s="5">
        <v>91.145833333333329</v>
      </c>
      <c r="P620" s="5">
        <v>9.3576388888888893</v>
      </c>
      <c r="Q620" s="5">
        <v>10.072662782324699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f t="shared" si="54"/>
        <v>281.54967528081016</v>
      </c>
      <c r="Z620" s="5">
        <v>54.480484720707715</v>
      </c>
      <c r="AA620" s="5">
        <v>0</v>
      </c>
      <c r="AB620" s="5">
        <f>VLOOKUP($E620,Parametros!$B$3:$F$14,2,FALSE)</f>
        <v>4</v>
      </c>
      <c r="AC620" s="5" t="str">
        <f>VLOOKUP($E620,Parametros!$B$3:$F$14,4,FALSE)</f>
        <v>20224</v>
      </c>
      <c r="AD620" s="5" t="str">
        <f>VLOOKUP($E620,Parametros!$B$3:$F$14,5,FALSE)</f>
        <v>2022-4-01</v>
      </c>
      <c r="AE620" s="5">
        <v>0</v>
      </c>
      <c r="AF620" t="s">
        <v>456</v>
      </c>
      <c r="AG620" t="s">
        <v>458</v>
      </c>
      <c r="AH620" s="40">
        <f t="shared" si="55"/>
        <v>1091.9185750653683</v>
      </c>
      <c r="AJ620" t="str">
        <f t="shared" si="53"/>
        <v>INSERT INTO TABLA_PRESUPUESTO VALUES ('VSR','80099-C','14005051-21',2022,'Abril',75,'USD',2925,1333.80817,0,150,67.723579,0,116.493056,91.145833,9.357639,10.072663,0,0,0,0,0,0,0,281.549675,54.480485,0,4,'20224','2022-4-01');</v>
      </c>
    </row>
    <row r="621" spans="1:36" x14ac:dyDescent="0.2">
      <c r="A621" s="7" t="s">
        <v>117</v>
      </c>
      <c r="B621" t="s">
        <v>69</v>
      </c>
      <c r="C621" t="s">
        <v>250</v>
      </c>
      <c r="D621">
        <v>2022</v>
      </c>
      <c r="E621" t="s">
        <v>48</v>
      </c>
      <c r="F621" s="5">
        <v>37.5</v>
      </c>
      <c r="G621" t="s">
        <v>134</v>
      </c>
      <c r="H621" s="5">
        <v>1462.5</v>
      </c>
      <c r="I621" s="5">
        <v>535.76757820752755</v>
      </c>
      <c r="J621" s="5">
        <v>0</v>
      </c>
      <c r="K621" s="5">
        <v>75</v>
      </c>
      <c r="L621" s="5">
        <v>33.861789669848491</v>
      </c>
      <c r="M621" s="5">
        <v>0</v>
      </c>
      <c r="N621" s="5">
        <v>58.246527777777779</v>
      </c>
      <c r="O621" s="5">
        <v>45.572916666666664</v>
      </c>
      <c r="P621" s="5">
        <v>4.6788194444444446</v>
      </c>
      <c r="Q621" s="5">
        <v>5.0363313911623493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f t="shared" si="54"/>
        <v>140.77483764040508</v>
      </c>
      <c r="Z621" s="5">
        <v>27.240242360353857</v>
      </c>
      <c r="AA621" s="5">
        <v>0</v>
      </c>
      <c r="AB621" s="5">
        <f>VLOOKUP($E621,Parametros!$B$3:$F$14,2,FALSE)</f>
        <v>4</v>
      </c>
      <c r="AC621" s="5" t="str">
        <f>VLOOKUP($E621,Parametros!$B$3:$F$14,4,FALSE)</f>
        <v>20224</v>
      </c>
      <c r="AD621" s="5" t="str">
        <f>VLOOKUP($E621,Parametros!$B$3:$F$14,5,FALSE)</f>
        <v>2022-4-01</v>
      </c>
      <c r="AE621" s="5">
        <v>0</v>
      </c>
      <c r="AF621" t="s">
        <v>456</v>
      </c>
      <c r="AG621" t="s">
        <v>458</v>
      </c>
      <c r="AH621" s="40">
        <f t="shared" si="55"/>
        <v>677.09579448221893</v>
      </c>
      <c r="AJ621" t="str">
        <f t="shared" si="53"/>
        <v>INSERT INTO TABLA_PRESUPUESTO VALUES ('VSR','80099-C','14005055-21',2022,'Abril',37.5,'USD',1462.5,535.767578,0,75,33.86179,0,58.246528,45.572917,4.678819,5.036331,0,0,0,0,0,0,0,140.774838,27.240242,0,4,'20224','2022-4-01');</v>
      </c>
    </row>
    <row r="622" spans="1:36" x14ac:dyDescent="0.2">
      <c r="A622" s="7" t="s">
        <v>117</v>
      </c>
      <c r="B622" t="s">
        <v>69</v>
      </c>
      <c r="C622" t="s">
        <v>393</v>
      </c>
      <c r="D622">
        <v>2022</v>
      </c>
      <c r="E622" t="s">
        <v>48</v>
      </c>
      <c r="F622" s="5">
        <v>60</v>
      </c>
      <c r="G622" t="s">
        <v>134</v>
      </c>
      <c r="H622" s="5">
        <v>3600</v>
      </c>
      <c r="I622" s="5">
        <v>1404.4094493916675</v>
      </c>
      <c r="J622" s="5">
        <v>0</v>
      </c>
      <c r="K622" s="5">
        <v>120</v>
      </c>
      <c r="L622" s="5">
        <v>54.178863471757587</v>
      </c>
      <c r="M622" s="5">
        <v>0</v>
      </c>
      <c r="N622" s="5">
        <v>93.194444444444443</v>
      </c>
      <c r="O622" s="5">
        <v>72.916666666666671</v>
      </c>
      <c r="P622" s="5">
        <v>7.4861111111111125</v>
      </c>
      <c r="Q622" s="5">
        <v>12.397123424399629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f t="shared" si="54"/>
        <v>229.57873342318803</v>
      </c>
      <c r="Z622" s="5">
        <v>43.584387776566167</v>
      </c>
      <c r="AA622" s="5">
        <v>0</v>
      </c>
      <c r="AB622" s="5">
        <f>VLOOKUP($E622,Parametros!$B$3:$F$14,2,FALSE)</f>
        <v>4</v>
      </c>
      <c r="AC622" s="5" t="str">
        <f>VLOOKUP($E622,Parametros!$B$3:$F$14,4,FALSE)</f>
        <v>20224</v>
      </c>
      <c r="AD622" s="5" t="str">
        <f>VLOOKUP($E622,Parametros!$B$3:$F$14,5,FALSE)</f>
        <v>2022-4-01</v>
      </c>
      <c r="AE622" s="5">
        <v>0</v>
      </c>
      <c r="AF622" t="s">
        <v>456</v>
      </c>
      <c r="AG622" t="s">
        <v>458</v>
      </c>
      <c r="AH622" s="40">
        <f t="shared" si="55"/>
        <v>1791.832953713387</v>
      </c>
      <c r="AJ622" t="str">
        <f t="shared" si="53"/>
        <v>INSERT INTO TABLA_PRESUPUESTO VALUES ('VSR','80099-C','14005069-15',2022,'Abril',60,'USD',3600,1404.409449,0,120,54.178863,0,93.194444,72.916667,7.486111,12.397123,0,0,0,0,0,0,0,229.578733,43.584388,0,4,'20224','2022-4-01');</v>
      </c>
    </row>
    <row r="623" spans="1:36" x14ac:dyDescent="0.2">
      <c r="A623" s="7" t="s">
        <v>117</v>
      </c>
      <c r="B623" t="s">
        <v>76</v>
      </c>
      <c r="C623" t="s">
        <v>395</v>
      </c>
      <c r="D623">
        <v>2022</v>
      </c>
      <c r="E623" t="s">
        <v>48</v>
      </c>
      <c r="F623" s="5">
        <v>45</v>
      </c>
      <c r="G623" t="s">
        <v>134</v>
      </c>
      <c r="H623" s="5">
        <v>1800</v>
      </c>
      <c r="I623" s="5">
        <v>615.24380623085881</v>
      </c>
      <c r="J623" s="5">
        <v>0</v>
      </c>
      <c r="K623" s="5">
        <v>0</v>
      </c>
      <c r="L623" s="5">
        <v>40.634147603818192</v>
      </c>
      <c r="M623" s="5">
        <v>0</v>
      </c>
      <c r="N623" s="5">
        <v>69.895833333333329</v>
      </c>
      <c r="O623" s="5">
        <v>54.6875</v>
      </c>
      <c r="P623" s="5">
        <v>5.6145833333333339</v>
      </c>
      <c r="Q623" s="5">
        <v>6.1985617121998144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f t="shared" si="54"/>
        <v>169.0847692112911</v>
      </c>
      <c r="Z623" s="5">
        <v>32.688290832424627</v>
      </c>
      <c r="AA623" s="5">
        <v>0</v>
      </c>
      <c r="AB623" s="5">
        <f>VLOOKUP($E623,Parametros!$B$3:$F$14,2,FALSE)</f>
        <v>4</v>
      </c>
      <c r="AC623" s="5" t="str">
        <f>VLOOKUP($E623,Parametros!$B$3:$F$14,4,FALSE)</f>
        <v>20224</v>
      </c>
      <c r="AD623" s="5" t="str">
        <f>VLOOKUP($E623,Parametros!$B$3:$F$14,5,FALSE)</f>
        <v>2022-4-01</v>
      </c>
      <c r="AE623" s="5">
        <v>0</v>
      </c>
      <c r="AF623" t="s">
        <v>456</v>
      </c>
      <c r="AG623" t="s">
        <v>460</v>
      </c>
      <c r="AH623" s="40">
        <f t="shared" si="55"/>
        <v>975.03727695403188</v>
      </c>
      <c r="AJ623" t="str">
        <f t="shared" si="53"/>
        <v>INSERT INTO TABLA_PRESUPUESTO VALUES ('VSR','80135-C','14005054-21',2022,'Abril',45,'USD',1800,615.243806,0,0,40.634148,0,69.895833,54.6875,5.614583,6.198562,0,0,0,0,0,0,0,169.084769,32.688291,0,4,'20224','2022-4-01');</v>
      </c>
    </row>
    <row r="624" spans="1:36" x14ac:dyDescent="0.2">
      <c r="A624" s="7" t="s">
        <v>117</v>
      </c>
      <c r="B624" t="s">
        <v>76</v>
      </c>
      <c r="C624" t="s">
        <v>131</v>
      </c>
      <c r="D624">
        <v>2022</v>
      </c>
      <c r="E624" t="s">
        <v>48</v>
      </c>
      <c r="F624" s="5">
        <v>45</v>
      </c>
      <c r="G624" t="s">
        <v>134</v>
      </c>
      <c r="H624" s="5">
        <v>2700</v>
      </c>
      <c r="I624" s="5">
        <v>1576.6750091791489</v>
      </c>
      <c r="J624" s="5">
        <v>0</v>
      </c>
      <c r="K624" s="5">
        <v>0</v>
      </c>
      <c r="L624" s="5">
        <v>40.634147603818192</v>
      </c>
      <c r="M624" s="5">
        <v>0</v>
      </c>
      <c r="N624" s="5">
        <v>69.895833333333329</v>
      </c>
      <c r="O624" s="5">
        <v>54.6875</v>
      </c>
      <c r="P624" s="5">
        <v>5.6145833333333339</v>
      </c>
      <c r="Q624" s="5">
        <v>9.2978425682997212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f t="shared" si="54"/>
        <v>172.18405006739101</v>
      </c>
      <c r="Z624" s="5">
        <v>32.688290832424627</v>
      </c>
      <c r="AA624" s="5">
        <v>0</v>
      </c>
      <c r="AB624" s="5">
        <f>VLOOKUP($E624,Parametros!$B$3:$F$14,2,FALSE)</f>
        <v>4</v>
      </c>
      <c r="AC624" s="5" t="str">
        <f>VLOOKUP($E624,Parametros!$B$3:$F$14,4,FALSE)</f>
        <v>20224</v>
      </c>
      <c r="AD624" s="5" t="str">
        <f>VLOOKUP($E624,Parametros!$B$3:$F$14,5,FALSE)</f>
        <v>2022-4-01</v>
      </c>
      <c r="AE624" s="5">
        <v>0</v>
      </c>
      <c r="AF624" t="s">
        <v>456</v>
      </c>
      <c r="AG624" t="s">
        <v>460</v>
      </c>
      <c r="AH624" s="40">
        <f t="shared" si="55"/>
        <v>910.50679314964191</v>
      </c>
      <c r="AJ624" t="str">
        <f t="shared" si="53"/>
        <v>INSERT INTO TABLA_PRESUPUESTO VALUES ('VSR','80135-C','14005076-18',2022,'Abril',45,'USD',2700,1576.675009,0,0,40.634148,0,69.895833,54.6875,5.614583,9.297843,0,0,0,0,0,0,0,172.18405,32.688291,0,4,'20224','2022-4-01');</v>
      </c>
    </row>
    <row r="625" spans="1:36" x14ac:dyDescent="0.2">
      <c r="A625" s="7" t="s">
        <v>117</v>
      </c>
      <c r="B625" t="s">
        <v>71</v>
      </c>
      <c r="C625" t="s">
        <v>396</v>
      </c>
      <c r="D625">
        <v>2022</v>
      </c>
      <c r="E625" t="s">
        <v>48</v>
      </c>
      <c r="F625" s="5">
        <v>210</v>
      </c>
      <c r="G625" t="s">
        <v>134</v>
      </c>
      <c r="H625" s="5">
        <v>5880</v>
      </c>
      <c r="I625" s="5">
        <v>3340.1257205984957</v>
      </c>
      <c r="J625" s="5">
        <v>0</v>
      </c>
      <c r="K625" s="5">
        <v>0</v>
      </c>
      <c r="L625" s="5">
        <v>189.62602215115157</v>
      </c>
      <c r="M625" s="5">
        <v>0</v>
      </c>
      <c r="N625" s="5">
        <v>87.937499999999986</v>
      </c>
      <c r="O625" s="5">
        <v>126.875</v>
      </c>
      <c r="P625" s="5">
        <v>7.8604166666666675</v>
      </c>
      <c r="Q625" s="5">
        <v>20.248634926519394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f t="shared" si="54"/>
        <v>395.46690881116768</v>
      </c>
      <c r="Z625" s="5">
        <v>152.5453572179816</v>
      </c>
      <c r="AA625" s="5">
        <v>0</v>
      </c>
      <c r="AB625" s="5">
        <f>VLOOKUP($E625,Parametros!$B$3:$F$14,2,FALSE)</f>
        <v>4</v>
      </c>
      <c r="AC625" s="5" t="str">
        <f>VLOOKUP($E625,Parametros!$B$3:$F$14,4,FALSE)</f>
        <v>20224</v>
      </c>
      <c r="AD625" s="5" t="str">
        <f>VLOOKUP($E625,Parametros!$B$3:$F$14,5,FALSE)</f>
        <v>2022-4-01</v>
      </c>
      <c r="AE625" s="5">
        <v>0</v>
      </c>
      <c r="AF625" t="s">
        <v>456</v>
      </c>
      <c r="AG625" t="s">
        <v>461</v>
      </c>
      <c r="AH625" s="40">
        <f t="shared" si="55"/>
        <v>1954.7813484391847</v>
      </c>
      <c r="AJ625" t="str">
        <f t="shared" si="53"/>
        <v>INSERT INTO TABLA_PRESUPUESTO VALUES ('VSR','80112-C','14004233-21',2022,'Abril',210,'USD',5880,3340.125721,0,0,189.626022,0,87.9375,126.875,7.860417,20.248635,0,0,0,0,0,0,0,395.466909,152.545357,0,4,'20224','2022-4-01');</v>
      </c>
    </row>
    <row r="626" spans="1:36" x14ac:dyDescent="0.2">
      <c r="A626" s="7" t="s">
        <v>117</v>
      </c>
      <c r="B626" t="s">
        <v>71</v>
      </c>
      <c r="C626" t="s">
        <v>397</v>
      </c>
      <c r="D626">
        <v>2022</v>
      </c>
      <c r="E626" t="s">
        <v>48</v>
      </c>
      <c r="F626" s="5">
        <v>90</v>
      </c>
      <c r="G626" t="s">
        <v>134</v>
      </c>
      <c r="H626" s="5">
        <v>2520</v>
      </c>
      <c r="I626" s="5">
        <v>1303.2472610192353</v>
      </c>
      <c r="J626" s="5">
        <v>0</v>
      </c>
      <c r="K626" s="5">
        <v>0</v>
      </c>
      <c r="L626" s="5">
        <v>81.268295207636385</v>
      </c>
      <c r="M626" s="5">
        <v>0</v>
      </c>
      <c r="N626" s="5">
        <v>37.6875</v>
      </c>
      <c r="O626" s="5">
        <v>54.375</v>
      </c>
      <c r="P626" s="5">
        <v>3.3687500000000008</v>
      </c>
      <c r="Q626" s="5">
        <v>8.6779863970797404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f t="shared" si="54"/>
        <v>169.485818061929</v>
      </c>
      <c r="Z626" s="5">
        <v>65.376581664849255</v>
      </c>
      <c r="AA626" s="5">
        <v>0</v>
      </c>
      <c r="AB626" s="5">
        <f>VLOOKUP($E626,Parametros!$B$3:$F$14,2,FALSE)</f>
        <v>4</v>
      </c>
      <c r="AC626" s="5" t="str">
        <f>VLOOKUP($E626,Parametros!$B$3:$F$14,4,FALSE)</f>
        <v>20224</v>
      </c>
      <c r="AD626" s="5" t="str">
        <f>VLOOKUP($E626,Parametros!$B$3:$F$14,5,FALSE)</f>
        <v>2022-4-01</v>
      </c>
      <c r="AE626" s="5">
        <v>0</v>
      </c>
      <c r="AF626" t="s">
        <v>456</v>
      </c>
      <c r="AG626" t="s">
        <v>461</v>
      </c>
      <c r="AH626" s="40">
        <f t="shared" si="55"/>
        <v>965.99862571119911</v>
      </c>
      <c r="AJ626" t="str">
        <f t="shared" si="53"/>
        <v>INSERT INTO TABLA_PRESUPUESTO VALUES ('VSR','80112-C','14004230-21',2022,'Abril',90,'USD',2520,1303.247261,0,0,81.268295,0,37.6875,54.375,3.36875,8.677986,0,0,0,0,0,0,0,169.485818,65.376582,0,4,'20224','2022-4-01');</v>
      </c>
    </row>
    <row r="627" spans="1:36" x14ac:dyDescent="0.2">
      <c r="A627" s="7" t="s">
        <v>117</v>
      </c>
      <c r="B627" t="s">
        <v>398</v>
      </c>
      <c r="C627" t="s">
        <v>122</v>
      </c>
      <c r="D627">
        <v>2022</v>
      </c>
      <c r="E627" t="s">
        <v>48</v>
      </c>
      <c r="F627" s="5">
        <v>6</v>
      </c>
      <c r="G627" t="s">
        <v>134</v>
      </c>
      <c r="H627" s="5">
        <v>660</v>
      </c>
      <c r="I627" s="5">
        <v>308.48950258612058</v>
      </c>
      <c r="J627" s="5">
        <v>0</v>
      </c>
      <c r="K627" s="5">
        <v>0</v>
      </c>
      <c r="L627" s="5">
        <v>5.4178863471757595</v>
      </c>
      <c r="M627" s="5">
        <v>0</v>
      </c>
      <c r="N627" s="5">
        <v>3.3888888888888888</v>
      </c>
      <c r="O627" s="5">
        <v>2.6515151515151514</v>
      </c>
      <c r="P627" s="5">
        <v>0.27222222222222225</v>
      </c>
      <c r="Q627" s="5">
        <v>2.2728059611399321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f t="shared" si="54"/>
        <v>12.943871001422812</v>
      </c>
      <c r="Z627" s="5">
        <v>4.3584387776566169</v>
      </c>
      <c r="AA627" s="5">
        <v>0</v>
      </c>
      <c r="AB627" s="5">
        <f>VLOOKUP($E627,Parametros!$B$3:$F$14,2,FALSE)</f>
        <v>4</v>
      </c>
      <c r="AC627" s="5" t="str">
        <f>VLOOKUP($E627,Parametros!$B$3:$F$14,4,FALSE)</f>
        <v>20224</v>
      </c>
      <c r="AD627" s="5" t="str">
        <f>VLOOKUP($E627,Parametros!$B$3:$F$14,5,FALSE)</f>
        <v>2022-4-01</v>
      </c>
      <c r="AE627" s="5">
        <v>0</v>
      </c>
      <c r="AF627" t="s">
        <v>456</v>
      </c>
      <c r="AG627" t="s">
        <v>462</v>
      </c>
      <c r="AH627" s="40">
        <f t="shared" si="55"/>
        <v>333.14874006528089</v>
      </c>
      <c r="AJ627" t="str">
        <f t="shared" si="53"/>
        <v>INSERT INTO TABLA_PRESUPUESTO VALUES ('VSR','CRIP_VIE','14005080-18',2022,'Abril',6,'USD',660,308.489503,0,0,5.417886,0,3.388889,2.651515,0.272222,2.272806,0,0,0,0,0,0,0,12.943871,4.358439,0,4,'20224','2022-4-01');</v>
      </c>
    </row>
    <row r="628" spans="1:36" x14ac:dyDescent="0.2">
      <c r="A628" s="7" t="s">
        <v>117</v>
      </c>
      <c r="B628" t="s">
        <v>398</v>
      </c>
      <c r="C628" t="s">
        <v>144</v>
      </c>
      <c r="D628">
        <v>2022</v>
      </c>
      <c r="E628" t="s">
        <v>48</v>
      </c>
      <c r="F628" s="5">
        <v>6</v>
      </c>
      <c r="G628" t="s">
        <v>134</v>
      </c>
      <c r="H628" s="5">
        <v>216</v>
      </c>
      <c r="I628" s="5">
        <v>543.33448785032783</v>
      </c>
      <c r="J628" s="5">
        <v>0</v>
      </c>
      <c r="K628" s="5">
        <v>0</v>
      </c>
      <c r="L628" s="5">
        <v>5.4178863471757595</v>
      </c>
      <c r="M628" s="5">
        <v>0</v>
      </c>
      <c r="N628" s="5">
        <v>3.3888888888888888</v>
      </c>
      <c r="O628" s="5">
        <v>2.6515151515151514</v>
      </c>
      <c r="P628" s="5">
        <v>0.27222222222222225</v>
      </c>
      <c r="Q628" s="5">
        <v>0.74382740546397774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f t="shared" si="54"/>
        <v>11.414892445746858</v>
      </c>
      <c r="Z628" s="5">
        <v>4.3584387776566169</v>
      </c>
      <c r="AA628" s="5">
        <v>0</v>
      </c>
      <c r="AB628" s="5">
        <f>VLOOKUP($E628,Parametros!$B$3:$F$14,2,FALSE)</f>
        <v>4</v>
      </c>
      <c r="AC628" s="5" t="str">
        <f>VLOOKUP($E628,Parametros!$B$3:$F$14,4,FALSE)</f>
        <v>20224</v>
      </c>
      <c r="AD628" s="5" t="str">
        <f>VLOOKUP($E628,Parametros!$B$3:$F$14,5,FALSE)</f>
        <v>2022-4-01</v>
      </c>
      <c r="AE628" s="5">
        <v>0</v>
      </c>
      <c r="AF628" t="s">
        <v>456</v>
      </c>
      <c r="AG628" t="s">
        <v>462</v>
      </c>
      <c r="AH628" s="40">
        <f t="shared" si="55"/>
        <v>-344.16726664325051</v>
      </c>
      <c r="AJ628" t="str">
        <f t="shared" si="53"/>
        <v>INSERT INTO TABLA_PRESUPUESTO VALUES ('VSR','CRIP_VIE','14004879-18',2022,'Abril',6,'USD',216,543.334488,0,0,5.417886,0,3.388889,2.651515,0.272222,0.743827,0,0,0,0,0,0,0,11.414892,4.358439,0,4,'20224','2022-4-01');</v>
      </c>
    </row>
    <row r="629" spans="1:36" x14ac:dyDescent="0.2">
      <c r="A629" s="7" t="s">
        <v>117</v>
      </c>
      <c r="B629" t="s">
        <v>398</v>
      </c>
      <c r="C629" t="s">
        <v>395</v>
      </c>
      <c r="D629">
        <v>2022</v>
      </c>
      <c r="E629" t="s">
        <v>48</v>
      </c>
      <c r="F629" s="5">
        <v>60</v>
      </c>
      <c r="G629" t="s">
        <v>134</v>
      </c>
      <c r="H629" s="5">
        <v>2160</v>
      </c>
      <c r="I629" s="5">
        <v>820.32507497447841</v>
      </c>
      <c r="J629" s="5">
        <v>0</v>
      </c>
      <c r="K629" s="5">
        <v>0</v>
      </c>
      <c r="L629" s="5">
        <v>54.178863471757587</v>
      </c>
      <c r="M629" s="5">
        <v>0</v>
      </c>
      <c r="N629" s="5">
        <v>33.888888888888886</v>
      </c>
      <c r="O629" s="5">
        <v>26.515151515151516</v>
      </c>
      <c r="P629" s="5">
        <v>2.7222222222222223</v>
      </c>
      <c r="Q629" s="5">
        <v>7.4382740546397779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f t="shared" si="54"/>
        <v>114.14892445746857</v>
      </c>
      <c r="Z629" s="5">
        <v>43.584387776566167</v>
      </c>
      <c r="AA629" s="5">
        <v>0</v>
      </c>
      <c r="AB629" s="5">
        <f>VLOOKUP($E629,Parametros!$B$3:$F$14,2,FALSE)</f>
        <v>4</v>
      </c>
      <c r="AC629" s="5" t="str">
        <f>VLOOKUP($E629,Parametros!$B$3:$F$14,4,FALSE)</f>
        <v>20224</v>
      </c>
      <c r="AD629" s="5" t="str">
        <f>VLOOKUP($E629,Parametros!$B$3:$F$14,5,FALSE)</f>
        <v>2022-4-01</v>
      </c>
      <c r="AE629" s="5">
        <v>0</v>
      </c>
      <c r="AF629" t="s">
        <v>456</v>
      </c>
      <c r="AG629" t="s">
        <v>462</v>
      </c>
      <c r="AH629" s="40">
        <f t="shared" si="55"/>
        <v>1171.3471370962955</v>
      </c>
      <c r="AJ629" t="str">
        <f t="shared" si="53"/>
        <v>INSERT INTO TABLA_PRESUPUESTO VALUES ('VSR','CRIP_VIE','14005054-21',2022,'Abril',60,'USD',2160,820.325075,0,0,54.178863,0,33.888889,26.515152,2.722222,7.438274,0,0,0,0,0,0,0,114.148924,43.584388,0,4,'20224','2022-4-01');</v>
      </c>
    </row>
    <row r="630" spans="1:36" x14ac:dyDescent="0.2">
      <c r="A630" s="7" t="s">
        <v>117</v>
      </c>
      <c r="B630" t="s">
        <v>398</v>
      </c>
      <c r="C630" t="s">
        <v>131</v>
      </c>
      <c r="D630">
        <v>2022</v>
      </c>
      <c r="E630" t="s">
        <v>48</v>
      </c>
      <c r="F630" s="5">
        <v>30</v>
      </c>
      <c r="G630" t="s">
        <v>134</v>
      </c>
      <c r="H630" s="5">
        <v>2250</v>
      </c>
      <c r="I630" s="5">
        <v>1051.1166727860991</v>
      </c>
      <c r="J630" s="5">
        <v>0</v>
      </c>
      <c r="K630" s="5">
        <v>0</v>
      </c>
      <c r="L630" s="5">
        <v>27.089431735878794</v>
      </c>
      <c r="M630" s="5">
        <v>0</v>
      </c>
      <c r="N630" s="5">
        <v>16.944444444444443</v>
      </c>
      <c r="O630" s="5">
        <v>13.257575757575758</v>
      </c>
      <c r="P630" s="5">
        <v>1.3611111111111112</v>
      </c>
      <c r="Q630" s="5">
        <v>7.7482021402497683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f t="shared" si="54"/>
        <v>61.103527341664162</v>
      </c>
      <c r="Z630" s="5">
        <v>21.792193888283084</v>
      </c>
      <c r="AA630" s="5">
        <v>0</v>
      </c>
      <c r="AB630" s="5">
        <f>VLOOKUP($E630,Parametros!$B$3:$F$14,2,FALSE)</f>
        <v>4</v>
      </c>
      <c r="AC630" s="5" t="str">
        <f>VLOOKUP($E630,Parametros!$B$3:$F$14,4,FALSE)</f>
        <v>20224</v>
      </c>
      <c r="AD630" s="5" t="str">
        <f>VLOOKUP($E630,Parametros!$B$3:$F$14,5,FALSE)</f>
        <v>2022-4-01</v>
      </c>
      <c r="AE630" s="5">
        <v>0</v>
      </c>
      <c r="AF630" t="s">
        <v>456</v>
      </c>
      <c r="AG630" t="s">
        <v>462</v>
      </c>
      <c r="AH630" s="40">
        <f t="shared" si="55"/>
        <v>1110.6903681363581</v>
      </c>
      <c r="AJ630" t="str">
        <f t="shared" si="53"/>
        <v>INSERT INTO TABLA_PRESUPUESTO VALUES ('VSR','CRIP_VIE','14005076-18',2022,'Abril',30,'USD',2250,1051.116673,0,0,27.089432,0,16.944444,13.257576,1.361111,7.748202,0,0,0,0,0,0,0,61.103527,21.792194,0,4,'20224','2022-4-01');</v>
      </c>
    </row>
    <row r="631" spans="1:36" x14ac:dyDescent="0.2">
      <c r="A631" s="7" t="s">
        <v>117</v>
      </c>
      <c r="B631" t="s">
        <v>111</v>
      </c>
      <c r="C631" t="s">
        <v>399</v>
      </c>
      <c r="D631">
        <v>2022</v>
      </c>
      <c r="E631" t="s">
        <v>48</v>
      </c>
      <c r="F631" s="5">
        <v>30</v>
      </c>
      <c r="G631" t="s">
        <v>134</v>
      </c>
      <c r="H631" s="5">
        <v>6000</v>
      </c>
      <c r="I631" s="5">
        <v>1957.9264504370778</v>
      </c>
      <c r="J631" s="5">
        <v>0</v>
      </c>
      <c r="K631" s="5">
        <v>0</v>
      </c>
      <c r="L631" s="5">
        <v>27.089431735878794</v>
      </c>
      <c r="M631" s="5">
        <v>0</v>
      </c>
      <c r="N631" s="5">
        <v>12.678571428571429</v>
      </c>
      <c r="O631" s="5">
        <v>25.892857142857146</v>
      </c>
      <c r="P631" s="5">
        <v>1.604166666666667</v>
      </c>
      <c r="Q631" s="5">
        <v>20.661872373999383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f t="shared" si="54"/>
        <v>82.629661500377708</v>
      </c>
      <c r="Z631" s="5">
        <v>21.792193888283084</v>
      </c>
      <c r="AA631" s="5">
        <v>0</v>
      </c>
      <c r="AB631" s="5">
        <f>VLOOKUP($E631,Parametros!$B$3:$F$14,2,FALSE)</f>
        <v>4</v>
      </c>
      <c r="AC631" s="5" t="str">
        <f>VLOOKUP($E631,Parametros!$B$3:$F$14,4,FALSE)</f>
        <v>20224</v>
      </c>
      <c r="AD631" s="5" t="str">
        <f>VLOOKUP($E631,Parametros!$B$3:$F$14,5,FALSE)</f>
        <v>2022-4-01</v>
      </c>
      <c r="AE631" s="5">
        <v>0</v>
      </c>
      <c r="AF631" t="s">
        <v>456</v>
      </c>
      <c r="AG631" t="s">
        <v>463</v>
      </c>
      <c r="AH631" s="40">
        <f t="shared" si="55"/>
        <v>3932.3544563266655</v>
      </c>
      <c r="AJ631" t="str">
        <f t="shared" si="53"/>
        <v>INSERT INTO TABLA_PRESUPUESTO VALUES ('VSR','Crip_Indonesia','14004807-16',2022,'Abril',30,'USD',6000,1957.92645,0,0,27.089432,0,12.678571,25.892857,1.604167,20.661872,0,0,0,0,0,0,0,82.629662,21.792194,0,4,'20224','2022-4-01');</v>
      </c>
    </row>
    <row r="632" spans="1:36" x14ac:dyDescent="0.2">
      <c r="A632" s="7" t="s">
        <v>117</v>
      </c>
      <c r="B632" t="s">
        <v>111</v>
      </c>
      <c r="C632" t="s">
        <v>135</v>
      </c>
      <c r="D632">
        <v>2022</v>
      </c>
      <c r="E632" t="s">
        <v>48</v>
      </c>
      <c r="F632" s="5">
        <v>9</v>
      </c>
      <c r="G632" t="s">
        <v>134</v>
      </c>
      <c r="H632" s="5">
        <v>1350</v>
      </c>
      <c r="I632" s="5">
        <v>715.4090177424107</v>
      </c>
      <c r="J632" s="5">
        <v>0</v>
      </c>
      <c r="K632" s="5">
        <v>0</v>
      </c>
      <c r="L632" s="5">
        <v>8.1268295207636392</v>
      </c>
      <c r="M632" s="5">
        <v>0</v>
      </c>
      <c r="N632" s="5">
        <v>3.8035714285714284</v>
      </c>
      <c r="O632" s="5">
        <v>7.7678571428571432</v>
      </c>
      <c r="P632" s="5">
        <v>0.48125000000000007</v>
      </c>
      <c r="Q632" s="5">
        <v>4.6489212841498606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f t="shared" si="54"/>
        <v>23.239258022063357</v>
      </c>
      <c r="Z632" s="5">
        <v>6.5376581664849258</v>
      </c>
      <c r="AA632" s="5">
        <v>0</v>
      </c>
      <c r="AB632" s="5">
        <f>VLOOKUP($E632,Parametros!$B$3:$F$14,2,FALSE)</f>
        <v>4</v>
      </c>
      <c r="AC632" s="5" t="str">
        <f>VLOOKUP($E632,Parametros!$B$3:$F$14,4,FALSE)</f>
        <v>20224</v>
      </c>
      <c r="AD632" s="5" t="str">
        <f>VLOOKUP($E632,Parametros!$B$3:$F$14,5,FALSE)</f>
        <v>2022-4-01</v>
      </c>
      <c r="AE632" s="5">
        <v>0</v>
      </c>
      <c r="AF632" t="s">
        <v>456</v>
      </c>
      <c r="AG632" t="s">
        <v>463</v>
      </c>
      <c r="AH632" s="40">
        <f t="shared" si="55"/>
        <v>603.22489471476229</v>
      </c>
      <c r="AJ632" t="str">
        <f t="shared" si="53"/>
        <v>INSERT INTO TABLA_PRESUPUESTO VALUES ('VSR','Crip_Indonesia','14004877-18',2022,'Abril',9,'USD',1350,715.409018,0,0,8.12683,0,3.803571,7.767857,0.48125,4.648921,0,0,0,0,0,0,0,23.239258,6.537658,0,4,'20224','2022-4-01');</v>
      </c>
    </row>
    <row r="633" spans="1:36" x14ac:dyDescent="0.2">
      <c r="A633" s="7" t="s">
        <v>117</v>
      </c>
      <c r="B633" t="s">
        <v>111</v>
      </c>
      <c r="C633" t="s">
        <v>138</v>
      </c>
      <c r="D633">
        <v>2022</v>
      </c>
      <c r="E633" t="s">
        <v>48</v>
      </c>
      <c r="F633" s="5">
        <v>30</v>
      </c>
      <c r="G633" t="s">
        <v>134</v>
      </c>
      <c r="H633" s="5">
        <v>2550</v>
      </c>
      <c r="I633" s="5">
        <v>2006.2064313881629</v>
      </c>
      <c r="J633" s="5">
        <v>0</v>
      </c>
      <c r="K633" s="5">
        <v>0</v>
      </c>
      <c r="L633" s="5">
        <v>27.089431735878794</v>
      </c>
      <c r="M633" s="5">
        <v>0</v>
      </c>
      <c r="N633" s="5">
        <v>12.678571428571429</v>
      </c>
      <c r="O633" s="5">
        <v>25.892857142857146</v>
      </c>
      <c r="P633" s="5">
        <v>1.604166666666667</v>
      </c>
      <c r="Q633" s="5">
        <v>8.7812957589497369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f t="shared" si="54"/>
        <v>70.74908488532806</v>
      </c>
      <c r="Z633" s="5">
        <v>21.792193888283084</v>
      </c>
      <c r="AA633" s="5">
        <v>0</v>
      </c>
      <c r="AB633" s="5">
        <f>VLOOKUP($E633,Parametros!$B$3:$F$14,2,FALSE)</f>
        <v>4</v>
      </c>
      <c r="AC633" s="5" t="str">
        <f>VLOOKUP($E633,Parametros!$B$3:$F$14,4,FALSE)</f>
        <v>20224</v>
      </c>
      <c r="AD633" s="5" t="str">
        <f>VLOOKUP($E633,Parametros!$B$3:$F$14,5,FALSE)</f>
        <v>2022-4-01</v>
      </c>
      <c r="AE633" s="5">
        <v>0</v>
      </c>
      <c r="AF633" t="s">
        <v>456</v>
      </c>
      <c r="AG633" t="s">
        <v>463</v>
      </c>
      <c r="AH633" s="40">
        <f t="shared" si="55"/>
        <v>445.95505199063035</v>
      </c>
      <c r="AJ633" t="str">
        <f t="shared" si="53"/>
        <v>INSERT INTO TABLA_PRESUPUESTO VALUES ('VSR','Crip_Indonesia','14004965-17',2022,'Abril',30,'USD',2550,2006.206431,0,0,27.089432,0,12.678571,25.892857,1.604167,8.781296,0,0,0,0,0,0,0,70.749085,21.792194,0,4,'20224','2022-4-01');</v>
      </c>
    </row>
    <row r="634" spans="1:36" x14ac:dyDescent="0.2">
      <c r="A634" s="7" t="s">
        <v>117</v>
      </c>
      <c r="B634" t="s">
        <v>111</v>
      </c>
      <c r="C634" t="s">
        <v>122</v>
      </c>
      <c r="D634">
        <v>2022</v>
      </c>
      <c r="E634" t="s">
        <v>48</v>
      </c>
      <c r="F634" s="5">
        <v>15</v>
      </c>
      <c r="G634" t="s">
        <v>134</v>
      </c>
      <c r="H634" s="5">
        <v>1500</v>
      </c>
      <c r="I634" s="5">
        <v>771.22375646530134</v>
      </c>
      <c r="J634" s="5">
        <v>0</v>
      </c>
      <c r="K634" s="5">
        <v>0</v>
      </c>
      <c r="L634" s="5">
        <v>13.544715867939397</v>
      </c>
      <c r="M634" s="5">
        <v>0</v>
      </c>
      <c r="N634" s="5">
        <v>6.3392857142857144</v>
      </c>
      <c r="O634" s="5">
        <v>12.946428571428573</v>
      </c>
      <c r="P634" s="5">
        <v>0.80208333333333348</v>
      </c>
      <c r="Q634" s="5">
        <v>5.1654680934998458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f t="shared" si="54"/>
        <v>36.149362656689007</v>
      </c>
      <c r="Z634" s="5">
        <v>10.896096944141542</v>
      </c>
      <c r="AA634" s="5">
        <v>0</v>
      </c>
      <c r="AB634" s="5">
        <f>VLOOKUP($E634,Parametros!$B$3:$F$14,2,FALSE)</f>
        <v>4</v>
      </c>
      <c r="AC634" s="5" t="str">
        <f>VLOOKUP($E634,Parametros!$B$3:$F$14,4,FALSE)</f>
        <v>20224</v>
      </c>
      <c r="AD634" s="5" t="str">
        <f>VLOOKUP($E634,Parametros!$B$3:$F$14,5,FALSE)</f>
        <v>2022-4-01</v>
      </c>
      <c r="AE634" s="5">
        <v>0</v>
      </c>
      <c r="AF634" t="s">
        <v>456</v>
      </c>
      <c r="AG634" t="s">
        <v>463</v>
      </c>
      <c r="AH634" s="40">
        <f t="shared" si="55"/>
        <v>679.0821650100703</v>
      </c>
      <c r="AJ634" t="str">
        <f t="shared" si="53"/>
        <v>INSERT INTO TABLA_PRESUPUESTO VALUES ('VSR','Crip_Indonesia','14005080-18',2022,'Abril',15,'USD',1500,771.223756,0,0,13.544716,0,6.339286,12.946429,0.802083,5.165468,0,0,0,0,0,0,0,36.149363,10.896097,0,4,'20224','2022-4-01');</v>
      </c>
    </row>
    <row r="635" spans="1:36" x14ac:dyDescent="0.2">
      <c r="A635" s="7" t="s">
        <v>117</v>
      </c>
      <c r="B635" t="s">
        <v>111</v>
      </c>
      <c r="C635" t="s">
        <v>144</v>
      </c>
      <c r="D635">
        <v>2022</v>
      </c>
      <c r="E635" t="s">
        <v>48</v>
      </c>
      <c r="F635" s="5">
        <v>15</v>
      </c>
      <c r="G635" t="s">
        <v>134</v>
      </c>
      <c r="H635" s="5">
        <v>1500</v>
      </c>
      <c r="I635" s="5">
        <v>1358.3362196258195</v>
      </c>
      <c r="J635" s="5">
        <v>0</v>
      </c>
      <c r="K635" s="5">
        <v>0</v>
      </c>
      <c r="L635" s="5">
        <v>13.544715867939397</v>
      </c>
      <c r="M635" s="5">
        <v>0</v>
      </c>
      <c r="N635" s="5">
        <v>6.3392857142857144</v>
      </c>
      <c r="O635" s="5">
        <v>12.946428571428573</v>
      </c>
      <c r="P635" s="5">
        <v>0.80208333333333348</v>
      </c>
      <c r="Q635" s="5">
        <v>5.1654680934998458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f t="shared" si="54"/>
        <v>36.149362656689007</v>
      </c>
      <c r="Z635" s="5">
        <v>10.896096944141542</v>
      </c>
      <c r="AA635" s="5">
        <v>0</v>
      </c>
      <c r="AB635" s="5">
        <f>VLOOKUP($E635,Parametros!$B$3:$F$14,2,FALSE)</f>
        <v>4</v>
      </c>
      <c r="AC635" s="5" t="str">
        <f>VLOOKUP($E635,Parametros!$B$3:$F$14,4,FALSE)</f>
        <v>20224</v>
      </c>
      <c r="AD635" s="5" t="str">
        <f>VLOOKUP($E635,Parametros!$B$3:$F$14,5,FALSE)</f>
        <v>2022-4-01</v>
      </c>
      <c r="AE635" s="5">
        <v>0</v>
      </c>
      <c r="AF635" t="s">
        <v>456</v>
      </c>
      <c r="AG635" t="s">
        <v>463</v>
      </c>
      <c r="AH635" s="40">
        <f t="shared" si="55"/>
        <v>91.96970184955201</v>
      </c>
      <c r="AJ635" t="str">
        <f t="shared" si="53"/>
        <v>INSERT INTO TABLA_PRESUPUESTO VALUES ('VSR','Crip_Indonesia','14004879-18',2022,'Abril',15,'USD',1500,1358.33622,0,0,13.544716,0,6.339286,12.946429,0.802083,5.165468,0,0,0,0,0,0,0,36.149363,10.896097,0,4,'20224','2022-4-01');</v>
      </c>
    </row>
    <row r="636" spans="1:36" x14ac:dyDescent="0.2">
      <c r="A636" s="7" t="s">
        <v>117</v>
      </c>
      <c r="B636" t="s">
        <v>111</v>
      </c>
      <c r="C636" t="s">
        <v>131</v>
      </c>
      <c r="D636">
        <v>2022</v>
      </c>
      <c r="E636" t="s">
        <v>48</v>
      </c>
      <c r="F636" s="5">
        <v>30</v>
      </c>
      <c r="G636" t="s">
        <v>134</v>
      </c>
      <c r="H636" s="5">
        <v>1950</v>
      </c>
      <c r="I636" s="5">
        <v>1051.1166727860991</v>
      </c>
      <c r="J636" s="5">
        <v>0</v>
      </c>
      <c r="K636" s="5">
        <v>0</v>
      </c>
      <c r="L636" s="5">
        <v>27.089431735878794</v>
      </c>
      <c r="M636" s="5">
        <v>0</v>
      </c>
      <c r="N636" s="5">
        <v>12.678571428571429</v>
      </c>
      <c r="O636" s="5">
        <v>25.892857142857146</v>
      </c>
      <c r="P636" s="5">
        <v>1.604166666666667</v>
      </c>
      <c r="Q636" s="5">
        <v>6.7151085215497996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f t="shared" si="54"/>
        <v>68.682897647928115</v>
      </c>
      <c r="Z636" s="5">
        <v>21.792193888283084</v>
      </c>
      <c r="AA636" s="5">
        <v>0</v>
      </c>
      <c r="AB636" s="5">
        <f>VLOOKUP($E636,Parametros!$B$3:$F$14,2,FALSE)</f>
        <v>4</v>
      </c>
      <c r="AC636" s="5" t="str">
        <f>VLOOKUP($E636,Parametros!$B$3:$F$14,4,FALSE)</f>
        <v>20224</v>
      </c>
      <c r="AD636" s="5" t="str">
        <f>VLOOKUP($E636,Parametros!$B$3:$F$14,5,FALSE)</f>
        <v>2022-4-01</v>
      </c>
      <c r="AE636" s="5">
        <v>0</v>
      </c>
      <c r="AF636" t="s">
        <v>456</v>
      </c>
      <c r="AG636" t="s">
        <v>463</v>
      </c>
      <c r="AH636" s="40">
        <f t="shared" si="55"/>
        <v>803.11099783009388</v>
      </c>
      <c r="AJ636" t="str">
        <f t="shared" si="53"/>
        <v>INSERT INTO TABLA_PRESUPUESTO VALUES ('VSR','Crip_Indonesia','14005076-18',2022,'Abril',30,'USD',1950,1051.116673,0,0,27.089432,0,12.678571,25.892857,1.604167,6.715109,0,0,0,0,0,0,0,68.682898,21.792194,0,4,'20224','2022-4-01');</v>
      </c>
    </row>
    <row r="637" spans="1:36" x14ac:dyDescent="0.2">
      <c r="A637" s="7" t="s">
        <v>117</v>
      </c>
      <c r="B637" t="s">
        <v>78</v>
      </c>
      <c r="C637" t="s">
        <v>396</v>
      </c>
      <c r="D637">
        <v>2022</v>
      </c>
      <c r="E637" t="s">
        <v>48</v>
      </c>
      <c r="F637" s="5">
        <v>300</v>
      </c>
      <c r="G637" t="s">
        <v>134</v>
      </c>
      <c r="H637" s="5">
        <v>9000</v>
      </c>
      <c r="I637" s="5">
        <v>4771.6081722835661</v>
      </c>
      <c r="J637" s="5">
        <v>0</v>
      </c>
      <c r="K637" s="5">
        <v>600</v>
      </c>
      <c r="L637" s="5">
        <v>270.89431735878793</v>
      </c>
      <c r="M637" s="5">
        <v>0</v>
      </c>
      <c r="N637" s="5">
        <v>185.97141875250588</v>
      </c>
      <c r="O637" s="5">
        <v>259.5366286728908</v>
      </c>
      <c r="P637" s="5">
        <v>16.079338259159556</v>
      </c>
      <c r="Q637" s="5">
        <v>30.992808560999073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f t="shared" si="54"/>
        <v>710.50213312838616</v>
      </c>
      <c r="Z637" s="5">
        <v>217.92193888283086</v>
      </c>
      <c r="AA637" s="5">
        <v>0</v>
      </c>
      <c r="AB637" s="5">
        <f>VLOOKUP($E637,Parametros!$B$3:$F$14,2,FALSE)</f>
        <v>4</v>
      </c>
      <c r="AC637" s="5" t="str">
        <f>VLOOKUP($E637,Parametros!$B$3:$F$14,4,FALSE)</f>
        <v>20224</v>
      </c>
      <c r="AD637" s="5" t="str">
        <f>VLOOKUP($E637,Parametros!$B$3:$F$14,5,FALSE)</f>
        <v>2022-4-01</v>
      </c>
      <c r="AE637" s="5">
        <v>0</v>
      </c>
      <c r="AF637" t="s">
        <v>456</v>
      </c>
      <c r="AG637" t="s">
        <v>464</v>
      </c>
      <c r="AH637" s="40">
        <f t="shared" si="55"/>
        <v>2646.9953772292606</v>
      </c>
      <c r="AJ637" t="str">
        <f t="shared" si="53"/>
        <v>INSERT INTO TABLA_PRESUPUESTO VALUES ('VSR','80138-C','14004233-21',2022,'Abril',300,'USD',9000,4771.608172,0,600,270.894317,0,185.971419,259.536629,16.079338,30.992809,0,0,0,0,0,0,0,710.502133,217.921939,0,4,'20224','2022-4-01');</v>
      </c>
    </row>
    <row r="638" spans="1:36" x14ac:dyDescent="0.2">
      <c r="A638" s="7" t="s">
        <v>117</v>
      </c>
      <c r="B638" t="s">
        <v>78</v>
      </c>
      <c r="C638" t="s">
        <v>397</v>
      </c>
      <c r="D638">
        <v>2022</v>
      </c>
      <c r="E638" t="s">
        <v>48</v>
      </c>
      <c r="F638" s="5">
        <v>90</v>
      </c>
      <c r="G638" t="s">
        <v>134</v>
      </c>
      <c r="H638" s="5">
        <v>2700</v>
      </c>
      <c r="I638" s="5">
        <v>1303.2472610192353</v>
      </c>
      <c r="J638" s="5">
        <v>0</v>
      </c>
      <c r="K638" s="5">
        <v>0</v>
      </c>
      <c r="L638" s="5">
        <v>81.268295207636385</v>
      </c>
      <c r="M638" s="5">
        <v>0</v>
      </c>
      <c r="N638" s="5">
        <v>55.791425625751764</v>
      </c>
      <c r="O638" s="5">
        <v>77.860988601867234</v>
      </c>
      <c r="P638" s="5">
        <v>4.8238014777478666</v>
      </c>
      <c r="Q638" s="5">
        <v>9.2978425682997212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f t="shared" si="54"/>
        <v>213.15063993851587</v>
      </c>
      <c r="Z638" s="5">
        <v>65.376581664849255</v>
      </c>
      <c r="AA638" s="5">
        <v>0</v>
      </c>
      <c r="AB638" s="5">
        <f>VLOOKUP($E638,Parametros!$B$3:$F$14,2,FALSE)</f>
        <v>4</v>
      </c>
      <c r="AC638" s="5" t="str">
        <f>VLOOKUP($E638,Parametros!$B$3:$F$14,4,FALSE)</f>
        <v>20224</v>
      </c>
      <c r="AD638" s="5" t="str">
        <f>VLOOKUP($E638,Parametros!$B$3:$F$14,5,FALSE)</f>
        <v>2022-4-01</v>
      </c>
      <c r="AE638" s="5">
        <v>0</v>
      </c>
      <c r="AF638" t="s">
        <v>456</v>
      </c>
      <c r="AG638" t="s">
        <v>464</v>
      </c>
      <c r="AH638" s="40">
        <f t="shared" si="55"/>
        <v>1102.3338038346124</v>
      </c>
      <c r="AJ638" t="str">
        <f t="shared" si="53"/>
        <v>INSERT INTO TABLA_PRESUPUESTO VALUES ('VSR','80138-C','14004230-21',2022,'Abril',90,'USD',2700,1303.247261,0,0,81.268295,0,55.791426,77.860989,4.823801,9.297843,0,0,0,0,0,0,0,213.15064,65.376582,0,4,'20224','2022-4-01');</v>
      </c>
    </row>
    <row r="639" spans="1:36" x14ac:dyDescent="0.2">
      <c r="A639" s="7" t="s">
        <v>117</v>
      </c>
      <c r="B639" t="s">
        <v>404</v>
      </c>
      <c r="C639" t="s">
        <v>122</v>
      </c>
      <c r="D639">
        <v>2022</v>
      </c>
      <c r="E639" t="s">
        <v>48</v>
      </c>
      <c r="F639" s="5">
        <v>6</v>
      </c>
      <c r="G639" t="s">
        <v>134</v>
      </c>
      <c r="H639" s="5">
        <v>648</v>
      </c>
      <c r="I639" s="5">
        <v>308.48950258612058</v>
      </c>
      <c r="J639" s="5">
        <v>0</v>
      </c>
      <c r="K639" s="5">
        <v>0</v>
      </c>
      <c r="L639" s="5">
        <v>5.4178863471757595</v>
      </c>
      <c r="M639" s="5">
        <v>0</v>
      </c>
      <c r="N639" s="5">
        <v>1.297979797979798</v>
      </c>
      <c r="O639" s="5">
        <v>2.6515151515151514</v>
      </c>
      <c r="P639" s="5">
        <v>0.27222222222222225</v>
      </c>
      <c r="Q639" s="5">
        <v>2.2314822163919334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f t="shared" si="54"/>
        <v>10.811638165765723</v>
      </c>
      <c r="Z639" s="5">
        <v>4.3584387776566169</v>
      </c>
      <c r="AA639" s="5">
        <v>0</v>
      </c>
      <c r="AB639" s="5">
        <f>VLOOKUP($E639,Parametros!$B$3:$F$14,2,FALSE)</f>
        <v>4</v>
      </c>
      <c r="AC639" s="5" t="str">
        <f>VLOOKUP($E639,Parametros!$B$3:$F$14,4,FALSE)</f>
        <v>20224</v>
      </c>
      <c r="AD639" s="5" t="str">
        <f>VLOOKUP($E639,Parametros!$B$3:$F$14,5,FALSE)</f>
        <v>2022-4-01</v>
      </c>
      <c r="AE639" s="5">
        <v>0</v>
      </c>
      <c r="AF639" t="s">
        <v>456</v>
      </c>
      <c r="AG639" t="s">
        <v>465</v>
      </c>
      <c r="AH639" s="40">
        <f t="shared" si="55"/>
        <v>323.28097290093797</v>
      </c>
      <c r="AJ639" t="str">
        <f t="shared" si="53"/>
        <v>INSERT INTO TABLA_PRESUPUESTO VALUES ('VSR','80140-C','14005080-18',2022,'Abril',6,'USD',648,308.489503,0,0,5.417886,0,1.29798,2.651515,0.272222,2.231482,0,0,0,0,0,0,0,10.811638,4.358439,0,4,'20224','2022-4-01');</v>
      </c>
    </row>
    <row r="640" spans="1:36" x14ac:dyDescent="0.2">
      <c r="A640" s="7" t="s">
        <v>117</v>
      </c>
      <c r="B640" t="s">
        <v>404</v>
      </c>
      <c r="C640" t="s">
        <v>124</v>
      </c>
      <c r="D640">
        <v>2022</v>
      </c>
      <c r="E640" t="s">
        <v>48</v>
      </c>
      <c r="F640" s="5">
        <v>30</v>
      </c>
      <c r="G640" t="s">
        <v>134</v>
      </c>
      <c r="H640" s="5">
        <v>1230</v>
      </c>
      <c r="I640" s="5">
        <v>491.55073297851732</v>
      </c>
      <c r="J640" s="5">
        <v>0</v>
      </c>
      <c r="K640" s="5">
        <v>0</v>
      </c>
      <c r="L640" s="5">
        <v>27.089431735878794</v>
      </c>
      <c r="M640" s="5">
        <v>0</v>
      </c>
      <c r="N640" s="5">
        <v>6.4898989898989896</v>
      </c>
      <c r="O640" s="5">
        <v>13.257575757575758</v>
      </c>
      <c r="P640" s="5">
        <v>1.3611111111111112</v>
      </c>
      <c r="Q640" s="5">
        <v>4.2356838366698737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f t="shared" si="54"/>
        <v>47.136463583538813</v>
      </c>
      <c r="Z640" s="5">
        <v>21.792193888283084</v>
      </c>
      <c r="AA640" s="5">
        <v>0</v>
      </c>
      <c r="AB640" s="5">
        <f>VLOOKUP($E640,Parametros!$B$3:$F$14,2,FALSE)</f>
        <v>4</v>
      </c>
      <c r="AC640" s="5" t="str">
        <f>VLOOKUP($E640,Parametros!$B$3:$F$14,4,FALSE)</f>
        <v>20224</v>
      </c>
      <c r="AD640" s="5" t="str">
        <f>VLOOKUP($E640,Parametros!$B$3:$F$14,5,FALSE)</f>
        <v>2022-4-01</v>
      </c>
      <c r="AE640" s="5">
        <v>0</v>
      </c>
      <c r="AF640" t="s">
        <v>456</v>
      </c>
      <c r="AG640" t="s">
        <v>465</v>
      </c>
      <c r="AH640" s="40">
        <f t="shared" si="55"/>
        <v>664.22337170206515</v>
      </c>
      <c r="AJ640" t="str">
        <f t="shared" si="53"/>
        <v>INSERT INTO TABLA_PRESUPUESTO VALUES ('VSR','80140-C','14005050-21',2022,'Abril',30,'USD',1230,491.550733,0,0,27.089432,0,6.489899,13.257576,1.361111,4.235684,0,0,0,0,0,0,0,47.136464,21.792194,0,4,'20224','2022-4-01');</v>
      </c>
    </row>
    <row r="641" spans="1:36" x14ac:dyDescent="0.2">
      <c r="A641" s="7" t="s">
        <v>117</v>
      </c>
      <c r="B641" t="s">
        <v>404</v>
      </c>
      <c r="C641" t="s">
        <v>395</v>
      </c>
      <c r="D641">
        <v>2022</v>
      </c>
      <c r="E641" t="s">
        <v>48</v>
      </c>
      <c r="F641" s="5">
        <v>30</v>
      </c>
      <c r="G641" t="s">
        <v>134</v>
      </c>
      <c r="H641" s="5">
        <v>1230</v>
      </c>
      <c r="I641" s="5">
        <v>410.16253748723921</v>
      </c>
      <c r="J641" s="5">
        <v>0</v>
      </c>
      <c r="K641" s="5">
        <v>0</v>
      </c>
      <c r="L641" s="5">
        <v>27.089431735878794</v>
      </c>
      <c r="M641" s="5">
        <v>0</v>
      </c>
      <c r="N641" s="5">
        <v>6.4898989898989896</v>
      </c>
      <c r="O641" s="5">
        <v>13.257575757575758</v>
      </c>
      <c r="P641" s="5">
        <v>1.3611111111111112</v>
      </c>
      <c r="Q641" s="5">
        <v>4.2356838366698737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f t="shared" si="54"/>
        <v>47.136463583538813</v>
      </c>
      <c r="Z641" s="5">
        <v>21.792193888283084</v>
      </c>
      <c r="AA641" s="5">
        <v>0</v>
      </c>
      <c r="AB641" s="5">
        <f>VLOOKUP($E641,Parametros!$B$3:$F$14,2,FALSE)</f>
        <v>4</v>
      </c>
      <c r="AC641" s="5" t="str">
        <f>VLOOKUP($E641,Parametros!$B$3:$F$14,4,FALSE)</f>
        <v>20224</v>
      </c>
      <c r="AD641" s="5" t="str">
        <f>VLOOKUP($E641,Parametros!$B$3:$F$14,5,FALSE)</f>
        <v>2022-4-01</v>
      </c>
      <c r="AE641" s="5">
        <v>0</v>
      </c>
      <c r="AF641" t="s">
        <v>456</v>
      </c>
      <c r="AG641" t="s">
        <v>465</v>
      </c>
      <c r="AH641" s="40">
        <f t="shared" si="55"/>
        <v>745.61156719334315</v>
      </c>
      <c r="AJ641" t="str">
        <f t="shared" si="53"/>
        <v>INSERT INTO TABLA_PRESUPUESTO VALUES ('VSR','80140-C','14005054-21',2022,'Abril',30,'USD',1230,410.162537,0,0,27.089432,0,6.489899,13.257576,1.361111,4.235684,0,0,0,0,0,0,0,47.136464,21.792194,0,4,'20224','2022-4-01');</v>
      </c>
    </row>
    <row r="642" spans="1:36" x14ac:dyDescent="0.2">
      <c r="A642" s="7" t="s">
        <v>117</v>
      </c>
      <c r="B642" t="s">
        <v>404</v>
      </c>
      <c r="C642" t="s">
        <v>132</v>
      </c>
      <c r="D642">
        <v>2022</v>
      </c>
      <c r="E642" t="s">
        <v>48</v>
      </c>
      <c r="F642" s="5">
        <v>30</v>
      </c>
      <c r="G642" t="s">
        <v>134</v>
      </c>
      <c r="H642" s="5">
        <v>1830</v>
      </c>
      <c r="I642" s="5">
        <v>944.83654912304473</v>
      </c>
      <c r="J642" s="5">
        <v>0</v>
      </c>
      <c r="K642" s="5">
        <v>0</v>
      </c>
      <c r="L642" s="5">
        <v>27.089431735878794</v>
      </c>
      <c r="M642" s="5">
        <v>0</v>
      </c>
      <c r="N642" s="5">
        <v>6.4898989898989896</v>
      </c>
      <c r="O642" s="5">
        <v>13.257575757575758</v>
      </c>
      <c r="P642" s="5">
        <v>1.3611111111111112</v>
      </c>
      <c r="Q642" s="5">
        <v>6.3018710740698118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f t="shared" si="54"/>
        <v>49.202650820938757</v>
      </c>
      <c r="Z642" s="5">
        <v>21.792193888283084</v>
      </c>
      <c r="AA642" s="5">
        <v>0</v>
      </c>
      <c r="AB642" s="5">
        <f>VLOOKUP($E642,Parametros!$B$3:$F$14,2,FALSE)</f>
        <v>4</v>
      </c>
      <c r="AC642" s="5" t="str">
        <f>VLOOKUP($E642,Parametros!$B$3:$F$14,4,FALSE)</f>
        <v>20224</v>
      </c>
      <c r="AD642" s="5" t="str">
        <f>VLOOKUP($E642,Parametros!$B$3:$F$14,5,FALSE)</f>
        <v>2022-4-01</v>
      </c>
      <c r="AE642" s="5">
        <v>0</v>
      </c>
      <c r="AF642" t="s">
        <v>456</v>
      </c>
      <c r="AG642" t="s">
        <v>465</v>
      </c>
      <c r="AH642" s="40">
        <f t="shared" si="55"/>
        <v>808.87136832013778</v>
      </c>
      <c r="AJ642" t="str">
        <f t="shared" si="53"/>
        <v>INSERT INTO TABLA_PRESUPUESTO VALUES ('VSR','80140-C','14005075-18',2022,'Abril',30,'USD',1830,944.836549,0,0,27.089432,0,6.489899,13.257576,1.361111,6.301871,0,0,0,0,0,0,0,49.202651,21.792194,0,4,'20224','2022-4-01');</v>
      </c>
    </row>
    <row r="643" spans="1:36" x14ac:dyDescent="0.2">
      <c r="A643" s="7" t="s">
        <v>117</v>
      </c>
      <c r="B643" t="s">
        <v>404</v>
      </c>
      <c r="C643" t="s">
        <v>405</v>
      </c>
      <c r="D643">
        <v>2022</v>
      </c>
      <c r="E643" t="s">
        <v>48</v>
      </c>
      <c r="F643" s="5">
        <v>6</v>
      </c>
      <c r="G643" t="s">
        <v>134</v>
      </c>
      <c r="H643" s="5">
        <v>366</v>
      </c>
      <c r="I643" s="5">
        <v>141.75040638871053</v>
      </c>
      <c r="J643" s="5">
        <v>0</v>
      </c>
      <c r="K643" s="5">
        <v>0</v>
      </c>
      <c r="L643" s="5">
        <v>5.4178863471757595</v>
      </c>
      <c r="M643" s="5">
        <v>0</v>
      </c>
      <c r="N643" s="5">
        <v>1.297979797979798</v>
      </c>
      <c r="O643" s="5">
        <v>2.6515151515151514</v>
      </c>
      <c r="P643" s="5">
        <v>0.27222222222222225</v>
      </c>
      <c r="Q643" s="5">
        <v>1.2603742148139623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f t="shared" si="54"/>
        <v>9.8405301641877525</v>
      </c>
      <c r="Z643" s="5">
        <v>4.3584387776566169</v>
      </c>
      <c r="AA643" s="5">
        <v>0</v>
      </c>
      <c r="AB643" s="5">
        <f>VLOOKUP($E643,Parametros!$B$3:$F$14,2,FALSE)</f>
        <v>4</v>
      </c>
      <c r="AC643" s="5" t="str">
        <f>VLOOKUP($E643,Parametros!$B$3:$F$14,4,FALSE)</f>
        <v>20224</v>
      </c>
      <c r="AD643" s="5" t="str">
        <f>VLOOKUP($E643,Parametros!$B$3:$F$14,5,FALSE)</f>
        <v>2022-4-01</v>
      </c>
      <c r="AE643" s="5">
        <v>0</v>
      </c>
      <c r="AF643" t="s">
        <v>456</v>
      </c>
      <c r="AG643" t="s">
        <v>465</v>
      </c>
      <c r="AH643" s="40">
        <f t="shared" si="55"/>
        <v>208.99117709992595</v>
      </c>
      <c r="AJ643" t="str">
        <f t="shared" si="53"/>
        <v>INSERT INTO TABLA_PRESUPUESTO VALUES ('VSR','80140-C','14005077-18',2022,'Abril',6,'USD',366,141.750406,0,0,5.417886,0,1.29798,2.651515,0.272222,1.260374,0,0,0,0,0,0,0,9.84053,4.358439,0,4,'20224','2022-4-01');</v>
      </c>
    </row>
    <row r="644" spans="1:36" x14ac:dyDescent="0.2">
      <c r="A644" s="7" t="s">
        <v>117</v>
      </c>
      <c r="B644" t="s">
        <v>107</v>
      </c>
      <c r="C644" t="s">
        <v>118</v>
      </c>
      <c r="D644">
        <v>2022</v>
      </c>
      <c r="E644" t="s">
        <v>49</v>
      </c>
      <c r="F644" s="5">
        <v>275</v>
      </c>
      <c r="G644" t="s">
        <v>119</v>
      </c>
      <c r="H644" s="5">
        <v>8830.1736111111113</v>
      </c>
      <c r="I644" s="5">
        <v>6040.7152309304101</v>
      </c>
      <c r="J644" s="5">
        <v>0</v>
      </c>
      <c r="K644" s="5">
        <v>1031.25</v>
      </c>
      <c r="L644" s="5">
        <v>191.40502663831904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30.407986698839174</v>
      </c>
      <c r="S644" s="5">
        <v>0</v>
      </c>
      <c r="T644" s="5">
        <v>0</v>
      </c>
      <c r="U644" s="5">
        <v>108.85416666666666</v>
      </c>
      <c r="V644" s="5">
        <v>0</v>
      </c>
      <c r="W644" s="5">
        <v>0</v>
      </c>
      <c r="X644" s="5">
        <v>0</v>
      </c>
      <c r="Y644" s="5">
        <f t="shared" si="54"/>
        <v>139.26215336550584</v>
      </c>
      <c r="Z644" s="5">
        <v>0</v>
      </c>
      <c r="AA644" s="5">
        <v>0</v>
      </c>
      <c r="AB644" s="5">
        <f>VLOOKUP($E644,Parametros!$B$3:$F$14,2,FALSE)</f>
        <v>5</v>
      </c>
      <c r="AC644" s="5" t="str">
        <f>VLOOKUP($E644,Parametros!$B$3:$F$14,4,FALSE)</f>
        <v>20225</v>
      </c>
      <c r="AD644" s="5" t="str">
        <f>VLOOKUP($E644,Parametros!$B$3:$F$14,5,FALSE)</f>
        <v>2022-5-01</v>
      </c>
      <c r="AE644" s="5">
        <v>0</v>
      </c>
      <c r="AF644" t="s">
        <v>407</v>
      </c>
      <c r="AG644" t="s">
        <v>408</v>
      </c>
      <c r="AH644" s="40">
        <f t="shared" si="55"/>
        <v>1427.5412001768755</v>
      </c>
      <c r="AJ644" t="str">
        <f t="shared" si="53"/>
        <v>INSERT INTO TABLA_PRESUPUESTO VALUES ('VSR','96568970-C','14005058-20',2022,'Mayo',275,'CLP',8830.173611,6040.715231,0,1031.25,191.405027,0,0,0,0,0,30.407987,0,0,108.854167,0,0,0,139.262153,0,0,5,'20225','2022-5-01');</v>
      </c>
    </row>
    <row r="645" spans="1:36" x14ac:dyDescent="0.2">
      <c r="A645" s="7" t="s">
        <v>117</v>
      </c>
      <c r="B645" t="s">
        <v>107</v>
      </c>
      <c r="C645" t="s">
        <v>120</v>
      </c>
      <c r="D645">
        <v>2022</v>
      </c>
      <c r="E645" t="s">
        <v>49</v>
      </c>
      <c r="F645" s="5">
        <v>125</v>
      </c>
      <c r="G645" t="s">
        <v>119</v>
      </c>
      <c r="H645" s="5">
        <v>4013.7152777777778</v>
      </c>
      <c r="I645" s="5">
        <v>2580.0533162445395</v>
      </c>
      <c r="J645" s="5">
        <v>0</v>
      </c>
      <c r="K645" s="5">
        <v>468.75</v>
      </c>
      <c r="L645" s="5">
        <v>87.002284835599568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13.821812135835987</v>
      </c>
      <c r="S645" s="5">
        <v>0</v>
      </c>
      <c r="T645" s="5">
        <v>0</v>
      </c>
      <c r="U645" s="5">
        <v>49.479166666666664</v>
      </c>
      <c r="V645" s="5">
        <v>0</v>
      </c>
      <c r="W645" s="5">
        <v>0</v>
      </c>
      <c r="X645" s="5">
        <v>0</v>
      </c>
      <c r="Y645" s="5">
        <f t="shared" si="54"/>
        <v>63.300978802502655</v>
      </c>
      <c r="Z645" s="5">
        <v>0</v>
      </c>
      <c r="AA645" s="5">
        <v>0</v>
      </c>
      <c r="AB645" s="5">
        <f>VLOOKUP($E645,Parametros!$B$3:$F$14,2,FALSE)</f>
        <v>5</v>
      </c>
      <c r="AC645" s="5" t="str">
        <f>VLOOKUP($E645,Parametros!$B$3:$F$14,4,FALSE)</f>
        <v>20225</v>
      </c>
      <c r="AD645" s="5" t="str">
        <f>VLOOKUP($E645,Parametros!$B$3:$F$14,5,FALSE)</f>
        <v>2022-5-01</v>
      </c>
      <c r="AE645" s="5">
        <v>0</v>
      </c>
      <c r="AF645" t="s">
        <v>407</v>
      </c>
      <c r="AG645" t="s">
        <v>408</v>
      </c>
      <c r="AH645" s="40">
        <f t="shared" si="55"/>
        <v>814.60869789513617</v>
      </c>
      <c r="AJ645" t="str">
        <f t="shared" si="53"/>
        <v>INSERT INTO TABLA_PRESUPUESTO VALUES ('VSR','96568970-C','14005057-20',2022,'Mayo',125,'CLP',4013.715278,2580.053316,0,468.75,87.002285,0,0,0,0,0,13.821812,0,0,49.479167,0,0,0,63.300979,0,0,5,'20225','2022-5-01');</v>
      </c>
    </row>
    <row r="646" spans="1:36" x14ac:dyDescent="0.2">
      <c r="A646" s="7" t="s">
        <v>117</v>
      </c>
      <c r="B646" t="s">
        <v>107</v>
      </c>
      <c r="C646" t="s">
        <v>121</v>
      </c>
      <c r="D646">
        <v>2022</v>
      </c>
      <c r="E646" t="s">
        <v>49</v>
      </c>
      <c r="F646" s="5">
        <v>187.5</v>
      </c>
      <c r="G646" t="s">
        <v>119</v>
      </c>
      <c r="H646" s="5">
        <v>6020.572916666667</v>
      </c>
      <c r="I646" s="5">
        <v>3919.5274518193369</v>
      </c>
      <c r="J646" s="5">
        <v>0</v>
      </c>
      <c r="K646" s="5">
        <v>703.125</v>
      </c>
      <c r="L646" s="5">
        <v>130.50342725339934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20.732718203753983</v>
      </c>
      <c r="S646" s="5">
        <v>0</v>
      </c>
      <c r="T646" s="5">
        <v>0</v>
      </c>
      <c r="U646" s="5">
        <v>74.21875</v>
      </c>
      <c r="V646" s="5">
        <v>0</v>
      </c>
      <c r="W646" s="5">
        <v>0</v>
      </c>
      <c r="X646" s="5">
        <v>0</v>
      </c>
      <c r="Y646" s="5">
        <f t="shared" si="54"/>
        <v>94.95146820375399</v>
      </c>
      <c r="Z646" s="5">
        <v>0</v>
      </c>
      <c r="AA646" s="5">
        <v>0</v>
      </c>
      <c r="AB646" s="5">
        <f>VLOOKUP($E646,Parametros!$B$3:$F$14,2,FALSE)</f>
        <v>5</v>
      </c>
      <c r="AC646" s="5" t="str">
        <f>VLOOKUP($E646,Parametros!$B$3:$F$14,4,FALSE)</f>
        <v>20225</v>
      </c>
      <c r="AD646" s="5" t="str">
        <f>VLOOKUP($E646,Parametros!$B$3:$F$14,5,FALSE)</f>
        <v>2022-5-01</v>
      </c>
      <c r="AE646" s="5">
        <v>0</v>
      </c>
      <c r="AF646" t="s">
        <v>407</v>
      </c>
      <c r="AG646" t="s">
        <v>408</v>
      </c>
      <c r="AH646" s="40">
        <f t="shared" si="55"/>
        <v>1172.4655693901768</v>
      </c>
      <c r="AJ646" t="str">
        <f t="shared" si="53"/>
        <v>INSERT INTO TABLA_PRESUPUESTO VALUES ('VSR','96568970-C','14005059-20',2022,'Mayo',187.5,'CLP',6020.572917,3919.527452,0,703.125,130.503427,0,0,0,0,0,20.732718,0,0,74.21875,0,0,0,94.951468,0,0,5,'20225','2022-5-01');</v>
      </c>
    </row>
    <row r="647" spans="1:36" x14ac:dyDescent="0.2">
      <c r="A647" s="7" t="s">
        <v>117</v>
      </c>
      <c r="B647" t="s">
        <v>107</v>
      </c>
      <c r="C647" t="s">
        <v>122</v>
      </c>
      <c r="D647">
        <v>2022</v>
      </c>
      <c r="E647" t="s">
        <v>49</v>
      </c>
      <c r="F647" s="5">
        <v>6.25</v>
      </c>
      <c r="G647" t="s">
        <v>119</v>
      </c>
      <c r="H647" s="5">
        <v>554.6875</v>
      </c>
      <c r="I647" s="5">
        <v>327.96860927022487</v>
      </c>
      <c r="J647" s="5">
        <v>0</v>
      </c>
      <c r="K647" s="5">
        <v>55.46875</v>
      </c>
      <c r="L647" s="5">
        <v>4.3501142417799779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1.9101470554087971</v>
      </c>
      <c r="S647" s="5">
        <v>0</v>
      </c>
      <c r="T647" s="5">
        <v>0</v>
      </c>
      <c r="U647" s="5">
        <v>2.473958333333333</v>
      </c>
      <c r="V647" s="5">
        <v>0</v>
      </c>
      <c r="W647" s="5">
        <v>0</v>
      </c>
      <c r="X647" s="5">
        <v>0</v>
      </c>
      <c r="Y647" s="5">
        <f t="shared" si="54"/>
        <v>4.38410538874213</v>
      </c>
      <c r="Z647" s="5">
        <v>0</v>
      </c>
      <c r="AA647" s="5">
        <v>0</v>
      </c>
      <c r="AB647" s="5">
        <f>VLOOKUP($E647,Parametros!$B$3:$F$14,2,FALSE)</f>
        <v>5</v>
      </c>
      <c r="AC647" s="5" t="str">
        <f>VLOOKUP($E647,Parametros!$B$3:$F$14,4,FALSE)</f>
        <v>20225</v>
      </c>
      <c r="AD647" s="5" t="str">
        <f>VLOOKUP($E647,Parametros!$B$3:$F$14,5,FALSE)</f>
        <v>2022-5-01</v>
      </c>
      <c r="AE647" s="5">
        <v>0</v>
      </c>
      <c r="AF647" t="s">
        <v>407</v>
      </c>
      <c r="AG647" t="s">
        <v>408</v>
      </c>
      <c r="AH647" s="40">
        <f t="shared" si="55"/>
        <v>162.51592109925303</v>
      </c>
      <c r="AJ647" t="str">
        <f t="shared" ref="AJ647:AJ710" si="56">TRIM(_xlfn.CONCAT("INSERT INTO TABLA_PRESUPUESTO VALUES ('",A647,"','",B647,"','",C647,"',",D647,",'",E647,"',",SUBSTITUTE(ROUND(F647,6),",","."),",'",G647,"',",SUBSTITUTE(ROUND(H647,6),",","."),",",SUBSTITUTE(ROUND(I647,6),",","."),",",SUBSTITUTE(ROUND(J647,6),",","."),",",SUBSTITUTE(ROUND(K647,6),",","."),",",SUBSTITUTE(ROUND(L647,6),",","."),",",SUBSTITUTE(ROUND(M647,6),",","."),",",SUBSTITUTE(ROUND(N647,6),",","."),",",SUBSTITUTE(ROUND(O647,6),",","."),",",SUBSTITUTE(ROUND(P647,6),",","."),",",SUBSTITUTE(ROUND(Q647,6),",","."),",",SUBSTITUTE(ROUND(R647,6),",","."),",",SUBSTITUTE(ROUND(S647,6),",","."),",",SUBSTITUTE(ROUND(T647,6),",","."),",",SUBSTITUTE(ROUND(U647,6),",","."),",",SUBSTITUTE(ROUND(V647,6),",","."),",",SUBSTITUTE(ROUND(W647,6),",","."),",",SUBSTITUTE(ROUND(X647,6),",","."),",",SUBSTITUTE(ROUND(Y647,6),",","."),",",SUBSTITUTE(ROUND(Z647,6),",","."),",",SUBSTITUTE(ROUND(AA647,6),",","."),",",AB647,",'",AC647,"','",AD647,"');"))</f>
        <v>INSERT INTO TABLA_PRESUPUESTO VALUES ('VSR','96568970-C','14005080-18',2022,'Mayo',6.25,'CLP',554.6875,327.968609,0,55.46875,4.350114,0,0,0,0,0,1.910147,0,0,2.473958,0,0,0,4.384105,0,0,5,'20225','2022-5-01');</v>
      </c>
    </row>
    <row r="648" spans="1:36" x14ac:dyDescent="0.2">
      <c r="A648" s="7" t="s">
        <v>117</v>
      </c>
      <c r="B648" t="s">
        <v>107</v>
      </c>
      <c r="C648" t="s">
        <v>123</v>
      </c>
      <c r="D648">
        <v>2022</v>
      </c>
      <c r="E648" t="s">
        <v>49</v>
      </c>
      <c r="F648" s="5">
        <v>1875</v>
      </c>
      <c r="G648" t="s">
        <v>119</v>
      </c>
      <c r="H648" s="5">
        <v>43791.666666666664</v>
      </c>
      <c r="I648" s="5">
        <v>33631.459480693367</v>
      </c>
      <c r="J648" s="5">
        <v>0</v>
      </c>
      <c r="K648" s="5">
        <v>2343.75</v>
      </c>
      <c r="L648" s="5">
        <v>1305.0342725339933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150.80297128523159</v>
      </c>
      <c r="S648" s="5">
        <v>0</v>
      </c>
      <c r="T648" s="5">
        <v>0</v>
      </c>
      <c r="U648" s="5">
        <v>742.1875</v>
      </c>
      <c r="V648" s="5">
        <v>0</v>
      </c>
      <c r="W648" s="5">
        <v>0</v>
      </c>
      <c r="X648" s="5">
        <v>0</v>
      </c>
      <c r="Y648" s="5">
        <f t="shared" si="54"/>
        <v>892.99047128523159</v>
      </c>
      <c r="Z648" s="5">
        <v>0</v>
      </c>
      <c r="AA648" s="5">
        <v>0</v>
      </c>
      <c r="AB648" s="5">
        <f>VLOOKUP($E648,Parametros!$B$3:$F$14,2,FALSE)</f>
        <v>5</v>
      </c>
      <c r="AC648" s="5" t="str">
        <f>VLOOKUP($E648,Parametros!$B$3:$F$14,4,FALSE)</f>
        <v>20225</v>
      </c>
      <c r="AD648" s="5" t="str">
        <f>VLOOKUP($E648,Parametros!$B$3:$F$14,5,FALSE)</f>
        <v>2022-5-01</v>
      </c>
      <c r="AE648" s="5">
        <v>0</v>
      </c>
      <c r="AF648" t="s">
        <v>407</v>
      </c>
      <c r="AG648" t="s">
        <v>408</v>
      </c>
      <c r="AH648" s="40">
        <f t="shared" si="55"/>
        <v>5618.4324421540732</v>
      </c>
      <c r="AJ648" t="str">
        <f t="shared" si="56"/>
        <v>INSERT INTO TABLA_PRESUPUESTO VALUES ('VSR','96568970-C','14005051-20',2022,'Mayo',1875,'CLP',43791.666667,33631.459481,0,2343.75,1305.034273,0,0,0,0,0,150.802971,0,0,742.1875,0,0,0,892.990471,0,0,5,'20225','2022-5-01');</v>
      </c>
    </row>
    <row r="649" spans="1:36" x14ac:dyDescent="0.2">
      <c r="A649" s="7" t="s">
        <v>117</v>
      </c>
      <c r="B649" t="s">
        <v>107</v>
      </c>
      <c r="C649" t="s">
        <v>124</v>
      </c>
      <c r="D649">
        <v>2022</v>
      </c>
      <c r="E649" t="s">
        <v>49</v>
      </c>
      <c r="F649" s="5">
        <v>1750</v>
      </c>
      <c r="G649" t="s">
        <v>119</v>
      </c>
      <c r="H649" s="5">
        <v>40872.222222222219</v>
      </c>
      <c r="I649" s="5">
        <v>28940.964298397743</v>
      </c>
      <c r="J649" s="5">
        <v>0</v>
      </c>
      <c r="K649" s="5">
        <v>2187.5</v>
      </c>
      <c r="L649" s="5">
        <v>1218.0319876983938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140.74943986621616</v>
      </c>
      <c r="S649" s="5">
        <v>0</v>
      </c>
      <c r="T649" s="5">
        <v>0</v>
      </c>
      <c r="U649" s="5">
        <v>692.70833333333326</v>
      </c>
      <c r="V649" s="5">
        <v>0</v>
      </c>
      <c r="W649" s="5">
        <v>0</v>
      </c>
      <c r="X649" s="5">
        <v>0</v>
      </c>
      <c r="Y649" s="5">
        <f t="shared" si="54"/>
        <v>833.45777319954937</v>
      </c>
      <c r="Z649" s="5">
        <v>0</v>
      </c>
      <c r="AA649" s="5">
        <v>0</v>
      </c>
      <c r="AB649" s="5">
        <f>VLOOKUP($E649,Parametros!$B$3:$F$14,2,FALSE)</f>
        <v>5</v>
      </c>
      <c r="AC649" s="5" t="str">
        <f>VLOOKUP($E649,Parametros!$B$3:$F$14,4,FALSE)</f>
        <v>20225</v>
      </c>
      <c r="AD649" s="5" t="str">
        <f>VLOOKUP($E649,Parametros!$B$3:$F$14,5,FALSE)</f>
        <v>2022-5-01</v>
      </c>
      <c r="AE649" s="5">
        <v>0</v>
      </c>
      <c r="AF649" t="s">
        <v>407</v>
      </c>
      <c r="AG649" t="s">
        <v>408</v>
      </c>
      <c r="AH649" s="40">
        <f t="shared" si="55"/>
        <v>7692.2681629265353</v>
      </c>
      <c r="AJ649" t="str">
        <f t="shared" si="56"/>
        <v>INSERT INTO TABLA_PRESUPUESTO VALUES ('VSR','96568970-C','14005050-21',2022,'Mayo',1750,'CLP',40872.222222,28940.964298,0,2187.5,1218.031988,0,0,0,0,0,140.74944,0,0,692.708333,0,0,0,833.457773,0,0,5,'20225','2022-5-01');</v>
      </c>
    </row>
    <row r="650" spans="1:36" x14ac:dyDescent="0.2">
      <c r="A650" s="7" t="s">
        <v>117</v>
      </c>
      <c r="B650" t="s">
        <v>107</v>
      </c>
      <c r="C650" t="s">
        <v>125</v>
      </c>
      <c r="D650">
        <v>2022</v>
      </c>
      <c r="E650" t="s">
        <v>49</v>
      </c>
      <c r="F650" s="5">
        <v>1875</v>
      </c>
      <c r="G650" t="s">
        <v>119</v>
      </c>
      <c r="H650" s="5">
        <v>43791.666666666664</v>
      </c>
      <c r="I650" s="5">
        <v>32656.429730394462</v>
      </c>
      <c r="J650" s="5">
        <v>0</v>
      </c>
      <c r="K650" s="5">
        <v>2343.75</v>
      </c>
      <c r="L650" s="5">
        <v>1305.0342725339933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150.80297128523159</v>
      </c>
      <c r="S650" s="5">
        <v>0</v>
      </c>
      <c r="T650" s="5">
        <v>0</v>
      </c>
      <c r="U650" s="5">
        <v>742.1875</v>
      </c>
      <c r="V650" s="5">
        <v>0</v>
      </c>
      <c r="W650" s="5">
        <v>0</v>
      </c>
      <c r="X650" s="5">
        <v>0</v>
      </c>
      <c r="Y650" s="5">
        <f t="shared" si="54"/>
        <v>892.99047128523159</v>
      </c>
      <c r="Z650" s="5">
        <v>0</v>
      </c>
      <c r="AA650" s="5">
        <v>0</v>
      </c>
      <c r="AB650" s="5">
        <f>VLOOKUP($E650,Parametros!$B$3:$F$14,2,FALSE)</f>
        <v>5</v>
      </c>
      <c r="AC650" s="5" t="str">
        <f>VLOOKUP($E650,Parametros!$B$3:$F$14,4,FALSE)</f>
        <v>20225</v>
      </c>
      <c r="AD650" s="5" t="str">
        <f>VLOOKUP($E650,Parametros!$B$3:$F$14,5,FALSE)</f>
        <v>2022-5-01</v>
      </c>
      <c r="AE650" s="5">
        <v>0</v>
      </c>
      <c r="AF650" t="s">
        <v>407</v>
      </c>
      <c r="AG650" t="s">
        <v>408</v>
      </c>
      <c r="AH650" s="40">
        <f t="shared" si="55"/>
        <v>6593.4621924529783</v>
      </c>
      <c r="AJ650" t="str">
        <f t="shared" si="56"/>
        <v>INSERT INTO TABLA_PRESUPUESTO VALUES ('VSR','96568970-C','14005052-21',2022,'Mayo',1875,'CLP',43791.666667,32656.42973,0,2343.75,1305.034273,0,0,0,0,0,150.802971,0,0,742.1875,0,0,0,892.990471,0,0,5,'20225','2022-5-01');</v>
      </c>
    </row>
    <row r="651" spans="1:36" x14ac:dyDescent="0.2">
      <c r="A651" s="7" t="s">
        <v>117</v>
      </c>
      <c r="B651" t="s">
        <v>107</v>
      </c>
      <c r="C651" t="s">
        <v>126</v>
      </c>
      <c r="D651">
        <v>2022</v>
      </c>
      <c r="E651" t="s">
        <v>49</v>
      </c>
      <c r="F651" s="5">
        <v>250</v>
      </c>
      <c r="G651" t="s">
        <v>119</v>
      </c>
      <c r="H651" s="5">
        <v>5838.8888888888887</v>
      </c>
      <c r="I651" s="5">
        <v>3402.4146426558191</v>
      </c>
      <c r="J651" s="5">
        <v>0</v>
      </c>
      <c r="K651" s="5">
        <v>312.5</v>
      </c>
      <c r="L651" s="5">
        <v>174.00456967119914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20.107062838030881</v>
      </c>
      <c r="S651" s="5">
        <v>0</v>
      </c>
      <c r="T651" s="5">
        <v>0</v>
      </c>
      <c r="U651" s="5">
        <v>98.958333333333329</v>
      </c>
      <c r="V651" s="5">
        <v>0</v>
      </c>
      <c r="W651" s="5">
        <v>0</v>
      </c>
      <c r="X651" s="5">
        <v>0</v>
      </c>
      <c r="Y651" s="5">
        <f t="shared" si="54"/>
        <v>119.06539617136421</v>
      </c>
      <c r="Z651" s="5">
        <v>0</v>
      </c>
      <c r="AA651" s="5">
        <v>0</v>
      </c>
      <c r="AB651" s="5">
        <f>VLOOKUP($E651,Parametros!$B$3:$F$14,2,FALSE)</f>
        <v>5</v>
      </c>
      <c r="AC651" s="5" t="str">
        <f>VLOOKUP($E651,Parametros!$B$3:$F$14,4,FALSE)</f>
        <v>20225</v>
      </c>
      <c r="AD651" s="5" t="str">
        <f>VLOOKUP($E651,Parametros!$B$3:$F$14,5,FALSE)</f>
        <v>2022-5-01</v>
      </c>
      <c r="AE651" s="5">
        <v>0</v>
      </c>
      <c r="AF651" t="s">
        <v>407</v>
      </c>
      <c r="AG651" t="s">
        <v>408</v>
      </c>
      <c r="AH651" s="40">
        <f t="shared" si="55"/>
        <v>1830.9042803905063</v>
      </c>
      <c r="AJ651" t="str">
        <f t="shared" si="56"/>
        <v>INSERT INTO TABLA_PRESUPUESTO VALUES ('VSR','96568970-C','14005054-20',2022,'Mayo',250,'CLP',5838.888889,3402.414643,0,312.5,174.00457,0,0,0,0,0,20.107063,0,0,98.958333,0,0,0,119.065396,0,0,5,'20225','2022-5-01');</v>
      </c>
    </row>
    <row r="652" spans="1:36" x14ac:dyDescent="0.2">
      <c r="A652" s="7" t="s">
        <v>117</v>
      </c>
      <c r="B652" t="s">
        <v>107</v>
      </c>
      <c r="C652" t="s">
        <v>127</v>
      </c>
      <c r="D652">
        <v>2022</v>
      </c>
      <c r="E652" t="s">
        <v>49</v>
      </c>
      <c r="F652" s="5">
        <v>75</v>
      </c>
      <c r="G652" t="s">
        <v>119</v>
      </c>
      <c r="H652" s="5">
        <v>1751.6666666666667</v>
      </c>
      <c r="I652" s="5">
        <v>951.81841977618728</v>
      </c>
      <c r="J652" s="5">
        <v>0</v>
      </c>
      <c r="K652" s="5">
        <v>93.75</v>
      </c>
      <c r="L652" s="5">
        <v>52.201370901359738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6.0321188514092645</v>
      </c>
      <c r="S652" s="5">
        <v>0</v>
      </c>
      <c r="T652" s="5">
        <v>0</v>
      </c>
      <c r="U652" s="5">
        <v>29.6875</v>
      </c>
      <c r="V652" s="5">
        <v>0</v>
      </c>
      <c r="W652" s="5">
        <v>0</v>
      </c>
      <c r="X652" s="5">
        <v>0</v>
      </c>
      <c r="Y652" s="5">
        <f t="shared" si="54"/>
        <v>35.719618851409265</v>
      </c>
      <c r="Z652" s="5">
        <v>0</v>
      </c>
      <c r="AA652" s="5">
        <v>0</v>
      </c>
      <c r="AB652" s="5">
        <f>VLOOKUP($E652,Parametros!$B$3:$F$14,2,FALSE)</f>
        <v>5</v>
      </c>
      <c r="AC652" s="5" t="str">
        <f>VLOOKUP($E652,Parametros!$B$3:$F$14,4,FALSE)</f>
        <v>20225</v>
      </c>
      <c r="AD652" s="5" t="str">
        <f>VLOOKUP($E652,Parametros!$B$3:$F$14,5,FALSE)</f>
        <v>2022-5-01</v>
      </c>
      <c r="AE652" s="5">
        <v>0</v>
      </c>
      <c r="AF652" t="s">
        <v>407</v>
      </c>
      <c r="AG652" t="s">
        <v>408</v>
      </c>
      <c r="AH652" s="40">
        <f t="shared" si="55"/>
        <v>618.17725713771051</v>
      </c>
      <c r="AJ652" t="str">
        <f t="shared" si="56"/>
        <v>INSERT INTO TABLA_PRESUPUESTO VALUES ('VSR','96568970-C','14004702-19',2022,'Mayo',75,'CLP',1751.666667,951.81842,0,93.75,52.201371,0,0,0,0,0,6.032119,0,0,29.6875,0,0,0,35.719619,0,0,5,'20225','2022-5-01');</v>
      </c>
    </row>
    <row r="653" spans="1:36" x14ac:dyDescent="0.2">
      <c r="A653" s="7" t="s">
        <v>117</v>
      </c>
      <c r="B653" t="s">
        <v>107</v>
      </c>
      <c r="C653" t="s">
        <v>128</v>
      </c>
      <c r="D653">
        <v>2022</v>
      </c>
      <c r="E653" t="s">
        <v>49</v>
      </c>
      <c r="F653" s="5">
        <v>200</v>
      </c>
      <c r="G653" t="s">
        <v>119</v>
      </c>
      <c r="H653" s="5">
        <v>4671.1111111111113</v>
      </c>
      <c r="I653" s="5">
        <v>2866.3480153300884</v>
      </c>
      <c r="J653" s="5">
        <v>0</v>
      </c>
      <c r="K653" s="5">
        <v>250</v>
      </c>
      <c r="L653" s="5">
        <v>139.20365573695929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16.085650270424704</v>
      </c>
      <c r="S653" s="5">
        <v>0</v>
      </c>
      <c r="T653" s="5">
        <v>0</v>
      </c>
      <c r="U653" s="5">
        <v>79.166666666666657</v>
      </c>
      <c r="V653" s="5">
        <v>0</v>
      </c>
      <c r="W653" s="5">
        <v>0</v>
      </c>
      <c r="X653" s="5">
        <v>0</v>
      </c>
      <c r="Y653" s="5">
        <f t="shared" si="54"/>
        <v>95.252316937091365</v>
      </c>
      <c r="Z653" s="5">
        <v>0</v>
      </c>
      <c r="AA653" s="5">
        <v>0</v>
      </c>
      <c r="AB653" s="5">
        <f>VLOOKUP($E653,Parametros!$B$3:$F$14,2,FALSE)</f>
        <v>5</v>
      </c>
      <c r="AC653" s="5" t="str">
        <f>VLOOKUP($E653,Parametros!$B$3:$F$14,4,FALSE)</f>
        <v>20225</v>
      </c>
      <c r="AD653" s="5" t="str">
        <f>VLOOKUP($E653,Parametros!$B$3:$F$14,5,FALSE)</f>
        <v>2022-5-01</v>
      </c>
      <c r="AE653" s="5">
        <v>0</v>
      </c>
      <c r="AF653" t="s">
        <v>407</v>
      </c>
      <c r="AG653" t="s">
        <v>408</v>
      </c>
      <c r="AH653" s="40">
        <f t="shared" si="55"/>
        <v>1320.3071231069725</v>
      </c>
      <c r="AJ653" t="str">
        <f t="shared" si="56"/>
        <v>INSERT INTO TABLA_PRESUPUESTO VALUES ('VSR','96568970-C','14005055-20',2022,'Mayo',200,'CLP',4671.111111,2866.348015,0,250,139.203656,0,0,0,0,0,16.08565,0,0,79.166667,0,0,0,95.252317,0,0,5,'20225','2022-5-01');</v>
      </c>
    </row>
    <row r="654" spans="1:36" x14ac:dyDescent="0.2">
      <c r="A654" s="7" t="s">
        <v>117</v>
      </c>
      <c r="B654" t="s">
        <v>107</v>
      </c>
      <c r="C654" t="s">
        <v>129</v>
      </c>
      <c r="D654">
        <v>2022</v>
      </c>
      <c r="E654" t="s">
        <v>49</v>
      </c>
      <c r="F654" s="5">
        <v>50</v>
      </c>
      <c r="G654" t="s">
        <v>119</v>
      </c>
      <c r="H654" s="5">
        <v>1167.7777777777778</v>
      </c>
      <c r="I654" s="5">
        <v>725.48741206535726</v>
      </c>
      <c r="J654" s="5">
        <v>0</v>
      </c>
      <c r="K654" s="5">
        <v>62.5</v>
      </c>
      <c r="L654" s="5">
        <v>34.800913934239823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4.021412567606176</v>
      </c>
      <c r="S654" s="5">
        <v>0</v>
      </c>
      <c r="T654" s="5">
        <v>0</v>
      </c>
      <c r="U654" s="5">
        <v>19.791666666666664</v>
      </c>
      <c r="V654" s="5">
        <v>0</v>
      </c>
      <c r="W654" s="5">
        <v>0</v>
      </c>
      <c r="X654" s="5">
        <v>0</v>
      </c>
      <c r="Y654" s="5">
        <f t="shared" si="54"/>
        <v>23.813079234272841</v>
      </c>
      <c r="Z654" s="5">
        <v>0</v>
      </c>
      <c r="AA654" s="5">
        <v>0</v>
      </c>
      <c r="AB654" s="5">
        <f>VLOOKUP($E654,Parametros!$B$3:$F$14,2,FALSE)</f>
        <v>5</v>
      </c>
      <c r="AC654" s="5" t="str">
        <f>VLOOKUP($E654,Parametros!$B$3:$F$14,4,FALSE)</f>
        <v>20225</v>
      </c>
      <c r="AD654" s="5" t="str">
        <f>VLOOKUP($E654,Parametros!$B$3:$F$14,5,FALSE)</f>
        <v>2022-5-01</v>
      </c>
      <c r="AE654" s="5">
        <v>0</v>
      </c>
      <c r="AF654" t="s">
        <v>407</v>
      </c>
      <c r="AG654" t="s">
        <v>408</v>
      </c>
      <c r="AH654" s="40">
        <f t="shared" si="55"/>
        <v>321.17637254390797</v>
      </c>
      <c r="AJ654" t="str">
        <f t="shared" si="56"/>
        <v>INSERT INTO TABLA_PRESUPUESTO VALUES ('VSR','96568970-C','14005123-21',2022,'Mayo',50,'CLP',1167.777778,725.487412,0,62.5,34.800914,0,0,0,0,0,4.021413,0,0,19.791667,0,0,0,23.813079,0,0,5,'20225','2022-5-01');</v>
      </c>
    </row>
    <row r="655" spans="1:36" x14ac:dyDescent="0.2">
      <c r="A655" s="7" t="s">
        <v>117</v>
      </c>
      <c r="B655" t="s">
        <v>107</v>
      </c>
      <c r="C655" t="s">
        <v>130</v>
      </c>
      <c r="D655">
        <v>2022</v>
      </c>
      <c r="E655" t="s">
        <v>49</v>
      </c>
      <c r="F655" s="5">
        <v>50</v>
      </c>
      <c r="G655" t="s">
        <v>119</v>
      </c>
      <c r="H655" s="5">
        <v>2780.0694444444443</v>
      </c>
      <c r="I655" s="5">
        <v>1417.2016648412605</v>
      </c>
      <c r="J655" s="5">
        <v>0</v>
      </c>
      <c r="K655" s="5">
        <v>277.77777777777777</v>
      </c>
      <c r="L655" s="5">
        <v>34.800913934239823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9.5735733419944129</v>
      </c>
      <c r="S655" s="5">
        <v>0</v>
      </c>
      <c r="T655" s="5">
        <v>0</v>
      </c>
      <c r="U655" s="5">
        <v>19.791666666666664</v>
      </c>
      <c r="V655" s="5">
        <v>0</v>
      </c>
      <c r="W655" s="5">
        <v>0</v>
      </c>
      <c r="X655" s="5">
        <v>0</v>
      </c>
      <c r="Y655" s="5">
        <f t="shared" si="54"/>
        <v>29.365240008661075</v>
      </c>
      <c r="Z655" s="5">
        <v>0</v>
      </c>
      <c r="AA655" s="5">
        <v>0</v>
      </c>
      <c r="AB655" s="5">
        <f>VLOOKUP($E655,Parametros!$B$3:$F$14,2,FALSE)</f>
        <v>5</v>
      </c>
      <c r="AC655" s="5" t="str">
        <f>VLOOKUP($E655,Parametros!$B$3:$F$14,4,FALSE)</f>
        <v>20225</v>
      </c>
      <c r="AD655" s="5" t="str">
        <f>VLOOKUP($E655,Parametros!$B$3:$F$14,5,FALSE)</f>
        <v>2022-5-01</v>
      </c>
      <c r="AE655" s="5">
        <v>0</v>
      </c>
      <c r="AF655" t="s">
        <v>407</v>
      </c>
      <c r="AG655" t="s">
        <v>408</v>
      </c>
      <c r="AH655" s="40">
        <f t="shared" si="55"/>
        <v>1020.923847882505</v>
      </c>
      <c r="AJ655" t="str">
        <f t="shared" si="56"/>
        <v>INSERT INTO TABLA_PRESUPUESTO VALUES ('VSR','96568970-C','14005078-18',2022,'Mayo',50,'CLP',2780.069444,1417.201665,0,277.777778,34.800914,0,0,0,0,0,9.573573,0,0,19.791667,0,0,0,29.36524,0,0,5,'20225','2022-5-01');</v>
      </c>
    </row>
    <row r="656" spans="1:36" x14ac:dyDescent="0.2">
      <c r="A656" s="7" t="s">
        <v>117</v>
      </c>
      <c r="B656" t="s">
        <v>107</v>
      </c>
      <c r="C656" t="s">
        <v>131</v>
      </c>
      <c r="D656">
        <v>2022</v>
      </c>
      <c r="E656" t="s">
        <v>49</v>
      </c>
      <c r="F656" s="5">
        <v>37.5</v>
      </c>
      <c r="G656" t="s">
        <v>119</v>
      </c>
      <c r="H656" s="5">
        <v>2085.0520833333335</v>
      </c>
      <c r="I656" s="5">
        <v>1319.6209454394289</v>
      </c>
      <c r="J656" s="5">
        <v>0</v>
      </c>
      <c r="K656" s="5">
        <v>208.33333333333334</v>
      </c>
      <c r="L656" s="5">
        <v>26.100685450679869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7.1801800064958101</v>
      </c>
      <c r="S656" s="5">
        <v>0</v>
      </c>
      <c r="T656" s="5">
        <v>0</v>
      </c>
      <c r="U656" s="5">
        <v>14.84375</v>
      </c>
      <c r="V656" s="5">
        <v>0</v>
      </c>
      <c r="W656" s="5">
        <v>0</v>
      </c>
      <c r="X656" s="5">
        <v>0</v>
      </c>
      <c r="Y656" s="5">
        <f t="shared" si="54"/>
        <v>22.02393000649581</v>
      </c>
      <c r="Z656" s="5">
        <v>0</v>
      </c>
      <c r="AA656" s="5">
        <v>0</v>
      </c>
      <c r="AB656" s="5">
        <f>VLOOKUP($E656,Parametros!$B$3:$F$14,2,FALSE)</f>
        <v>5</v>
      </c>
      <c r="AC656" s="5" t="str">
        <f>VLOOKUP($E656,Parametros!$B$3:$F$14,4,FALSE)</f>
        <v>20225</v>
      </c>
      <c r="AD656" s="5" t="str">
        <f>VLOOKUP($E656,Parametros!$B$3:$F$14,5,FALSE)</f>
        <v>2022-5-01</v>
      </c>
      <c r="AE656" s="5">
        <v>0</v>
      </c>
      <c r="AF656" t="s">
        <v>407</v>
      </c>
      <c r="AG656" t="s">
        <v>408</v>
      </c>
      <c r="AH656" s="40">
        <f t="shared" si="55"/>
        <v>508.9731891033955</v>
      </c>
      <c r="AJ656" t="str">
        <f t="shared" si="56"/>
        <v>INSERT INTO TABLA_PRESUPUESTO VALUES ('VSR','96568970-C','14005076-18',2022,'Mayo',37.5,'CLP',2085.052083,1319.620945,0,208.333333,26.100685,0,0,0,0,0,7.18018,0,0,14.84375,0,0,0,22.02393,0,0,5,'20225','2022-5-01');</v>
      </c>
    </row>
    <row r="657" spans="1:36" x14ac:dyDescent="0.2">
      <c r="A657" s="7" t="s">
        <v>117</v>
      </c>
      <c r="B657" t="s">
        <v>107</v>
      </c>
      <c r="C657" t="s">
        <v>132</v>
      </c>
      <c r="D657">
        <v>2022</v>
      </c>
      <c r="E657" t="s">
        <v>49</v>
      </c>
      <c r="F657" s="5">
        <v>50</v>
      </c>
      <c r="G657" t="s">
        <v>119</v>
      </c>
      <c r="H657" s="5">
        <v>2780.0694444444443</v>
      </c>
      <c r="I657" s="5">
        <v>1582.3610544808143</v>
      </c>
      <c r="J657" s="5">
        <v>0</v>
      </c>
      <c r="K657" s="5">
        <v>277.77777777777777</v>
      </c>
      <c r="L657" s="5">
        <v>34.800913934239823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9.5735733419944129</v>
      </c>
      <c r="S657" s="5">
        <v>0</v>
      </c>
      <c r="T657" s="5">
        <v>0</v>
      </c>
      <c r="U657" s="5">
        <v>19.791666666666664</v>
      </c>
      <c r="V657" s="5">
        <v>0</v>
      </c>
      <c r="W657" s="5">
        <v>0</v>
      </c>
      <c r="X657" s="5">
        <v>0</v>
      </c>
      <c r="Y657" s="5">
        <f t="shared" si="54"/>
        <v>29.365240008661075</v>
      </c>
      <c r="Z657" s="5">
        <v>0</v>
      </c>
      <c r="AA657" s="5">
        <v>0</v>
      </c>
      <c r="AB657" s="5">
        <f>VLOOKUP($E657,Parametros!$B$3:$F$14,2,FALSE)</f>
        <v>5</v>
      </c>
      <c r="AC657" s="5" t="str">
        <f>VLOOKUP($E657,Parametros!$B$3:$F$14,4,FALSE)</f>
        <v>20225</v>
      </c>
      <c r="AD657" s="5" t="str">
        <f>VLOOKUP($E657,Parametros!$B$3:$F$14,5,FALSE)</f>
        <v>2022-5-01</v>
      </c>
      <c r="AE657" s="5">
        <v>0</v>
      </c>
      <c r="AF657" t="s">
        <v>407</v>
      </c>
      <c r="AG657" t="s">
        <v>408</v>
      </c>
      <c r="AH657" s="40">
        <f t="shared" si="55"/>
        <v>855.76445824295115</v>
      </c>
      <c r="AJ657" t="str">
        <f t="shared" si="56"/>
        <v>INSERT INTO TABLA_PRESUPUESTO VALUES ('VSR','96568970-C','14005075-18',2022,'Mayo',50,'CLP',2780.069444,1582.361054,0,277.777778,34.800914,0,0,0,0,0,9.573573,0,0,19.791667,0,0,0,29.36524,0,0,5,'20225','2022-5-01');</v>
      </c>
    </row>
    <row r="658" spans="1:36" x14ac:dyDescent="0.2">
      <c r="A658" s="7" t="s">
        <v>117</v>
      </c>
      <c r="B658" t="s">
        <v>83</v>
      </c>
      <c r="C658" t="s">
        <v>133</v>
      </c>
      <c r="D658">
        <v>2022</v>
      </c>
      <c r="E658" t="s">
        <v>49</v>
      </c>
      <c r="F658" s="5">
        <v>12.5</v>
      </c>
      <c r="G658" t="s">
        <v>134</v>
      </c>
      <c r="H658" s="5">
        <v>2000</v>
      </c>
      <c r="I658" s="5">
        <v>832.26006750148099</v>
      </c>
      <c r="J658" s="5">
        <v>0</v>
      </c>
      <c r="K658" s="5">
        <v>0</v>
      </c>
      <c r="L658" s="5">
        <v>8.7002284835599557</v>
      </c>
      <c r="M658" s="5">
        <v>11.775833333333333</v>
      </c>
      <c r="N658" s="5">
        <v>6.7194312326595318</v>
      </c>
      <c r="O658" s="5">
        <v>8.9798850574712645</v>
      </c>
      <c r="P658" s="5">
        <v>0.85979818998546698</v>
      </c>
      <c r="Q658" s="5">
        <v>6.8872907913331272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f t="shared" si="54"/>
        <v>61.607731873269316</v>
      </c>
      <c r="Z658" s="5">
        <v>26.385493268486591</v>
      </c>
      <c r="AA658" s="5">
        <v>0</v>
      </c>
      <c r="AB658" s="5">
        <f>VLOOKUP($E658,Parametros!$B$3:$F$14,2,FALSE)</f>
        <v>5</v>
      </c>
      <c r="AC658" s="5" t="str">
        <f>VLOOKUP($E658,Parametros!$B$3:$F$14,4,FALSE)</f>
        <v>20225</v>
      </c>
      <c r="AD658" s="5" t="str">
        <f>VLOOKUP($E658,Parametros!$B$3:$F$14,5,FALSE)</f>
        <v>2022-5-01</v>
      </c>
      <c r="AE658" s="5">
        <v>0</v>
      </c>
      <c r="AF658" t="s">
        <v>409</v>
      </c>
      <c r="AG658" t="s">
        <v>410</v>
      </c>
      <c r="AH658" s="40">
        <f t="shared" si="55"/>
        <v>1097.4319721416896</v>
      </c>
      <c r="AJ658" t="str">
        <f t="shared" si="56"/>
        <v>INSERT INTO TABLA_PRESUPUESTO VALUES ('VSR','80152-C','14004807-18',2022,'Mayo',12.5,'USD',2000,832.260068,0,0,8.700228,11.775833,6.719431,8.979885,0.859798,6.887291,0,0,0,0,0,0,0,61.607732,26.385493,0,5,'20225','2022-5-01');</v>
      </c>
    </row>
    <row r="659" spans="1:36" x14ac:dyDescent="0.2">
      <c r="A659" s="7" t="s">
        <v>117</v>
      </c>
      <c r="B659" t="s">
        <v>83</v>
      </c>
      <c r="C659" t="s">
        <v>135</v>
      </c>
      <c r="D659">
        <v>2022</v>
      </c>
      <c r="E659" t="s">
        <v>49</v>
      </c>
      <c r="F659" s="5">
        <v>12.5</v>
      </c>
      <c r="G659" t="s">
        <v>134</v>
      </c>
      <c r="H659" s="5">
        <v>1500</v>
      </c>
      <c r="I659" s="5">
        <v>1006.8743905727138</v>
      </c>
      <c r="J659" s="5">
        <v>0</v>
      </c>
      <c r="K659" s="5">
        <v>0</v>
      </c>
      <c r="L659" s="5">
        <v>8.7002284835599557</v>
      </c>
      <c r="M659" s="5">
        <v>11.775833333333333</v>
      </c>
      <c r="N659" s="5">
        <v>6.7194312326595318</v>
      </c>
      <c r="O659" s="5">
        <v>8.9798850574712645</v>
      </c>
      <c r="P659" s="5">
        <v>0.85979818998546698</v>
      </c>
      <c r="Q659" s="5">
        <v>5.1654680934998458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f t="shared" si="54"/>
        <v>59.885909175436034</v>
      </c>
      <c r="Z659" s="5">
        <v>26.385493268486591</v>
      </c>
      <c r="AA659" s="5">
        <v>0</v>
      </c>
      <c r="AB659" s="5">
        <f>VLOOKUP($E659,Parametros!$B$3:$F$14,2,FALSE)</f>
        <v>5</v>
      </c>
      <c r="AC659" s="5" t="str">
        <f>VLOOKUP($E659,Parametros!$B$3:$F$14,4,FALSE)</f>
        <v>20225</v>
      </c>
      <c r="AD659" s="5" t="str">
        <f>VLOOKUP($E659,Parametros!$B$3:$F$14,5,FALSE)</f>
        <v>2022-5-01</v>
      </c>
      <c r="AE659" s="5">
        <v>0</v>
      </c>
      <c r="AF659" t="s">
        <v>409</v>
      </c>
      <c r="AG659" t="s">
        <v>410</v>
      </c>
      <c r="AH659" s="40">
        <f t="shared" si="55"/>
        <v>424.53947176829035</v>
      </c>
      <c r="AJ659" t="str">
        <f t="shared" si="56"/>
        <v>INSERT INTO TABLA_PRESUPUESTO VALUES ('VSR','80152-C','14004877-18',2022,'Mayo',12.5,'USD',1500,1006.874391,0,0,8.700228,11.775833,6.719431,8.979885,0.859798,5.165468,0,0,0,0,0,0,0,59.885909,26.385493,0,5,'20225','2022-5-01');</v>
      </c>
    </row>
    <row r="660" spans="1:36" x14ac:dyDescent="0.2">
      <c r="A660" s="7" t="s">
        <v>117</v>
      </c>
      <c r="B660" t="s">
        <v>83</v>
      </c>
      <c r="C660" t="s">
        <v>139</v>
      </c>
      <c r="D660">
        <v>2022</v>
      </c>
      <c r="E660" t="s">
        <v>49</v>
      </c>
      <c r="F660" s="5">
        <v>25</v>
      </c>
      <c r="G660" t="s">
        <v>134</v>
      </c>
      <c r="H660" s="5">
        <v>850</v>
      </c>
      <c r="I660" s="5">
        <v>517.64873112200689</v>
      </c>
      <c r="J660" s="5">
        <v>0</v>
      </c>
      <c r="K660" s="5">
        <v>0</v>
      </c>
      <c r="L660" s="5">
        <v>17.400456967119911</v>
      </c>
      <c r="M660" s="5">
        <v>23.551666666666666</v>
      </c>
      <c r="N660" s="5">
        <v>13.438862465319064</v>
      </c>
      <c r="O660" s="5">
        <v>17.959770114942529</v>
      </c>
      <c r="P660" s="5">
        <v>1.719596379970934</v>
      </c>
      <c r="Q660" s="5">
        <v>2.9270985863165793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f t="shared" si="54"/>
        <v>112.36798075018895</v>
      </c>
      <c r="Z660" s="5">
        <v>52.770986536973183</v>
      </c>
      <c r="AA660" s="5">
        <v>0</v>
      </c>
      <c r="AB660" s="5">
        <f>VLOOKUP($E660,Parametros!$B$3:$F$14,2,FALSE)</f>
        <v>5</v>
      </c>
      <c r="AC660" s="5" t="str">
        <f>VLOOKUP($E660,Parametros!$B$3:$F$14,4,FALSE)</f>
        <v>20225</v>
      </c>
      <c r="AD660" s="5" t="str">
        <f>VLOOKUP($E660,Parametros!$B$3:$F$14,5,FALSE)</f>
        <v>2022-5-01</v>
      </c>
      <c r="AE660" s="5">
        <v>0</v>
      </c>
      <c r="AF660" t="s">
        <v>409</v>
      </c>
      <c r="AG660" t="s">
        <v>410</v>
      </c>
      <c r="AH660" s="40">
        <f t="shared" si="55"/>
        <v>202.58283116068435</v>
      </c>
      <c r="AJ660" t="str">
        <f t="shared" si="56"/>
        <v>INSERT INTO TABLA_PRESUPUESTO VALUES ('VSR','80152-C','14004966-20',2022,'Mayo',25,'USD',850,517.648731,0,0,17.400457,23.551667,13.438862,17.95977,1.719596,2.927099,0,0,0,0,0,0,0,112.367981,52.770987,0,5,'20225','2022-5-01');</v>
      </c>
    </row>
    <row r="661" spans="1:36" x14ac:dyDescent="0.2">
      <c r="A661" s="7" t="s">
        <v>117</v>
      </c>
      <c r="B661" t="s">
        <v>83</v>
      </c>
      <c r="C661" t="s">
        <v>140</v>
      </c>
      <c r="D661">
        <v>2022</v>
      </c>
      <c r="E661" t="s">
        <v>49</v>
      </c>
      <c r="F661" s="5">
        <v>25</v>
      </c>
      <c r="G661" t="s">
        <v>134</v>
      </c>
      <c r="H661" s="5">
        <v>850</v>
      </c>
      <c r="I661" s="5">
        <v>567.80405787397717</v>
      </c>
      <c r="J661" s="5">
        <v>0</v>
      </c>
      <c r="K661" s="5">
        <v>0</v>
      </c>
      <c r="L661" s="5">
        <v>17.400456967119911</v>
      </c>
      <c r="M661" s="5">
        <v>23.551666666666666</v>
      </c>
      <c r="N661" s="5">
        <v>13.438862465319064</v>
      </c>
      <c r="O661" s="5">
        <v>17.959770114942529</v>
      </c>
      <c r="P661" s="5">
        <v>1.719596379970934</v>
      </c>
      <c r="Q661" s="5">
        <v>2.9270985863165793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f t="shared" si="54"/>
        <v>112.36798075018895</v>
      </c>
      <c r="Z661" s="5">
        <v>52.770986536973183</v>
      </c>
      <c r="AA661" s="5">
        <v>0</v>
      </c>
      <c r="AB661" s="5">
        <f>VLOOKUP($E661,Parametros!$B$3:$F$14,2,FALSE)</f>
        <v>5</v>
      </c>
      <c r="AC661" s="5" t="str">
        <f>VLOOKUP($E661,Parametros!$B$3:$F$14,4,FALSE)</f>
        <v>20225</v>
      </c>
      <c r="AD661" s="5" t="str">
        <f>VLOOKUP($E661,Parametros!$B$3:$F$14,5,FALSE)</f>
        <v>2022-5-01</v>
      </c>
      <c r="AE661" s="5">
        <v>0</v>
      </c>
      <c r="AF661" t="s">
        <v>409</v>
      </c>
      <c r="AG661" t="s">
        <v>410</v>
      </c>
      <c r="AH661" s="40">
        <f t="shared" si="55"/>
        <v>152.42750440871407</v>
      </c>
      <c r="AJ661" t="str">
        <f t="shared" si="56"/>
        <v>INSERT INTO TABLA_PRESUPUESTO VALUES ('VSR','80152-C','14004967-19',2022,'Mayo',25,'USD',850,567.804058,0,0,17.400457,23.551667,13.438862,17.95977,1.719596,2.927099,0,0,0,0,0,0,0,112.367981,52.770987,0,5,'20225','2022-5-01');</v>
      </c>
    </row>
    <row r="662" spans="1:36" x14ac:dyDescent="0.2">
      <c r="A662" s="7" t="s">
        <v>117</v>
      </c>
      <c r="B662" t="s">
        <v>83</v>
      </c>
      <c r="C662" t="s">
        <v>141</v>
      </c>
      <c r="D662">
        <v>2022</v>
      </c>
      <c r="E662" t="s">
        <v>49</v>
      </c>
      <c r="F662" s="5">
        <v>12.5</v>
      </c>
      <c r="G662" t="s">
        <v>134</v>
      </c>
      <c r="H662" s="5">
        <v>425</v>
      </c>
      <c r="I662" s="5">
        <v>318.34296888020674</v>
      </c>
      <c r="J662" s="5">
        <v>0</v>
      </c>
      <c r="K662" s="5">
        <v>0</v>
      </c>
      <c r="L662" s="5">
        <v>8.7002284835599557</v>
      </c>
      <c r="M662" s="5">
        <v>11.775833333333333</v>
      </c>
      <c r="N662" s="5">
        <v>6.7194312326595318</v>
      </c>
      <c r="O662" s="5">
        <v>8.9798850574712645</v>
      </c>
      <c r="P662" s="5">
        <v>0.85979818998546698</v>
      </c>
      <c r="Q662" s="5">
        <v>1.4635492931582896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f t="shared" ref="Y662:Y714" si="57">+M662+N662+O662+P662+T662+U662+V662+Z662+AA662+S662+X662+Q662+R662</f>
        <v>56.183990375094474</v>
      </c>
      <c r="Z662" s="5">
        <v>26.385493268486591</v>
      </c>
      <c r="AA662" s="5">
        <v>0</v>
      </c>
      <c r="AB662" s="5">
        <f>VLOOKUP($E662,Parametros!$B$3:$F$14,2,FALSE)</f>
        <v>5</v>
      </c>
      <c r="AC662" s="5" t="str">
        <f>VLOOKUP($E662,Parametros!$B$3:$F$14,4,FALSE)</f>
        <v>20225</v>
      </c>
      <c r="AD662" s="5" t="str">
        <f>VLOOKUP($E662,Parametros!$B$3:$F$14,5,FALSE)</f>
        <v>2022-5-01</v>
      </c>
      <c r="AE662" s="5">
        <v>0</v>
      </c>
      <c r="AF662" t="s">
        <v>409</v>
      </c>
      <c r="AG662" t="s">
        <v>410</v>
      </c>
      <c r="AH662" s="40">
        <f t="shared" ref="AH662:AH714" si="58">+H662-SUM(I662:X662)-SUM(Z662:AA662)</f>
        <v>41.772812261138874</v>
      </c>
      <c r="AJ662" t="str">
        <f t="shared" si="56"/>
        <v>INSERT INTO TABLA_PRESUPUESTO VALUES ('VSR','80152-C','14004801-19',2022,'Mayo',12.5,'USD',425,318.342969,0,0,8.700228,11.775833,6.719431,8.979885,0.859798,1.463549,0,0,0,0,0,0,0,56.18399,26.385493,0,5,'20225','2022-5-01');</v>
      </c>
    </row>
    <row r="663" spans="1:36" x14ac:dyDescent="0.2">
      <c r="A663" s="7" t="s">
        <v>117</v>
      </c>
      <c r="B663" t="s">
        <v>83</v>
      </c>
      <c r="C663" t="s">
        <v>142</v>
      </c>
      <c r="D663">
        <v>2022</v>
      </c>
      <c r="E663" t="s">
        <v>49</v>
      </c>
      <c r="F663" s="5">
        <v>25</v>
      </c>
      <c r="G663" t="s">
        <v>134</v>
      </c>
      <c r="H663" s="5">
        <v>625</v>
      </c>
      <c r="I663" s="5">
        <v>441.30722800126614</v>
      </c>
      <c r="J663" s="5">
        <v>0</v>
      </c>
      <c r="K663" s="5">
        <v>0</v>
      </c>
      <c r="L663" s="5">
        <v>17.400456967119911</v>
      </c>
      <c r="M663" s="5">
        <v>23.551666666666666</v>
      </c>
      <c r="N663" s="5">
        <v>13.438862465319064</v>
      </c>
      <c r="O663" s="5">
        <v>17.959770114942529</v>
      </c>
      <c r="P663" s="5">
        <v>1.719596379970934</v>
      </c>
      <c r="Q663" s="5">
        <v>2.1522783722916023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f t="shared" si="57"/>
        <v>111.59316053616398</v>
      </c>
      <c r="Z663" s="5">
        <v>52.770986536973183</v>
      </c>
      <c r="AA663" s="5">
        <v>0</v>
      </c>
      <c r="AB663" s="5">
        <f>VLOOKUP($E663,Parametros!$B$3:$F$14,2,FALSE)</f>
        <v>5</v>
      </c>
      <c r="AC663" s="5" t="str">
        <f>VLOOKUP($E663,Parametros!$B$3:$F$14,4,FALSE)</f>
        <v>20225</v>
      </c>
      <c r="AD663" s="5" t="str">
        <f>VLOOKUP($E663,Parametros!$B$3:$F$14,5,FALSE)</f>
        <v>2022-5-01</v>
      </c>
      <c r="AE663" s="5">
        <v>0</v>
      </c>
      <c r="AF663" t="s">
        <v>409</v>
      </c>
      <c r="AG663" t="s">
        <v>410</v>
      </c>
      <c r="AH663" s="40">
        <f t="shared" si="58"/>
        <v>54.699154495450088</v>
      </c>
      <c r="AJ663" t="str">
        <f t="shared" si="56"/>
        <v>INSERT INTO TABLA_PRESUPUESTO VALUES ('VSR','80152-C','14004971-20',2022,'Mayo',25,'USD',625,441.307228,0,0,17.400457,23.551667,13.438862,17.95977,1.719596,2.152278,0,0,0,0,0,0,0,111.593161,52.770987,0,5,'20225','2022-5-01');</v>
      </c>
    </row>
    <row r="664" spans="1:36" x14ac:dyDescent="0.2">
      <c r="A664" s="7" t="s">
        <v>117</v>
      </c>
      <c r="B664" t="s">
        <v>83</v>
      </c>
      <c r="C664" t="s">
        <v>143</v>
      </c>
      <c r="D664">
        <v>2022</v>
      </c>
      <c r="E664" t="s">
        <v>49</v>
      </c>
      <c r="F664" s="5">
        <v>25</v>
      </c>
      <c r="G664" t="s">
        <v>134</v>
      </c>
      <c r="H664" s="5">
        <v>1250</v>
      </c>
      <c r="I664" s="5">
        <v>546.37685508458264</v>
      </c>
      <c r="J664" s="5">
        <v>0</v>
      </c>
      <c r="K664" s="5">
        <v>187.5</v>
      </c>
      <c r="L664" s="5">
        <v>17.400456967119911</v>
      </c>
      <c r="M664" s="5">
        <v>23.551666666666666</v>
      </c>
      <c r="N664" s="5">
        <v>13.438862465319064</v>
      </c>
      <c r="O664" s="5">
        <v>17.959770114942529</v>
      </c>
      <c r="P664" s="5">
        <v>1.719596379970934</v>
      </c>
      <c r="Q664" s="5">
        <v>4.3045567445832047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f t="shared" si="57"/>
        <v>113.74543890845558</v>
      </c>
      <c r="Z664" s="5">
        <v>52.770986536973183</v>
      </c>
      <c r="AA664" s="5">
        <v>0</v>
      </c>
      <c r="AB664" s="5">
        <f>VLOOKUP($E664,Parametros!$B$3:$F$14,2,FALSE)</f>
        <v>5</v>
      </c>
      <c r="AC664" s="5" t="str">
        <f>VLOOKUP($E664,Parametros!$B$3:$F$14,4,FALSE)</f>
        <v>20225</v>
      </c>
      <c r="AD664" s="5" t="str">
        <f>VLOOKUP($E664,Parametros!$B$3:$F$14,5,FALSE)</f>
        <v>2022-5-01</v>
      </c>
      <c r="AE664" s="5">
        <v>0</v>
      </c>
      <c r="AF664" t="s">
        <v>409</v>
      </c>
      <c r="AG664" t="s">
        <v>410</v>
      </c>
      <c r="AH664" s="40">
        <f t="shared" si="58"/>
        <v>384.97724903984192</v>
      </c>
      <c r="AJ664" t="str">
        <f t="shared" si="56"/>
        <v>INSERT INTO TABLA_PRESUPUESTO VALUES ('VSR','80152-C','14005004-19',2022,'Mayo',25,'USD',1250,546.376855,0,187.5,17.400457,23.551667,13.438862,17.95977,1.719596,4.304557,0,0,0,0,0,0,0,113.745439,52.770987,0,5,'20225','2022-5-01');</v>
      </c>
    </row>
    <row r="665" spans="1:36" x14ac:dyDescent="0.2">
      <c r="A665" s="7" t="s">
        <v>117</v>
      </c>
      <c r="B665" t="s">
        <v>83</v>
      </c>
      <c r="C665" t="s">
        <v>144</v>
      </c>
      <c r="D665">
        <v>2022</v>
      </c>
      <c r="E665" t="s">
        <v>49</v>
      </c>
      <c r="F665" s="5">
        <v>12.5</v>
      </c>
      <c r="G665" t="s">
        <v>134</v>
      </c>
      <c r="H665" s="5">
        <v>1200</v>
      </c>
      <c r="I665" s="5">
        <v>1145.1976045075482</v>
      </c>
      <c r="J665" s="5">
        <v>0</v>
      </c>
      <c r="K665" s="5">
        <v>0</v>
      </c>
      <c r="L665" s="5">
        <v>8.7002284835599557</v>
      </c>
      <c r="M665" s="5">
        <v>11.775833333333333</v>
      </c>
      <c r="N665" s="5">
        <v>6.7194312326595318</v>
      </c>
      <c r="O665" s="5">
        <v>8.9798850574712645</v>
      </c>
      <c r="P665" s="5">
        <v>0.85979818998546698</v>
      </c>
      <c r="Q665" s="5">
        <v>4.1323744747998763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f t="shared" si="57"/>
        <v>58.852815556736061</v>
      </c>
      <c r="Z665" s="5">
        <v>26.385493268486591</v>
      </c>
      <c r="AA665" s="5">
        <v>0</v>
      </c>
      <c r="AB665" s="5">
        <f>VLOOKUP($E665,Parametros!$B$3:$F$14,2,FALSE)</f>
        <v>5</v>
      </c>
      <c r="AC665" s="5" t="str">
        <f>VLOOKUP($E665,Parametros!$B$3:$F$14,4,FALSE)</f>
        <v>20225</v>
      </c>
      <c r="AD665" s="5" t="str">
        <f>VLOOKUP($E665,Parametros!$B$3:$F$14,5,FALSE)</f>
        <v>2022-5-01</v>
      </c>
      <c r="AE665" s="5">
        <v>-5.5067062021407764E-14</v>
      </c>
      <c r="AF665" t="s">
        <v>409</v>
      </c>
      <c r="AG665" t="s">
        <v>410</v>
      </c>
      <c r="AH665" s="40">
        <f t="shared" si="58"/>
        <v>-12.750648547844442</v>
      </c>
      <c r="AJ665" t="str">
        <f t="shared" si="56"/>
        <v>INSERT INTO TABLA_PRESUPUESTO VALUES ('VSR','80152-C','14004879-18',2022,'Mayo',12.5,'USD',1200,1145.197605,0,0,8.700228,11.775833,6.719431,8.979885,0.859798,4.132374,0,0,0,0,0,0,0,58.852816,26.385493,0,5,'20225','2022-5-01');</v>
      </c>
    </row>
    <row r="666" spans="1:36" x14ac:dyDescent="0.2">
      <c r="A666" s="7" t="s">
        <v>117</v>
      </c>
      <c r="B666" t="s">
        <v>83</v>
      </c>
      <c r="C666" t="s">
        <v>145</v>
      </c>
      <c r="D666">
        <v>2022</v>
      </c>
      <c r="E666" t="s">
        <v>49</v>
      </c>
      <c r="F666" s="5">
        <v>27.5</v>
      </c>
      <c r="G666" t="s">
        <v>134</v>
      </c>
      <c r="H666" s="5">
        <v>2200</v>
      </c>
      <c r="I666" s="5">
        <v>656.61217766947607</v>
      </c>
      <c r="J666" s="5">
        <v>0</v>
      </c>
      <c r="K666" s="5">
        <v>550</v>
      </c>
      <c r="L666" s="5">
        <v>19.140502663831903</v>
      </c>
      <c r="M666" s="5">
        <v>25.906833333333331</v>
      </c>
      <c r="N666" s="5">
        <v>14.782748711850971</v>
      </c>
      <c r="O666" s="5">
        <v>19.755747126436784</v>
      </c>
      <c r="P666" s="5">
        <v>1.8915560179680275</v>
      </c>
      <c r="Q666" s="5">
        <v>7.5760198704664399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f t="shared" si="57"/>
        <v>127.96099025072606</v>
      </c>
      <c r="Z666" s="5">
        <v>58.048085190670506</v>
      </c>
      <c r="AA666" s="5">
        <v>0</v>
      </c>
      <c r="AB666" s="5">
        <f>VLOOKUP($E666,Parametros!$B$3:$F$14,2,FALSE)</f>
        <v>5</v>
      </c>
      <c r="AC666" s="5" t="str">
        <f>VLOOKUP($E666,Parametros!$B$3:$F$14,4,FALSE)</f>
        <v>20225</v>
      </c>
      <c r="AD666" s="5" t="str">
        <f>VLOOKUP($E666,Parametros!$B$3:$F$14,5,FALSE)</f>
        <v>2022-5-01</v>
      </c>
      <c r="AE666" s="5">
        <v>0</v>
      </c>
      <c r="AF666" t="s">
        <v>409</v>
      </c>
      <c r="AG666" t="s">
        <v>410</v>
      </c>
      <c r="AH666" s="40">
        <f t="shared" si="58"/>
        <v>846.28632941596607</v>
      </c>
      <c r="AJ666" t="str">
        <f t="shared" si="56"/>
        <v>INSERT INTO TABLA_PRESUPUESTO VALUES ('VSR','80152-C','14004952-20',2022,'Mayo',27.5,'USD',2200,656.612178,0,550,19.140503,25.906833,14.782749,19.755747,1.891556,7.57602,0,0,0,0,0,0,0,127.96099,58.048085,0,5,'20225','2022-5-01');</v>
      </c>
    </row>
    <row r="667" spans="1:36" x14ac:dyDescent="0.2">
      <c r="A667" s="7" t="s">
        <v>117</v>
      </c>
      <c r="B667" t="s">
        <v>83</v>
      </c>
      <c r="C667" t="s">
        <v>146</v>
      </c>
      <c r="D667">
        <v>2022</v>
      </c>
      <c r="E667" t="s">
        <v>49</v>
      </c>
      <c r="F667" s="5">
        <v>27.5</v>
      </c>
      <c r="G667" t="s">
        <v>134</v>
      </c>
      <c r="H667" s="5">
        <v>2200</v>
      </c>
      <c r="I667" s="5">
        <v>528.06249540512999</v>
      </c>
      <c r="J667" s="5">
        <v>0</v>
      </c>
      <c r="K667" s="5">
        <v>275</v>
      </c>
      <c r="L667" s="5">
        <v>19.140502663831903</v>
      </c>
      <c r="M667" s="5">
        <v>25.906833333333331</v>
      </c>
      <c r="N667" s="5">
        <v>14.782748711850971</v>
      </c>
      <c r="O667" s="5">
        <v>19.755747126436784</v>
      </c>
      <c r="P667" s="5">
        <v>1.8915560179680275</v>
      </c>
      <c r="Q667" s="5">
        <v>7.5760198704664399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f t="shared" si="57"/>
        <v>127.96099025072606</v>
      </c>
      <c r="Z667" s="5">
        <v>58.048085190670506</v>
      </c>
      <c r="AA667" s="5">
        <v>0</v>
      </c>
      <c r="AB667" s="5">
        <f>VLOOKUP($E667,Parametros!$B$3:$F$14,2,FALSE)</f>
        <v>5</v>
      </c>
      <c r="AC667" s="5" t="str">
        <f>VLOOKUP($E667,Parametros!$B$3:$F$14,4,FALSE)</f>
        <v>20225</v>
      </c>
      <c r="AD667" s="5" t="str">
        <f>VLOOKUP($E667,Parametros!$B$3:$F$14,5,FALSE)</f>
        <v>2022-5-01</v>
      </c>
      <c r="AE667" s="5">
        <v>0</v>
      </c>
      <c r="AF667" t="s">
        <v>409</v>
      </c>
      <c r="AG667" t="s">
        <v>410</v>
      </c>
      <c r="AH667" s="40">
        <f t="shared" si="58"/>
        <v>1249.8360116803121</v>
      </c>
      <c r="AJ667" t="str">
        <f t="shared" si="56"/>
        <v>INSERT INTO TABLA_PRESUPUESTO VALUES ('VSR','80152-C','14004810-18',2022,'Mayo',27.5,'USD',2200,528.062495,0,275,19.140503,25.906833,14.782749,19.755747,1.891556,7.57602,0,0,0,0,0,0,0,127.96099,58.048085,0,5,'20225','2022-5-01');</v>
      </c>
    </row>
    <row r="668" spans="1:36" x14ac:dyDescent="0.2">
      <c r="A668" s="7" t="s">
        <v>117</v>
      </c>
      <c r="B668" t="s">
        <v>83</v>
      </c>
      <c r="C668" t="s">
        <v>148</v>
      </c>
      <c r="D668">
        <v>2022</v>
      </c>
      <c r="E668" t="s">
        <v>49</v>
      </c>
      <c r="F668" s="5">
        <v>27.5</v>
      </c>
      <c r="G668" t="s">
        <v>134</v>
      </c>
      <c r="H668" s="5">
        <v>1512.5</v>
      </c>
      <c r="I668" s="5">
        <v>634.68825694237353</v>
      </c>
      <c r="J668" s="5">
        <v>0</v>
      </c>
      <c r="K668" s="5">
        <v>412.5</v>
      </c>
      <c r="L668" s="5">
        <v>0</v>
      </c>
      <c r="M668" s="5">
        <v>25.906833333333331</v>
      </c>
      <c r="N668" s="5">
        <v>14.782748711850971</v>
      </c>
      <c r="O668" s="5">
        <v>19.755747126436784</v>
      </c>
      <c r="P668" s="5">
        <v>1.8915560179680275</v>
      </c>
      <c r="Q668" s="5">
        <v>5.2085136609456777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f t="shared" si="57"/>
        <v>125.5934840412053</v>
      </c>
      <c r="Z668" s="5">
        <v>58.048085190670506</v>
      </c>
      <c r="AA668" s="5">
        <v>0</v>
      </c>
      <c r="AB668" s="5">
        <f>VLOOKUP($E668,Parametros!$B$3:$F$14,2,FALSE)</f>
        <v>5</v>
      </c>
      <c r="AC668" s="5" t="str">
        <f>VLOOKUP($E668,Parametros!$B$3:$F$14,4,FALSE)</f>
        <v>20225</v>
      </c>
      <c r="AD668" s="5" t="str">
        <f>VLOOKUP($E668,Parametros!$B$3:$F$14,5,FALSE)</f>
        <v>2022-5-01</v>
      </c>
      <c r="AE668" s="5">
        <v>0</v>
      </c>
      <c r="AF668" t="s">
        <v>409</v>
      </c>
      <c r="AG668" t="s">
        <v>410</v>
      </c>
      <c r="AH668" s="40">
        <f t="shared" si="58"/>
        <v>339.71825901642131</v>
      </c>
      <c r="AJ668" t="str">
        <f t="shared" si="56"/>
        <v>INSERT INTO TABLA_PRESUPUESTO VALUES ('VSR','80152-C','14004950-19',2022,'Mayo',27.5,'USD',1512.5,634.688257,0,412.5,0,25.906833,14.782749,19.755747,1.891556,5.208514,0,0,0,0,0,0,0,125.593484,58.048085,0,5,'20225','2022-5-01');</v>
      </c>
    </row>
    <row r="669" spans="1:36" x14ac:dyDescent="0.2">
      <c r="A669" s="7" t="s">
        <v>117</v>
      </c>
      <c r="B669" t="s">
        <v>85</v>
      </c>
      <c r="C669" t="s">
        <v>149</v>
      </c>
      <c r="D669">
        <v>2022</v>
      </c>
      <c r="E669" t="s">
        <v>49</v>
      </c>
      <c r="F669" s="5">
        <v>87.5</v>
      </c>
      <c r="G669" t="s">
        <v>134</v>
      </c>
      <c r="H669" s="5">
        <v>3893.75</v>
      </c>
      <c r="I669" s="5">
        <v>1918.1175807530735</v>
      </c>
      <c r="J669" s="5">
        <v>0</v>
      </c>
      <c r="K669" s="5">
        <v>393.75</v>
      </c>
      <c r="L669" s="5">
        <v>0</v>
      </c>
      <c r="M669" s="5">
        <v>63.635369318181816</v>
      </c>
      <c r="N669" s="5">
        <v>29.3016975308642</v>
      </c>
      <c r="O669" s="5">
        <v>39.158950617283949</v>
      </c>
      <c r="P669" s="5">
        <v>3.7493569958847734</v>
      </c>
      <c r="Q669" s="5">
        <v>13.408694259376682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f t="shared" si="57"/>
        <v>333.9525216009975</v>
      </c>
      <c r="Z669" s="5">
        <v>184.69845287940615</v>
      </c>
      <c r="AA669" s="5">
        <v>0</v>
      </c>
      <c r="AB669" s="5">
        <f>VLOOKUP($E669,Parametros!$B$3:$F$14,2,FALSE)</f>
        <v>5</v>
      </c>
      <c r="AC669" s="5" t="str">
        <f>VLOOKUP($E669,Parametros!$B$3:$F$14,4,FALSE)</f>
        <v>20225</v>
      </c>
      <c r="AD669" s="5" t="str">
        <f>VLOOKUP($E669,Parametros!$B$3:$F$14,5,FALSE)</f>
        <v>2022-5-01</v>
      </c>
      <c r="AE669" s="5">
        <v>0</v>
      </c>
      <c r="AF669" t="s">
        <v>409</v>
      </c>
      <c r="AG669" t="s">
        <v>411</v>
      </c>
      <c r="AH669" s="40">
        <f t="shared" si="58"/>
        <v>1247.9298976459288</v>
      </c>
      <c r="AJ669" t="str">
        <f t="shared" si="56"/>
        <v>INSERT INTO TABLA_PRESUPUESTO VALUES ('VSR','80169-C','14002773-15',2022,'Mayo',87.5,'USD',3893.75,1918.117581,0,393.75,0,63.635369,29.301698,39.158951,3.749357,13.408694,0,0,0,0,0,0,0,333.952522,184.698453,0,5,'20225','2022-5-01');</v>
      </c>
    </row>
    <row r="670" spans="1:36" x14ac:dyDescent="0.2">
      <c r="A670" s="7" t="s">
        <v>117</v>
      </c>
      <c r="B670" t="s">
        <v>85</v>
      </c>
      <c r="C670" t="s">
        <v>150</v>
      </c>
      <c r="D670">
        <v>2022</v>
      </c>
      <c r="E670" t="s">
        <v>49</v>
      </c>
      <c r="F670" s="5">
        <v>37.5</v>
      </c>
      <c r="G670" t="s">
        <v>134</v>
      </c>
      <c r="H670" s="5">
        <v>1256.25</v>
      </c>
      <c r="I670" s="5">
        <v>603.02267499225059</v>
      </c>
      <c r="J670" s="5">
        <v>0</v>
      </c>
      <c r="K670" s="5">
        <v>112.5</v>
      </c>
      <c r="L670" s="5">
        <v>0</v>
      </c>
      <c r="M670" s="5">
        <v>115.77230113636364</v>
      </c>
      <c r="N670" s="5">
        <v>12.55787037037037</v>
      </c>
      <c r="O670" s="5">
        <v>16.782407407407408</v>
      </c>
      <c r="P670" s="5">
        <v>1.6068672839506171</v>
      </c>
      <c r="Q670" s="5">
        <v>4.3260795283061206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f t="shared" si="57"/>
        <v>230.20200553185794</v>
      </c>
      <c r="Z670" s="5">
        <v>79.156479805459782</v>
      </c>
      <c r="AA670" s="5">
        <v>0</v>
      </c>
      <c r="AB670" s="5">
        <f>VLOOKUP($E670,Parametros!$B$3:$F$14,2,FALSE)</f>
        <v>5</v>
      </c>
      <c r="AC670" s="5" t="str">
        <f>VLOOKUP($E670,Parametros!$B$3:$F$14,4,FALSE)</f>
        <v>20225</v>
      </c>
      <c r="AD670" s="5" t="str">
        <f>VLOOKUP($E670,Parametros!$B$3:$F$14,5,FALSE)</f>
        <v>2022-5-01</v>
      </c>
      <c r="AE670" s="5">
        <v>0</v>
      </c>
      <c r="AF670" t="s">
        <v>409</v>
      </c>
      <c r="AG670" t="s">
        <v>411</v>
      </c>
      <c r="AH670" s="40">
        <f t="shared" si="58"/>
        <v>310.52531947589159</v>
      </c>
      <c r="AJ670" t="str">
        <f t="shared" si="56"/>
        <v>INSERT INTO TABLA_PRESUPUESTO VALUES ('VSR','80169-C','14004790-18',2022,'Mayo',37.5,'USD',1256.25,603.022675,0,112.5,0,115.772301,12.55787,16.782407,1.606867,4.32608,0,0,0,0,0,0,0,230.202006,79.15648,0,5,'20225','2022-5-01');</v>
      </c>
    </row>
    <row r="671" spans="1:36" x14ac:dyDescent="0.2">
      <c r="A671" s="7" t="s">
        <v>117</v>
      </c>
      <c r="B671" t="s">
        <v>85</v>
      </c>
      <c r="C671" t="s">
        <v>151</v>
      </c>
      <c r="D671">
        <v>2022</v>
      </c>
      <c r="E671" t="s">
        <v>49</v>
      </c>
      <c r="F671" s="5">
        <v>37.5</v>
      </c>
      <c r="G671" t="s">
        <v>134</v>
      </c>
      <c r="H671" s="5">
        <v>1256.25</v>
      </c>
      <c r="I671" s="5">
        <v>541.80744863067196</v>
      </c>
      <c r="J671" s="5">
        <v>0</v>
      </c>
      <c r="K671" s="5">
        <v>112.5</v>
      </c>
      <c r="L671" s="5">
        <v>0</v>
      </c>
      <c r="M671" s="5">
        <v>115.77230113636364</v>
      </c>
      <c r="N671" s="5">
        <v>12.55787037037037</v>
      </c>
      <c r="O671" s="5">
        <v>16.782407407407408</v>
      </c>
      <c r="P671" s="5">
        <v>1.6068672839506171</v>
      </c>
      <c r="Q671" s="5">
        <v>4.3260795283061206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f t="shared" si="57"/>
        <v>230.20200553185794</v>
      </c>
      <c r="Z671" s="5">
        <v>79.156479805459782</v>
      </c>
      <c r="AA671" s="5">
        <v>0</v>
      </c>
      <c r="AB671" s="5">
        <f>VLOOKUP($E671,Parametros!$B$3:$F$14,2,FALSE)</f>
        <v>5</v>
      </c>
      <c r="AC671" s="5" t="str">
        <f>VLOOKUP($E671,Parametros!$B$3:$F$14,4,FALSE)</f>
        <v>20225</v>
      </c>
      <c r="AD671" s="5" t="str">
        <f>VLOOKUP($E671,Parametros!$B$3:$F$14,5,FALSE)</f>
        <v>2022-5-01</v>
      </c>
      <c r="AE671" s="5">
        <v>0</v>
      </c>
      <c r="AF671" t="s">
        <v>409</v>
      </c>
      <c r="AG671" t="s">
        <v>411</v>
      </c>
      <c r="AH671" s="40">
        <f t="shared" si="58"/>
        <v>371.74054583747034</v>
      </c>
      <c r="AJ671" t="str">
        <f t="shared" si="56"/>
        <v>INSERT INTO TABLA_PRESUPUESTO VALUES ('VSR','80169-C','14004789-19',2022,'Mayo',37.5,'USD',1256.25,541.807449,0,112.5,0,115.772301,12.55787,16.782407,1.606867,4.32608,0,0,0,0,0,0,0,230.202006,79.15648,0,5,'20225','2022-5-01');</v>
      </c>
    </row>
    <row r="672" spans="1:36" x14ac:dyDescent="0.2">
      <c r="A672" s="7" t="s">
        <v>117</v>
      </c>
      <c r="B672" t="s">
        <v>85</v>
      </c>
      <c r="C672" t="s">
        <v>152</v>
      </c>
      <c r="D672">
        <v>2022</v>
      </c>
      <c r="E672" t="s">
        <v>49</v>
      </c>
      <c r="F672" s="5">
        <v>75</v>
      </c>
      <c r="G672" t="s">
        <v>134</v>
      </c>
      <c r="H672" s="5">
        <v>2512.5</v>
      </c>
      <c r="I672" s="5">
        <v>1272.3602928403766</v>
      </c>
      <c r="J672" s="5">
        <v>0</v>
      </c>
      <c r="K672" s="5">
        <v>225</v>
      </c>
      <c r="L672" s="5">
        <v>0</v>
      </c>
      <c r="M672" s="5">
        <v>54.544602272727275</v>
      </c>
      <c r="N672" s="5">
        <v>25.11574074074074</v>
      </c>
      <c r="O672" s="5">
        <v>33.564814814814817</v>
      </c>
      <c r="P672" s="5">
        <v>3.2137345679012341</v>
      </c>
      <c r="Q672" s="5">
        <v>8.6521590566122413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f t="shared" si="57"/>
        <v>283.40401106371581</v>
      </c>
      <c r="Z672" s="5">
        <v>158.31295961091956</v>
      </c>
      <c r="AA672" s="5">
        <v>0</v>
      </c>
      <c r="AB672" s="5">
        <f>VLOOKUP($E672,Parametros!$B$3:$F$14,2,FALSE)</f>
        <v>5</v>
      </c>
      <c r="AC672" s="5" t="str">
        <f>VLOOKUP($E672,Parametros!$B$3:$F$14,4,FALSE)</f>
        <v>20225</v>
      </c>
      <c r="AD672" s="5" t="str">
        <f>VLOOKUP($E672,Parametros!$B$3:$F$14,5,FALSE)</f>
        <v>2022-5-01</v>
      </c>
      <c r="AE672" s="5">
        <v>0</v>
      </c>
      <c r="AF672" t="s">
        <v>409</v>
      </c>
      <c r="AG672" t="s">
        <v>411</v>
      </c>
      <c r="AH672" s="40">
        <f t="shared" si="58"/>
        <v>731.73569609590777</v>
      </c>
      <c r="AJ672" t="str">
        <f t="shared" si="56"/>
        <v>INSERT INTO TABLA_PRESUPUESTO VALUES ('VSR','80169-C','14004788-18',2022,'Mayo',75,'USD',2512.5,1272.360293,0,225,0,54.544602,25.115741,33.564815,3.213735,8.652159,0,0,0,0,0,0,0,283.404011,158.31296,0,5,'20225','2022-5-01');</v>
      </c>
    </row>
    <row r="673" spans="1:36" x14ac:dyDescent="0.2">
      <c r="A673" s="7" t="s">
        <v>117</v>
      </c>
      <c r="B673" t="s">
        <v>87</v>
      </c>
      <c r="C673" t="s">
        <v>161</v>
      </c>
      <c r="D673">
        <v>2022</v>
      </c>
      <c r="E673" t="s">
        <v>49</v>
      </c>
      <c r="F673" s="5">
        <v>6.25</v>
      </c>
      <c r="G673" t="s">
        <v>134</v>
      </c>
      <c r="H673" s="5">
        <v>1250</v>
      </c>
      <c r="I673" s="5">
        <v>416.08549424565399</v>
      </c>
      <c r="J673" s="5">
        <v>0</v>
      </c>
      <c r="K673" s="5">
        <v>0</v>
      </c>
      <c r="L673" s="5">
        <v>4.3501142417799779</v>
      </c>
      <c r="M673" s="5">
        <v>3.5640732758620688</v>
      </c>
      <c r="N673" s="5">
        <v>3.7673611111111107</v>
      </c>
      <c r="O673" s="5">
        <v>5.0347222222222223</v>
      </c>
      <c r="P673" s="5">
        <v>0.48206018518518517</v>
      </c>
      <c r="Q673" s="5">
        <v>4.3045567445832047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f t="shared" si="57"/>
        <v>30.345520173207088</v>
      </c>
      <c r="Z673" s="5">
        <v>13.192746634243296</v>
      </c>
      <c r="AA673" s="5">
        <v>0</v>
      </c>
      <c r="AB673" s="5">
        <f>VLOOKUP($E673,Parametros!$B$3:$F$14,2,FALSE)</f>
        <v>5</v>
      </c>
      <c r="AC673" s="5" t="str">
        <f>VLOOKUP($E673,Parametros!$B$3:$F$14,4,FALSE)</f>
        <v>20225</v>
      </c>
      <c r="AD673" s="5" t="str">
        <f>VLOOKUP($E673,Parametros!$B$3:$F$14,5,FALSE)</f>
        <v>2022-5-01</v>
      </c>
      <c r="AE673" s="5">
        <v>0</v>
      </c>
      <c r="AF673" t="s">
        <v>409</v>
      </c>
      <c r="AG673" t="s">
        <v>412</v>
      </c>
      <c r="AH673" s="40">
        <f t="shared" si="58"/>
        <v>799.21887133935888</v>
      </c>
      <c r="AJ673" t="str">
        <f t="shared" si="56"/>
        <v>INSERT INTO TABLA_PRESUPUESTO VALUES ('VSR','80174-C','14004913-16',2022,'Mayo',6.25,'USD',1250,416.085494,0,0,4.350114,3.564073,3.767361,5.034722,0.48206,4.304557,0,0,0,0,0,0,0,30.34552,13.192747,0,5,'20225','2022-5-01');</v>
      </c>
    </row>
    <row r="674" spans="1:36" x14ac:dyDescent="0.2">
      <c r="A674" s="7" t="s">
        <v>117</v>
      </c>
      <c r="B674" t="s">
        <v>87</v>
      </c>
      <c r="C674" t="s">
        <v>162</v>
      </c>
      <c r="D674">
        <v>2022</v>
      </c>
      <c r="E674" t="s">
        <v>49</v>
      </c>
      <c r="F674" s="5">
        <v>6.25</v>
      </c>
      <c r="G674" t="s">
        <v>134</v>
      </c>
      <c r="H674" s="5">
        <v>750</v>
      </c>
      <c r="I674" s="5">
        <v>504.87320627037559</v>
      </c>
      <c r="J674" s="5">
        <v>0</v>
      </c>
      <c r="K674" s="5">
        <v>0</v>
      </c>
      <c r="L674" s="5">
        <v>4.3501142417799779</v>
      </c>
      <c r="M674" s="5">
        <v>3.5640732758620688</v>
      </c>
      <c r="N674" s="5">
        <v>3.7673611111111107</v>
      </c>
      <c r="O674" s="5">
        <v>5.0347222222222223</v>
      </c>
      <c r="P674" s="5">
        <v>0.48206018518518517</v>
      </c>
      <c r="Q674" s="5">
        <v>2.5827340467499229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f t="shared" si="57"/>
        <v>28.623697475373806</v>
      </c>
      <c r="Z674" s="5">
        <v>13.192746634243296</v>
      </c>
      <c r="AA674" s="5">
        <v>0</v>
      </c>
      <c r="AB674" s="5">
        <f>VLOOKUP($E674,Parametros!$B$3:$F$14,2,FALSE)</f>
        <v>5</v>
      </c>
      <c r="AC674" s="5" t="str">
        <f>VLOOKUP($E674,Parametros!$B$3:$F$14,4,FALSE)</f>
        <v>20225</v>
      </c>
      <c r="AD674" s="5" t="str">
        <f>VLOOKUP($E674,Parametros!$B$3:$F$14,5,FALSE)</f>
        <v>2022-5-01</v>
      </c>
      <c r="AE674" s="5">
        <v>0</v>
      </c>
      <c r="AF674" t="s">
        <v>409</v>
      </c>
      <c r="AG674" t="s">
        <v>412</v>
      </c>
      <c r="AH674" s="40">
        <f t="shared" si="58"/>
        <v>212.15298201247066</v>
      </c>
      <c r="AJ674" t="str">
        <f t="shared" si="56"/>
        <v>INSERT INTO TABLA_PRESUPUESTO VALUES ('VSR','80174-C','14004877-15',2022,'Mayo',6.25,'USD',750,504.873206,0,0,4.350114,3.564073,3.767361,5.034722,0.48206,2.582734,0,0,0,0,0,0,0,28.623697,13.192747,0,5,'20225','2022-5-01');</v>
      </c>
    </row>
    <row r="675" spans="1:36" x14ac:dyDescent="0.2">
      <c r="A675" s="7" t="s">
        <v>117</v>
      </c>
      <c r="B675" t="s">
        <v>87</v>
      </c>
      <c r="C675" t="s">
        <v>163</v>
      </c>
      <c r="D675">
        <v>2022</v>
      </c>
      <c r="E675" t="s">
        <v>49</v>
      </c>
      <c r="F675" s="5">
        <v>30</v>
      </c>
      <c r="G675" t="s">
        <v>134</v>
      </c>
      <c r="H675" s="5">
        <v>1134</v>
      </c>
      <c r="I675" s="5">
        <v>595.38936785868941</v>
      </c>
      <c r="J675" s="5">
        <v>0</v>
      </c>
      <c r="K675" s="5">
        <v>0</v>
      </c>
      <c r="L675" s="5">
        <v>20.880548360543894</v>
      </c>
      <c r="M675" s="5">
        <v>17.107551724137931</v>
      </c>
      <c r="N675" s="5">
        <v>18.083333333333336</v>
      </c>
      <c r="O675" s="5">
        <v>24.166666666666668</v>
      </c>
      <c r="P675" s="5">
        <v>2.3138888888888891</v>
      </c>
      <c r="Q675" s="5">
        <v>3.9050938786858831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f t="shared" si="57"/>
        <v>128.90171833608053</v>
      </c>
      <c r="Z675" s="5">
        <v>63.325183844367828</v>
      </c>
      <c r="AA675" s="5">
        <v>0</v>
      </c>
      <c r="AB675" s="5">
        <f>VLOOKUP($E675,Parametros!$B$3:$F$14,2,FALSE)</f>
        <v>5</v>
      </c>
      <c r="AC675" s="5" t="str">
        <f>VLOOKUP($E675,Parametros!$B$3:$F$14,4,FALSE)</f>
        <v>20225</v>
      </c>
      <c r="AD675" s="5" t="str">
        <f>VLOOKUP($E675,Parametros!$B$3:$F$14,5,FALSE)</f>
        <v>2022-5-01</v>
      </c>
      <c r="AE675" s="5">
        <v>0</v>
      </c>
      <c r="AF675" t="s">
        <v>409</v>
      </c>
      <c r="AG675" t="s">
        <v>412</v>
      </c>
      <c r="AH675" s="40">
        <f t="shared" si="58"/>
        <v>388.8283654446862</v>
      </c>
      <c r="AJ675" t="str">
        <f t="shared" si="56"/>
        <v>INSERT INTO TABLA_PRESUPUESTO VALUES ('VSR','80174-C','14004339-19',2022,'Mayo',30,'USD',1134,595.389368,0,0,20.880548,17.107552,18.083333,24.166667,2.313889,3.905094,0,0,0,0,0,0,0,128.901718,63.325184,0,5,'20225','2022-5-01');</v>
      </c>
    </row>
    <row r="676" spans="1:36" x14ac:dyDescent="0.2">
      <c r="A676" s="7" t="s">
        <v>117</v>
      </c>
      <c r="B676" t="s">
        <v>87</v>
      </c>
      <c r="C676" t="s">
        <v>164</v>
      </c>
      <c r="D676">
        <v>2022</v>
      </c>
      <c r="E676" t="s">
        <v>49</v>
      </c>
      <c r="F676" s="5">
        <v>30</v>
      </c>
      <c r="G676" t="s">
        <v>134</v>
      </c>
      <c r="H676" s="5">
        <v>1134</v>
      </c>
      <c r="I676" s="5">
        <v>655.57575996105379</v>
      </c>
      <c r="J676" s="5">
        <v>0</v>
      </c>
      <c r="K676" s="5">
        <v>0</v>
      </c>
      <c r="L676" s="5">
        <v>20.880548360543894</v>
      </c>
      <c r="M676" s="5">
        <v>17.107551724137931</v>
      </c>
      <c r="N676" s="5">
        <v>18.083333333333336</v>
      </c>
      <c r="O676" s="5">
        <v>24.166666666666668</v>
      </c>
      <c r="P676" s="5">
        <v>2.3138888888888891</v>
      </c>
      <c r="Q676" s="5">
        <v>3.9050938786858831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f t="shared" si="57"/>
        <v>128.90171833608053</v>
      </c>
      <c r="Z676" s="5">
        <v>63.325183844367828</v>
      </c>
      <c r="AA676" s="5">
        <v>0</v>
      </c>
      <c r="AB676" s="5">
        <f>VLOOKUP($E676,Parametros!$B$3:$F$14,2,FALSE)</f>
        <v>5</v>
      </c>
      <c r="AC676" s="5" t="str">
        <f>VLOOKUP($E676,Parametros!$B$3:$F$14,4,FALSE)</f>
        <v>20225</v>
      </c>
      <c r="AD676" s="5" t="str">
        <f>VLOOKUP($E676,Parametros!$B$3:$F$14,5,FALSE)</f>
        <v>2022-5-01</v>
      </c>
      <c r="AE676" s="5">
        <v>0</v>
      </c>
      <c r="AF676" t="s">
        <v>409</v>
      </c>
      <c r="AG676" t="s">
        <v>412</v>
      </c>
      <c r="AH676" s="40">
        <f t="shared" si="58"/>
        <v>328.64197334232182</v>
      </c>
      <c r="AJ676" t="str">
        <f t="shared" si="56"/>
        <v>INSERT INTO TABLA_PRESUPUESTO VALUES ('VSR','80174-C','14004340-19',2022,'Mayo',30,'USD',1134,655.57576,0,0,20.880548,17.107552,18.083333,24.166667,2.313889,3.905094,0,0,0,0,0,0,0,128.901718,63.325184,0,5,'20225','2022-5-01');</v>
      </c>
    </row>
    <row r="677" spans="1:36" x14ac:dyDescent="0.2">
      <c r="A677" s="7" t="s">
        <v>117</v>
      </c>
      <c r="B677" t="s">
        <v>87</v>
      </c>
      <c r="C677" t="s">
        <v>165</v>
      </c>
      <c r="D677">
        <v>2022</v>
      </c>
      <c r="E677" t="s">
        <v>49</v>
      </c>
      <c r="F677" s="5">
        <v>12.5</v>
      </c>
      <c r="G677" t="s">
        <v>134</v>
      </c>
      <c r="H677" s="5">
        <v>472.49999999999994</v>
      </c>
      <c r="I677" s="5">
        <v>197.95610062479722</v>
      </c>
      <c r="J677" s="5">
        <v>0</v>
      </c>
      <c r="K677" s="5">
        <v>0</v>
      </c>
      <c r="L677" s="5">
        <v>8.7002284835599557</v>
      </c>
      <c r="M677" s="5">
        <v>7.1281465517241376</v>
      </c>
      <c r="N677" s="5">
        <v>7.5347222222222214</v>
      </c>
      <c r="O677" s="5">
        <v>10.069444444444445</v>
      </c>
      <c r="P677" s="5">
        <v>0.96412037037037035</v>
      </c>
      <c r="Q677" s="5">
        <v>1.6271224494524512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f t="shared" si="57"/>
        <v>53.709049306700216</v>
      </c>
      <c r="Z677" s="5">
        <v>26.385493268486591</v>
      </c>
      <c r="AA677" s="5">
        <v>0</v>
      </c>
      <c r="AB677" s="5">
        <f>VLOOKUP($E677,Parametros!$B$3:$F$14,2,FALSE)</f>
        <v>5</v>
      </c>
      <c r="AC677" s="5" t="str">
        <f>VLOOKUP($E677,Parametros!$B$3:$F$14,4,FALSE)</f>
        <v>20225</v>
      </c>
      <c r="AD677" s="5" t="str">
        <f>VLOOKUP($E677,Parametros!$B$3:$F$14,5,FALSE)</f>
        <v>2022-5-01</v>
      </c>
      <c r="AE677" s="5">
        <v>0</v>
      </c>
      <c r="AF677" t="s">
        <v>409</v>
      </c>
      <c r="AG677" t="s">
        <v>412</v>
      </c>
      <c r="AH677" s="40">
        <f t="shared" si="58"/>
        <v>212.13462158494252</v>
      </c>
      <c r="AJ677" t="str">
        <f t="shared" si="56"/>
        <v>INSERT INTO TABLA_PRESUPUESTO VALUES ('VSR','80174-C','14004411-19',2022,'Mayo',12.5,'USD',472.5,197.956101,0,0,8.700228,7.128147,7.534722,10.069444,0.96412,1.627122,0,0,0,0,0,0,0,53.709049,26.385493,0,5,'20225','2022-5-01');</v>
      </c>
    </row>
    <row r="678" spans="1:36" x14ac:dyDescent="0.2">
      <c r="A678" s="7" t="s">
        <v>117</v>
      </c>
      <c r="B678" t="s">
        <v>87</v>
      </c>
      <c r="C678" t="s">
        <v>166</v>
      </c>
      <c r="D678">
        <v>2022</v>
      </c>
      <c r="E678" t="s">
        <v>49</v>
      </c>
      <c r="F678" s="5">
        <v>30</v>
      </c>
      <c r="G678" t="s">
        <v>134</v>
      </c>
      <c r="H678" s="5">
        <v>810</v>
      </c>
      <c r="I678" s="5">
        <v>487.98313079380046</v>
      </c>
      <c r="J678" s="5">
        <v>0</v>
      </c>
      <c r="K678" s="5">
        <v>0</v>
      </c>
      <c r="L678" s="5">
        <v>20.880548360543894</v>
      </c>
      <c r="M678" s="5">
        <v>17.107551724137931</v>
      </c>
      <c r="N678" s="5">
        <v>18.083333333333336</v>
      </c>
      <c r="O678" s="5">
        <v>24.166666666666668</v>
      </c>
      <c r="P678" s="5">
        <v>2.3138888888888891</v>
      </c>
      <c r="Q678" s="5">
        <v>2.7893527704899168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f t="shared" si="57"/>
        <v>127.78597722788457</v>
      </c>
      <c r="Z678" s="5">
        <v>63.325183844367828</v>
      </c>
      <c r="AA678" s="5">
        <v>0</v>
      </c>
      <c r="AB678" s="5">
        <f>VLOOKUP($E678,Parametros!$B$3:$F$14,2,FALSE)</f>
        <v>5</v>
      </c>
      <c r="AC678" s="5" t="str">
        <f>VLOOKUP($E678,Parametros!$B$3:$F$14,4,FALSE)</f>
        <v>20225</v>
      </c>
      <c r="AD678" s="5" t="str">
        <f>VLOOKUP($E678,Parametros!$B$3:$F$14,5,FALSE)</f>
        <v>2022-5-01</v>
      </c>
      <c r="AE678" s="5">
        <v>0</v>
      </c>
      <c r="AF678" t="s">
        <v>409</v>
      </c>
      <c r="AG678" t="s">
        <v>412</v>
      </c>
      <c r="AH678" s="40">
        <f t="shared" si="58"/>
        <v>173.3503436177711</v>
      </c>
      <c r="AJ678" t="str">
        <f t="shared" si="56"/>
        <v>INSERT INTO TABLA_PRESUPUESTO VALUES ('VSR','80174-C','14003979-19',2022,'Mayo',30,'USD',810,487.983131,0,0,20.880548,17.107552,18.083333,24.166667,2.313889,2.789353,0,0,0,0,0,0,0,127.785977,63.325184,0,5,'20225','2022-5-01');</v>
      </c>
    </row>
    <row r="679" spans="1:36" x14ac:dyDescent="0.2">
      <c r="A679" s="7" t="s">
        <v>117</v>
      </c>
      <c r="B679" t="s">
        <v>87</v>
      </c>
      <c r="C679" t="s">
        <v>167</v>
      </c>
      <c r="D679">
        <v>2022</v>
      </c>
      <c r="E679" t="s">
        <v>49</v>
      </c>
      <c r="F679" s="5">
        <v>30</v>
      </c>
      <c r="G679" t="s">
        <v>134</v>
      </c>
      <c r="H679" s="5">
        <v>810</v>
      </c>
      <c r="I679" s="5">
        <v>438.9134683045375</v>
      </c>
      <c r="J679" s="5">
        <v>0</v>
      </c>
      <c r="K679" s="5">
        <v>0</v>
      </c>
      <c r="L679" s="5">
        <v>20.880548360543894</v>
      </c>
      <c r="M679" s="5">
        <v>17.107551724137931</v>
      </c>
      <c r="N679" s="5">
        <v>18.083333333333336</v>
      </c>
      <c r="O679" s="5">
        <v>24.166666666666668</v>
      </c>
      <c r="P679" s="5">
        <v>2.3138888888888891</v>
      </c>
      <c r="Q679" s="5">
        <v>2.7893527704899168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f t="shared" si="57"/>
        <v>127.78597722788457</v>
      </c>
      <c r="Z679" s="5">
        <v>63.325183844367828</v>
      </c>
      <c r="AA679" s="5">
        <v>0</v>
      </c>
      <c r="AB679" s="5">
        <f>VLOOKUP($E679,Parametros!$B$3:$F$14,2,FALSE)</f>
        <v>5</v>
      </c>
      <c r="AC679" s="5" t="str">
        <f>VLOOKUP($E679,Parametros!$B$3:$F$14,4,FALSE)</f>
        <v>20225</v>
      </c>
      <c r="AD679" s="5" t="str">
        <f>VLOOKUP($E679,Parametros!$B$3:$F$14,5,FALSE)</f>
        <v>2022-5-01</v>
      </c>
      <c r="AE679" s="5">
        <v>0</v>
      </c>
      <c r="AF679" t="s">
        <v>409</v>
      </c>
      <c r="AG679" t="s">
        <v>412</v>
      </c>
      <c r="AH679" s="40">
        <f t="shared" si="58"/>
        <v>222.42000610703411</v>
      </c>
      <c r="AJ679" t="str">
        <f t="shared" si="56"/>
        <v>INSERT INTO TABLA_PRESUPUESTO VALUES ('VSR','80174-C','14004346-18',2022,'Mayo',30,'USD',810,438.913468,0,0,20.880548,17.107552,18.083333,24.166667,2.313889,2.789353,0,0,0,0,0,0,0,127.785977,63.325184,0,5,'20225','2022-5-01');</v>
      </c>
    </row>
    <row r="680" spans="1:36" x14ac:dyDescent="0.2">
      <c r="A680" s="7" t="s">
        <v>117</v>
      </c>
      <c r="B680" t="s">
        <v>91</v>
      </c>
      <c r="C680" t="s">
        <v>168</v>
      </c>
      <c r="D680">
        <v>2022</v>
      </c>
      <c r="E680" t="s">
        <v>49</v>
      </c>
      <c r="F680" s="5">
        <v>187.5</v>
      </c>
      <c r="G680" t="s">
        <v>134</v>
      </c>
      <c r="H680" s="5">
        <v>6750</v>
      </c>
      <c r="I680" s="5">
        <v>4149.970270932612</v>
      </c>
      <c r="J680" s="5">
        <v>0</v>
      </c>
      <c r="K680" s="5">
        <v>0</v>
      </c>
      <c r="L680" s="5">
        <v>0</v>
      </c>
      <c r="M680" s="5">
        <v>89.396959459459453</v>
      </c>
      <c r="N680" s="5">
        <v>102.74621212121212</v>
      </c>
      <c r="O680" s="5">
        <v>137.31060606060603</v>
      </c>
      <c r="P680" s="5">
        <v>13.147095959595958</v>
      </c>
      <c r="Q680" s="5">
        <v>23.244606420749307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f t="shared" si="57"/>
        <v>761.62787904892173</v>
      </c>
      <c r="Z680" s="5">
        <v>395.78239902729888</v>
      </c>
      <c r="AA680" s="5">
        <v>0</v>
      </c>
      <c r="AB680" s="5">
        <f>VLOOKUP($E680,Parametros!$B$3:$F$14,2,FALSE)</f>
        <v>5</v>
      </c>
      <c r="AC680" s="5" t="str">
        <f>VLOOKUP($E680,Parametros!$B$3:$F$14,4,FALSE)</f>
        <v>20225</v>
      </c>
      <c r="AD680" s="5" t="str">
        <f>VLOOKUP($E680,Parametros!$B$3:$F$14,5,FALSE)</f>
        <v>2022-5-01</v>
      </c>
      <c r="AE680" s="5">
        <v>0</v>
      </c>
      <c r="AF680" t="s">
        <v>409</v>
      </c>
      <c r="AG680" t="s">
        <v>413</v>
      </c>
      <c r="AH680" s="40">
        <f t="shared" si="58"/>
        <v>1838.4018500184659</v>
      </c>
      <c r="AJ680" t="str">
        <f t="shared" si="56"/>
        <v>INSERT INTO TABLA_PRESUPUESTO VALUES ('VSR','80184-C','14004391-19',2022,'Mayo',187.5,'USD',6750,4149.970271,0,0,0,89.396959,102.746212,137.310606,13.147096,23.244606,0,0,0,0,0,0,0,761.627879,395.782399,0,5,'20225','2022-5-01');</v>
      </c>
    </row>
    <row r="681" spans="1:36" x14ac:dyDescent="0.2">
      <c r="A681" s="7" t="s">
        <v>117</v>
      </c>
      <c r="B681" t="s">
        <v>91</v>
      </c>
      <c r="C681" t="s">
        <v>169</v>
      </c>
      <c r="D681">
        <v>2022</v>
      </c>
      <c r="E681" t="s">
        <v>49</v>
      </c>
      <c r="F681" s="5">
        <v>62.5</v>
      </c>
      <c r="G681" t="s">
        <v>134</v>
      </c>
      <c r="H681" s="5">
        <v>4687.5</v>
      </c>
      <c r="I681" s="5">
        <v>2488.8458269626772</v>
      </c>
      <c r="J681" s="5">
        <v>0</v>
      </c>
      <c r="K681" s="5">
        <v>0</v>
      </c>
      <c r="L681" s="5">
        <v>0</v>
      </c>
      <c r="M681" s="5">
        <v>29.798986486486488</v>
      </c>
      <c r="N681" s="5">
        <v>34.248737373737384</v>
      </c>
      <c r="O681" s="5">
        <v>45.770202020202021</v>
      </c>
      <c r="P681" s="5">
        <v>4.3823653198653201</v>
      </c>
      <c r="Q681" s="5">
        <v>16.142087792187017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f t="shared" si="57"/>
        <v>262.26984533491117</v>
      </c>
      <c r="Z681" s="5">
        <v>131.92746634243298</v>
      </c>
      <c r="AA681" s="5">
        <v>0</v>
      </c>
      <c r="AB681" s="5">
        <f>VLOOKUP($E681,Parametros!$B$3:$F$14,2,FALSE)</f>
        <v>5</v>
      </c>
      <c r="AC681" s="5" t="str">
        <f>VLOOKUP($E681,Parametros!$B$3:$F$14,4,FALSE)</f>
        <v>20225</v>
      </c>
      <c r="AD681" s="5" t="str">
        <f>VLOOKUP($E681,Parametros!$B$3:$F$14,5,FALSE)</f>
        <v>2022-5-01</v>
      </c>
      <c r="AE681" s="5">
        <v>0</v>
      </c>
      <c r="AF681" t="s">
        <v>409</v>
      </c>
      <c r="AG681" t="s">
        <v>413</v>
      </c>
      <c r="AH681" s="40">
        <f t="shared" si="58"/>
        <v>1936.3843277024121</v>
      </c>
      <c r="AJ681" t="str">
        <f t="shared" si="56"/>
        <v>INSERT INTO TABLA_PRESUPUESTO VALUES ('VSR','80184-C','14004392-19',2022,'Mayo',62.5,'USD',4687.5,2488.845827,0,0,0,29.798986,34.248737,45.770202,4.382365,16.142088,0,0,0,0,0,0,0,262.269845,131.927466,0,5,'20225','2022-5-01');</v>
      </c>
    </row>
    <row r="682" spans="1:36" x14ac:dyDescent="0.2">
      <c r="A682" s="7" t="s">
        <v>117</v>
      </c>
      <c r="B682" t="s">
        <v>91</v>
      </c>
      <c r="C682" t="s">
        <v>170</v>
      </c>
      <c r="D682">
        <v>2022</v>
      </c>
      <c r="E682" t="s">
        <v>49</v>
      </c>
      <c r="F682" s="5">
        <v>212.5</v>
      </c>
      <c r="G682" t="s">
        <v>134</v>
      </c>
      <c r="H682" s="5">
        <v>5525</v>
      </c>
      <c r="I682" s="5">
        <v>4182.1300836024084</v>
      </c>
      <c r="J682" s="5">
        <v>0</v>
      </c>
      <c r="K682" s="5">
        <v>0</v>
      </c>
      <c r="L682" s="5">
        <v>0</v>
      </c>
      <c r="M682" s="5">
        <v>101.31655405405405</v>
      </c>
      <c r="N682" s="5">
        <v>116.44570707070706</v>
      </c>
      <c r="O682" s="5">
        <v>155.61868686868686</v>
      </c>
      <c r="P682" s="5">
        <v>14.900042087542086</v>
      </c>
      <c r="Q682" s="5">
        <v>19.026140811057765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f t="shared" si="57"/>
        <v>855.86051645631983</v>
      </c>
      <c r="Z682" s="5">
        <v>448.55338556427205</v>
      </c>
      <c r="AA682" s="5">
        <v>0</v>
      </c>
      <c r="AB682" s="5">
        <f>VLOOKUP($E682,Parametros!$B$3:$F$14,2,FALSE)</f>
        <v>5</v>
      </c>
      <c r="AC682" s="5" t="str">
        <f>VLOOKUP($E682,Parametros!$B$3:$F$14,4,FALSE)</f>
        <v>20225</v>
      </c>
      <c r="AD682" s="5" t="str">
        <f>VLOOKUP($E682,Parametros!$B$3:$F$14,5,FALSE)</f>
        <v>2022-5-01</v>
      </c>
      <c r="AE682" s="5">
        <v>0</v>
      </c>
      <c r="AF682" t="s">
        <v>409</v>
      </c>
      <c r="AG682" t="s">
        <v>413</v>
      </c>
      <c r="AH682" s="40">
        <f t="shared" si="58"/>
        <v>487.00939994127157</v>
      </c>
      <c r="AJ682" t="str">
        <f t="shared" si="56"/>
        <v>INSERT INTO TABLA_PRESUPUESTO VALUES ('VSR','80184-C','14004390-20',2022,'Mayo',212.5,'USD',5525,4182.130084,0,0,0,101.316554,116.445707,155.618687,14.900042,19.026141,0,0,0,0,0,0,0,855.860516,448.553386,0,5,'20225','2022-5-01');</v>
      </c>
    </row>
    <row r="683" spans="1:36" x14ac:dyDescent="0.2">
      <c r="A683" s="7" t="s">
        <v>117</v>
      </c>
      <c r="B683" t="s">
        <v>90</v>
      </c>
      <c r="C683" t="s">
        <v>171</v>
      </c>
      <c r="D683">
        <v>2022</v>
      </c>
      <c r="E683" t="s">
        <v>49</v>
      </c>
      <c r="F683" s="5">
        <v>125</v>
      </c>
      <c r="G683" t="s">
        <v>134</v>
      </c>
      <c r="H683" s="5">
        <v>4750</v>
      </c>
      <c r="I683" s="5">
        <v>3329.587680621742</v>
      </c>
      <c r="J683" s="5">
        <v>0</v>
      </c>
      <c r="K683" s="5">
        <v>0</v>
      </c>
      <c r="L683" s="5">
        <v>0</v>
      </c>
      <c r="M683" s="5">
        <v>52.25</v>
      </c>
      <c r="N683" s="5">
        <v>39.107554786620533</v>
      </c>
      <c r="O683" s="5">
        <v>52.263552479815452</v>
      </c>
      <c r="P683" s="5">
        <v>5.0040849673202619</v>
      </c>
      <c r="Q683" s="5">
        <v>16.357315629416178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f t="shared" si="57"/>
        <v>428.83744054803839</v>
      </c>
      <c r="Z683" s="5">
        <v>263.85493268486596</v>
      </c>
      <c r="AA683" s="5">
        <v>0</v>
      </c>
      <c r="AB683" s="5">
        <f>VLOOKUP($E683,Parametros!$B$3:$F$14,2,FALSE)</f>
        <v>5</v>
      </c>
      <c r="AC683" s="5" t="str">
        <f>VLOOKUP($E683,Parametros!$B$3:$F$14,4,FALSE)</f>
        <v>20225</v>
      </c>
      <c r="AD683" s="5" t="str">
        <f>VLOOKUP($E683,Parametros!$B$3:$F$14,5,FALSE)</f>
        <v>2022-5-01</v>
      </c>
      <c r="AE683" s="5">
        <v>0</v>
      </c>
      <c r="AF683" t="s">
        <v>409</v>
      </c>
      <c r="AG683" t="s">
        <v>414</v>
      </c>
      <c r="AH683" s="40">
        <f t="shared" si="58"/>
        <v>991.57487883021997</v>
      </c>
      <c r="AJ683" t="str">
        <f t="shared" si="56"/>
        <v>INSERT INTO TABLA_PRESUPUESTO VALUES ('VSR','80183-C','14004718-20',2022,'Mayo',125,'USD',4750,3329.587681,0,0,0,52.25,39.107555,52.263552,5.004085,16.357316,0,0,0,0,0,0,0,428.837441,263.854933,0,5,'20225','2022-5-01');</v>
      </c>
    </row>
    <row r="684" spans="1:36" x14ac:dyDescent="0.2">
      <c r="A684" s="7" t="s">
        <v>117</v>
      </c>
      <c r="B684" t="s">
        <v>90</v>
      </c>
      <c r="C684" t="s">
        <v>172</v>
      </c>
      <c r="D684">
        <v>2022</v>
      </c>
      <c r="E684" t="s">
        <v>49</v>
      </c>
      <c r="F684" s="5">
        <v>500</v>
      </c>
      <c r="G684" t="s">
        <v>134</v>
      </c>
      <c r="H684" s="5">
        <v>10000</v>
      </c>
      <c r="I684" s="5">
        <v>8241.0623373586568</v>
      </c>
      <c r="J684" s="5">
        <v>0</v>
      </c>
      <c r="K684" s="5">
        <v>0</v>
      </c>
      <c r="L684" s="5">
        <v>0</v>
      </c>
      <c r="M684" s="5">
        <v>209</v>
      </c>
      <c r="N684" s="5">
        <v>156.43021914648213</v>
      </c>
      <c r="O684" s="5">
        <v>209.05420991926181</v>
      </c>
      <c r="P684" s="5">
        <v>20.016339869281047</v>
      </c>
      <c r="Q684" s="5">
        <v>34.436453956665638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f t="shared" si="57"/>
        <v>1684.3569536311545</v>
      </c>
      <c r="Z684" s="5">
        <v>1055.4197307394638</v>
      </c>
      <c r="AA684" s="5">
        <v>0</v>
      </c>
      <c r="AB684" s="5">
        <f>VLOOKUP($E684,Parametros!$B$3:$F$14,2,FALSE)</f>
        <v>5</v>
      </c>
      <c r="AC684" s="5" t="str">
        <f>VLOOKUP($E684,Parametros!$B$3:$F$14,4,FALSE)</f>
        <v>20225</v>
      </c>
      <c r="AD684" s="5" t="str">
        <f>VLOOKUP($E684,Parametros!$B$3:$F$14,5,FALSE)</f>
        <v>2022-5-01</v>
      </c>
      <c r="AE684" s="5">
        <v>-6.8212102632969618E-13</v>
      </c>
      <c r="AF684" t="s">
        <v>409</v>
      </c>
      <c r="AG684" t="s">
        <v>414</v>
      </c>
      <c r="AH684" s="40">
        <f t="shared" si="58"/>
        <v>74.580709010190276</v>
      </c>
      <c r="AJ684" t="str">
        <f t="shared" si="56"/>
        <v>INSERT INTO TABLA_PRESUPUESTO VALUES ('VSR','80183-C','14004720-21',2022,'Mayo',500,'USD',10000,8241.062337,0,0,0,209,156.430219,209.05421,20.01634,34.436454,0,0,0,0,0,0,0,1684.356954,1055.419731,0,5,'20225','2022-5-01');</v>
      </c>
    </row>
    <row r="685" spans="1:36" x14ac:dyDescent="0.2">
      <c r="A685" s="7" t="s">
        <v>117</v>
      </c>
      <c r="B685" t="s">
        <v>90</v>
      </c>
      <c r="C685" t="s">
        <v>173</v>
      </c>
      <c r="D685">
        <v>2022</v>
      </c>
      <c r="E685" t="s">
        <v>49</v>
      </c>
      <c r="F685" s="5">
        <v>25</v>
      </c>
      <c r="G685" t="s">
        <v>134</v>
      </c>
      <c r="H685" s="5">
        <v>500</v>
      </c>
      <c r="I685" s="5">
        <v>378.64813196021362</v>
      </c>
      <c r="J685" s="5">
        <v>0</v>
      </c>
      <c r="K685" s="5">
        <v>0</v>
      </c>
      <c r="L685" s="5">
        <v>0</v>
      </c>
      <c r="M685" s="5">
        <v>10.45</v>
      </c>
      <c r="N685" s="5">
        <v>7.8215109573241071</v>
      </c>
      <c r="O685" s="5">
        <v>10.452710495963091</v>
      </c>
      <c r="P685" s="5">
        <v>1.0008169934640523</v>
      </c>
      <c r="Q685" s="5">
        <v>1.7218226978332818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f t="shared" si="57"/>
        <v>84.217847681557714</v>
      </c>
      <c r="Z685" s="5">
        <v>52.770986536973183</v>
      </c>
      <c r="AA685" s="5">
        <v>0</v>
      </c>
      <c r="AB685" s="5">
        <f>VLOOKUP($E685,Parametros!$B$3:$F$14,2,FALSE)</f>
        <v>5</v>
      </c>
      <c r="AC685" s="5" t="str">
        <f>VLOOKUP($E685,Parametros!$B$3:$F$14,4,FALSE)</f>
        <v>20225</v>
      </c>
      <c r="AD685" s="5" t="str">
        <f>VLOOKUP($E685,Parametros!$B$3:$F$14,5,FALSE)</f>
        <v>2022-5-01</v>
      </c>
      <c r="AE685" s="5">
        <v>0</v>
      </c>
      <c r="AF685" t="s">
        <v>409</v>
      </c>
      <c r="AG685" t="s">
        <v>414</v>
      </c>
      <c r="AH685" s="40">
        <f t="shared" si="58"/>
        <v>37.134020358228653</v>
      </c>
      <c r="AJ685" t="str">
        <f t="shared" si="56"/>
        <v>INSERT INTO TABLA_PRESUPUESTO VALUES ('VSR','80183-C','14004401-21',2022,'Mayo',25,'USD',500,378.648132,0,0,0,10.45,7.821511,10.45271,1.000817,1.721823,0,0,0,0,0,0,0,84.217848,52.770987,0,5,'20225','2022-5-01');</v>
      </c>
    </row>
    <row r="686" spans="1:36" x14ac:dyDescent="0.2">
      <c r="A686" s="7" t="s">
        <v>117</v>
      </c>
      <c r="B686" t="s">
        <v>90</v>
      </c>
      <c r="C686" t="s">
        <v>174</v>
      </c>
      <c r="D686">
        <v>2022</v>
      </c>
      <c r="E686" t="s">
        <v>49</v>
      </c>
      <c r="F686" s="5">
        <v>25</v>
      </c>
      <c r="G686" t="s">
        <v>134</v>
      </c>
      <c r="H686" s="5">
        <v>4750</v>
      </c>
      <c r="I686" s="5">
        <v>1534.0587016454695</v>
      </c>
      <c r="J686" s="5">
        <v>0</v>
      </c>
      <c r="K686" s="5">
        <v>250</v>
      </c>
      <c r="L686" s="5">
        <v>0</v>
      </c>
      <c r="M686" s="5">
        <v>10.45</v>
      </c>
      <c r="N686" s="5">
        <v>7.8215109573241071</v>
      </c>
      <c r="O686" s="5">
        <v>10.452710495963091</v>
      </c>
      <c r="P686" s="5">
        <v>1.0008169934640523</v>
      </c>
      <c r="Q686" s="5">
        <v>16.357315629416178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f t="shared" si="57"/>
        <v>98.853340613140617</v>
      </c>
      <c r="Z686" s="5">
        <v>52.770986536973183</v>
      </c>
      <c r="AA686" s="5">
        <v>0</v>
      </c>
      <c r="AB686" s="5">
        <f>VLOOKUP($E686,Parametros!$B$3:$F$14,2,FALSE)</f>
        <v>5</v>
      </c>
      <c r="AC686" s="5" t="str">
        <f>VLOOKUP($E686,Parametros!$B$3:$F$14,4,FALSE)</f>
        <v>20225</v>
      </c>
      <c r="AD686" s="5" t="str">
        <f>VLOOKUP($E686,Parametros!$B$3:$F$14,5,FALSE)</f>
        <v>2022-5-01</v>
      </c>
      <c r="AE686" s="5">
        <v>0</v>
      </c>
      <c r="AF686" t="s">
        <v>409</v>
      </c>
      <c r="AG686" t="s">
        <v>414</v>
      </c>
      <c r="AH686" s="40">
        <f t="shared" si="58"/>
        <v>2867.0879577413898</v>
      </c>
      <c r="AJ686" t="str">
        <f t="shared" si="56"/>
        <v>INSERT INTO TABLA_PRESUPUESTO VALUES ('VSR','80183-C','14004423-18',2022,'Mayo',25,'USD',4750,1534.058702,0,250,0,10.45,7.821511,10.45271,1.000817,16.357316,0,0,0,0,0,0,0,98.853341,52.770987,0,5,'20225','2022-5-01');</v>
      </c>
    </row>
    <row r="687" spans="1:36" x14ac:dyDescent="0.2">
      <c r="A687" s="7" t="s">
        <v>117</v>
      </c>
      <c r="B687" t="s">
        <v>93</v>
      </c>
      <c r="C687" t="s">
        <v>176</v>
      </c>
      <c r="D687">
        <v>2022</v>
      </c>
      <c r="E687" t="s">
        <v>49</v>
      </c>
      <c r="F687" s="5">
        <v>25</v>
      </c>
      <c r="G687" t="s">
        <v>134</v>
      </c>
      <c r="H687" s="5">
        <v>950</v>
      </c>
      <c r="I687" s="5">
        <v>514.77987834511327</v>
      </c>
      <c r="J687" s="5">
        <v>0</v>
      </c>
      <c r="K687" s="5">
        <v>0</v>
      </c>
      <c r="L687" s="5">
        <v>0</v>
      </c>
      <c r="M687" s="5">
        <v>8.1499999999999986</v>
      </c>
      <c r="N687" s="5">
        <v>14.127604166666668</v>
      </c>
      <c r="O687" s="5">
        <v>18.880208333333332</v>
      </c>
      <c r="P687" s="5">
        <v>1.8077256944444444</v>
      </c>
      <c r="Q687" s="5">
        <v>3.2714631258832356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f t="shared" si="57"/>
        <v>99.007987857300861</v>
      </c>
      <c r="Z687" s="5">
        <v>52.770986536973183</v>
      </c>
      <c r="AA687" s="5">
        <v>0</v>
      </c>
      <c r="AB687" s="5">
        <f>VLOOKUP($E687,Parametros!$B$3:$F$14,2,FALSE)</f>
        <v>5</v>
      </c>
      <c r="AC687" s="5" t="str">
        <f>VLOOKUP($E687,Parametros!$B$3:$F$14,4,FALSE)</f>
        <v>20225</v>
      </c>
      <c r="AD687" s="5" t="str">
        <f>VLOOKUP($E687,Parametros!$B$3:$F$14,5,FALSE)</f>
        <v>2022-5-01</v>
      </c>
      <c r="AE687" s="5">
        <v>0</v>
      </c>
      <c r="AF687" t="s">
        <v>409</v>
      </c>
      <c r="AG687" t="s">
        <v>415</v>
      </c>
      <c r="AH687" s="40">
        <f t="shared" si="58"/>
        <v>336.21213379758592</v>
      </c>
      <c r="AJ687" t="str">
        <f t="shared" si="56"/>
        <v>INSERT INTO TABLA_PRESUPUESTO VALUES ('VSR','80191-C','14004747-18',2022,'Mayo',25,'USD',950,514.779878,0,0,0,8.15,14.127604,18.880208,1.807726,3.271463,0,0,0,0,0,0,0,99.007988,52.770987,0,5,'20225','2022-5-01');</v>
      </c>
    </row>
    <row r="688" spans="1:36" x14ac:dyDescent="0.2">
      <c r="A688" s="7" t="s">
        <v>117</v>
      </c>
      <c r="B688" t="s">
        <v>93</v>
      </c>
      <c r="C688" t="s">
        <v>177</v>
      </c>
      <c r="D688">
        <v>2022</v>
      </c>
      <c r="E688" t="s">
        <v>49</v>
      </c>
      <c r="F688" s="5">
        <v>50</v>
      </c>
      <c r="G688" t="s">
        <v>134</v>
      </c>
      <c r="H688" s="5">
        <v>1600</v>
      </c>
      <c r="I688" s="5">
        <v>1310.5250311484829</v>
      </c>
      <c r="J688" s="5">
        <v>0</v>
      </c>
      <c r="K688" s="5">
        <v>0</v>
      </c>
      <c r="L688" s="5">
        <v>0</v>
      </c>
      <c r="M688" s="5">
        <v>16.299999999999997</v>
      </c>
      <c r="N688" s="5">
        <v>28.255208333333336</v>
      </c>
      <c r="O688" s="5">
        <v>37.760416666666664</v>
      </c>
      <c r="P688" s="5">
        <v>3.6154513888888888</v>
      </c>
      <c r="Q688" s="5">
        <v>5.5098326330665017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f t="shared" si="57"/>
        <v>196.98288209590177</v>
      </c>
      <c r="Z688" s="5">
        <v>105.54197307394637</v>
      </c>
      <c r="AA688" s="5">
        <v>0</v>
      </c>
      <c r="AB688" s="5">
        <f>VLOOKUP($E688,Parametros!$B$3:$F$14,2,FALSE)</f>
        <v>5</v>
      </c>
      <c r="AC688" s="5" t="str">
        <f>VLOOKUP($E688,Parametros!$B$3:$F$14,4,FALSE)</f>
        <v>20225</v>
      </c>
      <c r="AD688" s="5" t="str">
        <f>VLOOKUP($E688,Parametros!$B$3:$F$14,5,FALSE)</f>
        <v>2022-5-01</v>
      </c>
      <c r="AE688" s="5">
        <v>0</v>
      </c>
      <c r="AF688" t="s">
        <v>409</v>
      </c>
      <c r="AG688" t="s">
        <v>415</v>
      </c>
      <c r="AH688" s="40">
        <f t="shared" si="58"/>
        <v>92.492086755615418</v>
      </c>
      <c r="AJ688" t="str">
        <f t="shared" si="56"/>
        <v>INSERT INTO TABLA_PRESUPUESTO VALUES ('VSR','80191-C','14004920-18',2022,'Mayo',50,'USD',1600,1310.525031,0,0,0,16.3,28.255208,37.760417,3.615451,5.509833,0,0,0,0,0,0,0,196.982882,105.541973,0,5,'20225','2022-5-01');</v>
      </c>
    </row>
    <row r="689" spans="1:36" x14ac:dyDescent="0.2">
      <c r="A689" s="7" t="s">
        <v>117</v>
      </c>
      <c r="B689" t="s">
        <v>93</v>
      </c>
      <c r="C689" t="s">
        <v>178</v>
      </c>
      <c r="D689">
        <v>2022</v>
      </c>
      <c r="E689" t="s">
        <v>49</v>
      </c>
      <c r="F689" s="5">
        <v>125</v>
      </c>
      <c r="G689" t="s">
        <v>134</v>
      </c>
      <c r="H689" s="5">
        <v>2500</v>
      </c>
      <c r="I689" s="5">
        <v>2060.0090543396636</v>
      </c>
      <c r="J689" s="5">
        <v>0</v>
      </c>
      <c r="K689" s="5">
        <v>0</v>
      </c>
      <c r="L689" s="5">
        <v>0</v>
      </c>
      <c r="M689" s="5">
        <v>40.749999999999993</v>
      </c>
      <c r="N689" s="5">
        <v>70.638020833333329</v>
      </c>
      <c r="O689" s="5">
        <v>94.401041666666671</v>
      </c>
      <c r="P689" s="5">
        <v>9.0386284722222214</v>
      </c>
      <c r="Q689" s="5">
        <v>8.6091134891664094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f t="shared" si="57"/>
        <v>487.2917371462546</v>
      </c>
      <c r="Z689" s="5">
        <v>263.85493268486596</v>
      </c>
      <c r="AA689" s="5">
        <v>0</v>
      </c>
      <c r="AB689" s="5">
        <f>VLOOKUP($E689,Parametros!$B$3:$F$14,2,FALSE)</f>
        <v>5</v>
      </c>
      <c r="AC689" s="5" t="str">
        <f>VLOOKUP($E689,Parametros!$B$3:$F$14,4,FALSE)</f>
        <v>20225</v>
      </c>
      <c r="AD689" s="5" t="str">
        <f>VLOOKUP($E689,Parametros!$B$3:$F$14,5,FALSE)</f>
        <v>2022-5-01</v>
      </c>
      <c r="AE689" s="5">
        <v>1.1368683772161603E-13</v>
      </c>
      <c r="AF689" t="s">
        <v>409</v>
      </c>
      <c r="AG689" t="s">
        <v>415</v>
      </c>
      <c r="AH689" s="40">
        <f t="shared" si="58"/>
        <v>-47.300791485918012</v>
      </c>
      <c r="AJ689" t="str">
        <f t="shared" si="56"/>
        <v>INSERT INTO TABLA_PRESUPUESTO VALUES ('VSR','80191-C','14004205-18',2022,'Mayo',125,'USD',2500,2060.009054,0,0,0,40.75,70.638021,94.401042,9.038628,8.609113,0,0,0,0,0,0,0,487.291737,263.854933,0,5,'20225','2022-5-01');</v>
      </c>
    </row>
    <row r="690" spans="1:36" x14ac:dyDescent="0.2">
      <c r="A690" s="7" t="s">
        <v>117</v>
      </c>
      <c r="B690" t="s">
        <v>94</v>
      </c>
      <c r="C690" t="s">
        <v>138</v>
      </c>
      <c r="D690">
        <v>2022</v>
      </c>
      <c r="E690" t="s">
        <v>49</v>
      </c>
      <c r="F690" s="5">
        <v>25</v>
      </c>
      <c r="G690" t="s">
        <v>134</v>
      </c>
      <c r="H690" s="5">
        <v>2500</v>
      </c>
      <c r="I690" s="5">
        <v>1698.3402024621996</v>
      </c>
      <c r="J690" s="5">
        <v>0</v>
      </c>
      <c r="K690" s="5">
        <v>375</v>
      </c>
      <c r="L690" s="5">
        <v>17.400456967119911</v>
      </c>
      <c r="M690" s="5">
        <v>12.657894736842104</v>
      </c>
      <c r="N690" s="5">
        <v>12.04912935323383</v>
      </c>
      <c r="O690" s="5">
        <v>16.102523098791753</v>
      </c>
      <c r="P690" s="5">
        <v>1.5417703150912103</v>
      </c>
      <c r="Q690" s="5">
        <v>8.6091134891664094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f t="shared" si="57"/>
        <v>103.73141753009848</v>
      </c>
      <c r="Z690" s="5">
        <v>52.770986536973183</v>
      </c>
      <c r="AA690" s="5">
        <v>0</v>
      </c>
      <c r="AB690" s="5">
        <f>VLOOKUP($E690,Parametros!$B$3:$F$14,2,FALSE)</f>
        <v>5</v>
      </c>
      <c r="AC690" s="5" t="str">
        <f>VLOOKUP($E690,Parametros!$B$3:$F$14,4,FALSE)</f>
        <v>20225</v>
      </c>
      <c r="AD690" s="5" t="str">
        <f>VLOOKUP($E690,Parametros!$B$3:$F$14,5,FALSE)</f>
        <v>2022-5-01</v>
      </c>
      <c r="AE690" s="5">
        <v>0</v>
      </c>
      <c r="AF690" t="s">
        <v>409</v>
      </c>
      <c r="AG690" t="s">
        <v>416</v>
      </c>
      <c r="AH690" s="40">
        <f t="shared" si="58"/>
        <v>305.52792304058244</v>
      </c>
      <c r="AJ690" t="str">
        <f t="shared" si="56"/>
        <v>INSERT INTO TABLA_PRESUPUESTO VALUES ('VSR','80196-C','14004965-17',2022,'Mayo',25,'USD',2500,1698.340202,0,375,17.400457,12.657895,12.049129,16.102523,1.54177,8.609113,0,0,0,0,0,0,0,103.731418,52.770987,0,5,'20225','2022-5-01');</v>
      </c>
    </row>
    <row r="691" spans="1:36" x14ac:dyDescent="0.2">
      <c r="A691" s="7" t="s">
        <v>117</v>
      </c>
      <c r="B691" t="s">
        <v>94</v>
      </c>
      <c r="C691" t="s">
        <v>179</v>
      </c>
      <c r="D691">
        <v>2022</v>
      </c>
      <c r="E691" t="s">
        <v>49</v>
      </c>
      <c r="F691" s="5">
        <v>25</v>
      </c>
      <c r="G691" t="s">
        <v>134</v>
      </c>
      <c r="H691" s="5">
        <v>1000</v>
      </c>
      <c r="I691" s="5">
        <v>516.46798749316429</v>
      </c>
      <c r="J691" s="5">
        <v>0</v>
      </c>
      <c r="K691" s="5">
        <v>150</v>
      </c>
      <c r="L691" s="5">
        <v>17.400456967119911</v>
      </c>
      <c r="M691" s="5">
        <v>12.657894736842104</v>
      </c>
      <c r="N691" s="5">
        <v>12.04912935323383</v>
      </c>
      <c r="O691" s="5">
        <v>16.102523098791753</v>
      </c>
      <c r="P691" s="5">
        <v>1.5417703150912103</v>
      </c>
      <c r="Q691" s="5">
        <v>3.4436453956665636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f t="shared" si="57"/>
        <v>98.565949436598643</v>
      </c>
      <c r="Z691" s="5">
        <v>52.770986536973183</v>
      </c>
      <c r="AA691" s="5">
        <v>0</v>
      </c>
      <c r="AB691" s="5">
        <f>VLOOKUP($E691,Parametros!$B$3:$F$14,2,FALSE)</f>
        <v>5</v>
      </c>
      <c r="AC691" s="5" t="str">
        <f>VLOOKUP($E691,Parametros!$B$3:$F$14,4,FALSE)</f>
        <v>20225</v>
      </c>
      <c r="AD691" s="5" t="str">
        <f>VLOOKUP($E691,Parametros!$B$3:$F$14,5,FALSE)</f>
        <v>2022-5-01</v>
      </c>
      <c r="AE691" s="5">
        <v>0</v>
      </c>
      <c r="AF691" t="s">
        <v>409</v>
      </c>
      <c r="AG691" t="s">
        <v>416</v>
      </c>
      <c r="AH691" s="40">
        <f t="shared" si="58"/>
        <v>217.56560610311726</v>
      </c>
      <c r="AJ691" t="str">
        <f t="shared" si="56"/>
        <v>INSERT INTO TABLA_PRESUPUESTO VALUES ('VSR','80196-C','14004992-19',2022,'Mayo',25,'USD',1000,516.467987,0,150,17.400457,12.657895,12.049129,16.102523,1.54177,3.443645,0,0,0,0,0,0,0,98.565949,52.770987,0,5,'20225','2022-5-01');</v>
      </c>
    </row>
    <row r="692" spans="1:36" x14ac:dyDescent="0.2">
      <c r="A692" s="7" t="s">
        <v>117</v>
      </c>
      <c r="B692" t="s">
        <v>94</v>
      </c>
      <c r="C692" t="s">
        <v>180</v>
      </c>
      <c r="D692">
        <v>2022</v>
      </c>
      <c r="E692" t="s">
        <v>49</v>
      </c>
      <c r="F692" s="5">
        <v>25</v>
      </c>
      <c r="G692" t="s">
        <v>134</v>
      </c>
      <c r="H692" s="5">
        <v>1000</v>
      </c>
      <c r="I692" s="5">
        <v>625.14208776041357</v>
      </c>
      <c r="J692" s="5">
        <v>0</v>
      </c>
      <c r="K692" s="5">
        <v>150</v>
      </c>
      <c r="L692" s="5">
        <v>17.400456967119911</v>
      </c>
      <c r="M692" s="5">
        <v>12.657894736842104</v>
      </c>
      <c r="N692" s="5">
        <v>12.04912935323383</v>
      </c>
      <c r="O692" s="5">
        <v>16.102523098791753</v>
      </c>
      <c r="P692" s="5">
        <v>1.5417703150912103</v>
      </c>
      <c r="Q692" s="5">
        <v>3.4436453956665636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f t="shared" si="57"/>
        <v>98.565949436598643</v>
      </c>
      <c r="Z692" s="5">
        <v>52.770986536973183</v>
      </c>
      <c r="AA692" s="5">
        <v>0</v>
      </c>
      <c r="AB692" s="5">
        <f>VLOOKUP($E692,Parametros!$B$3:$F$14,2,FALSE)</f>
        <v>5</v>
      </c>
      <c r="AC692" s="5" t="str">
        <f>VLOOKUP($E692,Parametros!$B$3:$F$14,4,FALSE)</f>
        <v>20225</v>
      </c>
      <c r="AD692" s="5" t="str">
        <f>VLOOKUP($E692,Parametros!$B$3:$F$14,5,FALSE)</f>
        <v>2022-5-01</v>
      </c>
      <c r="AE692" s="5">
        <v>0</v>
      </c>
      <c r="AF692" t="s">
        <v>409</v>
      </c>
      <c r="AG692" t="s">
        <v>416</v>
      </c>
      <c r="AH692" s="40">
        <f t="shared" si="58"/>
        <v>108.89150583586796</v>
      </c>
      <c r="AJ692" t="str">
        <f t="shared" si="56"/>
        <v>INSERT INTO TABLA_PRESUPUESTO VALUES ('VSR','80196-C','14004993-18',2022,'Mayo',25,'USD',1000,625.142088,0,150,17.400457,12.657895,12.049129,16.102523,1.54177,3.443645,0,0,0,0,0,0,0,98.565949,52.770987,0,5,'20225','2022-5-01');</v>
      </c>
    </row>
    <row r="693" spans="1:36" x14ac:dyDescent="0.2">
      <c r="A693" s="7" t="s">
        <v>117</v>
      </c>
      <c r="B693" t="s">
        <v>94</v>
      </c>
      <c r="C693" t="s">
        <v>181</v>
      </c>
      <c r="D693">
        <v>2022</v>
      </c>
      <c r="E693" t="s">
        <v>49</v>
      </c>
      <c r="F693" s="5">
        <v>37.5</v>
      </c>
      <c r="G693" t="s">
        <v>134</v>
      </c>
      <c r="H693" s="5">
        <v>1125</v>
      </c>
      <c r="I693" s="5">
        <v>619.82578950189918</v>
      </c>
      <c r="J693" s="5">
        <v>0</v>
      </c>
      <c r="K693" s="5">
        <v>168.75</v>
      </c>
      <c r="L693" s="5">
        <v>26.100685450679869</v>
      </c>
      <c r="M693" s="5">
        <v>18.986842105263158</v>
      </c>
      <c r="N693" s="5">
        <v>18.073694029850746</v>
      </c>
      <c r="O693" s="5">
        <v>24.153784648187635</v>
      </c>
      <c r="P693" s="5">
        <v>2.3126554726368158</v>
      </c>
      <c r="Q693" s="5">
        <v>3.8741010701248841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f t="shared" si="57"/>
        <v>146.55755713152303</v>
      </c>
      <c r="Z693" s="5">
        <v>79.156479805459782</v>
      </c>
      <c r="AA693" s="5">
        <v>0</v>
      </c>
      <c r="AB693" s="5">
        <f>VLOOKUP($E693,Parametros!$B$3:$F$14,2,FALSE)</f>
        <v>5</v>
      </c>
      <c r="AC693" s="5" t="str">
        <f>VLOOKUP($E693,Parametros!$B$3:$F$14,4,FALSE)</f>
        <v>20225</v>
      </c>
      <c r="AD693" s="5" t="str">
        <f>VLOOKUP($E693,Parametros!$B$3:$F$14,5,FALSE)</f>
        <v>2022-5-01</v>
      </c>
      <c r="AE693" s="5">
        <v>0</v>
      </c>
      <c r="AF693" t="s">
        <v>409</v>
      </c>
      <c r="AG693" t="s">
        <v>416</v>
      </c>
      <c r="AH693" s="40">
        <f t="shared" si="58"/>
        <v>163.7659679158979</v>
      </c>
      <c r="AJ693" t="str">
        <f t="shared" si="56"/>
        <v>INSERT INTO TABLA_PRESUPUESTO VALUES ('VSR','80196-C','14004988-19',2022,'Mayo',37.5,'USD',1125,619.82579,0,168.75,26.100685,18.986842,18.073694,24.153785,2.312655,3.874101,0,0,0,0,0,0,0,146.557557,79.15648,0,5,'20225','2022-5-01');</v>
      </c>
    </row>
    <row r="694" spans="1:36" x14ac:dyDescent="0.2">
      <c r="A694" s="7" t="s">
        <v>117</v>
      </c>
      <c r="B694" t="s">
        <v>94</v>
      </c>
      <c r="C694" t="s">
        <v>182</v>
      </c>
      <c r="D694">
        <v>2022</v>
      </c>
      <c r="E694" t="s">
        <v>49</v>
      </c>
      <c r="F694" s="5">
        <v>37.5</v>
      </c>
      <c r="G694" t="s">
        <v>134</v>
      </c>
      <c r="H694" s="5">
        <v>1125</v>
      </c>
      <c r="I694" s="5">
        <v>694.92591592983683</v>
      </c>
      <c r="J694" s="5">
        <v>0</v>
      </c>
      <c r="K694" s="5">
        <v>168.75</v>
      </c>
      <c r="L694" s="5">
        <v>26.100685450679869</v>
      </c>
      <c r="M694" s="5">
        <v>18.986842105263158</v>
      </c>
      <c r="N694" s="5">
        <v>18.073694029850746</v>
      </c>
      <c r="O694" s="5">
        <v>24.153784648187635</v>
      </c>
      <c r="P694" s="5">
        <v>2.3126554726368158</v>
      </c>
      <c r="Q694" s="5">
        <v>3.8741010701248841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f t="shared" si="57"/>
        <v>146.55755713152303</v>
      </c>
      <c r="Z694" s="5">
        <v>79.156479805459782</v>
      </c>
      <c r="AA694" s="5">
        <v>0</v>
      </c>
      <c r="AB694" s="5">
        <f>VLOOKUP($E694,Parametros!$B$3:$F$14,2,FALSE)</f>
        <v>5</v>
      </c>
      <c r="AC694" s="5" t="str">
        <f>VLOOKUP($E694,Parametros!$B$3:$F$14,4,FALSE)</f>
        <v>20225</v>
      </c>
      <c r="AD694" s="5" t="str">
        <f>VLOOKUP($E694,Parametros!$B$3:$F$14,5,FALSE)</f>
        <v>2022-5-01</v>
      </c>
      <c r="AE694" s="5">
        <v>0</v>
      </c>
      <c r="AF694" t="s">
        <v>409</v>
      </c>
      <c r="AG694" t="s">
        <v>416</v>
      </c>
      <c r="AH694" s="40">
        <f t="shared" si="58"/>
        <v>88.66584148796025</v>
      </c>
      <c r="AJ694" t="str">
        <f t="shared" si="56"/>
        <v>INSERT INTO TABLA_PRESUPUESTO VALUES ('VSR','80196-C','14004989-19',2022,'Mayo',37.5,'USD',1125,694.925916,0,168.75,26.100685,18.986842,18.073694,24.153785,2.312655,3.874101,0,0,0,0,0,0,0,146.557557,79.15648,0,5,'20225','2022-5-01');</v>
      </c>
    </row>
    <row r="695" spans="1:36" x14ac:dyDescent="0.2">
      <c r="A695" s="7" t="s">
        <v>117</v>
      </c>
      <c r="B695" t="s">
        <v>94</v>
      </c>
      <c r="C695" t="s">
        <v>183</v>
      </c>
      <c r="D695">
        <v>2022</v>
      </c>
      <c r="E695" t="s">
        <v>49</v>
      </c>
      <c r="F695" s="5">
        <v>25</v>
      </c>
      <c r="G695" t="s">
        <v>134</v>
      </c>
      <c r="H695" s="5">
        <v>750</v>
      </c>
      <c r="I695" s="5">
        <v>437.6619976015217</v>
      </c>
      <c r="J695" s="5">
        <v>0</v>
      </c>
      <c r="K695" s="5">
        <v>112.5</v>
      </c>
      <c r="L695" s="5">
        <v>17.400456967119911</v>
      </c>
      <c r="M695" s="5">
        <v>12.657894736842104</v>
      </c>
      <c r="N695" s="5">
        <v>12.04912935323383</v>
      </c>
      <c r="O695" s="5">
        <v>16.102523098791753</v>
      </c>
      <c r="P695" s="5">
        <v>1.5417703150912103</v>
      </c>
      <c r="Q695" s="5">
        <v>2.5827340467499229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f t="shared" si="57"/>
        <v>97.705038087681999</v>
      </c>
      <c r="Z695" s="5">
        <v>52.770986536973183</v>
      </c>
      <c r="AA695" s="5">
        <v>0</v>
      </c>
      <c r="AB695" s="5">
        <f>VLOOKUP($E695,Parametros!$B$3:$F$14,2,FALSE)</f>
        <v>5</v>
      </c>
      <c r="AC695" s="5" t="str">
        <f>VLOOKUP($E695,Parametros!$B$3:$F$14,4,FALSE)</f>
        <v>20225</v>
      </c>
      <c r="AD695" s="5" t="str">
        <f>VLOOKUP($E695,Parametros!$B$3:$F$14,5,FALSE)</f>
        <v>2022-5-01</v>
      </c>
      <c r="AE695" s="5">
        <v>0</v>
      </c>
      <c r="AF695" t="s">
        <v>409</v>
      </c>
      <c r="AG695" t="s">
        <v>416</v>
      </c>
      <c r="AH695" s="40">
        <f t="shared" si="58"/>
        <v>84.732507343676374</v>
      </c>
      <c r="AJ695" t="str">
        <f t="shared" si="56"/>
        <v>INSERT INTO TABLA_PRESUPUESTO VALUES ('VSR','80196-C','14004987-20',2022,'Mayo',25,'USD',750,437.661998,0,112.5,17.400457,12.657895,12.049129,16.102523,1.54177,2.582734,0,0,0,0,0,0,0,97.705038,52.770987,0,5,'20225','2022-5-01');</v>
      </c>
    </row>
    <row r="696" spans="1:36" x14ac:dyDescent="0.2">
      <c r="A696" s="7" t="s">
        <v>117</v>
      </c>
      <c r="B696" t="s">
        <v>94</v>
      </c>
      <c r="C696" t="s">
        <v>184</v>
      </c>
      <c r="D696">
        <v>2022</v>
      </c>
      <c r="E696" t="s">
        <v>49</v>
      </c>
      <c r="F696" s="5">
        <v>12.5</v>
      </c>
      <c r="G696" t="s">
        <v>134</v>
      </c>
      <c r="H696" s="5">
        <v>375</v>
      </c>
      <c r="I696" s="5">
        <v>200.83936641544642</v>
      </c>
      <c r="J696" s="5">
        <v>0</v>
      </c>
      <c r="K696" s="5">
        <v>56.25</v>
      </c>
      <c r="L696" s="5">
        <v>8.7002284835599557</v>
      </c>
      <c r="M696" s="5">
        <v>6.3289473684210522</v>
      </c>
      <c r="N696" s="5">
        <v>6.0245646766169152</v>
      </c>
      <c r="O696" s="5">
        <v>8.0512615493958766</v>
      </c>
      <c r="P696" s="5">
        <v>0.77088515754560516</v>
      </c>
      <c r="Q696" s="5">
        <v>1.2913670233749615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f t="shared" si="57"/>
        <v>48.852519043840999</v>
      </c>
      <c r="Z696" s="5">
        <v>26.385493268486591</v>
      </c>
      <c r="AA696" s="5">
        <v>0</v>
      </c>
      <c r="AB696" s="5">
        <f>VLOOKUP($E696,Parametros!$B$3:$F$14,2,FALSE)</f>
        <v>5</v>
      </c>
      <c r="AC696" s="5" t="str">
        <f>VLOOKUP($E696,Parametros!$B$3:$F$14,4,FALSE)</f>
        <v>20225</v>
      </c>
      <c r="AD696" s="5" t="str">
        <f>VLOOKUP($E696,Parametros!$B$3:$F$14,5,FALSE)</f>
        <v>2022-5-01</v>
      </c>
      <c r="AE696" s="5">
        <v>0</v>
      </c>
      <c r="AF696" t="s">
        <v>409</v>
      </c>
      <c r="AG696" t="s">
        <v>416</v>
      </c>
      <c r="AH696" s="40">
        <f t="shared" si="58"/>
        <v>60.357886057152648</v>
      </c>
      <c r="AJ696" t="str">
        <f t="shared" si="56"/>
        <v>INSERT INTO TABLA_PRESUPUESTO VALUES ('VSR','80196-C','14004990-20',2022,'Mayo',12.5,'USD',375,200.839366,0,56.25,8.700228,6.328947,6.024565,8.051262,0.770885,1.291367,0,0,0,0,0,0,0,48.852519,26.385493,0,5,'20225','2022-5-01');</v>
      </c>
    </row>
    <row r="697" spans="1:36" x14ac:dyDescent="0.2">
      <c r="A697" s="7" t="s">
        <v>117</v>
      </c>
      <c r="B697" t="s">
        <v>94</v>
      </c>
      <c r="C697" t="s">
        <v>185</v>
      </c>
      <c r="D697">
        <v>2022</v>
      </c>
      <c r="E697" t="s">
        <v>49</v>
      </c>
      <c r="F697" s="5">
        <v>87.5</v>
      </c>
      <c r="G697" t="s">
        <v>134</v>
      </c>
      <c r="H697" s="5">
        <v>3500</v>
      </c>
      <c r="I697" s="5">
        <v>2179.1428531147667</v>
      </c>
      <c r="J697" s="5">
        <v>0</v>
      </c>
      <c r="K697" s="5">
        <v>350</v>
      </c>
      <c r="L697" s="5">
        <v>0</v>
      </c>
      <c r="M697" s="5">
        <v>44.302631578947363</v>
      </c>
      <c r="N697" s="5">
        <v>42.17195273631841</v>
      </c>
      <c r="O697" s="5">
        <v>56.358830845771145</v>
      </c>
      <c r="P697" s="5">
        <v>5.3961961028192365</v>
      </c>
      <c r="Q697" s="5">
        <v>12.052758884832972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f t="shared" si="57"/>
        <v>344.9808230280953</v>
      </c>
      <c r="Z697" s="5">
        <v>184.69845287940615</v>
      </c>
      <c r="AA697" s="5">
        <v>0</v>
      </c>
      <c r="AB697" s="5">
        <f>VLOOKUP($E697,Parametros!$B$3:$F$14,2,FALSE)</f>
        <v>5</v>
      </c>
      <c r="AC697" s="5" t="str">
        <f>VLOOKUP($E697,Parametros!$B$3:$F$14,4,FALSE)</f>
        <v>20225</v>
      </c>
      <c r="AD697" s="5" t="str">
        <f>VLOOKUP($E697,Parametros!$B$3:$F$14,5,FALSE)</f>
        <v>2022-5-01</v>
      </c>
      <c r="AE697" s="5">
        <v>0</v>
      </c>
      <c r="AF697" t="s">
        <v>409</v>
      </c>
      <c r="AG697" t="s">
        <v>416</v>
      </c>
      <c r="AH697" s="40">
        <f t="shared" si="58"/>
        <v>625.87632385713755</v>
      </c>
      <c r="AJ697" t="str">
        <f t="shared" si="56"/>
        <v>INSERT INTO TABLA_PRESUPUESTO VALUES ('VSR','80196-C','14004539-20',2022,'Mayo',87.5,'USD',3500,2179.142853,0,350,0,44.302632,42.171953,56.358831,5.396196,12.052759,0,0,0,0,0,0,0,344.980823,184.698453,0,5,'20225','2022-5-01');</v>
      </c>
    </row>
    <row r="698" spans="1:36" x14ac:dyDescent="0.2">
      <c r="A698" s="7" t="s">
        <v>117</v>
      </c>
      <c r="B698" t="s">
        <v>94</v>
      </c>
      <c r="C698" t="s">
        <v>186</v>
      </c>
      <c r="D698">
        <v>2022</v>
      </c>
      <c r="E698" t="s">
        <v>49</v>
      </c>
      <c r="F698" s="5">
        <v>187.5</v>
      </c>
      <c r="G698" t="s">
        <v>134</v>
      </c>
      <c r="H698" s="5">
        <v>5625</v>
      </c>
      <c r="I698" s="5">
        <v>3753.4818249474265</v>
      </c>
      <c r="J698" s="5">
        <v>0</v>
      </c>
      <c r="K698" s="5">
        <v>562.5</v>
      </c>
      <c r="L698" s="5">
        <v>0</v>
      </c>
      <c r="M698" s="5">
        <v>94.93421052631578</v>
      </c>
      <c r="N698" s="5">
        <v>90.368470149253724</v>
      </c>
      <c r="O698" s="5">
        <v>120.76892324093816</v>
      </c>
      <c r="P698" s="5">
        <v>11.56327736318408</v>
      </c>
      <c r="Q698" s="5">
        <v>19.37050535062442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f t="shared" si="57"/>
        <v>732.78778565761502</v>
      </c>
      <c r="Z698" s="5">
        <v>395.78239902729888</v>
      </c>
      <c r="AA698" s="5">
        <v>0</v>
      </c>
      <c r="AB698" s="5">
        <f>VLOOKUP($E698,Parametros!$B$3:$F$14,2,FALSE)</f>
        <v>5</v>
      </c>
      <c r="AC698" s="5" t="str">
        <f>VLOOKUP($E698,Parametros!$B$3:$F$14,4,FALSE)</f>
        <v>20225</v>
      </c>
      <c r="AD698" s="5" t="str">
        <f>VLOOKUP($E698,Parametros!$B$3:$F$14,5,FALSE)</f>
        <v>2022-5-01</v>
      </c>
      <c r="AE698" s="5">
        <v>0</v>
      </c>
      <c r="AF698" t="s">
        <v>409</v>
      </c>
      <c r="AG698" t="s">
        <v>416</v>
      </c>
      <c r="AH698" s="40">
        <f t="shared" si="58"/>
        <v>576.23038939495768</v>
      </c>
      <c r="AJ698" t="str">
        <f t="shared" si="56"/>
        <v>INSERT INTO TABLA_PRESUPUESTO VALUES ('VSR','80196-C','14004538-21',2022,'Mayo',187.5,'USD',5625,3753.481825,0,562.5,0,94.934211,90.36847,120.768923,11.563277,19.370505,0,0,0,0,0,0,0,732.787786,395.782399,0,5,'20225','2022-5-01');</v>
      </c>
    </row>
    <row r="699" spans="1:36" x14ac:dyDescent="0.2">
      <c r="A699" s="7" t="s">
        <v>117</v>
      </c>
      <c r="B699" t="s">
        <v>94</v>
      </c>
      <c r="C699" t="s">
        <v>187</v>
      </c>
      <c r="D699">
        <v>2022</v>
      </c>
      <c r="E699" t="s">
        <v>49</v>
      </c>
      <c r="F699" s="5">
        <v>12.5</v>
      </c>
      <c r="G699" t="s">
        <v>134</v>
      </c>
      <c r="H699" s="5">
        <v>1500</v>
      </c>
      <c r="I699" s="5">
        <v>747.41682143543426</v>
      </c>
      <c r="J699" s="5">
        <v>0</v>
      </c>
      <c r="K699" s="5">
        <v>150</v>
      </c>
      <c r="L699" s="5">
        <v>0</v>
      </c>
      <c r="M699" s="5">
        <v>6.3289473684210522</v>
      </c>
      <c r="N699" s="5">
        <v>6.0245646766169152</v>
      </c>
      <c r="O699" s="5">
        <v>8.0512615493958766</v>
      </c>
      <c r="P699" s="5">
        <v>0.77088515754560516</v>
      </c>
      <c r="Q699" s="5">
        <v>5.1654680934998458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f t="shared" si="57"/>
        <v>52.726620113965886</v>
      </c>
      <c r="Z699" s="5">
        <v>26.385493268486591</v>
      </c>
      <c r="AA699" s="5">
        <v>0</v>
      </c>
      <c r="AB699" s="5">
        <f>VLOOKUP($E699,Parametros!$B$3:$F$14,2,FALSE)</f>
        <v>5</v>
      </c>
      <c r="AC699" s="5" t="str">
        <f>VLOOKUP($E699,Parametros!$B$3:$F$14,4,FALSE)</f>
        <v>20225</v>
      </c>
      <c r="AD699" s="5" t="str">
        <f>VLOOKUP($E699,Parametros!$B$3:$F$14,5,FALSE)</f>
        <v>2022-5-01</v>
      </c>
      <c r="AE699" s="5">
        <v>0</v>
      </c>
      <c r="AF699" t="s">
        <v>409</v>
      </c>
      <c r="AG699" t="s">
        <v>416</v>
      </c>
      <c r="AH699" s="40">
        <f t="shared" si="58"/>
        <v>549.85655845059978</v>
      </c>
      <c r="AJ699" t="str">
        <f t="shared" si="56"/>
        <v>INSERT INTO TABLA_PRESUPUESTO VALUES ('VSR','80196-C','14004540-17',2022,'Mayo',12.5,'USD',1500,747.416821,0,150,0,6.328947,6.024565,8.051262,0.770885,5.165468,0,0,0,0,0,0,0,52.72662,26.385493,0,5,'20225','2022-5-01');</v>
      </c>
    </row>
    <row r="700" spans="1:36" x14ac:dyDescent="0.2">
      <c r="A700" s="7" t="s">
        <v>117</v>
      </c>
      <c r="B700" t="s">
        <v>188</v>
      </c>
      <c r="C700" t="s">
        <v>133</v>
      </c>
      <c r="D700">
        <v>2022</v>
      </c>
      <c r="E700" t="s">
        <v>49</v>
      </c>
      <c r="F700" s="5">
        <v>6.4349999999999996</v>
      </c>
      <c r="G700" t="s">
        <v>134</v>
      </c>
      <c r="H700" s="5">
        <v>1544.3999999999999</v>
      </c>
      <c r="I700" s="5">
        <v>428.4474827497624</v>
      </c>
      <c r="J700" s="5">
        <v>0</v>
      </c>
      <c r="K700" s="5">
        <v>154.44</v>
      </c>
      <c r="L700" s="5">
        <v>4.4788776233366647</v>
      </c>
      <c r="M700" s="5">
        <v>49.721160084033606</v>
      </c>
      <c r="N700" s="5">
        <v>2.0063146551724138</v>
      </c>
      <c r="O700" s="5">
        <v>2.6812499999999995</v>
      </c>
      <c r="P700" s="5">
        <v>0.25672198275862068</v>
      </c>
      <c r="Q700" s="5">
        <v>5.3183659490674406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f t="shared" si="57"/>
        <v>73.56706460564898</v>
      </c>
      <c r="Z700" s="5">
        <v>13.583251934616898</v>
      </c>
      <c r="AA700" s="5">
        <v>0</v>
      </c>
      <c r="AB700" s="5">
        <f>VLOOKUP($E700,Parametros!$B$3:$F$14,2,FALSE)</f>
        <v>5</v>
      </c>
      <c r="AC700" s="5" t="str">
        <f>VLOOKUP($E700,Parametros!$B$3:$F$14,4,FALSE)</f>
        <v>20225</v>
      </c>
      <c r="AD700" s="5" t="str">
        <f>VLOOKUP($E700,Parametros!$B$3:$F$14,5,FALSE)</f>
        <v>2022-5-01</v>
      </c>
      <c r="AE700" s="5">
        <v>0</v>
      </c>
      <c r="AF700" t="s">
        <v>409</v>
      </c>
      <c r="AG700" t="s">
        <v>417</v>
      </c>
      <c r="AH700" s="40">
        <f t="shared" si="58"/>
        <v>883.46657502125174</v>
      </c>
      <c r="AJ700" t="str">
        <f t="shared" si="56"/>
        <v>INSERT INTO TABLA_PRESUPUESTO VALUES ('VSR','Cripton_China','14004807-18',2022,'Mayo',6.435,'USD',1544.4,428.447483,0,154.44,4.478878,49.72116,2.006315,2.68125,0.256722,5.318366,0,0,0,0,0,0,0,73.567065,13.583252,0,5,'20225','2022-5-01');</v>
      </c>
    </row>
    <row r="701" spans="1:36" x14ac:dyDescent="0.2">
      <c r="A701" s="7" t="s">
        <v>117</v>
      </c>
      <c r="B701" t="s">
        <v>188</v>
      </c>
      <c r="C701" t="s">
        <v>133</v>
      </c>
      <c r="D701">
        <v>2022</v>
      </c>
      <c r="E701" t="s">
        <v>49</v>
      </c>
      <c r="F701" s="5">
        <v>4.95</v>
      </c>
      <c r="G701" t="s">
        <v>134</v>
      </c>
      <c r="H701" s="5">
        <v>1608.75</v>
      </c>
      <c r="I701" s="5">
        <v>421.7980347905866</v>
      </c>
      <c r="J701" s="5">
        <v>0</v>
      </c>
      <c r="K701" s="5">
        <v>160.875</v>
      </c>
      <c r="L701" s="5">
        <v>3.4452904794897425</v>
      </c>
      <c r="M701" s="5">
        <v>50.8695462184874</v>
      </c>
      <c r="N701" s="5">
        <v>1.5433189655172415</v>
      </c>
      <c r="O701" s="5">
        <v>2.0625</v>
      </c>
      <c r="P701" s="5">
        <v>0.19747844827586208</v>
      </c>
      <c r="Q701" s="5">
        <v>5.539964530278584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f t="shared" si="57"/>
        <v>70.661463496879776</v>
      </c>
      <c r="Z701" s="5">
        <v>10.448655334320692</v>
      </c>
      <c r="AA701" s="5">
        <v>0</v>
      </c>
      <c r="AB701" s="5">
        <f>VLOOKUP($E701,Parametros!$B$3:$F$14,2,FALSE)</f>
        <v>5</v>
      </c>
      <c r="AC701" s="5" t="str">
        <f>VLOOKUP($E701,Parametros!$B$3:$F$14,4,FALSE)</f>
        <v>20225</v>
      </c>
      <c r="AD701" s="5" t="str">
        <f>VLOOKUP($E701,Parametros!$B$3:$F$14,5,FALSE)</f>
        <v>2022-5-01</v>
      </c>
      <c r="AE701" s="5">
        <v>0</v>
      </c>
      <c r="AF701" t="s">
        <v>409</v>
      </c>
      <c r="AG701" t="s">
        <v>417</v>
      </c>
      <c r="AH701" s="40">
        <f t="shared" si="58"/>
        <v>951.97021123304398</v>
      </c>
      <c r="AJ701" t="str">
        <f t="shared" si="56"/>
        <v>INSERT INTO TABLA_PRESUPUESTO VALUES ('VSR','Cripton_China','14004807-18',2022,'Mayo',4.95,'USD',1608.75,421.798035,0,160.875,3.44529,50.869546,1.543319,2.0625,0.197478,5.539965,0,0,0,0,0,0,0,70.661463,10.448655,0,5,'20225','2022-5-01');</v>
      </c>
    </row>
    <row r="702" spans="1:36" x14ac:dyDescent="0.2">
      <c r="A702" s="7" t="s">
        <v>117</v>
      </c>
      <c r="B702" t="s">
        <v>188</v>
      </c>
      <c r="C702" t="s">
        <v>189</v>
      </c>
      <c r="D702">
        <v>2022</v>
      </c>
      <c r="E702" t="s">
        <v>49</v>
      </c>
      <c r="F702" s="5">
        <v>14.85</v>
      </c>
      <c r="G702" t="s">
        <v>134</v>
      </c>
      <c r="H702" s="5">
        <v>2673</v>
      </c>
      <c r="I702" s="5">
        <v>1196.1667760003838</v>
      </c>
      <c r="J702" s="5">
        <v>0</v>
      </c>
      <c r="K702" s="5">
        <v>267.3</v>
      </c>
      <c r="L702" s="5">
        <v>10.335871438469228</v>
      </c>
      <c r="M702" s="5">
        <v>88.011138655462162</v>
      </c>
      <c r="N702" s="5">
        <v>4.6299568965517253</v>
      </c>
      <c r="O702" s="5">
        <v>6.1875</v>
      </c>
      <c r="P702" s="5">
        <v>0.5924353448275862</v>
      </c>
      <c r="Q702" s="5">
        <v>9.2048641426167244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f t="shared" si="57"/>
        <v>139.97186104242027</v>
      </c>
      <c r="Z702" s="5">
        <v>31.345966002962072</v>
      </c>
      <c r="AA702" s="5">
        <v>0</v>
      </c>
      <c r="AB702" s="5">
        <f>VLOOKUP($E702,Parametros!$B$3:$F$14,2,FALSE)</f>
        <v>5</v>
      </c>
      <c r="AC702" s="5" t="str">
        <f>VLOOKUP($E702,Parametros!$B$3:$F$14,4,FALSE)</f>
        <v>20225</v>
      </c>
      <c r="AD702" s="5" t="str">
        <f>VLOOKUP($E702,Parametros!$B$3:$F$14,5,FALSE)</f>
        <v>2022-5-01</v>
      </c>
      <c r="AE702" s="5">
        <v>0</v>
      </c>
      <c r="AF702" t="s">
        <v>409</v>
      </c>
      <c r="AG702" t="s">
        <v>417</v>
      </c>
      <c r="AH702" s="40">
        <f t="shared" si="58"/>
        <v>1059.2254915187266</v>
      </c>
      <c r="AJ702" t="str">
        <f t="shared" si="56"/>
        <v>INSERT INTO TABLA_PRESUPUESTO VALUES ('VSR','Cripton_China','14005073-18',2022,'Mayo',14.85,'USD',2673,1196.166776,0,267.3,10.335871,88.011139,4.629957,6.1875,0.592435,9.204864,0,0,0,0,0,0,0,139.971861,31.345966,0,5,'20225','2022-5-01');</v>
      </c>
    </row>
    <row r="703" spans="1:36" x14ac:dyDescent="0.2">
      <c r="A703" s="7" t="s">
        <v>117</v>
      </c>
      <c r="B703" t="s">
        <v>188</v>
      </c>
      <c r="C703" t="s">
        <v>163</v>
      </c>
      <c r="D703">
        <v>2022</v>
      </c>
      <c r="E703" t="s">
        <v>49</v>
      </c>
      <c r="F703" s="5">
        <v>148.5</v>
      </c>
      <c r="G703" t="s">
        <v>134</v>
      </c>
      <c r="H703" s="5">
        <v>6682.5</v>
      </c>
      <c r="I703" s="5">
        <v>2947.1773709005133</v>
      </c>
      <c r="J703" s="5">
        <v>0</v>
      </c>
      <c r="K703" s="5">
        <v>668.25</v>
      </c>
      <c r="L703" s="5">
        <v>103.35871438469228</v>
      </c>
      <c r="M703" s="5">
        <v>278.68638655462183</v>
      </c>
      <c r="N703" s="5">
        <v>46.299568965517238</v>
      </c>
      <c r="O703" s="5">
        <v>61.875</v>
      </c>
      <c r="P703" s="5">
        <v>5.9243534482758617</v>
      </c>
      <c r="Q703" s="5">
        <v>23.012160356541813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f t="shared" si="57"/>
        <v>729.2571293545775</v>
      </c>
      <c r="Z703" s="5">
        <v>313.45966002962075</v>
      </c>
      <c r="AA703" s="5">
        <v>0</v>
      </c>
      <c r="AB703" s="5">
        <f>VLOOKUP($E703,Parametros!$B$3:$F$14,2,FALSE)</f>
        <v>5</v>
      </c>
      <c r="AC703" s="5" t="str">
        <f>VLOOKUP($E703,Parametros!$B$3:$F$14,4,FALSE)</f>
        <v>20225</v>
      </c>
      <c r="AD703" s="5" t="str">
        <f>VLOOKUP($E703,Parametros!$B$3:$F$14,5,FALSE)</f>
        <v>2022-5-01</v>
      </c>
      <c r="AE703" s="5">
        <v>0</v>
      </c>
      <c r="AF703" t="s">
        <v>409</v>
      </c>
      <c r="AG703" t="s">
        <v>417</v>
      </c>
      <c r="AH703" s="40">
        <f t="shared" si="58"/>
        <v>2234.4567853602166</v>
      </c>
      <c r="AJ703" t="str">
        <f t="shared" si="56"/>
        <v>INSERT INTO TABLA_PRESUPUESTO VALUES ('VSR','Cripton_China','14004339-19',2022,'Mayo',148.5,'USD',6682.5,2947.177371,0,668.25,103.358714,278.686387,46.299569,61.875,5.924353,23.01216,0,0,0,0,0,0,0,729.257129,313.45966,0,5,'20225','2022-5-01');</v>
      </c>
    </row>
    <row r="704" spans="1:36" x14ac:dyDescent="0.2">
      <c r="A704" s="7" t="s">
        <v>117</v>
      </c>
      <c r="B704" t="s">
        <v>188</v>
      </c>
      <c r="C704" t="s">
        <v>137</v>
      </c>
      <c r="D704">
        <v>2022</v>
      </c>
      <c r="E704" t="s">
        <v>49</v>
      </c>
      <c r="F704" s="5">
        <v>49.5</v>
      </c>
      <c r="G704" t="s">
        <v>134</v>
      </c>
      <c r="H704" s="5">
        <v>3960</v>
      </c>
      <c r="I704" s="5">
        <v>1605.1992933649717</v>
      </c>
      <c r="J704" s="5">
        <v>0</v>
      </c>
      <c r="K704" s="5">
        <v>396</v>
      </c>
      <c r="L704" s="5">
        <v>34.452904794897428</v>
      </c>
      <c r="M704" s="5">
        <v>144.87046218487396</v>
      </c>
      <c r="N704" s="5">
        <v>15.433189655172416</v>
      </c>
      <c r="O704" s="5">
        <v>20.625</v>
      </c>
      <c r="P704" s="5">
        <v>1.9747844827586207</v>
      </c>
      <c r="Q704" s="5">
        <v>13.636835766839592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f t="shared" si="57"/>
        <v>301.02682543285147</v>
      </c>
      <c r="Z704" s="5">
        <v>104.48655334320691</v>
      </c>
      <c r="AA704" s="5">
        <v>0</v>
      </c>
      <c r="AB704" s="5">
        <f>VLOOKUP($E704,Parametros!$B$3:$F$14,2,FALSE)</f>
        <v>5</v>
      </c>
      <c r="AC704" s="5" t="str">
        <f>VLOOKUP($E704,Parametros!$B$3:$F$14,4,FALSE)</f>
        <v>20225</v>
      </c>
      <c r="AD704" s="5" t="str">
        <f>VLOOKUP($E704,Parametros!$B$3:$F$14,5,FALSE)</f>
        <v>2022-5-01</v>
      </c>
      <c r="AE704" s="5">
        <v>0</v>
      </c>
      <c r="AF704" t="s">
        <v>409</v>
      </c>
      <c r="AG704" t="s">
        <v>417</v>
      </c>
      <c r="AH704" s="40">
        <f t="shared" si="58"/>
        <v>1623.3209764072792</v>
      </c>
      <c r="AJ704" t="str">
        <f t="shared" si="56"/>
        <v>INSERT INTO TABLA_PRESUPUESTO VALUES ('VSR','Cripton_China','14004806-17',2022,'Mayo',49.5,'USD',3960,1605.199293,0,396,34.452905,144.870462,15.43319,20.625,1.974784,13.636836,0,0,0,0,0,0,0,301.026825,104.486553,0,5,'20225','2022-5-01');</v>
      </c>
    </row>
    <row r="705" spans="1:36" x14ac:dyDescent="0.2">
      <c r="A705" s="7" t="s">
        <v>117</v>
      </c>
      <c r="B705" t="s">
        <v>188</v>
      </c>
      <c r="C705" t="s">
        <v>138</v>
      </c>
      <c r="D705">
        <v>2022</v>
      </c>
      <c r="E705" t="s">
        <v>49</v>
      </c>
      <c r="F705" s="5">
        <v>4.95</v>
      </c>
      <c r="G705" t="s">
        <v>134</v>
      </c>
      <c r="H705" s="5">
        <v>495</v>
      </c>
      <c r="I705" s="5">
        <v>336.27136008751552</v>
      </c>
      <c r="J705" s="5">
        <v>0</v>
      </c>
      <c r="K705" s="5">
        <v>49.5</v>
      </c>
      <c r="L705" s="5">
        <v>3.4452904794897425</v>
      </c>
      <c r="M705" s="5">
        <v>17.457046218487395</v>
      </c>
      <c r="N705" s="5">
        <v>1.5433189655172415</v>
      </c>
      <c r="O705" s="5">
        <v>2.0625</v>
      </c>
      <c r="P705" s="5">
        <v>0.19747844827586208</v>
      </c>
      <c r="Q705" s="5">
        <v>1.704604470854949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f t="shared" si="57"/>
        <v>33.413603437456139</v>
      </c>
      <c r="Z705" s="5">
        <v>10.448655334320692</v>
      </c>
      <c r="AA705" s="5">
        <v>0</v>
      </c>
      <c r="AB705" s="5">
        <f>VLOOKUP($E705,Parametros!$B$3:$F$14,2,FALSE)</f>
        <v>5</v>
      </c>
      <c r="AC705" s="5" t="str">
        <f>VLOOKUP($E705,Parametros!$B$3:$F$14,4,FALSE)</f>
        <v>20225</v>
      </c>
      <c r="AD705" s="5" t="str">
        <f>VLOOKUP($E705,Parametros!$B$3:$F$14,5,FALSE)</f>
        <v>2022-5-01</v>
      </c>
      <c r="AE705" s="5">
        <v>0</v>
      </c>
      <c r="AF705" t="s">
        <v>409</v>
      </c>
      <c r="AG705" t="s">
        <v>417</v>
      </c>
      <c r="AH705" s="40">
        <f t="shared" si="58"/>
        <v>72.369745995538537</v>
      </c>
      <c r="AJ705" t="str">
        <f t="shared" si="56"/>
        <v>INSERT INTO TABLA_PRESUPUESTO VALUES ('VSR','Cripton_China','14004965-17',2022,'Mayo',4.95,'USD',495,336.27136,0,49.5,3.44529,17.457046,1.543319,2.0625,0.197478,1.704604,0,0,0,0,0,0,0,33.413603,10.448655,0,5,'20225','2022-5-01');</v>
      </c>
    </row>
    <row r="706" spans="1:36" x14ac:dyDescent="0.2">
      <c r="A706" s="7" t="s">
        <v>117</v>
      </c>
      <c r="B706" t="s">
        <v>188</v>
      </c>
      <c r="C706" t="s">
        <v>179</v>
      </c>
      <c r="D706">
        <v>2022</v>
      </c>
      <c r="E706" t="s">
        <v>49</v>
      </c>
      <c r="F706" s="5">
        <v>99</v>
      </c>
      <c r="G706" t="s">
        <v>134</v>
      </c>
      <c r="H706" s="5">
        <v>3960</v>
      </c>
      <c r="I706" s="5">
        <v>2045.2132304729307</v>
      </c>
      <c r="J706" s="5">
        <v>0</v>
      </c>
      <c r="K706" s="5">
        <v>396</v>
      </c>
      <c r="L706" s="5">
        <v>68.905809589794856</v>
      </c>
      <c r="M706" s="5">
        <v>170.9409243697479</v>
      </c>
      <c r="N706" s="5">
        <v>30.866379310344833</v>
      </c>
      <c r="O706" s="5">
        <v>41.25</v>
      </c>
      <c r="P706" s="5">
        <v>3.9495689655172415</v>
      </c>
      <c r="Q706" s="5">
        <v>13.636835766839592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f t="shared" si="57"/>
        <v>469.61681509886336</v>
      </c>
      <c r="Z706" s="5">
        <v>208.97310668641381</v>
      </c>
      <c r="AA706" s="5">
        <v>0</v>
      </c>
      <c r="AB706" s="5">
        <f>VLOOKUP($E706,Parametros!$B$3:$F$14,2,FALSE)</f>
        <v>5</v>
      </c>
      <c r="AC706" s="5" t="str">
        <f>VLOOKUP($E706,Parametros!$B$3:$F$14,4,FALSE)</f>
        <v>20225</v>
      </c>
      <c r="AD706" s="5" t="str">
        <f>VLOOKUP($E706,Parametros!$B$3:$F$14,5,FALSE)</f>
        <v>2022-5-01</v>
      </c>
      <c r="AE706" s="5">
        <v>0</v>
      </c>
      <c r="AF706" t="s">
        <v>409</v>
      </c>
      <c r="AG706" t="s">
        <v>417</v>
      </c>
      <c r="AH706" s="40">
        <f t="shared" si="58"/>
        <v>980.26414483841108</v>
      </c>
      <c r="AJ706" t="str">
        <f t="shared" si="56"/>
        <v>INSERT INTO TABLA_PRESUPUESTO VALUES ('VSR','Cripton_China','14004992-19',2022,'Mayo',99,'USD',3960,2045.21323,0,396,68.90581,170.940924,30.866379,41.25,3.949569,13.636836,0,0,0,0,0,0,0,469.616815,208.973107,0,5,'20225','2022-5-01');</v>
      </c>
    </row>
    <row r="707" spans="1:36" x14ac:dyDescent="0.2">
      <c r="A707" s="7" t="s">
        <v>117</v>
      </c>
      <c r="B707" t="s">
        <v>188</v>
      </c>
      <c r="C707" t="s">
        <v>142</v>
      </c>
      <c r="D707">
        <v>2022</v>
      </c>
      <c r="E707" t="s">
        <v>49</v>
      </c>
      <c r="F707" s="5">
        <v>594</v>
      </c>
      <c r="G707" t="s">
        <v>134</v>
      </c>
      <c r="H707" s="5">
        <v>14850</v>
      </c>
      <c r="I707" s="5">
        <v>10485.459737310082</v>
      </c>
      <c r="J707" s="5">
        <v>0</v>
      </c>
      <c r="K707" s="5">
        <v>1485</v>
      </c>
      <c r="L707" s="5">
        <v>413.43485753876911</v>
      </c>
      <c r="M707" s="5">
        <v>758.34554621848736</v>
      </c>
      <c r="N707" s="5">
        <v>185.19827586206895</v>
      </c>
      <c r="O707" s="5">
        <v>247.5</v>
      </c>
      <c r="P707" s="5">
        <v>23.697413793103447</v>
      </c>
      <c r="Q707" s="5">
        <v>51.13813412564847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f t="shared" si="57"/>
        <v>2519.718010117791</v>
      </c>
      <c r="Z707" s="5">
        <v>1253.838640118483</v>
      </c>
      <c r="AA707" s="5">
        <v>0</v>
      </c>
      <c r="AB707" s="5">
        <f>VLOOKUP($E707,Parametros!$B$3:$F$14,2,FALSE)</f>
        <v>5</v>
      </c>
      <c r="AC707" s="5" t="str">
        <f>VLOOKUP($E707,Parametros!$B$3:$F$14,4,FALSE)</f>
        <v>20225</v>
      </c>
      <c r="AD707" s="5" t="str">
        <f>VLOOKUP($E707,Parametros!$B$3:$F$14,5,FALSE)</f>
        <v>2022-5-01</v>
      </c>
      <c r="AE707" s="5">
        <v>6.2527760746888816E-13</v>
      </c>
      <c r="AF707" t="s">
        <v>409</v>
      </c>
      <c r="AG707" t="s">
        <v>417</v>
      </c>
      <c r="AH707" s="40">
        <f t="shared" si="58"/>
        <v>-53.612604966641356</v>
      </c>
      <c r="AJ707" t="str">
        <f t="shared" si="56"/>
        <v>INSERT INTO TABLA_PRESUPUESTO VALUES ('VSR','Cripton_China','14004971-20',2022,'Mayo',594,'USD',14850,10485.459737,0,1485,413.434858,758.345546,185.198276,247.5,23.697414,51.138134,0,0,0,0,0,0,0,2519.71801,1253.83864,0,5,'20225','2022-5-01');</v>
      </c>
    </row>
    <row r="708" spans="1:36" x14ac:dyDescent="0.2">
      <c r="A708" s="7" t="s">
        <v>117</v>
      </c>
      <c r="B708" t="s">
        <v>188</v>
      </c>
      <c r="C708" t="s">
        <v>184</v>
      </c>
      <c r="D708">
        <v>2022</v>
      </c>
      <c r="E708" t="s">
        <v>49</v>
      </c>
      <c r="F708" s="5">
        <v>257.39999999999998</v>
      </c>
      <c r="G708" t="s">
        <v>134</v>
      </c>
      <c r="H708" s="5">
        <v>7721.9999999999991</v>
      </c>
      <c r="I708" s="5">
        <v>4135.6842332268716</v>
      </c>
      <c r="J708" s="5">
        <v>0</v>
      </c>
      <c r="K708" s="5">
        <v>772.19999999999993</v>
      </c>
      <c r="L708" s="5">
        <v>179.15510493346659</v>
      </c>
      <c r="M708" s="5">
        <v>367.22640336134447</v>
      </c>
      <c r="N708" s="5">
        <v>80.252586206896552</v>
      </c>
      <c r="O708" s="5">
        <v>107.25</v>
      </c>
      <c r="P708" s="5">
        <v>10.268879310344827</v>
      </c>
      <c r="Q708" s="5">
        <v>26.591829745337201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f t="shared" si="57"/>
        <v>1134.919776008599</v>
      </c>
      <c r="Z708" s="5">
        <v>543.33007738467586</v>
      </c>
      <c r="AA708" s="5">
        <v>0</v>
      </c>
      <c r="AB708" s="5">
        <f>VLOOKUP($E708,Parametros!$B$3:$F$14,2,FALSE)</f>
        <v>5</v>
      </c>
      <c r="AC708" s="5" t="str">
        <f>VLOOKUP($E708,Parametros!$B$3:$F$14,4,FALSE)</f>
        <v>20225</v>
      </c>
      <c r="AD708" s="5" t="str">
        <f>VLOOKUP($E708,Parametros!$B$3:$F$14,5,FALSE)</f>
        <v>2022-5-01</v>
      </c>
      <c r="AE708" s="5">
        <v>0</v>
      </c>
      <c r="AF708" t="s">
        <v>409</v>
      </c>
      <c r="AG708" t="s">
        <v>417</v>
      </c>
      <c r="AH708" s="40">
        <f t="shared" si="58"/>
        <v>1500.0408858310611</v>
      </c>
      <c r="AJ708" t="str">
        <f t="shared" si="56"/>
        <v>INSERT INTO TABLA_PRESUPUESTO VALUES ('VSR','Cripton_China','14004990-20',2022,'Mayo',257.4,'USD',7722,4135.684233,0,772.2,179.155105,367.226403,80.252586,107.25,10.268879,26.59183,0,0,0,0,0,0,0,1134.919776,543.330077,0,5,'20225','2022-5-01');</v>
      </c>
    </row>
    <row r="709" spans="1:36" x14ac:dyDescent="0.2">
      <c r="A709" s="7" t="s">
        <v>117</v>
      </c>
      <c r="B709" t="s">
        <v>188</v>
      </c>
      <c r="C709" t="s">
        <v>190</v>
      </c>
      <c r="D709">
        <v>2022</v>
      </c>
      <c r="E709" t="s">
        <v>49</v>
      </c>
      <c r="F709" s="5">
        <v>24.75</v>
      </c>
      <c r="G709" t="s">
        <v>134</v>
      </c>
      <c r="H709" s="5">
        <v>1980</v>
      </c>
      <c r="I709" s="5">
        <v>1353.8295063368962</v>
      </c>
      <c r="J709" s="5">
        <v>0</v>
      </c>
      <c r="K709" s="5">
        <v>198</v>
      </c>
      <c r="L709" s="5">
        <v>17.226452397448714</v>
      </c>
      <c r="M709" s="5">
        <v>72.435231092436979</v>
      </c>
      <c r="N709" s="5">
        <v>7.7165948275862082</v>
      </c>
      <c r="O709" s="5">
        <v>10.3125</v>
      </c>
      <c r="P709" s="5">
        <v>0.98739224137931036</v>
      </c>
      <c r="Q709" s="5">
        <v>6.8184178834197962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f t="shared" si="57"/>
        <v>150.51341271642573</v>
      </c>
      <c r="Z709" s="5">
        <v>52.243276671603454</v>
      </c>
      <c r="AA709" s="5">
        <v>0</v>
      </c>
      <c r="AB709" s="5">
        <f>VLOOKUP($E709,Parametros!$B$3:$F$14,2,FALSE)</f>
        <v>5</v>
      </c>
      <c r="AC709" s="5" t="str">
        <f>VLOOKUP($E709,Parametros!$B$3:$F$14,4,FALSE)</f>
        <v>20225</v>
      </c>
      <c r="AD709" s="5" t="str">
        <f>VLOOKUP($E709,Parametros!$B$3:$F$14,5,FALSE)</f>
        <v>2022-5-01</v>
      </c>
      <c r="AE709" s="5">
        <v>0</v>
      </c>
      <c r="AF709" t="s">
        <v>409</v>
      </c>
      <c r="AG709" t="s">
        <v>417</v>
      </c>
      <c r="AH709" s="40">
        <f t="shared" si="58"/>
        <v>260.43062854922948</v>
      </c>
      <c r="AJ709" t="str">
        <f t="shared" si="56"/>
        <v>INSERT INTO TABLA_PRESUPUESTO VALUES ('VSR','Cripton_China','14005163-18',2022,'Mayo',24.75,'USD',1980,1353.829506,0,198,17.226452,72.435231,7.716595,10.3125,0.987392,6.818418,0,0,0,0,0,0,0,150.513413,52.243277,0,5,'20225','2022-5-01');</v>
      </c>
    </row>
    <row r="710" spans="1:36" x14ac:dyDescent="0.2">
      <c r="A710" s="7" t="s">
        <v>117</v>
      </c>
      <c r="B710" t="s">
        <v>188</v>
      </c>
      <c r="C710" t="s">
        <v>191</v>
      </c>
      <c r="D710">
        <v>2022</v>
      </c>
      <c r="E710" t="s">
        <v>49</v>
      </c>
      <c r="F710" s="5">
        <v>39.6</v>
      </c>
      <c r="G710" t="s">
        <v>134</v>
      </c>
      <c r="H710" s="5">
        <v>2376</v>
      </c>
      <c r="I710" s="5">
        <v>1519.222735205271</v>
      </c>
      <c r="J710" s="5">
        <v>0</v>
      </c>
      <c r="K710" s="5">
        <v>237.60000000000002</v>
      </c>
      <c r="L710" s="5">
        <v>27.56232383591794</v>
      </c>
      <c r="M710" s="5">
        <v>92.136369747899153</v>
      </c>
      <c r="N710" s="5">
        <v>12.346551724137932</v>
      </c>
      <c r="O710" s="5">
        <v>16.5</v>
      </c>
      <c r="P710" s="5">
        <v>1.5798275862068967</v>
      </c>
      <c r="Q710" s="5">
        <v>8.1821014601037554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f t="shared" si="57"/>
        <v>214.33409319291326</v>
      </c>
      <c r="Z710" s="5">
        <v>83.58924267456554</v>
      </c>
      <c r="AA710" s="5">
        <v>0</v>
      </c>
      <c r="AB710" s="5">
        <f>VLOOKUP($E710,Parametros!$B$3:$F$14,2,FALSE)</f>
        <v>5</v>
      </c>
      <c r="AC710" s="5" t="str">
        <f>VLOOKUP($E710,Parametros!$B$3:$F$14,4,FALSE)</f>
        <v>20225</v>
      </c>
      <c r="AD710" s="5" t="str">
        <f>VLOOKUP($E710,Parametros!$B$3:$F$14,5,FALSE)</f>
        <v>2022-5-01</v>
      </c>
      <c r="AE710" s="5">
        <v>0</v>
      </c>
      <c r="AF710" t="s">
        <v>409</v>
      </c>
      <c r="AG710" t="s">
        <v>417</v>
      </c>
      <c r="AH710" s="40">
        <f t="shared" si="58"/>
        <v>377.28084776589787</v>
      </c>
      <c r="AJ710" t="str">
        <f t="shared" si="56"/>
        <v>INSERT INTO TABLA_PRESUPUESTO VALUES ('VSR','Cripton_China','14005143-17',2022,'Mayo',39.6,'USD',2376,1519.222735,0,237.6,27.562324,92.13637,12.346552,16.5,1.579828,8.182101,0,0,0,0,0,0,0,214.334093,83.589243,0,5,'20225','2022-5-01');</v>
      </c>
    </row>
    <row r="711" spans="1:36" x14ac:dyDescent="0.2">
      <c r="A711" s="7" t="s">
        <v>117</v>
      </c>
      <c r="B711" t="s">
        <v>188</v>
      </c>
      <c r="C711" t="s">
        <v>153</v>
      </c>
      <c r="D711">
        <v>2022</v>
      </c>
      <c r="E711" t="s">
        <v>49</v>
      </c>
      <c r="F711" s="5">
        <v>49.5</v>
      </c>
      <c r="G711" t="s">
        <v>134</v>
      </c>
      <c r="H711" s="5">
        <v>2722.5</v>
      </c>
      <c r="I711" s="5">
        <v>1045.8277597328376</v>
      </c>
      <c r="J711" s="5">
        <v>0</v>
      </c>
      <c r="K711" s="5">
        <v>272.25</v>
      </c>
      <c r="L711" s="5">
        <v>34.452904794897428</v>
      </c>
      <c r="M711" s="5">
        <v>107.74546218487394</v>
      </c>
      <c r="N711" s="5">
        <v>15.433189655172416</v>
      </c>
      <c r="O711" s="5">
        <v>20.625</v>
      </c>
      <c r="P711" s="5">
        <v>1.9747844827586207</v>
      </c>
      <c r="Q711" s="5">
        <v>9.3753245897022204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f t="shared" si="57"/>
        <v>259.64031425571415</v>
      </c>
      <c r="Z711" s="5">
        <v>104.48655334320691</v>
      </c>
      <c r="AA711" s="5">
        <v>0</v>
      </c>
      <c r="AB711" s="5">
        <f>VLOOKUP($E711,Parametros!$B$3:$F$14,2,FALSE)</f>
        <v>5</v>
      </c>
      <c r="AC711" s="5" t="str">
        <f>VLOOKUP($E711,Parametros!$B$3:$F$14,4,FALSE)</f>
        <v>20225</v>
      </c>
      <c r="AD711" s="5" t="str">
        <f>VLOOKUP($E711,Parametros!$B$3:$F$14,5,FALSE)</f>
        <v>2022-5-01</v>
      </c>
      <c r="AE711" s="5">
        <v>0</v>
      </c>
      <c r="AF711" t="s">
        <v>409</v>
      </c>
      <c r="AG711" t="s">
        <v>417</v>
      </c>
      <c r="AH711" s="40">
        <f t="shared" si="58"/>
        <v>1110.3290212165509</v>
      </c>
      <c r="AJ711" t="str">
        <f t="shared" ref="AJ711:AJ774" si="59">TRIM(_xlfn.CONCAT("INSERT INTO TABLA_PRESUPUESTO VALUES ('",A711,"','",B711,"','",C711,"',",D711,",'",E711,"',",SUBSTITUTE(ROUND(F711,6),",","."),",'",G711,"',",SUBSTITUTE(ROUND(H711,6),",","."),",",SUBSTITUTE(ROUND(I711,6),",","."),",",SUBSTITUTE(ROUND(J711,6),",","."),",",SUBSTITUTE(ROUND(K711,6),",","."),",",SUBSTITUTE(ROUND(L711,6),",","."),",",SUBSTITUTE(ROUND(M711,6),",","."),",",SUBSTITUTE(ROUND(N711,6),",","."),",",SUBSTITUTE(ROUND(O711,6),",","."),",",SUBSTITUTE(ROUND(P711,6),",","."),",",SUBSTITUTE(ROUND(Q711,6),",","."),",",SUBSTITUTE(ROUND(R711,6),",","."),",",SUBSTITUTE(ROUND(S711,6),",","."),",",SUBSTITUTE(ROUND(T711,6),",","."),",",SUBSTITUTE(ROUND(U711,6),",","."),",",SUBSTITUTE(ROUND(V711,6),",","."),",",SUBSTITUTE(ROUND(W711,6),",","."),",",SUBSTITUTE(ROUND(X711,6),",","."),",",SUBSTITUTE(ROUND(Y711,6),",","."),",",SUBSTITUTE(ROUND(Z711,6),",","."),",",SUBSTITUTE(ROUND(AA711,6),",","."),",",AB711,",'",AC711,"','",AD711,"');"))</f>
        <v>INSERT INTO TABLA_PRESUPUESTO VALUES ('VSR','Cripton_China','14005087-20',2022,'Mayo',49.5,'USD',2722.5,1045.82776,0,272.25,34.452905,107.745462,15.43319,20.625,1.974784,9.375325,0,0,0,0,0,0,0,259.640314,104.486553,0,5,'20225','2022-5-01');</v>
      </c>
    </row>
    <row r="712" spans="1:36" x14ac:dyDescent="0.2">
      <c r="A712" s="7" t="s">
        <v>117</v>
      </c>
      <c r="B712" t="s">
        <v>188</v>
      </c>
      <c r="C712" t="s">
        <v>122</v>
      </c>
      <c r="D712">
        <v>2022</v>
      </c>
      <c r="E712" t="s">
        <v>49</v>
      </c>
      <c r="F712" s="5">
        <v>4.95</v>
      </c>
      <c r="G712" t="s">
        <v>134</v>
      </c>
      <c r="H712" s="5">
        <v>594</v>
      </c>
      <c r="I712" s="5">
        <v>259.75113854201811</v>
      </c>
      <c r="J712" s="5">
        <v>0</v>
      </c>
      <c r="K712" s="5">
        <v>59.400000000000006</v>
      </c>
      <c r="L712" s="5">
        <v>3.4452904794897425</v>
      </c>
      <c r="M712" s="5">
        <v>20.427046218487398</v>
      </c>
      <c r="N712" s="5">
        <v>1.5433189655172415</v>
      </c>
      <c r="O712" s="5">
        <v>2.0625</v>
      </c>
      <c r="P712" s="5">
        <v>0.19747844827586208</v>
      </c>
      <c r="Q712" s="5">
        <v>2.0455253650259388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f t="shared" si="57"/>
        <v>36.72452433162713</v>
      </c>
      <c r="Z712" s="5">
        <v>10.448655334320692</v>
      </c>
      <c r="AA712" s="5">
        <v>0</v>
      </c>
      <c r="AB712" s="5">
        <f>VLOOKUP($E712,Parametros!$B$3:$F$14,2,FALSE)</f>
        <v>5</v>
      </c>
      <c r="AC712" s="5" t="str">
        <f>VLOOKUP($E712,Parametros!$B$3:$F$14,4,FALSE)</f>
        <v>20225</v>
      </c>
      <c r="AD712" s="5" t="str">
        <f>VLOOKUP($E712,Parametros!$B$3:$F$14,5,FALSE)</f>
        <v>2022-5-01</v>
      </c>
      <c r="AE712" s="5">
        <v>0</v>
      </c>
      <c r="AF712" t="s">
        <v>409</v>
      </c>
      <c r="AG712" t="s">
        <v>417</v>
      </c>
      <c r="AH712" s="40">
        <f t="shared" si="58"/>
        <v>234.67904664686498</v>
      </c>
      <c r="AJ712" t="str">
        <f t="shared" si="59"/>
        <v>INSERT INTO TABLA_PRESUPUESTO VALUES ('VSR','Cripton_China','14005080-18',2022,'Mayo',4.95,'USD',594,259.751139,0,59.4,3.44529,20.427046,1.543319,2.0625,0.197478,2.045525,0,0,0,0,0,0,0,36.724524,10.448655,0,5,'20225','2022-5-01');</v>
      </c>
    </row>
    <row r="713" spans="1:36" x14ac:dyDescent="0.2">
      <c r="A713" s="7" t="s">
        <v>117</v>
      </c>
      <c r="B713" t="s">
        <v>188</v>
      </c>
      <c r="C713" t="s">
        <v>144</v>
      </c>
      <c r="D713">
        <v>2022</v>
      </c>
      <c r="E713" t="s">
        <v>49</v>
      </c>
      <c r="F713" s="5">
        <v>4.95</v>
      </c>
      <c r="G713" t="s">
        <v>134</v>
      </c>
      <c r="H713" s="5">
        <v>594</v>
      </c>
      <c r="I713" s="5">
        <v>453.4982513849892</v>
      </c>
      <c r="J713" s="5">
        <v>0</v>
      </c>
      <c r="K713" s="5">
        <v>59.400000000000006</v>
      </c>
      <c r="L713" s="5">
        <v>3.4452904794897425</v>
      </c>
      <c r="M713" s="5">
        <v>20.427046218487398</v>
      </c>
      <c r="N713" s="5">
        <v>1.5433189655172415</v>
      </c>
      <c r="O713" s="5">
        <v>2.0625</v>
      </c>
      <c r="P713" s="5">
        <v>0.19747844827586208</v>
      </c>
      <c r="Q713" s="5">
        <v>2.0455253650259388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f t="shared" si="57"/>
        <v>36.72452433162713</v>
      </c>
      <c r="Z713" s="5">
        <v>10.448655334320692</v>
      </c>
      <c r="AA713" s="5">
        <v>0</v>
      </c>
      <c r="AB713" s="5">
        <f>VLOOKUP($E713,Parametros!$B$3:$F$14,2,FALSE)</f>
        <v>5</v>
      </c>
      <c r="AC713" s="5" t="str">
        <f>VLOOKUP($E713,Parametros!$B$3:$F$14,4,FALSE)</f>
        <v>20225</v>
      </c>
      <c r="AD713" s="5" t="str">
        <f>VLOOKUP($E713,Parametros!$B$3:$F$14,5,FALSE)</f>
        <v>2022-5-01</v>
      </c>
      <c r="AE713" s="5">
        <v>0</v>
      </c>
      <c r="AF713" t="s">
        <v>409</v>
      </c>
      <c r="AG713" t="s">
        <v>417</v>
      </c>
      <c r="AH713" s="40">
        <f t="shared" si="58"/>
        <v>40.931933803894069</v>
      </c>
      <c r="AJ713" t="str">
        <f t="shared" si="59"/>
        <v>INSERT INTO TABLA_PRESUPUESTO VALUES ('VSR','Cripton_China','14004879-18',2022,'Mayo',4.95,'USD',594,453.498251,0,59.4,3.44529,20.427046,1.543319,2.0625,0.197478,2.045525,0,0,0,0,0,0,0,36.724524,10.448655,0,5,'20225','2022-5-01');</v>
      </c>
    </row>
    <row r="714" spans="1:36" x14ac:dyDescent="0.2">
      <c r="A714" s="7" t="s">
        <v>117</v>
      </c>
      <c r="B714" t="s">
        <v>188</v>
      </c>
      <c r="C714" t="s">
        <v>192</v>
      </c>
      <c r="D714">
        <v>2022</v>
      </c>
      <c r="E714" t="s">
        <v>49</v>
      </c>
      <c r="F714" s="5">
        <v>247.5</v>
      </c>
      <c r="G714" t="s">
        <v>134</v>
      </c>
      <c r="H714" s="5">
        <v>9900</v>
      </c>
      <c r="I714" s="5">
        <v>4347.8904854876801</v>
      </c>
      <c r="J714" s="5">
        <v>0</v>
      </c>
      <c r="K714" s="5">
        <v>990</v>
      </c>
      <c r="L714" s="5">
        <v>172.26452397448713</v>
      </c>
      <c r="M714" s="5">
        <v>427.35231092436976</v>
      </c>
      <c r="N714" s="5">
        <v>77.165948275862078</v>
      </c>
      <c r="O714" s="5">
        <v>103.125</v>
      </c>
      <c r="P714" s="5">
        <v>9.8739224137931032</v>
      </c>
      <c r="Q714" s="5">
        <v>34.092089417098983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f t="shared" si="57"/>
        <v>1174.0420377471585</v>
      </c>
      <c r="Z714" s="5">
        <v>522.43276671603451</v>
      </c>
      <c r="AA714" s="5">
        <v>0</v>
      </c>
      <c r="AB714" s="5">
        <f>VLOOKUP($E714,Parametros!$B$3:$F$14,2,FALSE)</f>
        <v>5</v>
      </c>
      <c r="AC714" s="5" t="str">
        <f>VLOOKUP($E714,Parametros!$B$3:$F$14,4,FALSE)</f>
        <v>20225</v>
      </c>
      <c r="AD714" s="5" t="str">
        <f>VLOOKUP($E714,Parametros!$B$3:$F$14,5,FALSE)</f>
        <v>2022-5-01</v>
      </c>
      <c r="AE714" s="5">
        <v>0</v>
      </c>
      <c r="AF714" t="s">
        <v>409</v>
      </c>
      <c r="AG714" t="s">
        <v>417</v>
      </c>
      <c r="AH714" s="40">
        <f t="shared" si="58"/>
        <v>3215.8029527906742</v>
      </c>
      <c r="AJ714" t="str">
        <f t="shared" si="59"/>
        <v>INSERT INTO TABLA_PRESUPUESTO VALUES ('VSR','Cripton_China','14005089-20',2022,'Mayo',247.5,'USD',9900,4347.890485,0,990,172.264524,427.352311,77.165948,103.125,9.873922,34.092089,0,0,0,0,0,0,0,1174.042038,522.432767,0,5,'20225','2022-5-01');</v>
      </c>
    </row>
    <row r="715" spans="1:36" x14ac:dyDescent="0.2">
      <c r="A715" s="7" t="s">
        <v>117</v>
      </c>
      <c r="B715" t="s">
        <v>188</v>
      </c>
      <c r="C715" t="s">
        <v>159</v>
      </c>
      <c r="D715">
        <v>2022</v>
      </c>
      <c r="E715" t="s">
        <v>49</v>
      </c>
      <c r="F715" s="5">
        <v>39.6</v>
      </c>
      <c r="G715" t="s">
        <v>134</v>
      </c>
      <c r="H715" s="5">
        <v>2772</v>
      </c>
      <c r="I715" s="5">
        <v>1237.8440427316273</v>
      </c>
      <c r="J715" s="5">
        <v>0</v>
      </c>
      <c r="K715" s="5">
        <v>277.2</v>
      </c>
      <c r="L715" s="5">
        <v>27.56232383591794</v>
      </c>
      <c r="M715" s="5">
        <v>104.01636974789916</v>
      </c>
      <c r="N715" s="5">
        <v>12.346551724137932</v>
      </c>
      <c r="O715" s="5">
        <v>16.5</v>
      </c>
      <c r="P715" s="5">
        <v>1.5798275862068967</v>
      </c>
      <c r="Q715" s="5">
        <v>9.5457850367877146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f t="shared" ref="Y715:Y745" si="60">+M715+N715+O715+P715+T715+U715+V715+Z715+AA715+S715+X715+Q715+R715</f>
        <v>227.57777676959728</v>
      </c>
      <c r="Z715" s="5">
        <v>83.58924267456554</v>
      </c>
      <c r="AA715" s="5">
        <v>0</v>
      </c>
      <c r="AB715" s="5">
        <f>VLOOKUP($E715,Parametros!$B$3:$F$14,2,FALSE)</f>
        <v>5</v>
      </c>
      <c r="AC715" s="5" t="str">
        <f>VLOOKUP($E715,Parametros!$B$3:$F$14,4,FALSE)</f>
        <v>20225</v>
      </c>
      <c r="AD715" s="5" t="str">
        <f>VLOOKUP($E715,Parametros!$B$3:$F$14,5,FALSE)</f>
        <v>2022-5-01</v>
      </c>
      <c r="AE715" s="5">
        <v>0</v>
      </c>
      <c r="AF715" t="s">
        <v>409</v>
      </c>
      <c r="AG715" t="s">
        <v>417</v>
      </c>
      <c r="AH715" s="40">
        <f t="shared" ref="AH715:AH745" si="61">+H715-SUM(I715:X715)-SUM(Z715:AA715)</f>
        <v>1001.8158566628573</v>
      </c>
      <c r="AJ715" t="str">
        <f t="shared" si="59"/>
        <v>INSERT INTO TABLA_PRESUPUESTO VALUES ('VSR','Cripton_China','14005043-17',2022,'Mayo',39.6,'USD',2772,1237.844043,0,277.2,27.562324,104.01637,12.346552,16.5,1.579828,9.545785,0,0,0,0,0,0,0,227.577777,83.589243,0,5,'20225','2022-5-01');</v>
      </c>
    </row>
    <row r="716" spans="1:36" x14ac:dyDescent="0.2">
      <c r="A716" s="7" t="s">
        <v>117</v>
      </c>
      <c r="B716" t="s">
        <v>102</v>
      </c>
      <c r="C716" t="s">
        <v>138</v>
      </c>
      <c r="D716">
        <v>2022</v>
      </c>
      <c r="E716" t="s">
        <v>49</v>
      </c>
      <c r="F716" s="5">
        <v>7.5</v>
      </c>
      <c r="G716" t="s">
        <v>134</v>
      </c>
      <c r="H716" s="5">
        <v>675</v>
      </c>
      <c r="I716" s="5">
        <v>509.50206073865996</v>
      </c>
      <c r="J716" s="5">
        <v>0</v>
      </c>
      <c r="K716" s="5">
        <v>50.625</v>
      </c>
      <c r="L716" s="5">
        <v>5.2201370901359736</v>
      </c>
      <c r="M716" s="5">
        <v>4.4159734513274334</v>
      </c>
      <c r="N716" s="5">
        <v>2.9742324561403506</v>
      </c>
      <c r="O716" s="5">
        <v>3.9747807017543861</v>
      </c>
      <c r="P716" s="5">
        <v>0.38057383040935677</v>
      </c>
      <c r="Q716" s="5">
        <v>2.3244606420749303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f t="shared" si="60"/>
        <v>29.901317042798418</v>
      </c>
      <c r="Z716" s="5">
        <v>15.831295961091957</v>
      </c>
      <c r="AA716" s="5">
        <v>0</v>
      </c>
      <c r="AB716" s="5">
        <f>VLOOKUP($E716,Parametros!$B$3:$F$14,2,FALSE)</f>
        <v>5</v>
      </c>
      <c r="AC716" s="5" t="str">
        <f>VLOOKUP($E716,Parametros!$B$3:$F$14,4,FALSE)</f>
        <v>20225</v>
      </c>
      <c r="AD716" s="5" t="str">
        <f>VLOOKUP($E716,Parametros!$B$3:$F$14,5,FALSE)</f>
        <v>2022-5-01</v>
      </c>
      <c r="AE716" s="5">
        <v>0</v>
      </c>
      <c r="AF716" t="s">
        <v>409</v>
      </c>
      <c r="AG716" t="s">
        <v>420</v>
      </c>
      <c r="AH716" s="40">
        <f t="shared" si="61"/>
        <v>79.751485128405577</v>
      </c>
      <c r="AJ716" t="str">
        <f t="shared" si="59"/>
        <v>INSERT INTO TABLA_PRESUPUESTO VALUES ('VSR','80218-C','14004965-17',2022,'Mayo',7.5,'USD',675,509.502061,0,50.625,5.220137,4.415973,2.974232,3.974781,0.380574,2.324461,0,0,0,0,0,0,0,29.901317,15.831296,0,5,'20225','2022-5-01');</v>
      </c>
    </row>
    <row r="717" spans="1:36" x14ac:dyDescent="0.2">
      <c r="A717" s="7" t="s">
        <v>117</v>
      </c>
      <c r="B717" t="s">
        <v>102</v>
      </c>
      <c r="C717" t="s">
        <v>199</v>
      </c>
      <c r="D717">
        <v>2022</v>
      </c>
      <c r="E717" t="s">
        <v>49</v>
      </c>
      <c r="F717" s="5">
        <v>20</v>
      </c>
      <c r="G717" t="s">
        <v>134</v>
      </c>
      <c r="H717" s="5">
        <v>800</v>
      </c>
      <c r="I717" s="5">
        <v>414.11898489760551</v>
      </c>
      <c r="J717" s="5">
        <v>0</v>
      </c>
      <c r="K717" s="5">
        <v>60</v>
      </c>
      <c r="L717" s="5">
        <v>13.92036557369593</v>
      </c>
      <c r="M717" s="5">
        <v>11.775929203539821</v>
      </c>
      <c r="N717" s="5">
        <v>7.9312865497076031</v>
      </c>
      <c r="O717" s="5">
        <v>10.599415204678362</v>
      </c>
      <c r="P717" s="5">
        <v>1.0148635477582846</v>
      </c>
      <c r="Q717" s="5">
        <v>2.7549163165332509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f t="shared" si="60"/>
        <v>76.293200051795878</v>
      </c>
      <c r="Z717" s="5">
        <v>42.216789229578552</v>
      </c>
      <c r="AA717" s="5">
        <v>0</v>
      </c>
      <c r="AB717" s="5">
        <f>VLOOKUP($E717,Parametros!$B$3:$F$14,2,FALSE)</f>
        <v>5</v>
      </c>
      <c r="AC717" s="5" t="str">
        <f>VLOOKUP($E717,Parametros!$B$3:$F$14,4,FALSE)</f>
        <v>20225</v>
      </c>
      <c r="AD717" s="5" t="str">
        <f>VLOOKUP($E717,Parametros!$B$3:$F$14,5,FALSE)</f>
        <v>2022-5-01</v>
      </c>
      <c r="AE717" s="5">
        <v>0</v>
      </c>
      <c r="AF717" t="s">
        <v>409</v>
      </c>
      <c r="AG717" t="s">
        <v>420</v>
      </c>
      <c r="AH717" s="40">
        <f t="shared" si="61"/>
        <v>235.6674494769027</v>
      </c>
      <c r="AJ717" t="str">
        <f t="shared" si="59"/>
        <v>INSERT INTO TABLA_PRESUPUESTO VALUES ('VSR','80218-C','14004975-20',2022,'Mayo',20,'USD',800,414.118985,0,60,13.920366,11.775929,7.931287,10.599415,1.014864,2.754916,0,0,0,0,0,0,0,76.2932,42.216789,0,5,'20225','2022-5-01');</v>
      </c>
    </row>
    <row r="718" spans="1:36" x14ac:dyDescent="0.2">
      <c r="A718" s="7" t="s">
        <v>117</v>
      </c>
      <c r="B718" t="s">
        <v>102</v>
      </c>
      <c r="C718" t="s">
        <v>200</v>
      </c>
      <c r="D718">
        <v>2022</v>
      </c>
      <c r="E718" t="s">
        <v>49</v>
      </c>
      <c r="F718" s="5">
        <v>15</v>
      </c>
      <c r="G718" t="s">
        <v>134</v>
      </c>
      <c r="H718" s="5">
        <v>600</v>
      </c>
      <c r="I718" s="5">
        <v>325.73059377460902</v>
      </c>
      <c r="J718" s="5">
        <v>0</v>
      </c>
      <c r="K718" s="5">
        <v>45</v>
      </c>
      <c r="L718" s="5">
        <v>10.440274180271947</v>
      </c>
      <c r="M718" s="5">
        <v>8.8319469026548667</v>
      </c>
      <c r="N718" s="5">
        <v>5.9484649122807012</v>
      </c>
      <c r="O718" s="5">
        <v>7.9495614035087723</v>
      </c>
      <c r="P718" s="5">
        <v>0.76114766081871355</v>
      </c>
      <c r="Q718" s="5">
        <v>2.0661872373999381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f t="shared" si="60"/>
        <v>57.219900038846909</v>
      </c>
      <c r="Z718" s="5">
        <v>31.662591922183914</v>
      </c>
      <c r="AA718" s="5">
        <v>0</v>
      </c>
      <c r="AB718" s="5">
        <f>VLOOKUP($E718,Parametros!$B$3:$F$14,2,FALSE)</f>
        <v>5</v>
      </c>
      <c r="AC718" s="5" t="str">
        <f>VLOOKUP($E718,Parametros!$B$3:$F$14,4,FALSE)</f>
        <v>20225</v>
      </c>
      <c r="AD718" s="5" t="str">
        <f>VLOOKUP($E718,Parametros!$B$3:$F$14,5,FALSE)</f>
        <v>2022-5-01</v>
      </c>
      <c r="AE718" s="5">
        <v>0</v>
      </c>
      <c r="AF718" t="s">
        <v>409</v>
      </c>
      <c r="AG718" t="s">
        <v>420</v>
      </c>
      <c r="AH718" s="40">
        <f t="shared" si="61"/>
        <v>161.60923200627209</v>
      </c>
      <c r="AJ718" t="str">
        <f t="shared" si="59"/>
        <v>INSERT INTO TABLA_PRESUPUESTO VALUES ('VSR','80218-C','14004977-19',2022,'Mayo',15,'USD',600,325.730594,0,45,10.440274,8.831947,5.948465,7.949561,0.761148,2.066187,0,0,0,0,0,0,0,57.2199,31.662592,0,5,'20225','2022-5-01');</v>
      </c>
    </row>
    <row r="719" spans="1:36" x14ac:dyDescent="0.2">
      <c r="A719" s="7" t="s">
        <v>117</v>
      </c>
      <c r="B719" t="s">
        <v>102</v>
      </c>
      <c r="C719" t="s">
        <v>201</v>
      </c>
      <c r="D719">
        <v>2022</v>
      </c>
      <c r="E719" t="s">
        <v>49</v>
      </c>
      <c r="F719" s="5">
        <v>20</v>
      </c>
      <c r="G719" t="s">
        <v>134</v>
      </c>
      <c r="H719" s="5">
        <v>800</v>
      </c>
      <c r="I719" s="5">
        <v>325.56439397761142</v>
      </c>
      <c r="J719" s="5">
        <v>0</v>
      </c>
      <c r="K719" s="5">
        <v>60</v>
      </c>
      <c r="L719" s="5">
        <v>13.92036557369593</v>
      </c>
      <c r="M719" s="5">
        <v>11.775929203539821</v>
      </c>
      <c r="N719" s="5">
        <v>7.9312865497076031</v>
      </c>
      <c r="O719" s="5">
        <v>10.599415204678362</v>
      </c>
      <c r="P719" s="5">
        <v>1.0148635477582846</v>
      </c>
      <c r="Q719" s="5">
        <v>2.7549163165332509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f t="shared" si="60"/>
        <v>76.293200051795878</v>
      </c>
      <c r="Z719" s="5">
        <v>42.216789229578552</v>
      </c>
      <c r="AA719" s="5">
        <v>0</v>
      </c>
      <c r="AB719" s="5">
        <f>VLOOKUP($E719,Parametros!$B$3:$F$14,2,FALSE)</f>
        <v>5</v>
      </c>
      <c r="AC719" s="5" t="str">
        <f>VLOOKUP($E719,Parametros!$B$3:$F$14,4,FALSE)</f>
        <v>20225</v>
      </c>
      <c r="AD719" s="5" t="str">
        <f>VLOOKUP($E719,Parametros!$B$3:$F$14,5,FALSE)</f>
        <v>2022-5-01</v>
      </c>
      <c r="AE719" s="5">
        <v>0</v>
      </c>
      <c r="AF719" t="s">
        <v>409</v>
      </c>
      <c r="AG719" t="s">
        <v>420</v>
      </c>
      <c r="AH719" s="40">
        <f t="shared" si="61"/>
        <v>324.22204039689689</v>
      </c>
      <c r="AJ719" t="str">
        <f t="shared" si="59"/>
        <v>INSERT INTO TABLA_PRESUPUESTO VALUES ('VSR','80218-C','14004800-20',2022,'Mayo',20,'USD',800,325.564394,0,60,13.920366,11.775929,7.931287,10.599415,1.014864,2.754916,0,0,0,0,0,0,0,76.2932,42.216789,0,5,'20225','2022-5-01');</v>
      </c>
    </row>
    <row r="720" spans="1:36" x14ac:dyDescent="0.2">
      <c r="A720" s="7" t="s">
        <v>117</v>
      </c>
      <c r="B720" t="s">
        <v>102</v>
      </c>
      <c r="C720" t="s">
        <v>142</v>
      </c>
      <c r="D720">
        <v>2022</v>
      </c>
      <c r="E720" t="s">
        <v>49</v>
      </c>
      <c r="F720" s="5">
        <v>25</v>
      </c>
      <c r="G720" t="s">
        <v>134</v>
      </c>
      <c r="H720" s="5">
        <v>750</v>
      </c>
      <c r="I720" s="5">
        <v>441.30722800126614</v>
      </c>
      <c r="J720" s="5">
        <v>0</v>
      </c>
      <c r="K720" s="5">
        <v>56.25</v>
      </c>
      <c r="L720" s="5">
        <v>17.400456967119911</v>
      </c>
      <c r="M720" s="5">
        <v>14.719911504424775</v>
      </c>
      <c r="N720" s="5">
        <v>9.9141081871345058</v>
      </c>
      <c r="O720" s="5">
        <v>13.249269005847953</v>
      </c>
      <c r="P720" s="5">
        <v>1.2685794346978556</v>
      </c>
      <c r="Q720" s="5">
        <v>2.5827340467499229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f t="shared" si="60"/>
        <v>94.505588715828196</v>
      </c>
      <c r="Z720" s="5">
        <v>52.770986536973183</v>
      </c>
      <c r="AA720" s="5">
        <v>0</v>
      </c>
      <c r="AB720" s="5">
        <f>VLOOKUP($E720,Parametros!$B$3:$F$14,2,FALSE)</f>
        <v>5</v>
      </c>
      <c r="AC720" s="5" t="str">
        <f>VLOOKUP($E720,Parametros!$B$3:$F$14,4,FALSE)</f>
        <v>20225</v>
      </c>
      <c r="AD720" s="5" t="str">
        <f>VLOOKUP($E720,Parametros!$B$3:$F$14,5,FALSE)</f>
        <v>2022-5-01</v>
      </c>
      <c r="AE720" s="5">
        <v>0</v>
      </c>
      <c r="AF720" t="s">
        <v>409</v>
      </c>
      <c r="AG720" t="s">
        <v>420</v>
      </c>
      <c r="AH720" s="40">
        <f t="shared" si="61"/>
        <v>140.53672631578581</v>
      </c>
      <c r="AJ720" t="str">
        <f t="shared" si="59"/>
        <v>INSERT INTO TABLA_PRESUPUESTO VALUES ('VSR','80218-C','14004971-20',2022,'Mayo',25,'USD',750,441.307228,0,56.25,17.400457,14.719912,9.914108,13.249269,1.268579,2.582734,0,0,0,0,0,0,0,94.505589,52.770987,0,5,'20225','2022-5-01');</v>
      </c>
    </row>
    <row r="721" spans="1:36" x14ac:dyDescent="0.2">
      <c r="A721" s="7" t="s">
        <v>117</v>
      </c>
      <c r="B721" t="s">
        <v>102</v>
      </c>
      <c r="C721" t="s">
        <v>202</v>
      </c>
      <c r="D721">
        <v>2022</v>
      </c>
      <c r="E721" t="s">
        <v>49</v>
      </c>
      <c r="F721" s="5">
        <v>7.5</v>
      </c>
      <c r="G721" t="s">
        <v>134</v>
      </c>
      <c r="H721" s="5">
        <v>225</v>
      </c>
      <c r="I721" s="5">
        <v>120.50361984926782</v>
      </c>
      <c r="J721" s="5">
        <v>0</v>
      </c>
      <c r="K721" s="5">
        <v>16.875</v>
      </c>
      <c r="L721" s="5">
        <v>5.2201370901359736</v>
      </c>
      <c r="M721" s="5">
        <v>4.4159734513274334</v>
      </c>
      <c r="N721" s="5">
        <v>2.9742324561403506</v>
      </c>
      <c r="O721" s="5">
        <v>3.9747807017543861</v>
      </c>
      <c r="P721" s="5">
        <v>0.38057383040935677</v>
      </c>
      <c r="Q721" s="5">
        <v>0.77482021402497681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f t="shared" si="60"/>
        <v>28.351676614748463</v>
      </c>
      <c r="Z721" s="5">
        <v>15.831295961091957</v>
      </c>
      <c r="AA721" s="5">
        <v>0</v>
      </c>
      <c r="AB721" s="5">
        <f>VLOOKUP($E721,Parametros!$B$3:$F$14,2,FALSE)</f>
        <v>5</v>
      </c>
      <c r="AC721" s="5" t="str">
        <f>VLOOKUP($E721,Parametros!$B$3:$F$14,4,FALSE)</f>
        <v>20225</v>
      </c>
      <c r="AD721" s="5" t="str">
        <f>VLOOKUP($E721,Parametros!$B$3:$F$14,5,FALSE)</f>
        <v>2022-5-01</v>
      </c>
      <c r="AE721" s="5">
        <v>0</v>
      </c>
      <c r="AF721" t="s">
        <v>409</v>
      </c>
      <c r="AG721" t="s">
        <v>420</v>
      </c>
      <c r="AH721" s="40">
        <f t="shared" si="61"/>
        <v>54.049566445847759</v>
      </c>
      <c r="AJ721" t="str">
        <f t="shared" si="59"/>
        <v>INSERT INTO TABLA_PRESUPUESTO VALUES ('VSR','80218-C','14004874-20',2022,'Mayo',7.5,'USD',225,120.50362,0,16.875,5.220137,4.415973,2.974232,3.974781,0.380574,0.77482,0,0,0,0,0,0,0,28.351677,15.831296,0,5,'20225','2022-5-01');</v>
      </c>
    </row>
    <row r="722" spans="1:36" x14ac:dyDescent="0.2">
      <c r="A722" s="7" t="s">
        <v>117</v>
      </c>
      <c r="B722" t="s">
        <v>102</v>
      </c>
      <c r="C722" t="s">
        <v>204</v>
      </c>
      <c r="D722">
        <v>2022</v>
      </c>
      <c r="E722" t="s">
        <v>49</v>
      </c>
      <c r="F722" s="5">
        <v>7.5</v>
      </c>
      <c r="G722" t="s">
        <v>134</v>
      </c>
      <c r="H722" s="5">
        <v>1620</v>
      </c>
      <c r="I722" s="5">
        <v>391.67771871296395</v>
      </c>
      <c r="J722" s="5">
        <v>0</v>
      </c>
      <c r="K722" s="5">
        <v>0</v>
      </c>
      <c r="L722" s="5">
        <v>0</v>
      </c>
      <c r="M722" s="5">
        <v>4.4159734513274334</v>
      </c>
      <c r="N722" s="5">
        <v>2.9742324561403506</v>
      </c>
      <c r="O722" s="5">
        <v>3.9747807017543861</v>
      </c>
      <c r="P722" s="5">
        <v>0.38057383040935677</v>
      </c>
      <c r="Q722" s="5">
        <v>5.5787055409798336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f t="shared" si="60"/>
        <v>33.155561941703318</v>
      </c>
      <c r="Z722" s="5">
        <v>15.831295961091957</v>
      </c>
      <c r="AA722" s="5">
        <v>0</v>
      </c>
      <c r="AB722" s="5">
        <f>VLOOKUP($E722,Parametros!$B$3:$F$14,2,FALSE)</f>
        <v>5</v>
      </c>
      <c r="AC722" s="5" t="str">
        <f>VLOOKUP($E722,Parametros!$B$3:$F$14,4,FALSE)</f>
        <v>20225</v>
      </c>
      <c r="AD722" s="5" t="str">
        <f>VLOOKUP($E722,Parametros!$B$3:$F$14,5,FALSE)</f>
        <v>2022-5-01</v>
      </c>
      <c r="AE722" s="5">
        <v>0</v>
      </c>
      <c r="AF722" t="s">
        <v>409</v>
      </c>
      <c r="AG722" t="s">
        <v>420</v>
      </c>
      <c r="AH722" s="40">
        <f t="shared" si="61"/>
        <v>1195.1667193453329</v>
      </c>
      <c r="AJ722" t="str">
        <f t="shared" si="59"/>
        <v>INSERT INTO TABLA_PRESUPUESTO VALUES ('VSR','80218-C','14004941-16',2022,'Mayo',7.5,'USD',1620,391.677719,0,0,0,4.415973,2.974232,3.974781,0.380574,5.578706,0,0,0,0,0,0,0,33.155562,15.831296,0,5,'20225','2022-5-01');</v>
      </c>
    </row>
    <row r="723" spans="1:36" x14ac:dyDescent="0.2">
      <c r="A723" s="7" t="s">
        <v>117</v>
      </c>
      <c r="B723" t="s">
        <v>73</v>
      </c>
      <c r="C723" t="s">
        <v>122</v>
      </c>
      <c r="D723">
        <v>2022</v>
      </c>
      <c r="E723" t="s">
        <v>49</v>
      </c>
      <c r="F723" s="5">
        <v>37.5</v>
      </c>
      <c r="G723" t="s">
        <v>134</v>
      </c>
      <c r="H723" s="5">
        <v>3937.5</v>
      </c>
      <c r="I723" s="5">
        <v>1967.8116556213495</v>
      </c>
      <c r="J723" s="5">
        <v>0</v>
      </c>
      <c r="K723" s="5">
        <v>937.5</v>
      </c>
      <c r="L723" s="5">
        <v>26.100685450679869</v>
      </c>
      <c r="M723" s="5">
        <v>47.774999999999999</v>
      </c>
      <c r="N723" s="5">
        <v>16.953125</v>
      </c>
      <c r="O723" s="5">
        <v>22.65625</v>
      </c>
      <c r="P723" s="5">
        <v>2.1692708333333335</v>
      </c>
      <c r="Q723" s="5">
        <v>13.559353745437095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f t="shared" si="60"/>
        <v>182.26947938423021</v>
      </c>
      <c r="Z723" s="5">
        <v>79.156479805459782</v>
      </c>
      <c r="AA723" s="5">
        <v>0</v>
      </c>
      <c r="AB723" s="5">
        <f>VLOOKUP($E723,Parametros!$B$3:$F$14,2,FALSE)</f>
        <v>5</v>
      </c>
      <c r="AC723" s="5" t="str">
        <f>VLOOKUP($E723,Parametros!$B$3:$F$14,4,FALSE)</f>
        <v>20225</v>
      </c>
      <c r="AD723" s="5" t="str">
        <f>VLOOKUP($E723,Parametros!$B$3:$F$14,5,FALSE)</f>
        <v>2022-5-01</v>
      </c>
      <c r="AE723" s="5">
        <v>0</v>
      </c>
      <c r="AF723" t="s">
        <v>409</v>
      </c>
      <c r="AG723" t="s">
        <v>424</v>
      </c>
      <c r="AH723" s="40">
        <f t="shared" si="61"/>
        <v>823.81817954374026</v>
      </c>
      <c r="AJ723" t="str">
        <f t="shared" si="59"/>
        <v>INSERT INTO TABLA_PRESUPUESTO VALUES ('VSR','80122-C','14005080-18',2022,'Mayo',37.5,'USD',3937.5,1967.811656,0,937.5,26.100685,47.775,16.953125,22.65625,2.169271,13.559354,0,0,0,0,0,0,0,182.269479,79.15648,0,5,'20225','2022-5-01');</v>
      </c>
    </row>
    <row r="724" spans="1:36" x14ac:dyDescent="0.2">
      <c r="A724" s="7" t="s">
        <v>117</v>
      </c>
      <c r="B724" t="s">
        <v>73</v>
      </c>
      <c r="C724" t="s">
        <v>217</v>
      </c>
      <c r="D724">
        <v>2022</v>
      </c>
      <c r="E724" t="s">
        <v>49</v>
      </c>
      <c r="F724" s="5">
        <v>100</v>
      </c>
      <c r="G724" t="s">
        <v>134</v>
      </c>
      <c r="H724" s="5">
        <v>8000</v>
      </c>
      <c r="I724" s="5">
        <v>2387.6806460708221</v>
      </c>
      <c r="J724" s="5">
        <v>0</v>
      </c>
      <c r="K724" s="5">
        <v>2000</v>
      </c>
      <c r="L724" s="5">
        <v>69.601827868479646</v>
      </c>
      <c r="M724" s="5">
        <v>127.4</v>
      </c>
      <c r="N724" s="5">
        <v>45.208333333333336</v>
      </c>
      <c r="O724" s="5">
        <v>60.416666666666664</v>
      </c>
      <c r="P724" s="5">
        <v>5.7847222222222223</v>
      </c>
      <c r="Q724" s="5">
        <v>27.549163165332509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f t="shared" si="60"/>
        <v>477.44283153544745</v>
      </c>
      <c r="Z724" s="5">
        <v>211.08394614789273</v>
      </c>
      <c r="AA724" s="5">
        <v>0</v>
      </c>
      <c r="AB724" s="5">
        <f>VLOOKUP($E724,Parametros!$B$3:$F$14,2,FALSE)</f>
        <v>5</v>
      </c>
      <c r="AC724" s="5" t="str">
        <f>VLOOKUP($E724,Parametros!$B$3:$F$14,4,FALSE)</f>
        <v>20225</v>
      </c>
      <c r="AD724" s="5" t="str">
        <f>VLOOKUP($E724,Parametros!$B$3:$F$14,5,FALSE)</f>
        <v>2022-5-01</v>
      </c>
      <c r="AE724" s="5">
        <v>0</v>
      </c>
      <c r="AF724" t="s">
        <v>409</v>
      </c>
      <c r="AG724" t="s">
        <v>424</v>
      </c>
      <c r="AH724" s="40">
        <f t="shared" si="61"/>
        <v>3065.2746945252511</v>
      </c>
      <c r="AJ724" t="str">
        <f t="shared" si="59"/>
        <v>INSERT INTO TABLA_PRESUPUESTO VALUES ('VSR','80122-C','14004954-20',2022,'Mayo',100,'USD',8000,2387.680646,0,2000,69.601828,127.4,45.208333,60.416667,5.784722,27.549163,0,0,0,0,0,0,0,477.442832,211.083946,0,5,'20225','2022-5-01');</v>
      </c>
    </row>
    <row r="725" spans="1:36" x14ac:dyDescent="0.2">
      <c r="A725" s="7" t="s">
        <v>117</v>
      </c>
      <c r="B725" t="s">
        <v>77</v>
      </c>
      <c r="C725" t="s">
        <v>138</v>
      </c>
      <c r="D725">
        <v>2022</v>
      </c>
      <c r="E725" t="s">
        <v>49</v>
      </c>
      <c r="F725" s="5">
        <v>6.25</v>
      </c>
      <c r="G725" t="s">
        <v>134</v>
      </c>
      <c r="H725" s="5">
        <v>624.75</v>
      </c>
      <c r="I725" s="5">
        <v>424.5850506155499</v>
      </c>
      <c r="J725" s="5">
        <v>0</v>
      </c>
      <c r="K725" s="5">
        <v>62.5</v>
      </c>
      <c r="L725" s="5">
        <v>4.3501142417799779</v>
      </c>
      <c r="M725" s="5">
        <v>2.9422096456692906</v>
      </c>
      <c r="N725" s="5">
        <v>31.625769015659955</v>
      </c>
      <c r="O725" s="5">
        <v>25.342561521252794</v>
      </c>
      <c r="P725" s="5">
        <v>2.4264774422073079</v>
      </c>
      <c r="Q725" s="5">
        <v>2.1514174609426857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f t="shared" si="60"/>
        <v>77.681181719975328</v>
      </c>
      <c r="Z725" s="5">
        <v>13.192746634243296</v>
      </c>
      <c r="AA725" s="5">
        <v>0</v>
      </c>
      <c r="AB725" s="5">
        <f>VLOOKUP($E725,Parametros!$B$3:$F$14,2,FALSE)</f>
        <v>5</v>
      </c>
      <c r="AC725" s="5" t="str">
        <f>VLOOKUP($E725,Parametros!$B$3:$F$14,4,FALSE)</f>
        <v>20225</v>
      </c>
      <c r="AD725" s="5" t="str">
        <f>VLOOKUP($E725,Parametros!$B$3:$F$14,5,FALSE)</f>
        <v>2022-5-01</v>
      </c>
      <c r="AE725" s="5">
        <v>0</v>
      </c>
      <c r="AF725" t="s">
        <v>409</v>
      </c>
      <c r="AG725" t="s">
        <v>425</v>
      </c>
      <c r="AH725" s="40">
        <f t="shared" si="61"/>
        <v>55.633653422694863</v>
      </c>
      <c r="AJ725" t="str">
        <f t="shared" si="59"/>
        <v>INSERT INTO TABLA_PRESUPUESTO VALUES ('VSR','80136-C','14004965-17',2022,'Mayo',6.25,'USD',624.75,424.585051,0,62.5,4.350114,2.94221,31.625769,25.342562,2.426477,2.151417,0,0,0,0,0,0,0,77.681182,13.192747,0,5,'20225','2022-5-01');</v>
      </c>
    </row>
    <row r="726" spans="1:36" x14ac:dyDescent="0.2">
      <c r="A726" s="7" t="s">
        <v>117</v>
      </c>
      <c r="B726" t="s">
        <v>77</v>
      </c>
      <c r="C726" t="s">
        <v>218</v>
      </c>
      <c r="D726">
        <v>2022</v>
      </c>
      <c r="E726" t="s">
        <v>49</v>
      </c>
      <c r="F726" s="5">
        <v>6.25</v>
      </c>
      <c r="G726" t="s">
        <v>134</v>
      </c>
      <c r="H726" s="5">
        <v>249.75</v>
      </c>
      <c r="I726" s="5">
        <v>125.72870168722696</v>
      </c>
      <c r="J726" s="5">
        <v>0</v>
      </c>
      <c r="K726" s="5">
        <v>37.5</v>
      </c>
      <c r="L726" s="5">
        <v>4.3501142417799779</v>
      </c>
      <c r="M726" s="5">
        <v>2.9422096456692906</v>
      </c>
      <c r="N726" s="5">
        <v>31.625769015659955</v>
      </c>
      <c r="O726" s="5">
        <v>25.342561521252794</v>
      </c>
      <c r="P726" s="5">
        <v>2.4264774422073079</v>
      </c>
      <c r="Q726" s="5">
        <v>0.86005043756772426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f t="shared" si="60"/>
        <v>76.389814696600368</v>
      </c>
      <c r="Z726" s="5">
        <v>13.192746634243296</v>
      </c>
      <c r="AA726" s="5">
        <v>0</v>
      </c>
      <c r="AB726" s="5">
        <f>VLOOKUP($E726,Parametros!$B$3:$F$14,2,FALSE)</f>
        <v>5</v>
      </c>
      <c r="AC726" s="5" t="str">
        <f>VLOOKUP($E726,Parametros!$B$3:$F$14,4,FALSE)</f>
        <v>20225</v>
      </c>
      <c r="AD726" s="5" t="str">
        <f>VLOOKUP($E726,Parametros!$B$3:$F$14,5,FALSE)</f>
        <v>2022-5-01</v>
      </c>
      <c r="AE726" s="5">
        <v>-1.3322676295501878E-14</v>
      </c>
      <c r="AF726" t="s">
        <v>409</v>
      </c>
      <c r="AG726" t="s">
        <v>425</v>
      </c>
      <c r="AH726" s="40">
        <f t="shared" si="61"/>
        <v>5.7813693743926784</v>
      </c>
      <c r="AJ726" t="str">
        <f t="shared" si="59"/>
        <v>INSERT INTO TABLA_PRESUPUESTO VALUES ('VSR','80136-C','14004898-18',2022,'Mayo',6.25,'USD',249.75,125.728702,0,37.5,4.350114,2.94221,31.625769,25.342562,2.426477,0.86005,0,0,0,0,0,0,0,76.389815,13.192747,0,5,'20225','2022-5-01');</v>
      </c>
    </row>
    <row r="727" spans="1:36" x14ac:dyDescent="0.2">
      <c r="A727" s="7" t="s">
        <v>117</v>
      </c>
      <c r="B727" t="s">
        <v>77</v>
      </c>
      <c r="C727" t="s">
        <v>219</v>
      </c>
      <c r="D727">
        <v>2022</v>
      </c>
      <c r="E727" t="s">
        <v>49</v>
      </c>
      <c r="F727" s="5">
        <v>6.25</v>
      </c>
      <c r="G727" t="s">
        <v>134</v>
      </c>
      <c r="H727" s="5">
        <v>249.75</v>
      </c>
      <c r="I727" s="5">
        <v>128.83097464614565</v>
      </c>
      <c r="J727" s="5">
        <v>0</v>
      </c>
      <c r="K727" s="5">
        <v>37.5</v>
      </c>
      <c r="L727" s="5">
        <v>4.3501142417799779</v>
      </c>
      <c r="M727" s="5">
        <v>2.9422096456692906</v>
      </c>
      <c r="N727" s="5">
        <v>31.625769015659955</v>
      </c>
      <c r="O727" s="5">
        <v>25.342561521252794</v>
      </c>
      <c r="P727" s="5">
        <v>2.4264774422073079</v>
      </c>
      <c r="Q727" s="5">
        <v>0.86005043756772426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f t="shared" si="60"/>
        <v>76.389814696600368</v>
      </c>
      <c r="Z727" s="5">
        <v>13.192746634243296</v>
      </c>
      <c r="AA727" s="5">
        <v>0</v>
      </c>
      <c r="AB727" s="5">
        <f>VLOOKUP($E727,Parametros!$B$3:$F$14,2,FALSE)</f>
        <v>5</v>
      </c>
      <c r="AC727" s="5" t="str">
        <f>VLOOKUP($E727,Parametros!$B$3:$F$14,4,FALSE)</f>
        <v>20225</v>
      </c>
      <c r="AD727" s="5" t="str">
        <f>VLOOKUP($E727,Parametros!$B$3:$F$14,5,FALSE)</f>
        <v>2022-5-01</v>
      </c>
      <c r="AE727" s="5">
        <v>1.5099033134902129E-14</v>
      </c>
      <c r="AF727" t="s">
        <v>409</v>
      </c>
      <c r="AG727" t="s">
        <v>425</v>
      </c>
      <c r="AH727" s="40">
        <f t="shared" si="61"/>
        <v>2.6790964154739889</v>
      </c>
      <c r="AJ727" t="str">
        <f t="shared" si="59"/>
        <v>INSERT INTO TABLA_PRESUPUESTO VALUES ('VSR','80136-C','14004900-18',2022,'Mayo',6.25,'USD',249.75,128.830975,0,37.5,4.350114,2.94221,31.625769,25.342562,2.426477,0.86005,0,0,0,0,0,0,0,76.389815,13.192747,0,5,'20225','2022-5-01');</v>
      </c>
    </row>
    <row r="728" spans="1:36" x14ac:dyDescent="0.2">
      <c r="A728" s="7" t="s">
        <v>117</v>
      </c>
      <c r="B728" t="s">
        <v>77</v>
      </c>
      <c r="C728" t="s">
        <v>220</v>
      </c>
      <c r="D728">
        <v>2022</v>
      </c>
      <c r="E728" t="s">
        <v>49</v>
      </c>
      <c r="F728" s="5">
        <v>6.25</v>
      </c>
      <c r="G728" t="s">
        <v>134</v>
      </c>
      <c r="H728" s="5">
        <v>249.75</v>
      </c>
      <c r="I728" s="5">
        <v>105.27621810406526</v>
      </c>
      <c r="J728" s="5">
        <v>0</v>
      </c>
      <c r="K728" s="5">
        <v>37.5</v>
      </c>
      <c r="L728" s="5">
        <v>4.3501142417799779</v>
      </c>
      <c r="M728" s="5">
        <v>2.9422096456692906</v>
      </c>
      <c r="N728" s="5">
        <v>31.625769015659955</v>
      </c>
      <c r="O728" s="5">
        <v>25.342561521252794</v>
      </c>
      <c r="P728" s="5">
        <v>2.4264774422073079</v>
      </c>
      <c r="Q728" s="5">
        <v>0.86005043756772426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f t="shared" si="60"/>
        <v>76.389814696600368</v>
      </c>
      <c r="Z728" s="5">
        <v>13.192746634243296</v>
      </c>
      <c r="AA728" s="5">
        <v>0</v>
      </c>
      <c r="AB728" s="5">
        <f>VLOOKUP($E728,Parametros!$B$3:$F$14,2,FALSE)</f>
        <v>5</v>
      </c>
      <c r="AC728" s="5" t="str">
        <f>VLOOKUP($E728,Parametros!$B$3:$F$14,4,FALSE)</f>
        <v>20225</v>
      </c>
      <c r="AD728" s="5" t="str">
        <f>VLOOKUP($E728,Parametros!$B$3:$F$14,5,FALSE)</f>
        <v>2022-5-01</v>
      </c>
      <c r="AE728" s="5">
        <v>0</v>
      </c>
      <c r="AF728" t="s">
        <v>409</v>
      </c>
      <c r="AG728" t="s">
        <v>425</v>
      </c>
      <c r="AH728" s="40">
        <f t="shared" si="61"/>
        <v>26.233852957554372</v>
      </c>
      <c r="AJ728" t="str">
        <f t="shared" si="59"/>
        <v>INSERT INTO TABLA_PRESUPUESTO VALUES ('VSR','80136-C','14004901-18',2022,'Mayo',6.25,'USD',249.75,105.276218,0,37.5,4.350114,2.94221,31.625769,25.342562,2.426477,0.86005,0,0,0,0,0,0,0,76.389815,13.192747,0,5,'20225','2022-5-01');</v>
      </c>
    </row>
    <row r="729" spans="1:36" x14ac:dyDescent="0.2">
      <c r="A729" s="7" t="s">
        <v>117</v>
      </c>
      <c r="B729" t="s">
        <v>77</v>
      </c>
      <c r="C729" t="s">
        <v>221</v>
      </c>
      <c r="D729">
        <v>2022</v>
      </c>
      <c r="E729" t="s">
        <v>49</v>
      </c>
      <c r="F729" s="5">
        <v>6.25</v>
      </c>
      <c r="G729" t="s">
        <v>134</v>
      </c>
      <c r="H729" s="5">
        <v>250</v>
      </c>
      <c r="I729" s="5">
        <v>156.28552194010339</v>
      </c>
      <c r="J729" s="5">
        <v>0</v>
      </c>
      <c r="K729" s="5">
        <v>37.5</v>
      </c>
      <c r="L729" s="5">
        <v>4.3501142417799779</v>
      </c>
      <c r="M729" s="5">
        <v>2.9422096456692906</v>
      </c>
      <c r="N729" s="5">
        <v>31.625769015659955</v>
      </c>
      <c r="O729" s="5">
        <v>25.342561521252794</v>
      </c>
      <c r="P729" s="5">
        <v>2.4264774422073079</v>
      </c>
      <c r="Q729" s="5">
        <v>0.8609113489166409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f t="shared" si="60"/>
        <v>76.390675607949291</v>
      </c>
      <c r="Z729" s="5">
        <v>13.192746634243296</v>
      </c>
      <c r="AA729" s="5">
        <v>0</v>
      </c>
      <c r="AB729" s="5">
        <f>VLOOKUP($E729,Parametros!$B$3:$F$14,2,FALSE)</f>
        <v>5</v>
      </c>
      <c r="AC729" s="5" t="str">
        <f>VLOOKUP($E729,Parametros!$B$3:$F$14,4,FALSE)</f>
        <v>20225</v>
      </c>
      <c r="AD729" s="5" t="str">
        <f>VLOOKUP($E729,Parametros!$B$3:$F$14,5,FALSE)</f>
        <v>2022-5-01</v>
      </c>
      <c r="AE729" s="5">
        <v>0</v>
      </c>
      <c r="AF729" t="s">
        <v>409</v>
      </c>
      <c r="AG729" t="s">
        <v>425</v>
      </c>
      <c r="AH729" s="40">
        <f t="shared" si="61"/>
        <v>-24.526311789832679</v>
      </c>
      <c r="AJ729" t="str">
        <f t="shared" si="59"/>
        <v>INSERT INTO TABLA_PRESUPUESTO VALUES ('VSR','80136-C','14005031-19',2022,'Mayo',6.25,'USD',250,156.285522,0,37.5,4.350114,2.94221,31.625769,25.342562,2.426477,0.860911,0,0,0,0,0,0,0,76.390676,13.192747,0,5,'20225','2022-5-01');</v>
      </c>
    </row>
    <row r="730" spans="1:36" x14ac:dyDescent="0.2">
      <c r="A730" s="7" t="s">
        <v>117</v>
      </c>
      <c r="B730" t="s">
        <v>77</v>
      </c>
      <c r="C730" t="s">
        <v>222</v>
      </c>
      <c r="D730">
        <v>2022</v>
      </c>
      <c r="E730" t="s">
        <v>49</v>
      </c>
      <c r="F730" s="5">
        <v>50</v>
      </c>
      <c r="G730" t="s">
        <v>134</v>
      </c>
      <c r="H730" s="5">
        <v>1500</v>
      </c>
      <c r="I730" s="5">
        <v>763.19065732300078</v>
      </c>
      <c r="J730" s="5">
        <v>0</v>
      </c>
      <c r="K730" s="5">
        <v>225</v>
      </c>
      <c r="L730" s="5">
        <v>34.800913934239823</v>
      </c>
      <c r="M730" s="5">
        <v>23.537677165354324</v>
      </c>
      <c r="N730" s="5">
        <v>253.00615212527964</v>
      </c>
      <c r="O730" s="5">
        <v>202.74049217002235</v>
      </c>
      <c r="P730" s="5">
        <v>19.411819537658463</v>
      </c>
      <c r="Q730" s="5">
        <v>5.1654680934998458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f t="shared" si="60"/>
        <v>609.40358216576101</v>
      </c>
      <c r="Z730" s="5">
        <v>105.54197307394637</v>
      </c>
      <c r="AA730" s="5">
        <v>0</v>
      </c>
      <c r="AB730" s="5">
        <f>VLOOKUP($E730,Parametros!$B$3:$F$14,2,FALSE)</f>
        <v>5</v>
      </c>
      <c r="AC730" s="5" t="str">
        <f>VLOOKUP($E730,Parametros!$B$3:$F$14,4,FALSE)</f>
        <v>20225</v>
      </c>
      <c r="AD730" s="5" t="str">
        <f>VLOOKUP($E730,Parametros!$B$3:$F$14,5,FALSE)</f>
        <v>2022-5-01</v>
      </c>
      <c r="AE730" s="5">
        <v>0</v>
      </c>
      <c r="AF730" t="s">
        <v>409</v>
      </c>
      <c r="AG730" t="s">
        <v>425</v>
      </c>
      <c r="AH730" s="40">
        <f t="shared" si="61"/>
        <v>-132.39515342300163</v>
      </c>
      <c r="AJ730" t="str">
        <f t="shared" si="59"/>
        <v>INSERT INTO TABLA_PRESUPUESTO VALUES ('VSR','80136-C','14004902-18',2022,'Mayo',50,'USD',1500,763.190657,0,225,34.800914,23.537677,253.006152,202.740492,19.41182,5.165468,0,0,0,0,0,0,0,609.403582,105.541973,0,5,'20225','2022-5-01');</v>
      </c>
    </row>
    <row r="731" spans="1:36" x14ac:dyDescent="0.2">
      <c r="A731" s="7" t="s">
        <v>117</v>
      </c>
      <c r="B731" t="s">
        <v>77</v>
      </c>
      <c r="C731" t="s">
        <v>223</v>
      </c>
      <c r="D731">
        <v>2022</v>
      </c>
      <c r="E731" t="s">
        <v>49</v>
      </c>
      <c r="F731" s="5">
        <v>50</v>
      </c>
      <c r="G731" t="s">
        <v>134</v>
      </c>
      <c r="H731" s="5">
        <v>1500</v>
      </c>
      <c r="I731" s="5">
        <v>807.14408922691769</v>
      </c>
      <c r="J731" s="5">
        <v>0</v>
      </c>
      <c r="K731" s="5">
        <v>225</v>
      </c>
      <c r="L731" s="5">
        <v>34.800913934239823</v>
      </c>
      <c r="M731" s="5">
        <v>23.537677165354324</v>
      </c>
      <c r="N731" s="5">
        <v>253.00615212527964</v>
      </c>
      <c r="O731" s="5">
        <v>202.74049217002235</v>
      </c>
      <c r="P731" s="5">
        <v>19.411819537658463</v>
      </c>
      <c r="Q731" s="5">
        <v>5.1654680934998458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f t="shared" si="60"/>
        <v>609.40358216576101</v>
      </c>
      <c r="Z731" s="5">
        <v>105.54197307394637</v>
      </c>
      <c r="AA731" s="5">
        <v>0</v>
      </c>
      <c r="AB731" s="5">
        <f>VLOOKUP($E731,Parametros!$B$3:$F$14,2,FALSE)</f>
        <v>5</v>
      </c>
      <c r="AC731" s="5" t="str">
        <f>VLOOKUP($E731,Parametros!$B$3:$F$14,4,FALSE)</f>
        <v>20225</v>
      </c>
      <c r="AD731" s="5" t="str">
        <f>VLOOKUP($E731,Parametros!$B$3:$F$14,5,FALSE)</f>
        <v>2022-5-01</v>
      </c>
      <c r="AE731" s="5">
        <v>0</v>
      </c>
      <c r="AF731" t="s">
        <v>409</v>
      </c>
      <c r="AG731" t="s">
        <v>425</v>
      </c>
      <c r="AH731" s="40">
        <f t="shared" si="61"/>
        <v>-176.34858532691854</v>
      </c>
      <c r="AJ731" t="str">
        <f t="shared" si="59"/>
        <v>INSERT INTO TABLA_PRESUPUESTO VALUES ('VSR','80136-C','14004904-18',2022,'Mayo',50,'USD',1500,807.144089,0,225,34.800914,23.537677,253.006152,202.740492,19.41182,5.165468,0,0,0,0,0,0,0,609.403582,105.541973,0,5,'20225','2022-5-01');</v>
      </c>
    </row>
    <row r="732" spans="1:36" x14ac:dyDescent="0.2">
      <c r="A732" s="7" t="s">
        <v>225</v>
      </c>
      <c r="B732" t="s">
        <v>67</v>
      </c>
      <c r="C732" t="s">
        <v>226</v>
      </c>
      <c r="D732">
        <v>2022</v>
      </c>
      <c r="E732" t="s">
        <v>49</v>
      </c>
      <c r="F732" s="5">
        <v>7.5</v>
      </c>
      <c r="G732" t="s">
        <v>227</v>
      </c>
      <c r="H732" s="5">
        <v>276</v>
      </c>
      <c r="I732" s="5">
        <v>177.54206641619436</v>
      </c>
      <c r="J732" s="5">
        <v>3.6000000000000005</v>
      </c>
      <c r="K732" s="5">
        <v>20.400000000000009</v>
      </c>
      <c r="L732" s="5">
        <v>5.2201370901359736</v>
      </c>
      <c r="M732" s="5">
        <v>0</v>
      </c>
      <c r="N732" s="5">
        <v>12.447916666666668</v>
      </c>
      <c r="O732" s="5">
        <v>12.428977272727272</v>
      </c>
      <c r="P732" s="5">
        <v>0.58001893939393945</v>
      </c>
      <c r="Q732" s="5">
        <v>0.95044612920397153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f t="shared" si="60"/>
        <v>26.407359007991847</v>
      </c>
      <c r="Z732" s="5">
        <v>0</v>
      </c>
      <c r="AA732" s="5">
        <v>0</v>
      </c>
      <c r="AB732" s="5">
        <f>VLOOKUP($E732,Parametros!$B$3:$F$14,2,FALSE)</f>
        <v>5</v>
      </c>
      <c r="AC732" s="5" t="str">
        <f>VLOOKUP($E732,Parametros!$B$3:$F$14,4,FALSE)</f>
        <v>20225</v>
      </c>
      <c r="AD732" s="5" t="str">
        <f>VLOOKUP($E732,Parametros!$B$3:$F$14,5,FALSE)</f>
        <v>2022-5-01</v>
      </c>
      <c r="AE732" s="5">
        <v>0</v>
      </c>
      <c r="AF732" t="s">
        <v>427</v>
      </c>
      <c r="AG732" t="s">
        <v>428</v>
      </c>
      <c r="AH732" s="40">
        <f t="shared" si="61"/>
        <v>42.830437485677805</v>
      </c>
      <c r="AJ732" t="str">
        <f t="shared" si="59"/>
        <v>INSERT INTO TABLA_PRESUPUESTO VALUES ('VIA','80046-C','14003963-19',2022,'Mayo',7.5,'CAD',276,177.542066,3.6,20.4,5.220137,0,12.447917,12.428977,0.580019,0.950446,0,0,0,0,0,0,0,26.407359,0,0,5,'20225','2022-5-01');</v>
      </c>
    </row>
    <row r="733" spans="1:36" x14ac:dyDescent="0.2">
      <c r="A733" s="7" t="s">
        <v>225</v>
      </c>
      <c r="B733" t="s">
        <v>74</v>
      </c>
      <c r="C733" t="s">
        <v>229</v>
      </c>
      <c r="D733">
        <v>2022</v>
      </c>
      <c r="E733" t="s">
        <v>49</v>
      </c>
      <c r="F733" s="5">
        <v>11.25</v>
      </c>
      <c r="G733" t="s">
        <v>227</v>
      </c>
      <c r="H733" s="5">
        <v>333</v>
      </c>
      <c r="I733" s="5">
        <v>189.0943698341602</v>
      </c>
      <c r="J733" s="5">
        <v>0</v>
      </c>
      <c r="K733" s="5">
        <v>27</v>
      </c>
      <c r="L733" s="5">
        <v>7.8302056352039608</v>
      </c>
      <c r="M733" s="5">
        <v>0</v>
      </c>
      <c r="N733" s="5">
        <v>18.671875</v>
      </c>
      <c r="O733" s="5">
        <v>18.64346590909091</v>
      </c>
      <c r="P733" s="5">
        <v>0.87002840909090906</v>
      </c>
      <c r="Q733" s="5">
        <v>1.1467339167569657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f t="shared" si="60"/>
        <v>39.332103234938778</v>
      </c>
      <c r="Z733" s="5">
        <v>0</v>
      </c>
      <c r="AA733" s="5">
        <v>0</v>
      </c>
      <c r="AB733" s="5">
        <f>VLOOKUP($E733,Parametros!$B$3:$F$14,2,FALSE)</f>
        <v>5</v>
      </c>
      <c r="AC733" s="5" t="str">
        <f>VLOOKUP($E733,Parametros!$B$3:$F$14,4,FALSE)</f>
        <v>20225</v>
      </c>
      <c r="AD733" s="5" t="str">
        <f>VLOOKUP($E733,Parametros!$B$3:$F$14,5,FALSE)</f>
        <v>2022-5-01</v>
      </c>
      <c r="AE733" s="5">
        <v>0</v>
      </c>
      <c r="AF733" t="s">
        <v>427</v>
      </c>
      <c r="AG733" t="s">
        <v>429</v>
      </c>
      <c r="AH733" s="40">
        <f t="shared" si="61"/>
        <v>69.743321295697058</v>
      </c>
      <c r="AJ733" t="str">
        <f t="shared" si="59"/>
        <v>INSERT INTO TABLA_PRESUPUESTO VALUES ('VIA','80128-C','14005133-20',2022,'Mayo',11.25,'CAD',333,189.09437,0,27,7.830206,0,18.671875,18.643466,0.870028,1.146734,0,0,0,0,0,0,0,39.332103,0,0,5,'20225','2022-5-01');</v>
      </c>
    </row>
    <row r="734" spans="1:36" x14ac:dyDescent="0.2">
      <c r="A734" s="7" t="s">
        <v>225</v>
      </c>
      <c r="B734" t="s">
        <v>74</v>
      </c>
      <c r="C734" t="s">
        <v>230</v>
      </c>
      <c r="D734">
        <v>2022</v>
      </c>
      <c r="E734" t="s">
        <v>49</v>
      </c>
      <c r="F734" s="5">
        <v>9.25</v>
      </c>
      <c r="G734" t="s">
        <v>227</v>
      </c>
      <c r="H734" s="5">
        <v>273.8</v>
      </c>
      <c r="I734" s="5">
        <v>155.52788869442409</v>
      </c>
      <c r="J734" s="5">
        <v>0</v>
      </c>
      <c r="K734" s="5">
        <v>22.2</v>
      </c>
      <c r="L734" s="5">
        <v>6.4381690778343676</v>
      </c>
      <c r="M734" s="5">
        <v>0</v>
      </c>
      <c r="N734" s="5">
        <v>15.352430555555557</v>
      </c>
      <c r="O734" s="5">
        <v>15.329071969696969</v>
      </c>
      <c r="P734" s="5">
        <v>0.71535669191919182</v>
      </c>
      <c r="Q734" s="5">
        <v>0.94287010933350524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f t="shared" si="60"/>
        <v>32.339729326505221</v>
      </c>
      <c r="Z734" s="5">
        <v>0</v>
      </c>
      <c r="AA734" s="5">
        <v>0</v>
      </c>
      <c r="AB734" s="5">
        <f>VLOOKUP($E734,Parametros!$B$3:$F$14,2,FALSE)</f>
        <v>5</v>
      </c>
      <c r="AC734" s="5" t="str">
        <f>VLOOKUP($E734,Parametros!$B$3:$F$14,4,FALSE)</f>
        <v>20225</v>
      </c>
      <c r="AD734" s="5" t="str">
        <f>VLOOKUP($E734,Parametros!$B$3:$F$14,5,FALSE)</f>
        <v>2022-5-01</v>
      </c>
      <c r="AE734" s="5">
        <v>0</v>
      </c>
      <c r="AF734" t="s">
        <v>427</v>
      </c>
      <c r="AG734" t="s">
        <v>429</v>
      </c>
      <c r="AH734" s="40">
        <f t="shared" si="61"/>
        <v>57.294212901236335</v>
      </c>
      <c r="AJ734" t="str">
        <f t="shared" si="59"/>
        <v>INSERT INTO TABLA_PRESUPUESTO VALUES ('VIA','80128-C','14005134-20',2022,'Mayo',9.25,'CAD',273.8,155.527889,0,22.2,6.438169,0,15.352431,15.329072,0.715357,0.94287,0,0,0,0,0,0,0,32.339729,0,0,5,'20225','2022-5-01');</v>
      </c>
    </row>
    <row r="735" spans="1:36" x14ac:dyDescent="0.2">
      <c r="A735" s="7" t="s">
        <v>225</v>
      </c>
      <c r="B735" t="s">
        <v>74</v>
      </c>
      <c r="C735" t="s">
        <v>231</v>
      </c>
      <c r="D735">
        <v>2022</v>
      </c>
      <c r="E735" t="s">
        <v>49</v>
      </c>
      <c r="F735" s="5">
        <v>25</v>
      </c>
      <c r="G735" t="s">
        <v>227</v>
      </c>
      <c r="H735" s="5">
        <v>680</v>
      </c>
      <c r="I735" s="5">
        <v>397.26989500804302</v>
      </c>
      <c r="J735" s="5">
        <v>0</v>
      </c>
      <c r="K735" s="5">
        <v>0</v>
      </c>
      <c r="L735" s="5">
        <v>17.400456967119911</v>
      </c>
      <c r="M735" s="5">
        <v>0</v>
      </c>
      <c r="N735" s="5">
        <v>41.493055555555557</v>
      </c>
      <c r="O735" s="5">
        <v>41.429924242424242</v>
      </c>
      <c r="P735" s="5">
        <v>1.9333964646464645</v>
      </c>
      <c r="Q735" s="5">
        <v>2.3416788690532635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f t="shared" si="60"/>
        <v>87.198055131679524</v>
      </c>
      <c r="Z735" s="5">
        <v>0</v>
      </c>
      <c r="AA735" s="5">
        <v>0</v>
      </c>
      <c r="AB735" s="5">
        <f>VLOOKUP($E735,Parametros!$B$3:$F$14,2,FALSE)</f>
        <v>5</v>
      </c>
      <c r="AC735" s="5" t="str">
        <f>VLOOKUP($E735,Parametros!$B$3:$F$14,4,FALSE)</f>
        <v>20225</v>
      </c>
      <c r="AD735" s="5" t="str">
        <f>VLOOKUP($E735,Parametros!$B$3:$F$14,5,FALSE)</f>
        <v>2022-5-01</v>
      </c>
      <c r="AE735" s="5">
        <v>0</v>
      </c>
      <c r="AF735" t="s">
        <v>427</v>
      </c>
      <c r="AG735" t="s">
        <v>429</v>
      </c>
      <c r="AH735" s="40">
        <f t="shared" si="61"/>
        <v>178.13159289315752</v>
      </c>
      <c r="AJ735" t="str">
        <f t="shared" si="59"/>
        <v>INSERT INTO TABLA_PRESUPUESTO VALUES ('VIA','80128-C','14003945-14',2022,'Mayo',25,'CAD',680,397.269895,0,0,17.400457,0,41.493056,41.429924,1.933396,2.341679,0,0,0,0,0,0,0,87.198055,0,0,5,'20225','2022-5-01');</v>
      </c>
    </row>
    <row r="736" spans="1:36" x14ac:dyDescent="0.2">
      <c r="A736" s="7" t="s">
        <v>117</v>
      </c>
      <c r="B736" t="s">
        <v>98</v>
      </c>
      <c r="C736" t="s">
        <v>232</v>
      </c>
      <c r="D736">
        <v>2022</v>
      </c>
      <c r="E736" t="s">
        <v>49</v>
      </c>
      <c r="F736" s="5">
        <v>70</v>
      </c>
      <c r="G736" t="s">
        <v>134</v>
      </c>
      <c r="H736" s="5">
        <v>2660</v>
      </c>
      <c r="I736" s="5">
        <v>1262.4575494969422</v>
      </c>
      <c r="J736" s="5">
        <v>283.5</v>
      </c>
      <c r="K736" s="5">
        <v>346.5</v>
      </c>
      <c r="L736" s="5">
        <v>48.721279507935755</v>
      </c>
      <c r="M736" s="5">
        <v>0</v>
      </c>
      <c r="N736" s="5">
        <v>26.195987654320987</v>
      </c>
      <c r="O736" s="5">
        <v>39.158950617283949</v>
      </c>
      <c r="P736" s="5">
        <v>1.1027520576131689</v>
      </c>
      <c r="Q736" s="5">
        <v>9.1600967524730592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f t="shared" si="60"/>
        <v>75.617787081691176</v>
      </c>
      <c r="Z736" s="5">
        <v>0</v>
      </c>
      <c r="AA736" s="5">
        <v>0</v>
      </c>
      <c r="AB736" s="5">
        <f>VLOOKUP($E736,Parametros!$B$3:$F$14,2,FALSE)</f>
        <v>5</v>
      </c>
      <c r="AC736" s="5" t="str">
        <f>VLOOKUP($E736,Parametros!$B$3:$F$14,4,FALSE)</f>
        <v>20225</v>
      </c>
      <c r="AD736" s="5" t="str">
        <f>VLOOKUP($E736,Parametros!$B$3:$F$14,5,FALSE)</f>
        <v>2022-5-01</v>
      </c>
      <c r="AE736" s="5">
        <v>0</v>
      </c>
      <c r="AF736" t="s">
        <v>427</v>
      </c>
      <c r="AG736" t="s">
        <v>430</v>
      </c>
      <c r="AH736" s="40">
        <f t="shared" si="61"/>
        <v>643.2033839134308</v>
      </c>
      <c r="AJ736" t="str">
        <f t="shared" si="59"/>
        <v>INSERT INTO TABLA_PRESUPUESTO VALUES ('VSR','80209-C','14004814-20',2022,'Mayo',70,'USD',2660,1262.457549,283.5,346.5,48.72128,0,26.195988,39.158951,1.102752,9.160097,0,0,0,0,0,0,0,75.617787,0,0,5,'20225','2022-5-01');</v>
      </c>
    </row>
    <row r="737" spans="1:36" x14ac:dyDescent="0.2">
      <c r="A737" s="7" t="s">
        <v>117</v>
      </c>
      <c r="B737" t="s">
        <v>98</v>
      </c>
      <c r="C737" t="s">
        <v>233</v>
      </c>
      <c r="D737">
        <v>2022</v>
      </c>
      <c r="E737" t="s">
        <v>49</v>
      </c>
      <c r="F737" s="5">
        <v>52.5</v>
      </c>
      <c r="G737" t="s">
        <v>134</v>
      </c>
      <c r="H737" s="5">
        <v>1995</v>
      </c>
      <c r="I737" s="5">
        <v>999.83790497762334</v>
      </c>
      <c r="J737" s="5">
        <v>189</v>
      </c>
      <c r="K737" s="5">
        <v>231.00000000000003</v>
      </c>
      <c r="L737" s="5">
        <v>36.540959630951818</v>
      </c>
      <c r="M737" s="5">
        <v>0</v>
      </c>
      <c r="N737" s="5">
        <v>19.64699074074074</v>
      </c>
      <c r="O737" s="5">
        <v>29.369212962962962</v>
      </c>
      <c r="P737" s="5">
        <v>0.8270640432098767</v>
      </c>
      <c r="Q737" s="5">
        <v>6.8700725643547944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f t="shared" si="60"/>
        <v>56.713340311268375</v>
      </c>
      <c r="Z737" s="5">
        <v>0</v>
      </c>
      <c r="AA737" s="5">
        <v>0</v>
      </c>
      <c r="AB737" s="5">
        <f>VLOOKUP($E737,Parametros!$B$3:$F$14,2,FALSE)</f>
        <v>5</v>
      </c>
      <c r="AC737" s="5" t="str">
        <f>VLOOKUP($E737,Parametros!$B$3:$F$14,4,FALSE)</f>
        <v>20225</v>
      </c>
      <c r="AD737" s="5" t="str">
        <f>VLOOKUP($E737,Parametros!$B$3:$F$14,5,FALSE)</f>
        <v>2022-5-01</v>
      </c>
      <c r="AE737" s="5">
        <v>0</v>
      </c>
      <c r="AF737" t="s">
        <v>427</v>
      </c>
      <c r="AG737" t="s">
        <v>430</v>
      </c>
      <c r="AH737" s="40">
        <f t="shared" si="61"/>
        <v>481.90779508015635</v>
      </c>
      <c r="AJ737" t="str">
        <f t="shared" si="59"/>
        <v>INSERT INTO TABLA_PRESUPUESTO VALUES ('VSR','80209-C','14004947-19',2022,'Mayo',52.5,'USD',1995,999.837905,189,231,36.54096,0,19.646991,29.369213,0.827064,6.870073,0,0,0,0,0,0,0,56.71334,0,0,5,'20225','2022-5-01');</v>
      </c>
    </row>
    <row r="738" spans="1:36" x14ac:dyDescent="0.2">
      <c r="A738" s="7" t="s">
        <v>117</v>
      </c>
      <c r="B738" t="s">
        <v>98</v>
      </c>
      <c r="C738" t="s">
        <v>234</v>
      </c>
      <c r="D738">
        <v>2022</v>
      </c>
      <c r="E738" t="s">
        <v>49</v>
      </c>
      <c r="F738" s="5">
        <v>100</v>
      </c>
      <c r="G738" t="s">
        <v>134</v>
      </c>
      <c r="H738" s="5">
        <v>3800</v>
      </c>
      <c r="I738" s="5">
        <v>1478.3710870623277</v>
      </c>
      <c r="J738" s="5">
        <v>405</v>
      </c>
      <c r="K738" s="5">
        <v>495.00000000000006</v>
      </c>
      <c r="L738" s="5">
        <v>69.601827868479646</v>
      </c>
      <c r="M738" s="5">
        <v>0</v>
      </c>
      <c r="N738" s="5">
        <v>37.422839506172835</v>
      </c>
      <c r="O738" s="5">
        <v>55.941358024691354</v>
      </c>
      <c r="P738" s="5">
        <v>1.5753600823045268</v>
      </c>
      <c r="Q738" s="5">
        <v>13.085852503532942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f t="shared" si="60"/>
        <v>108.02541011670166</v>
      </c>
      <c r="Z738" s="5">
        <v>0</v>
      </c>
      <c r="AA738" s="5">
        <v>0</v>
      </c>
      <c r="AB738" s="5">
        <f>VLOOKUP($E738,Parametros!$B$3:$F$14,2,FALSE)</f>
        <v>5</v>
      </c>
      <c r="AC738" s="5" t="str">
        <f>VLOOKUP($E738,Parametros!$B$3:$F$14,4,FALSE)</f>
        <v>20225</v>
      </c>
      <c r="AD738" s="5" t="str">
        <f>VLOOKUP($E738,Parametros!$B$3:$F$14,5,FALSE)</f>
        <v>2022-5-01</v>
      </c>
      <c r="AE738" s="5">
        <v>0</v>
      </c>
      <c r="AF738" t="s">
        <v>427</v>
      </c>
      <c r="AG738" t="s">
        <v>430</v>
      </c>
      <c r="AH738" s="40">
        <f t="shared" si="61"/>
        <v>1244.0016749524912</v>
      </c>
      <c r="AJ738" t="str">
        <f t="shared" si="59"/>
        <v>INSERT INTO TABLA_PRESUPUESTO VALUES ('VSR','80209-C','14004840-19',2022,'Mayo',100,'USD',3800,1478.371087,405,495,69.601828,0,37.42284,55.941358,1.57536,13.085853,0,0,0,0,0,0,0,108.02541,0,0,5,'20225','2022-5-01');</v>
      </c>
    </row>
    <row r="739" spans="1:36" x14ac:dyDescent="0.2">
      <c r="A739" s="7" t="s">
        <v>117</v>
      </c>
      <c r="B739" t="s">
        <v>98</v>
      </c>
      <c r="C739" t="s">
        <v>235</v>
      </c>
      <c r="D739">
        <v>2022</v>
      </c>
      <c r="E739" t="s">
        <v>49</v>
      </c>
      <c r="F739" s="5">
        <v>52.5</v>
      </c>
      <c r="G739" t="s">
        <v>134</v>
      </c>
      <c r="H739" s="5">
        <v>1995</v>
      </c>
      <c r="I739" s="5">
        <v>912.93867550213702</v>
      </c>
      <c r="J739" s="5">
        <v>212.625</v>
      </c>
      <c r="K739" s="5">
        <v>259.875</v>
      </c>
      <c r="L739" s="5">
        <v>36.540959630951818</v>
      </c>
      <c r="M739" s="5">
        <v>0</v>
      </c>
      <c r="N739" s="5">
        <v>19.64699074074074</v>
      </c>
      <c r="O739" s="5">
        <v>29.369212962962962</v>
      </c>
      <c r="P739" s="5">
        <v>0.8270640432098767</v>
      </c>
      <c r="Q739" s="5">
        <v>6.8700725643547944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f t="shared" si="60"/>
        <v>56.713340311268375</v>
      </c>
      <c r="Z739" s="5">
        <v>0</v>
      </c>
      <c r="AA739" s="5">
        <v>0</v>
      </c>
      <c r="AB739" s="5">
        <f>VLOOKUP($E739,Parametros!$B$3:$F$14,2,FALSE)</f>
        <v>5</v>
      </c>
      <c r="AC739" s="5" t="str">
        <f>VLOOKUP($E739,Parametros!$B$3:$F$14,4,FALSE)</f>
        <v>20225</v>
      </c>
      <c r="AD739" s="5" t="str">
        <f>VLOOKUP($E739,Parametros!$B$3:$F$14,5,FALSE)</f>
        <v>2022-5-01</v>
      </c>
      <c r="AE739" s="5">
        <v>0</v>
      </c>
      <c r="AF739" t="s">
        <v>427</v>
      </c>
      <c r="AG739" t="s">
        <v>430</v>
      </c>
      <c r="AH739" s="40">
        <f t="shared" si="61"/>
        <v>516.30702455564278</v>
      </c>
      <c r="AJ739" t="str">
        <f t="shared" si="59"/>
        <v>INSERT INTO TABLA_PRESUPUESTO VALUES ('VSR','80209-C','14004841-20',2022,'Mayo',52.5,'USD',1995,912.938676,212.625,259.875,36.54096,0,19.646991,29.369213,0.827064,6.870073,0,0,0,0,0,0,0,56.71334,0,0,5,'20225','2022-5-01');</v>
      </c>
    </row>
    <row r="740" spans="1:36" x14ac:dyDescent="0.2">
      <c r="A740" s="7" t="s">
        <v>117</v>
      </c>
      <c r="B740" t="s">
        <v>98</v>
      </c>
      <c r="C740" t="s">
        <v>236</v>
      </c>
      <c r="D740">
        <v>2022</v>
      </c>
      <c r="E740" t="s">
        <v>49</v>
      </c>
      <c r="F740" s="5">
        <v>288.75</v>
      </c>
      <c r="G740" t="s">
        <v>134</v>
      </c>
      <c r="H740" s="5">
        <v>10972.5</v>
      </c>
      <c r="I740" s="5">
        <v>6788.8516894734821</v>
      </c>
      <c r="J740" s="5">
        <v>1169.4375</v>
      </c>
      <c r="K740" s="5">
        <v>1429.3125000000002</v>
      </c>
      <c r="L740" s="5">
        <v>200.975277970235</v>
      </c>
      <c r="M740" s="5">
        <v>0</v>
      </c>
      <c r="N740" s="5">
        <v>108.05844907407408</v>
      </c>
      <c r="O740" s="5">
        <v>161.53067129629628</v>
      </c>
      <c r="P740" s="5">
        <v>4.5488522376543212</v>
      </c>
      <c r="Q740" s="5">
        <v>37.78539910395137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f t="shared" si="60"/>
        <v>311.92337171197602</v>
      </c>
      <c r="Z740" s="5">
        <v>0</v>
      </c>
      <c r="AA740" s="5">
        <v>0</v>
      </c>
      <c r="AB740" s="5">
        <f>VLOOKUP($E740,Parametros!$B$3:$F$14,2,FALSE)</f>
        <v>5</v>
      </c>
      <c r="AC740" s="5" t="str">
        <f>VLOOKUP($E740,Parametros!$B$3:$F$14,4,FALSE)</f>
        <v>20225</v>
      </c>
      <c r="AD740" s="5" t="str">
        <f>VLOOKUP($E740,Parametros!$B$3:$F$14,5,FALSE)</f>
        <v>2022-5-01</v>
      </c>
      <c r="AE740" s="5">
        <v>0</v>
      </c>
      <c r="AF740" t="s">
        <v>427</v>
      </c>
      <c r="AG740" t="s">
        <v>430</v>
      </c>
      <c r="AH740" s="40">
        <f t="shared" si="61"/>
        <v>1071.9996608443053</v>
      </c>
      <c r="AJ740" t="str">
        <f t="shared" si="59"/>
        <v>INSERT INTO TABLA_PRESUPUESTO VALUES ('VSR','80209-C','14004813-20',2022,'Mayo',288.75,'USD',10972.5,6788.851689,1169.4375,1429.3125,200.975278,0,108.058449,161.530671,4.548852,37.785399,0,0,0,0,0,0,0,311.923372,0,0,5,'20225','2022-5-01');</v>
      </c>
    </row>
    <row r="741" spans="1:36" x14ac:dyDescent="0.2">
      <c r="A741" s="7" t="s">
        <v>117</v>
      </c>
      <c r="B741" t="s">
        <v>98</v>
      </c>
      <c r="C741" t="s">
        <v>237</v>
      </c>
      <c r="D741">
        <v>2022</v>
      </c>
      <c r="E741" t="s">
        <v>49</v>
      </c>
      <c r="F741" s="5">
        <v>17.5</v>
      </c>
      <c r="G741" t="s">
        <v>134</v>
      </c>
      <c r="H741" s="5">
        <v>665</v>
      </c>
      <c r="I741" s="5">
        <v>256.85100834138279</v>
      </c>
      <c r="J741" s="5">
        <v>70.875</v>
      </c>
      <c r="K741" s="5">
        <v>86.625</v>
      </c>
      <c r="L741" s="5">
        <v>12.180319876983939</v>
      </c>
      <c r="M741" s="5">
        <v>0</v>
      </c>
      <c r="N741" s="5">
        <v>6.5489969135802468</v>
      </c>
      <c r="O741" s="5">
        <v>9.7897376543209873</v>
      </c>
      <c r="P741" s="5">
        <v>0.27568801440329221</v>
      </c>
      <c r="Q741" s="5">
        <v>2.2900241881182648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f t="shared" si="60"/>
        <v>18.904446770422794</v>
      </c>
      <c r="Z741" s="5">
        <v>0</v>
      </c>
      <c r="AA741" s="5">
        <v>0</v>
      </c>
      <c r="AB741" s="5">
        <f>VLOOKUP($E741,Parametros!$B$3:$F$14,2,FALSE)</f>
        <v>5</v>
      </c>
      <c r="AC741" s="5" t="str">
        <f>VLOOKUP($E741,Parametros!$B$3:$F$14,4,FALSE)</f>
        <v>20225</v>
      </c>
      <c r="AD741" s="5" t="str">
        <f>VLOOKUP($E741,Parametros!$B$3:$F$14,5,FALSE)</f>
        <v>2022-5-01</v>
      </c>
      <c r="AE741" s="5">
        <v>0</v>
      </c>
      <c r="AF741" t="s">
        <v>427</v>
      </c>
      <c r="AG741" t="s">
        <v>430</v>
      </c>
      <c r="AH741" s="40">
        <f t="shared" si="61"/>
        <v>219.56422501121045</v>
      </c>
      <c r="AJ741" t="str">
        <f t="shared" si="59"/>
        <v>INSERT INTO TABLA_PRESUPUESTO VALUES ('VSR','80209-C','14004815-20',2022,'Mayo',17.5,'USD',665,256.851008,70.875,86.625,12.18032,0,6.548997,9.789738,0.275688,2.290024,0,0,0,0,0,0,0,18.904447,0,0,5,'20225','2022-5-01');</v>
      </c>
    </row>
    <row r="742" spans="1:36" x14ac:dyDescent="0.2">
      <c r="A742" s="7" t="s">
        <v>117</v>
      </c>
      <c r="B742" t="s">
        <v>98</v>
      </c>
      <c r="C742" t="s">
        <v>238</v>
      </c>
      <c r="D742">
        <v>2022</v>
      </c>
      <c r="E742" t="s">
        <v>49</v>
      </c>
      <c r="F742" s="5">
        <v>206.25</v>
      </c>
      <c r="G742" t="s">
        <v>134</v>
      </c>
      <c r="H742" s="5">
        <v>9487.5</v>
      </c>
      <c r="I742" s="5">
        <v>4530.5364231978074</v>
      </c>
      <c r="J742" s="5">
        <v>835.3125</v>
      </c>
      <c r="K742" s="5">
        <v>1020.9375000000001</v>
      </c>
      <c r="L742" s="5">
        <v>143.55376997873927</v>
      </c>
      <c r="M742" s="5">
        <v>0</v>
      </c>
      <c r="N742" s="5">
        <v>77.184606481481495</v>
      </c>
      <c r="O742" s="5">
        <v>115.37905092592594</v>
      </c>
      <c r="P742" s="5">
        <v>3.2491801697530862</v>
      </c>
      <c r="Q742" s="5">
        <v>32.671585691386525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f t="shared" si="60"/>
        <v>228.48442326854706</v>
      </c>
      <c r="Z742" s="5">
        <v>0</v>
      </c>
      <c r="AA742" s="5">
        <v>0</v>
      </c>
      <c r="AB742" s="5">
        <f>VLOOKUP($E742,Parametros!$B$3:$F$14,2,FALSE)</f>
        <v>5</v>
      </c>
      <c r="AC742" s="5" t="str">
        <f>VLOOKUP($E742,Parametros!$B$3:$F$14,4,FALSE)</f>
        <v>20225</v>
      </c>
      <c r="AD742" s="5" t="str">
        <f>VLOOKUP($E742,Parametros!$B$3:$F$14,5,FALSE)</f>
        <v>2022-5-01</v>
      </c>
      <c r="AE742" s="5">
        <v>0</v>
      </c>
      <c r="AF742" t="s">
        <v>427</v>
      </c>
      <c r="AG742" t="s">
        <v>430</v>
      </c>
      <c r="AH742" s="40">
        <f t="shared" si="61"/>
        <v>2728.6753835549061</v>
      </c>
      <c r="AJ742" t="str">
        <f t="shared" si="59"/>
        <v>INSERT INTO TABLA_PRESUPUESTO VALUES ('VSR','80209-C','14005101-20',2022,'Mayo',206.25,'USD',9487.5,4530.536423,835.3125,1020.9375,143.55377,0,77.184606,115.379051,3.24918,32.671586,0,0,0,0,0,0,0,228.484423,0,0,5,'20225','2022-5-01');</v>
      </c>
    </row>
    <row r="743" spans="1:36" x14ac:dyDescent="0.2">
      <c r="A743" s="7" t="s">
        <v>117</v>
      </c>
      <c r="B743" t="s">
        <v>98</v>
      </c>
      <c r="C743" t="s">
        <v>241</v>
      </c>
      <c r="D743">
        <v>2022</v>
      </c>
      <c r="E743" t="s">
        <v>49</v>
      </c>
      <c r="F743" s="5">
        <v>17.5</v>
      </c>
      <c r="G743" t="s">
        <v>134</v>
      </c>
      <c r="H743" s="5">
        <v>735</v>
      </c>
      <c r="I743" s="5">
        <v>269.66281868397738</v>
      </c>
      <c r="J743" s="5">
        <v>63</v>
      </c>
      <c r="K743" s="5">
        <v>77</v>
      </c>
      <c r="L743" s="5">
        <v>12.180319876983939</v>
      </c>
      <c r="M743" s="5">
        <v>0</v>
      </c>
      <c r="N743" s="5">
        <v>6.5489969135802468</v>
      </c>
      <c r="O743" s="5">
        <v>9.7897376543209873</v>
      </c>
      <c r="P743" s="5">
        <v>0.27568801440329221</v>
      </c>
      <c r="Q743" s="5">
        <v>2.5310793658149242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f t="shared" si="60"/>
        <v>19.145501948119453</v>
      </c>
      <c r="Z743" s="5">
        <v>0</v>
      </c>
      <c r="AA743" s="5">
        <v>0</v>
      </c>
      <c r="AB743" s="5">
        <f>VLOOKUP($E743,Parametros!$B$3:$F$14,2,FALSE)</f>
        <v>5</v>
      </c>
      <c r="AC743" s="5" t="str">
        <f>VLOOKUP($E743,Parametros!$B$3:$F$14,4,FALSE)</f>
        <v>20225</v>
      </c>
      <c r="AD743" s="5" t="str">
        <f>VLOOKUP($E743,Parametros!$B$3:$F$14,5,FALSE)</f>
        <v>2022-5-01</v>
      </c>
      <c r="AE743" s="5">
        <v>0</v>
      </c>
      <c r="AF743" t="s">
        <v>427</v>
      </c>
      <c r="AG743" t="s">
        <v>430</v>
      </c>
      <c r="AH743" s="40">
        <f t="shared" si="61"/>
        <v>294.01135949091923</v>
      </c>
      <c r="AJ743" t="str">
        <f t="shared" si="59"/>
        <v>INSERT INTO TABLA_PRESUPUESTO VALUES ('VSR','80209-C','14005049-20',2022,'Mayo',17.5,'USD',735,269.662819,63,77,12.18032,0,6.548997,9.789738,0.275688,2.531079,0,0,0,0,0,0,0,19.145502,0,0,5,'20225','2022-5-01');</v>
      </c>
    </row>
    <row r="744" spans="1:36" x14ac:dyDescent="0.2">
      <c r="A744" s="7" t="s">
        <v>117</v>
      </c>
      <c r="B744" t="s">
        <v>98</v>
      </c>
      <c r="C744" t="s">
        <v>244</v>
      </c>
      <c r="D744">
        <v>2022</v>
      </c>
      <c r="E744" t="s">
        <v>49</v>
      </c>
      <c r="F744" s="5">
        <v>206.25</v>
      </c>
      <c r="G744" t="s">
        <v>134</v>
      </c>
      <c r="H744" s="5">
        <v>8662.5</v>
      </c>
      <c r="I744" s="5">
        <v>2955.9213908091542</v>
      </c>
      <c r="J744" s="5">
        <v>835.3125</v>
      </c>
      <c r="K744" s="5">
        <v>1020.9375000000001</v>
      </c>
      <c r="L744" s="5">
        <v>143.55376997873927</v>
      </c>
      <c r="M744" s="5">
        <v>0</v>
      </c>
      <c r="N744" s="5">
        <v>77.184606481481495</v>
      </c>
      <c r="O744" s="5">
        <v>115.37905092592594</v>
      </c>
      <c r="P744" s="5">
        <v>3.2491801697530862</v>
      </c>
      <c r="Q744" s="5">
        <v>29.830578239961607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f t="shared" si="60"/>
        <v>225.64341581712213</v>
      </c>
      <c r="Z744" s="5">
        <v>0</v>
      </c>
      <c r="AA744" s="5">
        <v>0</v>
      </c>
      <c r="AB744" s="5">
        <f>VLOOKUP($E744,Parametros!$B$3:$F$14,2,FALSE)</f>
        <v>5</v>
      </c>
      <c r="AC744" s="5" t="str">
        <f>VLOOKUP($E744,Parametros!$B$3:$F$14,4,FALSE)</f>
        <v>20225</v>
      </c>
      <c r="AD744" s="5" t="str">
        <f>VLOOKUP($E744,Parametros!$B$3:$F$14,5,FALSE)</f>
        <v>2022-5-01</v>
      </c>
      <c r="AE744" s="5">
        <v>0</v>
      </c>
      <c r="AF744" t="s">
        <v>427</v>
      </c>
      <c r="AG744" t="s">
        <v>430</v>
      </c>
      <c r="AH744" s="40">
        <f t="shared" si="61"/>
        <v>3481.1314233949834</v>
      </c>
      <c r="AJ744" t="str">
        <f t="shared" si="59"/>
        <v>INSERT INTO TABLA_PRESUPUESTO VALUES ('VSR','80209-C','14005135-20',2022,'Mayo',206.25,'USD',8662.5,2955.921391,835.3125,1020.9375,143.55377,0,77.184606,115.379051,3.24918,29.830578,0,0,0,0,0,0,0,225.643416,0,0,5,'20225','2022-5-01');</v>
      </c>
    </row>
    <row r="745" spans="1:36" x14ac:dyDescent="0.2">
      <c r="A745" s="7" t="s">
        <v>117</v>
      </c>
      <c r="B745" t="s">
        <v>98</v>
      </c>
      <c r="C745" t="s">
        <v>245</v>
      </c>
      <c r="D745">
        <v>2022</v>
      </c>
      <c r="E745" t="s">
        <v>49</v>
      </c>
      <c r="F745" s="5">
        <v>82.5</v>
      </c>
      <c r="G745" t="s">
        <v>134</v>
      </c>
      <c r="H745" s="5">
        <v>5775</v>
      </c>
      <c r="I745" s="5">
        <v>3034.8724656733166</v>
      </c>
      <c r="J745" s="5">
        <v>297</v>
      </c>
      <c r="K745" s="5">
        <v>363.00000000000006</v>
      </c>
      <c r="L745" s="5">
        <v>57.421507991495709</v>
      </c>
      <c r="M745" s="5">
        <v>0</v>
      </c>
      <c r="N745" s="5">
        <v>30.873842592592595</v>
      </c>
      <c r="O745" s="5">
        <v>46.151620370370367</v>
      </c>
      <c r="P745" s="5">
        <v>1.2996720679012346</v>
      </c>
      <c r="Q745" s="5">
        <v>19.887052159974406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f t="shared" si="60"/>
        <v>98.212187190838605</v>
      </c>
      <c r="Z745" s="5">
        <v>0</v>
      </c>
      <c r="AA745" s="5">
        <v>0</v>
      </c>
      <c r="AB745" s="5">
        <f>VLOOKUP($E745,Parametros!$B$3:$F$14,2,FALSE)</f>
        <v>5</v>
      </c>
      <c r="AC745" s="5" t="str">
        <f>VLOOKUP($E745,Parametros!$B$3:$F$14,4,FALSE)</f>
        <v>20225</v>
      </c>
      <c r="AD745" s="5" t="str">
        <f>VLOOKUP($E745,Parametros!$B$3:$F$14,5,FALSE)</f>
        <v>2022-5-01</v>
      </c>
      <c r="AE745" s="5">
        <v>0</v>
      </c>
      <c r="AF745" t="s">
        <v>427</v>
      </c>
      <c r="AG745" t="s">
        <v>430</v>
      </c>
      <c r="AH745" s="40">
        <f t="shared" si="61"/>
        <v>1924.4938391443493</v>
      </c>
      <c r="AJ745" t="str">
        <f t="shared" si="59"/>
        <v>INSERT INTO TABLA_PRESUPUESTO VALUES ('VSR','80209-C','14004011-15',2022,'Mayo',82.5,'USD',5775,3034.872466,297,363,57.421508,0,30.873843,46.15162,1.299672,19.887052,0,0,0,0,0,0,0,98.212187,0,0,5,'20225','2022-5-01');</v>
      </c>
    </row>
    <row r="746" spans="1:36" x14ac:dyDescent="0.2">
      <c r="A746" s="7" t="s">
        <v>117</v>
      </c>
      <c r="B746" t="s">
        <v>63</v>
      </c>
      <c r="C746" t="s">
        <v>251</v>
      </c>
      <c r="D746">
        <v>2022</v>
      </c>
      <c r="E746" t="s">
        <v>49</v>
      </c>
      <c r="F746" s="5">
        <v>50</v>
      </c>
      <c r="G746" t="s">
        <v>134</v>
      </c>
      <c r="H746" s="5">
        <v>1241.5</v>
      </c>
      <c r="I746" s="5">
        <v>803.74805032300071</v>
      </c>
      <c r="J746" s="5">
        <v>0</v>
      </c>
      <c r="K746" s="5">
        <v>23</v>
      </c>
      <c r="L746" s="5">
        <v>34.800913934239823</v>
      </c>
      <c r="M746" s="5">
        <v>0</v>
      </c>
      <c r="N746" s="5">
        <v>17.526455026455025</v>
      </c>
      <c r="O746" s="5">
        <v>19.17989417989418</v>
      </c>
      <c r="P746" s="5">
        <v>0.64814814814814814</v>
      </c>
      <c r="Q746" s="5">
        <v>4.275285758720039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f t="shared" ref="Y746:Y793" si="62">+M746+N746+O746+P746+T746+U746+V746+Z746+AA746+S746+X746+Q746+R746</f>
        <v>41.799118670175972</v>
      </c>
      <c r="Z746" s="5">
        <v>0.16933555695858268</v>
      </c>
      <c r="AA746" s="5">
        <v>0</v>
      </c>
      <c r="AB746" s="5">
        <f>VLOOKUP($E746,Parametros!$B$3:$F$14,2,FALSE)</f>
        <v>5</v>
      </c>
      <c r="AC746" s="5" t="str">
        <f>VLOOKUP($E746,Parametros!$B$3:$F$14,4,FALSE)</f>
        <v>20225</v>
      </c>
      <c r="AD746" s="5" t="str">
        <f>VLOOKUP($E746,Parametros!$B$3:$F$14,5,FALSE)</f>
        <v>2022-5-01</v>
      </c>
      <c r="AE746" s="5">
        <v>0</v>
      </c>
      <c r="AF746" t="s">
        <v>431</v>
      </c>
      <c r="AG746" t="s">
        <v>433</v>
      </c>
      <c r="AH746" s="40">
        <f t="shared" ref="AH746:AH793" si="63">+H746-SUM(I746:X746)-SUM(Z746:AA746)</f>
        <v>338.1519170725835</v>
      </c>
      <c r="AJ746" t="str">
        <f t="shared" si="59"/>
        <v>INSERT INTO TABLA_PRESUPUESTO VALUES ('VSR','80007-C','14003816-18',2022,'Mayo',50,'USD',1241.5,803.74805,0,23,34.800914,0,17.526455,19.179894,0.648148,4.275286,0,0,0,0,0,0,0,41.799119,0.169336,0,5,'20225','2022-5-01');</v>
      </c>
    </row>
    <row r="747" spans="1:36" x14ac:dyDescent="0.2">
      <c r="A747" s="7" t="s">
        <v>117</v>
      </c>
      <c r="B747" t="s">
        <v>63</v>
      </c>
      <c r="C747" t="s">
        <v>253</v>
      </c>
      <c r="D747">
        <v>2022</v>
      </c>
      <c r="E747" t="s">
        <v>49</v>
      </c>
      <c r="F747" s="5">
        <v>50</v>
      </c>
      <c r="G747" t="s">
        <v>134</v>
      </c>
      <c r="H747" s="5">
        <v>1250</v>
      </c>
      <c r="I747" s="5">
        <v>796.45758952351196</v>
      </c>
      <c r="J747" s="5">
        <v>0</v>
      </c>
      <c r="K747" s="5">
        <v>75</v>
      </c>
      <c r="L747" s="5">
        <v>34.800913934239823</v>
      </c>
      <c r="M747" s="5">
        <v>0</v>
      </c>
      <c r="N747" s="5">
        <v>17.526455026455025</v>
      </c>
      <c r="O747" s="5">
        <v>19.17989417989418</v>
      </c>
      <c r="P747" s="5">
        <v>0.64814814814814814</v>
      </c>
      <c r="Q747" s="5">
        <v>4.3045567445832047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f t="shared" si="62"/>
        <v>41.828389656039136</v>
      </c>
      <c r="Z747" s="5">
        <v>0.16933555695858268</v>
      </c>
      <c r="AA747" s="5">
        <v>0</v>
      </c>
      <c r="AB747" s="5">
        <f>VLOOKUP($E747,Parametros!$B$3:$F$14,2,FALSE)</f>
        <v>5</v>
      </c>
      <c r="AC747" s="5" t="str">
        <f>VLOOKUP($E747,Parametros!$B$3:$F$14,4,FALSE)</f>
        <v>20225</v>
      </c>
      <c r="AD747" s="5" t="str">
        <f>VLOOKUP($E747,Parametros!$B$3:$F$14,5,FALSE)</f>
        <v>2022-5-01</v>
      </c>
      <c r="AE747" s="5">
        <v>0</v>
      </c>
      <c r="AF747" t="s">
        <v>431</v>
      </c>
      <c r="AG747" t="s">
        <v>433</v>
      </c>
      <c r="AH747" s="40">
        <f t="shared" si="63"/>
        <v>301.91310688620911</v>
      </c>
      <c r="AJ747" t="str">
        <f t="shared" si="59"/>
        <v>INSERT INTO TABLA_PRESUPUESTO VALUES ('VSR','80007-C','14003820-18',2022,'Mayo',50,'USD',1250,796.45759,0,75,34.800914,0,17.526455,19.179894,0.648148,4.304557,0,0,0,0,0,0,0,41.82839,0.169336,0,5,'20225','2022-5-01');</v>
      </c>
    </row>
    <row r="748" spans="1:36" x14ac:dyDescent="0.2">
      <c r="A748" s="7" t="s">
        <v>117</v>
      </c>
      <c r="B748" t="s">
        <v>63</v>
      </c>
      <c r="C748" t="s">
        <v>256</v>
      </c>
      <c r="D748">
        <v>2022</v>
      </c>
      <c r="E748" t="s">
        <v>49</v>
      </c>
      <c r="F748" s="5">
        <v>150</v>
      </c>
      <c r="G748" t="s">
        <v>134</v>
      </c>
      <c r="H748" s="5">
        <v>3600</v>
      </c>
      <c r="I748" s="5">
        <v>2292.1116189690024</v>
      </c>
      <c r="J748" s="5">
        <v>0</v>
      </c>
      <c r="K748" s="5">
        <v>174</v>
      </c>
      <c r="L748" s="5">
        <v>104.40274180271948</v>
      </c>
      <c r="M748" s="5">
        <v>0</v>
      </c>
      <c r="N748" s="5">
        <v>52.579365079365076</v>
      </c>
      <c r="O748" s="5">
        <v>57.539682539682538</v>
      </c>
      <c r="P748" s="5">
        <v>1.9444444444444444</v>
      </c>
      <c r="Q748" s="5">
        <v>12.397123424399629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f t="shared" si="62"/>
        <v>124.96862215876743</v>
      </c>
      <c r="Z748" s="5">
        <v>0.50800667087574802</v>
      </c>
      <c r="AA748" s="5">
        <v>0</v>
      </c>
      <c r="AB748" s="5">
        <f>VLOOKUP($E748,Parametros!$B$3:$F$14,2,FALSE)</f>
        <v>5</v>
      </c>
      <c r="AC748" s="5" t="str">
        <f>VLOOKUP($E748,Parametros!$B$3:$F$14,4,FALSE)</f>
        <v>20225</v>
      </c>
      <c r="AD748" s="5" t="str">
        <f>VLOOKUP($E748,Parametros!$B$3:$F$14,5,FALSE)</f>
        <v>2022-5-01</v>
      </c>
      <c r="AE748" s="5">
        <v>0</v>
      </c>
      <c r="AF748" t="s">
        <v>431</v>
      </c>
      <c r="AG748" t="s">
        <v>433</v>
      </c>
      <c r="AH748" s="40">
        <f t="shared" si="63"/>
        <v>904.51701706951087</v>
      </c>
      <c r="AJ748" t="str">
        <f t="shared" si="59"/>
        <v>INSERT INTO TABLA_PRESUPUESTO VALUES ('VSR','80007-C','14004704-21',2022,'Mayo',150,'USD',3600,2292.111619,0,174,104.402742,0,52.579365,57.539683,1.944444,12.397123,0,0,0,0,0,0,0,124.968622,0.508007,0,5,'20225','2022-5-01');</v>
      </c>
    </row>
    <row r="749" spans="1:36" x14ac:dyDescent="0.2">
      <c r="A749" s="7" t="s">
        <v>117</v>
      </c>
      <c r="B749" t="s">
        <v>63</v>
      </c>
      <c r="C749" t="s">
        <v>257</v>
      </c>
      <c r="D749">
        <v>2022</v>
      </c>
      <c r="E749" t="s">
        <v>49</v>
      </c>
      <c r="F749" s="5">
        <v>214.5</v>
      </c>
      <c r="G749" t="s">
        <v>134</v>
      </c>
      <c r="H749" s="5">
        <v>5201.625</v>
      </c>
      <c r="I749" s="5">
        <v>3246.4435382958663</v>
      </c>
      <c r="J749" s="5">
        <v>0</v>
      </c>
      <c r="K749" s="5">
        <v>248.82</v>
      </c>
      <c r="L749" s="5">
        <v>149.29592077788885</v>
      </c>
      <c r="M749" s="5">
        <v>0</v>
      </c>
      <c r="N749" s="5">
        <v>75.188492063492049</v>
      </c>
      <c r="O749" s="5">
        <v>82.281746031746039</v>
      </c>
      <c r="P749" s="5">
        <v>2.7805555555555559</v>
      </c>
      <c r="Q749" s="5">
        <v>17.912551981234088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f t="shared" si="62"/>
        <v>178.88979517138006</v>
      </c>
      <c r="Z749" s="5">
        <v>0.72644953935231971</v>
      </c>
      <c r="AA749" s="5">
        <v>0</v>
      </c>
      <c r="AB749" s="5">
        <f>VLOOKUP($E749,Parametros!$B$3:$F$14,2,FALSE)</f>
        <v>5</v>
      </c>
      <c r="AC749" s="5" t="str">
        <f>VLOOKUP($E749,Parametros!$B$3:$F$14,4,FALSE)</f>
        <v>20225</v>
      </c>
      <c r="AD749" s="5" t="str">
        <f>VLOOKUP($E749,Parametros!$B$3:$F$14,5,FALSE)</f>
        <v>2022-5-01</v>
      </c>
      <c r="AE749" s="5">
        <v>0</v>
      </c>
      <c r="AF749" t="s">
        <v>431</v>
      </c>
      <c r="AG749" t="s">
        <v>433</v>
      </c>
      <c r="AH749" s="40">
        <f t="shared" si="63"/>
        <v>1378.1757457548642</v>
      </c>
      <c r="AJ749" t="str">
        <f t="shared" si="59"/>
        <v>INSERT INTO TABLA_PRESUPUESTO VALUES ('VSR','80007-C','14004705-21',2022,'Mayo',214.5,'USD',5201.625,3246.443538,0,248.82,149.295921,0,75.188492,82.281746,2.780556,17.912552,0,0,0,0,0,0,0,178.889795,0.72645,0,5,'20225','2022-5-01');</v>
      </c>
    </row>
    <row r="750" spans="1:36" x14ac:dyDescent="0.2">
      <c r="A750" s="7" t="s">
        <v>117</v>
      </c>
      <c r="B750" t="s">
        <v>63</v>
      </c>
      <c r="C750" t="s">
        <v>259</v>
      </c>
      <c r="D750">
        <v>2022</v>
      </c>
      <c r="E750" t="s">
        <v>49</v>
      </c>
      <c r="F750" s="5">
        <v>250</v>
      </c>
      <c r="G750" t="s">
        <v>134</v>
      </c>
      <c r="H750" s="5">
        <v>8500</v>
      </c>
      <c r="I750" s="5">
        <v>4484.1945974257824</v>
      </c>
      <c r="J750" s="5">
        <v>0</v>
      </c>
      <c r="K750" s="5">
        <v>375</v>
      </c>
      <c r="L750" s="5">
        <v>174.00456967119914</v>
      </c>
      <c r="M750" s="5">
        <v>0</v>
      </c>
      <c r="N750" s="5">
        <v>87.632275132275126</v>
      </c>
      <c r="O750" s="5">
        <v>95.899470899470913</v>
      </c>
      <c r="P750" s="5">
        <v>3.2407407407407409</v>
      </c>
      <c r="Q750" s="5">
        <v>29.270985863165791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f t="shared" si="62"/>
        <v>216.89015042044548</v>
      </c>
      <c r="Z750" s="5">
        <v>0.84667778479291345</v>
      </c>
      <c r="AA750" s="5">
        <v>0</v>
      </c>
      <c r="AB750" s="5">
        <f>VLOOKUP($E750,Parametros!$B$3:$F$14,2,FALSE)</f>
        <v>5</v>
      </c>
      <c r="AC750" s="5" t="str">
        <f>VLOOKUP($E750,Parametros!$B$3:$F$14,4,FALSE)</f>
        <v>20225</v>
      </c>
      <c r="AD750" s="5" t="str">
        <f>VLOOKUP($E750,Parametros!$B$3:$F$14,5,FALSE)</f>
        <v>2022-5-01</v>
      </c>
      <c r="AE750" s="5">
        <v>0</v>
      </c>
      <c r="AF750" t="s">
        <v>431</v>
      </c>
      <c r="AG750" t="s">
        <v>433</v>
      </c>
      <c r="AH750" s="40">
        <f t="shared" si="63"/>
        <v>3249.9106824825726</v>
      </c>
      <c r="AJ750" t="str">
        <f t="shared" si="59"/>
        <v>INSERT INTO TABLA_PRESUPUESTO VALUES ('VSR','80007-C','14005051-21',2022,'Mayo',250,'USD',8500,4484.194597,0,375,174.00457,0,87.632275,95.899471,3.240741,29.270986,0,0,0,0,0,0,0,216.89015,0.846678,0,5,'20225','2022-5-01');</v>
      </c>
    </row>
    <row r="751" spans="1:36" x14ac:dyDescent="0.2">
      <c r="A751" s="7" t="s">
        <v>117</v>
      </c>
      <c r="B751" t="s">
        <v>62</v>
      </c>
      <c r="C751" t="s">
        <v>260</v>
      </c>
      <c r="D751">
        <v>2022</v>
      </c>
      <c r="E751" t="s">
        <v>49</v>
      </c>
      <c r="F751" s="5">
        <v>28.75</v>
      </c>
      <c r="G751" t="s">
        <v>261</v>
      </c>
      <c r="H751" s="5">
        <v>638.25</v>
      </c>
      <c r="I751" s="5">
        <v>397.79167182518177</v>
      </c>
      <c r="J751" s="5">
        <v>0</v>
      </c>
      <c r="K751" s="5">
        <v>40.709999999999994</v>
      </c>
      <c r="L751" s="5">
        <v>20.0105255121879</v>
      </c>
      <c r="M751" s="5">
        <v>0</v>
      </c>
      <c r="N751" s="5">
        <v>12.5457845209783</v>
      </c>
      <c r="O751" s="5">
        <v>13.479596068586865</v>
      </c>
      <c r="P751" s="5">
        <v>0.51702560263072905</v>
      </c>
      <c r="Q751" s="5">
        <v>2.1979066737841841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f t="shared" si="62"/>
        <v>28.837680811231266</v>
      </c>
      <c r="Z751" s="5">
        <v>9.7367945251185042E-2</v>
      </c>
      <c r="AA751" s="5">
        <v>0</v>
      </c>
      <c r="AB751" s="5">
        <f>VLOOKUP($E751,Parametros!$B$3:$F$14,2,FALSE)</f>
        <v>5</v>
      </c>
      <c r="AC751" s="5" t="str">
        <f>VLOOKUP($E751,Parametros!$B$3:$F$14,4,FALSE)</f>
        <v>20225</v>
      </c>
      <c r="AD751" s="5" t="str">
        <f>VLOOKUP($E751,Parametros!$B$3:$F$14,5,FALSE)</f>
        <v>2022-5-01</v>
      </c>
      <c r="AE751" s="5">
        <v>0</v>
      </c>
      <c r="AF751" t="s">
        <v>431</v>
      </c>
      <c r="AG751" t="s">
        <v>434</v>
      </c>
      <c r="AH751" s="40">
        <f t="shared" si="63"/>
        <v>150.90012185139906</v>
      </c>
      <c r="AJ751" t="str">
        <f t="shared" si="59"/>
        <v>INSERT INTO TABLA_PRESUPUESTO VALUES ('VSR','80006-C','14004739-20',2022,'Mayo',28.75,'EUR',638.25,397.791672,0,40.71,20.010526,0,12.545785,13.479596,0.517026,2.197907,0,0,0,0,0,0,0,28.837681,0.097368,0,5,'20225','2022-5-01');</v>
      </c>
    </row>
    <row r="752" spans="1:36" x14ac:dyDescent="0.2">
      <c r="A752" s="7" t="s">
        <v>117</v>
      </c>
      <c r="B752" t="s">
        <v>62</v>
      </c>
      <c r="C752" t="s">
        <v>262</v>
      </c>
      <c r="D752">
        <v>2022</v>
      </c>
      <c r="E752" t="s">
        <v>49</v>
      </c>
      <c r="F752" s="5">
        <v>250</v>
      </c>
      <c r="G752" t="s">
        <v>261</v>
      </c>
      <c r="H752" s="5">
        <v>8280</v>
      </c>
      <c r="I752" s="5">
        <v>5736.6737158458254</v>
      </c>
      <c r="J752" s="5">
        <v>0</v>
      </c>
      <c r="K752" s="5">
        <v>354</v>
      </c>
      <c r="L752" s="5">
        <v>174.00456967119914</v>
      </c>
      <c r="M752" s="5">
        <v>0</v>
      </c>
      <c r="N752" s="5">
        <v>109.09377844328958</v>
      </c>
      <c r="O752" s="5">
        <v>117.21387885727708</v>
      </c>
      <c r="P752" s="5">
        <v>4.4958748054846005</v>
      </c>
      <c r="Q752" s="5">
        <v>28.513383876119146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f t="shared" si="62"/>
        <v>260.16359376696329</v>
      </c>
      <c r="Z752" s="5">
        <v>0.84667778479291345</v>
      </c>
      <c r="AA752" s="5">
        <v>0</v>
      </c>
      <c r="AB752" s="5">
        <f>VLOOKUP($E752,Parametros!$B$3:$F$14,2,FALSE)</f>
        <v>5</v>
      </c>
      <c r="AC752" s="5" t="str">
        <f>VLOOKUP($E752,Parametros!$B$3:$F$14,4,FALSE)</f>
        <v>20225</v>
      </c>
      <c r="AD752" s="5" t="str">
        <f>VLOOKUP($E752,Parametros!$B$3:$F$14,5,FALSE)</f>
        <v>2022-5-01</v>
      </c>
      <c r="AE752" s="5">
        <v>0</v>
      </c>
      <c r="AF752" t="s">
        <v>431</v>
      </c>
      <c r="AG752" t="s">
        <v>434</v>
      </c>
      <c r="AH752" s="40">
        <f t="shared" si="63"/>
        <v>1755.1581207160111</v>
      </c>
      <c r="AJ752" t="str">
        <f t="shared" si="59"/>
        <v>INSERT INTO TABLA_PRESUPUESTO VALUES ('VSR','80006-C','14005151-20',2022,'Mayo',250,'EUR',8280,5736.673716,0,354,174.00457,0,109.093778,117.213879,4.495875,28.513384,0,0,0,0,0,0,0,260.163594,0.846678,0,5,'20225','2022-5-01');</v>
      </c>
    </row>
    <row r="753" spans="1:36" x14ac:dyDescent="0.2">
      <c r="A753" s="7" t="s">
        <v>117</v>
      </c>
      <c r="B753" t="s">
        <v>62</v>
      </c>
      <c r="C753" t="s">
        <v>263</v>
      </c>
      <c r="D753">
        <v>2022</v>
      </c>
      <c r="E753" t="s">
        <v>49</v>
      </c>
      <c r="F753" s="5">
        <v>2590</v>
      </c>
      <c r="G753" t="s">
        <v>261</v>
      </c>
      <c r="H753" s="5">
        <v>55260.240000000005</v>
      </c>
      <c r="I753" s="5">
        <v>39865.21239616198</v>
      </c>
      <c r="J753" s="5">
        <v>0</v>
      </c>
      <c r="K753" s="5">
        <v>3667.4399999999996</v>
      </c>
      <c r="L753" s="5">
        <v>1802.6873417936229</v>
      </c>
      <c r="M753" s="5">
        <v>0</v>
      </c>
      <c r="N753" s="5">
        <v>1130.2115446724799</v>
      </c>
      <c r="O753" s="5">
        <v>1214.3357849613906</v>
      </c>
      <c r="P753" s="5">
        <v>46.577262984820464</v>
      </c>
      <c r="Q753" s="5">
        <v>190.2966710394293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f t="shared" si="62"/>
        <v>2590.1928455085749</v>
      </c>
      <c r="Z753" s="5">
        <v>8.7715818504545826</v>
      </c>
      <c r="AA753" s="5">
        <v>0</v>
      </c>
      <c r="AB753" s="5">
        <f>VLOOKUP($E753,Parametros!$B$3:$F$14,2,FALSE)</f>
        <v>5</v>
      </c>
      <c r="AC753" s="5" t="str">
        <f>VLOOKUP($E753,Parametros!$B$3:$F$14,4,FALSE)</f>
        <v>20225</v>
      </c>
      <c r="AD753" s="5" t="str">
        <f>VLOOKUP($E753,Parametros!$B$3:$F$14,5,FALSE)</f>
        <v>2022-5-01</v>
      </c>
      <c r="AE753" s="5">
        <v>-8.1854523159563541E-12</v>
      </c>
      <c r="AF753" t="s">
        <v>431</v>
      </c>
      <c r="AG753" t="s">
        <v>434</v>
      </c>
      <c r="AH753" s="40">
        <f t="shared" si="63"/>
        <v>7334.7074165358244</v>
      </c>
      <c r="AJ753" t="str">
        <f t="shared" si="59"/>
        <v>INSERT INTO TABLA_PRESUPUESTO VALUES ('VSR','80006-C','14003720-21',2022,'Mayo',2590,'EUR',55260.24,39865.212396,0,3667.44,1802.687342,0,1130.211545,1214.335785,46.577263,190.296671,0,0,0,0,0,0,0,2590.192846,8.771582,0,5,'20225','2022-5-01');</v>
      </c>
    </row>
    <row r="754" spans="1:36" x14ac:dyDescent="0.2">
      <c r="A754" s="7" t="s">
        <v>117</v>
      </c>
      <c r="B754" t="s">
        <v>62</v>
      </c>
      <c r="C754" t="s">
        <v>264</v>
      </c>
      <c r="D754">
        <v>2022</v>
      </c>
      <c r="E754" t="s">
        <v>49</v>
      </c>
      <c r="F754" s="5">
        <v>4513.75</v>
      </c>
      <c r="G754" t="s">
        <v>261</v>
      </c>
      <c r="H754" s="5">
        <v>96305.37000000001</v>
      </c>
      <c r="I754" s="5">
        <v>61140.089045909146</v>
      </c>
      <c r="J754" s="5">
        <v>0</v>
      </c>
      <c r="K754" s="5">
        <v>6391.4699999999993</v>
      </c>
      <c r="L754" s="5">
        <v>3141.6525054135</v>
      </c>
      <c r="M754" s="5">
        <v>0</v>
      </c>
      <c r="N754" s="5">
        <v>1969.6881697935933</v>
      </c>
      <c r="O754" s="5">
        <v>2116.2965827681378</v>
      </c>
      <c r="P754" s="5">
        <v>81.173019613024465</v>
      </c>
      <c r="Q754" s="5">
        <v>331.64154397846482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f t="shared" si="62"/>
        <v>4514.0860835576568</v>
      </c>
      <c r="Z754" s="5">
        <v>15.28676740443605</v>
      </c>
      <c r="AA754" s="5">
        <v>0</v>
      </c>
      <c r="AB754" s="5">
        <f>VLOOKUP($E754,Parametros!$B$3:$F$14,2,FALSE)</f>
        <v>5</v>
      </c>
      <c r="AC754" s="5" t="str">
        <f>VLOOKUP($E754,Parametros!$B$3:$F$14,4,FALSE)</f>
        <v>20225</v>
      </c>
      <c r="AD754" s="5" t="str">
        <f>VLOOKUP($E754,Parametros!$B$3:$F$14,5,FALSE)</f>
        <v>2022-5-01</v>
      </c>
      <c r="AE754" s="5">
        <v>0</v>
      </c>
      <c r="AF754" t="s">
        <v>431</v>
      </c>
      <c r="AG754" t="s">
        <v>434</v>
      </c>
      <c r="AH754" s="40">
        <f t="shared" si="63"/>
        <v>21118.072365119722</v>
      </c>
      <c r="AJ754" t="str">
        <f t="shared" si="59"/>
        <v>INSERT INTO TABLA_PRESUPUESTO VALUES ('VSR','80006-C','14003719-21',2022,'Mayo',4513.75,'EUR',96305.37,61140.089046,0,6391.47,3141.652505,0,1969.68817,2116.296583,81.17302,331.641544,0,0,0,0,0,0,0,4514.086084,15.286767,0,5,'20225','2022-5-01');</v>
      </c>
    </row>
    <row r="755" spans="1:36" x14ac:dyDescent="0.2">
      <c r="A755" s="7" t="s">
        <v>117</v>
      </c>
      <c r="B755" t="s">
        <v>62</v>
      </c>
      <c r="C755" t="s">
        <v>266</v>
      </c>
      <c r="D755">
        <v>2022</v>
      </c>
      <c r="E755" t="s">
        <v>49</v>
      </c>
      <c r="F755" s="5">
        <v>805</v>
      </c>
      <c r="G755" t="s">
        <v>261</v>
      </c>
      <c r="H755" s="5">
        <v>21474.18</v>
      </c>
      <c r="I755" s="5">
        <v>14371.435814999431</v>
      </c>
      <c r="J755" s="5">
        <v>0</v>
      </c>
      <c r="K755" s="5">
        <v>1139.8799999999999</v>
      </c>
      <c r="L755" s="5">
        <v>560.29471434126117</v>
      </c>
      <c r="M755" s="5">
        <v>0</v>
      </c>
      <c r="N755" s="5">
        <v>351.2819665873925</v>
      </c>
      <c r="O755" s="5">
        <v>377.42868992043225</v>
      </c>
      <c r="P755" s="5">
        <v>14.476716873660413</v>
      </c>
      <c r="Q755" s="5">
        <v>73.949461082715004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f t="shared" si="62"/>
        <v>819.86313693123338</v>
      </c>
      <c r="Z755" s="5">
        <v>2.726302467033181</v>
      </c>
      <c r="AA755" s="5">
        <v>0</v>
      </c>
      <c r="AB755" s="5">
        <f>VLOOKUP($E755,Parametros!$B$3:$F$14,2,FALSE)</f>
        <v>5</v>
      </c>
      <c r="AC755" s="5" t="str">
        <f>VLOOKUP($E755,Parametros!$B$3:$F$14,4,FALSE)</f>
        <v>20225</v>
      </c>
      <c r="AD755" s="5" t="str">
        <f>VLOOKUP($E755,Parametros!$B$3:$F$14,5,FALSE)</f>
        <v>2022-5-01</v>
      </c>
      <c r="AE755" s="5">
        <v>0</v>
      </c>
      <c r="AF755" t="s">
        <v>431</v>
      </c>
      <c r="AG755" t="s">
        <v>434</v>
      </c>
      <c r="AH755" s="40">
        <f t="shared" si="63"/>
        <v>4582.706333728077</v>
      </c>
      <c r="AJ755" t="str">
        <f t="shared" si="59"/>
        <v>INSERT INTO TABLA_PRESUPUESTO VALUES ('VSR','80006-C','14004090-21',2022,'Mayo',805,'EUR',21474.18,14371.435815,0,1139.88,560.294714,0,351.281967,377.42869,14.476717,73.949461,0,0,0,0,0,0,0,819.863137,2.726302,0,5,'20225','2022-5-01');</v>
      </c>
    </row>
    <row r="756" spans="1:36" x14ac:dyDescent="0.2">
      <c r="A756" s="7" t="s">
        <v>117</v>
      </c>
      <c r="B756" t="s">
        <v>269</v>
      </c>
      <c r="C756" t="s">
        <v>266</v>
      </c>
      <c r="D756">
        <v>2022</v>
      </c>
      <c r="E756" t="s">
        <v>49</v>
      </c>
      <c r="F756" s="5">
        <v>250</v>
      </c>
      <c r="G756" t="s">
        <v>270</v>
      </c>
      <c r="H756" s="5">
        <v>13000.000000000002</v>
      </c>
      <c r="I756" s="5">
        <v>4463.1788245339849</v>
      </c>
      <c r="J756" s="5">
        <v>0</v>
      </c>
      <c r="K756" s="5">
        <v>877.50000000000011</v>
      </c>
      <c r="L756" s="5">
        <v>174.00456967119914</v>
      </c>
      <c r="M756" s="5">
        <v>0</v>
      </c>
      <c r="N756" s="5">
        <v>200.36525218686023</v>
      </c>
      <c r="O756" s="5">
        <v>152.67308766052483</v>
      </c>
      <c r="P756" s="5">
        <v>8.5496929089893907</v>
      </c>
      <c r="Q756" s="5">
        <v>44.767390143665331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f t="shared" si="62"/>
        <v>407.20210068483271</v>
      </c>
      <c r="Z756" s="5">
        <v>0.84667778479291345</v>
      </c>
      <c r="AA756" s="5">
        <v>0</v>
      </c>
      <c r="AB756" s="5">
        <f>VLOOKUP($E756,Parametros!$B$3:$F$14,2,FALSE)</f>
        <v>5</v>
      </c>
      <c r="AC756" s="5" t="str">
        <f>VLOOKUP($E756,Parametros!$B$3:$F$14,4,FALSE)</f>
        <v>20225</v>
      </c>
      <c r="AD756" s="5" t="str">
        <f>VLOOKUP($E756,Parametros!$B$3:$F$14,5,FALSE)</f>
        <v>2022-5-01</v>
      </c>
      <c r="AE756" s="5">
        <v>0</v>
      </c>
      <c r="AF756" t="s">
        <v>431</v>
      </c>
      <c r="AG756" t="s">
        <v>436</v>
      </c>
      <c r="AH756" s="40">
        <f t="shared" si="63"/>
        <v>7078.1145051099847</v>
      </c>
      <c r="AJ756" t="str">
        <f t="shared" si="59"/>
        <v>INSERT INTO TABLA_PRESUPUESTO VALUES ('VSR','80094-C','14004090-21',2022,'Mayo',250,'GBP',13000,4463.178825,0,877.5,174.00457,0,200.365252,152.673088,8.549693,44.76739,0,0,0,0,0,0,0,407.202101,0.846678,0,5,'20225','2022-5-01');</v>
      </c>
    </row>
    <row r="757" spans="1:36" x14ac:dyDescent="0.2">
      <c r="A757" s="7" t="s">
        <v>117</v>
      </c>
      <c r="B757" t="s">
        <v>95</v>
      </c>
      <c r="C757" t="s">
        <v>263</v>
      </c>
      <c r="D757">
        <v>2022</v>
      </c>
      <c r="E757" t="s">
        <v>49</v>
      </c>
      <c r="F757" s="5">
        <v>1250</v>
      </c>
      <c r="G757" t="s">
        <v>134</v>
      </c>
      <c r="H757" s="5">
        <v>45000</v>
      </c>
      <c r="I757" s="5">
        <v>19239.967372665051</v>
      </c>
      <c r="J757" s="5">
        <v>0</v>
      </c>
      <c r="K757" s="5">
        <v>3000</v>
      </c>
      <c r="L757" s="5">
        <v>870.02284835599562</v>
      </c>
      <c r="M757" s="5">
        <v>4500</v>
      </c>
      <c r="N757" s="5">
        <v>547.41493886230728</v>
      </c>
      <c r="O757" s="5">
        <v>722.68740031897926</v>
      </c>
      <c r="P757" s="5">
        <v>24.421850079744818</v>
      </c>
      <c r="Q757" s="5">
        <v>154.96404280499536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f t="shared" si="62"/>
        <v>5953.7216209899916</v>
      </c>
      <c r="Z757" s="5">
        <v>4.2333889239645668</v>
      </c>
      <c r="AA757" s="5">
        <v>0</v>
      </c>
      <c r="AB757" s="5">
        <f>VLOOKUP($E757,Parametros!$B$3:$F$14,2,FALSE)</f>
        <v>5</v>
      </c>
      <c r="AC757" s="5" t="str">
        <f>VLOOKUP($E757,Parametros!$B$3:$F$14,4,FALSE)</f>
        <v>20225</v>
      </c>
      <c r="AD757" s="5" t="str">
        <f>VLOOKUP($E757,Parametros!$B$3:$F$14,5,FALSE)</f>
        <v>2022-5-01</v>
      </c>
      <c r="AE757" s="5">
        <v>0</v>
      </c>
      <c r="AF757" t="s">
        <v>431</v>
      </c>
      <c r="AG757" t="s">
        <v>437</v>
      </c>
      <c r="AH757" s="40">
        <f t="shared" si="63"/>
        <v>15936.28815798896</v>
      </c>
      <c r="AJ757" t="str">
        <f t="shared" si="59"/>
        <v>INSERT INTO TABLA_PRESUPUESTO VALUES ('VSR','80198-C','14003720-21',2022,'Mayo',1250,'USD',45000,19239.967373,0,3000,870.022848,4500,547.414939,722.6874,24.42185,154.964043,0,0,0,0,0,0,0,5953.721621,4.233389,0,5,'20225','2022-5-01');</v>
      </c>
    </row>
    <row r="758" spans="1:36" x14ac:dyDescent="0.2">
      <c r="A758" s="7" t="s">
        <v>117</v>
      </c>
      <c r="B758" t="s">
        <v>75</v>
      </c>
      <c r="C758" t="s">
        <v>271</v>
      </c>
      <c r="D758">
        <v>2022</v>
      </c>
      <c r="E758" t="s">
        <v>49</v>
      </c>
      <c r="F758" s="5">
        <v>6.3834524346016002</v>
      </c>
      <c r="G758" t="s">
        <v>134</v>
      </c>
      <c r="H758" s="5">
        <v>689.41286293697283</v>
      </c>
      <c r="I758" s="5">
        <v>410.64844172319749</v>
      </c>
      <c r="J758" s="5">
        <v>0</v>
      </c>
      <c r="K758" s="5">
        <v>34.470643146848644</v>
      </c>
      <c r="L758" s="5">
        <v>4.4429995755976792</v>
      </c>
      <c r="M758" s="5">
        <v>103.41192944054592</v>
      </c>
      <c r="N758" s="5">
        <v>1.3351011627924916</v>
      </c>
      <c r="O758" s="5">
        <v>0</v>
      </c>
      <c r="P758" s="5">
        <v>0.10221868277630013</v>
      </c>
      <c r="Q758" s="5">
        <v>2.3740934311662101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f t="shared" si="62"/>
        <v>111.81783723534414</v>
      </c>
      <c r="Z758" s="5">
        <v>4.5944945180632093</v>
      </c>
      <c r="AA758" s="5">
        <v>0</v>
      </c>
      <c r="AB758" s="5">
        <f>VLOOKUP($E758,Parametros!$B$3:$F$14,2,FALSE)</f>
        <v>5</v>
      </c>
      <c r="AC758" s="5" t="str">
        <f>VLOOKUP($E758,Parametros!$B$3:$F$14,4,FALSE)</f>
        <v>20225</v>
      </c>
      <c r="AD758" s="5" t="str">
        <f>VLOOKUP($E758,Parametros!$B$3:$F$14,5,FALSE)</f>
        <v>2022-5-01</v>
      </c>
      <c r="AE758" s="5">
        <v>0</v>
      </c>
      <c r="AF758" t="s">
        <v>438</v>
      </c>
      <c r="AG758" t="s">
        <v>439</v>
      </c>
      <c r="AH758" s="40">
        <f t="shared" si="63"/>
        <v>128.03294125598475</v>
      </c>
      <c r="AJ758" t="str">
        <f t="shared" si="59"/>
        <v>INSERT INTO TABLA_PRESUPUESTO VALUES ('VSR','80130-C','14004732-17',2022,'Mayo',6.383452,'USD',689.412863,410.648442,0,34.470643,4.443,103.411929,1.335101,0,0.102219,2.374093,0,0,0,0,0,0,0,111.817837,4.594495,0,5,'20225','2022-5-01');</v>
      </c>
    </row>
    <row r="759" spans="1:36" x14ac:dyDescent="0.2">
      <c r="A759" s="7" t="s">
        <v>117</v>
      </c>
      <c r="B759" t="s">
        <v>75</v>
      </c>
      <c r="C759" t="s">
        <v>272</v>
      </c>
      <c r="D759">
        <v>2022</v>
      </c>
      <c r="E759" t="s">
        <v>49</v>
      </c>
      <c r="F759" s="5">
        <v>51.167138779802137</v>
      </c>
      <c r="G759" t="s">
        <v>134</v>
      </c>
      <c r="H759" s="5">
        <v>1893.1841348526791</v>
      </c>
      <c r="I759" s="5">
        <v>979.43002523105565</v>
      </c>
      <c r="J759" s="5">
        <v>0</v>
      </c>
      <c r="K759" s="5">
        <v>94.659206742633955</v>
      </c>
      <c r="L759" s="5">
        <v>35.613263858743984</v>
      </c>
      <c r="M759" s="5">
        <v>283.97762022790187</v>
      </c>
      <c r="N759" s="5">
        <v>10.701623797082799</v>
      </c>
      <c r="O759" s="5">
        <v>0</v>
      </c>
      <c r="P759" s="5">
        <v>0.81934307196415179</v>
      </c>
      <c r="Q759" s="5">
        <v>6.519454829134415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f t="shared" si="62"/>
        <v>338.84562716107098</v>
      </c>
      <c r="Z759" s="5">
        <v>36.827585234987737</v>
      </c>
      <c r="AA759" s="5">
        <v>0</v>
      </c>
      <c r="AB759" s="5">
        <f>VLOOKUP($E759,Parametros!$B$3:$F$14,2,FALSE)</f>
        <v>5</v>
      </c>
      <c r="AC759" s="5" t="str">
        <f>VLOOKUP($E759,Parametros!$B$3:$F$14,4,FALSE)</f>
        <v>20225</v>
      </c>
      <c r="AD759" s="5" t="str">
        <f>VLOOKUP($E759,Parametros!$B$3:$F$14,5,FALSE)</f>
        <v>2022-5-01</v>
      </c>
      <c r="AE759" s="5">
        <v>0</v>
      </c>
      <c r="AF759" t="s">
        <v>438</v>
      </c>
      <c r="AG759" t="s">
        <v>439</v>
      </c>
      <c r="AH759" s="40">
        <f t="shared" si="63"/>
        <v>444.63601185917446</v>
      </c>
      <c r="AJ759" t="str">
        <f t="shared" si="59"/>
        <v>INSERT INTO TABLA_PRESUPUESTO VALUES ('VSR','80130-C','14004774-20',2022,'Mayo',51.167139,'USD',1893.184135,979.430025,0,94.659207,35.613264,283.97762,10.701624,0,0.819343,6.519455,0,0,0,0,0,0,0,338.845627,36.827585,0,5,'20225','2022-5-01');</v>
      </c>
    </row>
    <row r="760" spans="1:36" x14ac:dyDescent="0.2">
      <c r="A760" s="7" t="s">
        <v>117</v>
      </c>
      <c r="B760" t="s">
        <v>75</v>
      </c>
      <c r="C760" t="s">
        <v>273</v>
      </c>
      <c r="D760">
        <v>2022</v>
      </c>
      <c r="E760" t="s">
        <v>49</v>
      </c>
      <c r="F760" s="5">
        <v>50.726410437992229</v>
      </c>
      <c r="G760" t="s">
        <v>134</v>
      </c>
      <c r="H760" s="5">
        <v>1876.8771862057124</v>
      </c>
      <c r="I760" s="5">
        <v>1022.1981405989283</v>
      </c>
      <c r="J760" s="5">
        <v>0</v>
      </c>
      <c r="K760" s="5">
        <v>93.843859310285623</v>
      </c>
      <c r="L760" s="5">
        <v>35.306508876909845</v>
      </c>
      <c r="M760" s="5">
        <v>281.53157793085688</v>
      </c>
      <c r="N760" s="5">
        <v>10.609445320364388</v>
      </c>
      <c r="O760" s="5">
        <v>0</v>
      </c>
      <c r="P760" s="5">
        <v>0.81228565734039837</v>
      </c>
      <c r="Q760" s="5">
        <v>6.4632994805089172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f t="shared" si="62"/>
        <v>335.9269790804949</v>
      </c>
      <c r="Z760" s="5">
        <v>36.510370691424349</v>
      </c>
      <c r="AA760" s="5">
        <v>0</v>
      </c>
      <c r="AB760" s="5">
        <f>VLOOKUP($E760,Parametros!$B$3:$F$14,2,FALSE)</f>
        <v>5</v>
      </c>
      <c r="AC760" s="5" t="str">
        <f>VLOOKUP($E760,Parametros!$B$3:$F$14,4,FALSE)</f>
        <v>20225</v>
      </c>
      <c r="AD760" s="5" t="str">
        <f>VLOOKUP($E760,Parametros!$B$3:$F$14,5,FALSE)</f>
        <v>2022-5-01</v>
      </c>
      <c r="AE760" s="5">
        <v>0</v>
      </c>
      <c r="AF760" t="s">
        <v>438</v>
      </c>
      <c r="AG760" t="s">
        <v>439</v>
      </c>
      <c r="AH760" s="40">
        <f t="shared" si="63"/>
        <v>389.60169833909356</v>
      </c>
      <c r="AJ760" t="str">
        <f t="shared" si="59"/>
        <v>INSERT INTO TABLA_PRESUPUESTO VALUES ('VSR','80130-C','14004773-20',2022,'Mayo',50.72641,'USD',1876.877186,1022.198141,0,93.843859,35.306509,281.531578,10.609445,0,0.812286,6.463299,0,0,0,0,0,0,0,335.926979,36.510371,0,5,'20225','2022-5-01');</v>
      </c>
    </row>
    <row r="761" spans="1:36" x14ac:dyDescent="0.2">
      <c r="A761" s="7" t="s">
        <v>117</v>
      </c>
      <c r="B761" t="s">
        <v>75</v>
      </c>
      <c r="C761" t="s">
        <v>274</v>
      </c>
      <c r="D761">
        <v>2022</v>
      </c>
      <c r="E761" t="s">
        <v>49</v>
      </c>
      <c r="F761" s="5">
        <v>22.95483808665422</v>
      </c>
      <c r="G761" t="s">
        <v>134</v>
      </c>
      <c r="H761" s="5">
        <v>780.46449494624346</v>
      </c>
      <c r="I761" s="5">
        <v>435.31300710768716</v>
      </c>
      <c r="J761" s="5">
        <v>0</v>
      </c>
      <c r="K761" s="5">
        <v>39.023224747312177</v>
      </c>
      <c r="L761" s="5">
        <v>15.976986892561278</v>
      </c>
      <c r="M761" s="5">
        <v>117.06967424193651</v>
      </c>
      <c r="N761" s="5">
        <v>4.8010118874048038</v>
      </c>
      <c r="O761" s="5">
        <v>0</v>
      </c>
      <c r="P761" s="5">
        <v>0.3675774726294303</v>
      </c>
      <c r="Q761" s="5">
        <v>2.6876429645028614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f t="shared" si="62"/>
        <v>141.44766792252005</v>
      </c>
      <c r="Z761" s="5">
        <v>16.521761356046458</v>
      </c>
      <c r="AA761" s="5">
        <v>0</v>
      </c>
      <c r="AB761" s="5">
        <f>VLOOKUP($E761,Parametros!$B$3:$F$14,2,FALSE)</f>
        <v>5</v>
      </c>
      <c r="AC761" s="5" t="str">
        <f>VLOOKUP($E761,Parametros!$B$3:$F$14,4,FALSE)</f>
        <v>20225</v>
      </c>
      <c r="AD761" s="5" t="str">
        <f>VLOOKUP($E761,Parametros!$B$3:$F$14,5,FALSE)</f>
        <v>2022-5-01</v>
      </c>
      <c r="AE761" s="5">
        <v>0</v>
      </c>
      <c r="AF761" t="s">
        <v>438</v>
      </c>
      <c r="AG761" t="s">
        <v>439</v>
      </c>
      <c r="AH761" s="40">
        <f t="shared" si="63"/>
        <v>148.70360827616275</v>
      </c>
      <c r="AJ761" t="str">
        <f t="shared" si="59"/>
        <v>INSERT INTO TABLA_PRESUPUESTO VALUES ('VSR','80130-C','14005136-20',2022,'Mayo',22.954838,'USD',780.464495,435.313007,0,39.023225,15.976987,117.069674,4.801012,0,0.367577,2.687643,0,0,0,0,0,0,0,141.447668,16.521761,0,5,'20225','2022-5-01');</v>
      </c>
    </row>
    <row r="762" spans="1:36" x14ac:dyDescent="0.2">
      <c r="A762" s="7" t="s">
        <v>117</v>
      </c>
      <c r="B762" t="s">
        <v>75</v>
      </c>
      <c r="C762" t="s">
        <v>275</v>
      </c>
      <c r="D762">
        <v>2022</v>
      </c>
      <c r="E762" t="s">
        <v>49</v>
      </c>
      <c r="F762" s="5">
        <v>55.944065323290197</v>
      </c>
      <c r="G762" t="s">
        <v>134</v>
      </c>
      <c r="H762" s="5">
        <v>2069.9304169617371</v>
      </c>
      <c r="I762" s="5">
        <v>1377.2223345138366</v>
      </c>
      <c r="J762" s="5">
        <v>0</v>
      </c>
      <c r="K762" s="5">
        <v>103.49652084808687</v>
      </c>
      <c r="L762" s="5">
        <v>38.938092048946253</v>
      </c>
      <c r="M762" s="5">
        <v>310.48956254426059</v>
      </c>
      <c r="N762" s="5">
        <v>11.700719544740434</v>
      </c>
      <c r="O762" s="5">
        <v>0</v>
      </c>
      <c r="P762" s="5">
        <v>0.89583634014418945</v>
      </c>
      <c r="Q762" s="5">
        <v>7.1281063497204569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f t="shared" si="62"/>
        <v>370.48000635699196</v>
      </c>
      <c r="Z762" s="5">
        <v>40.265781578126351</v>
      </c>
      <c r="AA762" s="5">
        <v>0</v>
      </c>
      <c r="AB762" s="5">
        <f>VLOOKUP($E762,Parametros!$B$3:$F$14,2,FALSE)</f>
        <v>5</v>
      </c>
      <c r="AC762" s="5" t="str">
        <f>VLOOKUP($E762,Parametros!$B$3:$F$14,4,FALSE)</f>
        <v>20225</v>
      </c>
      <c r="AD762" s="5" t="str">
        <f>VLOOKUP($E762,Parametros!$B$3:$F$14,5,FALSE)</f>
        <v>2022-5-01</v>
      </c>
      <c r="AE762" s="5">
        <v>0</v>
      </c>
      <c r="AF762" t="s">
        <v>438</v>
      </c>
      <c r="AG762" t="s">
        <v>439</v>
      </c>
      <c r="AH762" s="40">
        <f t="shared" si="63"/>
        <v>179.79346319387577</v>
      </c>
      <c r="AJ762" t="str">
        <f t="shared" si="59"/>
        <v>INSERT INTO TABLA_PRESUPUESTO VALUES ('VSR','80130-C','14004731-19',2022,'Mayo',55.944065,'USD',2069.930417,1377.222335,0,103.496521,38.938092,310.489563,11.70072,0,0.895836,7.128106,0,0,0,0,0,0,0,370.480006,40.265782,0,5,'20225','2022-5-01');</v>
      </c>
    </row>
    <row r="763" spans="1:36" x14ac:dyDescent="0.2">
      <c r="A763" s="7" t="s">
        <v>117</v>
      </c>
      <c r="B763" t="s">
        <v>75</v>
      </c>
      <c r="C763" t="s">
        <v>276</v>
      </c>
      <c r="D763">
        <v>2022</v>
      </c>
      <c r="E763" t="s">
        <v>49</v>
      </c>
      <c r="F763" s="5">
        <v>15.266261078563916</v>
      </c>
      <c r="G763" t="s">
        <v>134</v>
      </c>
      <c r="H763" s="5">
        <v>519.05287667117318</v>
      </c>
      <c r="I763" s="5">
        <v>309.14123941304882</v>
      </c>
      <c r="J763" s="5">
        <v>0</v>
      </c>
      <c r="K763" s="5">
        <v>25.95264383355866</v>
      </c>
      <c r="L763" s="5">
        <v>10.625596757854762</v>
      </c>
      <c r="M763" s="5">
        <v>77.857931500675974</v>
      </c>
      <c r="N763" s="5">
        <v>3.1929434935558518</v>
      </c>
      <c r="O763" s="5">
        <v>0</v>
      </c>
      <c r="P763" s="5">
        <v>0.2444597362253699</v>
      </c>
      <c r="Q763" s="5">
        <v>1.7874340488561702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f t="shared" si="62"/>
        <v>94.070671259260536</v>
      </c>
      <c r="Z763" s="5">
        <v>10.987902479947159</v>
      </c>
      <c r="AA763" s="5">
        <v>0</v>
      </c>
      <c r="AB763" s="5">
        <f>VLOOKUP($E763,Parametros!$B$3:$F$14,2,FALSE)</f>
        <v>5</v>
      </c>
      <c r="AC763" s="5" t="str">
        <f>VLOOKUP($E763,Parametros!$B$3:$F$14,4,FALSE)</f>
        <v>20225</v>
      </c>
      <c r="AD763" s="5" t="str">
        <f>VLOOKUP($E763,Parametros!$B$3:$F$14,5,FALSE)</f>
        <v>2022-5-01</v>
      </c>
      <c r="AE763" s="5">
        <v>0</v>
      </c>
      <c r="AF763" t="s">
        <v>438</v>
      </c>
      <c r="AG763" t="s">
        <v>439</v>
      </c>
      <c r="AH763" s="40">
        <f t="shared" si="63"/>
        <v>79.262725407450347</v>
      </c>
      <c r="AJ763" t="str">
        <f t="shared" si="59"/>
        <v>INSERT INTO TABLA_PRESUPUESTO VALUES ('VSR','80130-C','14005137-20',2022,'Mayo',15.266261,'USD',519.052877,309.141239,0,25.952644,10.625597,77.857932,3.192943,0,0.24446,1.787434,0,0,0,0,0,0,0,94.070671,10.987902,0,5,'20225','2022-5-01');</v>
      </c>
    </row>
    <row r="764" spans="1:36" x14ac:dyDescent="0.2">
      <c r="A764" s="7" t="s">
        <v>117</v>
      </c>
      <c r="B764" t="s">
        <v>75</v>
      </c>
      <c r="C764" t="s">
        <v>277</v>
      </c>
      <c r="D764">
        <v>2022</v>
      </c>
      <c r="E764" t="s">
        <v>49</v>
      </c>
      <c r="F764" s="5">
        <v>22.215551835876308</v>
      </c>
      <c r="G764" t="s">
        <v>134</v>
      </c>
      <c r="H764" s="5">
        <v>755.32876241979443</v>
      </c>
      <c r="I764" s="5">
        <v>396.65742729866832</v>
      </c>
      <c r="J764" s="5">
        <v>0</v>
      </c>
      <c r="K764" s="5">
        <v>37.766438120989726</v>
      </c>
      <c r="L764" s="5">
        <v>15.462430148839498</v>
      </c>
      <c r="M764" s="5">
        <v>113.29931436296917</v>
      </c>
      <c r="N764" s="5">
        <v>4.6463899264577897</v>
      </c>
      <c r="O764" s="5">
        <v>0</v>
      </c>
      <c r="P764" s="5">
        <v>0.35573922874442454</v>
      </c>
      <c r="Q764" s="5">
        <v>2.6010844149214489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f t="shared" si="62"/>
        <v>136.89218747412974</v>
      </c>
      <c r="Z764" s="5">
        <v>15.989659541036913</v>
      </c>
      <c r="AA764" s="5">
        <v>0</v>
      </c>
      <c r="AB764" s="5">
        <f>VLOOKUP($E764,Parametros!$B$3:$F$14,2,FALSE)</f>
        <v>5</v>
      </c>
      <c r="AC764" s="5" t="str">
        <f>VLOOKUP($E764,Parametros!$B$3:$F$14,4,FALSE)</f>
        <v>20225</v>
      </c>
      <c r="AD764" s="5" t="str">
        <f>VLOOKUP($E764,Parametros!$B$3:$F$14,5,FALSE)</f>
        <v>2022-5-01</v>
      </c>
      <c r="AE764" s="5">
        <v>0</v>
      </c>
      <c r="AF764" t="s">
        <v>438</v>
      </c>
      <c r="AG764" t="s">
        <v>439</v>
      </c>
      <c r="AH764" s="40">
        <f t="shared" si="63"/>
        <v>168.55027937716713</v>
      </c>
      <c r="AJ764" t="str">
        <f t="shared" si="59"/>
        <v>INSERT INTO TABLA_PRESUPUESTO VALUES ('VSR','80130-C','14005138-20',2022,'Mayo',22.215552,'USD',755.328762,396.657427,0,37.766438,15.46243,113.299314,4.64639,0,0.355739,2.601084,0,0,0,0,0,0,0,136.892187,15.98966,0,5,'20225','2022-5-01');</v>
      </c>
    </row>
    <row r="765" spans="1:36" x14ac:dyDescent="0.2">
      <c r="A765" s="7" t="s">
        <v>117</v>
      </c>
      <c r="B765" t="s">
        <v>75</v>
      </c>
      <c r="C765" t="s">
        <v>278</v>
      </c>
      <c r="D765">
        <v>2022</v>
      </c>
      <c r="E765" t="s">
        <v>49</v>
      </c>
      <c r="F765" s="5">
        <v>18.500638425717288</v>
      </c>
      <c r="G765" t="s">
        <v>134</v>
      </c>
      <c r="H765" s="5">
        <v>629.02170647438777</v>
      </c>
      <c r="I765" s="5">
        <v>347.83254444802924</v>
      </c>
      <c r="J765" s="5">
        <v>0</v>
      </c>
      <c r="K765" s="5">
        <v>31.451085323719393</v>
      </c>
      <c r="L765" s="5">
        <v>12.87678251163755</v>
      </c>
      <c r="M765" s="5">
        <v>94.353255971158163</v>
      </c>
      <c r="N765" s="5">
        <v>3.8694145726990401</v>
      </c>
      <c r="O765" s="5">
        <v>0</v>
      </c>
      <c r="P765" s="5">
        <v>0.29625205322227033</v>
      </c>
      <c r="Q765" s="5">
        <v>2.1661277032748503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f t="shared" si="62"/>
        <v>114.00089822096827</v>
      </c>
      <c r="Z765" s="5">
        <v>13.315847920613932</v>
      </c>
      <c r="AA765" s="5">
        <v>0</v>
      </c>
      <c r="AB765" s="5">
        <f>VLOOKUP($E765,Parametros!$B$3:$F$14,2,FALSE)</f>
        <v>5</v>
      </c>
      <c r="AC765" s="5" t="str">
        <f>VLOOKUP($E765,Parametros!$B$3:$F$14,4,FALSE)</f>
        <v>20225</v>
      </c>
      <c r="AD765" s="5" t="str">
        <f>VLOOKUP($E765,Parametros!$B$3:$F$14,5,FALSE)</f>
        <v>2022-5-01</v>
      </c>
      <c r="AE765" s="5">
        <v>0</v>
      </c>
      <c r="AF765" t="s">
        <v>438</v>
      </c>
      <c r="AG765" t="s">
        <v>439</v>
      </c>
      <c r="AH765" s="40">
        <f t="shared" si="63"/>
        <v>122.86039597003337</v>
      </c>
      <c r="AJ765" t="str">
        <f t="shared" si="59"/>
        <v>INSERT INTO TABLA_PRESUPUESTO VALUES ('VSR','80130-C','14005139-20',2022,'Mayo',18.500638,'USD',629.021706,347.832544,0,31.451085,12.876783,94.353256,3.869415,0,0.296252,2.166128,0,0,0,0,0,0,0,114.000898,13.315848,0,5,'20225','2022-5-01');</v>
      </c>
    </row>
    <row r="766" spans="1:36" x14ac:dyDescent="0.2">
      <c r="A766" s="7" t="s">
        <v>117</v>
      </c>
      <c r="B766" t="s">
        <v>75</v>
      </c>
      <c r="C766" t="s">
        <v>279</v>
      </c>
      <c r="D766">
        <v>2022</v>
      </c>
      <c r="E766" t="s">
        <v>49</v>
      </c>
      <c r="F766" s="5">
        <v>7.2634874138930021</v>
      </c>
      <c r="G766" t="s">
        <v>134</v>
      </c>
      <c r="H766" s="5">
        <v>246.95857207236207</v>
      </c>
      <c r="I766" s="5">
        <v>126.1280738300636</v>
      </c>
      <c r="J766" s="5">
        <v>0</v>
      </c>
      <c r="K766" s="5">
        <v>12.347928603618104</v>
      </c>
      <c r="L766" s="5">
        <v>5.055520007066491</v>
      </c>
      <c r="M766" s="5">
        <v>37.04378581085431</v>
      </c>
      <c r="N766" s="5">
        <v>1.5191607663044189</v>
      </c>
      <c r="O766" s="5">
        <v>0</v>
      </c>
      <c r="P766" s="5">
        <v>0.11631074617018206</v>
      </c>
      <c r="Q766" s="5">
        <v>0.85043774963737884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f t="shared" si="62"/>
        <v>44.757595405435097</v>
      </c>
      <c r="Z766" s="5">
        <v>5.2279003324688071</v>
      </c>
      <c r="AA766" s="5">
        <v>0</v>
      </c>
      <c r="AB766" s="5">
        <f>VLOOKUP($E766,Parametros!$B$3:$F$14,2,FALSE)</f>
        <v>5</v>
      </c>
      <c r="AC766" s="5" t="str">
        <f>VLOOKUP($E766,Parametros!$B$3:$F$14,4,FALSE)</f>
        <v>20225</v>
      </c>
      <c r="AD766" s="5" t="str">
        <f>VLOOKUP($E766,Parametros!$B$3:$F$14,5,FALSE)</f>
        <v>2022-5-01</v>
      </c>
      <c r="AE766" s="5">
        <v>0</v>
      </c>
      <c r="AF766" t="s">
        <v>438</v>
      </c>
      <c r="AG766" t="s">
        <v>439</v>
      </c>
      <c r="AH766" s="40">
        <f t="shared" si="63"/>
        <v>58.6694542261788</v>
      </c>
      <c r="AJ766" t="str">
        <f t="shared" si="59"/>
        <v>INSERT INTO TABLA_PRESUPUESTO VALUES ('VSR','80130-C','14005140-21',2022,'Mayo',7.263487,'USD',246.958572,126.128074,0,12.347929,5.05552,37.043786,1.519161,0,0.116311,0.850438,0,0,0,0,0,0,0,44.757595,5.2279,0,5,'20225','2022-5-01');</v>
      </c>
    </row>
    <row r="767" spans="1:36" x14ac:dyDescent="0.2">
      <c r="A767" s="7" t="s">
        <v>117</v>
      </c>
      <c r="B767" t="s">
        <v>75</v>
      </c>
      <c r="C767" t="s">
        <v>280</v>
      </c>
      <c r="D767">
        <v>2022</v>
      </c>
      <c r="E767" t="s">
        <v>49</v>
      </c>
      <c r="F767" s="5">
        <v>64.772849202772591</v>
      </c>
      <c r="G767" t="s">
        <v>134</v>
      </c>
      <c r="H767" s="5">
        <v>1807.1624927573553</v>
      </c>
      <c r="I767" s="5">
        <v>988.68066719495232</v>
      </c>
      <c r="J767" s="5">
        <v>0</v>
      </c>
      <c r="K767" s="5">
        <v>90.35812463786776</v>
      </c>
      <c r="L767" s="5">
        <v>45.083087007623668</v>
      </c>
      <c r="M767" s="5">
        <v>271.07437391360327</v>
      </c>
      <c r="N767" s="5">
        <v>13.547262578357667</v>
      </c>
      <c r="O767" s="5">
        <v>0</v>
      </c>
      <c r="P767" s="5">
        <v>1.0372122911555088</v>
      </c>
      <c r="Q767" s="5">
        <v>6.223226797405176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f t="shared" si="62"/>
        <v>338.50238075712741</v>
      </c>
      <c r="Z767" s="5">
        <v>46.620305176605761</v>
      </c>
      <c r="AA767" s="5">
        <v>0</v>
      </c>
      <c r="AB767" s="5">
        <f>VLOOKUP($E767,Parametros!$B$3:$F$14,2,FALSE)</f>
        <v>5</v>
      </c>
      <c r="AC767" s="5" t="str">
        <f>VLOOKUP($E767,Parametros!$B$3:$F$14,4,FALSE)</f>
        <v>20225</v>
      </c>
      <c r="AD767" s="5" t="str">
        <f>VLOOKUP($E767,Parametros!$B$3:$F$14,5,FALSE)</f>
        <v>2022-5-01</v>
      </c>
      <c r="AE767" s="5">
        <v>0</v>
      </c>
      <c r="AF767" t="s">
        <v>438</v>
      </c>
      <c r="AG767" t="s">
        <v>439</v>
      </c>
      <c r="AH767" s="40">
        <f t="shared" si="63"/>
        <v>344.53823315978394</v>
      </c>
      <c r="AJ767" t="str">
        <f t="shared" si="59"/>
        <v>INSERT INTO TABLA_PRESUPUESTO VALUES ('VSR','80130-C','14005128-20',2022,'Mayo',64.772849,'USD',1807.162493,988.680667,0,90.358125,45.083087,271.074374,13.547263,0,1.037212,6.223227,0,0,0,0,0,0,0,338.502381,46.620305,0,5,'20225','2022-5-01');</v>
      </c>
    </row>
    <row r="768" spans="1:36" x14ac:dyDescent="0.2">
      <c r="A768" s="7" t="s">
        <v>117</v>
      </c>
      <c r="B768" t="s">
        <v>75</v>
      </c>
      <c r="C768" t="s">
        <v>281</v>
      </c>
      <c r="D768">
        <v>2022</v>
      </c>
      <c r="E768" t="s">
        <v>49</v>
      </c>
      <c r="F768" s="5">
        <v>73.47367969269726</v>
      </c>
      <c r="G768" t="s">
        <v>134</v>
      </c>
      <c r="H768" s="5">
        <v>2049.9156634262536</v>
      </c>
      <c r="I768" s="5">
        <v>1186.0769255542482</v>
      </c>
      <c r="J768" s="5">
        <v>0</v>
      </c>
      <c r="K768" s="5">
        <v>102.49578317131268</v>
      </c>
      <c r="L768" s="5">
        <v>51.139024068349237</v>
      </c>
      <c r="M768" s="5">
        <v>307.487349513938</v>
      </c>
      <c r="N768" s="5">
        <v>15.367044118734066</v>
      </c>
      <c r="O768" s="5">
        <v>0</v>
      </c>
      <c r="P768" s="5">
        <v>1.176539315340577</v>
      </c>
      <c r="Q768" s="5">
        <v>7.0591826358625873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f t="shared" si="62"/>
        <v>383.97284981405488</v>
      </c>
      <c r="Z768" s="5">
        <v>52.882734230179658</v>
      </c>
      <c r="AA768" s="5">
        <v>0</v>
      </c>
      <c r="AB768" s="5">
        <f>VLOOKUP($E768,Parametros!$B$3:$F$14,2,FALSE)</f>
        <v>5</v>
      </c>
      <c r="AC768" s="5" t="str">
        <f>VLOOKUP($E768,Parametros!$B$3:$F$14,4,FALSE)</f>
        <v>20225</v>
      </c>
      <c r="AD768" s="5" t="str">
        <f>VLOOKUP($E768,Parametros!$B$3:$F$14,5,FALSE)</f>
        <v>2022-5-01</v>
      </c>
      <c r="AE768" s="5">
        <v>0</v>
      </c>
      <c r="AF768" t="s">
        <v>438</v>
      </c>
      <c r="AG768" t="s">
        <v>439</v>
      </c>
      <c r="AH768" s="40">
        <f t="shared" si="63"/>
        <v>326.2310808182886</v>
      </c>
      <c r="AJ768" t="str">
        <f t="shared" si="59"/>
        <v>INSERT INTO TABLA_PRESUPUESTO VALUES ('VSR','80130-C','14005129-20',2022,'Mayo',73.47368,'USD',2049.915663,1186.076926,0,102.495783,51.139024,307.48735,15.367044,0,1.176539,7.059183,0,0,0,0,0,0,0,383.97285,52.882734,0,5,'20225','2022-5-01');</v>
      </c>
    </row>
    <row r="769" spans="1:36" x14ac:dyDescent="0.2">
      <c r="A769" s="7" t="s">
        <v>117</v>
      </c>
      <c r="B769" t="s">
        <v>75</v>
      </c>
      <c r="C769" t="s">
        <v>282</v>
      </c>
      <c r="D769">
        <v>2022</v>
      </c>
      <c r="E769" t="s">
        <v>49</v>
      </c>
      <c r="F769" s="5">
        <v>37.589862443400072</v>
      </c>
      <c r="G769" t="s">
        <v>134</v>
      </c>
      <c r="H769" s="5">
        <v>1048.7571621708619</v>
      </c>
      <c r="I769" s="5">
        <v>511.48342576723616</v>
      </c>
      <c r="J769" s="5">
        <v>0</v>
      </c>
      <c r="K769" s="5">
        <v>52.437858108543104</v>
      </c>
      <c r="L769" s="5">
        <v>26.163231353853597</v>
      </c>
      <c r="M769" s="5">
        <v>157.31357432562928</v>
      </c>
      <c r="N769" s="5">
        <v>7.8619320143058964</v>
      </c>
      <c r="O769" s="5">
        <v>0</v>
      </c>
      <c r="P769" s="5">
        <v>0.60192916984529521</v>
      </c>
      <c r="Q769" s="5">
        <v>3.61154777268202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f t="shared" si="62"/>
        <v>196.44431403025567</v>
      </c>
      <c r="Z769" s="5">
        <v>27.055330747793157</v>
      </c>
      <c r="AA769" s="5">
        <v>0</v>
      </c>
      <c r="AB769" s="5">
        <f>VLOOKUP($E769,Parametros!$B$3:$F$14,2,FALSE)</f>
        <v>5</v>
      </c>
      <c r="AC769" s="5" t="str">
        <f>VLOOKUP($E769,Parametros!$B$3:$F$14,4,FALSE)</f>
        <v>20225</v>
      </c>
      <c r="AD769" s="5" t="str">
        <f>VLOOKUP($E769,Parametros!$B$3:$F$14,5,FALSE)</f>
        <v>2022-5-01</v>
      </c>
      <c r="AE769" s="5">
        <v>0</v>
      </c>
      <c r="AF769" t="s">
        <v>438</v>
      </c>
      <c r="AG769" t="s">
        <v>439</v>
      </c>
      <c r="AH769" s="40">
        <f t="shared" si="63"/>
        <v>262.22833291097334</v>
      </c>
      <c r="AJ769" t="str">
        <f t="shared" si="59"/>
        <v>INSERT INTO TABLA_PRESUPUESTO VALUES ('VSR','80130-C','14005132-20',2022,'Mayo',37.589862,'USD',1048.757162,511.483426,0,52.437858,26.163231,157.313574,7.861932,0,0.601929,3.611548,0,0,0,0,0,0,0,196.444314,27.055331,0,5,'20225','2022-5-01');</v>
      </c>
    </row>
    <row r="770" spans="1:36" x14ac:dyDescent="0.2">
      <c r="A770" s="7" t="s">
        <v>117</v>
      </c>
      <c r="B770" t="s">
        <v>75</v>
      </c>
      <c r="C770" t="s">
        <v>283</v>
      </c>
      <c r="D770">
        <v>2022</v>
      </c>
      <c r="E770" t="s">
        <v>49</v>
      </c>
      <c r="F770" s="5">
        <v>67.658908989463285</v>
      </c>
      <c r="G770" t="s">
        <v>134</v>
      </c>
      <c r="H770" s="5">
        <v>1887.6835608060255</v>
      </c>
      <c r="I770" s="5">
        <v>1022.8676520340341</v>
      </c>
      <c r="J770" s="5">
        <v>0</v>
      </c>
      <c r="K770" s="5">
        <v>94.384178040301279</v>
      </c>
      <c r="L770" s="5">
        <v>47.09183737253754</v>
      </c>
      <c r="M770" s="5">
        <v>283.15253412090379</v>
      </c>
      <c r="N770" s="5">
        <v>14.150882925900818</v>
      </c>
      <c r="O770" s="5">
        <v>0</v>
      </c>
      <c r="P770" s="5">
        <v>1.0834269740142815</v>
      </c>
      <c r="Q770" s="5">
        <v>6.500512802645134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f t="shared" si="62"/>
        <v>353.58490562404933</v>
      </c>
      <c r="Z770" s="5">
        <v>48.697548800585338</v>
      </c>
      <c r="AA770" s="5">
        <v>0</v>
      </c>
      <c r="AB770" s="5">
        <f>VLOOKUP($E770,Parametros!$B$3:$F$14,2,FALSE)</f>
        <v>5</v>
      </c>
      <c r="AC770" s="5" t="str">
        <f>VLOOKUP($E770,Parametros!$B$3:$F$14,4,FALSE)</f>
        <v>20225</v>
      </c>
      <c r="AD770" s="5" t="str">
        <f>VLOOKUP($E770,Parametros!$B$3:$F$14,5,FALSE)</f>
        <v>2022-5-01</v>
      </c>
      <c r="AE770" s="5">
        <v>0</v>
      </c>
      <c r="AF770" t="s">
        <v>438</v>
      </c>
      <c r="AG770" t="s">
        <v>439</v>
      </c>
      <c r="AH770" s="40">
        <f t="shared" si="63"/>
        <v>369.75498773510344</v>
      </c>
      <c r="AJ770" t="str">
        <f t="shared" si="59"/>
        <v>INSERT INTO TABLA_PRESUPUESTO VALUES ('VSR','80130-C','14005130-20',2022,'Mayo',67.658909,'USD',1887.683561,1022.867652,0,94.384178,47.091837,283.152534,14.150883,0,1.083427,6.500513,0,0,0,0,0,0,0,353.584906,48.697549,0,5,'20225','2022-5-01');</v>
      </c>
    </row>
    <row r="771" spans="1:36" x14ac:dyDescent="0.2">
      <c r="A771" s="7" t="s">
        <v>117</v>
      </c>
      <c r="B771" t="s">
        <v>75</v>
      </c>
      <c r="C771" t="s">
        <v>284</v>
      </c>
      <c r="D771">
        <v>2022</v>
      </c>
      <c r="E771" t="s">
        <v>49</v>
      </c>
      <c r="F771" s="5">
        <v>36.992746625464065</v>
      </c>
      <c r="G771" t="s">
        <v>134</v>
      </c>
      <c r="H771" s="5">
        <v>1032.0976308504473</v>
      </c>
      <c r="I771" s="5">
        <v>516.90550744636698</v>
      </c>
      <c r="J771" s="5">
        <v>0</v>
      </c>
      <c r="K771" s="5">
        <v>51.604881542522371</v>
      </c>
      <c r="L771" s="5">
        <v>25.747627830078311</v>
      </c>
      <c r="M771" s="5">
        <v>154.81464462756711</v>
      </c>
      <c r="N771" s="5">
        <v>7.737045045848693</v>
      </c>
      <c r="O771" s="5">
        <v>0</v>
      </c>
      <c r="P771" s="5">
        <v>0.59236751132279053</v>
      </c>
      <c r="Q771" s="5">
        <v>3.5541782543565117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f t="shared" si="62"/>
        <v>193.32379164399592</v>
      </c>
      <c r="Z771" s="5">
        <v>26.625556204900832</v>
      </c>
      <c r="AA771" s="5">
        <v>0</v>
      </c>
      <c r="AB771" s="5">
        <f>VLOOKUP($E771,Parametros!$B$3:$F$14,2,FALSE)</f>
        <v>5</v>
      </c>
      <c r="AC771" s="5" t="str">
        <f>VLOOKUP($E771,Parametros!$B$3:$F$14,4,FALSE)</f>
        <v>20225</v>
      </c>
      <c r="AD771" s="5" t="str">
        <f>VLOOKUP($E771,Parametros!$B$3:$F$14,5,FALSE)</f>
        <v>2022-5-01</v>
      </c>
      <c r="AE771" s="5">
        <v>0</v>
      </c>
      <c r="AF771" t="s">
        <v>438</v>
      </c>
      <c r="AG771" t="s">
        <v>439</v>
      </c>
      <c r="AH771" s="40">
        <f t="shared" si="63"/>
        <v>244.51582238748381</v>
      </c>
      <c r="AJ771" t="str">
        <f t="shared" si="59"/>
        <v>INSERT INTO TABLA_PRESUPUESTO VALUES ('VSR','80130-C','14004728-20',2022,'Mayo',36.992747,'USD',1032.097631,516.905507,0,51.604882,25.747628,154.814645,7.737045,0,0.592368,3.554178,0,0,0,0,0,0,0,193.323792,26.625556,0,5,'20225','2022-5-01');</v>
      </c>
    </row>
    <row r="772" spans="1:36" x14ac:dyDescent="0.2">
      <c r="A772" s="7" t="s">
        <v>117</v>
      </c>
      <c r="B772" t="s">
        <v>75</v>
      </c>
      <c r="C772" t="s">
        <v>285</v>
      </c>
      <c r="D772">
        <v>2022</v>
      </c>
      <c r="E772" t="s">
        <v>49</v>
      </c>
      <c r="F772" s="5">
        <v>44.21500461383291</v>
      </c>
      <c r="G772" t="s">
        <v>134</v>
      </c>
      <c r="H772" s="5">
        <v>1233.5986287259382</v>
      </c>
      <c r="I772" s="5">
        <v>678.81163322033308</v>
      </c>
      <c r="J772" s="5">
        <v>0</v>
      </c>
      <c r="K772" s="5">
        <v>61.679931436296911</v>
      </c>
      <c r="L772" s="5">
        <v>30.774451403360317</v>
      </c>
      <c r="M772" s="5">
        <v>185.03979430889072</v>
      </c>
      <c r="N772" s="5">
        <v>9.2475826643310644</v>
      </c>
      <c r="O772" s="5">
        <v>0</v>
      </c>
      <c r="P772" s="5">
        <v>0.70801804773784727</v>
      </c>
      <c r="Q772" s="5">
        <v>4.248076237912664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f t="shared" si="62"/>
        <v>231.06725288732795</v>
      </c>
      <c r="Z772" s="5">
        <v>31.823781628455642</v>
      </c>
      <c r="AA772" s="5">
        <v>0</v>
      </c>
      <c r="AB772" s="5">
        <f>VLOOKUP($E772,Parametros!$B$3:$F$14,2,FALSE)</f>
        <v>5</v>
      </c>
      <c r="AC772" s="5" t="str">
        <f>VLOOKUP($E772,Parametros!$B$3:$F$14,4,FALSE)</f>
        <v>20225</v>
      </c>
      <c r="AD772" s="5" t="str">
        <f>VLOOKUP($E772,Parametros!$B$3:$F$14,5,FALSE)</f>
        <v>2022-5-01</v>
      </c>
      <c r="AE772" s="5">
        <v>0</v>
      </c>
      <c r="AF772" t="s">
        <v>438</v>
      </c>
      <c r="AG772" t="s">
        <v>439</v>
      </c>
      <c r="AH772" s="40">
        <f t="shared" si="63"/>
        <v>231.26535977862002</v>
      </c>
      <c r="AJ772" t="str">
        <f t="shared" si="59"/>
        <v>INSERT INTO TABLA_PRESUPUESTO VALUES ('VSR','80130-C','14004914-20',2022,'Mayo',44.215005,'USD',1233.598629,678.811633,0,61.679931,30.774451,185.039794,9.247583,0,0.708018,4.248076,0,0,0,0,0,0,0,231.067253,31.823782,0,5,'20225','2022-5-01');</v>
      </c>
    </row>
    <row r="773" spans="1:36" x14ac:dyDescent="0.2">
      <c r="A773" s="7" t="s">
        <v>117</v>
      </c>
      <c r="B773" t="s">
        <v>75</v>
      </c>
      <c r="C773" t="s">
        <v>286</v>
      </c>
      <c r="D773">
        <v>2022</v>
      </c>
      <c r="E773" t="s">
        <v>49</v>
      </c>
      <c r="F773" s="5">
        <v>3.9011566771819131</v>
      </c>
      <c r="G773" t="s">
        <v>134</v>
      </c>
      <c r="H773" s="5">
        <v>312.09253417455307</v>
      </c>
      <c r="I773" s="5">
        <v>96.871033641377494</v>
      </c>
      <c r="J773" s="5">
        <v>0</v>
      </c>
      <c r="K773" s="5">
        <v>15.604626708727652</v>
      </c>
      <c r="L773" s="5">
        <v>2.7152763553318553</v>
      </c>
      <c r="M773" s="5">
        <v>46.813880126182958</v>
      </c>
      <c r="N773" s="5">
        <v>0.81592819392040006</v>
      </c>
      <c r="O773" s="5">
        <v>0</v>
      </c>
      <c r="P773" s="5">
        <v>6.246950234703063E-2</v>
      </c>
      <c r="Q773" s="5">
        <v>1.0747360183321093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f t="shared" si="62"/>
        <v>51.574874187679036</v>
      </c>
      <c r="Z773" s="5">
        <v>2.8078603468965362</v>
      </c>
      <c r="AA773" s="5">
        <v>0</v>
      </c>
      <c r="AB773" s="5">
        <f>VLOOKUP($E773,Parametros!$B$3:$F$14,2,FALSE)</f>
        <v>5</v>
      </c>
      <c r="AC773" s="5" t="str">
        <f>VLOOKUP($E773,Parametros!$B$3:$F$14,4,FALSE)</f>
        <v>20225</v>
      </c>
      <c r="AD773" s="5" t="str">
        <f>VLOOKUP($E773,Parametros!$B$3:$F$14,5,FALSE)</f>
        <v>2022-5-01</v>
      </c>
      <c r="AE773" s="5">
        <v>0</v>
      </c>
      <c r="AF773" t="s">
        <v>438</v>
      </c>
      <c r="AG773" t="s">
        <v>439</v>
      </c>
      <c r="AH773" s="40">
        <f t="shared" si="63"/>
        <v>145.32672328143701</v>
      </c>
      <c r="AJ773" t="str">
        <f t="shared" si="59"/>
        <v>INSERT INTO TABLA_PRESUPUESTO VALUES ('VSR','80130-C','14005146-18',2022,'Mayo',3.901157,'USD',312.092534,96.871034,0,15.604627,2.715276,46.81388,0.815928,0,0.06247,1.074736,0,0,0,0,0,0,0,51.574874,2.80786,0,5,'20225','2022-5-01');</v>
      </c>
    </row>
    <row r="774" spans="1:36" x14ac:dyDescent="0.2">
      <c r="A774" s="7" t="s">
        <v>117</v>
      </c>
      <c r="B774" t="s">
        <v>75</v>
      </c>
      <c r="C774" t="s">
        <v>287</v>
      </c>
      <c r="D774">
        <v>2022</v>
      </c>
      <c r="E774" t="s">
        <v>49</v>
      </c>
      <c r="F774" s="5">
        <v>3.9011566771819131</v>
      </c>
      <c r="G774" t="s">
        <v>134</v>
      </c>
      <c r="H774" s="5">
        <v>312.09253417455307</v>
      </c>
      <c r="I774" s="5">
        <v>167.77405506044397</v>
      </c>
      <c r="J774" s="5">
        <v>0</v>
      </c>
      <c r="K774" s="5">
        <v>15.604626708727652</v>
      </c>
      <c r="L774" s="5">
        <v>2.7152763553318553</v>
      </c>
      <c r="M774" s="5">
        <v>46.813880126182958</v>
      </c>
      <c r="N774" s="5">
        <v>0.81592819392040006</v>
      </c>
      <c r="O774" s="5">
        <v>0</v>
      </c>
      <c r="P774" s="5">
        <v>6.246950234703063E-2</v>
      </c>
      <c r="Q774" s="5">
        <v>1.0747360183321093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f t="shared" si="62"/>
        <v>51.574874187679036</v>
      </c>
      <c r="Z774" s="5">
        <v>2.8078603468965362</v>
      </c>
      <c r="AA774" s="5">
        <v>0</v>
      </c>
      <c r="AB774" s="5">
        <f>VLOOKUP($E774,Parametros!$B$3:$F$14,2,FALSE)</f>
        <v>5</v>
      </c>
      <c r="AC774" s="5" t="str">
        <f>VLOOKUP($E774,Parametros!$B$3:$F$14,4,FALSE)</f>
        <v>20225</v>
      </c>
      <c r="AD774" s="5" t="str">
        <f>VLOOKUP($E774,Parametros!$B$3:$F$14,5,FALSE)</f>
        <v>2022-5-01</v>
      </c>
      <c r="AE774" s="5">
        <v>0</v>
      </c>
      <c r="AF774" t="s">
        <v>438</v>
      </c>
      <c r="AG774" t="s">
        <v>439</v>
      </c>
      <c r="AH774" s="40">
        <f t="shared" si="63"/>
        <v>74.423701862370521</v>
      </c>
      <c r="AJ774" t="str">
        <f t="shared" si="59"/>
        <v>INSERT INTO TABLA_PRESUPUESTO VALUES ('VSR','80130-C','14005147-18',2022,'Mayo',3.901157,'USD',312.092534,167.774055,0,15.604627,2.715276,46.81388,0.815928,0,0.06247,1.074736,0,0,0,0,0,0,0,51.574874,2.80786,0,5,'20225','2022-5-01');</v>
      </c>
    </row>
    <row r="775" spans="1:36" x14ac:dyDescent="0.2">
      <c r="A775" s="7" t="s">
        <v>117</v>
      </c>
      <c r="B775" t="s">
        <v>75</v>
      </c>
      <c r="C775" t="s">
        <v>288</v>
      </c>
      <c r="D775">
        <v>2022</v>
      </c>
      <c r="E775" t="s">
        <v>49</v>
      </c>
      <c r="F775" s="5">
        <v>3.9011566771819131</v>
      </c>
      <c r="G775" t="s">
        <v>134</v>
      </c>
      <c r="H775" s="5">
        <v>312.09253417455307</v>
      </c>
      <c r="I775" s="5">
        <v>51.345704965032311</v>
      </c>
      <c r="J775" s="5">
        <v>0</v>
      </c>
      <c r="K775" s="5">
        <v>15.604626708727652</v>
      </c>
      <c r="L775" s="5">
        <v>2.7152763553318553</v>
      </c>
      <c r="M775" s="5">
        <v>46.813880126182958</v>
      </c>
      <c r="N775" s="5">
        <v>0.81592819392040006</v>
      </c>
      <c r="O775" s="5">
        <v>0</v>
      </c>
      <c r="P775" s="5">
        <v>6.246950234703063E-2</v>
      </c>
      <c r="Q775" s="5">
        <v>1.0747360183321093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f t="shared" si="62"/>
        <v>51.574874187679036</v>
      </c>
      <c r="Z775" s="5">
        <v>2.8078603468965362</v>
      </c>
      <c r="AA775" s="5">
        <v>0</v>
      </c>
      <c r="AB775" s="5">
        <f>VLOOKUP($E775,Parametros!$B$3:$F$14,2,FALSE)</f>
        <v>5</v>
      </c>
      <c r="AC775" s="5" t="str">
        <f>VLOOKUP($E775,Parametros!$B$3:$F$14,4,FALSE)</f>
        <v>20225</v>
      </c>
      <c r="AD775" s="5" t="str">
        <f>VLOOKUP($E775,Parametros!$B$3:$F$14,5,FALSE)</f>
        <v>2022-5-01</v>
      </c>
      <c r="AE775" s="5">
        <v>0</v>
      </c>
      <c r="AF775" t="s">
        <v>438</v>
      </c>
      <c r="AG775" t="s">
        <v>439</v>
      </c>
      <c r="AH775" s="40">
        <f t="shared" si="63"/>
        <v>190.85205195778221</v>
      </c>
      <c r="AJ775" t="str">
        <f t="shared" ref="AJ775:AJ838" si="64">TRIM(_xlfn.CONCAT("INSERT INTO TABLA_PRESUPUESTO VALUES ('",A775,"','",B775,"','",C775,"',",D775,",'",E775,"',",SUBSTITUTE(ROUND(F775,6),",","."),",'",G775,"',",SUBSTITUTE(ROUND(H775,6),",","."),",",SUBSTITUTE(ROUND(I775,6),",","."),",",SUBSTITUTE(ROUND(J775,6),",","."),",",SUBSTITUTE(ROUND(K775,6),",","."),",",SUBSTITUTE(ROUND(L775,6),",","."),",",SUBSTITUTE(ROUND(M775,6),",","."),",",SUBSTITUTE(ROUND(N775,6),",","."),",",SUBSTITUTE(ROUND(O775,6),",","."),",",SUBSTITUTE(ROUND(P775,6),",","."),",",SUBSTITUTE(ROUND(Q775,6),",","."),",",SUBSTITUTE(ROUND(R775,6),",","."),",",SUBSTITUTE(ROUND(S775,6),",","."),",",SUBSTITUTE(ROUND(T775,6),",","."),",",SUBSTITUTE(ROUND(U775,6),",","."),",",SUBSTITUTE(ROUND(V775,6),",","."),",",SUBSTITUTE(ROUND(W775,6),",","."),",",SUBSTITUTE(ROUND(X775,6),",","."),",",SUBSTITUTE(ROUND(Y775,6),",","."),",",SUBSTITUTE(ROUND(Z775,6),",","."),",",SUBSTITUTE(ROUND(AA775,6),",","."),",",AB775,",'",AC775,"','",AD775,"');"))</f>
        <v>INSERT INTO TABLA_PRESUPUESTO VALUES ('VSR','80130-C','14005148-16',2022,'Mayo',3.901157,'USD',312.092534,51.345705,0,15.604627,2.715276,46.81388,0.815928,0,0.06247,1.074736,0,0,0,0,0,0,0,51.574874,2.80786,0,5,'20225','2022-5-01');</v>
      </c>
    </row>
    <row r="776" spans="1:36" x14ac:dyDescent="0.2">
      <c r="A776" s="7" t="s">
        <v>117</v>
      </c>
      <c r="B776" t="s">
        <v>75</v>
      </c>
      <c r="C776" t="s">
        <v>289</v>
      </c>
      <c r="D776">
        <v>2022</v>
      </c>
      <c r="E776" t="s">
        <v>49</v>
      </c>
      <c r="F776" s="5">
        <v>23.486555505482951</v>
      </c>
      <c r="G776" t="s">
        <v>134</v>
      </c>
      <c r="H776" s="5">
        <v>1409.193330328977</v>
      </c>
      <c r="I776" s="5">
        <v>594.36563231069817</v>
      </c>
      <c r="J776" s="5">
        <v>0</v>
      </c>
      <c r="K776" s="5">
        <v>70.459666516448848</v>
      </c>
      <c r="L776" s="5">
        <v>16.347071935161175</v>
      </c>
      <c r="M776" s="5">
        <v>211.37899954934656</v>
      </c>
      <c r="N776" s="5">
        <v>4.9122207593166953</v>
      </c>
      <c r="O776" s="5">
        <v>0</v>
      </c>
      <c r="P776" s="5">
        <v>0.37609190188518449</v>
      </c>
      <c r="Q776" s="5">
        <v>4.8527621235914129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f t="shared" si="62"/>
        <v>238.42453968790471</v>
      </c>
      <c r="Z776" s="5">
        <v>16.904465353764863</v>
      </c>
      <c r="AA776" s="5">
        <v>0</v>
      </c>
      <c r="AB776" s="5">
        <f>VLOOKUP($E776,Parametros!$B$3:$F$14,2,FALSE)</f>
        <v>5</v>
      </c>
      <c r="AC776" s="5" t="str">
        <f>VLOOKUP($E776,Parametros!$B$3:$F$14,4,FALSE)</f>
        <v>20225</v>
      </c>
      <c r="AD776" s="5" t="str">
        <f>VLOOKUP($E776,Parametros!$B$3:$F$14,5,FALSE)</f>
        <v>2022-5-01</v>
      </c>
      <c r="AE776" s="5">
        <v>0</v>
      </c>
      <c r="AF776" t="s">
        <v>438</v>
      </c>
      <c r="AG776" t="s">
        <v>439</v>
      </c>
      <c r="AH776" s="40">
        <f t="shared" si="63"/>
        <v>489.59641987876421</v>
      </c>
      <c r="AJ776" t="str">
        <f t="shared" si="64"/>
        <v>INSERT INTO TABLA_PRESUPUESTO VALUES ('VSR','80130-C','14005141-20',2022,'Mayo',23.486556,'USD',1409.19333,594.365632,0,70.459667,16.347072,211.379,4.912221,0,0.376092,4.852762,0,0,0,0,0,0,0,238.42454,16.904465,0,5,'20225','2022-5-01');</v>
      </c>
    </row>
    <row r="777" spans="1:36" x14ac:dyDescent="0.2">
      <c r="A777" s="7" t="s">
        <v>117</v>
      </c>
      <c r="B777" t="s">
        <v>75</v>
      </c>
      <c r="C777" t="s">
        <v>290</v>
      </c>
      <c r="D777">
        <v>2022</v>
      </c>
      <c r="E777" t="s">
        <v>49</v>
      </c>
      <c r="F777" s="5">
        <v>8.1406789845275629</v>
      </c>
      <c r="G777" t="s">
        <v>134</v>
      </c>
      <c r="H777" s="5">
        <v>488.44073907165375</v>
      </c>
      <c r="I777" s="5">
        <v>199.79900755038381</v>
      </c>
      <c r="J777" s="5">
        <v>0</v>
      </c>
      <c r="K777" s="5">
        <v>24.42203695358269</v>
      </c>
      <c r="L777" s="5">
        <v>5.6660613741363717</v>
      </c>
      <c r="M777" s="5">
        <v>73.266110860748071</v>
      </c>
      <c r="N777" s="5">
        <v>1.702625669966549</v>
      </c>
      <c r="O777" s="5">
        <v>0</v>
      </c>
      <c r="P777" s="5">
        <v>0.13035727785681392</v>
      </c>
      <c r="Q777" s="5">
        <v>1.6820167021600738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f t="shared" si="62"/>
        <v>82.640370112163566</v>
      </c>
      <c r="Z777" s="5">
        <v>5.8592596014320568</v>
      </c>
      <c r="AA777" s="5">
        <v>0</v>
      </c>
      <c r="AB777" s="5">
        <f>VLOOKUP($E777,Parametros!$B$3:$F$14,2,FALSE)</f>
        <v>5</v>
      </c>
      <c r="AC777" s="5" t="str">
        <f>VLOOKUP($E777,Parametros!$B$3:$F$14,4,FALSE)</f>
        <v>20225</v>
      </c>
      <c r="AD777" s="5" t="str">
        <f>VLOOKUP($E777,Parametros!$B$3:$F$14,5,FALSE)</f>
        <v>2022-5-01</v>
      </c>
      <c r="AE777" s="5">
        <v>0</v>
      </c>
      <c r="AF777" t="s">
        <v>438</v>
      </c>
      <c r="AG777" t="s">
        <v>439</v>
      </c>
      <c r="AH777" s="40">
        <f t="shared" si="63"/>
        <v>175.91326308138733</v>
      </c>
      <c r="AJ777" t="str">
        <f t="shared" si="64"/>
        <v>INSERT INTO TABLA_PRESUPUESTO VALUES ('VSR','80130-C','14005142-20',2022,'Mayo',8.140679,'USD',488.440739,199.799008,0,24.422037,5.666061,73.266111,1.702626,0,0.130357,1.682017,0,0,0,0,0,0,0,82.64037,5.85926,0,5,'20225','2022-5-01');</v>
      </c>
    </row>
    <row r="778" spans="1:36" x14ac:dyDescent="0.2">
      <c r="A778" s="7" t="s">
        <v>117</v>
      </c>
      <c r="B778" t="s">
        <v>75</v>
      </c>
      <c r="C778" t="s">
        <v>191</v>
      </c>
      <c r="D778">
        <v>2022</v>
      </c>
      <c r="E778" t="s">
        <v>49</v>
      </c>
      <c r="F778" s="5">
        <v>3.940964398377647</v>
      </c>
      <c r="G778" t="s">
        <v>134</v>
      </c>
      <c r="H778" s="5">
        <v>236.45786390265883</v>
      </c>
      <c r="I778" s="5">
        <v>151.1919876931789</v>
      </c>
      <c r="J778" s="5">
        <v>0</v>
      </c>
      <c r="K778" s="5">
        <v>11.822893195132941</v>
      </c>
      <c r="L778" s="5">
        <v>2.7429832569168746</v>
      </c>
      <c r="M778" s="5">
        <v>35.468679585398824</v>
      </c>
      <c r="N778" s="5">
        <v>0.82425399181754699</v>
      </c>
      <c r="O778" s="5">
        <v>0</v>
      </c>
      <c r="P778" s="5">
        <v>6.3106946248530957E-2</v>
      </c>
      <c r="Q778" s="5">
        <v>0.81427703429754206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f t="shared" si="62"/>
        <v>40.006829540851804</v>
      </c>
      <c r="Z778" s="5">
        <v>2.8365119830893581</v>
      </c>
      <c r="AA778" s="5">
        <v>0</v>
      </c>
      <c r="AB778" s="5">
        <f>VLOOKUP($E778,Parametros!$B$3:$F$14,2,FALSE)</f>
        <v>5</v>
      </c>
      <c r="AC778" s="5" t="str">
        <f>VLOOKUP($E778,Parametros!$B$3:$F$14,4,FALSE)</f>
        <v>20225</v>
      </c>
      <c r="AD778" s="5" t="str">
        <f>VLOOKUP($E778,Parametros!$B$3:$F$14,5,FALSE)</f>
        <v>2022-5-01</v>
      </c>
      <c r="AE778" s="5">
        <v>0</v>
      </c>
      <c r="AF778" t="s">
        <v>438</v>
      </c>
      <c r="AG778" t="s">
        <v>439</v>
      </c>
      <c r="AH778" s="40">
        <f t="shared" si="63"/>
        <v>30.693170216578302</v>
      </c>
      <c r="AJ778" t="str">
        <f t="shared" si="64"/>
        <v>INSERT INTO TABLA_PRESUPUESTO VALUES ('VSR','80130-C','14005143-17',2022,'Mayo',3.940964,'USD',236.457864,151.191988,0,11.822893,2.742983,35.46868,0.824254,0,0.063107,0.814277,0,0,0,0,0,0,0,40.00683,2.836512,0,5,'20225','2022-5-01');</v>
      </c>
    </row>
    <row r="779" spans="1:36" x14ac:dyDescent="0.2">
      <c r="A779" s="7" t="s">
        <v>117</v>
      </c>
      <c r="B779" t="s">
        <v>75</v>
      </c>
      <c r="C779" t="s">
        <v>291</v>
      </c>
      <c r="D779">
        <v>2022</v>
      </c>
      <c r="E779" t="s">
        <v>49</v>
      </c>
      <c r="F779" s="5">
        <v>11.683566170947874</v>
      </c>
      <c r="G779" t="s">
        <v>134</v>
      </c>
      <c r="H779" s="5">
        <v>584.17830854739373</v>
      </c>
      <c r="I779" s="5">
        <v>248.05205490027714</v>
      </c>
      <c r="J779" s="5">
        <v>0</v>
      </c>
      <c r="K779" s="5">
        <v>29.208915427369682</v>
      </c>
      <c r="L779" s="5">
        <v>8.1319756152030571</v>
      </c>
      <c r="M779" s="5">
        <v>87.626746282109053</v>
      </c>
      <c r="N779" s="5">
        <v>2.4436216828126267</v>
      </c>
      <c r="O779" s="5">
        <v>0</v>
      </c>
      <c r="P779" s="5">
        <v>0.18708978509034177</v>
      </c>
      <c r="Q779" s="5">
        <v>2.0117029424775135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f t="shared" si="62"/>
        <v>100.67841591508274</v>
      </c>
      <c r="Z779" s="5">
        <v>8.4092552225931989</v>
      </c>
      <c r="AA779" s="5">
        <v>0</v>
      </c>
      <c r="AB779" s="5">
        <f>VLOOKUP($E779,Parametros!$B$3:$F$14,2,FALSE)</f>
        <v>5</v>
      </c>
      <c r="AC779" s="5" t="str">
        <f>VLOOKUP($E779,Parametros!$B$3:$F$14,4,FALSE)</f>
        <v>20225</v>
      </c>
      <c r="AD779" s="5" t="str">
        <f>VLOOKUP($E779,Parametros!$B$3:$F$14,5,FALSE)</f>
        <v>2022-5-01</v>
      </c>
      <c r="AE779" s="5">
        <v>0</v>
      </c>
      <c r="AF779" t="s">
        <v>438</v>
      </c>
      <c r="AG779" t="s">
        <v>439</v>
      </c>
      <c r="AH779" s="40">
        <f t="shared" si="63"/>
        <v>198.10694668946107</v>
      </c>
      <c r="AJ779" t="str">
        <f t="shared" si="64"/>
        <v>INSERT INTO TABLA_PRESUPUESTO VALUES ('VSR','80130-C','14005114-20',2022,'Mayo',11.683566,'USD',584.178309,248.052055,0,29.208915,8.131976,87.626746,2.443622,0,0.18709,2.011703,0,0,0,0,0,0,0,100.678416,8.409255,0,5,'20225','2022-5-01');</v>
      </c>
    </row>
    <row r="780" spans="1:36" x14ac:dyDescent="0.2">
      <c r="A780" s="7" t="s">
        <v>117</v>
      </c>
      <c r="B780" t="s">
        <v>75</v>
      </c>
      <c r="C780" t="s">
        <v>292</v>
      </c>
      <c r="D780">
        <v>2022</v>
      </c>
      <c r="E780" t="s">
        <v>49</v>
      </c>
      <c r="F780" s="5">
        <v>8.2999098693104987</v>
      </c>
      <c r="G780" t="s">
        <v>134</v>
      </c>
      <c r="H780" s="5">
        <v>414.99549346552493</v>
      </c>
      <c r="I780" s="5">
        <v>173.93966344658421</v>
      </c>
      <c r="J780" s="5">
        <v>0</v>
      </c>
      <c r="K780" s="5">
        <v>20.749774673276246</v>
      </c>
      <c r="L780" s="5">
        <v>5.7768889804764472</v>
      </c>
      <c r="M780" s="5">
        <v>62.249324019828741</v>
      </c>
      <c r="N780" s="5">
        <v>1.7359288615551367</v>
      </c>
      <c r="O780" s="5">
        <v>0</v>
      </c>
      <c r="P780" s="5">
        <v>0.13290705346281517</v>
      </c>
      <c r="Q780" s="5">
        <v>1.4290973202949284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f t="shared" si="62"/>
        <v>71.521123401344965</v>
      </c>
      <c r="Z780" s="5">
        <v>5.9738661462033447</v>
      </c>
      <c r="AA780" s="5">
        <v>0</v>
      </c>
      <c r="AB780" s="5">
        <f>VLOOKUP($E780,Parametros!$B$3:$F$14,2,FALSE)</f>
        <v>5</v>
      </c>
      <c r="AC780" s="5" t="str">
        <f>VLOOKUP($E780,Parametros!$B$3:$F$14,4,FALSE)</f>
        <v>20225</v>
      </c>
      <c r="AD780" s="5" t="str">
        <f>VLOOKUP($E780,Parametros!$B$3:$F$14,5,FALSE)</f>
        <v>2022-5-01</v>
      </c>
      <c r="AE780" s="5">
        <v>0</v>
      </c>
      <c r="AF780" t="s">
        <v>438</v>
      </c>
      <c r="AG780" t="s">
        <v>439</v>
      </c>
      <c r="AH780" s="40">
        <f t="shared" si="63"/>
        <v>143.00804296384305</v>
      </c>
      <c r="AJ780" t="str">
        <f t="shared" si="64"/>
        <v>INSERT INTO TABLA_PRESUPUESTO VALUES ('VSR','80130-C','14005116-20',2022,'Mayo',8.29991,'USD',414.995493,173.939663,0,20.749775,5.776889,62.249324,1.735929,0,0.132907,1.429097,0,0,0,0,0,0,0,71.521123,5.973866,0,5,'20225','2022-5-01');</v>
      </c>
    </row>
    <row r="781" spans="1:36" x14ac:dyDescent="0.2">
      <c r="A781" s="7" t="s">
        <v>117</v>
      </c>
      <c r="B781" t="s">
        <v>75</v>
      </c>
      <c r="C781" t="s">
        <v>293</v>
      </c>
      <c r="D781">
        <v>2022</v>
      </c>
      <c r="E781" t="s">
        <v>49</v>
      </c>
      <c r="F781" s="5">
        <v>12.658855340243353</v>
      </c>
      <c r="G781" t="s">
        <v>134</v>
      </c>
      <c r="H781" s="5">
        <v>632.94276701216768</v>
      </c>
      <c r="I781" s="5">
        <v>255.31342041845917</v>
      </c>
      <c r="J781" s="5">
        <v>0</v>
      </c>
      <c r="K781" s="5">
        <v>31.64713835060838</v>
      </c>
      <c r="L781" s="5">
        <v>8.8107947040360219</v>
      </c>
      <c r="M781" s="5">
        <v>94.941415051825146</v>
      </c>
      <c r="N781" s="5">
        <v>2.647603731292727</v>
      </c>
      <c r="O781" s="5">
        <v>0</v>
      </c>
      <c r="P781" s="5">
        <v>0.20270716067709943</v>
      </c>
      <c r="Q781" s="5">
        <v>2.179630445341906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f t="shared" si="62"/>
        <v>109.0825766984542</v>
      </c>
      <c r="Z781" s="5">
        <v>9.1112203093173338</v>
      </c>
      <c r="AA781" s="5">
        <v>0</v>
      </c>
      <c r="AB781" s="5">
        <f>VLOOKUP($E781,Parametros!$B$3:$F$14,2,FALSE)</f>
        <v>5</v>
      </c>
      <c r="AC781" s="5" t="str">
        <f>VLOOKUP($E781,Parametros!$B$3:$F$14,4,FALSE)</f>
        <v>20225</v>
      </c>
      <c r="AD781" s="5" t="str">
        <f>VLOOKUP($E781,Parametros!$B$3:$F$14,5,FALSE)</f>
        <v>2022-5-01</v>
      </c>
      <c r="AE781" s="5">
        <v>0</v>
      </c>
      <c r="AF781" t="s">
        <v>438</v>
      </c>
      <c r="AG781" t="s">
        <v>439</v>
      </c>
      <c r="AH781" s="40">
        <f t="shared" si="63"/>
        <v>228.08883684060987</v>
      </c>
      <c r="AJ781" t="str">
        <f t="shared" si="64"/>
        <v>INSERT INTO TABLA_PRESUPUESTO VALUES ('VSR','80130-C','14005115-20',2022,'Mayo',12.658855,'USD',632.942767,255.31342,0,31.647138,8.810795,94.941415,2.647604,0,0.202707,2.17963,0,0,0,0,0,0,0,109.082577,9.11122,0,5,'20225','2022-5-01');</v>
      </c>
    </row>
    <row r="782" spans="1:36" x14ac:dyDescent="0.2">
      <c r="A782" s="7" t="s">
        <v>117</v>
      </c>
      <c r="B782" t="s">
        <v>75</v>
      </c>
      <c r="C782" t="s">
        <v>294</v>
      </c>
      <c r="D782">
        <v>2022</v>
      </c>
      <c r="E782" t="s">
        <v>49</v>
      </c>
      <c r="F782" s="5">
        <v>1.6349599776819244</v>
      </c>
      <c r="G782" t="s">
        <v>134</v>
      </c>
      <c r="H782" s="5">
        <v>171.67079765660205</v>
      </c>
      <c r="I782" s="5">
        <v>83.011241560366983</v>
      </c>
      <c r="J782" s="5">
        <v>0</v>
      </c>
      <c r="K782" s="5">
        <v>8.5835398828301024</v>
      </c>
      <c r="L782" s="5">
        <v>1.1379620293847064</v>
      </c>
      <c r="M782" s="5">
        <v>25.750619648490307</v>
      </c>
      <c r="N782" s="5">
        <v>0.3419524136328207</v>
      </c>
      <c r="O782" s="5">
        <v>0</v>
      </c>
      <c r="P782" s="5">
        <v>2.6180731668762839E-2</v>
      </c>
      <c r="Q782" s="5">
        <v>0.59117335192056397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f t="shared" si="62"/>
        <v>27.886689775060493</v>
      </c>
      <c r="Z782" s="5">
        <v>1.1767636293480381</v>
      </c>
      <c r="AA782" s="5">
        <v>0</v>
      </c>
      <c r="AB782" s="5">
        <f>VLOOKUP($E782,Parametros!$B$3:$F$14,2,FALSE)</f>
        <v>5</v>
      </c>
      <c r="AC782" s="5" t="str">
        <f>VLOOKUP($E782,Parametros!$B$3:$F$14,4,FALSE)</f>
        <v>20225</v>
      </c>
      <c r="AD782" s="5" t="str">
        <f>VLOOKUP($E782,Parametros!$B$3:$F$14,5,FALSE)</f>
        <v>2022-5-01</v>
      </c>
      <c r="AE782" s="5">
        <v>0</v>
      </c>
      <c r="AF782" t="s">
        <v>438</v>
      </c>
      <c r="AG782" t="s">
        <v>439</v>
      </c>
      <c r="AH782" s="40">
        <f t="shared" si="63"/>
        <v>51.051364408959763</v>
      </c>
      <c r="AJ782" t="str">
        <f t="shared" si="64"/>
        <v>INSERT INTO TABLA_PRESUPUESTO VALUES ('VSR','80130-C','14005122-18',2022,'Mayo',1.63496,'USD',171.670798,83.011242,0,8.58354,1.137962,25.75062,0.341952,0,0.026181,0.591173,0,0,0,0,0,0,0,27.88669,1.176764,0,5,'20225','2022-5-01');</v>
      </c>
    </row>
    <row r="783" spans="1:36" x14ac:dyDescent="0.2">
      <c r="A783" s="7" t="s">
        <v>117</v>
      </c>
      <c r="B783" t="s">
        <v>75</v>
      </c>
      <c r="C783" t="s">
        <v>295</v>
      </c>
      <c r="D783">
        <v>2022</v>
      </c>
      <c r="E783" t="s">
        <v>49</v>
      </c>
      <c r="F783" s="5">
        <v>21.177707676130389</v>
      </c>
      <c r="G783" t="s">
        <v>134</v>
      </c>
      <c r="H783" s="5">
        <v>783.57518401682444</v>
      </c>
      <c r="I783" s="5">
        <v>376.02072912788742</v>
      </c>
      <c r="J783" s="5">
        <v>0</v>
      </c>
      <c r="K783" s="5">
        <v>39.17875920084122</v>
      </c>
      <c r="L783" s="5">
        <v>14.740071643230074</v>
      </c>
      <c r="M783" s="5">
        <v>117.53627760252365</v>
      </c>
      <c r="N783" s="5">
        <v>4.4293244812821726</v>
      </c>
      <c r="O783" s="5">
        <v>0</v>
      </c>
      <c r="P783" s="5">
        <v>0.33912015559816633</v>
      </c>
      <c r="Q783" s="5">
        <v>2.6983550745981177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f t="shared" si="62"/>
        <v>140.2457477685833</v>
      </c>
      <c r="Z783" s="5">
        <v>15.2426704545812</v>
      </c>
      <c r="AA783" s="5">
        <v>0</v>
      </c>
      <c r="AB783" s="5">
        <f>VLOOKUP($E783,Parametros!$B$3:$F$14,2,FALSE)</f>
        <v>5</v>
      </c>
      <c r="AC783" s="5" t="str">
        <f>VLOOKUP($E783,Parametros!$B$3:$F$14,4,FALSE)</f>
        <v>20225</v>
      </c>
      <c r="AD783" s="5" t="str">
        <f>VLOOKUP($E783,Parametros!$B$3:$F$14,5,FALSE)</f>
        <v>2022-5-01</v>
      </c>
      <c r="AE783" s="5">
        <v>0</v>
      </c>
      <c r="AF783" t="s">
        <v>438</v>
      </c>
      <c r="AG783" t="s">
        <v>439</v>
      </c>
      <c r="AH783" s="40">
        <f t="shared" si="63"/>
        <v>213.38987627628242</v>
      </c>
      <c r="AJ783" t="str">
        <f t="shared" si="64"/>
        <v>INSERT INTO TABLA_PRESUPUESTO VALUES ('VSR','80130-C','14005113-20',2022,'Mayo',21.177708,'USD',783.575184,376.020729,0,39.178759,14.740072,117.536278,4.429324,0,0.33912,2.698355,0,0,0,0,0,0,0,140.245748,15.24267,0,5,'20225','2022-5-01');</v>
      </c>
    </row>
    <row r="784" spans="1:36" x14ac:dyDescent="0.2">
      <c r="A784" s="7" t="s">
        <v>117</v>
      </c>
      <c r="B784" t="s">
        <v>75</v>
      </c>
      <c r="C784" t="s">
        <v>296</v>
      </c>
      <c r="D784">
        <v>2022</v>
      </c>
      <c r="E784" t="s">
        <v>49</v>
      </c>
      <c r="F784" s="5">
        <v>40.035193888280865</v>
      </c>
      <c r="G784" t="s">
        <v>134</v>
      </c>
      <c r="H784" s="5">
        <v>1481.302173866392</v>
      </c>
      <c r="I784" s="5">
        <v>654.83215315265295</v>
      </c>
      <c r="J784" s="5">
        <v>0</v>
      </c>
      <c r="K784" s="5">
        <v>74.065108693319601</v>
      </c>
      <c r="L784" s="5">
        <v>27.865226736933334</v>
      </c>
      <c r="M784" s="5">
        <v>222.19532607995879</v>
      </c>
      <c r="N784" s="5">
        <v>8.3733738851306381</v>
      </c>
      <c r="O784" s="5">
        <v>0</v>
      </c>
      <c r="P784" s="5">
        <v>0.64108643808031451</v>
      </c>
      <c r="Q784" s="5">
        <v>5.1010794106258723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f t="shared" si="62"/>
        <v>265.12622564200495</v>
      </c>
      <c r="Z784" s="5">
        <v>28.815359828209356</v>
      </c>
      <c r="AA784" s="5">
        <v>0</v>
      </c>
      <c r="AB784" s="5">
        <f>VLOOKUP($E784,Parametros!$B$3:$F$14,2,FALSE)</f>
        <v>5</v>
      </c>
      <c r="AC784" s="5" t="str">
        <f>VLOOKUP($E784,Parametros!$B$3:$F$14,4,FALSE)</f>
        <v>20225</v>
      </c>
      <c r="AD784" s="5" t="str">
        <f>VLOOKUP($E784,Parametros!$B$3:$F$14,5,FALSE)</f>
        <v>2022-5-01</v>
      </c>
      <c r="AE784" s="5">
        <v>0</v>
      </c>
      <c r="AF784" t="s">
        <v>438</v>
      </c>
      <c r="AG784" t="s">
        <v>439</v>
      </c>
      <c r="AH784" s="40">
        <f t="shared" si="63"/>
        <v>459.41345964148115</v>
      </c>
      <c r="AJ784" t="str">
        <f t="shared" si="64"/>
        <v>INSERT INTO TABLA_PRESUPUESTO VALUES ('VSR','80130-C','14005107-20',2022,'Mayo',40.035194,'USD',1481.302174,654.832153,0,74.065109,27.865227,222.195326,8.373374,0,0.641086,5.101079,0,0,0,0,0,0,0,265.126226,28.81536,0,5,'20225','2022-5-01');</v>
      </c>
    </row>
    <row r="785" spans="1:36" x14ac:dyDescent="0.2">
      <c r="A785" s="7" t="s">
        <v>117</v>
      </c>
      <c r="B785" t="s">
        <v>75</v>
      </c>
      <c r="C785" t="s">
        <v>297</v>
      </c>
      <c r="D785">
        <v>2022</v>
      </c>
      <c r="E785" t="s">
        <v>49</v>
      </c>
      <c r="F785" s="5">
        <v>22.201334792592117</v>
      </c>
      <c r="G785" t="s">
        <v>134</v>
      </c>
      <c r="H785" s="5">
        <v>821.44938732590833</v>
      </c>
      <c r="I785" s="5">
        <v>382.65069116066172</v>
      </c>
      <c r="J785" s="5">
        <v>0</v>
      </c>
      <c r="K785" s="5">
        <v>41.072469366295422</v>
      </c>
      <c r="L785" s="5">
        <v>15.452534826844849</v>
      </c>
      <c r="M785" s="5">
        <v>123.21740809888625</v>
      </c>
      <c r="N785" s="5">
        <v>4.6434164272088081</v>
      </c>
      <c r="O785" s="5">
        <v>0</v>
      </c>
      <c r="P785" s="5">
        <v>0.35551157020817442</v>
      </c>
      <c r="Q785" s="5">
        <v>2.8287804004379837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f t="shared" si="62"/>
        <v>147.0245433105664</v>
      </c>
      <c r="Z785" s="5">
        <v>15.979426813825189</v>
      </c>
      <c r="AA785" s="5">
        <v>0</v>
      </c>
      <c r="AB785" s="5">
        <f>VLOOKUP($E785,Parametros!$B$3:$F$14,2,FALSE)</f>
        <v>5</v>
      </c>
      <c r="AC785" s="5" t="str">
        <f>VLOOKUP($E785,Parametros!$B$3:$F$14,4,FALSE)</f>
        <v>20225</v>
      </c>
      <c r="AD785" s="5" t="str">
        <f>VLOOKUP($E785,Parametros!$B$3:$F$14,5,FALSE)</f>
        <v>2022-5-01</v>
      </c>
      <c r="AE785" s="5">
        <v>0</v>
      </c>
      <c r="AF785" t="s">
        <v>438</v>
      </c>
      <c r="AG785" t="s">
        <v>439</v>
      </c>
      <c r="AH785" s="40">
        <f t="shared" si="63"/>
        <v>235.24914866154003</v>
      </c>
      <c r="AJ785" t="str">
        <f t="shared" si="64"/>
        <v>INSERT INTO TABLA_PRESUPUESTO VALUES ('VSR','80130-C','14005111-20',2022,'Mayo',22.201335,'USD',821.449387,382.650691,0,41.072469,15.452535,123.217408,4.643416,0,0.355512,2.82878,0,0,0,0,0,0,0,147.024543,15.979427,0,5,'20225','2022-5-01');</v>
      </c>
    </row>
    <row r="786" spans="1:36" x14ac:dyDescent="0.2">
      <c r="A786" s="7" t="s">
        <v>117</v>
      </c>
      <c r="B786" t="s">
        <v>75</v>
      </c>
      <c r="C786" t="s">
        <v>298</v>
      </c>
      <c r="D786">
        <v>2022</v>
      </c>
      <c r="E786" t="s">
        <v>49</v>
      </c>
      <c r="F786" s="5">
        <v>15.581879439472949</v>
      </c>
      <c r="G786" t="s">
        <v>134</v>
      </c>
      <c r="H786" s="5">
        <v>576.52953926049918</v>
      </c>
      <c r="I786" s="5">
        <v>212.06405905984164</v>
      </c>
      <c r="J786" s="5">
        <v>0</v>
      </c>
      <c r="K786" s="5">
        <v>28.826476963024959</v>
      </c>
      <c r="L786" s="5">
        <v>10.845272906135984</v>
      </c>
      <c r="M786" s="5">
        <v>86.479430889074862</v>
      </c>
      <c r="N786" s="5">
        <v>3.258955176883231</v>
      </c>
      <c r="O786" s="5">
        <v>0</v>
      </c>
      <c r="P786" s="5">
        <v>0.24951375573012238</v>
      </c>
      <c r="Q786" s="5">
        <v>1.9853632933401835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f t="shared" si="62"/>
        <v>103.1883321390758</v>
      </c>
      <c r="Z786" s="5">
        <v>11.21506902404739</v>
      </c>
      <c r="AA786" s="5">
        <v>0</v>
      </c>
      <c r="AB786" s="5">
        <f>VLOOKUP($E786,Parametros!$B$3:$F$14,2,FALSE)</f>
        <v>5</v>
      </c>
      <c r="AC786" s="5" t="str">
        <f>VLOOKUP($E786,Parametros!$B$3:$F$14,4,FALSE)</f>
        <v>20225</v>
      </c>
      <c r="AD786" s="5" t="str">
        <f>VLOOKUP($E786,Parametros!$B$3:$F$14,5,FALSE)</f>
        <v>2022-5-01</v>
      </c>
      <c r="AE786" s="5">
        <v>0</v>
      </c>
      <c r="AF786" t="s">
        <v>438</v>
      </c>
      <c r="AG786" t="s">
        <v>439</v>
      </c>
      <c r="AH786" s="40">
        <f t="shared" si="63"/>
        <v>221.60539819242084</v>
      </c>
      <c r="AJ786" t="str">
        <f t="shared" si="64"/>
        <v>INSERT INTO TABLA_PRESUPUESTO VALUES ('VSR','80130-C','14005109-20',2022,'Mayo',15.581879,'USD',576.529539,212.064059,0,28.826477,10.845273,86.479431,3.258955,0,0.249514,1.985363,0,0,0,0,0,0,0,103.188332,11.215069,0,5,'20225','2022-5-01');</v>
      </c>
    </row>
    <row r="787" spans="1:36" x14ac:dyDescent="0.2">
      <c r="A787" s="7" t="s">
        <v>117</v>
      </c>
      <c r="B787" t="s">
        <v>75</v>
      </c>
      <c r="C787" t="s">
        <v>299</v>
      </c>
      <c r="D787">
        <v>2022</v>
      </c>
      <c r="E787" t="s">
        <v>49</v>
      </c>
      <c r="F787" s="5">
        <v>24.680787141354962</v>
      </c>
      <c r="G787" t="s">
        <v>134</v>
      </c>
      <c r="H787" s="5">
        <v>913.18912423013364</v>
      </c>
      <c r="I787" s="5">
        <v>442.82800813535641</v>
      </c>
      <c r="J787" s="5">
        <v>0</v>
      </c>
      <c r="K787" s="5">
        <v>45.659456211506679</v>
      </c>
      <c r="L787" s="5">
        <v>17.178278982711738</v>
      </c>
      <c r="M787" s="5">
        <v>136.97836863452002</v>
      </c>
      <c r="N787" s="5">
        <v>5.161994696231103</v>
      </c>
      <c r="O787" s="5">
        <v>0</v>
      </c>
      <c r="P787" s="5">
        <v>0.39521521893019379</v>
      </c>
      <c r="Q787" s="5">
        <v>3.1446995230278816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f t="shared" si="62"/>
        <v>163.4442925122587</v>
      </c>
      <c r="Z787" s="5">
        <v>17.764014439549516</v>
      </c>
      <c r="AA787" s="5">
        <v>0</v>
      </c>
      <c r="AB787" s="5">
        <f>VLOOKUP($E787,Parametros!$B$3:$F$14,2,FALSE)</f>
        <v>5</v>
      </c>
      <c r="AC787" s="5" t="str">
        <f>VLOOKUP($E787,Parametros!$B$3:$F$14,4,FALSE)</f>
        <v>20225</v>
      </c>
      <c r="AD787" s="5" t="str">
        <f>VLOOKUP($E787,Parametros!$B$3:$F$14,5,FALSE)</f>
        <v>2022-5-01</v>
      </c>
      <c r="AE787" s="5">
        <v>0</v>
      </c>
      <c r="AF787" t="s">
        <v>438</v>
      </c>
      <c r="AG787" t="s">
        <v>439</v>
      </c>
      <c r="AH787" s="40">
        <f t="shared" si="63"/>
        <v>244.07908838830022</v>
      </c>
      <c r="AJ787" t="str">
        <f t="shared" si="64"/>
        <v>INSERT INTO TABLA_PRESUPUESTO VALUES ('VSR','80130-C','14005112-20',2022,'Mayo',24.680787,'USD',913.189124,442.828008,0,45.659456,17.178279,136.978369,5.161995,0,0.395215,3.1447,0,0,0,0,0,0,0,163.444293,17.764014,0,5,'20225','2022-5-01');</v>
      </c>
    </row>
    <row r="788" spans="1:36" x14ac:dyDescent="0.2">
      <c r="A788" s="7" t="s">
        <v>117</v>
      </c>
      <c r="B788" t="s">
        <v>75</v>
      </c>
      <c r="C788" t="s">
        <v>300</v>
      </c>
      <c r="D788">
        <v>2022</v>
      </c>
      <c r="E788" t="s">
        <v>49</v>
      </c>
      <c r="F788" s="5">
        <v>38.60211592523445</v>
      </c>
      <c r="G788" t="s">
        <v>134</v>
      </c>
      <c r="H788" s="5">
        <v>1428.2782892336747</v>
      </c>
      <c r="I788" s="5">
        <v>546.23765395172325</v>
      </c>
      <c r="J788" s="5">
        <v>0</v>
      </c>
      <c r="K788" s="5">
        <v>71.413914461683731</v>
      </c>
      <c r="L788" s="5">
        <v>26.867778279872653</v>
      </c>
      <c r="M788" s="5">
        <v>214.24174338505119</v>
      </c>
      <c r="N788" s="5">
        <v>8.0736451608333493</v>
      </c>
      <c r="O788" s="5">
        <v>0</v>
      </c>
      <c r="P788" s="5">
        <v>0.61813845762630326</v>
      </c>
      <c r="Q788" s="5">
        <v>4.9184839544500605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f t="shared" si="62"/>
        <v>255.63591188322869</v>
      </c>
      <c r="Z788" s="5">
        <v>27.783900925267776</v>
      </c>
      <c r="AA788" s="5">
        <v>0</v>
      </c>
      <c r="AB788" s="5">
        <f>VLOOKUP($E788,Parametros!$B$3:$F$14,2,FALSE)</f>
        <v>5</v>
      </c>
      <c r="AC788" s="5" t="str">
        <f>VLOOKUP($E788,Parametros!$B$3:$F$14,4,FALSE)</f>
        <v>20225</v>
      </c>
      <c r="AD788" s="5" t="str">
        <f>VLOOKUP($E788,Parametros!$B$3:$F$14,5,FALSE)</f>
        <v>2022-5-01</v>
      </c>
      <c r="AE788" s="5">
        <v>0</v>
      </c>
      <c r="AF788" t="s">
        <v>438</v>
      </c>
      <c r="AG788" t="s">
        <v>439</v>
      </c>
      <c r="AH788" s="40">
        <f t="shared" si="63"/>
        <v>528.1230306571664</v>
      </c>
      <c r="AJ788" t="str">
        <f t="shared" si="64"/>
        <v>INSERT INTO TABLA_PRESUPUESTO VALUES ('VSR','80130-C','14005108-20',2022,'Mayo',38.602116,'USD',1428.278289,546.237654,0,71.413914,26.867778,214.241743,8.073645,0,0.618138,4.918484,0,0,0,0,0,0,0,255.635912,27.783901,0,5,'20225','2022-5-01');</v>
      </c>
    </row>
    <row r="789" spans="1:36" x14ac:dyDescent="0.2">
      <c r="A789" s="7" t="s">
        <v>117</v>
      </c>
      <c r="B789" t="s">
        <v>75</v>
      </c>
      <c r="C789" t="s">
        <v>301</v>
      </c>
      <c r="D789">
        <v>2022</v>
      </c>
      <c r="E789" t="s">
        <v>49</v>
      </c>
      <c r="F789" s="5">
        <v>31.777935148822937</v>
      </c>
      <c r="G789" t="s">
        <v>134</v>
      </c>
      <c r="H789" s="5">
        <v>1175.7836005064487</v>
      </c>
      <c r="I789" s="5">
        <v>443.80761198610378</v>
      </c>
      <c r="J789" s="5">
        <v>0</v>
      </c>
      <c r="K789" s="5">
        <v>58.789180025322437</v>
      </c>
      <c r="L789" s="5">
        <v>22.118023722440832</v>
      </c>
      <c r="M789" s="5">
        <v>176.3675400759673</v>
      </c>
      <c r="N789" s="5">
        <v>6.6463655213224442</v>
      </c>
      <c r="O789" s="5">
        <v>0</v>
      </c>
      <c r="P789" s="5">
        <v>0.50886236022624964</v>
      </c>
      <c r="Q789" s="5">
        <v>4.0489817821842866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f t="shared" si="62"/>
        <v>210.44394160334147</v>
      </c>
      <c r="Z789" s="5">
        <v>22.872191863641177</v>
      </c>
      <c r="AA789" s="5">
        <v>0</v>
      </c>
      <c r="AB789" s="5">
        <f>VLOOKUP($E789,Parametros!$B$3:$F$14,2,FALSE)</f>
        <v>5</v>
      </c>
      <c r="AC789" s="5" t="str">
        <f>VLOOKUP($E789,Parametros!$B$3:$F$14,4,FALSE)</f>
        <v>20225</v>
      </c>
      <c r="AD789" s="5" t="str">
        <f>VLOOKUP($E789,Parametros!$B$3:$F$14,5,FALSE)</f>
        <v>2022-5-01</v>
      </c>
      <c r="AE789" s="5">
        <v>0</v>
      </c>
      <c r="AF789" t="s">
        <v>438</v>
      </c>
      <c r="AG789" t="s">
        <v>439</v>
      </c>
      <c r="AH789" s="40">
        <f t="shared" si="63"/>
        <v>440.62484316924019</v>
      </c>
      <c r="AJ789" t="str">
        <f t="shared" si="64"/>
        <v>INSERT INTO TABLA_PRESUPUESTO VALUES ('VSR','80130-C','14005110-20',2022,'Mayo',31.777935,'USD',1175.783601,443.807612,0,58.78918,22.118024,176.36754,6.646366,0,0.508862,4.048982,0,0,0,0,0,0,0,210.443942,22.872192,0,5,'20225','2022-5-01');</v>
      </c>
    </row>
    <row r="790" spans="1:36" x14ac:dyDescent="0.2">
      <c r="A790" s="7" t="s">
        <v>117</v>
      </c>
      <c r="B790" t="s">
        <v>75</v>
      </c>
      <c r="C790" t="s">
        <v>302</v>
      </c>
      <c r="D790">
        <v>2022</v>
      </c>
      <c r="E790" t="s">
        <v>49</v>
      </c>
      <c r="F790" s="5">
        <v>7.1454859546342187</v>
      </c>
      <c r="G790" t="s">
        <v>134</v>
      </c>
      <c r="H790" s="5">
        <v>500.18401682439531</v>
      </c>
      <c r="I790" s="5">
        <v>182.36854518878368</v>
      </c>
      <c r="J790" s="5">
        <v>0</v>
      </c>
      <c r="K790" s="5">
        <v>25.009200841219766</v>
      </c>
      <c r="L790" s="5">
        <v>4.9733888345108985</v>
      </c>
      <c r="M790" s="5">
        <v>75.027602523659297</v>
      </c>
      <c r="N790" s="5">
        <v>1.4944807225378758</v>
      </c>
      <c r="O790" s="5">
        <v>0</v>
      </c>
      <c r="P790" s="5">
        <v>0.11442118031930612</v>
      </c>
      <c r="Q790" s="5">
        <v>1.722456386523336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f t="shared" si="62"/>
        <v>83.501929509651333</v>
      </c>
      <c r="Z790" s="5">
        <v>5.1429686966115131</v>
      </c>
      <c r="AA790" s="5">
        <v>0</v>
      </c>
      <c r="AB790" s="5">
        <f>VLOOKUP($E790,Parametros!$B$3:$F$14,2,FALSE)</f>
        <v>5</v>
      </c>
      <c r="AC790" s="5" t="str">
        <f>VLOOKUP($E790,Parametros!$B$3:$F$14,4,FALSE)</f>
        <v>20225</v>
      </c>
      <c r="AD790" s="5" t="str">
        <f>VLOOKUP($E790,Parametros!$B$3:$F$14,5,FALSE)</f>
        <v>2022-5-01</v>
      </c>
      <c r="AE790" s="5">
        <v>0</v>
      </c>
      <c r="AF790" t="s">
        <v>438</v>
      </c>
      <c r="AG790" t="s">
        <v>439</v>
      </c>
      <c r="AH790" s="40">
        <f t="shared" si="63"/>
        <v>204.3309524502296</v>
      </c>
      <c r="AJ790" t="str">
        <f t="shared" si="64"/>
        <v>INSERT INTO TABLA_PRESUPUESTO VALUES ('VSR','80130-C','14005121-17',2022,'Mayo',7.145486,'USD',500.184017,182.368545,0,25.009201,4.973389,75.027603,1.494481,0,0.114421,1.722456,0,0,0,0,0,0,0,83.50193,5.142969,0,5,'20225','2022-5-01');</v>
      </c>
    </row>
    <row r="791" spans="1:36" x14ac:dyDescent="0.2">
      <c r="A791" s="7" t="s">
        <v>117</v>
      </c>
      <c r="B791" t="s">
        <v>75</v>
      </c>
      <c r="C791" t="s">
        <v>303</v>
      </c>
      <c r="D791">
        <v>2022</v>
      </c>
      <c r="E791" t="s">
        <v>49</v>
      </c>
      <c r="F791" s="5">
        <v>5.8318311551750028</v>
      </c>
      <c r="G791" t="s">
        <v>134</v>
      </c>
      <c r="H791" s="5">
        <v>408.22818086225021</v>
      </c>
      <c r="I791" s="5">
        <v>205.22150780360406</v>
      </c>
      <c r="J791" s="5">
        <v>0</v>
      </c>
      <c r="K791" s="5">
        <v>20.41140904311251</v>
      </c>
      <c r="L791" s="5">
        <v>4.0590610822052735</v>
      </c>
      <c r="M791" s="5">
        <v>61.234227129337526</v>
      </c>
      <c r="N791" s="5">
        <v>1.2197293919320267</v>
      </c>
      <c r="O791" s="5">
        <v>0</v>
      </c>
      <c r="P791" s="5">
        <v>9.3385531569795788E-2</v>
      </c>
      <c r="Q791" s="5">
        <v>1.4057930954076252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f t="shared" si="62"/>
        <v>68.150599850495368</v>
      </c>
      <c r="Z791" s="5">
        <v>4.1974647022483929</v>
      </c>
      <c r="AA791" s="5">
        <v>0</v>
      </c>
      <c r="AB791" s="5">
        <f>VLOOKUP($E791,Parametros!$B$3:$F$14,2,FALSE)</f>
        <v>5</v>
      </c>
      <c r="AC791" s="5" t="str">
        <f>VLOOKUP($E791,Parametros!$B$3:$F$14,4,FALSE)</f>
        <v>20225</v>
      </c>
      <c r="AD791" s="5" t="str">
        <f>VLOOKUP($E791,Parametros!$B$3:$F$14,5,FALSE)</f>
        <v>2022-5-01</v>
      </c>
      <c r="AE791" s="5">
        <v>0</v>
      </c>
      <c r="AF791" t="s">
        <v>438</v>
      </c>
      <c r="AG791" t="s">
        <v>439</v>
      </c>
      <c r="AH791" s="40">
        <f t="shared" si="63"/>
        <v>110.38560308283297</v>
      </c>
      <c r="AJ791" t="str">
        <f t="shared" si="64"/>
        <v>INSERT INTO TABLA_PRESUPUESTO VALUES ('VSR','80130-C','14005119-18',2022,'Mayo',5.831831,'USD',408.228181,205.221508,0,20.411409,4.059061,61.234227,1.219729,0,0.093386,1.405793,0,0,0,0,0,0,0,68.1506,4.197465,0,5,'20225','2022-5-01');</v>
      </c>
    </row>
    <row r="792" spans="1:36" x14ac:dyDescent="0.2">
      <c r="A792" s="7" t="s">
        <v>117</v>
      </c>
      <c r="B792" t="s">
        <v>75</v>
      </c>
      <c r="C792" t="s">
        <v>304</v>
      </c>
      <c r="D792">
        <v>2022</v>
      </c>
      <c r="E792" t="s">
        <v>49</v>
      </c>
      <c r="F792" s="5">
        <v>7.8023133543638261</v>
      </c>
      <c r="G792" t="s">
        <v>134</v>
      </c>
      <c r="H792" s="5">
        <v>546.16193480546781</v>
      </c>
      <c r="I792" s="5">
        <v>239.84947209774217</v>
      </c>
      <c r="J792" s="5">
        <v>0</v>
      </c>
      <c r="K792" s="5">
        <v>27.308096740273392</v>
      </c>
      <c r="L792" s="5">
        <v>5.4305527106637106</v>
      </c>
      <c r="M792" s="5">
        <v>81.924290220820168</v>
      </c>
      <c r="N792" s="5">
        <v>1.6318563878408001</v>
      </c>
      <c r="O792" s="5">
        <v>0</v>
      </c>
      <c r="P792" s="5">
        <v>0.12493900469406126</v>
      </c>
      <c r="Q792" s="5">
        <v>1.8807880320811912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f t="shared" si="62"/>
        <v>91.177594339229287</v>
      </c>
      <c r="Z792" s="5">
        <v>5.6157206937930724</v>
      </c>
      <c r="AA792" s="5">
        <v>0</v>
      </c>
      <c r="AB792" s="5">
        <f>VLOOKUP($E792,Parametros!$B$3:$F$14,2,FALSE)</f>
        <v>5</v>
      </c>
      <c r="AC792" s="5" t="str">
        <f>VLOOKUP($E792,Parametros!$B$3:$F$14,4,FALSE)</f>
        <v>20225</v>
      </c>
      <c r="AD792" s="5" t="str">
        <f>VLOOKUP($E792,Parametros!$B$3:$F$14,5,FALSE)</f>
        <v>2022-5-01</v>
      </c>
      <c r="AE792" s="5">
        <v>0</v>
      </c>
      <c r="AF792" t="s">
        <v>438</v>
      </c>
      <c r="AG792" t="s">
        <v>439</v>
      </c>
      <c r="AH792" s="40">
        <f t="shared" si="63"/>
        <v>182.39621891755925</v>
      </c>
      <c r="AJ792" t="str">
        <f t="shared" si="64"/>
        <v>INSERT INTO TABLA_PRESUPUESTO VALUES ('VSR','80130-C','14005117-18',2022,'Mayo',7.802313,'USD',546.161935,239.849472,0,27.308097,5.430553,81.92429,1.631856,0,0.124939,1.880788,0,0,0,0,0,0,0,91.177594,5.615721,0,5,'20225','2022-5-01');</v>
      </c>
    </row>
    <row r="793" spans="1:36" x14ac:dyDescent="0.2">
      <c r="A793" s="7" t="s">
        <v>117</v>
      </c>
      <c r="B793" t="s">
        <v>75</v>
      </c>
      <c r="C793" t="s">
        <v>305</v>
      </c>
      <c r="D793">
        <v>2022</v>
      </c>
      <c r="E793" t="s">
        <v>49</v>
      </c>
      <c r="F793" s="5">
        <v>2.3287516899504279</v>
      </c>
      <c r="G793" t="s">
        <v>134</v>
      </c>
      <c r="H793" s="5">
        <v>163.01261829652995</v>
      </c>
      <c r="I793" s="5">
        <v>55.372445649582986</v>
      </c>
      <c r="J793" s="5">
        <v>0</v>
      </c>
      <c r="K793" s="5">
        <v>8.1506309148264968</v>
      </c>
      <c r="L793" s="5">
        <v>1.6208537427236078</v>
      </c>
      <c r="M793" s="5">
        <v>24.451892744479494</v>
      </c>
      <c r="N793" s="5">
        <v>0.48705917698309598</v>
      </c>
      <c r="O793" s="5">
        <v>0</v>
      </c>
      <c r="P793" s="5">
        <v>3.7290468237768284E-2</v>
      </c>
      <c r="Q793" s="5">
        <v>0.56135765243239644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f t="shared" si="62"/>
        <v>27.213720759412826</v>
      </c>
      <c r="Z793" s="5">
        <v>1.6761207172800754</v>
      </c>
      <c r="AA793" s="5">
        <v>0</v>
      </c>
      <c r="AB793" s="5">
        <f>VLOOKUP($E793,Parametros!$B$3:$F$14,2,FALSE)</f>
        <v>5</v>
      </c>
      <c r="AC793" s="5" t="str">
        <f>VLOOKUP($E793,Parametros!$B$3:$F$14,4,FALSE)</f>
        <v>20225</v>
      </c>
      <c r="AD793" s="5" t="str">
        <f>VLOOKUP($E793,Parametros!$B$3:$F$14,5,FALSE)</f>
        <v>2022-5-01</v>
      </c>
      <c r="AE793" s="5">
        <v>0</v>
      </c>
      <c r="AF793" t="s">
        <v>438</v>
      </c>
      <c r="AG793" t="s">
        <v>439</v>
      </c>
      <c r="AH793" s="40">
        <f t="shared" si="63"/>
        <v>70.654967229984038</v>
      </c>
      <c r="AJ793" t="str">
        <f t="shared" si="64"/>
        <v>INSERT INTO TABLA_PRESUPUESTO VALUES ('VSR','80130-C','14005118-18',2022,'Mayo',2.328752,'USD',163.012618,55.372446,0,8.150631,1.620854,24.451893,0.487059,0,0.03729,0.561358,0,0,0,0,0,0,0,27.213721,1.676121,0,5,'20225','2022-5-01');</v>
      </c>
    </row>
    <row r="794" spans="1:36" x14ac:dyDescent="0.2">
      <c r="A794" s="7" t="s">
        <v>117</v>
      </c>
      <c r="B794" t="s">
        <v>75</v>
      </c>
      <c r="C794" t="s">
        <v>306</v>
      </c>
      <c r="D794">
        <v>2022</v>
      </c>
      <c r="E794" t="s">
        <v>49</v>
      </c>
      <c r="F794" s="5">
        <v>2.7566846928045661</v>
      </c>
      <c r="G794" t="s">
        <v>134</v>
      </c>
      <c r="H794" s="5">
        <v>192.96792849631962</v>
      </c>
      <c r="I794" s="5">
        <v>119.98282293004056</v>
      </c>
      <c r="J794" s="5">
        <v>0</v>
      </c>
      <c r="K794" s="5">
        <v>9.6483964248159815</v>
      </c>
      <c r="L794" s="5">
        <v>1.918702934762561</v>
      </c>
      <c r="M794" s="5">
        <v>28.945189274447944</v>
      </c>
      <c r="N794" s="5">
        <v>0.57656150437742559</v>
      </c>
      <c r="O794" s="5">
        <v>0</v>
      </c>
      <c r="P794" s="5">
        <v>4.4142990178896648E-2</v>
      </c>
      <c r="Q794" s="5">
        <v>0.6645131184776657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f t="shared" ref="Y794:Y832" si="65">+M794+N794+O794+P794+T794+U794+V794+Z794+AA794+S794+X794+Q794+R794</f>
        <v>32.214532693834848</v>
      </c>
      <c r="Z794" s="5">
        <v>1.9841258063529092</v>
      </c>
      <c r="AA794" s="5">
        <v>0</v>
      </c>
      <c r="AB794" s="5">
        <f>VLOOKUP($E794,Parametros!$B$3:$F$14,2,FALSE)</f>
        <v>5</v>
      </c>
      <c r="AC794" s="5" t="str">
        <f>VLOOKUP($E794,Parametros!$B$3:$F$14,4,FALSE)</f>
        <v>20225</v>
      </c>
      <c r="AD794" s="5" t="str">
        <f>VLOOKUP($E794,Parametros!$B$3:$F$14,5,FALSE)</f>
        <v>2022-5-01</v>
      </c>
      <c r="AE794" s="5">
        <v>0</v>
      </c>
      <c r="AF794" t="s">
        <v>438</v>
      </c>
      <c r="AG794" t="s">
        <v>439</v>
      </c>
      <c r="AH794" s="40">
        <f t="shared" ref="AH794:AH832" si="66">+H794-SUM(I794:X794)-SUM(Z794:AA794)</f>
        <v>29.203473512865667</v>
      </c>
      <c r="AJ794" t="str">
        <f t="shared" si="64"/>
        <v>INSERT INTO TABLA_PRESUPUESTO VALUES ('VSR','80130-C','14005120-17',2022,'Mayo',2.756685,'USD',192.967928,119.982823,0,9.648396,1.918703,28.945189,0.576562,0,0.044143,0.664513,0,0,0,0,0,0,0,32.214533,1.984126,0,5,'20225','2022-5-01');</v>
      </c>
    </row>
    <row r="795" spans="1:36" x14ac:dyDescent="0.2">
      <c r="A795" s="7" t="s">
        <v>117</v>
      </c>
      <c r="B795" t="s">
        <v>109</v>
      </c>
      <c r="C795" t="s">
        <v>162</v>
      </c>
      <c r="D795">
        <v>2022</v>
      </c>
      <c r="E795" t="s">
        <v>49</v>
      </c>
      <c r="F795" s="5">
        <v>25</v>
      </c>
      <c r="G795" t="s">
        <v>134</v>
      </c>
      <c r="H795" s="5">
        <v>2250</v>
      </c>
      <c r="I795" s="5">
        <v>2019.4928250815024</v>
      </c>
      <c r="J795" s="5">
        <v>0</v>
      </c>
      <c r="K795" s="5">
        <v>0</v>
      </c>
      <c r="L795" s="5">
        <v>17.400456967119911</v>
      </c>
      <c r="M795" s="5">
        <v>0</v>
      </c>
      <c r="N795" s="5">
        <v>28.86904761904762</v>
      </c>
      <c r="O795" s="5">
        <v>43.154761904761905</v>
      </c>
      <c r="P795" s="5">
        <v>1.9444444444444444</v>
      </c>
      <c r="Q795" s="5">
        <v>7.7482021402497683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f t="shared" si="65"/>
        <v>99.710224234505134</v>
      </c>
      <c r="Z795" s="5">
        <v>17.993768126001392</v>
      </c>
      <c r="AA795" s="5">
        <v>0</v>
      </c>
      <c r="AB795" s="5">
        <f>VLOOKUP($E795,Parametros!$B$3:$F$14,2,FALSE)</f>
        <v>5</v>
      </c>
      <c r="AC795" s="5" t="str">
        <f>VLOOKUP($E795,Parametros!$B$3:$F$14,4,FALSE)</f>
        <v>20225</v>
      </c>
      <c r="AD795" s="5" t="str">
        <f>VLOOKUP($E795,Parametros!$B$3:$F$14,5,FALSE)</f>
        <v>2022-5-01</v>
      </c>
      <c r="AE795" s="5">
        <v>0</v>
      </c>
      <c r="AF795" t="s">
        <v>438</v>
      </c>
      <c r="AG795" t="s">
        <v>440</v>
      </c>
      <c r="AH795" s="40">
        <f t="shared" si="66"/>
        <v>113.39649371687284</v>
      </c>
      <c r="AJ795" t="str">
        <f t="shared" si="64"/>
        <v>INSERT INTO TABLA_PRESUPUESTO VALUES ('VSR','CRIP_BRASIL','14004877-15',2022,'Mayo',25,'USD',2250,2019.492825,0,0,17.400457,0,28.869048,43.154762,1.944444,7.748202,0,0,0,0,0,0,0,99.710224,17.993768,0,5,'20225','2022-5-01');</v>
      </c>
    </row>
    <row r="796" spans="1:36" x14ac:dyDescent="0.2">
      <c r="A796" s="7" t="s">
        <v>117</v>
      </c>
      <c r="B796" t="s">
        <v>109</v>
      </c>
      <c r="C796" t="s">
        <v>307</v>
      </c>
      <c r="D796">
        <v>2022</v>
      </c>
      <c r="E796" t="s">
        <v>49</v>
      </c>
      <c r="F796" s="5">
        <v>50</v>
      </c>
      <c r="G796" t="s">
        <v>134</v>
      </c>
      <c r="H796" s="5">
        <v>1500</v>
      </c>
      <c r="I796" s="5">
        <v>704.8892358325221</v>
      </c>
      <c r="J796" s="5">
        <v>0</v>
      </c>
      <c r="K796" s="5">
        <v>0</v>
      </c>
      <c r="L796" s="5">
        <v>34.800913934239823</v>
      </c>
      <c r="M796" s="5">
        <v>0</v>
      </c>
      <c r="N796" s="5">
        <v>57.738095238095241</v>
      </c>
      <c r="O796" s="5">
        <v>86.30952380952381</v>
      </c>
      <c r="P796" s="5">
        <v>3.8888888888888888</v>
      </c>
      <c r="Q796" s="5">
        <v>5.1654680934998458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f t="shared" si="65"/>
        <v>189.08951228201056</v>
      </c>
      <c r="Z796" s="5">
        <v>35.987536252002783</v>
      </c>
      <c r="AA796" s="5">
        <v>0</v>
      </c>
      <c r="AB796" s="5">
        <f>VLOOKUP($E796,Parametros!$B$3:$F$14,2,FALSE)</f>
        <v>5</v>
      </c>
      <c r="AC796" s="5" t="str">
        <f>VLOOKUP($E796,Parametros!$B$3:$F$14,4,FALSE)</f>
        <v>20225</v>
      </c>
      <c r="AD796" s="5" t="str">
        <f>VLOOKUP($E796,Parametros!$B$3:$F$14,5,FALSE)</f>
        <v>2022-5-01</v>
      </c>
      <c r="AE796" s="5">
        <v>0</v>
      </c>
      <c r="AF796" t="s">
        <v>438</v>
      </c>
      <c r="AG796" t="s">
        <v>440</v>
      </c>
      <c r="AH796" s="40">
        <f t="shared" si="66"/>
        <v>571.22033795122741</v>
      </c>
      <c r="AJ796" t="str">
        <f t="shared" si="64"/>
        <v>INSERT INTO TABLA_PRESUPUESTO VALUES ('VSR','CRIP_BRASIL','14004818-18',2022,'Mayo',50,'USD',1500,704.889236,0,0,34.800914,0,57.738095,86.309524,3.888889,5.165468,0,0,0,0,0,0,0,189.089512,35.987536,0,5,'20225','2022-5-01');</v>
      </c>
    </row>
    <row r="797" spans="1:36" x14ac:dyDescent="0.2">
      <c r="A797" s="7" t="s">
        <v>117</v>
      </c>
      <c r="B797" t="s">
        <v>109</v>
      </c>
      <c r="C797" t="s">
        <v>308</v>
      </c>
      <c r="D797">
        <v>2022</v>
      </c>
      <c r="E797" t="s">
        <v>49</v>
      </c>
      <c r="F797" s="5">
        <v>75</v>
      </c>
      <c r="G797" t="s">
        <v>134</v>
      </c>
      <c r="H797" s="5">
        <v>2250</v>
      </c>
      <c r="I797" s="5">
        <v>1379.8899292277347</v>
      </c>
      <c r="J797" s="5">
        <v>0</v>
      </c>
      <c r="K797" s="5">
        <v>0</v>
      </c>
      <c r="L797" s="5">
        <v>52.201370901359738</v>
      </c>
      <c r="M797" s="5">
        <v>0</v>
      </c>
      <c r="N797" s="5">
        <v>86.607142857142861</v>
      </c>
      <c r="O797" s="5">
        <v>129.46428571428572</v>
      </c>
      <c r="P797" s="5">
        <v>5.833333333333333</v>
      </c>
      <c r="Q797" s="5">
        <v>7.7482021402497683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f t="shared" si="65"/>
        <v>283.63426842301584</v>
      </c>
      <c r="Z797" s="5">
        <v>53.981304378004168</v>
      </c>
      <c r="AA797" s="5">
        <v>0</v>
      </c>
      <c r="AB797" s="5">
        <f>VLOOKUP($E797,Parametros!$B$3:$F$14,2,FALSE)</f>
        <v>5</v>
      </c>
      <c r="AC797" s="5" t="str">
        <f>VLOOKUP($E797,Parametros!$B$3:$F$14,4,FALSE)</f>
        <v>20225</v>
      </c>
      <c r="AD797" s="5" t="str">
        <f>VLOOKUP($E797,Parametros!$B$3:$F$14,5,FALSE)</f>
        <v>2022-5-01</v>
      </c>
      <c r="AE797" s="5">
        <v>0</v>
      </c>
      <c r="AF797" t="s">
        <v>438</v>
      </c>
      <c r="AG797" t="s">
        <v>440</v>
      </c>
      <c r="AH797" s="40">
        <f t="shared" si="66"/>
        <v>534.2744314478897</v>
      </c>
      <c r="AJ797" t="str">
        <f t="shared" si="64"/>
        <v>INSERT INTO TABLA_PRESUPUESTO VALUES ('VSR','CRIP_BRASIL','14002618-18',2022,'Mayo',75,'USD',2250,1379.889929,0,0,52.201371,0,86.607143,129.464286,5.833333,7.748202,0,0,0,0,0,0,0,283.634268,53.981304,0,5,'20225','2022-5-01');</v>
      </c>
    </row>
    <row r="798" spans="1:36" x14ac:dyDescent="0.2">
      <c r="A798" s="7" t="s">
        <v>117</v>
      </c>
      <c r="B798" t="s">
        <v>109</v>
      </c>
      <c r="C798" t="s">
        <v>309</v>
      </c>
      <c r="D798">
        <v>2022</v>
      </c>
      <c r="E798" t="s">
        <v>49</v>
      </c>
      <c r="F798" s="5">
        <v>50</v>
      </c>
      <c r="G798" t="s">
        <v>134</v>
      </c>
      <c r="H798" s="5">
        <v>1500</v>
      </c>
      <c r="I798" s="5">
        <v>849.9723942399354</v>
      </c>
      <c r="J798" s="5">
        <v>0</v>
      </c>
      <c r="K798" s="5">
        <v>0</v>
      </c>
      <c r="L798" s="5">
        <v>34.800913934239823</v>
      </c>
      <c r="M798" s="5">
        <v>0</v>
      </c>
      <c r="N798" s="5">
        <v>57.738095238095241</v>
      </c>
      <c r="O798" s="5">
        <v>86.30952380952381</v>
      </c>
      <c r="P798" s="5">
        <v>3.8888888888888888</v>
      </c>
      <c r="Q798" s="5">
        <v>5.1654680934998458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f t="shared" si="65"/>
        <v>189.08951228201056</v>
      </c>
      <c r="Z798" s="5">
        <v>35.987536252002783</v>
      </c>
      <c r="AA798" s="5">
        <v>0</v>
      </c>
      <c r="AB798" s="5">
        <f>VLOOKUP($E798,Parametros!$B$3:$F$14,2,FALSE)</f>
        <v>5</v>
      </c>
      <c r="AC798" s="5" t="str">
        <f>VLOOKUP($E798,Parametros!$B$3:$F$14,4,FALSE)</f>
        <v>20225</v>
      </c>
      <c r="AD798" s="5" t="str">
        <f>VLOOKUP($E798,Parametros!$B$3:$F$14,5,FALSE)</f>
        <v>2022-5-01</v>
      </c>
      <c r="AE798" s="5">
        <v>0</v>
      </c>
      <c r="AF798" t="s">
        <v>438</v>
      </c>
      <c r="AG798" t="s">
        <v>440</v>
      </c>
      <c r="AH798" s="40">
        <f t="shared" si="66"/>
        <v>426.13717954381411</v>
      </c>
      <c r="AJ798" t="str">
        <f t="shared" si="64"/>
        <v>INSERT INTO TABLA_PRESUPUESTO VALUES ('VSR','CRIP_BRASIL','14002924-18',2022,'Mayo',50,'USD',1500,849.972394,0,0,34.800914,0,57.738095,86.309524,3.888889,5.165468,0,0,0,0,0,0,0,189.089512,35.987536,0,5,'20225','2022-5-01');</v>
      </c>
    </row>
    <row r="799" spans="1:36" x14ac:dyDescent="0.2">
      <c r="A799" s="7" t="s">
        <v>117</v>
      </c>
      <c r="B799" t="s">
        <v>66</v>
      </c>
      <c r="C799" t="s">
        <v>310</v>
      </c>
      <c r="D799">
        <v>2022</v>
      </c>
      <c r="E799" t="s">
        <v>49</v>
      </c>
      <c r="F799" s="5">
        <v>75</v>
      </c>
      <c r="G799" t="s">
        <v>134</v>
      </c>
      <c r="H799" s="5">
        <v>1950</v>
      </c>
      <c r="I799" s="5">
        <v>1173.3038725267779</v>
      </c>
      <c r="J799" s="5">
        <v>0</v>
      </c>
      <c r="K799" s="5">
        <v>0</v>
      </c>
      <c r="L799" s="5">
        <v>0</v>
      </c>
      <c r="M799" s="5">
        <v>0</v>
      </c>
      <c r="N799" s="5">
        <v>57.102272727272734</v>
      </c>
      <c r="O799" s="5">
        <v>82.38636363636364</v>
      </c>
      <c r="P799" s="5">
        <v>3.7121212121212119</v>
      </c>
      <c r="Q799" s="5">
        <v>6.7151085215497996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f t="shared" si="65"/>
        <v>203.89717047531158</v>
      </c>
      <c r="Z799" s="5">
        <v>53.981304378004168</v>
      </c>
      <c r="AA799" s="5">
        <v>0</v>
      </c>
      <c r="AB799" s="5">
        <f>VLOOKUP($E799,Parametros!$B$3:$F$14,2,FALSE)</f>
        <v>5</v>
      </c>
      <c r="AC799" s="5" t="str">
        <f>VLOOKUP($E799,Parametros!$B$3:$F$14,4,FALSE)</f>
        <v>20225</v>
      </c>
      <c r="AD799" s="5" t="str">
        <f>VLOOKUP($E799,Parametros!$B$3:$F$14,5,FALSE)</f>
        <v>2022-5-01</v>
      </c>
      <c r="AE799" s="5">
        <v>0</v>
      </c>
      <c r="AF799" t="s">
        <v>438</v>
      </c>
      <c r="AG799" t="s">
        <v>441</v>
      </c>
      <c r="AH799" s="40">
        <f t="shared" si="66"/>
        <v>572.7989569979103</v>
      </c>
      <c r="AJ799" t="str">
        <f t="shared" si="64"/>
        <v>INSERT INTO TABLA_PRESUPUESTO VALUES ('VSR','80036-C','14003957-16',2022,'Mayo',75,'USD',1950,1173.303873,0,0,0,0,57.102273,82.386364,3.712121,6.715109,0,0,0,0,0,0,0,203.89717,53.981304,0,5,'20225','2022-5-01');</v>
      </c>
    </row>
    <row r="800" spans="1:36" x14ac:dyDescent="0.2">
      <c r="A800" s="7" t="s">
        <v>117</v>
      </c>
      <c r="B800" t="s">
        <v>66</v>
      </c>
      <c r="C800" t="s">
        <v>311</v>
      </c>
      <c r="D800">
        <v>2022</v>
      </c>
      <c r="E800" t="s">
        <v>49</v>
      </c>
      <c r="F800" s="5">
        <v>50</v>
      </c>
      <c r="G800" t="s">
        <v>134</v>
      </c>
      <c r="H800" s="5">
        <v>1300</v>
      </c>
      <c r="I800" s="5">
        <v>906.02091915001176</v>
      </c>
      <c r="J800" s="5">
        <v>0</v>
      </c>
      <c r="K800" s="5">
        <v>0</v>
      </c>
      <c r="L800" s="5">
        <v>0</v>
      </c>
      <c r="M800" s="5">
        <v>0</v>
      </c>
      <c r="N800" s="5">
        <v>38.068181818181813</v>
      </c>
      <c r="O800" s="5">
        <v>54.924242424242422</v>
      </c>
      <c r="P800" s="5">
        <v>2.4747474747474745</v>
      </c>
      <c r="Q800" s="5">
        <v>4.4767390143665331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f t="shared" si="65"/>
        <v>135.93144698354101</v>
      </c>
      <c r="Z800" s="5">
        <v>35.987536252002783</v>
      </c>
      <c r="AA800" s="5">
        <v>0</v>
      </c>
      <c r="AB800" s="5">
        <f>VLOOKUP($E800,Parametros!$B$3:$F$14,2,FALSE)</f>
        <v>5</v>
      </c>
      <c r="AC800" s="5" t="str">
        <f>VLOOKUP($E800,Parametros!$B$3:$F$14,4,FALSE)</f>
        <v>20225</v>
      </c>
      <c r="AD800" s="5" t="str">
        <f>VLOOKUP($E800,Parametros!$B$3:$F$14,5,FALSE)</f>
        <v>2022-5-01</v>
      </c>
      <c r="AE800" s="5">
        <v>0</v>
      </c>
      <c r="AF800" t="s">
        <v>438</v>
      </c>
      <c r="AG800" t="s">
        <v>441</v>
      </c>
      <c r="AH800" s="40">
        <f t="shared" si="66"/>
        <v>258.0476338664472</v>
      </c>
      <c r="AJ800" t="str">
        <f t="shared" si="64"/>
        <v>INSERT INTO TABLA_PRESUPUESTO VALUES ('VSR','80036-C','14003956-16',2022,'Mayo',50,'USD',1300,906.020919,0,0,0,0,38.068182,54.924242,2.474747,4.476739,0,0,0,0,0,0,0,135.931447,35.987536,0,5,'20225','2022-5-01');</v>
      </c>
    </row>
    <row r="801" spans="1:36" x14ac:dyDescent="0.2">
      <c r="A801" s="7" t="s">
        <v>117</v>
      </c>
      <c r="B801" t="s">
        <v>88</v>
      </c>
      <c r="C801" t="s">
        <v>312</v>
      </c>
      <c r="D801">
        <v>2022</v>
      </c>
      <c r="E801" t="s">
        <v>49</v>
      </c>
      <c r="F801" s="5">
        <v>25</v>
      </c>
      <c r="G801" t="s">
        <v>134</v>
      </c>
      <c r="H801" s="5">
        <v>850</v>
      </c>
      <c r="I801" s="5">
        <v>428.72277478673186</v>
      </c>
      <c r="J801" s="5">
        <v>0</v>
      </c>
      <c r="K801" s="5">
        <v>85.000000000000014</v>
      </c>
      <c r="L801" s="5">
        <v>17.400456967119911</v>
      </c>
      <c r="M801" s="5">
        <v>0</v>
      </c>
      <c r="N801" s="5">
        <v>14.43452380952381</v>
      </c>
      <c r="O801" s="5">
        <v>21.577380952380953</v>
      </c>
      <c r="P801" s="5">
        <v>0.97222222222222221</v>
      </c>
      <c r="Q801" s="5">
        <v>2.9270985863165793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f t="shared" si="65"/>
        <v>57.904993696444954</v>
      </c>
      <c r="Z801" s="5">
        <v>17.993768126001392</v>
      </c>
      <c r="AA801" s="5">
        <v>0</v>
      </c>
      <c r="AB801" s="5">
        <f>VLOOKUP($E801,Parametros!$B$3:$F$14,2,FALSE)</f>
        <v>5</v>
      </c>
      <c r="AC801" s="5" t="str">
        <f>VLOOKUP($E801,Parametros!$B$3:$F$14,4,FALSE)</f>
        <v>20225</v>
      </c>
      <c r="AD801" s="5" t="str">
        <f>VLOOKUP($E801,Parametros!$B$3:$F$14,5,FALSE)</f>
        <v>2022-5-01</v>
      </c>
      <c r="AE801" s="5">
        <v>0</v>
      </c>
      <c r="AF801" t="s">
        <v>438</v>
      </c>
      <c r="AG801" t="s">
        <v>442</v>
      </c>
      <c r="AH801" s="40">
        <f t="shared" si="66"/>
        <v>260.9717745497033</v>
      </c>
      <c r="AJ801" t="str">
        <f t="shared" si="64"/>
        <v>INSERT INTO TABLA_PRESUPUESTO VALUES ('VSR','80176-C','14004689-18',2022,'Mayo',25,'USD',850,428.722775,0,85,17.400457,0,14.434524,21.577381,0.972222,2.927099,0,0,0,0,0,0,0,57.904994,17.993768,0,5,'20225','2022-5-01');</v>
      </c>
    </row>
    <row r="802" spans="1:36" x14ac:dyDescent="0.2">
      <c r="A802" s="7" t="s">
        <v>117</v>
      </c>
      <c r="B802" t="s">
        <v>88</v>
      </c>
      <c r="C802" t="s">
        <v>313</v>
      </c>
      <c r="D802">
        <v>2022</v>
      </c>
      <c r="E802" t="s">
        <v>49</v>
      </c>
      <c r="F802" s="5">
        <v>25</v>
      </c>
      <c r="G802" t="s">
        <v>134</v>
      </c>
      <c r="H802" s="5">
        <v>850</v>
      </c>
      <c r="I802" s="5">
        <v>423.75804938688998</v>
      </c>
      <c r="J802" s="5">
        <v>0</v>
      </c>
      <c r="K802" s="5">
        <v>85.000000000000014</v>
      </c>
      <c r="L802" s="5">
        <v>17.400456967119911</v>
      </c>
      <c r="M802" s="5">
        <v>0</v>
      </c>
      <c r="N802" s="5">
        <v>14.43452380952381</v>
      </c>
      <c r="O802" s="5">
        <v>21.577380952380953</v>
      </c>
      <c r="P802" s="5">
        <v>0.97222222222222221</v>
      </c>
      <c r="Q802" s="5">
        <v>2.9270985863165793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f t="shared" si="65"/>
        <v>57.904993696444954</v>
      </c>
      <c r="Z802" s="5">
        <v>17.993768126001392</v>
      </c>
      <c r="AA802" s="5">
        <v>0</v>
      </c>
      <c r="AB802" s="5">
        <f>VLOOKUP($E802,Parametros!$B$3:$F$14,2,FALSE)</f>
        <v>5</v>
      </c>
      <c r="AC802" s="5" t="str">
        <f>VLOOKUP($E802,Parametros!$B$3:$F$14,4,FALSE)</f>
        <v>20225</v>
      </c>
      <c r="AD802" s="5" t="str">
        <f>VLOOKUP($E802,Parametros!$B$3:$F$14,5,FALSE)</f>
        <v>2022-5-01</v>
      </c>
      <c r="AE802" s="5">
        <v>0</v>
      </c>
      <c r="AF802" t="s">
        <v>438</v>
      </c>
      <c r="AG802" t="s">
        <v>442</v>
      </c>
      <c r="AH802" s="40">
        <f t="shared" si="66"/>
        <v>265.93649994954518</v>
      </c>
      <c r="AJ802" t="str">
        <f t="shared" si="64"/>
        <v>INSERT INTO TABLA_PRESUPUESTO VALUES ('VSR','80176-C','14004690-18',2022,'Mayo',25,'USD',850,423.758049,0,85,17.400457,0,14.434524,21.577381,0.972222,2.927099,0,0,0,0,0,0,0,57.904994,17.993768,0,5,'20225','2022-5-01');</v>
      </c>
    </row>
    <row r="803" spans="1:36" x14ac:dyDescent="0.2">
      <c r="A803" s="7" t="s">
        <v>117</v>
      </c>
      <c r="B803" t="s">
        <v>88</v>
      </c>
      <c r="C803" t="s">
        <v>314</v>
      </c>
      <c r="D803">
        <v>2022</v>
      </c>
      <c r="E803" t="s">
        <v>49</v>
      </c>
      <c r="F803" s="5">
        <v>25</v>
      </c>
      <c r="G803" t="s">
        <v>134</v>
      </c>
      <c r="H803" s="5">
        <v>850</v>
      </c>
      <c r="I803" s="5">
        <v>377.50814743224856</v>
      </c>
      <c r="J803" s="5">
        <v>0</v>
      </c>
      <c r="K803" s="5">
        <v>85.000000000000014</v>
      </c>
      <c r="L803" s="5">
        <v>17.400456967119911</v>
      </c>
      <c r="M803" s="5">
        <v>0</v>
      </c>
      <c r="N803" s="5">
        <v>14.43452380952381</v>
      </c>
      <c r="O803" s="5">
        <v>21.577380952380953</v>
      </c>
      <c r="P803" s="5">
        <v>0.97222222222222221</v>
      </c>
      <c r="Q803" s="5">
        <v>2.9270985863165793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f t="shared" si="65"/>
        <v>57.904993696444954</v>
      </c>
      <c r="Z803" s="5">
        <v>17.993768126001392</v>
      </c>
      <c r="AA803" s="5">
        <v>0</v>
      </c>
      <c r="AB803" s="5">
        <f>VLOOKUP($E803,Parametros!$B$3:$F$14,2,FALSE)</f>
        <v>5</v>
      </c>
      <c r="AC803" s="5" t="str">
        <f>VLOOKUP($E803,Parametros!$B$3:$F$14,4,FALSE)</f>
        <v>20225</v>
      </c>
      <c r="AD803" s="5" t="str">
        <f>VLOOKUP($E803,Parametros!$B$3:$F$14,5,FALSE)</f>
        <v>2022-5-01</v>
      </c>
      <c r="AE803" s="5">
        <v>0</v>
      </c>
      <c r="AF803" t="s">
        <v>438</v>
      </c>
      <c r="AG803" t="s">
        <v>442</v>
      </c>
      <c r="AH803" s="40">
        <f t="shared" si="66"/>
        <v>312.18640190418665</v>
      </c>
      <c r="AJ803" t="str">
        <f t="shared" si="64"/>
        <v>INSERT INTO TABLA_PRESUPUESTO VALUES ('VSR','80176-C','14004691-18',2022,'Mayo',25,'USD',850,377.508147,0,85,17.400457,0,14.434524,21.577381,0.972222,2.927099,0,0,0,0,0,0,0,57.904994,17.993768,0,5,'20225','2022-5-01');</v>
      </c>
    </row>
    <row r="804" spans="1:36" x14ac:dyDescent="0.2">
      <c r="A804" s="7" t="s">
        <v>117</v>
      </c>
      <c r="B804" t="s">
        <v>88</v>
      </c>
      <c r="C804" t="s">
        <v>315</v>
      </c>
      <c r="D804">
        <v>2022</v>
      </c>
      <c r="E804" t="s">
        <v>49</v>
      </c>
      <c r="F804" s="5">
        <v>25</v>
      </c>
      <c r="G804" t="s">
        <v>134</v>
      </c>
      <c r="H804" s="5">
        <v>850</v>
      </c>
      <c r="I804" s="5">
        <v>353.22278612074706</v>
      </c>
      <c r="J804" s="5">
        <v>0</v>
      </c>
      <c r="K804" s="5">
        <v>85.000000000000014</v>
      </c>
      <c r="L804" s="5">
        <v>17.400456967119911</v>
      </c>
      <c r="M804" s="5">
        <v>0</v>
      </c>
      <c r="N804" s="5">
        <v>14.43452380952381</v>
      </c>
      <c r="O804" s="5">
        <v>21.577380952380953</v>
      </c>
      <c r="P804" s="5">
        <v>0.97222222222222221</v>
      </c>
      <c r="Q804" s="5">
        <v>2.9270985863165793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f t="shared" si="65"/>
        <v>57.904993696444954</v>
      </c>
      <c r="Z804" s="5">
        <v>17.993768126001392</v>
      </c>
      <c r="AA804" s="5">
        <v>0</v>
      </c>
      <c r="AB804" s="5">
        <f>VLOOKUP($E804,Parametros!$B$3:$F$14,2,FALSE)</f>
        <v>5</v>
      </c>
      <c r="AC804" s="5" t="str">
        <f>VLOOKUP($E804,Parametros!$B$3:$F$14,4,FALSE)</f>
        <v>20225</v>
      </c>
      <c r="AD804" s="5" t="str">
        <f>VLOOKUP($E804,Parametros!$B$3:$F$14,5,FALSE)</f>
        <v>2022-5-01</v>
      </c>
      <c r="AE804" s="5">
        <v>0</v>
      </c>
      <c r="AF804" t="s">
        <v>438</v>
      </c>
      <c r="AG804" t="s">
        <v>442</v>
      </c>
      <c r="AH804" s="40">
        <f t="shared" si="66"/>
        <v>336.4717632156881</v>
      </c>
      <c r="AJ804" t="str">
        <f t="shared" si="64"/>
        <v>INSERT INTO TABLA_PRESUPUESTO VALUES ('VSR','80176-C','14004700-18',2022,'Mayo',25,'USD',850,353.222786,0,85,17.400457,0,14.434524,21.577381,0.972222,2.927099,0,0,0,0,0,0,0,57.904994,17.993768,0,5,'20225','2022-5-01');</v>
      </c>
    </row>
    <row r="805" spans="1:36" x14ac:dyDescent="0.2">
      <c r="A805" s="7" t="s">
        <v>117</v>
      </c>
      <c r="B805" t="s">
        <v>89</v>
      </c>
      <c r="C805" t="s">
        <v>320</v>
      </c>
      <c r="D805">
        <v>2022</v>
      </c>
      <c r="E805" t="s">
        <v>49</v>
      </c>
      <c r="F805" s="5">
        <v>25</v>
      </c>
      <c r="G805" t="s">
        <v>134</v>
      </c>
      <c r="H805" s="5">
        <v>1250</v>
      </c>
      <c r="I805" s="5">
        <v>549.15593008458268</v>
      </c>
      <c r="J805" s="5">
        <v>125</v>
      </c>
      <c r="K805" s="5">
        <v>0</v>
      </c>
      <c r="L805" s="5">
        <v>17.400456967119911</v>
      </c>
      <c r="M805" s="5">
        <v>0</v>
      </c>
      <c r="N805" s="5">
        <v>14.540539116065435</v>
      </c>
      <c r="O805" s="5">
        <v>14.805278076184365</v>
      </c>
      <c r="P805" s="5">
        <v>0.9494755019818848</v>
      </c>
      <c r="Q805" s="5">
        <v>4.3045567445832047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f t="shared" si="65"/>
        <v>52.593617564816277</v>
      </c>
      <c r="Z805" s="5">
        <v>17.993768126001392</v>
      </c>
      <c r="AA805" s="5">
        <v>0</v>
      </c>
      <c r="AB805" s="5">
        <f>VLOOKUP($E805,Parametros!$B$3:$F$14,2,FALSE)</f>
        <v>5</v>
      </c>
      <c r="AC805" s="5" t="str">
        <f>VLOOKUP($E805,Parametros!$B$3:$F$14,4,FALSE)</f>
        <v>20225</v>
      </c>
      <c r="AD805" s="5" t="str">
        <f>VLOOKUP($E805,Parametros!$B$3:$F$14,5,FALSE)</f>
        <v>2022-5-01</v>
      </c>
      <c r="AE805" s="5">
        <v>0</v>
      </c>
      <c r="AF805" t="s">
        <v>438</v>
      </c>
      <c r="AG805" t="s">
        <v>444</v>
      </c>
      <c r="AH805" s="40">
        <f t="shared" si="66"/>
        <v>505.84999538348114</v>
      </c>
      <c r="AJ805" t="str">
        <f t="shared" si="64"/>
        <v>INSERT INTO TABLA_PRESUPUESTO VALUES ('VSR','80179-C','14005058-19',2022,'Mayo',25,'USD',1250,549.15593,125,0,17.400457,0,14.540539,14.805278,0.949476,4.304557,0,0,0,0,0,0,0,52.593618,17.993768,0,5,'20225','2022-5-01');</v>
      </c>
    </row>
    <row r="806" spans="1:36" x14ac:dyDescent="0.2">
      <c r="A806" s="7" t="s">
        <v>117</v>
      </c>
      <c r="B806" t="s">
        <v>89</v>
      </c>
      <c r="C806" t="s">
        <v>259</v>
      </c>
      <c r="D806">
        <v>2022</v>
      </c>
      <c r="E806" t="s">
        <v>49</v>
      </c>
      <c r="F806" s="5">
        <v>100</v>
      </c>
      <c r="G806" t="s">
        <v>134</v>
      </c>
      <c r="H806" s="5">
        <v>3600</v>
      </c>
      <c r="I806" s="5">
        <v>1793.6778389703131</v>
      </c>
      <c r="J806" s="5">
        <v>400</v>
      </c>
      <c r="K806" s="5">
        <v>0</v>
      </c>
      <c r="L806" s="5">
        <v>69.601827868479646</v>
      </c>
      <c r="M806" s="5">
        <v>0</v>
      </c>
      <c r="N806" s="5">
        <v>58.162156464261741</v>
      </c>
      <c r="O806" s="5">
        <v>59.22111230473746</v>
      </c>
      <c r="P806" s="5">
        <v>3.7979020079275392</v>
      </c>
      <c r="Q806" s="5">
        <v>12.397123424399629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f t="shared" si="65"/>
        <v>205.55336670533194</v>
      </c>
      <c r="Z806" s="5">
        <v>71.975072504005567</v>
      </c>
      <c r="AA806" s="5">
        <v>0</v>
      </c>
      <c r="AB806" s="5">
        <f>VLOOKUP($E806,Parametros!$B$3:$F$14,2,FALSE)</f>
        <v>5</v>
      </c>
      <c r="AC806" s="5" t="str">
        <f>VLOOKUP($E806,Parametros!$B$3:$F$14,4,FALSE)</f>
        <v>20225</v>
      </c>
      <c r="AD806" s="5" t="str">
        <f>VLOOKUP($E806,Parametros!$B$3:$F$14,5,FALSE)</f>
        <v>2022-5-01</v>
      </c>
      <c r="AE806" s="5">
        <v>0</v>
      </c>
      <c r="AF806" t="s">
        <v>438</v>
      </c>
      <c r="AG806" t="s">
        <v>444</v>
      </c>
      <c r="AH806" s="40">
        <f t="shared" si="66"/>
        <v>1131.1669664558756</v>
      </c>
      <c r="AJ806" t="str">
        <f t="shared" si="64"/>
        <v>INSERT INTO TABLA_PRESUPUESTO VALUES ('VSR','80179-C','14005051-21',2022,'Mayo',100,'USD',3600,1793.677839,400,0,69.601828,0,58.162156,59.221112,3.797902,12.397123,0,0,0,0,0,0,0,205.553367,71.975073,0,5,'20225','2022-5-01');</v>
      </c>
    </row>
    <row r="807" spans="1:36" x14ac:dyDescent="0.2">
      <c r="A807" s="7" t="s">
        <v>117</v>
      </c>
      <c r="B807" t="s">
        <v>89</v>
      </c>
      <c r="C807" t="s">
        <v>321</v>
      </c>
      <c r="D807">
        <v>2022</v>
      </c>
      <c r="E807" t="s">
        <v>49</v>
      </c>
      <c r="F807" s="5">
        <v>100</v>
      </c>
      <c r="G807" t="s">
        <v>134</v>
      </c>
      <c r="H807" s="5">
        <v>3600</v>
      </c>
      <c r="I807" s="5">
        <v>1283.1077819672275</v>
      </c>
      <c r="J807" s="5">
        <v>400</v>
      </c>
      <c r="K807" s="5">
        <v>0</v>
      </c>
      <c r="L807" s="5">
        <v>69.601827868479646</v>
      </c>
      <c r="M807" s="5">
        <v>0</v>
      </c>
      <c r="N807" s="5">
        <v>58.162156464261741</v>
      </c>
      <c r="O807" s="5">
        <v>59.22111230473746</v>
      </c>
      <c r="P807" s="5">
        <v>3.7979020079275392</v>
      </c>
      <c r="Q807" s="5">
        <v>12.397123424399629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f t="shared" si="65"/>
        <v>205.55336670533194</v>
      </c>
      <c r="Z807" s="5">
        <v>71.975072504005567</v>
      </c>
      <c r="AA807" s="5">
        <v>0</v>
      </c>
      <c r="AB807" s="5">
        <f>VLOOKUP($E807,Parametros!$B$3:$F$14,2,FALSE)</f>
        <v>5</v>
      </c>
      <c r="AC807" s="5" t="str">
        <f>VLOOKUP($E807,Parametros!$B$3:$F$14,4,FALSE)</f>
        <v>20225</v>
      </c>
      <c r="AD807" s="5" t="str">
        <f>VLOOKUP($E807,Parametros!$B$3:$F$14,5,FALSE)</f>
        <v>2022-5-01</v>
      </c>
      <c r="AE807" s="5">
        <v>0</v>
      </c>
      <c r="AF807" t="s">
        <v>438</v>
      </c>
      <c r="AG807" t="s">
        <v>444</v>
      </c>
      <c r="AH807" s="40">
        <f t="shared" si="66"/>
        <v>1641.7370234589609</v>
      </c>
      <c r="AJ807" t="str">
        <f t="shared" si="64"/>
        <v>INSERT INTO TABLA_PRESUPUESTO VALUES ('VSR','80179-C','14005062-21',2022,'Mayo',100,'USD',3600,1283.107782,400,0,69.601828,0,58.162156,59.221112,3.797902,12.397123,0,0,0,0,0,0,0,205.553367,71.975073,0,5,'20225','2022-5-01');</v>
      </c>
    </row>
    <row r="808" spans="1:36" x14ac:dyDescent="0.2">
      <c r="A808" s="7" t="s">
        <v>117</v>
      </c>
      <c r="B808" t="s">
        <v>89</v>
      </c>
      <c r="C808" t="s">
        <v>322</v>
      </c>
      <c r="D808">
        <v>2022</v>
      </c>
      <c r="E808" t="s">
        <v>49</v>
      </c>
      <c r="F808" s="5">
        <v>25</v>
      </c>
      <c r="G808" t="s">
        <v>134</v>
      </c>
      <c r="H808" s="5">
        <v>1000</v>
      </c>
      <c r="I808" s="5">
        <v>491.6614369453012</v>
      </c>
      <c r="J808" s="5">
        <v>100</v>
      </c>
      <c r="K808" s="5">
        <v>0</v>
      </c>
      <c r="L808" s="5">
        <v>17.400456967119911</v>
      </c>
      <c r="M808" s="5">
        <v>0</v>
      </c>
      <c r="N808" s="5">
        <v>14.540539116065435</v>
      </c>
      <c r="O808" s="5">
        <v>14.805278076184365</v>
      </c>
      <c r="P808" s="5">
        <v>0.9494755019818848</v>
      </c>
      <c r="Q808" s="5">
        <v>3.4436453956665636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f t="shared" si="65"/>
        <v>51.73270621589964</v>
      </c>
      <c r="Z808" s="5">
        <v>17.993768126001392</v>
      </c>
      <c r="AA808" s="5">
        <v>0</v>
      </c>
      <c r="AB808" s="5">
        <f>VLOOKUP($E808,Parametros!$B$3:$F$14,2,FALSE)</f>
        <v>5</v>
      </c>
      <c r="AC808" s="5" t="str">
        <f>VLOOKUP($E808,Parametros!$B$3:$F$14,4,FALSE)</f>
        <v>20225</v>
      </c>
      <c r="AD808" s="5" t="str">
        <f>VLOOKUP($E808,Parametros!$B$3:$F$14,5,FALSE)</f>
        <v>2022-5-01</v>
      </c>
      <c r="AE808" s="5">
        <v>0</v>
      </c>
      <c r="AF808" t="s">
        <v>438</v>
      </c>
      <c r="AG808" t="s">
        <v>444</v>
      </c>
      <c r="AH808" s="40">
        <f t="shared" si="66"/>
        <v>339.20539987167939</v>
      </c>
      <c r="AJ808" t="str">
        <f t="shared" si="64"/>
        <v>INSERT INTO TABLA_PRESUPUESTO VALUES ('VSR','80179-C','14005060-21',2022,'Mayo',25,'USD',1000,491.661437,100,0,17.400457,0,14.540539,14.805278,0.949476,3.443645,0,0,0,0,0,0,0,51.732706,17.993768,0,5,'20225','2022-5-01');</v>
      </c>
    </row>
    <row r="809" spans="1:36" x14ac:dyDescent="0.2">
      <c r="A809" s="7" t="s">
        <v>117</v>
      </c>
      <c r="B809" t="s">
        <v>89</v>
      </c>
      <c r="C809" t="s">
        <v>323</v>
      </c>
      <c r="D809">
        <v>2022</v>
      </c>
      <c r="E809" t="s">
        <v>49</v>
      </c>
      <c r="F809" s="5">
        <v>25</v>
      </c>
      <c r="G809" t="s">
        <v>134</v>
      </c>
      <c r="H809" s="5">
        <v>1000</v>
      </c>
      <c r="I809" s="5">
        <v>638.48275289725973</v>
      </c>
      <c r="J809" s="5">
        <v>100</v>
      </c>
      <c r="K809" s="5">
        <v>0</v>
      </c>
      <c r="L809" s="5">
        <v>17.400456967119911</v>
      </c>
      <c r="M809" s="5">
        <v>0</v>
      </c>
      <c r="N809" s="5">
        <v>14.540539116065435</v>
      </c>
      <c r="O809" s="5">
        <v>14.805278076184365</v>
      </c>
      <c r="P809" s="5">
        <v>0.9494755019818848</v>
      </c>
      <c r="Q809" s="5">
        <v>3.4436453956665636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f t="shared" si="65"/>
        <v>51.73270621589964</v>
      </c>
      <c r="Z809" s="5">
        <v>17.993768126001392</v>
      </c>
      <c r="AA809" s="5">
        <v>0</v>
      </c>
      <c r="AB809" s="5">
        <f>VLOOKUP($E809,Parametros!$B$3:$F$14,2,FALSE)</f>
        <v>5</v>
      </c>
      <c r="AC809" s="5" t="str">
        <f>VLOOKUP($E809,Parametros!$B$3:$F$14,4,FALSE)</f>
        <v>20225</v>
      </c>
      <c r="AD809" s="5" t="str">
        <f>VLOOKUP($E809,Parametros!$B$3:$F$14,5,FALSE)</f>
        <v>2022-5-01</v>
      </c>
      <c r="AE809" s="5">
        <v>0</v>
      </c>
      <c r="AF809" t="s">
        <v>438</v>
      </c>
      <c r="AG809" t="s">
        <v>444</v>
      </c>
      <c r="AH809" s="40">
        <f t="shared" si="66"/>
        <v>192.38408391972081</v>
      </c>
      <c r="AJ809" t="str">
        <f t="shared" si="64"/>
        <v>INSERT INTO TABLA_PRESUPUESTO VALUES ('VSR','80179-C','14005061-21',2022,'Mayo',25,'USD',1000,638.482753,100,0,17.400457,0,14.540539,14.805278,0.949476,3.443645,0,0,0,0,0,0,0,51.732706,17.993768,0,5,'20225','2022-5-01');</v>
      </c>
    </row>
    <row r="810" spans="1:36" x14ac:dyDescent="0.2">
      <c r="A810" s="7" t="s">
        <v>117</v>
      </c>
      <c r="B810" t="s">
        <v>89</v>
      </c>
      <c r="C810" t="s">
        <v>125</v>
      </c>
      <c r="D810">
        <v>2022</v>
      </c>
      <c r="E810" t="s">
        <v>49</v>
      </c>
      <c r="F810" s="5">
        <v>50</v>
      </c>
      <c r="G810" t="s">
        <v>134</v>
      </c>
      <c r="H810" s="5">
        <v>1800</v>
      </c>
      <c r="I810" s="5">
        <v>870.83812614385238</v>
      </c>
      <c r="J810" s="5">
        <v>200</v>
      </c>
      <c r="K810" s="5">
        <v>0</v>
      </c>
      <c r="L810" s="5">
        <v>34.800913934239823</v>
      </c>
      <c r="M810" s="5">
        <v>0</v>
      </c>
      <c r="N810" s="5">
        <v>29.081078232130871</v>
      </c>
      <c r="O810" s="5">
        <v>29.61055615236873</v>
      </c>
      <c r="P810" s="5">
        <v>1.8989510039637696</v>
      </c>
      <c r="Q810" s="5">
        <v>6.1985617121998144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f t="shared" si="65"/>
        <v>102.77668335266597</v>
      </c>
      <c r="Z810" s="5">
        <v>35.987536252002783</v>
      </c>
      <c r="AA810" s="5">
        <v>0</v>
      </c>
      <c r="AB810" s="5">
        <f>VLOOKUP($E810,Parametros!$B$3:$F$14,2,FALSE)</f>
        <v>5</v>
      </c>
      <c r="AC810" s="5" t="str">
        <f>VLOOKUP($E810,Parametros!$B$3:$F$14,4,FALSE)</f>
        <v>20225</v>
      </c>
      <c r="AD810" s="5" t="str">
        <f>VLOOKUP($E810,Parametros!$B$3:$F$14,5,FALSE)</f>
        <v>2022-5-01</v>
      </c>
      <c r="AE810" s="5">
        <v>0</v>
      </c>
      <c r="AF810" t="s">
        <v>438</v>
      </c>
      <c r="AG810" t="s">
        <v>444</v>
      </c>
      <c r="AH810" s="40">
        <f t="shared" si="66"/>
        <v>591.58427656924198</v>
      </c>
      <c r="AJ810" t="str">
        <f t="shared" si="64"/>
        <v>INSERT INTO TABLA_PRESUPUESTO VALUES ('VSR','80179-C','14005052-21',2022,'Mayo',50,'USD',1800,870.838126,200,0,34.800914,0,29.081078,29.610556,1.898951,6.198562,0,0,0,0,0,0,0,102.776683,35.987536,0,5,'20225','2022-5-01');</v>
      </c>
    </row>
    <row r="811" spans="1:36" x14ac:dyDescent="0.2">
      <c r="A811" s="7" t="s">
        <v>117</v>
      </c>
      <c r="B811" t="s">
        <v>89</v>
      </c>
      <c r="C811" t="s">
        <v>325</v>
      </c>
      <c r="D811">
        <v>2022</v>
      </c>
      <c r="E811" t="s">
        <v>49</v>
      </c>
      <c r="F811" s="5">
        <v>18.75</v>
      </c>
      <c r="G811" t="s">
        <v>134</v>
      </c>
      <c r="H811" s="5">
        <v>750</v>
      </c>
      <c r="I811" s="5">
        <v>479.94098695904921</v>
      </c>
      <c r="J811" s="5">
        <v>75</v>
      </c>
      <c r="K811" s="5">
        <v>0</v>
      </c>
      <c r="L811" s="5">
        <v>13.050342725339934</v>
      </c>
      <c r="M811" s="5">
        <v>0</v>
      </c>
      <c r="N811" s="5">
        <v>10.905404337049077</v>
      </c>
      <c r="O811" s="5">
        <v>11.103958557138274</v>
      </c>
      <c r="P811" s="5">
        <v>0.71210662648641354</v>
      </c>
      <c r="Q811" s="5">
        <v>2.5827340467499229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f t="shared" si="65"/>
        <v>38.799529661924723</v>
      </c>
      <c r="Z811" s="5">
        <v>13.495326094501042</v>
      </c>
      <c r="AA811" s="5">
        <v>0</v>
      </c>
      <c r="AB811" s="5">
        <f>VLOOKUP($E811,Parametros!$B$3:$F$14,2,FALSE)</f>
        <v>5</v>
      </c>
      <c r="AC811" s="5" t="str">
        <f>VLOOKUP($E811,Parametros!$B$3:$F$14,4,FALSE)</f>
        <v>20225</v>
      </c>
      <c r="AD811" s="5" t="str">
        <f>VLOOKUP($E811,Parametros!$B$3:$F$14,5,FALSE)</f>
        <v>2022-5-01</v>
      </c>
      <c r="AE811" s="5">
        <v>0</v>
      </c>
      <c r="AF811" t="s">
        <v>438</v>
      </c>
      <c r="AG811" t="s">
        <v>444</v>
      </c>
      <c r="AH811" s="40">
        <f t="shared" si="66"/>
        <v>143.20914065368603</v>
      </c>
      <c r="AJ811" t="str">
        <f t="shared" si="64"/>
        <v>INSERT INTO TABLA_PRESUPUESTO VALUES ('VSR','80179-C','14004927-18',2022,'Mayo',18.75,'USD',750,479.940987,75,0,13.050343,0,10.905404,11.103959,0.712107,2.582734,0,0,0,0,0,0,0,38.79953,13.495326,0,5,'20225','2022-5-01');</v>
      </c>
    </row>
    <row r="812" spans="1:36" x14ac:dyDescent="0.2">
      <c r="A812" s="7" t="s">
        <v>117</v>
      </c>
      <c r="B812" t="s">
        <v>89</v>
      </c>
      <c r="C812" t="s">
        <v>326</v>
      </c>
      <c r="D812">
        <v>2022</v>
      </c>
      <c r="E812" t="s">
        <v>49</v>
      </c>
      <c r="F812" s="5">
        <v>37.5</v>
      </c>
      <c r="G812" t="s">
        <v>134</v>
      </c>
      <c r="H812" s="5">
        <v>1350</v>
      </c>
      <c r="I812" s="5">
        <v>672.83309118009788</v>
      </c>
      <c r="J812" s="5">
        <v>150</v>
      </c>
      <c r="K812" s="5">
        <v>0</v>
      </c>
      <c r="L812" s="5">
        <v>26.100685450679869</v>
      </c>
      <c r="M812" s="5">
        <v>0</v>
      </c>
      <c r="N812" s="5">
        <v>21.810808674098155</v>
      </c>
      <c r="O812" s="5">
        <v>22.207917114276547</v>
      </c>
      <c r="P812" s="5">
        <v>1.4242132529728271</v>
      </c>
      <c r="Q812" s="5">
        <v>4.6489212841498606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f t="shared" si="65"/>
        <v>77.08251251449947</v>
      </c>
      <c r="Z812" s="5">
        <v>26.990652189002084</v>
      </c>
      <c r="AA812" s="5">
        <v>0</v>
      </c>
      <c r="AB812" s="5">
        <f>VLOOKUP($E812,Parametros!$B$3:$F$14,2,FALSE)</f>
        <v>5</v>
      </c>
      <c r="AC812" s="5" t="str">
        <f>VLOOKUP($E812,Parametros!$B$3:$F$14,4,FALSE)</f>
        <v>20225</v>
      </c>
      <c r="AD812" s="5" t="str">
        <f>VLOOKUP($E812,Parametros!$B$3:$F$14,5,FALSE)</f>
        <v>2022-5-01</v>
      </c>
      <c r="AE812" s="5">
        <v>0</v>
      </c>
      <c r="AF812" t="s">
        <v>438</v>
      </c>
      <c r="AG812" t="s">
        <v>444</v>
      </c>
      <c r="AH812" s="40">
        <f t="shared" si="66"/>
        <v>423.98371085472269</v>
      </c>
      <c r="AJ812" t="str">
        <f t="shared" si="64"/>
        <v>INSERT INTO TABLA_PRESUPUESTO VALUES ('VSR','80179-C','14005053-21',2022,'Mayo',37.5,'USD',1350,672.833091,150,0,26.100685,0,21.810809,22.207917,1.424213,4.648921,0,0,0,0,0,0,0,77.082513,26.990652,0,5,'20225','2022-5-01');</v>
      </c>
    </row>
    <row r="813" spans="1:36" x14ac:dyDescent="0.2">
      <c r="A813" s="7" t="s">
        <v>117</v>
      </c>
      <c r="B813" t="s">
        <v>89</v>
      </c>
      <c r="C813" t="s">
        <v>129</v>
      </c>
      <c r="D813">
        <v>2022</v>
      </c>
      <c r="E813" t="s">
        <v>49</v>
      </c>
      <c r="F813" s="5">
        <v>25</v>
      </c>
      <c r="G813" t="s">
        <v>134</v>
      </c>
      <c r="H813" s="5">
        <v>900</v>
      </c>
      <c r="I813" s="5">
        <v>362.74370603267863</v>
      </c>
      <c r="J813" s="5">
        <v>100</v>
      </c>
      <c r="K813" s="5">
        <v>0</v>
      </c>
      <c r="L813" s="5">
        <v>17.400456967119911</v>
      </c>
      <c r="M813" s="5">
        <v>0</v>
      </c>
      <c r="N813" s="5">
        <v>14.540539116065435</v>
      </c>
      <c r="O813" s="5">
        <v>14.805278076184365</v>
      </c>
      <c r="P813" s="5">
        <v>0.9494755019818848</v>
      </c>
      <c r="Q813" s="5">
        <v>3.0992808560999072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f t="shared" si="65"/>
        <v>51.388341676332985</v>
      </c>
      <c r="Z813" s="5">
        <v>17.993768126001392</v>
      </c>
      <c r="AA813" s="5">
        <v>0</v>
      </c>
      <c r="AB813" s="5">
        <f>VLOOKUP($E813,Parametros!$B$3:$F$14,2,FALSE)</f>
        <v>5</v>
      </c>
      <c r="AC813" s="5" t="str">
        <f>VLOOKUP($E813,Parametros!$B$3:$F$14,4,FALSE)</f>
        <v>20225</v>
      </c>
      <c r="AD813" s="5" t="str">
        <f>VLOOKUP($E813,Parametros!$B$3:$F$14,5,FALSE)</f>
        <v>2022-5-01</v>
      </c>
      <c r="AE813" s="5">
        <v>0</v>
      </c>
      <c r="AF813" t="s">
        <v>438</v>
      </c>
      <c r="AG813" t="s">
        <v>444</v>
      </c>
      <c r="AH813" s="40">
        <f t="shared" si="66"/>
        <v>368.46749532386849</v>
      </c>
      <c r="AJ813" t="str">
        <f t="shared" si="64"/>
        <v>INSERT INTO TABLA_PRESUPUESTO VALUES ('VSR','80179-C','14005123-21',2022,'Mayo',25,'USD',900,362.743706,100,0,17.400457,0,14.540539,14.805278,0.949476,3.099281,0,0,0,0,0,0,0,51.388342,17.993768,0,5,'20225','2022-5-01');</v>
      </c>
    </row>
    <row r="814" spans="1:36" x14ac:dyDescent="0.2">
      <c r="A814" s="7" t="s">
        <v>117</v>
      </c>
      <c r="B814" t="s">
        <v>68</v>
      </c>
      <c r="C814" t="s">
        <v>327</v>
      </c>
      <c r="D814">
        <v>2022</v>
      </c>
      <c r="E814" t="s">
        <v>49</v>
      </c>
      <c r="F814" s="5">
        <v>880</v>
      </c>
      <c r="G814" t="s">
        <v>134</v>
      </c>
      <c r="H814" s="5">
        <v>36960</v>
      </c>
      <c r="I814" s="5">
        <v>16290.949792593503</v>
      </c>
      <c r="J814" s="5">
        <v>3520.0000000000009</v>
      </c>
      <c r="K814" s="5">
        <v>5279.9999999999991</v>
      </c>
      <c r="L814" s="5">
        <v>612.49608524262089</v>
      </c>
      <c r="M814" s="5">
        <v>0</v>
      </c>
      <c r="N814" s="5">
        <v>302.43764172335602</v>
      </c>
      <c r="O814" s="5">
        <v>452.09750566893428</v>
      </c>
      <c r="P814" s="5">
        <v>20.370370370370374</v>
      </c>
      <c r="Q814" s="5">
        <v>127.27713382383619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f t="shared" si="65"/>
        <v>1535.5632896217458</v>
      </c>
      <c r="Z814" s="5">
        <v>633.38063803524892</v>
      </c>
      <c r="AA814" s="5">
        <v>0</v>
      </c>
      <c r="AB814" s="5">
        <f>VLOOKUP($E814,Parametros!$B$3:$F$14,2,FALSE)</f>
        <v>5</v>
      </c>
      <c r="AC814" s="5" t="str">
        <f>VLOOKUP($E814,Parametros!$B$3:$F$14,4,FALSE)</f>
        <v>20225</v>
      </c>
      <c r="AD814" s="5" t="str">
        <f>VLOOKUP($E814,Parametros!$B$3:$F$14,5,FALSE)</f>
        <v>2022-5-01</v>
      </c>
      <c r="AE814" s="5">
        <v>0</v>
      </c>
      <c r="AF814" t="s">
        <v>438</v>
      </c>
      <c r="AG814" t="s">
        <v>445</v>
      </c>
      <c r="AH814" s="40">
        <f t="shared" si="66"/>
        <v>9720.9908325421366</v>
      </c>
      <c r="AJ814" t="str">
        <f t="shared" si="64"/>
        <v>INSERT INTO TABLA_PRESUPUESTO VALUES ('VSR','80095-C','14004755-20',2022,'Mayo',880,'USD',36960,16290.949793,3520,5280,612.496085,0,302.437642,452.097506,20.37037,127.277134,0,0,0,0,0,0,0,1535.56329,633.380638,0,5,'20225','2022-5-01');</v>
      </c>
    </row>
    <row r="815" spans="1:36" x14ac:dyDescent="0.2">
      <c r="A815" s="7" t="s">
        <v>117</v>
      </c>
      <c r="B815" t="s">
        <v>65</v>
      </c>
      <c r="C815" t="s">
        <v>118</v>
      </c>
      <c r="D815">
        <v>2022</v>
      </c>
      <c r="E815" t="s">
        <v>49</v>
      </c>
      <c r="F815" s="5">
        <v>25</v>
      </c>
      <c r="G815" t="s">
        <v>134</v>
      </c>
      <c r="H815" s="5">
        <v>1250</v>
      </c>
      <c r="I815" s="5">
        <v>549.15593008458268</v>
      </c>
      <c r="J815" s="5">
        <v>125</v>
      </c>
      <c r="K815" s="5">
        <v>0</v>
      </c>
      <c r="L815" s="5">
        <v>17.400456967119911</v>
      </c>
      <c r="M815" s="5">
        <v>0</v>
      </c>
      <c r="N815" s="5">
        <v>14.643719806763285</v>
      </c>
      <c r="O815" s="5">
        <v>21.890096618357486</v>
      </c>
      <c r="P815" s="5">
        <v>0.98631239935587756</v>
      </c>
      <c r="Q815" s="5">
        <v>4.3045567445832047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f t="shared" si="65"/>
        <v>59.818453695061237</v>
      </c>
      <c r="Z815" s="5">
        <v>17.993768126001392</v>
      </c>
      <c r="AA815" s="5">
        <v>0</v>
      </c>
      <c r="AB815" s="5">
        <f>VLOOKUP($E815,Parametros!$B$3:$F$14,2,FALSE)</f>
        <v>5</v>
      </c>
      <c r="AC815" s="5" t="str">
        <f>VLOOKUP($E815,Parametros!$B$3:$F$14,4,FALSE)</f>
        <v>20225</v>
      </c>
      <c r="AD815" s="5" t="str">
        <f>VLOOKUP($E815,Parametros!$B$3:$F$14,5,FALSE)</f>
        <v>2022-5-01</v>
      </c>
      <c r="AE815" s="5">
        <v>0</v>
      </c>
      <c r="AF815" t="s">
        <v>438</v>
      </c>
      <c r="AG815" t="s">
        <v>446</v>
      </c>
      <c r="AH815" s="40">
        <f t="shared" si="66"/>
        <v>498.62515925323618</v>
      </c>
      <c r="AJ815" t="str">
        <f t="shared" si="64"/>
        <v>INSERT INTO TABLA_PRESUPUESTO VALUES ('VSR','80027-C','14005058-20',2022,'Mayo',25,'USD',1250,549.15593,125,0,17.400457,0,14.64372,21.890097,0.986312,4.304557,0,0,0,0,0,0,0,59.818454,17.993768,0,5,'20225','2022-5-01');</v>
      </c>
    </row>
    <row r="816" spans="1:36" x14ac:dyDescent="0.2">
      <c r="A816" s="7" t="s">
        <v>117</v>
      </c>
      <c r="B816" t="s">
        <v>65</v>
      </c>
      <c r="C816" t="s">
        <v>121</v>
      </c>
      <c r="D816">
        <v>2022</v>
      </c>
      <c r="E816" t="s">
        <v>49</v>
      </c>
      <c r="F816" s="5">
        <v>25</v>
      </c>
      <c r="G816" t="s">
        <v>134</v>
      </c>
      <c r="H816" s="5">
        <v>1250</v>
      </c>
      <c r="I816" s="5">
        <v>522.60366024257826</v>
      </c>
      <c r="J816" s="5">
        <v>125</v>
      </c>
      <c r="K816" s="5">
        <v>0</v>
      </c>
      <c r="L816" s="5">
        <v>17.400456967119911</v>
      </c>
      <c r="M816" s="5">
        <v>0</v>
      </c>
      <c r="N816" s="5">
        <v>14.643719806763285</v>
      </c>
      <c r="O816" s="5">
        <v>21.890096618357486</v>
      </c>
      <c r="P816" s="5">
        <v>0.98631239935587756</v>
      </c>
      <c r="Q816" s="5">
        <v>4.3045567445832047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f t="shared" si="65"/>
        <v>59.818453695061237</v>
      </c>
      <c r="Z816" s="5">
        <v>17.993768126001392</v>
      </c>
      <c r="AA816" s="5">
        <v>0</v>
      </c>
      <c r="AB816" s="5">
        <f>VLOOKUP($E816,Parametros!$B$3:$F$14,2,FALSE)</f>
        <v>5</v>
      </c>
      <c r="AC816" s="5" t="str">
        <f>VLOOKUP($E816,Parametros!$B$3:$F$14,4,FALSE)</f>
        <v>20225</v>
      </c>
      <c r="AD816" s="5" t="str">
        <f>VLOOKUP($E816,Parametros!$B$3:$F$14,5,FALSE)</f>
        <v>2022-5-01</v>
      </c>
      <c r="AE816" s="5">
        <v>0</v>
      </c>
      <c r="AF816" t="s">
        <v>438</v>
      </c>
      <c r="AG816" t="s">
        <v>446</v>
      </c>
      <c r="AH816" s="40">
        <f t="shared" si="66"/>
        <v>525.17742909524054</v>
      </c>
      <c r="AJ816" t="str">
        <f t="shared" si="64"/>
        <v>INSERT INTO TABLA_PRESUPUESTO VALUES ('VSR','80027-C','14005059-20',2022,'Mayo',25,'USD',1250,522.60366,125,0,17.400457,0,14.64372,21.890097,0.986312,4.304557,0,0,0,0,0,0,0,59.818454,17.993768,0,5,'20225','2022-5-01');</v>
      </c>
    </row>
    <row r="817" spans="1:36" x14ac:dyDescent="0.2">
      <c r="A817" s="7" t="s">
        <v>117</v>
      </c>
      <c r="B817" t="s">
        <v>65</v>
      </c>
      <c r="C817" t="s">
        <v>329</v>
      </c>
      <c r="D817">
        <v>2022</v>
      </c>
      <c r="E817" t="s">
        <v>49</v>
      </c>
      <c r="F817" s="5">
        <v>25</v>
      </c>
      <c r="G817" t="s">
        <v>134</v>
      </c>
      <c r="H817" s="5">
        <v>900</v>
      </c>
      <c r="I817" s="5">
        <v>448.41945974257828</v>
      </c>
      <c r="J817" s="5">
        <v>100</v>
      </c>
      <c r="K817" s="5">
        <v>0</v>
      </c>
      <c r="L817" s="5">
        <v>17.400456967119911</v>
      </c>
      <c r="M817" s="5">
        <v>0</v>
      </c>
      <c r="N817" s="5">
        <v>14.643719806763285</v>
      </c>
      <c r="O817" s="5">
        <v>21.890096618357486</v>
      </c>
      <c r="P817" s="5">
        <v>0.98631239935587756</v>
      </c>
      <c r="Q817" s="5">
        <v>3.0992808560999072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f t="shared" si="65"/>
        <v>58.613177806577944</v>
      </c>
      <c r="Z817" s="5">
        <v>17.993768126001392</v>
      </c>
      <c r="AA817" s="5">
        <v>0</v>
      </c>
      <c r="AB817" s="5">
        <f>VLOOKUP($E817,Parametros!$B$3:$F$14,2,FALSE)</f>
        <v>5</v>
      </c>
      <c r="AC817" s="5" t="str">
        <f>VLOOKUP($E817,Parametros!$B$3:$F$14,4,FALSE)</f>
        <v>20225</v>
      </c>
      <c r="AD817" s="5" t="str">
        <f>VLOOKUP($E817,Parametros!$B$3:$F$14,5,FALSE)</f>
        <v>2022-5-01</v>
      </c>
      <c r="AE817" s="5">
        <v>0</v>
      </c>
      <c r="AF817" t="s">
        <v>438</v>
      </c>
      <c r="AG817" t="s">
        <v>446</v>
      </c>
      <c r="AH817" s="40">
        <f t="shared" si="66"/>
        <v>275.56690548372393</v>
      </c>
      <c r="AJ817" t="str">
        <f t="shared" si="64"/>
        <v>INSERT INTO TABLA_PRESUPUESTO VALUES ('VSR','80027-C','14005097-20',2022,'Mayo',25,'USD',900,448.41946,100,0,17.400457,0,14.64372,21.890097,0.986312,3.099281,0,0,0,0,0,0,0,58.613178,17.993768,0,5,'20225','2022-5-01');</v>
      </c>
    </row>
    <row r="818" spans="1:36" x14ac:dyDescent="0.2">
      <c r="A818" s="7" t="s">
        <v>117</v>
      </c>
      <c r="B818" t="s">
        <v>65</v>
      </c>
      <c r="C818" t="s">
        <v>330</v>
      </c>
      <c r="D818">
        <v>2022</v>
      </c>
      <c r="E818" t="s">
        <v>49</v>
      </c>
      <c r="F818" s="5">
        <v>37.5</v>
      </c>
      <c r="G818" t="s">
        <v>134</v>
      </c>
      <c r="H818" s="5">
        <v>1350</v>
      </c>
      <c r="I818" s="5">
        <v>620.16352067995149</v>
      </c>
      <c r="J818" s="5">
        <v>150</v>
      </c>
      <c r="K818" s="5">
        <v>0</v>
      </c>
      <c r="L818" s="5">
        <v>26.100685450679869</v>
      </c>
      <c r="M818" s="5">
        <v>0</v>
      </c>
      <c r="N818" s="5">
        <v>21.965579710144929</v>
      </c>
      <c r="O818" s="5">
        <v>32.835144927536227</v>
      </c>
      <c r="P818" s="5">
        <v>1.4794685990338163</v>
      </c>
      <c r="Q818" s="5">
        <v>4.6489212841498606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f t="shared" si="65"/>
        <v>87.91976670986692</v>
      </c>
      <c r="Z818" s="5">
        <v>26.990652189002084</v>
      </c>
      <c r="AA818" s="5">
        <v>0</v>
      </c>
      <c r="AB818" s="5">
        <f>VLOOKUP($E818,Parametros!$B$3:$F$14,2,FALSE)</f>
        <v>5</v>
      </c>
      <c r="AC818" s="5" t="str">
        <f>VLOOKUP($E818,Parametros!$B$3:$F$14,4,FALSE)</f>
        <v>20225</v>
      </c>
      <c r="AD818" s="5" t="str">
        <f>VLOOKUP($E818,Parametros!$B$3:$F$14,5,FALSE)</f>
        <v>2022-5-01</v>
      </c>
      <c r="AE818" s="5">
        <v>0</v>
      </c>
      <c r="AF818" t="s">
        <v>438</v>
      </c>
      <c r="AG818" t="s">
        <v>446</v>
      </c>
      <c r="AH818" s="40">
        <f t="shared" si="66"/>
        <v>465.81602715950174</v>
      </c>
      <c r="AJ818" t="str">
        <f t="shared" si="64"/>
        <v>INSERT INTO TABLA_PRESUPUESTO VALUES ('VSR','80027-C','14005098-20',2022,'Mayo',37.5,'USD',1350,620.163521,150,0,26.100685,0,21.96558,32.835145,1.479469,4.648921,0,0,0,0,0,0,0,87.919767,26.990652,0,5,'20225','2022-5-01');</v>
      </c>
    </row>
    <row r="819" spans="1:36" x14ac:dyDescent="0.2">
      <c r="A819" s="7" t="s">
        <v>117</v>
      </c>
      <c r="B819" t="s">
        <v>92</v>
      </c>
      <c r="C819" t="s">
        <v>332</v>
      </c>
      <c r="D819">
        <v>2022</v>
      </c>
      <c r="E819" t="s">
        <v>49</v>
      </c>
      <c r="F819" s="5">
        <v>18.75</v>
      </c>
      <c r="G819" t="s">
        <v>134</v>
      </c>
      <c r="H819" s="5">
        <v>937.5</v>
      </c>
      <c r="I819" s="5">
        <v>405.93469131343693</v>
      </c>
      <c r="J819" s="5">
        <v>0</v>
      </c>
      <c r="K819" s="5">
        <v>93.75</v>
      </c>
      <c r="L819" s="5">
        <v>13.050342725339934</v>
      </c>
      <c r="M819" s="5">
        <v>0</v>
      </c>
      <c r="N819" s="5">
        <v>4.789704733434383</v>
      </c>
      <c r="O819" s="5">
        <v>9.5940289395385392</v>
      </c>
      <c r="P819" s="5">
        <v>0.71635416081887771</v>
      </c>
      <c r="Q819" s="5">
        <v>3.2284175584374033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f t="shared" si="65"/>
        <v>31.823831486730246</v>
      </c>
      <c r="Z819" s="5">
        <v>13.495326094501042</v>
      </c>
      <c r="AA819" s="5">
        <v>0</v>
      </c>
      <c r="AB819" s="5">
        <f>VLOOKUP($E819,Parametros!$B$3:$F$14,2,FALSE)</f>
        <v>5</v>
      </c>
      <c r="AC819" s="5" t="str">
        <f>VLOOKUP($E819,Parametros!$B$3:$F$14,4,FALSE)</f>
        <v>20225</v>
      </c>
      <c r="AD819" s="5" t="str">
        <f>VLOOKUP($E819,Parametros!$B$3:$F$14,5,FALSE)</f>
        <v>2022-5-01</v>
      </c>
      <c r="AE819" s="5">
        <v>0</v>
      </c>
      <c r="AF819" t="s">
        <v>438</v>
      </c>
      <c r="AG819" t="s">
        <v>447</v>
      </c>
      <c r="AH819" s="40">
        <f t="shared" si="66"/>
        <v>392.94113447449274</v>
      </c>
      <c r="AJ819" t="str">
        <f t="shared" si="64"/>
        <v>INSERT INTO TABLA_PRESUPUESTO VALUES ('VSR','80190-C','14005025-19',2022,'Mayo',18.75,'USD',937.5,405.934691,0,93.75,13.050343,0,4.789705,9.594029,0.716354,3.228418,0,0,0,0,0,0,0,31.823831,13.495326,0,5,'20225','2022-5-01');</v>
      </c>
    </row>
    <row r="820" spans="1:36" x14ac:dyDescent="0.2">
      <c r="A820" s="7" t="s">
        <v>117</v>
      </c>
      <c r="B820" t="s">
        <v>92</v>
      </c>
      <c r="C820" t="s">
        <v>333</v>
      </c>
      <c r="D820">
        <v>2022</v>
      </c>
      <c r="E820" t="s">
        <v>49</v>
      </c>
      <c r="F820" s="5">
        <v>18.75</v>
      </c>
      <c r="G820" t="s">
        <v>134</v>
      </c>
      <c r="H820" s="5">
        <v>937.5</v>
      </c>
      <c r="I820" s="5">
        <v>387.00799743668097</v>
      </c>
      <c r="J820" s="5">
        <v>0</v>
      </c>
      <c r="K820" s="5">
        <v>93.75</v>
      </c>
      <c r="L820" s="5">
        <v>13.050342725339934</v>
      </c>
      <c r="M820" s="5">
        <v>0</v>
      </c>
      <c r="N820" s="5">
        <v>4.789704733434383</v>
      </c>
      <c r="O820" s="5">
        <v>9.5940289395385392</v>
      </c>
      <c r="P820" s="5">
        <v>0.71635416081887771</v>
      </c>
      <c r="Q820" s="5">
        <v>3.2284175584374033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f t="shared" si="65"/>
        <v>31.823831486730246</v>
      </c>
      <c r="Z820" s="5">
        <v>13.495326094501042</v>
      </c>
      <c r="AA820" s="5">
        <v>0</v>
      </c>
      <c r="AB820" s="5">
        <f>VLOOKUP($E820,Parametros!$B$3:$F$14,2,FALSE)</f>
        <v>5</v>
      </c>
      <c r="AC820" s="5" t="str">
        <f>VLOOKUP($E820,Parametros!$B$3:$F$14,4,FALSE)</f>
        <v>20225</v>
      </c>
      <c r="AD820" s="5" t="str">
        <f>VLOOKUP($E820,Parametros!$B$3:$F$14,5,FALSE)</f>
        <v>2022-5-01</v>
      </c>
      <c r="AE820" s="5">
        <v>0</v>
      </c>
      <c r="AF820" t="s">
        <v>438</v>
      </c>
      <c r="AG820" t="s">
        <v>447</v>
      </c>
      <c r="AH820" s="40">
        <f t="shared" si="66"/>
        <v>411.86782835124882</v>
      </c>
      <c r="AJ820" t="str">
        <f t="shared" si="64"/>
        <v>INSERT INTO TABLA_PRESUPUESTO VALUES ('VSR','80190-C','14005027-19',2022,'Mayo',18.75,'USD',937.5,387.007997,0,93.75,13.050343,0,4.789705,9.594029,0.716354,3.228418,0,0,0,0,0,0,0,31.823831,13.495326,0,5,'20225','2022-5-01');</v>
      </c>
    </row>
    <row r="821" spans="1:36" x14ac:dyDescent="0.2">
      <c r="A821" s="7" t="s">
        <v>117</v>
      </c>
      <c r="B821" t="s">
        <v>92</v>
      </c>
      <c r="C821" t="s">
        <v>334</v>
      </c>
      <c r="D821">
        <v>2022</v>
      </c>
      <c r="E821" t="s">
        <v>49</v>
      </c>
      <c r="F821" s="5">
        <v>25</v>
      </c>
      <c r="G821" t="s">
        <v>134</v>
      </c>
      <c r="H821" s="5">
        <v>1250</v>
      </c>
      <c r="I821" s="5">
        <v>514.69398524257826</v>
      </c>
      <c r="J821" s="5">
        <v>0</v>
      </c>
      <c r="K821" s="5">
        <v>125</v>
      </c>
      <c r="L821" s="5">
        <v>17.400456967119911</v>
      </c>
      <c r="M821" s="5">
        <v>0</v>
      </c>
      <c r="N821" s="5">
        <v>6.3862729779125109</v>
      </c>
      <c r="O821" s="5">
        <v>12.792038586051387</v>
      </c>
      <c r="P821" s="5">
        <v>0.95513888109183687</v>
      </c>
      <c r="Q821" s="5">
        <v>4.3045567445832047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f t="shared" si="65"/>
        <v>42.43177531564033</v>
      </c>
      <c r="Z821" s="5">
        <v>17.993768126001392</v>
      </c>
      <c r="AA821" s="5">
        <v>0</v>
      </c>
      <c r="AB821" s="5">
        <f>VLOOKUP($E821,Parametros!$B$3:$F$14,2,FALSE)</f>
        <v>5</v>
      </c>
      <c r="AC821" s="5" t="str">
        <f>VLOOKUP($E821,Parametros!$B$3:$F$14,4,FALSE)</f>
        <v>20225</v>
      </c>
      <c r="AD821" s="5" t="str">
        <f>VLOOKUP($E821,Parametros!$B$3:$F$14,5,FALSE)</f>
        <v>2022-5-01</v>
      </c>
      <c r="AE821" s="5">
        <v>0</v>
      </c>
      <c r="AF821" t="s">
        <v>438</v>
      </c>
      <c r="AG821" t="s">
        <v>447</v>
      </c>
      <c r="AH821" s="40">
        <f t="shared" si="66"/>
        <v>550.47378247466145</v>
      </c>
      <c r="AJ821" t="str">
        <f t="shared" si="64"/>
        <v>INSERT INTO TABLA_PRESUPUESTO VALUES ('VSR','80190-C','14005026-19',2022,'Mayo',25,'USD',1250,514.693985,0,125,17.400457,0,6.386273,12.792039,0.955139,4.304557,0,0,0,0,0,0,0,42.431775,17.993768,0,5,'20225','2022-5-01');</v>
      </c>
    </row>
    <row r="822" spans="1:36" x14ac:dyDescent="0.2">
      <c r="A822" s="7" t="s">
        <v>117</v>
      </c>
      <c r="B822" t="s">
        <v>92</v>
      </c>
      <c r="C822" t="s">
        <v>335</v>
      </c>
      <c r="D822">
        <v>2022</v>
      </c>
      <c r="E822" t="s">
        <v>49</v>
      </c>
      <c r="F822" s="5">
        <v>18.75</v>
      </c>
      <c r="G822" t="s">
        <v>134</v>
      </c>
      <c r="H822" s="5">
        <v>767.06249999999989</v>
      </c>
      <c r="I822" s="5">
        <v>336.31459480693366</v>
      </c>
      <c r="J822" s="5">
        <v>0</v>
      </c>
      <c r="K822" s="5">
        <v>75</v>
      </c>
      <c r="L822" s="5">
        <v>13.050342725339934</v>
      </c>
      <c r="M822" s="5">
        <v>0</v>
      </c>
      <c r="N822" s="5">
        <v>4.789704733434383</v>
      </c>
      <c r="O822" s="5">
        <v>9.5940289395385392</v>
      </c>
      <c r="P822" s="5">
        <v>0.71635416081887771</v>
      </c>
      <c r="Q822" s="5">
        <v>2.6414912463134832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f t="shared" si="65"/>
        <v>31.236905174606324</v>
      </c>
      <c r="Z822" s="5">
        <v>13.495326094501042</v>
      </c>
      <c r="AA822" s="5">
        <v>0</v>
      </c>
      <c r="AB822" s="5">
        <f>VLOOKUP($E822,Parametros!$B$3:$F$14,2,FALSE)</f>
        <v>5</v>
      </c>
      <c r="AC822" s="5" t="str">
        <f>VLOOKUP($E822,Parametros!$B$3:$F$14,4,FALSE)</f>
        <v>20225</v>
      </c>
      <c r="AD822" s="5" t="str">
        <f>VLOOKUP($E822,Parametros!$B$3:$F$14,5,FALSE)</f>
        <v>2022-5-01</v>
      </c>
      <c r="AE822" s="5">
        <v>0</v>
      </c>
      <c r="AF822" t="s">
        <v>438</v>
      </c>
      <c r="AG822" t="s">
        <v>447</v>
      </c>
      <c r="AH822" s="40">
        <f t="shared" si="66"/>
        <v>311.46065729311999</v>
      </c>
      <c r="AJ822" t="str">
        <f t="shared" si="64"/>
        <v>INSERT INTO TABLA_PRESUPUESTO VALUES ('VSR','80190-C','14004469-19',2022,'Mayo',18.75,'USD',767.0625,336.314595,0,75,13.050343,0,4.789705,9.594029,0.716354,2.641491,0,0,0,0,0,0,0,31.236905,13.495326,0,5,'20225','2022-5-01');</v>
      </c>
    </row>
    <row r="823" spans="1:36" x14ac:dyDescent="0.2">
      <c r="A823" s="7" t="s">
        <v>117</v>
      </c>
      <c r="B823" t="s">
        <v>92</v>
      </c>
      <c r="C823" t="s">
        <v>336</v>
      </c>
      <c r="D823">
        <v>2022</v>
      </c>
      <c r="E823" t="s">
        <v>49</v>
      </c>
      <c r="F823" s="5">
        <v>18.75</v>
      </c>
      <c r="G823" t="s">
        <v>134</v>
      </c>
      <c r="H823" s="5">
        <v>767.06249999999989</v>
      </c>
      <c r="I823" s="5">
        <v>310.08176033997574</v>
      </c>
      <c r="J823" s="5">
        <v>0</v>
      </c>
      <c r="K823" s="5">
        <v>75</v>
      </c>
      <c r="L823" s="5">
        <v>13.050342725339934</v>
      </c>
      <c r="M823" s="5">
        <v>0</v>
      </c>
      <c r="N823" s="5">
        <v>4.789704733434383</v>
      </c>
      <c r="O823" s="5">
        <v>9.5940289395385392</v>
      </c>
      <c r="P823" s="5">
        <v>0.71635416081887771</v>
      </c>
      <c r="Q823" s="5">
        <v>2.6414912463134832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f t="shared" si="65"/>
        <v>31.236905174606324</v>
      </c>
      <c r="Z823" s="5">
        <v>13.495326094501042</v>
      </c>
      <c r="AA823" s="5">
        <v>0</v>
      </c>
      <c r="AB823" s="5">
        <f>VLOOKUP($E823,Parametros!$B$3:$F$14,2,FALSE)</f>
        <v>5</v>
      </c>
      <c r="AC823" s="5" t="str">
        <f>VLOOKUP($E823,Parametros!$B$3:$F$14,4,FALSE)</f>
        <v>20225</v>
      </c>
      <c r="AD823" s="5" t="str">
        <f>VLOOKUP($E823,Parametros!$B$3:$F$14,5,FALSE)</f>
        <v>2022-5-01</v>
      </c>
      <c r="AE823" s="5">
        <v>0</v>
      </c>
      <c r="AF823" t="s">
        <v>438</v>
      </c>
      <c r="AG823" t="s">
        <v>447</v>
      </c>
      <c r="AH823" s="40">
        <f t="shared" si="66"/>
        <v>337.6934917600779</v>
      </c>
      <c r="AJ823" t="str">
        <f t="shared" si="64"/>
        <v>INSERT INTO TABLA_PRESUPUESTO VALUES ('VSR','80190-C','14004468-19',2022,'Mayo',18.75,'USD',767.0625,310.08176,0,75,13.050343,0,4.789705,9.594029,0.716354,2.641491,0,0,0,0,0,0,0,31.236905,13.495326,0,5,'20225','2022-5-01');</v>
      </c>
    </row>
    <row r="824" spans="1:36" x14ac:dyDescent="0.2">
      <c r="A824" s="7" t="s">
        <v>117</v>
      </c>
      <c r="B824" t="s">
        <v>92</v>
      </c>
      <c r="C824" t="s">
        <v>337</v>
      </c>
      <c r="D824">
        <v>2022</v>
      </c>
      <c r="E824" t="s">
        <v>49</v>
      </c>
      <c r="F824" s="5">
        <v>18.75</v>
      </c>
      <c r="G824" t="s">
        <v>134</v>
      </c>
      <c r="H824" s="5">
        <v>767.06249999999989</v>
      </c>
      <c r="I824" s="5">
        <v>250.79443519918644</v>
      </c>
      <c r="J824" s="5">
        <v>0</v>
      </c>
      <c r="K824" s="5">
        <v>75</v>
      </c>
      <c r="L824" s="5">
        <v>13.050342725339934</v>
      </c>
      <c r="M824" s="5">
        <v>0</v>
      </c>
      <c r="N824" s="5">
        <v>4.789704733434383</v>
      </c>
      <c r="O824" s="5">
        <v>9.5940289395385392</v>
      </c>
      <c r="P824" s="5">
        <v>0.71635416081887771</v>
      </c>
      <c r="Q824" s="5">
        <v>2.6414912463134832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f t="shared" si="65"/>
        <v>31.236905174606324</v>
      </c>
      <c r="Z824" s="5">
        <v>13.495326094501042</v>
      </c>
      <c r="AA824" s="5">
        <v>0</v>
      </c>
      <c r="AB824" s="5">
        <f>VLOOKUP($E824,Parametros!$B$3:$F$14,2,FALSE)</f>
        <v>5</v>
      </c>
      <c r="AC824" s="5" t="str">
        <f>VLOOKUP($E824,Parametros!$B$3:$F$14,4,FALSE)</f>
        <v>20225</v>
      </c>
      <c r="AD824" s="5" t="str">
        <f>VLOOKUP($E824,Parametros!$B$3:$F$14,5,FALSE)</f>
        <v>2022-5-01</v>
      </c>
      <c r="AE824" s="5">
        <v>0</v>
      </c>
      <c r="AF824" t="s">
        <v>438</v>
      </c>
      <c r="AG824" t="s">
        <v>447</v>
      </c>
      <c r="AH824" s="40">
        <f t="shared" si="66"/>
        <v>396.98081690086724</v>
      </c>
      <c r="AJ824" t="str">
        <f t="shared" si="64"/>
        <v>INSERT INTO TABLA_PRESUPUESTO VALUES ('VSR','80190-C','14004467-19',2022,'Mayo',18.75,'USD',767.0625,250.794435,0,75,13.050343,0,4.789705,9.594029,0.716354,2.641491,0,0,0,0,0,0,0,31.236905,13.495326,0,5,'20225','2022-5-01');</v>
      </c>
    </row>
    <row r="825" spans="1:36" x14ac:dyDescent="0.2">
      <c r="A825" s="7" t="s">
        <v>117</v>
      </c>
      <c r="B825" t="s">
        <v>92</v>
      </c>
      <c r="C825" t="s">
        <v>338</v>
      </c>
      <c r="D825">
        <v>2022</v>
      </c>
      <c r="E825" t="s">
        <v>49</v>
      </c>
      <c r="F825" s="5">
        <v>18.75</v>
      </c>
      <c r="G825" t="s">
        <v>134</v>
      </c>
      <c r="H825" s="5">
        <v>767.06249999999989</v>
      </c>
      <c r="I825" s="5">
        <v>336.41654559004894</v>
      </c>
      <c r="J825" s="5">
        <v>0</v>
      </c>
      <c r="K825" s="5">
        <v>75</v>
      </c>
      <c r="L825" s="5">
        <v>13.050342725339934</v>
      </c>
      <c r="M825" s="5">
        <v>0</v>
      </c>
      <c r="N825" s="5">
        <v>4.789704733434383</v>
      </c>
      <c r="O825" s="5">
        <v>9.5940289395385392</v>
      </c>
      <c r="P825" s="5">
        <v>0.71635416081887771</v>
      </c>
      <c r="Q825" s="5">
        <v>2.6414912463134832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f t="shared" si="65"/>
        <v>31.236905174606324</v>
      </c>
      <c r="Z825" s="5">
        <v>13.495326094501042</v>
      </c>
      <c r="AA825" s="5">
        <v>0</v>
      </c>
      <c r="AB825" s="5">
        <f>VLOOKUP($E825,Parametros!$B$3:$F$14,2,FALSE)</f>
        <v>5</v>
      </c>
      <c r="AC825" s="5" t="str">
        <f>VLOOKUP($E825,Parametros!$B$3:$F$14,4,FALSE)</f>
        <v>20225</v>
      </c>
      <c r="AD825" s="5" t="str">
        <f>VLOOKUP($E825,Parametros!$B$3:$F$14,5,FALSE)</f>
        <v>2022-5-01</v>
      </c>
      <c r="AE825" s="5">
        <v>0</v>
      </c>
      <c r="AF825" t="s">
        <v>438</v>
      </c>
      <c r="AG825" t="s">
        <v>447</v>
      </c>
      <c r="AH825" s="40">
        <f t="shared" si="66"/>
        <v>311.35870651000471</v>
      </c>
      <c r="AJ825" t="str">
        <f t="shared" si="64"/>
        <v>INSERT INTO TABLA_PRESUPUESTO VALUES ('VSR','80190-C','14004470-20',2022,'Mayo',18.75,'USD',767.0625,336.416546,0,75,13.050343,0,4.789705,9.594029,0.716354,2.641491,0,0,0,0,0,0,0,31.236905,13.495326,0,5,'20225','2022-5-01');</v>
      </c>
    </row>
    <row r="826" spans="1:36" x14ac:dyDescent="0.2">
      <c r="A826" s="7" t="s">
        <v>117</v>
      </c>
      <c r="B826" t="s">
        <v>92</v>
      </c>
      <c r="C826" t="s">
        <v>339</v>
      </c>
      <c r="D826">
        <v>2022</v>
      </c>
      <c r="E826" t="s">
        <v>49</v>
      </c>
      <c r="F826" s="5">
        <v>18.75</v>
      </c>
      <c r="G826" t="s">
        <v>134</v>
      </c>
      <c r="H826" s="5">
        <v>767.06249999999989</v>
      </c>
      <c r="I826" s="5">
        <v>264.3334634371958</v>
      </c>
      <c r="J826" s="5">
        <v>0</v>
      </c>
      <c r="K826" s="5">
        <v>75</v>
      </c>
      <c r="L826" s="5">
        <v>13.050342725339934</v>
      </c>
      <c r="M826" s="5">
        <v>0</v>
      </c>
      <c r="N826" s="5">
        <v>4.789704733434383</v>
      </c>
      <c r="O826" s="5">
        <v>9.5940289395385392</v>
      </c>
      <c r="P826" s="5">
        <v>0.71635416081887771</v>
      </c>
      <c r="Q826" s="5">
        <v>2.6414912463134832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f t="shared" si="65"/>
        <v>31.236905174606324</v>
      </c>
      <c r="Z826" s="5">
        <v>13.495326094501042</v>
      </c>
      <c r="AA826" s="5">
        <v>0</v>
      </c>
      <c r="AB826" s="5">
        <f>VLOOKUP($E826,Parametros!$B$3:$F$14,2,FALSE)</f>
        <v>5</v>
      </c>
      <c r="AC826" s="5" t="str">
        <f>VLOOKUP($E826,Parametros!$B$3:$F$14,4,FALSE)</f>
        <v>20225</v>
      </c>
      <c r="AD826" s="5" t="str">
        <f>VLOOKUP($E826,Parametros!$B$3:$F$14,5,FALSE)</f>
        <v>2022-5-01</v>
      </c>
      <c r="AE826" s="5">
        <v>0</v>
      </c>
      <c r="AF826" t="s">
        <v>438</v>
      </c>
      <c r="AG826" t="s">
        <v>447</v>
      </c>
      <c r="AH826" s="40">
        <f t="shared" si="66"/>
        <v>383.44178866285785</v>
      </c>
      <c r="AJ826" t="str">
        <f t="shared" si="64"/>
        <v>INSERT INTO TABLA_PRESUPUESTO VALUES ('VSR','80190-C','14004466-20',2022,'Mayo',18.75,'USD',767.0625,264.333463,0,75,13.050343,0,4.789705,9.594029,0.716354,2.641491,0,0,0,0,0,0,0,31.236905,13.495326,0,5,'20225','2022-5-01');</v>
      </c>
    </row>
    <row r="827" spans="1:36" x14ac:dyDescent="0.2">
      <c r="A827" s="7" t="s">
        <v>117</v>
      </c>
      <c r="B827" t="s">
        <v>92</v>
      </c>
      <c r="C827" t="s">
        <v>340</v>
      </c>
      <c r="D827">
        <v>2022</v>
      </c>
      <c r="E827" t="s">
        <v>49</v>
      </c>
      <c r="F827" s="5">
        <v>18.75</v>
      </c>
      <c r="G827" t="s">
        <v>134</v>
      </c>
      <c r="H827" s="5">
        <v>767.06249999999989</v>
      </c>
      <c r="I827" s="5">
        <v>287.75535375603226</v>
      </c>
      <c r="J827" s="5">
        <v>0</v>
      </c>
      <c r="K827" s="5">
        <v>75</v>
      </c>
      <c r="L827" s="5">
        <v>13.050342725339934</v>
      </c>
      <c r="M827" s="5">
        <v>0</v>
      </c>
      <c r="N827" s="5">
        <v>4.789704733434383</v>
      </c>
      <c r="O827" s="5">
        <v>9.5940289395385392</v>
      </c>
      <c r="P827" s="5">
        <v>0.71635416081887771</v>
      </c>
      <c r="Q827" s="5">
        <v>2.6414912463134832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f t="shared" si="65"/>
        <v>31.236905174606324</v>
      </c>
      <c r="Z827" s="5">
        <v>13.495326094501042</v>
      </c>
      <c r="AA827" s="5">
        <v>0</v>
      </c>
      <c r="AB827" s="5">
        <f>VLOOKUP($E827,Parametros!$B$3:$F$14,2,FALSE)</f>
        <v>5</v>
      </c>
      <c r="AC827" s="5" t="str">
        <f>VLOOKUP($E827,Parametros!$B$3:$F$14,4,FALSE)</f>
        <v>20225</v>
      </c>
      <c r="AD827" s="5" t="str">
        <f>VLOOKUP($E827,Parametros!$B$3:$F$14,5,FALSE)</f>
        <v>2022-5-01</v>
      </c>
      <c r="AE827" s="5">
        <v>0</v>
      </c>
      <c r="AF827" t="s">
        <v>438</v>
      </c>
      <c r="AG827" t="s">
        <v>447</v>
      </c>
      <c r="AH827" s="40">
        <f t="shared" si="66"/>
        <v>360.01989834402139</v>
      </c>
      <c r="AJ827" t="str">
        <f t="shared" si="64"/>
        <v>INSERT INTO TABLA_PRESUPUESTO VALUES ('VSR','80190-C','14004474-19',2022,'Mayo',18.75,'USD',767.0625,287.755354,0,75,13.050343,0,4.789705,9.594029,0.716354,2.641491,0,0,0,0,0,0,0,31.236905,13.495326,0,5,'20225','2022-5-01');</v>
      </c>
    </row>
    <row r="828" spans="1:36" x14ac:dyDescent="0.2">
      <c r="A828" s="7" t="s">
        <v>117</v>
      </c>
      <c r="B828" t="s">
        <v>72</v>
      </c>
      <c r="C828" t="s">
        <v>345</v>
      </c>
      <c r="D828">
        <v>2022</v>
      </c>
      <c r="E828" t="s">
        <v>49</v>
      </c>
      <c r="F828" s="5">
        <v>35</v>
      </c>
      <c r="G828" t="s">
        <v>134</v>
      </c>
      <c r="H828" s="5">
        <v>1155</v>
      </c>
      <c r="I828" s="5">
        <v>583.01519937177079</v>
      </c>
      <c r="J828" s="5">
        <v>105</v>
      </c>
      <c r="K828" s="5">
        <v>0</v>
      </c>
      <c r="L828" s="5">
        <v>24.360639753967877</v>
      </c>
      <c r="M828" s="5">
        <v>0</v>
      </c>
      <c r="N828" s="5">
        <v>16.649305555555557</v>
      </c>
      <c r="O828" s="5">
        <v>0</v>
      </c>
      <c r="P828" s="5">
        <v>2.3819444444444446</v>
      </c>
      <c r="Q828" s="5">
        <v>3.9774104319948811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f t="shared" si="65"/>
        <v>48.19993580839683</v>
      </c>
      <c r="Z828" s="5">
        <v>25.191275376401947</v>
      </c>
      <c r="AA828" s="5">
        <v>0</v>
      </c>
      <c r="AB828" s="5">
        <f>VLOOKUP($E828,Parametros!$B$3:$F$14,2,FALSE)</f>
        <v>5</v>
      </c>
      <c r="AC828" s="5" t="str">
        <f>VLOOKUP($E828,Parametros!$B$3:$F$14,4,FALSE)</f>
        <v>20225</v>
      </c>
      <c r="AD828" s="5" t="str">
        <f>VLOOKUP($E828,Parametros!$B$3:$F$14,5,FALSE)</f>
        <v>2022-5-01</v>
      </c>
      <c r="AE828" s="5">
        <v>0</v>
      </c>
      <c r="AF828" t="s">
        <v>438</v>
      </c>
      <c r="AG828" t="s">
        <v>449</v>
      </c>
      <c r="AH828" s="40">
        <f t="shared" si="66"/>
        <v>394.4242250658645</v>
      </c>
      <c r="AJ828" t="str">
        <f t="shared" si="64"/>
        <v>INSERT INTO TABLA_PRESUPUESTO VALUES ('VSR','80116-C','14004980-20',2022,'Mayo',35,'USD',1155,583.015199,105,0,24.36064,0,16.649306,0,2.381944,3.97741,0,0,0,0,0,0,0,48.199936,25.191275,0,5,'20225','2022-5-01');</v>
      </c>
    </row>
    <row r="829" spans="1:36" x14ac:dyDescent="0.2">
      <c r="A829" s="7" t="s">
        <v>117</v>
      </c>
      <c r="B829" t="s">
        <v>72</v>
      </c>
      <c r="C829" t="s">
        <v>346</v>
      </c>
      <c r="D829">
        <v>2022</v>
      </c>
      <c r="E829" t="s">
        <v>49</v>
      </c>
      <c r="F829" s="5">
        <v>35</v>
      </c>
      <c r="G829" t="s">
        <v>134</v>
      </c>
      <c r="H829" s="5">
        <v>1155</v>
      </c>
      <c r="I829" s="5">
        <v>606.77050973462144</v>
      </c>
      <c r="J829" s="5">
        <v>105</v>
      </c>
      <c r="K829" s="5">
        <v>0</v>
      </c>
      <c r="L829" s="5">
        <v>24.360639753967877</v>
      </c>
      <c r="M829" s="5">
        <v>0</v>
      </c>
      <c r="N829" s="5">
        <v>16.649305555555557</v>
      </c>
      <c r="O829" s="5">
        <v>0</v>
      </c>
      <c r="P829" s="5">
        <v>2.3819444444444446</v>
      </c>
      <c r="Q829" s="5">
        <v>3.9774104319948811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f t="shared" si="65"/>
        <v>48.19993580839683</v>
      </c>
      <c r="Z829" s="5">
        <v>25.191275376401947</v>
      </c>
      <c r="AA829" s="5">
        <v>0</v>
      </c>
      <c r="AB829" s="5">
        <f>VLOOKUP($E829,Parametros!$B$3:$F$14,2,FALSE)</f>
        <v>5</v>
      </c>
      <c r="AC829" s="5" t="str">
        <f>VLOOKUP($E829,Parametros!$B$3:$F$14,4,FALSE)</f>
        <v>20225</v>
      </c>
      <c r="AD829" s="5" t="str">
        <f>VLOOKUP($E829,Parametros!$B$3:$F$14,5,FALSE)</f>
        <v>2022-5-01</v>
      </c>
      <c r="AE829" s="5">
        <v>0</v>
      </c>
      <c r="AF829" t="s">
        <v>438</v>
      </c>
      <c r="AG829" t="s">
        <v>449</v>
      </c>
      <c r="AH829" s="40">
        <f t="shared" si="66"/>
        <v>370.66891470301385</v>
      </c>
      <c r="AJ829" t="str">
        <f t="shared" si="64"/>
        <v>INSERT INTO TABLA_PRESUPUESTO VALUES ('VSR','80116-C','14003574-20',2022,'Mayo',35,'USD',1155,606.77051,105,0,24.36064,0,16.649306,0,2.381944,3.97741,0,0,0,0,0,0,0,48.199936,25.191275,0,5,'20225','2022-5-01');</v>
      </c>
    </row>
    <row r="830" spans="1:36" x14ac:dyDescent="0.2">
      <c r="A830" s="7" t="s">
        <v>117</v>
      </c>
      <c r="B830" t="s">
        <v>72</v>
      </c>
      <c r="C830" t="s">
        <v>347</v>
      </c>
      <c r="D830">
        <v>2022</v>
      </c>
      <c r="E830" t="s">
        <v>49</v>
      </c>
      <c r="F830" s="5">
        <v>35</v>
      </c>
      <c r="G830" t="s">
        <v>134</v>
      </c>
      <c r="H830" s="5">
        <v>1155</v>
      </c>
      <c r="I830" s="5">
        <v>642.30651973402985</v>
      </c>
      <c r="J830" s="5">
        <v>105</v>
      </c>
      <c r="K830" s="5">
        <v>0</v>
      </c>
      <c r="L830" s="5">
        <v>24.360639753967877</v>
      </c>
      <c r="M830" s="5">
        <v>0</v>
      </c>
      <c r="N830" s="5">
        <v>16.649305555555557</v>
      </c>
      <c r="O830" s="5">
        <v>0</v>
      </c>
      <c r="P830" s="5">
        <v>2.3819444444444446</v>
      </c>
      <c r="Q830" s="5">
        <v>3.9774104319948811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f t="shared" si="65"/>
        <v>48.19993580839683</v>
      </c>
      <c r="Z830" s="5">
        <v>25.191275376401947</v>
      </c>
      <c r="AA830" s="5">
        <v>0</v>
      </c>
      <c r="AB830" s="5">
        <f>VLOOKUP($E830,Parametros!$B$3:$F$14,2,FALSE)</f>
        <v>5</v>
      </c>
      <c r="AC830" s="5" t="str">
        <f>VLOOKUP($E830,Parametros!$B$3:$F$14,4,FALSE)</f>
        <v>20225</v>
      </c>
      <c r="AD830" s="5" t="str">
        <f>VLOOKUP($E830,Parametros!$B$3:$F$14,5,FALSE)</f>
        <v>2022-5-01</v>
      </c>
      <c r="AE830" s="5">
        <v>0</v>
      </c>
      <c r="AF830" t="s">
        <v>438</v>
      </c>
      <c r="AG830" t="s">
        <v>449</v>
      </c>
      <c r="AH830" s="40">
        <f t="shared" si="66"/>
        <v>335.13290470360545</v>
      </c>
      <c r="AJ830" t="str">
        <f t="shared" si="64"/>
        <v>INSERT INTO TABLA_PRESUPUESTO VALUES ('VSR','80116-C','14005152-21',2022,'Mayo',35,'USD',1155,642.30652,105,0,24.36064,0,16.649306,0,2.381944,3.97741,0,0,0,0,0,0,0,48.199936,25.191275,0,5,'20225','2022-5-01');</v>
      </c>
    </row>
    <row r="831" spans="1:36" x14ac:dyDescent="0.2">
      <c r="A831" s="7" t="s">
        <v>117</v>
      </c>
      <c r="B831" t="s">
        <v>72</v>
      </c>
      <c r="C831" t="s">
        <v>348</v>
      </c>
      <c r="D831">
        <v>2022</v>
      </c>
      <c r="E831" t="s">
        <v>49</v>
      </c>
      <c r="F831" s="5">
        <v>35</v>
      </c>
      <c r="G831" t="s">
        <v>134</v>
      </c>
      <c r="H831" s="5">
        <v>1155</v>
      </c>
      <c r="I831" s="5">
        <v>465.01034241609881</v>
      </c>
      <c r="J831" s="5">
        <v>105</v>
      </c>
      <c r="K831" s="5">
        <v>0</v>
      </c>
      <c r="L831" s="5">
        <v>24.360639753967877</v>
      </c>
      <c r="M831" s="5">
        <v>0</v>
      </c>
      <c r="N831" s="5">
        <v>16.649305555555557</v>
      </c>
      <c r="O831" s="5">
        <v>0</v>
      </c>
      <c r="P831" s="5">
        <v>2.3819444444444446</v>
      </c>
      <c r="Q831" s="5">
        <v>3.9774104319948811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f t="shared" si="65"/>
        <v>48.19993580839683</v>
      </c>
      <c r="Z831" s="5">
        <v>25.191275376401947</v>
      </c>
      <c r="AA831" s="5">
        <v>0</v>
      </c>
      <c r="AB831" s="5">
        <f>VLOOKUP($E831,Parametros!$B$3:$F$14,2,FALSE)</f>
        <v>5</v>
      </c>
      <c r="AC831" s="5" t="str">
        <f>VLOOKUP($E831,Parametros!$B$3:$F$14,4,FALSE)</f>
        <v>20225</v>
      </c>
      <c r="AD831" s="5" t="str">
        <f>VLOOKUP($E831,Parametros!$B$3:$F$14,5,FALSE)</f>
        <v>2022-5-01</v>
      </c>
      <c r="AE831" s="5">
        <v>0</v>
      </c>
      <c r="AF831" t="s">
        <v>438</v>
      </c>
      <c r="AG831" t="s">
        <v>449</v>
      </c>
      <c r="AH831" s="40">
        <f t="shared" si="66"/>
        <v>512.42908202153649</v>
      </c>
      <c r="AJ831" t="str">
        <f t="shared" si="64"/>
        <v>INSERT INTO TABLA_PRESUPUESTO VALUES ('VSR','80116-C','14003597-20',2022,'Mayo',35,'USD',1155,465.010342,105,0,24.36064,0,16.649306,0,2.381944,3.97741,0,0,0,0,0,0,0,48.199936,25.191275,0,5,'20225','2022-5-01');</v>
      </c>
    </row>
    <row r="832" spans="1:36" x14ac:dyDescent="0.2">
      <c r="A832" s="7" t="s">
        <v>117</v>
      </c>
      <c r="B832" t="s">
        <v>80</v>
      </c>
      <c r="C832" t="s">
        <v>350</v>
      </c>
      <c r="D832">
        <v>2022</v>
      </c>
      <c r="E832" t="s">
        <v>49</v>
      </c>
      <c r="F832" s="5">
        <v>2.5</v>
      </c>
      <c r="G832" t="s">
        <v>134</v>
      </c>
      <c r="H832" s="5">
        <v>275</v>
      </c>
      <c r="I832" s="5">
        <v>201.94928250815019</v>
      </c>
      <c r="J832" s="5">
        <v>0</v>
      </c>
      <c r="K832" s="5">
        <v>25</v>
      </c>
      <c r="L832" s="5">
        <v>1.7400456967119913</v>
      </c>
      <c r="M832" s="5">
        <v>0</v>
      </c>
      <c r="N832" s="5">
        <v>0.79282407407407385</v>
      </c>
      <c r="O832" s="5">
        <v>0</v>
      </c>
      <c r="P832" s="5">
        <v>0.11342592592592592</v>
      </c>
      <c r="Q832" s="5">
        <v>0.94700248380830498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f t="shared" si="65"/>
        <v>3.6526292964084437</v>
      </c>
      <c r="Z832" s="5">
        <v>1.799376812600139</v>
      </c>
      <c r="AA832" s="5">
        <v>0</v>
      </c>
      <c r="AB832" s="5">
        <f>VLOOKUP($E832,Parametros!$B$3:$F$14,2,FALSE)</f>
        <v>5</v>
      </c>
      <c r="AC832" s="5" t="str">
        <f>VLOOKUP($E832,Parametros!$B$3:$F$14,4,FALSE)</f>
        <v>20225</v>
      </c>
      <c r="AD832" s="5" t="str">
        <f>VLOOKUP($E832,Parametros!$B$3:$F$14,5,FALSE)</f>
        <v>2022-5-01</v>
      </c>
      <c r="AE832" s="5">
        <v>0</v>
      </c>
      <c r="AF832" t="s">
        <v>438</v>
      </c>
      <c r="AG832" t="s">
        <v>450</v>
      </c>
      <c r="AH832" s="40">
        <f t="shared" si="66"/>
        <v>42.658042498729351</v>
      </c>
      <c r="AJ832" t="str">
        <f t="shared" si="64"/>
        <v>INSERT INTO TABLA_PRESUPUESTO VALUES ('VSR','80144-C','14003144-15',2022,'Mayo',2.5,'USD',275,201.949283,0,25,1.740046,0,0.792824,0,0.113426,0.947002,0,0,0,0,0,0,0,3.652629,1.799377,0,5,'20225','2022-5-01');</v>
      </c>
    </row>
    <row r="833" spans="1:36" x14ac:dyDescent="0.2">
      <c r="A833" s="7" t="s">
        <v>117</v>
      </c>
      <c r="B833" t="s">
        <v>360</v>
      </c>
      <c r="C833" t="s">
        <v>361</v>
      </c>
      <c r="D833">
        <v>2022</v>
      </c>
      <c r="E833" t="s">
        <v>49</v>
      </c>
      <c r="F833" s="5">
        <v>5</v>
      </c>
      <c r="G833" t="s">
        <v>134</v>
      </c>
      <c r="H833" s="5">
        <v>500</v>
      </c>
      <c r="I833" s="5">
        <v>191.31548459130363</v>
      </c>
      <c r="J833" s="5">
        <v>0</v>
      </c>
      <c r="K833" s="5">
        <v>50</v>
      </c>
      <c r="L833" s="5">
        <v>3.4800913934239825</v>
      </c>
      <c r="M833" s="5">
        <v>0</v>
      </c>
      <c r="N833" s="5">
        <v>1.6105769230769231</v>
      </c>
      <c r="O833" s="5">
        <v>2.3237179487179489</v>
      </c>
      <c r="P833" s="5">
        <v>0.1047008547008547</v>
      </c>
      <c r="Q833" s="5">
        <v>1.7218226978332818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f t="shared" ref="Y833:Y870" si="67">+M833+N833+O833+P833+T833+U833+V833+Z833+AA833+S833+X833+Q833+R833</f>
        <v>9.3595720495292873</v>
      </c>
      <c r="Z833" s="5">
        <v>3.5987536252002781</v>
      </c>
      <c r="AA833" s="5">
        <v>0</v>
      </c>
      <c r="AB833" s="5">
        <f>VLOOKUP($E833,Parametros!$B$3:$F$14,2,FALSE)</f>
        <v>5</v>
      </c>
      <c r="AC833" s="5" t="str">
        <f>VLOOKUP($E833,Parametros!$B$3:$F$14,4,FALSE)</f>
        <v>20225</v>
      </c>
      <c r="AD833" s="5" t="str">
        <f>VLOOKUP($E833,Parametros!$B$3:$F$14,5,FALSE)</f>
        <v>2022-5-01</v>
      </c>
      <c r="AE833" s="5">
        <v>0</v>
      </c>
      <c r="AF833" t="s">
        <v>438</v>
      </c>
      <c r="AG833" t="s">
        <v>451</v>
      </c>
      <c r="AH833" s="40">
        <f t="shared" ref="AH833:AH870" si="68">+H833-SUM(I833:X833)-SUM(Z833:AA833)</f>
        <v>245.84485196574306</v>
      </c>
      <c r="AJ833" t="str">
        <f t="shared" si="64"/>
        <v>INSERT INTO TABLA_PRESUPUESTO VALUES ('VSR','80093-C','14003165-11',2022,'Mayo',5,'USD',500,191.315485,0,50,3.480091,0,1.610577,2.323718,0.104701,1.721823,0,0,0,0,0,0,0,9.359572,3.598754,0,5,'20225','2022-5-01');</v>
      </c>
    </row>
    <row r="834" spans="1:36" x14ac:dyDescent="0.2">
      <c r="A834" s="7" t="s">
        <v>117</v>
      </c>
      <c r="B834" t="s">
        <v>360</v>
      </c>
      <c r="C834" t="s">
        <v>362</v>
      </c>
      <c r="D834">
        <v>2022</v>
      </c>
      <c r="E834" t="s">
        <v>49</v>
      </c>
      <c r="F834" s="5">
        <v>14</v>
      </c>
      <c r="G834" t="s">
        <v>134</v>
      </c>
      <c r="H834" s="5">
        <v>476</v>
      </c>
      <c r="I834" s="5">
        <v>249.9656430558438</v>
      </c>
      <c r="J834" s="5">
        <v>0</v>
      </c>
      <c r="K834" s="5">
        <v>42</v>
      </c>
      <c r="L834" s="5">
        <v>9.7442559015871506</v>
      </c>
      <c r="M834" s="5">
        <v>0</v>
      </c>
      <c r="N834" s="5">
        <v>4.5096153846153841</v>
      </c>
      <c r="O834" s="5">
        <v>6.5064102564102564</v>
      </c>
      <c r="P834" s="5">
        <v>0.29316239316239312</v>
      </c>
      <c r="Q834" s="5">
        <v>1.6391752083372844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f t="shared" si="67"/>
        <v>23.024873393086096</v>
      </c>
      <c r="Z834" s="5">
        <v>10.076510150560779</v>
      </c>
      <c r="AA834" s="5">
        <v>0</v>
      </c>
      <c r="AB834" s="5">
        <f>VLOOKUP($E834,Parametros!$B$3:$F$14,2,FALSE)</f>
        <v>5</v>
      </c>
      <c r="AC834" s="5" t="str">
        <f>VLOOKUP($E834,Parametros!$B$3:$F$14,4,FALSE)</f>
        <v>20225</v>
      </c>
      <c r="AD834" s="5" t="str">
        <f>VLOOKUP($E834,Parametros!$B$3:$F$14,5,FALSE)</f>
        <v>2022-5-01</v>
      </c>
      <c r="AE834" s="5">
        <v>0</v>
      </c>
      <c r="AF834" t="s">
        <v>438</v>
      </c>
      <c r="AG834" t="s">
        <v>451</v>
      </c>
      <c r="AH834" s="40">
        <f t="shared" si="68"/>
        <v>151.26522764948297</v>
      </c>
      <c r="AJ834" t="str">
        <f t="shared" si="64"/>
        <v>INSERT INTO TABLA_PRESUPUESTO VALUES ('VSR','80093-C','14002618-13',2022,'Mayo',14,'USD',476,249.965643,0,42,9.744256,0,4.509615,6.50641,0.293162,1.639175,0,0,0,0,0,0,0,23.024873,10.07651,0,5,'20225','2022-5-01');</v>
      </c>
    </row>
    <row r="835" spans="1:36" x14ac:dyDescent="0.2">
      <c r="A835" s="7" t="s">
        <v>117</v>
      </c>
      <c r="B835" t="s">
        <v>360</v>
      </c>
      <c r="C835" t="s">
        <v>363</v>
      </c>
      <c r="D835">
        <v>2022</v>
      </c>
      <c r="E835" t="s">
        <v>49</v>
      </c>
      <c r="F835" s="5">
        <v>14</v>
      </c>
      <c r="G835" t="s">
        <v>134</v>
      </c>
      <c r="H835" s="5">
        <v>476</v>
      </c>
      <c r="I835" s="5">
        <v>237.99227038718186</v>
      </c>
      <c r="J835" s="5">
        <v>0</v>
      </c>
      <c r="K835" s="5">
        <v>42</v>
      </c>
      <c r="L835" s="5">
        <v>9.7442559015871506</v>
      </c>
      <c r="M835" s="5">
        <v>0</v>
      </c>
      <c r="N835" s="5">
        <v>4.5096153846153841</v>
      </c>
      <c r="O835" s="5">
        <v>6.5064102564102564</v>
      </c>
      <c r="P835" s="5">
        <v>0.29316239316239312</v>
      </c>
      <c r="Q835" s="5">
        <v>1.6391752083372844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f t="shared" si="67"/>
        <v>23.024873393086096</v>
      </c>
      <c r="Z835" s="5">
        <v>10.076510150560779</v>
      </c>
      <c r="AA835" s="5">
        <v>0</v>
      </c>
      <c r="AB835" s="5">
        <f>VLOOKUP($E835,Parametros!$B$3:$F$14,2,FALSE)</f>
        <v>5</v>
      </c>
      <c r="AC835" s="5" t="str">
        <f>VLOOKUP($E835,Parametros!$B$3:$F$14,4,FALSE)</f>
        <v>20225</v>
      </c>
      <c r="AD835" s="5" t="str">
        <f>VLOOKUP($E835,Parametros!$B$3:$F$14,5,FALSE)</f>
        <v>2022-5-01</v>
      </c>
      <c r="AE835" s="5">
        <v>0</v>
      </c>
      <c r="AF835" t="s">
        <v>438</v>
      </c>
      <c r="AG835" t="s">
        <v>451</v>
      </c>
      <c r="AH835" s="40">
        <f t="shared" si="68"/>
        <v>163.23860031814488</v>
      </c>
      <c r="AJ835" t="str">
        <f t="shared" si="64"/>
        <v>INSERT INTO TABLA_PRESUPUESTO VALUES ('VSR','80093-C','14002924-13',2022,'Mayo',14,'USD',476,237.99227,0,42,9.744256,0,4.509615,6.50641,0.293162,1.639175,0,0,0,0,0,0,0,23.024873,10.07651,0,5,'20225','2022-5-01');</v>
      </c>
    </row>
    <row r="836" spans="1:36" x14ac:dyDescent="0.2">
      <c r="A836" s="7" t="s">
        <v>117</v>
      </c>
      <c r="B836" t="s">
        <v>360</v>
      </c>
      <c r="C836" t="s">
        <v>364</v>
      </c>
      <c r="D836">
        <v>2022</v>
      </c>
      <c r="E836" t="s">
        <v>49</v>
      </c>
      <c r="F836" s="5">
        <v>14</v>
      </c>
      <c r="G836" t="s">
        <v>134</v>
      </c>
      <c r="H836" s="5">
        <v>476</v>
      </c>
      <c r="I836" s="5">
        <v>189.75517563310621</v>
      </c>
      <c r="J836" s="5">
        <v>0</v>
      </c>
      <c r="K836" s="5">
        <v>42</v>
      </c>
      <c r="L836" s="5">
        <v>9.7442559015871506</v>
      </c>
      <c r="M836" s="5">
        <v>0</v>
      </c>
      <c r="N836" s="5">
        <v>4.5096153846153841</v>
      </c>
      <c r="O836" s="5">
        <v>6.5064102564102564</v>
      </c>
      <c r="P836" s="5">
        <v>0.29316239316239312</v>
      </c>
      <c r="Q836" s="5">
        <v>1.6391752083372844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f t="shared" si="67"/>
        <v>23.024873393086096</v>
      </c>
      <c r="Z836" s="5">
        <v>10.076510150560779</v>
      </c>
      <c r="AA836" s="5">
        <v>0</v>
      </c>
      <c r="AB836" s="5">
        <f>VLOOKUP($E836,Parametros!$B$3:$F$14,2,FALSE)</f>
        <v>5</v>
      </c>
      <c r="AC836" s="5" t="str">
        <f>VLOOKUP($E836,Parametros!$B$3:$F$14,4,FALSE)</f>
        <v>20225</v>
      </c>
      <c r="AD836" s="5" t="str">
        <f>VLOOKUP($E836,Parametros!$B$3:$F$14,5,FALSE)</f>
        <v>2022-5-01</v>
      </c>
      <c r="AE836" s="5">
        <v>0</v>
      </c>
      <c r="AF836" t="s">
        <v>438</v>
      </c>
      <c r="AG836" t="s">
        <v>451</v>
      </c>
      <c r="AH836" s="40">
        <f t="shared" si="68"/>
        <v>211.47569507222056</v>
      </c>
      <c r="AJ836" t="str">
        <f t="shared" si="64"/>
        <v>INSERT INTO TABLA_PRESUPUESTO VALUES ('VSR','80093-C','14002505-14',2022,'Mayo',14,'USD',476,189.755176,0,42,9.744256,0,4.509615,6.50641,0.293162,1.639175,0,0,0,0,0,0,0,23.024873,10.07651,0,5,'20225','2022-5-01');</v>
      </c>
    </row>
    <row r="837" spans="1:36" x14ac:dyDescent="0.2">
      <c r="A837" s="7" t="s">
        <v>117</v>
      </c>
      <c r="B837" t="s">
        <v>360</v>
      </c>
      <c r="C837" t="s">
        <v>365</v>
      </c>
      <c r="D837">
        <v>2022</v>
      </c>
      <c r="E837" t="s">
        <v>49</v>
      </c>
      <c r="F837" s="5">
        <v>7.5</v>
      </c>
      <c r="G837" t="s">
        <v>134</v>
      </c>
      <c r="H837" s="5">
        <v>525</v>
      </c>
      <c r="I837" s="5">
        <v>234.88048251011381</v>
      </c>
      <c r="J837" s="5">
        <v>0</v>
      </c>
      <c r="K837" s="5">
        <v>52.5</v>
      </c>
      <c r="L837" s="5">
        <v>5.2201370901359736</v>
      </c>
      <c r="M837" s="5">
        <v>0</v>
      </c>
      <c r="N837" s="5">
        <v>2.4158653846153846</v>
      </c>
      <c r="O837" s="5">
        <v>3.4855769230769234</v>
      </c>
      <c r="P837" s="5">
        <v>0.15705128205128205</v>
      </c>
      <c r="Q837" s="5">
        <v>1.807913832724946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f t="shared" si="67"/>
        <v>13.264537860268954</v>
      </c>
      <c r="Z837" s="5">
        <v>5.3981304378004173</v>
      </c>
      <c r="AA837" s="5">
        <v>0</v>
      </c>
      <c r="AB837" s="5">
        <f>VLOOKUP($E837,Parametros!$B$3:$F$14,2,FALSE)</f>
        <v>5</v>
      </c>
      <c r="AC837" s="5" t="str">
        <f>VLOOKUP($E837,Parametros!$B$3:$F$14,4,FALSE)</f>
        <v>20225</v>
      </c>
      <c r="AD837" s="5" t="str">
        <f>VLOOKUP($E837,Parametros!$B$3:$F$14,5,FALSE)</f>
        <v>2022-5-01</v>
      </c>
      <c r="AE837" s="5">
        <v>0</v>
      </c>
      <c r="AF837" t="s">
        <v>438</v>
      </c>
      <c r="AG837" t="s">
        <v>451</v>
      </c>
      <c r="AH837" s="40">
        <f t="shared" si="68"/>
        <v>219.13484253948141</v>
      </c>
      <c r="AJ837" t="str">
        <f t="shared" si="64"/>
        <v>INSERT INTO TABLA_PRESUPUESTO VALUES ('VSR','80093-C','14002528-12',2022,'Mayo',7.5,'USD',525,234.880483,0,52.5,5.220137,0,2.415865,3.485577,0.157051,1.807914,0,0,0,0,0,0,0,13.264538,5.39813,0,5,'20225','2022-5-01');</v>
      </c>
    </row>
    <row r="838" spans="1:36" x14ac:dyDescent="0.2">
      <c r="A838" s="7" t="s">
        <v>117</v>
      </c>
      <c r="B838" t="s">
        <v>360</v>
      </c>
      <c r="C838" t="s">
        <v>366</v>
      </c>
      <c r="D838">
        <v>2022</v>
      </c>
      <c r="E838" t="s">
        <v>49</v>
      </c>
      <c r="F838" s="5">
        <v>7.5</v>
      </c>
      <c r="G838" t="s">
        <v>134</v>
      </c>
      <c r="H838" s="5">
        <v>525</v>
      </c>
      <c r="I838" s="5">
        <v>208.31045159435018</v>
      </c>
      <c r="J838" s="5">
        <v>0</v>
      </c>
      <c r="K838" s="5">
        <v>52.5</v>
      </c>
      <c r="L838" s="5">
        <v>5.2201370901359736</v>
      </c>
      <c r="M838" s="5">
        <v>0</v>
      </c>
      <c r="N838" s="5">
        <v>2.4158653846153846</v>
      </c>
      <c r="O838" s="5">
        <v>3.4855769230769234</v>
      </c>
      <c r="P838" s="5">
        <v>0.15705128205128205</v>
      </c>
      <c r="Q838" s="5">
        <v>1.807913832724946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f t="shared" si="67"/>
        <v>13.264537860268954</v>
      </c>
      <c r="Z838" s="5">
        <v>5.3981304378004173</v>
      </c>
      <c r="AA838" s="5">
        <v>0</v>
      </c>
      <c r="AB838" s="5">
        <f>VLOOKUP($E838,Parametros!$B$3:$F$14,2,FALSE)</f>
        <v>5</v>
      </c>
      <c r="AC838" s="5" t="str">
        <f>VLOOKUP($E838,Parametros!$B$3:$F$14,4,FALSE)</f>
        <v>20225</v>
      </c>
      <c r="AD838" s="5" t="str">
        <f>VLOOKUP($E838,Parametros!$B$3:$F$14,5,FALSE)</f>
        <v>2022-5-01</v>
      </c>
      <c r="AE838" s="5">
        <v>0</v>
      </c>
      <c r="AF838" t="s">
        <v>438</v>
      </c>
      <c r="AG838" t="s">
        <v>451</v>
      </c>
      <c r="AH838" s="40">
        <f t="shared" si="68"/>
        <v>245.70487345524501</v>
      </c>
      <c r="AJ838" t="str">
        <f t="shared" si="64"/>
        <v>INSERT INTO TABLA_PRESUPUESTO VALUES ('VSR','80093-C','14002605-12',2022,'Mayo',7.5,'USD',525,208.310452,0,52.5,5.220137,0,2.415865,3.485577,0.157051,1.807914,0,0,0,0,0,0,0,13.264538,5.39813,0,5,'20225','2022-5-01');</v>
      </c>
    </row>
    <row r="839" spans="1:36" x14ac:dyDescent="0.2">
      <c r="A839" s="7" t="s">
        <v>117</v>
      </c>
      <c r="B839" t="s">
        <v>360</v>
      </c>
      <c r="C839" t="s">
        <v>367</v>
      </c>
      <c r="D839">
        <v>2022</v>
      </c>
      <c r="E839" t="s">
        <v>49</v>
      </c>
      <c r="F839" s="5">
        <v>7.5</v>
      </c>
      <c r="G839" t="s">
        <v>134</v>
      </c>
      <c r="H839" s="5">
        <v>525</v>
      </c>
      <c r="I839" s="5">
        <v>149.28932229947719</v>
      </c>
      <c r="J839" s="5">
        <v>0</v>
      </c>
      <c r="K839" s="5">
        <v>52.5</v>
      </c>
      <c r="L839" s="5">
        <v>5.2201370901359736</v>
      </c>
      <c r="M839" s="5">
        <v>0</v>
      </c>
      <c r="N839" s="5">
        <v>2.4158653846153846</v>
      </c>
      <c r="O839" s="5">
        <v>3.4855769230769234</v>
      </c>
      <c r="P839" s="5">
        <v>0.15705128205128205</v>
      </c>
      <c r="Q839" s="5">
        <v>1.807913832724946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f t="shared" si="67"/>
        <v>13.264537860268954</v>
      </c>
      <c r="Z839" s="5">
        <v>5.3981304378004173</v>
      </c>
      <c r="AA839" s="5">
        <v>0</v>
      </c>
      <c r="AB839" s="5">
        <f>VLOOKUP($E839,Parametros!$B$3:$F$14,2,FALSE)</f>
        <v>5</v>
      </c>
      <c r="AC839" s="5" t="str">
        <f>VLOOKUP($E839,Parametros!$B$3:$F$14,4,FALSE)</f>
        <v>20225</v>
      </c>
      <c r="AD839" s="5" t="str">
        <f>VLOOKUP($E839,Parametros!$B$3:$F$14,5,FALSE)</f>
        <v>2022-5-01</v>
      </c>
      <c r="AE839" s="5">
        <v>0</v>
      </c>
      <c r="AF839" t="s">
        <v>438</v>
      </c>
      <c r="AG839" t="s">
        <v>451</v>
      </c>
      <c r="AH839" s="40">
        <f t="shared" si="68"/>
        <v>304.72600275011786</v>
      </c>
      <c r="AJ839" t="str">
        <f t="shared" ref="AJ839:AJ902" si="69">TRIM(_xlfn.CONCAT("INSERT INTO TABLA_PRESUPUESTO VALUES ('",A839,"','",B839,"','",C839,"',",D839,",'",E839,"',",SUBSTITUTE(ROUND(F839,6),",","."),",'",G839,"',",SUBSTITUTE(ROUND(H839,6),",","."),",",SUBSTITUTE(ROUND(I839,6),",","."),",",SUBSTITUTE(ROUND(J839,6),",","."),",",SUBSTITUTE(ROUND(K839,6),",","."),",",SUBSTITUTE(ROUND(L839,6),",","."),",",SUBSTITUTE(ROUND(M839,6),",","."),",",SUBSTITUTE(ROUND(N839,6),",","."),",",SUBSTITUTE(ROUND(O839,6),",","."),",",SUBSTITUTE(ROUND(P839,6),",","."),",",SUBSTITUTE(ROUND(Q839,6),",","."),",",SUBSTITUTE(ROUND(R839,6),",","."),",",SUBSTITUTE(ROUND(S839,6),",","."),",",SUBSTITUTE(ROUND(T839,6),",","."),",",SUBSTITUTE(ROUND(U839,6),",","."),",",SUBSTITUTE(ROUND(V839,6),",","."),",",SUBSTITUTE(ROUND(W839,6),",","."),",",SUBSTITUTE(ROUND(X839,6),",","."),",",SUBSTITUTE(ROUND(Y839,6),",","."),",",SUBSTITUTE(ROUND(Z839,6),",","."),",",SUBSTITUTE(ROUND(AA839,6),",","."),",",AB839,",'",AC839,"','",AD839,"');"))</f>
        <v>INSERT INTO TABLA_PRESUPUESTO VALUES ('VSR','80093-C','14002606-12',2022,'Mayo',7.5,'USD',525,149.289322,0,52.5,5.220137,0,2.415865,3.485577,0.157051,1.807914,0,0,0,0,0,0,0,13.264538,5.39813,0,5,'20225','2022-5-01');</v>
      </c>
    </row>
    <row r="840" spans="1:36" x14ac:dyDescent="0.2">
      <c r="A840" s="7" t="s">
        <v>117</v>
      </c>
      <c r="B840" t="s">
        <v>104</v>
      </c>
      <c r="C840" t="s">
        <v>368</v>
      </c>
      <c r="D840">
        <v>2022</v>
      </c>
      <c r="E840" t="s">
        <v>49</v>
      </c>
      <c r="F840" s="5">
        <v>15</v>
      </c>
      <c r="G840" t="s">
        <v>134</v>
      </c>
      <c r="H840" s="5">
        <v>1500</v>
      </c>
      <c r="I840" s="5">
        <v>1207.8477450489013</v>
      </c>
      <c r="J840" s="5">
        <v>0</v>
      </c>
      <c r="K840" s="5">
        <v>150</v>
      </c>
      <c r="L840" s="5">
        <v>10.440274180271947</v>
      </c>
      <c r="M840" s="5">
        <v>0</v>
      </c>
      <c r="N840" s="5">
        <v>24.060527825588068</v>
      </c>
      <c r="O840" s="5">
        <v>31.196213425129088</v>
      </c>
      <c r="P840" s="5">
        <v>1.4056224899598393</v>
      </c>
      <c r="Q840" s="5">
        <v>5.1654680934998458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f t="shared" si="67"/>
        <v>72.624092709777671</v>
      </c>
      <c r="Z840" s="5">
        <v>10.796260875600835</v>
      </c>
      <c r="AA840" s="5">
        <v>0</v>
      </c>
      <c r="AB840" s="5">
        <f>VLOOKUP($E840,Parametros!$B$3:$F$14,2,FALSE)</f>
        <v>5</v>
      </c>
      <c r="AC840" s="5" t="str">
        <f>VLOOKUP($E840,Parametros!$B$3:$F$14,4,FALSE)</f>
        <v>20225</v>
      </c>
      <c r="AD840" s="5" t="str">
        <f>VLOOKUP($E840,Parametros!$B$3:$F$14,5,FALSE)</f>
        <v>2022-5-01</v>
      </c>
      <c r="AE840" s="5">
        <v>7.815970093361102E-14</v>
      </c>
      <c r="AF840" t="s">
        <v>438</v>
      </c>
      <c r="AG840" t="s">
        <v>452</v>
      </c>
      <c r="AH840" s="40">
        <f t="shared" si="68"/>
        <v>59.087888061049199</v>
      </c>
      <c r="AJ840" t="str">
        <f t="shared" si="69"/>
        <v>INSERT INTO TABLA_PRESUPUESTO VALUES ('VSR','80222-C','14005096-18',2022,'Mayo',15,'USD',1500,1207.847745,0,150,10.440274,0,24.060528,31.196213,1.405622,5.165468,0,0,0,0,0,0,0,72.624093,10.796261,0,5,'20225','2022-5-01');</v>
      </c>
    </row>
    <row r="841" spans="1:36" x14ac:dyDescent="0.2">
      <c r="A841" s="7" t="s">
        <v>117</v>
      </c>
      <c r="B841" t="s">
        <v>104</v>
      </c>
      <c r="C841" t="s">
        <v>346</v>
      </c>
      <c r="D841">
        <v>2022</v>
      </c>
      <c r="E841" t="s">
        <v>49</v>
      </c>
      <c r="F841" s="5">
        <v>25</v>
      </c>
      <c r="G841" t="s">
        <v>134</v>
      </c>
      <c r="H841" s="5">
        <v>775</v>
      </c>
      <c r="I841" s="5">
        <v>433.40750695330109</v>
      </c>
      <c r="J841" s="5">
        <v>0</v>
      </c>
      <c r="K841" s="5">
        <v>0</v>
      </c>
      <c r="L841" s="5">
        <v>17.400456967119911</v>
      </c>
      <c r="M841" s="5">
        <v>0</v>
      </c>
      <c r="N841" s="5">
        <v>40.100879709313446</v>
      </c>
      <c r="O841" s="5">
        <v>51.993689041881808</v>
      </c>
      <c r="P841" s="5">
        <v>2.3427041499330659</v>
      </c>
      <c r="Q841" s="5">
        <v>2.6688251816415867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f t="shared" si="67"/>
        <v>115.09986620877129</v>
      </c>
      <c r="Z841" s="5">
        <v>17.993768126001392</v>
      </c>
      <c r="AA841" s="5">
        <v>0</v>
      </c>
      <c r="AB841" s="5">
        <f>VLOOKUP($E841,Parametros!$B$3:$F$14,2,FALSE)</f>
        <v>5</v>
      </c>
      <c r="AC841" s="5" t="str">
        <f>VLOOKUP($E841,Parametros!$B$3:$F$14,4,FALSE)</f>
        <v>20225</v>
      </c>
      <c r="AD841" s="5" t="str">
        <f>VLOOKUP($E841,Parametros!$B$3:$F$14,5,FALSE)</f>
        <v>2022-5-01</v>
      </c>
      <c r="AE841" s="5">
        <v>0</v>
      </c>
      <c r="AF841" t="s">
        <v>438</v>
      </c>
      <c r="AG841" t="s">
        <v>452</v>
      </c>
      <c r="AH841" s="40">
        <f t="shared" si="68"/>
        <v>209.0921698708076</v>
      </c>
      <c r="AJ841" t="str">
        <f t="shared" si="69"/>
        <v>INSERT INTO TABLA_PRESUPUESTO VALUES ('VSR','80222-C','14003574-20',2022,'Mayo',25,'USD',775,433.407507,0,0,17.400457,0,40.10088,51.993689,2.342704,2.668825,0,0,0,0,0,0,0,115.099866,17.993768,0,5,'20225','2022-5-01');</v>
      </c>
    </row>
    <row r="842" spans="1:36" x14ac:dyDescent="0.2">
      <c r="A842" s="7" t="s">
        <v>117</v>
      </c>
      <c r="B842" t="s">
        <v>104</v>
      </c>
      <c r="C842" t="s">
        <v>369</v>
      </c>
      <c r="D842">
        <v>2022</v>
      </c>
      <c r="E842" t="s">
        <v>49</v>
      </c>
      <c r="F842" s="5">
        <v>25</v>
      </c>
      <c r="G842" t="s">
        <v>134</v>
      </c>
      <c r="H842" s="5">
        <v>775</v>
      </c>
      <c r="I842" s="5">
        <v>751.71517976137761</v>
      </c>
      <c r="J842" s="5">
        <v>0</v>
      </c>
      <c r="K842" s="5">
        <v>0</v>
      </c>
      <c r="L842" s="5">
        <v>17.400456967119911</v>
      </c>
      <c r="M842" s="5">
        <v>0</v>
      </c>
      <c r="N842" s="5">
        <v>40.100879709313446</v>
      </c>
      <c r="O842" s="5">
        <v>51.993689041881808</v>
      </c>
      <c r="P842" s="5">
        <v>2.3427041499330659</v>
      </c>
      <c r="Q842" s="5">
        <v>2.6688251816415867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f t="shared" si="67"/>
        <v>115.09986620877129</v>
      </c>
      <c r="Z842" s="5">
        <v>17.993768126001392</v>
      </c>
      <c r="AA842" s="5">
        <v>0</v>
      </c>
      <c r="AB842" s="5">
        <f>VLOOKUP($E842,Parametros!$B$3:$F$14,2,FALSE)</f>
        <v>5</v>
      </c>
      <c r="AC842" s="5" t="str">
        <f>VLOOKUP($E842,Parametros!$B$3:$F$14,4,FALSE)</f>
        <v>20225</v>
      </c>
      <c r="AD842" s="5" t="str">
        <f>VLOOKUP($E842,Parametros!$B$3:$F$14,5,FALSE)</f>
        <v>2022-5-01</v>
      </c>
      <c r="AE842" s="5">
        <v>0</v>
      </c>
      <c r="AF842" t="s">
        <v>438</v>
      </c>
      <c r="AG842" t="s">
        <v>452</v>
      </c>
      <c r="AH842" s="40">
        <f t="shared" si="68"/>
        <v>-109.21550293726881</v>
      </c>
      <c r="AJ842" t="str">
        <f t="shared" si="69"/>
        <v>INSERT INTO TABLA_PRESUPUESTO VALUES ('VSR','80222-C','14004115-15',2022,'Mayo',25,'USD',775,751.71518,0,0,17.400457,0,40.10088,51.993689,2.342704,2.668825,0,0,0,0,0,0,0,115.099866,17.993768,0,5,'20225','2022-5-01');</v>
      </c>
    </row>
    <row r="843" spans="1:36" x14ac:dyDescent="0.2">
      <c r="A843" s="7" t="s">
        <v>117</v>
      </c>
      <c r="B843" t="s">
        <v>104</v>
      </c>
      <c r="C843" t="s">
        <v>370</v>
      </c>
      <c r="D843">
        <v>2022</v>
      </c>
      <c r="E843" t="s">
        <v>49</v>
      </c>
      <c r="F843" s="5">
        <v>25</v>
      </c>
      <c r="G843" t="s">
        <v>134</v>
      </c>
      <c r="H843" s="5">
        <v>775</v>
      </c>
      <c r="I843" s="5">
        <v>344.48133509891522</v>
      </c>
      <c r="J843" s="5">
        <v>0</v>
      </c>
      <c r="K843" s="5">
        <v>0</v>
      </c>
      <c r="L843" s="5">
        <v>17.400456967119911</v>
      </c>
      <c r="M843" s="5">
        <v>0</v>
      </c>
      <c r="N843" s="5">
        <v>40.100879709313446</v>
      </c>
      <c r="O843" s="5">
        <v>51.993689041881808</v>
      </c>
      <c r="P843" s="5">
        <v>2.3427041499330659</v>
      </c>
      <c r="Q843" s="5">
        <v>2.6688251816415867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f t="shared" si="67"/>
        <v>115.09986620877129</v>
      </c>
      <c r="Z843" s="5">
        <v>17.993768126001392</v>
      </c>
      <c r="AA843" s="5">
        <v>0</v>
      </c>
      <c r="AB843" s="5">
        <f>VLOOKUP($E843,Parametros!$B$3:$F$14,2,FALSE)</f>
        <v>5</v>
      </c>
      <c r="AC843" s="5" t="str">
        <f>VLOOKUP($E843,Parametros!$B$3:$F$14,4,FALSE)</f>
        <v>20225</v>
      </c>
      <c r="AD843" s="5" t="str">
        <f>VLOOKUP($E843,Parametros!$B$3:$F$14,5,FALSE)</f>
        <v>2022-5-01</v>
      </c>
      <c r="AE843" s="5">
        <v>0</v>
      </c>
      <c r="AF843" t="s">
        <v>438</v>
      </c>
      <c r="AG843" t="s">
        <v>452</v>
      </c>
      <c r="AH843" s="40">
        <f t="shared" si="68"/>
        <v>298.01834172519358</v>
      </c>
      <c r="AJ843" t="str">
        <f t="shared" si="69"/>
        <v>INSERT INTO TABLA_PRESUPUESTO VALUES ('VSR','80222-C','14005091-20',2022,'Mayo',25,'USD',775,344.481335,0,0,17.400457,0,40.10088,51.993689,2.342704,2.668825,0,0,0,0,0,0,0,115.099866,17.993768,0,5,'20225','2022-5-01');</v>
      </c>
    </row>
    <row r="844" spans="1:36" x14ac:dyDescent="0.2">
      <c r="A844" s="7" t="s">
        <v>117</v>
      </c>
      <c r="B844" t="s">
        <v>104</v>
      </c>
      <c r="C844" t="s">
        <v>371</v>
      </c>
      <c r="D844">
        <v>2022</v>
      </c>
      <c r="E844" t="s">
        <v>49</v>
      </c>
      <c r="F844" s="5">
        <v>12.5</v>
      </c>
      <c r="G844" t="s">
        <v>134</v>
      </c>
      <c r="H844" s="5">
        <v>387.5</v>
      </c>
      <c r="I844" s="5">
        <v>223.63701262079735</v>
      </c>
      <c r="J844" s="5">
        <v>0</v>
      </c>
      <c r="K844" s="5">
        <v>0</v>
      </c>
      <c r="L844" s="5">
        <v>8.7002284835599557</v>
      </c>
      <c r="M844" s="5">
        <v>0</v>
      </c>
      <c r="N844" s="5">
        <v>20.050439854656723</v>
      </c>
      <c r="O844" s="5">
        <v>25.996844520940904</v>
      </c>
      <c r="P844" s="5">
        <v>1.1713520749665329</v>
      </c>
      <c r="Q844" s="5">
        <v>1.3344125908207933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f t="shared" si="67"/>
        <v>57.549933104385644</v>
      </c>
      <c r="Z844" s="5">
        <v>8.9968840630006959</v>
      </c>
      <c r="AA844" s="5">
        <v>0</v>
      </c>
      <c r="AB844" s="5">
        <f>VLOOKUP($E844,Parametros!$B$3:$F$14,2,FALSE)</f>
        <v>5</v>
      </c>
      <c r="AC844" s="5" t="str">
        <f>VLOOKUP($E844,Parametros!$B$3:$F$14,4,FALSE)</f>
        <v>20225</v>
      </c>
      <c r="AD844" s="5" t="str">
        <f>VLOOKUP($E844,Parametros!$B$3:$F$14,5,FALSE)</f>
        <v>2022-5-01</v>
      </c>
      <c r="AE844" s="5">
        <v>0</v>
      </c>
      <c r="AF844" t="s">
        <v>438</v>
      </c>
      <c r="AG844" t="s">
        <v>452</v>
      </c>
      <c r="AH844" s="40">
        <f t="shared" si="68"/>
        <v>97.612825791256995</v>
      </c>
      <c r="AJ844" t="str">
        <f t="shared" si="69"/>
        <v>INSERT INTO TABLA_PRESUPUESTO VALUES ('VSR','80222-C','14004857-20',2022,'Mayo',12.5,'USD',387.5,223.637013,0,0,8.700228,0,20.05044,25.996845,1.171352,1.334413,0,0,0,0,0,0,0,57.549933,8.996884,0,5,'20225','2022-5-01');</v>
      </c>
    </row>
    <row r="845" spans="1:36" x14ac:dyDescent="0.2">
      <c r="A845" s="7" t="s">
        <v>117</v>
      </c>
      <c r="B845" t="s">
        <v>374</v>
      </c>
      <c r="C845" t="s">
        <v>377</v>
      </c>
      <c r="D845">
        <v>2022</v>
      </c>
      <c r="E845" t="s">
        <v>49</v>
      </c>
      <c r="F845" s="5">
        <v>25</v>
      </c>
      <c r="G845" t="s">
        <v>134</v>
      </c>
      <c r="H845" s="5">
        <v>675</v>
      </c>
      <c r="I845" s="5">
        <v>403.57204461345884</v>
      </c>
      <c r="J845" s="5">
        <v>0</v>
      </c>
      <c r="K845" s="5">
        <v>0</v>
      </c>
      <c r="L845" s="5">
        <v>17.400456967119911</v>
      </c>
      <c r="M845" s="5">
        <v>0</v>
      </c>
      <c r="N845" s="5">
        <v>34.126984126984127</v>
      </c>
      <c r="O845" s="5">
        <v>43.154761904761905</v>
      </c>
      <c r="P845" s="5">
        <v>1.9444444444444444</v>
      </c>
      <c r="Q845" s="5">
        <v>2.3244606420749303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f t="shared" si="67"/>
        <v>99.544419244266791</v>
      </c>
      <c r="Z845" s="5">
        <v>17.993768126001392</v>
      </c>
      <c r="AA845" s="5">
        <v>0</v>
      </c>
      <c r="AB845" s="5">
        <f>VLOOKUP($E845,Parametros!$B$3:$F$14,2,FALSE)</f>
        <v>5</v>
      </c>
      <c r="AC845" s="5" t="str">
        <f>VLOOKUP($E845,Parametros!$B$3:$F$14,4,FALSE)</f>
        <v>20225</v>
      </c>
      <c r="AD845" s="5" t="str">
        <f>VLOOKUP($E845,Parametros!$B$3:$F$14,5,FALSE)</f>
        <v>2022-5-01</v>
      </c>
      <c r="AE845" s="5">
        <v>0</v>
      </c>
      <c r="AF845" t="s">
        <v>438</v>
      </c>
      <c r="AG845" t="s">
        <v>454</v>
      </c>
      <c r="AH845" s="40">
        <f t="shared" si="68"/>
        <v>154.48307917515444</v>
      </c>
      <c r="AJ845" t="str">
        <f t="shared" si="69"/>
        <v>INSERT INTO TABLA_PRESUPUESTO VALUES ('VSR','80226-C','14004821-20',2022,'Mayo',25,'USD',675,403.572045,0,0,17.400457,0,34.126984,43.154762,1.944444,2.324461,0,0,0,0,0,0,0,99.544419,17.993768,0,5,'20225','2022-5-01');</v>
      </c>
    </row>
    <row r="846" spans="1:36" x14ac:dyDescent="0.2">
      <c r="A846" s="7" t="s">
        <v>117</v>
      </c>
      <c r="B846" t="s">
        <v>374</v>
      </c>
      <c r="C846" t="s">
        <v>378</v>
      </c>
      <c r="D846">
        <v>2022</v>
      </c>
      <c r="E846" t="s">
        <v>49</v>
      </c>
      <c r="F846" s="5">
        <v>25</v>
      </c>
      <c r="G846" t="s">
        <v>134</v>
      </c>
      <c r="H846" s="5">
        <v>675</v>
      </c>
      <c r="I846" s="5">
        <v>349.32895945779376</v>
      </c>
      <c r="J846" s="5">
        <v>0</v>
      </c>
      <c r="K846" s="5">
        <v>0</v>
      </c>
      <c r="L846" s="5">
        <v>17.400456967119911</v>
      </c>
      <c r="M846" s="5">
        <v>0</v>
      </c>
      <c r="N846" s="5">
        <v>34.126984126984127</v>
      </c>
      <c r="O846" s="5">
        <v>43.154761904761905</v>
      </c>
      <c r="P846" s="5">
        <v>1.9444444444444444</v>
      </c>
      <c r="Q846" s="5">
        <v>2.3244606420749303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f t="shared" si="67"/>
        <v>99.544419244266791</v>
      </c>
      <c r="Z846" s="5">
        <v>17.993768126001392</v>
      </c>
      <c r="AA846" s="5">
        <v>0</v>
      </c>
      <c r="AB846" s="5">
        <f>VLOOKUP($E846,Parametros!$B$3:$F$14,2,FALSE)</f>
        <v>5</v>
      </c>
      <c r="AC846" s="5" t="str">
        <f>VLOOKUP($E846,Parametros!$B$3:$F$14,4,FALSE)</f>
        <v>20225</v>
      </c>
      <c r="AD846" s="5" t="str">
        <f>VLOOKUP($E846,Parametros!$B$3:$F$14,5,FALSE)</f>
        <v>2022-5-01</v>
      </c>
      <c r="AE846" s="5">
        <v>0</v>
      </c>
      <c r="AF846" t="s">
        <v>438</v>
      </c>
      <c r="AG846" t="s">
        <v>454</v>
      </c>
      <c r="AH846" s="40">
        <f t="shared" si="68"/>
        <v>208.72616433081953</v>
      </c>
      <c r="AJ846" t="str">
        <f t="shared" si="69"/>
        <v>INSERT INTO TABLA_PRESUPUESTO VALUES ('VSR','80226-C','14004868-20',2022,'Mayo',25,'USD',675,349.328959,0,0,17.400457,0,34.126984,43.154762,1.944444,2.324461,0,0,0,0,0,0,0,99.544419,17.993768,0,5,'20225','2022-5-01');</v>
      </c>
    </row>
    <row r="847" spans="1:36" x14ac:dyDescent="0.2">
      <c r="A847" s="7" t="s">
        <v>117</v>
      </c>
      <c r="B847" t="s">
        <v>105</v>
      </c>
      <c r="C847" t="s">
        <v>379</v>
      </c>
      <c r="D847">
        <v>2022</v>
      </c>
      <c r="E847" t="s">
        <v>49</v>
      </c>
      <c r="F847" s="5">
        <v>25</v>
      </c>
      <c r="G847" t="s">
        <v>134</v>
      </c>
      <c r="H847" s="5">
        <v>1000</v>
      </c>
      <c r="I847" s="5">
        <v>522.86160508458272</v>
      </c>
      <c r="J847" s="5">
        <v>0</v>
      </c>
      <c r="K847" s="5">
        <v>0</v>
      </c>
      <c r="L847" s="5">
        <v>17.400456967119911</v>
      </c>
      <c r="M847" s="5">
        <v>0</v>
      </c>
      <c r="N847" s="5">
        <v>24.725258528187531</v>
      </c>
      <c r="O847" s="5">
        <v>32.058084827903357</v>
      </c>
      <c r="P847" s="5">
        <v>1.4444562359239213</v>
      </c>
      <c r="Q847" s="5">
        <v>3.4436453956665636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f t="shared" si="67"/>
        <v>79.665213113682768</v>
      </c>
      <c r="Z847" s="5">
        <v>17.993768126001392</v>
      </c>
      <c r="AA847" s="5">
        <v>0</v>
      </c>
      <c r="AB847" s="5">
        <f>VLOOKUP($E847,Parametros!$B$3:$F$14,2,FALSE)</f>
        <v>5</v>
      </c>
      <c r="AC847" s="5" t="str">
        <f>VLOOKUP($E847,Parametros!$B$3:$F$14,4,FALSE)</f>
        <v>20225</v>
      </c>
      <c r="AD847" s="5" t="str">
        <f>VLOOKUP($E847,Parametros!$B$3:$F$14,5,FALSE)</f>
        <v>2022-5-01</v>
      </c>
      <c r="AE847" s="5">
        <v>0</v>
      </c>
      <c r="AF847" t="s">
        <v>438</v>
      </c>
      <c r="AG847" t="s">
        <v>455</v>
      </c>
      <c r="AH847" s="40">
        <f t="shared" si="68"/>
        <v>380.07272483461469</v>
      </c>
      <c r="AJ847" t="str">
        <f t="shared" si="69"/>
        <v>INSERT INTO TABLA_PRESUPUESTO VALUES ('VSR','80223-C','14004998-19',2022,'Mayo',25,'USD',1000,522.861605,0,0,17.400457,0,24.725259,32.058085,1.444456,3.443645,0,0,0,0,0,0,0,79.665213,17.993768,0,5,'20225','2022-5-01');</v>
      </c>
    </row>
    <row r="848" spans="1:36" x14ac:dyDescent="0.2">
      <c r="A848" s="7" t="s">
        <v>117</v>
      </c>
      <c r="B848" t="s">
        <v>105</v>
      </c>
      <c r="C848" t="s">
        <v>380</v>
      </c>
      <c r="D848">
        <v>2022</v>
      </c>
      <c r="E848" t="s">
        <v>49</v>
      </c>
      <c r="F848" s="5">
        <v>25</v>
      </c>
      <c r="G848" t="s">
        <v>134</v>
      </c>
      <c r="H848" s="5">
        <v>1000</v>
      </c>
      <c r="I848" s="5">
        <v>484.58573824890789</v>
      </c>
      <c r="J848" s="5">
        <v>0</v>
      </c>
      <c r="K848" s="5">
        <v>0</v>
      </c>
      <c r="L848" s="5">
        <v>17.400456967119911</v>
      </c>
      <c r="M848" s="5">
        <v>0</v>
      </c>
      <c r="N848" s="5">
        <v>24.725258528187531</v>
      </c>
      <c r="O848" s="5">
        <v>32.058084827903357</v>
      </c>
      <c r="P848" s="5">
        <v>1.4444562359239213</v>
      </c>
      <c r="Q848" s="5">
        <v>3.4436453956665636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f t="shared" si="67"/>
        <v>79.665213113682768</v>
      </c>
      <c r="Z848" s="5">
        <v>17.993768126001392</v>
      </c>
      <c r="AA848" s="5">
        <v>0</v>
      </c>
      <c r="AB848" s="5">
        <f>VLOOKUP($E848,Parametros!$B$3:$F$14,2,FALSE)</f>
        <v>5</v>
      </c>
      <c r="AC848" s="5" t="str">
        <f>VLOOKUP($E848,Parametros!$B$3:$F$14,4,FALSE)</f>
        <v>20225</v>
      </c>
      <c r="AD848" s="5" t="str">
        <f>VLOOKUP($E848,Parametros!$B$3:$F$14,5,FALSE)</f>
        <v>2022-5-01</v>
      </c>
      <c r="AE848" s="5">
        <v>0</v>
      </c>
      <c r="AF848" t="s">
        <v>438</v>
      </c>
      <c r="AG848" t="s">
        <v>455</v>
      </c>
      <c r="AH848" s="40">
        <f t="shared" si="68"/>
        <v>418.34859167028952</v>
      </c>
      <c r="AJ848" t="str">
        <f t="shared" si="69"/>
        <v>INSERT INTO TABLA_PRESUPUESTO VALUES ('VSR','80223-C','14005057-19',2022,'Mayo',25,'USD',1000,484.585738,0,0,17.400457,0,24.725259,32.058085,1.444456,3.443645,0,0,0,0,0,0,0,79.665213,17.993768,0,5,'20225','2022-5-01');</v>
      </c>
    </row>
    <row r="849" spans="1:36" x14ac:dyDescent="0.2">
      <c r="A849" s="7" t="s">
        <v>117</v>
      </c>
      <c r="B849" t="s">
        <v>105</v>
      </c>
      <c r="C849" t="s">
        <v>381</v>
      </c>
      <c r="D849">
        <v>2022</v>
      </c>
      <c r="E849" t="s">
        <v>49</v>
      </c>
      <c r="F849" s="5">
        <v>25</v>
      </c>
      <c r="G849" t="s">
        <v>134</v>
      </c>
      <c r="H849" s="5">
        <v>1000</v>
      </c>
      <c r="I849" s="5">
        <v>522.60366024257826</v>
      </c>
      <c r="J849" s="5">
        <v>0</v>
      </c>
      <c r="K849" s="5">
        <v>0</v>
      </c>
      <c r="L849" s="5">
        <v>17.400456967119911</v>
      </c>
      <c r="M849" s="5">
        <v>0</v>
      </c>
      <c r="N849" s="5">
        <v>24.725258528187531</v>
      </c>
      <c r="O849" s="5">
        <v>32.058084827903357</v>
      </c>
      <c r="P849" s="5">
        <v>1.4444562359239213</v>
      </c>
      <c r="Q849" s="5">
        <v>3.4436453956665636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f t="shared" si="67"/>
        <v>79.665213113682768</v>
      </c>
      <c r="Z849" s="5">
        <v>17.993768126001392</v>
      </c>
      <c r="AA849" s="5">
        <v>0</v>
      </c>
      <c r="AB849" s="5">
        <f>VLOOKUP($E849,Parametros!$B$3:$F$14,2,FALSE)</f>
        <v>5</v>
      </c>
      <c r="AC849" s="5" t="str">
        <f>VLOOKUP($E849,Parametros!$B$3:$F$14,4,FALSE)</f>
        <v>20225</v>
      </c>
      <c r="AD849" s="5" t="str">
        <f>VLOOKUP($E849,Parametros!$B$3:$F$14,5,FALSE)</f>
        <v>2022-5-01</v>
      </c>
      <c r="AE849" s="5">
        <v>0</v>
      </c>
      <c r="AF849" t="s">
        <v>438</v>
      </c>
      <c r="AG849" t="s">
        <v>455</v>
      </c>
      <c r="AH849" s="40">
        <f t="shared" si="68"/>
        <v>380.33066967661915</v>
      </c>
      <c r="AJ849" t="str">
        <f t="shared" si="69"/>
        <v>INSERT INTO TABLA_PRESUPUESTO VALUES ('VSR','80223-C','14004997-19',2022,'Mayo',25,'USD',1000,522.60366,0,0,17.400457,0,24.725259,32.058085,1.444456,3.443645,0,0,0,0,0,0,0,79.665213,17.993768,0,5,'20225','2022-5-01');</v>
      </c>
    </row>
    <row r="850" spans="1:36" x14ac:dyDescent="0.2">
      <c r="A850" s="7" t="s">
        <v>117</v>
      </c>
      <c r="B850" t="s">
        <v>82</v>
      </c>
      <c r="C850" t="s">
        <v>388</v>
      </c>
      <c r="D850">
        <v>2022</v>
      </c>
      <c r="E850" t="s">
        <v>49</v>
      </c>
      <c r="F850" s="5">
        <v>37.5</v>
      </c>
      <c r="G850" t="s">
        <v>134</v>
      </c>
      <c r="H850" s="5">
        <v>975</v>
      </c>
      <c r="I850" s="5">
        <v>573.0279047422506</v>
      </c>
      <c r="J850" s="5">
        <v>0</v>
      </c>
      <c r="K850" s="5">
        <v>0</v>
      </c>
      <c r="L850" s="5">
        <v>26.100685450679869</v>
      </c>
      <c r="M850" s="5">
        <v>0</v>
      </c>
      <c r="N850" s="5">
        <v>46.597222222222221</v>
      </c>
      <c r="O850" s="5">
        <v>36.458333333333336</v>
      </c>
      <c r="P850" s="5">
        <v>3.7430555555555562</v>
      </c>
      <c r="Q850" s="5">
        <v>3.3575542607748998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f t="shared" si="67"/>
        <v>90.283167039604962</v>
      </c>
      <c r="Z850" s="5">
        <v>0.12700166771893698</v>
      </c>
      <c r="AA850" s="5">
        <v>0</v>
      </c>
      <c r="AB850" s="5">
        <f>VLOOKUP($E850,Parametros!$B$3:$F$14,2,FALSE)</f>
        <v>5</v>
      </c>
      <c r="AC850" s="5" t="str">
        <f>VLOOKUP($E850,Parametros!$B$3:$F$14,4,FALSE)</f>
        <v>20225</v>
      </c>
      <c r="AD850" s="5" t="str">
        <f>VLOOKUP($E850,Parametros!$B$3:$F$14,5,FALSE)</f>
        <v>2022-5-01</v>
      </c>
      <c r="AE850" s="5">
        <v>0</v>
      </c>
      <c r="AF850" t="s">
        <v>456</v>
      </c>
      <c r="AG850" t="s">
        <v>457</v>
      </c>
      <c r="AH850" s="40">
        <f t="shared" si="68"/>
        <v>285.58824276746458</v>
      </c>
      <c r="AJ850" t="str">
        <f t="shared" si="69"/>
        <v>INSERT INTO TABLA_PRESUPUESTO VALUES ('VSR','80146-C','14004999-19',2022,'Mayo',37.5,'USD',975,573.027905,0,0,26.100685,0,46.597222,36.458333,3.743056,3.357554,0,0,0,0,0,0,0,90.283167,0.127002,0,5,'20225','2022-5-01');</v>
      </c>
    </row>
    <row r="851" spans="1:36" x14ac:dyDescent="0.2">
      <c r="A851" s="7" t="s">
        <v>117</v>
      </c>
      <c r="B851" t="s">
        <v>82</v>
      </c>
      <c r="C851" t="s">
        <v>389</v>
      </c>
      <c r="D851">
        <v>2022</v>
      </c>
      <c r="E851" t="s">
        <v>49</v>
      </c>
      <c r="F851" s="5">
        <v>37.5</v>
      </c>
      <c r="G851" t="s">
        <v>134</v>
      </c>
      <c r="H851" s="5">
        <v>1950</v>
      </c>
      <c r="I851" s="5">
        <v>518.85870238067184</v>
      </c>
      <c r="J851" s="5">
        <v>0</v>
      </c>
      <c r="K851" s="5">
        <v>0</v>
      </c>
      <c r="L851" s="5">
        <v>26.100685450679869</v>
      </c>
      <c r="M851" s="5">
        <v>0</v>
      </c>
      <c r="N851" s="5">
        <v>46.597222222222221</v>
      </c>
      <c r="O851" s="5">
        <v>36.458333333333336</v>
      </c>
      <c r="P851" s="5">
        <v>3.7430555555555562</v>
      </c>
      <c r="Q851" s="5">
        <v>6.7151085215497996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f t="shared" si="67"/>
        <v>93.640721300379852</v>
      </c>
      <c r="Z851" s="5">
        <v>0.12700166771893698</v>
      </c>
      <c r="AA851" s="5">
        <v>0</v>
      </c>
      <c r="AB851" s="5">
        <f>VLOOKUP($E851,Parametros!$B$3:$F$14,2,FALSE)</f>
        <v>5</v>
      </c>
      <c r="AC851" s="5" t="str">
        <f>VLOOKUP($E851,Parametros!$B$3:$F$14,4,FALSE)</f>
        <v>20225</v>
      </c>
      <c r="AD851" s="5" t="str">
        <f>VLOOKUP($E851,Parametros!$B$3:$F$14,5,FALSE)</f>
        <v>2022-5-01</v>
      </c>
      <c r="AE851" s="5">
        <v>0</v>
      </c>
      <c r="AF851" t="s">
        <v>456</v>
      </c>
      <c r="AG851" t="s">
        <v>457</v>
      </c>
      <c r="AH851" s="40">
        <f t="shared" si="68"/>
        <v>1311.3998908682684</v>
      </c>
      <c r="AJ851" t="str">
        <f t="shared" si="69"/>
        <v>INSERT INTO TABLA_PRESUPUESTO VALUES ('VSR','80146-C','14005125-20',2022,'Mayo',37.5,'USD',1950,518.858702,0,0,26.100685,0,46.597222,36.458333,3.743056,6.715109,0,0,0,0,0,0,0,93.640721,0.127002,0,5,'20225','2022-5-01');</v>
      </c>
    </row>
    <row r="852" spans="1:36" x14ac:dyDescent="0.2">
      <c r="A852" s="7" t="s">
        <v>117</v>
      </c>
      <c r="B852" t="s">
        <v>69</v>
      </c>
      <c r="C852" t="s">
        <v>392</v>
      </c>
      <c r="D852">
        <v>2022</v>
      </c>
      <c r="E852" t="s">
        <v>49</v>
      </c>
      <c r="F852" s="5">
        <v>7.5</v>
      </c>
      <c r="G852" t="s">
        <v>134</v>
      </c>
      <c r="H852" s="5">
        <v>749.69999999999993</v>
      </c>
      <c r="I852" s="5">
        <v>350.4866686242699</v>
      </c>
      <c r="J852" s="5">
        <v>0</v>
      </c>
      <c r="K852" s="5">
        <v>15</v>
      </c>
      <c r="L852" s="5">
        <v>5.2201370901359736</v>
      </c>
      <c r="M852" s="5">
        <v>0</v>
      </c>
      <c r="N852" s="5">
        <v>11.649305555555555</v>
      </c>
      <c r="O852" s="5">
        <v>9.1145833333333339</v>
      </c>
      <c r="P852" s="5">
        <v>0.93576388888888906</v>
      </c>
      <c r="Q852" s="5">
        <v>2.5817009531312225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f t="shared" si="67"/>
        <v>24.306754064452786</v>
      </c>
      <c r="Z852" s="5">
        <v>2.5400333543787394E-2</v>
      </c>
      <c r="AA852" s="5">
        <v>0</v>
      </c>
      <c r="AB852" s="5">
        <f>VLOOKUP($E852,Parametros!$B$3:$F$14,2,FALSE)</f>
        <v>5</v>
      </c>
      <c r="AC852" s="5" t="str">
        <f>VLOOKUP($E852,Parametros!$B$3:$F$14,4,FALSE)</f>
        <v>20225</v>
      </c>
      <c r="AD852" s="5" t="str">
        <f>VLOOKUP($E852,Parametros!$B$3:$F$14,5,FALSE)</f>
        <v>2022-5-01</v>
      </c>
      <c r="AE852" s="5">
        <v>0</v>
      </c>
      <c r="AF852" t="s">
        <v>456</v>
      </c>
      <c r="AG852" t="s">
        <v>458</v>
      </c>
      <c r="AH852" s="40">
        <f t="shared" si="68"/>
        <v>354.68644022114125</v>
      </c>
      <c r="AJ852" t="str">
        <f t="shared" si="69"/>
        <v>INSERT INTO TABLA_PRESUPUESTO VALUES ('VSR','80099-C','14005066-17',2022,'Mayo',7.5,'USD',749.7,350.486669,0,15,5.220137,0,11.649306,9.114583,0.935764,2.581701,0,0,0,0,0,0,0,24.306754,0.0254,0,5,'20225','2022-5-01');</v>
      </c>
    </row>
    <row r="853" spans="1:36" x14ac:dyDescent="0.2">
      <c r="A853" s="7" t="s">
        <v>117</v>
      </c>
      <c r="B853" t="s">
        <v>69</v>
      </c>
      <c r="C853" t="s">
        <v>259</v>
      </c>
      <c r="D853">
        <v>2022</v>
      </c>
      <c r="E853" t="s">
        <v>49</v>
      </c>
      <c r="F853" s="5">
        <v>62.5</v>
      </c>
      <c r="G853" t="s">
        <v>134</v>
      </c>
      <c r="H853" s="5">
        <v>2437.5</v>
      </c>
      <c r="I853" s="5">
        <v>1121.0486493564456</v>
      </c>
      <c r="J853" s="5">
        <v>0</v>
      </c>
      <c r="K853" s="5">
        <v>125</v>
      </c>
      <c r="L853" s="5">
        <v>43.501142417799784</v>
      </c>
      <c r="M853" s="5">
        <v>0</v>
      </c>
      <c r="N853" s="5">
        <v>97.077546296296305</v>
      </c>
      <c r="O853" s="5">
        <v>75.954861111111114</v>
      </c>
      <c r="P853" s="5">
        <v>7.7980324074074083</v>
      </c>
      <c r="Q853" s="5">
        <v>8.3938856519372482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f t="shared" si="67"/>
        <v>189.43599491295029</v>
      </c>
      <c r="Z853" s="5">
        <v>0.21166944619822831</v>
      </c>
      <c r="AA853" s="5">
        <v>0</v>
      </c>
      <c r="AB853" s="5">
        <f>VLOOKUP($E853,Parametros!$B$3:$F$14,2,FALSE)</f>
        <v>5</v>
      </c>
      <c r="AC853" s="5" t="str">
        <f>VLOOKUP($E853,Parametros!$B$3:$F$14,4,FALSE)</f>
        <v>20225</v>
      </c>
      <c r="AD853" s="5" t="str">
        <f>VLOOKUP($E853,Parametros!$B$3:$F$14,5,FALSE)</f>
        <v>2022-5-01</v>
      </c>
      <c r="AE853" s="5">
        <v>0</v>
      </c>
      <c r="AF853" t="s">
        <v>456</v>
      </c>
      <c r="AG853" t="s">
        <v>458</v>
      </c>
      <c r="AH853" s="40">
        <f t="shared" si="68"/>
        <v>958.51421331280415</v>
      </c>
      <c r="AJ853" t="str">
        <f t="shared" si="69"/>
        <v>INSERT INTO TABLA_PRESUPUESTO VALUES ('VSR','80099-C','14005051-21',2022,'Mayo',62.5,'USD',2437.5,1121.048649,0,125,43.501142,0,97.077546,75.954861,7.798032,8.393886,0,0,0,0,0,0,0,189.435995,0.211669,0,5,'20225','2022-5-01');</v>
      </c>
    </row>
    <row r="854" spans="1:36" x14ac:dyDescent="0.2">
      <c r="A854" s="7" t="s">
        <v>117</v>
      </c>
      <c r="B854" t="s">
        <v>69</v>
      </c>
      <c r="C854" t="s">
        <v>250</v>
      </c>
      <c r="D854">
        <v>2022</v>
      </c>
      <c r="E854" t="s">
        <v>49</v>
      </c>
      <c r="F854" s="5">
        <v>31.25</v>
      </c>
      <c r="G854" t="s">
        <v>134</v>
      </c>
      <c r="H854" s="5">
        <v>1218.75</v>
      </c>
      <c r="I854" s="5">
        <v>447.86687739532636</v>
      </c>
      <c r="J854" s="5">
        <v>0</v>
      </c>
      <c r="K854" s="5">
        <v>62.5</v>
      </c>
      <c r="L854" s="5">
        <v>21.750571208899892</v>
      </c>
      <c r="M854" s="5">
        <v>0</v>
      </c>
      <c r="N854" s="5">
        <v>48.538773148148152</v>
      </c>
      <c r="O854" s="5">
        <v>37.977430555555557</v>
      </c>
      <c r="P854" s="5">
        <v>3.8990162037037042</v>
      </c>
      <c r="Q854" s="5">
        <v>4.1969428259686241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f t="shared" si="67"/>
        <v>94.717997456475146</v>
      </c>
      <c r="Z854" s="5">
        <v>0.10583472309911415</v>
      </c>
      <c r="AA854" s="5">
        <v>0</v>
      </c>
      <c r="AB854" s="5">
        <f>VLOOKUP($E854,Parametros!$B$3:$F$14,2,FALSE)</f>
        <v>5</v>
      </c>
      <c r="AC854" s="5" t="str">
        <f>VLOOKUP($E854,Parametros!$B$3:$F$14,4,FALSE)</f>
        <v>20225</v>
      </c>
      <c r="AD854" s="5" t="str">
        <f>VLOOKUP($E854,Parametros!$B$3:$F$14,5,FALSE)</f>
        <v>2022-5-01</v>
      </c>
      <c r="AE854" s="5">
        <v>0</v>
      </c>
      <c r="AF854" t="s">
        <v>456</v>
      </c>
      <c r="AG854" t="s">
        <v>458</v>
      </c>
      <c r="AH854" s="40">
        <f t="shared" si="68"/>
        <v>591.91455393929857</v>
      </c>
      <c r="AJ854" t="str">
        <f t="shared" si="69"/>
        <v>INSERT INTO TABLA_PRESUPUESTO VALUES ('VSR','80099-C','14005055-21',2022,'Mayo',31.25,'USD',1218.75,447.866877,0,62.5,21.750571,0,48.538773,37.977431,3.899016,4.196943,0,0,0,0,0,0,0,94.717997,0.105835,0,5,'20225','2022-5-01');</v>
      </c>
    </row>
    <row r="855" spans="1:36" x14ac:dyDescent="0.2">
      <c r="A855" s="7" t="s">
        <v>117</v>
      </c>
      <c r="B855" t="s">
        <v>69</v>
      </c>
      <c r="C855" t="s">
        <v>393</v>
      </c>
      <c r="D855">
        <v>2022</v>
      </c>
      <c r="E855" t="s">
        <v>49</v>
      </c>
      <c r="F855" s="5">
        <v>50</v>
      </c>
      <c r="G855" t="s">
        <v>134</v>
      </c>
      <c r="H855" s="5">
        <v>3000</v>
      </c>
      <c r="I855" s="5">
        <v>1177.9746804354627</v>
      </c>
      <c r="J855" s="5">
        <v>0</v>
      </c>
      <c r="K855" s="5">
        <v>100</v>
      </c>
      <c r="L855" s="5">
        <v>34.800913934239823</v>
      </c>
      <c r="M855" s="5">
        <v>0</v>
      </c>
      <c r="N855" s="5">
        <v>77.662037037037038</v>
      </c>
      <c r="O855" s="5">
        <v>60.763888888888886</v>
      </c>
      <c r="P855" s="5">
        <v>6.2384259259259265</v>
      </c>
      <c r="Q855" s="5">
        <v>10.330936186999692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f t="shared" si="67"/>
        <v>155.1646235958101</v>
      </c>
      <c r="Z855" s="5">
        <v>0.16933555695858263</v>
      </c>
      <c r="AA855" s="5">
        <v>0</v>
      </c>
      <c r="AB855" s="5">
        <f>VLOOKUP($E855,Parametros!$B$3:$F$14,2,FALSE)</f>
        <v>5</v>
      </c>
      <c r="AC855" s="5" t="str">
        <f>VLOOKUP($E855,Parametros!$B$3:$F$14,4,FALSE)</f>
        <v>20225</v>
      </c>
      <c r="AD855" s="5" t="str">
        <f>VLOOKUP($E855,Parametros!$B$3:$F$14,5,FALSE)</f>
        <v>2022-5-01</v>
      </c>
      <c r="AE855" s="5">
        <v>0</v>
      </c>
      <c r="AF855" t="s">
        <v>456</v>
      </c>
      <c r="AG855" t="s">
        <v>458</v>
      </c>
      <c r="AH855" s="40">
        <f t="shared" si="68"/>
        <v>1532.0597820344874</v>
      </c>
      <c r="AJ855" t="str">
        <f t="shared" si="69"/>
        <v>INSERT INTO TABLA_PRESUPUESTO VALUES ('VSR','80099-C','14005069-15',2022,'Mayo',50,'USD',3000,1177.97468,0,100,34.800914,0,77.662037,60.763889,6.238426,10.330936,0,0,0,0,0,0,0,155.164624,0.169336,0,5,'20225','2022-5-01');</v>
      </c>
    </row>
    <row r="856" spans="1:36" x14ac:dyDescent="0.2">
      <c r="A856" s="7" t="s">
        <v>117</v>
      </c>
      <c r="B856" t="s">
        <v>76</v>
      </c>
      <c r="C856" t="s">
        <v>395</v>
      </c>
      <c r="D856">
        <v>2022</v>
      </c>
      <c r="E856" t="s">
        <v>49</v>
      </c>
      <c r="F856" s="5">
        <v>37.5</v>
      </c>
      <c r="G856" t="s">
        <v>134</v>
      </c>
      <c r="H856" s="5">
        <v>1500</v>
      </c>
      <c r="I856" s="5">
        <v>510.36219639837293</v>
      </c>
      <c r="J856" s="5">
        <v>0</v>
      </c>
      <c r="K856" s="5">
        <v>0</v>
      </c>
      <c r="L856" s="5">
        <v>26.100685450679869</v>
      </c>
      <c r="M856" s="5">
        <v>0</v>
      </c>
      <c r="N856" s="5">
        <v>58.246527777777779</v>
      </c>
      <c r="O856" s="5">
        <v>45.572916666666664</v>
      </c>
      <c r="P856" s="5">
        <v>4.6788194444444446</v>
      </c>
      <c r="Q856" s="5">
        <v>5.1654680934998458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f t="shared" si="67"/>
        <v>113.79073365010767</v>
      </c>
      <c r="Z856" s="5">
        <v>0.12700166771893698</v>
      </c>
      <c r="AA856" s="5">
        <v>0</v>
      </c>
      <c r="AB856" s="5">
        <f>VLOOKUP($E856,Parametros!$B$3:$F$14,2,FALSE)</f>
        <v>5</v>
      </c>
      <c r="AC856" s="5" t="str">
        <f>VLOOKUP($E856,Parametros!$B$3:$F$14,4,FALSE)</f>
        <v>20225</v>
      </c>
      <c r="AD856" s="5" t="str">
        <f>VLOOKUP($E856,Parametros!$B$3:$F$14,5,FALSE)</f>
        <v>2022-5-01</v>
      </c>
      <c r="AE856" s="5">
        <v>0</v>
      </c>
      <c r="AF856" t="s">
        <v>456</v>
      </c>
      <c r="AG856" t="s">
        <v>460</v>
      </c>
      <c r="AH856" s="40">
        <f t="shared" si="68"/>
        <v>849.74638450083955</v>
      </c>
      <c r="AJ856" t="str">
        <f t="shared" si="69"/>
        <v>INSERT INTO TABLA_PRESUPUESTO VALUES ('VSR','80135-C','14005054-21',2022,'Mayo',37.5,'USD',1500,510.362196,0,0,26.100685,0,58.246528,45.572917,4.678819,5.165468,0,0,0,0,0,0,0,113.790734,0.127002,0,5,'20225','2022-5-01');</v>
      </c>
    </row>
    <row r="857" spans="1:36" x14ac:dyDescent="0.2">
      <c r="A857" s="7" t="s">
        <v>117</v>
      </c>
      <c r="B857" t="s">
        <v>76</v>
      </c>
      <c r="C857" t="s">
        <v>131</v>
      </c>
      <c r="D857">
        <v>2022</v>
      </c>
      <c r="E857" t="s">
        <v>49</v>
      </c>
      <c r="F857" s="5">
        <v>37.5</v>
      </c>
      <c r="G857" t="s">
        <v>134</v>
      </c>
      <c r="H857" s="5">
        <v>2250</v>
      </c>
      <c r="I857" s="5">
        <v>1319.6209454394289</v>
      </c>
      <c r="J857" s="5">
        <v>0</v>
      </c>
      <c r="K857" s="5">
        <v>0</v>
      </c>
      <c r="L857" s="5">
        <v>26.100685450679869</v>
      </c>
      <c r="M857" s="5">
        <v>0</v>
      </c>
      <c r="N857" s="5">
        <v>58.246527777777779</v>
      </c>
      <c r="O857" s="5">
        <v>45.572916666666664</v>
      </c>
      <c r="P857" s="5">
        <v>4.6788194444444446</v>
      </c>
      <c r="Q857" s="5">
        <v>7.7482021402497683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f t="shared" si="67"/>
        <v>116.3734676968576</v>
      </c>
      <c r="Z857" s="5">
        <v>0.12700166771893698</v>
      </c>
      <c r="AA857" s="5">
        <v>0</v>
      </c>
      <c r="AB857" s="5">
        <f>VLOOKUP($E857,Parametros!$B$3:$F$14,2,FALSE)</f>
        <v>5</v>
      </c>
      <c r="AC857" s="5" t="str">
        <f>VLOOKUP($E857,Parametros!$B$3:$F$14,4,FALSE)</f>
        <v>20225</v>
      </c>
      <c r="AD857" s="5" t="str">
        <f>VLOOKUP($E857,Parametros!$B$3:$F$14,5,FALSE)</f>
        <v>2022-5-01</v>
      </c>
      <c r="AE857" s="5">
        <v>0</v>
      </c>
      <c r="AF857" t="s">
        <v>456</v>
      </c>
      <c r="AG857" t="s">
        <v>460</v>
      </c>
      <c r="AH857" s="40">
        <f t="shared" si="68"/>
        <v>787.9049014130336</v>
      </c>
      <c r="AJ857" t="str">
        <f t="shared" si="69"/>
        <v>INSERT INTO TABLA_PRESUPUESTO VALUES ('VSR','80135-C','14005076-18',2022,'Mayo',37.5,'USD',2250,1319.620945,0,0,26.100685,0,58.246528,45.572917,4.678819,7.748202,0,0,0,0,0,0,0,116.373468,0.127002,0,5,'20225','2022-5-01');</v>
      </c>
    </row>
    <row r="858" spans="1:36" x14ac:dyDescent="0.2">
      <c r="A858" s="7" t="s">
        <v>117</v>
      </c>
      <c r="B858" t="s">
        <v>71</v>
      </c>
      <c r="C858" t="s">
        <v>396</v>
      </c>
      <c r="D858">
        <v>2022</v>
      </c>
      <c r="E858" t="s">
        <v>49</v>
      </c>
      <c r="F858" s="5">
        <v>175</v>
      </c>
      <c r="G858" t="s">
        <v>134</v>
      </c>
      <c r="H858" s="5">
        <v>4900</v>
      </c>
      <c r="I858" s="5">
        <v>2810.1552546305024</v>
      </c>
      <c r="J858" s="5">
        <v>0</v>
      </c>
      <c r="K858" s="5">
        <v>0</v>
      </c>
      <c r="L858" s="5">
        <v>121.80319876983938</v>
      </c>
      <c r="M858" s="5">
        <v>0</v>
      </c>
      <c r="N858" s="5">
        <v>73.28125</v>
      </c>
      <c r="O858" s="5">
        <v>105.72916666666667</v>
      </c>
      <c r="P858" s="5">
        <v>6.5503472222222232</v>
      </c>
      <c r="Q858" s="5">
        <v>16.873862438766164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f t="shared" si="67"/>
        <v>203.02730077701011</v>
      </c>
      <c r="Z858" s="5">
        <v>0.59267444935503921</v>
      </c>
      <c r="AA858" s="5">
        <v>0</v>
      </c>
      <c r="AB858" s="5">
        <f>VLOOKUP($E858,Parametros!$B$3:$F$14,2,FALSE)</f>
        <v>5</v>
      </c>
      <c r="AC858" s="5" t="str">
        <f>VLOOKUP($E858,Parametros!$B$3:$F$14,4,FALSE)</f>
        <v>20225</v>
      </c>
      <c r="AD858" s="5" t="str">
        <f>VLOOKUP($E858,Parametros!$B$3:$F$14,5,FALSE)</f>
        <v>2022-5-01</v>
      </c>
      <c r="AE858" s="5">
        <v>0</v>
      </c>
      <c r="AF858" t="s">
        <v>456</v>
      </c>
      <c r="AG858" t="s">
        <v>461</v>
      </c>
      <c r="AH858" s="40">
        <f t="shared" si="68"/>
        <v>1765.0142458226483</v>
      </c>
      <c r="AJ858" t="str">
        <f t="shared" si="69"/>
        <v>INSERT INTO TABLA_PRESUPUESTO VALUES ('VSR','80112-C','14004233-21',2022,'Mayo',175,'USD',4900,2810.155255,0,0,121.803199,0,73.28125,105.729167,6.550347,16.873862,0,0,0,0,0,0,0,203.027301,0.592674,0,5,'20225','2022-5-01');</v>
      </c>
    </row>
    <row r="859" spans="1:36" x14ac:dyDescent="0.2">
      <c r="A859" s="7" t="s">
        <v>117</v>
      </c>
      <c r="B859" t="s">
        <v>71</v>
      </c>
      <c r="C859" t="s">
        <v>397</v>
      </c>
      <c r="D859">
        <v>2022</v>
      </c>
      <c r="E859" t="s">
        <v>49</v>
      </c>
      <c r="F859" s="5">
        <v>75</v>
      </c>
      <c r="G859" t="s">
        <v>134</v>
      </c>
      <c r="H859" s="5">
        <v>2100</v>
      </c>
      <c r="I859" s="5">
        <v>1081.3574332613439</v>
      </c>
      <c r="J859" s="5">
        <v>0</v>
      </c>
      <c r="K859" s="5">
        <v>0</v>
      </c>
      <c r="L859" s="5">
        <v>52.201370901359738</v>
      </c>
      <c r="M859" s="5">
        <v>0</v>
      </c>
      <c r="N859" s="5">
        <v>31.40625</v>
      </c>
      <c r="O859" s="5">
        <v>45.3125</v>
      </c>
      <c r="P859" s="5">
        <v>2.807291666666667</v>
      </c>
      <c r="Q859" s="5">
        <v>7.231655330899784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f t="shared" si="67"/>
        <v>87.011700333004327</v>
      </c>
      <c r="Z859" s="5">
        <v>0.25400333543787396</v>
      </c>
      <c r="AA859" s="5">
        <v>0</v>
      </c>
      <c r="AB859" s="5">
        <f>VLOOKUP($E859,Parametros!$B$3:$F$14,2,FALSE)</f>
        <v>5</v>
      </c>
      <c r="AC859" s="5" t="str">
        <f>VLOOKUP($E859,Parametros!$B$3:$F$14,4,FALSE)</f>
        <v>20225</v>
      </c>
      <c r="AD859" s="5" t="str">
        <f>VLOOKUP($E859,Parametros!$B$3:$F$14,5,FALSE)</f>
        <v>2022-5-01</v>
      </c>
      <c r="AE859" s="5">
        <v>0</v>
      </c>
      <c r="AF859" t="s">
        <v>456</v>
      </c>
      <c r="AG859" t="s">
        <v>461</v>
      </c>
      <c r="AH859" s="40">
        <f t="shared" si="68"/>
        <v>879.42949550429205</v>
      </c>
      <c r="AJ859" t="str">
        <f t="shared" si="69"/>
        <v>INSERT INTO TABLA_PRESUPUESTO VALUES ('VSR','80112-C','14004230-21',2022,'Mayo',75,'USD',2100,1081.357433,0,0,52.201371,0,31.40625,45.3125,2.807292,7.231655,0,0,0,0,0,0,0,87.0117,0.254003,0,5,'20225','2022-5-01');</v>
      </c>
    </row>
    <row r="860" spans="1:36" x14ac:dyDescent="0.2">
      <c r="A860" s="7" t="s">
        <v>117</v>
      </c>
      <c r="B860" t="s">
        <v>398</v>
      </c>
      <c r="C860" t="s">
        <v>122</v>
      </c>
      <c r="D860">
        <v>2022</v>
      </c>
      <c r="E860" t="s">
        <v>49</v>
      </c>
      <c r="F860" s="5">
        <v>5</v>
      </c>
      <c r="G860" t="s">
        <v>134</v>
      </c>
      <c r="H860" s="5">
        <v>550</v>
      </c>
      <c r="I860" s="5">
        <v>262.37488741617994</v>
      </c>
      <c r="J860" s="5">
        <v>0</v>
      </c>
      <c r="K860" s="5">
        <v>0</v>
      </c>
      <c r="L860" s="5">
        <v>3.4800913934239825</v>
      </c>
      <c r="M860" s="5">
        <v>0</v>
      </c>
      <c r="N860" s="5">
        <v>2.8240740740740744</v>
      </c>
      <c r="O860" s="5">
        <v>2.2095959595959598</v>
      </c>
      <c r="P860" s="5">
        <v>0.22685185185185192</v>
      </c>
      <c r="Q860" s="5">
        <v>1.89400496761661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f t="shared" si="67"/>
        <v>7.1714604088343545</v>
      </c>
      <c r="Z860" s="5">
        <v>1.6933555695858266E-2</v>
      </c>
      <c r="AA860" s="5">
        <v>0</v>
      </c>
      <c r="AB860" s="5">
        <f>VLOOKUP($E860,Parametros!$B$3:$F$14,2,FALSE)</f>
        <v>5</v>
      </c>
      <c r="AC860" s="5" t="str">
        <f>VLOOKUP($E860,Parametros!$B$3:$F$14,4,FALSE)</f>
        <v>20225</v>
      </c>
      <c r="AD860" s="5" t="str">
        <f>VLOOKUP($E860,Parametros!$B$3:$F$14,5,FALSE)</f>
        <v>2022-5-01</v>
      </c>
      <c r="AE860" s="5">
        <v>0</v>
      </c>
      <c r="AF860" t="s">
        <v>456</v>
      </c>
      <c r="AG860" t="s">
        <v>462</v>
      </c>
      <c r="AH860" s="40">
        <f t="shared" si="68"/>
        <v>276.97356078156167</v>
      </c>
      <c r="AJ860" t="str">
        <f t="shared" si="69"/>
        <v>INSERT INTO TABLA_PRESUPUESTO VALUES ('VSR','CRIP_VIE','14005080-18',2022,'Mayo',5,'USD',550,262.374887,0,0,3.480091,0,2.824074,2.209596,0.226852,1.894005,0,0,0,0,0,0,0,7.17146,0.016934,0,5,'20225','2022-5-01');</v>
      </c>
    </row>
    <row r="861" spans="1:36" x14ac:dyDescent="0.2">
      <c r="A861" s="7" t="s">
        <v>117</v>
      </c>
      <c r="B861" t="s">
        <v>398</v>
      </c>
      <c r="C861" t="s">
        <v>144</v>
      </c>
      <c r="D861">
        <v>2022</v>
      </c>
      <c r="E861" t="s">
        <v>49</v>
      </c>
      <c r="F861" s="5">
        <v>5</v>
      </c>
      <c r="G861" t="s">
        <v>134</v>
      </c>
      <c r="H861" s="5">
        <v>180</v>
      </c>
      <c r="I861" s="5">
        <v>458.07904180301932</v>
      </c>
      <c r="J861" s="5">
        <v>0</v>
      </c>
      <c r="K861" s="5">
        <v>0</v>
      </c>
      <c r="L861" s="5">
        <v>3.4800913934239825</v>
      </c>
      <c r="M861" s="5">
        <v>0</v>
      </c>
      <c r="N861" s="5">
        <v>2.8240740740740744</v>
      </c>
      <c r="O861" s="5">
        <v>2.2095959595959598</v>
      </c>
      <c r="P861" s="5">
        <v>0.22685185185185192</v>
      </c>
      <c r="Q861" s="5">
        <v>0.61985617121998149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f t="shared" si="67"/>
        <v>5.8973116124377265</v>
      </c>
      <c r="Z861" s="5">
        <v>1.6933555695858266E-2</v>
      </c>
      <c r="AA861" s="5">
        <v>0</v>
      </c>
      <c r="AB861" s="5">
        <f>VLOOKUP($E861,Parametros!$B$3:$F$14,2,FALSE)</f>
        <v>5</v>
      </c>
      <c r="AC861" s="5" t="str">
        <f>VLOOKUP($E861,Parametros!$B$3:$F$14,4,FALSE)</f>
        <v>20225</v>
      </c>
      <c r="AD861" s="5" t="str">
        <f>VLOOKUP($E861,Parametros!$B$3:$F$14,5,FALSE)</f>
        <v>2022-5-01</v>
      </c>
      <c r="AE861" s="5">
        <v>0</v>
      </c>
      <c r="AF861" t="s">
        <v>456</v>
      </c>
      <c r="AG861" t="s">
        <v>462</v>
      </c>
      <c r="AH861" s="40">
        <f t="shared" si="68"/>
        <v>-287.45644480888103</v>
      </c>
      <c r="AJ861" t="str">
        <f t="shared" si="69"/>
        <v>INSERT INTO TABLA_PRESUPUESTO VALUES ('VSR','CRIP_VIE','14004879-18',2022,'Mayo',5,'USD',180,458.079042,0,0,3.480091,0,2.824074,2.209596,0.226852,0.619856,0,0,0,0,0,0,0,5.897312,0.016934,0,5,'20225','2022-5-01');</v>
      </c>
    </row>
    <row r="862" spans="1:36" x14ac:dyDescent="0.2">
      <c r="A862" s="7" t="s">
        <v>117</v>
      </c>
      <c r="B862" t="s">
        <v>398</v>
      </c>
      <c r="C862" t="s">
        <v>395</v>
      </c>
      <c r="D862">
        <v>2022</v>
      </c>
      <c r="E862" t="s">
        <v>49</v>
      </c>
      <c r="F862" s="5">
        <v>50</v>
      </c>
      <c r="G862" t="s">
        <v>134</v>
      </c>
      <c r="H862" s="5">
        <v>1800</v>
      </c>
      <c r="I862" s="5">
        <v>680.48292853116368</v>
      </c>
      <c r="J862" s="5">
        <v>0</v>
      </c>
      <c r="K862" s="5">
        <v>0</v>
      </c>
      <c r="L862" s="5">
        <v>34.800913934239823</v>
      </c>
      <c r="M862" s="5">
        <v>0</v>
      </c>
      <c r="N862" s="5">
        <v>28.24074074074074</v>
      </c>
      <c r="O862" s="5">
        <v>22.095959595959599</v>
      </c>
      <c r="P862" s="5">
        <v>2.2685185185185186</v>
      </c>
      <c r="Q862" s="5">
        <v>6.1985617121998144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f t="shared" si="67"/>
        <v>58.973116124377256</v>
      </c>
      <c r="Z862" s="5">
        <v>0.16933555695858263</v>
      </c>
      <c r="AA862" s="5">
        <v>0</v>
      </c>
      <c r="AB862" s="5">
        <f>VLOOKUP($E862,Parametros!$B$3:$F$14,2,FALSE)</f>
        <v>5</v>
      </c>
      <c r="AC862" s="5" t="str">
        <f>VLOOKUP($E862,Parametros!$B$3:$F$14,4,FALSE)</f>
        <v>20225</v>
      </c>
      <c r="AD862" s="5" t="str">
        <f>VLOOKUP($E862,Parametros!$B$3:$F$14,5,FALSE)</f>
        <v>2022-5-01</v>
      </c>
      <c r="AE862" s="5">
        <v>0</v>
      </c>
      <c r="AF862" t="s">
        <v>456</v>
      </c>
      <c r="AG862" t="s">
        <v>462</v>
      </c>
      <c r="AH862" s="40">
        <f t="shared" si="68"/>
        <v>1025.7430414102191</v>
      </c>
      <c r="AJ862" t="str">
        <f t="shared" si="69"/>
        <v>INSERT INTO TABLA_PRESUPUESTO VALUES ('VSR','CRIP_VIE','14005054-21',2022,'Mayo',50,'USD',1800,680.482929,0,0,34.800914,0,28.240741,22.09596,2.268519,6.198562,0,0,0,0,0,0,0,58.973116,0.169336,0,5,'20225','2022-5-01');</v>
      </c>
    </row>
    <row r="863" spans="1:36" x14ac:dyDescent="0.2">
      <c r="A863" s="7" t="s">
        <v>117</v>
      </c>
      <c r="B863" t="s">
        <v>398</v>
      </c>
      <c r="C863" t="s">
        <v>131</v>
      </c>
      <c r="D863">
        <v>2022</v>
      </c>
      <c r="E863" t="s">
        <v>49</v>
      </c>
      <c r="F863" s="5">
        <v>25</v>
      </c>
      <c r="G863" t="s">
        <v>134</v>
      </c>
      <c r="H863" s="5">
        <v>1875</v>
      </c>
      <c r="I863" s="5">
        <v>879.74729695961923</v>
      </c>
      <c r="J863" s="5">
        <v>0</v>
      </c>
      <c r="K863" s="5">
        <v>0</v>
      </c>
      <c r="L863" s="5">
        <v>17.400456967119911</v>
      </c>
      <c r="M863" s="5">
        <v>0</v>
      </c>
      <c r="N863" s="5">
        <v>14.12037037037037</v>
      </c>
      <c r="O863" s="5">
        <v>11.047979797979799</v>
      </c>
      <c r="P863" s="5">
        <v>1.1342592592592593</v>
      </c>
      <c r="Q863" s="5">
        <v>6.4568351168748066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f t="shared" si="67"/>
        <v>32.844112322963525</v>
      </c>
      <c r="Z863" s="5">
        <v>8.4667778479291314E-2</v>
      </c>
      <c r="AA863" s="5">
        <v>0</v>
      </c>
      <c r="AB863" s="5">
        <f>VLOOKUP($E863,Parametros!$B$3:$F$14,2,FALSE)</f>
        <v>5</v>
      </c>
      <c r="AC863" s="5" t="str">
        <f>VLOOKUP($E863,Parametros!$B$3:$F$14,4,FALSE)</f>
        <v>20225</v>
      </c>
      <c r="AD863" s="5" t="str">
        <f>VLOOKUP($E863,Parametros!$B$3:$F$14,5,FALSE)</f>
        <v>2022-5-01</v>
      </c>
      <c r="AE863" s="5">
        <v>0</v>
      </c>
      <c r="AF863" t="s">
        <v>456</v>
      </c>
      <c r="AG863" t="s">
        <v>462</v>
      </c>
      <c r="AH863" s="40">
        <f t="shared" si="68"/>
        <v>945.00813375029736</v>
      </c>
      <c r="AJ863" t="str">
        <f t="shared" si="69"/>
        <v>INSERT INTO TABLA_PRESUPUESTO VALUES ('VSR','CRIP_VIE','14005076-18',2022,'Mayo',25,'USD',1875,879.747297,0,0,17.400457,0,14.12037,11.04798,1.134259,6.456835,0,0,0,0,0,0,0,32.844112,0.084668,0,5,'20225','2022-5-01');</v>
      </c>
    </row>
    <row r="864" spans="1:36" x14ac:dyDescent="0.2">
      <c r="A864" s="7" t="s">
        <v>117</v>
      </c>
      <c r="B864" t="s">
        <v>111</v>
      </c>
      <c r="C864" t="s">
        <v>399</v>
      </c>
      <c r="D864">
        <v>2022</v>
      </c>
      <c r="E864" t="s">
        <v>49</v>
      </c>
      <c r="F864" s="5">
        <v>25</v>
      </c>
      <c r="G864" t="s">
        <v>134</v>
      </c>
      <c r="H864" s="5">
        <v>5000</v>
      </c>
      <c r="I864" s="5">
        <v>1658.1068850029619</v>
      </c>
      <c r="J864" s="5">
        <v>0</v>
      </c>
      <c r="K864" s="5">
        <v>0</v>
      </c>
      <c r="L864" s="5">
        <v>17.400456967119911</v>
      </c>
      <c r="M864" s="5">
        <v>0</v>
      </c>
      <c r="N864" s="5">
        <v>10.565476190476192</v>
      </c>
      <c r="O864" s="5">
        <v>21.577380952380953</v>
      </c>
      <c r="P864" s="5">
        <v>1.3368055555555558</v>
      </c>
      <c r="Q864" s="5">
        <v>17.218226978332819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f t="shared" si="67"/>
        <v>50.782557455224818</v>
      </c>
      <c r="Z864" s="5">
        <v>8.4667778479291314E-2</v>
      </c>
      <c r="AA864" s="5">
        <v>0</v>
      </c>
      <c r="AB864" s="5">
        <f>VLOOKUP($E864,Parametros!$B$3:$F$14,2,FALSE)</f>
        <v>5</v>
      </c>
      <c r="AC864" s="5" t="str">
        <f>VLOOKUP($E864,Parametros!$B$3:$F$14,4,FALSE)</f>
        <v>20225</v>
      </c>
      <c r="AD864" s="5" t="str">
        <f>VLOOKUP($E864,Parametros!$B$3:$F$14,5,FALSE)</f>
        <v>2022-5-01</v>
      </c>
      <c r="AE864" s="5">
        <v>0</v>
      </c>
      <c r="AF864" t="s">
        <v>456</v>
      </c>
      <c r="AG864" t="s">
        <v>463</v>
      </c>
      <c r="AH864" s="40">
        <f t="shared" si="68"/>
        <v>3273.7101005746936</v>
      </c>
      <c r="AJ864" t="str">
        <f t="shared" si="69"/>
        <v>INSERT INTO TABLA_PRESUPUESTO VALUES ('VSR','Crip_Indonesia','14004807-16',2022,'Mayo',25,'USD',5000,1658.106885,0,0,17.400457,0,10.565476,21.577381,1.336806,17.218227,0,0,0,0,0,0,0,50.782557,0.084668,0,5,'20225','2022-5-01');</v>
      </c>
    </row>
    <row r="865" spans="1:36" x14ac:dyDescent="0.2">
      <c r="A865" s="7" t="s">
        <v>117</v>
      </c>
      <c r="B865" t="s">
        <v>111</v>
      </c>
      <c r="C865" t="s">
        <v>135</v>
      </c>
      <c r="D865">
        <v>2022</v>
      </c>
      <c r="E865" t="s">
        <v>49</v>
      </c>
      <c r="F865" s="5">
        <v>7.5</v>
      </c>
      <c r="G865" t="s">
        <v>134</v>
      </c>
      <c r="H865" s="5">
        <v>1125</v>
      </c>
      <c r="I865" s="5">
        <v>604.12463434362814</v>
      </c>
      <c r="J865" s="5">
        <v>0</v>
      </c>
      <c r="K865" s="5">
        <v>0</v>
      </c>
      <c r="L865" s="5">
        <v>5.2201370901359736</v>
      </c>
      <c r="M865" s="5">
        <v>0</v>
      </c>
      <c r="N865" s="5">
        <v>3.1696428571428572</v>
      </c>
      <c r="O865" s="5">
        <v>6.4732142857142865</v>
      </c>
      <c r="P865" s="5">
        <v>0.40104166666666674</v>
      </c>
      <c r="Q865" s="5">
        <v>3.8741010701248841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f t="shared" si="67"/>
        <v>13.943400213192483</v>
      </c>
      <c r="Z865" s="5">
        <v>2.5400333543787394E-2</v>
      </c>
      <c r="AA865" s="5">
        <v>0</v>
      </c>
      <c r="AB865" s="5">
        <f>VLOOKUP($E865,Parametros!$B$3:$F$14,2,FALSE)</f>
        <v>5</v>
      </c>
      <c r="AC865" s="5" t="str">
        <f>VLOOKUP($E865,Parametros!$B$3:$F$14,4,FALSE)</f>
        <v>20225</v>
      </c>
      <c r="AD865" s="5" t="str">
        <f>VLOOKUP($E865,Parametros!$B$3:$F$14,5,FALSE)</f>
        <v>2022-5-01</v>
      </c>
      <c r="AE865" s="5">
        <v>0</v>
      </c>
      <c r="AF865" t="s">
        <v>456</v>
      </c>
      <c r="AG865" t="s">
        <v>463</v>
      </c>
      <c r="AH865" s="40">
        <f t="shared" si="68"/>
        <v>501.71182835304336</v>
      </c>
      <c r="AJ865" t="str">
        <f t="shared" si="69"/>
        <v>INSERT INTO TABLA_PRESUPUESTO VALUES ('VSR','Crip_Indonesia','14004877-18',2022,'Mayo',7.5,'USD',1125,604.124634,0,0,5.220137,0,3.169643,6.473214,0.401042,3.874101,0,0,0,0,0,0,0,13.9434,0.0254,0,5,'20225','2022-5-01');</v>
      </c>
    </row>
    <row r="866" spans="1:36" x14ac:dyDescent="0.2">
      <c r="A866" s="7" t="s">
        <v>117</v>
      </c>
      <c r="B866" t="s">
        <v>111</v>
      </c>
      <c r="C866" t="s">
        <v>138</v>
      </c>
      <c r="D866">
        <v>2022</v>
      </c>
      <c r="E866" t="s">
        <v>49</v>
      </c>
      <c r="F866" s="5">
        <v>25</v>
      </c>
      <c r="G866" t="s">
        <v>134</v>
      </c>
      <c r="H866" s="5">
        <v>2125</v>
      </c>
      <c r="I866" s="5">
        <v>1698.3402024621996</v>
      </c>
      <c r="J866" s="5">
        <v>0</v>
      </c>
      <c r="K866" s="5">
        <v>0</v>
      </c>
      <c r="L866" s="5">
        <v>17.400456967119911</v>
      </c>
      <c r="M866" s="5">
        <v>0</v>
      </c>
      <c r="N866" s="5">
        <v>10.565476190476192</v>
      </c>
      <c r="O866" s="5">
        <v>21.577380952380953</v>
      </c>
      <c r="P866" s="5">
        <v>1.3368055555555558</v>
      </c>
      <c r="Q866" s="5">
        <v>7.3177464657914477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f t="shared" si="67"/>
        <v>40.88207694268344</v>
      </c>
      <c r="Z866" s="5">
        <v>8.4667778479291314E-2</v>
      </c>
      <c r="AA866" s="5">
        <v>0</v>
      </c>
      <c r="AB866" s="5">
        <f>VLOOKUP($E866,Parametros!$B$3:$F$14,2,FALSE)</f>
        <v>5</v>
      </c>
      <c r="AC866" s="5" t="str">
        <f>VLOOKUP($E866,Parametros!$B$3:$F$14,4,FALSE)</f>
        <v>20225</v>
      </c>
      <c r="AD866" s="5" t="str">
        <f>VLOOKUP($E866,Parametros!$B$3:$F$14,5,FALSE)</f>
        <v>2022-5-01</v>
      </c>
      <c r="AE866" s="5">
        <v>0</v>
      </c>
      <c r="AF866" t="s">
        <v>456</v>
      </c>
      <c r="AG866" t="s">
        <v>463</v>
      </c>
      <c r="AH866" s="40">
        <f t="shared" si="68"/>
        <v>368.37726362799691</v>
      </c>
      <c r="AJ866" t="str">
        <f t="shared" si="69"/>
        <v>INSERT INTO TABLA_PRESUPUESTO VALUES ('VSR','Crip_Indonesia','14004965-17',2022,'Mayo',25,'USD',2125,1698.340202,0,0,17.400457,0,10.565476,21.577381,1.336806,7.317746,0,0,0,0,0,0,0,40.882077,0.084668,0,5,'20225','2022-5-01');</v>
      </c>
    </row>
    <row r="867" spans="1:36" x14ac:dyDescent="0.2">
      <c r="A867" s="7" t="s">
        <v>117</v>
      </c>
      <c r="B867" t="s">
        <v>111</v>
      </c>
      <c r="C867" t="s">
        <v>122</v>
      </c>
      <c r="D867">
        <v>2022</v>
      </c>
      <c r="E867" t="s">
        <v>49</v>
      </c>
      <c r="F867" s="5">
        <v>12.5</v>
      </c>
      <c r="G867" t="s">
        <v>134</v>
      </c>
      <c r="H867" s="5">
        <v>1250</v>
      </c>
      <c r="I867" s="5">
        <v>655.93721854044975</v>
      </c>
      <c r="J867" s="5">
        <v>0</v>
      </c>
      <c r="K867" s="5">
        <v>0</v>
      </c>
      <c r="L867" s="5">
        <v>8.7002284835599557</v>
      </c>
      <c r="M867" s="5">
        <v>0</v>
      </c>
      <c r="N867" s="5">
        <v>5.2827380952380958</v>
      </c>
      <c r="O867" s="5">
        <v>10.788690476190476</v>
      </c>
      <c r="P867" s="5">
        <v>0.6684027777777779</v>
      </c>
      <c r="Q867" s="5">
        <v>4.3045567445832047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f t="shared" si="67"/>
        <v>21.086721983029204</v>
      </c>
      <c r="Z867" s="5">
        <v>4.2333889239645657E-2</v>
      </c>
      <c r="AA867" s="5">
        <v>0</v>
      </c>
      <c r="AB867" s="5">
        <f>VLOOKUP($E867,Parametros!$B$3:$F$14,2,FALSE)</f>
        <v>5</v>
      </c>
      <c r="AC867" s="5" t="str">
        <f>VLOOKUP($E867,Parametros!$B$3:$F$14,4,FALSE)</f>
        <v>20225</v>
      </c>
      <c r="AD867" s="5" t="str">
        <f>VLOOKUP($E867,Parametros!$B$3:$F$14,5,FALSE)</f>
        <v>2022-5-01</v>
      </c>
      <c r="AE867" s="5">
        <v>0</v>
      </c>
      <c r="AF867" t="s">
        <v>456</v>
      </c>
      <c r="AG867" t="s">
        <v>463</v>
      </c>
      <c r="AH867" s="40">
        <f t="shared" si="68"/>
        <v>564.275830992961</v>
      </c>
      <c r="AJ867" t="str">
        <f t="shared" si="69"/>
        <v>INSERT INTO TABLA_PRESUPUESTO VALUES ('VSR','Crip_Indonesia','14005080-18',2022,'Mayo',12.5,'USD',1250,655.937219,0,0,8.700228,0,5.282738,10.78869,0.668403,4.304557,0,0,0,0,0,0,0,21.086722,0.042334,0,5,'20225','2022-5-01');</v>
      </c>
    </row>
    <row r="868" spans="1:36" x14ac:dyDescent="0.2">
      <c r="A868" s="7" t="s">
        <v>117</v>
      </c>
      <c r="B868" t="s">
        <v>111</v>
      </c>
      <c r="C868" t="s">
        <v>144</v>
      </c>
      <c r="D868">
        <v>2022</v>
      </c>
      <c r="E868" t="s">
        <v>49</v>
      </c>
      <c r="F868" s="5">
        <v>12.5</v>
      </c>
      <c r="G868" t="s">
        <v>134</v>
      </c>
      <c r="H868" s="5">
        <v>1250</v>
      </c>
      <c r="I868" s="5">
        <v>1145.1976045075482</v>
      </c>
      <c r="J868" s="5">
        <v>0</v>
      </c>
      <c r="K868" s="5">
        <v>0</v>
      </c>
      <c r="L868" s="5">
        <v>8.7002284835599557</v>
      </c>
      <c r="M868" s="5">
        <v>0</v>
      </c>
      <c r="N868" s="5">
        <v>5.2827380952380958</v>
      </c>
      <c r="O868" s="5">
        <v>10.788690476190476</v>
      </c>
      <c r="P868" s="5">
        <v>0.6684027777777779</v>
      </c>
      <c r="Q868" s="5">
        <v>4.3045567445832047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f t="shared" si="67"/>
        <v>21.086721983029204</v>
      </c>
      <c r="Z868" s="5">
        <v>4.2333889239645657E-2</v>
      </c>
      <c r="AA868" s="5">
        <v>0</v>
      </c>
      <c r="AB868" s="5">
        <f>VLOOKUP($E868,Parametros!$B$3:$F$14,2,FALSE)</f>
        <v>5</v>
      </c>
      <c r="AC868" s="5" t="str">
        <f>VLOOKUP($E868,Parametros!$B$3:$F$14,4,FALSE)</f>
        <v>20225</v>
      </c>
      <c r="AD868" s="5" t="str">
        <f>VLOOKUP($E868,Parametros!$B$3:$F$14,5,FALSE)</f>
        <v>2022-5-01</v>
      </c>
      <c r="AE868" s="5">
        <v>0</v>
      </c>
      <c r="AF868" t="s">
        <v>456</v>
      </c>
      <c r="AG868" t="s">
        <v>463</v>
      </c>
      <c r="AH868" s="40">
        <f t="shared" si="68"/>
        <v>75.015445025862647</v>
      </c>
      <c r="AJ868" t="str">
        <f t="shared" si="69"/>
        <v>INSERT INTO TABLA_PRESUPUESTO VALUES ('VSR','Crip_Indonesia','14004879-18',2022,'Mayo',12.5,'USD',1250,1145.197605,0,0,8.700228,0,5.282738,10.78869,0.668403,4.304557,0,0,0,0,0,0,0,21.086722,0.042334,0,5,'20225','2022-5-01');</v>
      </c>
    </row>
    <row r="869" spans="1:36" x14ac:dyDescent="0.2">
      <c r="A869" s="7" t="s">
        <v>117</v>
      </c>
      <c r="B869" t="s">
        <v>111</v>
      </c>
      <c r="C869" t="s">
        <v>131</v>
      </c>
      <c r="D869">
        <v>2022</v>
      </c>
      <c r="E869" t="s">
        <v>49</v>
      </c>
      <c r="F869" s="5">
        <v>25</v>
      </c>
      <c r="G869" t="s">
        <v>134</v>
      </c>
      <c r="H869" s="5">
        <v>1625</v>
      </c>
      <c r="I869" s="5">
        <v>879.74729695961923</v>
      </c>
      <c r="J869" s="5">
        <v>0</v>
      </c>
      <c r="K869" s="5">
        <v>0</v>
      </c>
      <c r="L869" s="5">
        <v>17.400456967119911</v>
      </c>
      <c r="M869" s="5">
        <v>0</v>
      </c>
      <c r="N869" s="5">
        <v>10.565476190476192</v>
      </c>
      <c r="O869" s="5">
        <v>21.577380952380953</v>
      </c>
      <c r="P869" s="5">
        <v>1.3368055555555558</v>
      </c>
      <c r="Q869" s="5">
        <v>5.5959237679581664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f t="shared" si="67"/>
        <v>39.160254244850165</v>
      </c>
      <c r="Z869" s="5">
        <v>8.4667778479291314E-2</v>
      </c>
      <c r="AA869" s="5">
        <v>0</v>
      </c>
      <c r="AB869" s="5">
        <f>VLOOKUP($E869,Parametros!$B$3:$F$14,2,FALSE)</f>
        <v>5</v>
      </c>
      <c r="AC869" s="5" t="str">
        <f>VLOOKUP($E869,Parametros!$B$3:$F$14,4,FALSE)</f>
        <v>20225</v>
      </c>
      <c r="AD869" s="5" t="str">
        <f>VLOOKUP($E869,Parametros!$B$3:$F$14,5,FALSE)</f>
        <v>2022-5-01</v>
      </c>
      <c r="AE869" s="5">
        <v>0</v>
      </c>
      <c r="AF869" t="s">
        <v>456</v>
      </c>
      <c r="AG869" t="s">
        <v>463</v>
      </c>
      <c r="AH869" s="40">
        <f t="shared" si="68"/>
        <v>688.69199182841066</v>
      </c>
      <c r="AJ869" t="str">
        <f t="shared" si="69"/>
        <v>INSERT INTO TABLA_PRESUPUESTO VALUES ('VSR','Crip_Indonesia','14005076-18',2022,'Mayo',25,'USD',1625,879.747297,0,0,17.400457,0,10.565476,21.577381,1.336806,5.595924,0,0,0,0,0,0,0,39.160254,0.084668,0,5,'20225','2022-5-01');</v>
      </c>
    </row>
    <row r="870" spans="1:36" x14ac:dyDescent="0.2">
      <c r="A870" s="7" t="s">
        <v>117</v>
      </c>
      <c r="B870" t="s">
        <v>78</v>
      </c>
      <c r="C870" t="s">
        <v>396</v>
      </c>
      <c r="D870">
        <v>2022</v>
      </c>
      <c r="E870" t="s">
        <v>49</v>
      </c>
      <c r="F870" s="5">
        <v>250</v>
      </c>
      <c r="G870" t="s">
        <v>134</v>
      </c>
      <c r="H870" s="5">
        <v>7500</v>
      </c>
      <c r="I870" s="5">
        <v>4014.5075066150043</v>
      </c>
      <c r="J870" s="5">
        <v>0</v>
      </c>
      <c r="K870" s="5">
        <v>500</v>
      </c>
      <c r="L870" s="5">
        <v>174.00456967119914</v>
      </c>
      <c r="M870" s="5">
        <v>0</v>
      </c>
      <c r="N870" s="5">
        <v>154.9761822937549</v>
      </c>
      <c r="O870" s="5">
        <v>216.28052389407566</v>
      </c>
      <c r="P870" s="5">
        <v>13.399448549299629</v>
      </c>
      <c r="Q870" s="5">
        <v>25.827340467499226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f t="shared" si="67"/>
        <v>411.33017298942229</v>
      </c>
      <c r="Z870" s="5">
        <v>0.84667778479291322</v>
      </c>
      <c r="AA870" s="5">
        <v>0</v>
      </c>
      <c r="AB870" s="5">
        <f>VLOOKUP($E870,Parametros!$B$3:$F$14,2,FALSE)</f>
        <v>5</v>
      </c>
      <c r="AC870" s="5" t="str">
        <f>VLOOKUP($E870,Parametros!$B$3:$F$14,4,FALSE)</f>
        <v>20225</v>
      </c>
      <c r="AD870" s="5" t="str">
        <f>VLOOKUP($E870,Parametros!$B$3:$F$14,5,FALSE)</f>
        <v>2022-5-01</v>
      </c>
      <c r="AE870" s="5">
        <v>0</v>
      </c>
      <c r="AF870" t="s">
        <v>456</v>
      </c>
      <c r="AG870" t="s">
        <v>464</v>
      </c>
      <c r="AH870" s="40">
        <f t="shared" si="68"/>
        <v>2400.1577507243742</v>
      </c>
      <c r="AJ870" t="str">
        <f t="shared" si="69"/>
        <v>INSERT INTO TABLA_PRESUPUESTO VALUES ('VSR','80138-C','14004233-21',2022,'Mayo',250,'USD',7500,4014.507507,0,500,174.00457,0,154.976182,216.280524,13.399449,25.82734,0,0,0,0,0,0,0,411.330173,0.846678,0,5,'20225','2022-5-01');</v>
      </c>
    </row>
    <row r="871" spans="1:36" x14ac:dyDescent="0.2">
      <c r="A871" s="7" t="s">
        <v>117</v>
      </c>
      <c r="B871" t="s">
        <v>78</v>
      </c>
      <c r="C871" t="s">
        <v>397</v>
      </c>
      <c r="D871">
        <v>2022</v>
      </c>
      <c r="E871" t="s">
        <v>49</v>
      </c>
      <c r="F871" s="5">
        <v>75</v>
      </c>
      <c r="G871" t="s">
        <v>134</v>
      </c>
      <c r="H871" s="5">
        <v>2250</v>
      </c>
      <c r="I871" s="5">
        <v>1081.3574332613439</v>
      </c>
      <c r="J871" s="5">
        <v>0</v>
      </c>
      <c r="K871" s="5">
        <v>0</v>
      </c>
      <c r="L871" s="5">
        <v>52.201370901359738</v>
      </c>
      <c r="M871" s="5">
        <v>0</v>
      </c>
      <c r="N871" s="5">
        <v>46.492854688126471</v>
      </c>
      <c r="O871" s="5">
        <v>64.8841571682227</v>
      </c>
      <c r="P871" s="5">
        <v>4.019834564789889</v>
      </c>
      <c r="Q871" s="5">
        <v>7.7482021402497683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f t="shared" ref="Y871:Y920" si="70">+M871+N871+O871+P871+T871+U871+V871+Z871+AA871+S871+X871+Q871+R871</f>
        <v>123.39905189682671</v>
      </c>
      <c r="Z871" s="5">
        <v>0.25400333543787396</v>
      </c>
      <c r="AA871" s="5">
        <v>0</v>
      </c>
      <c r="AB871" s="5">
        <f>VLOOKUP($E871,Parametros!$B$3:$F$14,2,FALSE)</f>
        <v>5</v>
      </c>
      <c r="AC871" s="5" t="str">
        <f>VLOOKUP($E871,Parametros!$B$3:$F$14,4,FALSE)</f>
        <v>20225</v>
      </c>
      <c r="AD871" s="5" t="str">
        <f>VLOOKUP($E871,Parametros!$B$3:$F$14,5,FALSE)</f>
        <v>2022-5-01</v>
      </c>
      <c r="AE871" s="5">
        <v>0</v>
      </c>
      <c r="AF871" t="s">
        <v>456</v>
      </c>
      <c r="AG871" t="s">
        <v>464</v>
      </c>
      <c r="AH871" s="40">
        <f t="shared" ref="AH871:AH920" si="71">+H871-SUM(I871:X871)-SUM(Z871:AA871)</f>
        <v>993.04214394046983</v>
      </c>
      <c r="AJ871" t="str">
        <f t="shared" si="69"/>
        <v>INSERT INTO TABLA_PRESUPUESTO VALUES ('VSR','80138-C','14004230-21',2022,'Mayo',75,'USD',2250,1081.357433,0,0,52.201371,0,46.492855,64.884157,4.019835,7.748202,0,0,0,0,0,0,0,123.399052,0.254003,0,5,'20225','2022-5-01');</v>
      </c>
    </row>
    <row r="872" spans="1:36" x14ac:dyDescent="0.2">
      <c r="A872" s="7" t="s">
        <v>117</v>
      </c>
      <c r="B872" t="s">
        <v>404</v>
      </c>
      <c r="C872" t="s">
        <v>122</v>
      </c>
      <c r="D872">
        <v>2022</v>
      </c>
      <c r="E872" t="s">
        <v>49</v>
      </c>
      <c r="F872" s="5">
        <v>5</v>
      </c>
      <c r="G872" t="s">
        <v>134</v>
      </c>
      <c r="H872" s="5">
        <v>540</v>
      </c>
      <c r="I872" s="5">
        <v>262.37488741617994</v>
      </c>
      <c r="J872" s="5">
        <v>0</v>
      </c>
      <c r="K872" s="5">
        <v>0</v>
      </c>
      <c r="L872" s="5">
        <v>3.4800913934239825</v>
      </c>
      <c r="M872" s="5">
        <v>0</v>
      </c>
      <c r="N872" s="5">
        <v>1.0816498316498318</v>
      </c>
      <c r="O872" s="5">
        <v>2.2095959595959598</v>
      </c>
      <c r="P872" s="5">
        <v>0.22685185185185192</v>
      </c>
      <c r="Q872" s="5">
        <v>1.8595685136599445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f t="shared" si="70"/>
        <v>5.3945997124534459</v>
      </c>
      <c r="Z872" s="5">
        <v>1.6933555695858266E-2</v>
      </c>
      <c r="AA872" s="5">
        <v>0</v>
      </c>
      <c r="AB872" s="5">
        <f>VLOOKUP($E872,Parametros!$B$3:$F$14,2,FALSE)</f>
        <v>5</v>
      </c>
      <c r="AC872" s="5" t="str">
        <f>VLOOKUP($E872,Parametros!$B$3:$F$14,4,FALSE)</f>
        <v>20225</v>
      </c>
      <c r="AD872" s="5" t="str">
        <f>VLOOKUP($E872,Parametros!$B$3:$F$14,5,FALSE)</f>
        <v>2022-5-01</v>
      </c>
      <c r="AE872" s="5">
        <v>0</v>
      </c>
      <c r="AF872" t="s">
        <v>456</v>
      </c>
      <c r="AG872" t="s">
        <v>465</v>
      </c>
      <c r="AH872" s="40">
        <f t="shared" si="71"/>
        <v>268.75042147794261</v>
      </c>
      <c r="AJ872" t="str">
        <f t="shared" si="69"/>
        <v>INSERT INTO TABLA_PRESUPUESTO VALUES ('VSR','80140-C','14005080-18',2022,'Mayo',5,'USD',540,262.374887,0,0,3.480091,0,1.08165,2.209596,0.226852,1.859569,0,0,0,0,0,0,0,5.3946,0.016934,0,5,'20225','2022-5-01');</v>
      </c>
    </row>
    <row r="873" spans="1:36" x14ac:dyDescent="0.2">
      <c r="A873" s="7" t="s">
        <v>117</v>
      </c>
      <c r="B873" t="s">
        <v>404</v>
      </c>
      <c r="C873" t="s">
        <v>124</v>
      </c>
      <c r="D873">
        <v>2022</v>
      </c>
      <c r="E873" t="s">
        <v>49</v>
      </c>
      <c r="F873" s="5">
        <v>25</v>
      </c>
      <c r="G873" t="s">
        <v>134</v>
      </c>
      <c r="H873" s="5">
        <v>1025</v>
      </c>
      <c r="I873" s="5">
        <v>413.44234711996774</v>
      </c>
      <c r="J873" s="5">
        <v>0</v>
      </c>
      <c r="K873" s="5">
        <v>0</v>
      </c>
      <c r="L873" s="5">
        <v>17.400456967119911</v>
      </c>
      <c r="M873" s="5">
        <v>0</v>
      </c>
      <c r="N873" s="5">
        <v>5.4082491582491583</v>
      </c>
      <c r="O873" s="5">
        <v>11.047979797979799</v>
      </c>
      <c r="P873" s="5">
        <v>1.1342592592592593</v>
      </c>
      <c r="Q873" s="5">
        <v>3.5297365305582278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f t="shared" si="70"/>
        <v>21.204892524525739</v>
      </c>
      <c r="Z873" s="5">
        <v>8.4667778479291314E-2</v>
      </c>
      <c r="AA873" s="5">
        <v>0</v>
      </c>
      <c r="AB873" s="5">
        <f>VLOOKUP($E873,Parametros!$B$3:$F$14,2,FALSE)</f>
        <v>5</v>
      </c>
      <c r="AC873" s="5" t="str">
        <f>VLOOKUP($E873,Parametros!$B$3:$F$14,4,FALSE)</f>
        <v>20225</v>
      </c>
      <c r="AD873" s="5" t="str">
        <f>VLOOKUP($E873,Parametros!$B$3:$F$14,5,FALSE)</f>
        <v>2022-5-01</v>
      </c>
      <c r="AE873" s="5">
        <v>0</v>
      </c>
      <c r="AF873" t="s">
        <v>456</v>
      </c>
      <c r="AG873" t="s">
        <v>465</v>
      </c>
      <c r="AH873" s="40">
        <f t="shared" si="71"/>
        <v>572.95230338838655</v>
      </c>
      <c r="AJ873" t="str">
        <f t="shared" si="69"/>
        <v>INSERT INTO TABLA_PRESUPUESTO VALUES ('VSR','80140-C','14005050-21',2022,'Mayo',25,'USD',1025,413.442347,0,0,17.400457,0,5.408249,11.04798,1.134259,3.529737,0,0,0,0,0,0,0,21.204893,0.084668,0,5,'20225','2022-5-01');</v>
      </c>
    </row>
    <row r="874" spans="1:36" x14ac:dyDescent="0.2">
      <c r="A874" s="7" t="s">
        <v>117</v>
      </c>
      <c r="B874" t="s">
        <v>404</v>
      </c>
      <c r="C874" t="s">
        <v>395</v>
      </c>
      <c r="D874">
        <v>2022</v>
      </c>
      <c r="E874" t="s">
        <v>49</v>
      </c>
      <c r="F874" s="5">
        <v>25</v>
      </c>
      <c r="G874" t="s">
        <v>134</v>
      </c>
      <c r="H874" s="5">
        <v>1025</v>
      </c>
      <c r="I874" s="5">
        <v>340.24146426558184</v>
      </c>
      <c r="J874" s="5">
        <v>0</v>
      </c>
      <c r="K874" s="5">
        <v>0</v>
      </c>
      <c r="L874" s="5">
        <v>17.400456967119911</v>
      </c>
      <c r="M874" s="5">
        <v>0</v>
      </c>
      <c r="N874" s="5">
        <v>5.4082491582491583</v>
      </c>
      <c r="O874" s="5">
        <v>11.047979797979799</v>
      </c>
      <c r="P874" s="5">
        <v>1.1342592592592593</v>
      </c>
      <c r="Q874" s="5">
        <v>3.5297365305582278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f t="shared" si="70"/>
        <v>21.204892524525739</v>
      </c>
      <c r="Z874" s="5">
        <v>8.4667778479291314E-2</v>
      </c>
      <c r="AA874" s="5">
        <v>0</v>
      </c>
      <c r="AB874" s="5">
        <f>VLOOKUP($E874,Parametros!$B$3:$F$14,2,FALSE)</f>
        <v>5</v>
      </c>
      <c r="AC874" s="5" t="str">
        <f>VLOOKUP($E874,Parametros!$B$3:$F$14,4,FALSE)</f>
        <v>20225</v>
      </c>
      <c r="AD874" s="5" t="str">
        <f>VLOOKUP($E874,Parametros!$B$3:$F$14,5,FALSE)</f>
        <v>2022-5-01</v>
      </c>
      <c r="AE874" s="5">
        <v>0</v>
      </c>
      <c r="AF874" t="s">
        <v>456</v>
      </c>
      <c r="AG874" t="s">
        <v>465</v>
      </c>
      <c r="AH874" s="40">
        <f t="shared" si="71"/>
        <v>646.15318624277256</v>
      </c>
      <c r="AJ874" t="str">
        <f t="shared" si="69"/>
        <v>INSERT INTO TABLA_PRESUPUESTO VALUES ('VSR','80140-C','14005054-21',2022,'Mayo',25,'USD',1025,340.241464,0,0,17.400457,0,5.408249,11.04798,1.134259,3.529737,0,0,0,0,0,0,0,21.204893,0.084668,0,5,'20225','2022-5-01');</v>
      </c>
    </row>
    <row r="875" spans="1:36" x14ac:dyDescent="0.2">
      <c r="A875" s="7" t="s">
        <v>117</v>
      </c>
      <c r="B875" t="s">
        <v>404</v>
      </c>
      <c r="C875" t="s">
        <v>132</v>
      </c>
      <c r="D875">
        <v>2022</v>
      </c>
      <c r="E875" t="s">
        <v>49</v>
      </c>
      <c r="F875" s="5">
        <v>25</v>
      </c>
      <c r="G875" t="s">
        <v>134</v>
      </c>
      <c r="H875" s="5">
        <v>1525</v>
      </c>
      <c r="I875" s="5">
        <v>791.18052724040717</v>
      </c>
      <c r="J875" s="5">
        <v>0</v>
      </c>
      <c r="K875" s="5">
        <v>0</v>
      </c>
      <c r="L875" s="5">
        <v>17.400456967119911</v>
      </c>
      <c r="M875" s="5">
        <v>0</v>
      </c>
      <c r="N875" s="5">
        <v>5.4082491582491583</v>
      </c>
      <c r="O875" s="5">
        <v>11.047979797979799</v>
      </c>
      <c r="P875" s="5">
        <v>1.1342592592592593</v>
      </c>
      <c r="Q875" s="5">
        <v>5.2515592283915096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f t="shared" si="70"/>
        <v>22.926715222359022</v>
      </c>
      <c r="Z875" s="5">
        <v>8.4667778479291314E-2</v>
      </c>
      <c r="AA875" s="5">
        <v>0</v>
      </c>
      <c r="AB875" s="5">
        <f>VLOOKUP($E875,Parametros!$B$3:$F$14,2,FALSE)</f>
        <v>5</v>
      </c>
      <c r="AC875" s="5" t="str">
        <f>VLOOKUP($E875,Parametros!$B$3:$F$14,4,FALSE)</f>
        <v>20225</v>
      </c>
      <c r="AD875" s="5" t="str">
        <f>VLOOKUP($E875,Parametros!$B$3:$F$14,5,FALSE)</f>
        <v>2022-5-01</v>
      </c>
      <c r="AE875" s="5">
        <v>0</v>
      </c>
      <c r="AF875" t="s">
        <v>456</v>
      </c>
      <c r="AG875" t="s">
        <v>465</v>
      </c>
      <c r="AH875" s="40">
        <f t="shared" si="71"/>
        <v>693.4923005701138</v>
      </c>
      <c r="AJ875" t="str">
        <f t="shared" si="69"/>
        <v>INSERT INTO TABLA_PRESUPUESTO VALUES ('VSR','80140-C','14005075-18',2022,'Mayo',25,'USD',1525,791.180527,0,0,17.400457,0,5.408249,11.04798,1.134259,5.251559,0,0,0,0,0,0,0,22.926715,0.084668,0,5,'20225','2022-5-01');</v>
      </c>
    </row>
    <row r="876" spans="1:36" x14ac:dyDescent="0.2">
      <c r="A876" s="7" t="s">
        <v>117</v>
      </c>
      <c r="B876" t="s">
        <v>404</v>
      </c>
      <c r="C876" t="s">
        <v>405</v>
      </c>
      <c r="D876">
        <v>2022</v>
      </c>
      <c r="E876" t="s">
        <v>49</v>
      </c>
      <c r="F876" s="5">
        <v>5</v>
      </c>
      <c r="G876" t="s">
        <v>134</v>
      </c>
      <c r="H876" s="5">
        <v>305</v>
      </c>
      <c r="I876" s="5">
        <v>118.88868591816609</v>
      </c>
      <c r="J876" s="5">
        <v>0</v>
      </c>
      <c r="K876" s="5">
        <v>0</v>
      </c>
      <c r="L876" s="5">
        <v>3.4800913934239825</v>
      </c>
      <c r="M876" s="5">
        <v>0</v>
      </c>
      <c r="N876" s="5">
        <v>1.0816498316498318</v>
      </c>
      <c r="O876" s="5">
        <v>2.2095959595959598</v>
      </c>
      <c r="P876" s="5">
        <v>0.22685185185185192</v>
      </c>
      <c r="Q876" s="5">
        <v>1.0503118456783018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f t="shared" si="70"/>
        <v>4.585343044471804</v>
      </c>
      <c r="Z876" s="5">
        <v>1.6933555695858266E-2</v>
      </c>
      <c r="AA876" s="5">
        <v>0</v>
      </c>
      <c r="AB876" s="5">
        <f>VLOOKUP($E876,Parametros!$B$3:$F$14,2,FALSE)</f>
        <v>5</v>
      </c>
      <c r="AC876" s="5" t="str">
        <f>VLOOKUP($E876,Parametros!$B$3:$F$14,4,FALSE)</f>
        <v>20225</v>
      </c>
      <c r="AD876" s="5" t="str">
        <f>VLOOKUP($E876,Parametros!$B$3:$F$14,5,FALSE)</f>
        <v>2022-5-01</v>
      </c>
      <c r="AE876" s="5">
        <v>0</v>
      </c>
      <c r="AF876" t="s">
        <v>456</v>
      </c>
      <c r="AG876" t="s">
        <v>465</v>
      </c>
      <c r="AH876" s="40">
        <f t="shared" si="71"/>
        <v>178.04587964393812</v>
      </c>
      <c r="AJ876" t="str">
        <f t="shared" si="69"/>
        <v>INSERT INTO TABLA_PRESUPUESTO VALUES ('VSR','80140-C','14005077-18',2022,'Mayo',5,'USD',305,118.888686,0,0,3.480091,0,1.08165,2.209596,0.226852,1.050312,0,0,0,0,0,0,0,4.585343,0.016934,0,5,'20225','2022-5-01');</v>
      </c>
    </row>
    <row r="877" spans="1:36" x14ac:dyDescent="0.2">
      <c r="A877" s="7" t="s">
        <v>117</v>
      </c>
      <c r="B877" t="s">
        <v>107</v>
      </c>
      <c r="C877" t="s">
        <v>118</v>
      </c>
      <c r="D877">
        <v>2022</v>
      </c>
      <c r="E877" t="s">
        <v>50</v>
      </c>
      <c r="F877" s="5">
        <v>495</v>
      </c>
      <c r="G877" t="s">
        <v>119</v>
      </c>
      <c r="H877" s="5">
        <v>15894.3125</v>
      </c>
      <c r="I877" s="5">
        <v>10948.858794504562</v>
      </c>
      <c r="J877" s="5">
        <v>0</v>
      </c>
      <c r="K877" s="5">
        <v>1856.25</v>
      </c>
      <c r="L877" s="5">
        <v>179.15685833010539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54.734376057910509</v>
      </c>
      <c r="S877" s="5">
        <v>0</v>
      </c>
      <c r="T877" s="5">
        <v>0</v>
      </c>
      <c r="U877" s="5">
        <v>195.9375</v>
      </c>
      <c r="V877" s="5">
        <v>0</v>
      </c>
      <c r="W877" s="5">
        <v>0</v>
      </c>
      <c r="X877" s="5">
        <v>0</v>
      </c>
      <c r="Y877" s="5">
        <f t="shared" si="70"/>
        <v>250.67187605791051</v>
      </c>
      <c r="Z877" s="5">
        <v>0</v>
      </c>
      <c r="AA877" s="5">
        <v>0</v>
      </c>
      <c r="AB877" s="5">
        <f>VLOOKUP($E877,Parametros!$B$3:$F$14,2,FALSE)</f>
        <v>6</v>
      </c>
      <c r="AC877" s="5" t="str">
        <f>VLOOKUP($E877,Parametros!$B$3:$F$14,4,FALSE)</f>
        <v>20226</v>
      </c>
      <c r="AD877" s="5" t="str">
        <f>VLOOKUP($E877,Parametros!$B$3:$F$14,5,FALSE)</f>
        <v>2022-6-01</v>
      </c>
      <c r="AE877" s="5">
        <v>0</v>
      </c>
      <c r="AF877" t="s">
        <v>407</v>
      </c>
      <c r="AG877" t="s">
        <v>408</v>
      </c>
      <c r="AH877" s="40">
        <f t="shared" si="71"/>
        <v>2659.3749711074233</v>
      </c>
      <c r="AJ877" t="str">
        <f t="shared" si="69"/>
        <v>INSERT INTO TABLA_PRESUPUESTO VALUES ('VSR','96568970-C','14005058-20',2022,'Junio',495,'CLP',15894.3125,10948.858795,0,1856.25,179.156858,0,0,0,0,0,54.734376,0,0,195.9375,0,0,0,250.671876,0,0,6,'20226','2022-6-01');</v>
      </c>
    </row>
    <row r="878" spans="1:36" x14ac:dyDescent="0.2">
      <c r="A878" s="7" t="s">
        <v>117</v>
      </c>
      <c r="B878" t="s">
        <v>107</v>
      </c>
      <c r="C878" t="s">
        <v>120</v>
      </c>
      <c r="D878">
        <v>2022</v>
      </c>
      <c r="E878" t="s">
        <v>50</v>
      </c>
      <c r="F878" s="5">
        <v>225</v>
      </c>
      <c r="G878" t="s">
        <v>119</v>
      </c>
      <c r="H878" s="5">
        <v>7224.6875</v>
      </c>
      <c r="I878" s="5">
        <v>4678.4465959810004</v>
      </c>
      <c r="J878" s="5">
        <v>0</v>
      </c>
      <c r="K878" s="5">
        <v>843.75</v>
      </c>
      <c r="L878" s="5">
        <v>81.434935604593349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24.879261844504779</v>
      </c>
      <c r="S878" s="5">
        <v>0</v>
      </c>
      <c r="T878" s="5">
        <v>0</v>
      </c>
      <c r="U878" s="5">
        <v>89.0625</v>
      </c>
      <c r="V878" s="5">
        <v>0</v>
      </c>
      <c r="W878" s="5">
        <v>0</v>
      </c>
      <c r="X878" s="5">
        <v>0</v>
      </c>
      <c r="Y878" s="5">
        <f t="shared" si="70"/>
        <v>113.94176184450478</v>
      </c>
      <c r="Z878" s="5">
        <v>0</v>
      </c>
      <c r="AA878" s="5">
        <v>0</v>
      </c>
      <c r="AB878" s="5">
        <f>VLOOKUP($E878,Parametros!$B$3:$F$14,2,FALSE)</f>
        <v>6</v>
      </c>
      <c r="AC878" s="5" t="str">
        <f>VLOOKUP($E878,Parametros!$B$3:$F$14,4,FALSE)</f>
        <v>20226</v>
      </c>
      <c r="AD878" s="5" t="str">
        <f>VLOOKUP($E878,Parametros!$B$3:$F$14,5,FALSE)</f>
        <v>2022-6-01</v>
      </c>
      <c r="AE878" s="5">
        <v>0</v>
      </c>
      <c r="AF878" t="s">
        <v>407</v>
      </c>
      <c r="AG878" t="s">
        <v>408</v>
      </c>
      <c r="AH878" s="40">
        <f t="shared" si="71"/>
        <v>1507.1142065699014</v>
      </c>
      <c r="AJ878" t="str">
        <f t="shared" si="69"/>
        <v>INSERT INTO TABLA_PRESUPUESTO VALUES ('VSR','96568970-C','14005057-20',2022,'Junio',225,'CLP',7224.6875,4678.446596,0,843.75,81.434936,0,0,0,0,0,24.879262,0,0,89.0625,0,0,0,113.941762,0,0,6,'20226','2022-6-01');</v>
      </c>
    </row>
    <row r="879" spans="1:36" x14ac:dyDescent="0.2">
      <c r="A879" s="7" t="s">
        <v>117</v>
      </c>
      <c r="B879" t="s">
        <v>107</v>
      </c>
      <c r="C879" t="s">
        <v>121</v>
      </c>
      <c r="D879">
        <v>2022</v>
      </c>
      <c r="E879" t="s">
        <v>50</v>
      </c>
      <c r="F879" s="5">
        <v>337.5</v>
      </c>
      <c r="G879" t="s">
        <v>119</v>
      </c>
      <c r="H879" s="5">
        <v>10837.03125</v>
      </c>
      <c r="I879" s="5">
        <v>7106.6753533860501</v>
      </c>
      <c r="J879" s="5">
        <v>0</v>
      </c>
      <c r="K879" s="5">
        <v>1265.625</v>
      </c>
      <c r="L879" s="5">
        <v>122.15240340689003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37.318892766757166</v>
      </c>
      <c r="S879" s="5">
        <v>0</v>
      </c>
      <c r="T879" s="5">
        <v>0</v>
      </c>
      <c r="U879" s="5">
        <v>133.59375</v>
      </c>
      <c r="V879" s="5">
        <v>0</v>
      </c>
      <c r="W879" s="5">
        <v>0</v>
      </c>
      <c r="X879" s="5">
        <v>0</v>
      </c>
      <c r="Y879" s="5">
        <f t="shared" si="70"/>
        <v>170.91264276675716</v>
      </c>
      <c r="Z879" s="5">
        <v>0</v>
      </c>
      <c r="AA879" s="5">
        <v>0</v>
      </c>
      <c r="AB879" s="5">
        <f>VLOOKUP($E879,Parametros!$B$3:$F$14,2,FALSE)</f>
        <v>6</v>
      </c>
      <c r="AC879" s="5" t="str">
        <f>VLOOKUP($E879,Parametros!$B$3:$F$14,4,FALSE)</f>
        <v>20226</v>
      </c>
      <c r="AD879" s="5" t="str">
        <f>VLOOKUP($E879,Parametros!$B$3:$F$14,5,FALSE)</f>
        <v>2022-6-01</v>
      </c>
      <c r="AE879" s="5">
        <v>0</v>
      </c>
      <c r="AF879" t="s">
        <v>407</v>
      </c>
      <c r="AG879" t="s">
        <v>408</v>
      </c>
      <c r="AH879" s="40">
        <f t="shared" si="71"/>
        <v>2171.6658504403022</v>
      </c>
      <c r="AJ879" t="str">
        <f t="shared" si="69"/>
        <v>INSERT INTO TABLA_PRESUPUESTO VALUES ('VSR','96568970-C','14005059-20',2022,'Junio',337.5,'CLP',10837.03125,7106.675353,0,1265.625,122.152403,0,0,0,0,0,37.318893,0,0,133.59375,0,0,0,170.912643,0,0,6,'20226','2022-6-01');</v>
      </c>
    </row>
    <row r="880" spans="1:36" x14ac:dyDescent="0.2">
      <c r="A880" s="7" t="s">
        <v>117</v>
      </c>
      <c r="B880" t="s">
        <v>107</v>
      </c>
      <c r="C880" t="s">
        <v>122</v>
      </c>
      <c r="D880">
        <v>2022</v>
      </c>
      <c r="E880" t="s">
        <v>50</v>
      </c>
      <c r="F880" s="5">
        <v>11.25</v>
      </c>
      <c r="G880" t="s">
        <v>119</v>
      </c>
      <c r="H880" s="5">
        <v>998.4375</v>
      </c>
      <c r="I880" s="5">
        <v>602.26917602383367</v>
      </c>
      <c r="J880" s="5">
        <v>0</v>
      </c>
      <c r="K880" s="5">
        <v>99.84375</v>
      </c>
      <c r="L880" s="5">
        <v>4.0717467802296676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3.4382646997358348</v>
      </c>
      <c r="S880" s="5">
        <v>0</v>
      </c>
      <c r="T880" s="5">
        <v>0</v>
      </c>
      <c r="U880" s="5">
        <v>4.453125</v>
      </c>
      <c r="V880" s="5">
        <v>0</v>
      </c>
      <c r="W880" s="5">
        <v>0</v>
      </c>
      <c r="X880" s="5">
        <v>0</v>
      </c>
      <c r="Y880" s="5">
        <f t="shared" si="70"/>
        <v>7.8913896997358348</v>
      </c>
      <c r="Z880" s="5">
        <v>0</v>
      </c>
      <c r="AA880" s="5">
        <v>0</v>
      </c>
      <c r="AB880" s="5">
        <f>VLOOKUP($E880,Parametros!$B$3:$F$14,2,FALSE)</f>
        <v>6</v>
      </c>
      <c r="AC880" s="5" t="str">
        <f>VLOOKUP($E880,Parametros!$B$3:$F$14,4,FALSE)</f>
        <v>20226</v>
      </c>
      <c r="AD880" s="5" t="str">
        <f>VLOOKUP($E880,Parametros!$B$3:$F$14,5,FALSE)</f>
        <v>2022-6-01</v>
      </c>
      <c r="AE880" s="5">
        <v>0</v>
      </c>
      <c r="AF880" t="s">
        <v>407</v>
      </c>
      <c r="AG880" t="s">
        <v>408</v>
      </c>
      <c r="AH880" s="40">
        <f t="shared" si="71"/>
        <v>284.36143749620089</v>
      </c>
      <c r="AJ880" t="str">
        <f t="shared" si="69"/>
        <v>INSERT INTO TABLA_PRESUPUESTO VALUES ('VSR','96568970-C','14005080-18',2022,'Junio',11.25,'CLP',998.4375,602.269176,0,99.84375,4.071747,0,0,0,0,0,3.438265,0,0,4.453125,0,0,0,7.89139,0,0,6,'20226','2022-6-01');</v>
      </c>
    </row>
    <row r="881" spans="1:36" x14ac:dyDescent="0.2">
      <c r="A881" s="7" t="s">
        <v>117</v>
      </c>
      <c r="B881" t="s">
        <v>107</v>
      </c>
      <c r="C881" t="s">
        <v>123</v>
      </c>
      <c r="D881">
        <v>2022</v>
      </c>
      <c r="E881" t="s">
        <v>50</v>
      </c>
      <c r="F881" s="5">
        <v>3375</v>
      </c>
      <c r="G881" t="s">
        <v>119</v>
      </c>
      <c r="H881" s="5">
        <v>78825</v>
      </c>
      <c r="I881" s="5">
        <v>61051.886466360484</v>
      </c>
      <c r="J881" s="5">
        <v>0</v>
      </c>
      <c r="K881" s="5">
        <v>4218.75</v>
      </c>
      <c r="L881" s="5">
        <v>1221.5240340689004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271.4453483134169</v>
      </c>
      <c r="S881" s="5">
        <v>0</v>
      </c>
      <c r="T881" s="5">
        <v>0</v>
      </c>
      <c r="U881" s="5">
        <v>1335.9375</v>
      </c>
      <c r="V881" s="5">
        <v>0</v>
      </c>
      <c r="W881" s="5">
        <v>0</v>
      </c>
      <c r="X881" s="5">
        <v>0</v>
      </c>
      <c r="Y881" s="5">
        <f t="shared" si="70"/>
        <v>1607.3828483134168</v>
      </c>
      <c r="Z881" s="5">
        <v>0</v>
      </c>
      <c r="AA881" s="5">
        <v>0</v>
      </c>
      <c r="AB881" s="5">
        <f>VLOOKUP($E881,Parametros!$B$3:$F$14,2,FALSE)</f>
        <v>6</v>
      </c>
      <c r="AC881" s="5" t="str">
        <f>VLOOKUP($E881,Parametros!$B$3:$F$14,4,FALSE)</f>
        <v>20226</v>
      </c>
      <c r="AD881" s="5" t="str">
        <f>VLOOKUP($E881,Parametros!$B$3:$F$14,5,FALSE)</f>
        <v>2022-6-01</v>
      </c>
      <c r="AE881" s="5">
        <v>0</v>
      </c>
      <c r="AF881" t="s">
        <v>407</v>
      </c>
      <c r="AG881" t="s">
        <v>408</v>
      </c>
      <c r="AH881" s="40">
        <f t="shared" si="71"/>
        <v>10725.456651257206</v>
      </c>
      <c r="AJ881" t="str">
        <f t="shared" si="69"/>
        <v>INSERT INTO TABLA_PRESUPUESTO VALUES ('VSR','96568970-C','14005051-20',2022,'Junio',3375,'CLP',78825,61051.886466,0,4218.75,1221.524034,0,0,0,0,0,271.445348,0,0,1335.9375,0,0,0,1607.382848,0,0,6,'20226','2022-6-01');</v>
      </c>
    </row>
    <row r="882" spans="1:36" x14ac:dyDescent="0.2">
      <c r="A882" s="7" t="s">
        <v>117</v>
      </c>
      <c r="B882" t="s">
        <v>107</v>
      </c>
      <c r="C882" t="s">
        <v>124</v>
      </c>
      <c r="D882">
        <v>2022</v>
      </c>
      <c r="E882" t="s">
        <v>50</v>
      </c>
      <c r="F882" s="5">
        <v>3150</v>
      </c>
      <c r="G882" t="s">
        <v>119</v>
      </c>
      <c r="H882" s="5">
        <v>73570</v>
      </c>
      <c r="I882" s="5">
        <v>52574.644511487531</v>
      </c>
      <c r="J882" s="5">
        <v>0</v>
      </c>
      <c r="K882" s="5">
        <v>3937.5</v>
      </c>
      <c r="L882" s="5">
        <v>1140.089098464307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253.34899175918909</v>
      </c>
      <c r="S882" s="5">
        <v>0</v>
      </c>
      <c r="T882" s="5">
        <v>0</v>
      </c>
      <c r="U882" s="5">
        <v>1246.875</v>
      </c>
      <c r="V882" s="5">
        <v>0</v>
      </c>
      <c r="W882" s="5">
        <v>0</v>
      </c>
      <c r="X882" s="5">
        <v>0</v>
      </c>
      <c r="Y882" s="5">
        <f t="shared" si="70"/>
        <v>1500.2239917591892</v>
      </c>
      <c r="Z882" s="5">
        <v>0</v>
      </c>
      <c r="AA882" s="5">
        <v>0</v>
      </c>
      <c r="AB882" s="5">
        <f>VLOOKUP($E882,Parametros!$B$3:$F$14,2,FALSE)</f>
        <v>6</v>
      </c>
      <c r="AC882" s="5" t="str">
        <f>VLOOKUP($E882,Parametros!$B$3:$F$14,4,FALSE)</f>
        <v>20226</v>
      </c>
      <c r="AD882" s="5" t="str">
        <f>VLOOKUP($E882,Parametros!$B$3:$F$14,5,FALSE)</f>
        <v>2022-6-01</v>
      </c>
      <c r="AE882" s="5">
        <v>0</v>
      </c>
      <c r="AF882" t="s">
        <v>407</v>
      </c>
      <c r="AG882" t="s">
        <v>408</v>
      </c>
      <c r="AH882" s="40">
        <f t="shared" si="71"/>
        <v>14417.542398288977</v>
      </c>
      <c r="AJ882" t="str">
        <f t="shared" si="69"/>
        <v>INSERT INTO TABLA_PRESUPUESTO VALUES ('VSR','96568970-C','14005050-21',2022,'Junio',3150,'CLP',73570,52574.644511,0,3937.5,1140.089098,0,0,0,0,0,253.348992,0,0,1246.875,0,0,0,1500.223992,0,0,6,'20226','2022-6-01');</v>
      </c>
    </row>
    <row r="883" spans="1:36" x14ac:dyDescent="0.2">
      <c r="A883" s="7" t="s">
        <v>117</v>
      </c>
      <c r="B883" t="s">
        <v>107</v>
      </c>
      <c r="C883" t="s">
        <v>125</v>
      </c>
      <c r="D883">
        <v>2022</v>
      </c>
      <c r="E883" t="s">
        <v>50</v>
      </c>
      <c r="F883" s="5">
        <v>3375</v>
      </c>
      <c r="G883" t="s">
        <v>119</v>
      </c>
      <c r="H883" s="5">
        <v>78825</v>
      </c>
      <c r="I883" s="5">
        <v>59296.832915822481</v>
      </c>
      <c r="J883" s="5">
        <v>0</v>
      </c>
      <c r="K883" s="5">
        <v>4218.75</v>
      </c>
      <c r="L883" s="5">
        <v>1221.5240340689004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271.4453483134169</v>
      </c>
      <c r="S883" s="5">
        <v>0</v>
      </c>
      <c r="T883" s="5">
        <v>0</v>
      </c>
      <c r="U883" s="5">
        <v>1335.9375</v>
      </c>
      <c r="V883" s="5">
        <v>0</v>
      </c>
      <c r="W883" s="5">
        <v>0</v>
      </c>
      <c r="X883" s="5">
        <v>0</v>
      </c>
      <c r="Y883" s="5">
        <f t="shared" si="70"/>
        <v>1607.3828483134168</v>
      </c>
      <c r="Z883" s="5">
        <v>0</v>
      </c>
      <c r="AA883" s="5">
        <v>0</v>
      </c>
      <c r="AB883" s="5">
        <f>VLOOKUP($E883,Parametros!$B$3:$F$14,2,FALSE)</f>
        <v>6</v>
      </c>
      <c r="AC883" s="5" t="str">
        <f>VLOOKUP($E883,Parametros!$B$3:$F$14,4,FALSE)</f>
        <v>20226</v>
      </c>
      <c r="AD883" s="5" t="str">
        <f>VLOOKUP($E883,Parametros!$B$3:$F$14,5,FALSE)</f>
        <v>2022-6-01</v>
      </c>
      <c r="AE883" s="5">
        <v>0</v>
      </c>
      <c r="AF883" t="s">
        <v>407</v>
      </c>
      <c r="AG883" t="s">
        <v>408</v>
      </c>
      <c r="AH883" s="40">
        <f t="shared" si="71"/>
        <v>12480.510201795201</v>
      </c>
      <c r="AJ883" t="str">
        <f t="shared" si="69"/>
        <v>INSERT INTO TABLA_PRESUPUESTO VALUES ('VSR','96568970-C','14005052-21',2022,'Junio',3375,'CLP',78825,59296.832916,0,4218.75,1221.524034,0,0,0,0,0,271.445348,0,0,1335.9375,0,0,0,1607.382848,0,0,6,'20226','2022-6-01');</v>
      </c>
    </row>
    <row r="884" spans="1:36" x14ac:dyDescent="0.2">
      <c r="A884" s="7" t="s">
        <v>117</v>
      </c>
      <c r="B884" t="s">
        <v>107</v>
      </c>
      <c r="C884" t="s">
        <v>126</v>
      </c>
      <c r="D884">
        <v>2022</v>
      </c>
      <c r="E884" t="s">
        <v>50</v>
      </c>
      <c r="F884" s="5">
        <v>450</v>
      </c>
      <c r="G884" t="s">
        <v>119</v>
      </c>
      <c r="H884" s="5">
        <v>10510</v>
      </c>
      <c r="I884" s="5">
        <v>6124.3463567804738</v>
      </c>
      <c r="J884" s="5">
        <v>0</v>
      </c>
      <c r="K884" s="5">
        <v>562.5</v>
      </c>
      <c r="L884" s="5">
        <v>162.8698712091867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36.192713108455585</v>
      </c>
      <c r="S884" s="5">
        <v>0</v>
      </c>
      <c r="T884" s="5">
        <v>0</v>
      </c>
      <c r="U884" s="5">
        <v>178.125</v>
      </c>
      <c r="V884" s="5">
        <v>0</v>
      </c>
      <c r="W884" s="5">
        <v>0</v>
      </c>
      <c r="X884" s="5">
        <v>0</v>
      </c>
      <c r="Y884" s="5">
        <f t="shared" si="70"/>
        <v>214.31771310845559</v>
      </c>
      <c r="Z884" s="5">
        <v>0</v>
      </c>
      <c r="AA884" s="5">
        <v>0</v>
      </c>
      <c r="AB884" s="5">
        <f>VLOOKUP($E884,Parametros!$B$3:$F$14,2,FALSE)</f>
        <v>6</v>
      </c>
      <c r="AC884" s="5" t="str">
        <f>VLOOKUP($E884,Parametros!$B$3:$F$14,4,FALSE)</f>
        <v>20226</v>
      </c>
      <c r="AD884" s="5" t="str">
        <f>VLOOKUP($E884,Parametros!$B$3:$F$14,5,FALSE)</f>
        <v>2022-6-01</v>
      </c>
      <c r="AE884" s="5">
        <v>0</v>
      </c>
      <c r="AF884" t="s">
        <v>407</v>
      </c>
      <c r="AG884" t="s">
        <v>408</v>
      </c>
      <c r="AH884" s="40">
        <f t="shared" si="71"/>
        <v>3445.966058901884</v>
      </c>
      <c r="AJ884" t="str">
        <f t="shared" si="69"/>
        <v>INSERT INTO TABLA_PRESUPUESTO VALUES ('VSR','96568970-C','14005054-20',2022,'Junio',450,'CLP',10510,6124.346357,0,562.5,162.869871,0,0,0,0,0,36.192713,0,0,178.125,0,0,0,214.317713,0,0,6,'20226','2022-6-01');</v>
      </c>
    </row>
    <row r="885" spans="1:36" x14ac:dyDescent="0.2">
      <c r="A885" s="7" t="s">
        <v>117</v>
      </c>
      <c r="B885" t="s">
        <v>107</v>
      </c>
      <c r="C885" t="s">
        <v>127</v>
      </c>
      <c r="D885">
        <v>2022</v>
      </c>
      <c r="E885" t="s">
        <v>50</v>
      </c>
      <c r="F885" s="5">
        <v>135</v>
      </c>
      <c r="G885" t="s">
        <v>119</v>
      </c>
      <c r="H885" s="5">
        <v>3153</v>
      </c>
      <c r="I885" s="5">
        <v>2094.4263625088038</v>
      </c>
      <c r="J885" s="5">
        <v>0</v>
      </c>
      <c r="K885" s="5">
        <v>168.75</v>
      </c>
      <c r="L885" s="5">
        <v>48.860961362756015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10.857813932536676</v>
      </c>
      <c r="S885" s="5">
        <v>0</v>
      </c>
      <c r="T885" s="5">
        <v>0</v>
      </c>
      <c r="U885" s="5">
        <v>53.4375</v>
      </c>
      <c r="V885" s="5">
        <v>0</v>
      </c>
      <c r="W885" s="5">
        <v>0</v>
      </c>
      <c r="X885" s="5">
        <v>0</v>
      </c>
      <c r="Y885" s="5">
        <f t="shared" si="70"/>
        <v>64.295313932536672</v>
      </c>
      <c r="Z885" s="5">
        <v>0</v>
      </c>
      <c r="AA885" s="5">
        <v>0</v>
      </c>
      <c r="AB885" s="5">
        <f>VLOOKUP($E885,Parametros!$B$3:$F$14,2,FALSE)</f>
        <v>6</v>
      </c>
      <c r="AC885" s="5" t="str">
        <f>VLOOKUP($E885,Parametros!$B$3:$F$14,4,FALSE)</f>
        <v>20226</v>
      </c>
      <c r="AD885" s="5" t="str">
        <f>VLOOKUP($E885,Parametros!$B$3:$F$14,5,FALSE)</f>
        <v>2022-6-01</v>
      </c>
      <c r="AE885" s="5">
        <v>0</v>
      </c>
      <c r="AF885" t="s">
        <v>407</v>
      </c>
      <c r="AG885" t="s">
        <v>408</v>
      </c>
      <c r="AH885" s="40">
        <f t="shared" si="71"/>
        <v>776.66736219590348</v>
      </c>
      <c r="AJ885" t="str">
        <f t="shared" si="69"/>
        <v>INSERT INTO TABLA_PRESUPUESTO VALUES ('VSR','96568970-C','14004702-19',2022,'Junio',135,'CLP',3153,2094.426363,0,168.75,48.860961,0,0,0,0,0,10.857814,0,0,53.4375,0,0,0,64.295314,0,0,6,'20226','2022-6-01');</v>
      </c>
    </row>
    <row r="886" spans="1:36" x14ac:dyDescent="0.2">
      <c r="A886" s="7" t="s">
        <v>117</v>
      </c>
      <c r="B886" t="s">
        <v>107</v>
      </c>
      <c r="C886" t="s">
        <v>128</v>
      </c>
      <c r="D886">
        <v>2022</v>
      </c>
      <c r="E886" t="s">
        <v>50</v>
      </c>
      <c r="F886" s="5">
        <v>360</v>
      </c>
      <c r="G886" t="s">
        <v>119</v>
      </c>
      <c r="H886" s="5">
        <v>8408</v>
      </c>
      <c r="I886" s="5">
        <v>5159.4264275941596</v>
      </c>
      <c r="J886" s="5">
        <v>0</v>
      </c>
      <c r="K886" s="5">
        <v>450</v>
      </c>
      <c r="L886" s="5">
        <v>130.29589696734936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28.954170486764468</v>
      </c>
      <c r="S886" s="5">
        <v>0</v>
      </c>
      <c r="T886" s="5">
        <v>0</v>
      </c>
      <c r="U886" s="5">
        <v>142.5</v>
      </c>
      <c r="V886" s="5">
        <v>0</v>
      </c>
      <c r="W886" s="5">
        <v>0</v>
      </c>
      <c r="X886" s="5">
        <v>0</v>
      </c>
      <c r="Y886" s="5">
        <f t="shared" si="70"/>
        <v>171.45417048676447</v>
      </c>
      <c r="Z886" s="5">
        <v>0</v>
      </c>
      <c r="AA886" s="5">
        <v>0</v>
      </c>
      <c r="AB886" s="5">
        <f>VLOOKUP($E886,Parametros!$B$3:$F$14,2,FALSE)</f>
        <v>6</v>
      </c>
      <c r="AC886" s="5" t="str">
        <f>VLOOKUP($E886,Parametros!$B$3:$F$14,4,FALSE)</f>
        <v>20226</v>
      </c>
      <c r="AD886" s="5" t="str">
        <f>VLOOKUP($E886,Parametros!$B$3:$F$14,5,FALSE)</f>
        <v>2022-6-01</v>
      </c>
      <c r="AE886" s="5">
        <v>0</v>
      </c>
      <c r="AF886" t="s">
        <v>407</v>
      </c>
      <c r="AG886" t="s">
        <v>408</v>
      </c>
      <c r="AH886" s="40">
        <f t="shared" si="71"/>
        <v>2496.823504951727</v>
      </c>
      <c r="AJ886" t="str">
        <f t="shared" si="69"/>
        <v>INSERT INTO TABLA_PRESUPUESTO VALUES ('VSR','96568970-C','14005055-20',2022,'Junio',360,'CLP',8408,5159.426428,0,450,130.295897,0,0,0,0,0,28.95417,0,0,142.5,0,0,0,171.45417,0,0,6,'20226','2022-6-01');</v>
      </c>
    </row>
    <row r="887" spans="1:36" x14ac:dyDescent="0.2">
      <c r="A887" s="7" t="s">
        <v>117</v>
      </c>
      <c r="B887" t="s">
        <v>107</v>
      </c>
      <c r="C887" t="s">
        <v>129</v>
      </c>
      <c r="D887">
        <v>2022</v>
      </c>
      <c r="E887" t="s">
        <v>50</v>
      </c>
      <c r="F887" s="5">
        <v>90</v>
      </c>
      <c r="G887" t="s">
        <v>119</v>
      </c>
      <c r="H887" s="5">
        <v>2102</v>
      </c>
      <c r="I887" s="5">
        <v>1305.8773417176433</v>
      </c>
      <c r="J887" s="5">
        <v>0</v>
      </c>
      <c r="K887" s="5">
        <v>112.5</v>
      </c>
      <c r="L887" s="5">
        <v>32.573974241837341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7.2385426216911171</v>
      </c>
      <c r="S887" s="5">
        <v>0</v>
      </c>
      <c r="T887" s="5">
        <v>0</v>
      </c>
      <c r="U887" s="5">
        <v>35.625</v>
      </c>
      <c r="V887" s="5">
        <v>0</v>
      </c>
      <c r="W887" s="5">
        <v>0</v>
      </c>
      <c r="X887" s="5">
        <v>0</v>
      </c>
      <c r="Y887" s="5">
        <f t="shared" si="70"/>
        <v>42.863542621691117</v>
      </c>
      <c r="Z887" s="5">
        <v>0</v>
      </c>
      <c r="AA887" s="5">
        <v>0</v>
      </c>
      <c r="AB887" s="5">
        <f>VLOOKUP($E887,Parametros!$B$3:$F$14,2,FALSE)</f>
        <v>6</v>
      </c>
      <c r="AC887" s="5" t="str">
        <f>VLOOKUP($E887,Parametros!$B$3:$F$14,4,FALSE)</f>
        <v>20226</v>
      </c>
      <c r="AD887" s="5" t="str">
        <f>VLOOKUP($E887,Parametros!$B$3:$F$14,5,FALSE)</f>
        <v>2022-6-01</v>
      </c>
      <c r="AE887" s="5">
        <v>0</v>
      </c>
      <c r="AF887" t="s">
        <v>407</v>
      </c>
      <c r="AG887" t="s">
        <v>408</v>
      </c>
      <c r="AH887" s="40">
        <f t="shared" si="71"/>
        <v>608.18514141882838</v>
      </c>
      <c r="AJ887" t="str">
        <f t="shared" si="69"/>
        <v>INSERT INTO TABLA_PRESUPUESTO VALUES ('VSR','96568970-C','14005123-21',2022,'Junio',90,'CLP',2102,1305.877342,0,112.5,32.573974,0,0,0,0,0,7.238543,0,0,35.625,0,0,0,42.863543,0,0,6,'20226','2022-6-01');</v>
      </c>
    </row>
    <row r="888" spans="1:36" x14ac:dyDescent="0.2">
      <c r="A888" s="7" t="s">
        <v>117</v>
      </c>
      <c r="B888" t="s">
        <v>107</v>
      </c>
      <c r="C888" t="s">
        <v>130</v>
      </c>
      <c r="D888">
        <v>2022</v>
      </c>
      <c r="E888" t="s">
        <v>50</v>
      </c>
      <c r="F888" s="5">
        <v>90</v>
      </c>
      <c r="G888" t="s">
        <v>119</v>
      </c>
      <c r="H888" s="5">
        <v>5004.125</v>
      </c>
      <c r="I888" s="5">
        <v>2564.7032474106009</v>
      </c>
      <c r="J888" s="5">
        <v>0</v>
      </c>
      <c r="K888" s="5">
        <v>500</v>
      </c>
      <c r="L888" s="5">
        <v>32.573974241837341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17.232432015589943</v>
      </c>
      <c r="S888" s="5">
        <v>0</v>
      </c>
      <c r="T888" s="5">
        <v>0</v>
      </c>
      <c r="U888" s="5">
        <v>35.625</v>
      </c>
      <c r="V888" s="5">
        <v>0</v>
      </c>
      <c r="W888" s="5">
        <v>0</v>
      </c>
      <c r="X888" s="5">
        <v>0</v>
      </c>
      <c r="Y888" s="5">
        <f t="shared" si="70"/>
        <v>52.857432015589943</v>
      </c>
      <c r="Z888" s="5">
        <v>0</v>
      </c>
      <c r="AA888" s="5">
        <v>0</v>
      </c>
      <c r="AB888" s="5">
        <f>VLOOKUP($E888,Parametros!$B$3:$F$14,2,FALSE)</f>
        <v>6</v>
      </c>
      <c r="AC888" s="5" t="str">
        <f>VLOOKUP($E888,Parametros!$B$3:$F$14,4,FALSE)</f>
        <v>20226</v>
      </c>
      <c r="AD888" s="5" t="str">
        <f>VLOOKUP($E888,Parametros!$B$3:$F$14,5,FALSE)</f>
        <v>2022-6-01</v>
      </c>
      <c r="AE888" s="5">
        <v>0</v>
      </c>
      <c r="AF888" t="s">
        <v>407</v>
      </c>
      <c r="AG888" t="s">
        <v>408</v>
      </c>
      <c r="AH888" s="40">
        <f t="shared" si="71"/>
        <v>1853.990346331972</v>
      </c>
      <c r="AJ888" t="str">
        <f t="shared" si="69"/>
        <v>INSERT INTO TABLA_PRESUPUESTO VALUES ('VSR','96568970-C','14005078-18',2022,'Junio',90,'CLP',5004.125,2564.703247,0,500,32.573974,0,0,0,0,0,17.232432,0,0,35.625,0,0,0,52.857432,0,0,6,'20226','2022-6-01');</v>
      </c>
    </row>
    <row r="889" spans="1:36" x14ac:dyDescent="0.2">
      <c r="A889" s="7" t="s">
        <v>117</v>
      </c>
      <c r="B889" t="s">
        <v>107</v>
      </c>
      <c r="C889" t="s">
        <v>131</v>
      </c>
      <c r="D889">
        <v>2022</v>
      </c>
      <c r="E889" t="s">
        <v>50</v>
      </c>
      <c r="F889" s="5">
        <v>67.5</v>
      </c>
      <c r="G889" t="s">
        <v>119</v>
      </c>
      <c r="H889" s="5">
        <v>3753.09375</v>
      </c>
      <c r="I889" s="5">
        <v>2385.6228898132204</v>
      </c>
      <c r="J889" s="5">
        <v>0</v>
      </c>
      <c r="K889" s="5">
        <v>375</v>
      </c>
      <c r="L889" s="5">
        <v>24.430480681378008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12.924324011692457</v>
      </c>
      <c r="S889" s="5">
        <v>0</v>
      </c>
      <c r="T889" s="5">
        <v>0</v>
      </c>
      <c r="U889" s="5">
        <v>26.71875</v>
      </c>
      <c r="V889" s="5">
        <v>0</v>
      </c>
      <c r="W889" s="5">
        <v>0</v>
      </c>
      <c r="X889" s="5">
        <v>0</v>
      </c>
      <c r="Y889" s="5">
        <f t="shared" si="70"/>
        <v>39.643074011692455</v>
      </c>
      <c r="Z889" s="5">
        <v>0</v>
      </c>
      <c r="AA889" s="5">
        <v>0</v>
      </c>
      <c r="AB889" s="5">
        <f>VLOOKUP($E889,Parametros!$B$3:$F$14,2,FALSE)</f>
        <v>6</v>
      </c>
      <c r="AC889" s="5" t="str">
        <f>VLOOKUP($E889,Parametros!$B$3:$F$14,4,FALSE)</f>
        <v>20226</v>
      </c>
      <c r="AD889" s="5" t="str">
        <f>VLOOKUP($E889,Parametros!$B$3:$F$14,5,FALSE)</f>
        <v>2022-6-01</v>
      </c>
      <c r="AE889" s="5">
        <v>0</v>
      </c>
      <c r="AF889" t="s">
        <v>407</v>
      </c>
      <c r="AG889" t="s">
        <v>408</v>
      </c>
      <c r="AH889" s="40">
        <f t="shared" si="71"/>
        <v>928.39730549370915</v>
      </c>
      <c r="AJ889" t="str">
        <f t="shared" si="69"/>
        <v>INSERT INTO TABLA_PRESUPUESTO VALUES ('VSR','96568970-C','14005076-18',2022,'Junio',67.5,'CLP',3753.09375,2385.62289,0,375,24.430481,0,0,0,0,0,12.924324,0,0,26.71875,0,0,0,39.643074,0,0,6,'20226','2022-6-01');</v>
      </c>
    </row>
    <row r="890" spans="1:36" x14ac:dyDescent="0.2">
      <c r="A890" s="7" t="s">
        <v>117</v>
      </c>
      <c r="B890" t="s">
        <v>107</v>
      </c>
      <c r="C890" t="s">
        <v>132</v>
      </c>
      <c r="D890">
        <v>2022</v>
      </c>
      <c r="E890" t="s">
        <v>50</v>
      </c>
      <c r="F890" s="5">
        <v>90</v>
      </c>
      <c r="G890" t="s">
        <v>119</v>
      </c>
      <c r="H890" s="5">
        <v>5004.125</v>
      </c>
      <c r="I890" s="5">
        <v>2861.9901487617976</v>
      </c>
      <c r="J890" s="5">
        <v>0</v>
      </c>
      <c r="K890" s="5">
        <v>500</v>
      </c>
      <c r="L890" s="5">
        <v>32.573974241837341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17.232432015589943</v>
      </c>
      <c r="S890" s="5">
        <v>0</v>
      </c>
      <c r="T890" s="5">
        <v>0</v>
      </c>
      <c r="U890" s="5">
        <v>35.625</v>
      </c>
      <c r="V890" s="5">
        <v>0</v>
      </c>
      <c r="W890" s="5">
        <v>0</v>
      </c>
      <c r="X890" s="5">
        <v>0</v>
      </c>
      <c r="Y890" s="5">
        <f t="shared" si="70"/>
        <v>52.857432015589943</v>
      </c>
      <c r="Z890" s="5">
        <v>0</v>
      </c>
      <c r="AA890" s="5">
        <v>0</v>
      </c>
      <c r="AB890" s="5">
        <f>VLOOKUP($E890,Parametros!$B$3:$F$14,2,FALSE)</f>
        <v>6</v>
      </c>
      <c r="AC890" s="5" t="str">
        <f>VLOOKUP($E890,Parametros!$B$3:$F$14,4,FALSE)</f>
        <v>20226</v>
      </c>
      <c r="AD890" s="5" t="str">
        <f>VLOOKUP($E890,Parametros!$B$3:$F$14,5,FALSE)</f>
        <v>2022-6-01</v>
      </c>
      <c r="AE890" s="5">
        <v>0</v>
      </c>
      <c r="AF890" t="s">
        <v>407</v>
      </c>
      <c r="AG890" t="s">
        <v>408</v>
      </c>
      <c r="AH890" s="40">
        <f t="shared" si="71"/>
        <v>1556.7034449807752</v>
      </c>
      <c r="AJ890" t="str">
        <f t="shared" si="69"/>
        <v>INSERT INTO TABLA_PRESUPUESTO VALUES ('VSR','96568970-C','14005075-18',2022,'Junio',90,'CLP',5004.125,2861.990149,0,500,32.573974,0,0,0,0,0,17.232432,0,0,35.625,0,0,0,52.857432,0,0,6,'20226','2022-6-01');</v>
      </c>
    </row>
    <row r="891" spans="1:36" x14ac:dyDescent="0.2">
      <c r="A891" s="7" t="s">
        <v>117</v>
      </c>
      <c r="B891" t="s">
        <v>83</v>
      </c>
      <c r="C891" t="s">
        <v>133</v>
      </c>
      <c r="D891">
        <v>2022</v>
      </c>
      <c r="E891" t="s">
        <v>50</v>
      </c>
      <c r="F891" s="5">
        <v>22.5</v>
      </c>
      <c r="G891" t="s">
        <v>134</v>
      </c>
      <c r="H891" s="5">
        <v>3600</v>
      </c>
      <c r="I891" s="5">
        <v>1521.9194801775232</v>
      </c>
      <c r="J891" s="5">
        <v>0</v>
      </c>
      <c r="K891" s="5">
        <v>0</v>
      </c>
      <c r="L891" s="5">
        <v>8.1434935604593353</v>
      </c>
      <c r="M891" s="5">
        <v>21.1965</v>
      </c>
      <c r="N891" s="5">
        <v>12.09497621878716</v>
      </c>
      <c r="O891" s="5">
        <v>16.163793103448278</v>
      </c>
      <c r="P891" s="5">
        <v>1.5476367419738406</v>
      </c>
      <c r="Q891" s="5">
        <v>12.397123424399629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f t="shared" si="70"/>
        <v>77.572886408604418</v>
      </c>
      <c r="Z891" s="5">
        <v>14.172856919995514</v>
      </c>
      <c r="AA891" s="5">
        <v>0</v>
      </c>
      <c r="AB891" s="5">
        <f>VLOOKUP($E891,Parametros!$B$3:$F$14,2,FALSE)</f>
        <v>6</v>
      </c>
      <c r="AC891" s="5" t="str">
        <f>VLOOKUP($E891,Parametros!$B$3:$F$14,4,FALSE)</f>
        <v>20226</v>
      </c>
      <c r="AD891" s="5" t="str">
        <f>VLOOKUP($E891,Parametros!$B$3:$F$14,5,FALSE)</f>
        <v>2022-6-01</v>
      </c>
      <c r="AE891" s="5">
        <v>0</v>
      </c>
      <c r="AF891" t="s">
        <v>409</v>
      </c>
      <c r="AG891" t="s">
        <v>410</v>
      </c>
      <c r="AH891" s="40">
        <f t="shared" si="71"/>
        <v>1992.3641398534132</v>
      </c>
      <c r="AJ891" t="str">
        <f t="shared" si="69"/>
        <v>INSERT INTO TABLA_PRESUPUESTO VALUES ('VSR','80152-C','14004807-18',2022,'Junio',22.5,'USD',3600,1521.91948,0,0,8.143494,21.1965,12.094976,16.163793,1.547637,12.397123,0,0,0,0,0,0,0,77.572886,14.172857,0,6,'20226','2022-6-01');</v>
      </c>
    </row>
    <row r="892" spans="1:36" x14ac:dyDescent="0.2">
      <c r="A892" s="7" t="s">
        <v>117</v>
      </c>
      <c r="B892" t="s">
        <v>83</v>
      </c>
      <c r="C892" t="s">
        <v>135</v>
      </c>
      <c r="D892">
        <v>2022</v>
      </c>
      <c r="E892" t="s">
        <v>50</v>
      </c>
      <c r="F892" s="5">
        <v>22.5</v>
      </c>
      <c r="G892" t="s">
        <v>134</v>
      </c>
      <c r="H892" s="5">
        <v>2700</v>
      </c>
      <c r="I892" s="5">
        <v>1836.2252617057418</v>
      </c>
      <c r="J892" s="5">
        <v>0</v>
      </c>
      <c r="K892" s="5">
        <v>0</v>
      </c>
      <c r="L892" s="5">
        <v>8.1434935604593353</v>
      </c>
      <c r="M892" s="5">
        <v>21.1965</v>
      </c>
      <c r="N892" s="5">
        <v>12.09497621878716</v>
      </c>
      <c r="O892" s="5">
        <v>16.163793103448278</v>
      </c>
      <c r="P892" s="5">
        <v>1.5476367419738406</v>
      </c>
      <c r="Q892" s="5">
        <v>9.2978425682997212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f t="shared" si="70"/>
        <v>74.473605552504523</v>
      </c>
      <c r="Z892" s="5">
        <v>14.172856919995514</v>
      </c>
      <c r="AA892" s="5">
        <v>0</v>
      </c>
      <c r="AB892" s="5">
        <f>VLOOKUP($E892,Parametros!$B$3:$F$14,2,FALSE)</f>
        <v>6</v>
      </c>
      <c r="AC892" s="5" t="str">
        <f>VLOOKUP($E892,Parametros!$B$3:$F$14,4,FALSE)</f>
        <v>20226</v>
      </c>
      <c r="AD892" s="5" t="str">
        <f>VLOOKUP($E892,Parametros!$B$3:$F$14,5,FALSE)</f>
        <v>2022-6-01</v>
      </c>
      <c r="AE892" s="5">
        <v>0</v>
      </c>
      <c r="AF892" t="s">
        <v>409</v>
      </c>
      <c r="AG892" t="s">
        <v>410</v>
      </c>
      <c r="AH892" s="40">
        <f t="shared" si="71"/>
        <v>781.15763918129426</v>
      </c>
      <c r="AJ892" t="str">
        <f t="shared" si="69"/>
        <v>INSERT INTO TABLA_PRESUPUESTO VALUES ('VSR','80152-C','14004877-18',2022,'Junio',22.5,'USD',2700,1836.225262,0,0,8.143494,21.1965,12.094976,16.163793,1.547637,9.297843,0,0,0,0,0,0,0,74.473606,14.172857,0,6,'20226','2022-6-01');</v>
      </c>
    </row>
    <row r="893" spans="1:36" x14ac:dyDescent="0.2">
      <c r="A893" s="7" t="s">
        <v>117</v>
      </c>
      <c r="B893" t="s">
        <v>83</v>
      </c>
      <c r="C893" t="s">
        <v>139</v>
      </c>
      <c r="D893">
        <v>2022</v>
      </c>
      <c r="E893" t="s">
        <v>50</v>
      </c>
      <c r="F893" s="5">
        <v>45</v>
      </c>
      <c r="G893" t="s">
        <v>134</v>
      </c>
      <c r="H893" s="5">
        <v>1530</v>
      </c>
      <c r="I893" s="5">
        <v>938.63784136777826</v>
      </c>
      <c r="J893" s="5">
        <v>0</v>
      </c>
      <c r="K893" s="5">
        <v>0</v>
      </c>
      <c r="L893" s="5">
        <v>16.286987120918671</v>
      </c>
      <c r="M893" s="5">
        <v>42.393000000000001</v>
      </c>
      <c r="N893" s="5">
        <v>24.18995243757432</v>
      </c>
      <c r="O893" s="5">
        <v>32.327586206896555</v>
      </c>
      <c r="P893" s="5">
        <v>3.0952734839476812</v>
      </c>
      <c r="Q893" s="5">
        <v>5.2687774553698423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f t="shared" si="70"/>
        <v>135.62030342377943</v>
      </c>
      <c r="Z893" s="5">
        <v>28.345713839991028</v>
      </c>
      <c r="AA893" s="5">
        <v>0</v>
      </c>
      <c r="AB893" s="5">
        <f>VLOOKUP($E893,Parametros!$B$3:$F$14,2,FALSE)</f>
        <v>6</v>
      </c>
      <c r="AC893" s="5" t="str">
        <f>VLOOKUP($E893,Parametros!$B$3:$F$14,4,FALSE)</f>
        <v>20226</v>
      </c>
      <c r="AD893" s="5" t="str">
        <f>VLOOKUP($E893,Parametros!$B$3:$F$14,5,FALSE)</f>
        <v>2022-6-01</v>
      </c>
      <c r="AE893" s="5">
        <v>0</v>
      </c>
      <c r="AF893" t="s">
        <v>409</v>
      </c>
      <c r="AG893" t="s">
        <v>410</v>
      </c>
      <c r="AH893" s="40">
        <f t="shared" si="71"/>
        <v>439.45486808752344</v>
      </c>
      <c r="AJ893" t="str">
        <f t="shared" si="69"/>
        <v>INSERT INTO TABLA_PRESUPUESTO VALUES ('VSR','80152-C','14004966-20',2022,'Junio',45,'USD',1530,938.637841,0,0,16.286987,42.393,24.189952,32.327586,3.095273,5.268777,0,0,0,0,0,0,0,135.620303,28.345714,0,6,'20226','2022-6-01');</v>
      </c>
    </row>
    <row r="894" spans="1:36" x14ac:dyDescent="0.2">
      <c r="A894" s="7" t="s">
        <v>117</v>
      </c>
      <c r="B894" t="s">
        <v>83</v>
      </c>
      <c r="C894" t="s">
        <v>140</v>
      </c>
      <c r="D894">
        <v>2022</v>
      </c>
      <c r="E894" t="s">
        <v>50</v>
      </c>
      <c r="F894" s="5">
        <v>45</v>
      </c>
      <c r="G894" t="s">
        <v>134</v>
      </c>
      <c r="H894" s="5">
        <v>1530</v>
      </c>
      <c r="I894" s="5">
        <v>1028.9174295213247</v>
      </c>
      <c r="J894" s="5">
        <v>0</v>
      </c>
      <c r="K894" s="5">
        <v>0</v>
      </c>
      <c r="L894" s="5">
        <v>16.286987120918671</v>
      </c>
      <c r="M894" s="5">
        <v>42.393000000000001</v>
      </c>
      <c r="N894" s="5">
        <v>24.18995243757432</v>
      </c>
      <c r="O894" s="5">
        <v>32.327586206896555</v>
      </c>
      <c r="P894" s="5">
        <v>3.0952734839476812</v>
      </c>
      <c r="Q894" s="5">
        <v>5.2687774553698423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f t="shared" si="70"/>
        <v>135.62030342377943</v>
      </c>
      <c r="Z894" s="5">
        <v>28.345713839991028</v>
      </c>
      <c r="AA894" s="5">
        <v>0</v>
      </c>
      <c r="AB894" s="5">
        <f>VLOOKUP($E894,Parametros!$B$3:$F$14,2,FALSE)</f>
        <v>6</v>
      </c>
      <c r="AC894" s="5" t="str">
        <f>VLOOKUP($E894,Parametros!$B$3:$F$14,4,FALSE)</f>
        <v>20226</v>
      </c>
      <c r="AD894" s="5" t="str">
        <f>VLOOKUP($E894,Parametros!$B$3:$F$14,5,FALSE)</f>
        <v>2022-6-01</v>
      </c>
      <c r="AE894" s="5">
        <v>0</v>
      </c>
      <c r="AF894" t="s">
        <v>409</v>
      </c>
      <c r="AG894" t="s">
        <v>410</v>
      </c>
      <c r="AH894" s="40">
        <f t="shared" si="71"/>
        <v>349.17527993397721</v>
      </c>
      <c r="AJ894" t="str">
        <f t="shared" si="69"/>
        <v>INSERT INTO TABLA_PRESUPUESTO VALUES ('VSR','80152-C','14004967-19',2022,'Junio',45,'USD',1530,1028.91743,0,0,16.286987,42.393,24.189952,32.327586,3.095273,5.268777,0,0,0,0,0,0,0,135.620303,28.345714,0,6,'20226','2022-6-01');</v>
      </c>
    </row>
    <row r="895" spans="1:36" x14ac:dyDescent="0.2">
      <c r="A895" s="7" t="s">
        <v>117</v>
      </c>
      <c r="B895" t="s">
        <v>83</v>
      </c>
      <c r="C895" t="s">
        <v>141</v>
      </c>
      <c r="D895">
        <v>2022</v>
      </c>
      <c r="E895" t="s">
        <v>50</v>
      </c>
      <c r="F895" s="5">
        <v>22.5</v>
      </c>
      <c r="G895" t="s">
        <v>134</v>
      </c>
      <c r="H895" s="5">
        <v>765</v>
      </c>
      <c r="I895" s="5">
        <v>576.45240665845517</v>
      </c>
      <c r="J895" s="5">
        <v>0</v>
      </c>
      <c r="K895" s="5">
        <v>0</v>
      </c>
      <c r="L895" s="5">
        <v>8.1434935604593353</v>
      </c>
      <c r="M895" s="5">
        <v>21.1965</v>
      </c>
      <c r="N895" s="5">
        <v>12.09497621878716</v>
      </c>
      <c r="O895" s="5">
        <v>16.163793103448278</v>
      </c>
      <c r="P895" s="5">
        <v>1.5476367419738406</v>
      </c>
      <c r="Q895" s="5">
        <v>2.6343887276849212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f t="shared" si="70"/>
        <v>67.810151711889716</v>
      </c>
      <c r="Z895" s="5">
        <v>14.172856919995514</v>
      </c>
      <c r="AA895" s="5">
        <v>0</v>
      </c>
      <c r="AB895" s="5">
        <f>VLOOKUP($E895,Parametros!$B$3:$F$14,2,FALSE)</f>
        <v>6</v>
      </c>
      <c r="AC895" s="5" t="str">
        <f>VLOOKUP($E895,Parametros!$B$3:$F$14,4,FALSE)</f>
        <v>20226</v>
      </c>
      <c r="AD895" s="5" t="str">
        <f>VLOOKUP($E895,Parametros!$B$3:$F$14,5,FALSE)</f>
        <v>2022-6-01</v>
      </c>
      <c r="AE895" s="5">
        <v>0</v>
      </c>
      <c r="AF895" t="s">
        <v>409</v>
      </c>
      <c r="AG895" t="s">
        <v>410</v>
      </c>
      <c r="AH895" s="40">
        <f t="shared" si="71"/>
        <v>112.5939480691958</v>
      </c>
      <c r="AJ895" t="str">
        <f t="shared" si="69"/>
        <v>INSERT INTO TABLA_PRESUPUESTO VALUES ('VSR','80152-C','14004801-19',2022,'Junio',22.5,'USD',765,576.452407,0,0,8.143494,21.1965,12.094976,16.163793,1.547637,2.634389,0,0,0,0,0,0,0,67.810152,14.172857,0,6,'20226','2022-6-01');</v>
      </c>
    </row>
    <row r="896" spans="1:36" x14ac:dyDescent="0.2">
      <c r="A896" s="7" t="s">
        <v>117</v>
      </c>
      <c r="B896" t="s">
        <v>83</v>
      </c>
      <c r="C896" t="s">
        <v>142</v>
      </c>
      <c r="D896">
        <v>2022</v>
      </c>
      <c r="E896" t="s">
        <v>50</v>
      </c>
      <c r="F896" s="5">
        <v>45</v>
      </c>
      <c r="G896" t="s">
        <v>134</v>
      </c>
      <c r="H896" s="5">
        <v>1125</v>
      </c>
      <c r="I896" s="5">
        <v>710.17182381089015</v>
      </c>
      <c r="J896" s="5">
        <v>0</v>
      </c>
      <c r="K896" s="5">
        <v>0</v>
      </c>
      <c r="L896" s="5">
        <v>16.286987120918671</v>
      </c>
      <c r="M896" s="5">
        <v>42.393000000000001</v>
      </c>
      <c r="N896" s="5">
        <v>24.18995243757432</v>
      </c>
      <c r="O896" s="5">
        <v>32.327586206896555</v>
      </c>
      <c r="P896" s="5">
        <v>3.0952734839476812</v>
      </c>
      <c r="Q896" s="5">
        <v>3.8741010701248841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f t="shared" si="70"/>
        <v>134.22562703853447</v>
      </c>
      <c r="Z896" s="5">
        <v>28.345713839991028</v>
      </c>
      <c r="AA896" s="5">
        <v>0</v>
      </c>
      <c r="AB896" s="5">
        <f>VLOOKUP($E896,Parametros!$B$3:$F$14,2,FALSE)</f>
        <v>6</v>
      </c>
      <c r="AC896" s="5" t="str">
        <f>VLOOKUP($E896,Parametros!$B$3:$F$14,4,FALSE)</f>
        <v>20226</v>
      </c>
      <c r="AD896" s="5" t="str">
        <f>VLOOKUP($E896,Parametros!$B$3:$F$14,5,FALSE)</f>
        <v>2022-6-01</v>
      </c>
      <c r="AE896" s="5">
        <v>0</v>
      </c>
      <c r="AF896" t="s">
        <v>409</v>
      </c>
      <c r="AG896" t="s">
        <v>410</v>
      </c>
      <c r="AH896" s="40">
        <f t="shared" si="71"/>
        <v>264.31556202965669</v>
      </c>
      <c r="AJ896" t="str">
        <f t="shared" si="69"/>
        <v>INSERT INTO TABLA_PRESUPUESTO VALUES ('VSR','80152-C','14004971-20',2022,'Junio',45,'USD',1125,710.171824,0,0,16.286987,42.393,24.189952,32.327586,3.095273,3.874101,0,0,0,0,0,0,0,134.225627,28.345714,0,6,'20226','2022-6-01');</v>
      </c>
    </row>
    <row r="897" spans="1:36" x14ac:dyDescent="0.2">
      <c r="A897" s="7" t="s">
        <v>117</v>
      </c>
      <c r="B897" t="s">
        <v>83</v>
      </c>
      <c r="C897" t="s">
        <v>143</v>
      </c>
      <c r="D897">
        <v>2022</v>
      </c>
      <c r="E897" t="s">
        <v>50</v>
      </c>
      <c r="F897" s="5">
        <v>45</v>
      </c>
      <c r="G897" t="s">
        <v>134</v>
      </c>
      <c r="H897" s="5">
        <v>2250</v>
      </c>
      <c r="I897" s="5">
        <v>990.34846450041471</v>
      </c>
      <c r="J897" s="5">
        <v>0</v>
      </c>
      <c r="K897" s="5">
        <v>337.5</v>
      </c>
      <c r="L897" s="5">
        <v>16.286987120918671</v>
      </c>
      <c r="M897" s="5">
        <v>42.393000000000001</v>
      </c>
      <c r="N897" s="5">
        <v>24.18995243757432</v>
      </c>
      <c r="O897" s="5">
        <v>32.327586206896555</v>
      </c>
      <c r="P897" s="5">
        <v>3.0952734839476812</v>
      </c>
      <c r="Q897" s="5">
        <v>7.7482021402497683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f t="shared" si="70"/>
        <v>138.09972810865935</v>
      </c>
      <c r="Z897" s="5">
        <v>28.345713839991028</v>
      </c>
      <c r="AA897" s="5">
        <v>0</v>
      </c>
      <c r="AB897" s="5">
        <f>VLOOKUP($E897,Parametros!$B$3:$F$14,2,FALSE)</f>
        <v>6</v>
      </c>
      <c r="AC897" s="5" t="str">
        <f>VLOOKUP($E897,Parametros!$B$3:$F$14,4,FALSE)</f>
        <v>20226</v>
      </c>
      <c r="AD897" s="5" t="str">
        <f>VLOOKUP($E897,Parametros!$B$3:$F$14,5,FALSE)</f>
        <v>2022-6-01</v>
      </c>
      <c r="AE897" s="5">
        <v>0</v>
      </c>
      <c r="AF897" t="s">
        <v>409</v>
      </c>
      <c r="AG897" t="s">
        <v>410</v>
      </c>
      <c r="AH897" s="40">
        <f t="shared" si="71"/>
        <v>767.76482027000748</v>
      </c>
      <c r="AJ897" t="str">
        <f t="shared" si="69"/>
        <v>INSERT INTO TABLA_PRESUPUESTO VALUES ('VSR','80152-C','14005004-19',2022,'Junio',45,'USD',2250,990.348465,0,337.5,16.286987,42.393,24.189952,32.327586,3.095273,7.748202,0,0,0,0,0,0,0,138.099728,28.345714,0,6,'20226','2022-6-01');</v>
      </c>
    </row>
    <row r="898" spans="1:36" x14ac:dyDescent="0.2">
      <c r="A898" s="7" t="s">
        <v>117</v>
      </c>
      <c r="B898" t="s">
        <v>83</v>
      </c>
      <c r="C898" t="s">
        <v>144</v>
      </c>
      <c r="D898">
        <v>2022</v>
      </c>
      <c r="E898" t="s">
        <v>50</v>
      </c>
      <c r="F898" s="5">
        <v>22.5</v>
      </c>
      <c r="G898" t="s">
        <v>134</v>
      </c>
      <c r="H898" s="5">
        <v>2160</v>
      </c>
      <c r="I898" s="5">
        <v>2085.207046788445</v>
      </c>
      <c r="J898" s="5">
        <v>0</v>
      </c>
      <c r="K898" s="5">
        <v>0</v>
      </c>
      <c r="L898" s="5">
        <v>8.1434935604593353</v>
      </c>
      <c r="M898" s="5">
        <v>21.1965</v>
      </c>
      <c r="N898" s="5">
        <v>12.09497621878716</v>
      </c>
      <c r="O898" s="5">
        <v>16.163793103448278</v>
      </c>
      <c r="P898" s="5">
        <v>1.5476367419738406</v>
      </c>
      <c r="Q898" s="5">
        <v>7.4382740546397779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f t="shared" si="70"/>
        <v>72.614037038844572</v>
      </c>
      <c r="Z898" s="5">
        <v>14.172856919995514</v>
      </c>
      <c r="AA898" s="5">
        <v>0</v>
      </c>
      <c r="AB898" s="5">
        <f>VLOOKUP($E898,Parametros!$B$3:$F$14,2,FALSE)</f>
        <v>6</v>
      </c>
      <c r="AC898" s="5" t="str">
        <f>VLOOKUP($E898,Parametros!$B$3:$F$14,4,FALSE)</f>
        <v>20226</v>
      </c>
      <c r="AD898" s="5" t="str">
        <f>VLOOKUP($E898,Parametros!$B$3:$F$14,5,FALSE)</f>
        <v>2022-6-01</v>
      </c>
      <c r="AE898" s="5">
        <v>-2.1138646388862981E-13</v>
      </c>
      <c r="AF898" t="s">
        <v>409</v>
      </c>
      <c r="AG898" t="s">
        <v>410</v>
      </c>
      <c r="AH898" s="40">
        <f t="shared" si="71"/>
        <v>-5.9645773877488075</v>
      </c>
      <c r="AJ898" t="str">
        <f t="shared" si="69"/>
        <v>INSERT INTO TABLA_PRESUPUESTO VALUES ('VSR','80152-C','14004879-18',2022,'Junio',22.5,'USD',2160,2085.207047,0,0,8.143494,21.1965,12.094976,16.163793,1.547637,7.438274,0,0,0,0,0,0,0,72.614037,14.172857,0,6,'20226','2022-6-01');</v>
      </c>
    </row>
    <row r="899" spans="1:36" x14ac:dyDescent="0.2">
      <c r="A899" s="7" t="s">
        <v>117</v>
      </c>
      <c r="B899" t="s">
        <v>83</v>
      </c>
      <c r="C899" t="s">
        <v>145</v>
      </c>
      <c r="D899">
        <v>2022</v>
      </c>
      <c r="E899" t="s">
        <v>50</v>
      </c>
      <c r="F899" s="5">
        <v>49.5</v>
      </c>
      <c r="G899" t="s">
        <v>134</v>
      </c>
      <c r="H899" s="5">
        <v>3960</v>
      </c>
      <c r="I899" s="5">
        <v>1189.4590576880391</v>
      </c>
      <c r="J899" s="5">
        <v>0</v>
      </c>
      <c r="K899" s="5">
        <v>990</v>
      </c>
      <c r="L899" s="5">
        <v>17.915685833010539</v>
      </c>
      <c r="M899" s="5">
        <v>46.632299999999994</v>
      </c>
      <c r="N899" s="5">
        <v>26.608947681331745</v>
      </c>
      <c r="O899" s="5">
        <v>35.560344827586214</v>
      </c>
      <c r="P899" s="5">
        <v>3.4048008323424495</v>
      </c>
      <c r="Q899" s="5">
        <v>13.636835766839592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f t="shared" si="70"/>
        <v>157.02351433209014</v>
      </c>
      <c r="Z899" s="5">
        <v>31.180285223990129</v>
      </c>
      <c r="AA899" s="5">
        <v>0</v>
      </c>
      <c r="AB899" s="5">
        <f>VLOOKUP($E899,Parametros!$B$3:$F$14,2,FALSE)</f>
        <v>6</v>
      </c>
      <c r="AC899" s="5" t="str">
        <f>VLOOKUP($E899,Parametros!$B$3:$F$14,4,FALSE)</f>
        <v>20226</v>
      </c>
      <c r="AD899" s="5" t="str">
        <f>VLOOKUP($E899,Parametros!$B$3:$F$14,5,FALSE)</f>
        <v>2022-6-01</v>
      </c>
      <c r="AE899" s="5">
        <v>0</v>
      </c>
      <c r="AF899" t="s">
        <v>409</v>
      </c>
      <c r="AG899" t="s">
        <v>410</v>
      </c>
      <c r="AH899" s="40">
        <f t="shared" si="71"/>
        <v>1605.6017421468598</v>
      </c>
      <c r="AJ899" t="str">
        <f t="shared" si="69"/>
        <v>INSERT INTO TABLA_PRESUPUESTO VALUES ('VSR','80152-C','14004952-20',2022,'Junio',49.5,'USD',3960,1189.459058,0,990,17.915686,46.6323,26.608948,35.560345,3.404801,13.636836,0,0,0,0,0,0,0,157.023514,31.180285,0,6,'20226','2022-6-01');</v>
      </c>
    </row>
    <row r="900" spans="1:36" x14ac:dyDescent="0.2">
      <c r="A900" s="7" t="s">
        <v>117</v>
      </c>
      <c r="B900" t="s">
        <v>83</v>
      </c>
      <c r="C900" t="s">
        <v>146</v>
      </c>
      <c r="D900">
        <v>2022</v>
      </c>
      <c r="E900" t="s">
        <v>50</v>
      </c>
      <c r="F900" s="5">
        <v>49.5</v>
      </c>
      <c r="G900" t="s">
        <v>134</v>
      </c>
      <c r="H900" s="5">
        <v>3960</v>
      </c>
      <c r="I900" s="5">
        <v>958.06962961221654</v>
      </c>
      <c r="J900" s="5">
        <v>0</v>
      </c>
      <c r="K900" s="5">
        <v>495</v>
      </c>
      <c r="L900" s="5">
        <v>17.915685833010539</v>
      </c>
      <c r="M900" s="5">
        <v>46.632299999999994</v>
      </c>
      <c r="N900" s="5">
        <v>26.608947681331745</v>
      </c>
      <c r="O900" s="5">
        <v>35.560344827586214</v>
      </c>
      <c r="P900" s="5">
        <v>3.4048008323424495</v>
      </c>
      <c r="Q900" s="5">
        <v>13.636835766839592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f t="shared" si="70"/>
        <v>157.02351433209014</v>
      </c>
      <c r="Z900" s="5">
        <v>31.180285223990129</v>
      </c>
      <c r="AA900" s="5">
        <v>0</v>
      </c>
      <c r="AB900" s="5">
        <f>VLOOKUP($E900,Parametros!$B$3:$F$14,2,FALSE)</f>
        <v>6</v>
      </c>
      <c r="AC900" s="5" t="str">
        <f>VLOOKUP($E900,Parametros!$B$3:$F$14,4,FALSE)</f>
        <v>20226</v>
      </c>
      <c r="AD900" s="5" t="str">
        <f>VLOOKUP($E900,Parametros!$B$3:$F$14,5,FALSE)</f>
        <v>2022-6-01</v>
      </c>
      <c r="AE900" s="5">
        <v>0</v>
      </c>
      <c r="AF900" t="s">
        <v>409</v>
      </c>
      <c r="AG900" t="s">
        <v>410</v>
      </c>
      <c r="AH900" s="40">
        <f t="shared" si="71"/>
        <v>2331.9911702226827</v>
      </c>
      <c r="AJ900" t="str">
        <f t="shared" si="69"/>
        <v>INSERT INTO TABLA_PRESUPUESTO VALUES ('VSR','80152-C','14004810-18',2022,'Junio',49.5,'USD',3960,958.06963,0,495,17.915686,46.6323,26.608948,35.560345,3.404801,13.636836,0,0,0,0,0,0,0,157.023514,31.180285,0,6,'20226','2022-6-01');</v>
      </c>
    </row>
    <row r="901" spans="1:36" x14ac:dyDescent="0.2">
      <c r="A901" s="7" t="s">
        <v>117</v>
      </c>
      <c r="B901" t="s">
        <v>83</v>
      </c>
      <c r="C901" t="s">
        <v>148</v>
      </c>
      <c r="D901">
        <v>2022</v>
      </c>
      <c r="E901" t="s">
        <v>50</v>
      </c>
      <c r="F901" s="5">
        <v>49.5</v>
      </c>
      <c r="G901" t="s">
        <v>134</v>
      </c>
      <c r="H901" s="5">
        <v>2722.5</v>
      </c>
      <c r="I901" s="5">
        <v>1149.9960003792548</v>
      </c>
      <c r="J901" s="5">
        <v>0</v>
      </c>
      <c r="K901" s="5">
        <v>742.5</v>
      </c>
      <c r="L901" s="5">
        <v>0</v>
      </c>
      <c r="M901" s="5">
        <v>46.632299999999994</v>
      </c>
      <c r="N901" s="5">
        <v>26.608947681331745</v>
      </c>
      <c r="O901" s="5">
        <v>35.560344827586214</v>
      </c>
      <c r="P901" s="5">
        <v>3.4048008323424495</v>
      </c>
      <c r="Q901" s="5">
        <v>9.3753245897022204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f t="shared" si="70"/>
        <v>152.76200315495277</v>
      </c>
      <c r="Z901" s="5">
        <v>31.180285223990129</v>
      </c>
      <c r="AA901" s="5">
        <v>0</v>
      </c>
      <c r="AB901" s="5">
        <f>VLOOKUP($E901,Parametros!$B$3:$F$14,2,FALSE)</f>
        <v>6</v>
      </c>
      <c r="AC901" s="5" t="str">
        <f>VLOOKUP($E901,Parametros!$B$3:$F$14,4,FALSE)</f>
        <v>20226</v>
      </c>
      <c r="AD901" s="5" t="str">
        <f>VLOOKUP($E901,Parametros!$B$3:$F$14,5,FALSE)</f>
        <v>2022-6-01</v>
      </c>
      <c r="AE901" s="5">
        <v>0</v>
      </c>
      <c r="AF901" t="s">
        <v>409</v>
      </c>
      <c r="AG901" t="s">
        <v>410</v>
      </c>
      <c r="AH901" s="40">
        <f t="shared" si="71"/>
        <v>677.24199646579234</v>
      </c>
      <c r="AJ901" t="str">
        <f t="shared" si="69"/>
        <v>INSERT INTO TABLA_PRESUPUESTO VALUES ('VSR','80152-C','14004950-19',2022,'Junio',49.5,'USD',2722.5,1149.996,0,742.5,0,46.6323,26.608948,35.560345,3.404801,9.375325,0,0,0,0,0,0,0,152.762003,31.180285,0,6,'20226','2022-6-01');</v>
      </c>
    </row>
    <row r="902" spans="1:36" x14ac:dyDescent="0.2">
      <c r="A902" s="7" t="s">
        <v>117</v>
      </c>
      <c r="B902" t="s">
        <v>85</v>
      </c>
      <c r="C902" t="s">
        <v>149</v>
      </c>
      <c r="D902">
        <v>2022</v>
      </c>
      <c r="E902" t="s">
        <v>50</v>
      </c>
      <c r="F902" s="5">
        <v>157.5</v>
      </c>
      <c r="G902" t="s">
        <v>134</v>
      </c>
      <c r="H902" s="5">
        <v>7008.75</v>
      </c>
      <c r="I902" s="5">
        <v>3476.6570840741124</v>
      </c>
      <c r="J902" s="5">
        <v>0</v>
      </c>
      <c r="K902" s="5">
        <v>708.75</v>
      </c>
      <c r="L902" s="5">
        <v>0</v>
      </c>
      <c r="M902" s="5">
        <v>114.54366477272727</v>
      </c>
      <c r="N902" s="5">
        <v>52.743055555555571</v>
      </c>
      <c r="O902" s="5">
        <v>70.486111111111114</v>
      </c>
      <c r="P902" s="5">
        <v>6.7488425925925934</v>
      </c>
      <c r="Q902" s="5">
        <v>24.135649666878027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f t="shared" si="70"/>
        <v>367.86732213883312</v>
      </c>
      <c r="Z902" s="5">
        <v>99.209998439968572</v>
      </c>
      <c r="AA902" s="5">
        <v>0</v>
      </c>
      <c r="AB902" s="5">
        <f>VLOOKUP($E902,Parametros!$B$3:$F$14,2,FALSE)</f>
        <v>6</v>
      </c>
      <c r="AC902" s="5" t="str">
        <f>VLOOKUP($E902,Parametros!$B$3:$F$14,4,FALSE)</f>
        <v>20226</v>
      </c>
      <c r="AD902" s="5" t="str">
        <f>VLOOKUP($E902,Parametros!$B$3:$F$14,5,FALSE)</f>
        <v>2022-6-01</v>
      </c>
      <c r="AE902" s="5">
        <v>0</v>
      </c>
      <c r="AF902" t="s">
        <v>409</v>
      </c>
      <c r="AG902" t="s">
        <v>411</v>
      </c>
      <c r="AH902" s="40">
        <f t="shared" si="71"/>
        <v>2455.4755937870545</v>
      </c>
      <c r="AJ902" t="str">
        <f t="shared" si="69"/>
        <v>INSERT INTO TABLA_PRESUPUESTO VALUES ('VSR','80169-C','14002773-15',2022,'Junio',157.5,'USD',7008.75,3476.657084,0,708.75,0,114.543665,52.743056,70.486111,6.748843,24.13565,0,0,0,0,0,0,0,367.867322,99.209998,0,6,'20226','2022-6-01');</v>
      </c>
    </row>
    <row r="903" spans="1:36" x14ac:dyDescent="0.2">
      <c r="A903" s="7" t="s">
        <v>117</v>
      </c>
      <c r="B903" t="s">
        <v>85</v>
      </c>
      <c r="C903" t="s">
        <v>150</v>
      </c>
      <c r="D903">
        <v>2022</v>
      </c>
      <c r="E903" t="s">
        <v>50</v>
      </c>
      <c r="F903" s="5">
        <v>67.5</v>
      </c>
      <c r="G903" t="s">
        <v>134</v>
      </c>
      <c r="H903" s="5">
        <v>2261.25</v>
      </c>
      <c r="I903" s="5">
        <v>959.16903509896781</v>
      </c>
      <c r="J903" s="5">
        <v>0</v>
      </c>
      <c r="K903" s="5">
        <v>202.5</v>
      </c>
      <c r="L903" s="5">
        <v>0</v>
      </c>
      <c r="M903" s="5">
        <v>208.39014204545452</v>
      </c>
      <c r="N903" s="5">
        <v>22.604166666666668</v>
      </c>
      <c r="O903" s="5">
        <v>30.208333333333332</v>
      </c>
      <c r="P903" s="5">
        <v>2.8923611111111112</v>
      </c>
      <c r="Q903" s="5">
        <v>7.786943150951017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f t="shared" si="70"/>
        <v>314.40051706750313</v>
      </c>
      <c r="Z903" s="5">
        <v>42.518570759986538</v>
      </c>
      <c r="AA903" s="5">
        <v>0</v>
      </c>
      <c r="AB903" s="5">
        <f>VLOOKUP($E903,Parametros!$B$3:$F$14,2,FALSE)</f>
        <v>6</v>
      </c>
      <c r="AC903" s="5" t="str">
        <f>VLOOKUP($E903,Parametros!$B$3:$F$14,4,FALSE)</f>
        <v>20226</v>
      </c>
      <c r="AD903" s="5" t="str">
        <f>VLOOKUP($E903,Parametros!$B$3:$F$14,5,FALSE)</f>
        <v>2022-6-01</v>
      </c>
      <c r="AE903" s="5">
        <v>0</v>
      </c>
      <c r="AF903" t="s">
        <v>409</v>
      </c>
      <c r="AG903" t="s">
        <v>411</v>
      </c>
      <c r="AH903" s="40">
        <f t="shared" si="71"/>
        <v>785.180447833529</v>
      </c>
      <c r="AJ903" t="str">
        <f t="shared" ref="AJ903:AJ966" si="72">TRIM(_xlfn.CONCAT("INSERT INTO TABLA_PRESUPUESTO VALUES ('",A903,"','",B903,"','",C903,"',",D903,",'",E903,"',",SUBSTITUTE(ROUND(F903,6),",","."),",'",G903,"',",SUBSTITUTE(ROUND(H903,6),",","."),",",SUBSTITUTE(ROUND(I903,6),",","."),",",SUBSTITUTE(ROUND(J903,6),",","."),",",SUBSTITUTE(ROUND(K903,6),",","."),",",SUBSTITUTE(ROUND(L903,6),",","."),",",SUBSTITUTE(ROUND(M903,6),",","."),",",SUBSTITUTE(ROUND(N903,6),",","."),",",SUBSTITUTE(ROUND(O903,6),",","."),",",SUBSTITUTE(ROUND(P903,6),",","."),",",SUBSTITUTE(ROUND(Q903,6),",","."),",",SUBSTITUTE(ROUND(R903,6),",","."),",",SUBSTITUTE(ROUND(S903,6),",","."),",",SUBSTITUTE(ROUND(T903,6),",","."),",",SUBSTITUTE(ROUND(U903,6),",","."),",",SUBSTITUTE(ROUND(V903,6),",","."),",",SUBSTITUTE(ROUND(W903,6),",","."),",",SUBSTITUTE(ROUND(X903,6),",","."),",",SUBSTITUTE(ROUND(Y903,6),",","."),",",SUBSTITUTE(ROUND(Z903,6),",","."),",",SUBSTITUTE(ROUND(AA903,6),",","."),",",AB903,",'",AC903,"','",AD903,"');"))</f>
        <v>INSERT INTO TABLA_PRESUPUESTO VALUES ('VSR','80169-C','14004790-18',2022,'Junio',67.5,'USD',2261.25,959.169035,0,202.5,0,208.390142,22.604167,30.208333,2.892361,7.786943,0,0,0,0,0,0,0,314.400517,42.518571,0,6,'20226','2022-6-01');</v>
      </c>
    </row>
    <row r="904" spans="1:36" x14ac:dyDescent="0.2">
      <c r="A904" s="7" t="s">
        <v>117</v>
      </c>
      <c r="B904" t="s">
        <v>85</v>
      </c>
      <c r="C904" t="s">
        <v>151</v>
      </c>
      <c r="D904">
        <v>2022</v>
      </c>
      <c r="E904" t="s">
        <v>50</v>
      </c>
      <c r="F904" s="5">
        <v>67.5</v>
      </c>
      <c r="G904" t="s">
        <v>134</v>
      </c>
      <c r="H904" s="5">
        <v>2261.25</v>
      </c>
      <c r="I904" s="5">
        <v>975.25340753520959</v>
      </c>
      <c r="J904" s="5">
        <v>0</v>
      </c>
      <c r="K904" s="5">
        <v>202.5</v>
      </c>
      <c r="L904" s="5">
        <v>0</v>
      </c>
      <c r="M904" s="5">
        <v>208.39014204545452</v>
      </c>
      <c r="N904" s="5">
        <v>22.604166666666668</v>
      </c>
      <c r="O904" s="5">
        <v>30.208333333333332</v>
      </c>
      <c r="P904" s="5">
        <v>2.8923611111111112</v>
      </c>
      <c r="Q904" s="5">
        <v>7.786943150951017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f t="shared" si="70"/>
        <v>314.40051706750313</v>
      </c>
      <c r="Z904" s="5">
        <v>42.518570759986538</v>
      </c>
      <c r="AA904" s="5">
        <v>0</v>
      </c>
      <c r="AB904" s="5">
        <f>VLOOKUP($E904,Parametros!$B$3:$F$14,2,FALSE)</f>
        <v>6</v>
      </c>
      <c r="AC904" s="5" t="str">
        <f>VLOOKUP($E904,Parametros!$B$3:$F$14,4,FALSE)</f>
        <v>20226</v>
      </c>
      <c r="AD904" s="5" t="str">
        <f>VLOOKUP($E904,Parametros!$B$3:$F$14,5,FALSE)</f>
        <v>2022-6-01</v>
      </c>
      <c r="AE904" s="5">
        <v>0</v>
      </c>
      <c r="AF904" t="s">
        <v>409</v>
      </c>
      <c r="AG904" t="s">
        <v>411</v>
      </c>
      <c r="AH904" s="40">
        <f t="shared" si="71"/>
        <v>769.09607539728734</v>
      </c>
      <c r="AJ904" t="str">
        <f t="shared" si="72"/>
        <v>INSERT INTO TABLA_PRESUPUESTO VALUES ('VSR','80169-C','14004789-19',2022,'Junio',67.5,'USD',2261.25,975.253408,0,202.5,0,208.390142,22.604167,30.208333,2.892361,7.786943,0,0,0,0,0,0,0,314.400517,42.518571,0,6,'20226','2022-6-01');</v>
      </c>
    </row>
    <row r="905" spans="1:36" x14ac:dyDescent="0.2">
      <c r="A905" s="7" t="s">
        <v>117</v>
      </c>
      <c r="B905" t="s">
        <v>85</v>
      </c>
      <c r="C905" t="s">
        <v>152</v>
      </c>
      <c r="D905">
        <v>2022</v>
      </c>
      <c r="E905" t="s">
        <v>50</v>
      </c>
      <c r="F905" s="5">
        <v>135</v>
      </c>
      <c r="G905" t="s">
        <v>134</v>
      </c>
      <c r="H905" s="5">
        <v>4522.5</v>
      </c>
      <c r="I905" s="5">
        <v>1997.2862063769683</v>
      </c>
      <c r="J905" s="5">
        <v>0</v>
      </c>
      <c r="K905" s="5">
        <v>405</v>
      </c>
      <c r="L905" s="5">
        <v>0</v>
      </c>
      <c r="M905" s="5">
        <v>98.180284090909083</v>
      </c>
      <c r="N905" s="5">
        <v>45.208333333333336</v>
      </c>
      <c r="O905" s="5">
        <v>60.416666666666664</v>
      </c>
      <c r="P905" s="5">
        <v>5.7847222222222223</v>
      </c>
      <c r="Q905" s="5">
        <v>15.573886301902034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f t="shared" si="70"/>
        <v>310.20103413500641</v>
      </c>
      <c r="Z905" s="5">
        <v>85.037141519973076</v>
      </c>
      <c r="AA905" s="5">
        <v>0</v>
      </c>
      <c r="AB905" s="5">
        <f>VLOOKUP($E905,Parametros!$B$3:$F$14,2,FALSE)</f>
        <v>6</v>
      </c>
      <c r="AC905" s="5" t="str">
        <f>VLOOKUP($E905,Parametros!$B$3:$F$14,4,FALSE)</f>
        <v>20226</v>
      </c>
      <c r="AD905" s="5" t="str">
        <f>VLOOKUP($E905,Parametros!$B$3:$F$14,5,FALSE)</f>
        <v>2022-6-01</v>
      </c>
      <c r="AE905" s="5">
        <v>0</v>
      </c>
      <c r="AF905" t="s">
        <v>409</v>
      </c>
      <c r="AG905" t="s">
        <v>411</v>
      </c>
      <c r="AH905" s="40">
        <f t="shared" si="71"/>
        <v>1810.0127594880257</v>
      </c>
      <c r="AJ905" t="str">
        <f t="shared" si="72"/>
        <v>INSERT INTO TABLA_PRESUPUESTO VALUES ('VSR','80169-C','14004788-18',2022,'Junio',135,'USD',4522.5,1997.286206,0,405,0,98.180284,45.208333,60.416667,5.784722,15.573886,0,0,0,0,0,0,0,310.201034,85.037142,0,6,'20226','2022-6-01');</v>
      </c>
    </row>
    <row r="906" spans="1:36" x14ac:dyDescent="0.2">
      <c r="A906" s="7" t="s">
        <v>117</v>
      </c>
      <c r="B906" t="s">
        <v>87</v>
      </c>
      <c r="C906" t="s">
        <v>161</v>
      </c>
      <c r="D906">
        <v>2022</v>
      </c>
      <c r="E906" t="s">
        <v>50</v>
      </c>
      <c r="F906" s="5">
        <v>11.25</v>
      </c>
      <c r="G906" t="s">
        <v>134</v>
      </c>
      <c r="H906" s="5">
        <v>2250</v>
      </c>
      <c r="I906" s="5">
        <v>760.87956897960589</v>
      </c>
      <c r="J906" s="5">
        <v>0</v>
      </c>
      <c r="K906" s="5">
        <v>0</v>
      </c>
      <c r="L906" s="5">
        <v>4.0717467802296676</v>
      </c>
      <c r="M906" s="5">
        <v>6.4153318965517236</v>
      </c>
      <c r="N906" s="5">
        <v>6.78125</v>
      </c>
      <c r="O906" s="5">
        <v>9.0625</v>
      </c>
      <c r="P906" s="5">
        <v>0.8677083333333333</v>
      </c>
      <c r="Q906" s="5">
        <v>7.7482021402497683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f t="shared" si="70"/>
        <v>37.961420830132582</v>
      </c>
      <c r="Z906" s="5">
        <v>7.0864284599977569</v>
      </c>
      <c r="AA906" s="5">
        <v>0</v>
      </c>
      <c r="AB906" s="5">
        <f>VLOOKUP($E906,Parametros!$B$3:$F$14,2,FALSE)</f>
        <v>6</v>
      </c>
      <c r="AC906" s="5" t="str">
        <f>VLOOKUP($E906,Parametros!$B$3:$F$14,4,FALSE)</f>
        <v>20226</v>
      </c>
      <c r="AD906" s="5" t="str">
        <f>VLOOKUP($E906,Parametros!$B$3:$F$14,5,FALSE)</f>
        <v>2022-6-01</v>
      </c>
      <c r="AE906" s="5">
        <v>0</v>
      </c>
      <c r="AF906" t="s">
        <v>409</v>
      </c>
      <c r="AG906" t="s">
        <v>412</v>
      </c>
      <c r="AH906" s="40">
        <f t="shared" si="71"/>
        <v>1447.0872634100319</v>
      </c>
      <c r="AJ906" t="str">
        <f t="shared" si="72"/>
        <v>INSERT INTO TABLA_PRESUPUESTO VALUES ('VSR','80174-C','14004913-16',2022,'Junio',11.25,'USD',2250,760.879569,0,0,4.071747,6.415332,6.78125,9.0625,0.867708,7.748202,0,0,0,0,0,0,0,37.961421,7.086428,0,6,'20226','2022-6-01');</v>
      </c>
    </row>
    <row r="907" spans="1:36" x14ac:dyDescent="0.2">
      <c r="A907" s="7" t="s">
        <v>117</v>
      </c>
      <c r="B907" t="s">
        <v>87</v>
      </c>
      <c r="C907" t="s">
        <v>162</v>
      </c>
      <c r="D907">
        <v>2022</v>
      </c>
      <c r="E907" t="s">
        <v>50</v>
      </c>
      <c r="F907" s="5">
        <v>11.25</v>
      </c>
      <c r="G907" t="s">
        <v>134</v>
      </c>
      <c r="H907" s="5">
        <v>1350</v>
      </c>
      <c r="I907" s="5">
        <v>920.6974506241047</v>
      </c>
      <c r="J907" s="5">
        <v>0</v>
      </c>
      <c r="K907" s="5">
        <v>0</v>
      </c>
      <c r="L907" s="5">
        <v>4.0717467802296676</v>
      </c>
      <c r="M907" s="5">
        <v>6.4153318965517236</v>
      </c>
      <c r="N907" s="5">
        <v>6.78125</v>
      </c>
      <c r="O907" s="5">
        <v>9.0625</v>
      </c>
      <c r="P907" s="5">
        <v>0.8677083333333333</v>
      </c>
      <c r="Q907" s="5">
        <v>4.6489212841498606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f t="shared" si="70"/>
        <v>34.862139974032672</v>
      </c>
      <c r="Z907" s="5">
        <v>7.0864284599977569</v>
      </c>
      <c r="AA907" s="5">
        <v>0</v>
      </c>
      <c r="AB907" s="5">
        <f>VLOOKUP($E907,Parametros!$B$3:$F$14,2,FALSE)</f>
        <v>6</v>
      </c>
      <c r="AC907" s="5" t="str">
        <f>VLOOKUP($E907,Parametros!$B$3:$F$14,4,FALSE)</f>
        <v>20226</v>
      </c>
      <c r="AD907" s="5" t="str">
        <f>VLOOKUP($E907,Parametros!$B$3:$F$14,5,FALSE)</f>
        <v>2022-6-01</v>
      </c>
      <c r="AE907" s="5">
        <v>0</v>
      </c>
      <c r="AF907" t="s">
        <v>409</v>
      </c>
      <c r="AG907" t="s">
        <v>412</v>
      </c>
      <c r="AH907" s="40">
        <f t="shared" si="71"/>
        <v>390.36866262163295</v>
      </c>
      <c r="AJ907" t="str">
        <f t="shared" si="72"/>
        <v>INSERT INTO TABLA_PRESUPUESTO VALUES ('VSR','80174-C','14004877-15',2022,'Junio',11.25,'USD',1350,920.697451,0,0,4.071747,6.415332,6.78125,9.0625,0.867708,4.648921,0,0,0,0,0,0,0,34.86214,7.086428,0,6,'20226','2022-6-01');</v>
      </c>
    </row>
    <row r="908" spans="1:36" x14ac:dyDescent="0.2">
      <c r="A908" s="7" t="s">
        <v>117</v>
      </c>
      <c r="B908" t="s">
        <v>87</v>
      </c>
      <c r="C908" t="s">
        <v>163</v>
      </c>
      <c r="D908">
        <v>2022</v>
      </c>
      <c r="E908" t="s">
        <v>50</v>
      </c>
      <c r="F908" s="5">
        <v>54</v>
      </c>
      <c r="G908" t="s">
        <v>134</v>
      </c>
      <c r="H908" s="5">
        <v>2041.1999999999998</v>
      </c>
      <c r="I908" s="5">
        <v>1079.9450125634401</v>
      </c>
      <c r="J908" s="5">
        <v>0</v>
      </c>
      <c r="K908" s="5">
        <v>0</v>
      </c>
      <c r="L908" s="5">
        <v>19.544384545102407</v>
      </c>
      <c r="M908" s="5">
        <v>30.793593103448273</v>
      </c>
      <c r="N908" s="5">
        <v>32.549999999999997</v>
      </c>
      <c r="O908" s="5">
        <v>43.5</v>
      </c>
      <c r="P908" s="5">
        <v>4.165</v>
      </c>
      <c r="Q908" s="5">
        <v>7.029168981634589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f t="shared" si="70"/>
        <v>152.05261869307211</v>
      </c>
      <c r="Z908" s="5">
        <v>34.01485660798923</v>
      </c>
      <c r="AA908" s="5">
        <v>0</v>
      </c>
      <c r="AB908" s="5">
        <f>VLOOKUP($E908,Parametros!$B$3:$F$14,2,FALSE)</f>
        <v>6</v>
      </c>
      <c r="AC908" s="5" t="str">
        <f>VLOOKUP($E908,Parametros!$B$3:$F$14,4,FALSE)</f>
        <v>20226</v>
      </c>
      <c r="AD908" s="5" t="str">
        <f>VLOOKUP($E908,Parametros!$B$3:$F$14,5,FALSE)</f>
        <v>2022-6-01</v>
      </c>
      <c r="AE908" s="5">
        <v>0</v>
      </c>
      <c r="AF908" t="s">
        <v>409</v>
      </c>
      <c r="AG908" t="s">
        <v>412</v>
      </c>
      <c r="AH908" s="40">
        <f t="shared" si="71"/>
        <v>789.65798419838529</v>
      </c>
      <c r="AJ908" t="str">
        <f t="shared" si="72"/>
        <v>INSERT INTO TABLA_PRESUPUESTO VALUES ('VSR','80174-C','14004339-19',2022,'Junio',54,'USD',2041.2,1079.945013,0,0,19.544385,30.793593,32.55,43.5,4.165,7.029169,0,0,0,0,0,0,0,152.052619,34.014857,0,6,'20226','2022-6-01');</v>
      </c>
    </row>
    <row r="909" spans="1:36" x14ac:dyDescent="0.2">
      <c r="A909" s="7" t="s">
        <v>117</v>
      </c>
      <c r="B909" t="s">
        <v>87</v>
      </c>
      <c r="C909" t="s">
        <v>164</v>
      </c>
      <c r="D909">
        <v>2022</v>
      </c>
      <c r="E909" t="s">
        <v>50</v>
      </c>
      <c r="F909" s="5">
        <v>54</v>
      </c>
      <c r="G909" t="s">
        <v>134</v>
      </c>
      <c r="H909" s="5">
        <v>2041.1999999999998</v>
      </c>
      <c r="I909" s="5">
        <v>1188.2805183476958</v>
      </c>
      <c r="J909" s="5">
        <v>0</v>
      </c>
      <c r="K909" s="5">
        <v>0</v>
      </c>
      <c r="L909" s="5">
        <v>19.544384545102407</v>
      </c>
      <c r="M909" s="5">
        <v>30.793593103448273</v>
      </c>
      <c r="N909" s="5">
        <v>32.549999999999997</v>
      </c>
      <c r="O909" s="5">
        <v>43.5</v>
      </c>
      <c r="P909" s="5">
        <v>4.165</v>
      </c>
      <c r="Q909" s="5">
        <v>7.029168981634589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f t="shared" si="70"/>
        <v>152.05261869307211</v>
      </c>
      <c r="Z909" s="5">
        <v>34.01485660798923</v>
      </c>
      <c r="AA909" s="5">
        <v>0</v>
      </c>
      <c r="AB909" s="5">
        <f>VLOOKUP($E909,Parametros!$B$3:$F$14,2,FALSE)</f>
        <v>6</v>
      </c>
      <c r="AC909" s="5" t="str">
        <f>VLOOKUP($E909,Parametros!$B$3:$F$14,4,FALSE)</f>
        <v>20226</v>
      </c>
      <c r="AD909" s="5" t="str">
        <f>VLOOKUP($E909,Parametros!$B$3:$F$14,5,FALSE)</f>
        <v>2022-6-01</v>
      </c>
      <c r="AE909" s="5">
        <v>0</v>
      </c>
      <c r="AF909" t="s">
        <v>409</v>
      </c>
      <c r="AG909" t="s">
        <v>412</v>
      </c>
      <c r="AH909" s="40">
        <f t="shared" si="71"/>
        <v>681.32247841412959</v>
      </c>
      <c r="AJ909" t="str">
        <f t="shared" si="72"/>
        <v>INSERT INTO TABLA_PRESUPUESTO VALUES ('VSR','80174-C','14004340-19',2022,'Junio',54,'USD',2041.2,1188.280518,0,0,19.544385,30.793593,32.55,43.5,4.165,7.029169,0,0,0,0,0,0,0,152.052619,34.014857,0,6,'20226','2022-6-01');</v>
      </c>
    </row>
    <row r="910" spans="1:36" x14ac:dyDescent="0.2">
      <c r="A910" s="7" t="s">
        <v>117</v>
      </c>
      <c r="B910" t="s">
        <v>87</v>
      </c>
      <c r="C910" t="s">
        <v>165</v>
      </c>
      <c r="D910">
        <v>2022</v>
      </c>
      <c r="E910" t="s">
        <v>50</v>
      </c>
      <c r="F910" s="5">
        <v>22.5</v>
      </c>
      <c r="G910" t="s">
        <v>134</v>
      </c>
      <c r="H910" s="5">
        <v>850.49999999999989</v>
      </c>
      <c r="I910" s="5">
        <v>356.32098112463495</v>
      </c>
      <c r="J910" s="5">
        <v>0</v>
      </c>
      <c r="K910" s="5">
        <v>0</v>
      </c>
      <c r="L910" s="5">
        <v>8.1434935604593353</v>
      </c>
      <c r="M910" s="5">
        <v>12.830663793103447</v>
      </c>
      <c r="N910" s="5">
        <v>13.5625</v>
      </c>
      <c r="O910" s="5">
        <v>18.125</v>
      </c>
      <c r="P910" s="5">
        <v>1.7354166666666666</v>
      </c>
      <c r="Q910" s="5">
        <v>2.9288204090144121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f t="shared" si="70"/>
        <v>63.355257788780044</v>
      </c>
      <c r="Z910" s="5">
        <v>14.172856919995514</v>
      </c>
      <c r="AA910" s="5">
        <v>0</v>
      </c>
      <c r="AB910" s="5">
        <f>VLOOKUP($E910,Parametros!$B$3:$F$14,2,FALSE)</f>
        <v>6</v>
      </c>
      <c r="AC910" s="5" t="str">
        <f>VLOOKUP($E910,Parametros!$B$3:$F$14,4,FALSE)</f>
        <v>20226</v>
      </c>
      <c r="AD910" s="5" t="str">
        <f>VLOOKUP($E910,Parametros!$B$3:$F$14,5,FALSE)</f>
        <v>2022-6-01</v>
      </c>
      <c r="AE910" s="5">
        <v>0</v>
      </c>
      <c r="AF910" t="s">
        <v>409</v>
      </c>
      <c r="AG910" t="s">
        <v>412</v>
      </c>
      <c r="AH910" s="40">
        <f t="shared" si="71"/>
        <v>422.68026752612559</v>
      </c>
      <c r="AJ910" t="str">
        <f t="shared" si="72"/>
        <v>INSERT INTO TABLA_PRESUPUESTO VALUES ('VSR','80174-C','14004411-19',2022,'Junio',22.5,'USD',850.5,356.320981,0,0,8.143494,12.830664,13.5625,18.125,1.735417,2.92882,0,0,0,0,0,0,0,63.355258,14.172857,0,6,'20226','2022-6-01');</v>
      </c>
    </row>
    <row r="911" spans="1:36" x14ac:dyDescent="0.2">
      <c r="A911" s="7" t="s">
        <v>117</v>
      </c>
      <c r="B911" t="s">
        <v>87</v>
      </c>
      <c r="C911" t="s">
        <v>166</v>
      </c>
      <c r="D911">
        <v>2022</v>
      </c>
      <c r="E911" t="s">
        <v>50</v>
      </c>
      <c r="F911" s="5">
        <v>54</v>
      </c>
      <c r="G911" t="s">
        <v>134</v>
      </c>
      <c r="H911" s="5">
        <v>1458</v>
      </c>
      <c r="I911" s="5">
        <v>777.35221151917426</v>
      </c>
      <c r="J911" s="5">
        <v>0</v>
      </c>
      <c r="K911" s="5">
        <v>0</v>
      </c>
      <c r="L911" s="5">
        <v>19.544384545102407</v>
      </c>
      <c r="M911" s="5">
        <v>30.793593103448273</v>
      </c>
      <c r="N911" s="5">
        <v>32.549999999999997</v>
      </c>
      <c r="O911" s="5">
        <v>43.5</v>
      </c>
      <c r="P911" s="5">
        <v>4.165</v>
      </c>
      <c r="Q911" s="5">
        <v>5.0208349868818498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f t="shared" si="70"/>
        <v>150.04428469831936</v>
      </c>
      <c r="Z911" s="5">
        <v>34.01485660798923</v>
      </c>
      <c r="AA911" s="5">
        <v>0</v>
      </c>
      <c r="AB911" s="5">
        <f>VLOOKUP($E911,Parametros!$B$3:$F$14,2,FALSE)</f>
        <v>6</v>
      </c>
      <c r="AC911" s="5" t="str">
        <f>VLOOKUP($E911,Parametros!$B$3:$F$14,4,FALSE)</f>
        <v>20226</v>
      </c>
      <c r="AD911" s="5" t="str">
        <f>VLOOKUP($E911,Parametros!$B$3:$F$14,5,FALSE)</f>
        <v>2022-6-01</v>
      </c>
      <c r="AE911" s="5">
        <v>0</v>
      </c>
      <c r="AF911" t="s">
        <v>409</v>
      </c>
      <c r="AG911" t="s">
        <v>412</v>
      </c>
      <c r="AH911" s="40">
        <f t="shared" si="71"/>
        <v>511.05911923740405</v>
      </c>
      <c r="AJ911" t="str">
        <f t="shared" si="72"/>
        <v>INSERT INTO TABLA_PRESUPUESTO VALUES ('VSR','80174-C','14003979-19',2022,'Junio',54,'USD',1458,777.352212,0,0,19.544385,30.793593,32.55,43.5,4.165,5.020835,0,0,0,0,0,0,0,150.044285,34.014857,0,6,'20226','2022-6-01');</v>
      </c>
    </row>
    <row r="912" spans="1:36" x14ac:dyDescent="0.2">
      <c r="A912" s="7" t="s">
        <v>117</v>
      </c>
      <c r="B912" t="s">
        <v>87</v>
      </c>
      <c r="C912" t="s">
        <v>167</v>
      </c>
      <c r="D912">
        <v>2022</v>
      </c>
      <c r="E912" t="s">
        <v>50</v>
      </c>
      <c r="F912" s="5">
        <v>54</v>
      </c>
      <c r="G912" t="s">
        <v>134</v>
      </c>
      <c r="H912" s="5">
        <v>1458</v>
      </c>
      <c r="I912" s="5">
        <v>790.04424294816749</v>
      </c>
      <c r="J912" s="5">
        <v>0</v>
      </c>
      <c r="K912" s="5">
        <v>0</v>
      </c>
      <c r="L912" s="5">
        <v>19.544384545102407</v>
      </c>
      <c r="M912" s="5">
        <v>30.793593103448273</v>
      </c>
      <c r="N912" s="5">
        <v>32.549999999999997</v>
      </c>
      <c r="O912" s="5">
        <v>43.5</v>
      </c>
      <c r="P912" s="5">
        <v>4.165</v>
      </c>
      <c r="Q912" s="5">
        <v>5.0208349868818498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f t="shared" si="70"/>
        <v>150.04428469831936</v>
      </c>
      <c r="Z912" s="5">
        <v>34.01485660798923</v>
      </c>
      <c r="AA912" s="5">
        <v>0</v>
      </c>
      <c r="AB912" s="5">
        <f>VLOOKUP($E912,Parametros!$B$3:$F$14,2,FALSE)</f>
        <v>6</v>
      </c>
      <c r="AC912" s="5" t="str">
        <f>VLOOKUP($E912,Parametros!$B$3:$F$14,4,FALSE)</f>
        <v>20226</v>
      </c>
      <c r="AD912" s="5" t="str">
        <f>VLOOKUP($E912,Parametros!$B$3:$F$14,5,FALSE)</f>
        <v>2022-6-01</v>
      </c>
      <c r="AE912" s="5">
        <v>0</v>
      </c>
      <c r="AF912" t="s">
        <v>409</v>
      </c>
      <c r="AG912" t="s">
        <v>412</v>
      </c>
      <c r="AH912" s="40">
        <f t="shared" si="71"/>
        <v>498.36708780841082</v>
      </c>
      <c r="AJ912" t="str">
        <f t="shared" si="72"/>
        <v>INSERT INTO TABLA_PRESUPUESTO VALUES ('VSR','80174-C','14004346-18',2022,'Junio',54,'USD',1458,790.044243,0,0,19.544385,30.793593,32.55,43.5,4.165,5.020835,0,0,0,0,0,0,0,150.044285,34.014857,0,6,'20226','2022-6-01');</v>
      </c>
    </row>
    <row r="913" spans="1:36" x14ac:dyDescent="0.2">
      <c r="A913" s="7" t="s">
        <v>117</v>
      </c>
      <c r="B913" t="s">
        <v>91</v>
      </c>
      <c r="C913" t="s">
        <v>168</v>
      </c>
      <c r="D913">
        <v>2022</v>
      </c>
      <c r="E913" t="s">
        <v>50</v>
      </c>
      <c r="F913" s="5">
        <v>337.5</v>
      </c>
      <c r="G913" t="s">
        <v>134</v>
      </c>
      <c r="H913" s="5">
        <v>12150</v>
      </c>
      <c r="I913" s="5">
        <v>7521.4724277899468</v>
      </c>
      <c r="J913" s="5">
        <v>0</v>
      </c>
      <c r="K913" s="5">
        <v>0</v>
      </c>
      <c r="L913" s="5">
        <v>0</v>
      </c>
      <c r="M913" s="5">
        <v>160.91452702702702</v>
      </c>
      <c r="N913" s="5">
        <v>184.94318181818181</v>
      </c>
      <c r="O913" s="5">
        <v>247.15909090909088</v>
      </c>
      <c r="P913" s="5">
        <v>23.664772727272727</v>
      </c>
      <c r="Q913" s="5">
        <v>41.840291557348749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f t="shared" si="70"/>
        <v>871.11471783885395</v>
      </c>
      <c r="Z913" s="5">
        <v>212.5928537999327</v>
      </c>
      <c r="AA913" s="5">
        <v>0</v>
      </c>
      <c r="AB913" s="5">
        <f>VLOOKUP($E913,Parametros!$B$3:$F$14,2,FALSE)</f>
        <v>6</v>
      </c>
      <c r="AC913" s="5" t="str">
        <f>VLOOKUP($E913,Parametros!$B$3:$F$14,4,FALSE)</f>
        <v>20226</v>
      </c>
      <c r="AD913" s="5" t="str">
        <f>VLOOKUP($E913,Parametros!$B$3:$F$14,5,FALSE)</f>
        <v>2022-6-01</v>
      </c>
      <c r="AE913" s="5">
        <v>0</v>
      </c>
      <c r="AF913" t="s">
        <v>409</v>
      </c>
      <c r="AG913" t="s">
        <v>413</v>
      </c>
      <c r="AH913" s="40">
        <f t="shared" si="71"/>
        <v>3757.4128543711986</v>
      </c>
      <c r="AJ913" t="str">
        <f t="shared" si="72"/>
        <v>INSERT INTO TABLA_PRESUPUESTO VALUES ('VSR','80184-C','14004391-19',2022,'Junio',337.5,'USD',12150,7521.472428,0,0,0,160.914527,184.943182,247.159091,23.664773,41.840292,0,0,0,0,0,0,0,871.114718,212.592854,0,6,'20226','2022-6-01');</v>
      </c>
    </row>
    <row r="914" spans="1:36" x14ac:dyDescent="0.2">
      <c r="A914" s="7" t="s">
        <v>117</v>
      </c>
      <c r="B914" t="s">
        <v>91</v>
      </c>
      <c r="C914" t="s">
        <v>169</v>
      </c>
      <c r="D914">
        <v>2022</v>
      </c>
      <c r="E914" t="s">
        <v>50</v>
      </c>
      <c r="F914" s="5">
        <v>112.5</v>
      </c>
      <c r="G914" t="s">
        <v>134</v>
      </c>
      <c r="H914" s="5">
        <v>8437.5</v>
      </c>
      <c r="I914" s="5">
        <v>4497.0978019032336</v>
      </c>
      <c r="J914" s="5">
        <v>0</v>
      </c>
      <c r="K914" s="5">
        <v>0</v>
      </c>
      <c r="L914" s="5">
        <v>0</v>
      </c>
      <c r="M914" s="5">
        <v>53.638175675675676</v>
      </c>
      <c r="N914" s="5">
        <v>61.647727272727273</v>
      </c>
      <c r="O914" s="5">
        <v>82.38636363636364</v>
      </c>
      <c r="P914" s="5">
        <v>7.8882575757575752</v>
      </c>
      <c r="Q914" s="5">
        <v>29.05575802593663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f t="shared" si="70"/>
        <v>305.48056678643837</v>
      </c>
      <c r="Z914" s="5">
        <v>70.864284599977566</v>
      </c>
      <c r="AA914" s="5">
        <v>0</v>
      </c>
      <c r="AB914" s="5">
        <f>VLOOKUP($E914,Parametros!$B$3:$F$14,2,FALSE)</f>
        <v>6</v>
      </c>
      <c r="AC914" s="5" t="str">
        <f>VLOOKUP($E914,Parametros!$B$3:$F$14,4,FALSE)</f>
        <v>20226</v>
      </c>
      <c r="AD914" s="5" t="str">
        <f>VLOOKUP($E914,Parametros!$B$3:$F$14,5,FALSE)</f>
        <v>2022-6-01</v>
      </c>
      <c r="AE914" s="5">
        <v>0</v>
      </c>
      <c r="AF914" t="s">
        <v>409</v>
      </c>
      <c r="AG914" t="s">
        <v>413</v>
      </c>
      <c r="AH914" s="40">
        <f t="shared" si="71"/>
        <v>3634.9216313103279</v>
      </c>
      <c r="AJ914" t="str">
        <f t="shared" si="72"/>
        <v>INSERT INTO TABLA_PRESUPUESTO VALUES ('VSR','80184-C','14004392-19',2022,'Junio',112.5,'USD',8437.5,4497.097802,0,0,0,53.638176,61.647727,82.386364,7.888258,29.055758,0,0,0,0,0,0,0,305.480567,70.864285,0,6,'20226','2022-6-01');</v>
      </c>
    </row>
    <row r="915" spans="1:36" x14ac:dyDescent="0.2">
      <c r="A915" s="7" t="s">
        <v>117</v>
      </c>
      <c r="B915" t="s">
        <v>91</v>
      </c>
      <c r="C915" t="s">
        <v>170</v>
      </c>
      <c r="D915">
        <v>2022</v>
      </c>
      <c r="E915" t="s">
        <v>50</v>
      </c>
      <c r="F915" s="5">
        <v>382.5</v>
      </c>
      <c r="G915" t="s">
        <v>134</v>
      </c>
      <c r="H915" s="5">
        <v>9945</v>
      </c>
      <c r="I915" s="5">
        <v>6697.7742417331574</v>
      </c>
      <c r="J915" s="5">
        <v>0</v>
      </c>
      <c r="K915" s="5">
        <v>0</v>
      </c>
      <c r="L915" s="5">
        <v>0</v>
      </c>
      <c r="M915" s="5">
        <v>182.36979729729728</v>
      </c>
      <c r="N915" s="5">
        <v>209.60227272727275</v>
      </c>
      <c r="O915" s="5">
        <v>280.11363636363637</v>
      </c>
      <c r="P915" s="5">
        <v>26.820075757575754</v>
      </c>
      <c r="Q915" s="5">
        <v>34.247053459903974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f t="shared" si="70"/>
        <v>974.09140324560985</v>
      </c>
      <c r="Z915" s="5">
        <v>240.93856763992375</v>
      </c>
      <c r="AA915" s="5">
        <v>0</v>
      </c>
      <c r="AB915" s="5">
        <f>VLOOKUP($E915,Parametros!$B$3:$F$14,2,FALSE)</f>
        <v>6</v>
      </c>
      <c r="AC915" s="5" t="str">
        <f>VLOOKUP($E915,Parametros!$B$3:$F$14,4,FALSE)</f>
        <v>20226</v>
      </c>
      <c r="AD915" s="5" t="str">
        <f>VLOOKUP($E915,Parametros!$B$3:$F$14,5,FALSE)</f>
        <v>2022-6-01</v>
      </c>
      <c r="AE915" s="5">
        <v>0</v>
      </c>
      <c r="AF915" t="s">
        <v>409</v>
      </c>
      <c r="AG915" t="s">
        <v>413</v>
      </c>
      <c r="AH915" s="40">
        <f t="shared" si="71"/>
        <v>2273.1343550212328</v>
      </c>
      <c r="AJ915" t="str">
        <f t="shared" si="72"/>
        <v>INSERT INTO TABLA_PRESUPUESTO VALUES ('VSR','80184-C','14004390-20',2022,'Junio',382.5,'USD',9945,6697.774242,0,0,0,182.369797,209.602273,280.113636,26.820076,34.247053,0,0,0,0,0,0,0,974.091403,240.938568,0,6,'20226','2022-6-01');</v>
      </c>
    </row>
    <row r="916" spans="1:36" x14ac:dyDescent="0.2">
      <c r="A916" s="7" t="s">
        <v>117</v>
      </c>
      <c r="B916" t="s">
        <v>90</v>
      </c>
      <c r="C916" t="s">
        <v>171</v>
      </c>
      <c r="D916">
        <v>2022</v>
      </c>
      <c r="E916" t="s">
        <v>50</v>
      </c>
      <c r="F916" s="5">
        <v>225</v>
      </c>
      <c r="G916" t="s">
        <v>134</v>
      </c>
      <c r="H916" s="5">
        <v>8550</v>
      </c>
      <c r="I916" s="5">
        <v>6027.6084518599655</v>
      </c>
      <c r="J916" s="5">
        <v>0</v>
      </c>
      <c r="K916" s="5">
        <v>0</v>
      </c>
      <c r="L916" s="5">
        <v>0</v>
      </c>
      <c r="M916" s="5">
        <v>94.05</v>
      </c>
      <c r="N916" s="5">
        <v>70.393598615916957</v>
      </c>
      <c r="O916" s="5">
        <v>94.074394463667829</v>
      </c>
      <c r="P916" s="5">
        <v>9.007352941176471</v>
      </c>
      <c r="Q916" s="5">
        <v>29.443168132949118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f t="shared" si="70"/>
        <v>438.69708335366551</v>
      </c>
      <c r="Z916" s="5">
        <v>141.72856919995513</v>
      </c>
      <c r="AA916" s="5">
        <v>0</v>
      </c>
      <c r="AB916" s="5">
        <f>VLOOKUP($E916,Parametros!$B$3:$F$14,2,FALSE)</f>
        <v>6</v>
      </c>
      <c r="AC916" s="5" t="str">
        <f>VLOOKUP($E916,Parametros!$B$3:$F$14,4,FALSE)</f>
        <v>20226</v>
      </c>
      <c r="AD916" s="5" t="str">
        <f>VLOOKUP($E916,Parametros!$B$3:$F$14,5,FALSE)</f>
        <v>2022-6-01</v>
      </c>
      <c r="AE916" s="5">
        <v>0</v>
      </c>
      <c r="AF916" t="s">
        <v>409</v>
      </c>
      <c r="AG916" t="s">
        <v>414</v>
      </c>
      <c r="AH916" s="40">
        <f t="shared" si="71"/>
        <v>2083.6944647863693</v>
      </c>
      <c r="AJ916" t="str">
        <f t="shared" si="72"/>
        <v>INSERT INTO TABLA_PRESUPUESTO VALUES ('VSR','80183-C','14004718-20',2022,'Junio',225,'USD',8550,6027.608452,0,0,0,94.05,70.393599,94.074394,9.007353,29.443168,0,0,0,0,0,0,0,438.697083,141.728569,0,6,'20226','2022-6-01');</v>
      </c>
    </row>
    <row r="917" spans="1:36" x14ac:dyDescent="0.2">
      <c r="A917" s="7" t="s">
        <v>117</v>
      </c>
      <c r="B917" t="s">
        <v>90</v>
      </c>
      <c r="C917" t="s">
        <v>172</v>
      </c>
      <c r="D917">
        <v>2022</v>
      </c>
      <c r="E917" t="s">
        <v>50</v>
      </c>
      <c r="F917" s="5">
        <v>900</v>
      </c>
      <c r="G917" t="s">
        <v>134</v>
      </c>
      <c r="H917" s="5">
        <v>18000</v>
      </c>
      <c r="I917" s="5">
        <v>13150.288475417803</v>
      </c>
      <c r="J917" s="5">
        <v>0</v>
      </c>
      <c r="K917" s="5">
        <v>0</v>
      </c>
      <c r="L917" s="5">
        <v>0</v>
      </c>
      <c r="M917" s="5">
        <v>376.2</v>
      </c>
      <c r="N917" s="5">
        <v>281.57439446366783</v>
      </c>
      <c r="O917" s="5">
        <v>376.29757785467132</v>
      </c>
      <c r="P917" s="5">
        <v>36.029411764705884</v>
      </c>
      <c r="Q917" s="5">
        <v>61.985617121998146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f t="shared" si="70"/>
        <v>1699.0012780048637</v>
      </c>
      <c r="Z917" s="5">
        <v>566.91427679982053</v>
      </c>
      <c r="AA917" s="5">
        <v>0</v>
      </c>
      <c r="AB917" s="5">
        <f>VLOOKUP($E917,Parametros!$B$3:$F$14,2,FALSE)</f>
        <v>6</v>
      </c>
      <c r="AC917" s="5" t="str">
        <f>VLOOKUP($E917,Parametros!$B$3:$F$14,4,FALSE)</f>
        <v>20226</v>
      </c>
      <c r="AD917" s="5" t="str">
        <f>VLOOKUP($E917,Parametros!$B$3:$F$14,5,FALSE)</f>
        <v>2022-6-01</v>
      </c>
      <c r="AE917" s="5">
        <v>0</v>
      </c>
      <c r="AF917" t="s">
        <v>409</v>
      </c>
      <c r="AG917" t="s">
        <v>414</v>
      </c>
      <c r="AH917" s="40">
        <f t="shared" si="71"/>
        <v>3150.7102465773328</v>
      </c>
      <c r="AJ917" t="str">
        <f t="shared" si="72"/>
        <v>INSERT INTO TABLA_PRESUPUESTO VALUES ('VSR','80183-C','14004720-21',2022,'Junio',900,'USD',18000,13150.288475,0,0,0,376.2,281.574394,376.297578,36.029412,61.985617,0,0,0,0,0,0,0,1699.001278,566.914277,0,6,'20226','2022-6-01');</v>
      </c>
    </row>
    <row r="918" spans="1:36" x14ac:dyDescent="0.2">
      <c r="A918" s="7" t="s">
        <v>117</v>
      </c>
      <c r="B918" t="s">
        <v>90</v>
      </c>
      <c r="C918" t="s">
        <v>173</v>
      </c>
      <c r="D918">
        <v>2022</v>
      </c>
      <c r="E918" t="s">
        <v>50</v>
      </c>
      <c r="F918" s="5">
        <v>45</v>
      </c>
      <c r="G918" t="s">
        <v>134</v>
      </c>
      <c r="H918" s="5">
        <v>900</v>
      </c>
      <c r="I918" s="5">
        <v>681.56663752838449</v>
      </c>
      <c r="J918" s="5">
        <v>0</v>
      </c>
      <c r="K918" s="5">
        <v>0</v>
      </c>
      <c r="L918" s="5">
        <v>0</v>
      </c>
      <c r="M918" s="5">
        <v>18.809999999999999</v>
      </c>
      <c r="N918" s="5">
        <v>14.078719723183392</v>
      </c>
      <c r="O918" s="5">
        <v>18.814878892733564</v>
      </c>
      <c r="P918" s="5">
        <v>1.8014705882352939</v>
      </c>
      <c r="Q918" s="5">
        <v>3.0992808560999072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f t="shared" si="70"/>
        <v>84.950063900243194</v>
      </c>
      <c r="Z918" s="5">
        <v>28.345713839991028</v>
      </c>
      <c r="AA918" s="5">
        <v>0</v>
      </c>
      <c r="AB918" s="5">
        <f>VLOOKUP($E918,Parametros!$B$3:$F$14,2,FALSE)</f>
        <v>6</v>
      </c>
      <c r="AC918" s="5" t="str">
        <f>VLOOKUP($E918,Parametros!$B$3:$F$14,4,FALSE)</f>
        <v>20226</v>
      </c>
      <c r="AD918" s="5" t="str">
        <f>VLOOKUP($E918,Parametros!$B$3:$F$14,5,FALSE)</f>
        <v>2022-6-01</v>
      </c>
      <c r="AE918" s="5">
        <v>0</v>
      </c>
      <c r="AF918" t="s">
        <v>409</v>
      </c>
      <c r="AG918" t="s">
        <v>414</v>
      </c>
      <c r="AH918" s="40">
        <f t="shared" si="71"/>
        <v>133.48329857137244</v>
      </c>
      <c r="AJ918" t="str">
        <f t="shared" si="72"/>
        <v>INSERT INTO TABLA_PRESUPUESTO VALUES ('VSR','80183-C','14004401-21',2022,'Junio',45,'USD',900,681.566638,0,0,0,18.81,14.07872,18.814879,1.801471,3.099281,0,0,0,0,0,0,0,84.950064,28.345714,0,6,'20226','2022-6-01');</v>
      </c>
    </row>
    <row r="919" spans="1:36" x14ac:dyDescent="0.2">
      <c r="A919" s="7" t="s">
        <v>117</v>
      </c>
      <c r="B919" t="s">
        <v>90</v>
      </c>
      <c r="C919" t="s">
        <v>174</v>
      </c>
      <c r="D919">
        <v>2022</v>
      </c>
      <c r="E919" t="s">
        <v>50</v>
      </c>
      <c r="F919" s="5">
        <v>45</v>
      </c>
      <c r="G919" t="s">
        <v>134</v>
      </c>
      <c r="H919" s="5">
        <v>8550</v>
      </c>
      <c r="I919" s="5">
        <v>2809.0083803115604</v>
      </c>
      <c r="J919" s="5">
        <v>0</v>
      </c>
      <c r="K919" s="5">
        <v>450</v>
      </c>
      <c r="L919" s="5">
        <v>0</v>
      </c>
      <c r="M919" s="5">
        <v>18.809999999999999</v>
      </c>
      <c r="N919" s="5">
        <v>14.078719723183392</v>
      </c>
      <c r="O919" s="5">
        <v>18.814878892733564</v>
      </c>
      <c r="P919" s="5">
        <v>1.8014705882352939</v>
      </c>
      <c r="Q919" s="5">
        <v>29.443168132949118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f t="shared" si="70"/>
        <v>111.2939511770924</v>
      </c>
      <c r="Z919" s="5">
        <v>28.345713839991028</v>
      </c>
      <c r="AA919" s="5">
        <v>0</v>
      </c>
      <c r="AB919" s="5">
        <f>VLOOKUP($E919,Parametros!$B$3:$F$14,2,FALSE)</f>
        <v>6</v>
      </c>
      <c r="AC919" s="5" t="str">
        <f>VLOOKUP($E919,Parametros!$B$3:$F$14,4,FALSE)</f>
        <v>20226</v>
      </c>
      <c r="AD919" s="5" t="str">
        <f>VLOOKUP($E919,Parametros!$B$3:$F$14,5,FALSE)</f>
        <v>2022-6-01</v>
      </c>
      <c r="AE919" s="5">
        <v>0</v>
      </c>
      <c r="AF919" t="s">
        <v>409</v>
      </c>
      <c r="AG919" t="s">
        <v>414</v>
      </c>
      <c r="AH919" s="40">
        <f t="shared" si="71"/>
        <v>5179.6976685113468</v>
      </c>
      <c r="AJ919" t="str">
        <f t="shared" si="72"/>
        <v>INSERT INTO TABLA_PRESUPUESTO VALUES ('VSR','80183-C','14004423-18',2022,'Junio',45,'USD',8550,2809.00838,0,450,0,18.81,14.07872,18.814879,1.801471,29.443168,0,0,0,0,0,0,0,111.293951,28.345714,0,6,'20226','2022-6-01');</v>
      </c>
    </row>
    <row r="920" spans="1:36" x14ac:dyDescent="0.2">
      <c r="A920" s="7" t="s">
        <v>117</v>
      </c>
      <c r="B920" t="s">
        <v>93</v>
      </c>
      <c r="C920" t="s">
        <v>176</v>
      </c>
      <c r="D920">
        <v>2022</v>
      </c>
      <c r="E920" t="s">
        <v>50</v>
      </c>
      <c r="F920" s="5">
        <v>45</v>
      </c>
      <c r="G920" t="s">
        <v>134</v>
      </c>
      <c r="H920" s="5">
        <v>1710</v>
      </c>
      <c r="I920" s="5">
        <v>926.60378102120399</v>
      </c>
      <c r="J920" s="5">
        <v>0</v>
      </c>
      <c r="K920" s="5">
        <v>0</v>
      </c>
      <c r="L920" s="5">
        <v>0</v>
      </c>
      <c r="M920" s="5">
        <v>14.669999999999998</v>
      </c>
      <c r="N920" s="5">
        <v>25.4296875</v>
      </c>
      <c r="O920" s="5">
        <v>33.984375</v>
      </c>
      <c r="P920" s="5">
        <v>3.25390625</v>
      </c>
      <c r="Q920" s="5">
        <v>5.888633626589824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f t="shared" si="70"/>
        <v>111.57231621658086</v>
      </c>
      <c r="Z920" s="5">
        <v>28.345713839991028</v>
      </c>
      <c r="AA920" s="5">
        <v>0</v>
      </c>
      <c r="AB920" s="5">
        <f>VLOOKUP($E920,Parametros!$B$3:$F$14,2,FALSE)</f>
        <v>6</v>
      </c>
      <c r="AC920" s="5" t="str">
        <f>VLOOKUP($E920,Parametros!$B$3:$F$14,4,FALSE)</f>
        <v>20226</v>
      </c>
      <c r="AD920" s="5" t="str">
        <f>VLOOKUP($E920,Parametros!$B$3:$F$14,5,FALSE)</f>
        <v>2022-6-01</v>
      </c>
      <c r="AE920" s="5">
        <v>0</v>
      </c>
      <c r="AF920" t="s">
        <v>409</v>
      </c>
      <c r="AG920" t="s">
        <v>415</v>
      </c>
      <c r="AH920" s="40">
        <f t="shared" si="71"/>
        <v>671.8239027622152</v>
      </c>
      <c r="AJ920" t="str">
        <f t="shared" si="72"/>
        <v>INSERT INTO TABLA_PRESUPUESTO VALUES ('VSR','80191-C','14004747-18',2022,'Junio',45,'USD',1710,926.603781,0,0,0,14.67,25.429688,33.984375,3.253906,5.888634,0,0,0,0,0,0,0,111.572316,28.345714,0,6,'20226','2022-6-01');</v>
      </c>
    </row>
    <row r="921" spans="1:36" x14ac:dyDescent="0.2">
      <c r="A921" s="7" t="s">
        <v>117</v>
      </c>
      <c r="B921" t="s">
        <v>93</v>
      </c>
      <c r="C921" t="s">
        <v>177</v>
      </c>
      <c r="D921">
        <v>2022</v>
      </c>
      <c r="E921" t="s">
        <v>50</v>
      </c>
      <c r="F921" s="5">
        <v>90</v>
      </c>
      <c r="G921" t="s">
        <v>134</v>
      </c>
      <c r="H921" s="5">
        <v>2880</v>
      </c>
      <c r="I921" s="5">
        <v>2372.6853067636007</v>
      </c>
      <c r="J921" s="5">
        <v>0</v>
      </c>
      <c r="K921" s="5">
        <v>0</v>
      </c>
      <c r="L921" s="5">
        <v>0</v>
      </c>
      <c r="M921" s="5">
        <v>29.339999999999996</v>
      </c>
      <c r="N921" s="5">
        <v>50.859375</v>
      </c>
      <c r="O921" s="5">
        <v>67.96875</v>
      </c>
      <c r="P921" s="5">
        <v>6.5078125</v>
      </c>
      <c r="Q921" s="5">
        <v>9.9176987395197038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f t="shared" ref="Y921:Y959" si="73">+M921+N921+O921+P921+T921+U921+V921+Z921+AA921+S921+X921+Q921+R921</f>
        <v>221.28506391950177</v>
      </c>
      <c r="Z921" s="5">
        <v>56.691427679982056</v>
      </c>
      <c r="AA921" s="5">
        <v>0</v>
      </c>
      <c r="AB921" s="5">
        <f>VLOOKUP($E921,Parametros!$B$3:$F$14,2,FALSE)</f>
        <v>6</v>
      </c>
      <c r="AC921" s="5" t="str">
        <f>VLOOKUP($E921,Parametros!$B$3:$F$14,4,FALSE)</f>
        <v>20226</v>
      </c>
      <c r="AD921" s="5" t="str">
        <f>VLOOKUP($E921,Parametros!$B$3:$F$14,5,FALSE)</f>
        <v>2022-6-01</v>
      </c>
      <c r="AE921" s="5">
        <v>0</v>
      </c>
      <c r="AF921" t="s">
        <v>409</v>
      </c>
      <c r="AG921" t="s">
        <v>415</v>
      </c>
      <c r="AH921" s="40">
        <f t="shared" ref="AH921:AH959" si="74">+H921-SUM(I921:X921)-SUM(Z921:AA921)</f>
        <v>286.02962931689723</v>
      </c>
      <c r="AJ921" t="str">
        <f t="shared" si="72"/>
        <v>INSERT INTO TABLA_PRESUPUESTO VALUES ('VSR','80191-C','14004920-18',2022,'Junio',90,'USD',2880,2372.685307,0,0,0,29.34,50.859375,67.96875,6.507813,9.917699,0,0,0,0,0,0,0,221.285064,56.691428,0,6,'20226','2022-6-01');</v>
      </c>
    </row>
    <row r="922" spans="1:36" x14ac:dyDescent="0.2">
      <c r="A922" s="7" t="s">
        <v>117</v>
      </c>
      <c r="B922" t="s">
        <v>93</v>
      </c>
      <c r="C922" t="s">
        <v>178</v>
      </c>
      <c r="D922">
        <v>2022</v>
      </c>
      <c r="E922" t="s">
        <v>50</v>
      </c>
      <c r="F922" s="5">
        <v>225</v>
      </c>
      <c r="G922" t="s">
        <v>134</v>
      </c>
      <c r="H922" s="5">
        <v>4500</v>
      </c>
      <c r="I922" s="5">
        <v>3287.1103648544504</v>
      </c>
      <c r="J922" s="5">
        <v>0</v>
      </c>
      <c r="K922" s="5">
        <v>0</v>
      </c>
      <c r="L922" s="5">
        <v>0</v>
      </c>
      <c r="M922" s="5">
        <v>73.349999999999994</v>
      </c>
      <c r="N922" s="5">
        <v>127.1484375</v>
      </c>
      <c r="O922" s="5">
        <v>169.921875</v>
      </c>
      <c r="P922" s="5">
        <v>16.26953125</v>
      </c>
      <c r="Q922" s="5">
        <v>15.496404280499537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f t="shared" si="73"/>
        <v>543.91481723045467</v>
      </c>
      <c r="Z922" s="5">
        <v>141.72856919995513</v>
      </c>
      <c r="AA922" s="5">
        <v>0</v>
      </c>
      <c r="AB922" s="5">
        <f>VLOOKUP($E922,Parametros!$B$3:$F$14,2,FALSE)</f>
        <v>6</v>
      </c>
      <c r="AC922" s="5" t="str">
        <f>VLOOKUP($E922,Parametros!$B$3:$F$14,4,FALSE)</f>
        <v>20226</v>
      </c>
      <c r="AD922" s="5" t="str">
        <f>VLOOKUP($E922,Parametros!$B$3:$F$14,5,FALSE)</f>
        <v>2022-6-01</v>
      </c>
      <c r="AE922" s="5">
        <v>0</v>
      </c>
      <c r="AF922" t="s">
        <v>409</v>
      </c>
      <c r="AG922" t="s">
        <v>415</v>
      </c>
      <c r="AH922" s="40">
        <f t="shared" si="74"/>
        <v>668.97481791509506</v>
      </c>
      <c r="AJ922" t="str">
        <f t="shared" si="72"/>
        <v>INSERT INTO TABLA_PRESUPUESTO VALUES ('VSR','80191-C','14004205-18',2022,'Junio',225,'USD',4500,3287.110365,0,0,0,73.35,127.148438,169.921875,16.269531,15.496404,0,0,0,0,0,0,0,543.914817,141.728569,0,6,'20226','2022-6-01');</v>
      </c>
    </row>
    <row r="923" spans="1:36" x14ac:dyDescent="0.2">
      <c r="A923" s="7" t="s">
        <v>117</v>
      </c>
      <c r="B923" t="s">
        <v>94</v>
      </c>
      <c r="C923" t="s">
        <v>138</v>
      </c>
      <c r="D923">
        <v>2022</v>
      </c>
      <c r="E923" t="s">
        <v>50</v>
      </c>
      <c r="F923" s="5">
        <v>45</v>
      </c>
      <c r="G923" t="s">
        <v>134</v>
      </c>
      <c r="H923" s="5">
        <v>4500</v>
      </c>
      <c r="I923" s="5">
        <v>3104.7150817816746</v>
      </c>
      <c r="J923" s="5">
        <v>0</v>
      </c>
      <c r="K923" s="5">
        <v>675</v>
      </c>
      <c r="L923" s="5">
        <v>16.286987120918671</v>
      </c>
      <c r="M923" s="5">
        <v>22.784210526315789</v>
      </c>
      <c r="N923" s="5">
        <v>21.688432835820894</v>
      </c>
      <c r="O923" s="5">
        <v>28.984541577825155</v>
      </c>
      <c r="P923" s="5">
        <v>2.7751865671641789</v>
      </c>
      <c r="Q923" s="5">
        <v>15.496404280499537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f t="shared" si="73"/>
        <v>120.07448962761659</v>
      </c>
      <c r="Z923" s="5">
        <v>28.345713839991028</v>
      </c>
      <c r="AA923" s="5">
        <v>0</v>
      </c>
      <c r="AB923" s="5">
        <f>VLOOKUP($E923,Parametros!$B$3:$F$14,2,FALSE)</f>
        <v>6</v>
      </c>
      <c r="AC923" s="5" t="str">
        <f>VLOOKUP($E923,Parametros!$B$3:$F$14,4,FALSE)</f>
        <v>20226</v>
      </c>
      <c r="AD923" s="5" t="str">
        <f>VLOOKUP($E923,Parametros!$B$3:$F$14,5,FALSE)</f>
        <v>2022-6-01</v>
      </c>
      <c r="AE923" s="5">
        <v>0</v>
      </c>
      <c r="AF923" t="s">
        <v>409</v>
      </c>
      <c r="AG923" t="s">
        <v>416</v>
      </c>
      <c r="AH923" s="40">
        <f t="shared" si="74"/>
        <v>583.92344146979008</v>
      </c>
      <c r="AJ923" t="str">
        <f t="shared" si="72"/>
        <v>INSERT INTO TABLA_PRESUPUESTO VALUES ('VSR','80196-C','14004965-17',2022,'Junio',45,'USD',4500,3104.715082,0,675,16.286987,22.784211,21.688433,28.984542,2.775187,15.496404,0,0,0,0,0,0,0,120.07449,28.345714,0,6,'20226','2022-6-01');</v>
      </c>
    </row>
    <row r="924" spans="1:36" x14ac:dyDescent="0.2">
      <c r="A924" s="7" t="s">
        <v>117</v>
      </c>
      <c r="B924" t="s">
        <v>94</v>
      </c>
      <c r="C924" t="s">
        <v>179</v>
      </c>
      <c r="D924">
        <v>2022</v>
      </c>
      <c r="E924" t="s">
        <v>50</v>
      </c>
      <c r="F924" s="5">
        <v>45</v>
      </c>
      <c r="G924" t="s">
        <v>134</v>
      </c>
      <c r="H924" s="5">
        <v>1800</v>
      </c>
      <c r="I924" s="5">
        <v>936.51250283586148</v>
      </c>
      <c r="J924" s="5">
        <v>0</v>
      </c>
      <c r="K924" s="5">
        <v>270</v>
      </c>
      <c r="L924" s="5">
        <v>16.286987120918671</v>
      </c>
      <c r="M924" s="5">
        <v>22.784210526315789</v>
      </c>
      <c r="N924" s="5">
        <v>21.688432835820894</v>
      </c>
      <c r="O924" s="5">
        <v>28.984541577825155</v>
      </c>
      <c r="P924" s="5">
        <v>2.7751865671641789</v>
      </c>
      <c r="Q924" s="5">
        <v>6.1985617121998144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f t="shared" si="73"/>
        <v>110.77664705931687</v>
      </c>
      <c r="Z924" s="5">
        <v>28.345713839991028</v>
      </c>
      <c r="AA924" s="5">
        <v>0</v>
      </c>
      <c r="AB924" s="5">
        <f>VLOOKUP($E924,Parametros!$B$3:$F$14,2,FALSE)</f>
        <v>6</v>
      </c>
      <c r="AC924" s="5" t="str">
        <f>VLOOKUP($E924,Parametros!$B$3:$F$14,4,FALSE)</f>
        <v>20226</v>
      </c>
      <c r="AD924" s="5" t="str">
        <f>VLOOKUP($E924,Parametros!$B$3:$F$14,5,FALSE)</f>
        <v>2022-6-01</v>
      </c>
      <c r="AE924" s="5">
        <v>0</v>
      </c>
      <c r="AF924" t="s">
        <v>409</v>
      </c>
      <c r="AG924" t="s">
        <v>416</v>
      </c>
      <c r="AH924" s="40">
        <f t="shared" si="74"/>
        <v>466.42386298390284</v>
      </c>
      <c r="AJ924" t="str">
        <f t="shared" si="72"/>
        <v>INSERT INTO TABLA_PRESUPUESTO VALUES ('VSR','80196-C','14004992-19',2022,'Junio',45,'USD',1800,936.512503,0,270,16.286987,22.784211,21.688433,28.984542,2.775187,6.198562,0,0,0,0,0,0,0,110.776647,28.345714,0,6,'20226','2022-6-01');</v>
      </c>
    </row>
    <row r="925" spans="1:36" x14ac:dyDescent="0.2">
      <c r="A925" s="7" t="s">
        <v>117</v>
      </c>
      <c r="B925" t="s">
        <v>94</v>
      </c>
      <c r="C925" t="s">
        <v>180</v>
      </c>
      <c r="D925">
        <v>2022</v>
      </c>
      <c r="E925" t="s">
        <v>50</v>
      </c>
      <c r="F925" s="5">
        <v>45</v>
      </c>
      <c r="G925" t="s">
        <v>134</v>
      </c>
      <c r="H925" s="5">
        <v>1800</v>
      </c>
      <c r="I925" s="5">
        <v>1132.1258833169102</v>
      </c>
      <c r="J925" s="5">
        <v>0</v>
      </c>
      <c r="K925" s="5">
        <v>270</v>
      </c>
      <c r="L925" s="5">
        <v>16.286987120918671</v>
      </c>
      <c r="M925" s="5">
        <v>22.784210526315789</v>
      </c>
      <c r="N925" s="5">
        <v>21.688432835820894</v>
      </c>
      <c r="O925" s="5">
        <v>28.984541577825155</v>
      </c>
      <c r="P925" s="5">
        <v>2.7751865671641789</v>
      </c>
      <c r="Q925" s="5">
        <v>6.1985617121998144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f t="shared" si="73"/>
        <v>110.77664705931687</v>
      </c>
      <c r="Z925" s="5">
        <v>28.345713839991028</v>
      </c>
      <c r="AA925" s="5">
        <v>0</v>
      </c>
      <c r="AB925" s="5">
        <f>VLOOKUP($E925,Parametros!$B$3:$F$14,2,FALSE)</f>
        <v>6</v>
      </c>
      <c r="AC925" s="5" t="str">
        <f>VLOOKUP($E925,Parametros!$B$3:$F$14,4,FALSE)</f>
        <v>20226</v>
      </c>
      <c r="AD925" s="5" t="str">
        <f>VLOOKUP($E925,Parametros!$B$3:$F$14,5,FALSE)</f>
        <v>2022-6-01</v>
      </c>
      <c r="AE925" s="5">
        <v>0</v>
      </c>
      <c r="AF925" t="s">
        <v>409</v>
      </c>
      <c r="AG925" t="s">
        <v>416</v>
      </c>
      <c r="AH925" s="40">
        <f t="shared" si="74"/>
        <v>270.81048250285426</v>
      </c>
      <c r="AJ925" t="str">
        <f t="shared" si="72"/>
        <v>INSERT INTO TABLA_PRESUPUESTO VALUES ('VSR','80196-C','14004993-18',2022,'Junio',45,'USD',1800,1132.125883,0,270,16.286987,22.784211,21.688433,28.984542,2.775187,6.198562,0,0,0,0,0,0,0,110.776647,28.345714,0,6,'20226','2022-6-01');</v>
      </c>
    </row>
    <row r="926" spans="1:36" x14ac:dyDescent="0.2">
      <c r="A926" s="7" t="s">
        <v>117</v>
      </c>
      <c r="B926" t="s">
        <v>94</v>
      </c>
      <c r="C926" t="s">
        <v>181</v>
      </c>
      <c r="D926">
        <v>2022</v>
      </c>
      <c r="E926" t="s">
        <v>50</v>
      </c>
      <c r="F926" s="5">
        <v>67.5</v>
      </c>
      <c r="G926" t="s">
        <v>134</v>
      </c>
      <c r="H926" s="5">
        <v>2025</v>
      </c>
      <c r="I926" s="5">
        <v>989.41464121633521</v>
      </c>
      <c r="J926" s="5">
        <v>0</v>
      </c>
      <c r="K926" s="5">
        <v>303.75</v>
      </c>
      <c r="L926" s="5">
        <v>24.430480681378008</v>
      </c>
      <c r="M926" s="5">
        <v>34.176315789473684</v>
      </c>
      <c r="N926" s="5">
        <v>32.532649253731343</v>
      </c>
      <c r="O926" s="5">
        <v>43.47681236673774</v>
      </c>
      <c r="P926" s="5">
        <v>4.1627798507462686</v>
      </c>
      <c r="Q926" s="5">
        <v>6.9733819262247918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f t="shared" si="73"/>
        <v>163.84050994690037</v>
      </c>
      <c r="Z926" s="5">
        <v>42.518570759986538</v>
      </c>
      <c r="AA926" s="5">
        <v>0</v>
      </c>
      <c r="AB926" s="5">
        <f>VLOOKUP($E926,Parametros!$B$3:$F$14,2,FALSE)</f>
        <v>6</v>
      </c>
      <c r="AC926" s="5" t="str">
        <f>VLOOKUP($E926,Parametros!$B$3:$F$14,4,FALSE)</f>
        <v>20226</v>
      </c>
      <c r="AD926" s="5" t="str">
        <f>VLOOKUP($E926,Parametros!$B$3:$F$14,5,FALSE)</f>
        <v>2022-6-01</v>
      </c>
      <c r="AE926" s="5">
        <v>0</v>
      </c>
      <c r="AF926" t="s">
        <v>409</v>
      </c>
      <c r="AG926" t="s">
        <v>416</v>
      </c>
      <c r="AH926" s="40">
        <f t="shared" si="74"/>
        <v>543.56436815538643</v>
      </c>
      <c r="AJ926" t="str">
        <f t="shared" si="72"/>
        <v>INSERT INTO TABLA_PRESUPUESTO VALUES ('VSR','80196-C','14004988-19',2022,'Junio',67.5,'USD',2025,989.414641,0,303.75,24.430481,34.176316,32.532649,43.476812,4.16278,6.973382,0,0,0,0,0,0,0,163.84051,42.518571,0,6,'20226','2022-6-01');</v>
      </c>
    </row>
    <row r="927" spans="1:36" x14ac:dyDescent="0.2">
      <c r="A927" s="7" t="s">
        <v>117</v>
      </c>
      <c r="B927" t="s">
        <v>94</v>
      </c>
      <c r="C927" t="s">
        <v>182</v>
      </c>
      <c r="D927">
        <v>2022</v>
      </c>
      <c r="E927" t="s">
        <v>50</v>
      </c>
      <c r="F927" s="5">
        <v>67.5</v>
      </c>
      <c r="G927" t="s">
        <v>134</v>
      </c>
      <c r="H927" s="5">
        <v>2025</v>
      </c>
      <c r="I927" s="5">
        <v>1104.3854883058518</v>
      </c>
      <c r="J927" s="5">
        <v>0</v>
      </c>
      <c r="K927" s="5">
        <v>303.75</v>
      </c>
      <c r="L927" s="5">
        <v>24.430480681378008</v>
      </c>
      <c r="M927" s="5">
        <v>34.176315789473684</v>
      </c>
      <c r="N927" s="5">
        <v>32.532649253731343</v>
      </c>
      <c r="O927" s="5">
        <v>43.47681236673774</v>
      </c>
      <c r="P927" s="5">
        <v>4.1627798507462686</v>
      </c>
      <c r="Q927" s="5">
        <v>6.9733819262247918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f t="shared" si="73"/>
        <v>163.84050994690037</v>
      </c>
      <c r="Z927" s="5">
        <v>42.518570759986538</v>
      </c>
      <c r="AA927" s="5">
        <v>0</v>
      </c>
      <c r="AB927" s="5">
        <f>VLOOKUP($E927,Parametros!$B$3:$F$14,2,FALSE)</f>
        <v>6</v>
      </c>
      <c r="AC927" s="5" t="str">
        <f>VLOOKUP($E927,Parametros!$B$3:$F$14,4,FALSE)</f>
        <v>20226</v>
      </c>
      <c r="AD927" s="5" t="str">
        <f>VLOOKUP($E927,Parametros!$B$3:$F$14,5,FALSE)</f>
        <v>2022-6-01</v>
      </c>
      <c r="AE927" s="5">
        <v>0</v>
      </c>
      <c r="AF927" t="s">
        <v>409</v>
      </c>
      <c r="AG927" t="s">
        <v>416</v>
      </c>
      <c r="AH927" s="40">
        <f t="shared" si="74"/>
        <v>428.59352106586988</v>
      </c>
      <c r="AJ927" t="str">
        <f t="shared" si="72"/>
        <v>INSERT INTO TABLA_PRESUPUESTO VALUES ('VSR','80196-C','14004989-19',2022,'Junio',67.5,'USD',2025,1104.38548799999,0,303.75,24.430481,34.176316,32.532649,43.476812,4.16278,6.973382,0,0,0,0,0,0,0,163.84051,42.518571,0,6,'20226','2022-6-01');</v>
      </c>
    </row>
    <row r="928" spans="1:36" x14ac:dyDescent="0.2">
      <c r="A928" s="7" t="s">
        <v>117</v>
      </c>
      <c r="B928" t="s">
        <v>94</v>
      </c>
      <c r="C928" t="s">
        <v>183</v>
      </c>
      <c r="D928">
        <v>2022</v>
      </c>
      <c r="E928" t="s">
        <v>50</v>
      </c>
      <c r="F928" s="5">
        <v>45</v>
      </c>
      <c r="G928" t="s">
        <v>134</v>
      </c>
      <c r="H928" s="5">
        <v>1350</v>
      </c>
      <c r="I928" s="5">
        <v>914.84266465329449</v>
      </c>
      <c r="J928" s="5">
        <v>0</v>
      </c>
      <c r="K928" s="5">
        <v>202.5</v>
      </c>
      <c r="L928" s="5">
        <v>16.286987120918671</v>
      </c>
      <c r="M928" s="5">
        <v>22.784210526315789</v>
      </c>
      <c r="N928" s="5">
        <v>21.688432835820894</v>
      </c>
      <c r="O928" s="5">
        <v>28.984541577825155</v>
      </c>
      <c r="P928" s="5">
        <v>2.7751865671641789</v>
      </c>
      <c r="Q928" s="5">
        <v>4.6489212841498606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f t="shared" si="73"/>
        <v>109.22700663126692</v>
      </c>
      <c r="Z928" s="5">
        <v>28.345713839991028</v>
      </c>
      <c r="AA928" s="5">
        <v>0</v>
      </c>
      <c r="AB928" s="5">
        <f>VLOOKUP($E928,Parametros!$B$3:$F$14,2,FALSE)</f>
        <v>6</v>
      </c>
      <c r="AC928" s="5" t="str">
        <f>VLOOKUP($E928,Parametros!$B$3:$F$14,4,FALSE)</f>
        <v>20226</v>
      </c>
      <c r="AD928" s="5" t="str">
        <f>VLOOKUP($E928,Parametros!$B$3:$F$14,5,FALSE)</f>
        <v>2022-6-01</v>
      </c>
      <c r="AE928" s="5">
        <v>0</v>
      </c>
      <c r="AF928" t="s">
        <v>409</v>
      </c>
      <c r="AG928" t="s">
        <v>416</v>
      </c>
      <c r="AH928" s="40">
        <f t="shared" si="74"/>
        <v>107.14334159452008</v>
      </c>
      <c r="AJ928" t="str">
        <f t="shared" si="72"/>
        <v>INSERT INTO TABLA_PRESUPUESTO VALUES ('VSR','80196-C','14004987-20',2022,'Junio',45,'USD',1350,914.842665,0,202.5,16.286987,22.784211,21.688433,28.984542,2.775187,4.648921,0,0,0,0,0,0,0,109.227007,28.345714,0,6,'20226','2022-6-01');</v>
      </c>
    </row>
    <row r="929" spans="1:36" x14ac:dyDescent="0.2">
      <c r="A929" s="7" t="s">
        <v>117</v>
      </c>
      <c r="B929" t="s">
        <v>94</v>
      </c>
      <c r="C929" t="s">
        <v>184</v>
      </c>
      <c r="D929">
        <v>2022</v>
      </c>
      <c r="E929" t="s">
        <v>50</v>
      </c>
      <c r="F929" s="5">
        <v>22.5</v>
      </c>
      <c r="G929" t="s">
        <v>134</v>
      </c>
      <c r="H929" s="5">
        <v>675</v>
      </c>
      <c r="I929" s="5">
        <v>361.51085954780353</v>
      </c>
      <c r="J929" s="5">
        <v>0</v>
      </c>
      <c r="K929" s="5">
        <v>101.25</v>
      </c>
      <c r="L929" s="5">
        <v>8.1434935604593353</v>
      </c>
      <c r="M929" s="5">
        <v>11.392105263157895</v>
      </c>
      <c r="N929" s="5">
        <v>10.844216417910447</v>
      </c>
      <c r="O929" s="5">
        <v>14.492270788912577</v>
      </c>
      <c r="P929" s="5">
        <v>1.3875932835820894</v>
      </c>
      <c r="Q929" s="5">
        <v>2.3244606420749303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f t="shared" si="73"/>
        <v>54.613503315633459</v>
      </c>
      <c r="Z929" s="5">
        <v>14.172856919995514</v>
      </c>
      <c r="AA929" s="5">
        <v>0</v>
      </c>
      <c r="AB929" s="5">
        <f>VLOOKUP($E929,Parametros!$B$3:$F$14,2,FALSE)</f>
        <v>6</v>
      </c>
      <c r="AC929" s="5" t="str">
        <f>VLOOKUP($E929,Parametros!$B$3:$F$14,4,FALSE)</f>
        <v>20226</v>
      </c>
      <c r="AD929" s="5" t="str">
        <f>VLOOKUP($E929,Parametros!$B$3:$F$14,5,FALSE)</f>
        <v>2022-6-01</v>
      </c>
      <c r="AE929" s="5">
        <v>0</v>
      </c>
      <c r="AF929" t="s">
        <v>409</v>
      </c>
      <c r="AG929" t="s">
        <v>416</v>
      </c>
      <c r="AH929" s="40">
        <f t="shared" si="74"/>
        <v>149.48214357610374</v>
      </c>
      <c r="AJ929" t="str">
        <f t="shared" si="72"/>
        <v>INSERT INTO TABLA_PRESUPUESTO VALUES ('VSR','80196-C','14004990-20',2022,'Junio',22.5,'USD',675,361.51086,0,101.25,8.143494,11.392105,10.844216,14.492271,1.387593,2.324461,0,0,0,0,0,0,0,54.613503,14.172857,0,6,'20226','2022-6-01');</v>
      </c>
    </row>
    <row r="930" spans="1:36" x14ac:dyDescent="0.2">
      <c r="A930" s="7" t="s">
        <v>117</v>
      </c>
      <c r="B930" t="s">
        <v>94</v>
      </c>
      <c r="C930" t="s">
        <v>185</v>
      </c>
      <c r="D930">
        <v>2022</v>
      </c>
      <c r="E930" t="s">
        <v>50</v>
      </c>
      <c r="F930" s="5">
        <v>157.5</v>
      </c>
      <c r="G930" t="s">
        <v>134</v>
      </c>
      <c r="H930" s="5">
        <v>6300</v>
      </c>
      <c r="I930" s="5">
        <v>3946.5025743251599</v>
      </c>
      <c r="J930" s="5">
        <v>0</v>
      </c>
      <c r="K930" s="5">
        <v>630</v>
      </c>
      <c r="L930" s="5">
        <v>0</v>
      </c>
      <c r="M930" s="5">
        <v>79.744736842105254</v>
      </c>
      <c r="N930" s="5">
        <v>75.909514925373131</v>
      </c>
      <c r="O930" s="5">
        <v>101.44589552238804</v>
      </c>
      <c r="P930" s="5">
        <v>9.7131529850746254</v>
      </c>
      <c r="Q930" s="5">
        <v>21.694965992699352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f t="shared" si="73"/>
        <v>387.71826470760891</v>
      </c>
      <c r="Z930" s="5">
        <v>99.209998439968572</v>
      </c>
      <c r="AA930" s="5">
        <v>0</v>
      </c>
      <c r="AB930" s="5">
        <f>VLOOKUP($E930,Parametros!$B$3:$F$14,2,FALSE)</f>
        <v>6</v>
      </c>
      <c r="AC930" s="5" t="str">
        <f>VLOOKUP($E930,Parametros!$B$3:$F$14,4,FALSE)</f>
        <v>20226</v>
      </c>
      <c r="AD930" s="5" t="str">
        <f>VLOOKUP($E930,Parametros!$B$3:$F$14,5,FALSE)</f>
        <v>2022-6-01</v>
      </c>
      <c r="AE930" s="5">
        <v>0</v>
      </c>
      <c r="AF930" t="s">
        <v>409</v>
      </c>
      <c r="AG930" t="s">
        <v>416</v>
      </c>
      <c r="AH930" s="40">
        <f t="shared" si="74"/>
        <v>1335.7791609672302</v>
      </c>
      <c r="AJ930" t="str">
        <f t="shared" si="72"/>
        <v>INSERT INTO TABLA_PRESUPUESTO VALUES ('VSR','80196-C','14004539-20',2022,'Junio',157.5,'USD',6300,3946.502574,0,630,0,79.744737,75.909515,101.445896,9.713153,21.694966,0,0,0,0,0,0,0,387.718265,99.209998,0,6,'20226','2022-6-01');</v>
      </c>
    </row>
    <row r="931" spans="1:36" x14ac:dyDescent="0.2">
      <c r="A931" s="7" t="s">
        <v>117</v>
      </c>
      <c r="B931" t="s">
        <v>94</v>
      </c>
      <c r="C931" t="s">
        <v>186</v>
      </c>
      <c r="D931">
        <v>2022</v>
      </c>
      <c r="E931" t="s">
        <v>50</v>
      </c>
      <c r="F931" s="5">
        <v>337.5</v>
      </c>
      <c r="G931" t="s">
        <v>134</v>
      </c>
      <c r="H931" s="5">
        <v>10125</v>
      </c>
      <c r="I931" s="5">
        <v>6023.8614830660936</v>
      </c>
      <c r="J931" s="5">
        <v>0</v>
      </c>
      <c r="K931" s="5">
        <v>1012.5</v>
      </c>
      <c r="L931" s="5">
        <v>0</v>
      </c>
      <c r="M931" s="5">
        <v>170.88157894736841</v>
      </c>
      <c r="N931" s="5">
        <v>162.66324626865674</v>
      </c>
      <c r="O931" s="5">
        <v>217.38406183368869</v>
      </c>
      <c r="P931" s="5">
        <v>20.813899253731343</v>
      </c>
      <c r="Q931" s="5">
        <v>34.86690963112396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f t="shared" si="73"/>
        <v>819.20254973450187</v>
      </c>
      <c r="Z931" s="5">
        <v>212.5928537999327</v>
      </c>
      <c r="AA931" s="5">
        <v>0</v>
      </c>
      <c r="AB931" s="5">
        <f>VLOOKUP($E931,Parametros!$B$3:$F$14,2,FALSE)</f>
        <v>6</v>
      </c>
      <c r="AC931" s="5" t="str">
        <f>VLOOKUP($E931,Parametros!$B$3:$F$14,4,FALSE)</f>
        <v>20226</v>
      </c>
      <c r="AD931" s="5" t="str">
        <f>VLOOKUP($E931,Parametros!$B$3:$F$14,5,FALSE)</f>
        <v>2022-6-01</v>
      </c>
      <c r="AE931" s="5">
        <v>0</v>
      </c>
      <c r="AF931" t="s">
        <v>409</v>
      </c>
      <c r="AG931" t="s">
        <v>416</v>
      </c>
      <c r="AH931" s="40">
        <f t="shared" si="74"/>
        <v>2269.4359671994043</v>
      </c>
      <c r="AJ931" t="str">
        <f t="shared" si="72"/>
        <v>INSERT INTO TABLA_PRESUPUESTO VALUES ('VSR','80196-C','14004538-21',2022,'Junio',337.5,'USD',10125,6023.861483,0,1012.5,0,170.881579,162.663246,217.384062,20.813899,34.86691,0,0,0,0,0,0,0,819.20255,212.592854,0,6,'20226','2022-6-01');</v>
      </c>
    </row>
    <row r="932" spans="1:36" x14ac:dyDescent="0.2">
      <c r="A932" s="7" t="s">
        <v>117</v>
      </c>
      <c r="B932" t="s">
        <v>94</v>
      </c>
      <c r="C932" t="s">
        <v>187</v>
      </c>
      <c r="D932">
        <v>2022</v>
      </c>
      <c r="E932" t="s">
        <v>50</v>
      </c>
      <c r="F932" s="5">
        <v>22.5</v>
      </c>
      <c r="G932" t="s">
        <v>134</v>
      </c>
      <c r="H932" s="5">
        <v>2700</v>
      </c>
      <c r="I932" s="5">
        <v>1369.201637258639</v>
      </c>
      <c r="J932" s="5">
        <v>0</v>
      </c>
      <c r="K932" s="5">
        <v>270</v>
      </c>
      <c r="L932" s="5">
        <v>0</v>
      </c>
      <c r="M932" s="5">
        <v>11.392105263157895</v>
      </c>
      <c r="N932" s="5">
        <v>10.844216417910447</v>
      </c>
      <c r="O932" s="5">
        <v>14.492270788912577</v>
      </c>
      <c r="P932" s="5">
        <v>1.3875932835820894</v>
      </c>
      <c r="Q932" s="5">
        <v>9.2978425682997212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f t="shared" si="73"/>
        <v>61.586885241858248</v>
      </c>
      <c r="Z932" s="5">
        <v>14.172856919995514</v>
      </c>
      <c r="AA932" s="5">
        <v>0</v>
      </c>
      <c r="AB932" s="5">
        <f>VLOOKUP($E932,Parametros!$B$3:$F$14,2,FALSE)</f>
        <v>6</v>
      </c>
      <c r="AC932" s="5" t="str">
        <f>VLOOKUP($E932,Parametros!$B$3:$F$14,4,FALSE)</f>
        <v>20226</v>
      </c>
      <c r="AD932" s="5" t="str">
        <f>VLOOKUP($E932,Parametros!$B$3:$F$14,5,FALSE)</f>
        <v>2022-6-01</v>
      </c>
      <c r="AE932" s="5">
        <v>0</v>
      </c>
      <c r="AF932" t="s">
        <v>409</v>
      </c>
      <c r="AG932" t="s">
        <v>416</v>
      </c>
      <c r="AH932" s="40">
        <f t="shared" si="74"/>
        <v>999.21147749950262</v>
      </c>
      <c r="AJ932" t="str">
        <f t="shared" si="72"/>
        <v>INSERT INTO TABLA_PRESUPUESTO VALUES ('VSR','80196-C','14004540-17',2022,'Junio',22.5,'USD',2700,1369.201637,0,270,0,11.392105,10.844216,14.492271,1.387593,9.297843,0,0,0,0,0,0,0,61.586885,14.172857,0,6,'20226','2022-6-01');</v>
      </c>
    </row>
    <row r="933" spans="1:36" x14ac:dyDescent="0.2">
      <c r="A933" s="7" t="s">
        <v>117</v>
      </c>
      <c r="B933" t="s">
        <v>188</v>
      </c>
      <c r="C933" t="s">
        <v>133</v>
      </c>
      <c r="D933">
        <v>2022</v>
      </c>
      <c r="E933" t="s">
        <v>50</v>
      </c>
      <c r="F933" s="5">
        <v>11.583</v>
      </c>
      <c r="G933" t="s">
        <v>134</v>
      </c>
      <c r="H933" s="5">
        <v>2779.92</v>
      </c>
      <c r="I933" s="5">
        <v>783.48414839538918</v>
      </c>
      <c r="J933" s="5">
        <v>0</v>
      </c>
      <c r="K933" s="5">
        <v>277.99200000000002</v>
      </c>
      <c r="L933" s="5">
        <v>4.1922704849244656</v>
      </c>
      <c r="M933" s="5">
        <v>89.498088151260504</v>
      </c>
      <c r="N933" s="5">
        <v>3.6113663793103448</v>
      </c>
      <c r="O933" s="5">
        <v>4.8262499999999999</v>
      </c>
      <c r="P933" s="5">
        <v>0.46209956896551729</v>
      </c>
      <c r="Q933" s="5">
        <v>9.5730587083213941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f t="shared" si="73"/>
        <v>115.26704955027145</v>
      </c>
      <c r="Z933" s="5">
        <v>7.2961867424136901</v>
      </c>
      <c r="AA933" s="5">
        <v>0</v>
      </c>
      <c r="AB933" s="5">
        <f>VLOOKUP($E933,Parametros!$B$3:$F$14,2,FALSE)</f>
        <v>6</v>
      </c>
      <c r="AC933" s="5" t="str">
        <f>VLOOKUP($E933,Parametros!$B$3:$F$14,4,FALSE)</f>
        <v>20226</v>
      </c>
      <c r="AD933" s="5" t="str">
        <f>VLOOKUP($E933,Parametros!$B$3:$F$14,5,FALSE)</f>
        <v>2022-6-01</v>
      </c>
      <c r="AE933" s="5">
        <v>0</v>
      </c>
      <c r="AF933" t="s">
        <v>409</v>
      </c>
      <c r="AG933" t="s">
        <v>417</v>
      </c>
      <c r="AH933" s="40">
        <f t="shared" si="74"/>
        <v>1598.9845315694151</v>
      </c>
      <c r="AJ933" t="str">
        <f t="shared" si="72"/>
        <v>INSERT INTO TABLA_PRESUPUESTO VALUES ('VSR','Cripton_China','14004807-18',2022,'Junio',11.583,'USD',2779.92,783.484148,0,277.992,4.19227,89.498088,3.611366,4.82625,0.4621,9.573059,0,0,0,0,0,0,0,115.26705,7.296187,0,6,'20226','2022-6-01');</v>
      </c>
    </row>
    <row r="934" spans="1:36" x14ac:dyDescent="0.2">
      <c r="A934" s="7" t="s">
        <v>117</v>
      </c>
      <c r="B934" t="s">
        <v>188</v>
      </c>
      <c r="C934" t="s">
        <v>133</v>
      </c>
      <c r="D934">
        <v>2022</v>
      </c>
      <c r="E934" t="s">
        <v>50</v>
      </c>
      <c r="F934" s="5">
        <v>8.91</v>
      </c>
      <c r="G934" t="s">
        <v>134</v>
      </c>
      <c r="H934" s="5">
        <v>2895.75</v>
      </c>
      <c r="I934" s="5">
        <v>768.68160065829932</v>
      </c>
      <c r="J934" s="5">
        <v>0</v>
      </c>
      <c r="K934" s="5">
        <v>289.57499999999999</v>
      </c>
      <c r="L934" s="5">
        <v>3.2248234499418968</v>
      </c>
      <c r="M934" s="5">
        <v>91.565183193277321</v>
      </c>
      <c r="N934" s="5">
        <v>2.7779741379310345</v>
      </c>
      <c r="O934" s="5">
        <v>3.7124999999999999</v>
      </c>
      <c r="P934" s="5">
        <v>0.35546120689655175</v>
      </c>
      <c r="Q934" s="5">
        <v>9.9719361545014511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f t="shared" si="73"/>
        <v>113.99550603292458</v>
      </c>
      <c r="Z934" s="5">
        <v>5.6124513403182235</v>
      </c>
      <c r="AA934" s="5">
        <v>0</v>
      </c>
      <c r="AB934" s="5">
        <f>VLOOKUP($E934,Parametros!$B$3:$F$14,2,FALSE)</f>
        <v>6</v>
      </c>
      <c r="AC934" s="5" t="str">
        <f>VLOOKUP($E934,Parametros!$B$3:$F$14,4,FALSE)</f>
        <v>20226</v>
      </c>
      <c r="AD934" s="5" t="str">
        <f>VLOOKUP($E934,Parametros!$B$3:$F$14,5,FALSE)</f>
        <v>2022-6-01</v>
      </c>
      <c r="AE934" s="5">
        <v>0</v>
      </c>
      <c r="AF934" t="s">
        <v>409</v>
      </c>
      <c r="AG934" t="s">
        <v>417</v>
      </c>
      <c r="AH934" s="40">
        <f t="shared" si="74"/>
        <v>1720.2730698588341</v>
      </c>
      <c r="AJ934" t="str">
        <f t="shared" si="72"/>
        <v>INSERT INTO TABLA_PRESUPUESTO VALUES ('VSR','Cripton_China','14004807-18',2022,'Junio',8.91,'USD',2895.75,768.681601,0,289.575,3.224823,91.565183,2.777974,3.7125,0.355461,9.971936,0,0,0,0,0,0,0,113.995506,5.612451,0,6,'20226','2022-6-01');</v>
      </c>
    </row>
    <row r="935" spans="1:36" x14ac:dyDescent="0.2">
      <c r="A935" s="7" t="s">
        <v>117</v>
      </c>
      <c r="B935" t="s">
        <v>188</v>
      </c>
      <c r="C935" t="s">
        <v>189</v>
      </c>
      <c r="D935">
        <v>2022</v>
      </c>
      <c r="E935" t="s">
        <v>50</v>
      </c>
      <c r="F935" s="5">
        <v>26.73</v>
      </c>
      <c r="G935" t="s">
        <v>134</v>
      </c>
      <c r="H935" s="5">
        <v>4811.3999999999996</v>
      </c>
      <c r="I935" s="5">
        <v>2181.4356109064215</v>
      </c>
      <c r="J935" s="5">
        <v>0</v>
      </c>
      <c r="K935" s="5">
        <v>481.14</v>
      </c>
      <c r="L935" s="5">
        <v>9.6744703498256914</v>
      </c>
      <c r="M935" s="5">
        <v>158.4200495798319</v>
      </c>
      <c r="N935" s="5">
        <v>8.3339224137931058</v>
      </c>
      <c r="O935" s="5">
        <v>11.137499999999999</v>
      </c>
      <c r="P935" s="5">
        <v>1.0663836206896553</v>
      </c>
      <c r="Q935" s="5">
        <v>16.568755456710104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f t="shared" si="73"/>
        <v>212.36396509197945</v>
      </c>
      <c r="Z935" s="5">
        <v>16.83735402095467</v>
      </c>
      <c r="AA935" s="5">
        <v>0</v>
      </c>
      <c r="AB935" s="5">
        <f>VLOOKUP($E935,Parametros!$B$3:$F$14,2,FALSE)</f>
        <v>6</v>
      </c>
      <c r="AC935" s="5" t="str">
        <f>VLOOKUP($E935,Parametros!$B$3:$F$14,4,FALSE)</f>
        <v>20226</v>
      </c>
      <c r="AD935" s="5" t="str">
        <f>VLOOKUP($E935,Parametros!$B$3:$F$14,5,FALSE)</f>
        <v>2022-6-01</v>
      </c>
      <c r="AE935" s="5">
        <v>0</v>
      </c>
      <c r="AF935" t="s">
        <v>409</v>
      </c>
      <c r="AG935" t="s">
        <v>417</v>
      </c>
      <c r="AH935" s="40">
        <f t="shared" si="74"/>
        <v>1926.7859536517733</v>
      </c>
      <c r="AJ935" t="str">
        <f t="shared" si="72"/>
        <v>INSERT INTO TABLA_PRESUPUESTO VALUES ('VSR','Cripton_China','14005073-18',2022,'Junio',26.73,'USD',4811.4,2181.435611,0,481.14,9.67447,158.42005,8.333922,11.1375,1.066384,16.568755,0,0,0,0,0,0,0,212.363965,16.837354,0,6,'20226','2022-6-01');</v>
      </c>
    </row>
    <row r="936" spans="1:36" x14ac:dyDescent="0.2">
      <c r="A936" s="7" t="s">
        <v>117</v>
      </c>
      <c r="B936" t="s">
        <v>188</v>
      </c>
      <c r="C936" t="s">
        <v>163</v>
      </c>
      <c r="D936">
        <v>2022</v>
      </c>
      <c r="E936" t="s">
        <v>50</v>
      </c>
      <c r="F936" s="5">
        <v>267.3</v>
      </c>
      <c r="G936" t="s">
        <v>134</v>
      </c>
      <c r="H936" s="5">
        <v>12028.5</v>
      </c>
      <c r="I936" s="5">
        <v>5345.7278121890286</v>
      </c>
      <c r="J936" s="5">
        <v>0</v>
      </c>
      <c r="K936" s="5">
        <v>1202.8500000000001</v>
      </c>
      <c r="L936" s="5">
        <v>96.744703498256911</v>
      </c>
      <c r="M936" s="5">
        <v>501.63549579831931</v>
      </c>
      <c r="N936" s="5">
        <v>83.339224137931041</v>
      </c>
      <c r="O936" s="5">
        <v>111.375</v>
      </c>
      <c r="P936" s="5">
        <v>10.663836206896551</v>
      </c>
      <c r="Q936" s="5">
        <v>41.421888641775261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f t="shared" si="73"/>
        <v>916.80898499446891</v>
      </c>
      <c r="Z936" s="5">
        <v>168.37354020954669</v>
      </c>
      <c r="AA936" s="5">
        <v>0</v>
      </c>
      <c r="AB936" s="5">
        <f>VLOOKUP($E936,Parametros!$B$3:$F$14,2,FALSE)</f>
        <v>6</v>
      </c>
      <c r="AC936" s="5" t="str">
        <f>VLOOKUP($E936,Parametros!$B$3:$F$14,4,FALSE)</f>
        <v>20226</v>
      </c>
      <c r="AD936" s="5" t="str">
        <f>VLOOKUP($E936,Parametros!$B$3:$F$14,5,FALSE)</f>
        <v>2022-6-01</v>
      </c>
      <c r="AE936" s="5">
        <v>0</v>
      </c>
      <c r="AF936" t="s">
        <v>409</v>
      </c>
      <c r="AG936" t="s">
        <v>417</v>
      </c>
      <c r="AH936" s="40">
        <f t="shared" si="74"/>
        <v>4466.368499318246</v>
      </c>
      <c r="AJ936" t="str">
        <f t="shared" si="72"/>
        <v>INSERT INTO TABLA_PRESUPUESTO VALUES ('VSR','Cripton_China','14004339-19',2022,'Junio',267.3,'USD',12028.5,5345.727812,0,1202.85,96.744703,501.635496,83.339224,111.375,10.663836,41.421889,0,0,0,0,0,0,0,916.808985,168.37354,0,6,'20226','2022-6-01');</v>
      </c>
    </row>
    <row r="937" spans="1:36" x14ac:dyDescent="0.2">
      <c r="A937" s="7" t="s">
        <v>117</v>
      </c>
      <c r="B937" t="s">
        <v>188</v>
      </c>
      <c r="C937" t="s">
        <v>137</v>
      </c>
      <c r="D937">
        <v>2022</v>
      </c>
      <c r="E937" t="s">
        <v>50</v>
      </c>
      <c r="F937" s="5">
        <v>89.100000000000009</v>
      </c>
      <c r="G937" t="s">
        <v>134</v>
      </c>
      <c r="H937" s="5">
        <v>7128.0000000000009</v>
      </c>
      <c r="I937" s="5">
        <v>2983.810108409386</v>
      </c>
      <c r="J937" s="5">
        <v>0</v>
      </c>
      <c r="K937" s="5">
        <v>712.80000000000007</v>
      </c>
      <c r="L937" s="5">
        <v>32.24823449941897</v>
      </c>
      <c r="M937" s="5">
        <v>260.76683193277313</v>
      </c>
      <c r="N937" s="5">
        <v>27.779741379310348</v>
      </c>
      <c r="O937" s="5">
        <v>37.125000000000007</v>
      </c>
      <c r="P937" s="5">
        <v>3.5546120689655178</v>
      </c>
      <c r="Q937" s="5">
        <v>24.54630438031127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f t="shared" si="73"/>
        <v>409.89700316454247</v>
      </c>
      <c r="Z937" s="5">
        <v>56.124513403182242</v>
      </c>
      <c r="AA937" s="5">
        <v>0</v>
      </c>
      <c r="AB937" s="5">
        <f>VLOOKUP($E937,Parametros!$B$3:$F$14,2,FALSE)</f>
        <v>6</v>
      </c>
      <c r="AC937" s="5" t="str">
        <f>VLOOKUP($E937,Parametros!$B$3:$F$14,4,FALSE)</f>
        <v>20226</v>
      </c>
      <c r="AD937" s="5" t="str">
        <f>VLOOKUP($E937,Parametros!$B$3:$F$14,5,FALSE)</f>
        <v>2022-6-01</v>
      </c>
      <c r="AE937" s="5">
        <v>0</v>
      </c>
      <c r="AF937" t="s">
        <v>409</v>
      </c>
      <c r="AG937" t="s">
        <v>417</v>
      </c>
      <c r="AH937" s="40">
        <f t="shared" si="74"/>
        <v>2989.244653926653</v>
      </c>
      <c r="AJ937" t="str">
        <f t="shared" si="72"/>
        <v>INSERT INTO TABLA_PRESUPUESTO VALUES ('VSR','Cripton_China','14004806-17',2022,'Junio',89.1,'USD',7128,2983.810108,0,712.8,32.248234,260.766832,27.779741,37.125,3.554612,24.546304,0,0,0,0,0,0,0,409.897003,56.124513,0,6,'20226','2022-6-01');</v>
      </c>
    </row>
    <row r="938" spans="1:36" x14ac:dyDescent="0.2">
      <c r="A938" s="7" t="s">
        <v>117</v>
      </c>
      <c r="B938" t="s">
        <v>188</v>
      </c>
      <c r="C938" t="s">
        <v>138</v>
      </c>
      <c r="D938">
        <v>2022</v>
      </c>
      <c r="E938" t="s">
        <v>50</v>
      </c>
      <c r="F938" s="5">
        <v>8.91</v>
      </c>
      <c r="G938" t="s">
        <v>134</v>
      </c>
      <c r="H938" s="5">
        <v>891</v>
      </c>
      <c r="I938" s="5">
        <v>614.73358619277167</v>
      </c>
      <c r="J938" s="5">
        <v>0</v>
      </c>
      <c r="K938" s="5">
        <v>89.1</v>
      </c>
      <c r="L938" s="5">
        <v>3.2248234499418968</v>
      </c>
      <c r="M938" s="5">
        <v>31.422683193277312</v>
      </c>
      <c r="N938" s="5">
        <v>2.7779741379310345</v>
      </c>
      <c r="O938" s="5">
        <v>3.7124999999999999</v>
      </c>
      <c r="P938" s="5">
        <v>0.35546120689655175</v>
      </c>
      <c r="Q938" s="5">
        <v>3.0682880475389083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f t="shared" si="73"/>
        <v>46.949357925962026</v>
      </c>
      <c r="Z938" s="5">
        <v>5.6124513403182235</v>
      </c>
      <c r="AA938" s="5">
        <v>0</v>
      </c>
      <c r="AB938" s="5">
        <f>VLOOKUP($E938,Parametros!$B$3:$F$14,2,FALSE)</f>
        <v>6</v>
      </c>
      <c r="AC938" s="5" t="str">
        <f>VLOOKUP($E938,Parametros!$B$3:$F$14,4,FALSE)</f>
        <v>20226</v>
      </c>
      <c r="AD938" s="5" t="str">
        <f>VLOOKUP($E938,Parametros!$B$3:$F$14,5,FALSE)</f>
        <v>2022-6-01</v>
      </c>
      <c r="AE938" s="5">
        <v>0</v>
      </c>
      <c r="AF938" t="s">
        <v>409</v>
      </c>
      <c r="AG938" t="s">
        <v>417</v>
      </c>
      <c r="AH938" s="40">
        <f t="shared" si="74"/>
        <v>136.99223243132451</v>
      </c>
      <c r="AJ938" t="str">
        <f t="shared" si="72"/>
        <v>INSERT INTO TABLA_PRESUPUESTO VALUES ('VSR','Cripton_China','14004965-17',2022,'Junio',8.91,'USD',891,614.733586,0,89.1,3.224823,31.422683,2.777974,3.7125,0.355461,3.068288,0,0,0,0,0,0,0,46.949358,5.612451,0,6,'20226','2022-6-01');</v>
      </c>
    </row>
    <row r="939" spans="1:36" x14ac:dyDescent="0.2">
      <c r="A939" s="7" t="s">
        <v>117</v>
      </c>
      <c r="B939" t="s">
        <v>188</v>
      </c>
      <c r="C939" t="s">
        <v>179</v>
      </c>
      <c r="D939">
        <v>2022</v>
      </c>
      <c r="E939" t="s">
        <v>50</v>
      </c>
      <c r="F939" s="5">
        <v>178.20000000000002</v>
      </c>
      <c r="G939" t="s">
        <v>134</v>
      </c>
      <c r="H939" s="5">
        <v>7128.0000000000009</v>
      </c>
      <c r="I939" s="5">
        <v>3708.5895112300118</v>
      </c>
      <c r="J939" s="5">
        <v>0</v>
      </c>
      <c r="K939" s="5">
        <v>712.80000000000007</v>
      </c>
      <c r="L939" s="5">
        <v>64.49646899883794</v>
      </c>
      <c r="M939" s="5">
        <v>307.69366386554623</v>
      </c>
      <c r="N939" s="5">
        <v>55.559482758620696</v>
      </c>
      <c r="O939" s="5">
        <v>74.250000000000014</v>
      </c>
      <c r="P939" s="5">
        <v>7.1092241379310357</v>
      </c>
      <c r="Q939" s="5">
        <v>24.54630438031127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f t="shared" si="73"/>
        <v>581.40770194877371</v>
      </c>
      <c r="Z939" s="5">
        <v>112.24902680636448</v>
      </c>
      <c r="AA939" s="5">
        <v>0</v>
      </c>
      <c r="AB939" s="5">
        <f>VLOOKUP($E939,Parametros!$B$3:$F$14,2,FALSE)</f>
        <v>6</v>
      </c>
      <c r="AC939" s="5" t="str">
        <f>VLOOKUP($E939,Parametros!$B$3:$F$14,4,FALSE)</f>
        <v>20226</v>
      </c>
      <c r="AD939" s="5" t="str">
        <f>VLOOKUP($E939,Parametros!$B$3:$F$14,5,FALSE)</f>
        <v>2022-6-01</v>
      </c>
      <c r="AE939" s="5">
        <v>0</v>
      </c>
      <c r="AF939" t="s">
        <v>409</v>
      </c>
      <c r="AG939" t="s">
        <v>417</v>
      </c>
      <c r="AH939" s="40">
        <f t="shared" si="74"/>
        <v>2060.7063178223775</v>
      </c>
      <c r="AJ939" t="str">
        <f t="shared" si="72"/>
        <v>INSERT INTO TABLA_PRESUPUESTO VALUES ('VSR','Cripton_China','14004992-19',2022,'Junio',178.2,'USD',7128,3708.589511,0,712.8,64.496469,307.693664,55.559483,74.25,7.109224,24.546304,0,0,0,0,0,0,0,581.407702,112.249027,0,6,'20226','2022-6-01');</v>
      </c>
    </row>
    <row r="940" spans="1:36" x14ac:dyDescent="0.2">
      <c r="A940" s="7" t="s">
        <v>117</v>
      </c>
      <c r="B940" t="s">
        <v>188</v>
      </c>
      <c r="C940" t="s">
        <v>142</v>
      </c>
      <c r="D940">
        <v>2022</v>
      </c>
      <c r="E940" t="s">
        <v>50</v>
      </c>
      <c r="F940" s="5">
        <v>1069.2</v>
      </c>
      <c r="G940" t="s">
        <v>134</v>
      </c>
      <c r="H940" s="5">
        <v>26730</v>
      </c>
      <c r="I940" s="5">
        <v>16873.682533746749</v>
      </c>
      <c r="J940" s="5">
        <v>0</v>
      </c>
      <c r="K940" s="5">
        <v>2673</v>
      </c>
      <c r="L940" s="5">
        <v>386.97881399302764</v>
      </c>
      <c r="M940" s="5">
        <v>1365.0219831932773</v>
      </c>
      <c r="N940" s="5">
        <v>333.35689655172416</v>
      </c>
      <c r="O940" s="5">
        <v>445.5</v>
      </c>
      <c r="P940" s="5">
        <v>42.655344827586205</v>
      </c>
      <c r="Q940" s="5">
        <v>92.048641426167251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f t="shared" si="73"/>
        <v>2952.077026836942</v>
      </c>
      <c r="Z940" s="5">
        <v>673.49416083818676</v>
      </c>
      <c r="AA940" s="5">
        <v>0</v>
      </c>
      <c r="AB940" s="5">
        <f>VLOOKUP($E940,Parametros!$B$3:$F$14,2,FALSE)</f>
        <v>6</v>
      </c>
      <c r="AC940" s="5" t="str">
        <f>VLOOKUP($E940,Parametros!$B$3:$F$14,4,FALSE)</f>
        <v>20226</v>
      </c>
      <c r="AD940" s="5" t="str">
        <f>VLOOKUP($E940,Parametros!$B$3:$F$14,5,FALSE)</f>
        <v>2022-6-01</v>
      </c>
      <c r="AE940" s="5">
        <v>0</v>
      </c>
      <c r="AF940" t="s">
        <v>409</v>
      </c>
      <c r="AG940" t="s">
        <v>417</v>
      </c>
      <c r="AH940" s="40">
        <f t="shared" si="74"/>
        <v>3844.2616254232835</v>
      </c>
      <c r="AJ940" t="str">
        <f t="shared" si="72"/>
        <v>INSERT INTO TABLA_PRESUPUESTO VALUES ('VSR','Cripton_China','14004971-20',2022,'Junio',1069.2,'USD',26730,16873.682534,0,2673,386.978814,1365.021983,333.356897,445.5,42.655345,92.048641,0,0,0,0,0,0,0,2952.077027,673.494161,0,6,'20226','2022-6-01');</v>
      </c>
    </row>
    <row r="941" spans="1:36" x14ac:dyDescent="0.2">
      <c r="A941" s="7" t="s">
        <v>117</v>
      </c>
      <c r="B941" t="s">
        <v>188</v>
      </c>
      <c r="C941" t="s">
        <v>184</v>
      </c>
      <c r="D941">
        <v>2022</v>
      </c>
      <c r="E941" t="s">
        <v>50</v>
      </c>
      <c r="F941" s="5">
        <v>463.32</v>
      </c>
      <c r="G941" t="s">
        <v>134</v>
      </c>
      <c r="H941" s="5">
        <v>13899.6</v>
      </c>
      <c r="I941" s="5">
        <v>7444.2316198083709</v>
      </c>
      <c r="J941" s="5">
        <v>0</v>
      </c>
      <c r="K941" s="5">
        <v>1389.96</v>
      </c>
      <c r="L941" s="5">
        <v>167.69081939697864</v>
      </c>
      <c r="M941" s="5">
        <v>661.0075260504201</v>
      </c>
      <c r="N941" s="5">
        <v>144.45465517241382</v>
      </c>
      <c r="O941" s="5">
        <v>193.05</v>
      </c>
      <c r="P941" s="5">
        <v>18.483982758620691</v>
      </c>
      <c r="Q941" s="5">
        <v>47.865293541606967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f t="shared" si="73"/>
        <v>1356.7089272196092</v>
      </c>
      <c r="Z941" s="5">
        <v>291.84746969654759</v>
      </c>
      <c r="AA941" s="5">
        <v>0</v>
      </c>
      <c r="AB941" s="5">
        <f>VLOOKUP($E941,Parametros!$B$3:$F$14,2,FALSE)</f>
        <v>6</v>
      </c>
      <c r="AC941" s="5" t="str">
        <f>VLOOKUP($E941,Parametros!$B$3:$F$14,4,FALSE)</f>
        <v>20226</v>
      </c>
      <c r="AD941" s="5" t="str">
        <f>VLOOKUP($E941,Parametros!$B$3:$F$14,5,FALSE)</f>
        <v>2022-6-01</v>
      </c>
      <c r="AE941" s="5">
        <v>0</v>
      </c>
      <c r="AF941" t="s">
        <v>409</v>
      </c>
      <c r="AG941" t="s">
        <v>417</v>
      </c>
      <c r="AH941" s="40">
        <f t="shared" si="74"/>
        <v>3541.008633575042</v>
      </c>
      <c r="AJ941" t="str">
        <f t="shared" si="72"/>
        <v>INSERT INTO TABLA_PRESUPUESTO VALUES ('VSR','Cripton_China','14004990-20',2022,'Junio',463.32,'USD',13899.6,7444.23162,0,1389.96,167.690819,661.007526,144.454655,193.05,18.483983,47.865294,0,0,0,0,0,0,0,1356.708927,291.84747,0,6,'20226','2022-6-01');</v>
      </c>
    </row>
    <row r="942" spans="1:36" x14ac:dyDescent="0.2">
      <c r="A942" s="7" t="s">
        <v>117</v>
      </c>
      <c r="B942" t="s">
        <v>188</v>
      </c>
      <c r="C942" t="s">
        <v>190</v>
      </c>
      <c r="D942">
        <v>2022</v>
      </c>
      <c r="E942" t="s">
        <v>50</v>
      </c>
      <c r="F942" s="5">
        <v>44.550000000000004</v>
      </c>
      <c r="G942" t="s">
        <v>134</v>
      </c>
      <c r="H942" s="5">
        <v>3564.0000000000005</v>
      </c>
      <c r="I942" s="5">
        <v>2443.6945355010976</v>
      </c>
      <c r="J942" s="5">
        <v>0</v>
      </c>
      <c r="K942" s="5">
        <v>356.40000000000003</v>
      </c>
      <c r="L942" s="5">
        <v>16.124117249709485</v>
      </c>
      <c r="M942" s="5">
        <v>130.38341596638656</v>
      </c>
      <c r="N942" s="5">
        <v>13.889870689655174</v>
      </c>
      <c r="O942" s="5">
        <v>18.562500000000004</v>
      </c>
      <c r="P942" s="5">
        <v>1.7773060344827589</v>
      </c>
      <c r="Q942" s="5">
        <v>12.273152190155635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f t="shared" si="73"/>
        <v>204.94850158227123</v>
      </c>
      <c r="Z942" s="5">
        <v>28.062256701591121</v>
      </c>
      <c r="AA942" s="5">
        <v>0</v>
      </c>
      <c r="AB942" s="5">
        <f>VLOOKUP($E942,Parametros!$B$3:$F$14,2,FALSE)</f>
        <v>6</v>
      </c>
      <c r="AC942" s="5" t="str">
        <f>VLOOKUP($E942,Parametros!$B$3:$F$14,4,FALSE)</f>
        <v>20226</v>
      </c>
      <c r="AD942" s="5" t="str">
        <f>VLOOKUP($E942,Parametros!$B$3:$F$14,5,FALSE)</f>
        <v>2022-6-01</v>
      </c>
      <c r="AE942" s="5">
        <v>0</v>
      </c>
      <c r="AF942" t="s">
        <v>409</v>
      </c>
      <c r="AG942" t="s">
        <v>417</v>
      </c>
      <c r="AH942" s="40">
        <f t="shared" si="74"/>
        <v>542.83284566692248</v>
      </c>
      <c r="AJ942" t="str">
        <f t="shared" si="72"/>
        <v>INSERT INTO TABLA_PRESUPUESTO VALUES ('VSR','Cripton_China','14005163-18',2022,'Junio',44.55,'USD',3564,2443.694536,0,356.4,16.124117,130.383416,13.889871,18.5625,1.777306,12.273152,0,0,0,0,0,0,0,204.948502,28.062257,0,6,'20226','2022-6-01');</v>
      </c>
    </row>
    <row r="943" spans="1:36" x14ac:dyDescent="0.2">
      <c r="A943" s="7" t="s">
        <v>117</v>
      </c>
      <c r="B943" t="s">
        <v>188</v>
      </c>
      <c r="C943" t="s">
        <v>191</v>
      </c>
      <c r="D943">
        <v>2022</v>
      </c>
      <c r="E943" t="s">
        <v>50</v>
      </c>
      <c r="F943" s="5">
        <v>71.28</v>
      </c>
      <c r="G943" t="s">
        <v>134</v>
      </c>
      <c r="H943" s="5">
        <v>4276.8</v>
      </c>
      <c r="I943" s="5">
        <v>2745.4832019209825</v>
      </c>
      <c r="J943" s="5">
        <v>0</v>
      </c>
      <c r="K943" s="5">
        <v>427.68</v>
      </c>
      <c r="L943" s="5">
        <v>25.798587599535175</v>
      </c>
      <c r="M943" s="5">
        <v>165.84546554621846</v>
      </c>
      <c r="N943" s="5">
        <v>22.223793103448276</v>
      </c>
      <c r="O943" s="5">
        <v>29.7</v>
      </c>
      <c r="P943" s="5">
        <v>2.843689655172414</v>
      </c>
      <c r="Q943" s="5">
        <v>14.727782628186761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f t="shared" si="73"/>
        <v>280.24034165557174</v>
      </c>
      <c r="Z943" s="5">
        <v>44.899610722545788</v>
      </c>
      <c r="AA943" s="5">
        <v>0</v>
      </c>
      <c r="AB943" s="5">
        <f>VLOOKUP($E943,Parametros!$B$3:$F$14,2,FALSE)</f>
        <v>6</v>
      </c>
      <c r="AC943" s="5" t="str">
        <f>VLOOKUP($E943,Parametros!$B$3:$F$14,4,FALSE)</f>
        <v>20226</v>
      </c>
      <c r="AD943" s="5" t="str">
        <f>VLOOKUP($E943,Parametros!$B$3:$F$14,5,FALSE)</f>
        <v>2022-6-01</v>
      </c>
      <c r="AE943" s="5">
        <v>0</v>
      </c>
      <c r="AF943" t="s">
        <v>409</v>
      </c>
      <c r="AG943" t="s">
        <v>417</v>
      </c>
      <c r="AH943" s="40">
        <f t="shared" si="74"/>
        <v>797.59786882391154</v>
      </c>
      <c r="AJ943" t="str">
        <f t="shared" si="72"/>
        <v>INSERT INTO TABLA_PRESUPUESTO VALUES ('VSR','Cripton_China','14005143-17',2022,'Junio',71.28,'USD',4276.8,2745.483202,0,427.68,25.798588,165.845466,22.223793,29.7,2.84369,14.727783,0,0,0,0,0,0,0,280.240342,44.899611,0,6,'20226','2022-6-01');</v>
      </c>
    </row>
    <row r="944" spans="1:36" x14ac:dyDescent="0.2">
      <c r="A944" s="7" t="s">
        <v>117</v>
      </c>
      <c r="B944" t="s">
        <v>188</v>
      </c>
      <c r="C944" t="s">
        <v>153</v>
      </c>
      <c r="D944">
        <v>2022</v>
      </c>
      <c r="E944" t="s">
        <v>50</v>
      </c>
      <c r="F944" s="5">
        <v>89.100000000000009</v>
      </c>
      <c r="G944" t="s">
        <v>134</v>
      </c>
      <c r="H944" s="5">
        <v>4900.5000000000009</v>
      </c>
      <c r="I944" s="5">
        <v>1896.0928157084763</v>
      </c>
      <c r="J944" s="5">
        <v>0</v>
      </c>
      <c r="K944" s="5">
        <v>490.05000000000007</v>
      </c>
      <c r="L944" s="5">
        <v>32.24823449941897</v>
      </c>
      <c r="M944" s="5">
        <v>193.94183193277311</v>
      </c>
      <c r="N944" s="5">
        <v>27.779741379310348</v>
      </c>
      <c r="O944" s="5">
        <v>37.125000000000007</v>
      </c>
      <c r="P944" s="5">
        <v>3.5546120689655178</v>
      </c>
      <c r="Q944" s="5">
        <v>16.875584261463999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f t="shared" si="73"/>
        <v>335.40128304569521</v>
      </c>
      <c r="Z944" s="5">
        <v>56.124513403182242</v>
      </c>
      <c r="AA944" s="5">
        <v>0</v>
      </c>
      <c r="AB944" s="5">
        <f>VLOOKUP($E944,Parametros!$B$3:$F$14,2,FALSE)</f>
        <v>6</v>
      </c>
      <c r="AC944" s="5" t="str">
        <f>VLOOKUP($E944,Parametros!$B$3:$F$14,4,FALSE)</f>
        <v>20226</v>
      </c>
      <c r="AD944" s="5" t="str">
        <f>VLOOKUP($E944,Parametros!$B$3:$F$14,5,FALSE)</f>
        <v>2022-6-01</v>
      </c>
      <c r="AE944" s="5">
        <v>0</v>
      </c>
      <c r="AF944" t="s">
        <v>409</v>
      </c>
      <c r="AG944" t="s">
        <v>417</v>
      </c>
      <c r="AH944" s="40">
        <f t="shared" si="74"/>
        <v>2146.7076667464094</v>
      </c>
      <c r="AJ944" t="str">
        <f t="shared" si="72"/>
        <v>INSERT INTO TABLA_PRESUPUESTO VALUES ('VSR','Cripton_China','14005087-20',2022,'Junio',89.1,'USD',4900.5,1896.092816,0,490.05,32.248234,193.941832,27.779741,37.125,3.554612,16.875584,0,0,0,0,0,0,0,335.401283,56.124513,0,6,'20226','2022-6-01');</v>
      </c>
    </row>
    <row r="945" spans="1:36" x14ac:dyDescent="0.2">
      <c r="A945" s="7" t="s">
        <v>117</v>
      </c>
      <c r="B945" t="s">
        <v>188</v>
      </c>
      <c r="C945" t="s">
        <v>122</v>
      </c>
      <c r="D945">
        <v>2022</v>
      </c>
      <c r="E945" t="s">
        <v>50</v>
      </c>
      <c r="F945" s="5">
        <v>8.91</v>
      </c>
      <c r="G945" t="s">
        <v>134</v>
      </c>
      <c r="H945" s="5">
        <v>1069.2</v>
      </c>
      <c r="I945" s="5">
        <v>476.99718741087628</v>
      </c>
      <c r="J945" s="5">
        <v>0</v>
      </c>
      <c r="K945" s="5">
        <v>106.92</v>
      </c>
      <c r="L945" s="5">
        <v>3.2248234499418968</v>
      </c>
      <c r="M945" s="5">
        <v>36.768683193277312</v>
      </c>
      <c r="N945" s="5">
        <v>2.7779741379310345</v>
      </c>
      <c r="O945" s="5">
        <v>3.7124999999999999</v>
      </c>
      <c r="P945" s="5">
        <v>0.35546120689655175</v>
      </c>
      <c r="Q945" s="5">
        <v>3.6819456570466902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f t="shared" si="73"/>
        <v>52.909015535469806</v>
      </c>
      <c r="Z945" s="5">
        <v>5.6124513403182235</v>
      </c>
      <c r="AA945" s="5">
        <v>0</v>
      </c>
      <c r="AB945" s="5">
        <f>VLOOKUP($E945,Parametros!$B$3:$F$14,2,FALSE)</f>
        <v>6</v>
      </c>
      <c r="AC945" s="5" t="str">
        <f>VLOOKUP($E945,Parametros!$B$3:$F$14,4,FALSE)</f>
        <v>20226</v>
      </c>
      <c r="AD945" s="5" t="str">
        <f>VLOOKUP($E945,Parametros!$B$3:$F$14,5,FALSE)</f>
        <v>2022-6-01</v>
      </c>
      <c r="AE945" s="5">
        <v>0</v>
      </c>
      <c r="AF945" t="s">
        <v>409</v>
      </c>
      <c r="AG945" t="s">
        <v>417</v>
      </c>
      <c r="AH945" s="40">
        <f t="shared" si="74"/>
        <v>429.14897360371219</v>
      </c>
      <c r="AJ945" t="str">
        <f t="shared" si="72"/>
        <v>INSERT INTO TABLA_PRESUPUESTO VALUES ('VSR','Cripton_China','14005080-18',2022,'Junio',8.91,'USD',1069.2,476.997187,0,106.92,3.224823,36.768683,2.777974,3.7125,0.355461,3.681946,0,0,0,0,0,0,0,52.909016,5.612451,0,6,'20226','2022-6-01');</v>
      </c>
    </row>
    <row r="946" spans="1:36" x14ac:dyDescent="0.2">
      <c r="A946" s="7" t="s">
        <v>117</v>
      </c>
      <c r="B946" t="s">
        <v>188</v>
      </c>
      <c r="C946" t="s">
        <v>144</v>
      </c>
      <c r="D946">
        <v>2022</v>
      </c>
      <c r="E946" t="s">
        <v>50</v>
      </c>
      <c r="F946" s="5">
        <v>8.91</v>
      </c>
      <c r="G946" t="s">
        <v>134</v>
      </c>
      <c r="H946" s="5">
        <v>1069.2</v>
      </c>
      <c r="I946" s="5">
        <v>825.74199052822405</v>
      </c>
      <c r="J946" s="5">
        <v>0</v>
      </c>
      <c r="K946" s="5">
        <v>106.92</v>
      </c>
      <c r="L946" s="5">
        <v>3.2248234499418968</v>
      </c>
      <c r="M946" s="5">
        <v>36.768683193277312</v>
      </c>
      <c r="N946" s="5">
        <v>2.7779741379310345</v>
      </c>
      <c r="O946" s="5">
        <v>3.7124999999999999</v>
      </c>
      <c r="P946" s="5">
        <v>0.35546120689655175</v>
      </c>
      <c r="Q946" s="5">
        <v>3.6819456570466902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f t="shared" si="73"/>
        <v>52.909015535469806</v>
      </c>
      <c r="Z946" s="5">
        <v>5.6124513403182235</v>
      </c>
      <c r="AA946" s="5">
        <v>0</v>
      </c>
      <c r="AB946" s="5">
        <f>VLOOKUP($E946,Parametros!$B$3:$F$14,2,FALSE)</f>
        <v>6</v>
      </c>
      <c r="AC946" s="5" t="str">
        <f>VLOOKUP($E946,Parametros!$B$3:$F$14,4,FALSE)</f>
        <v>20226</v>
      </c>
      <c r="AD946" s="5" t="str">
        <f>VLOOKUP($E946,Parametros!$B$3:$F$14,5,FALSE)</f>
        <v>2022-6-01</v>
      </c>
      <c r="AE946" s="5">
        <v>0</v>
      </c>
      <c r="AF946" t="s">
        <v>409</v>
      </c>
      <c r="AG946" t="s">
        <v>417</v>
      </c>
      <c r="AH946" s="40">
        <f t="shared" si="74"/>
        <v>80.404170486364478</v>
      </c>
      <c r="AJ946" t="str">
        <f t="shared" si="72"/>
        <v>INSERT INTO TABLA_PRESUPUESTO VALUES ('VSR','Cripton_China','14004879-18',2022,'Junio',8.91,'USD',1069.2,825.741991,0,106.92,3.224823,36.768683,2.777974,3.7125,0.355461,3.681946,0,0,0,0,0,0,0,52.909016,5.612451,0,6,'20226','2022-6-01');</v>
      </c>
    </row>
    <row r="947" spans="1:36" x14ac:dyDescent="0.2">
      <c r="A947" s="7" t="s">
        <v>117</v>
      </c>
      <c r="B947" t="s">
        <v>188</v>
      </c>
      <c r="C947" t="s">
        <v>192</v>
      </c>
      <c r="D947">
        <v>2022</v>
      </c>
      <c r="E947" t="s">
        <v>50</v>
      </c>
      <c r="F947" s="5">
        <v>445.5</v>
      </c>
      <c r="G947" t="s">
        <v>134</v>
      </c>
      <c r="H947" s="5">
        <v>17820</v>
      </c>
      <c r="I947" s="5">
        <v>7894.2171148246662</v>
      </c>
      <c r="J947" s="5">
        <v>0</v>
      </c>
      <c r="K947" s="5">
        <v>1782</v>
      </c>
      <c r="L947" s="5">
        <v>161.24117249709485</v>
      </c>
      <c r="M947" s="5">
        <v>769.23415966386551</v>
      </c>
      <c r="N947" s="5">
        <v>138.89870689655172</v>
      </c>
      <c r="O947" s="5">
        <v>185.625</v>
      </c>
      <c r="P947" s="5">
        <v>17.773060344827588</v>
      </c>
      <c r="Q947" s="5">
        <v>61.365760950778167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f t="shared" si="73"/>
        <v>1453.5192548719342</v>
      </c>
      <c r="Z947" s="5">
        <v>280.62256701591116</v>
      </c>
      <c r="AA947" s="5">
        <v>0</v>
      </c>
      <c r="AB947" s="5">
        <f>VLOOKUP($E947,Parametros!$B$3:$F$14,2,FALSE)</f>
        <v>6</v>
      </c>
      <c r="AC947" s="5" t="str">
        <f>VLOOKUP($E947,Parametros!$B$3:$F$14,4,FALSE)</f>
        <v>20226</v>
      </c>
      <c r="AD947" s="5" t="str">
        <f>VLOOKUP($E947,Parametros!$B$3:$F$14,5,FALSE)</f>
        <v>2022-6-01</v>
      </c>
      <c r="AE947" s="5">
        <v>0</v>
      </c>
      <c r="AF947" t="s">
        <v>409</v>
      </c>
      <c r="AG947" t="s">
        <v>417</v>
      </c>
      <c r="AH947" s="40">
        <f t="shared" si="74"/>
        <v>6529.0224578063026</v>
      </c>
      <c r="AJ947" t="str">
        <f t="shared" si="72"/>
        <v>INSERT INTO TABLA_PRESUPUESTO VALUES ('VSR','Cripton_China','14005089-20',2022,'Junio',445.5,'USD',17820,7894.217115,0,1782,161.241172,769.23416,138.898707,185.625,17.77306,61.365761,0,0,0,0,0,0,0,1453.519255,280.622567,0,6,'20226','2022-6-01');</v>
      </c>
    </row>
    <row r="948" spans="1:36" x14ac:dyDescent="0.2">
      <c r="A948" s="7" t="s">
        <v>117</v>
      </c>
      <c r="B948" t="s">
        <v>188</v>
      </c>
      <c r="C948" t="s">
        <v>159</v>
      </c>
      <c r="D948">
        <v>2022</v>
      </c>
      <c r="E948" t="s">
        <v>50</v>
      </c>
      <c r="F948" s="5">
        <v>71.28</v>
      </c>
      <c r="G948" t="s">
        <v>134</v>
      </c>
      <c r="H948" s="5">
        <v>4989.6000000000004</v>
      </c>
      <c r="I948" s="5">
        <v>2239.0015554684242</v>
      </c>
      <c r="J948" s="5">
        <v>0</v>
      </c>
      <c r="K948" s="5">
        <v>498.96000000000004</v>
      </c>
      <c r="L948" s="5">
        <v>25.798587599535175</v>
      </c>
      <c r="M948" s="5">
        <v>187.22946554621851</v>
      </c>
      <c r="N948" s="5">
        <v>22.223793103448276</v>
      </c>
      <c r="O948" s="5">
        <v>29.7</v>
      </c>
      <c r="P948" s="5">
        <v>2.843689655172414</v>
      </c>
      <c r="Q948" s="5">
        <v>17.182413066217887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f t="shared" si="73"/>
        <v>304.07897209360289</v>
      </c>
      <c r="Z948" s="5">
        <v>44.899610722545788</v>
      </c>
      <c r="AA948" s="5">
        <v>0</v>
      </c>
      <c r="AB948" s="5">
        <f>VLOOKUP($E948,Parametros!$B$3:$F$14,2,FALSE)</f>
        <v>6</v>
      </c>
      <c r="AC948" s="5" t="str">
        <f>VLOOKUP($E948,Parametros!$B$3:$F$14,4,FALSE)</f>
        <v>20226</v>
      </c>
      <c r="AD948" s="5" t="str">
        <f>VLOOKUP($E948,Parametros!$B$3:$F$14,5,FALSE)</f>
        <v>2022-6-01</v>
      </c>
      <c r="AE948" s="5">
        <v>0</v>
      </c>
      <c r="AF948" t="s">
        <v>409</v>
      </c>
      <c r="AG948" t="s">
        <v>417</v>
      </c>
      <c r="AH948" s="40">
        <f t="shared" si="74"/>
        <v>1921.7608848384384</v>
      </c>
      <c r="AJ948" t="str">
        <f t="shared" si="72"/>
        <v>INSERT INTO TABLA_PRESUPUESTO VALUES ('VSR','Cripton_China','14005043-17',2022,'Junio',71.28,'USD',4989.6,2239.001555,0,498.96,25.798588,187.229466,22.223793,29.7,2.84369,17.182413,0,0,0,0,0,0,0,304.078972,44.899611,0,6,'20226','2022-6-01');</v>
      </c>
    </row>
    <row r="949" spans="1:36" x14ac:dyDescent="0.2">
      <c r="A949" s="7" t="s">
        <v>117</v>
      </c>
      <c r="B949" t="s">
        <v>102</v>
      </c>
      <c r="C949" t="s">
        <v>138</v>
      </c>
      <c r="D949">
        <v>2022</v>
      </c>
      <c r="E949" t="s">
        <v>50</v>
      </c>
      <c r="F949" s="5">
        <v>13.5</v>
      </c>
      <c r="G949" t="s">
        <v>134</v>
      </c>
      <c r="H949" s="5">
        <v>1215</v>
      </c>
      <c r="I949" s="5">
        <v>931.41452453450256</v>
      </c>
      <c r="J949" s="5">
        <v>0</v>
      </c>
      <c r="K949" s="5">
        <v>91.125</v>
      </c>
      <c r="L949" s="5">
        <v>4.8860961362756017</v>
      </c>
      <c r="M949" s="5">
        <v>7.9487522123893797</v>
      </c>
      <c r="N949" s="5">
        <v>5.3536184210526319</v>
      </c>
      <c r="O949" s="5">
        <v>7.1546052631578947</v>
      </c>
      <c r="P949" s="5">
        <v>0.68503289473684215</v>
      </c>
      <c r="Q949" s="5">
        <v>4.1840291557348745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f t="shared" si="73"/>
        <v>33.829752099068934</v>
      </c>
      <c r="Z949" s="5">
        <v>8.5037141519973076</v>
      </c>
      <c r="AA949" s="5">
        <v>0</v>
      </c>
      <c r="AB949" s="5">
        <f>VLOOKUP($E949,Parametros!$B$3:$F$14,2,FALSE)</f>
        <v>6</v>
      </c>
      <c r="AC949" s="5" t="str">
        <f>VLOOKUP($E949,Parametros!$B$3:$F$14,4,FALSE)</f>
        <v>20226</v>
      </c>
      <c r="AD949" s="5" t="str">
        <f>VLOOKUP($E949,Parametros!$B$3:$F$14,5,FALSE)</f>
        <v>2022-6-01</v>
      </c>
      <c r="AE949" s="5">
        <v>0</v>
      </c>
      <c r="AF949" t="s">
        <v>409</v>
      </c>
      <c r="AG949" t="s">
        <v>420</v>
      </c>
      <c r="AH949" s="40">
        <f t="shared" si="74"/>
        <v>153.74462723015279</v>
      </c>
      <c r="AJ949" t="str">
        <f t="shared" si="72"/>
        <v>INSERT INTO TABLA_PRESUPUESTO VALUES ('VSR','80218-C','14004965-17',2022,'Junio',13.5,'USD',1215,931.414525,0,91.125,4.886096,7.948752,5.353618,7.154605,0.685033,4.184029,0,0,0,0,0,0,0,33.829752,8.503714,0,6,'20226','2022-6-01');</v>
      </c>
    </row>
    <row r="950" spans="1:36" x14ac:dyDescent="0.2">
      <c r="A950" s="7" t="s">
        <v>117</v>
      </c>
      <c r="B950" t="s">
        <v>102</v>
      </c>
      <c r="C950" t="s">
        <v>199</v>
      </c>
      <c r="D950">
        <v>2022</v>
      </c>
      <c r="E950" t="s">
        <v>50</v>
      </c>
      <c r="F950" s="5">
        <v>36</v>
      </c>
      <c r="G950" t="s">
        <v>134</v>
      </c>
      <c r="H950" s="5">
        <v>1440</v>
      </c>
      <c r="I950" s="5">
        <v>750.91027309422259</v>
      </c>
      <c r="J950" s="5">
        <v>0</v>
      </c>
      <c r="K950" s="5">
        <v>108</v>
      </c>
      <c r="L950" s="5">
        <v>13.029589696734936</v>
      </c>
      <c r="M950" s="5">
        <v>21.196672566371678</v>
      </c>
      <c r="N950" s="5">
        <v>14.276315789473685</v>
      </c>
      <c r="O950" s="5">
        <v>19.078947368421051</v>
      </c>
      <c r="P950" s="5">
        <v>1.8267543859649122</v>
      </c>
      <c r="Q950" s="5">
        <v>4.9588493697598519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f t="shared" si="73"/>
        <v>84.01411055198399</v>
      </c>
      <c r="Z950" s="5">
        <v>22.676571071992822</v>
      </c>
      <c r="AA950" s="5">
        <v>0</v>
      </c>
      <c r="AB950" s="5">
        <f>VLOOKUP($E950,Parametros!$B$3:$F$14,2,FALSE)</f>
        <v>6</v>
      </c>
      <c r="AC950" s="5" t="str">
        <f>VLOOKUP($E950,Parametros!$B$3:$F$14,4,FALSE)</f>
        <v>20226</v>
      </c>
      <c r="AD950" s="5" t="str">
        <f>VLOOKUP($E950,Parametros!$B$3:$F$14,5,FALSE)</f>
        <v>2022-6-01</v>
      </c>
      <c r="AE950" s="5">
        <v>0</v>
      </c>
      <c r="AF950" t="s">
        <v>409</v>
      </c>
      <c r="AG950" t="s">
        <v>420</v>
      </c>
      <c r="AH950" s="40">
        <f t="shared" si="74"/>
        <v>484.04602665705852</v>
      </c>
      <c r="AJ950" t="str">
        <f t="shared" si="72"/>
        <v>INSERT INTO TABLA_PRESUPUESTO VALUES ('VSR','80218-C','14004975-20',2022,'Junio',36,'USD',1440,750.910273,0,108,13.02959,21.196673,14.276316,19.078947,1.826754,4.958849,0,0,0,0,0,0,0,84.014111,22.676571,0,6,'20226','2022-6-01');</v>
      </c>
    </row>
    <row r="951" spans="1:36" x14ac:dyDescent="0.2">
      <c r="A951" s="7" t="s">
        <v>117</v>
      </c>
      <c r="B951" t="s">
        <v>102</v>
      </c>
      <c r="C951" t="s">
        <v>200</v>
      </c>
      <c r="D951">
        <v>2022</v>
      </c>
      <c r="E951" t="s">
        <v>50</v>
      </c>
      <c r="F951" s="5">
        <v>27</v>
      </c>
      <c r="G951" t="s">
        <v>134</v>
      </c>
      <c r="H951" s="5">
        <v>1080</v>
      </c>
      <c r="I951" s="5">
        <v>590.43714400319573</v>
      </c>
      <c r="J951" s="5">
        <v>0</v>
      </c>
      <c r="K951" s="5">
        <v>81</v>
      </c>
      <c r="L951" s="5">
        <v>9.7721922725512034</v>
      </c>
      <c r="M951" s="5">
        <v>15.897504424778759</v>
      </c>
      <c r="N951" s="5">
        <v>10.707236842105264</v>
      </c>
      <c r="O951" s="5">
        <v>14.309210526315789</v>
      </c>
      <c r="P951" s="5">
        <v>1.3700657894736843</v>
      </c>
      <c r="Q951" s="5">
        <v>3.7191370273198889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f t="shared" si="73"/>
        <v>63.010582913988003</v>
      </c>
      <c r="Z951" s="5">
        <v>17.007428303994615</v>
      </c>
      <c r="AA951" s="5">
        <v>0</v>
      </c>
      <c r="AB951" s="5">
        <f>VLOOKUP($E951,Parametros!$B$3:$F$14,2,FALSE)</f>
        <v>6</v>
      </c>
      <c r="AC951" s="5" t="str">
        <f>VLOOKUP($E951,Parametros!$B$3:$F$14,4,FALSE)</f>
        <v>20226</v>
      </c>
      <c r="AD951" s="5" t="str">
        <f>VLOOKUP($E951,Parametros!$B$3:$F$14,5,FALSE)</f>
        <v>2022-6-01</v>
      </c>
      <c r="AE951" s="5">
        <v>0</v>
      </c>
      <c r="AF951" t="s">
        <v>409</v>
      </c>
      <c r="AG951" t="s">
        <v>420</v>
      </c>
      <c r="AH951" s="40">
        <f t="shared" si="74"/>
        <v>335.78008081026496</v>
      </c>
      <c r="AJ951" t="str">
        <f t="shared" si="72"/>
        <v>INSERT INTO TABLA_PRESUPUESTO VALUES ('VSR','80218-C','14004977-19',2022,'Junio',27,'USD',1080,590.437144,0,81,9.772192,15.897504,10.707237,14.309211,1.370066,3.719137,0,0,0,0,0,0,0,63.010583,17.007428,0,6,'20226','2022-6-01');</v>
      </c>
    </row>
    <row r="952" spans="1:36" x14ac:dyDescent="0.2">
      <c r="A952" s="7" t="s">
        <v>117</v>
      </c>
      <c r="B952" t="s">
        <v>102</v>
      </c>
      <c r="C952" t="s">
        <v>201</v>
      </c>
      <c r="D952">
        <v>2022</v>
      </c>
      <c r="E952" t="s">
        <v>50</v>
      </c>
      <c r="F952" s="5">
        <v>36</v>
      </c>
      <c r="G952" t="s">
        <v>134</v>
      </c>
      <c r="H952" s="5">
        <v>1440</v>
      </c>
      <c r="I952" s="5">
        <v>586.01590915970053</v>
      </c>
      <c r="J952" s="5">
        <v>0</v>
      </c>
      <c r="K952" s="5">
        <v>108</v>
      </c>
      <c r="L952" s="5">
        <v>13.029589696734936</v>
      </c>
      <c r="M952" s="5">
        <v>21.196672566371678</v>
      </c>
      <c r="N952" s="5">
        <v>14.276315789473685</v>
      </c>
      <c r="O952" s="5">
        <v>19.078947368421051</v>
      </c>
      <c r="P952" s="5">
        <v>1.8267543859649122</v>
      </c>
      <c r="Q952" s="5">
        <v>4.9588493697598519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f t="shared" si="73"/>
        <v>84.01411055198399</v>
      </c>
      <c r="Z952" s="5">
        <v>22.676571071992822</v>
      </c>
      <c r="AA952" s="5">
        <v>0</v>
      </c>
      <c r="AB952" s="5">
        <f>VLOOKUP($E952,Parametros!$B$3:$F$14,2,FALSE)</f>
        <v>6</v>
      </c>
      <c r="AC952" s="5" t="str">
        <f>VLOOKUP($E952,Parametros!$B$3:$F$14,4,FALSE)</f>
        <v>20226</v>
      </c>
      <c r="AD952" s="5" t="str">
        <f>VLOOKUP($E952,Parametros!$B$3:$F$14,5,FALSE)</f>
        <v>2022-6-01</v>
      </c>
      <c r="AE952" s="5">
        <v>0</v>
      </c>
      <c r="AF952" t="s">
        <v>409</v>
      </c>
      <c r="AG952" t="s">
        <v>420</v>
      </c>
      <c r="AH952" s="40">
        <f t="shared" si="74"/>
        <v>648.94039059158058</v>
      </c>
      <c r="AJ952" t="str">
        <f t="shared" si="72"/>
        <v>INSERT INTO TABLA_PRESUPUESTO VALUES ('VSR','80218-C','14004800-20',2022,'Junio',36,'USD',1440,586.015909,0,108,13.02959,21.196673,14.276316,19.078947,1.826754,4.958849,0,0,0,0,0,0,0,84.014111,22.676571,0,6,'20226','2022-6-01');</v>
      </c>
    </row>
    <row r="953" spans="1:36" x14ac:dyDescent="0.2">
      <c r="A953" s="7" t="s">
        <v>117</v>
      </c>
      <c r="B953" t="s">
        <v>102</v>
      </c>
      <c r="C953" t="s">
        <v>142</v>
      </c>
      <c r="D953">
        <v>2022</v>
      </c>
      <c r="E953" t="s">
        <v>50</v>
      </c>
      <c r="F953" s="5">
        <v>45</v>
      </c>
      <c r="G953" t="s">
        <v>134</v>
      </c>
      <c r="H953" s="5">
        <v>1350</v>
      </c>
      <c r="I953" s="5">
        <v>710.17182381089015</v>
      </c>
      <c r="J953" s="5">
        <v>0</v>
      </c>
      <c r="K953" s="5">
        <v>101.25</v>
      </c>
      <c r="L953" s="5">
        <v>16.286987120918671</v>
      </c>
      <c r="M953" s="5">
        <v>26.495840707964597</v>
      </c>
      <c r="N953" s="5">
        <v>17.845394736842106</v>
      </c>
      <c r="O953" s="5">
        <v>23.848684210526315</v>
      </c>
      <c r="P953" s="5">
        <v>2.2834429824561404</v>
      </c>
      <c r="Q953" s="5">
        <v>4.6489212841498606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f t="shared" si="73"/>
        <v>103.46799776193005</v>
      </c>
      <c r="Z953" s="5">
        <v>28.345713839991028</v>
      </c>
      <c r="AA953" s="5">
        <v>0</v>
      </c>
      <c r="AB953" s="5">
        <f>VLOOKUP($E953,Parametros!$B$3:$F$14,2,FALSE)</f>
        <v>6</v>
      </c>
      <c r="AC953" s="5" t="str">
        <f>VLOOKUP($E953,Parametros!$B$3:$F$14,4,FALSE)</f>
        <v>20226</v>
      </c>
      <c r="AD953" s="5" t="str">
        <f>VLOOKUP($E953,Parametros!$B$3:$F$14,5,FALSE)</f>
        <v>2022-6-01</v>
      </c>
      <c r="AE953" s="5">
        <v>0</v>
      </c>
      <c r="AF953" t="s">
        <v>409</v>
      </c>
      <c r="AG953" t="s">
        <v>420</v>
      </c>
      <c r="AH953" s="40">
        <f t="shared" si="74"/>
        <v>418.82319130626115</v>
      </c>
      <c r="AJ953" t="str">
        <f t="shared" si="72"/>
        <v>INSERT INTO TABLA_PRESUPUESTO VALUES ('VSR','80218-C','14004971-20',2022,'Junio',45,'USD',1350,710.171824,0,101.25,16.286987,26.495841,17.845395,23.848684,2.283443,4.648921,0,0,0,0,0,0,0,103.467998,28.345714,0,6,'20226','2022-6-01');</v>
      </c>
    </row>
    <row r="954" spans="1:36" x14ac:dyDescent="0.2">
      <c r="A954" s="7" t="s">
        <v>117</v>
      </c>
      <c r="B954" t="s">
        <v>102</v>
      </c>
      <c r="C954" t="s">
        <v>202</v>
      </c>
      <c r="D954">
        <v>2022</v>
      </c>
      <c r="E954" t="s">
        <v>50</v>
      </c>
      <c r="F954" s="5">
        <v>13.5</v>
      </c>
      <c r="G954" t="s">
        <v>134</v>
      </c>
      <c r="H954" s="5">
        <v>405</v>
      </c>
      <c r="I954" s="5">
        <v>216.90651572868214</v>
      </c>
      <c r="J954" s="5">
        <v>0</v>
      </c>
      <c r="K954" s="5">
        <v>30.375</v>
      </c>
      <c r="L954" s="5">
        <v>4.8860961362756017</v>
      </c>
      <c r="M954" s="5">
        <v>7.9487522123893797</v>
      </c>
      <c r="N954" s="5">
        <v>5.3536184210526319</v>
      </c>
      <c r="O954" s="5">
        <v>7.1546052631578947</v>
      </c>
      <c r="P954" s="5">
        <v>0.68503289473684215</v>
      </c>
      <c r="Q954" s="5">
        <v>1.3946763852449584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f t="shared" si="73"/>
        <v>31.040399328579017</v>
      </c>
      <c r="Z954" s="5">
        <v>8.5037141519973076</v>
      </c>
      <c r="AA954" s="5">
        <v>0</v>
      </c>
      <c r="AB954" s="5">
        <f>VLOOKUP($E954,Parametros!$B$3:$F$14,2,FALSE)</f>
        <v>6</v>
      </c>
      <c r="AC954" s="5" t="str">
        <f>VLOOKUP($E954,Parametros!$B$3:$F$14,4,FALSE)</f>
        <v>20226</v>
      </c>
      <c r="AD954" s="5" t="str">
        <f>VLOOKUP($E954,Parametros!$B$3:$F$14,5,FALSE)</f>
        <v>2022-6-01</v>
      </c>
      <c r="AE954" s="5">
        <v>0</v>
      </c>
      <c r="AF954" t="s">
        <v>409</v>
      </c>
      <c r="AG954" t="s">
        <v>420</v>
      </c>
      <c r="AH954" s="40">
        <f t="shared" si="74"/>
        <v>121.79198880646322</v>
      </c>
      <c r="AJ954" t="str">
        <f t="shared" si="72"/>
        <v>INSERT INTO TABLA_PRESUPUESTO VALUES ('VSR','80218-C','14004874-20',2022,'Junio',13.5,'USD',405,216.906516,0,30.375,4.886096,7.948752,5.353618,7.154605,0.685033,1.394676,0,0,0,0,0,0,0,31.040399,8.503714,0,6,'20226','2022-6-01');</v>
      </c>
    </row>
    <row r="955" spans="1:36" x14ac:dyDescent="0.2">
      <c r="A955" s="7" t="s">
        <v>117</v>
      </c>
      <c r="B955" t="s">
        <v>102</v>
      </c>
      <c r="C955" t="s">
        <v>204</v>
      </c>
      <c r="D955">
        <v>2022</v>
      </c>
      <c r="E955" t="s">
        <v>50</v>
      </c>
      <c r="F955" s="5">
        <v>13.5</v>
      </c>
      <c r="G955" t="s">
        <v>134</v>
      </c>
      <c r="H955" s="5">
        <v>2916</v>
      </c>
      <c r="I955" s="5">
        <v>719.33070888824977</v>
      </c>
      <c r="J955" s="5">
        <v>0</v>
      </c>
      <c r="K955" s="5">
        <v>0</v>
      </c>
      <c r="L955" s="5">
        <v>0</v>
      </c>
      <c r="M955" s="5">
        <v>7.9487522123893797</v>
      </c>
      <c r="N955" s="5">
        <v>5.3536184210526319</v>
      </c>
      <c r="O955" s="5">
        <v>7.1546052631578947</v>
      </c>
      <c r="P955" s="5">
        <v>0.68503289473684215</v>
      </c>
      <c r="Q955" s="5">
        <v>10.0416699737637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f t="shared" si="73"/>
        <v>39.687392917097753</v>
      </c>
      <c r="Z955" s="5">
        <v>8.5037141519973076</v>
      </c>
      <c r="AA955" s="5">
        <v>0</v>
      </c>
      <c r="AB955" s="5">
        <f>VLOOKUP($E955,Parametros!$B$3:$F$14,2,FALSE)</f>
        <v>6</v>
      </c>
      <c r="AC955" s="5" t="str">
        <f>VLOOKUP($E955,Parametros!$B$3:$F$14,4,FALSE)</f>
        <v>20226</v>
      </c>
      <c r="AD955" s="5" t="str">
        <f>VLOOKUP($E955,Parametros!$B$3:$F$14,5,FALSE)</f>
        <v>2022-6-01</v>
      </c>
      <c r="AE955" s="5">
        <v>0</v>
      </c>
      <c r="AF955" t="s">
        <v>409</v>
      </c>
      <c r="AG955" t="s">
        <v>420</v>
      </c>
      <c r="AH955" s="40">
        <f t="shared" si="74"/>
        <v>2156.9818981946523</v>
      </c>
      <c r="AJ955" t="str">
        <f t="shared" si="72"/>
        <v>INSERT INTO TABLA_PRESUPUESTO VALUES ('VSR','80218-C','14004941-16',2022,'Junio',13.5,'USD',2916,719.330709,0,0,0,7.948752,5.353618,7.154605,0.685033,10.04167,0,0,0,0,0,0,0,39.687393,8.503714,0,6,'20226','2022-6-01');</v>
      </c>
    </row>
    <row r="956" spans="1:36" x14ac:dyDescent="0.2">
      <c r="A956" s="7" t="s">
        <v>117</v>
      </c>
      <c r="B956" t="s">
        <v>73</v>
      </c>
      <c r="C956" t="s">
        <v>122</v>
      </c>
      <c r="D956">
        <v>2022</v>
      </c>
      <c r="E956" t="s">
        <v>50</v>
      </c>
      <c r="F956" s="5">
        <v>67.5</v>
      </c>
      <c r="G956" t="s">
        <v>134</v>
      </c>
      <c r="H956" s="5">
        <v>7087.5</v>
      </c>
      <c r="I956" s="5">
        <v>3613.6150561430022</v>
      </c>
      <c r="J956" s="5">
        <v>0</v>
      </c>
      <c r="K956" s="5">
        <v>1687.5</v>
      </c>
      <c r="L956" s="5">
        <v>24.430480681378008</v>
      </c>
      <c r="M956" s="5">
        <v>85.995000000000005</v>
      </c>
      <c r="N956" s="5">
        <v>30.515625000000004</v>
      </c>
      <c r="O956" s="5">
        <v>40.78125</v>
      </c>
      <c r="P956" s="5">
        <v>3.9046875000000001</v>
      </c>
      <c r="Q956" s="5">
        <v>24.406836741786769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f t="shared" si="73"/>
        <v>228.12197000177332</v>
      </c>
      <c r="Z956" s="5">
        <v>42.518570759986538</v>
      </c>
      <c r="AA956" s="5">
        <v>0</v>
      </c>
      <c r="AB956" s="5">
        <f>VLOOKUP($E956,Parametros!$B$3:$F$14,2,FALSE)</f>
        <v>6</v>
      </c>
      <c r="AC956" s="5" t="str">
        <f>VLOOKUP($E956,Parametros!$B$3:$F$14,4,FALSE)</f>
        <v>20226</v>
      </c>
      <c r="AD956" s="5" t="str">
        <f>VLOOKUP($E956,Parametros!$B$3:$F$14,5,FALSE)</f>
        <v>2022-6-01</v>
      </c>
      <c r="AE956" s="5">
        <v>0</v>
      </c>
      <c r="AF956" t="s">
        <v>409</v>
      </c>
      <c r="AG956" t="s">
        <v>424</v>
      </c>
      <c r="AH956" s="40">
        <f t="shared" si="74"/>
        <v>1533.8324931738464</v>
      </c>
      <c r="AJ956" t="str">
        <f t="shared" si="72"/>
        <v>INSERT INTO TABLA_PRESUPUESTO VALUES ('VSR','80122-C','14005080-18',2022,'Junio',67.5,'USD',7087.5,3613.615056,0,1687.5,24.430481,85.995,30.515625,40.78125,3.904688,24.406837,0,0,0,0,0,0,0,228.12197,42.518571,0,6,'20226','2022-6-01');</v>
      </c>
    </row>
    <row r="957" spans="1:36" x14ac:dyDescent="0.2">
      <c r="A957" s="7" t="s">
        <v>117</v>
      </c>
      <c r="B957" t="s">
        <v>73</v>
      </c>
      <c r="C957" t="s">
        <v>217</v>
      </c>
      <c r="D957">
        <v>2022</v>
      </c>
      <c r="E957" t="s">
        <v>50</v>
      </c>
      <c r="F957" s="5">
        <v>180</v>
      </c>
      <c r="G957" t="s">
        <v>134</v>
      </c>
      <c r="H957" s="5">
        <v>14400</v>
      </c>
      <c r="I957" s="5">
        <v>4325.3056643201426</v>
      </c>
      <c r="J957" s="5">
        <v>0</v>
      </c>
      <c r="K957" s="5">
        <v>3600</v>
      </c>
      <c r="L957" s="5">
        <v>65.147948483674682</v>
      </c>
      <c r="M957" s="5">
        <v>229.32</v>
      </c>
      <c r="N957" s="5">
        <v>81.375000000000014</v>
      </c>
      <c r="O957" s="5">
        <v>108.75</v>
      </c>
      <c r="P957" s="5">
        <v>10.4125</v>
      </c>
      <c r="Q957" s="5">
        <v>49.588493697598516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f t="shared" si="73"/>
        <v>592.82884905756271</v>
      </c>
      <c r="Z957" s="5">
        <v>113.38285535996411</v>
      </c>
      <c r="AA957" s="5">
        <v>0</v>
      </c>
      <c r="AB957" s="5">
        <f>VLOOKUP($E957,Parametros!$B$3:$F$14,2,FALSE)</f>
        <v>6</v>
      </c>
      <c r="AC957" s="5" t="str">
        <f>VLOOKUP($E957,Parametros!$B$3:$F$14,4,FALSE)</f>
        <v>20226</v>
      </c>
      <c r="AD957" s="5" t="str">
        <f>VLOOKUP($E957,Parametros!$B$3:$F$14,5,FALSE)</f>
        <v>2022-6-01</v>
      </c>
      <c r="AE957" s="5">
        <v>0</v>
      </c>
      <c r="AF957" t="s">
        <v>409</v>
      </c>
      <c r="AG957" t="s">
        <v>424</v>
      </c>
      <c r="AH957" s="40">
        <f t="shared" si="74"/>
        <v>5816.7175381386196</v>
      </c>
      <c r="AJ957" t="str">
        <f t="shared" si="72"/>
        <v>INSERT INTO TABLA_PRESUPUESTO VALUES ('VSR','80122-C','14004954-20',2022,'Junio',180,'USD',14400,4325.305664,0,3600,65.147948,229.32,81.375,108.75,10.4125,49.588494,0,0,0,0,0,0,0,592.828849,113.382855,0,6,'20226','2022-6-01');</v>
      </c>
    </row>
    <row r="958" spans="1:36" x14ac:dyDescent="0.2">
      <c r="A958" s="7" t="s">
        <v>117</v>
      </c>
      <c r="B958" t="s">
        <v>77</v>
      </c>
      <c r="C958" t="s">
        <v>138</v>
      </c>
      <c r="D958">
        <v>2022</v>
      </c>
      <c r="E958" t="s">
        <v>50</v>
      </c>
      <c r="F958" s="5">
        <v>11.25</v>
      </c>
      <c r="G958" t="s">
        <v>134</v>
      </c>
      <c r="H958" s="5">
        <v>1124.55</v>
      </c>
      <c r="I958" s="5">
        <v>776.17877044541865</v>
      </c>
      <c r="J958" s="5">
        <v>0</v>
      </c>
      <c r="K958" s="5">
        <v>112.5</v>
      </c>
      <c r="L958" s="5">
        <v>4.0717467802296676</v>
      </c>
      <c r="M958" s="5">
        <v>5.2959773622047237</v>
      </c>
      <c r="N958" s="5">
        <v>56.926384228187928</v>
      </c>
      <c r="O958" s="5">
        <v>45.616610738255034</v>
      </c>
      <c r="P958" s="5">
        <v>4.3676593959731544</v>
      </c>
      <c r="Q958" s="5">
        <v>3.8725514296968342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f t="shared" si="73"/>
        <v>123.16561161431542</v>
      </c>
      <c r="Z958" s="5">
        <v>7.0864284599977569</v>
      </c>
      <c r="AA958" s="5">
        <v>0</v>
      </c>
      <c r="AB958" s="5">
        <f>VLOOKUP($E958,Parametros!$B$3:$F$14,2,FALSE)</f>
        <v>6</v>
      </c>
      <c r="AC958" s="5" t="str">
        <f>VLOOKUP($E958,Parametros!$B$3:$F$14,4,FALSE)</f>
        <v>20226</v>
      </c>
      <c r="AD958" s="5" t="str">
        <f>VLOOKUP($E958,Parametros!$B$3:$F$14,5,FALSE)</f>
        <v>2022-6-01</v>
      </c>
      <c r="AE958" s="5">
        <v>0</v>
      </c>
      <c r="AF958" t="s">
        <v>409</v>
      </c>
      <c r="AG958" t="s">
        <v>425</v>
      </c>
      <c r="AH958" s="40">
        <f t="shared" si="74"/>
        <v>108.63387116003622</v>
      </c>
      <c r="AJ958" t="str">
        <f t="shared" si="72"/>
        <v>INSERT INTO TABLA_PRESUPUESTO VALUES ('VSR','80136-C','14004965-17',2022,'Junio',11.25,'USD',1124.55,776.17877,0,112.5,4.071747,5.295977,56.926384,45.616611,4.367659,3.872551,0,0,0,0,0,0,0,123.165612,7.086428,0,6,'20226','2022-6-01');</v>
      </c>
    </row>
    <row r="959" spans="1:36" x14ac:dyDescent="0.2">
      <c r="A959" s="7" t="s">
        <v>117</v>
      </c>
      <c r="B959" t="s">
        <v>77</v>
      </c>
      <c r="C959" t="s">
        <v>218</v>
      </c>
      <c r="D959">
        <v>2022</v>
      </c>
      <c r="E959" t="s">
        <v>50</v>
      </c>
      <c r="F959" s="5">
        <v>11.25</v>
      </c>
      <c r="G959" t="s">
        <v>134</v>
      </c>
      <c r="H959" s="5">
        <v>449.55</v>
      </c>
      <c r="I959" s="5">
        <v>228.02919437405001</v>
      </c>
      <c r="J959" s="5">
        <v>0</v>
      </c>
      <c r="K959" s="5">
        <v>67.5</v>
      </c>
      <c r="L959" s="5">
        <v>4.0717467802296676</v>
      </c>
      <c r="M959" s="5">
        <v>5.2959773622047237</v>
      </c>
      <c r="N959" s="5">
        <v>56.926384228187928</v>
      </c>
      <c r="O959" s="5">
        <v>45.616610738255034</v>
      </c>
      <c r="P959" s="5">
        <v>4.3676593959731544</v>
      </c>
      <c r="Q959" s="5">
        <v>1.5480907876219037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f t="shared" si="73"/>
        <v>120.8411509722405</v>
      </c>
      <c r="Z959" s="5">
        <v>7.0864284599977569</v>
      </c>
      <c r="AA959" s="5">
        <v>0</v>
      </c>
      <c r="AB959" s="5">
        <f>VLOOKUP($E959,Parametros!$B$3:$F$14,2,FALSE)</f>
        <v>6</v>
      </c>
      <c r="AC959" s="5" t="str">
        <f>VLOOKUP($E959,Parametros!$B$3:$F$14,4,FALSE)</f>
        <v>20226</v>
      </c>
      <c r="AD959" s="5" t="str">
        <f>VLOOKUP($E959,Parametros!$B$3:$F$14,5,FALSE)</f>
        <v>2022-6-01</v>
      </c>
      <c r="AE959" s="5">
        <v>0</v>
      </c>
      <c r="AF959" t="s">
        <v>409</v>
      </c>
      <c r="AG959" t="s">
        <v>425</v>
      </c>
      <c r="AH959" s="40">
        <f t="shared" si="74"/>
        <v>29.107907873479867</v>
      </c>
      <c r="AJ959" t="str">
        <f t="shared" si="72"/>
        <v>INSERT INTO TABLA_PRESUPUESTO VALUES ('VSR','80136-C','14004898-18',2022,'Junio',11.25,'USD',449.55,228.029194,0,67.5,4.071747,5.295977,56.926384,45.616611,4.367659,1.548091,0,0,0,0,0,0,0,120.841151,7.086428,0,6,'20226','2022-6-01');</v>
      </c>
    </row>
    <row r="960" spans="1:36" x14ac:dyDescent="0.2">
      <c r="A960" s="7" t="s">
        <v>117</v>
      </c>
      <c r="B960" t="s">
        <v>77</v>
      </c>
      <c r="C960" t="s">
        <v>219</v>
      </c>
      <c r="D960">
        <v>2022</v>
      </c>
      <c r="E960" t="s">
        <v>50</v>
      </c>
      <c r="F960" s="5">
        <v>11.25</v>
      </c>
      <c r="G960" t="s">
        <v>134</v>
      </c>
      <c r="H960" s="5">
        <v>449.55</v>
      </c>
      <c r="I960" s="5">
        <v>233.61328570010363</v>
      </c>
      <c r="J960" s="5">
        <v>0</v>
      </c>
      <c r="K960" s="5">
        <v>67.5</v>
      </c>
      <c r="L960" s="5">
        <v>4.0717467802296676</v>
      </c>
      <c r="M960" s="5">
        <v>5.2959773622047237</v>
      </c>
      <c r="N960" s="5">
        <v>56.926384228187928</v>
      </c>
      <c r="O960" s="5">
        <v>45.616610738255034</v>
      </c>
      <c r="P960" s="5">
        <v>4.3676593959731544</v>
      </c>
      <c r="Q960" s="5">
        <v>1.5480907876219037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f t="shared" ref="Y960:Y999" si="75">+M960+N960+O960+P960+T960+U960+V960+Z960+AA960+S960+X960+Q960+R960</f>
        <v>120.8411509722405</v>
      </c>
      <c r="Z960" s="5">
        <v>7.0864284599977569</v>
      </c>
      <c r="AA960" s="5">
        <v>0</v>
      </c>
      <c r="AB960" s="5">
        <f>VLOOKUP($E960,Parametros!$B$3:$F$14,2,FALSE)</f>
        <v>6</v>
      </c>
      <c r="AC960" s="5" t="str">
        <f>VLOOKUP($E960,Parametros!$B$3:$F$14,4,FALSE)</f>
        <v>20226</v>
      </c>
      <c r="AD960" s="5" t="str">
        <f>VLOOKUP($E960,Parametros!$B$3:$F$14,5,FALSE)</f>
        <v>2022-6-01</v>
      </c>
      <c r="AE960" s="5">
        <v>0</v>
      </c>
      <c r="AF960" t="s">
        <v>409</v>
      </c>
      <c r="AG960" t="s">
        <v>425</v>
      </c>
      <c r="AH960" s="40">
        <f t="shared" ref="AH960:AH999" si="76">+H960-SUM(I960:X960)-SUM(Z960:AA960)</f>
        <v>23.523816547426243</v>
      </c>
      <c r="AJ960" t="str">
        <f t="shared" si="72"/>
        <v>INSERT INTO TABLA_PRESUPUESTO VALUES ('VSR','80136-C','14004900-18',2022,'Junio',11.25,'USD',449.55,233.613286,0,67.5,4.071747,5.295977,56.926384,45.616611,4.367659,1.548091,0,0,0,0,0,0,0,120.841151,7.086428,0,6,'20226','2022-6-01');</v>
      </c>
    </row>
    <row r="961" spans="1:36" x14ac:dyDescent="0.2">
      <c r="A961" s="7" t="s">
        <v>117</v>
      </c>
      <c r="B961" t="s">
        <v>77</v>
      </c>
      <c r="C961" t="s">
        <v>220</v>
      </c>
      <c r="D961">
        <v>2022</v>
      </c>
      <c r="E961" t="s">
        <v>50</v>
      </c>
      <c r="F961" s="5">
        <v>11.25</v>
      </c>
      <c r="G961" t="s">
        <v>134</v>
      </c>
      <c r="H961" s="5">
        <v>449.55</v>
      </c>
      <c r="I961" s="5">
        <v>189.49719258731747</v>
      </c>
      <c r="J961" s="5">
        <v>0</v>
      </c>
      <c r="K961" s="5">
        <v>67.5</v>
      </c>
      <c r="L961" s="5">
        <v>4.0717467802296676</v>
      </c>
      <c r="M961" s="5">
        <v>5.2959773622047237</v>
      </c>
      <c r="N961" s="5">
        <v>56.926384228187928</v>
      </c>
      <c r="O961" s="5">
        <v>45.616610738255034</v>
      </c>
      <c r="P961" s="5">
        <v>4.3676593959731544</v>
      </c>
      <c r="Q961" s="5">
        <v>1.5480907876219037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f t="shared" si="75"/>
        <v>120.8411509722405</v>
      </c>
      <c r="Z961" s="5">
        <v>7.0864284599977569</v>
      </c>
      <c r="AA961" s="5">
        <v>0</v>
      </c>
      <c r="AB961" s="5">
        <f>VLOOKUP($E961,Parametros!$B$3:$F$14,2,FALSE)</f>
        <v>6</v>
      </c>
      <c r="AC961" s="5" t="str">
        <f>VLOOKUP($E961,Parametros!$B$3:$F$14,4,FALSE)</f>
        <v>20226</v>
      </c>
      <c r="AD961" s="5" t="str">
        <f>VLOOKUP($E961,Parametros!$B$3:$F$14,5,FALSE)</f>
        <v>2022-6-01</v>
      </c>
      <c r="AE961" s="5">
        <v>0</v>
      </c>
      <c r="AF961" t="s">
        <v>409</v>
      </c>
      <c r="AG961" t="s">
        <v>425</v>
      </c>
      <c r="AH961" s="40">
        <f t="shared" si="76"/>
        <v>67.639909660212368</v>
      </c>
      <c r="AJ961" t="str">
        <f t="shared" si="72"/>
        <v>INSERT INTO TABLA_PRESUPUESTO VALUES ('VSR','80136-C','14004901-18',2022,'Junio',11.25,'USD',449.55,189.497193,0,67.5,4.071747,5.295977,56.926384,45.616611,4.367659,1.548091,0,0,0,0,0,0,0,120.841151,7.086428,0,6,'20226','2022-6-01');</v>
      </c>
    </row>
    <row r="962" spans="1:36" x14ac:dyDescent="0.2">
      <c r="A962" s="7" t="s">
        <v>117</v>
      </c>
      <c r="B962" t="s">
        <v>77</v>
      </c>
      <c r="C962" t="s">
        <v>221</v>
      </c>
      <c r="D962">
        <v>2022</v>
      </c>
      <c r="E962" t="s">
        <v>50</v>
      </c>
      <c r="F962" s="5">
        <v>11.25</v>
      </c>
      <c r="G962" t="s">
        <v>134</v>
      </c>
      <c r="H962" s="5">
        <v>450</v>
      </c>
      <c r="I962" s="5">
        <v>283.03147082922754</v>
      </c>
      <c r="J962" s="5">
        <v>0</v>
      </c>
      <c r="K962" s="5">
        <v>67.5</v>
      </c>
      <c r="L962" s="5">
        <v>4.0717467802296676</v>
      </c>
      <c r="M962" s="5">
        <v>5.2959773622047237</v>
      </c>
      <c r="N962" s="5">
        <v>56.926384228187928</v>
      </c>
      <c r="O962" s="5">
        <v>45.616610738255034</v>
      </c>
      <c r="P962" s="5">
        <v>4.3676593959731544</v>
      </c>
      <c r="Q962" s="5">
        <v>1.5496404280499536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f t="shared" si="75"/>
        <v>120.84270061266855</v>
      </c>
      <c r="Z962" s="5">
        <v>7.0864284599977569</v>
      </c>
      <c r="AA962" s="5">
        <v>0</v>
      </c>
      <c r="AB962" s="5">
        <f>VLOOKUP($E962,Parametros!$B$3:$F$14,2,FALSE)</f>
        <v>6</v>
      </c>
      <c r="AC962" s="5" t="str">
        <f>VLOOKUP($E962,Parametros!$B$3:$F$14,4,FALSE)</f>
        <v>20226</v>
      </c>
      <c r="AD962" s="5" t="str">
        <f>VLOOKUP($E962,Parametros!$B$3:$F$14,5,FALSE)</f>
        <v>2022-6-01</v>
      </c>
      <c r="AE962" s="5">
        <v>3.5527136788005009E-14</v>
      </c>
      <c r="AF962" t="s">
        <v>409</v>
      </c>
      <c r="AG962" t="s">
        <v>425</v>
      </c>
      <c r="AH962" s="40">
        <f t="shared" si="76"/>
        <v>-25.445918222125719</v>
      </c>
      <c r="AJ962" t="str">
        <f t="shared" si="72"/>
        <v>INSERT INTO TABLA_PRESUPUESTO VALUES ('VSR','80136-C','14005031-19',2022,'Junio',11.25,'USD',450,283.031471,0,67.5,4.071747,5.295977,56.926384,45.616611,4.367659,1.54964,0,0,0,0,0,0,0,120.842701,7.086428,0,6,'20226','2022-6-01');</v>
      </c>
    </row>
    <row r="963" spans="1:36" x14ac:dyDescent="0.2">
      <c r="A963" s="7" t="s">
        <v>117</v>
      </c>
      <c r="B963" t="s">
        <v>77</v>
      </c>
      <c r="C963" t="s">
        <v>222</v>
      </c>
      <c r="D963">
        <v>2022</v>
      </c>
      <c r="E963" t="s">
        <v>50</v>
      </c>
      <c r="F963" s="5">
        <v>90</v>
      </c>
      <c r="G963" t="s">
        <v>134</v>
      </c>
      <c r="H963" s="5">
        <v>2700</v>
      </c>
      <c r="I963" s="5">
        <v>1205.3808099986238</v>
      </c>
      <c r="J963" s="5">
        <v>0</v>
      </c>
      <c r="K963" s="5">
        <v>405</v>
      </c>
      <c r="L963" s="5">
        <v>32.573974241837341</v>
      </c>
      <c r="M963" s="5">
        <v>42.36781889763779</v>
      </c>
      <c r="N963" s="5">
        <v>455.41107382550342</v>
      </c>
      <c r="O963" s="5">
        <v>364.93288590604027</v>
      </c>
      <c r="P963" s="5">
        <v>34.941275167785236</v>
      </c>
      <c r="Q963" s="5">
        <v>9.2978425682997212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f t="shared" si="75"/>
        <v>963.64232404524853</v>
      </c>
      <c r="Z963" s="5">
        <v>56.691427679982056</v>
      </c>
      <c r="AA963" s="5">
        <v>0</v>
      </c>
      <c r="AB963" s="5">
        <f>VLOOKUP($E963,Parametros!$B$3:$F$14,2,FALSE)</f>
        <v>6</v>
      </c>
      <c r="AC963" s="5" t="str">
        <f>VLOOKUP($E963,Parametros!$B$3:$F$14,4,FALSE)</f>
        <v>20226</v>
      </c>
      <c r="AD963" s="5" t="str">
        <f>VLOOKUP($E963,Parametros!$B$3:$F$14,5,FALSE)</f>
        <v>2022-6-01</v>
      </c>
      <c r="AE963" s="5">
        <v>1.7053025658242404E-13</v>
      </c>
      <c r="AF963" t="s">
        <v>409</v>
      </c>
      <c r="AG963" t="s">
        <v>425</v>
      </c>
      <c r="AH963" s="40">
        <f t="shared" si="76"/>
        <v>93.402891714290988</v>
      </c>
      <c r="AJ963" t="str">
        <f t="shared" si="72"/>
        <v>INSERT INTO TABLA_PRESUPUESTO VALUES ('VSR','80136-C','14004902-18',2022,'Junio',90,'USD',2700,1205.38081,0,405,32.573974,42.367819,455.411074,364.932886,34.941275,9.297843,0,0,0,0,0,0,0,963.642324,56.691428,0,6,'20226','2022-6-01');</v>
      </c>
    </row>
    <row r="964" spans="1:36" x14ac:dyDescent="0.2">
      <c r="A964" s="7" t="s">
        <v>117</v>
      </c>
      <c r="B964" t="s">
        <v>77</v>
      </c>
      <c r="C964" t="s">
        <v>223</v>
      </c>
      <c r="D964">
        <v>2022</v>
      </c>
      <c r="E964" t="s">
        <v>50</v>
      </c>
      <c r="F964" s="5">
        <v>90</v>
      </c>
      <c r="G964" t="s">
        <v>134</v>
      </c>
      <c r="H964" s="5">
        <v>2700</v>
      </c>
      <c r="I964" s="5">
        <v>1257.5511467846454</v>
      </c>
      <c r="J964" s="5">
        <v>0</v>
      </c>
      <c r="K964" s="5">
        <v>405</v>
      </c>
      <c r="L964" s="5">
        <v>32.573974241837341</v>
      </c>
      <c r="M964" s="5">
        <v>42.36781889763779</v>
      </c>
      <c r="N964" s="5">
        <v>455.41107382550342</v>
      </c>
      <c r="O964" s="5">
        <v>364.93288590604027</v>
      </c>
      <c r="P964" s="5">
        <v>34.941275167785236</v>
      </c>
      <c r="Q964" s="5">
        <v>9.2978425682997212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f t="shared" si="75"/>
        <v>963.64232404524853</v>
      </c>
      <c r="Z964" s="5">
        <v>56.691427679982056</v>
      </c>
      <c r="AA964" s="5">
        <v>0</v>
      </c>
      <c r="AB964" s="5">
        <f>VLOOKUP($E964,Parametros!$B$3:$F$14,2,FALSE)</f>
        <v>6</v>
      </c>
      <c r="AC964" s="5" t="str">
        <f>VLOOKUP($E964,Parametros!$B$3:$F$14,4,FALSE)</f>
        <v>20226</v>
      </c>
      <c r="AD964" s="5" t="str">
        <f>VLOOKUP($E964,Parametros!$B$3:$F$14,5,FALSE)</f>
        <v>2022-6-01</v>
      </c>
      <c r="AE964" s="5">
        <v>0</v>
      </c>
      <c r="AF964" t="s">
        <v>409</v>
      </c>
      <c r="AG964" t="s">
        <v>425</v>
      </c>
      <c r="AH964" s="40">
        <f t="shared" si="76"/>
        <v>41.232554928269153</v>
      </c>
      <c r="AJ964" t="str">
        <f t="shared" si="72"/>
        <v>INSERT INTO TABLA_PRESUPUESTO VALUES ('VSR','80136-C','14004904-18',2022,'Junio',90,'USD',2700,1257.551147,0,405,32.573974,42.367819,455.411074,364.932886,34.941275,9.297843,0,0,0,0,0,0,0,963.642324,56.691428,0,6,'20226','2022-6-01');</v>
      </c>
    </row>
    <row r="965" spans="1:36" x14ac:dyDescent="0.2">
      <c r="A965" s="7" t="s">
        <v>225</v>
      </c>
      <c r="B965" t="s">
        <v>67</v>
      </c>
      <c r="C965" t="s">
        <v>226</v>
      </c>
      <c r="D965">
        <v>2022</v>
      </c>
      <c r="E965" t="s">
        <v>50</v>
      </c>
      <c r="F965" s="5">
        <v>13.5</v>
      </c>
      <c r="G965" t="s">
        <v>227</v>
      </c>
      <c r="H965" s="5">
        <v>496.8</v>
      </c>
      <c r="I965" s="5">
        <v>321.63675715359955</v>
      </c>
      <c r="J965" s="5">
        <v>6.4800000000000013</v>
      </c>
      <c r="K965" s="5">
        <v>36.72000000000002</v>
      </c>
      <c r="L965" s="5">
        <v>4.8860961362756017</v>
      </c>
      <c r="M965" s="5">
        <v>0</v>
      </c>
      <c r="N965" s="5">
        <v>22.40625</v>
      </c>
      <c r="O965" s="5">
        <v>22.37215909090909</v>
      </c>
      <c r="P965" s="5">
        <v>1.0440340909090908</v>
      </c>
      <c r="Q965" s="5">
        <v>1.7108030325671488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f t="shared" si="75"/>
        <v>47.850382273444467</v>
      </c>
      <c r="Z965" s="5">
        <v>0.31713605905913073</v>
      </c>
      <c r="AA965" s="5">
        <v>0</v>
      </c>
      <c r="AB965" s="5">
        <f>VLOOKUP($E965,Parametros!$B$3:$F$14,2,FALSE)</f>
        <v>6</v>
      </c>
      <c r="AC965" s="5" t="str">
        <f>VLOOKUP($E965,Parametros!$B$3:$F$14,4,FALSE)</f>
        <v>20226</v>
      </c>
      <c r="AD965" s="5" t="str">
        <f>VLOOKUP($E965,Parametros!$B$3:$F$14,5,FALSE)</f>
        <v>2022-6-01</v>
      </c>
      <c r="AE965" s="5">
        <v>0</v>
      </c>
      <c r="AF965" t="s">
        <v>427</v>
      </c>
      <c r="AG965" t="s">
        <v>428</v>
      </c>
      <c r="AH965" s="40">
        <f t="shared" si="76"/>
        <v>79.226764436680398</v>
      </c>
      <c r="AJ965" t="str">
        <f t="shared" si="72"/>
        <v>INSERT INTO TABLA_PRESUPUESTO VALUES ('VIA','80046-C','14003963-19',2022,'Junio',13.5,'CAD',496.8,321.636757,6.48,36.72,4.886096,0,22.40625,22.372159,1.044034,1.710803,0,0,0,0,0,0,0,47.850382,0.317136,0,6,'20226','2022-6-01');</v>
      </c>
    </row>
    <row r="966" spans="1:36" x14ac:dyDescent="0.2">
      <c r="A966" s="7" t="s">
        <v>225</v>
      </c>
      <c r="B966" t="s">
        <v>74</v>
      </c>
      <c r="C966" t="s">
        <v>229</v>
      </c>
      <c r="D966">
        <v>2022</v>
      </c>
      <c r="E966" t="s">
        <v>50</v>
      </c>
      <c r="F966" s="5">
        <v>20.25</v>
      </c>
      <c r="G966" t="s">
        <v>227</v>
      </c>
      <c r="H966" s="5">
        <v>599.4</v>
      </c>
      <c r="I966" s="5">
        <v>343.46142210816294</v>
      </c>
      <c r="J966" s="5">
        <v>0</v>
      </c>
      <c r="K966" s="5">
        <v>48.6</v>
      </c>
      <c r="L966" s="5">
        <v>7.3291442044134021</v>
      </c>
      <c r="M966" s="5">
        <v>0</v>
      </c>
      <c r="N966" s="5">
        <v>33.609375</v>
      </c>
      <c r="O966" s="5">
        <v>33.55823863636364</v>
      </c>
      <c r="P966" s="5">
        <v>1.5660511363636365</v>
      </c>
      <c r="Q966" s="5">
        <v>2.0641210501625382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f t="shared" si="75"/>
        <v>71.273489911478521</v>
      </c>
      <c r="Z966" s="5">
        <v>0.47570408858869606</v>
      </c>
      <c r="AA966" s="5">
        <v>0</v>
      </c>
      <c r="AB966" s="5">
        <f>VLOOKUP($E966,Parametros!$B$3:$F$14,2,FALSE)</f>
        <v>6</v>
      </c>
      <c r="AC966" s="5" t="str">
        <f>VLOOKUP($E966,Parametros!$B$3:$F$14,4,FALSE)</f>
        <v>20226</v>
      </c>
      <c r="AD966" s="5" t="str">
        <f>VLOOKUP($E966,Parametros!$B$3:$F$14,5,FALSE)</f>
        <v>2022-6-01</v>
      </c>
      <c r="AE966" s="5">
        <v>0</v>
      </c>
      <c r="AF966" t="s">
        <v>427</v>
      </c>
      <c r="AG966" t="s">
        <v>429</v>
      </c>
      <c r="AH966" s="40">
        <f t="shared" si="76"/>
        <v>128.73594377594512</v>
      </c>
      <c r="AJ966" t="str">
        <f t="shared" si="72"/>
        <v>INSERT INTO TABLA_PRESUPUESTO VALUES ('VIA','80128-C','14005133-20',2022,'Junio',20.25,'CAD',599.4,343.461422,0,48.6,7.329144,0,33.609375,33.558239,1.566051,2.064121,0,0,0,0,0,0,0,71.27349,0.475704,0,6,'20226','2022-6-01');</v>
      </c>
    </row>
    <row r="967" spans="1:36" x14ac:dyDescent="0.2">
      <c r="A967" s="7" t="s">
        <v>225</v>
      </c>
      <c r="B967" t="s">
        <v>74</v>
      </c>
      <c r="C967" t="s">
        <v>230</v>
      </c>
      <c r="D967">
        <v>2022</v>
      </c>
      <c r="E967" t="s">
        <v>50</v>
      </c>
      <c r="F967" s="5">
        <v>16.650000000000002</v>
      </c>
      <c r="G967" t="s">
        <v>227</v>
      </c>
      <c r="H967" s="5">
        <v>492.84000000000003</v>
      </c>
      <c r="I967" s="5">
        <v>282.49214602878482</v>
      </c>
      <c r="J967" s="5">
        <v>0</v>
      </c>
      <c r="K967" s="5">
        <v>39.96</v>
      </c>
      <c r="L967" s="5">
        <v>6.0261852347399092</v>
      </c>
      <c r="M967" s="5">
        <v>0</v>
      </c>
      <c r="N967" s="5">
        <v>27.634375000000006</v>
      </c>
      <c r="O967" s="5">
        <v>27.59232954545455</v>
      </c>
      <c r="P967" s="5">
        <v>1.2876420454545456</v>
      </c>
      <c r="Q967" s="5">
        <v>1.6971661968003093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f t="shared" si="75"/>
        <v>58.602647260549006</v>
      </c>
      <c r="Z967" s="5">
        <v>0.39113447283959457</v>
      </c>
      <c r="AA967" s="5">
        <v>0</v>
      </c>
      <c r="AB967" s="5">
        <f>VLOOKUP($E967,Parametros!$B$3:$F$14,2,FALSE)</f>
        <v>6</v>
      </c>
      <c r="AC967" s="5" t="str">
        <f>VLOOKUP($E967,Parametros!$B$3:$F$14,4,FALSE)</f>
        <v>20226</v>
      </c>
      <c r="AD967" s="5" t="str">
        <f>VLOOKUP($E967,Parametros!$B$3:$F$14,5,FALSE)</f>
        <v>2022-6-01</v>
      </c>
      <c r="AE967" s="5">
        <v>0</v>
      </c>
      <c r="AF967" t="s">
        <v>427</v>
      </c>
      <c r="AG967" t="s">
        <v>429</v>
      </c>
      <c r="AH967" s="40">
        <f t="shared" si="76"/>
        <v>105.75902147592628</v>
      </c>
      <c r="AJ967" t="str">
        <f t="shared" ref="AJ967:AJ1030" si="77">TRIM(_xlfn.CONCAT("INSERT INTO TABLA_PRESUPUESTO VALUES ('",A967,"','",B967,"','",C967,"',",D967,",'",E967,"',",SUBSTITUTE(ROUND(F967,6),",","."),",'",G967,"',",SUBSTITUTE(ROUND(H967,6),",","."),",",SUBSTITUTE(ROUND(I967,6),",","."),",",SUBSTITUTE(ROUND(J967,6),",","."),",",SUBSTITUTE(ROUND(K967,6),",","."),",",SUBSTITUTE(ROUND(L967,6),",","."),",",SUBSTITUTE(ROUND(M967,6),",","."),",",SUBSTITUTE(ROUND(N967,6),",","."),",",SUBSTITUTE(ROUND(O967,6),",","."),",",SUBSTITUTE(ROUND(P967,6),",","."),",",SUBSTITUTE(ROUND(Q967,6),",","."),",",SUBSTITUTE(ROUND(R967,6),",","."),",",SUBSTITUTE(ROUND(S967,6),",","."),",",SUBSTITUTE(ROUND(T967,6),",","."),",",SUBSTITUTE(ROUND(U967,6),",","."),",",SUBSTITUTE(ROUND(V967,6),",","."),",",SUBSTITUTE(ROUND(W967,6),",","."),",",SUBSTITUTE(ROUND(X967,6),",","."),",",SUBSTITUTE(ROUND(Y967,6),",","."),",",SUBSTITUTE(ROUND(Z967,6),",","."),",",SUBSTITUTE(ROUND(AA967,6),",","."),",",AB967,",'",AC967,"','",AD967,"');"))</f>
        <v>INSERT INTO TABLA_PRESUPUESTO VALUES ('VIA','80128-C','14005134-20',2022,'Junio',16.65,'CAD',492.84,282.492146,0,39.96,6.026185,0,27.634375,27.59233,1.287642,1.697166,0,0,0,0,0,0,0,58.602647,0.391134,0,6,'20226','2022-6-01');</v>
      </c>
    </row>
    <row r="968" spans="1:36" x14ac:dyDescent="0.2">
      <c r="A968" s="7" t="s">
        <v>225</v>
      </c>
      <c r="B968" t="s">
        <v>74</v>
      </c>
      <c r="C968" t="s">
        <v>231</v>
      </c>
      <c r="D968">
        <v>2022</v>
      </c>
      <c r="E968" t="s">
        <v>50</v>
      </c>
      <c r="F968" s="5">
        <v>45</v>
      </c>
      <c r="G968" t="s">
        <v>227</v>
      </c>
      <c r="H968" s="5">
        <v>1224</v>
      </c>
      <c r="I968" s="5">
        <v>721.955936362643</v>
      </c>
      <c r="J968" s="5">
        <v>0</v>
      </c>
      <c r="K968" s="5">
        <v>0</v>
      </c>
      <c r="L968" s="5">
        <v>16.286987120918671</v>
      </c>
      <c r="M968" s="5">
        <v>0</v>
      </c>
      <c r="N968" s="5">
        <v>74.6875</v>
      </c>
      <c r="O968" s="5">
        <v>74.57386363636364</v>
      </c>
      <c r="P968" s="5">
        <v>3.4801136363636362</v>
      </c>
      <c r="Q968" s="5">
        <v>4.2150219642958744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f t="shared" si="75"/>
        <v>158.0136194338869</v>
      </c>
      <c r="Z968" s="5">
        <v>1.0571201968637691</v>
      </c>
      <c r="AA968" s="5">
        <v>0</v>
      </c>
      <c r="AB968" s="5">
        <f>VLOOKUP($E968,Parametros!$B$3:$F$14,2,FALSE)</f>
        <v>6</v>
      </c>
      <c r="AC968" s="5" t="str">
        <f>VLOOKUP($E968,Parametros!$B$3:$F$14,4,FALSE)</f>
        <v>20226</v>
      </c>
      <c r="AD968" s="5" t="str">
        <f>VLOOKUP($E968,Parametros!$B$3:$F$14,5,FALSE)</f>
        <v>2022-6-01</v>
      </c>
      <c r="AE968" s="5">
        <v>0</v>
      </c>
      <c r="AF968" t="s">
        <v>427</v>
      </c>
      <c r="AG968" t="s">
        <v>429</v>
      </c>
      <c r="AH968" s="40">
        <f t="shared" si="76"/>
        <v>327.74345708255152</v>
      </c>
      <c r="AJ968" t="str">
        <f t="shared" si="77"/>
        <v>INSERT INTO TABLA_PRESUPUESTO VALUES ('VIA','80128-C','14003945-14',2022,'Junio',45,'CAD',1224,721.955936,0,0,16.286987,0,74.6875,74.573864,3.480114,4.215022,0,0,0,0,0,0,0,158.013619,1.05712,0,6,'20226','2022-6-01');</v>
      </c>
    </row>
    <row r="969" spans="1:36" x14ac:dyDescent="0.2">
      <c r="A969" s="7" t="s">
        <v>117</v>
      </c>
      <c r="B969" t="s">
        <v>98</v>
      </c>
      <c r="C969" t="s">
        <v>232</v>
      </c>
      <c r="D969">
        <v>2022</v>
      </c>
      <c r="E969" t="s">
        <v>50</v>
      </c>
      <c r="F969" s="5">
        <v>126</v>
      </c>
      <c r="G969" t="s">
        <v>134</v>
      </c>
      <c r="H969" s="5">
        <v>4788</v>
      </c>
      <c r="I969" s="5">
        <v>2291.6599400693603</v>
      </c>
      <c r="J969" s="5">
        <v>510.3</v>
      </c>
      <c r="K969" s="5">
        <v>623.70000000000005</v>
      </c>
      <c r="L969" s="5">
        <v>45.603563938572279</v>
      </c>
      <c r="M969" s="5">
        <v>0</v>
      </c>
      <c r="N969" s="5">
        <v>47.152777777777779</v>
      </c>
      <c r="O969" s="5">
        <v>70.486111111111114</v>
      </c>
      <c r="P969" s="5">
        <v>1.9849537037037037</v>
      </c>
      <c r="Q969" s="5">
        <v>16.488174154451507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f t="shared" si="75"/>
        <v>139.07195329826266</v>
      </c>
      <c r="Z969" s="5">
        <v>2.9599365512185538</v>
      </c>
      <c r="AA969" s="5">
        <v>0</v>
      </c>
      <c r="AB969" s="5">
        <f>VLOOKUP($E969,Parametros!$B$3:$F$14,2,FALSE)</f>
        <v>6</v>
      </c>
      <c r="AC969" s="5" t="str">
        <f>VLOOKUP($E969,Parametros!$B$3:$F$14,4,FALSE)</f>
        <v>20226</v>
      </c>
      <c r="AD969" s="5" t="str">
        <f>VLOOKUP($E969,Parametros!$B$3:$F$14,5,FALSE)</f>
        <v>2022-6-01</v>
      </c>
      <c r="AE969" s="5">
        <v>0</v>
      </c>
      <c r="AF969" t="s">
        <v>427</v>
      </c>
      <c r="AG969" t="s">
        <v>430</v>
      </c>
      <c r="AH969" s="40">
        <f t="shared" si="76"/>
        <v>1177.6645426938044</v>
      </c>
      <c r="AJ969" t="str">
        <f t="shared" si="77"/>
        <v>INSERT INTO TABLA_PRESUPUESTO VALUES ('VSR','80209-C','14004814-20',2022,'Junio',126,'USD',4788,2291.65994,510.3,623.7,45.603564,0,47.152778,70.486111,1.984954,16.488174,0,0,0,0,0,0,0,139.071953,2.959937,0,6,'20226','2022-6-01');</v>
      </c>
    </row>
    <row r="970" spans="1:36" x14ac:dyDescent="0.2">
      <c r="A970" s="7" t="s">
        <v>117</v>
      </c>
      <c r="B970" t="s">
        <v>98</v>
      </c>
      <c r="C970" t="s">
        <v>233</v>
      </c>
      <c r="D970">
        <v>2022</v>
      </c>
      <c r="E970" t="s">
        <v>50</v>
      </c>
      <c r="F970" s="5">
        <v>94.5</v>
      </c>
      <c r="G970" t="s">
        <v>134</v>
      </c>
      <c r="H970" s="5">
        <v>3591</v>
      </c>
      <c r="I970" s="5">
        <v>1814.1354921908708</v>
      </c>
      <c r="J970" s="5">
        <v>340.2</v>
      </c>
      <c r="K970" s="5">
        <v>415.8</v>
      </c>
      <c r="L970" s="5">
        <v>34.202672953929209</v>
      </c>
      <c r="M970" s="5">
        <v>0</v>
      </c>
      <c r="N970" s="5">
        <v>35.364583333333336</v>
      </c>
      <c r="O970" s="5">
        <v>52.864583333333336</v>
      </c>
      <c r="P970" s="5">
        <v>1.4887152777777777</v>
      </c>
      <c r="Q970" s="5">
        <v>12.36613061583863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f t="shared" si="75"/>
        <v>104.30396497369699</v>
      </c>
      <c r="Z970" s="5">
        <v>2.2199524134139148</v>
      </c>
      <c r="AA970" s="5">
        <v>0</v>
      </c>
      <c r="AB970" s="5">
        <f>VLOOKUP($E970,Parametros!$B$3:$F$14,2,FALSE)</f>
        <v>6</v>
      </c>
      <c r="AC970" s="5" t="str">
        <f>VLOOKUP($E970,Parametros!$B$3:$F$14,4,FALSE)</f>
        <v>20226</v>
      </c>
      <c r="AD970" s="5" t="str">
        <f>VLOOKUP($E970,Parametros!$B$3:$F$14,5,FALSE)</f>
        <v>2022-6-01</v>
      </c>
      <c r="AE970" s="5">
        <v>0</v>
      </c>
      <c r="AF970" t="s">
        <v>427</v>
      </c>
      <c r="AG970" t="s">
        <v>430</v>
      </c>
      <c r="AH970" s="40">
        <f t="shared" si="76"/>
        <v>882.35786988150221</v>
      </c>
      <c r="AJ970" t="str">
        <f t="shared" si="77"/>
        <v>INSERT INTO TABLA_PRESUPUESTO VALUES ('VSR','80209-C','14004947-19',2022,'Junio',94.5,'USD',3591,1814.135492,340.2,415.8,34.202673,0,35.364583,52.864583,1.488715,12.366131,0,0,0,0,0,0,0,104.303965,2.219952,0,6,'20226','2022-6-01');</v>
      </c>
    </row>
    <row r="971" spans="1:36" x14ac:dyDescent="0.2">
      <c r="A971" s="7" t="s">
        <v>117</v>
      </c>
      <c r="B971" t="s">
        <v>98</v>
      </c>
      <c r="C971" t="s">
        <v>234</v>
      </c>
      <c r="D971">
        <v>2022</v>
      </c>
      <c r="E971" t="s">
        <v>50</v>
      </c>
      <c r="F971" s="5">
        <v>180</v>
      </c>
      <c r="G971" t="s">
        <v>134</v>
      </c>
      <c r="H971" s="5">
        <v>6840</v>
      </c>
      <c r="I971" s="5">
        <v>2661.0679567121897</v>
      </c>
      <c r="J971" s="5">
        <v>729</v>
      </c>
      <c r="K971" s="5">
        <v>891.00000000000011</v>
      </c>
      <c r="L971" s="5">
        <v>65.147948483674682</v>
      </c>
      <c r="M971" s="5">
        <v>0</v>
      </c>
      <c r="N971" s="5">
        <v>67.361111111111114</v>
      </c>
      <c r="O971" s="5">
        <v>100.69444444444444</v>
      </c>
      <c r="P971" s="5">
        <v>2.8356481481481484</v>
      </c>
      <c r="Q971" s="5">
        <v>23.554534506359296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f t="shared" si="75"/>
        <v>198.67421899751807</v>
      </c>
      <c r="Z971" s="5">
        <v>4.2284807874550765</v>
      </c>
      <c r="AA971" s="5">
        <v>0</v>
      </c>
      <c r="AB971" s="5">
        <f>VLOOKUP($E971,Parametros!$B$3:$F$14,2,FALSE)</f>
        <v>6</v>
      </c>
      <c r="AC971" s="5" t="str">
        <f>VLOOKUP($E971,Parametros!$B$3:$F$14,4,FALSE)</f>
        <v>20226</v>
      </c>
      <c r="AD971" s="5" t="str">
        <f>VLOOKUP($E971,Parametros!$B$3:$F$14,5,FALSE)</f>
        <v>2022-6-01</v>
      </c>
      <c r="AE971" s="5">
        <v>0</v>
      </c>
      <c r="AF971" t="s">
        <v>427</v>
      </c>
      <c r="AG971" t="s">
        <v>430</v>
      </c>
      <c r="AH971" s="40">
        <f t="shared" si="76"/>
        <v>2295.1098758066178</v>
      </c>
      <c r="AJ971" t="str">
        <f t="shared" si="77"/>
        <v>INSERT INTO TABLA_PRESUPUESTO VALUES ('VSR','80209-C','14004840-19',2022,'Junio',180,'USD',6840,2661.067957,729,891,65.147948,0,67.361111,100.694444,2.835648,23.554535,0,0,0,0,0,0,0,198.674219,4.228481,0,6,'20226','2022-6-01');</v>
      </c>
    </row>
    <row r="972" spans="1:36" x14ac:dyDescent="0.2">
      <c r="A972" s="7" t="s">
        <v>117</v>
      </c>
      <c r="B972" t="s">
        <v>98</v>
      </c>
      <c r="C972" t="s">
        <v>235</v>
      </c>
      <c r="D972">
        <v>2022</v>
      </c>
      <c r="E972" t="s">
        <v>50</v>
      </c>
      <c r="F972" s="5">
        <v>94.5</v>
      </c>
      <c r="G972" t="s">
        <v>134</v>
      </c>
      <c r="H972" s="5">
        <v>3591</v>
      </c>
      <c r="I972" s="5">
        <v>1657.7168791349948</v>
      </c>
      <c r="J972" s="5">
        <v>382.72500000000002</v>
      </c>
      <c r="K972" s="5">
        <v>467.77500000000003</v>
      </c>
      <c r="L972" s="5">
        <v>34.202672953929209</v>
      </c>
      <c r="M972" s="5">
        <v>0</v>
      </c>
      <c r="N972" s="5">
        <v>35.364583333333336</v>
      </c>
      <c r="O972" s="5">
        <v>52.864583333333336</v>
      </c>
      <c r="P972" s="5">
        <v>1.4887152777777777</v>
      </c>
      <c r="Q972" s="5">
        <v>12.36613061583863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f t="shared" si="75"/>
        <v>104.30396497369699</v>
      </c>
      <c r="Z972" s="5">
        <v>2.2199524134139148</v>
      </c>
      <c r="AA972" s="5">
        <v>0</v>
      </c>
      <c r="AB972" s="5">
        <f>VLOOKUP($E972,Parametros!$B$3:$F$14,2,FALSE)</f>
        <v>6</v>
      </c>
      <c r="AC972" s="5" t="str">
        <f>VLOOKUP($E972,Parametros!$B$3:$F$14,4,FALSE)</f>
        <v>20226</v>
      </c>
      <c r="AD972" s="5" t="str">
        <f>VLOOKUP($E972,Parametros!$B$3:$F$14,5,FALSE)</f>
        <v>2022-6-01</v>
      </c>
      <c r="AE972" s="5">
        <v>0</v>
      </c>
      <c r="AF972" t="s">
        <v>427</v>
      </c>
      <c r="AG972" t="s">
        <v>430</v>
      </c>
      <c r="AH972" s="40">
        <f t="shared" si="76"/>
        <v>944.2764829373782</v>
      </c>
      <c r="AJ972" t="str">
        <f t="shared" si="77"/>
        <v>INSERT INTO TABLA_PRESUPUESTO VALUES ('VSR','80209-C','14004841-20',2022,'Junio',94.5,'USD',3591,1657.716879,382.725,467.775,34.202673,0,35.364583,52.864583,1.488715,12.366131,0,0,0,0,0,0,0,104.303965,2.219952,0,6,'20226','2022-6-01');</v>
      </c>
    </row>
    <row r="973" spans="1:36" x14ac:dyDescent="0.2">
      <c r="A973" s="7" t="s">
        <v>117</v>
      </c>
      <c r="B973" t="s">
        <v>98</v>
      </c>
      <c r="C973" t="s">
        <v>236</v>
      </c>
      <c r="D973">
        <v>2022</v>
      </c>
      <c r="E973" t="s">
        <v>50</v>
      </c>
      <c r="F973" s="5">
        <v>519.75</v>
      </c>
      <c r="G973" t="s">
        <v>134</v>
      </c>
      <c r="H973" s="5">
        <v>19750.5</v>
      </c>
      <c r="I973" s="5">
        <v>12299.282988823583</v>
      </c>
      <c r="J973" s="5">
        <v>2104.9875000000002</v>
      </c>
      <c r="K973" s="5">
        <v>2572.7625000000003</v>
      </c>
      <c r="L973" s="5">
        <v>188.11470124661065</v>
      </c>
      <c r="M973" s="5">
        <v>0</v>
      </c>
      <c r="N973" s="5">
        <v>194.50520833333331</v>
      </c>
      <c r="O973" s="5">
        <v>290.75520833333331</v>
      </c>
      <c r="P973" s="5">
        <v>8.1879340277777786</v>
      </c>
      <c r="Q973" s="5">
        <v>68.013718387112462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f t="shared" si="75"/>
        <v>573.67180735533339</v>
      </c>
      <c r="Z973" s="5">
        <v>12.209738273776534</v>
      </c>
      <c r="AA973" s="5">
        <v>0</v>
      </c>
      <c r="AB973" s="5">
        <f>VLOOKUP($E973,Parametros!$B$3:$F$14,2,FALSE)</f>
        <v>6</v>
      </c>
      <c r="AC973" s="5" t="str">
        <f>VLOOKUP($E973,Parametros!$B$3:$F$14,4,FALSE)</f>
        <v>20226</v>
      </c>
      <c r="AD973" s="5" t="str">
        <f>VLOOKUP($E973,Parametros!$B$3:$F$14,5,FALSE)</f>
        <v>2022-6-01</v>
      </c>
      <c r="AE973" s="5">
        <v>0</v>
      </c>
      <c r="AF973" t="s">
        <v>427</v>
      </c>
      <c r="AG973" t="s">
        <v>430</v>
      </c>
      <c r="AH973" s="40">
        <f t="shared" si="76"/>
        <v>2011.680502574477</v>
      </c>
      <c r="AJ973" t="str">
        <f t="shared" si="77"/>
        <v>INSERT INTO TABLA_PRESUPUESTO VALUES ('VSR','80209-C','14004813-20',2022,'Junio',519.75,'USD',19750.5,12299.282989,2104.9875,2572.7625,188.114701,0,194.505208,290.755208,8.187934,68.013718,0,0,0,0,0,0,0,573.671807,12.209738,0,6,'20226','2022-6-01');</v>
      </c>
    </row>
    <row r="974" spans="1:36" x14ac:dyDescent="0.2">
      <c r="A974" s="7" t="s">
        <v>117</v>
      </c>
      <c r="B974" t="s">
        <v>98</v>
      </c>
      <c r="C974" t="s">
        <v>237</v>
      </c>
      <c r="D974">
        <v>2022</v>
      </c>
      <c r="E974" t="s">
        <v>50</v>
      </c>
      <c r="F974" s="5">
        <v>31.5</v>
      </c>
      <c r="G974" t="s">
        <v>134</v>
      </c>
      <c r="H974" s="5">
        <v>1197</v>
      </c>
      <c r="I974" s="5">
        <v>462.331815014489</v>
      </c>
      <c r="J974" s="5">
        <v>127.575</v>
      </c>
      <c r="K974" s="5">
        <v>155.92500000000001</v>
      </c>
      <c r="L974" s="5">
        <v>11.40089098464307</v>
      </c>
      <c r="M974" s="5">
        <v>0</v>
      </c>
      <c r="N974" s="5">
        <v>11.788194444444445</v>
      </c>
      <c r="O974" s="5">
        <v>17.621527777777779</v>
      </c>
      <c r="P974" s="5">
        <v>0.49623842592592593</v>
      </c>
      <c r="Q974" s="5">
        <v>4.1220435386128766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f t="shared" si="75"/>
        <v>34.767988324565664</v>
      </c>
      <c r="Z974" s="5">
        <v>0.73998413780463845</v>
      </c>
      <c r="AA974" s="5">
        <v>0</v>
      </c>
      <c r="AB974" s="5">
        <f>VLOOKUP($E974,Parametros!$B$3:$F$14,2,FALSE)</f>
        <v>6</v>
      </c>
      <c r="AC974" s="5" t="str">
        <f>VLOOKUP($E974,Parametros!$B$3:$F$14,4,FALSE)</f>
        <v>20226</v>
      </c>
      <c r="AD974" s="5" t="str">
        <f>VLOOKUP($E974,Parametros!$B$3:$F$14,5,FALSE)</f>
        <v>2022-6-01</v>
      </c>
      <c r="AE974" s="5">
        <v>0</v>
      </c>
      <c r="AF974" t="s">
        <v>427</v>
      </c>
      <c r="AG974" t="s">
        <v>430</v>
      </c>
      <c r="AH974" s="40">
        <f t="shared" si="76"/>
        <v>404.99930567630224</v>
      </c>
      <c r="AJ974" t="str">
        <f t="shared" si="77"/>
        <v>INSERT INTO TABLA_PRESUPUESTO VALUES ('VSR','80209-C','14004815-20',2022,'Junio',31.5,'USD',1197,462.331815,127.575,155.925,11.400891,0,11.788194,17.621528,0.496238,4.122044,0,0,0,0,0,0,0,34.767988,0.739984,0,6,'20226','2022-6-01');</v>
      </c>
    </row>
    <row r="975" spans="1:36" x14ac:dyDescent="0.2">
      <c r="A975" s="7" t="s">
        <v>117</v>
      </c>
      <c r="B975" t="s">
        <v>98</v>
      </c>
      <c r="C975" t="s">
        <v>238</v>
      </c>
      <c r="D975">
        <v>2022</v>
      </c>
      <c r="E975" t="s">
        <v>50</v>
      </c>
      <c r="F975" s="5">
        <v>371.25</v>
      </c>
      <c r="G975" t="s">
        <v>134</v>
      </c>
      <c r="H975" s="5">
        <v>17077.5</v>
      </c>
      <c r="I975" s="5">
        <v>8211.6440958784206</v>
      </c>
      <c r="J975" s="5">
        <v>1503.5625</v>
      </c>
      <c r="K975" s="5">
        <v>1837.6875000000002</v>
      </c>
      <c r="L975" s="5">
        <v>134.36764374757902</v>
      </c>
      <c r="M975" s="5">
        <v>0</v>
      </c>
      <c r="N975" s="5">
        <v>138.93229166666666</v>
      </c>
      <c r="O975" s="5">
        <v>207.68229166666666</v>
      </c>
      <c r="P975" s="5">
        <v>5.8485243055555554</v>
      </c>
      <c r="Q975" s="5">
        <v>58.808854244495741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f t="shared" si="75"/>
        <v>419.99320350751071</v>
      </c>
      <c r="Z975" s="5">
        <v>8.7212416241260957</v>
      </c>
      <c r="AA975" s="5">
        <v>0</v>
      </c>
      <c r="AB975" s="5">
        <f>VLOOKUP($E975,Parametros!$B$3:$F$14,2,FALSE)</f>
        <v>6</v>
      </c>
      <c r="AC975" s="5" t="str">
        <f>VLOOKUP($E975,Parametros!$B$3:$F$14,4,FALSE)</f>
        <v>20226</v>
      </c>
      <c r="AD975" s="5" t="str">
        <f>VLOOKUP($E975,Parametros!$B$3:$F$14,5,FALSE)</f>
        <v>2022-6-01</v>
      </c>
      <c r="AE975" s="5">
        <v>0</v>
      </c>
      <c r="AF975" t="s">
        <v>427</v>
      </c>
      <c r="AG975" t="s">
        <v>430</v>
      </c>
      <c r="AH975" s="40">
        <f t="shared" si="76"/>
        <v>4970.2450568664908</v>
      </c>
      <c r="AJ975" t="str">
        <f t="shared" si="77"/>
        <v>INSERT INTO TABLA_PRESUPUESTO VALUES ('VSR','80209-C','14005101-20',2022,'Junio',371.25,'USD',17077.5,8211.644096,1503.5625,1837.6875,134.367644,0,138.932292,207.682292,5.848524,58.808854,0,0,0,0,0,0,0,419.993204,8.721242,0,6,'20226','2022-6-01');</v>
      </c>
    </row>
    <row r="976" spans="1:36" x14ac:dyDescent="0.2">
      <c r="A976" s="7" t="s">
        <v>117</v>
      </c>
      <c r="B976" t="s">
        <v>98</v>
      </c>
      <c r="C976" t="s">
        <v>241</v>
      </c>
      <c r="D976">
        <v>2022</v>
      </c>
      <c r="E976" t="s">
        <v>50</v>
      </c>
      <c r="F976" s="5">
        <v>31.5</v>
      </c>
      <c r="G976" t="s">
        <v>134</v>
      </c>
      <c r="H976" s="5">
        <v>1323</v>
      </c>
      <c r="I976" s="5">
        <v>490.2021613748754</v>
      </c>
      <c r="J976" s="5">
        <v>113.4</v>
      </c>
      <c r="K976" s="5">
        <v>138.60000000000002</v>
      </c>
      <c r="L976" s="5">
        <v>11.40089098464307</v>
      </c>
      <c r="M976" s="5">
        <v>0</v>
      </c>
      <c r="N976" s="5">
        <v>11.788194444444445</v>
      </c>
      <c r="O976" s="5">
        <v>17.621527777777779</v>
      </c>
      <c r="P976" s="5">
        <v>0.49623842592592593</v>
      </c>
      <c r="Q976" s="5">
        <v>4.5559428584668638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f t="shared" si="75"/>
        <v>35.201887644419649</v>
      </c>
      <c r="Z976" s="5">
        <v>0.73998413780463845</v>
      </c>
      <c r="AA976" s="5">
        <v>0</v>
      </c>
      <c r="AB976" s="5">
        <f>VLOOKUP($E976,Parametros!$B$3:$F$14,2,FALSE)</f>
        <v>6</v>
      </c>
      <c r="AC976" s="5" t="str">
        <f>VLOOKUP($E976,Parametros!$B$3:$F$14,4,FALSE)</f>
        <v>20226</v>
      </c>
      <c r="AD976" s="5" t="str">
        <f>VLOOKUP($E976,Parametros!$B$3:$F$14,5,FALSE)</f>
        <v>2022-6-01</v>
      </c>
      <c r="AE976" s="5">
        <v>0</v>
      </c>
      <c r="AF976" t="s">
        <v>427</v>
      </c>
      <c r="AG976" t="s">
        <v>430</v>
      </c>
      <c r="AH976" s="40">
        <f t="shared" si="76"/>
        <v>534.19505999606167</v>
      </c>
      <c r="AJ976" t="str">
        <f t="shared" si="77"/>
        <v>INSERT INTO TABLA_PRESUPUESTO VALUES ('VSR','80209-C','14005049-20',2022,'Junio',31.5,'USD',1323,490.202161,113.4,138.6,11.400891,0,11.788194,17.621528,0.496238,4.555943,0,0,0,0,0,0,0,35.201888,0.739984,0,6,'20226','2022-6-01');</v>
      </c>
    </row>
    <row r="977" spans="1:36" x14ac:dyDescent="0.2">
      <c r="A977" s="7" t="s">
        <v>117</v>
      </c>
      <c r="B977" t="s">
        <v>98</v>
      </c>
      <c r="C977" t="s">
        <v>244</v>
      </c>
      <c r="D977">
        <v>2022</v>
      </c>
      <c r="E977" t="s">
        <v>50</v>
      </c>
      <c r="F977" s="5">
        <v>371.25</v>
      </c>
      <c r="G977" t="s">
        <v>134</v>
      </c>
      <c r="H977" s="5">
        <v>15592.5</v>
      </c>
      <c r="I977" s="5">
        <v>5320.658503456476</v>
      </c>
      <c r="J977" s="5">
        <v>1503.5625</v>
      </c>
      <c r="K977" s="5">
        <v>1837.6875000000002</v>
      </c>
      <c r="L977" s="5">
        <v>134.36764374757902</v>
      </c>
      <c r="M977" s="5">
        <v>0</v>
      </c>
      <c r="N977" s="5">
        <v>138.93229166666666</v>
      </c>
      <c r="O977" s="5">
        <v>207.68229166666666</v>
      </c>
      <c r="P977" s="5">
        <v>5.8485243055555554</v>
      </c>
      <c r="Q977" s="5">
        <v>53.695040831930896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f t="shared" si="75"/>
        <v>414.87939009494585</v>
      </c>
      <c r="Z977" s="5">
        <v>8.7212416241260957</v>
      </c>
      <c r="AA977" s="5">
        <v>0</v>
      </c>
      <c r="AB977" s="5">
        <f>VLOOKUP($E977,Parametros!$B$3:$F$14,2,FALSE)</f>
        <v>6</v>
      </c>
      <c r="AC977" s="5" t="str">
        <f>VLOOKUP($E977,Parametros!$B$3:$F$14,4,FALSE)</f>
        <v>20226</v>
      </c>
      <c r="AD977" s="5" t="str">
        <f>VLOOKUP($E977,Parametros!$B$3:$F$14,5,FALSE)</f>
        <v>2022-6-01</v>
      </c>
      <c r="AE977" s="5">
        <v>0</v>
      </c>
      <c r="AF977" t="s">
        <v>427</v>
      </c>
      <c r="AG977" t="s">
        <v>430</v>
      </c>
      <c r="AH977" s="40">
        <f t="shared" si="76"/>
        <v>6381.3444627010003</v>
      </c>
      <c r="AJ977" t="str">
        <f t="shared" si="77"/>
        <v>INSERT INTO TABLA_PRESUPUESTO VALUES ('VSR','80209-C','14005135-20',2022,'Junio',371.25,'USD',15592.5,5320.658503,1503.5625,1837.6875,134.367644,0,138.932292,207.682292,5.848524,53.695041,0,0,0,0,0,0,0,414.87939,8.721242,0,6,'20226','2022-6-01');</v>
      </c>
    </row>
    <row r="978" spans="1:36" x14ac:dyDescent="0.2">
      <c r="A978" s="7" t="s">
        <v>117</v>
      </c>
      <c r="B978" t="s">
        <v>98</v>
      </c>
      <c r="C978" t="s">
        <v>245</v>
      </c>
      <c r="D978">
        <v>2022</v>
      </c>
      <c r="E978" t="s">
        <v>50</v>
      </c>
      <c r="F978" s="5">
        <v>148.5</v>
      </c>
      <c r="G978" t="s">
        <v>134</v>
      </c>
      <c r="H978" s="5">
        <v>10395</v>
      </c>
      <c r="I978" s="5">
        <v>5485.4418518609182</v>
      </c>
      <c r="J978" s="5">
        <v>534.6</v>
      </c>
      <c r="K978" s="5">
        <v>653.40000000000009</v>
      </c>
      <c r="L978" s="5">
        <v>53.747057499031612</v>
      </c>
      <c r="M978" s="5">
        <v>0</v>
      </c>
      <c r="N978" s="5">
        <v>55.572916666666671</v>
      </c>
      <c r="O978" s="5">
        <v>83.072916666666671</v>
      </c>
      <c r="P978" s="5">
        <v>2.3394097222222223</v>
      </c>
      <c r="Q978" s="5">
        <v>35.796693887953928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f t="shared" si="75"/>
        <v>180.27043359315994</v>
      </c>
      <c r="Z978" s="5">
        <v>3.4884966496504384</v>
      </c>
      <c r="AA978" s="5">
        <v>0</v>
      </c>
      <c r="AB978" s="5">
        <f>VLOOKUP($E978,Parametros!$B$3:$F$14,2,FALSE)</f>
        <v>6</v>
      </c>
      <c r="AC978" s="5" t="str">
        <f>VLOOKUP($E978,Parametros!$B$3:$F$14,4,FALSE)</f>
        <v>20226</v>
      </c>
      <c r="AD978" s="5" t="str">
        <f>VLOOKUP($E978,Parametros!$B$3:$F$14,5,FALSE)</f>
        <v>2022-6-01</v>
      </c>
      <c r="AE978" s="5">
        <v>0</v>
      </c>
      <c r="AF978" t="s">
        <v>427</v>
      </c>
      <c r="AG978" t="s">
        <v>430</v>
      </c>
      <c r="AH978" s="40">
        <f t="shared" si="76"/>
        <v>3487.540657046889</v>
      </c>
      <c r="AJ978" t="str">
        <f t="shared" si="77"/>
        <v>INSERT INTO TABLA_PRESUPUESTO VALUES ('VSR','80209-C','14004011-15',2022,'Junio',148.5,'USD',10395,5485.441852,534.6,653.4,53.747057,0,55.572917,83.072917,2.33941,35.796694,0,0,0,0,0,0,0,180.270434,3.488497,0,6,'20226','2022-6-01');</v>
      </c>
    </row>
    <row r="979" spans="1:36" x14ac:dyDescent="0.2">
      <c r="A979" s="7" t="s">
        <v>117</v>
      </c>
      <c r="B979" t="s">
        <v>63</v>
      </c>
      <c r="C979" t="s">
        <v>251</v>
      </c>
      <c r="D979">
        <v>2022</v>
      </c>
      <c r="E979" t="s">
        <v>50</v>
      </c>
      <c r="F979" s="5">
        <v>25</v>
      </c>
      <c r="G979" t="s">
        <v>134</v>
      </c>
      <c r="H979" s="5">
        <v>620.75</v>
      </c>
      <c r="I979" s="5">
        <v>355.10669927739548</v>
      </c>
      <c r="J979" s="5">
        <v>0</v>
      </c>
      <c r="K979" s="5">
        <v>11.5</v>
      </c>
      <c r="L979" s="5">
        <v>9.0483261782881499</v>
      </c>
      <c r="M979" s="5">
        <v>0</v>
      </c>
      <c r="N979" s="5">
        <v>8.7632275132275126</v>
      </c>
      <c r="O979" s="5">
        <v>9.5899470899470902</v>
      </c>
      <c r="P979" s="5">
        <v>0.32407407407407407</v>
      </c>
      <c r="Q979" s="5">
        <v>2.1376428793600195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f t="shared" si="75"/>
        <v>26.594828429321076</v>
      </c>
      <c r="Z979" s="5">
        <v>5.7799368727123825</v>
      </c>
      <c r="AA979" s="5">
        <v>0</v>
      </c>
      <c r="AB979" s="5">
        <f>VLOOKUP($E979,Parametros!$B$3:$F$14,2,FALSE)</f>
        <v>6</v>
      </c>
      <c r="AC979" s="5" t="str">
        <f>VLOOKUP($E979,Parametros!$B$3:$F$14,4,FALSE)</f>
        <v>20226</v>
      </c>
      <c r="AD979" s="5" t="str">
        <f>VLOOKUP($E979,Parametros!$B$3:$F$14,5,FALSE)</f>
        <v>2022-6-01</v>
      </c>
      <c r="AE979" s="5">
        <v>0</v>
      </c>
      <c r="AF979" t="s">
        <v>431</v>
      </c>
      <c r="AG979" t="s">
        <v>433</v>
      </c>
      <c r="AH979" s="40">
        <f t="shared" si="76"/>
        <v>218.50014611499529</v>
      </c>
      <c r="AJ979" t="str">
        <f t="shared" si="77"/>
        <v>INSERT INTO TABLA_PRESUPUESTO VALUES ('VSR','80007-C','14003816-18',2022,'Junio',25,'USD',620.75,355.106699,0,11.5,9.048326,0,8.763228,9.589947,0.324074,2.137643,0,0,0,0,0,0,0,26.594828,5.779937,0,6,'20226','2022-6-01');</v>
      </c>
    </row>
    <row r="980" spans="1:36" x14ac:dyDescent="0.2">
      <c r="A980" s="7" t="s">
        <v>117</v>
      </c>
      <c r="B980" t="s">
        <v>63</v>
      </c>
      <c r="C980" t="s">
        <v>253</v>
      </c>
      <c r="D980">
        <v>2022</v>
      </c>
      <c r="E980" t="s">
        <v>50</v>
      </c>
      <c r="F980" s="5">
        <v>25</v>
      </c>
      <c r="G980" t="s">
        <v>134</v>
      </c>
      <c r="H980" s="5">
        <v>625</v>
      </c>
      <c r="I980" s="5">
        <v>468.81272196762012</v>
      </c>
      <c r="J980" s="5">
        <v>0</v>
      </c>
      <c r="K980" s="5">
        <v>37.5</v>
      </c>
      <c r="L980" s="5">
        <v>9.0483261782881499</v>
      </c>
      <c r="M980" s="5">
        <v>0</v>
      </c>
      <c r="N980" s="5">
        <v>8.7632275132275126</v>
      </c>
      <c r="O980" s="5">
        <v>9.5899470899470902</v>
      </c>
      <c r="P980" s="5">
        <v>0.32407407407407407</v>
      </c>
      <c r="Q980" s="5">
        <v>2.1522783722916023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f t="shared" si="75"/>
        <v>26.609463922252658</v>
      </c>
      <c r="Z980" s="5">
        <v>5.7799368727123825</v>
      </c>
      <c r="AA980" s="5">
        <v>0</v>
      </c>
      <c r="AB980" s="5">
        <f>VLOOKUP($E980,Parametros!$B$3:$F$14,2,FALSE)</f>
        <v>6</v>
      </c>
      <c r="AC980" s="5" t="str">
        <f>VLOOKUP($E980,Parametros!$B$3:$F$14,4,FALSE)</f>
        <v>20226</v>
      </c>
      <c r="AD980" s="5" t="str">
        <f>VLOOKUP($E980,Parametros!$B$3:$F$14,5,FALSE)</f>
        <v>2022-6-01</v>
      </c>
      <c r="AE980" s="5">
        <v>0</v>
      </c>
      <c r="AF980" t="s">
        <v>431</v>
      </c>
      <c r="AG980" t="s">
        <v>433</v>
      </c>
      <c r="AH980" s="40">
        <f t="shared" si="76"/>
        <v>83.029487931839057</v>
      </c>
      <c r="AJ980" t="str">
        <f t="shared" si="77"/>
        <v>INSERT INTO TABLA_PRESUPUESTO VALUES ('VSR','80007-C','14003820-18',2022,'Junio',25,'USD',625,468.812722,0,37.5,9.048326,0,8.763228,9.589947,0.324074,2.152278,0,0,0,0,0,0,0,26.609464,5.779937,0,6,'20226','2022-6-01');</v>
      </c>
    </row>
    <row r="981" spans="1:36" x14ac:dyDescent="0.2">
      <c r="A981" s="7" t="s">
        <v>117</v>
      </c>
      <c r="B981" t="s">
        <v>63</v>
      </c>
      <c r="C981" t="s">
        <v>256</v>
      </c>
      <c r="D981">
        <v>2022</v>
      </c>
      <c r="E981" t="s">
        <v>50</v>
      </c>
      <c r="F981" s="5">
        <v>75</v>
      </c>
      <c r="G981" t="s">
        <v>134</v>
      </c>
      <c r="H981" s="5">
        <v>1800</v>
      </c>
      <c r="I981" s="5">
        <v>1005.7538318321865</v>
      </c>
      <c r="J981" s="5">
        <v>0</v>
      </c>
      <c r="K981" s="5">
        <v>87</v>
      </c>
      <c r="L981" s="5">
        <v>27.144978534864453</v>
      </c>
      <c r="M981" s="5">
        <v>0</v>
      </c>
      <c r="N981" s="5">
        <v>26.289682539682538</v>
      </c>
      <c r="O981" s="5">
        <v>28.769841269841269</v>
      </c>
      <c r="P981" s="5">
        <v>0.97222222222222221</v>
      </c>
      <c r="Q981" s="5">
        <v>6.1985617121998144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f t="shared" si="75"/>
        <v>79.570118362082994</v>
      </c>
      <c r="Z981" s="5">
        <v>17.339810618137147</v>
      </c>
      <c r="AA981" s="5">
        <v>0</v>
      </c>
      <c r="AB981" s="5">
        <f>VLOOKUP($E981,Parametros!$B$3:$F$14,2,FALSE)</f>
        <v>6</v>
      </c>
      <c r="AC981" s="5" t="str">
        <f>VLOOKUP($E981,Parametros!$B$3:$F$14,4,FALSE)</f>
        <v>20226</v>
      </c>
      <c r="AD981" s="5" t="str">
        <f>VLOOKUP($E981,Parametros!$B$3:$F$14,5,FALSE)</f>
        <v>2022-6-01</v>
      </c>
      <c r="AE981" s="5">
        <v>0</v>
      </c>
      <c r="AF981" t="s">
        <v>431</v>
      </c>
      <c r="AG981" t="s">
        <v>433</v>
      </c>
      <c r="AH981" s="40">
        <f t="shared" si="76"/>
        <v>600.53107127086605</v>
      </c>
      <c r="AJ981" t="str">
        <f t="shared" si="77"/>
        <v>INSERT INTO TABLA_PRESUPUESTO VALUES ('VSR','80007-C','14004704-21',2022,'Junio',75,'USD',1800,1005.753832,0,87,27.144979,0,26.289683,28.769841,0.972222,6.198562,0,0,0,0,0,0,0,79.570118,17.339811,0,6,'20226','2022-6-01');</v>
      </c>
    </row>
    <row r="982" spans="1:36" x14ac:dyDescent="0.2">
      <c r="A982" s="7" t="s">
        <v>117</v>
      </c>
      <c r="B982" t="s">
        <v>63</v>
      </c>
      <c r="C982" t="s">
        <v>257</v>
      </c>
      <c r="D982">
        <v>2022</v>
      </c>
      <c r="E982" t="s">
        <v>50</v>
      </c>
      <c r="F982" s="5">
        <v>107.25</v>
      </c>
      <c r="G982" t="s">
        <v>134</v>
      </c>
      <c r="H982" s="5">
        <v>2600.8125</v>
      </c>
      <c r="I982" s="5">
        <v>1926.0268168610908</v>
      </c>
      <c r="J982" s="5">
        <v>0</v>
      </c>
      <c r="K982" s="5">
        <v>124.41</v>
      </c>
      <c r="L982" s="5">
        <v>38.817319304856163</v>
      </c>
      <c r="M982" s="5">
        <v>0</v>
      </c>
      <c r="N982" s="5">
        <v>37.594246031746025</v>
      </c>
      <c r="O982" s="5">
        <v>41.140873015873019</v>
      </c>
      <c r="P982" s="5">
        <v>1.3902777777777779</v>
      </c>
      <c r="Q982" s="5">
        <v>8.9562759906170442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f t="shared" si="75"/>
        <v>113.87760199994999</v>
      </c>
      <c r="Z982" s="5">
        <v>24.795929183936117</v>
      </c>
      <c r="AA982" s="5">
        <v>0</v>
      </c>
      <c r="AB982" s="5">
        <f>VLOOKUP($E982,Parametros!$B$3:$F$14,2,FALSE)</f>
        <v>6</v>
      </c>
      <c r="AC982" s="5" t="str">
        <f>VLOOKUP($E982,Parametros!$B$3:$F$14,4,FALSE)</f>
        <v>20226</v>
      </c>
      <c r="AD982" s="5" t="str">
        <f>VLOOKUP($E982,Parametros!$B$3:$F$14,5,FALSE)</f>
        <v>2022-6-01</v>
      </c>
      <c r="AE982" s="5">
        <v>0</v>
      </c>
      <c r="AF982" t="s">
        <v>431</v>
      </c>
      <c r="AG982" t="s">
        <v>433</v>
      </c>
      <c r="AH982" s="40">
        <f t="shared" si="76"/>
        <v>397.68076183410312</v>
      </c>
      <c r="AJ982" t="str">
        <f t="shared" si="77"/>
        <v>INSERT INTO TABLA_PRESUPUESTO VALUES ('VSR','80007-C','14004705-21',2022,'Junio',107.25,'USD',2600.8125,1926.026817,0,124.41,38.817319,0,37.594246,41.140873,1.390278,8.956276,0,0,0,0,0,0,0,113.877602,24.795929,0,6,'20226','2022-6-01');</v>
      </c>
    </row>
    <row r="983" spans="1:36" x14ac:dyDescent="0.2">
      <c r="A983" s="7" t="s">
        <v>117</v>
      </c>
      <c r="B983" t="s">
        <v>63</v>
      </c>
      <c r="C983" t="s">
        <v>259</v>
      </c>
      <c r="D983">
        <v>2022</v>
      </c>
      <c r="E983" t="s">
        <v>50</v>
      </c>
      <c r="F983" s="5">
        <v>125</v>
      </c>
      <c r="G983" t="s">
        <v>134</v>
      </c>
      <c r="H983" s="5">
        <v>4250</v>
      </c>
      <c r="I983" s="5">
        <v>2261.1809802355738</v>
      </c>
      <c r="J983" s="5">
        <v>0</v>
      </c>
      <c r="K983" s="5">
        <v>187.5</v>
      </c>
      <c r="L983" s="5">
        <v>45.241630891440749</v>
      </c>
      <c r="M983" s="5">
        <v>0</v>
      </c>
      <c r="N983" s="5">
        <v>43.816137566137563</v>
      </c>
      <c r="O983" s="5">
        <v>47.949735449735456</v>
      </c>
      <c r="P983" s="5">
        <v>1.6203703703703705</v>
      </c>
      <c r="Q983" s="5">
        <v>14.635492931582895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f t="shared" si="75"/>
        <v>136.92142068138818</v>
      </c>
      <c r="Z983" s="5">
        <v>28.899684363561914</v>
      </c>
      <c r="AA983" s="5">
        <v>0</v>
      </c>
      <c r="AB983" s="5">
        <f>VLOOKUP($E983,Parametros!$B$3:$F$14,2,FALSE)</f>
        <v>6</v>
      </c>
      <c r="AC983" s="5" t="str">
        <f>VLOOKUP($E983,Parametros!$B$3:$F$14,4,FALSE)</f>
        <v>20226</v>
      </c>
      <c r="AD983" s="5" t="str">
        <f>VLOOKUP($E983,Parametros!$B$3:$F$14,5,FALSE)</f>
        <v>2022-6-01</v>
      </c>
      <c r="AE983" s="5">
        <v>0</v>
      </c>
      <c r="AF983" t="s">
        <v>431</v>
      </c>
      <c r="AG983" t="s">
        <v>433</v>
      </c>
      <c r="AH983" s="40">
        <f t="shared" si="76"/>
        <v>1619.1559681915974</v>
      </c>
      <c r="AJ983" t="str">
        <f t="shared" si="77"/>
        <v>INSERT INTO TABLA_PRESUPUESTO VALUES ('VSR','80007-C','14005051-21',2022,'Junio',125,'USD',4250,2261.18098,0,187.5,45.241631,0,43.816138,47.949735,1.62037,14.635493,0,0,0,0,0,0,0,136.921421,28.899684,0,6,'20226','2022-6-01');</v>
      </c>
    </row>
    <row r="984" spans="1:36" x14ac:dyDescent="0.2">
      <c r="A984" s="7" t="s">
        <v>117</v>
      </c>
      <c r="B984" t="s">
        <v>62</v>
      </c>
      <c r="C984" t="s">
        <v>260</v>
      </c>
      <c r="D984">
        <v>2022</v>
      </c>
      <c r="E984" t="s">
        <v>50</v>
      </c>
      <c r="F984" s="5">
        <v>14.375</v>
      </c>
      <c r="G984" t="s">
        <v>261</v>
      </c>
      <c r="H984" s="5">
        <v>319.125</v>
      </c>
      <c r="I984" s="5">
        <v>198.89583591259088</v>
      </c>
      <c r="J984" s="5">
        <v>0</v>
      </c>
      <c r="K984" s="5">
        <v>20.354999999999997</v>
      </c>
      <c r="L984" s="5">
        <v>5.2027875525156864</v>
      </c>
      <c r="M984" s="5">
        <v>0</v>
      </c>
      <c r="N984" s="5">
        <v>6.2728922604891499</v>
      </c>
      <c r="O984" s="5">
        <v>6.7397980342934325</v>
      </c>
      <c r="P984" s="5">
        <v>0.25851280131536453</v>
      </c>
      <c r="Q984" s="5">
        <v>1.0989533368920921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f t="shared" si="75"/>
        <v>17.693620134799659</v>
      </c>
      <c r="Z984" s="5">
        <v>3.32346370180962</v>
      </c>
      <c r="AA984" s="5">
        <v>0</v>
      </c>
      <c r="AB984" s="5">
        <f>VLOOKUP($E984,Parametros!$B$3:$F$14,2,FALSE)</f>
        <v>6</v>
      </c>
      <c r="AC984" s="5" t="str">
        <f>VLOOKUP($E984,Parametros!$B$3:$F$14,4,FALSE)</f>
        <v>20226</v>
      </c>
      <c r="AD984" s="5" t="str">
        <f>VLOOKUP($E984,Parametros!$B$3:$F$14,5,FALSE)</f>
        <v>2022-6-01</v>
      </c>
      <c r="AE984" s="5">
        <v>0</v>
      </c>
      <c r="AF984" t="s">
        <v>431</v>
      </c>
      <c r="AG984" t="s">
        <v>434</v>
      </c>
      <c r="AH984" s="40">
        <f t="shared" si="76"/>
        <v>76.977756400093782</v>
      </c>
      <c r="AJ984" t="str">
        <f t="shared" si="77"/>
        <v>INSERT INTO TABLA_PRESUPUESTO VALUES ('VSR','80006-C','14004739-20',2022,'Junio',14.375,'EUR',319.125,198.895836,0,20.355,5.202788,0,6.272892,6.739798,0.258513,1.098953,0,0,0,0,0,0,0,17.69362,3.323464,0,6,'20226','2022-6-01');</v>
      </c>
    </row>
    <row r="985" spans="1:36" x14ac:dyDescent="0.2">
      <c r="A985" s="7" t="s">
        <v>117</v>
      </c>
      <c r="B985" t="s">
        <v>62</v>
      </c>
      <c r="C985" t="s">
        <v>262</v>
      </c>
      <c r="D985">
        <v>2022</v>
      </c>
      <c r="E985" t="s">
        <v>50</v>
      </c>
      <c r="F985" s="5">
        <v>125</v>
      </c>
      <c r="G985" t="s">
        <v>261</v>
      </c>
      <c r="H985" s="5">
        <v>4140</v>
      </c>
      <c r="I985" s="5">
        <v>2887.4205394455958</v>
      </c>
      <c r="J985" s="5">
        <v>0</v>
      </c>
      <c r="K985" s="5">
        <v>177</v>
      </c>
      <c r="L985" s="5">
        <v>45.241630891440749</v>
      </c>
      <c r="M985" s="5">
        <v>0</v>
      </c>
      <c r="N985" s="5">
        <v>54.54688922164479</v>
      </c>
      <c r="O985" s="5">
        <v>58.60693942863854</v>
      </c>
      <c r="P985" s="5">
        <v>2.2479374027423003</v>
      </c>
      <c r="Q985" s="5">
        <v>14.256691938059573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f t="shared" si="75"/>
        <v>158.55814235464709</v>
      </c>
      <c r="Z985" s="5">
        <v>28.899684363561914</v>
      </c>
      <c r="AA985" s="5">
        <v>0</v>
      </c>
      <c r="AB985" s="5">
        <f>VLOOKUP($E985,Parametros!$B$3:$F$14,2,FALSE)</f>
        <v>6</v>
      </c>
      <c r="AC985" s="5" t="str">
        <f>VLOOKUP($E985,Parametros!$B$3:$F$14,4,FALSE)</f>
        <v>20226</v>
      </c>
      <c r="AD985" s="5" t="str">
        <f>VLOOKUP($E985,Parametros!$B$3:$F$14,5,FALSE)</f>
        <v>2022-6-01</v>
      </c>
      <c r="AE985" s="5">
        <v>0</v>
      </c>
      <c r="AF985" t="s">
        <v>431</v>
      </c>
      <c r="AG985" t="s">
        <v>434</v>
      </c>
      <c r="AH985" s="40">
        <f t="shared" si="76"/>
        <v>871.77968730831606</v>
      </c>
      <c r="AJ985" t="str">
        <f t="shared" si="77"/>
        <v>INSERT INTO TABLA_PRESUPUESTO VALUES ('VSR','80006-C','14005151-20',2022,'Junio',125,'EUR',4140,2887.420539,0,177,45.241631,0,54.546889,58.606939,2.247937,14.256692,0,0,0,0,0,0,0,158.558142,28.899684,0,6,'20226','2022-6-01');</v>
      </c>
    </row>
    <row r="986" spans="1:36" x14ac:dyDescent="0.2">
      <c r="A986" s="7" t="s">
        <v>117</v>
      </c>
      <c r="B986" t="s">
        <v>62</v>
      </c>
      <c r="C986" t="s">
        <v>263</v>
      </c>
      <c r="D986">
        <v>2022</v>
      </c>
      <c r="E986" t="s">
        <v>50</v>
      </c>
      <c r="F986" s="5">
        <v>1295</v>
      </c>
      <c r="G986" t="s">
        <v>261</v>
      </c>
      <c r="H986" s="5">
        <v>27630.120000000003</v>
      </c>
      <c r="I986" s="5">
        <v>20130.313138655991</v>
      </c>
      <c r="J986" s="5">
        <v>0</v>
      </c>
      <c r="K986" s="5">
        <v>1833.7199999999998</v>
      </c>
      <c r="L986" s="5">
        <v>468.70329603532622</v>
      </c>
      <c r="M986" s="5">
        <v>0</v>
      </c>
      <c r="N986" s="5">
        <v>565.10577233623997</v>
      </c>
      <c r="O986" s="5">
        <v>607.16789248069529</v>
      </c>
      <c r="P986" s="5">
        <v>23.288631492410232</v>
      </c>
      <c r="Q986" s="5">
        <v>95.148335519714649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f t="shared" si="75"/>
        <v>1590.1113618355616</v>
      </c>
      <c r="Z986" s="5">
        <v>299.40073000650142</v>
      </c>
      <c r="AA986" s="5">
        <v>0</v>
      </c>
      <c r="AB986" s="5">
        <f>VLOOKUP($E986,Parametros!$B$3:$F$14,2,FALSE)</f>
        <v>6</v>
      </c>
      <c r="AC986" s="5" t="str">
        <f>VLOOKUP($E986,Parametros!$B$3:$F$14,4,FALSE)</f>
        <v>20226</v>
      </c>
      <c r="AD986" s="5" t="str">
        <f>VLOOKUP($E986,Parametros!$B$3:$F$14,5,FALSE)</f>
        <v>2022-6-01</v>
      </c>
      <c r="AE986" s="5">
        <v>0</v>
      </c>
      <c r="AF986" t="s">
        <v>431</v>
      </c>
      <c r="AG986" t="s">
        <v>434</v>
      </c>
      <c r="AH986" s="40">
        <f t="shared" si="76"/>
        <v>3607.2722034731241</v>
      </c>
      <c r="AJ986" t="str">
        <f t="shared" si="77"/>
        <v>INSERT INTO TABLA_PRESUPUESTO VALUES ('VSR','80006-C','14003720-21',2022,'Junio',1295,'EUR',27630.12,20130.313139,0,1833.72,468.703296,0,565.105772,607.167892,23.288631,95.148336,0,0,0,0,0,0,0,1590.111362,299.40073,0,6,'20226','2022-6-01');</v>
      </c>
    </row>
    <row r="987" spans="1:36" x14ac:dyDescent="0.2">
      <c r="A987" s="7" t="s">
        <v>117</v>
      </c>
      <c r="B987" t="s">
        <v>62</v>
      </c>
      <c r="C987" t="s">
        <v>264</v>
      </c>
      <c r="D987">
        <v>2022</v>
      </c>
      <c r="E987" t="s">
        <v>50</v>
      </c>
      <c r="F987" s="5">
        <v>2256.875</v>
      </c>
      <c r="G987" t="s">
        <v>261</v>
      </c>
      <c r="H987" s="5">
        <v>48152.685000000005</v>
      </c>
      <c r="I987" s="5">
        <v>30570.044522954573</v>
      </c>
      <c r="J987" s="5">
        <v>0</v>
      </c>
      <c r="K987" s="5">
        <v>3195.7349999999997</v>
      </c>
      <c r="L987" s="5">
        <v>816.83764574496274</v>
      </c>
      <c r="M987" s="5">
        <v>0</v>
      </c>
      <c r="N987" s="5">
        <v>984.84408489679663</v>
      </c>
      <c r="O987" s="5">
        <v>1058.1482913840689</v>
      </c>
      <c r="P987" s="5">
        <v>40.586509806512233</v>
      </c>
      <c r="Q987" s="5">
        <v>165.82077198923241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f t="shared" si="75"/>
        <v>2771.1834592607206</v>
      </c>
      <c r="Z987" s="5">
        <v>521.7838011841103</v>
      </c>
      <c r="AA987" s="5">
        <v>0</v>
      </c>
      <c r="AB987" s="5">
        <f>VLOOKUP($E987,Parametros!$B$3:$F$14,2,FALSE)</f>
        <v>6</v>
      </c>
      <c r="AC987" s="5" t="str">
        <f>VLOOKUP($E987,Parametros!$B$3:$F$14,4,FALSE)</f>
        <v>20226</v>
      </c>
      <c r="AD987" s="5" t="str">
        <f>VLOOKUP($E987,Parametros!$B$3:$F$14,5,FALSE)</f>
        <v>2022-6-01</v>
      </c>
      <c r="AE987" s="5">
        <v>0</v>
      </c>
      <c r="AF987" t="s">
        <v>431</v>
      </c>
      <c r="AG987" t="s">
        <v>434</v>
      </c>
      <c r="AH987" s="40">
        <f t="shared" si="76"/>
        <v>10798.884372039754</v>
      </c>
      <c r="AJ987" t="str">
        <f t="shared" si="77"/>
        <v>INSERT INTO TABLA_PRESUPUESTO VALUES ('VSR','80006-C','14003719-21',2022,'Junio',2256.875,'EUR',48152.685,30570.044523,0,3195.735,816.837646,0,984.844085,1058.148291,40.58651,165.820772,0,0,0,0,0,0,0,2771.183459,521.783801,0,6,'20226','2022-6-01');</v>
      </c>
    </row>
    <row r="988" spans="1:36" x14ac:dyDescent="0.2">
      <c r="A988" s="7" t="s">
        <v>117</v>
      </c>
      <c r="B988" t="s">
        <v>62</v>
      </c>
      <c r="C988" t="s">
        <v>266</v>
      </c>
      <c r="D988">
        <v>2022</v>
      </c>
      <c r="E988" t="s">
        <v>50</v>
      </c>
      <c r="F988" s="5">
        <v>402.5</v>
      </c>
      <c r="G988" t="s">
        <v>261</v>
      </c>
      <c r="H988" s="5">
        <v>10737.09</v>
      </c>
      <c r="I988" s="5">
        <v>7247.1673620027568</v>
      </c>
      <c r="J988" s="5">
        <v>0</v>
      </c>
      <c r="K988" s="5">
        <v>569.93999999999994</v>
      </c>
      <c r="L988" s="5">
        <v>145.67805147043921</v>
      </c>
      <c r="M988" s="5">
        <v>0</v>
      </c>
      <c r="N988" s="5">
        <v>175.64098329369625</v>
      </c>
      <c r="O988" s="5">
        <v>188.71434496021612</v>
      </c>
      <c r="P988" s="5">
        <v>7.2383584368302065</v>
      </c>
      <c r="Q988" s="5">
        <v>36.974730541357502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f t="shared" si="75"/>
        <v>501.62540088276944</v>
      </c>
      <c r="Z988" s="5">
        <v>93.056983650669366</v>
      </c>
      <c r="AA988" s="5">
        <v>0</v>
      </c>
      <c r="AB988" s="5">
        <f>VLOOKUP($E988,Parametros!$B$3:$F$14,2,FALSE)</f>
        <v>6</v>
      </c>
      <c r="AC988" s="5" t="str">
        <f>VLOOKUP($E988,Parametros!$B$3:$F$14,4,FALSE)</f>
        <v>20226</v>
      </c>
      <c r="AD988" s="5" t="str">
        <f>VLOOKUP($E988,Parametros!$B$3:$F$14,5,FALSE)</f>
        <v>2022-6-01</v>
      </c>
      <c r="AE988" s="5">
        <v>0</v>
      </c>
      <c r="AF988" t="s">
        <v>431</v>
      </c>
      <c r="AG988" t="s">
        <v>434</v>
      </c>
      <c r="AH988" s="40">
        <f t="shared" si="76"/>
        <v>2272.6791856440359</v>
      </c>
      <c r="AJ988" t="str">
        <f t="shared" si="77"/>
        <v>INSERT INTO TABLA_PRESUPUESTO VALUES ('VSR','80006-C','14004090-21',2022,'Junio',402.5,'EUR',10737.09,7247.167362,0,569.94,145.678051,0,175.640983,188.714345,7.238358,36.974731,0,0,0,0,0,0,0,501.625401,93.056984,0,6,'20226','2022-6-01');</v>
      </c>
    </row>
    <row r="989" spans="1:36" x14ac:dyDescent="0.2">
      <c r="A989" s="7" t="s">
        <v>117</v>
      </c>
      <c r="B989" t="s">
        <v>269</v>
      </c>
      <c r="C989" t="s">
        <v>266</v>
      </c>
      <c r="D989">
        <v>2022</v>
      </c>
      <c r="E989" t="s">
        <v>50</v>
      </c>
      <c r="F989" s="5">
        <v>125</v>
      </c>
      <c r="G989" t="s">
        <v>270</v>
      </c>
      <c r="H989" s="5">
        <v>6500.0000000000009</v>
      </c>
      <c r="I989" s="5">
        <v>2250.6730937896755</v>
      </c>
      <c r="J989" s="5">
        <v>0</v>
      </c>
      <c r="K989" s="5">
        <v>438.75000000000006</v>
      </c>
      <c r="L989" s="5">
        <v>45.241630891440749</v>
      </c>
      <c r="M989" s="5">
        <v>0</v>
      </c>
      <c r="N989" s="5">
        <v>100.18262609343012</v>
      </c>
      <c r="O989" s="5">
        <v>76.336543830262414</v>
      </c>
      <c r="P989" s="5">
        <v>4.2748464544946954</v>
      </c>
      <c r="Q989" s="5">
        <v>22.383695071832665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f t="shared" si="75"/>
        <v>232.0773958135818</v>
      </c>
      <c r="Z989" s="5">
        <v>28.899684363561914</v>
      </c>
      <c r="AA989" s="5">
        <v>0</v>
      </c>
      <c r="AB989" s="5">
        <f>VLOOKUP($E989,Parametros!$B$3:$F$14,2,FALSE)</f>
        <v>6</v>
      </c>
      <c r="AC989" s="5" t="str">
        <f>VLOOKUP($E989,Parametros!$B$3:$F$14,4,FALSE)</f>
        <v>20226</v>
      </c>
      <c r="AD989" s="5" t="str">
        <f>VLOOKUP($E989,Parametros!$B$3:$F$14,5,FALSE)</f>
        <v>2022-6-01</v>
      </c>
      <c r="AE989" s="5">
        <v>0</v>
      </c>
      <c r="AF989" t="s">
        <v>431</v>
      </c>
      <c r="AG989" t="s">
        <v>436</v>
      </c>
      <c r="AH989" s="40">
        <f t="shared" si="76"/>
        <v>3533.2578795053028</v>
      </c>
      <c r="AJ989" t="str">
        <f t="shared" si="77"/>
        <v>INSERT INTO TABLA_PRESUPUESTO VALUES ('VSR','80094-C','14004090-21',2022,'Junio',125,'GBP',6500,2250.673094,0,438.75,45.241631,0,100.182626,76.336544,4.274846,22.383695,0,0,0,0,0,0,0,232.077396,28.899684,0,6,'20226','2022-6-01');</v>
      </c>
    </row>
    <row r="990" spans="1:36" x14ac:dyDescent="0.2">
      <c r="A990" s="7" t="s">
        <v>117</v>
      </c>
      <c r="B990" t="s">
        <v>95</v>
      </c>
      <c r="C990" t="s">
        <v>263</v>
      </c>
      <c r="D990">
        <v>2022</v>
      </c>
      <c r="E990" t="s">
        <v>50</v>
      </c>
      <c r="F990" s="5">
        <v>625</v>
      </c>
      <c r="G990" t="s">
        <v>134</v>
      </c>
      <c r="H990" s="5">
        <v>22500</v>
      </c>
      <c r="I990" s="5">
        <v>9715.4020939459406</v>
      </c>
      <c r="J990" s="5">
        <v>0</v>
      </c>
      <c r="K990" s="5">
        <v>1500</v>
      </c>
      <c r="L990" s="5">
        <v>226.20815445720376</v>
      </c>
      <c r="M990" s="5">
        <v>2250</v>
      </c>
      <c r="N990" s="5">
        <v>273.70746943115364</v>
      </c>
      <c r="O990" s="5">
        <v>361.34370015948963</v>
      </c>
      <c r="P990" s="5">
        <v>12.210925039872409</v>
      </c>
      <c r="Q990" s="5">
        <v>77.482021402497679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f t="shared" si="75"/>
        <v>3119.2425378508233</v>
      </c>
      <c r="Z990" s="5">
        <v>144.49842181780957</v>
      </c>
      <c r="AA990" s="5">
        <v>0</v>
      </c>
      <c r="AB990" s="5">
        <f>VLOOKUP($E990,Parametros!$B$3:$F$14,2,FALSE)</f>
        <v>6</v>
      </c>
      <c r="AC990" s="5" t="str">
        <f>VLOOKUP($E990,Parametros!$B$3:$F$14,4,FALSE)</f>
        <v>20226</v>
      </c>
      <c r="AD990" s="5" t="str">
        <f>VLOOKUP($E990,Parametros!$B$3:$F$14,5,FALSE)</f>
        <v>2022-6-01</v>
      </c>
      <c r="AE990" s="5">
        <v>0</v>
      </c>
      <c r="AF990" t="s">
        <v>431</v>
      </c>
      <c r="AG990" t="s">
        <v>437</v>
      </c>
      <c r="AH990" s="40">
        <f t="shared" si="76"/>
        <v>7939.1472137460323</v>
      </c>
      <c r="AJ990" t="str">
        <f t="shared" si="77"/>
        <v>INSERT INTO TABLA_PRESUPUESTO VALUES ('VSR','80198-C','14003720-21',2022,'Junio',625,'USD',22500,9715.402094,0,1500,226.208154,2250,273.707469,361.3437,12.210925,77.482021,0,0,0,0,0,0,0,3119.242538,144.498422,0,6,'20226','2022-6-01');</v>
      </c>
    </row>
    <row r="991" spans="1:36" x14ac:dyDescent="0.2">
      <c r="A991" s="7" t="s">
        <v>117</v>
      </c>
      <c r="B991" t="s">
        <v>75</v>
      </c>
      <c r="C991" t="s">
        <v>271</v>
      </c>
      <c r="D991">
        <v>2022</v>
      </c>
      <c r="E991" t="s">
        <v>50</v>
      </c>
      <c r="F991" s="5">
        <v>11.490214382282881</v>
      </c>
      <c r="G991" t="s">
        <v>134</v>
      </c>
      <c r="H991" s="5">
        <v>1240.943153286551</v>
      </c>
      <c r="I991" s="5">
        <v>751.34751618988162</v>
      </c>
      <c r="J991" s="5">
        <v>0</v>
      </c>
      <c r="K991" s="5">
        <v>62.047157664327564</v>
      </c>
      <c r="L991" s="5">
        <v>4.1586883035741282</v>
      </c>
      <c r="M991" s="5">
        <v>186.14147299298267</v>
      </c>
      <c r="N991" s="5">
        <v>2.4031820930264853</v>
      </c>
      <c r="O991" s="5">
        <v>0</v>
      </c>
      <c r="P991" s="5">
        <v>0.18399362899734023</v>
      </c>
      <c r="Q991" s="5">
        <v>4.2733681760991784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f t="shared" si="75"/>
        <v>195.65852544244677</v>
      </c>
      <c r="Z991" s="5">
        <v>2.6565085513410782</v>
      </c>
      <c r="AA991" s="5">
        <v>0</v>
      </c>
      <c r="AB991" s="5">
        <f>VLOOKUP($E991,Parametros!$B$3:$F$14,2,FALSE)</f>
        <v>6</v>
      </c>
      <c r="AC991" s="5" t="str">
        <f>VLOOKUP($E991,Parametros!$B$3:$F$14,4,FALSE)</f>
        <v>20226</v>
      </c>
      <c r="AD991" s="5" t="str">
        <f>VLOOKUP($E991,Parametros!$B$3:$F$14,5,FALSE)</f>
        <v>2022-6-01</v>
      </c>
      <c r="AE991" s="5">
        <v>0</v>
      </c>
      <c r="AF991" t="s">
        <v>438</v>
      </c>
      <c r="AG991" t="s">
        <v>439</v>
      </c>
      <c r="AH991" s="40">
        <f t="shared" si="76"/>
        <v>227.73126568632105</v>
      </c>
      <c r="AJ991" t="str">
        <f t="shared" si="77"/>
        <v>INSERT INTO TABLA_PRESUPUESTO VALUES ('VSR','80130-C','14004732-17',2022,'Junio',11.490214,'USD',1240.943153,751.347516,0,62.047158,4.158688,186.141473,2.403182,0,0.183994,4.273368,0,0,0,0,0,0,0,195.658525,2.656509,0,6,'20226','2022-6-01');</v>
      </c>
    </row>
    <row r="992" spans="1:36" x14ac:dyDescent="0.2">
      <c r="A992" s="7" t="s">
        <v>117</v>
      </c>
      <c r="B992" t="s">
        <v>75</v>
      </c>
      <c r="C992" t="s">
        <v>272</v>
      </c>
      <c r="D992">
        <v>2022</v>
      </c>
      <c r="E992" t="s">
        <v>50</v>
      </c>
      <c r="F992" s="5">
        <v>92.100849803643854</v>
      </c>
      <c r="G992" t="s">
        <v>134</v>
      </c>
      <c r="H992" s="5">
        <v>3407.7314427348224</v>
      </c>
      <c r="I992" s="5">
        <v>1777.0350317008699</v>
      </c>
      <c r="J992" s="5">
        <v>0</v>
      </c>
      <c r="K992" s="5">
        <v>170.38657213674114</v>
      </c>
      <c r="L992" s="5">
        <v>33.334341212835831</v>
      </c>
      <c r="M992" s="5">
        <v>511.15971641022338</v>
      </c>
      <c r="N992" s="5">
        <v>19.262922834749041</v>
      </c>
      <c r="O992" s="5">
        <v>0</v>
      </c>
      <c r="P992" s="5">
        <v>1.4748175295354735</v>
      </c>
      <c r="Q992" s="5">
        <v>11.735018692441948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f t="shared" si="75"/>
        <v>564.92595937847886</v>
      </c>
      <c r="Z992" s="5">
        <v>21.293483911529044</v>
      </c>
      <c r="AA992" s="5">
        <v>0</v>
      </c>
      <c r="AB992" s="5">
        <f>VLOOKUP($E992,Parametros!$B$3:$F$14,2,FALSE)</f>
        <v>6</v>
      </c>
      <c r="AC992" s="5" t="str">
        <f>VLOOKUP($E992,Parametros!$B$3:$F$14,4,FALSE)</f>
        <v>20226</v>
      </c>
      <c r="AD992" s="5" t="str">
        <f>VLOOKUP($E992,Parametros!$B$3:$F$14,5,FALSE)</f>
        <v>2022-6-01</v>
      </c>
      <c r="AE992" s="5">
        <v>0</v>
      </c>
      <c r="AF992" t="s">
        <v>438</v>
      </c>
      <c r="AG992" t="s">
        <v>439</v>
      </c>
      <c r="AH992" s="40">
        <f t="shared" si="76"/>
        <v>862.04953830589704</v>
      </c>
      <c r="AJ992" t="str">
        <f t="shared" si="77"/>
        <v>INSERT INTO TABLA_PRESUPUESTO VALUES ('VSR','80130-C','14004774-20',2022,'Junio',92.10085,'USD',3407.731443,1777.035032,0,170.386572,33.334341,511.159716,19.262923,0,1.474818,11.735019,0,0,0,0,0,0,0,564.925959,21.293484,0,6,'20226','2022-6-01');</v>
      </c>
    </row>
    <row r="993" spans="1:36" x14ac:dyDescent="0.2">
      <c r="A993" s="7" t="s">
        <v>117</v>
      </c>
      <c r="B993" t="s">
        <v>75</v>
      </c>
      <c r="C993" t="s">
        <v>273</v>
      </c>
      <c r="D993">
        <v>2022</v>
      </c>
      <c r="E993" t="s">
        <v>50</v>
      </c>
      <c r="F993" s="5">
        <v>91.307538788386012</v>
      </c>
      <c r="G993" t="s">
        <v>134</v>
      </c>
      <c r="H993" s="5">
        <v>3378.3789351702826</v>
      </c>
      <c r="I993" s="5">
        <v>1853.8965250049314</v>
      </c>
      <c r="J993" s="5">
        <v>0</v>
      </c>
      <c r="K993" s="5">
        <v>168.91894675851412</v>
      </c>
      <c r="L993" s="5">
        <v>33.047215739760553</v>
      </c>
      <c r="M993" s="5">
        <v>506.75684027554234</v>
      </c>
      <c r="N993" s="5">
        <v>19.097001576655899</v>
      </c>
      <c r="O993" s="5">
        <v>0</v>
      </c>
      <c r="P993" s="5">
        <v>1.4621141832127171</v>
      </c>
      <c r="Q993" s="5">
        <v>11.633939064916053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f t="shared" si="75"/>
        <v>560.05996750831139</v>
      </c>
      <c r="Z993" s="5">
        <v>21.110072407984337</v>
      </c>
      <c r="AA993" s="5">
        <v>0</v>
      </c>
      <c r="AB993" s="5">
        <f>VLOOKUP($E993,Parametros!$B$3:$F$14,2,FALSE)</f>
        <v>6</v>
      </c>
      <c r="AC993" s="5" t="str">
        <f>VLOOKUP($E993,Parametros!$B$3:$F$14,4,FALSE)</f>
        <v>20226</v>
      </c>
      <c r="AD993" s="5" t="str">
        <f>VLOOKUP($E993,Parametros!$B$3:$F$14,5,FALSE)</f>
        <v>2022-6-01</v>
      </c>
      <c r="AE993" s="5">
        <v>0</v>
      </c>
      <c r="AF993" t="s">
        <v>438</v>
      </c>
      <c r="AG993" t="s">
        <v>439</v>
      </c>
      <c r="AH993" s="40">
        <f t="shared" si="76"/>
        <v>762.45628015876525</v>
      </c>
      <c r="AJ993" t="str">
        <f t="shared" si="77"/>
        <v>INSERT INTO TABLA_PRESUPUESTO VALUES ('VSR','80130-C','14004773-20',2022,'Junio',91.307539,'USD',3378.378935,1853.896525,0,168.918947,33.047216,506.75684,19.097002,0,1.462114,11.633939,0,0,0,0,0,0,0,560.059968,21.110072,0,6,'20226','2022-6-01');</v>
      </c>
    </row>
    <row r="994" spans="1:36" x14ac:dyDescent="0.2">
      <c r="A994" s="7" t="s">
        <v>117</v>
      </c>
      <c r="B994" t="s">
        <v>75</v>
      </c>
      <c r="C994" t="s">
        <v>274</v>
      </c>
      <c r="D994">
        <v>2022</v>
      </c>
      <c r="E994" t="s">
        <v>50</v>
      </c>
      <c r="F994" s="5">
        <v>41.318708555977601</v>
      </c>
      <c r="G994" t="s">
        <v>134</v>
      </c>
      <c r="H994" s="5">
        <v>1404.8360909032385</v>
      </c>
      <c r="I994" s="5">
        <v>789.8715173939238</v>
      </c>
      <c r="J994" s="5">
        <v>0</v>
      </c>
      <c r="K994" s="5">
        <v>70.241804545161926</v>
      </c>
      <c r="L994" s="5">
        <v>14.954606091204429</v>
      </c>
      <c r="M994" s="5">
        <v>210.72541363548575</v>
      </c>
      <c r="N994" s="5">
        <v>8.6418213973286484</v>
      </c>
      <c r="O994" s="5">
        <v>0</v>
      </c>
      <c r="P994" s="5">
        <v>0.6616394507329747</v>
      </c>
      <c r="Q994" s="5">
        <v>4.8377573361051516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f t="shared" si="75"/>
        <v>234.41941290427457</v>
      </c>
      <c r="Z994" s="5">
        <v>9.5527810846220618</v>
      </c>
      <c r="AA994" s="5">
        <v>0</v>
      </c>
      <c r="AB994" s="5">
        <f>VLOOKUP($E994,Parametros!$B$3:$F$14,2,FALSE)</f>
        <v>6</v>
      </c>
      <c r="AC994" s="5" t="str">
        <f>VLOOKUP($E994,Parametros!$B$3:$F$14,4,FALSE)</f>
        <v>20226</v>
      </c>
      <c r="AD994" s="5" t="str">
        <f>VLOOKUP($E994,Parametros!$B$3:$F$14,5,FALSE)</f>
        <v>2022-6-01</v>
      </c>
      <c r="AE994" s="5">
        <v>0</v>
      </c>
      <c r="AF994" t="s">
        <v>438</v>
      </c>
      <c r="AG994" t="s">
        <v>439</v>
      </c>
      <c r="AH994" s="40">
        <f t="shared" si="76"/>
        <v>295.34874996867387</v>
      </c>
      <c r="AJ994" t="str">
        <f t="shared" si="77"/>
        <v>INSERT INTO TABLA_PRESUPUESTO VALUES ('VSR','80130-C','14005136-20',2022,'Junio',41.318709,'USD',1404.836091,789.871517,0,70.241805,14.954606,210.725414,8.641821,0,0.661639,4.837757,0,0,0,0,0,0,0,234.419413,9.552781,0,6,'20226','2022-6-01');</v>
      </c>
    </row>
    <row r="995" spans="1:36" x14ac:dyDescent="0.2">
      <c r="A995" s="7" t="s">
        <v>117</v>
      </c>
      <c r="B995" t="s">
        <v>75</v>
      </c>
      <c r="C995" t="s">
        <v>275</v>
      </c>
      <c r="D995">
        <v>2022</v>
      </c>
      <c r="E995" t="s">
        <v>50</v>
      </c>
      <c r="F995" s="5">
        <v>100.69931758192236</v>
      </c>
      <c r="G995" t="s">
        <v>134</v>
      </c>
      <c r="H995" s="5">
        <v>3725.8747505311271</v>
      </c>
      <c r="I995" s="5">
        <v>2494.3739117751852</v>
      </c>
      <c r="J995" s="5">
        <v>0</v>
      </c>
      <c r="K995" s="5">
        <v>186.29373752655638</v>
      </c>
      <c r="L995" s="5">
        <v>36.446410856490409</v>
      </c>
      <c r="M995" s="5">
        <v>558.88121257966907</v>
      </c>
      <c r="N995" s="5">
        <v>21.061295180532777</v>
      </c>
      <c r="O995" s="5">
        <v>0</v>
      </c>
      <c r="P995" s="5">
        <v>1.612505412259541</v>
      </c>
      <c r="Q995" s="5">
        <v>12.830591429496822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f t="shared" si="75"/>
        <v>617.66703255190725</v>
      </c>
      <c r="Z995" s="5">
        <v>23.281427949949091</v>
      </c>
      <c r="AA995" s="5">
        <v>0</v>
      </c>
      <c r="AB995" s="5">
        <f>VLOOKUP($E995,Parametros!$B$3:$F$14,2,FALSE)</f>
        <v>6</v>
      </c>
      <c r="AC995" s="5" t="str">
        <f>VLOOKUP($E995,Parametros!$B$3:$F$14,4,FALSE)</f>
        <v>20226</v>
      </c>
      <c r="AD995" s="5" t="str">
        <f>VLOOKUP($E995,Parametros!$B$3:$F$14,5,FALSE)</f>
        <v>2022-6-01</v>
      </c>
      <c r="AE995" s="5">
        <v>0</v>
      </c>
      <c r="AF995" t="s">
        <v>438</v>
      </c>
      <c r="AG995" t="s">
        <v>439</v>
      </c>
      <c r="AH995" s="40">
        <f t="shared" si="76"/>
        <v>391.09365782098786</v>
      </c>
      <c r="AJ995" t="str">
        <f t="shared" si="77"/>
        <v>INSERT INTO TABLA_PRESUPUESTO VALUES ('VSR','80130-C','14004731-19',2022,'Junio',100.699318,'USD',3725.874751,2494.373912,0,186.293738,36.446411,558.881213,21.061295,0,1.612505,12.830591,0,0,0,0,0,0,0,617.667033,23.281428,0,6,'20226','2022-6-01');</v>
      </c>
    </row>
    <row r="996" spans="1:36" x14ac:dyDescent="0.2">
      <c r="A996" s="7" t="s">
        <v>117</v>
      </c>
      <c r="B996" t="s">
        <v>75</v>
      </c>
      <c r="C996" t="s">
        <v>276</v>
      </c>
      <c r="D996">
        <v>2022</v>
      </c>
      <c r="E996" t="s">
        <v>50</v>
      </c>
      <c r="F996" s="5">
        <v>27.479269941415051</v>
      </c>
      <c r="G996" t="s">
        <v>134</v>
      </c>
      <c r="H996" s="5">
        <v>934.29517800811175</v>
      </c>
      <c r="I996" s="5">
        <v>560.64947603179041</v>
      </c>
      <c r="J996" s="5">
        <v>0</v>
      </c>
      <c r="K996" s="5">
        <v>46.714758900405592</v>
      </c>
      <c r="L996" s="5">
        <v>9.9456559028461005</v>
      </c>
      <c r="M996" s="5">
        <v>140.14427670121674</v>
      </c>
      <c r="N996" s="5">
        <v>5.7472982884005344</v>
      </c>
      <c r="O996" s="5">
        <v>0</v>
      </c>
      <c r="P996" s="5">
        <v>0.4400275252056659</v>
      </c>
      <c r="Q996" s="5">
        <v>3.2173812879411066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f t="shared" si="75"/>
        <v>155.90212162554812</v>
      </c>
      <c r="Z996" s="5">
        <v>6.3531378227840749</v>
      </c>
      <c r="AA996" s="5">
        <v>0</v>
      </c>
      <c r="AB996" s="5">
        <f>VLOOKUP($E996,Parametros!$B$3:$F$14,2,FALSE)</f>
        <v>6</v>
      </c>
      <c r="AC996" s="5" t="str">
        <f>VLOOKUP($E996,Parametros!$B$3:$F$14,4,FALSE)</f>
        <v>20226</v>
      </c>
      <c r="AD996" s="5" t="str">
        <f>VLOOKUP($E996,Parametros!$B$3:$F$14,5,FALSE)</f>
        <v>2022-6-01</v>
      </c>
      <c r="AE996" s="5">
        <v>0</v>
      </c>
      <c r="AF996" t="s">
        <v>438</v>
      </c>
      <c r="AG996" t="s">
        <v>439</v>
      </c>
      <c r="AH996" s="40">
        <f t="shared" si="76"/>
        <v>161.08316554752153</v>
      </c>
      <c r="AJ996" t="str">
        <f t="shared" si="77"/>
        <v>INSERT INTO TABLA_PRESUPUESTO VALUES ('VSR','80130-C','14005137-20',2022,'Junio',27.47927,'USD',934.295178,560.649476,0,46.714759,9.945656,140.144277,5.747298,0,0.440028,3.217381,0,0,0,0,0,0,0,155.902122,6.353138,0,6,'20226','2022-6-01');</v>
      </c>
    </row>
    <row r="997" spans="1:36" x14ac:dyDescent="0.2">
      <c r="A997" s="7" t="s">
        <v>117</v>
      </c>
      <c r="B997" t="s">
        <v>75</v>
      </c>
      <c r="C997" t="s">
        <v>277</v>
      </c>
      <c r="D997">
        <v>2022</v>
      </c>
      <c r="E997" t="s">
        <v>50</v>
      </c>
      <c r="F997" s="5">
        <v>39.987993304577358</v>
      </c>
      <c r="G997" t="s">
        <v>134</v>
      </c>
      <c r="H997" s="5">
        <v>1359.5917723556302</v>
      </c>
      <c r="I997" s="5">
        <v>720.08831416924886</v>
      </c>
      <c r="J997" s="5">
        <v>0</v>
      </c>
      <c r="K997" s="5">
        <v>67.979588617781516</v>
      </c>
      <c r="L997" s="5">
        <v>14.472976265400744</v>
      </c>
      <c r="M997" s="5">
        <v>203.93876585334451</v>
      </c>
      <c r="N997" s="5">
        <v>8.3635018676240218</v>
      </c>
      <c r="O997" s="5">
        <v>0</v>
      </c>
      <c r="P997" s="5">
        <v>0.6403306117399642</v>
      </c>
      <c r="Q997" s="5">
        <v>4.681951946858609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f t="shared" si="75"/>
        <v>226.8696733582432</v>
      </c>
      <c r="Z997" s="5">
        <v>9.2451230786761016</v>
      </c>
      <c r="AA997" s="5">
        <v>0</v>
      </c>
      <c r="AB997" s="5">
        <f>VLOOKUP($E997,Parametros!$B$3:$F$14,2,FALSE)</f>
        <v>6</v>
      </c>
      <c r="AC997" s="5" t="str">
        <f>VLOOKUP($E997,Parametros!$B$3:$F$14,4,FALSE)</f>
        <v>20226</v>
      </c>
      <c r="AD997" s="5" t="str">
        <f>VLOOKUP($E997,Parametros!$B$3:$F$14,5,FALSE)</f>
        <v>2022-6-01</v>
      </c>
      <c r="AE997" s="5">
        <v>0</v>
      </c>
      <c r="AF997" t="s">
        <v>438</v>
      </c>
      <c r="AG997" t="s">
        <v>439</v>
      </c>
      <c r="AH997" s="40">
        <f t="shared" si="76"/>
        <v>330.18121994495596</v>
      </c>
      <c r="AJ997" t="str">
        <f t="shared" si="77"/>
        <v>INSERT INTO TABLA_PRESUPUESTO VALUES ('VSR','80130-C','14005138-20',2022,'Junio',39.987993,'USD',1359.591772,720.088314,0,67.979589,14.472976,203.938766,8.363502,0,0.640331,4.681952,0,0,0,0,0,0,0,226.869673,9.245123,0,6,'20226','2022-6-01');</v>
      </c>
    </row>
    <row r="998" spans="1:36" x14ac:dyDescent="0.2">
      <c r="A998" s="7" t="s">
        <v>117</v>
      </c>
      <c r="B998" t="s">
        <v>75</v>
      </c>
      <c r="C998" t="s">
        <v>278</v>
      </c>
      <c r="D998">
        <v>2022</v>
      </c>
      <c r="E998" t="s">
        <v>50</v>
      </c>
      <c r="F998" s="5">
        <v>33.301149166291118</v>
      </c>
      <c r="G998" t="s">
        <v>134</v>
      </c>
      <c r="H998" s="5">
        <v>1132.239071653898</v>
      </c>
      <c r="I998" s="5">
        <v>631.18264820668333</v>
      </c>
      <c r="J998" s="5">
        <v>0</v>
      </c>
      <c r="K998" s="5">
        <v>56.611953582694909</v>
      </c>
      <c r="L998" s="5">
        <v>12.052786390737221</v>
      </c>
      <c r="M998" s="5">
        <v>169.83586074808468</v>
      </c>
      <c r="N998" s="5">
        <v>6.9649462308582724</v>
      </c>
      <c r="O998" s="5">
        <v>0</v>
      </c>
      <c r="P998" s="5">
        <v>0.53325369580008652</v>
      </c>
      <c r="Q998" s="5">
        <v>3.8990298658947302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f t="shared" si="75"/>
        <v>188.9322321394354</v>
      </c>
      <c r="Z998" s="5">
        <v>7.6991415987976497</v>
      </c>
      <c r="AA998" s="5">
        <v>0</v>
      </c>
      <c r="AB998" s="5">
        <f>VLOOKUP($E998,Parametros!$B$3:$F$14,2,FALSE)</f>
        <v>6</v>
      </c>
      <c r="AC998" s="5" t="str">
        <f>VLOOKUP($E998,Parametros!$B$3:$F$14,4,FALSE)</f>
        <v>20226</v>
      </c>
      <c r="AD998" s="5" t="str">
        <f>VLOOKUP($E998,Parametros!$B$3:$F$14,5,FALSE)</f>
        <v>2022-6-01</v>
      </c>
      <c r="AE998" s="5">
        <v>0</v>
      </c>
      <c r="AF998" t="s">
        <v>438</v>
      </c>
      <c r="AG998" t="s">
        <v>439</v>
      </c>
      <c r="AH998" s="40">
        <f t="shared" si="76"/>
        <v>243.45945133434722</v>
      </c>
      <c r="AJ998" t="str">
        <f t="shared" si="77"/>
        <v>INSERT INTO TABLA_PRESUPUESTO VALUES ('VSR','80130-C','14005139-20',2022,'Junio',33.301149,'USD',1132.239072,631.182648,0,56.611954,12.052786,169.835861,6.964946,0,0.533254,3.89903,0,0,0,0,0,0,0,188.932232,7.699142,0,6,'20226','2022-6-01');</v>
      </c>
    </row>
    <row r="999" spans="1:36" x14ac:dyDescent="0.2">
      <c r="A999" s="7" t="s">
        <v>117</v>
      </c>
      <c r="B999" t="s">
        <v>75</v>
      </c>
      <c r="C999" t="s">
        <v>279</v>
      </c>
      <c r="D999">
        <v>2022</v>
      </c>
      <c r="E999" t="s">
        <v>50</v>
      </c>
      <c r="F999" s="5">
        <v>13.074277345007404</v>
      </c>
      <c r="G999" t="s">
        <v>134</v>
      </c>
      <c r="H999" s="5">
        <v>444.52542973025174</v>
      </c>
      <c r="I999" s="5">
        <v>227.03053289411449</v>
      </c>
      <c r="J999" s="5">
        <v>0</v>
      </c>
      <c r="K999" s="5">
        <v>22.226271486512591</v>
      </c>
      <c r="L999" s="5">
        <v>4.7320130385212078</v>
      </c>
      <c r="M999" s="5">
        <v>66.678814459537762</v>
      </c>
      <c r="N999" s="5">
        <v>2.734489379347953</v>
      </c>
      <c r="O999" s="5">
        <v>0</v>
      </c>
      <c r="P999" s="5">
        <v>0.20935934310632773</v>
      </c>
      <c r="Q999" s="5">
        <v>1.530787949347282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f t="shared" si="75"/>
        <v>74.176191039758379</v>
      </c>
      <c r="Z999" s="5">
        <v>3.0227399084190574</v>
      </c>
      <c r="AA999" s="5">
        <v>0</v>
      </c>
      <c r="AB999" s="5">
        <f>VLOOKUP($E999,Parametros!$B$3:$F$14,2,FALSE)</f>
        <v>6</v>
      </c>
      <c r="AC999" s="5" t="str">
        <f>VLOOKUP($E999,Parametros!$B$3:$F$14,4,FALSE)</f>
        <v>20226</v>
      </c>
      <c r="AD999" s="5" t="str">
        <f>VLOOKUP($E999,Parametros!$B$3:$F$14,5,FALSE)</f>
        <v>2022-6-01</v>
      </c>
      <c r="AE999" s="5">
        <v>0</v>
      </c>
      <c r="AF999" t="s">
        <v>438</v>
      </c>
      <c r="AG999" t="s">
        <v>439</v>
      </c>
      <c r="AH999" s="40">
        <f t="shared" si="76"/>
        <v>116.3604212713451</v>
      </c>
      <c r="AJ999" t="str">
        <f t="shared" si="77"/>
        <v>INSERT INTO TABLA_PRESUPUESTO VALUES ('VSR','80130-C','14005140-21',2022,'Junio',13.074277,'USD',444.52543,227.030533,0,22.226271,4.732013,66.678814,2.734489,0,0.209359,1.530788,0,0,0,0,0,0,0,74.176191,3.02274,0,6,'20226','2022-6-01');</v>
      </c>
    </row>
    <row r="1000" spans="1:36" x14ac:dyDescent="0.2">
      <c r="A1000" s="7" t="s">
        <v>117</v>
      </c>
      <c r="B1000" t="s">
        <v>75</v>
      </c>
      <c r="C1000" t="s">
        <v>280</v>
      </c>
      <c r="D1000">
        <v>2022</v>
      </c>
      <c r="E1000" t="s">
        <v>50</v>
      </c>
      <c r="F1000" s="5">
        <v>116.59112856499067</v>
      </c>
      <c r="G1000" t="s">
        <v>134</v>
      </c>
      <c r="H1000" s="5">
        <v>3252.8924869632397</v>
      </c>
      <c r="I1000" s="5">
        <v>1561.5189887591348</v>
      </c>
      <c r="J1000" s="5">
        <v>0</v>
      </c>
      <c r="K1000" s="5">
        <v>162.64462434816198</v>
      </c>
      <c r="L1000" s="5">
        <v>42.198182430030577</v>
      </c>
      <c r="M1000" s="5">
        <v>487.93387304448589</v>
      </c>
      <c r="N1000" s="5">
        <v>24.385072641043802</v>
      </c>
      <c r="O1000" s="5">
        <v>0</v>
      </c>
      <c r="P1000" s="5">
        <v>1.866982124079916</v>
      </c>
      <c r="Q1000" s="5">
        <v>11.201808235329318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f t="shared" ref="Y1000:Y1056" si="78">+M1000+N1000+O1000+P1000+T1000+U1000+V1000+Z1000+AA1000+S1000+X1000+Q1000+R1000</f>
        <v>552.34331056589645</v>
      </c>
      <c r="Z1000" s="5">
        <v>26.955574520957576</v>
      </c>
      <c r="AA1000" s="5">
        <v>0</v>
      </c>
      <c r="AB1000" s="5">
        <f>VLOOKUP($E1000,Parametros!$B$3:$F$14,2,FALSE)</f>
        <v>6</v>
      </c>
      <c r="AC1000" s="5" t="str">
        <f>VLOOKUP($E1000,Parametros!$B$3:$F$14,4,FALSE)</f>
        <v>20226</v>
      </c>
      <c r="AD1000" s="5" t="str">
        <f>VLOOKUP($E1000,Parametros!$B$3:$F$14,5,FALSE)</f>
        <v>2022-6-01</v>
      </c>
      <c r="AE1000" s="5">
        <v>0</v>
      </c>
      <c r="AF1000" t="s">
        <v>438</v>
      </c>
      <c r="AG1000" t="s">
        <v>439</v>
      </c>
      <c r="AH1000" s="40">
        <f t="shared" ref="AH1000:AH1056" si="79">+H1000-SUM(I1000:X1000)-SUM(Z1000:AA1000)</f>
        <v>934.18738086001542</v>
      </c>
      <c r="AJ1000" t="str">
        <f t="shared" si="77"/>
        <v>INSERT INTO TABLA_PRESUPUESTO VALUES ('VSR','80130-C','14005128-20',2022,'Junio',116.591129,'USD',3252.892487,1561.518989,0,162.644624,42.198182,487.933873,24.385073,0,1.866982,11.201808,0,0,0,0,0,0,0,552.343311,26.955575,0,6,'20226','2022-6-01');</v>
      </c>
    </row>
    <row r="1001" spans="1:36" x14ac:dyDescent="0.2">
      <c r="A1001" s="7" t="s">
        <v>117</v>
      </c>
      <c r="B1001" t="s">
        <v>75</v>
      </c>
      <c r="C1001" t="s">
        <v>281</v>
      </c>
      <c r="D1001">
        <v>2022</v>
      </c>
      <c r="E1001" t="s">
        <v>50</v>
      </c>
      <c r="F1001" s="5">
        <v>132.25262344685507</v>
      </c>
      <c r="G1001" t="s">
        <v>134</v>
      </c>
      <c r="H1001" s="5">
        <v>3689.8481941672562</v>
      </c>
      <c r="I1001" s="5">
        <v>1847.9382031207831</v>
      </c>
      <c r="J1001" s="5">
        <v>0</v>
      </c>
      <c r="K1001" s="5">
        <v>184.49240970836283</v>
      </c>
      <c r="L1001" s="5">
        <v>47.866594995258559</v>
      </c>
      <c r="M1001" s="5">
        <v>553.47722912508846</v>
      </c>
      <c r="N1001" s="5">
        <v>27.660679413721322</v>
      </c>
      <c r="O1001" s="5">
        <v>0</v>
      </c>
      <c r="P1001" s="5">
        <v>2.1177707676130386</v>
      </c>
      <c r="Q1001" s="5">
        <v>12.706528744552656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f t="shared" si="78"/>
        <v>626.53868064191249</v>
      </c>
      <c r="Z1001" s="5">
        <v>30.576472590936952</v>
      </c>
      <c r="AA1001" s="5">
        <v>0</v>
      </c>
      <c r="AB1001" s="5">
        <f>VLOOKUP($E1001,Parametros!$B$3:$F$14,2,FALSE)</f>
        <v>6</v>
      </c>
      <c r="AC1001" s="5" t="str">
        <f>VLOOKUP($E1001,Parametros!$B$3:$F$14,4,FALSE)</f>
        <v>20226</v>
      </c>
      <c r="AD1001" s="5" t="str">
        <f>VLOOKUP($E1001,Parametros!$B$3:$F$14,5,FALSE)</f>
        <v>2022-6-01</v>
      </c>
      <c r="AE1001" s="5">
        <v>0</v>
      </c>
      <c r="AF1001" t="s">
        <v>438</v>
      </c>
      <c r="AG1001" t="s">
        <v>439</v>
      </c>
      <c r="AH1001" s="40">
        <f t="shared" si="79"/>
        <v>983.01230570093924</v>
      </c>
      <c r="AJ1001" t="str">
        <f t="shared" si="77"/>
        <v>INSERT INTO TABLA_PRESUPUESTO VALUES ('VSR','80130-C','14005129-20',2022,'Junio',132.252623,'USD',3689.848194,1847.938203,0,184.49241,47.866595,553.477229,27.660679,0,2.117771,12.706529,0,0,0,0,0,0,0,626.538681,30.576473,0,6,'20226','2022-6-01');</v>
      </c>
    </row>
    <row r="1002" spans="1:36" x14ac:dyDescent="0.2">
      <c r="A1002" s="7" t="s">
        <v>117</v>
      </c>
      <c r="B1002" t="s">
        <v>75</v>
      </c>
      <c r="C1002" t="s">
        <v>282</v>
      </c>
      <c r="D1002">
        <v>2022</v>
      </c>
      <c r="E1002" t="s">
        <v>50</v>
      </c>
      <c r="F1002" s="5">
        <v>67.661752398120129</v>
      </c>
      <c r="G1002" t="s">
        <v>134</v>
      </c>
      <c r="H1002" s="5">
        <v>1887.7628919075514</v>
      </c>
      <c r="I1002" s="5">
        <v>920.67016638102518</v>
      </c>
      <c r="J1002" s="5">
        <v>0</v>
      </c>
      <c r="K1002" s="5">
        <v>94.388144595377582</v>
      </c>
      <c r="L1002" s="5">
        <v>24.489024219710455</v>
      </c>
      <c r="M1002" s="5">
        <v>283.16443378613269</v>
      </c>
      <c r="N1002" s="5">
        <v>14.151477625750614</v>
      </c>
      <c r="O1002" s="5">
        <v>0</v>
      </c>
      <c r="P1002" s="5">
        <v>1.0834725057215315</v>
      </c>
      <c r="Q1002" s="5">
        <v>6.5007859908276364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f t="shared" si="78"/>
        <v>320.54339621076167</v>
      </c>
      <c r="Z1002" s="5">
        <v>15.6432263023292</v>
      </c>
      <c r="AA1002" s="5">
        <v>0</v>
      </c>
      <c r="AB1002" s="5">
        <f>VLOOKUP($E1002,Parametros!$B$3:$F$14,2,FALSE)</f>
        <v>6</v>
      </c>
      <c r="AC1002" s="5" t="str">
        <f>VLOOKUP($E1002,Parametros!$B$3:$F$14,4,FALSE)</f>
        <v>20226</v>
      </c>
      <c r="AD1002" s="5" t="str">
        <f>VLOOKUP($E1002,Parametros!$B$3:$F$14,5,FALSE)</f>
        <v>2022-6-01</v>
      </c>
      <c r="AE1002" s="5">
        <v>0</v>
      </c>
      <c r="AF1002" t="s">
        <v>438</v>
      </c>
      <c r="AG1002" t="s">
        <v>439</v>
      </c>
      <c r="AH1002" s="40">
        <f t="shared" si="79"/>
        <v>527.67216050067657</v>
      </c>
      <c r="AJ1002" t="str">
        <f t="shared" si="77"/>
        <v>INSERT INTO TABLA_PRESUPUESTO VALUES ('VSR','80130-C','14005132-20',2022,'Junio',67.661752,'USD',1887.762892,920.670166,0,94.388145,24.489024,283.164434,14.151478,0,1.083473,6.500786,0,0,0,0,0,0,0,320.543396,15.643226,0,6,'20226','2022-6-01');</v>
      </c>
    </row>
    <row r="1003" spans="1:36" x14ac:dyDescent="0.2">
      <c r="A1003" s="7" t="s">
        <v>117</v>
      </c>
      <c r="B1003" t="s">
        <v>75</v>
      </c>
      <c r="C1003" t="s">
        <v>283</v>
      </c>
      <c r="D1003">
        <v>2022</v>
      </c>
      <c r="E1003" t="s">
        <v>50</v>
      </c>
      <c r="F1003" s="5">
        <v>121.78603618103392</v>
      </c>
      <c r="G1003" t="s">
        <v>134</v>
      </c>
      <c r="H1003" s="5">
        <v>3397.8304094508462</v>
      </c>
      <c r="I1003" s="5">
        <v>2185.0072421609748</v>
      </c>
      <c r="J1003" s="5">
        <v>0</v>
      </c>
      <c r="K1003" s="5">
        <v>169.89152047254231</v>
      </c>
      <c r="L1003" s="5">
        <v>44.078391173071886</v>
      </c>
      <c r="M1003" s="5">
        <v>509.67456141762693</v>
      </c>
      <c r="N1003" s="5">
        <v>25.471589266621471</v>
      </c>
      <c r="O1003" s="5">
        <v>0</v>
      </c>
      <c r="P1003" s="5">
        <v>1.9501685532257065</v>
      </c>
      <c r="Q1003" s="5">
        <v>11.700923044761241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f t="shared" si="78"/>
        <v>576.95386632640498</v>
      </c>
      <c r="Z1003" s="5">
        <v>28.156624044169689</v>
      </c>
      <c r="AA1003" s="5">
        <v>0</v>
      </c>
      <c r="AB1003" s="5">
        <f>VLOOKUP($E1003,Parametros!$B$3:$F$14,2,FALSE)</f>
        <v>6</v>
      </c>
      <c r="AC1003" s="5" t="str">
        <f>VLOOKUP($E1003,Parametros!$B$3:$F$14,4,FALSE)</f>
        <v>20226</v>
      </c>
      <c r="AD1003" s="5" t="str">
        <f>VLOOKUP($E1003,Parametros!$B$3:$F$14,5,FALSE)</f>
        <v>2022-6-01</v>
      </c>
      <c r="AE1003" s="5">
        <v>0</v>
      </c>
      <c r="AF1003" t="s">
        <v>438</v>
      </c>
      <c r="AG1003" t="s">
        <v>439</v>
      </c>
      <c r="AH1003" s="40">
        <f t="shared" si="79"/>
        <v>421.8993893178523</v>
      </c>
      <c r="AJ1003" t="str">
        <f t="shared" si="77"/>
        <v>INSERT INTO TABLA_PRESUPUESTO VALUES ('VSR','80130-C','14005130-20',2022,'Junio',121.786036,'USD',3397.830409,2185.007242,0,169.89152,44.078391,509.674561,25.471589,0,1.950169,11.700923,0,0,0,0,0,0,0,576.953866,28.156624,0,6,'20226','2022-6-01');</v>
      </c>
    </row>
    <row r="1004" spans="1:36" x14ac:dyDescent="0.2">
      <c r="A1004" s="7" t="s">
        <v>117</v>
      </c>
      <c r="B1004" t="s">
        <v>75</v>
      </c>
      <c r="C1004" t="s">
        <v>284</v>
      </c>
      <c r="D1004">
        <v>2022</v>
      </c>
      <c r="E1004" t="s">
        <v>50</v>
      </c>
      <c r="F1004" s="5">
        <v>66.586943925835314</v>
      </c>
      <c r="G1004" t="s">
        <v>134</v>
      </c>
      <c r="H1004" s="5">
        <v>1857.7757355308052</v>
      </c>
      <c r="I1004" s="5">
        <v>930.42991340346055</v>
      </c>
      <c r="J1004" s="5">
        <v>0</v>
      </c>
      <c r="K1004" s="5">
        <v>92.888786776540258</v>
      </c>
      <c r="L1004" s="5">
        <v>24.100015514253634</v>
      </c>
      <c r="M1004" s="5">
        <v>278.66636032962077</v>
      </c>
      <c r="N1004" s="5">
        <v>13.926681082527647</v>
      </c>
      <c r="O1004" s="5">
        <v>0</v>
      </c>
      <c r="P1004" s="5">
        <v>1.0662615203810231</v>
      </c>
      <c r="Q1004" s="5">
        <v>6.3975208578417213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f t="shared" si="78"/>
        <v>315.45155708789781</v>
      </c>
      <c r="Z1004" s="5">
        <v>15.394733297526692</v>
      </c>
      <c r="AA1004" s="5">
        <v>0</v>
      </c>
      <c r="AB1004" s="5">
        <f>VLOOKUP($E1004,Parametros!$B$3:$F$14,2,FALSE)</f>
        <v>6</v>
      </c>
      <c r="AC1004" s="5" t="str">
        <f>VLOOKUP($E1004,Parametros!$B$3:$F$14,4,FALSE)</f>
        <v>20226</v>
      </c>
      <c r="AD1004" s="5" t="str">
        <f>VLOOKUP($E1004,Parametros!$B$3:$F$14,5,FALSE)</f>
        <v>2022-6-01</v>
      </c>
      <c r="AE1004" s="5">
        <v>0</v>
      </c>
      <c r="AF1004" t="s">
        <v>438</v>
      </c>
      <c r="AG1004" t="s">
        <v>439</v>
      </c>
      <c r="AH1004" s="40">
        <f t="shared" si="79"/>
        <v>494.90546274865284</v>
      </c>
      <c r="AJ1004" t="str">
        <f t="shared" si="77"/>
        <v>INSERT INTO TABLA_PRESUPUESTO VALUES ('VSR','80130-C','14004728-20',2022,'Junio',66.586944,'USD',1857.775736,930.429913,0,92.888787,24.100016,278.66636,13.926681,0,1.066262,6.397521,0,0,0,0,0,0,0,315.451557,15.394733,0,6,'20226','2022-6-01');</v>
      </c>
    </row>
    <row r="1005" spans="1:36" x14ac:dyDescent="0.2">
      <c r="A1005" s="7" t="s">
        <v>117</v>
      </c>
      <c r="B1005" t="s">
        <v>75</v>
      </c>
      <c r="C1005" t="s">
        <v>285</v>
      </c>
      <c r="D1005">
        <v>2022</v>
      </c>
      <c r="E1005" t="s">
        <v>50</v>
      </c>
      <c r="F1005" s="5">
        <v>79.587008304899243</v>
      </c>
      <c r="G1005" t="s">
        <v>134</v>
      </c>
      <c r="H1005" s="5">
        <v>2220.4775317066888</v>
      </c>
      <c r="I1005" s="5">
        <v>1221.8609397965997</v>
      </c>
      <c r="J1005" s="5">
        <v>0</v>
      </c>
      <c r="K1005" s="5">
        <v>111.02387658533445</v>
      </c>
      <c r="L1005" s="5">
        <v>28.80516842787425</v>
      </c>
      <c r="M1005" s="5">
        <v>333.07162975600329</v>
      </c>
      <c r="N1005" s="5">
        <v>16.645648795795921</v>
      </c>
      <c r="O1005" s="5">
        <v>0</v>
      </c>
      <c r="P1005" s="5">
        <v>1.2744324859281251</v>
      </c>
      <c r="Q1005" s="5">
        <v>7.6465372282427948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f t="shared" si="78"/>
        <v>377.03856362158427</v>
      </c>
      <c r="Z1005" s="5">
        <v>18.400315355614151</v>
      </c>
      <c r="AA1005" s="5">
        <v>0</v>
      </c>
      <c r="AB1005" s="5">
        <f>VLOOKUP($E1005,Parametros!$B$3:$F$14,2,FALSE)</f>
        <v>6</v>
      </c>
      <c r="AC1005" s="5" t="str">
        <f>VLOOKUP($E1005,Parametros!$B$3:$F$14,4,FALSE)</f>
        <v>20226</v>
      </c>
      <c r="AD1005" s="5" t="str">
        <f>VLOOKUP($E1005,Parametros!$B$3:$F$14,5,FALSE)</f>
        <v>2022-6-01</v>
      </c>
      <c r="AE1005" s="5">
        <v>0</v>
      </c>
      <c r="AF1005" t="s">
        <v>438</v>
      </c>
      <c r="AG1005" t="s">
        <v>439</v>
      </c>
      <c r="AH1005" s="40">
        <f t="shared" si="79"/>
        <v>481.74898327529598</v>
      </c>
      <c r="AJ1005" t="str">
        <f t="shared" si="77"/>
        <v>INSERT INTO TABLA_PRESUPUESTO VALUES ('VSR','80130-C','14004914-20',2022,'Junio',79.587008,'USD',2220.477532,1221.86094,0,111.023877,28.805168,333.07163,16.645649,0,1.274432,7.646537,0,0,0,0,0,0,0,377.038564,18.400315,0,6,'20226','2022-6-01');</v>
      </c>
    </row>
    <row r="1006" spans="1:36" x14ac:dyDescent="0.2">
      <c r="A1006" s="7" t="s">
        <v>117</v>
      </c>
      <c r="B1006" t="s">
        <v>75</v>
      </c>
      <c r="C1006" t="s">
        <v>286</v>
      </c>
      <c r="D1006">
        <v>2022</v>
      </c>
      <c r="E1006" t="s">
        <v>50</v>
      </c>
      <c r="F1006" s="5">
        <v>7.0220820189274438</v>
      </c>
      <c r="G1006" t="s">
        <v>134</v>
      </c>
      <c r="H1006" s="5">
        <v>561.76656151419547</v>
      </c>
      <c r="I1006" s="5">
        <v>175.43991796948251</v>
      </c>
      <c r="J1006" s="5">
        <v>0</v>
      </c>
      <c r="K1006" s="5">
        <v>28.088328075709775</v>
      </c>
      <c r="L1006" s="5">
        <v>2.5415235423179081</v>
      </c>
      <c r="M1006" s="5">
        <v>84.264984227129332</v>
      </c>
      <c r="N1006" s="5">
        <v>1.4686707490567201</v>
      </c>
      <c r="O1006" s="5">
        <v>0</v>
      </c>
      <c r="P1006" s="5">
        <v>0.11244510422465515</v>
      </c>
      <c r="Q1006" s="5">
        <v>1.9345248329977967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f t="shared" si="78"/>
        <v>89.40411254478488</v>
      </c>
      <c r="Z1006" s="5">
        <v>1.6234876313763735</v>
      </c>
      <c r="AA1006" s="5">
        <v>0</v>
      </c>
      <c r="AB1006" s="5">
        <f>VLOOKUP($E1006,Parametros!$B$3:$F$14,2,FALSE)</f>
        <v>6</v>
      </c>
      <c r="AC1006" s="5" t="str">
        <f>VLOOKUP($E1006,Parametros!$B$3:$F$14,4,FALSE)</f>
        <v>20226</v>
      </c>
      <c r="AD1006" s="5" t="str">
        <f>VLOOKUP($E1006,Parametros!$B$3:$F$14,5,FALSE)</f>
        <v>2022-6-01</v>
      </c>
      <c r="AE1006" s="5">
        <v>0</v>
      </c>
      <c r="AF1006" t="s">
        <v>438</v>
      </c>
      <c r="AG1006" t="s">
        <v>439</v>
      </c>
      <c r="AH1006" s="40">
        <f t="shared" si="79"/>
        <v>266.29267938190043</v>
      </c>
      <c r="AJ1006" t="str">
        <f t="shared" si="77"/>
        <v>INSERT INTO TABLA_PRESUPUESTO VALUES ('VSR','80130-C','14005146-18',2022,'Junio',7.022082,'USD',561.766562,175.439918,0,28.088328,2.541524,84.264984,1.468671,0,0.112445,1.934525,0,0,0,0,0,0,0,89.404113,1.623488,0,6,'20226','2022-6-01');</v>
      </c>
    </row>
    <row r="1007" spans="1:36" x14ac:dyDescent="0.2">
      <c r="A1007" s="7" t="s">
        <v>117</v>
      </c>
      <c r="B1007" t="s">
        <v>75</v>
      </c>
      <c r="C1007" t="s">
        <v>287</v>
      </c>
      <c r="D1007">
        <v>2022</v>
      </c>
      <c r="E1007" t="s">
        <v>50</v>
      </c>
      <c r="F1007" s="5">
        <v>7.0220820189274438</v>
      </c>
      <c r="G1007" t="s">
        <v>134</v>
      </c>
      <c r="H1007" s="5">
        <v>561.76656151419547</v>
      </c>
      <c r="I1007" s="5">
        <v>303.06535652380205</v>
      </c>
      <c r="J1007" s="5">
        <v>0</v>
      </c>
      <c r="K1007" s="5">
        <v>28.088328075709775</v>
      </c>
      <c r="L1007" s="5">
        <v>2.5415235423179081</v>
      </c>
      <c r="M1007" s="5">
        <v>84.264984227129332</v>
      </c>
      <c r="N1007" s="5">
        <v>1.4686707490567201</v>
      </c>
      <c r="O1007" s="5">
        <v>0</v>
      </c>
      <c r="P1007" s="5">
        <v>0.11244510422465515</v>
      </c>
      <c r="Q1007" s="5">
        <v>1.9345248329977967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f t="shared" si="78"/>
        <v>89.40411254478488</v>
      </c>
      <c r="Z1007" s="5">
        <v>1.6234876313763735</v>
      </c>
      <c r="AA1007" s="5">
        <v>0</v>
      </c>
      <c r="AB1007" s="5">
        <f>VLOOKUP($E1007,Parametros!$B$3:$F$14,2,FALSE)</f>
        <v>6</v>
      </c>
      <c r="AC1007" s="5" t="str">
        <f>VLOOKUP($E1007,Parametros!$B$3:$F$14,4,FALSE)</f>
        <v>20226</v>
      </c>
      <c r="AD1007" s="5" t="str">
        <f>VLOOKUP($E1007,Parametros!$B$3:$F$14,5,FALSE)</f>
        <v>2022-6-01</v>
      </c>
      <c r="AE1007" s="5">
        <v>0</v>
      </c>
      <c r="AF1007" t="s">
        <v>438</v>
      </c>
      <c r="AG1007" t="s">
        <v>439</v>
      </c>
      <c r="AH1007" s="40">
        <f t="shared" si="79"/>
        <v>138.6672408275808</v>
      </c>
      <c r="AJ1007" t="str">
        <f t="shared" si="77"/>
        <v>INSERT INTO TABLA_PRESUPUESTO VALUES ('VSR','80130-C','14005147-18',2022,'Junio',7.022082,'USD',561.766562,303.065357,0,28.088328,2.541524,84.264984,1.468671,0,0.112445,1.934525,0,0,0,0,0,0,0,89.404113,1.623488,0,6,'20226','2022-6-01');</v>
      </c>
    </row>
    <row r="1008" spans="1:36" x14ac:dyDescent="0.2">
      <c r="A1008" s="7" t="s">
        <v>117</v>
      </c>
      <c r="B1008" t="s">
        <v>75</v>
      </c>
      <c r="C1008" t="s">
        <v>288</v>
      </c>
      <c r="D1008">
        <v>2022</v>
      </c>
      <c r="E1008" t="s">
        <v>50</v>
      </c>
      <c r="F1008" s="5">
        <v>7.0220820189274438</v>
      </c>
      <c r="G1008" t="s">
        <v>134</v>
      </c>
      <c r="H1008" s="5">
        <v>561.76656151419547</v>
      </c>
      <c r="I1008" s="5">
        <v>93.494326352061137</v>
      </c>
      <c r="J1008" s="5">
        <v>0</v>
      </c>
      <c r="K1008" s="5">
        <v>28.088328075709775</v>
      </c>
      <c r="L1008" s="5">
        <v>2.5415235423179081</v>
      </c>
      <c r="M1008" s="5">
        <v>84.264984227129332</v>
      </c>
      <c r="N1008" s="5">
        <v>1.4686707490567201</v>
      </c>
      <c r="O1008" s="5">
        <v>0</v>
      </c>
      <c r="P1008" s="5">
        <v>0.11244510422465515</v>
      </c>
      <c r="Q1008" s="5">
        <v>1.9345248329977967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f t="shared" si="78"/>
        <v>89.40411254478488</v>
      </c>
      <c r="Z1008" s="5">
        <v>1.6234876313763735</v>
      </c>
      <c r="AA1008" s="5">
        <v>0</v>
      </c>
      <c r="AB1008" s="5">
        <f>VLOOKUP($E1008,Parametros!$B$3:$F$14,2,FALSE)</f>
        <v>6</v>
      </c>
      <c r="AC1008" s="5" t="str">
        <f>VLOOKUP($E1008,Parametros!$B$3:$F$14,4,FALSE)</f>
        <v>20226</v>
      </c>
      <c r="AD1008" s="5" t="str">
        <f>VLOOKUP($E1008,Parametros!$B$3:$F$14,5,FALSE)</f>
        <v>2022-6-01</v>
      </c>
      <c r="AE1008" s="5">
        <v>0</v>
      </c>
      <c r="AF1008" t="s">
        <v>438</v>
      </c>
      <c r="AG1008" t="s">
        <v>439</v>
      </c>
      <c r="AH1008" s="40">
        <f t="shared" si="79"/>
        <v>348.23827099932186</v>
      </c>
      <c r="AJ1008" t="str">
        <f t="shared" si="77"/>
        <v>INSERT INTO TABLA_PRESUPUESTO VALUES ('VSR','80130-C','14005148-16',2022,'Junio',7.022082,'USD',561.766562,93.494326,0,28.088328,2.541524,84.264984,1.468671,0,0.112445,1.934525,0,0,0,0,0,0,0,89.404113,1.623488,0,6,'20226','2022-6-01');</v>
      </c>
    </row>
    <row r="1009" spans="1:36" x14ac:dyDescent="0.2">
      <c r="A1009" s="7" t="s">
        <v>117</v>
      </c>
      <c r="B1009" t="s">
        <v>75</v>
      </c>
      <c r="C1009" t="s">
        <v>289</v>
      </c>
      <c r="D1009">
        <v>2022</v>
      </c>
      <c r="E1009" t="s">
        <v>50</v>
      </c>
      <c r="F1009" s="5">
        <v>42.275799909869313</v>
      </c>
      <c r="G1009" t="s">
        <v>134</v>
      </c>
      <c r="H1009" s="5">
        <v>2536.5479945921588</v>
      </c>
      <c r="I1009" s="5">
        <v>1076.3123613720295</v>
      </c>
      <c r="J1009" s="5">
        <v>0</v>
      </c>
      <c r="K1009" s="5">
        <v>126.82739972960795</v>
      </c>
      <c r="L1009" s="5">
        <v>15.301009081301693</v>
      </c>
      <c r="M1009" s="5">
        <v>380.48219918882381</v>
      </c>
      <c r="N1009" s="5">
        <v>8.84199736677005</v>
      </c>
      <c r="O1009" s="5">
        <v>0</v>
      </c>
      <c r="P1009" s="5">
        <v>0.6769654233933321</v>
      </c>
      <c r="Q1009" s="5">
        <v>8.7349718224645443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f t="shared" si="78"/>
        <v>408.51019199035034</v>
      </c>
      <c r="Z1009" s="5">
        <v>9.7740581888985787</v>
      </c>
      <c r="AA1009" s="5">
        <v>0</v>
      </c>
      <c r="AB1009" s="5">
        <f>VLOOKUP($E1009,Parametros!$B$3:$F$14,2,FALSE)</f>
        <v>6</v>
      </c>
      <c r="AC1009" s="5" t="str">
        <f>VLOOKUP($E1009,Parametros!$B$3:$F$14,4,FALSE)</f>
        <v>20226</v>
      </c>
      <c r="AD1009" s="5" t="str">
        <f>VLOOKUP($E1009,Parametros!$B$3:$F$14,5,FALSE)</f>
        <v>2022-6-01</v>
      </c>
      <c r="AE1009" s="5">
        <v>0</v>
      </c>
      <c r="AF1009" t="s">
        <v>438</v>
      </c>
      <c r="AG1009" t="s">
        <v>439</v>
      </c>
      <c r="AH1009" s="40">
        <f t="shared" si="79"/>
        <v>909.59703241886905</v>
      </c>
      <c r="AJ1009" t="str">
        <f t="shared" si="77"/>
        <v>INSERT INTO TABLA_PRESUPUESTO VALUES ('VSR','80130-C','14005141-20',2022,'Junio',42.2758,'USD',2536.547995,1076.312361,0,126.8274,15.301009,380.482199,8.841997,0,0.676965,8.734972,0,0,0,0,0,0,0,408.510192,9.774058,0,6,'20226','2022-6-01');</v>
      </c>
    </row>
    <row r="1010" spans="1:36" x14ac:dyDescent="0.2">
      <c r="A1010" s="7" t="s">
        <v>117</v>
      </c>
      <c r="B1010" t="s">
        <v>75</v>
      </c>
      <c r="C1010" t="s">
        <v>290</v>
      </c>
      <c r="D1010">
        <v>2022</v>
      </c>
      <c r="E1010" t="s">
        <v>50</v>
      </c>
      <c r="F1010" s="5">
        <v>14.653222172149613</v>
      </c>
      <c r="G1010" t="s">
        <v>134</v>
      </c>
      <c r="H1010" s="5">
        <v>879.1933303289768</v>
      </c>
      <c r="I1010" s="5">
        <v>359.6382135906909</v>
      </c>
      <c r="J1010" s="5">
        <v>0</v>
      </c>
      <c r="K1010" s="5">
        <v>43.959666516448841</v>
      </c>
      <c r="L1010" s="5">
        <v>5.3034853510613482</v>
      </c>
      <c r="M1010" s="5">
        <v>131.87899954934653</v>
      </c>
      <c r="N1010" s="5">
        <v>3.0647262059397882</v>
      </c>
      <c r="O1010" s="5">
        <v>0</v>
      </c>
      <c r="P1010" s="5">
        <v>0.23464310014226505</v>
      </c>
      <c r="Q1010" s="5">
        <v>3.0276300638881333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f t="shared" si="78"/>
        <v>141.59378688479089</v>
      </c>
      <c r="Z1010" s="5">
        <v>3.3877879654741672</v>
      </c>
      <c r="AA1010" s="5">
        <v>0</v>
      </c>
      <c r="AB1010" s="5">
        <f>VLOOKUP($E1010,Parametros!$B$3:$F$14,2,FALSE)</f>
        <v>6</v>
      </c>
      <c r="AC1010" s="5" t="str">
        <f>VLOOKUP($E1010,Parametros!$B$3:$F$14,4,FALSE)</f>
        <v>20226</v>
      </c>
      <c r="AD1010" s="5" t="str">
        <f>VLOOKUP($E1010,Parametros!$B$3:$F$14,5,FALSE)</f>
        <v>2022-6-01</v>
      </c>
      <c r="AE1010" s="5">
        <v>0</v>
      </c>
      <c r="AF1010" t="s">
        <v>438</v>
      </c>
      <c r="AG1010" t="s">
        <v>439</v>
      </c>
      <c r="AH1010" s="40">
        <f t="shared" si="79"/>
        <v>328.69817798598473</v>
      </c>
      <c r="AJ1010" t="str">
        <f t="shared" si="77"/>
        <v>INSERT INTO TABLA_PRESUPUESTO VALUES ('VSR','80130-C','14005142-20',2022,'Junio',14.653222,'USD',879.19333,359.638214,0,43.959667,5.303485,131.879,3.064726,0,0.234643,3.02763,0,0,0,0,0,0,0,141.593787,3.387788,0,6,'20226','2022-6-01');</v>
      </c>
    </row>
    <row r="1011" spans="1:36" x14ac:dyDescent="0.2">
      <c r="A1011" s="7" t="s">
        <v>117</v>
      </c>
      <c r="B1011" t="s">
        <v>75</v>
      </c>
      <c r="C1011" t="s">
        <v>191</v>
      </c>
      <c r="D1011">
        <v>2022</v>
      </c>
      <c r="E1011" t="s">
        <v>50</v>
      </c>
      <c r="F1011" s="5">
        <v>7.0937359170797647</v>
      </c>
      <c r="G1011" t="s">
        <v>134</v>
      </c>
      <c r="H1011" s="5">
        <v>425.62415502478586</v>
      </c>
      <c r="I1011" s="5">
        <v>273.22857462410258</v>
      </c>
      <c r="J1011" s="5">
        <v>0</v>
      </c>
      <c r="K1011" s="5">
        <v>21.281207751239293</v>
      </c>
      <c r="L1011" s="5">
        <v>2.5674574560150294</v>
      </c>
      <c r="M1011" s="5">
        <v>63.84362325371788</v>
      </c>
      <c r="N1011" s="5">
        <v>1.4836571852715847</v>
      </c>
      <c r="O1011" s="5">
        <v>0</v>
      </c>
      <c r="P1011" s="5">
        <v>0.11359250324735572</v>
      </c>
      <c r="Q1011" s="5">
        <v>1.4656986617355756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f t="shared" si="78"/>
        <v>68.546625435668929</v>
      </c>
      <c r="Z1011" s="5">
        <v>1.6400538316965407</v>
      </c>
      <c r="AA1011" s="5">
        <v>0</v>
      </c>
      <c r="AB1011" s="5">
        <f>VLOOKUP($E1011,Parametros!$B$3:$F$14,2,FALSE)</f>
        <v>6</v>
      </c>
      <c r="AC1011" s="5" t="str">
        <f>VLOOKUP($E1011,Parametros!$B$3:$F$14,4,FALSE)</f>
        <v>20226</v>
      </c>
      <c r="AD1011" s="5" t="str">
        <f>VLOOKUP($E1011,Parametros!$B$3:$F$14,5,FALSE)</f>
        <v>2022-6-01</v>
      </c>
      <c r="AE1011" s="5">
        <v>0</v>
      </c>
      <c r="AF1011" t="s">
        <v>438</v>
      </c>
      <c r="AG1011" t="s">
        <v>439</v>
      </c>
      <c r="AH1011" s="40">
        <f t="shared" si="79"/>
        <v>60.000289757760079</v>
      </c>
      <c r="AJ1011" t="str">
        <f t="shared" si="77"/>
        <v>INSERT INTO TABLA_PRESUPUESTO VALUES ('VSR','80130-C','14005143-17',2022,'Junio',7.093736,'USD',425.624155,273.228575,0,21.281208,2.567457,63.843623,1.483657,0,0.113593,1.465699,0,0,0,0,0,0,0,68.546625,1.640054,0,6,'20226','2022-6-01');</v>
      </c>
    </row>
    <row r="1012" spans="1:36" x14ac:dyDescent="0.2">
      <c r="A1012" s="7" t="s">
        <v>117</v>
      </c>
      <c r="B1012" t="s">
        <v>75</v>
      </c>
      <c r="C1012" t="s">
        <v>291</v>
      </c>
      <c r="D1012">
        <v>2022</v>
      </c>
      <c r="E1012" t="s">
        <v>50</v>
      </c>
      <c r="F1012" s="5">
        <v>21.030419107706173</v>
      </c>
      <c r="G1012" t="s">
        <v>134</v>
      </c>
      <c r="H1012" s="5">
        <v>1051.5209553853088</v>
      </c>
      <c r="I1012" s="5">
        <v>449.70440138481894</v>
      </c>
      <c r="J1012" s="5">
        <v>0</v>
      </c>
      <c r="K1012" s="5">
        <v>52.576047769265429</v>
      </c>
      <c r="L1012" s="5">
        <v>7.6116036701051639</v>
      </c>
      <c r="M1012" s="5">
        <v>157.7281433077963</v>
      </c>
      <c r="N1012" s="5">
        <v>4.3985190290627294</v>
      </c>
      <c r="O1012" s="5">
        <v>0</v>
      </c>
      <c r="P1012" s="5">
        <v>0.33676161316261521</v>
      </c>
      <c r="Q1012" s="5">
        <v>3.6210652964595247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f t="shared" si="78"/>
        <v>170.94666904045022</v>
      </c>
      <c r="Z1012" s="5">
        <v>4.8621797939690383</v>
      </c>
      <c r="AA1012" s="5">
        <v>0</v>
      </c>
      <c r="AB1012" s="5">
        <f>VLOOKUP($E1012,Parametros!$B$3:$F$14,2,FALSE)</f>
        <v>6</v>
      </c>
      <c r="AC1012" s="5" t="str">
        <f>VLOOKUP($E1012,Parametros!$B$3:$F$14,4,FALSE)</f>
        <v>20226</v>
      </c>
      <c r="AD1012" s="5" t="str">
        <f>VLOOKUP($E1012,Parametros!$B$3:$F$14,5,FALSE)</f>
        <v>2022-6-01</v>
      </c>
      <c r="AE1012" s="5">
        <v>0</v>
      </c>
      <c r="AF1012" t="s">
        <v>438</v>
      </c>
      <c r="AG1012" t="s">
        <v>439</v>
      </c>
      <c r="AH1012" s="40">
        <f t="shared" si="79"/>
        <v>370.682233520669</v>
      </c>
      <c r="AJ1012" t="str">
        <f t="shared" si="77"/>
        <v>INSERT INTO TABLA_PRESUPUESTO VALUES ('VSR','80130-C','14005114-20',2022,'Junio',21.030419,'USD',1051.520955,449.704401,0,52.576048,7.611604,157.728143,4.398519,0,0.336762,3.621065,0,0,0,0,0,0,0,170.946669,4.86218,0,6,'20226','2022-6-01');</v>
      </c>
    </row>
    <row r="1013" spans="1:36" x14ac:dyDescent="0.2">
      <c r="A1013" s="7" t="s">
        <v>117</v>
      </c>
      <c r="B1013" t="s">
        <v>75</v>
      </c>
      <c r="C1013" t="s">
        <v>292</v>
      </c>
      <c r="D1013">
        <v>2022</v>
      </c>
      <c r="E1013" t="s">
        <v>50</v>
      </c>
      <c r="F1013" s="5">
        <v>14.939837764758899</v>
      </c>
      <c r="G1013" t="s">
        <v>134</v>
      </c>
      <c r="H1013" s="5">
        <v>746.99188823794498</v>
      </c>
      <c r="I1013" s="5">
        <v>315.37225105107728</v>
      </c>
      <c r="J1013" s="5">
        <v>0</v>
      </c>
      <c r="K1013" s="5">
        <v>37.349594411897243</v>
      </c>
      <c r="L1013" s="5">
        <v>5.4072210058498351</v>
      </c>
      <c r="M1013" s="5">
        <v>112.04878323569174</v>
      </c>
      <c r="N1013" s="5">
        <v>3.1246719507992466</v>
      </c>
      <c r="O1013" s="5">
        <v>0</v>
      </c>
      <c r="P1013" s="5">
        <v>0.23923269623306734</v>
      </c>
      <c r="Q1013" s="5">
        <v>2.5723751765308718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f t="shared" si="78"/>
        <v>121.43911582600978</v>
      </c>
      <c r="Z1013" s="5">
        <v>3.4540527667548364</v>
      </c>
      <c r="AA1013" s="5">
        <v>0</v>
      </c>
      <c r="AB1013" s="5">
        <f>VLOOKUP($E1013,Parametros!$B$3:$F$14,2,FALSE)</f>
        <v>6</v>
      </c>
      <c r="AC1013" s="5" t="str">
        <f>VLOOKUP($E1013,Parametros!$B$3:$F$14,4,FALSE)</f>
        <v>20226</v>
      </c>
      <c r="AD1013" s="5" t="str">
        <f>VLOOKUP($E1013,Parametros!$B$3:$F$14,5,FALSE)</f>
        <v>2022-6-01</v>
      </c>
      <c r="AE1013" s="5">
        <v>0</v>
      </c>
      <c r="AF1013" t="s">
        <v>438</v>
      </c>
      <c r="AG1013" t="s">
        <v>439</v>
      </c>
      <c r="AH1013" s="40">
        <f t="shared" si="79"/>
        <v>267.42370594311075</v>
      </c>
      <c r="AJ1013" t="str">
        <f t="shared" si="77"/>
        <v>INSERT INTO TABLA_PRESUPUESTO VALUES ('VSR','80130-C','14005116-20',2022,'Junio',14.939838,'USD',746.991888,315.372251,0,37.349594,5.407221,112.048783,3.124672,0,0.239233,2.572375,0,0,0,0,0,0,0,121.439116,3.454053,0,6,'20226','2022-6-01');</v>
      </c>
    </row>
    <row r="1014" spans="1:36" x14ac:dyDescent="0.2">
      <c r="A1014" s="7" t="s">
        <v>117</v>
      </c>
      <c r="B1014" t="s">
        <v>75</v>
      </c>
      <c r="C1014" t="s">
        <v>293</v>
      </c>
      <c r="D1014">
        <v>2022</v>
      </c>
      <c r="E1014" t="s">
        <v>50</v>
      </c>
      <c r="F1014" s="5">
        <v>22.785939612438035</v>
      </c>
      <c r="G1014" t="s">
        <v>134</v>
      </c>
      <c r="H1014" s="5">
        <v>1139.2969806219019</v>
      </c>
      <c r="I1014" s="5">
        <v>463.04287367129734</v>
      </c>
      <c r="J1014" s="5">
        <v>0</v>
      </c>
      <c r="K1014" s="5">
        <v>56.964849031095085</v>
      </c>
      <c r="L1014" s="5">
        <v>8.2469845556846408</v>
      </c>
      <c r="M1014" s="5">
        <v>170.89454709328527</v>
      </c>
      <c r="N1014" s="5">
        <v>4.7656867163269094</v>
      </c>
      <c r="O1014" s="5">
        <v>0</v>
      </c>
      <c r="P1014" s="5">
        <v>0.36487288921877897</v>
      </c>
      <c r="Q1014" s="5">
        <v>3.9233348016154306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f t="shared" si="78"/>
        <v>185.21649320225953</v>
      </c>
      <c r="Z1014" s="5">
        <v>5.268051701813131</v>
      </c>
      <c r="AA1014" s="5">
        <v>0</v>
      </c>
      <c r="AB1014" s="5">
        <f>VLOOKUP($E1014,Parametros!$B$3:$F$14,2,FALSE)</f>
        <v>6</v>
      </c>
      <c r="AC1014" s="5" t="str">
        <f>VLOOKUP($E1014,Parametros!$B$3:$F$14,4,FALSE)</f>
        <v>20226</v>
      </c>
      <c r="AD1014" s="5" t="str">
        <f>VLOOKUP($E1014,Parametros!$B$3:$F$14,5,FALSE)</f>
        <v>2022-6-01</v>
      </c>
      <c r="AE1014" s="5">
        <v>0</v>
      </c>
      <c r="AF1014" t="s">
        <v>438</v>
      </c>
      <c r="AG1014" t="s">
        <v>439</v>
      </c>
      <c r="AH1014" s="40">
        <f t="shared" si="79"/>
        <v>425.82578016156532</v>
      </c>
      <c r="AJ1014" t="str">
        <f t="shared" si="77"/>
        <v>INSERT INTO TABLA_PRESUPUESTO VALUES ('VSR','80130-C','14005115-20',2022,'Junio',22.78594,'USD',1139.296981,463.042874,0,56.964849,8.246985,170.894547,4.765687,0,0.364873,3.923335,0,0,0,0,0,0,0,185.216493,5.268052,0,6,'20226','2022-6-01');</v>
      </c>
    </row>
    <row r="1015" spans="1:36" x14ac:dyDescent="0.2">
      <c r="A1015" s="7" t="s">
        <v>117</v>
      </c>
      <c r="B1015" t="s">
        <v>75</v>
      </c>
      <c r="C1015" t="s">
        <v>294</v>
      </c>
      <c r="D1015">
        <v>2022</v>
      </c>
      <c r="E1015" t="s">
        <v>50</v>
      </c>
      <c r="F1015" s="5">
        <v>2.9429279598274638</v>
      </c>
      <c r="G1015" t="s">
        <v>134</v>
      </c>
      <c r="H1015" s="5">
        <v>309.00743578188371</v>
      </c>
      <c r="I1015" s="5">
        <v>152.5399161563989</v>
      </c>
      <c r="J1015" s="5">
        <v>0</v>
      </c>
      <c r="K1015" s="5">
        <v>15.450371789094184</v>
      </c>
      <c r="L1015" s="5">
        <v>1.0651428839889192</v>
      </c>
      <c r="M1015" s="5">
        <v>46.351115367282553</v>
      </c>
      <c r="N1015" s="5">
        <v>0.6155143445390775</v>
      </c>
      <c r="O1015" s="5">
        <v>0</v>
      </c>
      <c r="P1015" s="5">
        <v>4.7125317003773121E-2</v>
      </c>
      <c r="Q1015" s="5">
        <v>1.0641120334570153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f t="shared" si="78"/>
        <v>48.758264575432143</v>
      </c>
      <c r="Z1015" s="5">
        <v>0.6803975131497193</v>
      </c>
      <c r="AA1015" s="5">
        <v>0</v>
      </c>
      <c r="AB1015" s="5">
        <f>VLOOKUP($E1015,Parametros!$B$3:$F$14,2,FALSE)</f>
        <v>6</v>
      </c>
      <c r="AC1015" s="5" t="str">
        <f>VLOOKUP($E1015,Parametros!$B$3:$F$14,4,FALSE)</f>
        <v>20226</v>
      </c>
      <c r="AD1015" s="5" t="str">
        <f>VLOOKUP($E1015,Parametros!$B$3:$F$14,5,FALSE)</f>
        <v>2022-6-01</v>
      </c>
      <c r="AE1015" s="5">
        <v>0</v>
      </c>
      <c r="AF1015" t="s">
        <v>438</v>
      </c>
      <c r="AG1015" t="s">
        <v>439</v>
      </c>
      <c r="AH1015" s="40">
        <f t="shared" si="79"/>
        <v>91.193740376969586</v>
      </c>
      <c r="AJ1015" t="str">
        <f t="shared" si="77"/>
        <v>INSERT INTO TABLA_PRESUPUESTO VALUES ('VSR','80130-C','14005122-18',2022,'Junio',2.942928,'USD',309.007436,152.539916,0,15.450372,1.065143,46.351115,0.615514,0,0.047125,1.064112,0,0,0,0,0,0,0,48.758265,0.680398,0,6,'20226','2022-6-01');</v>
      </c>
    </row>
    <row r="1016" spans="1:36" x14ac:dyDescent="0.2">
      <c r="A1016" s="7" t="s">
        <v>117</v>
      </c>
      <c r="B1016" t="s">
        <v>75</v>
      </c>
      <c r="C1016" t="s">
        <v>295</v>
      </c>
      <c r="D1016">
        <v>2022</v>
      </c>
      <c r="E1016" t="s">
        <v>50</v>
      </c>
      <c r="F1016" s="5">
        <v>38.119873817034701</v>
      </c>
      <c r="G1016" t="s">
        <v>134</v>
      </c>
      <c r="H1016" s="5">
        <v>1410.435331230284</v>
      </c>
      <c r="I1016" s="5">
        <v>682.65705268307079</v>
      </c>
      <c r="J1016" s="5">
        <v>0</v>
      </c>
      <c r="K1016" s="5">
        <v>70.521766561514198</v>
      </c>
      <c r="L1016" s="5">
        <v>13.796842086868645</v>
      </c>
      <c r="M1016" s="5">
        <v>211.56529968454259</v>
      </c>
      <c r="N1016" s="5">
        <v>7.972784066307911</v>
      </c>
      <c r="O1016" s="5">
        <v>0</v>
      </c>
      <c r="P1016" s="5">
        <v>0.61041628007669946</v>
      </c>
      <c r="Q1016" s="5">
        <v>4.8570391342766124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f t="shared" si="78"/>
        <v>233.81875773553273</v>
      </c>
      <c r="Z1016" s="5">
        <v>8.8132185703288872</v>
      </c>
      <c r="AA1016" s="5">
        <v>0</v>
      </c>
      <c r="AB1016" s="5">
        <f>VLOOKUP($E1016,Parametros!$B$3:$F$14,2,FALSE)</f>
        <v>6</v>
      </c>
      <c r="AC1016" s="5" t="str">
        <f>VLOOKUP($E1016,Parametros!$B$3:$F$14,4,FALSE)</f>
        <v>20226</v>
      </c>
      <c r="AD1016" s="5" t="str">
        <f>VLOOKUP($E1016,Parametros!$B$3:$F$14,5,FALSE)</f>
        <v>2022-6-01</v>
      </c>
      <c r="AE1016" s="5">
        <v>0</v>
      </c>
      <c r="AF1016" t="s">
        <v>438</v>
      </c>
      <c r="AG1016" t="s">
        <v>439</v>
      </c>
      <c r="AH1016" s="40">
        <f t="shared" si="79"/>
        <v>409.64091216329768</v>
      </c>
      <c r="AJ1016" t="str">
        <f t="shared" si="77"/>
        <v>INSERT INTO TABLA_PRESUPUESTO VALUES ('VSR','80130-C','14005113-20',2022,'Junio',38.119874,'USD',1410.435331,682.657053,0,70.521767,13.796842,211.5653,7.972784,0,0.610416,4.857039,0,0,0,0,0,0,0,233.818758,8.813219,0,6,'20226','2022-6-01');</v>
      </c>
    </row>
    <row r="1017" spans="1:36" x14ac:dyDescent="0.2">
      <c r="A1017" s="7" t="s">
        <v>117</v>
      </c>
      <c r="B1017" t="s">
        <v>75</v>
      </c>
      <c r="C1017" t="s">
        <v>296</v>
      </c>
      <c r="D1017">
        <v>2022</v>
      </c>
      <c r="E1017" t="s">
        <v>50</v>
      </c>
      <c r="F1017" s="5">
        <v>72.063348998905553</v>
      </c>
      <c r="G1017" t="s">
        <v>134</v>
      </c>
      <c r="H1017" s="5">
        <v>2666.3439129595054</v>
      </c>
      <c r="I1017" s="5">
        <v>1189.6997476887996</v>
      </c>
      <c r="J1017" s="5">
        <v>0</v>
      </c>
      <c r="K1017" s="5">
        <v>133.31719564797527</v>
      </c>
      <c r="L1017" s="5">
        <v>26.082107489676492</v>
      </c>
      <c r="M1017" s="5">
        <v>399.9515869439258</v>
      </c>
      <c r="N1017" s="5">
        <v>15.072072993235148</v>
      </c>
      <c r="O1017" s="5">
        <v>0</v>
      </c>
      <c r="P1017" s="5">
        <v>1.153955588544566</v>
      </c>
      <c r="Q1017" s="5">
        <v>9.1819429391265697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f t="shared" si="78"/>
        <v>442.0204227868287</v>
      </c>
      <c r="Z1017" s="5">
        <v>16.660864321996605</v>
      </c>
      <c r="AA1017" s="5">
        <v>0</v>
      </c>
      <c r="AB1017" s="5">
        <f>VLOOKUP($E1017,Parametros!$B$3:$F$14,2,FALSE)</f>
        <v>6</v>
      </c>
      <c r="AC1017" s="5" t="str">
        <f>VLOOKUP($E1017,Parametros!$B$3:$F$14,4,FALSE)</f>
        <v>20226</v>
      </c>
      <c r="AD1017" s="5" t="str">
        <f>VLOOKUP($E1017,Parametros!$B$3:$F$14,5,FALSE)</f>
        <v>2022-6-01</v>
      </c>
      <c r="AE1017" s="5">
        <v>0</v>
      </c>
      <c r="AF1017" t="s">
        <v>438</v>
      </c>
      <c r="AG1017" t="s">
        <v>439</v>
      </c>
      <c r="AH1017" s="40">
        <f t="shared" si="79"/>
        <v>875.22443934622527</v>
      </c>
      <c r="AJ1017" t="str">
        <f t="shared" si="77"/>
        <v>INSERT INTO TABLA_PRESUPUESTO VALUES ('VSR','80130-C','14005107-20',2022,'Junio',72.063349,'USD',2666.343913,1189.699748,0,133.317196,26.082107,399.951587,15.072073,0,1.153956,9.181943,0,0,0,0,0,0,0,442.020423,16.660864,0,6,'20226','2022-6-01');</v>
      </c>
    </row>
    <row r="1018" spans="1:36" x14ac:dyDescent="0.2">
      <c r="A1018" s="7" t="s">
        <v>117</v>
      </c>
      <c r="B1018" t="s">
        <v>75</v>
      </c>
      <c r="C1018" t="s">
        <v>297</v>
      </c>
      <c r="D1018">
        <v>2022</v>
      </c>
      <c r="E1018" t="s">
        <v>50</v>
      </c>
      <c r="F1018" s="5">
        <v>39.962402626665813</v>
      </c>
      <c r="G1018" t="s">
        <v>134</v>
      </c>
      <c r="H1018" s="5">
        <v>1478.6088971866352</v>
      </c>
      <c r="I1018" s="5">
        <v>694.87228220605937</v>
      </c>
      <c r="J1018" s="5">
        <v>0</v>
      </c>
      <c r="K1018" s="5">
        <v>73.930444859331757</v>
      </c>
      <c r="L1018" s="5">
        <v>14.463714153366057</v>
      </c>
      <c r="M1018" s="5">
        <v>221.79133457799526</v>
      </c>
      <c r="N1018" s="5">
        <v>8.3581495689758558</v>
      </c>
      <c r="O1018" s="5">
        <v>0</v>
      </c>
      <c r="P1018" s="5">
        <v>0.63992082637471392</v>
      </c>
      <c r="Q1018" s="5">
        <v>5.0918047207883719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f t="shared" si="78"/>
        <v>245.12041627269593</v>
      </c>
      <c r="Z1018" s="5">
        <v>9.2392065785617561</v>
      </c>
      <c r="AA1018" s="5">
        <v>0</v>
      </c>
      <c r="AB1018" s="5">
        <f>VLOOKUP($E1018,Parametros!$B$3:$F$14,2,FALSE)</f>
        <v>6</v>
      </c>
      <c r="AC1018" s="5" t="str">
        <f>VLOOKUP($E1018,Parametros!$B$3:$F$14,4,FALSE)</f>
        <v>20226</v>
      </c>
      <c r="AD1018" s="5" t="str">
        <f>VLOOKUP($E1018,Parametros!$B$3:$F$14,5,FALSE)</f>
        <v>2022-6-01</v>
      </c>
      <c r="AE1018" s="5">
        <v>0</v>
      </c>
      <c r="AF1018" t="s">
        <v>438</v>
      </c>
      <c r="AG1018" t="s">
        <v>439</v>
      </c>
      <c r="AH1018" s="40">
        <f t="shared" si="79"/>
        <v>450.22203969518222</v>
      </c>
      <c r="AJ1018" t="str">
        <f t="shared" si="77"/>
        <v>INSERT INTO TABLA_PRESUPUESTO VALUES ('VSR','80130-C','14005111-20',2022,'Junio',39.962403,'USD',1478.608897,694.872282,0,73.930445,14.463714,221.791335,8.35815,0,0.639921,5.091805,0,0,0,0,0,0,0,245.120416,9.239207,0,6,'20226','2022-6-01');</v>
      </c>
    </row>
    <row r="1019" spans="1:36" x14ac:dyDescent="0.2">
      <c r="A1019" s="7" t="s">
        <v>117</v>
      </c>
      <c r="B1019" t="s">
        <v>75</v>
      </c>
      <c r="C1019" t="s">
        <v>298</v>
      </c>
      <c r="D1019">
        <v>2022</v>
      </c>
      <c r="E1019" t="s">
        <v>50</v>
      </c>
      <c r="F1019" s="5">
        <v>28.047382991051311</v>
      </c>
      <c r="G1019" t="s">
        <v>134</v>
      </c>
      <c r="H1019" s="5">
        <v>1037.7531706688985</v>
      </c>
      <c r="I1019" s="5">
        <v>381.71530630771497</v>
      </c>
      <c r="J1019" s="5">
        <v>0</v>
      </c>
      <c r="K1019" s="5">
        <v>51.887658533444927</v>
      </c>
      <c r="L1019" s="5">
        <v>10.151274790016135</v>
      </c>
      <c r="M1019" s="5">
        <v>155.66297560033476</v>
      </c>
      <c r="N1019" s="5">
        <v>5.8661193183898162</v>
      </c>
      <c r="O1019" s="5">
        <v>0</v>
      </c>
      <c r="P1019" s="5">
        <v>0.44912476031422038</v>
      </c>
      <c r="Q1019" s="5">
        <v>3.5736539280123298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f t="shared" si="78"/>
        <v>172.03635773237369</v>
      </c>
      <c r="Z1019" s="5">
        <v>6.4844841253225436</v>
      </c>
      <c r="AA1019" s="5">
        <v>0</v>
      </c>
      <c r="AB1019" s="5">
        <f>VLOOKUP($E1019,Parametros!$B$3:$F$14,2,FALSE)</f>
        <v>6</v>
      </c>
      <c r="AC1019" s="5" t="str">
        <f>VLOOKUP($E1019,Parametros!$B$3:$F$14,4,FALSE)</f>
        <v>20226</v>
      </c>
      <c r="AD1019" s="5" t="str">
        <f>VLOOKUP($E1019,Parametros!$B$3:$F$14,5,FALSE)</f>
        <v>2022-6-01</v>
      </c>
      <c r="AE1019" s="5">
        <v>0</v>
      </c>
      <c r="AF1019" t="s">
        <v>438</v>
      </c>
      <c r="AG1019" t="s">
        <v>439</v>
      </c>
      <c r="AH1019" s="40">
        <f t="shared" si="79"/>
        <v>421.96257330534888</v>
      </c>
      <c r="AJ1019" t="str">
        <f t="shared" si="77"/>
        <v>INSERT INTO TABLA_PRESUPUESTO VALUES ('VSR','80130-C','14005109-20',2022,'Junio',28.047383,'USD',1037.753171,381.715306,0,51.887659,10.151275,155.662976,5.866119,0,0.449125,3.573654,0,0,0,0,0,0,0,172.036358,6.484484,0,6,'20226','2022-6-01');</v>
      </c>
    </row>
    <row r="1020" spans="1:36" x14ac:dyDescent="0.2">
      <c r="A1020" s="7" t="s">
        <v>117</v>
      </c>
      <c r="B1020" t="s">
        <v>75</v>
      </c>
      <c r="C1020" t="s">
        <v>299</v>
      </c>
      <c r="D1020">
        <v>2022</v>
      </c>
      <c r="E1020" t="s">
        <v>50</v>
      </c>
      <c r="F1020" s="5">
        <v>44.425416854438936</v>
      </c>
      <c r="G1020" t="s">
        <v>134</v>
      </c>
      <c r="H1020" s="5">
        <v>1643.7404236142406</v>
      </c>
      <c r="I1020" s="5">
        <v>803.8728186977421</v>
      </c>
      <c r="J1020" s="5">
        <v>0</v>
      </c>
      <c r="K1020" s="5">
        <v>82.187021180712037</v>
      </c>
      <c r="L1020" s="5">
        <v>16.079026492215338</v>
      </c>
      <c r="M1020" s="5">
        <v>246.56106354213608</v>
      </c>
      <c r="N1020" s="5">
        <v>9.291590453215985</v>
      </c>
      <c r="O1020" s="5">
        <v>0</v>
      </c>
      <c r="P1020" s="5">
        <v>0.71138739407434903</v>
      </c>
      <c r="Q1020" s="5">
        <v>5.660459141450187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f t="shared" si="78"/>
        <v>272.49554472938019</v>
      </c>
      <c r="Z1020" s="5">
        <v>10.27104419850359</v>
      </c>
      <c r="AA1020" s="5">
        <v>0</v>
      </c>
      <c r="AB1020" s="5">
        <f>VLOOKUP($E1020,Parametros!$B$3:$F$14,2,FALSE)</f>
        <v>6</v>
      </c>
      <c r="AC1020" s="5" t="str">
        <f>VLOOKUP($E1020,Parametros!$B$3:$F$14,4,FALSE)</f>
        <v>20226</v>
      </c>
      <c r="AD1020" s="5" t="str">
        <f>VLOOKUP($E1020,Parametros!$B$3:$F$14,5,FALSE)</f>
        <v>2022-6-01</v>
      </c>
      <c r="AE1020" s="5">
        <v>0</v>
      </c>
      <c r="AF1020" t="s">
        <v>438</v>
      </c>
      <c r="AG1020" t="s">
        <v>439</v>
      </c>
      <c r="AH1020" s="40">
        <f t="shared" si="79"/>
        <v>469.10601251419081</v>
      </c>
      <c r="AJ1020" t="str">
        <f t="shared" si="77"/>
        <v>INSERT INTO TABLA_PRESUPUESTO VALUES ('VSR','80130-C','14005112-20',2022,'Junio',44.425417,'USD',1643.740424,803.872819,0,82.187021,16.079026,246.561064,9.29159,0,0.711387,5.660459,0,0,0,0,0,0,0,272.495545,10.271044,0,6,'20226','2022-6-01');</v>
      </c>
    </row>
    <row r="1021" spans="1:36" x14ac:dyDescent="0.2">
      <c r="A1021" s="7" t="s">
        <v>117</v>
      </c>
      <c r="B1021" t="s">
        <v>75</v>
      </c>
      <c r="C1021" t="s">
        <v>300</v>
      </c>
      <c r="D1021">
        <v>2022</v>
      </c>
      <c r="E1021" t="s">
        <v>50</v>
      </c>
      <c r="F1021" s="5">
        <v>69.483808665422018</v>
      </c>
      <c r="G1021" t="s">
        <v>134</v>
      </c>
      <c r="H1021" s="5">
        <v>2570.9009206206147</v>
      </c>
      <c r="I1021" s="5">
        <v>983.22777711310198</v>
      </c>
      <c r="J1021" s="5">
        <v>0</v>
      </c>
      <c r="K1021" s="5">
        <v>128.54504603103075</v>
      </c>
      <c r="L1021" s="5">
        <v>25.148486596580124</v>
      </c>
      <c r="M1021" s="5">
        <v>385.63513809309217</v>
      </c>
      <c r="N1021" s="5">
        <v>14.53256128950003</v>
      </c>
      <c r="O1021" s="5">
        <v>0</v>
      </c>
      <c r="P1021" s="5">
        <v>1.112649223727346</v>
      </c>
      <c r="Q1021" s="5">
        <v>8.8532711180101096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f t="shared" si="78"/>
        <v>426.1981008348003</v>
      </c>
      <c r="Z1021" s="5">
        <v>16.064481110470595</v>
      </c>
      <c r="AA1021" s="5">
        <v>0</v>
      </c>
      <c r="AB1021" s="5">
        <f>VLOOKUP($E1021,Parametros!$B$3:$F$14,2,FALSE)</f>
        <v>6</v>
      </c>
      <c r="AC1021" s="5" t="str">
        <f>VLOOKUP($E1021,Parametros!$B$3:$F$14,4,FALSE)</f>
        <v>20226</v>
      </c>
      <c r="AD1021" s="5" t="str">
        <f>VLOOKUP($E1021,Parametros!$B$3:$F$14,5,FALSE)</f>
        <v>2022-6-01</v>
      </c>
      <c r="AE1021" s="5">
        <v>0</v>
      </c>
      <c r="AF1021" t="s">
        <v>438</v>
      </c>
      <c r="AG1021" t="s">
        <v>439</v>
      </c>
      <c r="AH1021" s="40">
        <f t="shared" si="79"/>
        <v>1007.7815100451015</v>
      </c>
      <c r="AJ1021" t="str">
        <f t="shared" si="77"/>
        <v>INSERT INTO TABLA_PRESUPUESTO VALUES ('VSR','80130-C','14005108-20',2022,'Junio',69.483809,'USD',2570.900921,983.227777,0,128.545046,25.148487,385.635138,14.532561,0,1.112649,8.853271,0,0,0,0,0,0,0,426.198101,16.064481,0,6,'20226','2022-6-01');</v>
      </c>
    </row>
    <row r="1022" spans="1:36" x14ac:dyDescent="0.2">
      <c r="A1022" s="7" t="s">
        <v>117</v>
      </c>
      <c r="B1022" t="s">
        <v>75</v>
      </c>
      <c r="C1022" t="s">
        <v>301</v>
      </c>
      <c r="D1022">
        <v>2022</v>
      </c>
      <c r="E1022" t="s">
        <v>50</v>
      </c>
      <c r="F1022" s="5">
        <v>57.200283267881289</v>
      </c>
      <c r="G1022" t="s">
        <v>134</v>
      </c>
      <c r="H1022" s="5">
        <v>2116.4104809116079</v>
      </c>
      <c r="I1022" s="5">
        <v>798.85370157498687</v>
      </c>
      <c r="J1022" s="5">
        <v>0</v>
      </c>
      <c r="K1022" s="5">
        <v>105.82052404558038</v>
      </c>
      <c r="L1022" s="5">
        <v>20.702672819930719</v>
      </c>
      <c r="M1022" s="5">
        <v>317.46157213674115</v>
      </c>
      <c r="N1022" s="5">
        <v>11.963457938380399</v>
      </c>
      <c r="O1022" s="5">
        <v>0</v>
      </c>
      <c r="P1022" s="5">
        <v>0.91595224840724931</v>
      </c>
      <c r="Q1022" s="5">
        <v>7.2881672079317168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f t="shared" si="78"/>
        <v>350.85371058704527</v>
      </c>
      <c r="Z1022" s="5">
        <v>13.224561055584807</v>
      </c>
      <c r="AA1022" s="5">
        <v>0</v>
      </c>
      <c r="AB1022" s="5">
        <f>VLOOKUP($E1022,Parametros!$B$3:$F$14,2,FALSE)</f>
        <v>6</v>
      </c>
      <c r="AC1022" s="5" t="str">
        <f>VLOOKUP($E1022,Parametros!$B$3:$F$14,4,FALSE)</f>
        <v>20226</v>
      </c>
      <c r="AD1022" s="5" t="str">
        <f>VLOOKUP($E1022,Parametros!$B$3:$F$14,5,FALSE)</f>
        <v>2022-6-01</v>
      </c>
      <c r="AE1022" s="5">
        <v>0</v>
      </c>
      <c r="AF1022" t="s">
        <v>438</v>
      </c>
      <c r="AG1022" t="s">
        <v>439</v>
      </c>
      <c r="AH1022" s="40">
        <f t="shared" si="79"/>
        <v>840.17987188406471</v>
      </c>
      <c r="AJ1022" t="str">
        <f t="shared" si="77"/>
        <v>INSERT INTO TABLA_PRESUPUESTO VALUES ('VSR','80130-C','14005110-20',2022,'Junio',57.200283,'USD',2116.410481,798.853702,0,105.820524,20.702673,317.461572,11.963458,0,0.915952,7.288167,0,0,0,0,0,0,0,350.853711,13.224561,0,6,'20226','2022-6-01');</v>
      </c>
    </row>
    <row r="1023" spans="1:36" x14ac:dyDescent="0.2">
      <c r="A1023" s="7" t="s">
        <v>117</v>
      </c>
      <c r="B1023" t="s">
        <v>75</v>
      </c>
      <c r="C1023" t="s">
        <v>302</v>
      </c>
      <c r="D1023">
        <v>2022</v>
      </c>
      <c r="E1023" t="s">
        <v>50</v>
      </c>
      <c r="F1023" s="5">
        <v>12.861874718341594</v>
      </c>
      <c r="G1023" t="s">
        <v>134</v>
      </c>
      <c r="H1023" s="5">
        <v>900.33123028391162</v>
      </c>
      <c r="I1023" s="5">
        <v>330.22699670708653</v>
      </c>
      <c r="J1023" s="5">
        <v>0</v>
      </c>
      <c r="K1023" s="5">
        <v>45.01656151419558</v>
      </c>
      <c r="L1023" s="5">
        <v>4.6551375086333113</v>
      </c>
      <c r="M1023" s="5">
        <v>135.04968454258673</v>
      </c>
      <c r="N1023" s="5">
        <v>2.6900653005681763</v>
      </c>
      <c r="O1023" s="5">
        <v>0</v>
      </c>
      <c r="P1023" s="5">
        <v>0.20595812457475102</v>
      </c>
      <c r="Q1023" s="5">
        <v>3.1004214957420051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f t="shared" si="78"/>
        <v>144.01976242094165</v>
      </c>
      <c r="Z1023" s="5">
        <v>2.9736329574699907</v>
      </c>
      <c r="AA1023" s="5">
        <v>0</v>
      </c>
      <c r="AB1023" s="5">
        <f>VLOOKUP($E1023,Parametros!$B$3:$F$14,2,FALSE)</f>
        <v>6</v>
      </c>
      <c r="AC1023" s="5" t="str">
        <f>VLOOKUP($E1023,Parametros!$B$3:$F$14,4,FALSE)</f>
        <v>20226</v>
      </c>
      <c r="AD1023" s="5" t="str">
        <f>VLOOKUP($E1023,Parametros!$B$3:$F$14,5,FALSE)</f>
        <v>2022-6-01</v>
      </c>
      <c r="AE1023" s="5">
        <v>0</v>
      </c>
      <c r="AF1023" t="s">
        <v>438</v>
      </c>
      <c r="AG1023" t="s">
        <v>439</v>
      </c>
      <c r="AH1023" s="40">
        <f t="shared" si="79"/>
        <v>376.41277213305449</v>
      </c>
      <c r="AJ1023" t="str">
        <f t="shared" si="77"/>
        <v>INSERT INTO TABLA_PRESUPUESTO VALUES ('VSR','80130-C','14005121-17',2022,'Junio',12.861875,'USD',900.33123,330.226997,0,45.016562,4.655138,135.049685,2.690065,0,0.205958,3.100421,0,0,0,0,0,0,0,144.019762,2.973633,0,6,'20226','2022-6-01');</v>
      </c>
    </row>
    <row r="1024" spans="1:36" x14ac:dyDescent="0.2">
      <c r="A1024" s="7" t="s">
        <v>117</v>
      </c>
      <c r="B1024" t="s">
        <v>75</v>
      </c>
      <c r="C1024" t="s">
        <v>303</v>
      </c>
      <c r="D1024">
        <v>2022</v>
      </c>
      <c r="E1024" t="s">
        <v>50</v>
      </c>
      <c r="F1024" s="5">
        <v>10.497296079315005</v>
      </c>
      <c r="G1024" t="s">
        <v>134</v>
      </c>
      <c r="H1024" s="5">
        <v>734.81072555205037</v>
      </c>
      <c r="I1024" s="5">
        <v>371.00133048830304</v>
      </c>
      <c r="J1024" s="5">
        <v>0</v>
      </c>
      <c r="K1024" s="5">
        <v>36.740536277602516</v>
      </c>
      <c r="L1024" s="5">
        <v>3.7993183566283011</v>
      </c>
      <c r="M1024" s="5">
        <v>110.22160883280755</v>
      </c>
      <c r="N1024" s="5">
        <v>2.1955129054776479</v>
      </c>
      <c r="O1024" s="5">
        <v>0</v>
      </c>
      <c r="P1024" s="5">
        <v>0.16809395682563241</v>
      </c>
      <c r="Q1024" s="5">
        <v>2.5304275717337252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f t="shared" si="78"/>
        <v>117.54259161374902</v>
      </c>
      <c r="Z1024" s="5">
        <v>2.426948346904477</v>
      </c>
      <c r="AA1024" s="5">
        <v>0</v>
      </c>
      <c r="AB1024" s="5">
        <f>VLOOKUP($E1024,Parametros!$B$3:$F$14,2,FALSE)</f>
        <v>6</v>
      </c>
      <c r="AC1024" s="5" t="str">
        <f>VLOOKUP($E1024,Parametros!$B$3:$F$14,4,FALSE)</f>
        <v>20226</v>
      </c>
      <c r="AD1024" s="5" t="str">
        <f>VLOOKUP($E1024,Parametros!$B$3:$F$14,5,FALSE)</f>
        <v>2022-6-01</v>
      </c>
      <c r="AE1024" s="5">
        <v>0</v>
      </c>
      <c r="AF1024" t="s">
        <v>438</v>
      </c>
      <c r="AG1024" t="s">
        <v>439</v>
      </c>
      <c r="AH1024" s="40">
        <f t="shared" si="79"/>
        <v>205.72694881576743</v>
      </c>
      <c r="AJ1024" t="str">
        <f t="shared" si="77"/>
        <v>INSERT INTO TABLA_PRESUPUESTO VALUES ('VSR','80130-C','14005119-18',2022,'Junio',10.497296,'USD',734.810726,371.00133,0,36.740536,3.799318,110.221609,2.195513,0,0.168094,2.530428,0,0,0,0,0,0,0,117.542592,2.426948,0,6,'20226','2022-6-01');</v>
      </c>
    </row>
    <row r="1025" spans="1:36" x14ac:dyDescent="0.2">
      <c r="A1025" s="7" t="s">
        <v>117</v>
      </c>
      <c r="B1025" t="s">
        <v>75</v>
      </c>
      <c r="C1025" t="s">
        <v>304</v>
      </c>
      <c r="D1025">
        <v>2022</v>
      </c>
      <c r="E1025" t="s">
        <v>50</v>
      </c>
      <c r="F1025" s="5">
        <v>14.044164037854888</v>
      </c>
      <c r="G1025" t="s">
        <v>134</v>
      </c>
      <c r="H1025" s="5">
        <v>983.09148264984208</v>
      </c>
      <c r="I1025" s="5">
        <v>433.87316460594189</v>
      </c>
      <c r="J1025" s="5">
        <v>0</v>
      </c>
      <c r="K1025" s="5">
        <v>49.154574132492108</v>
      </c>
      <c r="L1025" s="5">
        <v>5.0830470846358162</v>
      </c>
      <c r="M1025" s="5">
        <v>147.46372239747632</v>
      </c>
      <c r="N1025" s="5">
        <v>2.9373414981134403</v>
      </c>
      <c r="O1025" s="5">
        <v>0</v>
      </c>
      <c r="P1025" s="5">
        <v>0.22489020844931029</v>
      </c>
      <c r="Q1025" s="5">
        <v>3.3854184577461441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f t="shared" si="78"/>
        <v>157.25834782453796</v>
      </c>
      <c r="Z1025" s="5">
        <v>3.2469752627527471</v>
      </c>
      <c r="AA1025" s="5">
        <v>0</v>
      </c>
      <c r="AB1025" s="5">
        <f>VLOOKUP($E1025,Parametros!$B$3:$F$14,2,FALSE)</f>
        <v>6</v>
      </c>
      <c r="AC1025" s="5" t="str">
        <f>VLOOKUP($E1025,Parametros!$B$3:$F$14,4,FALSE)</f>
        <v>20226</v>
      </c>
      <c r="AD1025" s="5" t="str">
        <f>VLOOKUP($E1025,Parametros!$B$3:$F$14,5,FALSE)</f>
        <v>2022-6-01</v>
      </c>
      <c r="AE1025" s="5">
        <v>0</v>
      </c>
      <c r="AF1025" t="s">
        <v>438</v>
      </c>
      <c r="AG1025" t="s">
        <v>439</v>
      </c>
      <c r="AH1025" s="40">
        <f t="shared" si="79"/>
        <v>337.72234900223424</v>
      </c>
      <c r="AJ1025" t="str">
        <f t="shared" si="77"/>
        <v>INSERT INTO TABLA_PRESUPUESTO VALUES ('VSR','80130-C','14005117-18',2022,'Junio',14.044164,'USD',983.091483,433.873165,0,49.154574,5.083047,147.463722,2.937341,0,0.22489,3.385418,0,0,0,0,0,0,0,157.258348,3.246975,0,6,'20226','2022-6-01');</v>
      </c>
    </row>
    <row r="1026" spans="1:36" x14ac:dyDescent="0.2">
      <c r="A1026" s="7" t="s">
        <v>117</v>
      </c>
      <c r="B1026" t="s">
        <v>75</v>
      </c>
      <c r="C1026" t="s">
        <v>305</v>
      </c>
      <c r="D1026">
        <v>2022</v>
      </c>
      <c r="E1026" t="s">
        <v>50</v>
      </c>
      <c r="F1026" s="5">
        <v>4.1917530419107702</v>
      </c>
      <c r="G1026" t="s">
        <v>134</v>
      </c>
      <c r="H1026" s="5">
        <v>293.42271293375393</v>
      </c>
      <c r="I1026" s="5">
        <v>100.31035480983786</v>
      </c>
      <c r="J1026" s="5">
        <v>0</v>
      </c>
      <c r="K1026" s="5">
        <v>14.671135646687695</v>
      </c>
      <c r="L1026" s="5">
        <v>1.5171339512816084</v>
      </c>
      <c r="M1026" s="5">
        <v>44.013406940063085</v>
      </c>
      <c r="N1026" s="5">
        <v>0.87670651856957282</v>
      </c>
      <c r="O1026" s="5">
        <v>0</v>
      </c>
      <c r="P1026" s="5">
        <v>6.712284282798292E-2</v>
      </c>
      <c r="Q1026" s="5">
        <v>1.0104437743783137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f t="shared" si="78"/>
        <v>46.936802794568727</v>
      </c>
      <c r="Z1026" s="5">
        <v>0.96912271872977418</v>
      </c>
      <c r="AA1026" s="5">
        <v>0</v>
      </c>
      <c r="AB1026" s="5">
        <f>VLOOKUP($E1026,Parametros!$B$3:$F$14,2,FALSE)</f>
        <v>6</v>
      </c>
      <c r="AC1026" s="5" t="str">
        <f>VLOOKUP($E1026,Parametros!$B$3:$F$14,4,FALSE)</f>
        <v>20226</v>
      </c>
      <c r="AD1026" s="5" t="str">
        <f>VLOOKUP($E1026,Parametros!$B$3:$F$14,5,FALSE)</f>
        <v>2022-6-01</v>
      </c>
      <c r="AE1026" s="5">
        <v>0</v>
      </c>
      <c r="AF1026" t="s">
        <v>438</v>
      </c>
      <c r="AG1026" t="s">
        <v>439</v>
      </c>
      <c r="AH1026" s="40">
        <f t="shared" si="79"/>
        <v>129.98728573137805</v>
      </c>
      <c r="AJ1026" t="str">
        <f t="shared" si="77"/>
        <v>INSERT INTO TABLA_PRESUPUESTO VALUES ('VSR','80130-C','14005118-18',2022,'Junio',4.191753,'USD',293.422713,100.310355,0,14.671136,1.517134,44.013407,0.876707,0,0.067123,1.010444,0,0,0,0,0,0,0,46.936803,0.969123,0,6,'20226','2022-6-01');</v>
      </c>
    </row>
    <row r="1027" spans="1:36" x14ac:dyDescent="0.2">
      <c r="A1027" s="7" t="s">
        <v>117</v>
      </c>
      <c r="B1027" t="s">
        <v>75</v>
      </c>
      <c r="C1027" t="s">
        <v>306</v>
      </c>
      <c r="D1027">
        <v>2022</v>
      </c>
      <c r="E1027" t="s">
        <v>50</v>
      </c>
      <c r="F1027" s="5">
        <v>4.9620324470482187</v>
      </c>
      <c r="G1027" t="s">
        <v>134</v>
      </c>
      <c r="H1027" s="5">
        <v>347.34227129337529</v>
      </c>
      <c r="I1027" s="5">
        <v>216.72663204947048</v>
      </c>
      <c r="J1027" s="5">
        <v>0</v>
      </c>
      <c r="K1027" s="5">
        <v>17.367113564668767</v>
      </c>
      <c r="L1027" s="5">
        <v>1.7959235235256643</v>
      </c>
      <c r="M1027" s="5">
        <v>52.101340694006296</v>
      </c>
      <c r="N1027" s="5">
        <v>1.0378107078793659</v>
      </c>
      <c r="O1027" s="5">
        <v>0</v>
      </c>
      <c r="P1027" s="5">
        <v>7.9457382322013964E-2</v>
      </c>
      <c r="Q1027" s="5">
        <v>1.1961236132597983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f t="shared" si="78"/>
        <v>55.561941769639049</v>
      </c>
      <c r="Z1027" s="5">
        <v>1.1472093721715702</v>
      </c>
      <c r="AA1027" s="5">
        <v>0</v>
      </c>
      <c r="AB1027" s="5">
        <f>VLOOKUP($E1027,Parametros!$B$3:$F$14,2,FALSE)</f>
        <v>6</v>
      </c>
      <c r="AC1027" s="5" t="str">
        <f>VLOOKUP($E1027,Parametros!$B$3:$F$14,4,FALSE)</f>
        <v>20226</v>
      </c>
      <c r="AD1027" s="5" t="str">
        <f>VLOOKUP($E1027,Parametros!$B$3:$F$14,5,FALSE)</f>
        <v>2022-6-01</v>
      </c>
      <c r="AE1027" s="5">
        <v>0</v>
      </c>
      <c r="AF1027" t="s">
        <v>438</v>
      </c>
      <c r="AG1027" t="s">
        <v>439</v>
      </c>
      <c r="AH1027" s="40">
        <f t="shared" si="79"/>
        <v>55.890660386071374</v>
      </c>
      <c r="AJ1027" t="str">
        <f t="shared" si="77"/>
        <v>INSERT INTO TABLA_PRESUPUESTO VALUES ('VSR','80130-C','14005120-17',2022,'Junio',4.962032,'USD',347.342271,216.726632,0,17.367114,1.795924,52.101341,1.037811,0,0.079457,1.196124,0,0,0,0,0,0,0,55.561942,1.147209,0,6,'20226','2022-6-01');</v>
      </c>
    </row>
    <row r="1028" spans="1:36" x14ac:dyDescent="0.2">
      <c r="A1028" s="7" t="s">
        <v>117</v>
      </c>
      <c r="B1028" t="s">
        <v>109</v>
      </c>
      <c r="C1028" t="s">
        <v>162</v>
      </c>
      <c r="D1028">
        <v>2022</v>
      </c>
      <c r="E1028" t="s">
        <v>50</v>
      </c>
      <c r="F1028" s="5">
        <v>45</v>
      </c>
      <c r="G1028" t="s">
        <v>134</v>
      </c>
      <c r="H1028" s="5">
        <v>4050</v>
      </c>
      <c r="I1028" s="5">
        <v>3682.7898024964188</v>
      </c>
      <c r="J1028" s="5">
        <v>0</v>
      </c>
      <c r="K1028" s="5">
        <v>0</v>
      </c>
      <c r="L1028" s="5">
        <v>16.286987120918671</v>
      </c>
      <c r="M1028" s="5">
        <v>0</v>
      </c>
      <c r="N1028" s="5">
        <v>51.964285714285715</v>
      </c>
      <c r="O1028" s="5">
        <v>77.678571428571431</v>
      </c>
      <c r="P1028" s="5">
        <v>3.5</v>
      </c>
      <c r="Q1028" s="5">
        <v>13.946763852449584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f t="shared" si="78"/>
        <v>157.49350736618899</v>
      </c>
      <c r="Z1028" s="5">
        <v>10.403886370882288</v>
      </c>
      <c r="AA1028" s="5">
        <v>0</v>
      </c>
      <c r="AB1028" s="5">
        <f>VLOOKUP($E1028,Parametros!$B$3:$F$14,2,FALSE)</f>
        <v>6</v>
      </c>
      <c r="AC1028" s="5" t="str">
        <f>VLOOKUP($E1028,Parametros!$B$3:$F$14,4,FALSE)</f>
        <v>20226</v>
      </c>
      <c r="AD1028" s="5" t="str">
        <f>VLOOKUP($E1028,Parametros!$B$3:$F$14,5,FALSE)</f>
        <v>2022-6-01</v>
      </c>
      <c r="AE1028" s="5">
        <v>0</v>
      </c>
      <c r="AF1028" t="s">
        <v>438</v>
      </c>
      <c r="AG1028" t="s">
        <v>440</v>
      </c>
      <c r="AH1028" s="40">
        <f t="shared" si="79"/>
        <v>193.42970301647318</v>
      </c>
      <c r="AJ1028" t="str">
        <f t="shared" si="77"/>
        <v>INSERT INTO TABLA_PRESUPUESTO VALUES ('VSR','CRIP_BRASIL','14004877-15',2022,'Junio',45,'USD',4050,3682.789802,0,0,16.286987,0,51.964286,77.678571,3.5,13.946764,0,0,0,0,0,0,0,157.493507,10.403886,0,6,'20226','2022-6-01');</v>
      </c>
    </row>
    <row r="1029" spans="1:36" x14ac:dyDescent="0.2">
      <c r="A1029" s="7" t="s">
        <v>117</v>
      </c>
      <c r="B1029" t="s">
        <v>109</v>
      </c>
      <c r="C1029" t="s">
        <v>307</v>
      </c>
      <c r="D1029">
        <v>2022</v>
      </c>
      <c r="E1029" t="s">
        <v>50</v>
      </c>
      <c r="F1029" s="5">
        <v>90</v>
      </c>
      <c r="G1029" t="s">
        <v>134</v>
      </c>
      <c r="H1029" s="5">
        <v>2700</v>
      </c>
      <c r="I1029" s="5">
        <v>1268.8006244985399</v>
      </c>
      <c r="J1029" s="5">
        <v>0</v>
      </c>
      <c r="K1029" s="5">
        <v>0</v>
      </c>
      <c r="L1029" s="5">
        <v>32.573974241837341</v>
      </c>
      <c r="M1029" s="5">
        <v>0</v>
      </c>
      <c r="N1029" s="5">
        <v>103.92857142857143</v>
      </c>
      <c r="O1029" s="5">
        <v>155.35714285714286</v>
      </c>
      <c r="P1029" s="5">
        <v>7</v>
      </c>
      <c r="Q1029" s="5">
        <v>9.2978425682997212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f t="shared" si="78"/>
        <v>296.39132959577853</v>
      </c>
      <c r="Z1029" s="5">
        <v>20.807772741764577</v>
      </c>
      <c r="AA1029" s="5">
        <v>0</v>
      </c>
      <c r="AB1029" s="5">
        <f>VLOOKUP($E1029,Parametros!$B$3:$F$14,2,FALSE)</f>
        <v>6</v>
      </c>
      <c r="AC1029" s="5" t="str">
        <f>VLOOKUP($E1029,Parametros!$B$3:$F$14,4,FALSE)</f>
        <v>20226</v>
      </c>
      <c r="AD1029" s="5" t="str">
        <f>VLOOKUP($E1029,Parametros!$B$3:$F$14,5,FALSE)</f>
        <v>2022-6-01</v>
      </c>
      <c r="AE1029" s="5">
        <v>0</v>
      </c>
      <c r="AF1029" t="s">
        <v>438</v>
      </c>
      <c r="AG1029" t="s">
        <v>440</v>
      </c>
      <c r="AH1029" s="40">
        <f t="shared" si="79"/>
        <v>1102.2340716638441</v>
      </c>
      <c r="AJ1029" t="str">
        <f t="shared" si="77"/>
        <v>INSERT INTO TABLA_PRESUPUESTO VALUES ('VSR','CRIP_BRASIL','14004818-18',2022,'Junio',90,'USD',2700,1268.800624,0,0,32.573974,0,103.928571,155.357143,7,9.297843,0,0,0,0,0,0,0,296.39133,20.807773,0,6,'20226','2022-6-01');</v>
      </c>
    </row>
    <row r="1030" spans="1:36" x14ac:dyDescent="0.2">
      <c r="A1030" s="7" t="s">
        <v>117</v>
      </c>
      <c r="B1030" t="s">
        <v>109</v>
      </c>
      <c r="C1030" t="s">
        <v>308</v>
      </c>
      <c r="D1030">
        <v>2022</v>
      </c>
      <c r="E1030" t="s">
        <v>50</v>
      </c>
      <c r="F1030" s="5">
        <v>135</v>
      </c>
      <c r="G1030" t="s">
        <v>134</v>
      </c>
      <c r="H1030" s="5">
        <v>4050</v>
      </c>
      <c r="I1030" s="5">
        <v>2504.4122486544193</v>
      </c>
      <c r="J1030" s="5">
        <v>0</v>
      </c>
      <c r="K1030" s="5">
        <v>0</v>
      </c>
      <c r="L1030" s="5">
        <v>48.860961362756015</v>
      </c>
      <c r="M1030" s="5">
        <v>0</v>
      </c>
      <c r="N1030" s="5">
        <v>155.89285714285714</v>
      </c>
      <c r="O1030" s="5">
        <v>233.03571428571428</v>
      </c>
      <c r="P1030" s="5">
        <v>10.5</v>
      </c>
      <c r="Q1030" s="5">
        <v>13.946763852449584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f t="shared" si="78"/>
        <v>444.58699439366791</v>
      </c>
      <c r="Z1030" s="5">
        <v>31.211659112646863</v>
      </c>
      <c r="AA1030" s="5">
        <v>0</v>
      </c>
      <c r="AB1030" s="5">
        <f>VLOOKUP($E1030,Parametros!$B$3:$F$14,2,FALSE)</f>
        <v>6</v>
      </c>
      <c r="AC1030" s="5" t="str">
        <f>VLOOKUP($E1030,Parametros!$B$3:$F$14,4,FALSE)</f>
        <v>20226</v>
      </c>
      <c r="AD1030" s="5" t="str">
        <f>VLOOKUP($E1030,Parametros!$B$3:$F$14,5,FALSE)</f>
        <v>2022-6-01</v>
      </c>
      <c r="AE1030" s="5">
        <v>0</v>
      </c>
      <c r="AF1030" t="s">
        <v>438</v>
      </c>
      <c r="AG1030" t="s">
        <v>440</v>
      </c>
      <c r="AH1030" s="40">
        <f t="shared" si="79"/>
        <v>1052.1397955891566</v>
      </c>
      <c r="AJ1030" t="str">
        <f t="shared" si="77"/>
        <v>INSERT INTO TABLA_PRESUPUESTO VALUES ('VSR','CRIP_BRASIL','14002618-18',2022,'Junio',135,'USD',4050,2504.412249,0,0,48.860961,0,155.892857,233.035714,10.5,13.946764,0,0,0,0,0,0,0,444.586994,31.211659,0,6,'20226','2022-6-01');</v>
      </c>
    </row>
    <row r="1031" spans="1:36" x14ac:dyDescent="0.2">
      <c r="A1031" s="7" t="s">
        <v>117</v>
      </c>
      <c r="B1031" t="s">
        <v>109</v>
      </c>
      <c r="C1031" t="s">
        <v>309</v>
      </c>
      <c r="D1031">
        <v>2022</v>
      </c>
      <c r="E1031" t="s">
        <v>50</v>
      </c>
      <c r="F1031" s="5">
        <v>90</v>
      </c>
      <c r="G1031" t="s">
        <v>134</v>
      </c>
      <c r="H1031" s="5">
        <v>2700</v>
      </c>
      <c r="I1031" s="5">
        <v>1543.6905603282153</v>
      </c>
      <c r="J1031" s="5">
        <v>0</v>
      </c>
      <c r="K1031" s="5">
        <v>0</v>
      </c>
      <c r="L1031" s="5">
        <v>32.573974241837341</v>
      </c>
      <c r="M1031" s="5">
        <v>0</v>
      </c>
      <c r="N1031" s="5">
        <v>103.92857142857143</v>
      </c>
      <c r="O1031" s="5">
        <v>155.35714285714286</v>
      </c>
      <c r="P1031" s="5">
        <v>7</v>
      </c>
      <c r="Q1031" s="5">
        <v>9.2978425682997212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f t="shared" si="78"/>
        <v>296.39132959577853</v>
      </c>
      <c r="Z1031" s="5">
        <v>20.807772741764577</v>
      </c>
      <c r="AA1031" s="5">
        <v>0</v>
      </c>
      <c r="AB1031" s="5">
        <f>VLOOKUP($E1031,Parametros!$B$3:$F$14,2,FALSE)</f>
        <v>6</v>
      </c>
      <c r="AC1031" s="5" t="str">
        <f>VLOOKUP($E1031,Parametros!$B$3:$F$14,4,FALSE)</f>
        <v>20226</v>
      </c>
      <c r="AD1031" s="5" t="str">
        <f>VLOOKUP($E1031,Parametros!$B$3:$F$14,5,FALSE)</f>
        <v>2022-6-01</v>
      </c>
      <c r="AE1031" s="5">
        <v>0</v>
      </c>
      <c r="AF1031" t="s">
        <v>438</v>
      </c>
      <c r="AG1031" t="s">
        <v>440</v>
      </c>
      <c r="AH1031" s="40">
        <f t="shared" si="79"/>
        <v>827.34413583416892</v>
      </c>
      <c r="AJ1031" t="str">
        <f t="shared" ref="AJ1031:AJ1094" si="80">TRIM(_xlfn.CONCAT("INSERT INTO TABLA_PRESUPUESTO VALUES ('",A1031,"','",B1031,"','",C1031,"',",D1031,",'",E1031,"',",SUBSTITUTE(ROUND(F1031,6),",","."),",'",G1031,"',",SUBSTITUTE(ROUND(H1031,6),",","."),",",SUBSTITUTE(ROUND(I1031,6),",","."),",",SUBSTITUTE(ROUND(J1031,6),",","."),",",SUBSTITUTE(ROUND(K1031,6),",","."),",",SUBSTITUTE(ROUND(L1031,6),",","."),",",SUBSTITUTE(ROUND(M1031,6),",","."),",",SUBSTITUTE(ROUND(N1031,6),",","."),",",SUBSTITUTE(ROUND(O1031,6),",","."),",",SUBSTITUTE(ROUND(P1031,6),",","."),",",SUBSTITUTE(ROUND(Q1031,6),",","."),",",SUBSTITUTE(ROUND(R1031,6),",","."),",",SUBSTITUTE(ROUND(S1031,6),",","."),",",SUBSTITUTE(ROUND(T1031,6),",","."),",",SUBSTITUTE(ROUND(U1031,6),",","."),",",SUBSTITUTE(ROUND(V1031,6),",","."),",",SUBSTITUTE(ROUND(W1031,6),",","."),",",SUBSTITUTE(ROUND(X1031,6),",","."),",",SUBSTITUTE(ROUND(Y1031,6),",","."),",",SUBSTITUTE(ROUND(Z1031,6),",","."),",",SUBSTITUTE(ROUND(AA1031,6),",","."),",",AB1031,",'",AC1031,"','",AD1031,"');"))</f>
        <v>INSERT INTO TABLA_PRESUPUESTO VALUES ('VSR','CRIP_BRASIL','14002924-18',2022,'Junio',90,'USD',2700,1543.69056,0,0,32.573974,0,103.928571,155.357143,7,9.297843,0,0,0,0,0,0,0,296.39133,20.807773,0,6,'20226','2022-6-01');</v>
      </c>
    </row>
    <row r="1032" spans="1:36" x14ac:dyDescent="0.2">
      <c r="A1032" s="7" t="s">
        <v>117</v>
      </c>
      <c r="B1032" t="s">
        <v>66</v>
      </c>
      <c r="C1032" t="s">
        <v>310</v>
      </c>
      <c r="D1032">
        <v>2022</v>
      </c>
      <c r="E1032" t="s">
        <v>50</v>
      </c>
      <c r="F1032" s="5">
        <v>135</v>
      </c>
      <c r="G1032" t="s">
        <v>134</v>
      </c>
      <c r="H1032" s="5">
        <v>3510</v>
      </c>
      <c r="I1032" s="5">
        <v>2132.5573465926977</v>
      </c>
      <c r="J1032" s="5">
        <v>0</v>
      </c>
      <c r="K1032" s="5">
        <v>0</v>
      </c>
      <c r="L1032" s="5">
        <v>0</v>
      </c>
      <c r="M1032" s="5">
        <v>0</v>
      </c>
      <c r="N1032" s="5">
        <v>102.78409090909091</v>
      </c>
      <c r="O1032" s="5">
        <v>148.29545454545453</v>
      </c>
      <c r="P1032" s="5">
        <v>6.6818181818181808</v>
      </c>
      <c r="Q1032" s="5">
        <v>12.087195338789639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f t="shared" si="78"/>
        <v>301.06021808780014</v>
      </c>
      <c r="Z1032" s="5">
        <v>31.211659112646863</v>
      </c>
      <c r="AA1032" s="5">
        <v>0</v>
      </c>
      <c r="AB1032" s="5">
        <f>VLOOKUP($E1032,Parametros!$B$3:$F$14,2,FALSE)</f>
        <v>6</v>
      </c>
      <c r="AC1032" s="5" t="str">
        <f>VLOOKUP($E1032,Parametros!$B$3:$F$14,4,FALSE)</f>
        <v>20226</v>
      </c>
      <c r="AD1032" s="5" t="str">
        <f>VLOOKUP($E1032,Parametros!$B$3:$F$14,5,FALSE)</f>
        <v>2022-6-01</v>
      </c>
      <c r="AE1032" s="5">
        <v>0</v>
      </c>
      <c r="AF1032" t="s">
        <v>438</v>
      </c>
      <c r="AG1032" t="s">
        <v>441</v>
      </c>
      <c r="AH1032" s="40">
        <f t="shared" si="79"/>
        <v>1076.3824353195023</v>
      </c>
      <c r="AJ1032" t="str">
        <f t="shared" si="80"/>
        <v>INSERT INTO TABLA_PRESUPUESTO VALUES ('VSR','80036-C','14003957-16',2022,'Junio',135,'USD',3510,2132.557347,0,0,0,0,102.784091,148.295455,6.681818,12.087195,0,0,0,0,0,0,0,301.060218,31.211659,0,6,'20226','2022-6-01');</v>
      </c>
    </row>
    <row r="1033" spans="1:36" x14ac:dyDescent="0.2">
      <c r="A1033" s="7" t="s">
        <v>117</v>
      </c>
      <c r="B1033" t="s">
        <v>66</v>
      </c>
      <c r="C1033" t="s">
        <v>311</v>
      </c>
      <c r="D1033">
        <v>2022</v>
      </c>
      <c r="E1033" t="s">
        <v>50</v>
      </c>
      <c r="F1033" s="5">
        <v>90</v>
      </c>
      <c r="G1033" t="s">
        <v>134</v>
      </c>
      <c r="H1033" s="5">
        <v>2340</v>
      </c>
      <c r="I1033" s="5">
        <v>1644.5779051663528</v>
      </c>
      <c r="J1033" s="5">
        <v>0</v>
      </c>
      <c r="K1033" s="5">
        <v>0</v>
      </c>
      <c r="L1033" s="5">
        <v>0</v>
      </c>
      <c r="M1033" s="5">
        <v>0</v>
      </c>
      <c r="N1033" s="5">
        <v>68.52272727272728</v>
      </c>
      <c r="O1033" s="5">
        <v>98.86363636363636</v>
      </c>
      <c r="P1033" s="5">
        <v>4.4545454545454541</v>
      </c>
      <c r="Q1033" s="5">
        <v>8.0581302258597596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f t="shared" si="78"/>
        <v>200.70681205853344</v>
      </c>
      <c r="Z1033" s="5">
        <v>20.807772741764577</v>
      </c>
      <c r="AA1033" s="5">
        <v>0</v>
      </c>
      <c r="AB1033" s="5">
        <f>VLOOKUP($E1033,Parametros!$B$3:$F$14,2,FALSE)</f>
        <v>6</v>
      </c>
      <c r="AC1033" s="5" t="str">
        <f>VLOOKUP($E1033,Parametros!$B$3:$F$14,4,FALSE)</f>
        <v>20226</v>
      </c>
      <c r="AD1033" s="5" t="str">
        <f>VLOOKUP($E1033,Parametros!$B$3:$F$14,5,FALSE)</f>
        <v>2022-6-01</v>
      </c>
      <c r="AE1033" s="5">
        <v>0</v>
      </c>
      <c r="AF1033" t="s">
        <v>438</v>
      </c>
      <c r="AG1033" t="s">
        <v>441</v>
      </c>
      <c r="AH1033" s="40">
        <f t="shared" si="79"/>
        <v>494.71528277511391</v>
      </c>
      <c r="AJ1033" t="str">
        <f t="shared" si="80"/>
        <v>INSERT INTO TABLA_PRESUPUESTO VALUES ('VSR','80036-C','14003956-16',2022,'Junio',90,'USD',2340,1644.577905,0,0,0,0,68.522727,98.863636,4.454545,8.05813,0,0,0,0,0,0,0,200.706812,20.807773,0,6,'20226','2022-6-01');</v>
      </c>
    </row>
    <row r="1034" spans="1:36" x14ac:dyDescent="0.2">
      <c r="A1034" s="7" t="s">
        <v>117</v>
      </c>
      <c r="B1034" t="s">
        <v>88</v>
      </c>
      <c r="C1034" t="s">
        <v>312</v>
      </c>
      <c r="D1034">
        <v>2022</v>
      </c>
      <c r="E1034" t="s">
        <v>50</v>
      </c>
      <c r="F1034" s="5">
        <v>45</v>
      </c>
      <c r="G1034" t="s">
        <v>134</v>
      </c>
      <c r="H1034" s="5">
        <v>1530</v>
      </c>
      <c r="I1034" s="5">
        <v>778.5711199642833</v>
      </c>
      <c r="J1034" s="5">
        <v>0</v>
      </c>
      <c r="K1034" s="5">
        <v>153.00000000000003</v>
      </c>
      <c r="L1034" s="5">
        <v>16.286987120918671</v>
      </c>
      <c r="M1034" s="5">
        <v>0</v>
      </c>
      <c r="N1034" s="5">
        <v>25.982142857142858</v>
      </c>
      <c r="O1034" s="5">
        <v>38.839285714285715</v>
      </c>
      <c r="P1034" s="5">
        <v>1.75</v>
      </c>
      <c r="Q1034" s="5">
        <v>5.2687774553698423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f t="shared" si="78"/>
        <v>82.244092397680703</v>
      </c>
      <c r="Z1034" s="5">
        <v>10.403886370882288</v>
      </c>
      <c r="AA1034" s="5">
        <v>0</v>
      </c>
      <c r="AB1034" s="5">
        <f>VLOOKUP($E1034,Parametros!$B$3:$F$14,2,FALSE)</f>
        <v>6</v>
      </c>
      <c r="AC1034" s="5" t="str">
        <f>VLOOKUP($E1034,Parametros!$B$3:$F$14,4,FALSE)</f>
        <v>20226</v>
      </c>
      <c r="AD1034" s="5" t="str">
        <f>VLOOKUP($E1034,Parametros!$B$3:$F$14,5,FALSE)</f>
        <v>2022-6-01</v>
      </c>
      <c r="AE1034" s="5">
        <v>0</v>
      </c>
      <c r="AF1034" t="s">
        <v>438</v>
      </c>
      <c r="AG1034" t="s">
        <v>442</v>
      </c>
      <c r="AH1034" s="40">
        <f t="shared" si="79"/>
        <v>499.89780051711745</v>
      </c>
      <c r="AJ1034" t="str">
        <f t="shared" si="80"/>
        <v>INSERT INTO TABLA_PRESUPUESTO VALUES ('VSR','80176-C','14004689-18',2022,'Junio',45,'USD',1530,778.57112,0,153,16.286987,0,25.982143,38.839286,1.75,5.268777,0,0,0,0,0,0,0,82.244092,10.403886,0,6,'20226','2022-6-01');</v>
      </c>
    </row>
    <row r="1035" spans="1:36" x14ac:dyDescent="0.2">
      <c r="A1035" s="7" t="s">
        <v>117</v>
      </c>
      <c r="B1035" t="s">
        <v>88</v>
      </c>
      <c r="C1035" t="s">
        <v>313</v>
      </c>
      <c r="D1035">
        <v>2022</v>
      </c>
      <c r="E1035" t="s">
        <v>50</v>
      </c>
      <c r="F1035" s="5">
        <v>45</v>
      </c>
      <c r="G1035" t="s">
        <v>134</v>
      </c>
      <c r="H1035" s="5">
        <v>1530</v>
      </c>
      <c r="I1035" s="5">
        <v>889.81555786695731</v>
      </c>
      <c r="J1035" s="5">
        <v>0</v>
      </c>
      <c r="K1035" s="5">
        <v>153.00000000000003</v>
      </c>
      <c r="L1035" s="5">
        <v>16.286987120918671</v>
      </c>
      <c r="M1035" s="5">
        <v>0</v>
      </c>
      <c r="N1035" s="5">
        <v>25.982142857142858</v>
      </c>
      <c r="O1035" s="5">
        <v>38.839285714285715</v>
      </c>
      <c r="P1035" s="5">
        <v>1.75</v>
      </c>
      <c r="Q1035" s="5">
        <v>5.2687774553698423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f t="shared" si="78"/>
        <v>82.244092397680703</v>
      </c>
      <c r="Z1035" s="5">
        <v>10.403886370882288</v>
      </c>
      <c r="AA1035" s="5">
        <v>0</v>
      </c>
      <c r="AB1035" s="5">
        <f>VLOOKUP($E1035,Parametros!$B$3:$F$14,2,FALSE)</f>
        <v>6</v>
      </c>
      <c r="AC1035" s="5" t="str">
        <f>VLOOKUP($E1035,Parametros!$B$3:$F$14,4,FALSE)</f>
        <v>20226</v>
      </c>
      <c r="AD1035" s="5" t="str">
        <f>VLOOKUP($E1035,Parametros!$B$3:$F$14,5,FALSE)</f>
        <v>2022-6-01</v>
      </c>
      <c r="AE1035" s="5">
        <v>0</v>
      </c>
      <c r="AF1035" t="s">
        <v>438</v>
      </c>
      <c r="AG1035" t="s">
        <v>442</v>
      </c>
      <c r="AH1035" s="40">
        <f t="shared" si="79"/>
        <v>388.65336261444321</v>
      </c>
      <c r="AJ1035" t="str">
        <f t="shared" si="80"/>
        <v>INSERT INTO TABLA_PRESUPUESTO VALUES ('VSR','80176-C','14004690-18',2022,'Junio',45,'USD',1530,889.815558,0,153,16.286987,0,25.982143,38.839286,1.75,5.268777,0,0,0,0,0,0,0,82.244092,10.403886,0,6,'20226','2022-6-01');</v>
      </c>
    </row>
    <row r="1036" spans="1:36" x14ac:dyDescent="0.2">
      <c r="A1036" s="7" t="s">
        <v>117</v>
      </c>
      <c r="B1036" t="s">
        <v>88</v>
      </c>
      <c r="C1036" t="s">
        <v>314</v>
      </c>
      <c r="D1036">
        <v>2022</v>
      </c>
      <c r="E1036" t="s">
        <v>50</v>
      </c>
      <c r="F1036" s="5">
        <v>45</v>
      </c>
      <c r="G1036" t="s">
        <v>134</v>
      </c>
      <c r="H1036" s="5">
        <v>1530</v>
      </c>
      <c r="I1036" s="5">
        <v>679.51466537804731</v>
      </c>
      <c r="J1036" s="5">
        <v>0</v>
      </c>
      <c r="K1036" s="5">
        <v>153.00000000000003</v>
      </c>
      <c r="L1036" s="5">
        <v>16.286987120918671</v>
      </c>
      <c r="M1036" s="5">
        <v>0</v>
      </c>
      <c r="N1036" s="5">
        <v>25.982142857142858</v>
      </c>
      <c r="O1036" s="5">
        <v>38.839285714285715</v>
      </c>
      <c r="P1036" s="5">
        <v>1.75</v>
      </c>
      <c r="Q1036" s="5">
        <v>5.2687774553698423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f t="shared" si="78"/>
        <v>82.244092397680703</v>
      </c>
      <c r="Z1036" s="5">
        <v>10.403886370882288</v>
      </c>
      <c r="AA1036" s="5">
        <v>0</v>
      </c>
      <c r="AB1036" s="5">
        <f>VLOOKUP($E1036,Parametros!$B$3:$F$14,2,FALSE)</f>
        <v>6</v>
      </c>
      <c r="AC1036" s="5" t="str">
        <f>VLOOKUP($E1036,Parametros!$B$3:$F$14,4,FALSE)</f>
        <v>20226</v>
      </c>
      <c r="AD1036" s="5" t="str">
        <f>VLOOKUP($E1036,Parametros!$B$3:$F$14,5,FALSE)</f>
        <v>2022-6-01</v>
      </c>
      <c r="AE1036" s="5">
        <v>0</v>
      </c>
      <c r="AF1036" t="s">
        <v>438</v>
      </c>
      <c r="AG1036" t="s">
        <v>442</v>
      </c>
      <c r="AH1036" s="40">
        <f t="shared" si="79"/>
        <v>598.95425510335338</v>
      </c>
      <c r="AJ1036" t="str">
        <f t="shared" si="80"/>
        <v>INSERT INTO TABLA_PRESUPUESTO VALUES ('VSR','80176-C','14004691-18',2022,'Junio',45,'USD',1530,679.514665,0,153,16.286987,0,25.982143,38.839286,1.75,5.268777,0,0,0,0,0,0,0,82.244092,10.403886,0,6,'20226','2022-6-01');</v>
      </c>
    </row>
    <row r="1037" spans="1:36" x14ac:dyDescent="0.2">
      <c r="A1037" s="7" t="s">
        <v>117</v>
      </c>
      <c r="B1037" t="s">
        <v>88</v>
      </c>
      <c r="C1037" t="s">
        <v>315</v>
      </c>
      <c r="D1037">
        <v>2022</v>
      </c>
      <c r="E1037" t="s">
        <v>50</v>
      </c>
      <c r="F1037" s="5">
        <v>45</v>
      </c>
      <c r="G1037" t="s">
        <v>134</v>
      </c>
      <c r="H1037" s="5">
        <v>1530</v>
      </c>
      <c r="I1037" s="5">
        <v>642.6711403655105</v>
      </c>
      <c r="J1037" s="5">
        <v>0</v>
      </c>
      <c r="K1037" s="5">
        <v>153.00000000000003</v>
      </c>
      <c r="L1037" s="5">
        <v>16.286987120918671</v>
      </c>
      <c r="M1037" s="5">
        <v>0</v>
      </c>
      <c r="N1037" s="5">
        <v>25.982142857142858</v>
      </c>
      <c r="O1037" s="5">
        <v>38.839285714285715</v>
      </c>
      <c r="P1037" s="5">
        <v>1.75</v>
      </c>
      <c r="Q1037" s="5">
        <v>5.2687774553698423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f t="shared" si="78"/>
        <v>82.244092397680703</v>
      </c>
      <c r="Z1037" s="5">
        <v>10.403886370882288</v>
      </c>
      <c r="AA1037" s="5">
        <v>0</v>
      </c>
      <c r="AB1037" s="5">
        <f>VLOOKUP($E1037,Parametros!$B$3:$F$14,2,FALSE)</f>
        <v>6</v>
      </c>
      <c r="AC1037" s="5" t="str">
        <f>VLOOKUP($E1037,Parametros!$B$3:$F$14,4,FALSE)</f>
        <v>20226</v>
      </c>
      <c r="AD1037" s="5" t="str">
        <f>VLOOKUP($E1037,Parametros!$B$3:$F$14,5,FALSE)</f>
        <v>2022-6-01</v>
      </c>
      <c r="AE1037" s="5">
        <v>0</v>
      </c>
      <c r="AF1037" t="s">
        <v>438</v>
      </c>
      <c r="AG1037" t="s">
        <v>442</v>
      </c>
      <c r="AH1037" s="40">
        <f t="shared" si="79"/>
        <v>635.79778011589019</v>
      </c>
      <c r="AJ1037" t="str">
        <f t="shared" si="80"/>
        <v>INSERT INTO TABLA_PRESUPUESTO VALUES ('VSR','80176-C','14004700-18',2022,'Junio',45,'USD',1530,642.67114,0,153,16.286987,0,25.982143,38.839286,1.75,5.268777,0,0,0,0,0,0,0,82.244092,10.403886,0,6,'20226','2022-6-01');</v>
      </c>
    </row>
    <row r="1038" spans="1:36" x14ac:dyDescent="0.2">
      <c r="A1038" s="7" t="s">
        <v>117</v>
      </c>
      <c r="B1038" t="s">
        <v>89</v>
      </c>
      <c r="C1038" t="s">
        <v>320</v>
      </c>
      <c r="D1038">
        <v>2022</v>
      </c>
      <c r="E1038" t="s">
        <v>50</v>
      </c>
      <c r="F1038" s="5">
        <v>45</v>
      </c>
      <c r="G1038" t="s">
        <v>134</v>
      </c>
      <c r="H1038" s="5">
        <v>2250</v>
      </c>
      <c r="I1038" s="5">
        <v>995.3507995004145</v>
      </c>
      <c r="J1038" s="5">
        <v>225</v>
      </c>
      <c r="K1038" s="5">
        <v>0</v>
      </c>
      <c r="L1038" s="5">
        <v>16.286987120918671</v>
      </c>
      <c r="M1038" s="5">
        <v>0</v>
      </c>
      <c r="N1038" s="5">
        <v>26.172970408917784</v>
      </c>
      <c r="O1038" s="5">
        <v>26.649500537131857</v>
      </c>
      <c r="P1038" s="5">
        <v>1.7090559035673927</v>
      </c>
      <c r="Q1038" s="5">
        <v>7.7482021402497683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f t="shared" si="78"/>
        <v>72.683615360749101</v>
      </c>
      <c r="Z1038" s="5">
        <v>10.403886370882288</v>
      </c>
      <c r="AA1038" s="5">
        <v>0</v>
      </c>
      <c r="AB1038" s="5">
        <f>VLOOKUP($E1038,Parametros!$B$3:$F$14,2,FALSE)</f>
        <v>6</v>
      </c>
      <c r="AC1038" s="5" t="str">
        <f>VLOOKUP($E1038,Parametros!$B$3:$F$14,4,FALSE)</f>
        <v>20226</v>
      </c>
      <c r="AD1038" s="5" t="str">
        <f>VLOOKUP($E1038,Parametros!$B$3:$F$14,5,FALSE)</f>
        <v>2022-6-01</v>
      </c>
      <c r="AE1038" s="5">
        <v>0</v>
      </c>
      <c r="AF1038" t="s">
        <v>438</v>
      </c>
      <c r="AG1038" t="s">
        <v>444</v>
      </c>
      <c r="AH1038" s="40">
        <f t="shared" si="79"/>
        <v>940.67859801791781</v>
      </c>
      <c r="AJ1038" t="str">
        <f t="shared" si="80"/>
        <v>INSERT INTO TABLA_PRESUPUESTO VALUES ('VSR','80179-C','14005058-19',2022,'Junio',45,'USD',2250,995.3508,225,0,16.286987,0,26.17297,26.649501,1.709056,7.748202,0,0,0,0,0,0,0,72.683615,10.403886,0,6,'20226','2022-6-01');</v>
      </c>
    </row>
    <row r="1039" spans="1:36" x14ac:dyDescent="0.2">
      <c r="A1039" s="7" t="s">
        <v>117</v>
      </c>
      <c r="B1039" t="s">
        <v>89</v>
      </c>
      <c r="C1039" t="s">
        <v>259</v>
      </c>
      <c r="D1039">
        <v>2022</v>
      </c>
      <c r="E1039" t="s">
        <v>50</v>
      </c>
      <c r="F1039" s="5">
        <v>180</v>
      </c>
      <c r="G1039" t="s">
        <v>134</v>
      </c>
      <c r="H1039" s="5">
        <v>6480</v>
      </c>
      <c r="I1039" s="5">
        <v>3256.1006115392265</v>
      </c>
      <c r="J1039" s="5">
        <v>720</v>
      </c>
      <c r="K1039" s="5">
        <v>0</v>
      </c>
      <c r="L1039" s="5">
        <v>65.147948483674682</v>
      </c>
      <c r="M1039" s="5">
        <v>0</v>
      </c>
      <c r="N1039" s="5">
        <v>104.69188163567114</v>
      </c>
      <c r="O1039" s="5">
        <v>106.59800214852743</v>
      </c>
      <c r="P1039" s="5">
        <v>6.8362236142695707</v>
      </c>
      <c r="Q1039" s="5">
        <v>22.314822163919334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f t="shared" si="78"/>
        <v>282.05647504591667</v>
      </c>
      <c r="Z1039" s="5">
        <v>41.615545483529154</v>
      </c>
      <c r="AA1039" s="5">
        <v>0</v>
      </c>
      <c r="AB1039" s="5">
        <f>VLOOKUP($E1039,Parametros!$B$3:$F$14,2,FALSE)</f>
        <v>6</v>
      </c>
      <c r="AC1039" s="5" t="str">
        <f>VLOOKUP($E1039,Parametros!$B$3:$F$14,4,FALSE)</f>
        <v>20226</v>
      </c>
      <c r="AD1039" s="5" t="str">
        <f>VLOOKUP($E1039,Parametros!$B$3:$F$14,5,FALSE)</f>
        <v>2022-6-01</v>
      </c>
      <c r="AE1039" s="5">
        <v>0</v>
      </c>
      <c r="AF1039" t="s">
        <v>438</v>
      </c>
      <c r="AG1039" t="s">
        <v>444</v>
      </c>
      <c r="AH1039" s="40">
        <f t="shared" si="79"/>
        <v>2156.6949649311823</v>
      </c>
      <c r="AJ1039" t="str">
        <f t="shared" si="80"/>
        <v>INSERT INTO TABLA_PRESUPUESTO VALUES ('VSR','80179-C','14005051-21',2022,'Junio',180,'USD',6480,3256.100612,720,0,65.147948,0,104.691882,106.598002,6.836224,22.314822,0,0,0,0,0,0,0,282.056475,41.615545,0,6,'20226','2022-6-01');</v>
      </c>
    </row>
    <row r="1040" spans="1:36" x14ac:dyDescent="0.2">
      <c r="A1040" s="7" t="s">
        <v>117</v>
      </c>
      <c r="B1040" t="s">
        <v>89</v>
      </c>
      <c r="C1040" t="s">
        <v>321</v>
      </c>
      <c r="D1040">
        <v>2022</v>
      </c>
      <c r="E1040" t="s">
        <v>50</v>
      </c>
      <c r="F1040" s="5">
        <v>180</v>
      </c>
      <c r="G1040" t="s">
        <v>134</v>
      </c>
      <c r="H1040" s="5">
        <v>6480</v>
      </c>
      <c r="I1040" s="5">
        <v>2337.0745089336733</v>
      </c>
      <c r="J1040" s="5">
        <v>720</v>
      </c>
      <c r="K1040" s="5">
        <v>0</v>
      </c>
      <c r="L1040" s="5">
        <v>65.147948483674682</v>
      </c>
      <c r="M1040" s="5">
        <v>0</v>
      </c>
      <c r="N1040" s="5">
        <v>104.69188163567114</v>
      </c>
      <c r="O1040" s="5">
        <v>106.59800214852743</v>
      </c>
      <c r="P1040" s="5">
        <v>6.8362236142695707</v>
      </c>
      <c r="Q1040" s="5">
        <v>22.314822163919334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f t="shared" si="78"/>
        <v>282.05647504591667</v>
      </c>
      <c r="Z1040" s="5">
        <v>41.615545483529154</v>
      </c>
      <c r="AA1040" s="5">
        <v>0</v>
      </c>
      <c r="AB1040" s="5">
        <f>VLOOKUP($E1040,Parametros!$B$3:$F$14,2,FALSE)</f>
        <v>6</v>
      </c>
      <c r="AC1040" s="5" t="str">
        <f>VLOOKUP($E1040,Parametros!$B$3:$F$14,4,FALSE)</f>
        <v>20226</v>
      </c>
      <c r="AD1040" s="5" t="str">
        <f>VLOOKUP($E1040,Parametros!$B$3:$F$14,5,FALSE)</f>
        <v>2022-6-01</v>
      </c>
      <c r="AE1040" s="5">
        <v>0</v>
      </c>
      <c r="AF1040" t="s">
        <v>438</v>
      </c>
      <c r="AG1040" t="s">
        <v>444</v>
      </c>
      <c r="AH1040" s="40">
        <f t="shared" si="79"/>
        <v>3075.7210675367351</v>
      </c>
      <c r="AJ1040" t="str">
        <f t="shared" si="80"/>
        <v>INSERT INTO TABLA_PRESUPUESTO VALUES ('VSR','80179-C','14005062-21',2022,'Junio',180,'USD',6480,2337.074509,720,0,65.147948,0,104.691882,106.598002,6.836224,22.314822,0,0,0,0,0,0,0,282.056475,41.615545,0,6,'20226','2022-6-01');</v>
      </c>
    </row>
    <row r="1041" spans="1:36" x14ac:dyDescent="0.2">
      <c r="A1041" s="7" t="s">
        <v>117</v>
      </c>
      <c r="B1041" t="s">
        <v>89</v>
      </c>
      <c r="C1041" t="s">
        <v>322</v>
      </c>
      <c r="D1041">
        <v>2022</v>
      </c>
      <c r="E1041" t="s">
        <v>50</v>
      </c>
      <c r="F1041" s="5">
        <v>45</v>
      </c>
      <c r="G1041" t="s">
        <v>134</v>
      </c>
      <c r="H1041" s="5">
        <v>1800</v>
      </c>
      <c r="I1041" s="5">
        <v>891.8607118497082</v>
      </c>
      <c r="J1041" s="5">
        <v>180</v>
      </c>
      <c r="K1041" s="5">
        <v>0</v>
      </c>
      <c r="L1041" s="5">
        <v>16.286987120918671</v>
      </c>
      <c r="M1041" s="5">
        <v>0</v>
      </c>
      <c r="N1041" s="5">
        <v>26.172970408917784</v>
      </c>
      <c r="O1041" s="5">
        <v>26.649500537131857</v>
      </c>
      <c r="P1041" s="5">
        <v>1.7090559035673927</v>
      </c>
      <c r="Q1041" s="5">
        <v>6.1985617121998144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f t="shared" si="78"/>
        <v>71.133974932699147</v>
      </c>
      <c r="Z1041" s="5">
        <v>10.403886370882288</v>
      </c>
      <c r="AA1041" s="5">
        <v>0</v>
      </c>
      <c r="AB1041" s="5">
        <f>VLOOKUP($E1041,Parametros!$B$3:$F$14,2,FALSE)</f>
        <v>6</v>
      </c>
      <c r="AC1041" s="5" t="str">
        <f>VLOOKUP($E1041,Parametros!$B$3:$F$14,4,FALSE)</f>
        <v>20226</v>
      </c>
      <c r="AD1041" s="5" t="str">
        <f>VLOOKUP($E1041,Parametros!$B$3:$F$14,5,FALSE)</f>
        <v>2022-6-01</v>
      </c>
      <c r="AE1041" s="5">
        <v>0</v>
      </c>
      <c r="AF1041" t="s">
        <v>438</v>
      </c>
      <c r="AG1041" t="s">
        <v>444</v>
      </c>
      <c r="AH1041" s="40">
        <f t="shared" si="79"/>
        <v>640.7183260966741</v>
      </c>
      <c r="AJ1041" t="str">
        <f t="shared" si="80"/>
        <v>INSERT INTO TABLA_PRESUPUESTO VALUES ('VSR','80179-C','14005060-21',2022,'Junio',45,'USD',1800,891.860712,180,0,16.286987,0,26.17297,26.649501,1.709056,6.198562,0,0,0,0,0,0,0,71.133975,10.403886,0,6,'20226','2022-6-01');</v>
      </c>
    </row>
    <row r="1042" spans="1:36" x14ac:dyDescent="0.2">
      <c r="A1042" s="7" t="s">
        <v>117</v>
      </c>
      <c r="B1042" t="s">
        <v>89</v>
      </c>
      <c r="C1042" t="s">
        <v>323</v>
      </c>
      <c r="D1042">
        <v>2022</v>
      </c>
      <c r="E1042" t="s">
        <v>50</v>
      </c>
      <c r="F1042" s="5">
        <v>45</v>
      </c>
      <c r="G1042" t="s">
        <v>134</v>
      </c>
      <c r="H1042" s="5">
        <v>1800</v>
      </c>
      <c r="I1042" s="5">
        <v>1156.1390805632334</v>
      </c>
      <c r="J1042" s="5">
        <v>180</v>
      </c>
      <c r="K1042" s="5">
        <v>0</v>
      </c>
      <c r="L1042" s="5">
        <v>16.286987120918671</v>
      </c>
      <c r="M1042" s="5">
        <v>0</v>
      </c>
      <c r="N1042" s="5">
        <v>26.172970408917784</v>
      </c>
      <c r="O1042" s="5">
        <v>26.649500537131857</v>
      </c>
      <c r="P1042" s="5">
        <v>1.7090559035673927</v>
      </c>
      <c r="Q1042" s="5">
        <v>6.1985617121998144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f t="shared" si="78"/>
        <v>71.133974932699147</v>
      </c>
      <c r="Z1042" s="5">
        <v>10.403886370882288</v>
      </c>
      <c r="AA1042" s="5">
        <v>0</v>
      </c>
      <c r="AB1042" s="5">
        <f>VLOOKUP($E1042,Parametros!$B$3:$F$14,2,FALSE)</f>
        <v>6</v>
      </c>
      <c r="AC1042" s="5" t="str">
        <f>VLOOKUP($E1042,Parametros!$B$3:$F$14,4,FALSE)</f>
        <v>20226</v>
      </c>
      <c r="AD1042" s="5" t="str">
        <f>VLOOKUP($E1042,Parametros!$B$3:$F$14,5,FALSE)</f>
        <v>2022-6-01</v>
      </c>
      <c r="AE1042" s="5">
        <v>0</v>
      </c>
      <c r="AF1042" t="s">
        <v>438</v>
      </c>
      <c r="AG1042" t="s">
        <v>444</v>
      </c>
      <c r="AH1042" s="40">
        <f t="shared" si="79"/>
        <v>376.43995738314896</v>
      </c>
      <c r="AJ1042" t="str">
        <f t="shared" si="80"/>
        <v>INSERT INTO TABLA_PRESUPUESTO VALUES ('VSR','80179-C','14005061-21',2022,'Junio',45,'USD',1800,1156.139081,180,0,16.286987,0,26.17297,26.649501,1.709056,6.198562,0,0,0,0,0,0,0,71.133975,10.403886,0,6,'20226','2022-6-01');</v>
      </c>
    </row>
    <row r="1043" spans="1:36" x14ac:dyDescent="0.2">
      <c r="A1043" s="7" t="s">
        <v>117</v>
      </c>
      <c r="B1043" t="s">
        <v>89</v>
      </c>
      <c r="C1043" t="s">
        <v>125</v>
      </c>
      <c r="D1043">
        <v>2022</v>
      </c>
      <c r="E1043" t="s">
        <v>50</v>
      </c>
      <c r="F1043" s="5">
        <v>90</v>
      </c>
      <c r="G1043" t="s">
        <v>134</v>
      </c>
      <c r="H1043" s="5">
        <v>3240</v>
      </c>
      <c r="I1043" s="5">
        <v>1581.248877755266</v>
      </c>
      <c r="J1043" s="5">
        <v>360</v>
      </c>
      <c r="K1043" s="5">
        <v>0</v>
      </c>
      <c r="L1043" s="5">
        <v>32.573974241837341</v>
      </c>
      <c r="M1043" s="5">
        <v>0</v>
      </c>
      <c r="N1043" s="5">
        <v>52.345940817835569</v>
      </c>
      <c r="O1043" s="5">
        <v>53.299001074263714</v>
      </c>
      <c r="P1043" s="5">
        <v>3.4181118071347854</v>
      </c>
      <c r="Q1043" s="5">
        <v>11.157411081959667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f t="shared" si="78"/>
        <v>141.02823752295834</v>
      </c>
      <c r="Z1043" s="5">
        <v>20.807772741764577</v>
      </c>
      <c r="AA1043" s="5">
        <v>0</v>
      </c>
      <c r="AB1043" s="5">
        <f>VLOOKUP($E1043,Parametros!$B$3:$F$14,2,FALSE)</f>
        <v>6</v>
      </c>
      <c r="AC1043" s="5" t="str">
        <f>VLOOKUP($E1043,Parametros!$B$3:$F$14,4,FALSE)</f>
        <v>20226</v>
      </c>
      <c r="AD1043" s="5" t="str">
        <f>VLOOKUP($E1043,Parametros!$B$3:$F$14,5,FALSE)</f>
        <v>2022-6-01</v>
      </c>
      <c r="AE1043" s="5">
        <v>0</v>
      </c>
      <c r="AF1043" t="s">
        <v>438</v>
      </c>
      <c r="AG1043" t="s">
        <v>444</v>
      </c>
      <c r="AH1043" s="40">
        <f t="shared" si="79"/>
        <v>1125.1489104799386</v>
      </c>
      <c r="AJ1043" t="str">
        <f t="shared" si="80"/>
        <v>INSERT INTO TABLA_PRESUPUESTO VALUES ('VSR','80179-C','14005052-21',2022,'Junio',90,'USD',3240,1581.248878,360,0,32.573974,0,52.345941,53.299001,3.418112,11.157411,0,0,0,0,0,0,0,141.028238,20.807773,0,6,'20226','2022-6-01');</v>
      </c>
    </row>
    <row r="1044" spans="1:36" x14ac:dyDescent="0.2">
      <c r="A1044" s="7" t="s">
        <v>117</v>
      </c>
      <c r="B1044" t="s">
        <v>89</v>
      </c>
      <c r="C1044" t="s">
        <v>325</v>
      </c>
      <c r="D1044">
        <v>2022</v>
      </c>
      <c r="E1044" t="s">
        <v>50</v>
      </c>
      <c r="F1044" s="5">
        <v>33.75</v>
      </c>
      <c r="G1044" t="s">
        <v>134</v>
      </c>
      <c r="H1044" s="5">
        <v>1350</v>
      </c>
      <c r="I1044" s="5">
        <v>869.04637053741283</v>
      </c>
      <c r="J1044" s="5">
        <v>135</v>
      </c>
      <c r="K1044" s="5">
        <v>0</v>
      </c>
      <c r="L1044" s="5">
        <v>12.215240340689004</v>
      </c>
      <c r="M1044" s="5">
        <v>0</v>
      </c>
      <c r="N1044" s="5">
        <v>19.629727806688336</v>
      </c>
      <c r="O1044" s="5">
        <v>19.987125402848893</v>
      </c>
      <c r="P1044" s="5">
        <v>1.2817919276755445</v>
      </c>
      <c r="Q1044" s="5">
        <v>4.6489212841498606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f t="shared" si="78"/>
        <v>53.350481199524339</v>
      </c>
      <c r="Z1044" s="5">
        <v>7.8029147781617159</v>
      </c>
      <c r="AA1044" s="5">
        <v>0</v>
      </c>
      <c r="AB1044" s="5">
        <f>VLOOKUP($E1044,Parametros!$B$3:$F$14,2,FALSE)</f>
        <v>6</v>
      </c>
      <c r="AC1044" s="5" t="str">
        <f>VLOOKUP($E1044,Parametros!$B$3:$F$14,4,FALSE)</f>
        <v>20226</v>
      </c>
      <c r="AD1044" s="5" t="str">
        <f>VLOOKUP($E1044,Parametros!$B$3:$F$14,5,FALSE)</f>
        <v>2022-6-01</v>
      </c>
      <c r="AE1044" s="5">
        <v>0</v>
      </c>
      <c r="AF1044" t="s">
        <v>438</v>
      </c>
      <c r="AG1044" t="s">
        <v>444</v>
      </c>
      <c r="AH1044" s="40">
        <f t="shared" si="79"/>
        <v>280.38790792237387</v>
      </c>
      <c r="AJ1044" t="str">
        <f t="shared" si="80"/>
        <v>INSERT INTO TABLA_PRESUPUESTO VALUES ('VSR','80179-C','14004927-18',2022,'Junio',33.75,'USD',1350,869.046371,135,0,12.21524,0,19.629728,19.987125,1.281792,4.648921,0,0,0,0,0,0,0,53.350481,7.802915,0,6,'20226','2022-6-01');</v>
      </c>
    </row>
    <row r="1045" spans="1:36" x14ac:dyDescent="0.2">
      <c r="A1045" s="7" t="s">
        <v>117</v>
      </c>
      <c r="B1045" t="s">
        <v>89</v>
      </c>
      <c r="C1045" t="s">
        <v>326</v>
      </c>
      <c r="D1045">
        <v>2022</v>
      </c>
      <c r="E1045" t="s">
        <v>50</v>
      </c>
      <c r="F1045" s="5">
        <v>67.5</v>
      </c>
      <c r="G1045" t="s">
        <v>134</v>
      </c>
      <c r="H1045" s="5">
        <v>2430</v>
      </c>
      <c r="I1045" s="5">
        <v>1221.4047521464247</v>
      </c>
      <c r="J1045" s="5">
        <v>270</v>
      </c>
      <c r="K1045" s="5">
        <v>0</v>
      </c>
      <c r="L1045" s="5">
        <v>24.430480681378008</v>
      </c>
      <c r="M1045" s="5">
        <v>0</v>
      </c>
      <c r="N1045" s="5">
        <v>39.259455613376673</v>
      </c>
      <c r="O1045" s="5">
        <v>39.974250805697785</v>
      </c>
      <c r="P1045" s="5">
        <v>2.563583855351089</v>
      </c>
      <c r="Q1045" s="5">
        <v>8.3680583114697491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f t="shared" si="78"/>
        <v>105.77117814221872</v>
      </c>
      <c r="Z1045" s="5">
        <v>15.605829556323432</v>
      </c>
      <c r="AA1045" s="5">
        <v>0</v>
      </c>
      <c r="AB1045" s="5">
        <f>VLOOKUP($E1045,Parametros!$B$3:$F$14,2,FALSE)</f>
        <v>6</v>
      </c>
      <c r="AC1045" s="5" t="str">
        <f>VLOOKUP($E1045,Parametros!$B$3:$F$14,4,FALSE)</f>
        <v>20226</v>
      </c>
      <c r="AD1045" s="5" t="str">
        <f>VLOOKUP($E1045,Parametros!$B$3:$F$14,5,FALSE)</f>
        <v>2022-6-01</v>
      </c>
      <c r="AE1045" s="5">
        <v>0</v>
      </c>
      <c r="AF1045" t="s">
        <v>438</v>
      </c>
      <c r="AG1045" t="s">
        <v>444</v>
      </c>
      <c r="AH1045" s="40">
        <f t="shared" si="79"/>
        <v>808.39358902997878</v>
      </c>
      <c r="AJ1045" t="str">
        <f t="shared" si="80"/>
        <v>INSERT INTO TABLA_PRESUPUESTO VALUES ('VSR','80179-C','14005053-21',2022,'Junio',67.5,'USD',2430,1221.404752,270,0,24.430481,0,39.259456,39.974251,2.563584,8.368058,0,0,0,0,0,0,0,105.771178,15.60583,0,6,'20226','2022-6-01');</v>
      </c>
    </row>
    <row r="1046" spans="1:36" x14ac:dyDescent="0.2">
      <c r="A1046" s="7" t="s">
        <v>117</v>
      </c>
      <c r="B1046" t="s">
        <v>89</v>
      </c>
      <c r="C1046" t="s">
        <v>129</v>
      </c>
      <c r="D1046">
        <v>2022</v>
      </c>
      <c r="E1046" t="s">
        <v>50</v>
      </c>
      <c r="F1046" s="5">
        <v>45</v>
      </c>
      <c r="G1046" t="s">
        <v>134</v>
      </c>
      <c r="H1046" s="5">
        <v>1620</v>
      </c>
      <c r="I1046" s="5">
        <v>652.93867085882164</v>
      </c>
      <c r="J1046" s="5">
        <v>180</v>
      </c>
      <c r="K1046" s="5">
        <v>0</v>
      </c>
      <c r="L1046" s="5">
        <v>16.286987120918671</v>
      </c>
      <c r="M1046" s="5">
        <v>0</v>
      </c>
      <c r="N1046" s="5">
        <v>26.172970408917784</v>
      </c>
      <c r="O1046" s="5">
        <v>26.649500537131857</v>
      </c>
      <c r="P1046" s="5">
        <v>1.7090559035673927</v>
      </c>
      <c r="Q1046" s="5">
        <v>5.5787055409798336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f t="shared" si="78"/>
        <v>70.514118761479168</v>
      </c>
      <c r="Z1046" s="5">
        <v>10.403886370882288</v>
      </c>
      <c r="AA1046" s="5">
        <v>0</v>
      </c>
      <c r="AB1046" s="5">
        <f>VLOOKUP($E1046,Parametros!$B$3:$F$14,2,FALSE)</f>
        <v>6</v>
      </c>
      <c r="AC1046" s="5" t="str">
        <f>VLOOKUP($E1046,Parametros!$B$3:$F$14,4,FALSE)</f>
        <v>20226</v>
      </c>
      <c r="AD1046" s="5" t="str">
        <f>VLOOKUP($E1046,Parametros!$B$3:$F$14,5,FALSE)</f>
        <v>2022-6-01</v>
      </c>
      <c r="AE1046" s="5">
        <v>0</v>
      </c>
      <c r="AF1046" t="s">
        <v>438</v>
      </c>
      <c r="AG1046" t="s">
        <v>444</v>
      </c>
      <c r="AH1046" s="40">
        <f t="shared" si="79"/>
        <v>700.26022325878046</v>
      </c>
      <c r="AJ1046" t="str">
        <f t="shared" si="80"/>
        <v>INSERT INTO TABLA_PRESUPUESTO VALUES ('VSR','80179-C','14005123-21',2022,'Junio',45,'USD',1620,652.938671,180,0,16.286987,0,26.17297,26.649501,1.709056,5.578706,0,0,0,0,0,0,0,70.514119,10.403886,0,6,'20226','2022-6-01');</v>
      </c>
    </row>
    <row r="1047" spans="1:36" x14ac:dyDescent="0.2">
      <c r="A1047" s="7" t="s">
        <v>117</v>
      </c>
      <c r="B1047" t="s">
        <v>68</v>
      </c>
      <c r="C1047" t="s">
        <v>327</v>
      </c>
      <c r="D1047">
        <v>2022</v>
      </c>
      <c r="E1047" t="s">
        <v>50</v>
      </c>
      <c r="F1047" s="5">
        <v>1584</v>
      </c>
      <c r="G1047" t="s">
        <v>134</v>
      </c>
      <c r="H1047" s="5">
        <v>66528</v>
      </c>
      <c r="I1047" s="5">
        <v>25886.285063369312</v>
      </c>
      <c r="J1047" s="5">
        <v>6336.0000000000009</v>
      </c>
      <c r="K1047" s="5">
        <v>9503.9999999999982</v>
      </c>
      <c r="L1047" s="5">
        <v>573.30194665633724</v>
      </c>
      <c r="M1047" s="5">
        <v>0</v>
      </c>
      <c r="N1047" s="5">
        <v>544.38775510204084</v>
      </c>
      <c r="O1047" s="5">
        <v>813.77551020408168</v>
      </c>
      <c r="P1047" s="5">
        <v>36.666666666666671</v>
      </c>
      <c r="Q1047" s="5">
        <v>229.09884088290514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f t="shared" si="78"/>
        <v>1990.1455731107508</v>
      </c>
      <c r="Z1047" s="5">
        <v>366.21680025505657</v>
      </c>
      <c r="AA1047" s="5">
        <v>0</v>
      </c>
      <c r="AB1047" s="5">
        <f>VLOOKUP($E1047,Parametros!$B$3:$F$14,2,FALSE)</f>
        <v>6</v>
      </c>
      <c r="AC1047" s="5" t="str">
        <f>VLOOKUP($E1047,Parametros!$B$3:$F$14,4,FALSE)</f>
        <v>20226</v>
      </c>
      <c r="AD1047" s="5" t="str">
        <f>VLOOKUP($E1047,Parametros!$B$3:$F$14,5,FALSE)</f>
        <v>2022-6-01</v>
      </c>
      <c r="AE1047" s="5">
        <v>0</v>
      </c>
      <c r="AF1047" t="s">
        <v>438</v>
      </c>
      <c r="AG1047" t="s">
        <v>445</v>
      </c>
      <c r="AH1047" s="40">
        <f t="shared" si="79"/>
        <v>22238.267416863604</v>
      </c>
      <c r="AJ1047" t="str">
        <f t="shared" si="80"/>
        <v>INSERT INTO TABLA_PRESUPUESTO VALUES ('VSR','80095-C','14004755-20',2022,'Junio',1584,'USD',66528,25886.285063,6336,9504,573.301947,0,544.387755,813.77551,36.666667,229.098841,0,0,0,0,0,0,0,1990.145573,366.2168,0,6,'20226','2022-6-01');</v>
      </c>
    </row>
    <row r="1048" spans="1:36" x14ac:dyDescent="0.2">
      <c r="A1048" s="7" t="s">
        <v>117</v>
      </c>
      <c r="B1048" t="s">
        <v>65</v>
      </c>
      <c r="C1048" t="s">
        <v>118</v>
      </c>
      <c r="D1048">
        <v>2022</v>
      </c>
      <c r="E1048" t="s">
        <v>50</v>
      </c>
      <c r="F1048" s="5">
        <v>45</v>
      </c>
      <c r="G1048" t="s">
        <v>134</v>
      </c>
      <c r="H1048" s="5">
        <v>2250</v>
      </c>
      <c r="I1048" s="5">
        <v>995.3507995004145</v>
      </c>
      <c r="J1048" s="5">
        <v>225</v>
      </c>
      <c r="K1048" s="5">
        <v>0</v>
      </c>
      <c r="L1048" s="5">
        <v>16.286987120918671</v>
      </c>
      <c r="M1048" s="5">
        <v>0</v>
      </c>
      <c r="N1048" s="5">
        <v>26.358695652173914</v>
      </c>
      <c r="O1048" s="5">
        <v>39.402173913043477</v>
      </c>
      <c r="P1048" s="5">
        <v>1.7753623188405796</v>
      </c>
      <c r="Q1048" s="5">
        <v>7.7482021402497683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f t="shared" si="78"/>
        <v>85.688320395190033</v>
      </c>
      <c r="Z1048" s="5">
        <v>10.403886370882288</v>
      </c>
      <c r="AA1048" s="5">
        <v>0</v>
      </c>
      <c r="AB1048" s="5">
        <f>VLOOKUP($E1048,Parametros!$B$3:$F$14,2,FALSE)</f>
        <v>6</v>
      </c>
      <c r="AC1048" s="5" t="str">
        <f>VLOOKUP($E1048,Parametros!$B$3:$F$14,4,FALSE)</f>
        <v>20226</v>
      </c>
      <c r="AD1048" s="5" t="str">
        <f>VLOOKUP($E1048,Parametros!$B$3:$F$14,5,FALSE)</f>
        <v>2022-6-01</v>
      </c>
      <c r="AE1048" s="5">
        <v>0</v>
      </c>
      <c r="AF1048" t="s">
        <v>438</v>
      </c>
      <c r="AG1048" t="s">
        <v>446</v>
      </c>
      <c r="AH1048" s="40">
        <f t="shared" si="79"/>
        <v>927.67389298347678</v>
      </c>
      <c r="AJ1048" t="str">
        <f t="shared" si="80"/>
        <v>INSERT INTO TABLA_PRESUPUESTO VALUES ('VSR','80027-C','14005058-20',2022,'Junio',45,'USD',2250,995.3508,225,0,16.286987,0,26.358696,39.402174,1.775362,7.748202,0,0,0,0,0,0,0,85.68832,10.403886,0,6,'20226','2022-6-01');</v>
      </c>
    </row>
    <row r="1049" spans="1:36" x14ac:dyDescent="0.2">
      <c r="A1049" s="7" t="s">
        <v>117</v>
      </c>
      <c r="B1049" t="s">
        <v>65</v>
      </c>
      <c r="C1049" t="s">
        <v>121</v>
      </c>
      <c r="D1049">
        <v>2022</v>
      </c>
      <c r="E1049" t="s">
        <v>50</v>
      </c>
      <c r="F1049" s="5">
        <v>45</v>
      </c>
      <c r="G1049" t="s">
        <v>134</v>
      </c>
      <c r="H1049" s="5">
        <v>2250</v>
      </c>
      <c r="I1049" s="5">
        <v>947.55671378480656</v>
      </c>
      <c r="J1049" s="5">
        <v>225</v>
      </c>
      <c r="K1049" s="5">
        <v>0</v>
      </c>
      <c r="L1049" s="5">
        <v>16.286987120918671</v>
      </c>
      <c r="M1049" s="5">
        <v>0</v>
      </c>
      <c r="N1049" s="5">
        <v>26.358695652173914</v>
      </c>
      <c r="O1049" s="5">
        <v>39.402173913043477</v>
      </c>
      <c r="P1049" s="5">
        <v>1.7753623188405796</v>
      </c>
      <c r="Q1049" s="5">
        <v>7.7482021402497683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f t="shared" si="78"/>
        <v>85.688320395190033</v>
      </c>
      <c r="Z1049" s="5">
        <v>10.403886370882288</v>
      </c>
      <c r="AA1049" s="5">
        <v>0</v>
      </c>
      <c r="AB1049" s="5">
        <f>VLOOKUP($E1049,Parametros!$B$3:$F$14,2,FALSE)</f>
        <v>6</v>
      </c>
      <c r="AC1049" s="5" t="str">
        <f>VLOOKUP($E1049,Parametros!$B$3:$F$14,4,FALSE)</f>
        <v>20226</v>
      </c>
      <c r="AD1049" s="5" t="str">
        <f>VLOOKUP($E1049,Parametros!$B$3:$F$14,5,FALSE)</f>
        <v>2022-6-01</v>
      </c>
      <c r="AE1049" s="5">
        <v>0</v>
      </c>
      <c r="AF1049" t="s">
        <v>438</v>
      </c>
      <c r="AG1049" t="s">
        <v>446</v>
      </c>
      <c r="AH1049" s="40">
        <f t="shared" si="79"/>
        <v>975.46797869908471</v>
      </c>
      <c r="AJ1049" t="str">
        <f t="shared" si="80"/>
        <v>INSERT INTO TABLA_PRESUPUESTO VALUES ('VSR','80027-C','14005059-20',2022,'Junio',45,'USD',2250,947.556714,225,0,16.286987,0,26.358696,39.402174,1.775362,7.748202,0,0,0,0,0,0,0,85.68832,10.403886,0,6,'20226','2022-6-01');</v>
      </c>
    </row>
    <row r="1050" spans="1:36" x14ac:dyDescent="0.2">
      <c r="A1050" s="7" t="s">
        <v>117</v>
      </c>
      <c r="B1050" t="s">
        <v>65</v>
      </c>
      <c r="C1050" t="s">
        <v>329</v>
      </c>
      <c r="D1050">
        <v>2022</v>
      </c>
      <c r="E1050" t="s">
        <v>50</v>
      </c>
      <c r="F1050" s="5">
        <v>45</v>
      </c>
      <c r="G1050" t="s">
        <v>134</v>
      </c>
      <c r="H1050" s="5">
        <v>1620</v>
      </c>
      <c r="I1050" s="5">
        <v>814.02515288480663</v>
      </c>
      <c r="J1050" s="5">
        <v>180</v>
      </c>
      <c r="K1050" s="5">
        <v>0</v>
      </c>
      <c r="L1050" s="5">
        <v>16.286987120918671</v>
      </c>
      <c r="M1050" s="5">
        <v>0</v>
      </c>
      <c r="N1050" s="5">
        <v>26.358695652173914</v>
      </c>
      <c r="O1050" s="5">
        <v>39.402173913043477</v>
      </c>
      <c r="P1050" s="5">
        <v>1.7753623188405796</v>
      </c>
      <c r="Q1050" s="5">
        <v>5.5787055409798336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f t="shared" si="78"/>
        <v>83.518823795920099</v>
      </c>
      <c r="Z1050" s="5">
        <v>10.403886370882288</v>
      </c>
      <c r="AA1050" s="5">
        <v>0</v>
      </c>
      <c r="AB1050" s="5">
        <f>VLOOKUP($E1050,Parametros!$B$3:$F$14,2,FALSE)</f>
        <v>6</v>
      </c>
      <c r="AC1050" s="5" t="str">
        <f>VLOOKUP($E1050,Parametros!$B$3:$F$14,4,FALSE)</f>
        <v>20226</v>
      </c>
      <c r="AD1050" s="5" t="str">
        <f>VLOOKUP($E1050,Parametros!$B$3:$F$14,5,FALSE)</f>
        <v>2022-6-01</v>
      </c>
      <c r="AE1050" s="5">
        <v>0</v>
      </c>
      <c r="AF1050" t="s">
        <v>438</v>
      </c>
      <c r="AG1050" t="s">
        <v>446</v>
      </c>
      <c r="AH1050" s="40">
        <f t="shared" si="79"/>
        <v>526.16903619835455</v>
      </c>
      <c r="AJ1050" t="str">
        <f t="shared" si="80"/>
        <v>INSERT INTO TABLA_PRESUPUESTO VALUES ('VSR','80027-C','14005097-20',2022,'Junio',45,'USD',1620,814.025153,180,0,16.286987,0,26.358696,39.402174,1.775362,5.578706,0,0,0,0,0,0,0,83.518824,10.403886,0,6,'20226','2022-6-01');</v>
      </c>
    </row>
    <row r="1051" spans="1:36" x14ac:dyDescent="0.2">
      <c r="A1051" s="7" t="s">
        <v>117</v>
      </c>
      <c r="B1051" t="s">
        <v>65</v>
      </c>
      <c r="C1051" t="s">
        <v>330</v>
      </c>
      <c r="D1051">
        <v>2022</v>
      </c>
      <c r="E1051" t="s">
        <v>50</v>
      </c>
      <c r="F1051" s="5">
        <v>67.5</v>
      </c>
      <c r="G1051" t="s">
        <v>134</v>
      </c>
      <c r="H1051" s="5">
        <v>2430</v>
      </c>
      <c r="I1051" s="5">
        <v>1126.5995252461616</v>
      </c>
      <c r="J1051" s="5">
        <v>270</v>
      </c>
      <c r="K1051" s="5">
        <v>0</v>
      </c>
      <c r="L1051" s="5">
        <v>24.430480681378008</v>
      </c>
      <c r="M1051" s="5">
        <v>0</v>
      </c>
      <c r="N1051" s="5">
        <v>39.538043478260875</v>
      </c>
      <c r="O1051" s="5">
        <v>59.103260869565212</v>
      </c>
      <c r="P1051" s="5">
        <v>2.6630434782608696</v>
      </c>
      <c r="Q1051" s="5">
        <v>8.3680583114697491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f t="shared" si="78"/>
        <v>125.27823569388015</v>
      </c>
      <c r="Z1051" s="5">
        <v>15.605829556323432</v>
      </c>
      <c r="AA1051" s="5">
        <v>0</v>
      </c>
      <c r="AB1051" s="5">
        <f>VLOOKUP($E1051,Parametros!$B$3:$F$14,2,FALSE)</f>
        <v>6</v>
      </c>
      <c r="AC1051" s="5" t="str">
        <f>VLOOKUP($E1051,Parametros!$B$3:$F$14,4,FALSE)</f>
        <v>20226</v>
      </c>
      <c r="AD1051" s="5" t="str">
        <f>VLOOKUP($E1051,Parametros!$B$3:$F$14,5,FALSE)</f>
        <v>2022-6-01</v>
      </c>
      <c r="AE1051" s="5">
        <v>0</v>
      </c>
      <c r="AF1051" t="s">
        <v>438</v>
      </c>
      <c r="AG1051" t="s">
        <v>446</v>
      </c>
      <c r="AH1051" s="40">
        <f t="shared" si="79"/>
        <v>883.69175837858029</v>
      </c>
      <c r="AJ1051" t="str">
        <f t="shared" si="80"/>
        <v>INSERT INTO TABLA_PRESUPUESTO VALUES ('VSR','80027-C','14005098-20',2022,'Junio',67.5,'USD',2430,1126.599525,270,0,24.430481,0,39.538043,59.103261,2.663043,8.368058,0,0,0,0,0,0,0,125.278236,15.60583,0,6,'20226','2022-6-01');</v>
      </c>
    </row>
    <row r="1052" spans="1:36" x14ac:dyDescent="0.2">
      <c r="A1052" s="7" t="s">
        <v>117</v>
      </c>
      <c r="B1052" t="s">
        <v>92</v>
      </c>
      <c r="C1052" t="s">
        <v>332</v>
      </c>
      <c r="D1052">
        <v>2022</v>
      </c>
      <c r="E1052" t="s">
        <v>50</v>
      </c>
      <c r="F1052" s="5">
        <v>33.75</v>
      </c>
      <c r="G1052" t="s">
        <v>134</v>
      </c>
      <c r="H1052" s="5">
        <v>1687.5</v>
      </c>
      <c r="I1052" s="5">
        <v>735.835038375311</v>
      </c>
      <c r="J1052" s="5">
        <v>0</v>
      </c>
      <c r="K1052" s="5">
        <v>168.75</v>
      </c>
      <c r="L1052" s="5">
        <v>12.215240340689004</v>
      </c>
      <c r="M1052" s="5">
        <v>0</v>
      </c>
      <c r="N1052" s="5">
        <v>8.6214685201818888</v>
      </c>
      <c r="O1052" s="5">
        <v>17.269252091169371</v>
      </c>
      <c r="P1052" s="5">
        <v>1.2894374894739797</v>
      </c>
      <c r="Q1052" s="5">
        <v>5.8111516051873267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f t="shared" si="78"/>
        <v>40.794224484174279</v>
      </c>
      <c r="Z1052" s="5">
        <v>7.8029147781617159</v>
      </c>
      <c r="AA1052" s="5">
        <v>0</v>
      </c>
      <c r="AB1052" s="5">
        <f>VLOOKUP($E1052,Parametros!$B$3:$F$14,2,FALSE)</f>
        <v>6</v>
      </c>
      <c r="AC1052" s="5" t="str">
        <f>VLOOKUP($E1052,Parametros!$B$3:$F$14,4,FALSE)</f>
        <v>20226</v>
      </c>
      <c r="AD1052" s="5" t="str">
        <f>VLOOKUP($E1052,Parametros!$B$3:$F$14,5,FALSE)</f>
        <v>2022-6-01</v>
      </c>
      <c r="AE1052" s="5">
        <v>0</v>
      </c>
      <c r="AF1052" t="s">
        <v>438</v>
      </c>
      <c r="AG1052" t="s">
        <v>447</v>
      </c>
      <c r="AH1052" s="40">
        <f t="shared" si="79"/>
        <v>729.90549679982576</v>
      </c>
      <c r="AJ1052" t="str">
        <f t="shared" si="80"/>
        <v>INSERT INTO TABLA_PRESUPUESTO VALUES ('VSR','80190-C','14005025-19',2022,'Junio',33.75,'USD',1687.5,735.835038,0,168.75,12.21524,0,8.621469,17.269252,1.289437,5.811152,0,0,0,0,0,0,0,40.794224,7.802915,0,6,'20226','2022-6-01');</v>
      </c>
    </row>
    <row r="1053" spans="1:36" x14ac:dyDescent="0.2">
      <c r="A1053" s="7" t="s">
        <v>117</v>
      </c>
      <c r="B1053" t="s">
        <v>92</v>
      </c>
      <c r="C1053" t="s">
        <v>333</v>
      </c>
      <c r="D1053">
        <v>2022</v>
      </c>
      <c r="E1053" t="s">
        <v>50</v>
      </c>
      <c r="F1053" s="5">
        <v>33.75</v>
      </c>
      <c r="G1053" t="s">
        <v>134</v>
      </c>
      <c r="H1053" s="5">
        <v>1687.5</v>
      </c>
      <c r="I1053" s="5">
        <v>701.76698939715004</v>
      </c>
      <c r="J1053" s="5">
        <v>0</v>
      </c>
      <c r="K1053" s="5">
        <v>168.75</v>
      </c>
      <c r="L1053" s="5">
        <v>12.215240340689004</v>
      </c>
      <c r="M1053" s="5">
        <v>0</v>
      </c>
      <c r="N1053" s="5">
        <v>8.6214685201818888</v>
      </c>
      <c r="O1053" s="5">
        <v>17.269252091169371</v>
      </c>
      <c r="P1053" s="5">
        <v>1.2894374894739797</v>
      </c>
      <c r="Q1053" s="5">
        <v>5.8111516051873267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f t="shared" si="78"/>
        <v>40.794224484174279</v>
      </c>
      <c r="Z1053" s="5">
        <v>7.8029147781617159</v>
      </c>
      <c r="AA1053" s="5">
        <v>0</v>
      </c>
      <c r="AB1053" s="5">
        <f>VLOOKUP($E1053,Parametros!$B$3:$F$14,2,FALSE)</f>
        <v>6</v>
      </c>
      <c r="AC1053" s="5" t="str">
        <f>VLOOKUP($E1053,Parametros!$B$3:$F$14,4,FALSE)</f>
        <v>20226</v>
      </c>
      <c r="AD1053" s="5" t="str">
        <f>VLOOKUP($E1053,Parametros!$B$3:$F$14,5,FALSE)</f>
        <v>2022-6-01</v>
      </c>
      <c r="AE1053" s="5">
        <v>0</v>
      </c>
      <c r="AF1053" t="s">
        <v>438</v>
      </c>
      <c r="AG1053" t="s">
        <v>447</v>
      </c>
      <c r="AH1053" s="40">
        <f t="shared" si="79"/>
        <v>763.97354577798671</v>
      </c>
      <c r="AJ1053" t="str">
        <f t="shared" si="80"/>
        <v>INSERT INTO TABLA_PRESUPUESTO VALUES ('VSR','80190-C','14005027-19',2022,'Junio',33.75,'USD',1687.5,701.766989,0,168.75,12.21524,0,8.621469,17.269252,1.289437,5.811152,0,0,0,0,0,0,0,40.794224,7.802915,0,6,'20226','2022-6-01');</v>
      </c>
    </row>
    <row r="1054" spans="1:36" x14ac:dyDescent="0.2">
      <c r="A1054" s="7" t="s">
        <v>117</v>
      </c>
      <c r="B1054" t="s">
        <v>92</v>
      </c>
      <c r="C1054" t="s">
        <v>334</v>
      </c>
      <c r="D1054">
        <v>2022</v>
      </c>
      <c r="E1054" t="s">
        <v>50</v>
      </c>
      <c r="F1054" s="5">
        <v>45</v>
      </c>
      <c r="G1054" t="s">
        <v>134</v>
      </c>
      <c r="H1054" s="5">
        <v>2250</v>
      </c>
      <c r="I1054" s="5">
        <v>933.31929878480673</v>
      </c>
      <c r="J1054" s="5">
        <v>0</v>
      </c>
      <c r="K1054" s="5">
        <v>225</v>
      </c>
      <c r="L1054" s="5">
        <v>16.286987120918671</v>
      </c>
      <c r="M1054" s="5">
        <v>0</v>
      </c>
      <c r="N1054" s="5">
        <v>11.49529136024252</v>
      </c>
      <c r="O1054" s="5">
        <v>23.025669454892491</v>
      </c>
      <c r="P1054" s="5">
        <v>1.7192499859653063</v>
      </c>
      <c r="Q1054" s="5">
        <v>7.7482021402497683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f t="shared" si="78"/>
        <v>54.392299312232375</v>
      </c>
      <c r="Z1054" s="5">
        <v>10.403886370882288</v>
      </c>
      <c r="AA1054" s="5">
        <v>0</v>
      </c>
      <c r="AB1054" s="5">
        <f>VLOOKUP($E1054,Parametros!$B$3:$F$14,2,FALSE)</f>
        <v>6</v>
      </c>
      <c r="AC1054" s="5" t="str">
        <f>VLOOKUP($E1054,Parametros!$B$3:$F$14,4,FALSE)</f>
        <v>20226</v>
      </c>
      <c r="AD1054" s="5" t="str">
        <f>VLOOKUP($E1054,Parametros!$B$3:$F$14,5,FALSE)</f>
        <v>2022-6-01</v>
      </c>
      <c r="AE1054" s="5">
        <v>0</v>
      </c>
      <c r="AF1054" t="s">
        <v>438</v>
      </c>
      <c r="AG1054" t="s">
        <v>447</v>
      </c>
      <c r="AH1054" s="40">
        <f t="shared" si="79"/>
        <v>1021.0014147820422</v>
      </c>
      <c r="AJ1054" t="str">
        <f t="shared" si="80"/>
        <v>INSERT INTO TABLA_PRESUPUESTO VALUES ('VSR','80190-C','14005026-19',2022,'Junio',45,'USD',2250,933.319299,0,225,16.286987,0,11.495291,23.025669,1.71925,7.748202,0,0,0,0,0,0,0,54.392299,10.403886,0,6,'20226','2022-6-01');</v>
      </c>
    </row>
    <row r="1055" spans="1:36" x14ac:dyDescent="0.2">
      <c r="A1055" s="7" t="s">
        <v>117</v>
      </c>
      <c r="B1055" t="s">
        <v>92</v>
      </c>
      <c r="C1055" t="s">
        <v>335</v>
      </c>
      <c r="D1055">
        <v>2022</v>
      </c>
      <c r="E1055" t="s">
        <v>50</v>
      </c>
      <c r="F1055" s="5">
        <v>33.75</v>
      </c>
      <c r="G1055" t="s">
        <v>134</v>
      </c>
      <c r="H1055" s="5">
        <v>1380.7124999999999</v>
      </c>
      <c r="I1055" s="5">
        <v>610.51886466360497</v>
      </c>
      <c r="J1055" s="5">
        <v>0</v>
      </c>
      <c r="K1055" s="5">
        <v>135</v>
      </c>
      <c r="L1055" s="5">
        <v>12.215240340689004</v>
      </c>
      <c r="M1055" s="5">
        <v>0</v>
      </c>
      <c r="N1055" s="5">
        <v>8.6214685201818888</v>
      </c>
      <c r="O1055" s="5">
        <v>17.269252091169371</v>
      </c>
      <c r="P1055" s="5">
        <v>1.2894374894739797</v>
      </c>
      <c r="Q1055" s="5">
        <v>4.7546842433642702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f t="shared" si="78"/>
        <v>39.737757122351226</v>
      </c>
      <c r="Z1055" s="5">
        <v>7.8029147781617159</v>
      </c>
      <c r="AA1055" s="5">
        <v>0</v>
      </c>
      <c r="AB1055" s="5">
        <f>VLOOKUP($E1055,Parametros!$B$3:$F$14,2,FALSE)</f>
        <v>6</v>
      </c>
      <c r="AC1055" s="5" t="str">
        <f>VLOOKUP($E1055,Parametros!$B$3:$F$14,4,FALSE)</f>
        <v>20226</v>
      </c>
      <c r="AD1055" s="5" t="str">
        <f>VLOOKUP($E1055,Parametros!$B$3:$F$14,5,FALSE)</f>
        <v>2022-6-01</v>
      </c>
      <c r="AE1055" s="5">
        <v>0</v>
      </c>
      <c r="AF1055" t="s">
        <v>438</v>
      </c>
      <c r="AG1055" t="s">
        <v>447</v>
      </c>
      <c r="AH1055" s="40">
        <f t="shared" si="79"/>
        <v>583.24063787335467</v>
      </c>
      <c r="AJ1055" t="str">
        <f t="shared" si="80"/>
        <v>INSERT INTO TABLA_PRESUPUESTO VALUES ('VSR','80190-C','14004469-19',2022,'Junio',33.75,'USD',1380.7125,610.518865,0,135,12.21524,0,8.621469,17.269252,1.289437,4.754684,0,0,0,0,0,0,0,39.737757,7.802915,0,6,'20226','2022-6-01');</v>
      </c>
    </row>
    <row r="1056" spans="1:36" x14ac:dyDescent="0.2">
      <c r="A1056" s="7" t="s">
        <v>117</v>
      </c>
      <c r="B1056" t="s">
        <v>92</v>
      </c>
      <c r="C1056" t="s">
        <v>336</v>
      </c>
      <c r="D1056">
        <v>2022</v>
      </c>
      <c r="E1056" t="s">
        <v>50</v>
      </c>
      <c r="F1056" s="5">
        <v>33.75</v>
      </c>
      <c r="G1056" t="s">
        <v>134</v>
      </c>
      <c r="H1056" s="5">
        <v>1380.7124999999999</v>
      </c>
      <c r="I1056" s="5">
        <v>563.29976262308082</v>
      </c>
      <c r="J1056" s="5">
        <v>0</v>
      </c>
      <c r="K1056" s="5">
        <v>135</v>
      </c>
      <c r="L1056" s="5">
        <v>12.215240340689004</v>
      </c>
      <c r="M1056" s="5">
        <v>0</v>
      </c>
      <c r="N1056" s="5">
        <v>8.6214685201818888</v>
      </c>
      <c r="O1056" s="5">
        <v>17.269252091169371</v>
      </c>
      <c r="P1056" s="5">
        <v>1.2894374894739797</v>
      </c>
      <c r="Q1056" s="5">
        <v>4.7546842433642702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f t="shared" si="78"/>
        <v>39.737757122351226</v>
      </c>
      <c r="Z1056" s="5">
        <v>7.8029147781617159</v>
      </c>
      <c r="AA1056" s="5">
        <v>0</v>
      </c>
      <c r="AB1056" s="5">
        <f>VLOOKUP($E1056,Parametros!$B$3:$F$14,2,FALSE)</f>
        <v>6</v>
      </c>
      <c r="AC1056" s="5" t="str">
        <f>VLOOKUP($E1056,Parametros!$B$3:$F$14,4,FALSE)</f>
        <v>20226</v>
      </c>
      <c r="AD1056" s="5" t="str">
        <f>VLOOKUP($E1056,Parametros!$B$3:$F$14,5,FALSE)</f>
        <v>2022-6-01</v>
      </c>
      <c r="AE1056" s="5">
        <v>0</v>
      </c>
      <c r="AF1056" t="s">
        <v>438</v>
      </c>
      <c r="AG1056" t="s">
        <v>447</v>
      </c>
      <c r="AH1056" s="40">
        <f t="shared" si="79"/>
        <v>630.45973991387882</v>
      </c>
      <c r="AJ1056" t="str">
        <f t="shared" si="80"/>
        <v>INSERT INTO TABLA_PRESUPUESTO VALUES ('VSR','80190-C','14004468-19',2022,'Junio',33.75,'USD',1380.7125,563.299763,0,135,12.21524,0,8.621469,17.269252,1.289437,4.754684,0,0,0,0,0,0,0,39.737757,7.802915,0,6,'20226','2022-6-01');</v>
      </c>
    </row>
    <row r="1057" spans="1:36" x14ac:dyDescent="0.2">
      <c r="A1057" s="7" t="s">
        <v>117</v>
      </c>
      <c r="B1057" t="s">
        <v>92</v>
      </c>
      <c r="C1057" t="s">
        <v>337</v>
      </c>
      <c r="D1057">
        <v>2022</v>
      </c>
      <c r="E1057" t="s">
        <v>50</v>
      </c>
      <c r="F1057" s="5">
        <v>33.75</v>
      </c>
      <c r="G1057" t="s">
        <v>134</v>
      </c>
      <c r="H1057" s="5">
        <v>1380.7124999999999</v>
      </c>
      <c r="I1057" s="5">
        <v>451.42998335853554</v>
      </c>
      <c r="J1057" s="5">
        <v>0</v>
      </c>
      <c r="K1057" s="5">
        <v>135</v>
      </c>
      <c r="L1057" s="5">
        <v>12.215240340689004</v>
      </c>
      <c r="M1057" s="5">
        <v>0</v>
      </c>
      <c r="N1057" s="5">
        <v>8.6214685201818888</v>
      </c>
      <c r="O1057" s="5">
        <v>17.269252091169371</v>
      </c>
      <c r="P1057" s="5">
        <v>1.2894374894739797</v>
      </c>
      <c r="Q1057" s="5">
        <v>4.7546842433642702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f t="shared" ref="Y1057:Y1088" si="81">+M1057+N1057+O1057+P1057+T1057+U1057+V1057+Z1057+AA1057+S1057+X1057+Q1057+R1057</f>
        <v>39.737757122351226</v>
      </c>
      <c r="Z1057" s="5">
        <v>7.8029147781617159</v>
      </c>
      <c r="AA1057" s="5">
        <v>0</v>
      </c>
      <c r="AB1057" s="5">
        <f>VLOOKUP($E1057,Parametros!$B$3:$F$14,2,FALSE)</f>
        <v>6</v>
      </c>
      <c r="AC1057" s="5" t="str">
        <f>VLOOKUP($E1057,Parametros!$B$3:$F$14,4,FALSE)</f>
        <v>20226</v>
      </c>
      <c r="AD1057" s="5" t="str">
        <f>VLOOKUP($E1057,Parametros!$B$3:$F$14,5,FALSE)</f>
        <v>2022-6-01</v>
      </c>
      <c r="AE1057" s="5">
        <v>0</v>
      </c>
      <c r="AF1057" t="s">
        <v>438</v>
      </c>
      <c r="AG1057" t="s">
        <v>447</v>
      </c>
      <c r="AH1057" s="40">
        <f t="shared" ref="AH1057:AH1088" si="82">+H1057-SUM(I1057:X1057)-SUM(Z1057:AA1057)</f>
        <v>742.32951917842411</v>
      </c>
      <c r="AJ1057" t="str">
        <f t="shared" si="80"/>
        <v>INSERT INTO TABLA_PRESUPUESTO VALUES ('VSR','80190-C','14004467-19',2022,'Junio',33.75,'USD',1380.7125,451.429983,0,135,12.21524,0,8.621469,17.269252,1.289437,4.754684,0,0,0,0,0,0,0,39.737757,7.802915,0,6,'20226','2022-6-01');</v>
      </c>
    </row>
    <row r="1058" spans="1:36" x14ac:dyDescent="0.2">
      <c r="A1058" s="7" t="s">
        <v>117</v>
      </c>
      <c r="B1058" t="s">
        <v>92</v>
      </c>
      <c r="C1058" t="s">
        <v>338</v>
      </c>
      <c r="D1058">
        <v>2022</v>
      </c>
      <c r="E1058" t="s">
        <v>50</v>
      </c>
      <c r="F1058" s="5">
        <v>33.75</v>
      </c>
      <c r="G1058" t="s">
        <v>134</v>
      </c>
      <c r="H1058" s="5">
        <v>1380.7124999999999</v>
      </c>
      <c r="I1058" s="5">
        <v>610.70237607321235</v>
      </c>
      <c r="J1058" s="5">
        <v>0</v>
      </c>
      <c r="K1058" s="5">
        <v>135</v>
      </c>
      <c r="L1058" s="5">
        <v>12.215240340689004</v>
      </c>
      <c r="M1058" s="5">
        <v>0</v>
      </c>
      <c r="N1058" s="5">
        <v>8.6214685201818888</v>
      </c>
      <c r="O1058" s="5">
        <v>17.269252091169371</v>
      </c>
      <c r="P1058" s="5">
        <v>1.2894374894739797</v>
      </c>
      <c r="Q1058" s="5">
        <v>4.7546842433642702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f t="shared" si="81"/>
        <v>39.737757122351226</v>
      </c>
      <c r="Z1058" s="5">
        <v>7.8029147781617159</v>
      </c>
      <c r="AA1058" s="5">
        <v>0</v>
      </c>
      <c r="AB1058" s="5">
        <f>VLOOKUP($E1058,Parametros!$B$3:$F$14,2,FALSE)</f>
        <v>6</v>
      </c>
      <c r="AC1058" s="5" t="str">
        <f>VLOOKUP($E1058,Parametros!$B$3:$F$14,4,FALSE)</f>
        <v>20226</v>
      </c>
      <c r="AD1058" s="5" t="str">
        <f>VLOOKUP($E1058,Parametros!$B$3:$F$14,5,FALSE)</f>
        <v>2022-6-01</v>
      </c>
      <c r="AE1058" s="5">
        <v>0</v>
      </c>
      <c r="AF1058" t="s">
        <v>438</v>
      </c>
      <c r="AG1058" t="s">
        <v>447</v>
      </c>
      <c r="AH1058" s="40">
        <f t="shared" si="82"/>
        <v>583.0571264637473</v>
      </c>
      <c r="AJ1058" t="str">
        <f t="shared" si="80"/>
        <v>INSERT INTO TABLA_PRESUPUESTO VALUES ('VSR','80190-C','14004470-20',2022,'Junio',33.75,'USD',1380.7125,610.702376,0,135,12.21524,0,8.621469,17.269252,1.289437,4.754684,0,0,0,0,0,0,0,39.737757,7.802915,0,6,'20226','2022-6-01');</v>
      </c>
    </row>
    <row r="1059" spans="1:36" x14ac:dyDescent="0.2">
      <c r="A1059" s="7" t="s">
        <v>117</v>
      </c>
      <c r="B1059" t="s">
        <v>92</v>
      </c>
      <c r="C1059" t="s">
        <v>339</v>
      </c>
      <c r="D1059">
        <v>2022</v>
      </c>
      <c r="E1059" t="s">
        <v>50</v>
      </c>
      <c r="F1059" s="5">
        <v>33.75</v>
      </c>
      <c r="G1059" t="s">
        <v>134</v>
      </c>
      <c r="H1059" s="5">
        <v>1380.7124999999999</v>
      </c>
      <c r="I1059" s="5">
        <v>475.80023418695242</v>
      </c>
      <c r="J1059" s="5">
        <v>0</v>
      </c>
      <c r="K1059" s="5">
        <v>135</v>
      </c>
      <c r="L1059" s="5">
        <v>12.215240340689004</v>
      </c>
      <c r="M1059" s="5">
        <v>0</v>
      </c>
      <c r="N1059" s="5">
        <v>8.6214685201818888</v>
      </c>
      <c r="O1059" s="5">
        <v>17.269252091169371</v>
      </c>
      <c r="P1059" s="5">
        <v>1.2894374894739797</v>
      </c>
      <c r="Q1059" s="5">
        <v>4.7546842433642702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f t="shared" si="81"/>
        <v>39.737757122351226</v>
      </c>
      <c r="Z1059" s="5">
        <v>7.8029147781617159</v>
      </c>
      <c r="AA1059" s="5">
        <v>0</v>
      </c>
      <c r="AB1059" s="5">
        <f>VLOOKUP($E1059,Parametros!$B$3:$F$14,2,FALSE)</f>
        <v>6</v>
      </c>
      <c r="AC1059" s="5" t="str">
        <f>VLOOKUP($E1059,Parametros!$B$3:$F$14,4,FALSE)</f>
        <v>20226</v>
      </c>
      <c r="AD1059" s="5" t="str">
        <f>VLOOKUP($E1059,Parametros!$B$3:$F$14,5,FALSE)</f>
        <v>2022-6-01</v>
      </c>
      <c r="AE1059" s="5">
        <v>0</v>
      </c>
      <c r="AF1059" t="s">
        <v>438</v>
      </c>
      <c r="AG1059" t="s">
        <v>447</v>
      </c>
      <c r="AH1059" s="40">
        <f t="shared" si="82"/>
        <v>717.95926835000728</v>
      </c>
      <c r="AJ1059" t="str">
        <f t="shared" si="80"/>
        <v>INSERT INTO TABLA_PRESUPUESTO VALUES ('VSR','80190-C','14004466-20',2022,'Junio',33.75,'USD',1380.7125,475.800234,0,135,12.21524,0,8.621469,17.269252,1.289437,4.754684,0,0,0,0,0,0,0,39.737757,7.802915,0,6,'20226','2022-6-01');</v>
      </c>
    </row>
    <row r="1060" spans="1:36" x14ac:dyDescent="0.2">
      <c r="A1060" s="7" t="s">
        <v>117</v>
      </c>
      <c r="B1060" t="s">
        <v>92</v>
      </c>
      <c r="C1060" t="s">
        <v>340</v>
      </c>
      <c r="D1060">
        <v>2022</v>
      </c>
      <c r="E1060" t="s">
        <v>50</v>
      </c>
      <c r="F1060" s="5">
        <v>33.75</v>
      </c>
      <c r="G1060" t="s">
        <v>134</v>
      </c>
      <c r="H1060" s="5">
        <v>1380.7124999999999</v>
      </c>
      <c r="I1060" s="5">
        <v>523.11223077198235</v>
      </c>
      <c r="J1060" s="5">
        <v>0</v>
      </c>
      <c r="K1060" s="5">
        <v>135</v>
      </c>
      <c r="L1060" s="5">
        <v>12.215240340689004</v>
      </c>
      <c r="M1060" s="5">
        <v>0</v>
      </c>
      <c r="N1060" s="5">
        <v>8.6214685201818888</v>
      </c>
      <c r="O1060" s="5">
        <v>17.269252091169371</v>
      </c>
      <c r="P1060" s="5">
        <v>1.2894374894739797</v>
      </c>
      <c r="Q1060" s="5">
        <v>4.7546842433642702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f t="shared" si="81"/>
        <v>39.737757122351226</v>
      </c>
      <c r="Z1060" s="5">
        <v>7.8029147781617159</v>
      </c>
      <c r="AA1060" s="5">
        <v>0</v>
      </c>
      <c r="AB1060" s="5">
        <f>VLOOKUP($E1060,Parametros!$B$3:$F$14,2,FALSE)</f>
        <v>6</v>
      </c>
      <c r="AC1060" s="5" t="str">
        <f>VLOOKUP($E1060,Parametros!$B$3:$F$14,4,FALSE)</f>
        <v>20226</v>
      </c>
      <c r="AD1060" s="5" t="str">
        <f>VLOOKUP($E1060,Parametros!$B$3:$F$14,5,FALSE)</f>
        <v>2022-6-01</v>
      </c>
      <c r="AE1060" s="5">
        <v>0</v>
      </c>
      <c r="AF1060" t="s">
        <v>438</v>
      </c>
      <c r="AG1060" t="s">
        <v>447</v>
      </c>
      <c r="AH1060" s="40">
        <f t="shared" si="82"/>
        <v>670.64727176497729</v>
      </c>
      <c r="AJ1060" t="str">
        <f t="shared" si="80"/>
        <v>INSERT INTO TABLA_PRESUPUESTO VALUES ('VSR','80190-C','14004474-19',2022,'Junio',33.75,'USD',1380.7125,523.112231,0,135,12.21524,0,8.621469,17.269252,1.289437,4.754684,0,0,0,0,0,0,0,39.737757,7.802915,0,6,'20226','2022-6-01');</v>
      </c>
    </row>
    <row r="1061" spans="1:36" x14ac:dyDescent="0.2">
      <c r="A1061" s="7" t="s">
        <v>117</v>
      </c>
      <c r="B1061" t="s">
        <v>72</v>
      </c>
      <c r="C1061" t="s">
        <v>345</v>
      </c>
      <c r="D1061">
        <v>2022</v>
      </c>
      <c r="E1061" t="s">
        <v>50</v>
      </c>
      <c r="F1061" s="5">
        <v>63</v>
      </c>
      <c r="G1061" t="s">
        <v>134</v>
      </c>
      <c r="H1061" s="5">
        <v>2079</v>
      </c>
      <c r="I1061" s="5">
        <v>1049.4273588691876</v>
      </c>
      <c r="J1061" s="5">
        <v>189</v>
      </c>
      <c r="K1061" s="5">
        <v>0</v>
      </c>
      <c r="L1061" s="5">
        <v>22.801781969286139</v>
      </c>
      <c r="M1061" s="5">
        <v>0</v>
      </c>
      <c r="N1061" s="5">
        <v>29.96875</v>
      </c>
      <c r="O1061" s="5">
        <v>0</v>
      </c>
      <c r="P1061" s="5">
        <v>4.2874999999999996</v>
      </c>
      <c r="Q1061" s="5">
        <v>7.1593387775907855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f t="shared" si="81"/>
        <v>55.981029696825992</v>
      </c>
      <c r="Z1061" s="5">
        <v>14.565440919235204</v>
      </c>
      <c r="AA1061" s="5">
        <v>0</v>
      </c>
      <c r="AB1061" s="5">
        <f>VLOOKUP($E1061,Parametros!$B$3:$F$14,2,FALSE)</f>
        <v>6</v>
      </c>
      <c r="AC1061" s="5" t="str">
        <f>VLOOKUP($E1061,Parametros!$B$3:$F$14,4,FALSE)</f>
        <v>20226</v>
      </c>
      <c r="AD1061" s="5" t="str">
        <f>VLOOKUP($E1061,Parametros!$B$3:$F$14,5,FALSE)</f>
        <v>2022-6-01</v>
      </c>
      <c r="AE1061" s="5">
        <v>0</v>
      </c>
      <c r="AF1061" t="s">
        <v>438</v>
      </c>
      <c r="AG1061" t="s">
        <v>449</v>
      </c>
      <c r="AH1061" s="40">
        <f t="shared" si="82"/>
        <v>761.78982946470023</v>
      </c>
      <c r="AJ1061" t="str">
        <f t="shared" si="80"/>
        <v>INSERT INTO TABLA_PRESUPUESTO VALUES ('VSR','80116-C','14004980-20',2022,'Junio',63,'USD',2079,1049.427359,189,0,22.801782,0,29.96875,0,4.2875,7.159339,0,0,0,0,0,0,0,55.98103,14.565441,0,6,'20226','2022-6-01');</v>
      </c>
    </row>
    <row r="1062" spans="1:36" x14ac:dyDescent="0.2">
      <c r="A1062" s="7" t="s">
        <v>117</v>
      </c>
      <c r="B1062" t="s">
        <v>72</v>
      </c>
      <c r="C1062" t="s">
        <v>346</v>
      </c>
      <c r="D1062">
        <v>2022</v>
      </c>
      <c r="E1062" t="s">
        <v>50</v>
      </c>
      <c r="F1062" s="5">
        <v>63</v>
      </c>
      <c r="G1062" t="s">
        <v>134</v>
      </c>
      <c r="H1062" s="5">
        <v>2079</v>
      </c>
      <c r="I1062" s="5">
        <v>1101.8050930097506</v>
      </c>
      <c r="J1062" s="5">
        <v>189</v>
      </c>
      <c r="K1062" s="5">
        <v>0</v>
      </c>
      <c r="L1062" s="5">
        <v>22.801781969286139</v>
      </c>
      <c r="M1062" s="5">
        <v>0</v>
      </c>
      <c r="N1062" s="5">
        <v>29.96875</v>
      </c>
      <c r="O1062" s="5">
        <v>0</v>
      </c>
      <c r="P1062" s="5">
        <v>4.2874999999999996</v>
      </c>
      <c r="Q1062" s="5">
        <v>7.1593387775907855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f t="shared" si="81"/>
        <v>55.981029696825992</v>
      </c>
      <c r="Z1062" s="5">
        <v>14.565440919235204</v>
      </c>
      <c r="AA1062" s="5">
        <v>0</v>
      </c>
      <c r="AB1062" s="5">
        <f>VLOOKUP($E1062,Parametros!$B$3:$F$14,2,FALSE)</f>
        <v>6</v>
      </c>
      <c r="AC1062" s="5" t="str">
        <f>VLOOKUP($E1062,Parametros!$B$3:$F$14,4,FALSE)</f>
        <v>20226</v>
      </c>
      <c r="AD1062" s="5" t="str">
        <f>VLOOKUP($E1062,Parametros!$B$3:$F$14,5,FALSE)</f>
        <v>2022-6-01</v>
      </c>
      <c r="AE1062" s="5">
        <v>0</v>
      </c>
      <c r="AF1062" t="s">
        <v>438</v>
      </c>
      <c r="AG1062" t="s">
        <v>449</v>
      </c>
      <c r="AH1062" s="40">
        <f t="shared" si="82"/>
        <v>709.41209532413723</v>
      </c>
      <c r="AJ1062" t="str">
        <f t="shared" si="80"/>
        <v>INSERT INTO TABLA_PRESUPUESTO VALUES ('VSR','80116-C','14003574-20',2022,'Junio',63,'USD',2079,1101.805093,189,0,22.801782,0,29.96875,0,4.2875,7.159339,0,0,0,0,0,0,0,55.98103,14.565441,0,6,'20226','2022-6-01');</v>
      </c>
    </row>
    <row r="1063" spans="1:36" x14ac:dyDescent="0.2">
      <c r="A1063" s="7" t="s">
        <v>117</v>
      </c>
      <c r="B1063" t="s">
        <v>72</v>
      </c>
      <c r="C1063" t="s">
        <v>347</v>
      </c>
      <c r="D1063">
        <v>2022</v>
      </c>
      <c r="E1063" t="s">
        <v>50</v>
      </c>
      <c r="F1063" s="5">
        <v>63</v>
      </c>
      <c r="G1063" t="s">
        <v>134</v>
      </c>
      <c r="H1063" s="5">
        <v>2079</v>
      </c>
      <c r="I1063" s="5">
        <v>1165.769911008686</v>
      </c>
      <c r="J1063" s="5">
        <v>189</v>
      </c>
      <c r="K1063" s="5">
        <v>0</v>
      </c>
      <c r="L1063" s="5">
        <v>22.801781969286139</v>
      </c>
      <c r="M1063" s="5">
        <v>0</v>
      </c>
      <c r="N1063" s="5">
        <v>29.96875</v>
      </c>
      <c r="O1063" s="5">
        <v>0</v>
      </c>
      <c r="P1063" s="5">
        <v>4.2874999999999996</v>
      </c>
      <c r="Q1063" s="5">
        <v>7.1593387775907855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f t="shared" si="81"/>
        <v>55.981029696825992</v>
      </c>
      <c r="Z1063" s="5">
        <v>14.565440919235204</v>
      </c>
      <c r="AA1063" s="5">
        <v>0</v>
      </c>
      <c r="AB1063" s="5">
        <f>VLOOKUP($E1063,Parametros!$B$3:$F$14,2,FALSE)</f>
        <v>6</v>
      </c>
      <c r="AC1063" s="5" t="str">
        <f>VLOOKUP($E1063,Parametros!$B$3:$F$14,4,FALSE)</f>
        <v>20226</v>
      </c>
      <c r="AD1063" s="5" t="str">
        <f>VLOOKUP($E1063,Parametros!$B$3:$F$14,5,FALSE)</f>
        <v>2022-6-01</v>
      </c>
      <c r="AE1063" s="5">
        <v>0</v>
      </c>
      <c r="AF1063" t="s">
        <v>438</v>
      </c>
      <c r="AG1063" t="s">
        <v>449</v>
      </c>
      <c r="AH1063" s="40">
        <f t="shared" si="82"/>
        <v>645.44727732520187</v>
      </c>
      <c r="AJ1063" t="str">
        <f t="shared" si="80"/>
        <v>INSERT INTO TABLA_PRESUPUESTO VALUES ('VSR','80116-C','14005152-21',2022,'Junio',63,'USD',2079,1165.769911,189,0,22.801782,0,29.96875,0,4.2875,7.159339,0,0,0,0,0,0,0,55.98103,14.565441,0,6,'20226','2022-6-01');</v>
      </c>
    </row>
    <row r="1064" spans="1:36" x14ac:dyDescent="0.2">
      <c r="A1064" s="7" t="s">
        <v>117</v>
      </c>
      <c r="B1064" t="s">
        <v>72</v>
      </c>
      <c r="C1064" t="s">
        <v>348</v>
      </c>
      <c r="D1064">
        <v>2022</v>
      </c>
      <c r="E1064" t="s">
        <v>50</v>
      </c>
      <c r="F1064" s="5">
        <v>63</v>
      </c>
      <c r="G1064" t="s">
        <v>134</v>
      </c>
      <c r="H1064" s="5">
        <v>2079</v>
      </c>
      <c r="I1064" s="5">
        <v>837.01861634897796</v>
      </c>
      <c r="J1064" s="5">
        <v>189</v>
      </c>
      <c r="K1064" s="5">
        <v>0</v>
      </c>
      <c r="L1064" s="5">
        <v>22.801781969286139</v>
      </c>
      <c r="M1064" s="5">
        <v>0</v>
      </c>
      <c r="N1064" s="5">
        <v>29.96875</v>
      </c>
      <c r="O1064" s="5">
        <v>0</v>
      </c>
      <c r="P1064" s="5">
        <v>4.2874999999999996</v>
      </c>
      <c r="Q1064" s="5">
        <v>7.1593387775907855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f t="shared" si="81"/>
        <v>55.981029696825992</v>
      </c>
      <c r="Z1064" s="5">
        <v>14.565440919235204</v>
      </c>
      <c r="AA1064" s="5">
        <v>0</v>
      </c>
      <c r="AB1064" s="5">
        <f>VLOOKUP($E1064,Parametros!$B$3:$F$14,2,FALSE)</f>
        <v>6</v>
      </c>
      <c r="AC1064" s="5" t="str">
        <f>VLOOKUP($E1064,Parametros!$B$3:$F$14,4,FALSE)</f>
        <v>20226</v>
      </c>
      <c r="AD1064" s="5" t="str">
        <f>VLOOKUP($E1064,Parametros!$B$3:$F$14,5,FALSE)</f>
        <v>2022-6-01</v>
      </c>
      <c r="AE1064" s="5">
        <v>0</v>
      </c>
      <c r="AF1064" t="s">
        <v>438</v>
      </c>
      <c r="AG1064" t="s">
        <v>449</v>
      </c>
      <c r="AH1064" s="40">
        <f t="shared" si="82"/>
        <v>974.1985719849099</v>
      </c>
      <c r="AJ1064" t="str">
        <f t="shared" si="80"/>
        <v>INSERT INTO TABLA_PRESUPUESTO VALUES ('VSR','80116-C','14003597-20',2022,'Junio',63,'USD',2079,837.018616,189,0,22.801782,0,29.96875,0,4.2875,7.159339,0,0,0,0,0,0,0,55.98103,14.565441,0,6,'20226','2022-6-01');</v>
      </c>
    </row>
    <row r="1065" spans="1:36" x14ac:dyDescent="0.2">
      <c r="A1065" s="7" t="s">
        <v>117</v>
      </c>
      <c r="B1065" t="s">
        <v>80</v>
      </c>
      <c r="C1065" t="s">
        <v>350</v>
      </c>
      <c r="D1065">
        <v>2022</v>
      </c>
      <c r="E1065" t="s">
        <v>50</v>
      </c>
      <c r="F1065" s="5">
        <v>4.5</v>
      </c>
      <c r="G1065" t="s">
        <v>134</v>
      </c>
      <c r="H1065" s="5">
        <v>495</v>
      </c>
      <c r="I1065" s="5">
        <v>368.2789802496419</v>
      </c>
      <c r="J1065" s="5">
        <v>0</v>
      </c>
      <c r="K1065" s="5">
        <v>45</v>
      </c>
      <c r="L1065" s="5">
        <v>1.628698712091867</v>
      </c>
      <c r="M1065" s="5">
        <v>0</v>
      </c>
      <c r="N1065" s="5">
        <v>1.4270833333333335</v>
      </c>
      <c r="O1065" s="5">
        <v>0</v>
      </c>
      <c r="P1065" s="5">
        <v>0.20416666666666666</v>
      </c>
      <c r="Q1065" s="5">
        <v>1.704604470854949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f t="shared" si="81"/>
        <v>4.3762431079431785</v>
      </c>
      <c r="Z1065" s="5">
        <v>1.0403886370882287</v>
      </c>
      <c r="AA1065" s="5">
        <v>0</v>
      </c>
      <c r="AB1065" s="5">
        <f>VLOOKUP($E1065,Parametros!$B$3:$F$14,2,FALSE)</f>
        <v>6</v>
      </c>
      <c r="AC1065" s="5" t="str">
        <f>VLOOKUP($E1065,Parametros!$B$3:$F$14,4,FALSE)</f>
        <v>20226</v>
      </c>
      <c r="AD1065" s="5" t="str">
        <f>VLOOKUP($E1065,Parametros!$B$3:$F$14,5,FALSE)</f>
        <v>2022-6-01</v>
      </c>
      <c r="AE1065" s="5">
        <v>0</v>
      </c>
      <c r="AF1065" t="s">
        <v>438</v>
      </c>
      <c r="AG1065" t="s">
        <v>450</v>
      </c>
      <c r="AH1065" s="40">
        <f t="shared" si="82"/>
        <v>75.716077930323053</v>
      </c>
      <c r="AJ1065" t="str">
        <f t="shared" si="80"/>
        <v>INSERT INTO TABLA_PRESUPUESTO VALUES ('VSR','80144-C','14003144-15',2022,'Junio',4.5,'USD',495,368.27898,0,45,1.628699,0,1.427083,0,0.204167,1.704604,0,0,0,0,0,0,0,4.376243,1.040389,0,6,'20226','2022-6-01');</v>
      </c>
    </row>
    <row r="1066" spans="1:36" x14ac:dyDescent="0.2">
      <c r="A1066" s="7" t="s">
        <v>117</v>
      </c>
      <c r="B1066" t="s">
        <v>360</v>
      </c>
      <c r="C1066" t="s">
        <v>361</v>
      </c>
      <c r="D1066">
        <v>2022</v>
      </c>
      <c r="E1066" t="s">
        <v>50</v>
      </c>
      <c r="F1066" s="5">
        <v>9</v>
      </c>
      <c r="G1066" t="s">
        <v>134</v>
      </c>
      <c r="H1066" s="5">
        <v>900</v>
      </c>
      <c r="I1066" s="5">
        <v>353.90841573428969</v>
      </c>
      <c r="J1066" s="5">
        <v>0</v>
      </c>
      <c r="K1066" s="5">
        <v>90</v>
      </c>
      <c r="L1066" s="5">
        <v>3.257397424183734</v>
      </c>
      <c r="M1066" s="5">
        <v>0</v>
      </c>
      <c r="N1066" s="5">
        <v>2.8990384615384617</v>
      </c>
      <c r="O1066" s="5">
        <v>4.1826923076923084</v>
      </c>
      <c r="P1066" s="5">
        <v>0.18846153846153843</v>
      </c>
      <c r="Q1066" s="5">
        <v>3.0992808560999072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f t="shared" si="81"/>
        <v>12.450250437968673</v>
      </c>
      <c r="Z1066" s="5">
        <v>2.0807772741764574</v>
      </c>
      <c r="AA1066" s="5">
        <v>0</v>
      </c>
      <c r="AB1066" s="5">
        <f>VLOOKUP($E1066,Parametros!$B$3:$F$14,2,FALSE)</f>
        <v>6</v>
      </c>
      <c r="AC1066" s="5" t="str">
        <f>VLOOKUP($E1066,Parametros!$B$3:$F$14,4,FALSE)</f>
        <v>20226</v>
      </c>
      <c r="AD1066" s="5" t="str">
        <f>VLOOKUP($E1066,Parametros!$B$3:$F$14,5,FALSE)</f>
        <v>2022-6-01</v>
      </c>
      <c r="AE1066" s="5">
        <v>0</v>
      </c>
      <c r="AF1066" t="s">
        <v>438</v>
      </c>
      <c r="AG1066" t="s">
        <v>451</v>
      </c>
      <c r="AH1066" s="40">
        <f t="shared" si="82"/>
        <v>440.38393640355793</v>
      </c>
      <c r="AJ1066" t="str">
        <f t="shared" si="80"/>
        <v>INSERT INTO TABLA_PRESUPUESTO VALUES ('VSR','80093-C','14003165-11',2022,'Junio',9,'USD',900,353.908416,0,90,3.257397,0,2.899038,4.182692,0.188462,3.099281,0,0,0,0,0,0,0,12.45025,2.080777,0,6,'20226','2022-6-01');</v>
      </c>
    </row>
    <row r="1067" spans="1:36" x14ac:dyDescent="0.2">
      <c r="A1067" s="7" t="s">
        <v>117</v>
      </c>
      <c r="B1067" t="s">
        <v>360</v>
      </c>
      <c r="C1067" t="s">
        <v>362</v>
      </c>
      <c r="D1067">
        <v>2022</v>
      </c>
      <c r="E1067" t="s">
        <v>50</v>
      </c>
      <c r="F1067" s="5">
        <v>25.2</v>
      </c>
      <c r="G1067" t="s">
        <v>134</v>
      </c>
      <c r="H1067" s="5">
        <v>856.8</v>
      </c>
      <c r="I1067" s="5">
        <v>453.78542769549165</v>
      </c>
      <c r="J1067" s="5">
        <v>0</v>
      </c>
      <c r="K1067" s="5">
        <v>75.599999999999994</v>
      </c>
      <c r="L1067" s="5">
        <v>9.1207127877144547</v>
      </c>
      <c r="M1067" s="5">
        <v>0</v>
      </c>
      <c r="N1067" s="5">
        <v>8.1173076923076923</v>
      </c>
      <c r="O1067" s="5">
        <v>11.711538461538463</v>
      </c>
      <c r="P1067" s="5">
        <v>0.52769230769230768</v>
      </c>
      <c r="Q1067" s="5">
        <v>2.9505153750071118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f t="shared" si="81"/>
        <v>29.133230204239659</v>
      </c>
      <c r="Z1067" s="5">
        <v>5.8261763676940808</v>
      </c>
      <c r="AA1067" s="5">
        <v>0</v>
      </c>
      <c r="AB1067" s="5">
        <f>VLOOKUP($E1067,Parametros!$B$3:$F$14,2,FALSE)</f>
        <v>6</v>
      </c>
      <c r="AC1067" s="5" t="str">
        <f>VLOOKUP($E1067,Parametros!$B$3:$F$14,4,FALSE)</f>
        <v>20226</v>
      </c>
      <c r="AD1067" s="5" t="str">
        <f>VLOOKUP($E1067,Parametros!$B$3:$F$14,5,FALSE)</f>
        <v>2022-6-01</v>
      </c>
      <c r="AE1067" s="5">
        <v>0</v>
      </c>
      <c r="AF1067" t="s">
        <v>438</v>
      </c>
      <c r="AG1067" t="s">
        <v>451</v>
      </c>
      <c r="AH1067" s="40">
        <f t="shared" si="82"/>
        <v>289.16062931255431</v>
      </c>
      <c r="AJ1067" t="str">
        <f t="shared" si="80"/>
        <v>INSERT INTO TABLA_PRESUPUESTO VALUES ('VSR','80093-C','14002618-13',2022,'Junio',25.2,'USD',856.8,453.785428,0,75.6,9.120713,0,8.117308,11.711538,0.527692,2.950515,0,0,0,0,0,0,0,29.13323,5.826176,0,6,'20226','2022-6-01');</v>
      </c>
    </row>
    <row r="1068" spans="1:36" x14ac:dyDescent="0.2">
      <c r="A1068" s="7" t="s">
        <v>117</v>
      </c>
      <c r="B1068" t="s">
        <v>360</v>
      </c>
      <c r="C1068" t="s">
        <v>363</v>
      </c>
      <c r="D1068">
        <v>2022</v>
      </c>
      <c r="E1068" t="s">
        <v>50</v>
      </c>
      <c r="F1068" s="5">
        <v>25.2</v>
      </c>
      <c r="G1068" t="s">
        <v>134</v>
      </c>
      <c r="H1068" s="5">
        <v>856.8</v>
      </c>
      <c r="I1068" s="5">
        <v>432.23335689190026</v>
      </c>
      <c r="J1068" s="5">
        <v>0</v>
      </c>
      <c r="K1068" s="5">
        <v>75.599999999999994</v>
      </c>
      <c r="L1068" s="5">
        <v>9.1207127877144547</v>
      </c>
      <c r="M1068" s="5">
        <v>0</v>
      </c>
      <c r="N1068" s="5">
        <v>8.1173076923076923</v>
      </c>
      <c r="O1068" s="5">
        <v>11.711538461538463</v>
      </c>
      <c r="P1068" s="5">
        <v>0.52769230769230768</v>
      </c>
      <c r="Q1068" s="5">
        <v>2.9505153750071118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f t="shared" si="81"/>
        <v>29.133230204239659</v>
      </c>
      <c r="Z1068" s="5">
        <v>5.8261763676940808</v>
      </c>
      <c r="AA1068" s="5">
        <v>0</v>
      </c>
      <c r="AB1068" s="5">
        <f>VLOOKUP($E1068,Parametros!$B$3:$F$14,2,FALSE)</f>
        <v>6</v>
      </c>
      <c r="AC1068" s="5" t="str">
        <f>VLOOKUP($E1068,Parametros!$B$3:$F$14,4,FALSE)</f>
        <v>20226</v>
      </c>
      <c r="AD1068" s="5" t="str">
        <f>VLOOKUP($E1068,Parametros!$B$3:$F$14,5,FALSE)</f>
        <v>2022-6-01</v>
      </c>
      <c r="AE1068" s="5">
        <v>0</v>
      </c>
      <c r="AF1068" t="s">
        <v>438</v>
      </c>
      <c r="AG1068" t="s">
        <v>451</v>
      </c>
      <c r="AH1068" s="40">
        <f t="shared" si="82"/>
        <v>310.7127001161457</v>
      </c>
      <c r="AJ1068" t="str">
        <f t="shared" si="80"/>
        <v>INSERT INTO TABLA_PRESUPUESTO VALUES ('VSR','80093-C','14002924-13',2022,'Junio',25.2,'USD',856.8,432.233357,0,75.6,9.120713,0,8.117308,11.711538,0.527692,2.950515,0,0,0,0,0,0,0,29.13323,5.826176,0,6,'20226','2022-6-01');</v>
      </c>
    </row>
    <row r="1069" spans="1:36" x14ac:dyDescent="0.2">
      <c r="A1069" s="7" t="s">
        <v>117</v>
      </c>
      <c r="B1069" t="s">
        <v>360</v>
      </c>
      <c r="C1069" t="s">
        <v>364</v>
      </c>
      <c r="D1069">
        <v>2022</v>
      </c>
      <c r="E1069" t="s">
        <v>50</v>
      </c>
      <c r="F1069" s="5">
        <v>25.2</v>
      </c>
      <c r="G1069" t="s">
        <v>134</v>
      </c>
      <c r="H1069" s="5">
        <v>856.8</v>
      </c>
      <c r="I1069" s="5">
        <v>341.55931613959115</v>
      </c>
      <c r="J1069" s="5">
        <v>0</v>
      </c>
      <c r="K1069" s="5">
        <v>75.599999999999994</v>
      </c>
      <c r="L1069" s="5">
        <v>9.1207127877144547</v>
      </c>
      <c r="M1069" s="5">
        <v>0</v>
      </c>
      <c r="N1069" s="5">
        <v>8.1173076923076923</v>
      </c>
      <c r="O1069" s="5">
        <v>11.711538461538463</v>
      </c>
      <c r="P1069" s="5">
        <v>0.52769230769230768</v>
      </c>
      <c r="Q1069" s="5">
        <v>2.9505153750071118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f t="shared" si="81"/>
        <v>29.133230204239659</v>
      </c>
      <c r="Z1069" s="5">
        <v>5.8261763676940808</v>
      </c>
      <c r="AA1069" s="5">
        <v>0</v>
      </c>
      <c r="AB1069" s="5">
        <f>VLOOKUP($E1069,Parametros!$B$3:$F$14,2,FALSE)</f>
        <v>6</v>
      </c>
      <c r="AC1069" s="5" t="str">
        <f>VLOOKUP($E1069,Parametros!$B$3:$F$14,4,FALSE)</f>
        <v>20226</v>
      </c>
      <c r="AD1069" s="5" t="str">
        <f>VLOOKUP($E1069,Parametros!$B$3:$F$14,5,FALSE)</f>
        <v>2022-6-01</v>
      </c>
      <c r="AE1069" s="5">
        <v>0</v>
      </c>
      <c r="AF1069" t="s">
        <v>438</v>
      </c>
      <c r="AG1069" t="s">
        <v>451</v>
      </c>
      <c r="AH1069" s="40">
        <f t="shared" si="82"/>
        <v>401.38674086845469</v>
      </c>
      <c r="AJ1069" t="str">
        <f t="shared" si="80"/>
        <v>INSERT INTO TABLA_PRESUPUESTO VALUES ('VSR','80093-C','14002505-14',2022,'Junio',25.2,'USD',856.8,341.559316,0,75.6,9.120713,0,8.117308,11.711538,0.527692,2.950515,0,0,0,0,0,0,0,29.13323,5.826176,0,6,'20226','2022-6-01');</v>
      </c>
    </row>
    <row r="1070" spans="1:36" x14ac:dyDescent="0.2">
      <c r="A1070" s="7" t="s">
        <v>117</v>
      </c>
      <c r="B1070" t="s">
        <v>360</v>
      </c>
      <c r="C1070" t="s">
        <v>365</v>
      </c>
      <c r="D1070">
        <v>2022</v>
      </c>
      <c r="E1070" t="s">
        <v>50</v>
      </c>
      <c r="F1070" s="5">
        <v>13.5</v>
      </c>
      <c r="G1070" t="s">
        <v>134</v>
      </c>
      <c r="H1070" s="5">
        <v>945</v>
      </c>
      <c r="I1070" s="5">
        <v>424.84590612265458</v>
      </c>
      <c r="J1070" s="5">
        <v>0</v>
      </c>
      <c r="K1070" s="5">
        <v>94.5</v>
      </c>
      <c r="L1070" s="5">
        <v>4.8860961362756017</v>
      </c>
      <c r="M1070" s="5">
        <v>0</v>
      </c>
      <c r="N1070" s="5">
        <v>4.3485576923076925</v>
      </c>
      <c r="O1070" s="5">
        <v>6.2740384615384617</v>
      </c>
      <c r="P1070" s="5">
        <v>0.28269230769230769</v>
      </c>
      <c r="Q1070" s="5">
        <v>3.2542448989049029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f t="shared" si="81"/>
        <v>17.280699271708052</v>
      </c>
      <c r="Z1070" s="5">
        <v>3.1211659112646863</v>
      </c>
      <c r="AA1070" s="5">
        <v>0</v>
      </c>
      <c r="AB1070" s="5">
        <f>VLOOKUP($E1070,Parametros!$B$3:$F$14,2,FALSE)</f>
        <v>6</v>
      </c>
      <c r="AC1070" s="5" t="str">
        <f>VLOOKUP($E1070,Parametros!$B$3:$F$14,4,FALSE)</f>
        <v>20226</v>
      </c>
      <c r="AD1070" s="5" t="str">
        <f>VLOOKUP($E1070,Parametros!$B$3:$F$14,5,FALSE)</f>
        <v>2022-6-01</v>
      </c>
      <c r="AE1070" s="5">
        <v>0</v>
      </c>
      <c r="AF1070" t="s">
        <v>438</v>
      </c>
      <c r="AG1070" t="s">
        <v>451</v>
      </c>
      <c r="AH1070" s="40">
        <f t="shared" si="82"/>
        <v>403.4872984693618</v>
      </c>
      <c r="AJ1070" t="str">
        <f t="shared" si="80"/>
        <v>INSERT INTO TABLA_PRESUPUESTO VALUES ('VSR','80093-C','14002528-12',2022,'Junio',13.5,'USD',945,424.845906,0,94.5,4.886096,0,4.348558,6.274038,0.282692,3.254245,0,0,0,0,0,0,0,17.280699,3.121166,0,6,'20226','2022-6-01');</v>
      </c>
    </row>
    <row r="1071" spans="1:36" x14ac:dyDescent="0.2">
      <c r="A1071" s="7" t="s">
        <v>117</v>
      </c>
      <c r="B1071" t="s">
        <v>360</v>
      </c>
      <c r="C1071" t="s">
        <v>366</v>
      </c>
      <c r="D1071">
        <v>2022</v>
      </c>
      <c r="E1071" t="s">
        <v>50</v>
      </c>
      <c r="F1071" s="5">
        <v>13.5</v>
      </c>
      <c r="G1071" t="s">
        <v>134</v>
      </c>
      <c r="H1071" s="5">
        <v>945</v>
      </c>
      <c r="I1071" s="5">
        <v>377.01985047428002</v>
      </c>
      <c r="J1071" s="5">
        <v>0</v>
      </c>
      <c r="K1071" s="5">
        <v>94.5</v>
      </c>
      <c r="L1071" s="5">
        <v>4.8860961362756017</v>
      </c>
      <c r="M1071" s="5">
        <v>0</v>
      </c>
      <c r="N1071" s="5">
        <v>4.3485576923076925</v>
      </c>
      <c r="O1071" s="5">
        <v>6.2740384615384617</v>
      </c>
      <c r="P1071" s="5">
        <v>0.28269230769230769</v>
      </c>
      <c r="Q1071" s="5">
        <v>3.2542448989049029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f t="shared" si="81"/>
        <v>17.280699271708052</v>
      </c>
      <c r="Z1071" s="5">
        <v>3.1211659112646863</v>
      </c>
      <c r="AA1071" s="5">
        <v>0</v>
      </c>
      <c r="AB1071" s="5">
        <f>VLOOKUP($E1071,Parametros!$B$3:$F$14,2,FALSE)</f>
        <v>6</v>
      </c>
      <c r="AC1071" s="5" t="str">
        <f>VLOOKUP($E1071,Parametros!$B$3:$F$14,4,FALSE)</f>
        <v>20226</v>
      </c>
      <c r="AD1071" s="5" t="str">
        <f>VLOOKUP($E1071,Parametros!$B$3:$F$14,5,FALSE)</f>
        <v>2022-6-01</v>
      </c>
      <c r="AE1071" s="5">
        <v>0</v>
      </c>
      <c r="AF1071" t="s">
        <v>438</v>
      </c>
      <c r="AG1071" t="s">
        <v>451</v>
      </c>
      <c r="AH1071" s="40">
        <f t="shared" si="82"/>
        <v>451.31335411773631</v>
      </c>
      <c r="AJ1071" t="str">
        <f t="shared" si="80"/>
        <v>INSERT INTO TABLA_PRESUPUESTO VALUES ('VSR','80093-C','14002605-12',2022,'Junio',13.5,'USD',945,377.01985,0,94.5,4.886096,0,4.348558,6.274038,0.282692,3.254245,0,0,0,0,0,0,0,17.280699,3.121166,0,6,'20226','2022-6-01');</v>
      </c>
    </row>
    <row r="1072" spans="1:36" x14ac:dyDescent="0.2">
      <c r="A1072" s="7" t="s">
        <v>117</v>
      </c>
      <c r="B1072" t="s">
        <v>360</v>
      </c>
      <c r="C1072" t="s">
        <v>367</v>
      </c>
      <c r="D1072">
        <v>2022</v>
      </c>
      <c r="E1072" t="s">
        <v>50</v>
      </c>
      <c r="F1072" s="5">
        <v>13.5</v>
      </c>
      <c r="G1072" t="s">
        <v>134</v>
      </c>
      <c r="H1072" s="5">
        <v>945</v>
      </c>
      <c r="I1072" s="5">
        <v>270.78181774350861</v>
      </c>
      <c r="J1072" s="5">
        <v>0</v>
      </c>
      <c r="K1072" s="5">
        <v>94.5</v>
      </c>
      <c r="L1072" s="5">
        <v>4.8860961362756017</v>
      </c>
      <c r="M1072" s="5">
        <v>0</v>
      </c>
      <c r="N1072" s="5">
        <v>4.3485576923076925</v>
      </c>
      <c r="O1072" s="5">
        <v>6.2740384615384617</v>
      </c>
      <c r="P1072" s="5">
        <v>0.28269230769230769</v>
      </c>
      <c r="Q1072" s="5">
        <v>3.2542448989049029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f t="shared" si="81"/>
        <v>17.280699271708052</v>
      </c>
      <c r="Z1072" s="5">
        <v>3.1211659112646863</v>
      </c>
      <c r="AA1072" s="5">
        <v>0</v>
      </c>
      <c r="AB1072" s="5">
        <f>VLOOKUP($E1072,Parametros!$B$3:$F$14,2,FALSE)</f>
        <v>6</v>
      </c>
      <c r="AC1072" s="5" t="str">
        <f>VLOOKUP($E1072,Parametros!$B$3:$F$14,4,FALSE)</f>
        <v>20226</v>
      </c>
      <c r="AD1072" s="5" t="str">
        <f>VLOOKUP($E1072,Parametros!$B$3:$F$14,5,FALSE)</f>
        <v>2022-6-01</v>
      </c>
      <c r="AE1072" s="5">
        <v>0</v>
      </c>
      <c r="AF1072" t="s">
        <v>438</v>
      </c>
      <c r="AG1072" t="s">
        <v>451</v>
      </c>
      <c r="AH1072" s="40">
        <f t="shared" si="82"/>
        <v>557.55138684850772</v>
      </c>
      <c r="AJ1072" t="str">
        <f t="shared" si="80"/>
        <v>INSERT INTO TABLA_PRESUPUESTO VALUES ('VSR','80093-C','14002606-12',2022,'Junio',13.5,'USD',945,270.781818,0,94.5,4.886096,0,4.348558,6.274038,0.282692,3.254245,0,0,0,0,0,0,0,17.280699,3.121166,0,6,'20226','2022-6-01');</v>
      </c>
    </row>
    <row r="1073" spans="1:36" x14ac:dyDescent="0.2">
      <c r="A1073" s="7" t="s">
        <v>117</v>
      </c>
      <c r="B1073" t="s">
        <v>104</v>
      </c>
      <c r="C1073" t="s">
        <v>368</v>
      </c>
      <c r="D1073">
        <v>2022</v>
      </c>
      <c r="E1073" t="s">
        <v>50</v>
      </c>
      <c r="F1073" s="5">
        <v>27</v>
      </c>
      <c r="G1073" t="s">
        <v>134</v>
      </c>
      <c r="H1073" s="5">
        <v>2700</v>
      </c>
      <c r="I1073" s="5">
        <v>2202.7475714978514</v>
      </c>
      <c r="J1073" s="5">
        <v>0</v>
      </c>
      <c r="K1073" s="5">
        <v>270</v>
      </c>
      <c r="L1073" s="5">
        <v>9.7721922725512034</v>
      </c>
      <c r="M1073" s="5">
        <v>0</v>
      </c>
      <c r="N1073" s="5">
        <v>43.308950086058523</v>
      </c>
      <c r="O1073" s="5">
        <v>56.153184165232354</v>
      </c>
      <c r="P1073" s="5">
        <v>2.5301204819277108</v>
      </c>
      <c r="Q1073" s="5">
        <v>9.2978425682997212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f t="shared" si="81"/>
        <v>117.5324291240477</v>
      </c>
      <c r="Z1073" s="5">
        <v>6.2423318225293727</v>
      </c>
      <c r="AA1073" s="5">
        <v>0</v>
      </c>
      <c r="AB1073" s="5">
        <f>VLOOKUP($E1073,Parametros!$B$3:$F$14,2,FALSE)</f>
        <v>6</v>
      </c>
      <c r="AC1073" s="5" t="str">
        <f>VLOOKUP($E1073,Parametros!$B$3:$F$14,4,FALSE)</f>
        <v>20226</v>
      </c>
      <c r="AD1073" s="5" t="str">
        <f>VLOOKUP($E1073,Parametros!$B$3:$F$14,5,FALSE)</f>
        <v>2022-6-01</v>
      </c>
      <c r="AE1073" s="5">
        <v>-1.2789769243681803E-13</v>
      </c>
      <c r="AF1073" t="s">
        <v>438</v>
      </c>
      <c r="AG1073" t="s">
        <v>452</v>
      </c>
      <c r="AH1073" s="40">
        <f t="shared" si="82"/>
        <v>99.947807105550339</v>
      </c>
      <c r="AJ1073" t="str">
        <f t="shared" si="80"/>
        <v>INSERT INTO TABLA_PRESUPUESTO VALUES ('VSR','80222-C','14005096-18',2022,'Junio',27,'USD',2700,2202.747571,0,270,9.772192,0,43.30895,56.153184,2.53012,9.297843,0,0,0,0,0,0,0,117.532429,6.242332,0,6,'20226','2022-6-01');</v>
      </c>
    </row>
    <row r="1074" spans="1:36" x14ac:dyDescent="0.2">
      <c r="A1074" s="7" t="s">
        <v>117</v>
      </c>
      <c r="B1074" t="s">
        <v>104</v>
      </c>
      <c r="C1074" t="s">
        <v>346</v>
      </c>
      <c r="D1074">
        <v>2022</v>
      </c>
      <c r="E1074" t="s">
        <v>50</v>
      </c>
      <c r="F1074" s="5">
        <v>45</v>
      </c>
      <c r="G1074" t="s">
        <v>134</v>
      </c>
      <c r="H1074" s="5">
        <v>1395</v>
      </c>
      <c r="I1074" s="5">
        <v>787.00363786410776</v>
      </c>
      <c r="J1074" s="5">
        <v>0</v>
      </c>
      <c r="K1074" s="5">
        <v>0</v>
      </c>
      <c r="L1074" s="5">
        <v>16.286987120918671</v>
      </c>
      <c r="M1074" s="5">
        <v>0</v>
      </c>
      <c r="N1074" s="5">
        <v>72.181583476764203</v>
      </c>
      <c r="O1074" s="5">
        <v>93.588640275387263</v>
      </c>
      <c r="P1074" s="5">
        <v>4.2168674698795181</v>
      </c>
      <c r="Q1074" s="5">
        <v>4.8038853269548563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f t="shared" si="81"/>
        <v>185.19486291986814</v>
      </c>
      <c r="Z1074" s="5">
        <v>10.403886370882288</v>
      </c>
      <c r="AA1074" s="5">
        <v>0</v>
      </c>
      <c r="AB1074" s="5">
        <f>VLOOKUP($E1074,Parametros!$B$3:$F$14,2,FALSE)</f>
        <v>6</v>
      </c>
      <c r="AC1074" s="5" t="str">
        <f>VLOOKUP($E1074,Parametros!$B$3:$F$14,4,FALSE)</f>
        <v>20226</v>
      </c>
      <c r="AD1074" s="5" t="str">
        <f>VLOOKUP($E1074,Parametros!$B$3:$F$14,5,FALSE)</f>
        <v>2022-6-01</v>
      </c>
      <c r="AE1074" s="5">
        <v>0</v>
      </c>
      <c r="AF1074" t="s">
        <v>438</v>
      </c>
      <c r="AG1074" t="s">
        <v>452</v>
      </c>
      <c r="AH1074" s="40">
        <f t="shared" si="82"/>
        <v>406.51451209510554</v>
      </c>
      <c r="AJ1074" t="str">
        <f t="shared" si="80"/>
        <v>INSERT INTO TABLA_PRESUPUESTO VALUES ('VSR','80222-C','14003574-20',2022,'Junio',45,'USD',1395,787.003638,0,0,16.286987,0,72.181583,93.58864,4.216867,4.803885,0,0,0,0,0,0,0,185.194863,10.403886,0,6,'20226','2022-6-01');</v>
      </c>
    </row>
    <row r="1075" spans="1:36" x14ac:dyDescent="0.2">
      <c r="A1075" s="7" t="s">
        <v>117</v>
      </c>
      <c r="B1075" t="s">
        <v>104</v>
      </c>
      <c r="C1075" t="s">
        <v>369</v>
      </c>
      <c r="D1075">
        <v>2022</v>
      </c>
      <c r="E1075" t="s">
        <v>50</v>
      </c>
      <c r="F1075" s="5">
        <v>45</v>
      </c>
      <c r="G1075" t="s">
        <v>134</v>
      </c>
      <c r="H1075" s="5">
        <v>1395</v>
      </c>
      <c r="I1075" s="5">
        <v>1359.9574489186455</v>
      </c>
      <c r="J1075" s="5">
        <v>0</v>
      </c>
      <c r="K1075" s="5">
        <v>0</v>
      </c>
      <c r="L1075" s="5">
        <v>16.286987120918671</v>
      </c>
      <c r="M1075" s="5">
        <v>0</v>
      </c>
      <c r="N1075" s="5">
        <v>72.181583476764203</v>
      </c>
      <c r="O1075" s="5">
        <v>93.588640275387263</v>
      </c>
      <c r="P1075" s="5">
        <v>4.2168674698795181</v>
      </c>
      <c r="Q1075" s="5">
        <v>4.8038853269548563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f t="shared" si="81"/>
        <v>185.19486291986814</v>
      </c>
      <c r="Z1075" s="5">
        <v>10.403886370882288</v>
      </c>
      <c r="AA1075" s="5">
        <v>0</v>
      </c>
      <c r="AB1075" s="5">
        <f>VLOOKUP($E1075,Parametros!$B$3:$F$14,2,FALSE)</f>
        <v>6</v>
      </c>
      <c r="AC1075" s="5" t="str">
        <f>VLOOKUP($E1075,Parametros!$B$3:$F$14,4,FALSE)</f>
        <v>20226</v>
      </c>
      <c r="AD1075" s="5" t="str">
        <f>VLOOKUP($E1075,Parametros!$B$3:$F$14,5,FALSE)</f>
        <v>2022-6-01</v>
      </c>
      <c r="AE1075" s="5">
        <v>0</v>
      </c>
      <c r="AF1075" t="s">
        <v>438</v>
      </c>
      <c r="AG1075" t="s">
        <v>452</v>
      </c>
      <c r="AH1075" s="40">
        <f t="shared" si="82"/>
        <v>-166.43929895943239</v>
      </c>
      <c r="AJ1075" t="str">
        <f t="shared" si="80"/>
        <v>INSERT INTO TABLA_PRESUPUESTO VALUES ('VSR','80222-C','14004115-15',2022,'Junio',45,'USD',1395,1359.957449,0,0,16.286987,0,72.181583,93.58864,4.216867,4.803885,0,0,0,0,0,0,0,185.194863,10.403886,0,6,'20226','2022-6-01');</v>
      </c>
    </row>
    <row r="1076" spans="1:36" x14ac:dyDescent="0.2">
      <c r="A1076" s="7" t="s">
        <v>117</v>
      </c>
      <c r="B1076" t="s">
        <v>104</v>
      </c>
      <c r="C1076" t="s">
        <v>370</v>
      </c>
      <c r="D1076">
        <v>2022</v>
      </c>
      <c r="E1076" t="s">
        <v>50</v>
      </c>
      <c r="F1076" s="5">
        <v>45</v>
      </c>
      <c r="G1076" t="s">
        <v>134</v>
      </c>
      <c r="H1076" s="5">
        <v>1395</v>
      </c>
      <c r="I1076" s="5">
        <v>620.06640317804749</v>
      </c>
      <c r="J1076" s="5">
        <v>0</v>
      </c>
      <c r="K1076" s="5">
        <v>0</v>
      </c>
      <c r="L1076" s="5">
        <v>16.286987120918671</v>
      </c>
      <c r="M1076" s="5">
        <v>0</v>
      </c>
      <c r="N1076" s="5">
        <v>72.181583476764203</v>
      </c>
      <c r="O1076" s="5">
        <v>93.588640275387263</v>
      </c>
      <c r="P1076" s="5">
        <v>4.2168674698795181</v>
      </c>
      <c r="Q1076" s="5">
        <v>4.8038853269548563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f t="shared" si="81"/>
        <v>185.19486291986814</v>
      </c>
      <c r="Z1076" s="5">
        <v>10.403886370882288</v>
      </c>
      <c r="AA1076" s="5">
        <v>0</v>
      </c>
      <c r="AB1076" s="5">
        <f>VLOOKUP($E1076,Parametros!$B$3:$F$14,2,FALSE)</f>
        <v>6</v>
      </c>
      <c r="AC1076" s="5" t="str">
        <f>VLOOKUP($E1076,Parametros!$B$3:$F$14,4,FALSE)</f>
        <v>20226</v>
      </c>
      <c r="AD1076" s="5" t="str">
        <f>VLOOKUP($E1076,Parametros!$B$3:$F$14,5,FALSE)</f>
        <v>2022-6-01</v>
      </c>
      <c r="AE1076" s="5">
        <v>0</v>
      </c>
      <c r="AF1076" t="s">
        <v>438</v>
      </c>
      <c r="AG1076" t="s">
        <v>452</v>
      </c>
      <c r="AH1076" s="40">
        <f t="shared" si="82"/>
        <v>573.45174678116575</v>
      </c>
      <c r="AJ1076" t="str">
        <f t="shared" si="80"/>
        <v>INSERT INTO TABLA_PRESUPUESTO VALUES ('VSR','80222-C','14005091-20',2022,'Junio',45,'USD',1395,620.066403,0,0,16.286987,0,72.181583,93.58864,4.216867,4.803885,0,0,0,0,0,0,0,185.194863,10.403886,0,6,'20226','2022-6-01');</v>
      </c>
    </row>
    <row r="1077" spans="1:36" x14ac:dyDescent="0.2">
      <c r="A1077" s="7" t="s">
        <v>117</v>
      </c>
      <c r="B1077" t="s">
        <v>104</v>
      </c>
      <c r="C1077" t="s">
        <v>371</v>
      </c>
      <c r="D1077">
        <v>2022</v>
      </c>
      <c r="E1077" t="s">
        <v>50</v>
      </c>
      <c r="F1077" s="5">
        <v>22.5</v>
      </c>
      <c r="G1077" t="s">
        <v>134</v>
      </c>
      <c r="H1077" s="5">
        <v>697.5</v>
      </c>
      <c r="I1077" s="5">
        <v>402.54662271743518</v>
      </c>
      <c r="J1077" s="5">
        <v>0</v>
      </c>
      <c r="K1077" s="5">
        <v>0</v>
      </c>
      <c r="L1077" s="5">
        <v>8.1434935604593353</v>
      </c>
      <c r="M1077" s="5">
        <v>0</v>
      </c>
      <c r="N1077" s="5">
        <v>36.090791738382102</v>
      </c>
      <c r="O1077" s="5">
        <v>46.794320137693632</v>
      </c>
      <c r="P1077" s="5">
        <v>2.1084337349397591</v>
      </c>
      <c r="Q1077" s="5">
        <v>2.4019426634774281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f t="shared" si="81"/>
        <v>92.597431459934072</v>
      </c>
      <c r="Z1077" s="5">
        <v>5.2019431854411442</v>
      </c>
      <c r="AA1077" s="5">
        <v>0</v>
      </c>
      <c r="AB1077" s="5">
        <f>VLOOKUP($E1077,Parametros!$B$3:$F$14,2,FALSE)</f>
        <v>6</v>
      </c>
      <c r="AC1077" s="5" t="str">
        <f>VLOOKUP($E1077,Parametros!$B$3:$F$14,4,FALSE)</f>
        <v>20226</v>
      </c>
      <c r="AD1077" s="5" t="str">
        <f>VLOOKUP($E1077,Parametros!$B$3:$F$14,5,FALSE)</f>
        <v>2022-6-01</v>
      </c>
      <c r="AE1077" s="5">
        <v>0</v>
      </c>
      <c r="AF1077" t="s">
        <v>438</v>
      </c>
      <c r="AG1077" t="s">
        <v>452</v>
      </c>
      <c r="AH1077" s="40">
        <f t="shared" si="82"/>
        <v>194.21245226217147</v>
      </c>
      <c r="AJ1077" t="str">
        <f t="shared" si="80"/>
        <v>INSERT INTO TABLA_PRESUPUESTO VALUES ('VSR','80222-C','14004857-20',2022,'Junio',22.5,'USD',697.5,402.546623,0,0,8.143494,0,36.090792,46.79432,2.108434,2.401943,0,0,0,0,0,0,0,92.597431,5.201943,0,6,'20226','2022-6-01');</v>
      </c>
    </row>
    <row r="1078" spans="1:36" x14ac:dyDescent="0.2">
      <c r="A1078" s="7" t="s">
        <v>117</v>
      </c>
      <c r="B1078" t="s">
        <v>374</v>
      </c>
      <c r="C1078" t="s">
        <v>377</v>
      </c>
      <c r="D1078">
        <v>2022</v>
      </c>
      <c r="E1078" t="s">
        <v>50</v>
      </c>
      <c r="F1078" s="5">
        <v>45</v>
      </c>
      <c r="G1078" t="s">
        <v>134</v>
      </c>
      <c r="H1078" s="5">
        <v>1215</v>
      </c>
      <c r="I1078" s="5">
        <v>628.77557339232271</v>
      </c>
      <c r="J1078" s="5">
        <v>0</v>
      </c>
      <c r="K1078" s="5">
        <v>0</v>
      </c>
      <c r="L1078" s="5">
        <v>16.286987120918671</v>
      </c>
      <c r="M1078" s="5">
        <v>0</v>
      </c>
      <c r="N1078" s="5">
        <v>61.428571428571431</v>
      </c>
      <c r="O1078" s="5">
        <v>77.678571428571431</v>
      </c>
      <c r="P1078" s="5">
        <v>3.5</v>
      </c>
      <c r="Q1078" s="5">
        <v>4.1840291557348745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f t="shared" si="81"/>
        <v>157.19505838376</v>
      </c>
      <c r="Z1078" s="5">
        <v>10.403886370882288</v>
      </c>
      <c r="AA1078" s="5">
        <v>0</v>
      </c>
      <c r="AB1078" s="5">
        <f>VLOOKUP($E1078,Parametros!$B$3:$F$14,2,FALSE)</f>
        <v>6</v>
      </c>
      <c r="AC1078" s="5" t="str">
        <f>VLOOKUP($E1078,Parametros!$B$3:$F$14,4,FALSE)</f>
        <v>20226</v>
      </c>
      <c r="AD1078" s="5" t="str">
        <f>VLOOKUP($E1078,Parametros!$B$3:$F$14,5,FALSE)</f>
        <v>2022-6-01</v>
      </c>
      <c r="AE1078" s="5">
        <v>0</v>
      </c>
      <c r="AF1078" t="s">
        <v>438</v>
      </c>
      <c r="AG1078" t="s">
        <v>454</v>
      </c>
      <c r="AH1078" s="40">
        <f t="shared" si="82"/>
        <v>412.74238110299865</v>
      </c>
      <c r="AJ1078" t="str">
        <f t="shared" si="80"/>
        <v>INSERT INTO TABLA_PRESUPUESTO VALUES ('VSR','80226-C','14004821-20',2022,'Junio',45,'USD',1215,628.775573,0,0,16.286987,0,61.428571,77.678571,3.5,4.184029,0,0,0,0,0,0,0,157.195058,10.403886,0,6,'20226','2022-6-01');</v>
      </c>
    </row>
    <row r="1079" spans="1:36" x14ac:dyDescent="0.2">
      <c r="A1079" s="7" t="s">
        <v>117</v>
      </c>
      <c r="B1079" t="s">
        <v>374</v>
      </c>
      <c r="C1079" t="s">
        <v>378</v>
      </c>
      <c r="D1079">
        <v>2022</v>
      </c>
      <c r="E1079" t="s">
        <v>50</v>
      </c>
      <c r="F1079" s="5">
        <v>45</v>
      </c>
      <c r="G1079" t="s">
        <v>134</v>
      </c>
      <c r="H1079" s="5">
        <v>1215</v>
      </c>
      <c r="I1079" s="5">
        <v>628.79212702402879</v>
      </c>
      <c r="J1079" s="5">
        <v>0</v>
      </c>
      <c r="K1079" s="5">
        <v>0</v>
      </c>
      <c r="L1079" s="5">
        <v>16.286987120918671</v>
      </c>
      <c r="M1079" s="5">
        <v>0</v>
      </c>
      <c r="N1079" s="5">
        <v>61.428571428571431</v>
      </c>
      <c r="O1079" s="5">
        <v>77.678571428571431</v>
      </c>
      <c r="P1079" s="5">
        <v>3.5</v>
      </c>
      <c r="Q1079" s="5">
        <v>4.1840291557348745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f t="shared" si="81"/>
        <v>157.19505838376</v>
      </c>
      <c r="Z1079" s="5">
        <v>10.403886370882288</v>
      </c>
      <c r="AA1079" s="5">
        <v>0</v>
      </c>
      <c r="AB1079" s="5">
        <f>VLOOKUP($E1079,Parametros!$B$3:$F$14,2,FALSE)</f>
        <v>6</v>
      </c>
      <c r="AC1079" s="5" t="str">
        <f>VLOOKUP($E1079,Parametros!$B$3:$F$14,4,FALSE)</f>
        <v>20226</v>
      </c>
      <c r="AD1079" s="5" t="str">
        <f>VLOOKUP($E1079,Parametros!$B$3:$F$14,5,FALSE)</f>
        <v>2022-6-01</v>
      </c>
      <c r="AE1079" s="5">
        <v>0</v>
      </c>
      <c r="AF1079" t="s">
        <v>438</v>
      </c>
      <c r="AG1079" t="s">
        <v>454</v>
      </c>
      <c r="AH1079" s="40">
        <f t="shared" si="82"/>
        <v>412.72582747129258</v>
      </c>
      <c r="AJ1079" t="str">
        <f t="shared" si="80"/>
        <v>INSERT INTO TABLA_PRESUPUESTO VALUES ('VSR','80226-C','14004868-20',2022,'Junio',45,'USD',1215,628.792127,0,0,16.286987,0,61.428571,77.678571,3.5,4.184029,0,0,0,0,0,0,0,157.195058,10.403886,0,6,'20226','2022-6-01');</v>
      </c>
    </row>
    <row r="1080" spans="1:36" x14ac:dyDescent="0.2">
      <c r="A1080" s="7" t="s">
        <v>117</v>
      </c>
      <c r="B1080" t="s">
        <v>105</v>
      </c>
      <c r="C1080" t="s">
        <v>379</v>
      </c>
      <c r="D1080">
        <v>2022</v>
      </c>
      <c r="E1080" t="s">
        <v>50</v>
      </c>
      <c r="F1080" s="5">
        <v>45</v>
      </c>
      <c r="G1080" t="s">
        <v>134</v>
      </c>
      <c r="H1080" s="5">
        <v>1800</v>
      </c>
      <c r="I1080" s="5">
        <v>948.02101450041448</v>
      </c>
      <c r="J1080" s="5">
        <v>0</v>
      </c>
      <c r="K1080" s="5">
        <v>0</v>
      </c>
      <c r="L1080" s="5">
        <v>16.286987120918671</v>
      </c>
      <c r="M1080" s="5">
        <v>0</v>
      </c>
      <c r="N1080" s="5">
        <v>44.505465350737552</v>
      </c>
      <c r="O1080" s="5">
        <v>57.704552690226038</v>
      </c>
      <c r="P1080" s="5">
        <v>2.6000212246630583</v>
      </c>
      <c r="Q1080" s="5">
        <v>6.1985617121998144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f t="shared" si="81"/>
        <v>121.41248734870875</v>
      </c>
      <c r="Z1080" s="5">
        <v>10.403886370882288</v>
      </c>
      <c r="AA1080" s="5">
        <v>0</v>
      </c>
      <c r="AB1080" s="5">
        <f>VLOOKUP($E1080,Parametros!$B$3:$F$14,2,FALSE)</f>
        <v>6</v>
      </c>
      <c r="AC1080" s="5" t="str">
        <f>VLOOKUP($E1080,Parametros!$B$3:$F$14,4,FALSE)</f>
        <v>20226</v>
      </c>
      <c r="AD1080" s="5" t="str">
        <f>VLOOKUP($E1080,Parametros!$B$3:$F$14,5,FALSE)</f>
        <v>2022-6-01</v>
      </c>
      <c r="AE1080" s="5">
        <v>0</v>
      </c>
      <c r="AF1080" t="s">
        <v>438</v>
      </c>
      <c r="AG1080" t="s">
        <v>455</v>
      </c>
      <c r="AH1080" s="40">
        <f t="shared" si="82"/>
        <v>714.27951102995792</v>
      </c>
      <c r="AJ1080" t="str">
        <f t="shared" si="80"/>
        <v>INSERT INTO TABLA_PRESUPUESTO VALUES ('VSR','80223-C','14004998-19',2022,'Junio',45,'USD',1800,948.021015,0,0,16.286987,0,44.505465,57.704553,2.600021,6.198562,0,0,0,0,0,0,0,121.412487,10.403886,0,6,'20226','2022-6-01');</v>
      </c>
    </row>
    <row r="1081" spans="1:36" x14ac:dyDescent="0.2">
      <c r="A1081" s="7" t="s">
        <v>117</v>
      </c>
      <c r="B1081" t="s">
        <v>105</v>
      </c>
      <c r="C1081" t="s">
        <v>380</v>
      </c>
      <c r="D1081">
        <v>2022</v>
      </c>
      <c r="E1081" t="s">
        <v>50</v>
      </c>
      <c r="F1081" s="5">
        <v>45</v>
      </c>
      <c r="G1081" t="s">
        <v>134</v>
      </c>
      <c r="H1081" s="5">
        <v>1800</v>
      </c>
      <c r="I1081" s="5">
        <v>879.12445419620008</v>
      </c>
      <c r="J1081" s="5">
        <v>0</v>
      </c>
      <c r="K1081" s="5">
        <v>0</v>
      </c>
      <c r="L1081" s="5">
        <v>16.286987120918671</v>
      </c>
      <c r="M1081" s="5">
        <v>0</v>
      </c>
      <c r="N1081" s="5">
        <v>44.505465350737552</v>
      </c>
      <c r="O1081" s="5">
        <v>57.704552690226038</v>
      </c>
      <c r="P1081" s="5">
        <v>2.6000212246630583</v>
      </c>
      <c r="Q1081" s="5">
        <v>6.1985617121998144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f t="shared" si="81"/>
        <v>121.41248734870875</v>
      </c>
      <c r="Z1081" s="5">
        <v>10.403886370882288</v>
      </c>
      <c r="AA1081" s="5">
        <v>0</v>
      </c>
      <c r="AB1081" s="5">
        <f>VLOOKUP($E1081,Parametros!$B$3:$F$14,2,FALSE)</f>
        <v>6</v>
      </c>
      <c r="AC1081" s="5" t="str">
        <f>VLOOKUP($E1081,Parametros!$B$3:$F$14,4,FALSE)</f>
        <v>20226</v>
      </c>
      <c r="AD1081" s="5" t="str">
        <f>VLOOKUP($E1081,Parametros!$B$3:$F$14,5,FALSE)</f>
        <v>2022-6-01</v>
      </c>
      <c r="AE1081" s="5">
        <v>0</v>
      </c>
      <c r="AF1081" t="s">
        <v>438</v>
      </c>
      <c r="AG1081" t="s">
        <v>455</v>
      </c>
      <c r="AH1081" s="40">
        <f t="shared" si="82"/>
        <v>783.17607133417266</v>
      </c>
      <c r="AJ1081" t="str">
        <f t="shared" si="80"/>
        <v>INSERT INTO TABLA_PRESUPUESTO VALUES ('VSR','80223-C','14005057-19',2022,'Junio',45,'USD',1800,879.124454,0,0,16.286987,0,44.505465,57.704553,2.600021,6.198562,0,0,0,0,0,0,0,121.412487,10.403886,0,6,'20226','2022-6-01');</v>
      </c>
    </row>
    <row r="1082" spans="1:36" x14ac:dyDescent="0.2">
      <c r="A1082" s="7" t="s">
        <v>117</v>
      </c>
      <c r="B1082" t="s">
        <v>105</v>
      </c>
      <c r="C1082" t="s">
        <v>381</v>
      </c>
      <c r="D1082">
        <v>2022</v>
      </c>
      <c r="E1082" t="s">
        <v>50</v>
      </c>
      <c r="F1082" s="5">
        <v>45</v>
      </c>
      <c r="G1082" t="s">
        <v>134</v>
      </c>
      <c r="H1082" s="5">
        <v>1800</v>
      </c>
      <c r="I1082" s="5">
        <v>947.55671378480656</v>
      </c>
      <c r="J1082" s="5">
        <v>0</v>
      </c>
      <c r="K1082" s="5">
        <v>0</v>
      </c>
      <c r="L1082" s="5">
        <v>16.286987120918671</v>
      </c>
      <c r="M1082" s="5">
        <v>0</v>
      </c>
      <c r="N1082" s="5">
        <v>44.505465350737552</v>
      </c>
      <c r="O1082" s="5">
        <v>57.704552690226038</v>
      </c>
      <c r="P1082" s="5">
        <v>2.6000212246630583</v>
      </c>
      <c r="Q1082" s="5">
        <v>6.1985617121998144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f t="shared" si="81"/>
        <v>121.41248734870875</v>
      </c>
      <c r="Z1082" s="5">
        <v>10.403886370882288</v>
      </c>
      <c r="AA1082" s="5">
        <v>0</v>
      </c>
      <c r="AB1082" s="5">
        <f>VLOOKUP($E1082,Parametros!$B$3:$F$14,2,FALSE)</f>
        <v>6</v>
      </c>
      <c r="AC1082" s="5" t="str">
        <f>VLOOKUP($E1082,Parametros!$B$3:$F$14,4,FALSE)</f>
        <v>20226</v>
      </c>
      <c r="AD1082" s="5" t="str">
        <f>VLOOKUP($E1082,Parametros!$B$3:$F$14,5,FALSE)</f>
        <v>2022-6-01</v>
      </c>
      <c r="AE1082" s="5">
        <v>0</v>
      </c>
      <c r="AF1082" t="s">
        <v>438</v>
      </c>
      <c r="AG1082" t="s">
        <v>455</v>
      </c>
      <c r="AH1082" s="40">
        <f t="shared" si="82"/>
        <v>714.74381174556595</v>
      </c>
      <c r="AJ1082" t="str">
        <f t="shared" si="80"/>
        <v>INSERT INTO TABLA_PRESUPUESTO VALUES ('VSR','80223-C','14004997-19',2022,'Junio',45,'USD',1800,947.556714,0,0,16.286987,0,44.505465,57.704553,2.600021,6.198562,0,0,0,0,0,0,0,121.412487,10.403886,0,6,'20226','2022-6-01');</v>
      </c>
    </row>
    <row r="1083" spans="1:36" x14ac:dyDescent="0.2">
      <c r="A1083" s="7" t="s">
        <v>117</v>
      </c>
      <c r="B1083" t="s">
        <v>82</v>
      </c>
      <c r="C1083" t="s">
        <v>388</v>
      </c>
      <c r="D1083">
        <v>2022</v>
      </c>
      <c r="E1083" t="s">
        <v>50</v>
      </c>
      <c r="F1083" s="5">
        <v>67.5</v>
      </c>
      <c r="G1083" t="s">
        <v>134</v>
      </c>
      <c r="H1083" s="5">
        <v>1755</v>
      </c>
      <c r="I1083" s="5">
        <v>905.1784486489679</v>
      </c>
      <c r="J1083" s="5">
        <v>0</v>
      </c>
      <c r="K1083" s="5">
        <v>0</v>
      </c>
      <c r="L1083" s="5">
        <v>24.430480681378008</v>
      </c>
      <c r="M1083" s="5">
        <v>0</v>
      </c>
      <c r="N1083" s="5">
        <v>83.875</v>
      </c>
      <c r="O1083" s="5">
        <v>65.625</v>
      </c>
      <c r="P1083" s="5">
        <v>6.7375000000000016</v>
      </c>
      <c r="Q1083" s="5">
        <v>6.0435976693948197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f t="shared" si="81"/>
        <v>210.38963578476483</v>
      </c>
      <c r="Z1083" s="5">
        <v>48.108538115370017</v>
      </c>
      <c r="AA1083" s="5">
        <v>0</v>
      </c>
      <c r="AB1083" s="5">
        <f>VLOOKUP($E1083,Parametros!$B$3:$F$14,2,FALSE)</f>
        <v>6</v>
      </c>
      <c r="AC1083" s="5" t="str">
        <f>VLOOKUP($E1083,Parametros!$B$3:$F$14,4,FALSE)</f>
        <v>20226</v>
      </c>
      <c r="AD1083" s="5" t="str">
        <f>VLOOKUP($E1083,Parametros!$B$3:$F$14,5,FALSE)</f>
        <v>2022-6-01</v>
      </c>
      <c r="AE1083" s="5">
        <v>0</v>
      </c>
      <c r="AF1083" t="s">
        <v>456</v>
      </c>
      <c r="AG1083" t="s">
        <v>457</v>
      </c>
      <c r="AH1083" s="40">
        <f t="shared" si="82"/>
        <v>615.00143488488948</v>
      </c>
      <c r="AJ1083" t="str">
        <f t="shared" si="80"/>
        <v>INSERT INTO TABLA_PRESUPUESTO VALUES ('VSR','80146-C','14004999-19',2022,'Junio',67.5,'USD',1755,905.178449,0,0,24.430481,0,83.875,65.625,6.7375,6.043598,0,0,0,0,0,0,0,210.389636,48.108538,0,6,'20226','2022-6-01');</v>
      </c>
    </row>
    <row r="1084" spans="1:36" x14ac:dyDescent="0.2">
      <c r="A1084" s="7" t="s">
        <v>117</v>
      </c>
      <c r="B1084" t="s">
        <v>82</v>
      </c>
      <c r="C1084" t="s">
        <v>389</v>
      </c>
      <c r="D1084">
        <v>2022</v>
      </c>
      <c r="E1084" t="s">
        <v>50</v>
      </c>
      <c r="F1084" s="5">
        <v>67.5</v>
      </c>
      <c r="G1084" t="s">
        <v>134</v>
      </c>
      <c r="H1084" s="5">
        <v>3510</v>
      </c>
      <c r="I1084" s="5">
        <v>933.94566428520943</v>
      </c>
      <c r="J1084" s="5">
        <v>0</v>
      </c>
      <c r="K1084" s="5">
        <v>0</v>
      </c>
      <c r="L1084" s="5">
        <v>24.430480681378008</v>
      </c>
      <c r="M1084" s="5">
        <v>0</v>
      </c>
      <c r="N1084" s="5">
        <v>83.875</v>
      </c>
      <c r="O1084" s="5">
        <v>65.625</v>
      </c>
      <c r="P1084" s="5">
        <v>6.7375000000000016</v>
      </c>
      <c r="Q1084" s="5">
        <v>12.087195338789639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f t="shared" si="81"/>
        <v>216.43323345415965</v>
      </c>
      <c r="Z1084" s="5">
        <v>48.108538115370017</v>
      </c>
      <c r="AA1084" s="5">
        <v>0</v>
      </c>
      <c r="AB1084" s="5">
        <f>VLOOKUP($E1084,Parametros!$B$3:$F$14,2,FALSE)</f>
        <v>6</v>
      </c>
      <c r="AC1084" s="5" t="str">
        <f>VLOOKUP($E1084,Parametros!$B$3:$F$14,4,FALSE)</f>
        <v>20226</v>
      </c>
      <c r="AD1084" s="5" t="str">
        <f>VLOOKUP($E1084,Parametros!$B$3:$F$14,5,FALSE)</f>
        <v>2022-6-01</v>
      </c>
      <c r="AE1084" s="5">
        <v>0</v>
      </c>
      <c r="AF1084" t="s">
        <v>456</v>
      </c>
      <c r="AG1084" t="s">
        <v>457</v>
      </c>
      <c r="AH1084" s="40">
        <f t="shared" si="82"/>
        <v>2335.1906215792533</v>
      </c>
      <c r="AJ1084" t="str">
        <f t="shared" si="80"/>
        <v>INSERT INTO TABLA_PRESUPUESTO VALUES ('VSR','80146-C','14005125-20',2022,'Junio',67.5,'USD',3510,933.945664,0,0,24.430481,0,83.875,65.625,6.7375,12.087195,0,0,0,0,0,0,0,216.433233,48.108538,0,6,'20226','2022-6-01');</v>
      </c>
    </row>
    <row r="1085" spans="1:36" x14ac:dyDescent="0.2">
      <c r="A1085" s="7" t="s">
        <v>117</v>
      </c>
      <c r="B1085" t="s">
        <v>69</v>
      </c>
      <c r="C1085" t="s">
        <v>392</v>
      </c>
      <c r="D1085">
        <v>2022</v>
      </c>
      <c r="E1085" t="s">
        <v>50</v>
      </c>
      <c r="F1085" s="5">
        <v>13.5</v>
      </c>
      <c r="G1085" t="s">
        <v>134</v>
      </c>
      <c r="H1085" s="5">
        <v>1349.4599999999998</v>
      </c>
      <c r="I1085" s="5">
        <v>645.18681872860043</v>
      </c>
      <c r="J1085" s="5">
        <v>0</v>
      </c>
      <c r="K1085" s="5">
        <v>27</v>
      </c>
      <c r="L1085" s="5">
        <v>4.8860961362756017</v>
      </c>
      <c r="M1085" s="5">
        <v>0</v>
      </c>
      <c r="N1085" s="5">
        <v>20.96875</v>
      </c>
      <c r="O1085" s="5">
        <v>16.40625</v>
      </c>
      <c r="P1085" s="5">
        <v>1.6843750000000004</v>
      </c>
      <c r="Q1085" s="5">
        <v>4.6470617156362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f t="shared" si="81"/>
        <v>53.328144338710203</v>
      </c>
      <c r="Z1085" s="5">
        <v>9.6217076230740037</v>
      </c>
      <c r="AA1085" s="5">
        <v>0</v>
      </c>
      <c r="AB1085" s="5">
        <f>VLOOKUP($E1085,Parametros!$B$3:$F$14,2,FALSE)</f>
        <v>6</v>
      </c>
      <c r="AC1085" s="5" t="str">
        <f>VLOOKUP($E1085,Parametros!$B$3:$F$14,4,FALSE)</f>
        <v>20226</v>
      </c>
      <c r="AD1085" s="5" t="str">
        <f>VLOOKUP($E1085,Parametros!$B$3:$F$14,5,FALSE)</f>
        <v>2022-6-01</v>
      </c>
      <c r="AE1085" s="5">
        <v>0</v>
      </c>
      <c r="AF1085" t="s">
        <v>456</v>
      </c>
      <c r="AG1085" t="s">
        <v>458</v>
      </c>
      <c r="AH1085" s="40">
        <f t="shared" si="82"/>
        <v>619.05894079641348</v>
      </c>
      <c r="AJ1085" t="str">
        <f t="shared" si="80"/>
        <v>INSERT INTO TABLA_PRESUPUESTO VALUES ('VSR','80099-C','14005066-17',2022,'Junio',13.5,'USD',1349.46,645.186819,0,27,4.886096,0,20.96875,16.40625,1.684375,4.647062,0,0,0,0,0,0,0,53.328144,9.621708,0,6,'20226','2022-6-01');</v>
      </c>
    </row>
    <row r="1086" spans="1:36" x14ac:dyDescent="0.2">
      <c r="A1086" s="7" t="s">
        <v>117</v>
      </c>
      <c r="B1086" t="s">
        <v>69</v>
      </c>
      <c r="C1086" t="s">
        <v>259</v>
      </c>
      <c r="D1086">
        <v>2022</v>
      </c>
      <c r="E1086" t="s">
        <v>50</v>
      </c>
      <c r="F1086" s="5">
        <v>112.5</v>
      </c>
      <c r="G1086" t="s">
        <v>134</v>
      </c>
      <c r="H1086" s="5">
        <v>4387.5</v>
      </c>
      <c r="I1086" s="5">
        <v>2035.0628822120166</v>
      </c>
      <c r="J1086" s="5">
        <v>0</v>
      </c>
      <c r="K1086" s="5">
        <v>225</v>
      </c>
      <c r="L1086" s="5">
        <v>40.717467802296675</v>
      </c>
      <c r="M1086" s="5">
        <v>0</v>
      </c>
      <c r="N1086" s="5">
        <v>174.73958333333334</v>
      </c>
      <c r="O1086" s="5">
        <v>136.71875</v>
      </c>
      <c r="P1086" s="5">
        <v>14.036458333333336</v>
      </c>
      <c r="Q1086" s="5">
        <v>15.108994173487048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f t="shared" si="81"/>
        <v>420.78468269910377</v>
      </c>
      <c r="Z1086" s="5">
        <v>80.180896858950035</v>
      </c>
      <c r="AA1086" s="5">
        <v>0</v>
      </c>
      <c r="AB1086" s="5">
        <f>VLOOKUP($E1086,Parametros!$B$3:$F$14,2,FALSE)</f>
        <v>6</v>
      </c>
      <c r="AC1086" s="5" t="str">
        <f>VLOOKUP($E1086,Parametros!$B$3:$F$14,4,FALSE)</f>
        <v>20226</v>
      </c>
      <c r="AD1086" s="5" t="str">
        <f>VLOOKUP($E1086,Parametros!$B$3:$F$14,5,FALSE)</f>
        <v>2022-6-01</v>
      </c>
      <c r="AE1086" s="5">
        <v>0</v>
      </c>
      <c r="AF1086" t="s">
        <v>456</v>
      </c>
      <c r="AG1086" t="s">
        <v>458</v>
      </c>
      <c r="AH1086" s="40">
        <f t="shared" si="82"/>
        <v>1665.9349672865826</v>
      </c>
      <c r="AJ1086" t="str">
        <f t="shared" si="80"/>
        <v>INSERT INTO TABLA_PRESUPUESTO VALUES ('VSR','80099-C','14005051-21',2022,'Junio',112.5,'USD',4387.5,2035.062882,0,225,40.717468,0,174.739583,136.71875,14.036458,15.108994,0,0,0,0,0,0,0,420.784683,80.180897,0,6,'20226','2022-6-01');</v>
      </c>
    </row>
    <row r="1087" spans="1:36" x14ac:dyDescent="0.2">
      <c r="A1087" s="7" t="s">
        <v>117</v>
      </c>
      <c r="B1087" t="s">
        <v>69</v>
      </c>
      <c r="C1087" t="s">
        <v>250</v>
      </c>
      <c r="D1087">
        <v>2022</v>
      </c>
      <c r="E1087" t="s">
        <v>50</v>
      </c>
      <c r="F1087" s="5">
        <v>56.25</v>
      </c>
      <c r="G1087" t="s">
        <v>134</v>
      </c>
      <c r="H1087" s="5">
        <v>2193.75</v>
      </c>
      <c r="I1087" s="5">
        <v>806.16037931158735</v>
      </c>
      <c r="J1087" s="5">
        <v>0</v>
      </c>
      <c r="K1087" s="5">
        <v>112.5</v>
      </c>
      <c r="L1087" s="5">
        <v>20.358733901148337</v>
      </c>
      <c r="M1087" s="5">
        <v>0</v>
      </c>
      <c r="N1087" s="5">
        <v>87.369791666666671</v>
      </c>
      <c r="O1087" s="5">
        <v>68.359375</v>
      </c>
      <c r="P1087" s="5">
        <v>7.0182291666666679</v>
      </c>
      <c r="Q1087" s="5">
        <v>7.5544970867435239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f t="shared" si="81"/>
        <v>210.39234134955188</v>
      </c>
      <c r="Z1087" s="5">
        <v>40.090448429475018</v>
      </c>
      <c r="AA1087" s="5">
        <v>0</v>
      </c>
      <c r="AB1087" s="5">
        <f>VLOOKUP($E1087,Parametros!$B$3:$F$14,2,FALSE)</f>
        <v>6</v>
      </c>
      <c r="AC1087" s="5" t="str">
        <f>VLOOKUP($E1087,Parametros!$B$3:$F$14,4,FALSE)</f>
        <v>20226</v>
      </c>
      <c r="AD1087" s="5" t="str">
        <f>VLOOKUP($E1087,Parametros!$B$3:$F$14,5,FALSE)</f>
        <v>2022-6-01</v>
      </c>
      <c r="AE1087" s="5">
        <v>0</v>
      </c>
      <c r="AF1087" t="s">
        <v>456</v>
      </c>
      <c r="AG1087" t="s">
        <v>458</v>
      </c>
      <c r="AH1087" s="40">
        <f t="shared" si="82"/>
        <v>1044.3385454377124</v>
      </c>
      <c r="AJ1087" t="str">
        <f t="shared" si="80"/>
        <v>INSERT INTO TABLA_PRESUPUESTO VALUES ('VSR','80099-C','14005055-21',2022,'Junio',56.25,'USD',2193.75,806.160379,0,112.5,20.358734,0,87.369792,68.359375,7.018229,7.554497,0,0,0,0,0,0,0,210.392341,40.090448,0,6,'20226','2022-6-01');</v>
      </c>
    </row>
    <row r="1088" spans="1:36" x14ac:dyDescent="0.2">
      <c r="A1088" s="7" t="s">
        <v>117</v>
      </c>
      <c r="B1088" t="s">
        <v>69</v>
      </c>
      <c r="C1088" t="s">
        <v>393</v>
      </c>
      <c r="D1088">
        <v>2022</v>
      </c>
      <c r="E1088" t="s">
        <v>50</v>
      </c>
      <c r="F1088" s="5">
        <v>90</v>
      </c>
      <c r="G1088" t="s">
        <v>134</v>
      </c>
      <c r="H1088" s="5">
        <v>5400</v>
      </c>
      <c r="I1088" s="5">
        <v>2134.0946754801644</v>
      </c>
      <c r="J1088" s="5">
        <v>0</v>
      </c>
      <c r="K1088" s="5">
        <v>180</v>
      </c>
      <c r="L1088" s="5">
        <v>32.573974241837341</v>
      </c>
      <c r="M1088" s="5">
        <v>0</v>
      </c>
      <c r="N1088" s="5">
        <v>139.79166666666666</v>
      </c>
      <c r="O1088" s="5">
        <v>109.375</v>
      </c>
      <c r="P1088" s="5">
        <v>11.229166666666668</v>
      </c>
      <c r="Q1088" s="5">
        <v>18.595685136599442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f t="shared" si="81"/>
        <v>343.13623595709277</v>
      </c>
      <c r="Z1088" s="5">
        <v>64.144717487160023</v>
      </c>
      <c r="AA1088" s="5">
        <v>0</v>
      </c>
      <c r="AB1088" s="5">
        <f>VLOOKUP($E1088,Parametros!$B$3:$F$14,2,FALSE)</f>
        <v>6</v>
      </c>
      <c r="AC1088" s="5" t="str">
        <f>VLOOKUP($E1088,Parametros!$B$3:$F$14,4,FALSE)</f>
        <v>20226</v>
      </c>
      <c r="AD1088" s="5" t="str">
        <f>VLOOKUP($E1088,Parametros!$B$3:$F$14,5,FALSE)</f>
        <v>2022-6-01</v>
      </c>
      <c r="AE1088" s="5">
        <v>0</v>
      </c>
      <c r="AF1088" t="s">
        <v>456</v>
      </c>
      <c r="AG1088" t="s">
        <v>458</v>
      </c>
      <c r="AH1088" s="40">
        <f t="shared" si="82"/>
        <v>2710.1951143209058</v>
      </c>
      <c r="AJ1088" t="str">
        <f t="shared" si="80"/>
        <v>INSERT INTO TABLA_PRESUPUESTO VALUES ('VSR','80099-C','14005069-15',2022,'Junio',90,'USD',5400,2134.094675,0,180,32.573974,0,139.791667,109.375,11.229167,18.595685,0,0,0,0,0,0,0,343.136236,64.144717,0,6,'20226','2022-6-01');</v>
      </c>
    </row>
    <row r="1089" spans="1:36" x14ac:dyDescent="0.2">
      <c r="A1089" s="7" t="s">
        <v>117</v>
      </c>
      <c r="B1089" t="s">
        <v>76</v>
      </c>
      <c r="C1089" t="s">
        <v>395</v>
      </c>
      <c r="D1089">
        <v>2022</v>
      </c>
      <c r="E1089" t="s">
        <v>50</v>
      </c>
      <c r="F1089" s="5">
        <v>67.5</v>
      </c>
      <c r="G1089" t="s">
        <v>134</v>
      </c>
      <c r="H1089" s="5">
        <v>2700</v>
      </c>
      <c r="I1089" s="5">
        <v>918.65195351707132</v>
      </c>
      <c r="J1089" s="5">
        <v>0</v>
      </c>
      <c r="K1089" s="5">
        <v>0</v>
      </c>
      <c r="L1089" s="5">
        <v>24.430480681378008</v>
      </c>
      <c r="M1089" s="5">
        <v>0</v>
      </c>
      <c r="N1089" s="5">
        <v>104.84375</v>
      </c>
      <c r="O1089" s="5">
        <v>82.03125</v>
      </c>
      <c r="P1089" s="5">
        <v>8.4218750000000018</v>
      </c>
      <c r="Q1089" s="5">
        <v>9.2978425682997212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f t="shared" ref="Y1089:Y1130" si="83">+M1089+N1089+O1089+P1089+T1089+U1089+V1089+Z1089+AA1089+S1089+X1089+Q1089+R1089</f>
        <v>252.70325568366974</v>
      </c>
      <c r="Z1089" s="5">
        <v>48.108538115370017</v>
      </c>
      <c r="AA1089" s="5">
        <v>0</v>
      </c>
      <c r="AB1089" s="5">
        <f>VLOOKUP($E1089,Parametros!$B$3:$F$14,2,FALSE)</f>
        <v>6</v>
      </c>
      <c r="AC1089" s="5" t="str">
        <f>VLOOKUP($E1089,Parametros!$B$3:$F$14,4,FALSE)</f>
        <v>20226</v>
      </c>
      <c r="AD1089" s="5" t="str">
        <f>VLOOKUP($E1089,Parametros!$B$3:$F$14,5,FALSE)</f>
        <v>2022-6-01</v>
      </c>
      <c r="AE1089" s="5">
        <v>0</v>
      </c>
      <c r="AF1089" t="s">
        <v>456</v>
      </c>
      <c r="AG1089" t="s">
        <v>460</v>
      </c>
      <c r="AH1089" s="40">
        <f t="shared" ref="AH1089:AH1130" si="84">+H1089-SUM(I1089:X1089)-SUM(Z1089:AA1089)</f>
        <v>1504.2143101178808</v>
      </c>
      <c r="AJ1089" t="str">
        <f t="shared" si="80"/>
        <v>INSERT INTO TABLA_PRESUPUESTO VALUES ('VSR','80135-C','14005054-21',2022,'Junio',67.5,'USD',2700,918.651954,0,0,24.430481,0,104.84375,82.03125,8.421875,9.297843,0,0,0,0,0,0,0,252.703256,48.108538,0,6,'20226','2022-6-01');</v>
      </c>
    </row>
    <row r="1090" spans="1:36" x14ac:dyDescent="0.2">
      <c r="A1090" s="7" t="s">
        <v>117</v>
      </c>
      <c r="B1090" t="s">
        <v>76</v>
      </c>
      <c r="C1090" t="s">
        <v>131</v>
      </c>
      <c r="D1090">
        <v>2022</v>
      </c>
      <c r="E1090" t="s">
        <v>50</v>
      </c>
      <c r="F1090" s="5">
        <v>67.5</v>
      </c>
      <c r="G1090" t="s">
        <v>134</v>
      </c>
      <c r="H1090" s="5">
        <v>4050</v>
      </c>
      <c r="I1090" s="5">
        <v>2385.6228898132204</v>
      </c>
      <c r="J1090" s="5">
        <v>0</v>
      </c>
      <c r="K1090" s="5">
        <v>0</v>
      </c>
      <c r="L1090" s="5">
        <v>24.430480681378008</v>
      </c>
      <c r="M1090" s="5">
        <v>0</v>
      </c>
      <c r="N1090" s="5">
        <v>104.84375</v>
      </c>
      <c r="O1090" s="5">
        <v>82.03125</v>
      </c>
      <c r="P1090" s="5">
        <v>8.4218750000000018</v>
      </c>
      <c r="Q1090" s="5">
        <v>13.946763852449584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f t="shared" si="83"/>
        <v>257.35217696781962</v>
      </c>
      <c r="Z1090" s="5">
        <v>48.108538115370017</v>
      </c>
      <c r="AA1090" s="5">
        <v>0</v>
      </c>
      <c r="AB1090" s="5">
        <f>VLOOKUP($E1090,Parametros!$B$3:$F$14,2,FALSE)</f>
        <v>6</v>
      </c>
      <c r="AC1090" s="5" t="str">
        <f>VLOOKUP($E1090,Parametros!$B$3:$F$14,4,FALSE)</f>
        <v>20226</v>
      </c>
      <c r="AD1090" s="5" t="str">
        <f>VLOOKUP($E1090,Parametros!$B$3:$F$14,5,FALSE)</f>
        <v>2022-6-01</v>
      </c>
      <c r="AE1090" s="5">
        <v>0</v>
      </c>
      <c r="AF1090" t="s">
        <v>456</v>
      </c>
      <c r="AG1090" t="s">
        <v>460</v>
      </c>
      <c r="AH1090" s="40">
        <f t="shared" si="84"/>
        <v>1382.5944525375819</v>
      </c>
      <c r="AJ1090" t="str">
        <f t="shared" si="80"/>
        <v>INSERT INTO TABLA_PRESUPUESTO VALUES ('VSR','80135-C','14005076-18',2022,'Junio',67.5,'USD',4050,2385.62289,0,0,24.430481,0,104.84375,82.03125,8.421875,13.946764,0,0,0,0,0,0,0,257.352177,48.108538,0,6,'20226','2022-6-01');</v>
      </c>
    </row>
    <row r="1091" spans="1:36" x14ac:dyDescent="0.2">
      <c r="A1091" s="7" t="s">
        <v>117</v>
      </c>
      <c r="B1091" t="s">
        <v>71</v>
      </c>
      <c r="C1091" t="s">
        <v>396</v>
      </c>
      <c r="D1091">
        <v>2022</v>
      </c>
      <c r="E1091" t="s">
        <v>50</v>
      </c>
      <c r="F1091" s="5">
        <v>315</v>
      </c>
      <c r="G1091" t="s">
        <v>134</v>
      </c>
      <c r="H1091" s="5">
        <v>8820</v>
      </c>
      <c r="I1091" s="5">
        <v>4469.011152195184</v>
      </c>
      <c r="J1091" s="5">
        <v>0</v>
      </c>
      <c r="K1091" s="5">
        <v>0</v>
      </c>
      <c r="L1091" s="5">
        <v>114.0089098464307</v>
      </c>
      <c r="M1091" s="5">
        <v>0</v>
      </c>
      <c r="N1091" s="5">
        <v>131.90625</v>
      </c>
      <c r="O1091" s="5">
        <v>190.3125</v>
      </c>
      <c r="P1091" s="5">
        <v>11.790625</v>
      </c>
      <c r="Q1091" s="5">
        <v>30.372952389779091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f t="shared" si="83"/>
        <v>588.88883859483917</v>
      </c>
      <c r="Z1091" s="5">
        <v>224.50651120506009</v>
      </c>
      <c r="AA1091" s="5">
        <v>0</v>
      </c>
      <c r="AB1091" s="5">
        <f>VLOOKUP($E1091,Parametros!$B$3:$F$14,2,FALSE)</f>
        <v>6</v>
      </c>
      <c r="AC1091" s="5" t="str">
        <f>VLOOKUP($E1091,Parametros!$B$3:$F$14,4,FALSE)</f>
        <v>20226</v>
      </c>
      <c r="AD1091" s="5" t="str">
        <f>VLOOKUP($E1091,Parametros!$B$3:$F$14,5,FALSE)</f>
        <v>2022-6-01</v>
      </c>
      <c r="AE1091" s="5">
        <v>0</v>
      </c>
      <c r="AF1091" t="s">
        <v>456</v>
      </c>
      <c r="AG1091" t="s">
        <v>461</v>
      </c>
      <c r="AH1091" s="40">
        <f t="shared" si="84"/>
        <v>3648.0910993635466</v>
      </c>
      <c r="AJ1091" t="str">
        <f t="shared" si="80"/>
        <v>INSERT INTO TABLA_PRESUPUESTO VALUES ('VSR','80112-C','14004233-21',2022,'Junio',315,'USD',8820,4469.011152,0,0,114.00891,0,131.90625,190.3125,11.790625,30.372952,0,0,0,0,0,0,0,588.888839,224.506511,0,6,'20226','2022-6-01');</v>
      </c>
    </row>
    <row r="1092" spans="1:36" x14ac:dyDescent="0.2">
      <c r="A1092" s="7" t="s">
        <v>117</v>
      </c>
      <c r="B1092" t="s">
        <v>71</v>
      </c>
      <c r="C1092" t="s">
        <v>397</v>
      </c>
      <c r="D1092">
        <v>2022</v>
      </c>
      <c r="E1092" t="s">
        <v>50</v>
      </c>
      <c r="F1092" s="5">
        <v>135</v>
      </c>
      <c r="G1092" t="s">
        <v>134</v>
      </c>
      <c r="H1092" s="5">
        <v>3780</v>
      </c>
      <c r="I1092" s="5">
        <v>1946.443379870419</v>
      </c>
      <c r="J1092" s="5">
        <v>0</v>
      </c>
      <c r="K1092" s="5">
        <v>0</v>
      </c>
      <c r="L1092" s="5">
        <v>48.860961362756015</v>
      </c>
      <c r="M1092" s="5">
        <v>0</v>
      </c>
      <c r="N1092" s="5">
        <v>56.53125</v>
      </c>
      <c r="O1092" s="5">
        <v>81.5625</v>
      </c>
      <c r="P1092" s="5">
        <v>5.0531250000000005</v>
      </c>
      <c r="Q1092" s="5">
        <v>13.016979595619611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f t="shared" si="83"/>
        <v>252.38093082635964</v>
      </c>
      <c r="Z1092" s="5">
        <v>96.217076230740034</v>
      </c>
      <c r="AA1092" s="5">
        <v>0</v>
      </c>
      <c r="AB1092" s="5">
        <f>VLOOKUP($E1092,Parametros!$B$3:$F$14,2,FALSE)</f>
        <v>6</v>
      </c>
      <c r="AC1092" s="5" t="str">
        <f>VLOOKUP($E1092,Parametros!$B$3:$F$14,4,FALSE)</f>
        <v>20226</v>
      </c>
      <c r="AD1092" s="5" t="str">
        <f>VLOOKUP($E1092,Parametros!$B$3:$F$14,5,FALSE)</f>
        <v>2022-6-01</v>
      </c>
      <c r="AE1092" s="5">
        <v>0</v>
      </c>
      <c r="AF1092" t="s">
        <v>456</v>
      </c>
      <c r="AG1092" t="s">
        <v>461</v>
      </c>
      <c r="AH1092" s="40">
        <f t="shared" si="84"/>
        <v>1532.3147279404657</v>
      </c>
      <c r="AJ1092" t="str">
        <f t="shared" si="80"/>
        <v>INSERT INTO TABLA_PRESUPUESTO VALUES ('VSR','80112-C','14004230-21',2022,'Junio',135,'USD',3780,1946.44338,0,0,48.860961,0,56.53125,81.5625,5.053125,13.01698,0,0,0,0,0,0,0,252.380931,96.217076,0,6,'20226','2022-6-01');</v>
      </c>
    </row>
    <row r="1093" spans="1:36" x14ac:dyDescent="0.2">
      <c r="A1093" s="7" t="s">
        <v>117</v>
      </c>
      <c r="B1093" t="s">
        <v>398</v>
      </c>
      <c r="C1093" t="s">
        <v>122</v>
      </c>
      <c r="D1093">
        <v>2022</v>
      </c>
      <c r="E1093" t="s">
        <v>50</v>
      </c>
      <c r="F1093" s="5">
        <v>9</v>
      </c>
      <c r="G1093" t="s">
        <v>134</v>
      </c>
      <c r="H1093" s="5">
        <v>990</v>
      </c>
      <c r="I1093" s="5">
        <v>481.81534081906693</v>
      </c>
      <c r="J1093" s="5">
        <v>0</v>
      </c>
      <c r="K1093" s="5">
        <v>0</v>
      </c>
      <c r="L1093" s="5">
        <v>3.257397424183734</v>
      </c>
      <c r="M1093" s="5">
        <v>0</v>
      </c>
      <c r="N1093" s="5">
        <v>5.0833333333333339</v>
      </c>
      <c r="O1093" s="5">
        <v>3.9772727272727271</v>
      </c>
      <c r="P1093" s="5">
        <v>0.40833333333333344</v>
      </c>
      <c r="Q1093" s="5">
        <v>3.4092089417098981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f t="shared" si="83"/>
        <v>19.292620084365296</v>
      </c>
      <c r="Z1093" s="5">
        <v>6.4144717487160028</v>
      </c>
      <c r="AA1093" s="5">
        <v>0</v>
      </c>
      <c r="AB1093" s="5">
        <f>VLOOKUP($E1093,Parametros!$B$3:$F$14,2,FALSE)</f>
        <v>6</v>
      </c>
      <c r="AC1093" s="5" t="str">
        <f>VLOOKUP($E1093,Parametros!$B$3:$F$14,4,FALSE)</f>
        <v>20226</v>
      </c>
      <c r="AD1093" s="5" t="str">
        <f>VLOOKUP($E1093,Parametros!$B$3:$F$14,5,FALSE)</f>
        <v>2022-6-01</v>
      </c>
      <c r="AE1093" s="5">
        <v>0</v>
      </c>
      <c r="AF1093" t="s">
        <v>456</v>
      </c>
      <c r="AG1093" t="s">
        <v>462</v>
      </c>
      <c r="AH1093" s="40">
        <f t="shared" si="84"/>
        <v>485.63464167238402</v>
      </c>
      <c r="AJ1093" t="str">
        <f t="shared" si="80"/>
        <v>INSERT INTO TABLA_PRESUPUESTO VALUES ('VSR','CRIP_VIE','14005080-18',2022,'Junio',9,'USD',990,481.815341,0,0,3.257397,0,5.083333,3.977273,0.408333,3.409209,0,0,0,0,0,0,0,19.29262,6.414472,0,6,'20226','2022-6-01');</v>
      </c>
    </row>
    <row r="1094" spans="1:36" x14ac:dyDescent="0.2">
      <c r="A1094" s="7" t="s">
        <v>117</v>
      </c>
      <c r="B1094" t="s">
        <v>398</v>
      </c>
      <c r="C1094" t="s">
        <v>144</v>
      </c>
      <c r="D1094">
        <v>2022</v>
      </c>
      <c r="E1094" t="s">
        <v>50</v>
      </c>
      <c r="F1094" s="5">
        <v>9</v>
      </c>
      <c r="G1094" t="s">
        <v>134</v>
      </c>
      <c r="H1094" s="5">
        <v>324</v>
      </c>
      <c r="I1094" s="5">
        <v>834.08281871537793</v>
      </c>
      <c r="J1094" s="5">
        <v>0</v>
      </c>
      <c r="K1094" s="5">
        <v>0</v>
      </c>
      <c r="L1094" s="5">
        <v>3.257397424183734</v>
      </c>
      <c r="M1094" s="5">
        <v>0</v>
      </c>
      <c r="N1094" s="5">
        <v>5.0833333333333339</v>
      </c>
      <c r="O1094" s="5">
        <v>3.9772727272727271</v>
      </c>
      <c r="P1094" s="5">
        <v>0.40833333333333344</v>
      </c>
      <c r="Q1094" s="5">
        <v>1.1157411081959667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f t="shared" si="83"/>
        <v>16.999152250851363</v>
      </c>
      <c r="Z1094" s="5">
        <v>6.4144717487160028</v>
      </c>
      <c r="AA1094" s="5">
        <v>0</v>
      </c>
      <c r="AB1094" s="5">
        <f>VLOOKUP($E1094,Parametros!$B$3:$F$14,2,FALSE)</f>
        <v>6</v>
      </c>
      <c r="AC1094" s="5" t="str">
        <f>VLOOKUP($E1094,Parametros!$B$3:$F$14,4,FALSE)</f>
        <v>20226</v>
      </c>
      <c r="AD1094" s="5" t="str">
        <f>VLOOKUP($E1094,Parametros!$B$3:$F$14,5,FALSE)</f>
        <v>2022-6-01</v>
      </c>
      <c r="AE1094" s="5">
        <v>0</v>
      </c>
      <c r="AF1094" t="s">
        <v>456</v>
      </c>
      <c r="AG1094" t="s">
        <v>462</v>
      </c>
      <c r="AH1094" s="40">
        <f t="shared" si="84"/>
        <v>-530.33936839041303</v>
      </c>
      <c r="AJ1094" t="str">
        <f t="shared" si="80"/>
        <v>INSERT INTO TABLA_PRESUPUESTO VALUES ('VSR','CRIP_VIE','14004879-18',2022,'Junio',9,'USD',324,834.082819,0,0,3.257397,0,5.083333,3.977273,0.408333,1.115741,0,0,0,0,0,0,0,16.999152,6.414472,0,6,'20226','2022-6-01');</v>
      </c>
    </row>
    <row r="1095" spans="1:36" x14ac:dyDescent="0.2">
      <c r="A1095" s="7" t="s">
        <v>117</v>
      </c>
      <c r="B1095" t="s">
        <v>398</v>
      </c>
      <c r="C1095" t="s">
        <v>395</v>
      </c>
      <c r="D1095">
        <v>2022</v>
      </c>
      <c r="E1095" t="s">
        <v>50</v>
      </c>
      <c r="F1095" s="5">
        <v>90</v>
      </c>
      <c r="G1095" t="s">
        <v>134</v>
      </c>
      <c r="H1095" s="5">
        <v>3240</v>
      </c>
      <c r="I1095" s="5">
        <v>1224.8692713560949</v>
      </c>
      <c r="J1095" s="5">
        <v>0</v>
      </c>
      <c r="K1095" s="5">
        <v>0</v>
      </c>
      <c r="L1095" s="5">
        <v>32.573974241837341</v>
      </c>
      <c r="M1095" s="5">
        <v>0</v>
      </c>
      <c r="N1095" s="5">
        <v>50.833333333333329</v>
      </c>
      <c r="O1095" s="5">
        <v>39.772727272727273</v>
      </c>
      <c r="P1095" s="5">
        <v>4.0833333333333339</v>
      </c>
      <c r="Q1095" s="5">
        <v>11.157411081959667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f t="shared" si="83"/>
        <v>169.99152250851361</v>
      </c>
      <c r="Z1095" s="5">
        <v>64.144717487160023</v>
      </c>
      <c r="AA1095" s="5">
        <v>0</v>
      </c>
      <c r="AB1095" s="5">
        <f>VLOOKUP($E1095,Parametros!$B$3:$F$14,2,FALSE)</f>
        <v>6</v>
      </c>
      <c r="AC1095" s="5" t="str">
        <f>VLOOKUP($E1095,Parametros!$B$3:$F$14,4,FALSE)</f>
        <v>20226</v>
      </c>
      <c r="AD1095" s="5" t="str">
        <f>VLOOKUP($E1095,Parametros!$B$3:$F$14,5,FALSE)</f>
        <v>2022-6-01</v>
      </c>
      <c r="AE1095" s="5">
        <v>0</v>
      </c>
      <c r="AF1095" t="s">
        <v>456</v>
      </c>
      <c r="AG1095" t="s">
        <v>462</v>
      </c>
      <c r="AH1095" s="40">
        <f t="shared" si="84"/>
        <v>1812.5652318935543</v>
      </c>
      <c r="AJ1095" t="str">
        <f t="shared" ref="AJ1095:AJ1158" si="85">TRIM(_xlfn.CONCAT("INSERT INTO TABLA_PRESUPUESTO VALUES ('",A1095,"','",B1095,"','",C1095,"',",D1095,",'",E1095,"',",SUBSTITUTE(ROUND(F1095,6),",","."),",'",G1095,"',",SUBSTITUTE(ROUND(H1095,6),",","."),",",SUBSTITUTE(ROUND(I1095,6),",","."),",",SUBSTITUTE(ROUND(J1095,6),",","."),",",SUBSTITUTE(ROUND(K1095,6),",","."),",",SUBSTITUTE(ROUND(L1095,6),",","."),",",SUBSTITUTE(ROUND(M1095,6),",","."),",",SUBSTITUTE(ROUND(N1095,6),",","."),",",SUBSTITUTE(ROUND(O1095,6),",","."),",",SUBSTITUTE(ROUND(P1095,6),",","."),",",SUBSTITUTE(ROUND(Q1095,6),",","."),",",SUBSTITUTE(ROUND(R1095,6),",","."),",",SUBSTITUTE(ROUND(S1095,6),",","."),",",SUBSTITUTE(ROUND(T1095,6),",","."),",",SUBSTITUTE(ROUND(U1095,6),",","."),",",SUBSTITUTE(ROUND(V1095,6),",","."),",",SUBSTITUTE(ROUND(W1095,6),",","."),",",SUBSTITUTE(ROUND(X1095,6),",","."),",",SUBSTITUTE(ROUND(Y1095,6),",","."),",",SUBSTITUTE(ROUND(Z1095,6),",","."),",",SUBSTITUTE(ROUND(AA1095,6),",","."),",",AB1095,",'",AC1095,"','",AD1095,"');"))</f>
        <v>INSERT INTO TABLA_PRESUPUESTO VALUES ('VSR','CRIP_VIE','14005054-21',2022,'Junio',90,'USD',3240,1224.869271,0,0,32.573974,0,50.833333,39.772727,4.083333,11.157411,0,0,0,0,0,0,0,169.991523,64.144717,0,6,'20226','2022-6-01');</v>
      </c>
    </row>
    <row r="1096" spans="1:36" x14ac:dyDescent="0.2">
      <c r="A1096" s="7" t="s">
        <v>117</v>
      </c>
      <c r="B1096" t="s">
        <v>398</v>
      </c>
      <c r="C1096" t="s">
        <v>131</v>
      </c>
      <c r="D1096">
        <v>2022</v>
      </c>
      <c r="E1096" t="s">
        <v>50</v>
      </c>
      <c r="F1096" s="5">
        <v>45</v>
      </c>
      <c r="G1096" t="s">
        <v>134</v>
      </c>
      <c r="H1096" s="5">
        <v>3375</v>
      </c>
      <c r="I1096" s="5">
        <v>1590.4152598754806</v>
      </c>
      <c r="J1096" s="5">
        <v>0</v>
      </c>
      <c r="K1096" s="5">
        <v>0</v>
      </c>
      <c r="L1096" s="5">
        <v>16.286987120918671</v>
      </c>
      <c r="M1096" s="5">
        <v>0</v>
      </c>
      <c r="N1096" s="5">
        <v>25.416666666666664</v>
      </c>
      <c r="O1096" s="5">
        <v>19.886363636363637</v>
      </c>
      <c r="P1096" s="5">
        <v>2.041666666666667</v>
      </c>
      <c r="Q1096" s="5">
        <v>11.622303210374653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f t="shared" si="83"/>
        <v>91.039358923651619</v>
      </c>
      <c r="Z1096" s="5">
        <v>32.072358743580011</v>
      </c>
      <c r="AA1096" s="5">
        <v>0</v>
      </c>
      <c r="AB1096" s="5">
        <f>VLOOKUP($E1096,Parametros!$B$3:$F$14,2,FALSE)</f>
        <v>6</v>
      </c>
      <c r="AC1096" s="5" t="str">
        <f>VLOOKUP($E1096,Parametros!$B$3:$F$14,4,FALSE)</f>
        <v>20226</v>
      </c>
      <c r="AD1096" s="5" t="str">
        <f>VLOOKUP($E1096,Parametros!$B$3:$F$14,5,FALSE)</f>
        <v>2022-6-01</v>
      </c>
      <c r="AE1096" s="5">
        <v>0</v>
      </c>
      <c r="AF1096" t="s">
        <v>456</v>
      </c>
      <c r="AG1096" t="s">
        <v>462</v>
      </c>
      <c r="AH1096" s="40">
        <f t="shared" si="84"/>
        <v>1677.2583940799489</v>
      </c>
      <c r="AJ1096" t="str">
        <f t="shared" si="85"/>
        <v>INSERT INTO TABLA_PRESUPUESTO VALUES ('VSR','CRIP_VIE','14005076-18',2022,'Junio',45,'USD',3375,1590.41526,0,0,16.286987,0,25.416667,19.886364,2.041667,11.622303,0,0,0,0,0,0,0,91.039359,32.072359,0,6,'20226','2022-6-01');</v>
      </c>
    </row>
    <row r="1097" spans="1:36" x14ac:dyDescent="0.2">
      <c r="A1097" s="7" t="s">
        <v>117</v>
      </c>
      <c r="B1097" t="s">
        <v>111</v>
      </c>
      <c r="C1097" t="s">
        <v>399</v>
      </c>
      <c r="D1097">
        <v>2022</v>
      </c>
      <c r="E1097" t="s">
        <v>50</v>
      </c>
      <c r="F1097" s="5">
        <v>45</v>
      </c>
      <c r="G1097" t="s">
        <v>134</v>
      </c>
      <c r="H1097" s="5">
        <v>9000</v>
      </c>
      <c r="I1097" s="5">
        <v>3032.2951103550467</v>
      </c>
      <c r="J1097" s="5">
        <v>0</v>
      </c>
      <c r="K1097" s="5">
        <v>0</v>
      </c>
      <c r="L1097" s="5">
        <v>16.286987120918671</v>
      </c>
      <c r="M1097" s="5">
        <v>0</v>
      </c>
      <c r="N1097" s="5">
        <v>19.017857142857142</v>
      </c>
      <c r="O1097" s="5">
        <v>38.839285714285715</v>
      </c>
      <c r="P1097" s="5">
        <v>2.4062500000000004</v>
      </c>
      <c r="Q1097" s="5">
        <v>30.992808560999073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f t="shared" si="83"/>
        <v>123.32856016172195</v>
      </c>
      <c r="Z1097" s="5">
        <v>32.072358743580011</v>
      </c>
      <c r="AA1097" s="5">
        <v>0</v>
      </c>
      <c r="AB1097" s="5">
        <f>VLOOKUP($E1097,Parametros!$B$3:$F$14,2,FALSE)</f>
        <v>6</v>
      </c>
      <c r="AC1097" s="5" t="str">
        <f>VLOOKUP($E1097,Parametros!$B$3:$F$14,4,FALSE)</f>
        <v>20226</v>
      </c>
      <c r="AD1097" s="5" t="str">
        <f>VLOOKUP($E1097,Parametros!$B$3:$F$14,5,FALSE)</f>
        <v>2022-6-01</v>
      </c>
      <c r="AE1097" s="5">
        <v>0</v>
      </c>
      <c r="AF1097" t="s">
        <v>456</v>
      </c>
      <c r="AG1097" t="s">
        <v>463</v>
      </c>
      <c r="AH1097" s="40">
        <f t="shared" si="84"/>
        <v>5828.0893423623129</v>
      </c>
      <c r="AJ1097" t="str">
        <f t="shared" si="85"/>
        <v>INSERT INTO TABLA_PRESUPUESTO VALUES ('VSR','Crip_Indonesia','14004807-16',2022,'Junio',45,'USD',9000,3032.29511,0,0,16.286987,0,19.017857,38.839286,2.40625,30.992809,0,0,0,0,0,0,0,123.32856,32.072359,0,6,'20226','2022-6-01');</v>
      </c>
    </row>
    <row r="1098" spans="1:36" x14ac:dyDescent="0.2">
      <c r="A1098" s="7" t="s">
        <v>117</v>
      </c>
      <c r="B1098" t="s">
        <v>111</v>
      </c>
      <c r="C1098" t="s">
        <v>135</v>
      </c>
      <c r="D1098">
        <v>2022</v>
      </c>
      <c r="E1098" t="s">
        <v>50</v>
      </c>
      <c r="F1098" s="5">
        <v>13.5</v>
      </c>
      <c r="G1098" t="s">
        <v>134</v>
      </c>
      <c r="H1098" s="5">
        <v>2025</v>
      </c>
      <c r="I1098" s="5">
        <v>1101.7351570234453</v>
      </c>
      <c r="J1098" s="5">
        <v>0</v>
      </c>
      <c r="K1098" s="5">
        <v>0</v>
      </c>
      <c r="L1098" s="5">
        <v>4.8860961362756017</v>
      </c>
      <c r="M1098" s="5">
        <v>0</v>
      </c>
      <c r="N1098" s="5">
        <v>5.7053571428571432</v>
      </c>
      <c r="O1098" s="5">
        <v>11.651785714285714</v>
      </c>
      <c r="P1098" s="5">
        <v>0.72187500000000016</v>
      </c>
      <c r="Q1098" s="5">
        <v>6.9733819262247918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f t="shared" si="83"/>
        <v>34.674107406441649</v>
      </c>
      <c r="Z1098" s="5">
        <v>9.6217076230740037</v>
      </c>
      <c r="AA1098" s="5">
        <v>0</v>
      </c>
      <c r="AB1098" s="5">
        <f>VLOOKUP($E1098,Parametros!$B$3:$F$14,2,FALSE)</f>
        <v>6</v>
      </c>
      <c r="AC1098" s="5" t="str">
        <f>VLOOKUP($E1098,Parametros!$B$3:$F$14,4,FALSE)</f>
        <v>20226</v>
      </c>
      <c r="AD1098" s="5" t="str">
        <f>VLOOKUP($E1098,Parametros!$B$3:$F$14,5,FALSE)</f>
        <v>2022-6-01</v>
      </c>
      <c r="AE1098" s="5">
        <v>0</v>
      </c>
      <c r="AF1098" t="s">
        <v>456</v>
      </c>
      <c r="AG1098" t="s">
        <v>463</v>
      </c>
      <c r="AH1098" s="40">
        <f t="shared" si="84"/>
        <v>883.70463943383731</v>
      </c>
      <c r="AJ1098" t="str">
        <f t="shared" si="85"/>
        <v>INSERT INTO TABLA_PRESUPUESTO VALUES ('VSR','Crip_Indonesia','14004877-18',2022,'Junio',13.5,'USD',2025,1101.735157,0,0,4.886096,0,5.705357,11.651786,0.721875,6.973382,0,0,0,0,0,0,0,34.674107,9.621708,0,6,'20226','2022-6-01');</v>
      </c>
    </row>
    <row r="1099" spans="1:36" x14ac:dyDescent="0.2">
      <c r="A1099" s="7" t="s">
        <v>117</v>
      </c>
      <c r="B1099" t="s">
        <v>111</v>
      </c>
      <c r="C1099" t="s">
        <v>138</v>
      </c>
      <c r="D1099">
        <v>2022</v>
      </c>
      <c r="E1099" t="s">
        <v>50</v>
      </c>
      <c r="F1099" s="5">
        <v>45</v>
      </c>
      <c r="G1099" t="s">
        <v>134</v>
      </c>
      <c r="H1099" s="5">
        <v>3825</v>
      </c>
      <c r="I1099" s="5">
        <v>3104.7150817816746</v>
      </c>
      <c r="J1099" s="5">
        <v>0</v>
      </c>
      <c r="K1099" s="5">
        <v>0</v>
      </c>
      <c r="L1099" s="5">
        <v>16.286987120918671</v>
      </c>
      <c r="M1099" s="5">
        <v>0</v>
      </c>
      <c r="N1099" s="5">
        <v>19.017857142857142</v>
      </c>
      <c r="O1099" s="5">
        <v>38.839285714285715</v>
      </c>
      <c r="P1099" s="5">
        <v>2.4062500000000004</v>
      </c>
      <c r="Q1099" s="5">
        <v>13.171943638424606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f t="shared" si="83"/>
        <v>105.50769523914748</v>
      </c>
      <c r="Z1099" s="5">
        <v>32.072358743580011</v>
      </c>
      <c r="AA1099" s="5">
        <v>0</v>
      </c>
      <c r="AB1099" s="5">
        <f>VLOOKUP($E1099,Parametros!$B$3:$F$14,2,FALSE)</f>
        <v>6</v>
      </c>
      <c r="AC1099" s="5" t="str">
        <f>VLOOKUP($E1099,Parametros!$B$3:$F$14,4,FALSE)</f>
        <v>20226</v>
      </c>
      <c r="AD1099" s="5" t="str">
        <f>VLOOKUP($E1099,Parametros!$B$3:$F$14,5,FALSE)</f>
        <v>2022-6-01</v>
      </c>
      <c r="AE1099" s="5">
        <v>0</v>
      </c>
      <c r="AF1099" t="s">
        <v>456</v>
      </c>
      <c r="AG1099" t="s">
        <v>463</v>
      </c>
      <c r="AH1099" s="40">
        <f t="shared" si="84"/>
        <v>598.49023585825898</v>
      </c>
      <c r="AJ1099" t="str">
        <f t="shared" si="85"/>
        <v>INSERT INTO TABLA_PRESUPUESTO VALUES ('VSR','Crip_Indonesia','14004965-17',2022,'Junio',45,'USD',3825,3104.715082,0,0,16.286987,0,19.017857,38.839286,2.40625,13.171944,0,0,0,0,0,0,0,105.507695,32.072359,0,6,'20226','2022-6-01');</v>
      </c>
    </row>
    <row r="1100" spans="1:36" x14ac:dyDescent="0.2">
      <c r="A1100" s="7" t="s">
        <v>117</v>
      </c>
      <c r="B1100" t="s">
        <v>111</v>
      </c>
      <c r="C1100" t="s">
        <v>122</v>
      </c>
      <c r="D1100">
        <v>2022</v>
      </c>
      <c r="E1100" t="s">
        <v>50</v>
      </c>
      <c r="F1100" s="5">
        <v>22.5</v>
      </c>
      <c r="G1100" t="s">
        <v>134</v>
      </c>
      <c r="H1100" s="5">
        <v>2250</v>
      </c>
      <c r="I1100" s="5">
        <v>1204.5383520476673</v>
      </c>
      <c r="J1100" s="5">
        <v>0</v>
      </c>
      <c r="K1100" s="5">
        <v>0</v>
      </c>
      <c r="L1100" s="5">
        <v>8.1434935604593353</v>
      </c>
      <c r="M1100" s="5">
        <v>0</v>
      </c>
      <c r="N1100" s="5">
        <v>9.5089285714285712</v>
      </c>
      <c r="O1100" s="5">
        <v>19.419642857142858</v>
      </c>
      <c r="P1100" s="5">
        <v>1.2031250000000002</v>
      </c>
      <c r="Q1100" s="5">
        <v>7.7482021402497683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f t="shared" si="83"/>
        <v>53.916077940611203</v>
      </c>
      <c r="Z1100" s="5">
        <v>16.036179371790006</v>
      </c>
      <c r="AA1100" s="5">
        <v>0</v>
      </c>
      <c r="AB1100" s="5">
        <f>VLOOKUP($E1100,Parametros!$B$3:$F$14,2,FALSE)</f>
        <v>6</v>
      </c>
      <c r="AC1100" s="5" t="str">
        <f>VLOOKUP($E1100,Parametros!$B$3:$F$14,4,FALSE)</f>
        <v>20226</v>
      </c>
      <c r="AD1100" s="5" t="str">
        <f>VLOOKUP($E1100,Parametros!$B$3:$F$14,5,FALSE)</f>
        <v>2022-6-01</v>
      </c>
      <c r="AE1100" s="5">
        <v>0</v>
      </c>
      <c r="AF1100" t="s">
        <v>456</v>
      </c>
      <c r="AG1100" t="s">
        <v>463</v>
      </c>
      <c r="AH1100" s="40">
        <f t="shared" si="84"/>
        <v>983.40207645126202</v>
      </c>
      <c r="AJ1100" t="str">
        <f t="shared" si="85"/>
        <v>INSERT INTO TABLA_PRESUPUESTO VALUES ('VSR','Crip_Indonesia','14005080-18',2022,'Junio',22.5,'USD',2250,1204.538352,0,0,8.143494,0,9.508929,19.419643,1.203125,7.748202,0,0,0,0,0,0,0,53.916078,16.036179,0,6,'20226','2022-6-01');</v>
      </c>
    </row>
    <row r="1101" spans="1:36" x14ac:dyDescent="0.2">
      <c r="A1101" s="7" t="s">
        <v>117</v>
      </c>
      <c r="B1101" t="s">
        <v>111</v>
      </c>
      <c r="C1101" t="s">
        <v>144</v>
      </c>
      <c r="D1101">
        <v>2022</v>
      </c>
      <c r="E1101" t="s">
        <v>50</v>
      </c>
      <c r="F1101" s="5">
        <v>22.5</v>
      </c>
      <c r="G1101" t="s">
        <v>134</v>
      </c>
      <c r="H1101" s="5">
        <v>2250</v>
      </c>
      <c r="I1101" s="5">
        <v>2085.207046788445</v>
      </c>
      <c r="J1101" s="5">
        <v>0</v>
      </c>
      <c r="K1101" s="5">
        <v>0</v>
      </c>
      <c r="L1101" s="5">
        <v>8.1434935604593353</v>
      </c>
      <c r="M1101" s="5">
        <v>0</v>
      </c>
      <c r="N1101" s="5">
        <v>9.5089285714285712</v>
      </c>
      <c r="O1101" s="5">
        <v>19.419642857142858</v>
      </c>
      <c r="P1101" s="5">
        <v>1.2031250000000002</v>
      </c>
      <c r="Q1101" s="5">
        <v>7.7482021402497683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f t="shared" si="83"/>
        <v>53.916077940611203</v>
      </c>
      <c r="Z1101" s="5">
        <v>16.036179371790006</v>
      </c>
      <c r="AA1101" s="5">
        <v>0</v>
      </c>
      <c r="AB1101" s="5">
        <f>VLOOKUP($E1101,Parametros!$B$3:$F$14,2,FALSE)</f>
        <v>6</v>
      </c>
      <c r="AC1101" s="5" t="str">
        <f>VLOOKUP($E1101,Parametros!$B$3:$F$14,4,FALSE)</f>
        <v>20226</v>
      </c>
      <c r="AD1101" s="5" t="str">
        <f>VLOOKUP($E1101,Parametros!$B$3:$F$14,5,FALSE)</f>
        <v>2022-6-01</v>
      </c>
      <c r="AE1101" s="5">
        <v>1.1368683772161603E-13</v>
      </c>
      <c r="AF1101" t="s">
        <v>456</v>
      </c>
      <c r="AG1101" t="s">
        <v>463</v>
      </c>
      <c r="AH1101" s="40">
        <f t="shared" si="84"/>
        <v>102.73338171048476</v>
      </c>
      <c r="AJ1101" t="str">
        <f t="shared" si="85"/>
        <v>INSERT INTO TABLA_PRESUPUESTO VALUES ('VSR','Crip_Indonesia','14004879-18',2022,'Junio',22.5,'USD',2250,2085.207047,0,0,8.143494,0,9.508929,19.419643,1.203125,7.748202,0,0,0,0,0,0,0,53.916078,16.036179,0,6,'20226','2022-6-01');</v>
      </c>
    </row>
    <row r="1102" spans="1:36" x14ac:dyDescent="0.2">
      <c r="A1102" s="7" t="s">
        <v>117</v>
      </c>
      <c r="B1102" t="s">
        <v>111</v>
      </c>
      <c r="C1102" t="s">
        <v>131</v>
      </c>
      <c r="D1102">
        <v>2022</v>
      </c>
      <c r="E1102" t="s">
        <v>50</v>
      </c>
      <c r="F1102" s="5">
        <v>45</v>
      </c>
      <c r="G1102" t="s">
        <v>134</v>
      </c>
      <c r="H1102" s="5">
        <v>2925</v>
      </c>
      <c r="I1102" s="5">
        <v>1590.4152598754806</v>
      </c>
      <c r="J1102" s="5">
        <v>0</v>
      </c>
      <c r="K1102" s="5">
        <v>0</v>
      </c>
      <c r="L1102" s="5">
        <v>16.286987120918671</v>
      </c>
      <c r="M1102" s="5">
        <v>0</v>
      </c>
      <c r="N1102" s="5">
        <v>19.017857142857142</v>
      </c>
      <c r="O1102" s="5">
        <v>38.839285714285715</v>
      </c>
      <c r="P1102" s="5">
        <v>2.4062500000000004</v>
      </c>
      <c r="Q1102" s="5">
        <v>10.072662782324699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f t="shared" si="83"/>
        <v>102.40841438304757</v>
      </c>
      <c r="Z1102" s="5">
        <v>32.072358743580011</v>
      </c>
      <c r="AA1102" s="5">
        <v>0</v>
      </c>
      <c r="AB1102" s="5">
        <f>VLOOKUP($E1102,Parametros!$B$3:$F$14,2,FALSE)</f>
        <v>6</v>
      </c>
      <c r="AC1102" s="5" t="str">
        <f>VLOOKUP($E1102,Parametros!$B$3:$F$14,4,FALSE)</f>
        <v>20226</v>
      </c>
      <c r="AD1102" s="5" t="str">
        <f>VLOOKUP($E1102,Parametros!$B$3:$F$14,5,FALSE)</f>
        <v>2022-6-01</v>
      </c>
      <c r="AE1102" s="5">
        <v>0</v>
      </c>
      <c r="AF1102" t="s">
        <v>456</v>
      </c>
      <c r="AG1102" t="s">
        <v>463</v>
      </c>
      <c r="AH1102" s="40">
        <f t="shared" si="84"/>
        <v>1215.8893386205532</v>
      </c>
      <c r="AJ1102" t="str">
        <f t="shared" si="85"/>
        <v>INSERT INTO TABLA_PRESUPUESTO VALUES ('VSR','Crip_Indonesia','14005076-18',2022,'Junio',45,'USD',2925,1590.41526,0,0,16.286987,0,19.017857,38.839286,2.40625,10.072663,0,0,0,0,0,0,0,102.408414,32.072359,0,6,'20226','2022-6-01');</v>
      </c>
    </row>
    <row r="1103" spans="1:36" x14ac:dyDescent="0.2">
      <c r="A1103" s="7" t="s">
        <v>117</v>
      </c>
      <c r="B1103" t="s">
        <v>78</v>
      </c>
      <c r="C1103" t="s">
        <v>396</v>
      </c>
      <c r="D1103">
        <v>2022</v>
      </c>
      <c r="E1103" t="s">
        <v>50</v>
      </c>
      <c r="F1103" s="5">
        <v>450</v>
      </c>
      <c r="G1103" t="s">
        <v>134</v>
      </c>
      <c r="H1103" s="5">
        <v>13500</v>
      </c>
      <c r="I1103" s="5">
        <v>6384.3016459931187</v>
      </c>
      <c r="J1103" s="5">
        <v>0</v>
      </c>
      <c r="K1103" s="5">
        <v>900</v>
      </c>
      <c r="L1103" s="5">
        <v>162.8698712091867</v>
      </c>
      <c r="M1103" s="5">
        <v>0</v>
      </c>
      <c r="N1103" s="5">
        <v>278.95712812875882</v>
      </c>
      <c r="O1103" s="5">
        <v>389.30494300933617</v>
      </c>
      <c r="P1103" s="5">
        <v>24.119007388739334</v>
      </c>
      <c r="Q1103" s="5">
        <v>46.489212841498613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f t="shared" si="83"/>
        <v>1059.5938788041331</v>
      </c>
      <c r="Z1103" s="5">
        <v>320.72358743580014</v>
      </c>
      <c r="AA1103" s="5">
        <v>0</v>
      </c>
      <c r="AB1103" s="5">
        <f>VLOOKUP($E1103,Parametros!$B$3:$F$14,2,FALSE)</f>
        <v>6</v>
      </c>
      <c r="AC1103" s="5" t="str">
        <f>VLOOKUP($E1103,Parametros!$B$3:$F$14,4,FALSE)</f>
        <v>20226</v>
      </c>
      <c r="AD1103" s="5" t="str">
        <f>VLOOKUP($E1103,Parametros!$B$3:$F$14,5,FALSE)</f>
        <v>2022-6-01</v>
      </c>
      <c r="AE1103" s="5">
        <v>0</v>
      </c>
      <c r="AF1103" t="s">
        <v>456</v>
      </c>
      <c r="AG1103" t="s">
        <v>464</v>
      </c>
      <c r="AH1103" s="40">
        <f t="shared" si="84"/>
        <v>4993.2346039935619</v>
      </c>
      <c r="AJ1103" t="str">
        <f t="shared" si="85"/>
        <v>INSERT INTO TABLA_PRESUPUESTO VALUES ('VSR','80138-C','14004233-21',2022,'Junio',450,'USD',13500,6384.301646,0,900,162.869871,0,278.957128,389.304943,24.119007,46.489213,0,0,0,0,0,0,0,1059.593879,320.723587,0,6,'20226','2022-6-01');</v>
      </c>
    </row>
    <row r="1104" spans="1:36" x14ac:dyDescent="0.2">
      <c r="A1104" s="7" t="s">
        <v>117</v>
      </c>
      <c r="B1104" t="s">
        <v>78</v>
      </c>
      <c r="C1104" t="s">
        <v>397</v>
      </c>
      <c r="D1104">
        <v>2022</v>
      </c>
      <c r="E1104" t="s">
        <v>50</v>
      </c>
      <c r="F1104" s="5">
        <v>135</v>
      </c>
      <c r="G1104" t="s">
        <v>134</v>
      </c>
      <c r="H1104" s="5">
        <v>4050</v>
      </c>
      <c r="I1104" s="5">
        <v>1946.443379870419</v>
      </c>
      <c r="J1104" s="5">
        <v>0</v>
      </c>
      <c r="K1104" s="5">
        <v>0</v>
      </c>
      <c r="L1104" s="5">
        <v>48.860961362756015</v>
      </c>
      <c r="M1104" s="5">
        <v>0</v>
      </c>
      <c r="N1104" s="5">
        <v>83.687138438627642</v>
      </c>
      <c r="O1104" s="5">
        <v>116.79148290280085</v>
      </c>
      <c r="P1104" s="5">
        <v>7.2357022166218004</v>
      </c>
      <c r="Q1104" s="5">
        <v>13.946763852449584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f t="shared" si="83"/>
        <v>317.87816364123989</v>
      </c>
      <c r="Z1104" s="5">
        <v>96.217076230740034</v>
      </c>
      <c r="AA1104" s="5">
        <v>0</v>
      </c>
      <c r="AB1104" s="5">
        <f>VLOOKUP($E1104,Parametros!$B$3:$F$14,2,FALSE)</f>
        <v>6</v>
      </c>
      <c r="AC1104" s="5" t="str">
        <f>VLOOKUP($E1104,Parametros!$B$3:$F$14,4,FALSE)</f>
        <v>20226</v>
      </c>
      <c r="AD1104" s="5" t="str">
        <f>VLOOKUP($E1104,Parametros!$B$3:$F$14,5,FALSE)</f>
        <v>2022-6-01</v>
      </c>
      <c r="AE1104" s="5">
        <v>0</v>
      </c>
      <c r="AF1104" t="s">
        <v>456</v>
      </c>
      <c r="AG1104" t="s">
        <v>464</v>
      </c>
      <c r="AH1104" s="40">
        <f t="shared" si="84"/>
        <v>1736.8174951255851</v>
      </c>
      <c r="AJ1104" t="str">
        <f t="shared" si="85"/>
        <v>INSERT INTO TABLA_PRESUPUESTO VALUES ('VSR','80138-C','14004230-21',2022,'Junio',135,'USD',4050,1946.44338,0,0,48.860961,0,83.687138,116.791483,7.235702,13.946764,0,0,0,0,0,0,0,317.878164,96.217076,0,6,'20226','2022-6-01');</v>
      </c>
    </row>
    <row r="1105" spans="1:36" x14ac:dyDescent="0.2">
      <c r="A1105" s="7" t="s">
        <v>117</v>
      </c>
      <c r="B1105" t="s">
        <v>404</v>
      </c>
      <c r="C1105" t="s">
        <v>122</v>
      </c>
      <c r="D1105">
        <v>2022</v>
      </c>
      <c r="E1105" t="s">
        <v>50</v>
      </c>
      <c r="F1105" s="5">
        <v>9</v>
      </c>
      <c r="G1105" t="s">
        <v>134</v>
      </c>
      <c r="H1105" s="5">
        <v>972</v>
      </c>
      <c r="I1105" s="5">
        <v>481.81534081906693</v>
      </c>
      <c r="J1105" s="5">
        <v>0</v>
      </c>
      <c r="K1105" s="5">
        <v>0</v>
      </c>
      <c r="L1105" s="5">
        <v>3.257397424183734</v>
      </c>
      <c r="M1105" s="5">
        <v>0</v>
      </c>
      <c r="N1105" s="5">
        <v>1.9469696969696972</v>
      </c>
      <c r="O1105" s="5">
        <v>3.9772727272727271</v>
      </c>
      <c r="P1105" s="5">
        <v>0.40833333333333344</v>
      </c>
      <c r="Q1105" s="5">
        <v>3.3472233245878997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f t="shared" si="83"/>
        <v>16.094270830879662</v>
      </c>
      <c r="Z1105" s="5">
        <v>6.4144717487160028</v>
      </c>
      <c r="AA1105" s="5">
        <v>0</v>
      </c>
      <c r="AB1105" s="5">
        <f>VLOOKUP($E1105,Parametros!$B$3:$F$14,2,FALSE)</f>
        <v>6</v>
      </c>
      <c r="AC1105" s="5" t="str">
        <f>VLOOKUP($E1105,Parametros!$B$3:$F$14,4,FALSE)</f>
        <v>20226</v>
      </c>
      <c r="AD1105" s="5" t="str">
        <f>VLOOKUP($E1105,Parametros!$B$3:$F$14,5,FALSE)</f>
        <v>2022-6-01</v>
      </c>
      <c r="AE1105" s="5">
        <v>0</v>
      </c>
      <c r="AF1105" t="s">
        <v>456</v>
      </c>
      <c r="AG1105" t="s">
        <v>465</v>
      </c>
      <c r="AH1105" s="40">
        <f t="shared" si="84"/>
        <v>470.83299092586964</v>
      </c>
      <c r="AJ1105" t="str">
        <f t="shared" si="85"/>
        <v>INSERT INTO TABLA_PRESUPUESTO VALUES ('VSR','80140-C','14005080-18',2022,'Junio',9,'USD',972,481.815341,0,0,3.257397,0,1.94697,3.977273,0.408333,3.347223,0,0,0,0,0,0,0,16.094271,6.414472,0,6,'20226','2022-6-01');</v>
      </c>
    </row>
    <row r="1106" spans="1:36" x14ac:dyDescent="0.2">
      <c r="A1106" s="7" t="s">
        <v>117</v>
      </c>
      <c r="B1106" t="s">
        <v>404</v>
      </c>
      <c r="C1106" t="s">
        <v>124</v>
      </c>
      <c r="D1106">
        <v>2022</v>
      </c>
      <c r="E1106" t="s">
        <v>50</v>
      </c>
      <c r="F1106" s="5">
        <v>45</v>
      </c>
      <c r="G1106" t="s">
        <v>134</v>
      </c>
      <c r="H1106" s="5">
        <v>1845</v>
      </c>
      <c r="I1106" s="5">
        <v>751.06635016410769</v>
      </c>
      <c r="J1106" s="5">
        <v>0</v>
      </c>
      <c r="K1106" s="5">
        <v>0</v>
      </c>
      <c r="L1106" s="5">
        <v>16.286987120918671</v>
      </c>
      <c r="M1106" s="5">
        <v>0</v>
      </c>
      <c r="N1106" s="5">
        <v>9.7348484848484844</v>
      </c>
      <c r="O1106" s="5">
        <v>19.886363636363637</v>
      </c>
      <c r="P1106" s="5">
        <v>2.041666666666667</v>
      </c>
      <c r="Q1106" s="5">
        <v>6.3535257550048101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f t="shared" si="83"/>
        <v>70.088763286463603</v>
      </c>
      <c r="Z1106" s="5">
        <v>32.072358743580011</v>
      </c>
      <c r="AA1106" s="5">
        <v>0</v>
      </c>
      <c r="AB1106" s="5">
        <f>VLOOKUP($E1106,Parametros!$B$3:$F$14,2,FALSE)</f>
        <v>6</v>
      </c>
      <c r="AC1106" s="5" t="str">
        <f>VLOOKUP($E1106,Parametros!$B$3:$F$14,4,FALSE)</f>
        <v>20226</v>
      </c>
      <c r="AD1106" s="5" t="str">
        <f>VLOOKUP($E1106,Parametros!$B$3:$F$14,5,FALSE)</f>
        <v>2022-6-01</v>
      </c>
      <c r="AE1106" s="5">
        <v>0</v>
      </c>
      <c r="AF1106" t="s">
        <v>456</v>
      </c>
      <c r="AG1106" t="s">
        <v>465</v>
      </c>
      <c r="AH1106" s="40">
        <f t="shared" si="84"/>
        <v>1007.5578994285102</v>
      </c>
      <c r="AJ1106" t="str">
        <f t="shared" si="85"/>
        <v>INSERT INTO TABLA_PRESUPUESTO VALUES ('VSR','80140-C','14005050-21',2022,'Junio',45,'USD',1845,751.06635,0,0,16.286987,0,9.734848,19.886364,2.041667,6.353526,0,0,0,0,0,0,0,70.088763,32.072359,0,6,'20226','2022-6-01');</v>
      </c>
    </row>
    <row r="1107" spans="1:36" x14ac:dyDescent="0.2">
      <c r="A1107" s="7" t="s">
        <v>117</v>
      </c>
      <c r="B1107" t="s">
        <v>404</v>
      </c>
      <c r="C1107" t="s">
        <v>395</v>
      </c>
      <c r="D1107">
        <v>2022</v>
      </c>
      <c r="E1107" t="s">
        <v>50</v>
      </c>
      <c r="F1107" s="5">
        <v>45</v>
      </c>
      <c r="G1107" t="s">
        <v>134</v>
      </c>
      <c r="H1107" s="5">
        <v>1845</v>
      </c>
      <c r="I1107" s="5">
        <v>612.43463567804747</v>
      </c>
      <c r="J1107" s="5">
        <v>0</v>
      </c>
      <c r="K1107" s="5">
        <v>0</v>
      </c>
      <c r="L1107" s="5">
        <v>16.286987120918671</v>
      </c>
      <c r="M1107" s="5">
        <v>0</v>
      </c>
      <c r="N1107" s="5">
        <v>9.7348484848484844</v>
      </c>
      <c r="O1107" s="5">
        <v>19.886363636363637</v>
      </c>
      <c r="P1107" s="5">
        <v>2.041666666666667</v>
      </c>
      <c r="Q1107" s="5">
        <v>6.3535257550048101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f t="shared" si="83"/>
        <v>70.088763286463603</v>
      </c>
      <c r="Z1107" s="5">
        <v>32.072358743580011</v>
      </c>
      <c r="AA1107" s="5">
        <v>0</v>
      </c>
      <c r="AB1107" s="5">
        <f>VLOOKUP($E1107,Parametros!$B$3:$F$14,2,FALSE)</f>
        <v>6</v>
      </c>
      <c r="AC1107" s="5" t="str">
        <f>VLOOKUP($E1107,Parametros!$B$3:$F$14,4,FALSE)</f>
        <v>20226</v>
      </c>
      <c r="AD1107" s="5" t="str">
        <f>VLOOKUP($E1107,Parametros!$B$3:$F$14,5,FALSE)</f>
        <v>2022-6-01</v>
      </c>
      <c r="AE1107" s="5">
        <v>0</v>
      </c>
      <c r="AF1107" t="s">
        <v>456</v>
      </c>
      <c r="AG1107" t="s">
        <v>465</v>
      </c>
      <c r="AH1107" s="40">
        <f t="shared" si="84"/>
        <v>1146.1896139145701</v>
      </c>
      <c r="AJ1107" t="str">
        <f t="shared" si="85"/>
        <v>INSERT INTO TABLA_PRESUPUESTO VALUES ('VSR','80140-C','14005054-21',2022,'Junio',45,'USD',1845,612.434636,0,0,16.286987,0,9.734848,19.886364,2.041667,6.353526,0,0,0,0,0,0,0,70.088763,32.072359,0,6,'20226','2022-6-01');</v>
      </c>
    </row>
    <row r="1108" spans="1:36" x14ac:dyDescent="0.2">
      <c r="A1108" s="7" t="s">
        <v>117</v>
      </c>
      <c r="B1108" t="s">
        <v>404</v>
      </c>
      <c r="C1108" t="s">
        <v>132</v>
      </c>
      <c r="D1108">
        <v>2022</v>
      </c>
      <c r="E1108" t="s">
        <v>50</v>
      </c>
      <c r="F1108" s="5">
        <v>45</v>
      </c>
      <c r="G1108" t="s">
        <v>134</v>
      </c>
      <c r="H1108" s="5">
        <v>2745</v>
      </c>
      <c r="I1108" s="5">
        <v>1430.9950743808988</v>
      </c>
      <c r="J1108" s="5">
        <v>0</v>
      </c>
      <c r="K1108" s="5">
        <v>0</v>
      </c>
      <c r="L1108" s="5">
        <v>16.286987120918671</v>
      </c>
      <c r="M1108" s="5">
        <v>0</v>
      </c>
      <c r="N1108" s="5">
        <v>9.7348484848484844</v>
      </c>
      <c r="O1108" s="5">
        <v>19.886363636363637</v>
      </c>
      <c r="P1108" s="5">
        <v>2.041666666666667</v>
      </c>
      <c r="Q1108" s="5">
        <v>9.4528066111047178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f t="shared" si="83"/>
        <v>73.188044142563513</v>
      </c>
      <c r="Z1108" s="5">
        <v>32.072358743580011</v>
      </c>
      <c r="AA1108" s="5">
        <v>0</v>
      </c>
      <c r="AB1108" s="5">
        <f>VLOOKUP($E1108,Parametros!$B$3:$F$14,2,FALSE)</f>
        <v>6</v>
      </c>
      <c r="AC1108" s="5" t="str">
        <f>VLOOKUP($E1108,Parametros!$B$3:$F$14,4,FALSE)</f>
        <v>20226</v>
      </c>
      <c r="AD1108" s="5" t="str">
        <f>VLOOKUP($E1108,Parametros!$B$3:$F$14,5,FALSE)</f>
        <v>2022-6-01</v>
      </c>
      <c r="AE1108" s="5">
        <v>0</v>
      </c>
      <c r="AF1108" t="s">
        <v>456</v>
      </c>
      <c r="AG1108" t="s">
        <v>465</v>
      </c>
      <c r="AH1108" s="40">
        <f t="shared" si="84"/>
        <v>1224.5298943556188</v>
      </c>
      <c r="AJ1108" t="str">
        <f t="shared" si="85"/>
        <v>INSERT INTO TABLA_PRESUPUESTO VALUES ('VSR','80140-C','14005075-18',2022,'Junio',45,'USD',2745,1430.995074,0,0,16.286987,0,9.734848,19.886364,2.041667,9.452807,0,0,0,0,0,0,0,73.188044,32.072359,0,6,'20226','2022-6-01');</v>
      </c>
    </row>
    <row r="1109" spans="1:36" x14ac:dyDescent="0.2">
      <c r="A1109" s="7" t="s">
        <v>117</v>
      </c>
      <c r="B1109" t="s">
        <v>404</v>
      </c>
      <c r="C1109" t="s">
        <v>405</v>
      </c>
      <c r="D1109">
        <v>2022</v>
      </c>
      <c r="E1109" t="s">
        <v>50</v>
      </c>
      <c r="F1109" s="5">
        <v>9</v>
      </c>
      <c r="G1109" t="s">
        <v>134</v>
      </c>
      <c r="H1109" s="5">
        <v>549</v>
      </c>
      <c r="I1109" s="5">
        <v>215.37365972233209</v>
      </c>
      <c r="J1109" s="5">
        <v>0</v>
      </c>
      <c r="K1109" s="5">
        <v>0</v>
      </c>
      <c r="L1109" s="5">
        <v>3.257397424183734</v>
      </c>
      <c r="M1109" s="5">
        <v>0</v>
      </c>
      <c r="N1109" s="5">
        <v>1.9469696969696972</v>
      </c>
      <c r="O1109" s="5">
        <v>3.9772727272727271</v>
      </c>
      <c r="P1109" s="5">
        <v>0.40833333333333344</v>
      </c>
      <c r="Q1109" s="5">
        <v>1.8905613222209434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f t="shared" si="83"/>
        <v>14.637608828512704</v>
      </c>
      <c r="Z1109" s="5">
        <v>6.4144717487160028</v>
      </c>
      <c r="AA1109" s="5">
        <v>0</v>
      </c>
      <c r="AB1109" s="5">
        <f>VLOOKUP($E1109,Parametros!$B$3:$F$14,2,FALSE)</f>
        <v>6</v>
      </c>
      <c r="AC1109" s="5" t="str">
        <f>VLOOKUP($E1109,Parametros!$B$3:$F$14,4,FALSE)</f>
        <v>20226</v>
      </c>
      <c r="AD1109" s="5" t="str">
        <f>VLOOKUP($E1109,Parametros!$B$3:$F$14,5,FALSE)</f>
        <v>2022-6-01</v>
      </c>
      <c r="AE1109" s="5">
        <v>0</v>
      </c>
      <c r="AF1109" t="s">
        <v>456</v>
      </c>
      <c r="AG1109" t="s">
        <v>465</v>
      </c>
      <c r="AH1109" s="40">
        <f t="shared" si="84"/>
        <v>315.73133402497149</v>
      </c>
      <c r="AJ1109" t="str">
        <f t="shared" si="85"/>
        <v>INSERT INTO TABLA_PRESUPUESTO VALUES ('VSR','80140-C','14005077-18',2022,'Junio',9,'USD',549,215.37366,0,0,3.257397,0,1.94697,3.977273,0.408333,1.890561,0,0,0,0,0,0,0,14.637609,6.414472,0,6,'20226','2022-6-01');</v>
      </c>
    </row>
    <row r="1110" spans="1:36" x14ac:dyDescent="0.2">
      <c r="A1110" s="7" t="s">
        <v>117</v>
      </c>
      <c r="B1110" t="s">
        <v>107</v>
      </c>
      <c r="C1110" t="s">
        <v>118</v>
      </c>
      <c r="D1110">
        <v>2022</v>
      </c>
      <c r="E1110" t="s">
        <v>51</v>
      </c>
      <c r="F1110" s="5">
        <v>300</v>
      </c>
      <c r="G1110" t="s">
        <v>119</v>
      </c>
      <c r="H1110" s="5">
        <v>9632.9166666666661</v>
      </c>
      <c r="I1110" s="5">
        <v>6681.4728323238687</v>
      </c>
      <c r="J1110" s="5">
        <v>0</v>
      </c>
      <c r="K1110" s="5">
        <v>1125</v>
      </c>
      <c r="L1110" s="5">
        <v>155.96003043580131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33.172349126006367</v>
      </c>
      <c r="S1110" s="5">
        <v>0</v>
      </c>
      <c r="T1110" s="5">
        <v>0</v>
      </c>
      <c r="U1110" s="5">
        <v>118.75</v>
      </c>
      <c r="V1110" s="5">
        <v>0</v>
      </c>
      <c r="W1110" s="5">
        <v>0</v>
      </c>
      <c r="X1110" s="5">
        <v>0</v>
      </c>
      <c r="Y1110" s="5">
        <f t="shared" si="83"/>
        <v>186.52741876870903</v>
      </c>
      <c r="Z1110" s="5">
        <v>0</v>
      </c>
      <c r="AA1110" s="5">
        <v>34.605069642702652</v>
      </c>
      <c r="AB1110" s="5">
        <f>VLOOKUP($E1110,Parametros!$B$3:$F$14,2,FALSE)</f>
        <v>7</v>
      </c>
      <c r="AC1110" s="5" t="str">
        <f>VLOOKUP($E1110,Parametros!$B$3:$F$14,4,FALSE)</f>
        <v>20227</v>
      </c>
      <c r="AD1110" s="5" t="str">
        <f>VLOOKUP($E1110,Parametros!$B$3:$F$14,5,FALSE)</f>
        <v>2022-7-01</v>
      </c>
      <c r="AE1110" s="5">
        <v>0</v>
      </c>
      <c r="AF1110" t="s">
        <v>407</v>
      </c>
      <c r="AG1110" t="s">
        <v>408</v>
      </c>
      <c r="AH1110" s="40">
        <f t="shared" si="84"/>
        <v>1483.9563851382875</v>
      </c>
      <c r="AJ1110" t="str">
        <f t="shared" si="85"/>
        <v>INSERT INTO TABLA_PRESUPUESTO VALUES ('VSR','96568970-C','14005058-20',2022,'Julio',300,'CLP',9632.916667,6681.472832,0,1125,155.96003,0,0,0,0,0,33.172349,0,0,118.75,0,0,0,186.527419,0,34.60507,7,'20227','2022-7-01');</v>
      </c>
    </row>
    <row r="1111" spans="1:36" x14ac:dyDescent="0.2">
      <c r="A1111" s="7" t="s">
        <v>117</v>
      </c>
      <c r="B1111" t="s">
        <v>107</v>
      </c>
      <c r="C1111" t="s">
        <v>120</v>
      </c>
      <c r="D1111">
        <v>2022</v>
      </c>
      <c r="E1111" t="s">
        <v>51</v>
      </c>
      <c r="F1111" s="5">
        <v>200</v>
      </c>
      <c r="G1111" t="s">
        <v>119</v>
      </c>
      <c r="H1111" s="5">
        <v>6421.9444444444443</v>
      </c>
      <c r="I1111" s="5">
        <v>4189.1530868638492</v>
      </c>
      <c r="J1111" s="5">
        <v>0</v>
      </c>
      <c r="K1111" s="5">
        <v>750</v>
      </c>
      <c r="L1111" s="5">
        <v>103.97335362386755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22.114899417337579</v>
      </c>
      <c r="S1111" s="5">
        <v>0</v>
      </c>
      <c r="T1111" s="5">
        <v>0</v>
      </c>
      <c r="U1111" s="5">
        <v>79.166666666666657</v>
      </c>
      <c r="V1111" s="5">
        <v>0</v>
      </c>
      <c r="W1111" s="5">
        <v>0</v>
      </c>
      <c r="X1111" s="5">
        <v>0</v>
      </c>
      <c r="Y1111" s="5">
        <f t="shared" si="83"/>
        <v>124.35161251247267</v>
      </c>
      <c r="Z1111" s="5">
        <v>0</v>
      </c>
      <c r="AA1111" s="5">
        <v>23.070046428468434</v>
      </c>
      <c r="AB1111" s="5">
        <f>VLOOKUP($E1111,Parametros!$B$3:$F$14,2,FALSE)</f>
        <v>7</v>
      </c>
      <c r="AC1111" s="5" t="str">
        <f>VLOOKUP($E1111,Parametros!$B$3:$F$14,4,FALSE)</f>
        <v>20227</v>
      </c>
      <c r="AD1111" s="5" t="str">
        <f>VLOOKUP($E1111,Parametros!$B$3:$F$14,5,FALSE)</f>
        <v>2022-7-01</v>
      </c>
      <c r="AE1111" s="5">
        <v>0</v>
      </c>
      <c r="AF1111" t="s">
        <v>407</v>
      </c>
      <c r="AG1111" t="s">
        <v>408</v>
      </c>
      <c r="AH1111" s="40">
        <f t="shared" si="84"/>
        <v>1254.4663914442551</v>
      </c>
      <c r="AJ1111" t="str">
        <f t="shared" si="85"/>
        <v>INSERT INTO TABLA_PRESUPUESTO VALUES ('VSR','96568970-C','14005057-20',2022,'Julio',200,'CLP',6421.944444,4189.153087,0,750,103.973354,0,0,0,0,0,22.114899,0,0,79.166667,0,0,0,124.351613,0,23.070046,7,'20227','2022-7-01');</v>
      </c>
    </row>
    <row r="1112" spans="1:36" x14ac:dyDescent="0.2">
      <c r="A1112" s="7" t="s">
        <v>117</v>
      </c>
      <c r="B1112" t="s">
        <v>107</v>
      </c>
      <c r="C1112" t="s">
        <v>121</v>
      </c>
      <c r="D1112">
        <v>2022</v>
      </c>
      <c r="E1112" t="s">
        <v>51</v>
      </c>
      <c r="F1112" s="5">
        <v>300</v>
      </c>
      <c r="G1112" t="s">
        <v>119</v>
      </c>
      <c r="H1112" s="5">
        <v>9632.9166666666661</v>
      </c>
      <c r="I1112" s="5">
        <v>6362.8455942198161</v>
      </c>
      <c r="J1112" s="5">
        <v>0</v>
      </c>
      <c r="K1112" s="5">
        <v>1125</v>
      </c>
      <c r="L1112" s="5">
        <v>155.96003043580131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33.172349126006367</v>
      </c>
      <c r="S1112" s="5">
        <v>0</v>
      </c>
      <c r="T1112" s="5">
        <v>0</v>
      </c>
      <c r="U1112" s="5">
        <v>118.75</v>
      </c>
      <c r="V1112" s="5">
        <v>0</v>
      </c>
      <c r="W1112" s="5">
        <v>0</v>
      </c>
      <c r="X1112" s="5">
        <v>0</v>
      </c>
      <c r="Y1112" s="5">
        <f t="shared" si="83"/>
        <v>186.52741876870903</v>
      </c>
      <c r="Z1112" s="5">
        <v>0</v>
      </c>
      <c r="AA1112" s="5">
        <v>34.605069642702652</v>
      </c>
      <c r="AB1112" s="5">
        <f>VLOOKUP($E1112,Parametros!$B$3:$F$14,2,FALSE)</f>
        <v>7</v>
      </c>
      <c r="AC1112" s="5" t="str">
        <f>VLOOKUP($E1112,Parametros!$B$3:$F$14,4,FALSE)</f>
        <v>20227</v>
      </c>
      <c r="AD1112" s="5" t="str">
        <f>VLOOKUP($E1112,Parametros!$B$3:$F$14,5,FALSE)</f>
        <v>2022-7-01</v>
      </c>
      <c r="AE1112" s="5">
        <v>0</v>
      </c>
      <c r="AF1112" t="s">
        <v>407</v>
      </c>
      <c r="AG1112" t="s">
        <v>408</v>
      </c>
      <c r="AH1112" s="40">
        <f t="shared" si="84"/>
        <v>1802.5836232423401</v>
      </c>
      <c r="AJ1112" t="str">
        <f t="shared" si="85"/>
        <v>INSERT INTO TABLA_PRESUPUESTO VALUES ('VSR','96568970-C','14005059-20',2022,'Julio',300,'CLP',9632.916667,6362.845594,0,1125,155.96003,0,0,0,0,0,33.172349,0,0,118.75,0,0,0,186.527419,0,34.60507,7,'20227','2022-7-01');</v>
      </c>
    </row>
    <row r="1113" spans="1:36" x14ac:dyDescent="0.2">
      <c r="A1113" s="7" t="s">
        <v>117</v>
      </c>
      <c r="B1113" t="s">
        <v>107</v>
      </c>
      <c r="C1113" t="s">
        <v>122</v>
      </c>
      <c r="D1113">
        <v>2022</v>
      </c>
      <c r="E1113" t="s">
        <v>51</v>
      </c>
      <c r="F1113" s="5">
        <v>7.5</v>
      </c>
      <c r="G1113" t="s">
        <v>119</v>
      </c>
      <c r="H1113" s="5">
        <v>665.625</v>
      </c>
      <c r="I1113" s="5">
        <v>409.46323690750836</v>
      </c>
      <c r="J1113" s="5">
        <v>0</v>
      </c>
      <c r="K1113" s="5">
        <v>66.5625</v>
      </c>
      <c r="L1113" s="5">
        <v>3.8990007608950332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2.2921764664905564</v>
      </c>
      <c r="S1113" s="5">
        <v>0</v>
      </c>
      <c r="T1113" s="5">
        <v>0</v>
      </c>
      <c r="U1113" s="5">
        <v>2.96875</v>
      </c>
      <c r="V1113" s="5">
        <v>0</v>
      </c>
      <c r="W1113" s="5">
        <v>0</v>
      </c>
      <c r="X1113" s="5">
        <v>0</v>
      </c>
      <c r="Y1113" s="5">
        <f t="shared" si="83"/>
        <v>6.1260532075581224</v>
      </c>
      <c r="Z1113" s="5">
        <v>0</v>
      </c>
      <c r="AA1113" s="5">
        <v>0.86512674106756637</v>
      </c>
      <c r="AB1113" s="5">
        <f>VLOOKUP($E1113,Parametros!$B$3:$F$14,2,FALSE)</f>
        <v>7</v>
      </c>
      <c r="AC1113" s="5" t="str">
        <f>VLOOKUP($E1113,Parametros!$B$3:$F$14,4,FALSE)</f>
        <v>20227</v>
      </c>
      <c r="AD1113" s="5" t="str">
        <f>VLOOKUP($E1113,Parametros!$B$3:$F$14,5,FALSE)</f>
        <v>2022-7-01</v>
      </c>
      <c r="AE1113" s="5">
        <v>0</v>
      </c>
      <c r="AF1113" t="s">
        <v>407</v>
      </c>
      <c r="AG1113" t="s">
        <v>408</v>
      </c>
      <c r="AH1113" s="40">
        <f t="shared" si="84"/>
        <v>179.57420912403848</v>
      </c>
      <c r="AJ1113" t="str">
        <f t="shared" si="85"/>
        <v>INSERT INTO TABLA_PRESUPUESTO VALUES ('VSR','96568970-C','14005080-18',2022,'Julio',7.5,'CLP',665.625,409.463237,0,66.5625,3.899001,0,0,0,0,0,2.292176,0,0,2.96875,0,0,0,6.126053,0,0.865127,7,'20227','2022-7-01');</v>
      </c>
    </row>
    <row r="1114" spans="1:36" x14ac:dyDescent="0.2">
      <c r="A1114" s="7" t="s">
        <v>117</v>
      </c>
      <c r="B1114" t="s">
        <v>107</v>
      </c>
      <c r="C1114" t="s">
        <v>123</v>
      </c>
      <c r="D1114">
        <v>2022</v>
      </c>
      <c r="E1114" t="s">
        <v>51</v>
      </c>
      <c r="F1114" s="5">
        <v>2500</v>
      </c>
      <c r="G1114" t="s">
        <v>119</v>
      </c>
      <c r="H1114" s="5">
        <v>58388.888888888891</v>
      </c>
      <c r="I1114" s="5">
        <v>45605.29323516514</v>
      </c>
      <c r="J1114" s="5">
        <v>0</v>
      </c>
      <c r="K1114" s="5">
        <v>3125</v>
      </c>
      <c r="L1114" s="5">
        <v>1299.6669202983444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201.07062838030882</v>
      </c>
      <c r="S1114" s="5">
        <v>0</v>
      </c>
      <c r="T1114" s="5">
        <v>0</v>
      </c>
      <c r="U1114" s="5">
        <v>989.58333333333326</v>
      </c>
      <c r="V1114" s="5">
        <v>0</v>
      </c>
      <c r="W1114" s="5">
        <v>0</v>
      </c>
      <c r="X1114" s="5">
        <v>0</v>
      </c>
      <c r="Y1114" s="5">
        <f t="shared" si="83"/>
        <v>1479.0295420694974</v>
      </c>
      <c r="Z1114" s="5">
        <v>0</v>
      </c>
      <c r="AA1114" s="5">
        <v>288.37558035585545</v>
      </c>
      <c r="AB1114" s="5">
        <f>VLOOKUP($E1114,Parametros!$B$3:$F$14,2,FALSE)</f>
        <v>7</v>
      </c>
      <c r="AC1114" s="5" t="str">
        <f>VLOOKUP($E1114,Parametros!$B$3:$F$14,4,FALSE)</f>
        <v>20227</v>
      </c>
      <c r="AD1114" s="5" t="str">
        <f>VLOOKUP($E1114,Parametros!$B$3:$F$14,5,FALSE)</f>
        <v>2022-7-01</v>
      </c>
      <c r="AE1114" s="5">
        <v>0</v>
      </c>
      <c r="AF1114" t="s">
        <v>407</v>
      </c>
      <c r="AG1114" t="s">
        <v>408</v>
      </c>
      <c r="AH1114" s="40">
        <f t="shared" si="84"/>
        <v>6879.8991913559048</v>
      </c>
      <c r="AJ1114" t="str">
        <f t="shared" si="85"/>
        <v>INSERT INTO TABLA_PRESUPUESTO VALUES ('VSR','96568970-C','14005051-20',2022,'Julio',2500,'CLP',58388.888889,45605.293235,0,3125,1299.66692,0,0,0,0,0,201.070628,0,0,989.583333,0,0,0,1479.029542,0,288.37558,7,'20227','2022-7-01');</v>
      </c>
    </row>
    <row r="1115" spans="1:36" x14ac:dyDescent="0.2">
      <c r="A1115" s="7" t="s">
        <v>117</v>
      </c>
      <c r="B1115" t="s">
        <v>107</v>
      </c>
      <c r="C1115" t="s">
        <v>124</v>
      </c>
      <c r="D1115">
        <v>2022</v>
      </c>
      <c r="E1115" t="s">
        <v>51</v>
      </c>
      <c r="F1115" s="5">
        <v>2500</v>
      </c>
      <c r="G1115" t="s">
        <v>119</v>
      </c>
      <c r="H1115" s="5">
        <v>58388.888888888891</v>
      </c>
      <c r="I1115" s="5">
        <v>42107.581972904081</v>
      </c>
      <c r="J1115" s="5">
        <v>0</v>
      </c>
      <c r="K1115" s="5">
        <v>3125</v>
      </c>
      <c r="L1115" s="5">
        <v>1299.6669202983444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201.07062838030882</v>
      </c>
      <c r="S1115" s="5">
        <v>0</v>
      </c>
      <c r="T1115" s="5">
        <v>0</v>
      </c>
      <c r="U1115" s="5">
        <v>989.58333333333326</v>
      </c>
      <c r="V1115" s="5">
        <v>0</v>
      </c>
      <c r="W1115" s="5">
        <v>0</v>
      </c>
      <c r="X1115" s="5">
        <v>0</v>
      </c>
      <c r="Y1115" s="5">
        <f t="shared" si="83"/>
        <v>1479.0295420694974</v>
      </c>
      <c r="Z1115" s="5">
        <v>0</v>
      </c>
      <c r="AA1115" s="5">
        <v>288.37558035585545</v>
      </c>
      <c r="AB1115" s="5">
        <f>VLOOKUP($E1115,Parametros!$B$3:$F$14,2,FALSE)</f>
        <v>7</v>
      </c>
      <c r="AC1115" s="5" t="str">
        <f>VLOOKUP($E1115,Parametros!$B$3:$F$14,4,FALSE)</f>
        <v>20227</v>
      </c>
      <c r="AD1115" s="5" t="str">
        <f>VLOOKUP($E1115,Parametros!$B$3:$F$14,5,FALSE)</f>
        <v>2022-7-01</v>
      </c>
      <c r="AE1115" s="5">
        <v>0</v>
      </c>
      <c r="AF1115" t="s">
        <v>407</v>
      </c>
      <c r="AG1115" t="s">
        <v>408</v>
      </c>
      <c r="AH1115" s="40">
        <f t="shared" si="84"/>
        <v>10377.610453616962</v>
      </c>
      <c r="AJ1115" t="str">
        <f t="shared" si="85"/>
        <v>INSERT INTO TABLA_PRESUPUESTO VALUES ('VSR','96568970-C','14005050-21',2022,'Julio',2500,'CLP',58388.888889,42107.581973,0,3125,1299.66692,0,0,0,0,0,201.070628,0,0,989.583333,0,0,0,1479.029542,0,288.37558,7,'20227','2022-7-01');</v>
      </c>
    </row>
    <row r="1116" spans="1:36" x14ac:dyDescent="0.2">
      <c r="A1116" s="7" t="s">
        <v>117</v>
      </c>
      <c r="B1116" t="s">
        <v>107</v>
      </c>
      <c r="C1116" t="s">
        <v>125</v>
      </c>
      <c r="D1116">
        <v>2022</v>
      </c>
      <c r="E1116" t="s">
        <v>51</v>
      </c>
      <c r="F1116" s="5">
        <v>2800</v>
      </c>
      <c r="G1116" t="s">
        <v>119</v>
      </c>
      <c r="H1116" s="5">
        <v>65395.555555555555</v>
      </c>
      <c r="I1116" s="5">
        <v>49621.883996271928</v>
      </c>
      <c r="J1116" s="5">
        <v>0</v>
      </c>
      <c r="K1116" s="5">
        <v>3500</v>
      </c>
      <c r="L1116" s="5">
        <v>1455.6269507341456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225.19910378594585</v>
      </c>
      <c r="S1116" s="5">
        <v>0</v>
      </c>
      <c r="T1116" s="5">
        <v>0</v>
      </c>
      <c r="U1116" s="5">
        <v>1108.3333333333333</v>
      </c>
      <c r="V1116" s="5">
        <v>0</v>
      </c>
      <c r="W1116" s="5">
        <v>0</v>
      </c>
      <c r="X1116" s="5">
        <v>0</v>
      </c>
      <c r="Y1116" s="5">
        <f t="shared" si="83"/>
        <v>1656.5130871178374</v>
      </c>
      <c r="Z1116" s="5">
        <v>0</v>
      </c>
      <c r="AA1116" s="5">
        <v>322.98064999855808</v>
      </c>
      <c r="AB1116" s="5">
        <f>VLOOKUP($E1116,Parametros!$B$3:$F$14,2,FALSE)</f>
        <v>7</v>
      </c>
      <c r="AC1116" s="5" t="str">
        <f>VLOOKUP($E1116,Parametros!$B$3:$F$14,4,FALSE)</f>
        <v>20227</v>
      </c>
      <c r="AD1116" s="5" t="str">
        <f>VLOOKUP($E1116,Parametros!$B$3:$F$14,5,FALSE)</f>
        <v>2022-7-01</v>
      </c>
      <c r="AE1116" s="5">
        <v>0</v>
      </c>
      <c r="AF1116" t="s">
        <v>407</v>
      </c>
      <c r="AG1116" t="s">
        <v>408</v>
      </c>
      <c r="AH1116" s="40">
        <f t="shared" si="84"/>
        <v>9161.5315214316415</v>
      </c>
      <c r="AJ1116" t="str">
        <f t="shared" si="85"/>
        <v>INSERT INTO TABLA_PRESUPUESTO VALUES ('VSR','96568970-C','14005052-21',2022,'Julio',2800,'CLP',65395.555556,49621.883996,0,3500,1455.626951,0,0,0,0,0,225.199104,0,0,1108.333333,0,0,0,1656.513087,0,322.98065,7,'20227','2022-7-01');</v>
      </c>
    </row>
    <row r="1117" spans="1:36" x14ac:dyDescent="0.2">
      <c r="A1117" s="7" t="s">
        <v>117</v>
      </c>
      <c r="B1117" t="s">
        <v>107</v>
      </c>
      <c r="C1117" t="s">
        <v>126</v>
      </c>
      <c r="D1117">
        <v>2022</v>
      </c>
      <c r="E1117" t="s">
        <v>51</v>
      </c>
      <c r="F1117" s="5">
        <v>325</v>
      </c>
      <c r="G1117" t="s">
        <v>119</v>
      </c>
      <c r="H1117" s="5">
        <v>7590.5555555555557</v>
      </c>
      <c r="I1117" s="5">
        <v>4423.1390354525647</v>
      </c>
      <c r="J1117" s="5">
        <v>0</v>
      </c>
      <c r="K1117" s="5">
        <v>406.25</v>
      </c>
      <c r="L1117" s="5">
        <v>168.95669963878476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26.139181689440143</v>
      </c>
      <c r="S1117" s="5">
        <v>0</v>
      </c>
      <c r="T1117" s="5">
        <v>0</v>
      </c>
      <c r="U1117" s="5">
        <v>128.64583333333331</v>
      </c>
      <c r="V1117" s="5">
        <v>0</v>
      </c>
      <c r="W1117" s="5">
        <v>0</v>
      </c>
      <c r="X1117" s="5">
        <v>0</v>
      </c>
      <c r="Y1117" s="5">
        <f t="shared" si="83"/>
        <v>192.27384046903467</v>
      </c>
      <c r="Z1117" s="5">
        <v>0</v>
      </c>
      <c r="AA1117" s="5">
        <v>37.48882544626121</v>
      </c>
      <c r="AB1117" s="5">
        <f>VLOOKUP($E1117,Parametros!$B$3:$F$14,2,FALSE)</f>
        <v>7</v>
      </c>
      <c r="AC1117" s="5" t="str">
        <f>VLOOKUP($E1117,Parametros!$B$3:$F$14,4,FALSE)</f>
        <v>20227</v>
      </c>
      <c r="AD1117" s="5" t="str">
        <f>VLOOKUP($E1117,Parametros!$B$3:$F$14,5,FALSE)</f>
        <v>2022-7-01</v>
      </c>
      <c r="AE1117" s="5">
        <v>0</v>
      </c>
      <c r="AF1117" t="s">
        <v>407</v>
      </c>
      <c r="AG1117" t="s">
        <v>408</v>
      </c>
      <c r="AH1117" s="40">
        <f t="shared" si="84"/>
        <v>2399.9359799951717</v>
      </c>
      <c r="AJ1117" t="str">
        <f t="shared" si="85"/>
        <v>INSERT INTO TABLA_PRESUPUESTO VALUES ('VSR','96568970-C','14005054-20',2022,'Julio',325,'CLP',7590.555556,4423.139035,0,406.25,168.9567,0,0,0,0,0,26.139182,0,0,128.645833,0,0,0,192.27384,0,37.488825,7,'20227','2022-7-01');</v>
      </c>
    </row>
    <row r="1118" spans="1:36" x14ac:dyDescent="0.2">
      <c r="A1118" s="7" t="s">
        <v>117</v>
      </c>
      <c r="B1118" t="s">
        <v>107</v>
      </c>
      <c r="C1118" t="s">
        <v>127</v>
      </c>
      <c r="D1118">
        <v>2022</v>
      </c>
      <c r="E1118" t="s">
        <v>51</v>
      </c>
      <c r="F1118" s="5">
        <v>125</v>
      </c>
      <c r="G1118" t="s">
        <v>119</v>
      </c>
      <c r="H1118" s="5">
        <v>2919.4444444444443</v>
      </c>
      <c r="I1118" s="5">
        <v>1939.2836689896328</v>
      </c>
      <c r="J1118" s="5">
        <v>0</v>
      </c>
      <c r="K1118" s="5">
        <v>156.25</v>
      </c>
      <c r="L1118" s="5">
        <v>64.983346014917217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10.053531419015441</v>
      </c>
      <c r="S1118" s="5">
        <v>0</v>
      </c>
      <c r="T1118" s="5">
        <v>0</v>
      </c>
      <c r="U1118" s="5">
        <v>49.479166666666664</v>
      </c>
      <c r="V1118" s="5">
        <v>0</v>
      </c>
      <c r="W1118" s="5">
        <v>0</v>
      </c>
      <c r="X1118" s="5">
        <v>0</v>
      </c>
      <c r="Y1118" s="5">
        <f t="shared" si="83"/>
        <v>73.951477103474872</v>
      </c>
      <c r="Z1118" s="5">
        <v>0</v>
      </c>
      <c r="AA1118" s="5">
        <v>14.418779017792774</v>
      </c>
      <c r="AB1118" s="5">
        <f>VLOOKUP($E1118,Parametros!$B$3:$F$14,2,FALSE)</f>
        <v>7</v>
      </c>
      <c r="AC1118" s="5" t="str">
        <f>VLOOKUP($E1118,Parametros!$B$3:$F$14,4,FALSE)</f>
        <v>20227</v>
      </c>
      <c r="AD1118" s="5" t="str">
        <f>VLOOKUP($E1118,Parametros!$B$3:$F$14,5,FALSE)</f>
        <v>2022-7-01</v>
      </c>
      <c r="AE1118" s="5">
        <v>0</v>
      </c>
      <c r="AF1118" t="s">
        <v>407</v>
      </c>
      <c r="AG1118" t="s">
        <v>408</v>
      </c>
      <c r="AH1118" s="40">
        <f t="shared" si="84"/>
        <v>684.97595233641937</v>
      </c>
      <c r="AJ1118" t="str">
        <f t="shared" si="85"/>
        <v>INSERT INTO TABLA_PRESUPUESTO VALUES ('VSR','96568970-C','14004702-19',2022,'Julio',125,'CLP',2919.444444,1939.283669,0,156.25,64.983346,0,0,0,0,0,10.053531,0,0,49.479167,0,0,0,73.951477,0,14.418779,7,'20227','2022-7-01');</v>
      </c>
    </row>
    <row r="1119" spans="1:36" x14ac:dyDescent="0.2">
      <c r="A1119" s="7" t="s">
        <v>117</v>
      </c>
      <c r="B1119" t="s">
        <v>107</v>
      </c>
      <c r="C1119" t="s">
        <v>128</v>
      </c>
      <c r="D1119">
        <v>2022</v>
      </c>
      <c r="E1119" t="s">
        <v>51</v>
      </c>
      <c r="F1119" s="5">
        <v>250</v>
      </c>
      <c r="G1119" t="s">
        <v>119</v>
      </c>
      <c r="H1119" s="5">
        <v>5838.8888888888887</v>
      </c>
      <c r="I1119" s="5">
        <v>3582.9350191626108</v>
      </c>
      <c r="J1119" s="5">
        <v>0</v>
      </c>
      <c r="K1119" s="5">
        <v>312.5</v>
      </c>
      <c r="L1119" s="5">
        <v>129.96669202983443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20.107062838030881</v>
      </c>
      <c r="S1119" s="5">
        <v>0</v>
      </c>
      <c r="T1119" s="5">
        <v>0</v>
      </c>
      <c r="U1119" s="5">
        <v>98.958333333333329</v>
      </c>
      <c r="V1119" s="5">
        <v>0</v>
      </c>
      <c r="W1119" s="5">
        <v>0</v>
      </c>
      <c r="X1119" s="5">
        <v>0</v>
      </c>
      <c r="Y1119" s="5">
        <f t="shared" si="83"/>
        <v>147.90295420694974</v>
      </c>
      <c r="Z1119" s="5">
        <v>0</v>
      </c>
      <c r="AA1119" s="5">
        <v>28.837558035585548</v>
      </c>
      <c r="AB1119" s="5">
        <f>VLOOKUP($E1119,Parametros!$B$3:$F$14,2,FALSE)</f>
        <v>7</v>
      </c>
      <c r="AC1119" s="5" t="str">
        <f>VLOOKUP($E1119,Parametros!$B$3:$F$14,4,FALSE)</f>
        <v>20227</v>
      </c>
      <c r="AD1119" s="5" t="str">
        <f>VLOOKUP($E1119,Parametros!$B$3:$F$14,5,FALSE)</f>
        <v>2022-7-01</v>
      </c>
      <c r="AE1119" s="5">
        <v>0</v>
      </c>
      <c r="AF1119" t="s">
        <v>407</v>
      </c>
      <c r="AG1119" t="s">
        <v>408</v>
      </c>
      <c r="AH1119" s="40">
        <f t="shared" si="84"/>
        <v>1665.584223489494</v>
      </c>
      <c r="AJ1119" t="str">
        <f t="shared" si="85"/>
        <v>INSERT INTO TABLA_PRESUPUESTO VALUES ('VSR','96568970-C','14005055-20',2022,'Julio',250,'CLP',5838.888889,3582.935019,0,312.5,129.966692,0,0,0,0,0,20.107063,0,0,98.958333,0,0,0,147.902954,0,28.837558,7,'20227','2022-7-01');</v>
      </c>
    </row>
    <row r="1120" spans="1:36" x14ac:dyDescent="0.2">
      <c r="A1120" s="7" t="s">
        <v>117</v>
      </c>
      <c r="B1120" t="s">
        <v>107</v>
      </c>
      <c r="C1120" t="s">
        <v>129</v>
      </c>
      <c r="D1120">
        <v>2022</v>
      </c>
      <c r="E1120" t="s">
        <v>51</v>
      </c>
      <c r="F1120" s="5">
        <v>50</v>
      </c>
      <c r="G1120" t="s">
        <v>119</v>
      </c>
      <c r="H1120" s="5">
        <v>1167.7777777777778</v>
      </c>
      <c r="I1120" s="5">
        <v>725.48741206535726</v>
      </c>
      <c r="J1120" s="5">
        <v>0</v>
      </c>
      <c r="K1120" s="5">
        <v>62.5</v>
      </c>
      <c r="L1120" s="5">
        <v>25.993338405966888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4.021412567606176</v>
      </c>
      <c r="S1120" s="5">
        <v>0</v>
      </c>
      <c r="T1120" s="5">
        <v>0</v>
      </c>
      <c r="U1120" s="5">
        <v>19.791666666666664</v>
      </c>
      <c r="V1120" s="5">
        <v>0</v>
      </c>
      <c r="W1120" s="5">
        <v>0</v>
      </c>
      <c r="X1120" s="5">
        <v>0</v>
      </c>
      <c r="Y1120" s="5">
        <f t="shared" si="83"/>
        <v>29.580590841389949</v>
      </c>
      <c r="Z1120" s="5">
        <v>0</v>
      </c>
      <c r="AA1120" s="5">
        <v>5.7675116071171084</v>
      </c>
      <c r="AB1120" s="5">
        <f>VLOOKUP($E1120,Parametros!$B$3:$F$14,2,FALSE)</f>
        <v>7</v>
      </c>
      <c r="AC1120" s="5" t="str">
        <f>VLOOKUP($E1120,Parametros!$B$3:$F$14,4,FALSE)</f>
        <v>20227</v>
      </c>
      <c r="AD1120" s="5" t="str">
        <f>VLOOKUP($E1120,Parametros!$B$3:$F$14,5,FALSE)</f>
        <v>2022-7-01</v>
      </c>
      <c r="AE1120" s="5">
        <v>0</v>
      </c>
      <c r="AF1120" t="s">
        <v>407</v>
      </c>
      <c r="AG1120" t="s">
        <v>408</v>
      </c>
      <c r="AH1120" s="40">
        <f t="shared" si="84"/>
        <v>324.21643646506374</v>
      </c>
      <c r="AJ1120" t="str">
        <f t="shared" si="85"/>
        <v>INSERT INTO TABLA_PRESUPUESTO VALUES ('VSR','96568970-C','14005123-21',2022,'Julio',50,'CLP',1167.777778,725.487412,0,62.5,25.993338,0,0,0,0,0,4.021413,0,0,19.791667,0,0,0,29.580591,0,5.767512,7,'20227','2022-7-01');</v>
      </c>
    </row>
    <row r="1121" spans="1:36" x14ac:dyDescent="0.2">
      <c r="A1121" s="7" t="s">
        <v>117</v>
      </c>
      <c r="B1121" t="s">
        <v>107</v>
      </c>
      <c r="C1121" t="s">
        <v>130</v>
      </c>
      <c r="D1121">
        <v>2022</v>
      </c>
      <c r="E1121" t="s">
        <v>51</v>
      </c>
      <c r="F1121" s="5">
        <v>100</v>
      </c>
      <c r="G1121" t="s">
        <v>119</v>
      </c>
      <c r="H1121" s="5">
        <v>5560.1388888888887</v>
      </c>
      <c r="I1121" s="5">
        <v>2864.9372201188135</v>
      </c>
      <c r="J1121" s="5">
        <v>0</v>
      </c>
      <c r="K1121" s="5">
        <v>555.55555555555554</v>
      </c>
      <c r="L1121" s="5">
        <v>51.986676811933776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19.147146683988826</v>
      </c>
      <c r="S1121" s="5">
        <v>0</v>
      </c>
      <c r="T1121" s="5">
        <v>0</v>
      </c>
      <c r="U1121" s="5">
        <v>39.583333333333329</v>
      </c>
      <c r="V1121" s="5">
        <v>0</v>
      </c>
      <c r="W1121" s="5">
        <v>0</v>
      </c>
      <c r="X1121" s="5">
        <v>0</v>
      </c>
      <c r="Y1121" s="5">
        <f t="shared" si="83"/>
        <v>70.265503231556366</v>
      </c>
      <c r="Z1121" s="5">
        <v>0</v>
      </c>
      <c r="AA1121" s="5">
        <v>11.535023214234217</v>
      </c>
      <c r="AB1121" s="5">
        <f>VLOOKUP($E1121,Parametros!$B$3:$F$14,2,FALSE)</f>
        <v>7</v>
      </c>
      <c r="AC1121" s="5" t="str">
        <f>VLOOKUP($E1121,Parametros!$B$3:$F$14,4,FALSE)</f>
        <v>20227</v>
      </c>
      <c r="AD1121" s="5" t="str">
        <f>VLOOKUP($E1121,Parametros!$B$3:$F$14,5,FALSE)</f>
        <v>2022-7-01</v>
      </c>
      <c r="AE1121" s="5">
        <v>0</v>
      </c>
      <c r="AF1121" t="s">
        <v>407</v>
      </c>
      <c r="AG1121" t="s">
        <v>408</v>
      </c>
      <c r="AH1121" s="40">
        <f t="shared" si="84"/>
        <v>2017.3939331710294</v>
      </c>
      <c r="AJ1121" t="str">
        <f t="shared" si="85"/>
        <v>INSERT INTO TABLA_PRESUPUESTO VALUES ('VSR','96568970-C','14005078-18',2022,'Julio',100,'CLP',5560.138889,2864.93722,0,555.555556,51.986677,0,0,0,0,0,19.147147,0,0,39.583333,0,0,0,70.265503,0,11.535023,7,'20227','2022-7-01');</v>
      </c>
    </row>
    <row r="1122" spans="1:36" x14ac:dyDescent="0.2">
      <c r="A1122" s="7" t="s">
        <v>117</v>
      </c>
      <c r="B1122" t="s">
        <v>107</v>
      </c>
      <c r="C1122" t="s">
        <v>131</v>
      </c>
      <c r="D1122">
        <v>2022</v>
      </c>
      <c r="E1122" t="s">
        <v>51</v>
      </c>
      <c r="F1122" s="5">
        <v>75</v>
      </c>
      <c r="G1122" t="s">
        <v>119</v>
      </c>
      <c r="H1122" s="5">
        <v>4170.104166666667</v>
      </c>
      <c r="I1122" s="5">
        <v>2662.1423087060771</v>
      </c>
      <c r="J1122" s="5">
        <v>0</v>
      </c>
      <c r="K1122" s="5">
        <v>416.66666666666669</v>
      </c>
      <c r="L1122" s="5">
        <v>38.990007608950329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14.36036001299162</v>
      </c>
      <c r="S1122" s="5">
        <v>0</v>
      </c>
      <c r="T1122" s="5">
        <v>0</v>
      </c>
      <c r="U1122" s="5">
        <v>29.6875</v>
      </c>
      <c r="V1122" s="5">
        <v>0</v>
      </c>
      <c r="W1122" s="5">
        <v>0</v>
      </c>
      <c r="X1122" s="5">
        <v>0</v>
      </c>
      <c r="Y1122" s="5">
        <f t="shared" si="83"/>
        <v>52.699127423667285</v>
      </c>
      <c r="Z1122" s="5">
        <v>0</v>
      </c>
      <c r="AA1122" s="5">
        <v>8.6512674106756631</v>
      </c>
      <c r="AB1122" s="5">
        <f>VLOOKUP($E1122,Parametros!$B$3:$F$14,2,FALSE)</f>
        <v>7</v>
      </c>
      <c r="AC1122" s="5" t="str">
        <f>VLOOKUP($E1122,Parametros!$B$3:$F$14,4,FALSE)</f>
        <v>20227</v>
      </c>
      <c r="AD1122" s="5" t="str">
        <f>VLOOKUP($E1122,Parametros!$B$3:$F$14,5,FALSE)</f>
        <v>2022-7-01</v>
      </c>
      <c r="AE1122" s="5">
        <v>0</v>
      </c>
      <c r="AF1122" t="s">
        <v>407</v>
      </c>
      <c r="AG1122" t="s">
        <v>408</v>
      </c>
      <c r="AH1122" s="40">
        <f t="shared" si="84"/>
        <v>999.60605626130564</v>
      </c>
      <c r="AJ1122" t="str">
        <f t="shared" si="85"/>
        <v>INSERT INTO TABLA_PRESUPUESTO VALUES ('VSR','96568970-C','14005076-18',2022,'Julio',75,'CLP',4170.104167,2662.142309,0,416.666667,38.990008,0,0,0,0,0,14.36036,0,0,29.6875,0,0,0,52.699127,0,8.651267,7,'20227','2022-7-01');</v>
      </c>
    </row>
    <row r="1123" spans="1:36" x14ac:dyDescent="0.2">
      <c r="A1123" s="7" t="s">
        <v>117</v>
      </c>
      <c r="B1123" t="s">
        <v>107</v>
      </c>
      <c r="C1123" t="s">
        <v>132</v>
      </c>
      <c r="D1123">
        <v>2022</v>
      </c>
      <c r="E1123" t="s">
        <v>51</v>
      </c>
      <c r="F1123" s="5">
        <v>100</v>
      </c>
      <c r="G1123" t="s">
        <v>119</v>
      </c>
      <c r="H1123" s="5">
        <v>5560.1388888888887</v>
      </c>
      <c r="I1123" s="5">
        <v>3195.2559993979212</v>
      </c>
      <c r="J1123" s="5">
        <v>0</v>
      </c>
      <c r="K1123" s="5">
        <v>555.55555555555554</v>
      </c>
      <c r="L1123" s="5">
        <v>51.986676811933776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19.147146683988826</v>
      </c>
      <c r="S1123" s="5">
        <v>0</v>
      </c>
      <c r="T1123" s="5">
        <v>0</v>
      </c>
      <c r="U1123" s="5">
        <v>39.583333333333329</v>
      </c>
      <c r="V1123" s="5">
        <v>0</v>
      </c>
      <c r="W1123" s="5">
        <v>0</v>
      </c>
      <c r="X1123" s="5">
        <v>0</v>
      </c>
      <c r="Y1123" s="5">
        <f t="shared" si="83"/>
        <v>70.265503231556366</v>
      </c>
      <c r="Z1123" s="5">
        <v>0</v>
      </c>
      <c r="AA1123" s="5">
        <v>11.535023214234217</v>
      </c>
      <c r="AB1123" s="5">
        <f>VLOOKUP($E1123,Parametros!$B$3:$F$14,2,FALSE)</f>
        <v>7</v>
      </c>
      <c r="AC1123" s="5" t="str">
        <f>VLOOKUP($E1123,Parametros!$B$3:$F$14,4,FALSE)</f>
        <v>20227</v>
      </c>
      <c r="AD1123" s="5" t="str">
        <f>VLOOKUP($E1123,Parametros!$B$3:$F$14,5,FALSE)</f>
        <v>2022-7-01</v>
      </c>
      <c r="AE1123" s="5">
        <v>0</v>
      </c>
      <c r="AF1123" t="s">
        <v>407</v>
      </c>
      <c r="AG1123" t="s">
        <v>408</v>
      </c>
      <c r="AH1123" s="40">
        <f t="shared" si="84"/>
        <v>1687.0751538919217</v>
      </c>
      <c r="AJ1123" t="str">
        <f t="shared" si="85"/>
        <v>INSERT INTO TABLA_PRESUPUESTO VALUES ('VSR','96568970-C','14005075-18',2022,'Julio',100,'CLP',5560.138889,3195.255999,0,555.555556,51.986677,0,0,0,0,0,19.147147,0,0,39.583333,0,0,0,70.265503,0,11.535023,7,'20227','2022-7-01');</v>
      </c>
    </row>
    <row r="1124" spans="1:36" x14ac:dyDescent="0.2">
      <c r="A1124" s="7" t="s">
        <v>117</v>
      </c>
      <c r="B1124" t="s">
        <v>83</v>
      </c>
      <c r="C1124" t="s">
        <v>133</v>
      </c>
      <c r="D1124">
        <v>2022</v>
      </c>
      <c r="E1124" t="s">
        <v>51</v>
      </c>
      <c r="F1124" s="5">
        <v>12.5</v>
      </c>
      <c r="G1124" t="s">
        <v>134</v>
      </c>
      <c r="H1124" s="5">
        <v>2000</v>
      </c>
      <c r="I1124" s="5">
        <v>858.7615771402119</v>
      </c>
      <c r="J1124" s="5">
        <v>0</v>
      </c>
      <c r="K1124" s="5">
        <v>0</v>
      </c>
      <c r="L1124" s="5">
        <v>6.498334601491722</v>
      </c>
      <c r="M1124" s="5">
        <v>11.775833333333333</v>
      </c>
      <c r="N1124" s="5">
        <v>6.7194312326595318</v>
      </c>
      <c r="O1124" s="5">
        <v>8.9798850574712645</v>
      </c>
      <c r="P1124" s="5">
        <v>0.85979818998546698</v>
      </c>
      <c r="Q1124" s="5">
        <v>6.8872907913331272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f t="shared" si="83"/>
        <v>38.940562145259776</v>
      </c>
      <c r="Z1124" s="5">
        <v>3.7183235404770505</v>
      </c>
      <c r="AA1124" s="5">
        <v>0</v>
      </c>
      <c r="AB1124" s="5">
        <f>VLOOKUP($E1124,Parametros!$B$3:$F$14,2,FALSE)</f>
        <v>7</v>
      </c>
      <c r="AC1124" s="5" t="str">
        <f>VLOOKUP($E1124,Parametros!$B$3:$F$14,4,FALSE)</f>
        <v>20227</v>
      </c>
      <c r="AD1124" s="5" t="str">
        <f>VLOOKUP($E1124,Parametros!$B$3:$F$14,5,FALSE)</f>
        <v>2022-7-01</v>
      </c>
      <c r="AE1124" s="5">
        <v>0</v>
      </c>
      <c r="AF1124" t="s">
        <v>409</v>
      </c>
      <c r="AG1124" t="s">
        <v>410</v>
      </c>
      <c r="AH1124" s="40">
        <f t="shared" si="84"/>
        <v>1095.7995261130366</v>
      </c>
      <c r="AJ1124" t="str">
        <f t="shared" si="85"/>
        <v>INSERT INTO TABLA_PRESUPUESTO VALUES ('VSR','80152-C','14004807-18',2022,'Julio',12.5,'USD',2000,858.761577,0,0,6.498335,11.775833,6.719431,8.979885,0.859798,6.887291,0,0,0,0,0,0,0,38.940562,3.718324,0,7,'20227','2022-7-01');</v>
      </c>
    </row>
    <row r="1125" spans="1:36" x14ac:dyDescent="0.2">
      <c r="A1125" s="7" t="s">
        <v>117</v>
      </c>
      <c r="B1125" t="s">
        <v>83</v>
      </c>
      <c r="C1125" t="s">
        <v>136</v>
      </c>
      <c r="D1125">
        <v>2022</v>
      </c>
      <c r="E1125" t="s">
        <v>51</v>
      </c>
      <c r="F1125" s="5">
        <v>12.5</v>
      </c>
      <c r="G1125" t="s">
        <v>134</v>
      </c>
      <c r="H1125" s="5">
        <v>900</v>
      </c>
      <c r="I1125" s="5">
        <v>404.61937860008027</v>
      </c>
      <c r="J1125" s="5">
        <v>0</v>
      </c>
      <c r="K1125" s="5">
        <v>0</v>
      </c>
      <c r="L1125" s="5">
        <v>6.498334601491722</v>
      </c>
      <c r="M1125" s="5">
        <v>11.775833333333333</v>
      </c>
      <c r="N1125" s="5">
        <v>6.7194312326595318</v>
      </c>
      <c r="O1125" s="5">
        <v>8.9798850574712645</v>
      </c>
      <c r="P1125" s="5">
        <v>0.85979818998546698</v>
      </c>
      <c r="Q1125" s="5">
        <v>3.0992808560999072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f t="shared" si="83"/>
        <v>35.152552210026556</v>
      </c>
      <c r="Z1125" s="5">
        <v>3.7183235404770505</v>
      </c>
      <c r="AA1125" s="5">
        <v>0</v>
      </c>
      <c r="AB1125" s="5">
        <f>VLOOKUP($E1125,Parametros!$B$3:$F$14,2,FALSE)</f>
        <v>7</v>
      </c>
      <c r="AC1125" s="5" t="str">
        <f>VLOOKUP($E1125,Parametros!$B$3:$F$14,4,FALSE)</f>
        <v>20227</v>
      </c>
      <c r="AD1125" s="5" t="str">
        <f>VLOOKUP($E1125,Parametros!$B$3:$F$14,5,FALSE)</f>
        <v>2022-7-01</v>
      </c>
      <c r="AE1125" s="5">
        <v>0</v>
      </c>
      <c r="AF1125" t="s">
        <v>409</v>
      </c>
      <c r="AG1125" t="s">
        <v>410</v>
      </c>
      <c r="AH1125" s="40">
        <f t="shared" si="84"/>
        <v>453.72973458840153</v>
      </c>
      <c r="AJ1125" t="str">
        <f t="shared" si="85"/>
        <v>INSERT INTO TABLA_PRESUPUESTO VALUES ('VSR','80152-C','14005032-16',2022,'Julio',12.5,'USD',900,404.619379,0,0,6.498335,11.775833,6.719431,8.979885,0.859798,3.099281,0,0,0,0,0,0,0,35.152552,3.718324,0,7,'20227','2022-7-01');</v>
      </c>
    </row>
    <row r="1126" spans="1:36" x14ac:dyDescent="0.2">
      <c r="A1126" s="7" t="s">
        <v>117</v>
      </c>
      <c r="B1126" t="s">
        <v>83</v>
      </c>
      <c r="C1126" t="s">
        <v>137</v>
      </c>
      <c r="D1126">
        <v>2022</v>
      </c>
      <c r="E1126" t="s">
        <v>51</v>
      </c>
      <c r="F1126" s="5">
        <v>12.5</v>
      </c>
      <c r="G1126" t="s">
        <v>134</v>
      </c>
      <c r="H1126" s="5">
        <v>900</v>
      </c>
      <c r="I1126" s="5">
        <v>431.85486654907709</v>
      </c>
      <c r="J1126" s="5">
        <v>0</v>
      </c>
      <c r="K1126" s="5">
        <v>0</v>
      </c>
      <c r="L1126" s="5">
        <v>6.498334601491722</v>
      </c>
      <c r="M1126" s="5">
        <v>11.775833333333333</v>
      </c>
      <c r="N1126" s="5">
        <v>6.7194312326595318</v>
      </c>
      <c r="O1126" s="5">
        <v>8.9798850574712645</v>
      </c>
      <c r="P1126" s="5">
        <v>0.85979818998546698</v>
      </c>
      <c r="Q1126" s="5">
        <v>3.0992808560999072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f t="shared" si="83"/>
        <v>35.152552210026556</v>
      </c>
      <c r="Z1126" s="5">
        <v>3.7183235404770505</v>
      </c>
      <c r="AA1126" s="5">
        <v>0</v>
      </c>
      <c r="AB1126" s="5">
        <f>VLOOKUP($E1126,Parametros!$B$3:$F$14,2,FALSE)</f>
        <v>7</v>
      </c>
      <c r="AC1126" s="5" t="str">
        <f>VLOOKUP($E1126,Parametros!$B$3:$F$14,4,FALSE)</f>
        <v>20227</v>
      </c>
      <c r="AD1126" s="5" t="str">
        <f>VLOOKUP($E1126,Parametros!$B$3:$F$14,5,FALSE)</f>
        <v>2022-7-01</v>
      </c>
      <c r="AE1126" s="5">
        <v>0</v>
      </c>
      <c r="AF1126" t="s">
        <v>409</v>
      </c>
      <c r="AG1126" t="s">
        <v>410</v>
      </c>
      <c r="AH1126" s="40">
        <f t="shared" si="84"/>
        <v>426.49424663940471</v>
      </c>
      <c r="AJ1126" t="str">
        <f t="shared" si="85"/>
        <v>INSERT INTO TABLA_PRESUPUESTO VALUES ('VSR','80152-C','14004806-17',2022,'Julio',12.5,'USD',900,431.854867,0,0,6.498335,11.775833,6.719431,8.979885,0.859798,3.099281,0,0,0,0,0,0,0,35.152552,3.718324,0,7,'20227','2022-7-01');</v>
      </c>
    </row>
    <row r="1127" spans="1:36" x14ac:dyDescent="0.2">
      <c r="A1127" s="7" t="s">
        <v>117</v>
      </c>
      <c r="B1127" t="s">
        <v>83</v>
      </c>
      <c r="C1127" t="s">
        <v>138</v>
      </c>
      <c r="D1127">
        <v>2022</v>
      </c>
      <c r="E1127" t="s">
        <v>51</v>
      </c>
      <c r="F1127" s="5">
        <v>20</v>
      </c>
      <c r="G1127" t="s">
        <v>134</v>
      </c>
      <c r="H1127" s="5">
        <v>1700</v>
      </c>
      <c r="I1127" s="5">
        <v>1401.0745773917292</v>
      </c>
      <c r="J1127" s="5">
        <v>0</v>
      </c>
      <c r="K1127" s="5">
        <v>0</v>
      </c>
      <c r="L1127" s="5">
        <v>10.397335362386755</v>
      </c>
      <c r="M1127" s="5">
        <v>18.841333333333331</v>
      </c>
      <c r="N1127" s="5">
        <v>10.751089972255254</v>
      </c>
      <c r="O1127" s="5">
        <v>14.367816091954026</v>
      </c>
      <c r="P1127" s="5">
        <v>1.3756771039767473</v>
      </c>
      <c r="Q1127" s="5">
        <v>5.8541971726331585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f t="shared" si="83"/>
        <v>57.139431338915792</v>
      </c>
      <c r="Z1127" s="5">
        <v>5.9493176647632806</v>
      </c>
      <c r="AA1127" s="5">
        <v>0</v>
      </c>
      <c r="AB1127" s="5">
        <f>VLOOKUP($E1127,Parametros!$B$3:$F$14,2,FALSE)</f>
        <v>7</v>
      </c>
      <c r="AC1127" s="5" t="str">
        <f>VLOOKUP($E1127,Parametros!$B$3:$F$14,4,FALSE)</f>
        <v>20227</v>
      </c>
      <c r="AD1127" s="5" t="str">
        <f>VLOOKUP($E1127,Parametros!$B$3:$F$14,5,FALSE)</f>
        <v>2022-7-01</v>
      </c>
      <c r="AE1127" s="5">
        <v>0</v>
      </c>
      <c r="AF1127" t="s">
        <v>409</v>
      </c>
      <c r="AG1127" t="s">
        <v>410</v>
      </c>
      <c r="AH1127" s="40">
        <f t="shared" si="84"/>
        <v>231.38865590696844</v>
      </c>
      <c r="AJ1127" t="str">
        <f t="shared" si="85"/>
        <v>INSERT INTO TABLA_PRESUPUESTO VALUES ('VSR','80152-C','14004965-17',2022,'Julio',20,'USD',1700,1401.074577,0,0,10.397335,18.841333,10.75109,14.367816,1.375677,5.854197,0,0,0,0,0,0,0,57.139431,5.949318,0,7,'20227','2022-7-01');</v>
      </c>
    </row>
    <row r="1128" spans="1:36" x14ac:dyDescent="0.2">
      <c r="A1128" s="7" t="s">
        <v>117</v>
      </c>
      <c r="B1128" t="s">
        <v>83</v>
      </c>
      <c r="C1128" t="s">
        <v>122</v>
      </c>
      <c r="D1128">
        <v>2022</v>
      </c>
      <c r="E1128" t="s">
        <v>51</v>
      </c>
      <c r="F1128" s="5">
        <v>37.5</v>
      </c>
      <c r="G1128" t="s">
        <v>134</v>
      </c>
      <c r="H1128" s="5">
        <v>3600</v>
      </c>
      <c r="I1128" s="5">
        <v>2047.3161845375419</v>
      </c>
      <c r="J1128" s="5">
        <v>0</v>
      </c>
      <c r="K1128" s="5">
        <v>0</v>
      </c>
      <c r="L1128" s="5">
        <v>19.495003804475164</v>
      </c>
      <c r="M1128" s="5">
        <v>35.327500000000001</v>
      </c>
      <c r="N1128" s="5">
        <v>20.158293697978596</v>
      </c>
      <c r="O1128" s="5">
        <v>26.939655172413797</v>
      </c>
      <c r="P1128" s="5">
        <v>2.5793945699564009</v>
      </c>
      <c r="Q1128" s="5">
        <v>12.397123424399629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f t="shared" si="83"/>
        <v>108.55693748617956</v>
      </c>
      <c r="Z1128" s="5">
        <v>11.154970621431151</v>
      </c>
      <c r="AA1128" s="5">
        <v>0</v>
      </c>
      <c r="AB1128" s="5">
        <f>VLOOKUP($E1128,Parametros!$B$3:$F$14,2,FALSE)</f>
        <v>7</v>
      </c>
      <c r="AC1128" s="5" t="str">
        <f>VLOOKUP($E1128,Parametros!$B$3:$F$14,4,FALSE)</f>
        <v>20227</v>
      </c>
      <c r="AD1128" s="5" t="str">
        <f>VLOOKUP($E1128,Parametros!$B$3:$F$14,5,FALSE)</f>
        <v>2022-7-01</v>
      </c>
      <c r="AE1128" s="5">
        <v>0</v>
      </c>
      <c r="AF1128" t="s">
        <v>409</v>
      </c>
      <c r="AG1128" t="s">
        <v>410</v>
      </c>
      <c r="AH1128" s="40">
        <f t="shared" si="84"/>
        <v>1424.6318741718035</v>
      </c>
      <c r="AJ1128" t="str">
        <f t="shared" si="85"/>
        <v>INSERT INTO TABLA_PRESUPUESTO VALUES ('VSR','80152-C','14005080-18',2022,'Julio',37.5,'USD',3600,2047.316185,0,0,19.495004,35.3275,20.158294,26.939655,2.579395,12.397123,0,0,0,0,0,0,0,108.556937,11.154971,0,7,'20227','2022-7-01');</v>
      </c>
    </row>
    <row r="1129" spans="1:36" x14ac:dyDescent="0.2">
      <c r="A1129" s="7" t="s">
        <v>117</v>
      </c>
      <c r="B1129" t="s">
        <v>83</v>
      </c>
      <c r="C1129" t="s">
        <v>144</v>
      </c>
      <c r="D1129">
        <v>2022</v>
      </c>
      <c r="E1129" t="s">
        <v>51</v>
      </c>
      <c r="F1129" s="5">
        <v>12.5</v>
      </c>
      <c r="G1129" t="s">
        <v>134</v>
      </c>
      <c r="H1129" s="5">
        <v>1200</v>
      </c>
      <c r="I1129" s="5">
        <v>1171.699114146279</v>
      </c>
      <c r="J1129" s="5">
        <v>0</v>
      </c>
      <c r="K1129" s="5">
        <v>0</v>
      </c>
      <c r="L1129" s="5">
        <v>6.498334601491722</v>
      </c>
      <c r="M1129" s="5">
        <v>11.775833333333333</v>
      </c>
      <c r="N1129" s="5">
        <v>6.7194312326595318</v>
      </c>
      <c r="O1129" s="5">
        <v>8.9798850574712645</v>
      </c>
      <c r="P1129" s="5">
        <v>0.85979818998546698</v>
      </c>
      <c r="Q1129" s="5">
        <v>4.1323744747998763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f t="shared" si="83"/>
        <v>36.185645828726521</v>
      </c>
      <c r="Z1129" s="5">
        <v>3.7183235404770505</v>
      </c>
      <c r="AA1129" s="5">
        <v>0</v>
      </c>
      <c r="AB1129" s="5">
        <f>VLOOKUP($E1129,Parametros!$B$3:$F$14,2,FALSE)</f>
        <v>7</v>
      </c>
      <c r="AC1129" s="5" t="str">
        <f>VLOOKUP($E1129,Parametros!$B$3:$F$14,4,FALSE)</f>
        <v>20227</v>
      </c>
      <c r="AD1129" s="5" t="str">
        <f>VLOOKUP($E1129,Parametros!$B$3:$F$14,5,FALSE)</f>
        <v>2022-7-01</v>
      </c>
      <c r="AE1129" s="5">
        <v>-5.5067062021407764E-14</v>
      </c>
      <c r="AF1129" t="s">
        <v>409</v>
      </c>
      <c r="AG1129" t="s">
        <v>410</v>
      </c>
      <c r="AH1129" s="40">
        <f t="shared" si="84"/>
        <v>-14.383094576497335</v>
      </c>
      <c r="AJ1129" t="str">
        <f t="shared" si="85"/>
        <v>INSERT INTO TABLA_PRESUPUESTO VALUES ('VSR','80152-C','14004879-18',2022,'Julio',12.5,'USD',1200,1171.699114,0,0,6.498335,11.775833,6.719431,8.979885,0.859798,4.132374,0,0,0,0,0,0,0,36.185646,3.718324,0,7,'20227','2022-7-01');</v>
      </c>
    </row>
    <row r="1130" spans="1:36" x14ac:dyDescent="0.2">
      <c r="A1130" s="7" t="s">
        <v>117</v>
      </c>
      <c r="B1130" t="s">
        <v>83</v>
      </c>
      <c r="C1130" t="s">
        <v>147</v>
      </c>
      <c r="D1130">
        <v>2022</v>
      </c>
      <c r="E1130" t="s">
        <v>51</v>
      </c>
      <c r="F1130" s="5">
        <v>27.5</v>
      </c>
      <c r="G1130" t="s">
        <v>134</v>
      </c>
      <c r="H1130" s="5">
        <v>990</v>
      </c>
      <c r="I1130" s="5">
        <v>718.66753342910511</v>
      </c>
      <c r="J1130" s="5">
        <v>0</v>
      </c>
      <c r="K1130" s="5">
        <v>165</v>
      </c>
      <c r="L1130" s="5">
        <v>0</v>
      </c>
      <c r="M1130" s="5">
        <v>25.906833333333331</v>
      </c>
      <c r="N1130" s="5">
        <v>14.782748711850971</v>
      </c>
      <c r="O1130" s="5">
        <v>19.755747126436784</v>
      </c>
      <c r="P1130" s="5">
        <v>1.8915560179680275</v>
      </c>
      <c r="Q1130" s="5">
        <v>3.4092089417098981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f t="shared" si="83"/>
        <v>73.926405920348515</v>
      </c>
      <c r="Z1130" s="5">
        <v>8.1803117890495116</v>
      </c>
      <c r="AA1130" s="5">
        <v>0</v>
      </c>
      <c r="AB1130" s="5">
        <f>VLOOKUP($E1130,Parametros!$B$3:$F$14,2,FALSE)</f>
        <v>7</v>
      </c>
      <c r="AC1130" s="5" t="str">
        <f>VLOOKUP($E1130,Parametros!$B$3:$F$14,4,FALSE)</f>
        <v>20227</v>
      </c>
      <c r="AD1130" s="5" t="str">
        <f>VLOOKUP($E1130,Parametros!$B$3:$F$14,5,FALSE)</f>
        <v>2022-7-01</v>
      </c>
      <c r="AE1130" s="5">
        <v>0</v>
      </c>
      <c r="AF1130" t="s">
        <v>409</v>
      </c>
      <c r="AG1130" t="s">
        <v>410</v>
      </c>
      <c r="AH1130" s="40">
        <f t="shared" si="84"/>
        <v>32.406060650546323</v>
      </c>
      <c r="AJ1130" t="str">
        <f t="shared" si="85"/>
        <v>INSERT INTO TABLA_PRESUPUESTO VALUES ('VSR','80152-C','14004949-19',2022,'Julio',27.5,'USD',990,718.667533,0,165,0,25.906833,14.782749,19.755747,1.891556,3.409209,0,0,0,0,0,0,0,73.926406,8.180312,0,7,'20227','2022-7-01');</v>
      </c>
    </row>
    <row r="1131" spans="1:36" x14ac:dyDescent="0.2">
      <c r="A1131" s="7" t="s">
        <v>117</v>
      </c>
      <c r="B1131" t="s">
        <v>85</v>
      </c>
      <c r="C1131" t="s">
        <v>153</v>
      </c>
      <c r="D1131">
        <v>2022</v>
      </c>
      <c r="E1131" t="s">
        <v>51</v>
      </c>
      <c r="F1131" s="5">
        <v>37.5</v>
      </c>
      <c r="G1131" t="s">
        <v>134</v>
      </c>
      <c r="H1131" s="5">
        <v>2250</v>
      </c>
      <c r="I1131" s="5">
        <v>803.7439662869715</v>
      </c>
      <c r="J1131" s="5">
        <v>0</v>
      </c>
      <c r="K1131" s="5">
        <v>225</v>
      </c>
      <c r="L1131" s="5">
        <v>19.495003804475164</v>
      </c>
      <c r="M1131" s="5">
        <v>27.272301136363637</v>
      </c>
      <c r="N1131" s="5">
        <v>12.55787037037037</v>
      </c>
      <c r="O1131" s="5">
        <v>16.782407407407408</v>
      </c>
      <c r="P1131" s="5">
        <v>1.6068672839506171</v>
      </c>
      <c r="Q1131" s="5">
        <v>7.7482021402497683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f t="shared" ref="Y1131:Y1160" si="86">+M1131+N1131+O1131+P1131+T1131+U1131+V1131+Z1131+AA1131+S1131+X1131+Q1131+R1131</f>
        <v>77.12261895977295</v>
      </c>
      <c r="Z1131" s="5">
        <v>11.154970621431151</v>
      </c>
      <c r="AA1131" s="5">
        <v>0</v>
      </c>
      <c r="AB1131" s="5">
        <f>VLOOKUP($E1131,Parametros!$B$3:$F$14,2,FALSE)</f>
        <v>7</v>
      </c>
      <c r="AC1131" s="5" t="str">
        <f>VLOOKUP($E1131,Parametros!$B$3:$F$14,4,FALSE)</f>
        <v>20227</v>
      </c>
      <c r="AD1131" s="5" t="str">
        <f>VLOOKUP($E1131,Parametros!$B$3:$F$14,5,FALSE)</f>
        <v>2022-7-01</v>
      </c>
      <c r="AE1131" s="5">
        <v>0</v>
      </c>
      <c r="AF1131" t="s">
        <v>409</v>
      </c>
      <c r="AG1131" t="s">
        <v>411</v>
      </c>
      <c r="AH1131" s="40">
        <f t="shared" ref="AH1131:AH1160" si="87">+H1131-SUM(I1131:X1131)-SUM(Z1131:AA1131)</f>
        <v>1124.6384109487803</v>
      </c>
      <c r="AJ1131" t="str">
        <f t="shared" si="85"/>
        <v>INSERT INTO TABLA_PRESUPUESTO VALUES ('VSR','80169-C','14005087-20',2022,'Julio',37.5,'USD',2250,803.743966,0,225,19.495004,27.272301,12.55787,16.782407,1.606867,7.748202,0,0,0,0,0,0,0,77.122619,11.154971,0,7,'20227','2022-7-01');</v>
      </c>
    </row>
    <row r="1132" spans="1:36" x14ac:dyDescent="0.2">
      <c r="A1132" s="7" t="s">
        <v>117</v>
      </c>
      <c r="B1132" t="s">
        <v>85</v>
      </c>
      <c r="C1132" t="s">
        <v>154</v>
      </c>
      <c r="D1132">
        <v>2022</v>
      </c>
      <c r="E1132" t="s">
        <v>51</v>
      </c>
      <c r="F1132" s="5">
        <v>37.5</v>
      </c>
      <c r="G1132" t="s">
        <v>134</v>
      </c>
      <c r="H1132" s="5">
        <v>2250</v>
      </c>
      <c r="I1132" s="5">
        <v>795.35569927747702</v>
      </c>
      <c r="J1132" s="5">
        <v>0</v>
      </c>
      <c r="K1132" s="5">
        <v>225</v>
      </c>
      <c r="L1132" s="5">
        <v>19.495003804475164</v>
      </c>
      <c r="M1132" s="5">
        <v>27.272301136363637</v>
      </c>
      <c r="N1132" s="5">
        <v>12.55787037037037</v>
      </c>
      <c r="O1132" s="5">
        <v>16.782407407407408</v>
      </c>
      <c r="P1132" s="5">
        <v>1.6068672839506171</v>
      </c>
      <c r="Q1132" s="5">
        <v>7.7482021402497683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f t="shared" si="86"/>
        <v>77.12261895977295</v>
      </c>
      <c r="Z1132" s="5">
        <v>11.154970621431151</v>
      </c>
      <c r="AA1132" s="5">
        <v>0</v>
      </c>
      <c r="AB1132" s="5">
        <f>VLOOKUP($E1132,Parametros!$B$3:$F$14,2,FALSE)</f>
        <v>7</v>
      </c>
      <c r="AC1132" s="5" t="str">
        <f>VLOOKUP($E1132,Parametros!$B$3:$F$14,4,FALSE)</f>
        <v>20227</v>
      </c>
      <c r="AD1132" s="5" t="str">
        <f>VLOOKUP($E1132,Parametros!$B$3:$F$14,5,FALSE)</f>
        <v>2022-7-01</v>
      </c>
      <c r="AE1132" s="5">
        <v>0</v>
      </c>
      <c r="AF1132" t="s">
        <v>409</v>
      </c>
      <c r="AG1132" t="s">
        <v>411</v>
      </c>
      <c r="AH1132" s="40">
        <f t="shared" si="87"/>
        <v>1133.0266779582748</v>
      </c>
      <c r="AJ1132" t="str">
        <f t="shared" si="85"/>
        <v>INSERT INTO TABLA_PRESUPUESTO VALUES ('VSR','80169-C','14005048-19',2022,'Julio',37.5,'USD',2250,795.355699,0,225,19.495004,27.272301,12.55787,16.782407,1.606867,7.748202,0,0,0,0,0,0,0,77.122619,11.154971,0,7,'20227','2022-7-01');</v>
      </c>
    </row>
    <row r="1133" spans="1:36" x14ac:dyDescent="0.2">
      <c r="A1133" s="7" t="s">
        <v>117</v>
      </c>
      <c r="B1133" t="s">
        <v>85</v>
      </c>
      <c r="C1133" t="s">
        <v>155</v>
      </c>
      <c r="D1133">
        <v>2022</v>
      </c>
      <c r="E1133" t="s">
        <v>51</v>
      </c>
      <c r="F1133" s="5">
        <v>25</v>
      </c>
      <c r="G1133" t="s">
        <v>134</v>
      </c>
      <c r="H1133" s="5">
        <v>2750</v>
      </c>
      <c r="I1133" s="5">
        <v>1277.590824898127</v>
      </c>
      <c r="J1133" s="5">
        <v>0</v>
      </c>
      <c r="K1133" s="5">
        <v>250</v>
      </c>
      <c r="L1133" s="5">
        <v>12.996669202983444</v>
      </c>
      <c r="M1133" s="5">
        <v>301.18153409090911</v>
      </c>
      <c r="N1133" s="5">
        <v>8.3719135802469147</v>
      </c>
      <c r="O1133" s="5">
        <v>11.188271604938272</v>
      </c>
      <c r="P1133" s="5">
        <v>1.0712448559670782</v>
      </c>
      <c r="Q1133" s="5">
        <v>9.4700248380830505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f t="shared" si="86"/>
        <v>338.71963605109858</v>
      </c>
      <c r="Z1133" s="5">
        <v>7.436647080954101</v>
      </c>
      <c r="AA1133" s="5">
        <v>0</v>
      </c>
      <c r="AB1133" s="5">
        <f>VLOOKUP($E1133,Parametros!$B$3:$F$14,2,FALSE)</f>
        <v>7</v>
      </c>
      <c r="AC1133" s="5" t="str">
        <f>VLOOKUP($E1133,Parametros!$B$3:$F$14,4,FALSE)</f>
        <v>20227</v>
      </c>
      <c r="AD1133" s="5" t="str">
        <f>VLOOKUP($E1133,Parametros!$B$3:$F$14,5,FALSE)</f>
        <v>2022-7-01</v>
      </c>
      <c r="AE1133" s="5">
        <v>0</v>
      </c>
      <c r="AF1133" t="s">
        <v>409</v>
      </c>
      <c r="AG1133" t="s">
        <v>411</v>
      </c>
      <c r="AH1133" s="40">
        <f t="shared" si="87"/>
        <v>870.69286984779114</v>
      </c>
      <c r="AJ1133" t="str">
        <f t="shared" si="85"/>
        <v>INSERT INTO TABLA_PRESUPUESTO VALUES ('VSR','80169-C','14005127-18',2022,'Julio',25,'USD',2750,1277.590825,0,250,12.996669,301.181534,8.371914,11.188272,1.071245,9.470025,0,0,0,0,0,0,0,338.719636,7.436647,0,7,'20227','2022-7-01');</v>
      </c>
    </row>
    <row r="1134" spans="1:36" x14ac:dyDescent="0.2">
      <c r="A1134" s="7" t="s">
        <v>117</v>
      </c>
      <c r="B1134" t="s">
        <v>85</v>
      </c>
      <c r="C1134" t="s">
        <v>156</v>
      </c>
      <c r="D1134">
        <v>2022</v>
      </c>
      <c r="E1134" t="s">
        <v>51</v>
      </c>
      <c r="F1134" s="5">
        <v>37.5</v>
      </c>
      <c r="G1134" t="s">
        <v>134</v>
      </c>
      <c r="H1134" s="5">
        <v>1800</v>
      </c>
      <c r="I1134" s="5">
        <v>716.27391352747702</v>
      </c>
      <c r="J1134" s="5">
        <v>0</v>
      </c>
      <c r="K1134" s="5">
        <v>187.5</v>
      </c>
      <c r="L1134" s="5">
        <v>19.495003804475164</v>
      </c>
      <c r="M1134" s="5">
        <v>27.272301136363637</v>
      </c>
      <c r="N1134" s="5">
        <v>12.55787037037037</v>
      </c>
      <c r="O1134" s="5">
        <v>16.782407407407408</v>
      </c>
      <c r="P1134" s="5">
        <v>1.6068672839506171</v>
      </c>
      <c r="Q1134" s="5">
        <v>6.1985617121998144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f t="shared" si="86"/>
        <v>75.572978531722995</v>
      </c>
      <c r="Z1134" s="5">
        <v>11.154970621431151</v>
      </c>
      <c r="AA1134" s="5">
        <v>0</v>
      </c>
      <c r="AB1134" s="5">
        <f>VLOOKUP($E1134,Parametros!$B$3:$F$14,2,FALSE)</f>
        <v>7</v>
      </c>
      <c r="AC1134" s="5" t="str">
        <f>VLOOKUP($E1134,Parametros!$B$3:$F$14,4,FALSE)</f>
        <v>20227</v>
      </c>
      <c r="AD1134" s="5" t="str">
        <f>VLOOKUP($E1134,Parametros!$B$3:$F$14,5,FALSE)</f>
        <v>2022-7-01</v>
      </c>
      <c r="AE1134" s="5">
        <v>0</v>
      </c>
      <c r="AF1134" t="s">
        <v>409</v>
      </c>
      <c r="AG1134" t="s">
        <v>411</v>
      </c>
      <c r="AH1134" s="40">
        <f t="shared" si="87"/>
        <v>801.15810413632505</v>
      </c>
      <c r="AJ1134" t="str">
        <f t="shared" si="85"/>
        <v>INSERT INTO TABLA_PRESUPUESTO VALUES ('VSR','80169-C','14005046-19',2022,'Julio',37.5,'USD',1800,716.273914,0,187.5,19.495004,27.272301,12.55787,16.782407,1.606867,6.198562,0,0,0,0,0,0,0,75.572979,11.154971,0,7,'20227','2022-7-01');</v>
      </c>
    </row>
    <row r="1135" spans="1:36" x14ac:dyDescent="0.2">
      <c r="A1135" s="7" t="s">
        <v>117</v>
      </c>
      <c r="B1135" t="s">
        <v>85</v>
      </c>
      <c r="C1135" t="s">
        <v>157</v>
      </c>
      <c r="D1135">
        <v>2022</v>
      </c>
      <c r="E1135" t="s">
        <v>51</v>
      </c>
      <c r="F1135" s="5">
        <v>37.5</v>
      </c>
      <c r="G1135" t="s">
        <v>134</v>
      </c>
      <c r="H1135" s="5">
        <v>1800</v>
      </c>
      <c r="I1135" s="5">
        <v>696.77331852149905</v>
      </c>
      <c r="J1135" s="5">
        <v>0</v>
      </c>
      <c r="K1135" s="5">
        <v>187.5</v>
      </c>
      <c r="L1135" s="5">
        <v>19.495003804475164</v>
      </c>
      <c r="M1135" s="5">
        <v>27.272301136363637</v>
      </c>
      <c r="N1135" s="5">
        <v>12.55787037037037</v>
      </c>
      <c r="O1135" s="5">
        <v>16.782407407407408</v>
      </c>
      <c r="P1135" s="5">
        <v>1.6068672839506171</v>
      </c>
      <c r="Q1135" s="5">
        <v>6.1985617121998144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f t="shared" si="86"/>
        <v>75.572978531722995</v>
      </c>
      <c r="Z1135" s="5">
        <v>11.154970621431151</v>
      </c>
      <c r="AA1135" s="5">
        <v>0</v>
      </c>
      <c r="AB1135" s="5">
        <f>VLOOKUP($E1135,Parametros!$B$3:$F$14,2,FALSE)</f>
        <v>7</v>
      </c>
      <c r="AC1135" s="5" t="str">
        <f>VLOOKUP($E1135,Parametros!$B$3:$F$14,4,FALSE)</f>
        <v>20227</v>
      </c>
      <c r="AD1135" s="5" t="str">
        <f>VLOOKUP($E1135,Parametros!$B$3:$F$14,5,FALSE)</f>
        <v>2022-7-01</v>
      </c>
      <c r="AE1135" s="5">
        <v>0</v>
      </c>
      <c r="AF1135" t="s">
        <v>409</v>
      </c>
      <c r="AG1135" t="s">
        <v>411</v>
      </c>
      <c r="AH1135" s="40">
        <f t="shared" si="87"/>
        <v>820.65869914230291</v>
      </c>
      <c r="AJ1135" t="str">
        <f t="shared" si="85"/>
        <v>INSERT INTO TABLA_PRESUPUESTO VALUES ('VSR','80169-C','14005045-20',2022,'Julio',37.5,'USD',1800,696.773319,0,187.5,19.495004,27.272301,12.55787,16.782407,1.606867,6.198562,0,0,0,0,0,0,0,75.572979,11.154971,0,7,'20227','2022-7-01');</v>
      </c>
    </row>
    <row r="1136" spans="1:36" x14ac:dyDescent="0.2">
      <c r="A1136" s="7" t="s">
        <v>117</v>
      </c>
      <c r="B1136" t="s">
        <v>85</v>
      </c>
      <c r="C1136" t="s">
        <v>158</v>
      </c>
      <c r="D1136">
        <v>2022</v>
      </c>
      <c r="E1136" t="s">
        <v>51</v>
      </c>
      <c r="F1136" s="5">
        <v>37.5</v>
      </c>
      <c r="G1136" t="s">
        <v>134</v>
      </c>
      <c r="H1136" s="5">
        <v>3000</v>
      </c>
      <c r="I1136" s="5">
        <v>1328.3656740337415</v>
      </c>
      <c r="J1136" s="5">
        <v>0</v>
      </c>
      <c r="K1136" s="5">
        <v>300</v>
      </c>
      <c r="L1136" s="5">
        <v>19.495003804475164</v>
      </c>
      <c r="M1136" s="5">
        <v>136.02230113636364</v>
      </c>
      <c r="N1136" s="5">
        <v>12.55787037037037</v>
      </c>
      <c r="O1136" s="5">
        <v>16.782407407407408</v>
      </c>
      <c r="P1136" s="5">
        <v>1.6068672839506171</v>
      </c>
      <c r="Q1136" s="5">
        <v>10.330936186999692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f t="shared" si="86"/>
        <v>188.45535300652287</v>
      </c>
      <c r="Z1136" s="5">
        <v>11.154970621431151</v>
      </c>
      <c r="AA1136" s="5">
        <v>0</v>
      </c>
      <c r="AB1136" s="5">
        <f>VLOOKUP($E1136,Parametros!$B$3:$F$14,2,FALSE)</f>
        <v>7</v>
      </c>
      <c r="AC1136" s="5" t="str">
        <f>VLOOKUP($E1136,Parametros!$B$3:$F$14,4,FALSE)</f>
        <v>20227</v>
      </c>
      <c r="AD1136" s="5" t="str">
        <f>VLOOKUP($E1136,Parametros!$B$3:$F$14,5,FALSE)</f>
        <v>2022-7-01</v>
      </c>
      <c r="AE1136" s="5">
        <v>0</v>
      </c>
      <c r="AF1136" t="s">
        <v>409</v>
      </c>
      <c r="AG1136" t="s">
        <v>411</v>
      </c>
      <c r="AH1136" s="40">
        <f t="shared" si="87"/>
        <v>1163.6839691552605</v>
      </c>
      <c r="AJ1136" t="str">
        <f t="shared" si="85"/>
        <v>INSERT INTO TABLA_PRESUPUESTO VALUES ('VSR','80169-C','14005042-18',2022,'Julio',37.5,'USD',3000,1328.365674,0,300,19.495004,136.022301,12.55787,16.782407,1.606867,10.330936,0,0,0,0,0,0,0,188.455353,11.154971,0,7,'20227','2022-7-01');</v>
      </c>
    </row>
    <row r="1137" spans="1:36" x14ac:dyDescent="0.2">
      <c r="A1137" s="7" t="s">
        <v>117</v>
      </c>
      <c r="B1137" t="s">
        <v>85</v>
      </c>
      <c r="C1137" t="s">
        <v>159</v>
      </c>
      <c r="D1137">
        <v>2022</v>
      </c>
      <c r="E1137" t="s">
        <v>51</v>
      </c>
      <c r="F1137" s="5">
        <v>37.5</v>
      </c>
      <c r="G1137" t="s">
        <v>134</v>
      </c>
      <c r="H1137" s="5">
        <v>3000</v>
      </c>
      <c r="I1137" s="5">
        <v>1183.6510069549236</v>
      </c>
      <c r="J1137" s="5">
        <v>0</v>
      </c>
      <c r="K1137" s="5">
        <v>300</v>
      </c>
      <c r="L1137" s="5">
        <v>19.495003804475164</v>
      </c>
      <c r="M1137" s="5">
        <v>136.02230113636364</v>
      </c>
      <c r="N1137" s="5">
        <v>12.55787037037037</v>
      </c>
      <c r="O1137" s="5">
        <v>16.782407407407408</v>
      </c>
      <c r="P1137" s="5">
        <v>1.6068672839506171</v>
      </c>
      <c r="Q1137" s="5">
        <v>10.330936186999692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f t="shared" si="86"/>
        <v>188.45535300652287</v>
      </c>
      <c r="Z1137" s="5">
        <v>11.154970621431151</v>
      </c>
      <c r="AA1137" s="5">
        <v>0</v>
      </c>
      <c r="AB1137" s="5">
        <f>VLOOKUP($E1137,Parametros!$B$3:$F$14,2,FALSE)</f>
        <v>7</v>
      </c>
      <c r="AC1137" s="5" t="str">
        <f>VLOOKUP($E1137,Parametros!$B$3:$F$14,4,FALSE)</f>
        <v>20227</v>
      </c>
      <c r="AD1137" s="5" t="str">
        <f>VLOOKUP($E1137,Parametros!$B$3:$F$14,5,FALSE)</f>
        <v>2022-7-01</v>
      </c>
      <c r="AE1137" s="5">
        <v>0</v>
      </c>
      <c r="AF1137" t="s">
        <v>409</v>
      </c>
      <c r="AG1137" t="s">
        <v>411</v>
      </c>
      <c r="AH1137" s="40">
        <f t="shared" si="87"/>
        <v>1308.3986362340784</v>
      </c>
      <c r="AJ1137" t="str">
        <f t="shared" si="85"/>
        <v>INSERT INTO TABLA_PRESUPUESTO VALUES ('VSR','80169-C','14005043-17',2022,'Julio',37.5,'USD',3000,1183.651007,0,300,19.495004,136.022301,12.55787,16.782407,1.606867,10.330936,0,0,0,0,0,0,0,188.455353,11.154971,0,7,'20227','2022-7-01');</v>
      </c>
    </row>
    <row r="1138" spans="1:36" x14ac:dyDescent="0.2">
      <c r="A1138" s="7" t="s">
        <v>117</v>
      </c>
      <c r="B1138" t="s">
        <v>85</v>
      </c>
      <c r="C1138" t="s">
        <v>160</v>
      </c>
      <c r="D1138">
        <v>2022</v>
      </c>
      <c r="E1138" t="s">
        <v>51</v>
      </c>
      <c r="F1138" s="5">
        <v>62.5</v>
      </c>
      <c r="G1138" t="s">
        <v>134</v>
      </c>
      <c r="H1138" s="5">
        <v>5000</v>
      </c>
      <c r="I1138" s="5">
        <v>1500.6831216342639</v>
      </c>
      <c r="J1138" s="5">
        <v>0</v>
      </c>
      <c r="K1138" s="5">
        <v>500</v>
      </c>
      <c r="L1138" s="5">
        <v>32.491673007458608</v>
      </c>
      <c r="M1138" s="5">
        <v>226.70383522727272</v>
      </c>
      <c r="N1138" s="5">
        <v>20.929783950617285</v>
      </c>
      <c r="O1138" s="5">
        <v>27.970679012345681</v>
      </c>
      <c r="P1138" s="5">
        <v>2.6781121399176953</v>
      </c>
      <c r="Q1138" s="5">
        <v>17.218226978332819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f t="shared" si="86"/>
        <v>314.09225501087144</v>
      </c>
      <c r="Z1138" s="5">
        <v>18.591617702385253</v>
      </c>
      <c r="AA1138" s="5">
        <v>0</v>
      </c>
      <c r="AB1138" s="5">
        <f>VLOOKUP($E1138,Parametros!$B$3:$F$14,2,FALSE)</f>
        <v>7</v>
      </c>
      <c r="AC1138" s="5" t="str">
        <f>VLOOKUP($E1138,Parametros!$B$3:$F$14,4,FALSE)</f>
        <v>20227</v>
      </c>
      <c r="AD1138" s="5" t="str">
        <f>VLOOKUP($E1138,Parametros!$B$3:$F$14,5,FALSE)</f>
        <v>2022-7-01</v>
      </c>
      <c r="AE1138" s="5">
        <v>0</v>
      </c>
      <c r="AF1138" t="s">
        <v>409</v>
      </c>
      <c r="AG1138" t="s">
        <v>411</v>
      </c>
      <c r="AH1138" s="40">
        <f t="shared" si="87"/>
        <v>2652.7329503474066</v>
      </c>
      <c r="AJ1138" t="str">
        <f t="shared" si="85"/>
        <v>INSERT INTO TABLA_PRESUPUESTO VALUES ('VSR','80169-C','14005044-15',2022,'Julio',62.5,'USD',5000,1500.683122,0,500,32.491673,226.703835,20.929784,27.970679,2.678112,17.218227,0,0,0,0,0,0,0,314.092255,18.591618,0,7,'20227','2022-7-01');</v>
      </c>
    </row>
    <row r="1139" spans="1:36" x14ac:dyDescent="0.2">
      <c r="A1139" s="7" t="s">
        <v>117</v>
      </c>
      <c r="B1139" t="s">
        <v>188</v>
      </c>
      <c r="C1139" t="s">
        <v>133</v>
      </c>
      <c r="D1139">
        <v>2022</v>
      </c>
      <c r="E1139" t="s">
        <v>51</v>
      </c>
      <c r="F1139" s="5">
        <v>8.7750000000000004</v>
      </c>
      <c r="G1139" t="s">
        <v>134</v>
      </c>
      <c r="H1139" s="5">
        <v>2106</v>
      </c>
      <c r="I1139" s="5">
        <v>602.85062715242861</v>
      </c>
      <c r="J1139" s="5">
        <v>0</v>
      </c>
      <c r="K1139" s="5">
        <v>210.60000000000002</v>
      </c>
      <c r="L1139" s="5">
        <v>4.5618308902471885</v>
      </c>
      <c r="M1139" s="5">
        <v>67.801581932773104</v>
      </c>
      <c r="N1139" s="5">
        <v>2.7358836206896551</v>
      </c>
      <c r="O1139" s="5">
        <v>3.65625</v>
      </c>
      <c r="P1139" s="5">
        <v>0.3500754310344828</v>
      </c>
      <c r="Q1139" s="5">
        <v>7.2523172032737833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f t="shared" si="86"/>
        <v>84.4063713131859</v>
      </c>
      <c r="Z1139" s="5">
        <v>2.6102631254148894</v>
      </c>
      <c r="AA1139" s="5">
        <v>0</v>
      </c>
      <c r="AB1139" s="5">
        <f>VLOOKUP($E1139,Parametros!$B$3:$F$14,2,FALSE)</f>
        <v>7</v>
      </c>
      <c r="AC1139" s="5" t="str">
        <f>VLOOKUP($E1139,Parametros!$B$3:$F$14,4,FALSE)</f>
        <v>20227</v>
      </c>
      <c r="AD1139" s="5" t="str">
        <f>VLOOKUP($E1139,Parametros!$B$3:$F$14,5,FALSE)</f>
        <v>2022-7-01</v>
      </c>
      <c r="AE1139" s="5">
        <v>0</v>
      </c>
      <c r="AF1139" t="s">
        <v>409</v>
      </c>
      <c r="AG1139" t="s">
        <v>417</v>
      </c>
      <c r="AH1139" s="40">
        <f t="shared" si="87"/>
        <v>1203.5811706441384</v>
      </c>
      <c r="AJ1139" t="str">
        <f t="shared" si="85"/>
        <v>INSERT INTO TABLA_PRESUPUESTO VALUES ('VSR','Cripton_China','14004807-18',2022,'Julio',8.775,'USD',2106,602.850627,0,210.6,4.561831,67.801582,2.735884,3.65625,0.350075,7.252317,0,0,0,0,0,0,0,84.406371,2.610263,0,7,'20227','2022-7-01');</v>
      </c>
    </row>
    <row r="1140" spans="1:36" x14ac:dyDescent="0.2">
      <c r="A1140" s="7" t="s">
        <v>117</v>
      </c>
      <c r="B1140" t="s">
        <v>188</v>
      </c>
      <c r="C1140" t="s">
        <v>133</v>
      </c>
      <c r="D1140">
        <v>2022</v>
      </c>
      <c r="E1140" t="s">
        <v>51</v>
      </c>
      <c r="F1140" s="5">
        <v>6.75</v>
      </c>
      <c r="G1140" t="s">
        <v>134</v>
      </c>
      <c r="H1140" s="5">
        <v>2193.75</v>
      </c>
      <c r="I1140" s="5">
        <v>589.48995355571446</v>
      </c>
      <c r="J1140" s="5">
        <v>0</v>
      </c>
      <c r="K1140" s="5">
        <v>219.375</v>
      </c>
      <c r="L1140" s="5">
        <v>3.5091006848055297</v>
      </c>
      <c r="M1140" s="5">
        <v>69.367563025210089</v>
      </c>
      <c r="N1140" s="5">
        <v>2.1045258620689653</v>
      </c>
      <c r="O1140" s="5">
        <v>2.8125</v>
      </c>
      <c r="P1140" s="5">
        <v>0.26928879310344828</v>
      </c>
      <c r="Q1140" s="5">
        <v>7.5544970867435239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f t="shared" si="86"/>
        <v>84.116269478983625</v>
      </c>
      <c r="Z1140" s="5">
        <v>2.0078947118576074</v>
      </c>
      <c r="AA1140" s="5">
        <v>0</v>
      </c>
      <c r="AB1140" s="5">
        <f>VLOOKUP($E1140,Parametros!$B$3:$F$14,2,FALSE)</f>
        <v>7</v>
      </c>
      <c r="AC1140" s="5" t="str">
        <f>VLOOKUP($E1140,Parametros!$B$3:$F$14,4,FALSE)</f>
        <v>20227</v>
      </c>
      <c r="AD1140" s="5" t="str">
        <f>VLOOKUP($E1140,Parametros!$B$3:$F$14,5,FALSE)</f>
        <v>2022-7-01</v>
      </c>
      <c r="AE1140" s="5">
        <v>0</v>
      </c>
      <c r="AF1140" t="s">
        <v>409</v>
      </c>
      <c r="AG1140" t="s">
        <v>417</v>
      </c>
      <c r="AH1140" s="40">
        <f t="shared" si="87"/>
        <v>1297.2596762804965</v>
      </c>
      <c r="AJ1140" t="str">
        <f t="shared" si="85"/>
        <v>INSERT INTO TABLA_PRESUPUESTO VALUES ('VSR','Cripton_China','14004807-18',2022,'Julio',6.75,'USD',2193.75,589.489954,0,219.375,3.509101,69.367563,2.104526,2.8125,0.269289,7.554497,0,0,0,0,0,0,0,84.116269,2.007895,0,7,'20227','2022-7-01');</v>
      </c>
    </row>
    <row r="1141" spans="1:36" x14ac:dyDescent="0.2">
      <c r="A1141" s="7" t="s">
        <v>117</v>
      </c>
      <c r="B1141" t="s">
        <v>188</v>
      </c>
      <c r="C1141" t="s">
        <v>189</v>
      </c>
      <c r="D1141">
        <v>2022</v>
      </c>
      <c r="E1141" t="s">
        <v>51</v>
      </c>
      <c r="F1141" s="5">
        <v>20.25</v>
      </c>
      <c r="G1141" t="s">
        <v>134</v>
      </c>
      <c r="H1141" s="5">
        <v>3645</v>
      </c>
      <c r="I1141" s="5">
        <v>1674.0689583425399</v>
      </c>
      <c r="J1141" s="5">
        <v>0</v>
      </c>
      <c r="K1141" s="5">
        <v>364.5</v>
      </c>
      <c r="L1141" s="5">
        <v>10.527302054416589</v>
      </c>
      <c r="M1141" s="5">
        <v>120.01518907563023</v>
      </c>
      <c r="N1141" s="5">
        <v>6.3135775862068977</v>
      </c>
      <c r="O1141" s="5">
        <v>8.4375</v>
      </c>
      <c r="P1141" s="5">
        <v>0.80786637931034477</v>
      </c>
      <c r="Q1141" s="5">
        <v>12.552087467204625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f t="shared" si="86"/>
        <v>154.14990464392491</v>
      </c>
      <c r="Z1141" s="5">
        <v>6.0236841355728217</v>
      </c>
      <c r="AA1141" s="5">
        <v>0</v>
      </c>
      <c r="AB1141" s="5">
        <f>VLOOKUP($E1141,Parametros!$B$3:$F$14,2,FALSE)</f>
        <v>7</v>
      </c>
      <c r="AC1141" s="5" t="str">
        <f>VLOOKUP($E1141,Parametros!$B$3:$F$14,4,FALSE)</f>
        <v>20227</v>
      </c>
      <c r="AD1141" s="5" t="str">
        <f>VLOOKUP($E1141,Parametros!$B$3:$F$14,5,FALSE)</f>
        <v>2022-7-01</v>
      </c>
      <c r="AE1141" s="5">
        <v>0</v>
      </c>
      <c r="AF1141" t="s">
        <v>409</v>
      </c>
      <c r="AG1141" t="s">
        <v>417</v>
      </c>
      <c r="AH1141" s="40">
        <f t="shared" si="87"/>
        <v>1441.7538349591184</v>
      </c>
      <c r="AJ1141" t="str">
        <f t="shared" si="85"/>
        <v>INSERT INTO TABLA_PRESUPUESTO VALUES ('VSR','Cripton_China','14005073-18',2022,'Julio',20.25,'USD',3645,1674.068958,0,364.5,10.527302,120.015189,6.313578,8.4375,0.807866,12.552087,0,0,0,0,0,0,0,154.149905,6.023684,0,7,'20227','2022-7-01');</v>
      </c>
    </row>
    <row r="1142" spans="1:36" x14ac:dyDescent="0.2">
      <c r="A1142" s="7" t="s">
        <v>117</v>
      </c>
      <c r="B1142" t="s">
        <v>188</v>
      </c>
      <c r="C1142" t="s">
        <v>163</v>
      </c>
      <c r="D1142">
        <v>2022</v>
      </c>
      <c r="E1142" t="s">
        <v>51</v>
      </c>
      <c r="F1142" s="5">
        <v>202.5</v>
      </c>
      <c r="G1142" t="s">
        <v>134</v>
      </c>
      <c r="H1142" s="5">
        <v>9112.5</v>
      </c>
      <c r="I1142" s="5">
        <v>4080.7093611796463</v>
      </c>
      <c r="J1142" s="5">
        <v>0</v>
      </c>
      <c r="K1142" s="5">
        <v>911.25</v>
      </c>
      <c r="L1142" s="5">
        <v>105.27302054416589</v>
      </c>
      <c r="M1142" s="5">
        <v>380.02689075630252</v>
      </c>
      <c r="N1142" s="5">
        <v>63.135775862068975</v>
      </c>
      <c r="O1142" s="5">
        <v>84.375</v>
      </c>
      <c r="P1142" s="5">
        <v>8.0786637931034484</v>
      </c>
      <c r="Q1142" s="5">
        <v>31.380218668011562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f t="shared" si="86"/>
        <v>627.2333904352148</v>
      </c>
      <c r="Z1142" s="5">
        <v>60.23684135572821</v>
      </c>
      <c r="AA1142" s="5">
        <v>0</v>
      </c>
      <c r="AB1142" s="5">
        <f>VLOOKUP($E1142,Parametros!$B$3:$F$14,2,FALSE)</f>
        <v>7</v>
      </c>
      <c r="AC1142" s="5" t="str">
        <f>VLOOKUP($E1142,Parametros!$B$3:$F$14,4,FALSE)</f>
        <v>20227</v>
      </c>
      <c r="AD1142" s="5" t="str">
        <f>VLOOKUP($E1142,Parametros!$B$3:$F$14,5,FALSE)</f>
        <v>2022-7-01</v>
      </c>
      <c r="AE1142" s="5">
        <v>0</v>
      </c>
      <c r="AF1142" t="s">
        <v>409</v>
      </c>
      <c r="AG1142" t="s">
        <v>417</v>
      </c>
      <c r="AH1142" s="40">
        <f t="shared" si="87"/>
        <v>3388.0342278409739</v>
      </c>
      <c r="AJ1142" t="str">
        <f t="shared" si="85"/>
        <v>INSERT INTO TABLA_PRESUPUESTO VALUES ('VSR','Cripton_China','14004339-19',2022,'Julio',202.5,'USD',9112.5,4080.709361,0,911.25,105.273021,380.026891,63.135776,84.375,8.078664,31.380219,0,0,0,0,0,0,0,627.23339,60.236841,0,7,'20227','2022-7-01');</v>
      </c>
    </row>
    <row r="1143" spans="1:36" x14ac:dyDescent="0.2">
      <c r="A1143" s="7" t="s">
        <v>117</v>
      </c>
      <c r="B1143" t="s">
        <v>188</v>
      </c>
      <c r="C1143" t="s">
        <v>137</v>
      </c>
      <c r="D1143">
        <v>2022</v>
      </c>
      <c r="E1143" t="s">
        <v>51</v>
      </c>
      <c r="F1143" s="5">
        <v>67.5</v>
      </c>
      <c r="G1143" t="s">
        <v>134</v>
      </c>
      <c r="H1143" s="5">
        <v>5400</v>
      </c>
      <c r="I1143" s="5">
        <v>2332.0162793650165</v>
      </c>
      <c r="J1143" s="5">
        <v>0</v>
      </c>
      <c r="K1143" s="5">
        <v>540</v>
      </c>
      <c r="L1143" s="5">
        <v>35.091006848055301</v>
      </c>
      <c r="M1143" s="5">
        <v>197.55063025210083</v>
      </c>
      <c r="N1143" s="5">
        <v>21.045258620689655</v>
      </c>
      <c r="O1143" s="5">
        <v>28.125</v>
      </c>
      <c r="P1143" s="5">
        <v>2.6928879310344831</v>
      </c>
      <c r="Q1143" s="5">
        <v>18.595685136599442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f t="shared" si="86"/>
        <v>288.08840905900047</v>
      </c>
      <c r="Z1143" s="5">
        <v>20.078947118576071</v>
      </c>
      <c r="AA1143" s="5">
        <v>0</v>
      </c>
      <c r="AB1143" s="5">
        <f>VLOOKUP($E1143,Parametros!$B$3:$F$14,2,FALSE)</f>
        <v>7</v>
      </c>
      <c r="AC1143" s="5" t="str">
        <f>VLOOKUP($E1143,Parametros!$B$3:$F$14,4,FALSE)</f>
        <v>20227</v>
      </c>
      <c r="AD1143" s="5" t="str">
        <f>VLOOKUP($E1143,Parametros!$B$3:$F$14,5,FALSE)</f>
        <v>2022-7-01</v>
      </c>
      <c r="AE1143" s="5">
        <v>0</v>
      </c>
      <c r="AF1143" t="s">
        <v>409</v>
      </c>
      <c r="AG1143" t="s">
        <v>417</v>
      </c>
      <c r="AH1143" s="40">
        <f t="shared" si="87"/>
        <v>2204.8043047279275</v>
      </c>
      <c r="AJ1143" t="str">
        <f t="shared" si="85"/>
        <v>INSERT INTO TABLA_PRESUPUESTO VALUES ('VSR','Cripton_China','14004806-17',2022,'Julio',67.5,'USD',5400,2332.016279,0,540,35.091007,197.55063,21.045259,28.125,2.692888,18.595685,0,0,0,0,0,0,0,288.088409,20.078947,0,7,'20227','2022-7-01');</v>
      </c>
    </row>
    <row r="1144" spans="1:36" x14ac:dyDescent="0.2">
      <c r="A1144" s="7" t="s">
        <v>117</v>
      </c>
      <c r="B1144" t="s">
        <v>188</v>
      </c>
      <c r="C1144" t="s">
        <v>138</v>
      </c>
      <c r="D1144">
        <v>2022</v>
      </c>
      <c r="E1144" t="s">
        <v>51</v>
      </c>
      <c r="F1144" s="5">
        <v>6.75</v>
      </c>
      <c r="G1144" t="s">
        <v>134</v>
      </c>
      <c r="H1144" s="5">
        <v>675</v>
      </c>
      <c r="I1144" s="5">
        <v>472.86266986970855</v>
      </c>
      <c r="J1144" s="5">
        <v>0</v>
      </c>
      <c r="K1144" s="5">
        <v>67.5</v>
      </c>
      <c r="L1144" s="5">
        <v>3.5091006848055297</v>
      </c>
      <c r="M1144" s="5">
        <v>23.805063025210085</v>
      </c>
      <c r="N1144" s="5">
        <v>2.1045258620689653</v>
      </c>
      <c r="O1144" s="5">
        <v>2.8125</v>
      </c>
      <c r="P1144" s="5">
        <v>0.26928879310344828</v>
      </c>
      <c r="Q1144" s="5">
        <v>2.3244606420749303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f t="shared" si="86"/>
        <v>33.323733034315033</v>
      </c>
      <c r="Z1144" s="5">
        <v>2.0078947118576074</v>
      </c>
      <c r="AA1144" s="5">
        <v>0</v>
      </c>
      <c r="AB1144" s="5">
        <f>VLOOKUP($E1144,Parametros!$B$3:$F$14,2,FALSE)</f>
        <v>7</v>
      </c>
      <c r="AC1144" s="5" t="str">
        <f>VLOOKUP($E1144,Parametros!$B$3:$F$14,4,FALSE)</f>
        <v>20227</v>
      </c>
      <c r="AD1144" s="5" t="str">
        <f>VLOOKUP($E1144,Parametros!$B$3:$F$14,5,FALSE)</f>
        <v>2022-7-01</v>
      </c>
      <c r="AE1144" s="5">
        <v>0</v>
      </c>
      <c r="AF1144" t="s">
        <v>409</v>
      </c>
      <c r="AG1144" t="s">
        <v>417</v>
      </c>
      <c r="AH1144" s="40">
        <f t="shared" si="87"/>
        <v>97.804496411171044</v>
      </c>
      <c r="AJ1144" t="str">
        <f t="shared" si="85"/>
        <v>INSERT INTO TABLA_PRESUPUESTO VALUES ('VSR','Cripton_China','14004965-17',2022,'Julio',6.75,'USD',675,472.86267,0,67.5,3.509101,23.805063,2.104526,2.8125,0.269289,2.324461,0,0,0,0,0,0,0,33.323733,2.007895,0,7,'20227','2022-7-01');</v>
      </c>
    </row>
    <row r="1145" spans="1:36" x14ac:dyDescent="0.2">
      <c r="A1145" s="7" t="s">
        <v>117</v>
      </c>
      <c r="B1145" t="s">
        <v>188</v>
      </c>
      <c r="C1145" t="s">
        <v>179</v>
      </c>
      <c r="D1145">
        <v>2022</v>
      </c>
      <c r="E1145" t="s">
        <v>51</v>
      </c>
      <c r="F1145" s="5">
        <v>135</v>
      </c>
      <c r="G1145" t="s">
        <v>134</v>
      </c>
      <c r="H1145" s="5">
        <v>5400</v>
      </c>
      <c r="I1145" s="5">
        <v>2830.1478845520815</v>
      </c>
      <c r="J1145" s="5">
        <v>0</v>
      </c>
      <c r="K1145" s="5">
        <v>540</v>
      </c>
      <c r="L1145" s="5">
        <v>70.182013696110602</v>
      </c>
      <c r="M1145" s="5">
        <v>233.10126050420166</v>
      </c>
      <c r="N1145" s="5">
        <v>42.09051724137931</v>
      </c>
      <c r="O1145" s="5">
        <v>56.25</v>
      </c>
      <c r="P1145" s="5">
        <v>5.3857758620689662</v>
      </c>
      <c r="Q1145" s="5">
        <v>18.595685136599442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f t="shared" si="86"/>
        <v>395.58113298140154</v>
      </c>
      <c r="Z1145" s="5">
        <v>40.157894237152142</v>
      </c>
      <c r="AA1145" s="5">
        <v>0</v>
      </c>
      <c r="AB1145" s="5">
        <f>VLOOKUP($E1145,Parametros!$B$3:$F$14,2,FALSE)</f>
        <v>7</v>
      </c>
      <c r="AC1145" s="5" t="str">
        <f>VLOOKUP($E1145,Parametros!$B$3:$F$14,4,FALSE)</f>
        <v>20227</v>
      </c>
      <c r="AD1145" s="5" t="str">
        <f>VLOOKUP($E1145,Parametros!$B$3:$F$14,5,FALSE)</f>
        <v>2022-7-01</v>
      </c>
      <c r="AE1145" s="5">
        <v>0</v>
      </c>
      <c r="AF1145" t="s">
        <v>409</v>
      </c>
      <c r="AG1145" t="s">
        <v>417</v>
      </c>
      <c r="AH1145" s="40">
        <f t="shared" si="87"/>
        <v>1564.0889687704066</v>
      </c>
      <c r="AJ1145" t="str">
        <f t="shared" si="85"/>
        <v>INSERT INTO TABLA_PRESUPUESTO VALUES ('VSR','Cripton_China','14004992-19',2022,'Julio',135,'USD',5400,2830.147885,0,540,70.182014,233.101261,42.090517,56.25,5.385776,18.595685,0,0,0,0,0,0,0,395.581133,40.157894,0,7,'20227','2022-7-01');</v>
      </c>
    </row>
    <row r="1146" spans="1:36" x14ac:dyDescent="0.2">
      <c r="A1146" s="7" t="s">
        <v>117</v>
      </c>
      <c r="B1146" t="s">
        <v>188</v>
      </c>
      <c r="C1146" t="s">
        <v>142</v>
      </c>
      <c r="D1146">
        <v>2022</v>
      </c>
      <c r="E1146" t="s">
        <v>51</v>
      </c>
      <c r="F1146" s="5">
        <v>810</v>
      </c>
      <c r="G1146" t="s">
        <v>134</v>
      </c>
      <c r="H1146" s="5">
        <v>20250</v>
      </c>
      <c r="I1146" s="5">
        <v>12783.092828596022</v>
      </c>
      <c r="J1146" s="5">
        <v>0</v>
      </c>
      <c r="K1146" s="5">
        <v>2025</v>
      </c>
      <c r="L1146" s="5">
        <v>421.09208217666355</v>
      </c>
      <c r="M1146" s="5">
        <v>1034.1075630252101</v>
      </c>
      <c r="N1146" s="5">
        <v>252.5431034482759</v>
      </c>
      <c r="O1146" s="5">
        <v>337.5</v>
      </c>
      <c r="P1146" s="5">
        <v>32.314655172413794</v>
      </c>
      <c r="Q1146" s="5">
        <v>69.73381926224792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f t="shared" si="86"/>
        <v>1967.1465063310602</v>
      </c>
      <c r="Z1146" s="5">
        <v>240.94736542291284</v>
      </c>
      <c r="AA1146" s="5">
        <v>0</v>
      </c>
      <c r="AB1146" s="5">
        <f>VLOOKUP($E1146,Parametros!$B$3:$F$14,2,FALSE)</f>
        <v>7</v>
      </c>
      <c r="AC1146" s="5" t="str">
        <f>VLOOKUP($E1146,Parametros!$B$3:$F$14,4,FALSE)</f>
        <v>20227</v>
      </c>
      <c r="AD1146" s="5" t="str">
        <f>VLOOKUP($E1146,Parametros!$B$3:$F$14,5,FALSE)</f>
        <v>2022-7-01</v>
      </c>
      <c r="AE1146" s="5">
        <v>0</v>
      </c>
      <c r="AF1146" t="s">
        <v>409</v>
      </c>
      <c r="AG1146" t="s">
        <v>417</v>
      </c>
      <c r="AH1146" s="40">
        <f t="shared" si="87"/>
        <v>3053.6685828962532</v>
      </c>
      <c r="AJ1146" t="str">
        <f t="shared" si="85"/>
        <v>INSERT INTO TABLA_PRESUPUESTO VALUES ('VSR','Cripton_China','14004971-20',2022,'Julio',810,'USD',20250,12783.092829,0,2025,421.092082,1034.107563,252.543103,337.5,32.314655,69.733819,0,0,0,0,0,0,0,1967.146506,240.947365,0,7,'20227','2022-7-01');</v>
      </c>
    </row>
    <row r="1147" spans="1:36" x14ac:dyDescent="0.2">
      <c r="A1147" s="7" t="s">
        <v>117</v>
      </c>
      <c r="B1147" t="s">
        <v>188</v>
      </c>
      <c r="C1147" t="s">
        <v>184</v>
      </c>
      <c r="D1147">
        <v>2022</v>
      </c>
      <c r="E1147" t="s">
        <v>51</v>
      </c>
      <c r="F1147" s="5">
        <v>351</v>
      </c>
      <c r="G1147" t="s">
        <v>134</v>
      </c>
      <c r="H1147" s="5">
        <v>10530</v>
      </c>
      <c r="I1147" s="5">
        <v>5639.5694089457356</v>
      </c>
      <c r="J1147" s="5">
        <v>0</v>
      </c>
      <c r="K1147" s="5">
        <v>1053</v>
      </c>
      <c r="L1147" s="5">
        <v>182.47323560988755</v>
      </c>
      <c r="M1147" s="5">
        <v>500.76327731092431</v>
      </c>
      <c r="N1147" s="5">
        <v>109.43534482758621</v>
      </c>
      <c r="O1147" s="5">
        <v>146.25</v>
      </c>
      <c r="P1147" s="5">
        <v>14.003017241379309</v>
      </c>
      <c r="Q1147" s="5">
        <v>36.261586016368916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f t="shared" si="86"/>
        <v>911.12375041285429</v>
      </c>
      <c r="Z1147" s="5">
        <v>104.41052501659556</v>
      </c>
      <c r="AA1147" s="5">
        <v>0</v>
      </c>
      <c r="AB1147" s="5">
        <f>VLOOKUP($E1147,Parametros!$B$3:$F$14,2,FALSE)</f>
        <v>7</v>
      </c>
      <c r="AC1147" s="5" t="str">
        <f>VLOOKUP($E1147,Parametros!$B$3:$F$14,4,FALSE)</f>
        <v>20227</v>
      </c>
      <c r="AD1147" s="5" t="str">
        <f>VLOOKUP($E1147,Parametros!$B$3:$F$14,5,FALSE)</f>
        <v>2022-7-01</v>
      </c>
      <c r="AE1147" s="5">
        <v>0</v>
      </c>
      <c r="AF1147" t="s">
        <v>409</v>
      </c>
      <c r="AG1147" t="s">
        <v>417</v>
      </c>
      <c r="AH1147" s="40">
        <f t="shared" si="87"/>
        <v>2743.8336050315229</v>
      </c>
      <c r="AJ1147" t="str">
        <f t="shared" si="85"/>
        <v>INSERT INTO TABLA_PRESUPUESTO VALUES ('VSR','Cripton_China','14004990-20',2022,'Julio',351,'USD',10530,5639.569409,0,1053,182.473236,500.763277,109.435345,146.25,14.003017,36.261586,0,0,0,0,0,0,0,911.12375,104.410525,0,7,'20227','2022-7-01');</v>
      </c>
    </row>
    <row r="1148" spans="1:36" x14ac:dyDescent="0.2">
      <c r="A1148" s="7" t="s">
        <v>117</v>
      </c>
      <c r="B1148" t="s">
        <v>188</v>
      </c>
      <c r="C1148" t="s">
        <v>190</v>
      </c>
      <c r="D1148">
        <v>2022</v>
      </c>
      <c r="E1148" t="s">
        <v>51</v>
      </c>
      <c r="F1148" s="5">
        <v>33.75</v>
      </c>
      <c r="G1148" t="s">
        <v>134</v>
      </c>
      <c r="H1148" s="5">
        <v>2700</v>
      </c>
      <c r="I1148" s="5">
        <v>1856.4363330271074</v>
      </c>
      <c r="J1148" s="5">
        <v>0</v>
      </c>
      <c r="K1148" s="5">
        <v>270</v>
      </c>
      <c r="L1148" s="5">
        <v>17.54550342402765</v>
      </c>
      <c r="M1148" s="5">
        <v>98.775315126050415</v>
      </c>
      <c r="N1148" s="5">
        <v>10.522629310344827</v>
      </c>
      <c r="O1148" s="5">
        <v>14.0625</v>
      </c>
      <c r="P1148" s="5">
        <v>1.3464439655172415</v>
      </c>
      <c r="Q1148" s="5">
        <v>9.2978425682997212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f t="shared" si="86"/>
        <v>144.04420452950023</v>
      </c>
      <c r="Z1148" s="5">
        <v>10.039473559288036</v>
      </c>
      <c r="AA1148" s="5">
        <v>0</v>
      </c>
      <c r="AB1148" s="5">
        <f>VLOOKUP($E1148,Parametros!$B$3:$F$14,2,FALSE)</f>
        <v>7</v>
      </c>
      <c r="AC1148" s="5" t="str">
        <f>VLOOKUP($E1148,Parametros!$B$3:$F$14,4,FALSE)</f>
        <v>20227</v>
      </c>
      <c r="AD1148" s="5" t="str">
        <f>VLOOKUP($E1148,Parametros!$B$3:$F$14,5,FALSE)</f>
        <v>2022-7-01</v>
      </c>
      <c r="AE1148" s="5">
        <v>0</v>
      </c>
      <c r="AF1148" t="s">
        <v>409</v>
      </c>
      <c r="AG1148" t="s">
        <v>417</v>
      </c>
      <c r="AH1148" s="40">
        <f t="shared" si="87"/>
        <v>411.97395901936545</v>
      </c>
      <c r="AJ1148" t="str">
        <f t="shared" si="85"/>
        <v>INSERT INTO TABLA_PRESUPUESTO VALUES ('VSR','Cripton_China','14005163-18',2022,'Julio',33.75,'USD',2700,1856.436333,0,270,17.545503,98.775315,10.522629,14.0625,1.346444,9.297843,0,0,0,0,0,0,0,144.044205,10.039474,0,7,'20227','2022-7-01');</v>
      </c>
    </row>
    <row r="1149" spans="1:36" x14ac:dyDescent="0.2">
      <c r="A1149" s="7" t="s">
        <v>117</v>
      </c>
      <c r="B1149" t="s">
        <v>188</v>
      </c>
      <c r="C1149" t="s">
        <v>191</v>
      </c>
      <c r="D1149">
        <v>2022</v>
      </c>
      <c r="E1149" t="s">
        <v>51</v>
      </c>
      <c r="F1149" s="5">
        <v>54</v>
      </c>
      <c r="G1149" t="s">
        <v>134</v>
      </c>
      <c r="H1149" s="5">
        <v>3240</v>
      </c>
      <c r="I1149" s="5">
        <v>2088.1556670246036</v>
      </c>
      <c r="J1149" s="5">
        <v>0</v>
      </c>
      <c r="K1149" s="5">
        <v>324</v>
      </c>
      <c r="L1149" s="5">
        <v>28.072805478444238</v>
      </c>
      <c r="M1149" s="5">
        <v>125.64050420168066</v>
      </c>
      <c r="N1149" s="5">
        <v>16.836206896551722</v>
      </c>
      <c r="O1149" s="5">
        <v>22.5</v>
      </c>
      <c r="P1149" s="5">
        <v>2.1543103448275862</v>
      </c>
      <c r="Q1149" s="5">
        <v>11.157411081959667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f t="shared" si="86"/>
        <v>194.35159021988051</v>
      </c>
      <c r="Z1149" s="5">
        <v>16.063157694860859</v>
      </c>
      <c r="AA1149" s="5">
        <v>0</v>
      </c>
      <c r="AB1149" s="5">
        <f>VLOOKUP($E1149,Parametros!$B$3:$F$14,2,FALSE)</f>
        <v>7</v>
      </c>
      <c r="AC1149" s="5" t="str">
        <f>VLOOKUP($E1149,Parametros!$B$3:$F$14,4,FALSE)</f>
        <v>20227</v>
      </c>
      <c r="AD1149" s="5" t="str">
        <f>VLOOKUP($E1149,Parametros!$B$3:$F$14,5,FALSE)</f>
        <v>2022-7-01</v>
      </c>
      <c r="AE1149" s="5">
        <v>0</v>
      </c>
      <c r="AF1149" t="s">
        <v>409</v>
      </c>
      <c r="AG1149" t="s">
        <v>417</v>
      </c>
      <c r="AH1149" s="40">
        <f t="shared" si="87"/>
        <v>605.41993727707177</v>
      </c>
      <c r="AJ1149" t="str">
        <f t="shared" si="85"/>
        <v>INSERT INTO TABLA_PRESUPUESTO VALUES ('VSR','Cripton_China','14005143-17',2022,'Julio',54,'USD',3240,2088.155667,0,324,28.072805,125.640504,16.836207,22.5,2.15431,11.157411,0,0,0,0,0,0,0,194.35159,16.063158,0,7,'20227','2022-7-01');</v>
      </c>
    </row>
    <row r="1150" spans="1:36" x14ac:dyDescent="0.2">
      <c r="A1150" s="7" t="s">
        <v>117</v>
      </c>
      <c r="B1150" t="s">
        <v>188</v>
      </c>
      <c r="C1150" t="s">
        <v>153</v>
      </c>
      <c r="D1150">
        <v>2022</v>
      </c>
      <c r="E1150" t="s">
        <v>51</v>
      </c>
      <c r="F1150" s="5">
        <v>67.5</v>
      </c>
      <c r="G1150" t="s">
        <v>134</v>
      </c>
      <c r="H1150" s="5">
        <v>3712.5</v>
      </c>
      <c r="I1150" s="5">
        <v>1446.7391393165487</v>
      </c>
      <c r="J1150" s="5">
        <v>0</v>
      </c>
      <c r="K1150" s="5">
        <v>371.25</v>
      </c>
      <c r="L1150" s="5">
        <v>35.091006848055301</v>
      </c>
      <c r="M1150" s="5">
        <v>146.92563025210083</v>
      </c>
      <c r="N1150" s="5">
        <v>21.045258620689655</v>
      </c>
      <c r="O1150" s="5">
        <v>28.125</v>
      </c>
      <c r="P1150" s="5">
        <v>2.6928879310344831</v>
      </c>
      <c r="Q1150" s="5">
        <v>12.784533531412118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f t="shared" si="86"/>
        <v>231.65225745381315</v>
      </c>
      <c r="Z1150" s="5">
        <v>20.078947118576071</v>
      </c>
      <c r="AA1150" s="5">
        <v>0</v>
      </c>
      <c r="AB1150" s="5">
        <f>VLOOKUP($E1150,Parametros!$B$3:$F$14,2,FALSE)</f>
        <v>7</v>
      </c>
      <c r="AC1150" s="5" t="str">
        <f>VLOOKUP($E1150,Parametros!$B$3:$F$14,4,FALSE)</f>
        <v>20227</v>
      </c>
      <c r="AD1150" s="5" t="str">
        <f>VLOOKUP($E1150,Parametros!$B$3:$F$14,5,FALSE)</f>
        <v>2022-7-01</v>
      </c>
      <c r="AE1150" s="5">
        <v>0</v>
      </c>
      <c r="AF1150" t="s">
        <v>409</v>
      </c>
      <c r="AG1150" t="s">
        <v>417</v>
      </c>
      <c r="AH1150" s="40">
        <f t="shared" si="87"/>
        <v>1627.767596381583</v>
      </c>
      <c r="AJ1150" t="str">
        <f t="shared" si="85"/>
        <v>INSERT INTO TABLA_PRESUPUESTO VALUES ('VSR','Cripton_China','14005087-20',2022,'Julio',67.5,'USD',3712.5,1446.739139,0,371.25,35.091007,146.92563,21.045259,28.125,2.692888,12.784534,0,0,0,0,0,0,0,231.652257,20.078947,0,7,'20227','2022-7-01');</v>
      </c>
    </row>
    <row r="1151" spans="1:36" x14ac:dyDescent="0.2">
      <c r="A1151" s="7" t="s">
        <v>117</v>
      </c>
      <c r="B1151" t="s">
        <v>188</v>
      </c>
      <c r="C1151" t="s">
        <v>122</v>
      </c>
      <c r="D1151">
        <v>2022</v>
      </c>
      <c r="E1151" t="s">
        <v>51</v>
      </c>
      <c r="F1151" s="5">
        <v>6.75</v>
      </c>
      <c r="G1151" t="s">
        <v>134</v>
      </c>
      <c r="H1151" s="5">
        <v>810</v>
      </c>
      <c r="I1151" s="5">
        <v>368.51691321675753</v>
      </c>
      <c r="J1151" s="5">
        <v>0</v>
      </c>
      <c r="K1151" s="5">
        <v>81</v>
      </c>
      <c r="L1151" s="5">
        <v>3.5091006848055297</v>
      </c>
      <c r="M1151" s="5">
        <v>27.855063025210086</v>
      </c>
      <c r="N1151" s="5">
        <v>2.1045258620689653</v>
      </c>
      <c r="O1151" s="5">
        <v>2.8125</v>
      </c>
      <c r="P1151" s="5">
        <v>0.26928879310344828</v>
      </c>
      <c r="Q1151" s="5">
        <v>2.7893527704899168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f t="shared" si="86"/>
        <v>37.838625162730033</v>
      </c>
      <c r="Z1151" s="5">
        <v>2.0078947118576074</v>
      </c>
      <c r="AA1151" s="5">
        <v>0</v>
      </c>
      <c r="AB1151" s="5">
        <f>VLOOKUP($E1151,Parametros!$B$3:$F$14,2,FALSE)</f>
        <v>7</v>
      </c>
      <c r="AC1151" s="5" t="str">
        <f>VLOOKUP($E1151,Parametros!$B$3:$F$14,4,FALSE)</f>
        <v>20227</v>
      </c>
      <c r="AD1151" s="5" t="str">
        <f>VLOOKUP($E1151,Parametros!$B$3:$F$14,5,FALSE)</f>
        <v>2022-7-01</v>
      </c>
      <c r="AE1151" s="5">
        <v>0</v>
      </c>
      <c r="AF1151" t="s">
        <v>409</v>
      </c>
      <c r="AG1151" t="s">
        <v>417</v>
      </c>
      <c r="AH1151" s="40">
        <f t="shared" si="87"/>
        <v>319.13536093570696</v>
      </c>
      <c r="AJ1151" t="str">
        <f t="shared" si="85"/>
        <v>INSERT INTO TABLA_PRESUPUESTO VALUES ('VSR','Cripton_China','14005080-18',2022,'Julio',6.75,'USD',810,368.516913,0,81,3.509101,27.855063,2.104526,2.8125,0.269289,2.789353,0,0,0,0,0,0,0,37.838625,2.007895,0,7,'20227','2022-7-01');</v>
      </c>
    </row>
    <row r="1152" spans="1:36" x14ac:dyDescent="0.2">
      <c r="A1152" s="7" t="s">
        <v>117</v>
      </c>
      <c r="B1152" t="s">
        <v>188</v>
      </c>
      <c r="C1152" t="s">
        <v>144</v>
      </c>
      <c r="D1152">
        <v>2022</v>
      </c>
      <c r="E1152" t="s">
        <v>51</v>
      </c>
      <c r="F1152" s="5">
        <v>6.75</v>
      </c>
      <c r="G1152" t="s">
        <v>134</v>
      </c>
      <c r="H1152" s="5">
        <v>810</v>
      </c>
      <c r="I1152" s="5">
        <v>632.71752163899077</v>
      </c>
      <c r="J1152" s="5">
        <v>0</v>
      </c>
      <c r="K1152" s="5">
        <v>81</v>
      </c>
      <c r="L1152" s="5">
        <v>3.5091006848055297</v>
      </c>
      <c r="M1152" s="5">
        <v>27.855063025210086</v>
      </c>
      <c r="N1152" s="5">
        <v>2.1045258620689653</v>
      </c>
      <c r="O1152" s="5">
        <v>2.8125</v>
      </c>
      <c r="P1152" s="5">
        <v>0.26928879310344828</v>
      </c>
      <c r="Q1152" s="5">
        <v>2.7893527704899168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f t="shared" si="86"/>
        <v>37.838625162730033</v>
      </c>
      <c r="Z1152" s="5">
        <v>2.0078947118576074</v>
      </c>
      <c r="AA1152" s="5">
        <v>0</v>
      </c>
      <c r="AB1152" s="5">
        <f>VLOOKUP($E1152,Parametros!$B$3:$F$14,2,FALSE)</f>
        <v>7</v>
      </c>
      <c r="AC1152" s="5" t="str">
        <f>VLOOKUP($E1152,Parametros!$B$3:$F$14,4,FALSE)</f>
        <v>20227</v>
      </c>
      <c r="AD1152" s="5" t="str">
        <f>VLOOKUP($E1152,Parametros!$B$3:$F$14,5,FALSE)</f>
        <v>2022-7-01</v>
      </c>
      <c r="AE1152" s="5">
        <v>0</v>
      </c>
      <c r="AF1152" t="s">
        <v>409</v>
      </c>
      <c r="AG1152" t="s">
        <v>417</v>
      </c>
      <c r="AH1152" s="40">
        <f t="shared" si="87"/>
        <v>54.934752513473647</v>
      </c>
      <c r="AJ1152" t="str">
        <f t="shared" si="85"/>
        <v>INSERT INTO TABLA_PRESUPUESTO VALUES ('VSR','Cripton_China','14004879-18',2022,'Julio',6.75,'USD',810,632.717522,0,81,3.509101,27.855063,2.104526,2.8125,0.269289,2.789353,0,0,0,0,0,0,0,37.838625,2.007895,0,7,'20227','2022-7-01');</v>
      </c>
    </row>
    <row r="1153" spans="1:36" x14ac:dyDescent="0.2">
      <c r="A1153" s="7" t="s">
        <v>117</v>
      </c>
      <c r="B1153" t="s">
        <v>188</v>
      </c>
      <c r="C1153" t="s">
        <v>192</v>
      </c>
      <c r="D1153">
        <v>2022</v>
      </c>
      <c r="E1153" t="s">
        <v>51</v>
      </c>
      <c r="F1153" s="5">
        <v>337.5</v>
      </c>
      <c r="G1153" t="s">
        <v>134</v>
      </c>
      <c r="H1153" s="5">
        <v>13500</v>
      </c>
      <c r="I1153" s="5">
        <v>6031.9934513420521</v>
      </c>
      <c r="J1153" s="5">
        <v>0</v>
      </c>
      <c r="K1153" s="5">
        <v>1350</v>
      </c>
      <c r="L1153" s="5">
        <v>175.45503424027649</v>
      </c>
      <c r="M1153" s="5">
        <v>582.75315126050418</v>
      </c>
      <c r="N1153" s="5">
        <v>105.22629310344831</v>
      </c>
      <c r="O1153" s="5">
        <v>140.625</v>
      </c>
      <c r="P1153" s="5">
        <v>13.464439655172413</v>
      </c>
      <c r="Q1153" s="5">
        <v>46.489212841498613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f t="shared" si="86"/>
        <v>988.95283245350402</v>
      </c>
      <c r="Z1153" s="5">
        <v>100.39473559288035</v>
      </c>
      <c r="AA1153" s="5">
        <v>0</v>
      </c>
      <c r="AB1153" s="5">
        <f>VLOOKUP($E1153,Parametros!$B$3:$F$14,2,FALSE)</f>
        <v>7</v>
      </c>
      <c r="AC1153" s="5" t="str">
        <f>VLOOKUP($E1153,Parametros!$B$3:$F$14,4,FALSE)</f>
        <v>20227</v>
      </c>
      <c r="AD1153" s="5" t="str">
        <f>VLOOKUP($E1153,Parametros!$B$3:$F$14,5,FALSE)</f>
        <v>2022-7-01</v>
      </c>
      <c r="AE1153" s="5">
        <v>0</v>
      </c>
      <c r="AF1153" t="s">
        <v>409</v>
      </c>
      <c r="AG1153" t="s">
        <v>417</v>
      </c>
      <c r="AH1153" s="40">
        <f t="shared" si="87"/>
        <v>4953.5986819641685</v>
      </c>
      <c r="AJ1153" t="str">
        <f t="shared" si="85"/>
        <v>INSERT INTO TABLA_PRESUPUESTO VALUES ('VSR','Cripton_China','14005089-20',2022,'Julio',337.5,'USD',13500,6031.993451,0,1350,175.455034,582.753151,105.226293,140.625,13.46444,46.489213,0,0,0,0,0,0,0,988.952832,100.394736,0,7,'20227','2022-7-01');</v>
      </c>
    </row>
    <row r="1154" spans="1:36" x14ac:dyDescent="0.2">
      <c r="A1154" s="7" t="s">
        <v>117</v>
      </c>
      <c r="B1154" t="s">
        <v>188</v>
      </c>
      <c r="C1154" t="s">
        <v>159</v>
      </c>
      <c r="D1154">
        <v>2022</v>
      </c>
      <c r="E1154" t="s">
        <v>51</v>
      </c>
      <c r="F1154" s="5">
        <v>54</v>
      </c>
      <c r="G1154" t="s">
        <v>134</v>
      </c>
      <c r="H1154" s="5">
        <v>3780</v>
      </c>
      <c r="I1154" s="5">
        <v>1704.4574500150898</v>
      </c>
      <c r="J1154" s="5">
        <v>0</v>
      </c>
      <c r="K1154" s="5">
        <v>378</v>
      </c>
      <c r="L1154" s="5">
        <v>28.072805478444238</v>
      </c>
      <c r="M1154" s="5">
        <v>141.84050420168069</v>
      </c>
      <c r="N1154" s="5">
        <v>16.836206896551722</v>
      </c>
      <c r="O1154" s="5">
        <v>22.5</v>
      </c>
      <c r="P1154" s="5">
        <v>2.1543103448275862</v>
      </c>
      <c r="Q1154" s="5">
        <v>13.016979595619611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f t="shared" si="86"/>
        <v>212.41115873354045</v>
      </c>
      <c r="Z1154" s="5">
        <v>16.063157694860859</v>
      </c>
      <c r="AA1154" s="5">
        <v>0</v>
      </c>
      <c r="AB1154" s="5">
        <f>VLOOKUP($E1154,Parametros!$B$3:$F$14,2,FALSE)</f>
        <v>7</v>
      </c>
      <c r="AC1154" s="5" t="str">
        <f>VLOOKUP($E1154,Parametros!$B$3:$F$14,4,FALSE)</f>
        <v>20227</v>
      </c>
      <c r="AD1154" s="5" t="str">
        <f>VLOOKUP($E1154,Parametros!$B$3:$F$14,5,FALSE)</f>
        <v>2022-7-01</v>
      </c>
      <c r="AE1154" s="5">
        <v>0</v>
      </c>
      <c r="AF1154" t="s">
        <v>409</v>
      </c>
      <c r="AG1154" t="s">
        <v>417</v>
      </c>
      <c r="AH1154" s="40">
        <f t="shared" si="87"/>
        <v>1457.0585857729261</v>
      </c>
      <c r="AJ1154" t="str">
        <f t="shared" si="85"/>
        <v>INSERT INTO TABLA_PRESUPUESTO VALUES ('VSR','Cripton_China','14005043-17',2022,'Julio',54,'USD',3780,1704.45745,0,378,28.072805,141.840504,16.836207,22.5,2.15431,13.01698,0,0,0,0,0,0,0,212.411159,16.063158,0,7,'20227','2022-7-01');</v>
      </c>
    </row>
    <row r="1155" spans="1:36" x14ac:dyDescent="0.2">
      <c r="A1155" s="7" t="s">
        <v>117</v>
      </c>
      <c r="B1155" t="s">
        <v>96</v>
      </c>
      <c r="C1155" t="s">
        <v>193</v>
      </c>
      <c r="D1155">
        <v>2022</v>
      </c>
      <c r="E1155" t="s">
        <v>51</v>
      </c>
      <c r="F1155" s="5">
        <v>187.5</v>
      </c>
      <c r="G1155" t="s">
        <v>134</v>
      </c>
      <c r="H1155" s="5">
        <v>7968.75</v>
      </c>
      <c r="I1155" s="5">
        <v>4690.5011226711194</v>
      </c>
      <c r="J1155" s="5">
        <v>0</v>
      </c>
      <c r="K1155" s="5">
        <v>0</v>
      </c>
      <c r="L1155" s="5">
        <v>0</v>
      </c>
      <c r="M1155" s="5">
        <v>572.34375</v>
      </c>
      <c r="N1155" s="5">
        <v>56.510416666666671</v>
      </c>
      <c r="O1155" s="5">
        <v>75.520833333333329</v>
      </c>
      <c r="P1155" s="5">
        <v>7.2309027777777777</v>
      </c>
      <c r="Q1155" s="5">
        <v>27.44154924671793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f t="shared" si="86"/>
        <v>794.82230513165155</v>
      </c>
      <c r="Z1155" s="5">
        <v>55.774853107155749</v>
      </c>
      <c r="AA1155" s="5">
        <v>0</v>
      </c>
      <c r="AB1155" s="5">
        <f>VLOOKUP($E1155,Parametros!$B$3:$F$14,2,FALSE)</f>
        <v>7</v>
      </c>
      <c r="AC1155" s="5" t="str">
        <f>VLOOKUP($E1155,Parametros!$B$3:$F$14,4,FALSE)</f>
        <v>20227</v>
      </c>
      <c r="AD1155" s="5" t="str">
        <f>VLOOKUP($E1155,Parametros!$B$3:$F$14,5,FALSE)</f>
        <v>2022-7-01</v>
      </c>
      <c r="AE1155" s="5">
        <v>0</v>
      </c>
      <c r="AF1155" t="s">
        <v>409</v>
      </c>
      <c r="AG1155" t="s">
        <v>418</v>
      </c>
      <c r="AH1155" s="40">
        <f t="shared" si="87"/>
        <v>2483.4265721972297</v>
      </c>
      <c r="AJ1155" t="str">
        <f t="shared" si="85"/>
        <v>INSERT INTO TABLA_PRESUPUESTO VALUES ('VSR','80199-C','14004628-17',2022,'Julio',187.5,'USD',7968.75,4690.501123,0,0,0,572.34375,56.510417,75.520833,7.230903,27.441549,0,0,0,0,0,0,0,794.822305,55.774853,0,7,'20227','2022-7-01');</v>
      </c>
    </row>
    <row r="1156" spans="1:36" x14ac:dyDescent="0.2">
      <c r="A1156" s="7" t="s">
        <v>117</v>
      </c>
      <c r="B1156" t="s">
        <v>96</v>
      </c>
      <c r="C1156" t="s">
        <v>194</v>
      </c>
      <c r="D1156">
        <v>2022</v>
      </c>
      <c r="E1156" t="s">
        <v>51</v>
      </c>
      <c r="F1156" s="5">
        <v>187.5</v>
      </c>
      <c r="G1156" t="s">
        <v>134</v>
      </c>
      <c r="H1156" s="5">
        <v>7968.75</v>
      </c>
      <c r="I1156" s="5">
        <v>4690.5011226711194</v>
      </c>
      <c r="J1156" s="5">
        <v>0</v>
      </c>
      <c r="K1156" s="5">
        <v>0</v>
      </c>
      <c r="L1156" s="5">
        <v>0</v>
      </c>
      <c r="M1156" s="5">
        <v>572.34375</v>
      </c>
      <c r="N1156" s="5">
        <v>56.510416666666671</v>
      </c>
      <c r="O1156" s="5">
        <v>75.520833333333329</v>
      </c>
      <c r="P1156" s="5">
        <v>7.2309027777777777</v>
      </c>
      <c r="Q1156" s="5">
        <v>27.44154924671793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f t="shared" si="86"/>
        <v>794.82230513165155</v>
      </c>
      <c r="Z1156" s="5">
        <v>55.774853107155749</v>
      </c>
      <c r="AA1156" s="5">
        <v>0</v>
      </c>
      <c r="AB1156" s="5">
        <f>VLOOKUP($E1156,Parametros!$B$3:$F$14,2,FALSE)</f>
        <v>7</v>
      </c>
      <c r="AC1156" s="5" t="str">
        <f>VLOOKUP($E1156,Parametros!$B$3:$F$14,4,FALSE)</f>
        <v>20227</v>
      </c>
      <c r="AD1156" s="5" t="str">
        <f>VLOOKUP($E1156,Parametros!$B$3:$F$14,5,FALSE)</f>
        <v>2022-7-01</v>
      </c>
      <c r="AE1156" s="5">
        <v>0</v>
      </c>
      <c r="AF1156" t="s">
        <v>409</v>
      </c>
      <c r="AG1156" t="s">
        <v>418</v>
      </c>
      <c r="AH1156" s="40">
        <f t="shared" si="87"/>
        <v>2483.4265721972297</v>
      </c>
      <c r="AJ1156" t="str">
        <f t="shared" si="85"/>
        <v>INSERT INTO TABLA_PRESUPUESTO VALUES ('VSR','80199-C','14004631-17',2022,'Julio',187.5,'USD',7968.75,4690.501123,0,0,0,572.34375,56.510417,75.520833,7.230903,27.441549,0,0,0,0,0,0,0,794.822305,55.774853,0,7,'20227','2022-7-01');</v>
      </c>
    </row>
    <row r="1157" spans="1:36" x14ac:dyDescent="0.2">
      <c r="A1157" s="7" t="s">
        <v>117</v>
      </c>
      <c r="B1157" t="s">
        <v>99</v>
      </c>
      <c r="C1157" t="s">
        <v>195</v>
      </c>
      <c r="D1157">
        <v>2022</v>
      </c>
      <c r="E1157" t="s">
        <v>51</v>
      </c>
      <c r="F1157" s="5">
        <v>150</v>
      </c>
      <c r="G1157" t="s">
        <v>134</v>
      </c>
      <c r="H1157" s="5">
        <v>5400</v>
      </c>
      <c r="I1157" s="5">
        <v>3538.4464013864795</v>
      </c>
      <c r="J1157" s="5">
        <v>0</v>
      </c>
      <c r="K1157" s="5">
        <v>0</v>
      </c>
      <c r="L1157" s="5">
        <v>0</v>
      </c>
      <c r="M1157" s="5">
        <v>58.393636363636361</v>
      </c>
      <c r="N1157" s="5">
        <v>56.510416666666671</v>
      </c>
      <c r="O1157" s="5">
        <v>75.520833333333329</v>
      </c>
      <c r="P1157" s="5">
        <v>7.2309027777777777</v>
      </c>
      <c r="Q1157" s="5">
        <v>18.595685136599442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f t="shared" si="86"/>
        <v>260.87135676373816</v>
      </c>
      <c r="Z1157" s="5">
        <v>44.619882485724602</v>
      </c>
      <c r="AA1157" s="5">
        <v>0</v>
      </c>
      <c r="AB1157" s="5">
        <f>VLOOKUP($E1157,Parametros!$B$3:$F$14,2,FALSE)</f>
        <v>7</v>
      </c>
      <c r="AC1157" s="5" t="str">
        <f>VLOOKUP($E1157,Parametros!$B$3:$F$14,4,FALSE)</f>
        <v>20227</v>
      </c>
      <c r="AD1157" s="5" t="str">
        <f>VLOOKUP($E1157,Parametros!$B$3:$F$14,5,FALSE)</f>
        <v>2022-7-01</v>
      </c>
      <c r="AE1157" s="5">
        <v>0</v>
      </c>
      <c r="AF1157" t="s">
        <v>409</v>
      </c>
      <c r="AG1157" t="s">
        <v>419</v>
      </c>
      <c r="AH1157" s="40">
        <f t="shared" si="87"/>
        <v>1600.6822418497823</v>
      </c>
      <c r="AJ1157" t="str">
        <f t="shared" si="85"/>
        <v>INSERT INTO TABLA_PRESUPUESTO VALUES ('VSR','80212-C','14004212-19',2022,'Julio',150,'USD',5400,3538.446401,0,0,0,58.393636,56.510417,75.520833,7.230903,18.595685,0,0,0,0,0,0,0,260.871357,44.619882,0,7,'20227','2022-7-01');</v>
      </c>
    </row>
    <row r="1158" spans="1:36" x14ac:dyDescent="0.2">
      <c r="A1158" s="7" t="s">
        <v>117</v>
      </c>
      <c r="B1158" t="s">
        <v>99</v>
      </c>
      <c r="C1158" t="s">
        <v>196</v>
      </c>
      <c r="D1158">
        <v>2022</v>
      </c>
      <c r="E1158" t="s">
        <v>51</v>
      </c>
      <c r="F1158" s="5">
        <v>75</v>
      </c>
      <c r="G1158" t="s">
        <v>134</v>
      </c>
      <c r="H1158" s="5">
        <v>2700</v>
      </c>
      <c r="I1158" s="5">
        <v>1926.8656582002645</v>
      </c>
      <c r="J1158" s="5">
        <v>0</v>
      </c>
      <c r="K1158" s="5">
        <v>0</v>
      </c>
      <c r="L1158" s="5">
        <v>0</v>
      </c>
      <c r="M1158" s="5">
        <v>29.19681818181818</v>
      </c>
      <c r="N1158" s="5">
        <v>28.255208333333336</v>
      </c>
      <c r="O1158" s="5">
        <v>37.760416666666664</v>
      </c>
      <c r="P1158" s="5">
        <v>3.6154513888888888</v>
      </c>
      <c r="Q1158" s="5">
        <v>9.2978425682997212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f t="shared" si="86"/>
        <v>130.43567838186908</v>
      </c>
      <c r="Z1158" s="5">
        <v>22.309941242862301</v>
      </c>
      <c r="AA1158" s="5">
        <v>0</v>
      </c>
      <c r="AB1158" s="5">
        <f>VLOOKUP($E1158,Parametros!$B$3:$F$14,2,FALSE)</f>
        <v>7</v>
      </c>
      <c r="AC1158" s="5" t="str">
        <f>VLOOKUP($E1158,Parametros!$B$3:$F$14,4,FALSE)</f>
        <v>20227</v>
      </c>
      <c r="AD1158" s="5" t="str">
        <f>VLOOKUP($E1158,Parametros!$B$3:$F$14,5,FALSE)</f>
        <v>2022-7-01</v>
      </c>
      <c r="AE1158" s="5">
        <v>0</v>
      </c>
      <c r="AF1158" t="s">
        <v>409</v>
      </c>
      <c r="AG1158" t="s">
        <v>419</v>
      </c>
      <c r="AH1158" s="40">
        <f t="shared" si="87"/>
        <v>642.69866341786633</v>
      </c>
      <c r="AJ1158" t="str">
        <f t="shared" si="85"/>
        <v>INSERT INTO TABLA_PRESUPUESTO VALUES ('VSR','80212-C','14004589-19',2022,'Julio',75,'USD',2700,1926.865658,0,0,0,29.196818,28.255208,37.760417,3.615451,9.297843,0,0,0,0,0,0,0,130.435678,22.309941,0,7,'20227','2022-7-01');</v>
      </c>
    </row>
    <row r="1159" spans="1:36" x14ac:dyDescent="0.2">
      <c r="A1159" s="7" t="s">
        <v>117</v>
      </c>
      <c r="B1159" t="s">
        <v>99</v>
      </c>
      <c r="C1159" t="s">
        <v>197</v>
      </c>
      <c r="D1159">
        <v>2022</v>
      </c>
      <c r="E1159" t="s">
        <v>51</v>
      </c>
      <c r="F1159" s="5">
        <v>87.5</v>
      </c>
      <c r="G1159" t="s">
        <v>134</v>
      </c>
      <c r="H1159" s="5">
        <v>2362.5</v>
      </c>
      <c r="I1159" s="5">
        <v>1539.6527031742517</v>
      </c>
      <c r="J1159" s="5">
        <v>0</v>
      </c>
      <c r="K1159" s="5">
        <v>0</v>
      </c>
      <c r="L1159" s="5">
        <v>0</v>
      </c>
      <c r="M1159" s="5">
        <v>34.062954545454545</v>
      </c>
      <c r="N1159" s="5">
        <v>32.964409722222221</v>
      </c>
      <c r="O1159" s="5">
        <v>44.053819444444443</v>
      </c>
      <c r="P1159" s="5">
        <v>4.2180266203703711</v>
      </c>
      <c r="Q1159" s="5">
        <v>8.135612247262257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f t="shared" si="86"/>
        <v>149.46308736309319</v>
      </c>
      <c r="Z1159" s="5">
        <v>26.028264783339353</v>
      </c>
      <c r="AA1159" s="5">
        <v>0</v>
      </c>
      <c r="AB1159" s="5">
        <f>VLOOKUP($E1159,Parametros!$B$3:$F$14,2,FALSE)</f>
        <v>7</v>
      </c>
      <c r="AC1159" s="5" t="str">
        <f>VLOOKUP($E1159,Parametros!$B$3:$F$14,4,FALSE)</f>
        <v>20227</v>
      </c>
      <c r="AD1159" s="5" t="str">
        <f>VLOOKUP($E1159,Parametros!$B$3:$F$14,5,FALSE)</f>
        <v>2022-7-01</v>
      </c>
      <c r="AE1159" s="5">
        <v>0</v>
      </c>
      <c r="AF1159" t="s">
        <v>409</v>
      </c>
      <c r="AG1159" t="s">
        <v>419</v>
      </c>
      <c r="AH1159" s="40">
        <f t="shared" si="87"/>
        <v>673.38420946265524</v>
      </c>
      <c r="AJ1159" t="str">
        <f t="shared" ref="AJ1159:AJ1222" si="88">TRIM(_xlfn.CONCAT("INSERT INTO TABLA_PRESUPUESTO VALUES ('",A1159,"','",B1159,"','",C1159,"',",D1159,",'",E1159,"',",SUBSTITUTE(ROUND(F1159,6),",","."),",'",G1159,"',",SUBSTITUTE(ROUND(H1159,6),",","."),",",SUBSTITUTE(ROUND(I1159,6),",","."),",",SUBSTITUTE(ROUND(J1159,6),",","."),",",SUBSTITUTE(ROUND(K1159,6),",","."),",",SUBSTITUTE(ROUND(L1159,6),",","."),",",SUBSTITUTE(ROUND(M1159,6),",","."),",",SUBSTITUTE(ROUND(N1159,6),",","."),",",SUBSTITUTE(ROUND(O1159,6),",","."),",",SUBSTITUTE(ROUND(P1159,6),",","."),",",SUBSTITUTE(ROUND(Q1159,6),",","."),",",SUBSTITUTE(ROUND(R1159,6),",","."),",",SUBSTITUTE(ROUND(S1159,6),",","."),",",SUBSTITUTE(ROUND(T1159,6),",","."),",",SUBSTITUTE(ROUND(U1159,6),",","."),",",SUBSTITUTE(ROUND(V1159,6),",","."),",",SUBSTITUTE(ROUND(W1159,6),",","."),",",SUBSTITUTE(ROUND(X1159,6),",","."),",",SUBSTITUTE(ROUND(Y1159,6),",","."),",",SUBSTITUTE(ROUND(Z1159,6),",","."),",",SUBSTITUTE(ROUND(AA1159,6),",","."),",",AB1159,",'",AC1159,"','",AD1159,"');"))</f>
        <v>INSERT INTO TABLA_PRESUPUESTO VALUES ('VSR','80212-C','14004213-19',2022,'Julio',87.5,'USD',2362.5,1539.652703,0,0,0,34.062955,32.96441,44.053819,4.218027,8.135612,0,0,0,0,0,0,0,149.463087,26.028265,0,7,'20227','2022-7-01');</v>
      </c>
    </row>
    <row r="1160" spans="1:36" x14ac:dyDescent="0.2">
      <c r="A1160" s="7" t="s">
        <v>117</v>
      </c>
      <c r="B1160" t="s">
        <v>99</v>
      </c>
      <c r="C1160" t="s">
        <v>198</v>
      </c>
      <c r="D1160">
        <v>2022</v>
      </c>
      <c r="E1160" t="s">
        <v>51</v>
      </c>
      <c r="F1160" s="5">
        <v>375</v>
      </c>
      <c r="G1160" t="s">
        <v>134</v>
      </c>
      <c r="H1160" s="5">
        <v>10125</v>
      </c>
      <c r="I1160" s="5">
        <v>6934.538799757418</v>
      </c>
      <c r="J1160" s="5">
        <v>0</v>
      </c>
      <c r="K1160" s="5">
        <v>0</v>
      </c>
      <c r="L1160" s="5">
        <v>0</v>
      </c>
      <c r="M1160" s="5">
        <v>145.9840909090909</v>
      </c>
      <c r="N1160" s="5">
        <v>141.27604166666666</v>
      </c>
      <c r="O1160" s="5">
        <v>188.80208333333334</v>
      </c>
      <c r="P1160" s="5">
        <v>18.077256944444443</v>
      </c>
      <c r="Q1160" s="5">
        <v>34.86690963112396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f t="shared" si="86"/>
        <v>640.55608869897083</v>
      </c>
      <c r="Z1160" s="5">
        <v>111.5497062143115</v>
      </c>
      <c r="AA1160" s="5">
        <v>0</v>
      </c>
      <c r="AB1160" s="5">
        <f>VLOOKUP($E1160,Parametros!$B$3:$F$14,2,FALSE)</f>
        <v>7</v>
      </c>
      <c r="AC1160" s="5" t="str">
        <f>VLOOKUP($E1160,Parametros!$B$3:$F$14,4,FALSE)</f>
        <v>20227</v>
      </c>
      <c r="AD1160" s="5" t="str">
        <f>VLOOKUP($E1160,Parametros!$B$3:$F$14,5,FALSE)</f>
        <v>2022-7-01</v>
      </c>
      <c r="AE1160" s="5">
        <v>0</v>
      </c>
      <c r="AF1160" t="s">
        <v>409</v>
      </c>
      <c r="AG1160" t="s">
        <v>419</v>
      </c>
      <c r="AH1160" s="40">
        <f t="shared" si="87"/>
        <v>2549.9051115436114</v>
      </c>
      <c r="AJ1160" t="str">
        <f t="shared" si="88"/>
        <v>INSERT INTO TABLA_PRESUPUESTO VALUES ('VSR','80212-C','14004590-19',2022,'Julio',375,'USD',10125,6934.5388,0,0,0,145.984091,141.276042,188.802083,18.077257,34.86691,0,0,0,0,0,0,0,640.556089,111.549706,0,7,'20227','2022-7-01');</v>
      </c>
    </row>
    <row r="1161" spans="1:36" x14ac:dyDescent="0.2">
      <c r="A1161" s="7" t="s">
        <v>117</v>
      </c>
      <c r="B1161" t="s">
        <v>209</v>
      </c>
      <c r="C1161" t="s">
        <v>189</v>
      </c>
      <c r="D1161">
        <v>2022</v>
      </c>
      <c r="E1161" t="s">
        <v>51</v>
      </c>
      <c r="F1161" s="5">
        <v>18.75</v>
      </c>
      <c r="G1161" t="s">
        <v>134</v>
      </c>
      <c r="H1161" s="5">
        <v>2850</v>
      </c>
      <c r="I1161" s="5">
        <v>1550.0638503171667</v>
      </c>
      <c r="J1161" s="5">
        <v>0</v>
      </c>
      <c r="K1161" s="5">
        <v>213.75</v>
      </c>
      <c r="L1161" s="5">
        <v>9.7475019022375822</v>
      </c>
      <c r="M1161" s="5">
        <v>11.780578512396692</v>
      </c>
      <c r="N1161" s="5">
        <v>6.5204326923076934</v>
      </c>
      <c r="O1161" s="5">
        <v>8.7139423076923084</v>
      </c>
      <c r="P1161" s="5">
        <v>0.83433493589743601</v>
      </c>
      <c r="Q1161" s="5">
        <v>9.8143893776497073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f t="shared" ref="Y1161:Y1200" si="89">+M1161+N1161+O1161+P1161+T1161+U1161+V1161+Z1161+AA1161+S1161+X1161+Q1161+R1161</f>
        <v>43.241163136659409</v>
      </c>
      <c r="Z1161" s="5">
        <v>5.5774853107155753</v>
      </c>
      <c r="AA1161" s="5">
        <v>0</v>
      </c>
      <c r="AB1161" s="5">
        <f>VLOOKUP($E1161,Parametros!$B$3:$F$14,2,FALSE)</f>
        <v>7</v>
      </c>
      <c r="AC1161" s="5" t="str">
        <f>VLOOKUP($E1161,Parametros!$B$3:$F$14,4,FALSE)</f>
        <v>20227</v>
      </c>
      <c r="AD1161" s="5" t="str">
        <f>VLOOKUP($E1161,Parametros!$B$3:$F$14,5,FALSE)</f>
        <v>2022-7-01</v>
      </c>
      <c r="AE1161" s="5">
        <v>0</v>
      </c>
      <c r="AF1161" t="s">
        <v>409</v>
      </c>
      <c r="AG1161" t="s">
        <v>422</v>
      </c>
      <c r="AH1161" s="40">
        <f t="shared" ref="AH1161:AH1200" si="90">+H1161-SUM(I1161:X1161)-SUM(Z1161:AA1161)</f>
        <v>1033.1974846439364</v>
      </c>
      <c r="AJ1161" t="str">
        <f t="shared" si="88"/>
        <v>INSERT INTO TABLA_PRESUPUESTO VALUES ('VSR','80227-C','14005073-18',2022,'Julio',18.75,'USD',2850,1550.06385,0,213.75,9.747502,11.780579,6.520433,8.713942,0.834335,9.814389,0,0,0,0,0,0,0,43.241163,5.577485,0,7,'20227','2022-7-01');</v>
      </c>
    </row>
    <row r="1162" spans="1:36" x14ac:dyDescent="0.2">
      <c r="A1162" s="7" t="s">
        <v>117</v>
      </c>
      <c r="B1162" t="s">
        <v>209</v>
      </c>
      <c r="C1162" t="s">
        <v>210</v>
      </c>
      <c r="D1162">
        <v>2022</v>
      </c>
      <c r="E1162" t="s">
        <v>51</v>
      </c>
      <c r="F1162" s="5">
        <v>25</v>
      </c>
      <c r="G1162" t="s">
        <v>134</v>
      </c>
      <c r="H1162" s="5">
        <v>1000</v>
      </c>
      <c r="I1162" s="5">
        <v>365.03793909891522</v>
      </c>
      <c r="J1162" s="5">
        <v>0</v>
      </c>
      <c r="K1162" s="5">
        <v>75</v>
      </c>
      <c r="L1162" s="5">
        <v>12.996669202983444</v>
      </c>
      <c r="M1162" s="5">
        <v>15.707438016528924</v>
      </c>
      <c r="N1162" s="5">
        <v>8.6939102564102573</v>
      </c>
      <c r="O1162" s="5">
        <v>11.618589743589743</v>
      </c>
      <c r="P1162" s="5">
        <v>1.1124465811965811</v>
      </c>
      <c r="Q1162" s="5">
        <v>3.4436453956665636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f t="shared" si="89"/>
        <v>48.012677074346172</v>
      </c>
      <c r="Z1162" s="5">
        <v>7.436647080954101</v>
      </c>
      <c r="AA1162" s="5">
        <v>0</v>
      </c>
      <c r="AB1162" s="5">
        <f>VLOOKUP($E1162,Parametros!$B$3:$F$14,2,FALSE)</f>
        <v>7</v>
      </c>
      <c r="AC1162" s="5" t="str">
        <f>VLOOKUP($E1162,Parametros!$B$3:$F$14,4,FALSE)</f>
        <v>20227</v>
      </c>
      <c r="AD1162" s="5" t="str">
        <f>VLOOKUP($E1162,Parametros!$B$3:$F$14,5,FALSE)</f>
        <v>2022-7-01</v>
      </c>
      <c r="AE1162" s="5">
        <v>0</v>
      </c>
      <c r="AF1162" t="s">
        <v>409</v>
      </c>
      <c r="AG1162" t="s">
        <v>422</v>
      </c>
      <c r="AH1162" s="40">
        <f t="shared" si="90"/>
        <v>498.95271462375513</v>
      </c>
      <c r="AJ1162" t="str">
        <f t="shared" si="88"/>
        <v>INSERT INTO TABLA_PRESUPUESTO VALUES ('VSR','80227-C','14005070-20',2022,'Julio',25,'USD',1000,365.037939,0,75,12.996669,15.707438,8.69391,11.61859,1.112447,3.443645,0,0,0,0,0,0,0,48.012677,7.436647,0,7,'20227','2022-7-01');</v>
      </c>
    </row>
    <row r="1163" spans="1:36" x14ac:dyDescent="0.2">
      <c r="A1163" s="7" t="s">
        <v>117</v>
      </c>
      <c r="B1163" t="s">
        <v>209</v>
      </c>
      <c r="C1163" t="s">
        <v>211</v>
      </c>
      <c r="D1163">
        <v>2022</v>
      </c>
      <c r="E1163" t="s">
        <v>51</v>
      </c>
      <c r="F1163" s="5">
        <v>200</v>
      </c>
      <c r="G1163" t="s">
        <v>134</v>
      </c>
      <c r="H1163" s="5">
        <v>8000</v>
      </c>
      <c r="I1163" s="5">
        <v>4069.565909479878</v>
      </c>
      <c r="J1163" s="5">
        <v>0</v>
      </c>
      <c r="K1163" s="5">
        <v>600</v>
      </c>
      <c r="L1163" s="5">
        <v>103.97335362386755</v>
      </c>
      <c r="M1163" s="5">
        <v>125.65950413223139</v>
      </c>
      <c r="N1163" s="5">
        <v>69.551282051282058</v>
      </c>
      <c r="O1163" s="5">
        <v>92.948717948717942</v>
      </c>
      <c r="P1163" s="5">
        <v>8.899572649572649</v>
      </c>
      <c r="Q1163" s="5">
        <v>27.549163165332509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f t="shared" si="89"/>
        <v>384.10141659476938</v>
      </c>
      <c r="Z1163" s="5">
        <v>59.493176647632808</v>
      </c>
      <c r="AA1163" s="5">
        <v>0</v>
      </c>
      <c r="AB1163" s="5">
        <f>VLOOKUP($E1163,Parametros!$B$3:$F$14,2,FALSE)</f>
        <v>7</v>
      </c>
      <c r="AC1163" s="5" t="str">
        <f>VLOOKUP($E1163,Parametros!$B$3:$F$14,4,FALSE)</f>
        <v>20227</v>
      </c>
      <c r="AD1163" s="5" t="str">
        <f>VLOOKUP($E1163,Parametros!$B$3:$F$14,5,FALSE)</f>
        <v>2022-7-01</v>
      </c>
      <c r="AE1163" s="5">
        <v>0</v>
      </c>
      <c r="AF1163" t="s">
        <v>409</v>
      </c>
      <c r="AG1163" t="s">
        <v>422</v>
      </c>
      <c r="AH1163" s="40">
        <f t="shared" si="90"/>
        <v>2842.3593203014862</v>
      </c>
      <c r="AJ1163" t="str">
        <f t="shared" si="88"/>
        <v>INSERT INTO TABLA_PRESUPUESTO VALUES ('VSR','80227-C','14005071-19',2022,'Julio',200,'USD',8000,4069.565909,0,600,103.973354,125.659504,69.551282,92.948718,8.899573,27.549163,0,0,0,0,0,0,0,384.101417,59.493177,0,7,'20227','2022-7-01');</v>
      </c>
    </row>
    <row r="1164" spans="1:36" x14ac:dyDescent="0.2">
      <c r="A1164" s="7" t="s">
        <v>117</v>
      </c>
      <c r="B1164" t="s">
        <v>209</v>
      </c>
      <c r="C1164" t="s">
        <v>212</v>
      </c>
      <c r="D1164">
        <v>2022</v>
      </c>
      <c r="E1164" t="s">
        <v>51</v>
      </c>
      <c r="F1164" s="5">
        <v>125</v>
      </c>
      <c r="G1164" t="s">
        <v>134</v>
      </c>
      <c r="H1164" s="5">
        <v>5000</v>
      </c>
      <c r="I1164" s="5">
        <v>2368.5931303118709</v>
      </c>
      <c r="J1164" s="5">
        <v>0</v>
      </c>
      <c r="K1164" s="5">
        <v>375</v>
      </c>
      <c r="L1164" s="5">
        <v>64.983346014917217</v>
      </c>
      <c r="M1164" s="5">
        <v>78.537190082644614</v>
      </c>
      <c r="N1164" s="5">
        <v>43.469551282051285</v>
      </c>
      <c r="O1164" s="5">
        <v>58.092948717948723</v>
      </c>
      <c r="P1164" s="5">
        <v>5.5622329059829063</v>
      </c>
      <c r="Q1164" s="5">
        <v>17.218226978332819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f t="shared" si="89"/>
        <v>240.06338537173085</v>
      </c>
      <c r="Z1164" s="5">
        <v>37.183235404770507</v>
      </c>
      <c r="AA1164" s="5">
        <v>0</v>
      </c>
      <c r="AB1164" s="5">
        <f>VLOOKUP($E1164,Parametros!$B$3:$F$14,2,FALSE)</f>
        <v>7</v>
      </c>
      <c r="AC1164" s="5" t="str">
        <f>VLOOKUP($E1164,Parametros!$B$3:$F$14,4,FALSE)</f>
        <v>20227</v>
      </c>
      <c r="AD1164" s="5" t="str">
        <f>VLOOKUP($E1164,Parametros!$B$3:$F$14,5,FALSE)</f>
        <v>2022-7-01</v>
      </c>
      <c r="AE1164" s="5">
        <v>0</v>
      </c>
      <c r="AF1164" t="s">
        <v>409</v>
      </c>
      <c r="AG1164" t="s">
        <v>422</v>
      </c>
      <c r="AH1164" s="40">
        <f t="shared" si="90"/>
        <v>1951.3601383014811</v>
      </c>
      <c r="AJ1164" t="str">
        <f t="shared" si="88"/>
        <v>INSERT INTO TABLA_PRESUPUESTO VALUES ('VSR','80227-C','14005072-20',2022,'Julio',125,'USD',5000,2368.59313,0,375,64.983346,78.53719,43.469551,58.092949,5.562233,17.218227,0,0,0,0,0,0,0,240.063385,37.183235,0,7,'20227','2022-7-01');</v>
      </c>
    </row>
    <row r="1165" spans="1:36" x14ac:dyDescent="0.2">
      <c r="A1165" s="7" t="s">
        <v>117</v>
      </c>
      <c r="B1165" t="s">
        <v>213</v>
      </c>
      <c r="C1165" t="s">
        <v>133</v>
      </c>
      <c r="D1165">
        <v>2022</v>
      </c>
      <c r="E1165" t="s">
        <v>51</v>
      </c>
      <c r="F1165" s="5">
        <v>12.5</v>
      </c>
      <c r="G1165" t="s">
        <v>134</v>
      </c>
      <c r="H1165" s="5">
        <v>3000</v>
      </c>
      <c r="I1165" s="5">
        <v>858.7615771402119</v>
      </c>
      <c r="J1165" s="5">
        <v>0</v>
      </c>
      <c r="K1165" s="5">
        <v>225</v>
      </c>
      <c r="L1165" s="5">
        <v>6.498334601491722</v>
      </c>
      <c r="M1165" s="5">
        <v>13.827830188679243</v>
      </c>
      <c r="N1165" s="5">
        <v>4.7688115330520393</v>
      </c>
      <c r="O1165" s="5">
        <v>6.3730661040787622</v>
      </c>
      <c r="P1165" s="5">
        <v>0.61020276605719637</v>
      </c>
      <c r="Q1165" s="5">
        <v>10.330936186999692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f t="shared" si="89"/>
        <v>39.629170319343984</v>
      </c>
      <c r="Z1165" s="5">
        <v>3.7183235404770505</v>
      </c>
      <c r="AA1165" s="5">
        <v>0</v>
      </c>
      <c r="AB1165" s="5">
        <f>VLOOKUP($E1165,Parametros!$B$3:$F$14,2,FALSE)</f>
        <v>7</v>
      </c>
      <c r="AC1165" s="5" t="str">
        <f>VLOOKUP($E1165,Parametros!$B$3:$F$14,4,FALSE)</f>
        <v>20227</v>
      </c>
      <c r="AD1165" s="5" t="str">
        <f>VLOOKUP($E1165,Parametros!$B$3:$F$14,5,FALSE)</f>
        <v>2022-7-01</v>
      </c>
      <c r="AE1165" s="5">
        <v>0</v>
      </c>
      <c r="AF1165" t="s">
        <v>409</v>
      </c>
      <c r="AG1165" t="s">
        <v>423</v>
      </c>
      <c r="AH1165" s="40">
        <f t="shared" si="90"/>
        <v>1870.1109179389523</v>
      </c>
      <c r="AJ1165" t="str">
        <f t="shared" si="88"/>
        <v>INSERT INTO TABLA_PRESUPUESTO VALUES ('VSR','80229-C','14004807-18',2022,'Julio',12.5,'USD',3000,858.761577,0,225,6.498335,13.82783,4.768812,6.373066,0.610203,10.330936,0,0,0,0,0,0,0,39.62917,3.718324,0,7,'20227','2022-7-01');</v>
      </c>
    </row>
    <row r="1166" spans="1:36" x14ac:dyDescent="0.2">
      <c r="A1166" s="7" t="s">
        <v>117</v>
      </c>
      <c r="B1166" t="s">
        <v>213</v>
      </c>
      <c r="C1166" t="s">
        <v>135</v>
      </c>
      <c r="D1166">
        <v>2022</v>
      </c>
      <c r="E1166" t="s">
        <v>51</v>
      </c>
      <c r="F1166" s="5">
        <v>12.5</v>
      </c>
      <c r="G1166" t="s">
        <v>134</v>
      </c>
      <c r="H1166" s="5">
        <v>2250</v>
      </c>
      <c r="I1166" s="5">
        <v>1033.3759002114443</v>
      </c>
      <c r="J1166" s="5">
        <v>0</v>
      </c>
      <c r="K1166" s="5">
        <v>168.75</v>
      </c>
      <c r="L1166" s="5">
        <v>6.498334601491722</v>
      </c>
      <c r="M1166" s="5">
        <v>13.827830188679243</v>
      </c>
      <c r="N1166" s="5">
        <v>4.7688115330520393</v>
      </c>
      <c r="O1166" s="5">
        <v>6.3730661040787622</v>
      </c>
      <c r="P1166" s="5">
        <v>0.61020276605719637</v>
      </c>
      <c r="Q1166" s="5">
        <v>7.7482021402497683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f t="shared" si="89"/>
        <v>37.046436272594057</v>
      </c>
      <c r="Z1166" s="5">
        <v>3.7183235404770505</v>
      </c>
      <c r="AA1166" s="5">
        <v>0</v>
      </c>
      <c r="AB1166" s="5">
        <f>VLOOKUP($E1166,Parametros!$B$3:$F$14,2,FALSE)</f>
        <v>7</v>
      </c>
      <c r="AC1166" s="5" t="str">
        <f>VLOOKUP($E1166,Parametros!$B$3:$F$14,4,FALSE)</f>
        <v>20227</v>
      </c>
      <c r="AD1166" s="5" t="str">
        <f>VLOOKUP($E1166,Parametros!$B$3:$F$14,5,FALSE)</f>
        <v>2022-7-01</v>
      </c>
      <c r="AE1166" s="5">
        <v>0</v>
      </c>
      <c r="AF1166" t="s">
        <v>409</v>
      </c>
      <c r="AG1166" t="s">
        <v>423</v>
      </c>
      <c r="AH1166" s="40">
        <f t="shared" si="90"/>
        <v>1004.3293289144699</v>
      </c>
      <c r="AJ1166" t="str">
        <f t="shared" si="88"/>
        <v>INSERT INTO TABLA_PRESUPUESTO VALUES ('VSR','80229-C','14004877-18',2022,'Julio',12.5,'USD',2250,1033.3759,0,168.75,6.498335,13.82783,4.768812,6.373066,0.610203,7.748202,0,0,0,0,0,0,0,37.046436,3.718324,0,7,'20227','2022-7-01');</v>
      </c>
    </row>
    <row r="1167" spans="1:36" x14ac:dyDescent="0.2">
      <c r="A1167" s="7" t="s">
        <v>117</v>
      </c>
      <c r="B1167" t="s">
        <v>213</v>
      </c>
      <c r="C1167" t="s">
        <v>214</v>
      </c>
      <c r="D1167">
        <v>2022</v>
      </c>
      <c r="E1167" t="s">
        <v>51</v>
      </c>
      <c r="F1167" s="5">
        <v>25</v>
      </c>
      <c r="G1167" t="s">
        <v>134</v>
      </c>
      <c r="H1167" s="5">
        <v>1375</v>
      </c>
      <c r="I1167" s="5">
        <v>561.06490269365577</v>
      </c>
      <c r="J1167" s="5">
        <v>0</v>
      </c>
      <c r="K1167" s="5">
        <v>103.25</v>
      </c>
      <c r="L1167" s="5">
        <v>12.996669202983444</v>
      </c>
      <c r="M1167" s="5">
        <v>27.655660377358487</v>
      </c>
      <c r="N1167" s="5">
        <v>9.5376230661040786</v>
      </c>
      <c r="O1167" s="5">
        <v>12.746132208157524</v>
      </c>
      <c r="P1167" s="5">
        <v>1.2204055321143927</v>
      </c>
      <c r="Q1167" s="5">
        <v>4.7350124190415253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f t="shared" si="89"/>
        <v>63.331480683730106</v>
      </c>
      <c r="Z1167" s="5">
        <v>7.436647080954101</v>
      </c>
      <c r="AA1167" s="5">
        <v>0</v>
      </c>
      <c r="AB1167" s="5">
        <f>VLOOKUP($E1167,Parametros!$B$3:$F$14,2,FALSE)</f>
        <v>7</v>
      </c>
      <c r="AC1167" s="5" t="str">
        <f>VLOOKUP($E1167,Parametros!$B$3:$F$14,4,FALSE)</f>
        <v>20227</v>
      </c>
      <c r="AD1167" s="5" t="str">
        <f>VLOOKUP($E1167,Parametros!$B$3:$F$14,5,FALSE)</f>
        <v>2022-7-01</v>
      </c>
      <c r="AE1167" s="5">
        <v>0</v>
      </c>
      <c r="AF1167" t="s">
        <v>409</v>
      </c>
      <c r="AG1167" t="s">
        <v>423</v>
      </c>
      <c r="AH1167" s="40">
        <f t="shared" si="90"/>
        <v>634.35694741963084</v>
      </c>
      <c r="AJ1167" t="str">
        <f t="shared" si="88"/>
        <v>INSERT INTO TABLA_PRESUPUESTO VALUES ('VSR','80229-C','14005086-19',2022,'Julio',25,'USD',1375,561.064903,0,103.25,12.996669,27.65566,9.537623,12.746132,1.220406,4.735012,0,0,0,0,0,0,0,63.331481,7.436647,0,7,'20227','2022-7-01');</v>
      </c>
    </row>
    <row r="1168" spans="1:36" x14ac:dyDescent="0.2">
      <c r="A1168" s="7" t="s">
        <v>117</v>
      </c>
      <c r="B1168" t="s">
        <v>213</v>
      </c>
      <c r="C1168" t="s">
        <v>153</v>
      </c>
      <c r="D1168">
        <v>2022</v>
      </c>
      <c r="E1168" t="s">
        <v>51</v>
      </c>
      <c r="F1168" s="5">
        <v>25</v>
      </c>
      <c r="G1168" t="s">
        <v>134</v>
      </c>
      <c r="H1168" s="5">
        <v>1375</v>
      </c>
      <c r="I1168" s="5">
        <v>535.82931085798111</v>
      </c>
      <c r="J1168" s="5">
        <v>0</v>
      </c>
      <c r="K1168" s="5">
        <v>103.25</v>
      </c>
      <c r="L1168" s="5">
        <v>12.996669202983444</v>
      </c>
      <c r="M1168" s="5">
        <v>27.655660377358487</v>
      </c>
      <c r="N1168" s="5">
        <v>9.5376230661040786</v>
      </c>
      <c r="O1168" s="5">
        <v>12.746132208157524</v>
      </c>
      <c r="P1168" s="5">
        <v>1.2204055321143927</v>
      </c>
      <c r="Q1168" s="5">
        <v>4.7350124190415253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f t="shared" si="89"/>
        <v>63.331480683730106</v>
      </c>
      <c r="Z1168" s="5">
        <v>7.436647080954101</v>
      </c>
      <c r="AA1168" s="5">
        <v>0</v>
      </c>
      <c r="AB1168" s="5">
        <f>VLOOKUP($E1168,Parametros!$B$3:$F$14,2,FALSE)</f>
        <v>7</v>
      </c>
      <c r="AC1168" s="5" t="str">
        <f>VLOOKUP($E1168,Parametros!$B$3:$F$14,4,FALSE)</f>
        <v>20227</v>
      </c>
      <c r="AD1168" s="5" t="str">
        <f>VLOOKUP($E1168,Parametros!$B$3:$F$14,5,FALSE)</f>
        <v>2022-7-01</v>
      </c>
      <c r="AE1168" s="5">
        <v>0</v>
      </c>
      <c r="AF1168" t="s">
        <v>409</v>
      </c>
      <c r="AG1168" t="s">
        <v>423</v>
      </c>
      <c r="AH1168" s="40">
        <f t="shared" si="90"/>
        <v>659.5925392553055</v>
      </c>
      <c r="AJ1168" t="str">
        <f t="shared" si="88"/>
        <v>INSERT INTO TABLA_PRESUPUESTO VALUES ('VSR','80229-C','14005087-20',2022,'Julio',25,'USD',1375,535.829311,0,103.25,12.996669,27.65566,9.537623,12.746132,1.220406,4.735012,0,0,0,0,0,0,0,63.331481,7.436647,0,7,'20227','2022-7-01');</v>
      </c>
    </row>
    <row r="1169" spans="1:36" x14ac:dyDescent="0.2">
      <c r="A1169" s="7" t="s">
        <v>117</v>
      </c>
      <c r="B1169" t="s">
        <v>213</v>
      </c>
      <c r="C1169" t="s">
        <v>122</v>
      </c>
      <c r="D1169">
        <v>2022</v>
      </c>
      <c r="E1169" t="s">
        <v>51</v>
      </c>
      <c r="F1169" s="5">
        <v>12.5</v>
      </c>
      <c r="G1169" t="s">
        <v>134</v>
      </c>
      <c r="H1169" s="5">
        <v>1500</v>
      </c>
      <c r="I1169" s="5">
        <v>682.43872817918066</v>
      </c>
      <c r="J1169" s="5">
        <v>0</v>
      </c>
      <c r="K1169" s="5">
        <v>112.5</v>
      </c>
      <c r="L1169" s="5">
        <v>6.498334601491722</v>
      </c>
      <c r="M1169" s="5">
        <v>13.827830188679243</v>
      </c>
      <c r="N1169" s="5">
        <v>4.7688115330520393</v>
      </c>
      <c r="O1169" s="5">
        <v>6.3730661040787622</v>
      </c>
      <c r="P1169" s="5">
        <v>0.61020276605719637</v>
      </c>
      <c r="Q1169" s="5">
        <v>5.1654680934998458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f t="shared" si="89"/>
        <v>34.463702225844138</v>
      </c>
      <c r="Z1169" s="5">
        <v>3.7183235404770505</v>
      </c>
      <c r="AA1169" s="5">
        <v>0</v>
      </c>
      <c r="AB1169" s="5">
        <f>VLOOKUP($E1169,Parametros!$B$3:$F$14,2,FALSE)</f>
        <v>7</v>
      </c>
      <c r="AC1169" s="5" t="str">
        <f>VLOOKUP($E1169,Parametros!$B$3:$F$14,4,FALSE)</f>
        <v>20227</v>
      </c>
      <c r="AD1169" s="5" t="str">
        <f>VLOOKUP($E1169,Parametros!$B$3:$F$14,5,FALSE)</f>
        <v>2022-7-01</v>
      </c>
      <c r="AE1169" s="5">
        <v>0</v>
      </c>
      <c r="AF1169" t="s">
        <v>409</v>
      </c>
      <c r="AG1169" t="s">
        <v>423</v>
      </c>
      <c r="AH1169" s="40">
        <f t="shared" si="90"/>
        <v>664.09923499348338</v>
      </c>
      <c r="AJ1169" t="str">
        <f t="shared" si="88"/>
        <v>INSERT INTO TABLA_PRESUPUESTO VALUES ('VSR','80229-C','14005080-18',2022,'Julio',12.5,'USD',1500,682.438728,0,112.5,6.498335,13.82783,4.768812,6.373066,0.610203,5.165468,0,0,0,0,0,0,0,34.463702,3.718324,0,7,'20227','2022-7-01');</v>
      </c>
    </row>
    <row r="1170" spans="1:36" x14ac:dyDescent="0.2">
      <c r="A1170" s="7" t="s">
        <v>117</v>
      </c>
      <c r="B1170" t="s">
        <v>213</v>
      </c>
      <c r="C1170" t="s">
        <v>144</v>
      </c>
      <c r="D1170">
        <v>2022</v>
      </c>
      <c r="E1170" t="s">
        <v>51</v>
      </c>
      <c r="F1170" s="5">
        <v>12.5</v>
      </c>
      <c r="G1170" t="s">
        <v>134</v>
      </c>
      <c r="H1170" s="5">
        <v>1500</v>
      </c>
      <c r="I1170" s="5">
        <v>1171.699114146279</v>
      </c>
      <c r="J1170" s="5">
        <v>0</v>
      </c>
      <c r="K1170" s="5">
        <v>112.5</v>
      </c>
      <c r="L1170" s="5">
        <v>6.498334601491722</v>
      </c>
      <c r="M1170" s="5">
        <v>13.827830188679243</v>
      </c>
      <c r="N1170" s="5">
        <v>4.7688115330520393</v>
      </c>
      <c r="O1170" s="5">
        <v>6.3730661040787622</v>
      </c>
      <c r="P1170" s="5">
        <v>0.61020276605719637</v>
      </c>
      <c r="Q1170" s="5">
        <v>5.1654680934998458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f t="shared" si="89"/>
        <v>34.463702225844138</v>
      </c>
      <c r="Z1170" s="5">
        <v>3.7183235404770505</v>
      </c>
      <c r="AA1170" s="5">
        <v>0</v>
      </c>
      <c r="AB1170" s="5">
        <f>VLOOKUP($E1170,Parametros!$B$3:$F$14,2,FALSE)</f>
        <v>7</v>
      </c>
      <c r="AC1170" s="5" t="str">
        <f>VLOOKUP($E1170,Parametros!$B$3:$F$14,4,FALSE)</f>
        <v>20227</v>
      </c>
      <c r="AD1170" s="5" t="str">
        <f>VLOOKUP($E1170,Parametros!$B$3:$F$14,5,FALSE)</f>
        <v>2022-7-01</v>
      </c>
      <c r="AE1170" s="5">
        <v>0</v>
      </c>
      <c r="AF1170" t="s">
        <v>409</v>
      </c>
      <c r="AG1170" t="s">
        <v>423</v>
      </c>
      <c r="AH1170" s="40">
        <f t="shared" si="90"/>
        <v>174.83884902638511</v>
      </c>
      <c r="AJ1170" t="str">
        <f t="shared" si="88"/>
        <v>INSERT INTO TABLA_PRESUPUESTO VALUES ('VSR','80229-C','14004879-18',2022,'Julio',12.5,'USD',1500,1171.699114,0,112.5,6.498335,13.82783,4.768812,6.373066,0.610203,5.165468,0,0,0,0,0,0,0,34.463702,3.718324,0,7,'20227','2022-7-01');</v>
      </c>
    </row>
    <row r="1171" spans="1:36" x14ac:dyDescent="0.2">
      <c r="A1171" s="7" t="s">
        <v>117</v>
      </c>
      <c r="B1171" t="s">
        <v>213</v>
      </c>
      <c r="C1171" t="s">
        <v>192</v>
      </c>
      <c r="D1171">
        <v>2022</v>
      </c>
      <c r="E1171" t="s">
        <v>51</v>
      </c>
      <c r="F1171" s="5">
        <v>37.5</v>
      </c>
      <c r="G1171" t="s">
        <v>134</v>
      </c>
      <c r="H1171" s="5">
        <v>1650</v>
      </c>
      <c r="I1171" s="5">
        <v>670.22149459356126</v>
      </c>
      <c r="J1171" s="5">
        <v>0</v>
      </c>
      <c r="K1171" s="5">
        <v>123.75</v>
      </c>
      <c r="L1171" s="5">
        <v>19.495003804475164</v>
      </c>
      <c r="M1171" s="5">
        <v>41.48349056603773</v>
      </c>
      <c r="N1171" s="5">
        <v>14.306434599156118</v>
      </c>
      <c r="O1171" s="5">
        <v>19.119198312236286</v>
      </c>
      <c r="P1171" s="5">
        <v>1.8306082981715892</v>
      </c>
      <c r="Q1171" s="5">
        <v>5.6820149028498301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f t="shared" si="89"/>
        <v>93.576717299882702</v>
      </c>
      <c r="Z1171" s="5">
        <v>11.154970621431151</v>
      </c>
      <c r="AA1171" s="5">
        <v>0</v>
      </c>
      <c r="AB1171" s="5">
        <f>VLOOKUP($E1171,Parametros!$B$3:$F$14,2,FALSE)</f>
        <v>7</v>
      </c>
      <c r="AC1171" s="5" t="str">
        <f>VLOOKUP($E1171,Parametros!$B$3:$F$14,4,FALSE)</f>
        <v>20227</v>
      </c>
      <c r="AD1171" s="5" t="str">
        <f>VLOOKUP($E1171,Parametros!$B$3:$F$14,5,FALSE)</f>
        <v>2022-7-01</v>
      </c>
      <c r="AE1171" s="5">
        <v>0</v>
      </c>
      <c r="AF1171" t="s">
        <v>409</v>
      </c>
      <c r="AG1171" t="s">
        <v>423</v>
      </c>
      <c r="AH1171" s="40">
        <f t="shared" si="90"/>
        <v>742.95678430208091</v>
      </c>
      <c r="AJ1171" t="str">
        <f t="shared" si="88"/>
        <v>INSERT INTO TABLA_PRESUPUESTO VALUES ('VSR','80229-C','14005089-20',2022,'Julio',37.5,'USD',1650,670.221495,0,123.75,19.495004,41.483491,14.306435,19.119198,1.830608,5.682015,0,0,0,0,0,0,0,93.576717,11.154971,0,7,'20227','2022-7-01');</v>
      </c>
    </row>
    <row r="1172" spans="1:36" x14ac:dyDescent="0.2">
      <c r="A1172" s="7" t="s">
        <v>117</v>
      </c>
      <c r="B1172" t="s">
        <v>213</v>
      </c>
      <c r="C1172" t="s">
        <v>215</v>
      </c>
      <c r="D1172">
        <v>2022</v>
      </c>
      <c r="E1172" t="s">
        <v>51</v>
      </c>
      <c r="F1172" s="5">
        <v>37.5</v>
      </c>
      <c r="G1172" t="s">
        <v>134</v>
      </c>
      <c r="H1172" s="5">
        <v>1650</v>
      </c>
      <c r="I1172" s="5">
        <v>703.186568521499</v>
      </c>
      <c r="J1172" s="5">
        <v>0</v>
      </c>
      <c r="K1172" s="5">
        <v>123.75</v>
      </c>
      <c r="L1172" s="5">
        <v>19.495003804475164</v>
      </c>
      <c r="M1172" s="5">
        <v>41.48349056603773</v>
      </c>
      <c r="N1172" s="5">
        <v>14.306434599156118</v>
      </c>
      <c r="O1172" s="5">
        <v>19.119198312236286</v>
      </c>
      <c r="P1172" s="5">
        <v>1.8306082981715892</v>
      </c>
      <c r="Q1172" s="5">
        <v>5.6820149028498301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f t="shared" si="89"/>
        <v>93.576717299882702</v>
      </c>
      <c r="Z1172" s="5">
        <v>11.154970621431151</v>
      </c>
      <c r="AA1172" s="5">
        <v>0</v>
      </c>
      <c r="AB1172" s="5">
        <f>VLOOKUP($E1172,Parametros!$B$3:$F$14,2,FALSE)</f>
        <v>7</v>
      </c>
      <c r="AC1172" s="5" t="str">
        <f>VLOOKUP($E1172,Parametros!$B$3:$F$14,4,FALSE)</f>
        <v>20227</v>
      </c>
      <c r="AD1172" s="5" t="str">
        <f>VLOOKUP($E1172,Parametros!$B$3:$F$14,5,FALSE)</f>
        <v>2022-7-01</v>
      </c>
      <c r="AE1172" s="5">
        <v>0</v>
      </c>
      <c r="AF1172" t="s">
        <v>409</v>
      </c>
      <c r="AG1172" t="s">
        <v>423</v>
      </c>
      <c r="AH1172" s="40">
        <f t="shared" si="90"/>
        <v>709.99171037414317</v>
      </c>
      <c r="AJ1172" t="str">
        <f t="shared" si="88"/>
        <v>INSERT INTO TABLA_PRESUPUESTO VALUES ('VSR','80229-C','14005090-20',2022,'Julio',37.5,'USD',1650,703.186569,0,123.75,19.495004,41.483491,14.306435,19.119198,1.830608,5.682015,0,0,0,0,0,0,0,93.576717,11.154971,0,7,'20227','2022-7-01');</v>
      </c>
    </row>
    <row r="1173" spans="1:36" x14ac:dyDescent="0.2">
      <c r="A1173" s="7" t="s">
        <v>117</v>
      </c>
      <c r="B1173" t="s">
        <v>213</v>
      </c>
      <c r="C1173" t="s">
        <v>216</v>
      </c>
      <c r="D1173">
        <v>2022</v>
      </c>
      <c r="E1173" t="s">
        <v>51</v>
      </c>
      <c r="F1173" s="5">
        <v>12.5</v>
      </c>
      <c r="G1173" t="s">
        <v>134</v>
      </c>
      <c r="H1173" s="5">
        <v>550</v>
      </c>
      <c r="I1173" s="5">
        <v>172.24066754945761</v>
      </c>
      <c r="J1173" s="5">
        <v>0</v>
      </c>
      <c r="K1173" s="5">
        <v>41.25</v>
      </c>
      <c r="L1173" s="5">
        <v>6.498334601491722</v>
      </c>
      <c r="M1173" s="5">
        <v>13.827830188679243</v>
      </c>
      <c r="N1173" s="5">
        <v>4.7688115330520393</v>
      </c>
      <c r="O1173" s="5">
        <v>6.3730661040787622</v>
      </c>
      <c r="P1173" s="5">
        <v>0.61020276605719637</v>
      </c>
      <c r="Q1173" s="5">
        <v>1.89400496761661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f t="shared" si="89"/>
        <v>31.192239099960901</v>
      </c>
      <c r="Z1173" s="5">
        <v>3.7183235404770505</v>
      </c>
      <c r="AA1173" s="5">
        <v>0</v>
      </c>
      <c r="AB1173" s="5">
        <f>VLOOKUP($E1173,Parametros!$B$3:$F$14,2,FALSE)</f>
        <v>7</v>
      </c>
      <c r="AC1173" s="5" t="str">
        <f>VLOOKUP($E1173,Parametros!$B$3:$F$14,4,FALSE)</f>
        <v>20227</v>
      </c>
      <c r="AD1173" s="5" t="str">
        <f>VLOOKUP($E1173,Parametros!$B$3:$F$14,5,FALSE)</f>
        <v>2022-7-01</v>
      </c>
      <c r="AE1173" s="5">
        <v>0</v>
      </c>
      <c r="AF1173" t="s">
        <v>409</v>
      </c>
      <c r="AG1173" t="s">
        <v>423</v>
      </c>
      <c r="AH1173" s="40">
        <f t="shared" si="90"/>
        <v>298.81875874908974</v>
      </c>
      <c r="AJ1173" t="str">
        <f t="shared" si="88"/>
        <v>INSERT INTO TABLA_PRESUPUESTO VALUES ('VSR','80229-C','14005088-20',2022,'Julio',12.5,'USD',550,172.240668,0,41.25,6.498335,13.82783,4.768812,6.373066,0.610203,1.894005,0,0,0,0,0,0,0,31.192239,3.718324,0,7,'20227','2022-7-01');</v>
      </c>
    </row>
    <row r="1174" spans="1:36" x14ac:dyDescent="0.2">
      <c r="A1174" s="7" t="s">
        <v>117</v>
      </c>
      <c r="B1174" t="s">
        <v>73</v>
      </c>
      <c r="C1174" t="s">
        <v>122</v>
      </c>
      <c r="D1174">
        <v>2022</v>
      </c>
      <c r="E1174" t="s">
        <v>51</v>
      </c>
      <c r="F1174" s="5">
        <v>62.5</v>
      </c>
      <c r="G1174" t="s">
        <v>134</v>
      </c>
      <c r="H1174" s="5">
        <v>6562.5</v>
      </c>
      <c r="I1174" s="5">
        <v>3412.1936408959027</v>
      </c>
      <c r="J1174" s="5">
        <v>0</v>
      </c>
      <c r="K1174" s="5">
        <v>1562.5</v>
      </c>
      <c r="L1174" s="5">
        <v>32.491673007458608</v>
      </c>
      <c r="M1174" s="5">
        <v>79.625</v>
      </c>
      <c r="N1174" s="5">
        <v>28.255208333333336</v>
      </c>
      <c r="O1174" s="5">
        <v>37.760416666666664</v>
      </c>
      <c r="P1174" s="5">
        <v>3.6154513888888888</v>
      </c>
      <c r="Q1174" s="5">
        <v>22.598922909061823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f t="shared" si="89"/>
        <v>190.44661700033598</v>
      </c>
      <c r="Z1174" s="5">
        <v>18.591617702385253</v>
      </c>
      <c r="AA1174" s="5">
        <v>0</v>
      </c>
      <c r="AB1174" s="5">
        <f>VLOOKUP($E1174,Parametros!$B$3:$F$14,2,FALSE)</f>
        <v>7</v>
      </c>
      <c r="AC1174" s="5" t="str">
        <f>VLOOKUP($E1174,Parametros!$B$3:$F$14,4,FALSE)</f>
        <v>20227</v>
      </c>
      <c r="AD1174" s="5" t="str">
        <f>VLOOKUP($E1174,Parametros!$B$3:$F$14,5,FALSE)</f>
        <v>2022-7-01</v>
      </c>
      <c r="AE1174" s="5">
        <v>0</v>
      </c>
      <c r="AF1174" t="s">
        <v>409</v>
      </c>
      <c r="AG1174" t="s">
        <v>424</v>
      </c>
      <c r="AH1174" s="40">
        <f t="shared" si="90"/>
        <v>1364.8680690963031</v>
      </c>
      <c r="AJ1174" t="str">
        <f t="shared" si="88"/>
        <v>INSERT INTO TABLA_PRESUPUESTO VALUES ('VSR','80122-C','14005080-18',2022,'Julio',62.5,'USD',6562.5,3412.193641,0,1562.5,32.491673,79.625,28.255208,37.760417,3.615451,22.598923,0,0,0,0,0,0,0,190.446617,18.591618,0,7,'20227','2022-7-01');</v>
      </c>
    </row>
    <row r="1175" spans="1:36" x14ac:dyDescent="0.2">
      <c r="A1175" s="7" t="s">
        <v>117</v>
      </c>
      <c r="B1175" t="s">
        <v>73</v>
      </c>
      <c r="C1175" t="s">
        <v>217</v>
      </c>
      <c r="D1175">
        <v>2022</v>
      </c>
      <c r="E1175" t="s">
        <v>51</v>
      </c>
      <c r="F1175" s="5">
        <v>100</v>
      </c>
      <c r="G1175" t="s">
        <v>134</v>
      </c>
      <c r="H1175" s="5">
        <v>8000</v>
      </c>
      <c r="I1175" s="5">
        <v>2418.2145365071146</v>
      </c>
      <c r="J1175" s="5">
        <v>0</v>
      </c>
      <c r="K1175" s="5">
        <v>2000</v>
      </c>
      <c r="L1175" s="5">
        <v>51.986676811933776</v>
      </c>
      <c r="M1175" s="5">
        <v>127.4</v>
      </c>
      <c r="N1175" s="5">
        <v>45.208333333333336</v>
      </c>
      <c r="O1175" s="5">
        <v>60.416666666666664</v>
      </c>
      <c r="P1175" s="5">
        <v>5.7847222222222223</v>
      </c>
      <c r="Q1175" s="5">
        <v>27.549163165332509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f t="shared" si="89"/>
        <v>296.10547371137113</v>
      </c>
      <c r="Z1175" s="5">
        <v>29.746588323816404</v>
      </c>
      <c r="AA1175" s="5">
        <v>0</v>
      </c>
      <c r="AB1175" s="5">
        <f>VLOOKUP($E1175,Parametros!$B$3:$F$14,2,FALSE)</f>
        <v>7</v>
      </c>
      <c r="AC1175" s="5" t="str">
        <f>VLOOKUP($E1175,Parametros!$B$3:$F$14,4,FALSE)</f>
        <v>20227</v>
      </c>
      <c r="AD1175" s="5" t="str">
        <f>VLOOKUP($E1175,Parametros!$B$3:$F$14,5,FALSE)</f>
        <v>2022-7-01</v>
      </c>
      <c r="AE1175" s="5">
        <v>0</v>
      </c>
      <c r="AF1175" t="s">
        <v>409</v>
      </c>
      <c r="AG1175" t="s">
        <v>424</v>
      </c>
      <c r="AH1175" s="40">
        <f t="shared" si="90"/>
        <v>3233.6933129695808</v>
      </c>
      <c r="AJ1175" t="str">
        <f t="shared" si="88"/>
        <v>INSERT INTO TABLA_PRESUPUESTO VALUES ('VSR','80122-C','14004954-20',2022,'Julio',100,'USD',8000,2418.214537,0,2000,51.986677,127.4,45.208333,60.416667,5.784722,27.549163,0,0,0,0,0,0,0,296.105474,29.746588,0,7,'20227','2022-7-01');</v>
      </c>
    </row>
    <row r="1176" spans="1:36" x14ac:dyDescent="0.2">
      <c r="A1176" s="7" t="s">
        <v>117</v>
      </c>
      <c r="B1176" t="s">
        <v>103</v>
      </c>
      <c r="C1176" t="s">
        <v>224</v>
      </c>
      <c r="D1176">
        <v>2022</v>
      </c>
      <c r="E1176" t="s">
        <v>51</v>
      </c>
      <c r="F1176" s="5">
        <v>187.5</v>
      </c>
      <c r="G1176" t="s">
        <v>134</v>
      </c>
      <c r="H1176" s="5">
        <v>5062.5</v>
      </c>
      <c r="I1176" s="5">
        <v>2975.6554480804662</v>
      </c>
      <c r="J1176" s="5">
        <v>0</v>
      </c>
      <c r="K1176" s="5">
        <v>843.75</v>
      </c>
      <c r="L1176" s="5">
        <v>97.475019022375832</v>
      </c>
      <c r="M1176" s="5">
        <v>65.8125</v>
      </c>
      <c r="N1176" s="5">
        <v>51.373106060606062</v>
      </c>
      <c r="O1176" s="5">
        <v>68.655303030303017</v>
      </c>
      <c r="P1176" s="5">
        <v>6.5735479797979792</v>
      </c>
      <c r="Q1176" s="5">
        <v>17.43345481556198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f t="shared" si="89"/>
        <v>265.62276499342477</v>
      </c>
      <c r="Z1176" s="5">
        <v>55.774853107155749</v>
      </c>
      <c r="AA1176" s="5">
        <v>0</v>
      </c>
      <c r="AB1176" s="5">
        <f>VLOOKUP($E1176,Parametros!$B$3:$F$14,2,FALSE)</f>
        <v>7</v>
      </c>
      <c r="AC1176" s="5" t="str">
        <f>VLOOKUP($E1176,Parametros!$B$3:$F$14,4,FALSE)</f>
        <v>20227</v>
      </c>
      <c r="AD1176" s="5" t="str">
        <f>VLOOKUP($E1176,Parametros!$B$3:$F$14,5,FALSE)</f>
        <v>2022-7-01</v>
      </c>
      <c r="AE1176" s="5">
        <v>0</v>
      </c>
      <c r="AF1176" t="s">
        <v>409</v>
      </c>
      <c r="AG1176" t="s">
        <v>426</v>
      </c>
      <c r="AH1176" s="40">
        <f t="shared" si="90"/>
        <v>879.99676790373348</v>
      </c>
      <c r="AJ1176" t="str">
        <f t="shared" si="88"/>
        <v>INSERT INTO TABLA_PRESUPUESTO VALUES ('VSR','80220-C','14005015-19',2022,'Julio',187.5,'USD',5062.5,2975.655448,0,843.75,97.475019,65.8125,51.373106,68.655303,6.573548,17.433455,0,0,0,0,0,0,0,265.622765,55.774853,0,7,'20227','2022-7-01');</v>
      </c>
    </row>
    <row r="1177" spans="1:36" x14ac:dyDescent="0.2">
      <c r="A1177" s="7" t="s">
        <v>225</v>
      </c>
      <c r="B1177" t="s">
        <v>67</v>
      </c>
      <c r="C1177" t="s">
        <v>226</v>
      </c>
      <c r="D1177">
        <v>2022</v>
      </c>
      <c r="E1177" t="s">
        <v>51</v>
      </c>
      <c r="F1177" s="5">
        <v>50</v>
      </c>
      <c r="G1177" t="s">
        <v>227</v>
      </c>
      <c r="H1177" s="5">
        <v>1840</v>
      </c>
      <c r="I1177" s="5">
        <v>1198.8807213261086</v>
      </c>
      <c r="J1177" s="5">
        <v>24.000000000000004</v>
      </c>
      <c r="K1177" s="5">
        <v>136.00000000000006</v>
      </c>
      <c r="L1177" s="5">
        <v>25.993338405966888</v>
      </c>
      <c r="M1177" s="5">
        <v>0</v>
      </c>
      <c r="N1177" s="5">
        <v>82.986111111111114</v>
      </c>
      <c r="O1177" s="5">
        <v>82.859848484848484</v>
      </c>
      <c r="P1177" s="5">
        <v>3.8667929292929291</v>
      </c>
      <c r="Q1177" s="5">
        <v>6.3363075280264773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f t="shared" si="89"/>
        <v>176.04906005327899</v>
      </c>
      <c r="Z1177" s="5">
        <v>0</v>
      </c>
      <c r="AA1177" s="5">
        <v>0</v>
      </c>
      <c r="AB1177" s="5">
        <f>VLOOKUP($E1177,Parametros!$B$3:$F$14,2,FALSE)</f>
        <v>7</v>
      </c>
      <c r="AC1177" s="5" t="str">
        <f>VLOOKUP($E1177,Parametros!$B$3:$F$14,4,FALSE)</f>
        <v>20227</v>
      </c>
      <c r="AD1177" s="5" t="str">
        <f>VLOOKUP($E1177,Parametros!$B$3:$F$14,5,FALSE)</f>
        <v>2022-7-01</v>
      </c>
      <c r="AE1177" s="5">
        <v>0</v>
      </c>
      <c r="AF1177" t="s">
        <v>427</v>
      </c>
      <c r="AG1177" t="s">
        <v>428</v>
      </c>
      <c r="AH1177" s="40">
        <f t="shared" si="90"/>
        <v>279.0768802146456</v>
      </c>
      <c r="AJ1177" t="str">
        <f t="shared" si="88"/>
        <v>INSERT INTO TABLA_PRESUPUESTO VALUES ('VIA','80046-C','14003963-19',2022,'Julio',50,'CAD',1840,1198.880721,24,136,25.993338,0,82.986111,82.859848,3.866793,6.336308,0,0,0,0,0,0,0,176.04906,0,0,7,'20227','2022-7-01');</v>
      </c>
    </row>
    <row r="1178" spans="1:36" x14ac:dyDescent="0.2">
      <c r="A1178" s="7" t="s">
        <v>225</v>
      </c>
      <c r="B1178" t="s">
        <v>67</v>
      </c>
      <c r="C1178" t="s">
        <v>228</v>
      </c>
      <c r="D1178">
        <v>2022</v>
      </c>
      <c r="E1178" t="s">
        <v>51</v>
      </c>
      <c r="F1178" s="5">
        <v>25</v>
      </c>
      <c r="G1178" t="s">
        <v>227</v>
      </c>
      <c r="H1178" s="5">
        <v>850</v>
      </c>
      <c r="I1178" s="5">
        <v>381.89426191626103</v>
      </c>
      <c r="J1178" s="5">
        <v>11.999999999999996</v>
      </c>
      <c r="K1178" s="5">
        <v>67.999999999999986</v>
      </c>
      <c r="L1178" s="5">
        <v>12.996669202983444</v>
      </c>
      <c r="M1178" s="5">
        <v>0</v>
      </c>
      <c r="N1178" s="5">
        <v>41.493055555555557</v>
      </c>
      <c r="O1178" s="5">
        <v>41.429924242424242</v>
      </c>
      <c r="P1178" s="5">
        <v>1.9333964646464645</v>
      </c>
      <c r="Q1178" s="5">
        <v>2.9270985863165793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f t="shared" si="89"/>
        <v>87.783474848942831</v>
      </c>
      <c r="Z1178" s="5">
        <v>0</v>
      </c>
      <c r="AA1178" s="5">
        <v>0</v>
      </c>
      <c r="AB1178" s="5">
        <f>VLOOKUP($E1178,Parametros!$B$3:$F$14,2,FALSE)</f>
        <v>7</v>
      </c>
      <c r="AC1178" s="5" t="str">
        <f>VLOOKUP($E1178,Parametros!$B$3:$F$14,4,FALSE)</f>
        <v>20227</v>
      </c>
      <c r="AD1178" s="5" t="str">
        <f>VLOOKUP($E1178,Parametros!$B$3:$F$14,5,FALSE)</f>
        <v>2022-7-01</v>
      </c>
      <c r="AE1178" s="5">
        <v>0</v>
      </c>
      <c r="AF1178" t="s">
        <v>427</v>
      </c>
      <c r="AG1178" t="s">
        <v>428</v>
      </c>
      <c r="AH1178" s="40">
        <f t="shared" si="90"/>
        <v>287.32559403181267</v>
      </c>
      <c r="AJ1178" t="str">
        <f t="shared" si="88"/>
        <v>INSERT INTO TABLA_PRESUPUESTO VALUES ('VIA','80046-C','14004785-20',2022,'Julio',25,'CAD',850,381.894262,12,68,12.996669,0,41.493056,41.429924,1.933396,2.927099,0,0,0,0,0,0,0,87.783475,0,0,7,'20227','2022-7-01');</v>
      </c>
    </row>
    <row r="1179" spans="1:36" x14ac:dyDescent="0.2">
      <c r="A1179" s="7" t="s">
        <v>225</v>
      </c>
      <c r="B1179" t="s">
        <v>74</v>
      </c>
      <c r="C1179" t="s">
        <v>229</v>
      </c>
      <c r="D1179">
        <v>2022</v>
      </c>
      <c r="E1179" t="s">
        <v>51</v>
      </c>
      <c r="F1179" s="5">
        <v>14</v>
      </c>
      <c r="G1179" t="s">
        <v>227</v>
      </c>
      <c r="H1179" s="5">
        <v>414.4</v>
      </c>
      <c r="I1179" s="5">
        <v>239.59218267692478</v>
      </c>
      <c r="J1179" s="5">
        <v>0</v>
      </c>
      <c r="K1179" s="5">
        <v>33.6</v>
      </c>
      <c r="L1179" s="5">
        <v>7.2781347536707282</v>
      </c>
      <c r="M1179" s="5">
        <v>0</v>
      </c>
      <c r="N1179" s="5">
        <v>23.236111111111107</v>
      </c>
      <c r="O1179" s="5">
        <v>23.200757575757578</v>
      </c>
      <c r="P1179" s="5">
        <v>1.0827020202020201</v>
      </c>
      <c r="Q1179" s="5">
        <v>1.427046651964224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f t="shared" si="89"/>
        <v>48.946617359034931</v>
      </c>
      <c r="Z1179" s="5">
        <v>0</v>
      </c>
      <c r="AA1179" s="5">
        <v>0</v>
      </c>
      <c r="AB1179" s="5">
        <f>VLOOKUP($E1179,Parametros!$B$3:$F$14,2,FALSE)</f>
        <v>7</v>
      </c>
      <c r="AC1179" s="5" t="str">
        <f>VLOOKUP($E1179,Parametros!$B$3:$F$14,4,FALSE)</f>
        <v>20227</v>
      </c>
      <c r="AD1179" s="5" t="str">
        <f>VLOOKUP($E1179,Parametros!$B$3:$F$14,5,FALSE)</f>
        <v>2022-7-01</v>
      </c>
      <c r="AE1179" s="5">
        <v>0</v>
      </c>
      <c r="AF1179" t="s">
        <v>427</v>
      </c>
      <c r="AG1179" t="s">
        <v>429</v>
      </c>
      <c r="AH1179" s="40">
        <f t="shared" si="90"/>
        <v>84.983065210369546</v>
      </c>
      <c r="AJ1179" t="str">
        <f t="shared" si="88"/>
        <v>INSERT INTO TABLA_PRESUPUESTO VALUES ('VIA','80128-C','14005133-20',2022,'Julio',14,'CAD',414.4,239.592183,0,33.6,7.278135,0,23.236111,23.200758,1.082702,1.427047,0,0,0,0,0,0,0,48.946617,0,0,7,'20227','2022-7-01');</v>
      </c>
    </row>
    <row r="1180" spans="1:36" x14ac:dyDescent="0.2">
      <c r="A1180" s="7" t="s">
        <v>225</v>
      </c>
      <c r="B1180" t="s">
        <v>74</v>
      </c>
      <c r="C1180" t="s">
        <v>230</v>
      </c>
      <c r="D1180">
        <v>2022</v>
      </c>
      <c r="E1180" t="s">
        <v>51</v>
      </c>
      <c r="F1180" s="5">
        <v>14</v>
      </c>
      <c r="G1180" t="s">
        <v>227</v>
      </c>
      <c r="H1180" s="5">
        <v>414.4</v>
      </c>
      <c r="I1180" s="5">
        <v>239.66830592831749</v>
      </c>
      <c r="J1180" s="5">
        <v>0</v>
      </c>
      <c r="K1180" s="5">
        <v>33.6</v>
      </c>
      <c r="L1180" s="5">
        <v>7.2781347536707282</v>
      </c>
      <c r="M1180" s="5">
        <v>0</v>
      </c>
      <c r="N1180" s="5">
        <v>23.236111111111107</v>
      </c>
      <c r="O1180" s="5">
        <v>23.200757575757578</v>
      </c>
      <c r="P1180" s="5">
        <v>1.0827020202020201</v>
      </c>
      <c r="Q1180" s="5">
        <v>1.427046651964224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f t="shared" si="89"/>
        <v>48.946617359034931</v>
      </c>
      <c r="Z1180" s="5">
        <v>0</v>
      </c>
      <c r="AA1180" s="5">
        <v>0</v>
      </c>
      <c r="AB1180" s="5">
        <f>VLOOKUP($E1180,Parametros!$B$3:$F$14,2,FALSE)</f>
        <v>7</v>
      </c>
      <c r="AC1180" s="5" t="str">
        <f>VLOOKUP($E1180,Parametros!$B$3:$F$14,4,FALSE)</f>
        <v>20227</v>
      </c>
      <c r="AD1180" s="5" t="str">
        <f>VLOOKUP($E1180,Parametros!$B$3:$F$14,5,FALSE)</f>
        <v>2022-7-01</v>
      </c>
      <c r="AE1180" s="5">
        <v>0</v>
      </c>
      <c r="AF1180" t="s">
        <v>427</v>
      </c>
      <c r="AG1180" t="s">
        <v>429</v>
      </c>
      <c r="AH1180" s="40">
        <f t="shared" si="90"/>
        <v>84.906941958976859</v>
      </c>
      <c r="AJ1180" t="str">
        <f t="shared" si="88"/>
        <v>INSERT INTO TABLA_PRESUPUESTO VALUES ('VIA','80128-C','14005134-20',2022,'Julio',14,'CAD',414.4,239.668306,0,33.6,7.278135,0,23.236111,23.200758,1.082702,1.427047,0,0,0,0,0,0,0,48.946617,0,0,7,'20227','2022-7-01');</v>
      </c>
    </row>
    <row r="1181" spans="1:36" x14ac:dyDescent="0.2">
      <c r="A1181" s="7" t="s">
        <v>117</v>
      </c>
      <c r="B1181" t="s">
        <v>98</v>
      </c>
      <c r="C1181" t="s">
        <v>232</v>
      </c>
      <c r="D1181">
        <v>2022</v>
      </c>
      <c r="E1181" t="s">
        <v>51</v>
      </c>
      <c r="F1181" s="5">
        <v>70</v>
      </c>
      <c r="G1181" t="s">
        <v>134</v>
      </c>
      <c r="H1181" s="5">
        <v>2660</v>
      </c>
      <c r="I1181" s="5">
        <v>1283.831272802347</v>
      </c>
      <c r="J1181" s="5">
        <v>283.5</v>
      </c>
      <c r="K1181" s="5">
        <v>346.5</v>
      </c>
      <c r="L1181" s="5">
        <v>36.390673768353643</v>
      </c>
      <c r="M1181" s="5">
        <v>0</v>
      </c>
      <c r="N1181" s="5">
        <v>26.195987654320987</v>
      </c>
      <c r="O1181" s="5">
        <v>39.158950617283949</v>
      </c>
      <c r="P1181" s="5">
        <v>1.1027520576131689</v>
      </c>
      <c r="Q1181" s="5">
        <v>9.1600967524730592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f t="shared" si="89"/>
        <v>75.617787081691176</v>
      </c>
      <c r="Z1181" s="5">
        <v>0</v>
      </c>
      <c r="AA1181" s="5">
        <v>0</v>
      </c>
      <c r="AB1181" s="5">
        <f>VLOOKUP($E1181,Parametros!$B$3:$F$14,2,FALSE)</f>
        <v>7</v>
      </c>
      <c r="AC1181" s="5" t="str">
        <f>VLOOKUP($E1181,Parametros!$B$3:$F$14,4,FALSE)</f>
        <v>20227</v>
      </c>
      <c r="AD1181" s="5" t="str">
        <f>VLOOKUP($E1181,Parametros!$B$3:$F$14,5,FALSE)</f>
        <v>2022-7-01</v>
      </c>
      <c r="AE1181" s="5">
        <v>0</v>
      </c>
      <c r="AF1181" t="s">
        <v>427</v>
      </c>
      <c r="AG1181" t="s">
        <v>430</v>
      </c>
      <c r="AH1181" s="40">
        <f t="shared" si="90"/>
        <v>634.16026634760806</v>
      </c>
      <c r="AJ1181" t="str">
        <f t="shared" si="88"/>
        <v>INSERT INTO TABLA_PRESUPUESTO VALUES ('VSR','80209-C','14004814-20',2022,'Julio',70,'USD',2660,1283.831273,283.5,346.5,36.390674,0,26.195988,39.158951,1.102752,9.160097,0,0,0,0,0,0,0,75.617787,0,0,7,'20227','2022-7-01');</v>
      </c>
    </row>
    <row r="1182" spans="1:36" x14ac:dyDescent="0.2">
      <c r="A1182" s="7" t="s">
        <v>117</v>
      </c>
      <c r="B1182" t="s">
        <v>98</v>
      </c>
      <c r="C1182" t="s">
        <v>233</v>
      </c>
      <c r="D1182">
        <v>2022</v>
      </c>
      <c r="E1182" t="s">
        <v>51</v>
      </c>
      <c r="F1182" s="5">
        <v>52.5</v>
      </c>
      <c r="G1182" t="s">
        <v>134</v>
      </c>
      <c r="H1182" s="5">
        <v>1995</v>
      </c>
      <c r="I1182" s="5">
        <v>1015.8681974566772</v>
      </c>
      <c r="J1182" s="5">
        <v>189</v>
      </c>
      <c r="K1182" s="5">
        <v>231.00000000000003</v>
      </c>
      <c r="L1182" s="5">
        <v>27.293005326265231</v>
      </c>
      <c r="M1182" s="5">
        <v>0</v>
      </c>
      <c r="N1182" s="5">
        <v>19.64699074074074</v>
      </c>
      <c r="O1182" s="5">
        <v>29.369212962962962</v>
      </c>
      <c r="P1182" s="5">
        <v>0.8270640432098767</v>
      </c>
      <c r="Q1182" s="5">
        <v>6.8700725643547944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f t="shared" si="89"/>
        <v>56.713340311268375</v>
      </c>
      <c r="Z1182" s="5">
        <v>0</v>
      </c>
      <c r="AA1182" s="5">
        <v>0</v>
      </c>
      <c r="AB1182" s="5">
        <f>VLOOKUP($E1182,Parametros!$B$3:$F$14,2,FALSE)</f>
        <v>7</v>
      </c>
      <c r="AC1182" s="5" t="str">
        <f>VLOOKUP($E1182,Parametros!$B$3:$F$14,4,FALSE)</f>
        <v>20227</v>
      </c>
      <c r="AD1182" s="5" t="str">
        <f>VLOOKUP($E1182,Parametros!$B$3:$F$14,5,FALSE)</f>
        <v>2022-7-01</v>
      </c>
      <c r="AE1182" s="5">
        <v>0</v>
      </c>
      <c r="AF1182" t="s">
        <v>427</v>
      </c>
      <c r="AG1182" t="s">
        <v>430</v>
      </c>
      <c r="AH1182" s="40">
        <f t="shared" si="90"/>
        <v>475.12545690578918</v>
      </c>
      <c r="AJ1182" t="str">
        <f t="shared" si="88"/>
        <v>INSERT INTO TABLA_PRESUPUESTO VALUES ('VSR','80209-C','14004947-19',2022,'Julio',52.5,'USD',1995,1015.868197,189,231,27.293005,0,19.646991,29.369213,0.827064,6.870073,0,0,0,0,0,0,0,56.71334,0,0,7,'20227','2022-7-01');</v>
      </c>
    </row>
    <row r="1183" spans="1:36" x14ac:dyDescent="0.2">
      <c r="A1183" s="7" t="s">
        <v>117</v>
      </c>
      <c r="B1183" t="s">
        <v>98</v>
      </c>
      <c r="C1183" t="s">
        <v>234</v>
      </c>
      <c r="D1183">
        <v>2022</v>
      </c>
      <c r="E1183" t="s">
        <v>51</v>
      </c>
      <c r="F1183" s="5">
        <v>206.25</v>
      </c>
      <c r="G1183" t="s">
        <v>134</v>
      </c>
      <c r="H1183" s="5">
        <v>7837.5</v>
      </c>
      <c r="I1183" s="5">
        <v>3049.1403670660507</v>
      </c>
      <c r="J1183" s="5">
        <v>835.3125</v>
      </c>
      <c r="K1183" s="5">
        <v>1020.9375000000001</v>
      </c>
      <c r="L1183" s="5">
        <v>107.22252092461341</v>
      </c>
      <c r="M1183" s="5">
        <v>0</v>
      </c>
      <c r="N1183" s="5">
        <v>77.184606481481495</v>
      </c>
      <c r="O1183" s="5">
        <v>115.37905092592594</v>
      </c>
      <c r="P1183" s="5">
        <v>3.2491801697530862</v>
      </c>
      <c r="Q1183" s="5">
        <v>26.989570788536692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f t="shared" si="89"/>
        <v>222.80240836569723</v>
      </c>
      <c r="Z1183" s="5">
        <v>0</v>
      </c>
      <c r="AA1183" s="5">
        <v>0</v>
      </c>
      <c r="AB1183" s="5">
        <f>VLOOKUP($E1183,Parametros!$B$3:$F$14,2,FALSE)</f>
        <v>7</v>
      </c>
      <c r="AC1183" s="5" t="str">
        <f>VLOOKUP($E1183,Parametros!$B$3:$F$14,4,FALSE)</f>
        <v>20227</v>
      </c>
      <c r="AD1183" s="5" t="str">
        <f>VLOOKUP($E1183,Parametros!$B$3:$F$14,5,FALSE)</f>
        <v>2022-7-01</v>
      </c>
      <c r="AE1183" s="5">
        <v>0</v>
      </c>
      <c r="AF1183" t="s">
        <v>427</v>
      </c>
      <c r="AG1183" t="s">
        <v>430</v>
      </c>
      <c r="AH1183" s="40">
        <f t="shared" si="90"/>
        <v>2602.0847036436371</v>
      </c>
      <c r="AJ1183" t="str">
        <f t="shared" si="88"/>
        <v>INSERT INTO TABLA_PRESUPUESTO VALUES ('VSR','80209-C','14004840-19',2022,'Julio',206.25,'USD',7837.5,3049.140367,835.3125,1020.9375,107.222521,0,77.184606,115.379051,3.24918,26.989571,0,0,0,0,0,0,0,222.802408,0,0,7,'20227','2022-7-01');</v>
      </c>
    </row>
    <row r="1184" spans="1:36" x14ac:dyDescent="0.2">
      <c r="A1184" s="7" t="s">
        <v>117</v>
      </c>
      <c r="B1184" t="s">
        <v>98</v>
      </c>
      <c r="C1184" t="s">
        <v>236</v>
      </c>
      <c r="D1184">
        <v>2022</v>
      </c>
      <c r="E1184" t="s">
        <v>51</v>
      </c>
      <c r="F1184" s="5">
        <v>50</v>
      </c>
      <c r="G1184" t="s">
        <v>134</v>
      </c>
      <c r="H1184" s="5">
        <v>1900</v>
      </c>
      <c r="I1184" s="5">
        <v>1190.8256793261087</v>
      </c>
      <c r="J1184" s="5">
        <v>202.5</v>
      </c>
      <c r="K1184" s="5">
        <v>247.50000000000003</v>
      </c>
      <c r="L1184" s="5">
        <v>25.993338405966888</v>
      </c>
      <c r="M1184" s="5">
        <v>0</v>
      </c>
      <c r="N1184" s="5">
        <v>18.711419753086417</v>
      </c>
      <c r="O1184" s="5">
        <v>27.970679012345677</v>
      </c>
      <c r="P1184" s="5">
        <v>0.78768004115226342</v>
      </c>
      <c r="Q1184" s="5">
        <v>6.5429262517664712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f t="shared" si="89"/>
        <v>54.012705058350832</v>
      </c>
      <c r="Z1184" s="5">
        <v>0</v>
      </c>
      <c r="AA1184" s="5">
        <v>0</v>
      </c>
      <c r="AB1184" s="5">
        <f>VLOOKUP($E1184,Parametros!$B$3:$F$14,2,FALSE)</f>
        <v>7</v>
      </c>
      <c r="AC1184" s="5" t="str">
        <f>VLOOKUP($E1184,Parametros!$B$3:$F$14,4,FALSE)</f>
        <v>20227</v>
      </c>
      <c r="AD1184" s="5" t="str">
        <f>VLOOKUP($E1184,Parametros!$B$3:$F$14,5,FALSE)</f>
        <v>2022-7-01</v>
      </c>
      <c r="AE1184" s="5">
        <v>0</v>
      </c>
      <c r="AF1184" t="s">
        <v>427</v>
      </c>
      <c r="AG1184" t="s">
        <v>430</v>
      </c>
      <c r="AH1184" s="40">
        <f t="shared" si="90"/>
        <v>179.16827720957372</v>
      </c>
      <c r="AJ1184" t="str">
        <f t="shared" si="88"/>
        <v>INSERT INTO TABLA_PRESUPUESTO VALUES ('VSR','80209-C','14004813-20',2022,'Julio',50,'USD',1900,1190.825679,202.5,247.5,25.993338,0,18.71142,27.970679,0.78768,6.542926,0,0,0,0,0,0,0,54.012705,0,0,7,'20227','2022-7-01');</v>
      </c>
    </row>
    <row r="1185" spans="1:36" x14ac:dyDescent="0.2">
      <c r="A1185" s="7" t="s">
        <v>117</v>
      </c>
      <c r="B1185" t="s">
        <v>98</v>
      </c>
      <c r="C1185" t="s">
        <v>238</v>
      </c>
      <c r="D1185">
        <v>2022</v>
      </c>
      <c r="E1185" t="s">
        <v>51</v>
      </c>
      <c r="F1185" s="5">
        <v>100</v>
      </c>
      <c r="G1185" t="s">
        <v>134</v>
      </c>
      <c r="H1185" s="5">
        <v>4600</v>
      </c>
      <c r="I1185" s="5">
        <v>2227.1576107746232</v>
      </c>
      <c r="J1185" s="5">
        <v>405</v>
      </c>
      <c r="K1185" s="5">
        <v>495.00000000000006</v>
      </c>
      <c r="L1185" s="5">
        <v>51.986676811933776</v>
      </c>
      <c r="M1185" s="5">
        <v>0</v>
      </c>
      <c r="N1185" s="5">
        <v>37.422839506172835</v>
      </c>
      <c r="O1185" s="5">
        <v>55.941358024691354</v>
      </c>
      <c r="P1185" s="5">
        <v>1.5753600823045268</v>
      </c>
      <c r="Q1185" s="5">
        <v>15.840768820066193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f t="shared" si="89"/>
        <v>110.7803264332349</v>
      </c>
      <c r="Z1185" s="5">
        <v>0</v>
      </c>
      <c r="AA1185" s="5">
        <v>0</v>
      </c>
      <c r="AB1185" s="5">
        <f>VLOOKUP($E1185,Parametros!$B$3:$F$14,2,FALSE)</f>
        <v>7</v>
      </c>
      <c r="AC1185" s="5" t="str">
        <f>VLOOKUP($E1185,Parametros!$B$3:$F$14,4,FALSE)</f>
        <v>20227</v>
      </c>
      <c r="AD1185" s="5" t="str">
        <f>VLOOKUP($E1185,Parametros!$B$3:$F$14,5,FALSE)</f>
        <v>2022-7-01</v>
      </c>
      <c r="AE1185" s="5">
        <v>0</v>
      </c>
      <c r="AF1185" t="s">
        <v>427</v>
      </c>
      <c r="AG1185" t="s">
        <v>430</v>
      </c>
      <c r="AH1185" s="40">
        <f t="shared" si="90"/>
        <v>1310.075385980208</v>
      </c>
      <c r="AJ1185" t="str">
        <f t="shared" si="88"/>
        <v>INSERT INTO TABLA_PRESUPUESTO VALUES ('VSR','80209-C','14005101-20',2022,'Julio',100,'USD',4600,2227.157611,405,495,51.986677,0,37.42284,55.941358,1.57536,15.840769,0,0,0,0,0,0,0,110.780326,0,0,7,'20227','2022-7-01');</v>
      </c>
    </row>
    <row r="1186" spans="1:36" x14ac:dyDescent="0.2">
      <c r="A1186" s="7" t="s">
        <v>117</v>
      </c>
      <c r="B1186" t="s">
        <v>98</v>
      </c>
      <c r="C1186" t="s">
        <v>239</v>
      </c>
      <c r="D1186">
        <v>2022</v>
      </c>
      <c r="E1186" t="s">
        <v>51</v>
      </c>
      <c r="F1186" s="5">
        <v>37.5</v>
      </c>
      <c r="G1186" t="s">
        <v>134</v>
      </c>
      <c r="H1186" s="5">
        <v>1725</v>
      </c>
      <c r="I1186" s="5">
        <v>785.46620378697162</v>
      </c>
      <c r="J1186" s="5">
        <v>151.875</v>
      </c>
      <c r="K1186" s="5">
        <v>185.62500000000003</v>
      </c>
      <c r="L1186" s="5">
        <v>19.495003804475164</v>
      </c>
      <c r="M1186" s="5">
        <v>0</v>
      </c>
      <c r="N1186" s="5">
        <v>14.033564814814815</v>
      </c>
      <c r="O1186" s="5">
        <v>20.97800925925926</v>
      </c>
      <c r="P1186" s="5">
        <v>0.59076003086419759</v>
      </c>
      <c r="Q1186" s="5">
        <v>5.9402883075248223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f t="shared" si="89"/>
        <v>41.542622412463096</v>
      </c>
      <c r="Z1186" s="5">
        <v>0</v>
      </c>
      <c r="AA1186" s="5">
        <v>0</v>
      </c>
      <c r="AB1186" s="5">
        <f>VLOOKUP($E1186,Parametros!$B$3:$F$14,2,FALSE)</f>
        <v>7</v>
      </c>
      <c r="AC1186" s="5" t="str">
        <f>VLOOKUP($E1186,Parametros!$B$3:$F$14,4,FALSE)</f>
        <v>20227</v>
      </c>
      <c r="AD1186" s="5" t="str">
        <f>VLOOKUP($E1186,Parametros!$B$3:$F$14,5,FALSE)</f>
        <v>2022-7-01</v>
      </c>
      <c r="AE1186" s="5">
        <v>0</v>
      </c>
      <c r="AF1186" t="s">
        <v>427</v>
      </c>
      <c r="AG1186" t="s">
        <v>430</v>
      </c>
      <c r="AH1186" s="40">
        <f t="shared" si="90"/>
        <v>540.9961699960902</v>
      </c>
      <c r="AJ1186" t="str">
        <f t="shared" si="88"/>
        <v>INSERT INTO TABLA_PRESUPUESTO VALUES ('VSR','80209-C','14005102-20',2022,'Julio',37.5,'USD',1725,785.466204,151.875,185.625,19.495004,0,14.033565,20.978009,0.59076,5.940288,0,0,0,0,0,0,0,41.542622,0,0,7,'20227','2022-7-01');</v>
      </c>
    </row>
    <row r="1187" spans="1:36" x14ac:dyDescent="0.2">
      <c r="A1187" s="7" t="s">
        <v>117</v>
      </c>
      <c r="B1187" t="s">
        <v>98</v>
      </c>
      <c r="C1187" t="s">
        <v>240</v>
      </c>
      <c r="D1187">
        <v>2022</v>
      </c>
      <c r="E1187" t="s">
        <v>51</v>
      </c>
      <c r="F1187" s="5">
        <v>52.5</v>
      </c>
      <c r="G1187" t="s">
        <v>134</v>
      </c>
      <c r="H1187" s="5">
        <v>2205</v>
      </c>
      <c r="I1187" s="5">
        <v>898.47068503846788</v>
      </c>
      <c r="J1187" s="5">
        <v>212.625</v>
      </c>
      <c r="K1187" s="5">
        <v>259.875</v>
      </c>
      <c r="L1187" s="5">
        <v>27.293005326265231</v>
      </c>
      <c r="M1187" s="5">
        <v>0</v>
      </c>
      <c r="N1187" s="5">
        <v>19.64699074074074</v>
      </c>
      <c r="O1187" s="5">
        <v>29.369212962962962</v>
      </c>
      <c r="P1187" s="5">
        <v>0.8270640432098767</v>
      </c>
      <c r="Q1187" s="5">
        <v>7.5932380974447726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f t="shared" si="89"/>
        <v>57.436505844358358</v>
      </c>
      <c r="Z1187" s="5">
        <v>0</v>
      </c>
      <c r="AA1187" s="5">
        <v>0</v>
      </c>
      <c r="AB1187" s="5">
        <f>VLOOKUP($E1187,Parametros!$B$3:$F$14,2,FALSE)</f>
        <v>7</v>
      </c>
      <c r="AC1187" s="5" t="str">
        <f>VLOOKUP($E1187,Parametros!$B$3:$F$14,4,FALSE)</f>
        <v>20227</v>
      </c>
      <c r="AD1187" s="5" t="str">
        <f>VLOOKUP($E1187,Parametros!$B$3:$F$14,5,FALSE)</f>
        <v>2022-7-01</v>
      </c>
      <c r="AE1187" s="5">
        <v>0</v>
      </c>
      <c r="AF1187" t="s">
        <v>427</v>
      </c>
      <c r="AG1187" t="s">
        <v>430</v>
      </c>
      <c r="AH1187" s="40">
        <f t="shared" si="90"/>
        <v>749.29980379090853</v>
      </c>
      <c r="AJ1187" t="str">
        <f t="shared" si="88"/>
        <v>INSERT INTO TABLA_PRESUPUESTO VALUES ('VSR','80209-C','14005103-20',2022,'Julio',52.5,'USD',2205,898.470685,212.625,259.875,27.293005,0,19.646991,29.369213,0.827064,7.593238,0,0,0,0,0,0,0,57.436506,0,0,7,'20227','2022-7-01');</v>
      </c>
    </row>
    <row r="1188" spans="1:36" x14ac:dyDescent="0.2">
      <c r="A1188" s="7" t="s">
        <v>117</v>
      </c>
      <c r="B1188" t="s">
        <v>98</v>
      </c>
      <c r="C1188" t="s">
        <v>242</v>
      </c>
      <c r="D1188">
        <v>2022</v>
      </c>
      <c r="E1188" t="s">
        <v>51</v>
      </c>
      <c r="F1188" s="5">
        <v>33</v>
      </c>
      <c r="G1188" t="s">
        <v>134</v>
      </c>
      <c r="H1188" s="5">
        <v>1386</v>
      </c>
      <c r="I1188" s="5">
        <v>449.11873283056809</v>
      </c>
      <c r="J1188" s="5">
        <v>133.65</v>
      </c>
      <c r="K1188" s="5">
        <v>163.35000000000002</v>
      </c>
      <c r="L1188" s="5">
        <v>17.155603347938147</v>
      </c>
      <c r="M1188" s="5">
        <v>0</v>
      </c>
      <c r="N1188" s="5">
        <v>12.349537037037038</v>
      </c>
      <c r="O1188" s="5">
        <v>18.460648148148149</v>
      </c>
      <c r="P1188" s="5">
        <v>0.51986882716049387</v>
      </c>
      <c r="Q1188" s="5">
        <v>4.7728925183938573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f t="shared" si="89"/>
        <v>36.102946530739537</v>
      </c>
      <c r="Z1188" s="5">
        <v>0</v>
      </c>
      <c r="AA1188" s="5">
        <v>0</v>
      </c>
      <c r="AB1188" s="5">
        <f>VLOOKUP($E1188,Parametros!$B$3:$F$14,2,FALSE)</f>
        <v>7</v>
      </c>
      <c r="AC1188" s="5" t="str">
        <f>VLOOKUP($E1188,Parametros!$B$3:$F$14,4,FALSE)</f>
        <v>20227</v>
      </c>
      <c r="AD1188" s="5" t="str">
        <f>VLOOKUP($E1188,Parametros!$B$3:$F$14,5,FALSE)</f>
        <v>2022-7-01</v>
      </c>
      <c r="AE1188" s="5">
        <v>0</v>
      </c>
      <c r="AF1188" t="s">
        <v>427</v>
      </c>
      <c r="AG1188" t="s">
        <v>430</v>
      </c>
      <c r="AH1188" s="40">
        <f t="shared" si="90"/>
        <v>586.62271729075417</v>
      </c>
      <c r="AJ1188" t="str">
        <f t="shared" si="88"/>
        <v>INSERT INTO TABLA_PRESUPUESTO VALUES ('VSR','80209-C','14005104-20',2022,'Julio',33,'USD',1386,449.118733,133.65,163.35,17.155603,0,12.349537,18.460648,0.519869,4.772893,0,0,0,0,0,0,0,36.102947,0,0,7,'20227','2022-7-01');</v>
      </c>
    </row>
    <row r="1189" spans="1:36" x14ac:dyDescent="0.2">
      <c r="A1189" s="7" t="s">
        <v>117</v>
      </c>
      <c r="B1189" t="s">
        <v>98</v>
      </c>
      <c r="C1189" t="s">
        <v>243</v>
      </c>
      <c r="D1189">
        <v>2022</v>
      </c>
      <c r="E1189" t="s">
        <v>51</v>
      </c>
      <c r="F1189" s="5">
        <v>17.5</v>
      </c>
      <c r="G1189" t="s">
        <v>134</v>
      </c>
      <c r="H1189" s="5">
        <v>735</v>
      </c>
      <c r="I1189" s="5">
        <v>299.58538241039685</v>
      </c>
      <c r="J1189" s="5">
        <v>70.875</v>
      </c>
      <c r="K1189" s="5">
        <v>86.625</v>
      </c>
      <c r="L1189" s="5">
        <v>9.0976684420884109</v>
      </c>
      <c r="M1189" s="5">
        <v>0</v>
      </c>
      <c r="N1189" s="5">
        <v>6.5489969135802468</v>
      </c>
      <c r="O1189" s="5">
        <v>9.7897376543209873</v>
      </c>
      <c r="P1189" s="5">
        <v>0.27568801440329221</v>
      </c>
      <c r="Q1189" s="5">
        <v>2.5310793658149242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f t="shared" si="89"/>
        <v>19.145501948119453</v>
      </c>
      <c r="Z1189" s="5">
        <v>0</v>
      </c>
      <c r="AA1189" s="5">
        <v>0</v>
      </c>
      <c r="AB1189" s="5">
        <f>VLOOKUP($E1189,Parametros!$B$3:$F$14,2,FALSE)</f>
        <v>7</v>
      </c>
      <c r="AC1189" s="5" t="str">
        <f>VLOOKUP($E1189,Parametros!$B$3:$F$14,4,FALSE)</f>
        <v>20227</v>
      </c>
      <c r="AD1189" s="5" t="str">
        <f>VLOOKUP($E1189,Parametros!$B$3:$F$14,5,FALSE)</f>
        <v>2022-7-01</v>
      </c>
      <c r="AE1189" s="5">
        <v>0</v>
      </c>
      <c r="AF1189" t="s">
        <v>427</v>
      </c>
      <c r="AG1189" t="s">
        <v>430</v>
      </c>
      <c r="AH1189" s="40">
        <f t="shared" si="90"/>
        <v>249.67144719939523</v>
      </c>
      <c r="AJ1189" t="str">
        <f t="shared" si="88"/>
        <v>INSERT INTO TABLA_PRESUPUESTO VALUES ('VSR','80209-C','14005105-20',2022,'Julio',17.5,'USD',735,299.585382,70.875,86.625,9.097668,0,6.548997,9.789738,0.275688,2.531079,0,0,0,0,0,0,0,19.145502,0,0,7,'20227','2022-7-01');</v>
      </c>
    </row>
    <row r="1190" spans="1:36" x14ac:dyDescent="0.2">
      <c r="A1190" s="7" t="s">
        <v>117</v>
      </c>
      <c r="B1190" t="s">
        <v>98</v>
      </c>
      <c r="C1190" t="s">
        <v>245</v>
      </c>
      <c r="D1190">
        <v>2022</v>
      </c>
      <c r="E1190" t="s">
        <v>51</v>
      </c>
      <c r="F1190" s="5">
        <v>82.5</v>
      </c>
      <c r="G1190" t="s">
        <v>134</v>
      </c>
      <c r="H1190" s="5">
        <v>5775</v>
      </c>
      <c r="I1190" s="5">
        <v>3060.0629252832587</v>
      </c>
      <c r="J1190" s="5">
        <v>297</v>
      </c>
      <c r="K1190" s="5">
        <v>363.00000000000006</v>
      </c>
      <c r="L1190" s="5">
        <v>42.889008369845364</v>
      </c>
      <c r="M1190" s="5">
        <v>0</v>
      </c>
      <c r="N1190" s="5">
        <v>30.873842592592595</v>
      </c>
      <c r="O1190" s="5">
        <v>46.151620370370367</v>
      </c>
      <c r="P1190" s="5">
        <v>1.2996720679012346</v>
      </c>
      <c r="Q1190" s="5">
        <v>19.887052159974406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f t="shared" si="89"/>
        <v>98.212187190838605</v>
      </c>
      <c r="Z1190" s="5">
        <v>0</v>
      </c>
      <c r="AA1190" s="5">
        <v>0</v>
      </c>
      <c r="AB1190" s="5">
        <f>VLOOKUP($E1190,Parametros!$B$3:$F$14,2,FALSE)</f>
        <v>7</v>
      </c>
      <c r="AC1190" s="5" t="str">
        <f>VLOOKUP($E1190,Parametros!$B$3:$F$14,4,FALSE)</f>
        <v>20227</v>
      </c>
      <c r="AD1190" s="5" t="str">
        <f>VLOOKUP($E1190,Parametros!$B$3:$F$14,5,FALSE)</f>
        <v>2022-7-01</v>
      </c>
      <c r="AE1190" s="5">
        <v>0</v>
      </c>
      <c r="AF1190" t="s">
        <v>427</v>
      </c>
      <c r="AG1190" t="s">
        <v>430</v>
      </c>
      <c r="AH1190" s="40">
        <f t="shared" si="90"/>
        <v>1913.8358791560577</v>
      </c>
      <c r="AJ1190" t="str">
        <f t="shared" si="88"/>
        <v>INSERT INTO TABLA_PRESUPUESTO VALUES ('VSR','80209-C','14004011-15',2022,'Julio',82.5,'USD',5775,3060.062925,297,363,42.889008,0,30.873843,46.15162,1.299672,19.887052,0,0,0,0,0,0,0,98.212187,0,0,7,'20227','2022-7-01');</v>
      </c>
    </row>
    <row r="1191" spans="1:36" x14ac:dyDescent="0.2">
      <c r="A1191" s="7" t="s">
        <v>117</v>
      </c>
      <c r="B1191" t="s">
        <v>81</v>
      </c>
      <c r="C1191" t="s">
        <v>246</v>
      </c>
      <c r="D1191">
        <v>2022</v>
      </c>
      <c r="E1191" t="s">
        <v>51</v>
      </c>
      <c r="F1191" s="5">
        <v>100</v>
      </c>
      <c r="G1191" t="s">
        <v>134</v>
      </c>
      <c r="H1191" s="5">
        <v>3340</v>
      </c>
      <c r="I1191" s="5">
        <v>1341.005109109582</v>
      </c>
      <c r="J1191" s="5">
        <v>0</v>
      </c>
      <c r="K1191" s="5">
        <v>200</v>
      </c>
      <c r="L1191" s="5">
        <v>51.986676811933776</v>
      </c>
      <c r="M1191" s="5">
        <v>0</v>
      </c>
      <c r="N1191" s="5">
        <v>26.942926533090468</v>
      </c>
      <c r="O1191" s="5">
        <v>33.014571948998181</v>
      </c>
      <c r="P1191" s="5">
        <v>1.115664845173042</v>
      </c>
      <c r="Q1191" s="5">
        <v>11.501775621526322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f t="shared" si="89"/>
        <v>72.877849211961347</v>
      </c>
      <c r="Z1191" s="5">
        <v>0.30291026317332964</v>
      </c>
      <c r="AA1191" s="5">
        <v>0</v>
      </c>
      <c r="AB1191" s="5">
        <f>VLOOKUP($E1191,Parametros!$B$3:$F$14,2,FALSE)</f>
        <v>7</v>
      </c>
      <c r="AC1191" s="5" t="str">
        <f>VLOOKUP($E1191,Parametros!$B$3:$F$14,4,FALSE)</f>
        <v>20227</v>
      </c>
      <c r="AD1191" s="5" t="str">
        <f>VLOOKUP($E1191,Parametros!$B$3:$F$14,5,FALSE)</f>
        <v>2022-7-01</v>
      </c>
      <c r="AE1191" s="5">
        <v>0</v>
      </c>
      <c r="AF1191" t="s">
        <v>431</v>
      </c>
      <c r="AG1191" t="s">
        <v>432</v>
      </c>
      <c r="AH1191" s="40">
        <f t="shared" si="90"/>
        <v>1674.1303648665228</v>
      </c>
      <c r="AJ1191" t="str">
        <f t="shared" si="88"/>
        <v>INSERT INTO TABLA_PRESUPUESTO VALUES ('VSR','80145-C','14004889-20',2022,'Julio',100,'USD',3340,1341.005109,0,200,51.986677,0,26.942927,33.014572,1.115665,11.501776,0,0,0,0,0,0,0,72.877849,0.30291,0,7,'20227','2022-7-01');</v>
      </c>
    </row>
    <row r="1192" spans="1:36" x14ac:dyDescent="0.2">
      <c r="A1192" s="7" t="s">
        <v>117</v>
      </c>
      <c r="B1192" t="s">
        <v>81</v>
      </c>
      <c r="C1192" t="s">
        <v>247</v>
      </c>
      <c r="D1192">
        <v>2022</v>
      </c>
      <c r="E1192" t="s">
        <v>51</v>
      </c>
      <c r="F1192" s="5">
        <v>150</v>
      </c>
      <c r="G1192" t="s">
        <v>134</v>
      </c>
      <c r="H1192" s="5">
        <v>5010</v>
      </c>
      <c r="I1192" s="5">
        <v>2098.4582249744089</v>
      </c>
      <c r="J1192" s="5">
        <v>0</v>
      </c>
      <c r="K1192" s="5">
        <v>300</v>
      </c>
      <c r="L1192" s="5">
        <v>77.980015217900657</v>
      </c>
      <c r="M1192" s="5">
        <v>0</v>
      </c>
      <c r="N1192" s="5">
        <v>40.414389799635693</v>
      </c>
      <c r="O1192" s="5">
        <v>49.521857923497265</v>
      </c>
      <c r="P1192" s="5">
        <v>1.6734972677595625</v>
      </c>
      <c r="Q1192" s="5">
        <v>17.252663432289484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f t="shared" si="89"/>
        <v>109.31677381794199</v>
      </c>
      <c r="Z1192" s="5">
        <v>0.45436539475999438</v>
      </c>
      <c r="AA1192" s="5">
        <v>0</v>
      </c>
      <c r="AB1192" s="5">
        <f>VLOOKUP($E1192,Parametros!$B$3:$F$14,2,FALSE)</f>
        <v>7</v>
      </c>
      <c r="AC1192" s="5" t="str">
        <f>VLOOKUP($E1192,Parametros!$B$3:$F$14,4,FALSE)</f>
        <v>20227</v>
      </c>
      <c r="AD1192" s="5" t="str">
        <f>VLOOKUP($E1192,Parametros!$B$3:$F$14,5,FALSE)</f>
        <v>2022-7-01</v>
      </c>
      <c r="AE1192" s="5">
        <v>0</v>
      </c>
      <c r="AF1192" t="s">
        <v>431</v>
      </c>
      <c r="AG1192" t="s">
        <v>432</v>
      </c>
      <c r="AH1192" s="40">
        <f t="shared" si="90"/>
        <v>2424.2449859897488</v>
      </c>
      <c r="AJ1192" t="str">
        <f t="shared" si="88"/>
        <v>INSERT INTO TABLA_PRESUPUESTO VALUES ('VSR','80145-C','14004893-20',2022,'Julio',150,'USD',5010,2098.458225,0,300,77.980015,0,40.41439,49.521858,1.673497,17.252663,0,0,0,0,0,0,0,109.316774,0.454365,0,7,'20227','2022-7-01');</v>
      </c>
    </row>
    <row r="1193" spans="1:36" x14ac:dyDescent="0.2">
      <c r="A1193" s="7" t="s">
        <v>117</v>
      </c>
      <c r="B1193" t="s">
        <v>81</v>
      </c>
      <c r="C1193" t="s">
        <v>248</v>
      </c>
      <c r="D1193">
        <v>2022</v>
      </c>
      <c r="E1193" t="s">
        <v>51</v>
      </c>
      <c r="F1193" s="5">
        <v>37.5</v>
      </c>
      <c r="G1193" t="s">
        <v>134</v>
      </c>
      <c r="H1193" s="5">
        <v>1384.5</v>
      </c>
      <c r="I1193" s="5">
        <v>906.95539976652969</v>
      </c>
      <c r="J1193" s="5">
        <v>0</v>
      </c>
      <c r="K1193" s="5">
        <v>0</v>
      </c>
      <c r="L1193" s="5">
        <v>19.495003804475164</v>
      </c>
      <c r="M1193" s="5">
        <v>0</v>
      </c>
      <c r="N1193" s="5">
        <v>10.103597449908923</v>
      </c>
      <c r="O1193" s="5">
        <v>12.380464480874316</v>
      </c>
      <c r="P1193" s="5">
        <v>0.41837431693989063</v>
      </c>
      <c r="Q1193" s="5">
        <v>4.7677270503003575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f t="shared" si="89"/>
        <v>27.783754646713486</v>
      </c>
      <c r="Z1193" s="5">
        <v>0.11359134868999859</v>
      </c>
      <c r="AA1193" s="5">
        <v>0</v>
      </c>
      <c r="AB1193" s="5">
        <f>VLOOKUP($E1193,Parametros!$B$3:$F$14,2,FALSE)</f>
        <v>7</v>
      </c>
      <c r="AC1193" s="5" t="str">
        <f>VLOOKUP($E1193,Parametros!$B$3:$F$14,4,FALSE)</f>
        <v>20227</v>
      </c>
      <c r="AD1193" s="5" t="str">
        <f>VLOOKUP($E1193,Parametros!$B$3:$F$14,5,FALSE)</f>
        <v>2022-7-01</v>
      </c>
      <c r="AE1193" s="5">
        <v>0</v>
      </c>
      <c r="AF1193" t="s">
        <v>431</v>
      </c>
      <c r="AG1193" t="s">
        <v>432</v>
      </c>
      <c r="AH1193" s="40">
        <f t="shared" si="90"/>
        <v>430.26584178228171</v>
      </c>
      <c r="AJ1193" t="str">
        <f t="shared" si="88"/>
        <v>INSERT INTO TABLA_PRESUPUESTO VALUES ('VSR','80145-C','14004892-20',2022,'Julio',37.5,'USD',1384.5,906.9554,0,0,19.495004,0,10.103597,12.380464,0.418374,4.767727,0,0,0,0,0,0,0,27.783755,0.113591,0,7,'20227','2022-7-01');</v>
      </c>
    </row>
    <row r="1194" spans="1:36" x14ac:dyDescent="0.2">
      <c r="A1194" s="7" t="s">
        <v>117</v>
      </c>
      <c r="B1194" t="s">
        <v>81</v>
      </c>
      <c r="C1194" t="s">
        <v>249</v>
      </c>
      <c r="D1194">
        <v>2022</v>
      </c>
      <c r="E1194" t="s">
        <v>51</v>
      </c>
      <c r="F1194" s="5">
        <v>375</v>
      </c>
      <c r="G1194" t="s">
        <v>134</v>
      </c>
      <c r="H1194" s="5">
        <v>12525</v>
      </c>
      <c r="I1194" s="5">
        <v>6360.8800109661897</v>
      </c>
      <c r="J1194" s="5">
        <v>0</v>
      </c>
      <c r="K1194" s="5">
        <v>750</v>
      </c>
      <c r="L1194" s="5">
        <v>194.95003804475166</v>
      </c>
      <c r="M1194" s="5">
        <v>0</v>
      </c>
      <c r="N1194" s="5">
        <v>101.03597449908926</v>
      </c>
      <c r="O1194" s="5">
        <v>123.80464480874318</v>
      </c>
      <c r="P1194" s="5">
        <v>4.1837431693989071</v>
      </c>
      <c r="Q1194" s="5">
        <v>43.131658580723709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f t="shared" si="89"/>
        <v>273.29193454485505</v>
      </c>
      <c r="Z1194" s="5">
        <v>1.1359134868999861</v>
      </c>
      <c r="AA1194" s="5">
        <v>0</v>
      </c>
      <c r="AB1194" s="5">
        <f>VLOOKUP($E1194,Parametros!$B$3:$F$14,2,FALSE)</f>
        <v>7</v>
      </c>
      <c r="AC1194" s="5" t="str">
        <f>VLOOKUP($E1194,Parametros!$B$3:$F$14,4,FALSE)</f>
        <v>20227</v>
      </c>
      <c r="AD1194" s="5" t="str">
        <f>VLOOKUP($E1194,Parametros!$B$3:$F$14,5,FALSE)</f>
        <v>2022-7-01</v>
      </c>
      <c r="AE1194" s="5">
        <v>0</v>
      </c>
      <c r="AF1194" t="s">
        <v>431</v>
      </c>
      <c r="AG1194" t="s">
        <v>432</v>
      </c>
      <c r="AH1194" s="40">
        <f t="shared" si="90"/>
        <v>4945.8780164442032</v>
      </c>
      <c r="AJ1194" t="str">
        <f t="shared" si="88"/>
        <v>INSERT INTO TABLA_PRESUPUESTO VALUES ('VSR','80145-C','14004891-20',2022,'Julio',375,'USD',12525,6360.880011,0,750,194.950038,0,101.035974,123.804645,4.183743,43.131659,0,0,0,0,0,0,0,273.291935,1.135913,0,7,'20227','2022-7-01');</v>
      </c>
    </row>
    <row r="1195" spans="1:36" x14ac:dyDescent="0.2">
      <c r="A1195" s="7" t="s">
        <v>117</v>
      </c>
      <c r="B1195" t="s">
        <v>81</v>
      </c>
      <c r="C1195" t="s">
        <v>250</v>
      </c>
      <c r="D1195">
        <v>2022</v>
      </c>
      <c r="E1195" t="s">
        <v>51</v>
      </c>
      <c r="F1195" s="5">
        <v>50</v>
      </c>
      <c r="G1195" t="s">
        <v>134</v>
      </c>
      <c r="H1195" s="5">
        <v>1750</v>
      </c>
      <c r="I1195" s="5">
        <v>716.5870038325221</v>
      </c>
      <c r="J1195" s="5">
        <v>0</v>
      </c>
      <c r="K1195" s="5">
        <v>175</v>
      </c>
      <c r="L1195" s="5">
        <v>25.993338405966888</v>
      </c>
      <c r="M1195" s="5">
        <v>0</v>
      </c>
      <c r="N1195" s="5">
        <v>13.471463266545234</v>
      </c>
      <c r="O1195" s="5">
        <v>16.507285974499091</v>
      </c>
      <c r="P1195" s="5">
        <v>0.55783242258652099</v>
      </c>
      <c r="Q1195" s="5">
        <v>6.026379442416486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f t="shared" si="89"/>
        <v>36.714416237633998</v>
      </c>
      <c r="Z1195" s="5">
        <v>0.15145513158666482</v>
      </c>
      <c r="AA1195" s="5">
        <v>0</v>
      </c>
      <c r="AB1195" s="5">
        <f>VLOOKUP($E1195,Parametros!$B$3:$F$14,2,FALSE)</f>
        <v>7</v>
      </c>
      <c r="AC1195" s="5" t="str">
        <f>VLOOKUP($E1195,Parametros!$B$3:$F$14,4,FALSE)</f>
        <v>20227</v>
      </c>
      <c r="AD1195" s="5" t="str">
        <f>VLOOKUP($E1195,Parametros!$B$3:$F$14,5,FALSE)</f>
        <v>2022-7-01</v>
      </c>
      <c r="AE1195" s="5">
        <v>0</v>
      </c>
      <c r="AF1195" t="s">
        <v>431</v>
      </c>
      <c r="AG1195" t="s">
        <v>432</v>
      </c>
      <c r="AH1195" s="40">
        <f t="shared" si="90"/>
        <v>795.70524152387702</v>
      </c>
      <c r="AJ1195" t="str">
        <f t="shared" si="88"/>
        <v>INSERT INTO TABLA_PRESUPUESTO VALUES ('VSR','80145-C','14005055-21',2022,'Julio',50,'USD',1750,716.587004,0,175,25.993338,0,13.471463,16.507286,0.557832,6.026379,0,0,0,0,0,0,0,36.714416,0.151455,0,7,'20227','2022-7-01');</v>
      </c>
    </row>
    <row r="1196" spans="1:36" x14ac:dyDescent="0.2">
      <c r="A1196" s="7" t="s">
        <v>117</v>
      </c>
      <c r="B1196" t="s">
        <v>63</v>
      </c>
      <c r="C1196" t="s">
        <v>252</v>
      </c>
      <c r="D1196">
        <v>2022</v>
      </c>
      <c r="E1196" t="s">
        <v>51</v>
      </c>
      <c r="F1196" s="5">
        <v>18</v>
      </c>
      <c r="G1196" t="s">
        <v>134</v>
      </c>
      <c r="H1196" s="5">
        <v>450</v>
      </c>
      <c r="I1196" s="5">
        <v>259.52578398272249</v>
      </c>
      <c r="J1196" s="5">
        <v>0</v>
      </c>
      <c r="K1196" s="5">
        <v>8.2800000000000011</v>
      </c>
      <c r="L1196" s="5">
        <v>9.3576018261480787</v>
      </c>
      <c r="M1196" s="5">
        <v>0</v>
      </c>
      <c r="N1196" s="5">
        <v>6.3095238095238093</v>
      </c>
      <c r="O1196" s="5">
        <v>6.9047619047619051</v>
      </c>
      <c r="P1196" s="5">
        <v>0.23333333333333334</v>
      </c>
      <c r="Q1196" s="5">
        <v>1.5496404280499536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f t="shared" si="89"/>
        <v>15.051783323040199</v>
      </c>
      <c r="Z1196" s="5">
        <v>5.4523847371199335E-2</v>
      </c>
      <c r="AA1196" s="5">
        <v>0</v>
      </c>
      <c r="AB1196" s="5">
        <f>VLOOKUP($E1196,Parametros!$B$3:$F$14,2,FALSE)</f>
        <v>7</v>
      </c>
      <c r="AC1196" s="5" t="str">
        <f>VLOOKUP($E1196,Parametros!$B$3:$F$14,4,FALSE)</f>
        <v>20227</v>
      </c>
      <c r="AD1196" s="5" t="str">
        <f>VLOOKUP($E1196,Parametros!$B$3:$F$14,5,FALSE)</f>
        <v>2022-7-01</v>
      </c>
      <c r="AE1196" s="5">
        <v>0</v>
      </c>
      <c r="AF1196" t="s">
        <v>431</v>
      </c>
      <c r="AG1196" t="s">
        <v>433</v>
      </c>
      <c r="AH1196" s="40">
        <f t="shared" si="90"/>
        <v>157.78483086808924</v>
      </c>
      <c r="AJ1196" t="str">
        <f t="shared" si="88"/>
        <v>INSERT INTO TABLA_PRESUPUESTO VALUES ('VSR','80007-C','14003812-20',2022,'Julio',18,'USD',450,259.525784,0,8.28,9.357602,0,6.309524,6.904762,0.233333,1.54964,0,0,0,0,0,0,0,15.051783,0.054524,0,7,'20227','2022-7-01');</v>
      </c>
    </row>
    <row r="1197" spans="1:36" x14ac:dyDescent="0.2">
      <c r="A1197" s="7" t="s">
        <v>117</v>
      </c>
      <c r="B1197" t="s">
        <v>63</v>
      </c>
      <c r="C1197" t="s">
        <v>253</v>
      </c>
      <c r="D1197">
        <v>2022</v>
      </c>
      <c r="E1197" t="s">
        <v>51</v>
      </c>
      <c r="F1197" s="5">
        <v>18</v>
      </c>
      <c r="G1197" t="s">
        <v>134</v>
      </c>
      <c r="H1197" s="5">
        <v>450</v>
      </c>
      <c r="I1197" s="5">
        <v>337.54515981668646</v>
      </c>
      <c r="J1197" s="5">
        <v>0</v>
      </c>
      <c r="K1197" s="5">
        <v>27</v>
      </c>
      <c r="L1197" s="5">
        <v>9.3576018261480787</v>
      </c>
      <c r="M1197" s="5">
        <v>0</v>
      </c>
      <c r="N1197" s="5">
        <v>6.3095238095238093</v>
      </c>
      <c r="O1197" s="5">
        <v>6.9047619047619051</v>
      </c>
      <c r="P1197" s="5">
        <v>0.23333333333333334</v>
      </c>
      <c r="Q1197" s="5">
        <v>1.5496404280499536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f t="shared" si="89"/>
        <v>15.051783323040199</v>
      </c>
      <c r="Z1197" s="5">
        <v>5.4523847371199335E-2</v>
      </c>
      <c r="AA1197" s="5">
        <v>0</v>
      </c>
      <c r="AB1197" s="5">
        <f>VLOOKUP($E1197,Parametros!$B$3:$F$14,2,FALSE)</f>
        <v>7</v>
      </c>
      <c r="AC1197" s="5" t="str">
        <f>VLOOKUP($E1197,Parametros!$B$3:$F$14,4,FALSE)</f>
        <v>20227</v>
      </c>
      <c r="AD1197" s="5" t="str">
        <f>VLOOKUP($E1197,Parametros!$B$3:$F$14,5,FALSE)</f>
        <v>2022-7-01</v>
      </c>
      <c r="AE1197" s="5">
        <v>0</v>
      </c>
      <c r="AF1197" t="s">
        <v>431</v>
      </c>
      <c r="AG1197" t="s">
        <v>433</v>
      </c>
      <c r="AH1197" s="40">
        <f t="shared" si="90"/>
        <v>61.04545503412524</v>
      </c>
      <c r="AJ1197" t="str">
        <f t="shared" si="88"/>
        <v>INSERT INTO TABLA_PRESUPUESTO VALUES ('VSR','80007-C','14003820-18',2022,'Julio',18,'USD',450,337.54516,0,27,9.357602,0,6.309524,6.904762,0.233333,1.54964,0,0,0,0,0,0,0,15.051783,0.054524,0,7,'20227','2022-7-01');</v>
      </c>
    </row>
    <row r="1198" spans="1:36" x14ac:dyDescent="0.2">
      <c r="A1198" s="7" t="s">
        <v>117</v>
      </c>
      <c r="B1198" t="s">
        <v>63</v>
      </c>
      <c r="C1198" t="s">
        <v>254</v>
      </c>
      <c r="D1198">
        <v>2022</v>
      </c>
      <c r="E1198" t="s">
        <v>51</v>
      </c>
      <c r="F1198" s="5">
        <v>18</v>
      </c>
      <c r="G1198" t="s">
        <v>134</v>
      </c>
      <c r="H1198" s="5">
        <v>441</v>
      </c>
      <c r="I1198" s="5">
        <v>265.81275464961152</v>
      </c>
      <c r="J1198" s="5">
        <v>0</v>
      </c>
      <c r="K1198" s="5">
        <v>27</v>
      </c>
      <c r="L1198" s="5">
        <v>9.3576018261480787</v>
      </c>
      <c r="M1198" s="5">
        <v>0</v>
      </c>
      <c r="N1198" s="5">
        <v>6.3095238095238093</v>
      </c>
      <c r="O1198" s="5">
        <v>6.9047619047619051</v>
      </c>
      <c r="P1198" s="5">
        <v>0.23333333333333334</v>
      </c>
      <c r="Q1198" s="5">
        <v>1.5186476194889547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f t="shared" si="89"/>
        <v>15.0207905144792</v>
      </c>
      <c r="Z1198" s="5">
        <v>5.4523847371199335E-2</v>
      </c>
      <c r="AA1198" s="5">
        <v>0</v>
      </c>
      <c r="AB1198" s="5">
        <f>VLOOKUP($E1198,Parametros!$B$3:$F$14,2,FALSE)</f>
        <v>7</v>
      </c>
      <c r="AC1198" s="5" t="str">
        <f>VLOOKUP($E1198,Parametros!$B$3:$F$14,4,FALSE)</f>
        <v>20227</v>
      </c>
      <c r="AD1198" s="5" t="str">
        <f>VLOOKUP($E1198,Parametros!$B$3:$F$14,5,FALSE)</f>
        <v>2022-7-01</v>
      </c>
      <c r="AE1198" s="5">
        <v>0</v>
      </c>
      <c r="AF1198" t="s">
        <v>431</v>
      </c>
      <c r="AG1198" t="s">
        <v>433</v>
      </c>
      <c r="AH1198" s="40">
        <f t="shared" si="90"/>
        <v>123.80885300976118</v>
      </c>
      <c r="AJ1198" t="str">
        <f t="shared" si="88"/>
        <v>INSERT INTO TABLA_PRESUPUESTO VALUES ('VSR','80007-C','14003817-21',2022,'Julio',18,'USD',441,265.812755,0,27,9.357602,0,6.309524,6.904762,0.233333,1.518648,0,0,0,0,0,0,0,15.020791,0.054524,0,7,'20227','2022-7-01');</v>
      </c>
    </row>
    <row r="1199" spans="1:36" x14ac:dyDescent="0.2">
      <c r="A1199" s="7" t="s">
        <v>117</v>
      </c>
      <c r="B1199" t="s">
        <v>63</v>
      </c>
      <c r="C1199" t="s">
        <v>256</v>
      </c>
      <c r="D1199">
        <v>2022</v>
      </c>
      <c r="E1199" t="s">
        <v>51</v>
      </c>
      <c r="F1199" s="5">
        <v>100</v>
      </c>
      <c r="G1199" t="s">
        <v>134</v>
      </c>
      <c r="H1199" s="5">
        <v>2400</v>
      </c>
      <c r="I1199" s="5">
        <v>1341.005109109582</v>
      </c>
      <c r="J1199" s="5">
        <v>0</v>
      </c>
      <c r="K1199" s="5">
        <v>115.99999999999999</v>
      </c>
      <c r="L1199" s="5">
        <v>51.986676811933776</v>
      </c>
      <c r="M1199" s="5">
        <v>0</v>
      </c>
      <c r="N1199" s="5">
        <v>35.05291005291005</v>
      </c>
      <c r="O1199" s="5">
        <v>38.359788359788361</v>
      </c>
      <c r="P1199" s="5">
        <v>1.2962962962962963</v>
      </c>
      <c r="Q1199" s="5">
        <v>8.2647489495997526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f t="shared" si="89"/>
        <v>83.276653921767775</v>
      </c>
      <c r="Z1199" s="5">
        <v>0.30291026317332964</v>
      </c>
      <c r="AA1199" s="5">
        <v>0</v>
      </c>
      <c r="AB1199" s="5">
        <f>VLOOKUP($E1199,Parametros!$B$3:$F$14,2,FALSE)</f>
        <v>7</v>
      </c>
      <c r="AC1199" s="5" t="str">
        <f>VLOOKUP($E1199,Parametros!$B$3:$F$14,4,FALSE)</f>
        <v>20227</v>
      </c>
      <c r="AD1199" s="5" t="str">
        <f>VLOOKUP($E1199,Parametros!$B$3:$F$14,5,FALSE)</f>
        <v>2022-7-01</v>
      </c>
      <c r="AE1199" s="5">
        <v>0</v>
      </c>
      <c r="AF1199" t="s">
        <v>431</v>
      </c>
      <c r="AG1199" t="s">
        <v>433</v>
      </c>
      <c r="AH1199" s="40">
        <f t="shared" si="90"/>
        <v>807.73156015671634</v>
      </c>
      <c r="AJ1199" t="str">
        <f t="shared" si="88"/>
        <v>INSERT INTO TABLA_PRESUPUESTO VALUES ('VSR','80007-C','14004704-21',2022,'Julio',100,'USD',2400,1341.005109,0,116,51.986677,0,35.05291,38.359788,1.296296,8.264749,0,0,0,0,0,0,0,83.276654,0.30291,0,7,'20227','2022-7-01');</v>
      </c>
    </row>
    <row r="1200" spans="1:36" x14ac:dyDescent="0.2">
      <c r="A1200" s="7" t="s">
        <v>117</v>
      </c>
      <c r="B1200" t="s">
        <v>63</v>
      </c>
      <c r="C1200" t="s">
        <v>257</v>
      </c>
      <c r="D1200">
        <v>2022</v>
      </c>
      <c r="E1200" t="s">
        <v>51</v>
      </c>
      <c r="F1200" s="5">
        <v>250</v>
      </c>
      <c r="G1200" t="s">
        <v>134</v>
      </c>
      <c r="H1200" s="5">
        <v>6062.5</v>
      </c>
      <c r="I1200" s="5">
        <v>4489.5729996762011</v>
      </c>
      <c r="J1200" s="5">
        <v>0</v>
      </c>
      <c r="K1200" s="5">
        <v>290</v>
      </c>
      <c r="L1200" s="5">
        <v>129.96669202983443</v>
      </c>
      <c r="M1200" s="5">
        <v>0</v>
      </c>
      <c r="N1200" s="5">
        <v>87.632275132275126</v>
      </c>
      <c r="O1200" s="5">
        <v>95.899470899470913</v>
      </c>
      <c r="P1200" s="5">
        <v>3.2407407407407409</v>
      </c>
      <c r="Q1200" s="5">
        <v>20.877100211228541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f t="shared" si="89"/>
        <v>208.40686264164862</v>
      </c>
      <c r="Z1200" s="5">
        <v>0.75727565793332396</v>
      </c>
      <c r="AA1200" s="5">
        <v>0</v>
      </c>
      <c r="AB1200" s="5">
        <f>VLOOKUP($E1200,Parametros!$B$3:$F$14,2,FALSE)</f>
        <v>7</v>
      </c>
      <c r="AC1200" s="5" t="str">
        <f>VLOOKUP($E1200,Parametros!$B$3:$F$14,4,FALSE)</f>
        <v>20227</v>
      </c>
      <c r="AD1200" s="5" t="str">
        <f>VLOOKUP($E1200,Parametros!$B$3:$F$14,5,FALSE)</f>
        <v>2022-7-01</v>
      </c>
      <c r="AE1200" s="5">
        <v>0</v>
      </c>
      <c r="AF1200" t="s">
        <v>431</v>
      </c>
      <c r="AG1200" t="s">
        <v>433</v>
      </c>
      <c r="AH1200" s="40">
        <f t="shared" si="90"/>
        <v>944.5534456523161</v>
      </c>
      <c r="AJ1200" t="str">
        <f t="shared" si="88"/>
        <v>INSERT INTO TABLA_PRESUPUESTO VALUES ('VSR','80007-C','14004705-21',2022,'Julio',250,'USD',6062.5,4489.573,0,290,129.966692,0,87.632275,95.899471,3.240741,20.8771,0,0,0,0,0,0,0,208.406863,0.757276,0,7,'20227','2022-7-01');</v>
      </c>
    </row>
    <row r="1201" spans="1:36" x14ac:dyDescent="0.2">
      <c r="A1201" s="7" t="s">
        <v>117</v>
      </c>
      <c r="B1201" t="s">
        <v>63</v>
      </c>
      <c r="C1201" t="s">
        <v>258</v>
      </c>
      <c r="D1201">
        <v>2022</v>
      </c>
      <c r="E1201" t="s">
        <v>51</v>
      </c>
      <c r="F1201" s="5">
        <v>337.5</v>
      </c>
      <c r="G1201" t="s">
        <v>134</v>
      </c>
      <c r="H1201" s="5">
        <v>8184.375</v>
      </c>
      <c r="I1201" s="5">
        <v>4715.9409526802165</v>
      </c>
      <c r="J1201" s="5">
        <v>0</v>
      </c>
      <c r="K1201" s="5">
        <v>155.25</v>
      </c>
      <c r="L1201" s="5">
        <v>175.45503424027649</v>
      </c>
      <c r="M1201" s="5">
        <v>0</v>
      </c>
      <c r="N1201" s="5">
        <v>118.30357142857143</v>
      </c>
      <c r="O1201" s="5">
        <v>129.46428571428572</v>
      </c>
      <c r="P1201" s="5">
        <v>4.375</v>
      </c>
      <c r="Q1201" s="5">
        <v>28.184085285158531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f t="shared" ref="Y1201:Y1250" si="91">+M1201+N1201+O1201+P1201+T1201+U1201+V1201+Z1201+AA1201+S1201+X1201+Q1201+R1201</f>
        <v>281.34926456622571</v>
      </c>
      <c r="Z1201" s="5">
        <v>1.0223221382099874</v>
      </c>
      <c r="AA1201" s="5">
        <v>0</v>
      </c>
      <c r="AB1201" s="5">
        <f>VLOOKUP($E1201,Parametros!$B$3:$F$14,2,FALSE)</f>
        <v>7</v>
      </c>
      <c r="AC1201" s="5" t="str">
        <f>VLOOKUP($E1201,Parametros!$B$3:$F$14,4,FALSE)</f>
        <v>20227</v>
      </c>
      <c r="AD1201" s="5" t="str">
        <f>VLOOKUP($E1201,Parametros!$B$3:$F$14,5,FALSE)</f>
        <v>2022-7-01</v>
      </c>
      <c r="AE1201" s="5">
        <v>0</v>
      </c>
      <c r="AF1201" t="s">
        <v>431</v>
      </c>
      <c r="AG1201" t="s">
        <v>433</v>
      </c>
      <c r="AH1201" s="40">
        <f t="shared" ref="AH1201:AH1250" si="92">+H1201-SUM(I1201:X1201)-SUM(Z1201:AA1201)</f>
        <v>2856.3797485132823</v>
      </c>
      <c r="AJ1201" t="str">
        <f t="shared" si="88"/>
        <v>INSERT INTO TABLA_PRESUPUESTO VALUES ('VSR','80007-C','14004693-21',2022,'Julio',337.5,'USD',8184.375,4715.940953,0,155.25,175.455034,0,118.303571,129.464286,4.375,28.184085,0,0,0,0,0,0,0,281.349265,1.022322,0,7,'20227','2022-7-01');</v>
      </c>
    </row>
    <row r="1202" spans="1:36" x14ac:dyDescent="0.2">
      <c r="A1202" s="7" t="s">
        <v>117</v>
      </c>
      <c r="B1202" t="s">
        <v>63</v>
      </c>
      <c r="C1202" t="s">
        <v>124</v>
      </c>
      <c r="D1202">
        <v>2022</v>
      </c>
      <c r="E1202" t="s">
        <v>51</v>
      </c>
      <c r="F1202" s="5">
        <v>175</v>
      </c>
      <c r="G1202" t="s">
        <v>134</v>
      </c>
      <c r="H1202" s="5">
        <v>5950</v>
      </c>
      <c r="I1202" s="5">
        <v>2947.5307381032862</v>
      </c>
      <c r="J1202" s="5">
        <v>0</v>
      </c>
      <c r="K1202" s="5">
        <v>262.5</v>
      </c>
      <c r="L1202" s="5">
        <v>90.976684420884098</v>
      </c>
      <c r="M1202" s="5">
        <v>0</v>
      </c>
      <c r="N1202" s="5">
        <v>61.342592592592588</v>
      </c>
      <c r="O1202" s="5">
        <v>67.129629629629633</v>
      </c>
      <c r="P1202" s="5">
        <v>2.2685185185185186</v>
      </c>
      <c r="Q1202" s="5">
        <v>20.489690104216056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f t="shared" si="91"/>
        <v>151.76052380551013</v>
      </c>
      <c r="Z1202" s="5">
        <v>0.53009296055332678</v>
      </c>
      <c r="AA1202" s="5">
        <v>0</v>
      </c>
      <c r="AB1202" s="5">
        <f>VLOOKUP($E1202,Parametros!$B$3:$F$14,2,FALSE)</f>
        <v>7</v>
      </c>
      <c r="AC1202" s="5" t="str">
        <f>VLOOKUP($E1202,Parametros!$B$3:$F$14,4,FALSE)</f>
        <v>20227</v>
      </c>
      <c r="AD1202" s="5" t="str">
        <f>VLOOKUP($E1202,Parametros!$B$3:$F$14,5,FALSE)</f>
        <v>2022-7-01</v>
      </c>
      <c r="AE1202" s="5">
        <v>0</v>
      </c>
      <c r="AF1202" t="s">
        <v>431</v>
      </c>
      <c r="AG1202" t="s">
        <v>433</v>
      </c>
      <c r="AH1202" s="40">
        <f t="shared" si="92"/>
        <v>2497.2320536703196</v>
      </c>
      <c r="AJ1202" t="str">
        <f t="shared" si="88"/>
        <v>INSERT INTO TABLA_PRESUPUESTO VALUES ('VSR','80007-C','14005050-21',2022,'Julio',175,'USD',5950,2947.530738,0,262.5,90.976684,0,61.342593,67.12963,2.268519,20.48969,0,0,0,0,0,0,0,151.760524,0.530093,0,7,'20227','2022-7-01');</v>
      </c>
    </row>
    <row r="1203" spans="1:36" x14ac:dyDescent="0.2">
      <c r="A1203" s="7" t="s">
        <v>117</v>
      </c>
      <c r="B1203" t="s">
        <v>63</v>
      </c>
      <c r="C1203" t="s">
        <v>250</v>
      </c>
      <c r="D1203">
        <v>2022</v>
      </c>
      <c r="E1203" t="s">
        <v>51</v>
      </c>
      <c r="F1203" s="5">
        <v>100</v>
      </c>
      <c r="G1203" t="s">
        <v>134</v>
      </c>
      <c r="H1203" s="5">
        <v>3400</v>
      </c>
      <c r="I1203" s="5">
        <v>1433.1740076650442</v>
      </c>
      <c r="J1203" s="5">
        <v>0</v>
      </c>
      <c r="K1203" s="5">
        <v>150</v>
      </c>
      <c r="L1203" s="5">
        <v>51.986676811933776</v>
      </c>
      <c r="M1203" s="5">
        <v>0</v>
      </c>
      <c r="N1203" s="5">
        <v>35.05291005291005</v>
      </c>
      <c r="O1203" s="5">
        <v>38.359788359788361</v>
      </c>
      <c r="P1203" s="5">
        <v>1.2962962962962963</v>
      </c>
      <c r="Q1203" s="5">
        <v>11.708394345266317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f t="shared" si="91"/>
        <v>86.720299317434339</v>
      </c>
      <c r="Z1203" s="5">
        <v>0.30291026317332964</v>
      </c>
      <c r="AA1203" s="5">
        <v>0</v>
      </c>
      <c r="AB1203" s="5">
        <f>VLOOKUP($E1203,Parametros!$B$3:$F$14,2,FALSE)</f>
        <v>7</v>
      </c>
      <c r="AC1203" s="5" t="str">
        <f>VLOOKUP($E1203,Parametros!$B$3:$F$14,4,FALSE)</f>
        <v>20227</v>
      </c>
      <c r="AD1203" s="5" t="str">
        <f>VLOOKUP($E1203,Parametros!$B$3:$F$14,5,FALSE)</f>
        <v>2022-7-01</v>
      </c>
      <c r="AE1203" s="5">
        <v>0</v>
      </c>
      <c r="AF1203" t="s">
        <v>431</v>
      </c>
      <c r="AG1203" t="s">
        <v>433</v>
      </c>
      <c r="AH1203" s="40">
        <f t="shared" si="92"/>
        <v>1678.1190162055877</v>
      </c>
      <c r="AJ1203" t="str">
        <f t="shared" si="88"/>
        <v>INSERT INTO TABLA_PRESUPUESTO VALUES ('VSR','80007-C','14005055-21',2022,'Julio',100,'USD',3400,1433.174008,0,150,51.986677,0,35.05291,38.359788,1.296296,11.708394,0,0,0,0,0,0,0,86.720299,0.30291,0,7,'20227','2022-7-01');</v>
      </c>
    </row>
    <row r="1204" spans="1:36" x14ac:dyDescent="0.2">
      <c r="A1204" s="7" t="s">
        <v>117</v>
      </c>
      <c r="B1204" t="s">
        <v>62</v>
      </c>
      <c r="C1204" t="s">
        <v>260</v>
      </c>
      <c r="D1204">
        <v>2022</v>
      </c>
      <c r="E1204" t="s">
        <v>51</v>
      </c>
      <c r="F1204" s="5">
        <v>57.5</v>
      </c>
      <c r="G1204" t="s">
        <v>261</v>
      </c>
      <c r="H1204" s="5">
        <v>1276.5</v>
      </c>
      <c r="I1204" s="5">
        <v>795.58334365036353</v>
      </c>
      <c r="J1204" s="5">
        <v>0</v>
      </c>
      <c r="K1204" s="5">
        <v>81.419999999999987</v>
      </c>
      <c r="L1204" s="5">
        <v>29.89233916686192</v>
      </c>
      <c r="M1204" s="5">
        <v>0</v>
      </c>
      <c r="N1204" s="5">
        <v>25.0915690419566</v>
      </c>
      <c r="O1204" s="5">
        <v>26.95919213717373</v>
      </c>
      <c r="P1204" s="5">
        <v>1.0340512052614581</v>
      </c>
      <c r="Q1204" s="5">
        <v>4.3958133475683683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f t="shared" si="91"/>
        <v>57.654799133284826</v>
      </c>
      <c r="Z1204" s="5">
        <v>0.17417340132466452</v>
      </c>
      <c r="AA1204" s="5">
        <v>0</v>
      </c>
      <c r="AB1204" s="5">
        <f>VLOOKUP($E1204,Parametros!$B$3:$F$14,2,FALSE)</f>
        <v>7</v>
      </c>
      <c r="AC1204" s="5" t="str">
        <f>VLOOKUP($E1204,Parametros!$B$3:$F$14,4,FALSE)</f>
        <v>20227</v>
      </c>
      <c r="AD1204" s="5" t="str">
        <f>VLOOKUP($E1204,Parametros!$B$3:$F$14,5,FALSE)</f>
        <v>2022-7-01</v>
      </c>
      <c r="AE1204" s="5">
        <v>0</v>
      </c>
      <c r="AF1204" t="s">
        <v>431</v>
      </c>
      <c r="AG1204" t="s">
        <v>434</v>
      </c>
      <c r="AH1204" s="40">
        <f t="shared" si="92"/>
        <v>311.94951804948971</v>
      </c>
      <c r="AJ1204" t="str">
        <f t="shared" si="88"/>
        <v>INSERT INTO TABLA_PRESUPUESTO VALUES ('VSR','80006-C','14004739-20',2022,'Julio',57.5,'EUR',1276.5,795.583344,0,81.42,29.892339,0,25.091569,26.959192,1.034051,4.395813,0,0,0,0,0,0,0,57.654799,0.174173,0,7,'20227','2022-7-01');</v>
      </c>
    </row>
    <row r="1205" spans="1:36" x14ac:dyDescent="0.2">
      <c r="A1205" s="7" t="s">
        <v>117</v>
      </c>
      <c r="B1205" t="s">
        <v>62</v>
      </c>
      <c r="C1205" t="s">
        <v>263</v>
      </c>
      <c r="D1205">
        <v>2022</v>
      </c>
      <c r="E1205" t="s">
        <v>51</v>
      </c>
      <c r="F1205" s="5">
        <v>1856.25</v>
      </c>
      <c r="G1205" t="s">
        <v>261</v>
      </c>
      <c r="H1205" s="5">
        <v>39604.949999999997</v>
      </c>
      <c r="I1205" s="5">
        <v>29138.136889631282</v>
      </c>
      <c r="J1205" s="5">
        <v>0</v>
      </c>
      <c r="K1205" s="5">
        <v>2628.45</v>
      </c>
      <c r="L1205" s="5">
        <v>965.00268832152074</v>
      </c>
      <c r="M1205" s="5">
        <v>0</v>
      </c>
      <c r="N1205" s="5">
        <v>810.02130494142511</v>
      </c>
      <c r="O1205" s="5">
        <v>870.31305051528238</v>
      </c>
      <c r="P1205" s="5">
        <v>33.381870430723154</v>
      </c>
      <c r="Q1205" s="5">
        <v>136.38540371310447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f t="shared" si="91"/>
        <v>1855.7244013606901</v>
      </c>
      <c r="Z1205" s="5">
        <v>5.6227717601549312</v>
      </c>
      <c r="AA1205" s="5">
        <v>0</v>
      </c>
      <c r="AB1205" s="5">
        <f>VLOOKUP($E1205,Parametros!$B$3:$F$14,2,FALSE)</f>
        <v>7</v>
      </c>
      <c r="AC1205" s="5" t="str">
        <f>VLOOKUP($E1205,Parametros!$B$3:$F$14,4,FALSE)</f>
        <v>20227</v>
      </c>
      <c r="AD1205" s="5" t="str">
        <f>VLOOKUP($E1205,Parametros!$B$3:$F$14,5,FALSE)</f>
        <v>2022-7-01</v>
      </c>
      <c r="AE1205" s="5">
        <v>0</v>
      </c>
      <c r="AF1205" t="s">
        <v>431</v>
      </c>
      <c r="AG1205" t="s">
        <v>434</v>
      </c>
      <c r="AH1205" s="40">
        <f t="shared" si="92"/>
        <v>5017.6360206865093</v>
      </c>
      <c r="AJ1205" t="str">
        <f t="shared" si="88"/>
        <v>INSERT INTO TABLA_PRESUPUESTO VALUES ('VSR','80006-C','14003720-21',2022,'Julio',1856.25,'EUR',39604.95,29138.13689,0,2628.45,965.002688,0,810.021305,870.313051,33.38187,136.385404,0,0,0,0,0,0,0,1855.724401,5.622772,0,7,'20227','2022-7-01');</v>
      </c>
    </row>
    <row r="1206" spans="1:36" x14ac:dyDescent="0.2">
      <c r="A1206" s="7" t="s">
        <v>117</v>
      </c>
      <c r="B1206" t="s">
        <v>62</v>
      </c>
      <c r="C1206" t="s">
        <v>264</v>
      </c>
      <c r="D1206">
        <v>2022</v>
      </c>
      <c r="E1206" t="s">
        <v>51</v>
      </c>
      <c r="F1206" s="5">
        <v>2946.875</v>
      </c>
      <c r="G1206" t="s">
        <v>261</v>
      </c>
      <c r="H1206" s="5">
        <v>62874.524999999994</v>
      </c>
      <c r="I1206" s="5">
        <v>39916.300173284631</v>
      </c>
      <c r="J1206" s="5">
        <v>0</v>
      </c>
      <c r="K1206" s="5">
        <v>4172.7749999999996</v>
      </c>
      <c r="L1206" s="5">
        <v>1531.9823823016734</v>
      </c>
      <c r="M1206" s="5">
        <v>0</v>
      </c>
      <c r="N1206" s="5">
        <v>1285.9429134002762</v>
      </c>
      <c r="O1206" s="5">
        <v>1381.6585970301537</v>
      </c>
      <c r="P1206" s="5">
        <v>52.995124269649729</v>
      </c>
      <c r="Q1206" s="5">
        <v>216.51756852097222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f t="shared" si="91"/>
        <v>2946.040590038941</v>
      </c>
      <c r="Z1206" s="5">
        <v>8.9263868178890569</v>
      </c>
      <c r="AA1206" s="5">
        <v>0</v>
      </c>
      <c r="AB1206" s="5">
        <f>VLOOKUP($E1206,Parametros!$B$3:$F$14,2,FALSE)</f>
        <v>7</v>
      </c>
      <c r="AC1206" s="5" t="str">
        <f>VLOOKUP($E1206,Parametros!$B$3:$F$14,4,FALSE)</f>
        <v>20227</v>
      </c>
      <c r="AD1206" s="5" t="str">
        <f>VLOOKUP($E1206,Parametros!$B$3:$F$14,5,FALSE)</f>
        <v>2022-7-01</v>
      </c>
      <c r="AE1206" s="5">
        <v>0</v>
      </c>
      <c r="AF1206" t="s">
        <v>431</v>
      </c>
      <c r="AG1206" t="s">
        <v>434</v>
      </c>
      <c r="AH1206" s="40">
        <f t="shared" si="92"/>
        <v>14307.426854374753</v>
      </c>
      <c r="AJ1206" t="str">
        <f t="shared" si="88"/>
        <v>INSERT INTO TABLA_PRESUPUESTO VALUES ('VSR','80006-C','14003719-21',2022,'Julio',2946.875,'EUR',62874.525,39916.300173,0,4172.775,1531.982382,0,1285.942913,1381.658597,52.995124,216.517569,0,0,0,0,0,0,0,2946.04059,8.926387,0,7,'20227','2022-7-01');</v>
      </c>
    </row>
    <row r="1207" spans="1:36" x14ac:dyDescent="0.2">
      <c r="A1207" s="7" t="s">
        <v>117</v>
      </c>
      <c r="B1207" t="s">
        <v>62</v>
      </c>
      <c r="C1207" t="s">
        <v>265</v>
      </c>
      <c r="D1207">
        <v>2022</v>
      </c>
      <c r="E1207" t="s">
        <v>51</v>
      </c>
      <c r="F1207" s="5">
        <v>250</v>
      </c>
      <c r="G1207" t="s">
        <v>261</v>
      </c>
      <c r="H1207" s="5">
        <v>15300</v>
      </c>
      <c r="I1207" s="5">
        <v>9098.3142006869239</v>
      </c>
      <c r="J1207" s="5">
        <v>0</v>
      </c>
      <c r="K1207" s="5">
        <v>354</v>
      </c>
      <c r="L1207" s="5">
        <v>129.96669202983443</v>
      </c>
      <c r="M1207" s="5">
        <v>0</v>
      </c>
      <c r="N1207" s="5">
        <v>109.09377844328958</v>
      </c>
      <c r="O1207" s="5">
        <v>117.21387885727708</v>
      </c>
      <c r="P1207" s="5">
        <v>4.4958748054846005</v>
      </c>
      <c r="Q1207" s="5">
        <v>52.687774553698425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f t="shared" si="91"/>
        <v>284.24858231768297</v>
      </c>
      <c r="Z1207" s="5">
        <v>0.75727565793332396</v>
      </c>
      <c r="AA1207" s="5">
        <v>0</v>
      </c>
      <c r="AB1207" s="5">
        <f>VLOOKUP($E1207,Parametros!$B$3:$F$14,2,FALSE)</f>
        <v>7</v>
      </c>
      <c r="AC1207" s="5" t="str">
        <f>VLOOKUP($E1207,Parametros!$B$3:$F$14,4,FALSE)</f>
        <v>20227</v>
      </c>
      <c r="AD1207" s="5" t="str">
        <f>VLOOKUP($E1207,Parametros!$B$3:$F$14,5,FALSE)</f>
        <v>2022-7-01</v>
      </c>
      <c r="AE1207" s="5">
        <v>0</v>
      </c>
      <c r="AF1207" t="s">
        <v>431</v>
      </c>
      <c r="AG1207" t="s">
        <v>434</v>
      </c>
      <c r="AH1207" s="40">
        <f t="shared" si="92"/>
        <v>5433.4705249655572</v>
      </c>
      <c r="AJ1207" t="str">
        <f t="shared" si="88"/>
        <v>INSERT INTO TABLA_PRESUPUESTO VALUES ('VSR','80006-C','14005008-18',2022,'Julio',250,'EUR',15300,9098.314201,0,354,129.966692,0,109.093778,117.213879,4.495875,52.687775,0,0,0,0,0,0,0,284.248582,0.757276,0,7,'20227','2022-7-01');</v>
      </c>
    </row>
    <row r="1208" spans="1:36" x14ac:dyDescent="0.2">
      <c r="A1208" s="7" t="s">
        <v>117</v>
      </c>
      <c r="B1208" t="s">
        <v>62</v>
      </c>
      <c r="C1208" t="s">
        <v>266</v>
      </c>
      <c r="D1208">
        <v>2022</v>
      </c>
      <c r="E1208" t="s">
        <v>51</v>
      </c>
      <c r="F1208" s="5">
        <v>280</v>
      </c>
      <c r="G1208" t="s">
        <v>261</v>
      </c>
      <c r="H1208" s="5">
        <v>7469.2800000000007</v>
      </c>
      <c r="I1208" s="5">
        <v>5084.255176699683</v>
      </c>
      <c r="J1208" s="5">
        <v>0</v>
      </c>
      <c r="K1208" s="5">
        <v>396.47999999999996</v>
      </c>
      <c r="L1208" s="5">
        <v>145.56269507341457</v>
      </c>
      <c r="M1208" s="5">
        <v>0</v>
      </c>
      <c r="N1208" s="5">
        <v>122.18503185648433</v>
      </c>
      <c r="O1208" s="5">
        <v>131.27954432015034</v>
      </c>
      <c r="P1208" s="5">
        <v>5.0353797821427531</v>
      </c>
      <c r="Q1208" s="5">
        <v>25.721551680944351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f t="shared" si="91"/>
        <v>285.0696563766071</v>
      </c>
      <c r="Z1208" s="5">
        <v>0.84814873688532288</v>
      </c>
      <c r="AA1208" s="5">
        <v>0</v>
      </c>
      <c r="AB1208" s="5">
        <f>VLOOKUP($E1208,Parametros!$B$3:$F$14,2,FALSE)</f>
        <v>7</v>
      </c>
      <c r="AC1208" s="5" t="str">
        <f>VLOOKUP($E1208,Parametros!$B$3:$F$14,4,FALSE)</f>
        <v>20227</v>
      </c>
      <c r="AD1208" s="5" t="str">
        <f>VLOOKUP($E1208,Parametros!$B$3:$F$14,5,FALSE)</f>
        <v>2022-7-01</v>
      </c>
      <c r="AE1208" s="5">
        <v>0</v>
      </c>
      <c r="AF1208" t="s">
        <v>431</v>
      </c>
      <c r="AG1208" t="s">
        <v>434</v>
      </c>
      <c r="AH1208" s="40">
        <f t="shared" si="92"/>
        <v>1557.9124718502962</v>
      </c>
      <c r="AJ1208" t="str">
        <f t="shared" si="88"/>
        <v>INSERT INTO TABLA_PRESUPUESTO VALUES ('VSR','80006-C','14004090-21',2022,'Julio',280,'EUR',7469.28,5084.255177,0,396.48,145.562695,0,122.185032,131.279544,5.03538,25.721552,0,0,0,0,0,0,0,285.069656,0.848149,0,7,'20227','2022-7-01');</v>
      </c>
    </row>
    <row r="1209" spans="1:36" x14ac:dyDescent="0.2">
      <c r="A1209" s="7" t="s">
        <v>117</v>
      </c>
      <c r="B1209" t="s">
        <v>62</v>
      </c>
      <c r="C1209" t="s">
        <v>267</v>
      </c>
      <c r="D1209">
        <v>2022</v>
      </c>
      <c r="E1209" t="s">
        <v>51</v>
      </c>
      <c r="F1209" s="5">
        <v>208.25</v>
      </c>
      <c r="G1209" t="s">
        <v>261</v>
      </c>
      <c r="H1209" s="5">
        <v>5555.277</v>
      </c>
      <c r="I1209" s="5">
        <v>3360.995623111432</v>
      </c>
      <c r="J1209" s="5">
        <v>0</v>
      </c>
      <c r="K1209" s="5">
        <v>294.88199999999995</v>
      </c>
      <c r="L1209" s="5">
        <v>108.26225446085209</v>
      </c>
      <c r="M1209" s="5">
        <v>0</v>
      </c>
      <c r="N1209" s="5">
        <v>90.875117443260237</v>
      </c>
      <c r="O1209" s="5">
        <v>97.63916108811182</v>
      </c>
      <c r="P1209" s="5">
        <v>3.7450637129686721</v>
      </c>
      <c r="Q1209" s="5">
        <v>19.130404062702361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f t="shared" si="91"/>
        <v>212.02055693010152</v>
      </c>
      <c r="Z1209" s="5">
        <v>0.63081062305845892</v>
      </c>
      <c r="AA1209" s="5">
        <v>0</v>
      </c>
      <c r="AB1209" s="5">
        <f>VLOOKUP($E1209,Parametros!$B$3:$F$14,2,FALSE)</f>
        <v>7</v>
      </c>
      <c r="AC1209" s="5" t="str">
        <f>VLOOKUP($E1209,Parametros!$B$3:$F$14,4,FALSE)</f>
        <v>20227</v>
      </c>
      <c r="AD1209" s="5" t="str">
        <f>VLOOKUP($E1209,Parametros!$B$3:$F$14,5,FALSE)</f>
        <v>2022-7-01</v>
      </c>
      <c r="AE1209" s="5">
        <v>0</v>
      </c>
      <c r="AF1209" t="s">
        <v>431</v>
      </c>
      <c r="AG1209" t="s">
        <v>434</v>
      </c>
      <c r="AH1209" s="40">
        <f t="shared" si="92"/>
        <v>1579.1165654976144</v>
      </c>
      <c r="AJ1209" t="str">
        <f t="shared" si="88"/>
        <v>INSERT INTO TABLA_PRESUPUESTO VALUES ('VSR','80006-C','14004494-19',2022,'Julio',208.25,'EUR',5555.277,3360.995623,0,294.882,108.262254,0,90.875117,97.639161,3.745064,19.130404,0,0,0,0,0,0,0,212.020557,0.630811,0,7,'20227','2022-7-01');</v>
      </c>
    </row>
    <row r="1210" spans="1:36" x14ac:dyDescent="0.2">
      <c r="A1210" s="7" t="s">
        <v>117</v>
      </c>
      <c r="B1210" t="s">
        <v>64</v>
      </c>
      <c r="C1210" t="s">
        <v>268</v>
      </c>
      <c r="D1210">
        <v>2022</v>
      </c>
      <c r="E1210" t="s">
        <v>51</v>
      </c>
      <c r="F1210" s="5">
        <v>175</v>
      </c>
      <c r="G1210" t="s">
        <v>134</v>
      </c>
      <c r="H1210" s="5">
        <v>7875</v>
      </c>
      <c r="I1210" s="5">
        <v>5805.4528924602237</v>
      </c>
      <c r="J1210" s="5">
        <v>0</v>
      </c>
      <c r="K1210" s="5">
        <v>0</v>
      </c>
      <c r="L1210" s="5">
        <v>90.976684420884098</v>
      </c>
      <c r="M1210" s="5">
        <v>0</v>
      </c>
      <c r="N1210" s="5">
        <v>299.34907659703299</v>
      </c>
      <c r="O1210" s="5">
        <v>173.84763851044505</v>
      </c>
      <c r="P1210" s="5">
        <v>9.7354677565849226</v>
      </c>
      <c r="Q1210" s="5">
        <v>27.11870749087419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f t="shared" si="91"/>
        <v>510.58098331549047</v>
      </c>
      <c r="Z1210" s="5">
        <v>0.53009296055332678</v>
      </c>
      <c r="AA1210" s="5">
        <v>0</v>
      </c>
      <c r="AB1210" s="5">
        <f>VLOOKUP($E1210,Parametros!$B$3:$F$14,2,FALSE)</f>
        <v>7</v>
      </c>
      <c r="AC1210" s="5" t="str">
        <f>VLOOKUP($E1210,Parametros!$B$3:$F$14,4,FALSE)</f>
        <v>20227</v>
      </c>
      <c r="AD1210" s="5" t="str">
        <f>VLOOKUP($E1210,Parametros!$B$3:$F$14,5,FALSE)</f>
        <v>2022-7-01</v>
      </c>
      <c r="AE1210" s="5">
        <v>0</v>
      </c>
      <c r="AF1210" t="s">
        <v>431</v>
      </c>
      <c r="AG1210" t="s">
        <v>435</v>
      </c>
      <c r="AH1210" s="40">
        <f t="shared" si="92"/>
        <v>1467.9894398034025</v>
      </c>
      <c r="AJ1210" t="str">
        <f t="shared" si="88"/>
        <v>INSERT INTO TABLA_PRESUPUESTO VALUES ('VSR','80025-C','14003595-21',2022,'Julio',175,'USD',7875,5805.452892,0,0,90.976684,0,299.349077,173.847639,9.735468,27.118707,0,0,0,0,0,0,0,510.580983,0.530093,0,7,'20227','2022-7-01');</v>
      </c>
    </row>
    <row r="1211" spans="1:36" x14ac:dyDescent="0.2">
      <c r="A1211" s="7" t="s">
        <v>117</v>
      </c>
      <c r="B1211" t="s">
        <v>269</v>
      </c>
      <c r="C1211" t="s">
        <v>122</v>
      </c>
      <c r="D1211">
        <v>2022</v>
      </c>
      <c r="E1211" t="s">
        <v>51</v>
      </c>
      <c r="F1211" s="5">
        <v>50</v>
      </c>
      <c r="G1211" t="s">
        <v>270</v>
      </c>
      <c r="H1211" s="5">
        <v>4290</v>
      </c>
      <c r="I1211" s="5">
        <v>2729.7549127167226</v>
      </c>
      <c r="J1211" s="5">
        <v>0</v>
      </c>
      <c r="K1211" s="5">
        <v>520</v>
      </c>
      <c r="L1211" s="5">
        <v>25.993338405966888</v>
      </c>
      <c r="M1211" s="5">
        <v>0</v>
      </c>
      <c r="N1211" s="5">
        <v>40.073050437372046</v>
      </c>
      <c r="O1211" s="5">
        <v>30.534617532104967</v>
      </c>
      <c r="P1211" s="5">
        <v>1.7099385817978783</v>
      </c>
      <c r="Q1211" s="5">
        <v>14.773238747409557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f t="shared" si="91"/>
        <v>87.242300430271086</v>
      </c>
      <c r="Z1211" s="5">
        <v>0.15145513158666482</v>
      </c>
      <c r="AA1211" s="5">
        <v>0</v>
      </c>
      <c r="AB1211" s="5">
        <f>VLOOKUP($E1211,Parametros!$B$3:$F$14,2,FALSE)</f>
        <v>7</v>
      </c>
      <c r="AC1211" s="5" t="str">
        <f>VLOOKUP($E1211,Parametros!$B$3:$F$14,4,FALSE)</f>
        <v>20227</v>
      </c>
      <c r="AD1211" s="5" t="str">
        <f>VLOOKUP($E1211,Parametros!$B$3:$F$14,5,FALSE)</f>
        <v>2022-7-01</v>
      </c>
      <c r="AE1211" s="5">
        <v>0</v>
      </c>
      <c r="AF1211" t="s">
        <v>431</v>
      </c>
      <c r="AG1211" t="s">
        <v>436</v>
      </c>
      <c r="AH1211" s="40">
        <f t="shared" si="92"/>
        <v>927.00944844703929</v>
      </c>
      <c r="AJ1211" t="str">
        <f t="shared" si="88"/>
        <v>INSERT INTO TABLA_PRESUPUESTO VALUES ('VSR','80094-C','14005080-18',2022,'Julio',50,'GBP',4290,2729.754913,0,520,25.993338,0,40.07305,30.534618,1.709939,14.773239,0,0,0,0,0,0,0,87.2423,0.151455,0,7,'20227','2022-7-01');</v>
      </c>
    </row>
    <row r="1212" spans="1:36" x14ac:dyDescent="0.2">
      <c r="A1212" s="7" t="s">
        <v>117</v>
      </c>
      <c r="B1212" t="s">
        <v>269</v>
      </c>
      <c r="C1212" t="s">
        <v>259</v>
      </c>
      <c r="D1212">
        <v>2022</v>
      </c>
      <c r="E1212" t="s">
        <v>51</v>
      </c>
      <c r="F1212" s="5">
        <v>75</v>
      </c>
      <c r="G1212" t="s">
        <v>270</v>
      </c>
      <c r="H1212" s="5">
        <v>2925.0000000000005</v>
      </c>
      <c r="I1212" s="5">
        <v>1368.158797054954</v>
      </c>
      <c r="J1212" s="5">
        <v>0</v>
      </c>
      <c r="K1212" s="5">
        <v>585</v>
      </c>
      <c r="L1212" s="5">
        <v>38.990007608950329</v>
      </c>
      <c r="M1212" s="5">
        <v>0</v>
      </c>
      <c r="N1212" s="5">
        <v>60.10957565605807</v>
      </c>
      <c r="O1212" s="5">
        <v>45.801926298157447</v>
      </c>
      <c r="P1212" s="5">
        <v>2.5649078726968173</v>
      </c>
      <c r="Q1212" s="5">
        <v>10.0726627823247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f t="shared" si="91"/>
        <v>118.77625530661703</v>
      </c>
      <c r="Z1212" s="5">
        <v>0.22718269737999719</v>
      </c>
      <c r="AA1212" s="5">
        <v>0</v>
      </c>
      <c r="AB1212" s="5">
        <f>VLOOKUP($E1212,Parametros!$B$3:$F$14,2,FALSE)</f>
        <v>7</v>
      </c>
      <c r="AC1212" s="5" t="str">
        <f>VLOOKUP($E1212,Parametros!$B$3:$F$14,4,FALSE)</f>
        <v>20227</v>
      </c>
      <c r="AD1212" s="5" t="str">
        <f>VLOOKUP($E1212,Parametros!$B$3:$F$14,5,FALSE)</f>
        <v>2022-7-01</v>
      </c>
      <c r="AE1212" s="5">
        <v>0</v>
      </c>
      <c r="AF1212" t="s">
        <v>431</v>
      </c>
      <c r="AG1212" t="s">
        <v>436</v>
      </c>
      <c r="AH1212" s="40">
        <f t="shared" si="92"/>
        <v>814.07494002947908</v>
      </c>
      <c r="AJ1212" t="str">
        <f t="shared" si="88"/>
        <v>INSERT INTO TABLA_PRESUPUESTO VALUES ('VSR','80094-C','14005051-21',2022,'Julio',75,'GBP',2925,1368.158797,0,585,38.990008,0,60.109576,45.801926,2.564908,10.072663,0,0,0,0,0,0,0,118.776255,0.227183,0,7,'20227','2022-7-01');</v>
      </c>
    </row>
    <row r="1213" spans="1:36" x14ac:dyDescent="0.2">
      <c r="A1213" s="7" t="s">
        <v>117</v>
      </c>
      <c r="B1213" t="s">
        <v>269</v>
      </c>
      <c r="C1213" t="s">
        <v>250</v>
      </c>
      <c r="D1213">
        <v>2022</v>
      </c>
      <c r="E1213" t="s">
        <v>51</v>
      </c>
      <c r="F1213" s="5">
        <v>125</v>
      </c>
      <c r="G1213" t="s">
        <v>270</v>
      </c>
      <c r="H1213" s="5">
        <v>4875</v>
      </c>
      <c r="I1213" s="5">
        <v>1791.4675095813054</v>
      </c>
      <c r="J1213" s="5">
        <v>0</v>
      </c>
      <c r="K1213" s="5">
        <v>0</v>
      </c>
      <c r="L1213" s="5">
        <v>64.983346014917217</v>
      </c>
      <c r="M1213" s="5">
        <v>0</v>
      </c>
      <c r="N1213" s="5">
        <v>100.18262609343012</v>
      </c>
      <c r="O1213" s="5">
        <v>76.336543830262414</v>
      </c>
      <c r="P1213" s="5">
        <v>4.2748464544946954</v>
      </c>
      <c r="Q1213" s="5">
        <v>16.787771303874496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f t="shared" si="91"/>
        <v>197.9604255110284</v>
      </c>
      <c r="Z1213" s="5">
        <v>0.37863782896666198</v>
      </c>
      <c r="AA1213" s="5">
        <v>0</v>
      </c>
      <c r="AB1213" s="5">
        <f>VLOOKUP($E1213,Parametros!$B$3:$F$14,2,FALSE)</f>
        <v>7</v>
      </c>
      <c r="AC1213" s="5" t="str">
        <f>VLOOKUP($E1213,Parametros!$B$3:$F$14,4,FALSE)</f>
        <v>20227</v>
      </c>
      <c r="AD1213" s="5" t="str">
        <f>VLOOKUP($E1213,Parametros!$B$3:$F$14,5,FALSE)</f>
        <v>2022-7-01</v>
      </c>
      <c r="AE1213" s="5">
        <v>0</v>
      </c>
      <c r="AF1213" t="s">
        <v>431</v>
      </c>
      <c r="AG1213" t="s">
        <v>436</v>
      </c>
      <c r="AH1213" s="40">
        <f t="shared" si="92"/>
        <v>2820.5887188927491</v>
      </c>
      <c r="AJ1213" t="str">
        <f t="shared" si="88"/>
        <v>INSERT INTO TABLA_PRESUPUESTO VALUES ('VSR','80094-C','14005055-21',2022,'Julio',125,'GBP',4875,1791.46751,0,0,64.983346,0,100.182626,76.336544,4.274846,16.787771,0,0,0,0,0,0,0,197.960426,0.378638,0,7,'20227','2022-7-01');</v>
      </c>
    </row>
    <row r="1214" spans="1:36" x14ac:dyDescent="0.2">
      <c r="A1214" s="7" t="s">
        <v>117</v>
      </c>
      <c r="B1214" t="s">
        <v>75</v>
      </c>
      <c r="C1214" t="s">
        <v>271</v>
      </c>
      <c r="D1214">
        <v>2022</v>
      </c>
      <c r="E1214" t="s">
        <v>51</v>
      </c>
      <c r="F1214" s="5">
        <v>48.650338526577826</v>
      </c>
      <c r="G1214" t="s">
        <v>134</v>
      </c>
      <c r="H1214" s="5">
        <v>5254.2365608704049</v>
      </c>
      <c r="I1214" s="5">
        <v>3232.8280850283622</v>
      </c>
      <c r="J1214" s="5">
        <v>0</v>
      </c>
      <c r="K1214" s="5">
        <v>262.71182804352026</v>
      </c>
      <c r="L1214" s="5">
        <v>25.291694257723719</v>
      </c>
      <c r="M1214" s="5">
        <v>788.13548413056071</v>
      </c>
      <c r="N1214" s="5">
        <v>10.175234201637192</v>
      </c>
      <c r="O1214" s="5">
        <v>0</v>
      </c>
      <c r="P1214" s="5">
        <v>0.77904136856284745</v>
      </c>
      <c r="Q1214" s="5">
        <v>18.09372754058429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f t="shared" si="91"/>
        <v>852.44426197859252</v>
      </c>
      <c r="Z1214" s="5">
        <v>35.260774737247459</v>
      </c>
      <c r="AA1214" s="5">
        <v>0</v>
      </c>
      <c r="AB1214" s="5">
        <f>VLOOKUP($E1214,Parametros!$B$3:$F$14,2,FALSE)</f>
        <v>7</v>
      </c>
      <c r="AC1214" s="5" t="str">
        <f>VLOOKUP($E1214,Parametros!$B$3:$F$14,4,FALSE)</f>
        <v>20227</v>
      </c>
      <c r="AD1214" s="5" t="str">
        <f>VLOOKUP($E1214,Parametros!$B$3:$F$14,5,FALSE)</f>
        <v>2022-7-01</v>
      </c>
      <c r="AE1214" s="5">
        <v>0</v>
      </c>
      <c r="AF1214" t="s">
        <v>438</v>
      </c>
      <c r="AG1214" t="s">
        <v>439</v>
      </c>
      <c r="AH1214" s="40">
        <f t="shared" si="92"/>
        <v>880.96069156220733</v>
      </c>
      <c r="AJ1214" t="str">
        <f t="shared" si="88"/>
        <v>INSERT INTO TABLA_PRESUPUESTO VALUES ('VSR','80130-C','14004732-17',2022,'Julio',48.650339,'USD',5254.236561,3232.828085,0,262.711828,25.291694,788.135484,10.175234,0,0.779041,18.093728,0,0,0,0,0,0,0,852.444262,35.260775,0,7,'20227','2022-7-01');</v>
      </c>
    </row>
    <row r="1215" spans="1:36" x14ac:dyDescent="0.2">
      <c r="A1215" s="7" t="s">
        <v>117</v>
      </c>
      <c r="B1215" t="s">
        <v>75</v>
      </c>
      <c r="C1215" t="s">
        <v>272</v>
      </c>
      <c r="D1215">
        <v>2022</v>
      </c>
      <c r="E1215" t="s">
        <v>51</v>
      </c>
      <c r="F1215" s="5">
        <v>389.96117674199019</v>
      </c>
      <c r="G1215" t="s">
        <v>134</v>
      </c>
      <c r="H1215" s="5">
        <v>14428.563539453637</v>
      </c>
      <c r="I1215" s="5">
        <v>7583.6206975368987</v>
      </c>
      <c r="J1215" s="5">
        <v>0</v>
      </c>
      <c r="K1215" s="5">
        <v>721.42817697268185</v>
      </c>
      <c r="L1215" s="5">
        <v>202.7278566448723</v>
      </c>
      <c r="M1215" s="5">
        <v>2164.2845309180457</v>
      </c>
      <c r="N1215" s="5">
        <v>81.560507553880299</v>
      </c>
      <c r="O1215" s="5">
        <v>0</v>
      </c>
      <c r="P1215" s="5">
        <v>6.2444763595939596</v>
      </c>
      <c r="Q1215" s="5">
        <v>49.686856398721972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f t="shared" si="91"/>
        <v>2584.4122916742363</v>
      </c>
      <c r="Z1215" s="5">
        <v>282.63592044399468</v>
      </c>
      <c r="AA1215" s="5">
        <v>0</v>
      </c>
      <c r="AB1215" s="5">
        <f>VLOOKUP($E1215,Parametros!$B$3:$F$14,2,FALSE)</f>
        <v>7</v>
      </c>
      <c r="AC1215" s="5" t="str">
        <f>VLOOKUP($E1215,Parametros!$B$3:$F$14,4,FALSE)</f>
        <v>20227</v>
      </c>
      <c r="AD1215" s="5" t="str">
        <f>VLOOKUP($E1215,Parametros!$B$3:$F$14,5,FALSE)</f>
        <v>2022-7-01</v>
      </c>
      <c r="AE1215" s="5">
        <v>0</v>
      </c>
      <c r="AF1215" t="s">
        <v>438</v>
      </c>
      <c r="AG1215" t="s">
        <v>439</v>
      </c>
      <c r="AH1215" s="40">
        <f t="shared" si="92"/>
        <v>3336.3745166249441</v>
      </c>
      <c r="AJ1215" t="str">
        <f t="shared" si="88"/>
        <v>INSERT INTO TABLA_PRESUPUESTO VALUES ('VSR','80130-C','14004774-20',2022,'Julio',389.961177,'USD',14428.563539,7583.620698,0,721.428177,202.727857,2164.284531,81.560508,0,6.244476,49.686856,0,0,0,0,0,0,0,2584.412292,282.63592,0,7,'20227','2022-7-01');</v>
      </c>
    </row>
    <row r="1216" spans="1:36" x14ac:dyDescent="0.2">
      <c r="A1216" s="7" t="s">
        <v>117</v>
      </c>
      <c r="B1216" t="s">
        <v>75</v>
      </c>
      <c r="C1216" t="s">
        <v>273</v>
      </c>
      <c r="D1216">
        <v>2022</v>
      </c>
      <c r="E1216" t="s">
        <v>51</v>
      </c>
      <c r="F1216" s="5">
        <v>386.60224468336236</v>
      </c>
      <c r="G1216" t="s">
        <v>134</v>
      </c>
      <c r="H1216" s="5">
        <v>14304.283053284407</v>
      </c>
      <c r="I1216" s="5">
        <v>7908.5446101955858</v>
      </c>
      <c r="J1216" s="5">
        <v>0</v>
      </c>
      <c r="K1216" s="5">
        <v>715.21415266422036</v>
      </c>
      <c r="L1216" s="5">
        <v>200.98165949122102</v>
      </c>
      <c r="M1216" s="5">
        <v>2145.6424579926611</v>
      </c>
      <c r="N1216" s="5">
        <v>80.857985816128078</v>
      </c>
      <c r="O1216" s="5">
        <v>0</v>
      </c>
      <c r="P1216" s="5">
        <v>6.1906895390473062</v>
      </c>
      <c r="Q1216" s="5">
        <v>49.258878474754106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f t="shared" si="91"/>
        <v>2562.1514467056618</v>
      </c>
      <c r="Z1216" s="5">
        <v>280.20143488307116</v>
      </c>
      <c r="AA1216" s="5">
        <v>0</v>
      </c>
      <c r="AB1216" s="5">
        <f>VLOOKUP($E1216,Parametros!$B$3:$F$14,2,FALSE)</f>
        <v>7</v>
      </c>
      <c r="AC1216" s="5" t="str">
        <f>VLOOKUP($E1216,Parametros!$B$3:$F$14,4,FALSE)</f>
        <v>20227</v>
      </c>
      <c r="AD1216" s="5" t="str">
        <f>VLOOKUP($E1216,Parametros!$B$3:$F$14,5,FALSE)</f>
        <v>2022-7-01</v>
      </c>
      <c r="AE1216" s="5">
        <v>0</v>
      </c>
      <c r="AF1216" t="s">
        <v>438</v>
      </c>
      <c r="AG1216" t="s">
        <v>439</v>
      </c>
      <c r="AH1216" s="40">
        <f t="shared" si="92"/>
        <v>2917.3911842277171</v>
      </c>
      <c r="AJ1216" t="str">
        <f t="shared" si="88"/>
        <v>INSERT INTO TABLA_PRESUPUESTO VALUES ('VSR','80130-C','14004773-20',2022,'Julio',386.602245,'USD',14304.283053,7908.54461,0,715.214153,200.981659,2145.642458,80.857986,0,6.19069,49.258878,0,0,0,0,0,0,0,2562.151447,280.201435,0,7,'20227','2022-7-01');</v>
      </c>
    </row>
    <row r="1217" spans="1:36" x14ac:dyDescent="0.2">
      <c r="A1217" s="7" t="s">
        <v>117</v>
      </c>
      <c r="B1217" t="s">
        <v>75</v>
      </c>
      <c r="C1217" t="s">
        <v>274</v>
      </c>
      <c r="D1217">
        <v>2022</v>
      </c>
      <c r="E1217" t="s">
        <v>51</v>
      </c>
      <c r="F1217" s="5">
        <v>174.94618393098568</v>
      </c>
      <c r="G1217" t="s">
        <v>134</v>
      </c>
      <c r="H1217" s="5">
        <v>5948.1702536535131</v>
      </c>
      <c r="I1217" s="5">
        <v>3371.0779319920407</v>
      </c>
      <c r="J1217" s="5">
        <v>0</v>
      </c>
      <c r="K1217" s="5">
        <v>297.40851268267568</v>
      </c>
      <c r="L1217" s="5">
        <v>90.948707235012748</v>
      </c>
      <c r="M1217" s="5">
        <v>892.22553804802692</v>
      </c>
      <c r="N1217" s="5">
        <v>36.590051541121184</v>
      </c>
      <c r="O1217" s="5">
        <v>0</v>
      </c>
      <c r="P1217" s="5">
        <v>2.8014258211170908</v>
      </c>
      <c r="Q1217" s="5">
        <v>20.483389106634736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f t="shared" si="91"/>
        <v>1078.8978363448728</v>
      </c>
      <c r="Z1217" s="5">
        <v>126.79743182797273</v>
      </c>
      <c r="AA1217" s="5">
        <v>0</v>
      </c>
      <c r="AB1217" s="5">
        <f>VLOOKUP($E1217,Parametros!$B$3:$F$14,2,FALSE)</f>
        <v>7</v>
      </c>
      <c r="AC1217" s="5" t="str">
        <f>VLOOKUP($E1217,Parametros!$B$3:$F$14,4,FALSE)</f>
        <v>20227</v>
      </c>
      <c r="AD1217" s="5" t="str">
        <f>VLOOKUP($E1217,Parametros!$B$3:$F$14,5,FALSE)</f>
        <v>2022-7-01</v>
      </c>
      <c r="AE1217" s="5">
        <v>0</v>
      </c>
      <c r="AF1217" t="s">
        <v>438</v>
      </c>
      <c r="AG1217" t="s">
        <v>439</v>
      </c>
      <c r="AH1217" s="40">
        <f t="shared" si="92"/>
        <v>1109.8372653989111</v>
      </c>
      <c r="AJ1217" t="str">
        <f t="shared" si="88"/>
        <v>INSERT INTO TABLA_PRESUPUESTO VALUES ('VSR','80130-C','14005136-20',2022,'Julio',174.946184,'USD',5948.170254,3371.077932,0,297.408513,90.948707,892.225538,36.590052,0,2.801426,20.483389,0,0,0,0,0,0,0,1078.897836,126.797432,0,7,'20227','2022-7-01');</v>
      </c>
    </row>
    <row r="1218" spans="1:36" x14ac:dyDescent="0.2">
      <c r="A1218" s="7" t="s">
        <v>117</v>
      </c>
      <c r="B1218" t="s">
        <v>75</v>
      </c>
      <c r="C1218" t="s">
        <v>275</v>
      </c>
      <c r="D1218">
        <v>2022</v>
      </c>
      <c r="E1218" t="s">
        <v>51</v>
      </c>
      <c r="F1218" s="5">
        <v>426.36766615163418</v>
      </c>
      <c r="G1218" t="s">
        <v>134</v>
      </c>
      <c r="H1218" s="5">
        <v>15775.603647610465</v>
      </c>
      <c r="I1218" s="5">
        <v>10626.439797928593</v>
      </c>
      <c r="J1218" s="5">
        <v>0</v>
      </c>
      <c r="K1218" s="5">
        <v>788.78018238052323</v>
      </c>
      <c r="L1218" s="5">
        <v>221.6543806328348</v>
      </c>
      <c r="M1218" s="5">
        <v>2366.3405471415695</v>
      </c>
      <c r="N1218" s="5">
        <v>89.174936711452887</v>
      </c>
      <c r="O1218" s="5">
        <v>0</v>
      </c>
      <c r="P1218" s="5">
        <v>6.8274560919706131</v>
      </c>
      <c r="Q1218" s="5">
        <v>54.325584864954429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f t="shared" si="91"/>
        <v>2825.6911274626623</v>
      </c>
      <c r="Z1218" s="5">
        <v>309.0226026527144</v>
      </c>
      <c r="AA1218" s="5">
        <v>0</v>
      </c>
      <c r="AB1218" s="5">
        <f>VLOOKUP($E1218,Parametros!$B$3:$F$14,2,FALSE)</f>
        <v>7</v>
      </c>
      <c r="AC1218" s="5" t="str">
        <f>VLOOKUP($E1218,Parametros!$B$3:$F$14,4,FALSE)</f>
        <v>20227</v>
      </c>
      <c r="AD1218" s="5" t="str">
        <f>VLOOKUP($E1218,Parametros!$B$3:$F$14,5,FALSE)</f>
        <v>2022-7-01</v>
      </c>
      <c r="AE1218" s="5">
        <v>0</v>
      </c>
      <c r="AF1218" t="s">
        <v>438</v>
      </c>
      <c r="AG1218" t="s">
        <v>439</v>
      </c>
      <c r="AH1218" s="40">
        <f t="shared" si="92"/>
        <v>1313.0381592058493</v>
      </c>
      <c r="AJ1218" t="str">
        <f t="shared" si="88"/>
        <v>INSERT INTO TABLA_PRESUPUESTO VALUES ('VSR','80130-C','14004731-19',2022,'Julio',426.367666,'USD',15775.603648,10626.439798,0,788.780182,221.654381,2366.340547,89.174937,0,6.827456,54.325585,0,0,0,0,0,0,0,2825.691127,309.022603,0,7,'20227','2022-7-01');</v>
      </c>
    </row>
    <row r="1219" spans="1:36" x14ac:dyDescent="0.2">
      <c r="A1219" s="7" t="s">
        <v>117</v>
      </c>
      <c r="B1219" t="s">
        <v>75</v>
      </c>
      <c r="C1219" t="s">
        <v>276</v>
      </c>
      <c r="D1219">
        <v>2022</v>
      </c>
      <c r="E1219" t="s">
        <v>51</v>
      </c>
      <c r="F1219" s="5">
        <v>116.34907240498724</v>
      </c>
      <c r="G1219" t="s">
        <v>134</v>
      </c>
      <c r="H1219" s="5">
        <v>3955.8684617695662</v>
      </c>
      <c r="I1219" s="5">
        <v>2391.5904423693823</v>
      </c>
      <c r="J1219" s="5">
        <v>0</v>
      </c>
      <c r="K1219" s="5">
        <v>197.79342308847833</v>
      </c>
      <c r="L1219" s="5">
        <v>60.486016244863542</v>
      </c>
      <c r="M1219" s="5">
        <v>593.38026926543489</v>
      </c>
      <c r="N1219" s="5">
        <v>24.334446516075765</v>
      </c>
      <c r="O1219" s="5">
        <v>0</v>
      </c>
      <c r="P1219" s="5">
        <v>1.8631060613870505</v>
      </c>
      <c r="Q1219" s="5">
        <v>13.622608214235338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f t="shared" si="91"/>
        <v>717.5278686158332</v>
      </c>
      <c r="Z1219" s="5">
        <v>84.327438558700067</v>
      </c>
      <c r="AA1219" s="5">
        <v>0</v>
      </c>
      <c r="AB1219" s="5">
        <f>VLOOKUP($E1219,Parametros!$B$3:$F$14,2,FALSE)</f>
        <v>7</v>
      </c>
      <c r="AC1219" s="5" t="str">
        <f>VLOOKUP($E1219,Parametros!$B$3:$F$14,4,FALSE)</f>
        <v>20227</v>
      </c>
      <c r="AD1219" s="5" t="str">
        <f>VLOOKUP($E1219,Parametros!$B$3:$F$14,5,FALSE)</f>
        <v>2022-7-01</v>
      </c>
      <c r="AE1219" s="5">
        <v>0</v>
      </c>
      <c r="AF1219" t="s">
        <v>438</v>
      </c>
      <c r="AG1219" t="s">
        <v>439</v>
      </c>
      <c r="AH1219" s="40">
        <f t="shared" si="92"/>
        <v>588.47071145100881</v>
      </c>
      <c r="AJ1219" t="str">
        <f t="shared" si="88"/>
        <v>INSERT INTO TABLA_PRESUPUESTO VALUES ('VSR','80130-C','14005137-20',2022,'Julio',116.349072,'USD',3955.868462,2391.590442,0,197.793423,60.486016,593.380269,24.334447,0,1.863106,13.622608,0,0,0,0,0,0,0,717.527869,84.327439,0,7,'20227','2022-7-01');</v>
      </c>
    </row>
    <row r="1220" spans="1:36" x14ac:dyDescent="0.2">
      <c r="A1220" s="7" t="s">
        <v>117</v>
      </c>
      <c r="B1220" t="s">
        <v>75</v>
      </c>
      <c r="C1220" t="s">
        <v>277</v>
      </c>
      <c r="D1220">
        <v>2022</v>
      </c>
      <c r="E1220" t="s">
        <v>51</v>
      </c>
      <c r="F1220" s="5">
        <v>169.31184628425507</v>
      </c>
      <c r="G1220" t="s">
        <v>134</v>
      </c>
      <c r="H1220" s="5">
        <v>5756.602773664672</v>
      </c>
      <c r="I1220" s="5">
        <v>3074.7509768240816</v>
      </c>
      <c r="J1220" s="5">
        <v>0</v>
      </c>
      <c r="K1220" s="5">
        <v>287.83013868323366</v>
      </c>
      <c r="L1220" s="5">
        <v>88.019602332113791</v>
      </c>
      <c r="M1220" s="5">
        <v>863.4904160497008</v>
      </c>
      <c r="N1220" s="5">
        <v>35.411627981020665</v>
      </c>
      <c r="O1220" s="5">
        <v>0</v>
      </c>
      <c r="P1220" s="5">
        <v>2.7112027672968946</v>
      </c>
      <c r="Q1220" s="5">
        <v>19.823698636211716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f t="shared" si="91"/>
        <v>1044.1507240632343</v>
      </c>
      <c r="Z1220" s="5">
        <v>122.71377862900422</v>
      </c>
      <c r="AA1220" s="5">
        <v>0</v>
      </c>
      <c r="AB1220" s="5">
        <f>VLOOKUP($E1220,Parametros!$B$3:$F$14,2,FALSE)</f>
        <v>7</v>
      </c>
      <c r="AC1220" s="5" t="str">
        <f>VLOOKUP($E1220,Parametros!$B$3:$F$14,4,FALSE)</f>
        <v>20227</v>
      </c>
      <c r="AD1220" s="5" t="str">
        <f>VLOOKUP($E1220,Parametros!$B$3:$F$14,5,FALSE)</f>
        <v>2022-7-01</v>
      </c>
      <c r="AE1220" s="5">
        <v>0</v>
      </c>
      <c r="AF1220" t="s">
        <v>438</v>
      </c>
      <c r="AG1220" t="s">
        <v>439</v>
      </c>
      <c r="AH1220" s="40">
        <f t="shared" si="92"/>
        <v>1261.8513317620097</v>
      </c>
      <c r="AJ1220" t="str">
        <f t="shared" si="88"/>
        <v>INSERT INTO TABLA_PRESUPUESTO VALUES ('VSR','80130-C','14005138-20',2022,'Julio',169.311846,'USD',5756.602774,3074.750977,0,287.830139,88.019602,863.490416,35.411628,0,2.711203,19.823699,0,0,0,0,0,0,0,1044.150724,122.713779,0,7,'20227','2022-7-01');</v>
      </c>
    </row>
    <row r="1221" spans="1:36" x14ac:dyDescent="0.2">
      <c r="A1221" s="7" t="s">
        <v>117</v>
      </c>
      <c r="B1221" t="s">
        <v>75</v>
      </c>
      <c r="C1221" t="s">
        <v>278</v>
      </c>
      <c r="D1221">
        <v>2022</v>
      </c>
      <c r="E1221" t="s">
        <v>51</v>
      </c>
      <c r="F1221" s="5">
        <v>140.99929960943368</v>
      </c>
      <c r="G1221" t="s">
        <v>134</v>
      </c>
      <c r="H1221" s="5">
        <v>4793.9761867207453</v>
      </c>
      <c r="I1221" s="5">
        <v>2693.9959618264666</v>
      </c>
      <c r="J1221" s="5">
        <v>0</v>
      </c>
      <c r="K1221" s="5">
        <v>239.69880933603727</v>
      </c>
      <c r="L1221" s="5">
        <v>73.300850195046479</v>
      </c>
      <c r="M1221" s="5">
        <v>719.09642800811173</v>
      </c>
      <c r="N1221" s="5">
        <v>29.49004959151554</v>
      </c>
      <c r="O1221" s="5">
        <v>0</v>
      </c>
      <c r="P1221" s="5">
        <v>2.2578319218504084</v>
      </c>
      <c r="Q1221" s="5">
        <v>16.508754022336046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f t="shared" si="91"/>
        <v>869.54648484800111</v>
      </c>
      <c r="Z1221" s="5">
        <v>102.19342130418735</v>
      </c>
      <c r="AA1221" s="5">
        <v>0</v>
      </c>
      <c r="AB1221" s="5">
        <f>VLOOKUP($E1221,Parametros!$B$3:$F$14,2,FALSE)</f>
        <v>7</v>
      </c>
      <c r="AC1221" s="5" t="str">
        <f>VLOOKUP($E1221,Parametros!$B$3:$F$14,4,FALSE)</f>
        <v>20227</v>
      </c>
      <c r="AD1221" s="5" t="str">
        <f>VLOOKUP($E1221,Parametros!$B$3:$F$14,5,FALSE)</f>
        <v>2022-7-01</v>
      </c>
      <c r="AE1221" s="5">
        <v>0</v>
      </c>
      <c r="AF1221" t="s">
        <v>438</v>
      </c>
      <c r="AG1221" t="s">
        <v>439</v>
      </c>
      <c r="AH1221" s="40">
        <f t="shared" si="92"/>
        <v>917.43408051519361</v>
      </c>
      <c r="AJ1221" t="str">
        <f t="shared" si="88"/>
        <v>INSERT INTO TABLA_PRESUPUESTO VALUES ('VSR','80130-C','14005139-20',2022,'Julio',140.9993,'USD',4793.976187,2693.995962,0,239.698809,73.30085,719.096428,29.49005,0,2.257832,16.508754,0,0,0,0,0,0,0,869.546485,102.193421,0,7,'20227','2022-7-01');</v>
      </c>
    </row>
    <row r="1222" spans="1:36" x14ac:dyDescent="0.2">
      <c r="A1222" s="7" t="s">
        <v>117</v>
      </c>
      <c r="B1222" t="s">
        <v>75</v>
      </c>
      <c r="C1222" t="s">
        <v>279</v>
      </c>
      <c r="D1222">
        <v>2022</v>
      </c>
      <c r="E1222" t="s">
        <v>51</v>
      </c>
      <c r="F1222" s="5">
        <v>55.357367379128313</v>
      </c>
      <c r="G1222" t="s">
        <v>134</v>
      </c>
      <c r="H1222" s="5">
        <v>1882.1504908903626</v>
      </c>
      <c r="I1222" s="5">
        <v>961.26250683353976</v>
      </c>
      <c r="J1222" s="5">
        <v>0</v>
      </c>
      <c r="K1222" s="5">
        <v>94.107524544518142</v>
      </c>
      <c r="L1222" s="5">
        <v>28.778455670982289</v>
      </c>
      <c r="M1222" s="5">
        <v>282.32257363355438</v>
      </c>
      <c r="N1222" s="5">
        <v>11.578011477987621</v>
      </c>
      <c r="O1222" s="5">
        <v>0</v>
      </c>
      <c r="P1222" s="5">
        <v>0.88644150378342723</v>
      </c>
      <c r="Q1222" s="5">
        <v>6.4814588719061597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f t="shared" si="91"/>
        <v>341.39037816709737</v>
      </c>
      <c r="Z1222" s="5">
        <v>40.121892679865766</v>
      </c>
      <c r="AA1222" s="5">
        <v>0</v>
      </c>
      <c r="AB1222" s="5">
        <f>VLOOKUP($E1222,Parametros!$B$3:$F$14,2,FALSE)</f>
        <v>7</v>
      </c>
      <c r="AC1222" s="5" t="str">
        <f>VLOOKUP($E1222,Parametros!$B$3:$F$14,4,FALSE)</f>
        <v>20227</v>
      </c>
      <c r="AD1222" s="5" t="str">
        <f>VLOOKUP($E1222,Parametros!$B$3:$F$14,5,FALSE)</f>
        <v>2022-7-01</v>
      </c>
      <c r="AE1222" s="5">
        <v>0</v>
      </c>
      <c r="AF1222" t="s">
        <v>438</v>
      </c>
      <c r="AG1222" t="s">
        <v>439</v>
      </c>
      <c r="AH1222" s="40">
        <f t="shared" si="92"/>
        <v>456.61162567422485</v>
      </c>
      <c r="AJ1222" t="str">
        <f t="shared" si="88"/>
        <v>INSERT INTO TABLA_PRESUPUESTO VALUES ('VSR','80130-C','14005140-21',2022,'Julio',55.357367,'USD',1882.150491,961.262507,0,94.107525,28.778456,282.322574,11.578011,0,0.886442,6.481459,0,0,0,0,0,0,0,341.390378,40.121893,0,7,'20227','2022-7-01');</v>
      </c>
    </row>
    <row r="1223" spans="1:36" x14ac:dyDescent="0.2">
      <c r="A1223" s="7" t="s">
        <v>117</v>
      </c>
      <c r="B1223" t="s">
        <v>75</v>
      </c>
      <c r="C1223" t="s">
        <v>280</v>
      </c>
      <c r="D1223">
        <v>2022</v>
      </c>
      <c r="E1223" t="s">
        <v>51</v>
      </c>
      <c r="F1223" s="5">
        <v>493.65465997124409</v>
      </c>
      <c r="G1223" t="s">
        <v>134</v>
      </c>
      <c r="H1223" s="5">
        <v>13772.965013197709</v>
      </c>
      <c r="I1223" s="5">
        <v>6611.5761543970384</v>
      </c>
      <c r="J1223" s="5">
        <v>0</v>
      </c>
      <c r="K1223" s="5">
        <v>688.64825065988555</v>
      </c>
      <c r="L1223" s="5">
        <v>256.63465264630128</v>
      </c>
      <c r="M1223" s="5">
        <v>2065.9447519796563</v>
      </c>
      <c r="N1223" s="5">
        <v>103.24803345803798</v>
      </c>
      <c r="O1223" s="5">
        <v>0</v>
      </c>
      <c r="P1223" s="5">
        <v>7.9049275616310322</v>
      </c>
      <c r="Q1223" s="5">
        <v>47.429207552374962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f t="shared" si="91"/>
        <v>2582.3177662151738</v>
      </c>
      <c r="Z1223" s="5">
        <v>357.79084566347314</v>
      </c>
      <c r="AA1223" s="5">
        <v>0</v>
      </c>
      <c r="AB1223" s="5">
        <f>VLOOKUP($E1223,Parametros!$B$3:$F$14,2,FALSE)</f>
        <v>7</v>
      </c>
      <c r="AC1223" s="5" t="str">
        <f>VLOOKUP($E1223,Parametros!$B$3:$F$14,4,FALSE)</f>
        <v>20227</v>
      </c>
      <c r="AD1223" s="5" t="str">
        <f>VLOOKUP($E1223,Parametros!$B$3:$F$14,5,FALSE)</f>
        <v>2022-7-01</v>
      </c>
      <c r="AE1223" s="5">
        <v>0</v>
      </c>
      <c r="AF1223" t="s">
        <v>438</v>
      </c>
      <c r="AG1223" t="s">
        <v>439</v>
      </c>
      <c r="AH1223" s="40">
        <f t="shared" si="92"/>
        <v>3633.7881892793093</v>
      </c>
      <c r="AJ1223" t="str">
        <f t="shared" ref="AJ1223:AJ1286" si="93">TRIM(_xlfn.CONCAT("INSERT INTO TABLA_PRESUPUESTO VALUES ('",A1223,"','",B1223,"','",C1223,"',",D1223,",'",E1223,"',",SUBSTITUTE(ROUND(F1223,6),",","."),",'",G1223,"',",SUBSTITUTE(ROUND(H1223,6),",","."),",",SUBSTITUTE(ROUND(I1223,6),",","."),",",SUBSTITUTE(ROUND(J1223,6),",","."),",",SUBSTITUTE(ROUND(K1223,6),",","."),",",SUBSTITUTE(ROUND(L1223,6),",","."),",",SUBSTITUTE(ROUND(M1223,6),",","."),",",SUBSTITUTE(ROUND(N1223,6),",","."),",",SUBSTITUTE(ROUND(O1223,6),",","."),",",SUBSTITUTE(ROUND(P1223,6),",","."),",",SUBSTITUTE(ROUND(Q1223,6),",","."),",",SUBSTITUTE(ROUND(R1223,6),",","."),",",SUBSTITUTE(ROUND(S1223,6),",","."),",",SUBSTITUTE(ROUND(T1223,6),",","."),",",SUBSTITUTE(ROUND(U1223,6),",","."),",",SUBSTITUTE(ROUND(V1223,6),",","."),",",SUBSTITUTE(ROUND(W1223,6),",","."),",",SUBSTITUTE(ROUND(X1223,6),",","."),",",SUBSTITUTE(ROUND(Y1223,6),",","."),",",SUBSTITUTE(ROUND(Z1223,6),",","."),",",SUBSTITUTE(ROUND(AA1223,6),",","."),",",AB1223,",'",AC1223,"','",AD1223,"');"))</f>
        <v>INSERT INTO TABLA_PRESUPUESTO VALUES ('VSR','80130-C','14005128-20',2022,'Julio',493.65466,'USD',13772.965013,6611.576154,0,688.648251,256.634653,2065.944752,103.248033,0,7.904928,47.429208,0,0,0,0,0,0,0,2582.317766,357.790846,0,7,'20227','2022-7-01');</v>
      </c>
    </row>
    <row r="1224" spans="1:36" x14ac:dyDescent="0.2">
      <c r="A1224" s="7" t="s">
        <v>117</v>
      </c>
      <c r="B1224" t="s">
        <v>75</v>
      </c>
      <c r="C1224" t="s">
        <v>281</v>
      </c>
      <c r="D1224">
        <v>2022</v>
      </c>
      <c r="E1224" t="s">
        <v>51</v>
      </c>
      <c r="F1224" s="5">
        <v>559.96647996738136</v>
      </c>
      <c r="G1224" t="s">
        <v>134</v>
      </c>
      <c r="H1224" s="5">
        <v>15623.064791089939</v>
      </c>
      <c r="I1224" s="5">
        <v>7824.2943227104615</v>
      </c>
      <c r="J1224" s="5">
        <v>0</v>
      </c>
      <c r="K1224" s="5">
        <v>781.15323955449696</v>
      </c>
      <c r="L1224" s="5">
        <v>291.10796419580441</v>
      </c>
      <c r="M1224" s="5">
        <v>2343.4597186634905</v>
      </c>
      <c r="N1224" s="5">
        <v>117.1171722807595</v>
      </c>
      <c r="O1224" s="5">
        <v>0</v>
      </c>
      <c r="P1224" s="5">
        <v>8.9667835027456491</v>
      </c>
      <c r="Q1224" s="5">
        <v>53.80029513403727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f t="shared" si="91"/>
        <v>2929.1962721246741</v>
      </c>
      <c r="Z1224" s="5">
        <v>405.8523025436412</v>
      </c>
      <c r="AA1224" s="5">
        <v>0</v>
      </c>
      <c r="AB1224" s="5">
        <f>VLOOKUP($E1224,Parametros!$B$3:$F$14,2,FALSE)</f>
        <v>7</v>
      </c>
      <c r="AC1224" s="5" t="str">
        <f>VLOOKUP($E1224,Parametros!$B$3:$F$14,4,FALSE)</f>
        <v>20227</v>
      </c>
      <c r="AD1224" s="5" t="str">
        <f>VLOOKUP($E1224,Parametros!$B$3:$F$14,5,FALSE)</f>
        <v>2022-7-01</v>
      </c>
      <c r="AE1224" s="5">
        <v>0</v>
      </c>
      <c r="AF1224" t="s">
        <v>438</v>
      </c>
      <c r="AG1224" t="s">
        <v>439</v>
      </c>
      <c r="AH1224" s="40">
        <f t="shared" si="92"/>
        <v>3797.3129925045027</v>
      </c>
      <c r="AJ1224" t="str">
        <f t="shared" si="93"/>
        <v>INSERT INTO TABLA_PRESUPUESTO VALUES ('VSR','80130-C','14005129-20',2022,'Julio',559.96648,'USD',15623.064791,7824.294323,0,781.15324,291.107964,2343.459719,117.117172,0,8.966784,53.800295,0,0,0,0,0,0,0,2929.196272,405.852303,0,7,'20227','2022-7-01');</v>
      </c>
    </row>
    <row r="1225" spans="1:36" x14ac:dyDescent="0.2">
      <c r="A1225" s="7" t="s">
        <v>117</v>
      </c>
      <c r="B1225" t="s">
        <v>75</v>
      </c>
      <c r="C1225" t="s">
        <v>282</v>
      </c>
      <c r="D1225">
        <v>2022</v>
      </c>
      <c r="E1225" t="s">
        <v>51</v>
      </c>
      <c r="F1225" s="5">
        <v>286.4843988068414</v>
      </c>
      <c r="G1225" t="s">
        <v>134</v>
      </c>
      <c r="H1225" s="5">
        <v>7992.9147267108747</v>
      </c>
      <c r="I1225" s="5">
        <v>3898.1792484935804</v>
      </c>
      <c r="J1225" s="5">
        <v>0</v>
      </c>
      <c r="K1225" s="5">
        <v>399.64573633554375</v>
      </c>
      <c r="L1225" s="5">
        <v>148.93371852432409</v>
      </c>
      <c r="M1225" s="5">
        <v>1198.9372090066311</v>
      </c>
      <c r="N1225" s="5">
        <v>59.918305632803424</v>
      </c>
      <c r="O1225" s="5">
        <v>0</v>
      </c>
      <c r="P1225" s="5">
        <v>4.5874952750115119</v>
      </c>
      <c r="Q1225" s="5">
        <v>27.524763996593375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f t="shared" si="91"/>
        <v>1498.605832720131</v>
      </c>
      <c r="Z1225" s="5">
        <v>207.638058809092</v>
      </c>
      <c r="AA1225" s="5">
        <v>0</v>
      </c>
      <c r="AB1225" s="5">
        <f>VLOOKUP($E1225,Parametros!$B$3:$F$14,2,FALSE)</f>
        <v>7</v>
      </c>
      <c r="AC1225" s="5" t="str">
        <f>VLOOKUP($E1225,Parametros!$B$3:$F$14,4,FALSE)</f>
        <v>20227</v>
      </c>
      <c r="AD1225" s="5" t="str">
        <f>VLOOKUP($E1225,Parametros!$B$3:$F$14,5,FALSE)</f>
        <v>2022-7-01</v>
      </c>
      <c r="AE1225" s="5">
        <v>0</v>
      </c>
      <c r="AF1225" t="s">
        <v>438</v>
      </c>
      <c r="AG1225" t="s">
        <v>439</v>
      </c>
      <c r="AH1225" s="40">
        <f t="shared" si="92"/>
        <v>2047.5501906372942</v>
      </c>
      <c r="AJ1225" t="str">
        <f t="shared" si="93"/>
        <v>INSERT INTO TABLA_PRESUPUESTO VALUES ('VSR','80130-C','14005132-20',2022,'Julio',286.484399,'USD',7992.914727,3898.179248,0,399.645736,148.933719,1198.937209,59.918306,0,4.587495,27.524764,0,0,0,0,0,0,0,1498.605833,207.638059,0,7,'20227','2022-7-01');</v>
      </c>
    </row>
    <row r="1226" spans="1:36" x14ac:dyDescent="0.2">
      <c r="A1226" s="7" t="s">
        <v>117</v>
      </c>
      <c r="B1226" t="s">
        <v>75</v>
      </c>
      <c r="C1226" t="s">
        <v>283</v>
      </c>
      <c r="D1226">
        <v>2022</v>
      </c>
      <c r="E1226" t="s">
        <v>51</v>
      </c>
      <c r="F1226" s="5">
        <v>515.65024732290397</v>
      </c>
      <c r="G1226" t="s">
        <v>134</v>
      </c>
      <c r="H1226" s="5">
        <v>14386.64190030902</v>
      </c>
      <c r="I1226" s="5">
        <v>9251.4672466046395</v>
      </c>
      <c r="J1226" s="5">
        <v>0</v>
      </c>
      <c r="K1226" s="5">
        <v>719.33209501545105</v>
      </c>
      <c r="L1226" s="5">
        <v>268.06942755569526</v>
      </c>
      <c r="M1226" s="5">
        <v>2157.996285046353</v>
      </c>
      <c r="N1226" s="5">
        <v>107.84841774073809</v>
      </c>
      <c r="O1226" s="5">
        <v>0</v>
      </c>
      <c r="P1226" s="5">
        <v>8.2571444832752583</v>
      </c>
      <c r="Q1226" s="5">
        <v>49.542493139102817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f t="shared" si="91"/>
        <v>2697.3771399073767</v>
      </c>
      <c r="Z1226" s="5">
        <v>373.73279949790799</v>
      </c>
      <c r="AA1226" s="5">
        <v>0</v>
      </c>
      <c r="AB1226" s="5">
        <f>VLOOKUP($E1226,Parametros!$B$3:$F$14,2,FALSE)</f>
        <v>7</v>
      </c>
      <c r="AC1226" s="5" t="str">
        <f>VLOOKUP($E1226,Parametros!$B$3:$F$14,4,FALSE)</f>
        <v>20227</v>
      </c>
      <c r="AD1226" s="5" t="str">
        <f>VLOOKUP($E1226,Parametros!$B$3:$F$14,5,FALSE)</f>
        <v>2022-7-01</v>
      </c>
      <c r="AE1226" s="5">
        <v>0</v>
      </c>
      <c r="AF1226" t="s">
        <v>438</v>
      </c>
      <c r="AG1226" t="s">
        <v>439</v>
      </c>
      <c r="AH1226" s="40">
        <f t="shared" si="92"/>
        <v>1450.3959912258595</v>
      </c>
      <c r="AJ1226" t="str">
        <f t="shared" si="93"/>
        <v>INSERT INTO TABLA_PRESUPUESTO VALUES ('VSR','80130-C','14005130-20',2022,'Julio',515.650247,'USD',14386.6419,9251.467247,0,719.332095,268.069428,2157.996285,107.848418,0,8.257144,49.542493,0,0,0,0,0,0,0,2697.37714,373.732799,0,7,'20227','2022-7-01');</v>
      </c>
    </row>
    <row r="1227" spans="1:36" x14ac:dyDescent="0.2">
      <c r="A1227" s="7" t="s">
        <v>117</v>
      </c>
      <c r="B1227" t="s">
        <v>75</v>
      </c>
      <c r="C1227" t="s">
        <v>284</v>
      </c>
      <c r="D1227">
        <v>2022</v>
      </c>
      <c r="E1227" t="s">
        <v>51</v>
      </c>
      <c r="F1227" s="5">
        <v>281.93358763063588</v>
      </c>
      <c r="G1227" t="s">
        <v>134</v>
      </c>
      <c r="H1227" s="5">
        <v>7865.947094894741</v>
      </c>
      <c r="I1227" s="5">
        <v>3939.5026721285103</v>
      </c>
      <c r="J1227" s="5">
        <v>0</v>
      </c>
      <c r="K1227" s="5">
        <v>393.29735474473705</v>
      </c>
      <c r="L1227" s="5">
        <v>146.56790302582877</v>
      </c>
      <c r="M1227" s="5">
        <v>1179.8920642342111</v>
      </c>
      <c r="N1227" s="5">
        <v>58.966501988106849</v>
      </c>
      <c r="O1227" s="5">
        <v>0</v>
      </c>
      <c r="P1227" s="5">
        <v>4.5146228084644306</v>
      </c>
      <c r="Q1227" s="5">
        <v>27.087532495891057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f t="shared" si="91"/>
        <v>1474.8004450596754</v>
      </c>
      <c r="Z1227" s="5">
        <v>204.33972353300203</v>
      </c>
      <c r="AA1227" s="5">
        <v>0</v>
      </c>
      <c r="AB1227" s="5">
        <f>VLOOKUP($E1227,Parametros!$B$3:$F$14,2,FALSE)</f>
        <v>7</v>
      </c>
      <c r="AC1227" s="5" t="str">
        <f>VLOOKUP($E1227,Parametros!$B$3:$F$14,4,FALSE)</f>
        <v>20227</v>
      </c>
      <c r="AD1227" s="5" t="str">
        <f>VLOOKUP($E1227,Parametros!$B$3:$F$14,5,FALSE)</f>
        <v>2022-7-01</v>
      </c>
      <c r="AE1227" s="5">
        <v>0</v>
      </c>
      <c r="AF1227" t="s">
        <v>438</v>
      </c>
      <c r="AG1227" t="s">
        <v>439</v>
      </c>
      <c r="AH1227" s="40">
        <f t="shared" si="92"/>
        <v>1911.77871993599</v>
      </c>
      <c r="AJ1227" t="str">
        <f t="shared" si="93"/>
        <v>INSERT INTO TABLA_PRESUPUESTO VALUES ('VSR','80130-C','14004728-20',2022,'Julio',281.933588,'USD',7865.947095,3939.502672,0,393.297355,146.567903,1179.892064,58.966502,0,4.514623,27.087532,0,0,0,0,0,0,0,1474.800445,204.339724,0,7,'20227','2022-7-01');</v>
      </c>
    </row>
    <row r="1228" spans="1:36" x14ac:dyDescent="0.2">
      <c r="A1228" s="7" t="s">
        <v>117</v>
      </c>
      <c r="B1228" t="s">
        <v>75</v>
      </c>
      <c r="C1228" t="s">
        <v>285</v>
      </c>
      <c r="D1228">
        <v>2022</v>
      </c>
      <c r="E1228" t="s">
        <v>51</v>
      </c>
      <c r="F1228" s="5">
        <v>336.97673233331193</v>
      </c>
      <c r="G1228" t="s">
        <v>134</v>
      </c>
      <c r="H1228" s="5">
        <v>9401.6508320994017</v>
      </c>
      <c r="I1228" s="5">
        <v>5173.4411888054574</v>
      </c>
      <c r="J1228" s="5">
        <v>0</v>
      </c>
      <c r="K1228" s="5">
        <v>470.08254160497017</v>
      </c>
      <c r="L1228" s="5">
        <v>175.18300476953402</v>
      </c>
      <c r="M1228" s="5">
        <v>1410.2476248149103</v>
      </c>
      <c r="N1228" s="5">
        <v>70.478793690627313</v>
      </c>
      <c r="O1228" s="5">
        <v>0</v>
      </c>
      <c r="P1228" s="5">
        <v>5.3960326419386551</v>
      </c>
      <c r="Q1228" s="5">
        <v>32.375951599623825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f t="shared" si="91"/>
        <v>1762.7322767623332</v>
      </c>
      <c r="Z1228" s="5">
        <v>244.233874015233</v>
      </c>
      <c r="AA1228" s="5">
        <v>0</v>
      </c>
      <c r="AB1228" s="5">
        <f>VLOOKUP($E1228,Parametros!$B$3:$F$14,2,FALSE)</f>
        <v>7</v>
      </c>
      <c r="AC1228" s="5" t="str">
        <f>VLOOKUP($E1228,Parametros!$B$3:$F$14,4,FALSE)</f>
        <v>20227</v>
      </c>
      <c r="AD1228" s="5" t="str">
        <f>VLOOKUP($E1228,Parametros!$B$3:$F$14,5,FALSE)</f>
        <v>2022-7-01</v>
      </c>
      <c r="AE1228" s="5">
        <v>0</v>
      </c>
      <c r="AF1228" t="s">
        <v>438</v>
      </c>
      <c r="AG1228" t="s">
        <v>439</v>
      </c>
      <c r="AH1228" s="40">
        <f t="shared" si="92"/>
        <v>1820.2118201571072</v>
      </c>
      <c r="AJ1228" t="str">
        <f t="shared" si="93"/>
        <v>INSERT INTO TABLA_PRESUPUESTO VALUES ('VSR','80130-C','14004914-20',2022,'Julio',336.976732,'USD',9401.650832,5173.441189,0,470.082542,175.183005,1410.247625,70.478794,0,5.396033,32.375952,0,0,0,0,0,0,0,1762.732277,244.233874,0,7,'20227','2022-7-01');</v>
      </c>
    </row>
    <row r="1229" spans="1:36" x14ac:dyDescent="0.2">
      <c r="A1229" s="7" t="s">
        <v>117</v>
      </c>
      <c r="B1229" t="s">
        <v>75</v>
      </c>
      <c r="C1229" t="s">
        <v>286</v>
      </c>
      <c r="D1229">
        <v>2022</v>
      </c>
      <c r="E1229" t="s">
        <v>51</v>
      </c>
      <c r="F1229" s="5">
        <v>29.731966351209255</v>
      </c>
      <c r="G1229" t="s">
        <v>134</v>
      </c>
      <c r="H1229" s="5">
        <v>2378.5573080967406</v>
      </c>
      <c r="I1229" s="5">
        <v>747.36354525215108</v>
      </c>
      <c r="J1229" s="5">
        <v>0</v>
      </c>
      <c r="K1229" s="5">
        <v>118.92786540483702</v>
      </c>
      <c r="L1229" s="5">
        <v>15.456661256836053</v>
      </c>
      <c r="M1229" s="5">
        <v>356.78359621451108</v>
      </c>
      <c r="N1229" s="5">
        <v>6.2184504786842894</v>
      </c>
      <c r="O1229" s="5">
        <v>0</v>
      </c>
      <c r="P1229" s="5">
        <v>0.47610011477426589</v>
      </c>
      <c r="Q1229" s="5">
        <v>8.1909079223563968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f t="shared" si="91"/>
        <v>393.21817853411386</v>
      </c>
      <c r="Z1229" s="5">
        <v>21.549123803787758</v>
      </c>
      <c r="AA1229" s="5">
        <v>0</v>
      </c>
      <c r="AB1229" s="5">
        <f>VLOOKUP($E1229,Parametros!$B$3:$F$14,2,FALSE)</f>
        <v>7</v>
      </c>
      <c r="AC1229" s="5" t="str">
        <f>VLOOKUP($E1229,Parametros!$B$3:$F$14,4,FALSE)</f>
        <v>20227</v>
      </c>
      <c r="AD1229" s="5" t="str">
        <f>VLOOKUP($E1229,Parametros!$B$3:$F$14,5,FALSE)</f>
        <v>2022-7-01</v>
      </c>
      <c r="AE1229" s="5">
        <v>0</v>
      </c>
      <c r="AF1229" t="s">
        <v>438</v>
      </c>
      <c r="AG1229" t="s">
        <v>439</v>
      </c>
      <c r="AH1229" s="40">
        <f t="shared" si="92"/>
        <v>1103.5910576488027</v>
      </c>
      <c r="AJ1229" t="str">
        <f t="shared" si="93"/>
        <v>INSERT INTO TABLA_PRESUPUESTO VALUES ('VSR','80130-C','14005146-18',2022,'Julio',29.731966,'USD',2378.557308,747.363545,0,118.927865,15.456661,356.783596,6.21845,0,0.4761,8.190908,0,0,0,0,0,0,0,393.218179,21.549124,0,7,'20227','2022-7-01');</v>
      </c>
    </row>
    <row r="1230" spans="1:36" x14ac:dyDescent="0.2">
      <c r="A1230" s="7" t="s">
        <v>117</v>
      </c>
      <c r="B1230" t="s">
        <v>75</v>
      </c>
      <c r="C1230" t="s">
        <v>287</v>
      </c>
      <c r="D1230">
        <v>2022</v>
      </c>
      <c r="E1230" t="s">
        <v>51</v>
      </c>
      <c r="F1230" s="5">
        <v>29.731966351209255</v>
      </c>
      <c r="G1230" t="s">
        <v>134</v>
      </c>
      <c r="H1230" s="5">
        <v>2378.5573080967406</v>
      </c>
      <c r="I1230" s="5">
        <v>1287.7382139654251</v>
      </c>
      <c r="J1230" s="5">
        <v>0</v>
      </c>
      <c r="K1230" s="5">
        <v>118.92786540483702</v>
      </c>
      <c r="L1230" s="5">
        <v>15.456661256836053</v>
      </c>
      <c r="M1230" s="5">
        <v>356.78359621451108</v>
      </c>
      <c r="N1230" s="5">
        <v>6.2184504786842894</v>
      </c>
      <c r="O1230" s="5">
        <v>0</v>
      </c>
      <c r="P1230" s="5">
        <v>0.47610011477426589</v>
      </c>
      <c r="Q1230" s="5">
        <v>8.1909079223563968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f t="shared" si="91"/>
        <v>393.21817853411386</v>
      </c>
      <c r="Z1230" s="5">
        <v>21.549123803787758</v>
      </c>
      <c r="AA1230" s="5">
        <v>0</v>
      </c>
      <c r="AB1230" s="5">
        <f>VLOOKUP($E1230,Parametros!$B$3:$F$14,2,FALSE)</f>
        <v>7</v>
      </c>
      <c r="AC1230" s="5" t="str">
        <f>VLOOKUP($E1230,Parametros!$B$3:$F$14,4,FALSE)</f>
        <v>20227</v>
      </c>
      <c r="AD1230" s="5" t="str">
        <f>VLOOKUP($E1230,Parametros!$B$3:$F$14,5,FALSE)</f>
        <v>2022-7-01</v>
      </c>
      <c r="AE1230" s="5">
        <v>0</v>
      </c>
      <c r="AF1230" t="s">
        <v>438</v>
      </c>
      <c r="AG1230" t="s">
        <v>439</v>
      </c>
      <c r="AH1230" s="40">
        <f t="shared" si="92"/>
        <v>563.21638893552858</v>
      </c>
      <c r="AJ1230" t="str">
        <f t="shared" si="93"/>
        <v>INSERT INTO TABLA_PRESUPUESTO VALUES ('VSR','80130-C','14005147-18',2022,'Julio',29.731966,'USD',2378.557308,1287.738214,0,118.927865,15.456661,356.783596,6.21845,0,0.4761,8.190908,0,0,0,0,0,0,0,393.218179,21.549124,0,7,'20227','2022-7-01');</v>
      </c>
    </row>
    <row r="1231" spans="1:36" x14ac:dyDescent="0.2">
      <c r="A1231" s="7" t="s">
        <v>117</v>
      </c>
      <c r="B1231" t="s">
        <v>75</v>
      </c>
      <c r="C1231" t="s">
        <v>288</v>
      </c>
      <c r="D1231">
        <v>2022</v>
      </c>
      <c r="E1231" t="s">
        <v>51</v>
      </c>
      <c r="F1231" s="5">
        <v>29.731966351209255</v>
      </c>
      <c r="G1231" t="s">
        <v>134</v>
      </c>
      <c r="H1231" s="5">
        <v>2378.5573080967406</v>
      </c>
      <c r="I1231" s="5">
        <v>400.40041294580931</v>
      </c>
      <c r="J1231" s="5">
        <v>0</v>
      </c>
      <c r="K1231" s="5">
        <v>118.92786540483702</v>
      </c>
      <c r="L1231" s="5">
        <v>15.456661256836053</v>
      </c>
      <c r="M1231" s="5">
        <v>356.78359621451108</v>
      </c>
      <c r="N1231" s="5">
        <v>6.2184504786842894</v>
      </c>
      <c r="O1231" s="5">
        <v>0</v>
      </c>
      <c r="P1231" s="5">
        <v>0.47610011477426589</v>
      </c>
      <c r="Q1231" s="5">
        <v>8.1909079223563968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f t="shared" si="91"/>
        <v>393.21817853411386</v>
      </c>
      <c r="Z1231" s="5">
        <v>21.549123803787758</v>
      </c>
      <c r="AA1231" s="5">
        <v>0</v>
      </c>
      <c r="AB1231" s="5">
        <f>VLOOKUP($E1231,Parametros!$B$3:$F$14,2,FALSE)</f>
        <v>7</v>
      </c>
      <c r="AC1231" s="5" t="str">
        <f>VLOOKUP($E1231,Parametros!$B$3:$F$14,4,FALSE)</f>
        <v>20227</v>
      </c>
      <c r="AD1231" s="5" t="str">
        <f>VLOOKUP($E1231,Parametros!$B$3:$F$14,5,FALSE)</f>
        <v>2022-7-01</v>
      </c>
      <c r="AE1231" s="5">
        <v>0</v>
      </c>
      <c r="AF1231" t="s">
        <v>438</v>
      </c>
      <c r="AG1231" t="s">
        <v>439</v>
      </c>
      <c r="AH1231" s="40">
        <f t="shared" si="92"/>
        <v>1450.5541899551445</v>
      </c>
      <c r="AJ1231" t="str">
        <f t="shared" si="93"/>
        <v>INSERT INTO TABLA_PRESUPUESTO VALUES ('VSR','80130-C','14005148-16',2022,'Julio',29.731966,'USD',2378.557308,400.400413,0,118.927865,15.456661,356.783596,6.21845,0,0.4761,8.190908,0,0,0,0,0,0,0,393.218179,21.549124,0,7,'20227','2022-7-01');</v>
      </c>
    </row>
    <row r="1232" spans="1:36" x14ac:dyDescent="0.2">
      <c r="A1232" s="7" t="s">
        <v>117</v>
      </c>
      <c r="B1232" t="s">
        <v>75</v>
      </c>
      <c r="C1232" t="s">
        <v>289</v>
      </c>
      <c r="D1232">
        <v>2022</v>
      </c>
      <c r="E1232" t="s">
        <v>51</v>
      </c>
      <c r="F1232" s="5">
        <v>178.99857293074962</v>
      </c>
      <c r="G1232" t="s">
        <v>134</v>
      </c>
      <c r="H1232" s="5">
        <v>10739.914375844977</v>
      </c>
      <c r="I1232" s="5">
        <v>4584.5063575612076</v>
      </c>
      <c r="J1232" s="5">
        <v>0</v>
      </c>
      <c r="K1232" s="5">
        <v>536.99571879224891</v>
      </c>
      <c r="L1232" s="5">
        <v>93.055409607482375</v>
      </c>
      <c r="M1232" s="5">
        <v>1610.9871563767465</v>
      </c>
      <c r="N1232" s="5">
        <v>37.437610024731946</v>
      </c>
      <c r="O1232" s="5">
        <v>0</v>
      </c>
      <c r="P1232" s="5">
        <v>2.8663170175185395</v>
      </c>
      <c r="Q1232" s="5">
        <v>36.984456690231696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f t="shared" si="91"/>
        <v>1818.010060968767</v>
      </c>
      <c r="Z1232" s="5">
        <v>129.73452085953855</v>
      </c>
      <c r="AA1232" s="5">
        <v>0</v>
      </c>
      <c r="AB1232" s="5">
        <f>VLOOKUP($E1232,Parametros!$B$3:$F$14,2,FALSE)</f>
        <v>7</v>
      </c>
      <c r="AC1232" s="5" t="str">
        <f>VLOOKUP($E1232,Parametros!$B$3:$F$14,4,FALSE)</f>
        <v>20227</v>
      </c>
      <c r="AD1232" s="5" t="str">
        <f>VLOOKUP($E1232,Parametros!$B$3:$F$14,5,FALSE)</f>
        <v>2022-7-01</v>
      </c>
      <c r="AE1232" s="5">
        <v>0</v>
      </c>
      <c r="AF1232" t="s">
        <v>438</v>
      </c>
      <c r="AG1232" t="s">
        <v>439</v>
      </c>
      <c r="AH1232" s="40">
        <f t="shared" si="92"/>
        <v>3707.3468289152711</v>
      </c>
      <c r="AJ1232" t="str">
        <f t="shared" si="93"/>
        <v>INSERT INTO TABLA_PRESUPUESTO VALUES ('VSR','80130-C','14005141-20',2022,'Julio',178.998573,'USD',10739.914376,4584.506358,0,536.995719,93.05541,1610.987156,37.43761,0,2.866317,36.984457,0,0,0,0,0,0,0,1818.010061,129.734521,0,7,'20227','2022-7-01');</v>
      </c>
    </row>
    <row r="1233" spans="1:36" x14ac:dyDescent="0.2">
      <c r="A1233" s="7" t="s">
        <v>117</v>
      </c>
      <c r="B1233" t="s">
        <v>75</v>
      </c>
      <c r="C1233" t="s">
        <v>290</v>
      </c>
      <c r="D1233">
        <v>2022</v>
      </c>
      <c r="E1233" t="s">
        <v>51</v>
      </c>
      <c r="F1233" s="5">
        <v>62.042725702268285</v>
      </c>
      <c r="G1233" t="s">
        <v>134</v>
      </c>
      <c r="H1233" s="5">
        <v>3722.5635421360971</v>
      </c>
      <c r="I1233" s="5">
        <v>1522.7323230155953</v>
      </c>
      <c r="J1233" s="5">
        <v>0</v>
      </c>
      <c r="K1233" s="5">
        <v>186.12817710680486</v>
      </c>
      <c r="L1233" s="5">
        <v>32.253951296152785</v>
      </c>
      <c r="M1233" s="5">
        <v>558.38453132041457</v>
      </c>
      <c r="N1233" s="5">
        <v>12.976256356029969</v>
      </c>
      <c r="O1233" s="5">
        <v>0</v>
      </c>
      <c r="P1233" s="5">
        <v>0.99349462725854443</v>
      </c>
      <c r="Q1233" s="5">
        <v>12.819188801953185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f t="shared" si="91"/>
        <v>630.14077536968273</v>
      </c>
      <c r="Z1233" s="5">
        <v>44.967304264026495</v>
      </c>
      <c r="AA1233" s="5">
        <v>0</v>
      </c>
      <c r="AB1233" s="5">
        <f>VLOOKUP($E1233,Parametros!$B$3:$F$14,2,FALSE)</f>
        <v>7</v>
      </c>
      <c r="AC1233" s="5" t="str">
        <f>VLOOKUP($E1233,Parametros!$B$3:$F$14,4,FALSE)</f>
        <v>20227</v>
      </c>
      <c r="AD1233" s="5" t="str">
        <f>VLOOKUP($E1233,Parametros!$B$3:$F$14,5,FALSE)</f>
        <v>2022-7-01</v>
      </c>
      <c r="AE1233" s="5">
        <v>0</v>
      </c>
      <c r="AF1233" t="s">
        <v>438</v>
      </c>
      <c r="AG1233" t="s">
        <v>439</v>
      </c>
      <c r="AH1233" s="40">
        <f t="shared" si="92"/>
        <v>1351.3083153478615</v>
      </c>
      <c r="AJ1233" t="str">
        <f t="shared" si="93"/>
        <v>INSERT INTO TABLA_PRESUPUESTO VALUES ('VSR','80130-C','14005142-20',2022,'Julio',62.042726,'USD',3722.563542,1522.732323,0,186.128177,32.253951,558.384531,12.976256,0,0.993495,12.819189,0,0,0,0,0,0,0,630.140775,44.967304,0,7,'20227','2022-7-01');</v>
      </c>
    </row>
    <row r="1234" spans="1:36" x14ac:dyDescent="0.2">
      <c r="A1234" s="7" t="s">
        <v>117</v>
      </c>
      <c r="B1234" t="s">
        <v>75</v>
      </c>
      <c r="C1234" t="s">
        <v>191</v>
      </c>
      <c r="D1234">
        <v>2022</v>
      </c>
      <c r="E1234" t="s">
        <v>51</v>
      </c>
      <c r="F1234" s="5">
        <v>30.035353762956287</v>
      </c>
      <c r="G1234" t="s">
        <v>134</v>
      </c>
      <c r="H1234" s="5">
        <v>1802.1212257773773</v>
      </c>
      <c r="I1234" s="5">
        <v>1161.4535957630728</v>
      </c>
      <c r="J1234" s="5">
        <v>0</v>
      </c>
      <c r="K1234" s="5">
        <v>90.106061288868858</v>
      </c>
      <c r="L1234" s="5">
        <v>15.614382290069074</v>
      </c>
      <c r="M1234" s="5">
        <v>270.3181838666066</v>
      </c>
      <c r="N1234" s="5">
        <v>6.2819040549973932</v>
      </c>
      <c r="O1234" s="5">
        <v>0</v>
      </c>
      <c r="P1234" s="5">
        <v>0.48095827921073792</v>
      </c>
      <c r="Q1234" s="5">
        <v>6.2058664615812491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f t="shared" si="91"/>
        <v>305.05592548458969</v>
      </c>
      <c r="Z1234" s="5">
        <v>21.769012822193755</v>
      </c>
      <c r="AA1234" s="5">
        <v>0</v>
      </c>
      <c r="AB1234" s="5">
        <f>VLOOKUP($E1234,Parametros!$B$3:$F$14,2,FALSE)</f>
        <v>7</v>
      </c>
      <c r="AC1234" s="5" t="str">
        <f>VLOOKUP($E1234,Parametros!$B$3:$F$14,4,FALSE)</f>
        <v>20227</v>
      </c>
      <c r="AD1234" s="5" t="str">
        <f>VLOOKUP($E1234,Parametros!$B$3:$F$14,5,FALSE)</f>
        <v>2022-7-01</v>
      </c>
      <c r="AE1234" s="5">
        <v>0</v>
      </c>
      <c r="AF1234" t="s">
        <v>438</v>
      </c>
      <c r="AG1234" t="s">
        <v>439</v>
      </c>
      <c r="AH1234" s="40">
        <f t="shared" si="92"/>
        <v>229.89126095077688</v>
      </c>
      <c r="AJ1234" t="str">
        <f t="shared" si="93"/>
        <v>INSERT INTO TABLA_PRESUPUESTO VALUES ('VSR','80130-C','14005143-17',2022,'Julio',30.035354,'USD',1802.121226,1161.453596,0,90.106061,15.614382,270.318184,6.281904,0,0.480958,6.205866,0,0,0,0,0,0,0,305.055925,21.769013,0,7,'20227','2022-7-01');</v>
      </c>
    </row>
    <row r="1235" spans="1:36" x14ac:dyDescent="0.2">
      <c r="A1235" s="7" t="s">
        <v>117</v>
      </c>
      <c r="B1235" t="s">
        <v>75</v>
      </c>
      <c r="C1235" t="s">
        <v>291</v>
      </c>
      <c r="D1235">
        <v>2022</v>
      </c>
      <c r="E1235" t="s">
        <v>51</v>
      </c>
      <c r="F1235" s="5">
        <v>89.044205347754243</v>
      </c>
      <c r="G1235" t="s">
        <v>134</v>
      </c>
      <c r="H1235" s="5">
        <v>4452.2102673877125</v>
      </c>
      <c r="I1235" s="5">
        <v>1917.672934362429</v>
      </c>
      <c r="J1235" s="5">
        <v>0</v>
      </c>
      <c r="K1235" s="5">
        <v>222.61051336938561</v>
      </c>
      <c r="L1235" s="5">
        <v>46.291123253891648</v>
      </c>
      <c r="M1235" s="5">
        <v>667.83154010815679</v>
      </c>
      <c r="N1235" s="5">
        <v>18.623624647896314</v>
      </c>
      <c r="O1235" s="5">
        <v>0</v>
      </c>
      <c r="P1235" s="5">
        <v>1.4258712621045615</v>
      </c>
      <c r="Q1235" s="5">
        <v>15.331833387829096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f t="shared" si="91"/>
        <v>767.75029630814709</v>
      </c>
      <c r="Z1235" s="5">
        <v>64.537426902160263</v>
      </c>
      <c r="AA1235" s="5">
        <v>0</v>
      </c>
      <c r="AB1235" s="5">
        <f>VLOOKUP($E1235,Parametros!$B$3:$F$14,2,FALSE)</f>
        <v>7</v>
      </c>
      <c r="AC1235" s="5" t="str">
        <f>VLOOKUP($E1235,Parametros!$B$3:$F$14,4,FALSE)</f>
        <v>20227</v>
      </c>
      <c r="AD1235" s="5" t="str">
        <f>VLOOKUP($E1235,Parametros!$B$3:$F$14,5,FALSE)</f>
        <v>2022-7-01</v>
      </c>
      <c r="AE1235" s="5">
        <v>0</v>
      </c>
      <c r="AF1235" t="s">
        <v>438</v>
      </c>
      <c r="AG1235" t="s">
        <v>439</v>
      </c>
      <c r="AH1235" s="40">
        <f t="shared" si="92"/>
        <v>1497.8854000938593</v>
      </c>
      <c r="AJ1235" t="str">
        <f t="shared" si="93"/>
        <v>INSERT INTO TABLA_PRESUPUESTO VALUES ('VSR','80130-C','14005114-20',2022,'Julio',89.044205,'USD',4452.210267,1917.672934,0,222.610513,46.291123,667.83154,18.623625,0,1.425871,15.331833,0,0,0,0,0,0,0,767.750296,64.537427,0,7,'20227','2022-7-01');</v>
      </c>
    </row>
    <row r="1236" spans="1:36" x14ac:dyDescent="0.2">
      <c r="A1236" s="7" t="s">
        <v>117</v>
      </c>
      <c r="B1236" t="s">
        <v>75</v>
      </c>
      <c r="C1236" t="s">
        <v>292</v>
      </c>
      <c r="D1236">
        <v>2022</v>
      </c>
      <c r="E1236" t="s">
        <v>51</v>
      </c>
      <c r="F1236" s="5">
        <v>63.25627534925642</v>
      </c>
      <c r="G1236" t="s">
        <v>134</v>
      </c>
      <c r="H1236" s="5">
        <v>3162.813767462821</v>
      </c>
      <c r="I1236" s="5">
        <v>1344.9645689031604</v>
      </c>
      <c r="J1236" s="5">
        <v>0</v>
      </c>
      <c r="K1236" s="5">
        <v>158.14068837314105</v>
      </c>
      <c r="L1236" s="5">
        <v>32.884835429084866</v>
      </c>
      <c r="M1236" s="5">
        <v>474.42206511942317</v>
      </c>
      <c r="N1236" s="5">
        <v>13.230070661282387</v>
      </c>
      <c r="O1236" s="5">
        <v>0</v>
      </c>
      <c r="P1236" s="5">
        <v>1.0129272850044329</v>
      </c>
      <c r="Q1236" s="5">
        <v>10.891609067674162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f t="shared" si="91"/>
        <v>545.40353247103462</v>
      </c>
      <c r="Z1236" s="5">
        <v>45.846860337650483</v>
      </c>
      <c r="AA1236" s="5">
        <v>0</v>
      </c>
      <c r="AB1236" s="5">
        <f>VLOOKUP($E1236,Parametros!$B$3:$F$14,2,FALSE)</f>
        <v>7</v>
      </c>
      <c r="AC1236" s="5" t="str">
        <f>VLOOKUP($E1236,Parametros!$B$3:$F$14,4,FALSE)</f>
        <v>20227</v>
      </c>
      <c r="AD1236" s="5" t="str">
        <f>VLOOKUP($E1236,Parametros!$B$3:$F$14,5,FALSE)</f>
        <v>2022-7-01</v>
      </c>
      <c r="AE1236" s="5">
        <v>0</v>
      </c>
      <c r="AF1236" t="s">
        <v>438</v>
      </c>
      <c r="AG1236" t="s">
        <v>439</v>
      </c>
      <c r="AH1236" s="40">
        <f t="shared" si="92"/>
        <v>1081.4201422864001</v>
      </c>
      <c r="AJ1236" t="str">
        <f t="shared" si="93"/>
        <v>INSERT INTO TABLA_PRESUPUESTO VALUES ('VSR','80130-C','14005116-20',2022,'Julio',63.256275,'USD',3162.813767,1344.964569,0,158.140688,32.884835,474.422065,13.230071,0,1.012927,10.891609,0,0,0,0,0,0,0,545.403532,45.84686,0,7,'20227','2022-7-01');</v>
      </c>
    </row>
    <row r="1237" spans="1:36" x14ac:dyDescent="0.2">
      <c r="A1237" s="7" t="s">
        <v>117</v>
      </c>
      <c r="B1237" t="s">
        <v>75</v>
      </c>
      <c r="C1237" t="s">
        <v>293</v>
      </c>
      <c r="D1237">
        <v>2022</v>
      </c>
      <c r="E1237" t="s">
        <v>51</v>
      </c>
      <c r="F1237" s="5">
        <v>96.477196935556563</v>
      </c>
      <c r="G1237" t="s">
        <v>134</v>
      </c>
      <c r="H1237" s="5">
        <v>4823.8598467778284</v>
      </c>
      <c r="I1237" s="5">
        <v>1975.2837116012945</v>
      </c>
      <c r="J1237" s="5">
        <v>0</v>
      </c>
      <c r="K1237" s="5">
        <v>241.1929923388914</v>
      </c>
      <c r="L1237" s="5">
        <v>50.155288568100666</v>
      </c>
      <c r="M1237" s="5">
        <v>723.57897701667423</v>
      </c>
      <c r="N1237" s="5">
        <v>20.178237267567383</v>
      </c>
      <c r="O1237" s="5">
        <v>0</v>
      </c>
      <c r="P1237" s="5">
        <v>1.5448962907981278</v>
      </c>
      <c r="Q1237" s="5">
        <v>16.611662750697285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f t="shared" si="91"/>
        <v>831.83848117884418</v>
      </c>
      <c r="Z1237" s="5">
        <v>69.924707853107208</v>
      </c>
      <c r="AA1237" s="5">
        <v>0</v>
      </c>
      <c r="AB1237" s="5">
        <f>VLOOKUP($E1237,Parametros!$B$3:$F$14,2,FALSE)</f>
        <v>7</v>
      </c>
      <c r="AC1237" s="5" t="str">
        <f>VLOOKUP($E1237,Parametros!$B$3:$F$14,4,FALSE)</f>
        <v>20227</v>
      </c>
      <c r="AD1237" s="5" t="str">
        <f>VLOOKUP($E1237,Parametros!$B$3:$F$14,5,FALSE)</f>
        <v>2022-7-01</v>
      </c>
      <c r="AE1237" s="5">
        <v>0</v>
      </c>
      <c r="AF1237" t="s">
        <v>438</v>
      </c>
      <c r="AG1237" t="s">
        <v>439</v>
      </c>
      <c r="AH1237" s="40">
        <f t="shared" si="92"/>
        <v>1725.3893730906973</v>
      </c>
      <c r="AJ1237" t="str">
        <f t="shared" si="93"/>
        <v>INSERT INTO TABLA_PRESUPUESTO VALUES ('VSR','80130-C','14005115-20',2022,'Julio',96.477197,'USD',4823.859847,1975.283712,0,241.192992,50.155289,723.578977,20.178237,0,1.544896,16.611663,0,0,0,0,0,0,0,831.838481,69.924708,0,7,'20227','2022-7-01');</v>
      </c>
    </row>
    <row r="1238" spans="1:36" x14ac:dyDescent="0.2">
      <c r="A1238" s="7" t="s">
        <v>117</v>
      </c>
      <c r="B1238" t="s">
        <v>75</v>
      </c>
      <c r="C1238" t="s">
        <v>294</v>
      </c>
      <c r="D1238">
        <v>2022</v>
      </c>
      <c r="E1238" t="s">
        <v>51</v>
      </c>
      <c r="F1238" s="5">
        <v>12.460554411038865</v>
      </c>
      <c r="G1238" t="s">
        <v>134</v>
      </c>
      <c r="H1238" s="5">
        <v>1308.3582131590808</v>
      </c>
      <c r="I1238" s="5">
        <v>659.07317840509586</v>
      </c>
      <c r="J1238" s="5">
        <v>0</v>
      </c>
      <c r="K1238" s="5">
        <v>65.417910657954039</v>
      </c>
      <c r="L1238" s="5">
        <v>6.4778281506419324</v>
      </c>
      <c r="M1238" s="5">
        <v>196.25373197386213</v>
      </c>
      <c r="N1238" s="5">
        <v>2.6061290271453834</v>
      </c>
      <c r="O1238" s="5">
        <v>0</v>
      </c>
      <c r="P1238" s="5">
        <v>0.19953175364081843</v>
      </c>
      <c r="Q1238" s="5">
        <v>4.5055217366278013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f t="shared" si="91"/>
        <v>212.59607060437961</v>
      </c>
      <c r="Z1238" s="5">
        <v>9.0311561131034708</v>
      </c>
      <c r="AA1238" s="5">
        <v>0</v>
      </c>
      <c r="AB1238" s="5">
        <f>VLOOKUP($E1238,Parametros!$B$3:$F$14,2,FALSE)</f>
        <v>7</v>
      </c>
      <c r="AC1238" s="5" t="str">
        <f>VLOOKUP($E1238,Parametros!$B$3:$F$14,4,FALSE)</f>
        <v>20227</v>
      </c>
      <c r="AD1238" s="5" t="str">
        <f>VLOOKUP($E1238,Parametros!$B$3:$F$14,5,FALSE)</f>
        <v>2022-7-01</v>
      </c>
      <c r="AE1238" s="5">
        <v>0</v>
      </c>
      <c r="AF1238" t="s">
        <v>438</v>
      </c>
      <c r="AG1238" t="s">
        <v>439</v>
      </c>
      <c r="AH1238" s="40">
        <f t="shared" si="92"/>
        <v>364.79322534100942</v>
      </c>
      <c r="AJ1238" t="str">
        <f t="shared" si="93"/>
        <v>INSERT INTO TABLA_PRESUPUESTO VALUES ('VSR','80130-C','14005122-18',2022,'Julio',12.460554,'USD',1308.358213,659.073178,0,65.417911,6.477828,196.253732,2.606129,0,0.199532,4.505522,0,0,0,0,0,0,0,212.596071,9.031156,0,7,'20227','2022-7-01');</v>
      </c>
    </row>
    <row r="1239" spans="1:36" x14ac:dyDescent="0.2">
      <c r="A1239" s="7" t="s">
        <v>117</v>
      </c>
      <c r="B1239" t="s">
        <v>75</v>
      </c>
      <c r="C1239" t="s">
        <v>295</v>
      </c>
      <c r="D1239">
        <v>2022</v>
      </c>
      <c r="E1239" t="s">
        <v>51</v>
      </c>
      <c r="F1239" s="5">
        <v>161.4021030494217</v>
      </c>
      <c r="G1239" t="s">
        <v>134</v>
      </c>
      <c r="H1239" s="5">
        <v>5971.8778128286031</v>
      </c>
      <c r="I1239" s="5">
        <v>2915.0569284131643</v>
      </c>
      <c r="J1239" s="5">
        <v>0</v>
      </c>
      <c r="K1239" s="5">
        <v>298.59389064143016</v>
      </c>
      <c r="L1239" s="5">
        <v>83.90758967996716</v>
      </c>
      <c r="M1239" s="5">
        <v>895.78167192429044</v>
      </c>
      <c r="N1239" s="5">
        <v>33.757302598571854</v>
      </c>
      <c r="O1239" s="5">
        <v>0</v>
      </c>
      <c r="P1239" s="5">
        <v>2.5845434802031582</v>
      </c>
      <c r="Q1239" s="5">
        <v>20.565029533630529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f t="shared" si="91"/>
        <v>1069.6695053286867</v>
      </c>
      <c r="Z1239" s="5">
        <v>116.9809577919907</v>
      </c>
      <c r="AA1239" s="5">
        <v>0</v>
      </c>
      <c r="AB1239" s="5">
        <f>VLOOKUP($E1239,Parametros!$B$3:$F$14,2,FALSE)</f>
        <v>7</v>
      </c>
      <c r="AC1239" s="5" t="str">
        <f>VLOOKUP($E1239,Parametros!$B$3:$F$14,4,FALSE)</f>
        <v>20227</v>
      </c>
      <c r="AD1239" s="5" t="str">
        <f>VLOOKUP($E1239,Parametros!$B$3:$F$14,5,FALSE)</f>
        <v>2022-7-01</v>
      </c>
      <c r="AE1239" s="5">
        <v>0</v>
      </c>
      <c r="AF1239" t="s">
        <v>438</v>
      </c>
      <c r="AG1239" t="s">
        <v>439</v>
      </c>
      <c r="AH1239" s="40">
        <f t="shared" si="92"/>
        <v>1604.6498987653538</v>
      </c>
      <c r="AJ1239" t="str">
        <f t="shared" si="93"/>
        <v>INSERT INTO TABLA_PRESUPUESTO VALUES ('VSR','80130-C','14005113-20',2022,'Julio',161.402103,'USD',5971.877813,2915.056928,0,298.593891,83.90759,895.781672,33.757303,0,2.584543,20.56503,0,0,0,0,0,0,0,1069.669505,116.980958,0,7,'20227','2022-7-01');</v>
      </c>
    </row>
    <row r="1240" spans="1:36" x14ac:dyDescent="0.2">
      <c r="A1240" s="7" t="s">
        <v>117</v>
      </c>
      <c r="B1240" t="s">
        <v>75</v>
      </c>
      <c r="C1240" t="s">
        <v>296</v>
      </c>
      <c r="D1240">
        <v>2022</v>
      </c>
      <c r="E1240" t="s">
        <v>51</v>
      </c>
      <c r="F1240" s="5">
        <v>305.12105409987339</v>
      </c>
      <c r="G1240" t="s">
        <v>134</v>
      </c>
      <c r="H1240" s="5">
        <v>11289.479001695316</v>
      </c>
      <c r="I1240" s="5">
        <v>5083.8512080352375</v>
      </c>
      <c r="J1240" s="5">
        <v>0</v>
      </c>
      <c r="K1240" s="5">
        <v>564.47395008476576</v>
      </c>
      <c r="L1240" s="5">
        <v>158.62229628006679</v>
      </c>
      <c r="M1240" s="5">
        <v>1693.4218502542972</v>
      </c>
      <c r="N1240" s="5">
        <v>63.816168177751294</v>
      </c>
      <c r="O1240" s="5">
        <v>0</v>
      </c>
      <c r="P1240" s="5">
        <v>4.8859253761090837</v>
      </c>
      <c r="Q1240" s="5">
        <v>38.876962383662431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f t="shared" si="91"/>
        <v>2022.1464332744231</v>
      </c>
      <c r="Z1240" s="5">
        <v>221.14552708260322</v>
      </c>
      <c r="AA1240" s="5">
        <v>0</v>
      </c>
      <c r="AB1240" s="5">
        <f>VLOOKUP($E1240,Parametros!$B$3:$F$14,2,FALSE)</f>
        <v>7</v>
      </c>
      <c r="AC1240" s="5" t="str">
        <f>VLOOKUP($E1240,Parametros!$B$3:$F$14,4,FALSE)</f>
        <v>20227</v>
      </c>
      <c r="AD1240" s="5" t="str">
        <f>VLOOKUP($E1240,Parametros!$B$3:$F$14,5,FALSE)</f>
        <v>2022-7-01</v>
      </c>
      <c r="AE1240" s="5">
        <v>0</v>
      </c>
      <c r="AF1240" t="s">
        <v>438</v>
      </c>
      <c r="AG1240" t="s">
        <v>439</v>
      </c>
      <c r="AH1240" s="40">
        <f t="shared" si="92"/>
        <v>3460.385114020823</v>
      </c>
      <c r="AJ1240" t="str">
        <f t="shared" si="93"/>
        <v>INSERT INTO TABLA_PRESUPUESTO VALUES ('VSR','80130-C','14005107-20',2022,'Julio',305.121054,'USD',11289.479002,5083.851208,0,564.47395,158.622296,1693.42185,63.816168,0,4.885925,38.876962,0,0,0,0,0,0,0,2022.146433,221.145527,0,7,'20227','2022-7-01');</v>
      </c>
    </row>
    <row r="1241" spans="1:36" x14ac:dyDescent="0.2">
      <c r="A1241" s="7" t="s">
        <v>117</v>
      </c>
      <c r="B1241" t="s">
        <v>75</v>
      </c>
      <c r="C1241" t="s">
        <v>297</v>
      </c>
      <c r="D1241">
        <v>2022</v>
      </c>
      <c r="E1241" t="s">
        <v>51</v>
      </c>
      <c r="F1241" s="5">
        <v>169.20349363720254</v>
      </c>
      <c r="G1241" t="s">
        <v>134</v>
      </c>
      <c r="H1241" s="5">
        <v>6260.5292645764939</v>
      </c>
      <c r="I1241" s="5">
        <v>2967.9680637111119</v>
      </c>
      <c r="J1241" s="5">
        <v>0</v>
      </c>
      <c r="K1241" s="5">
        <v>313.0264632288247</v>
      </c>
      <c r="L1241" s="5">
        <v>87.963273391673411</v>
      </c>
      <c r="M1241" s="5">
        <v>939.07938968647409</v>
      </c>
      <c r="N1241" s="5">
        <v>35.388965989480269</v>
      </c>
      <c r="O1241" s="5">
        <v>0</v>
      </c>
      <c r="P1241" s="5">
        <v>2.7094677085695831</v>
      </c>
      <c r="Q1241" s="5">
        <v>21.559042776394623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f t="shared" si="91"/>
        <v>1121.372112997635</v>
      </c>
      <c r="Z1241" s="5">
        <v>122.63524683671635</v>
      </c>
      <c r="AA1241" s="5">
        <v>0</v>
      </c>
      <c r="AB1241" s="5">
        <f>VLOOKUP($E1241,Parametros!$B$3:$F$14,2,FALSE)</f>
        <v>7</v>
      </c>
      <c r="AC1241" s="5" t="str">
        <f>VLOOKUP($E1241,Parametros!$B$3:$F$14,4,FALSE)</f>
        <v>20227</v>
      </c>
      <c r="AD1241" s="5" t="str">
        <f>VLOOKUP($E1241,Parametros!$B$3:$F$14,5,FALSE)</f>
        <v>2022-7-01</v>
      </c>
      <c r="AE1241" s="5">
        <v>0</v>
      </c>
      <c r="AF1241" t="s">
        <v>438</v>
      </c>
      <c r="AG1241" t="s">
        <v>439</v>
      </c>
      <c r="AH1241" s="40">
        <f t="shared" si="92"/>
        <v>1770.1993512472486</v>
      </c>
      <c r="AJ1241" t="str">
        <f t="shared" si="93"/>
        <v>INSERT INTO TABLA_PRESUPUESTO VALUES ('VSR','80130-C','14005111-20',2022,'Julio',169.203494,'USD',6260.529265,2967.968064,0,313.026463,87.963273,939.07939,35.388966,0,2.709468,21.559043,0,0,0,0,0,0,0,1121.372113,122.635247,0,7,'20227','2022-7-01');</v>
      </c>
    </row>
    <row r="1242" spans="1:36" x14ac:dyDescent="0.2">
      <c r="A1242" s="7" t="s">
        <v>117</v>
      </c>
      <c r="B1242" t="s">
        <v>75</v>
      </c>
      <c r="C1242" t="s">
        <v>298</v>
      </c>
      <c r="D1242">
        <v>2022</v>
      </c>
      <c r="E1242" t="s">
        <v>51</v>
      </c>
      <c r="F1242" s="5">
        <v>118.75450116955301</v>
      </c>
      <c r="G1242" t="s">
        <v>134</v>
      </c>
      <c r="H1242" s="5">
        <v>4393.9165432734617</v>
      </c>
      <c r="I1242" s="5">
        <v>1616.208214642299</v>
      </c>
      <c r="J1242" s="5">
        <v>0</v>
      </c>
      <c r="K1242" s="5">
        <v>219.69582716367307</v>
      </c>
      <c r="L1242" s="5">
        <v>61.736518722639637</v>
      </c>
      <c r="M1242" s="5">
        <v>659.08748149101916</v>
      </c>
      <c r="N1242" s="5">
        <v>24.837542728272524</v>
      </c>
      <c r="O1242" s="5">
        <v>0</v>
      </c>
      <c r="P1242" s="5">
        <v>1.9016243651333651</v>
      </c>
      <c r="Q1242" s="5">
        <v>15.1310904731868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f t="shared" si="91"/>
        <v>787.02858340510227</v>
      </c>
      <c r="Z1242" s="5">
        <v>86.070844347490464</v>
      </c>
      <c r="AA1242" s="5">
        <v>0</v>
      </c>
      <c r="AB1242" s="5">
        <f>VLOOKUP($E1242,Parametros!$B$3:$F$14,2,FALSE)</f>
        <v>7</v>
      </c>
      <c r="AC1242" s="5" t="str">
        <f>VLOOKUP($E1242,Parametros!$B$3:$F$14,4,FALSE)</f>
        <v>20227</v>
      </c>
      <c r="AD1242" s="5" t="str">
        <f>VLOOKUP($E1242,Parametros!$B$3:$F$14,5,FALSE)</f>
        <v>2022-7-01</v>
      </c>
      <c r="AE1242" s="5">
        <v>0</v>
      </c>
      <c r="AF1242" t="s">
        <v>438</v>
      </c>
      <c r="AG1242" t="s">
        <v>439</v>
      </c>
      <c r="AH1242" s="40">
        <f t="shared" si="92"/>
        <v>1709.2473993397471</v>
      </c>
      <c r="AJ1242" t="str">
        <f t="shared" si="93"/>
        <v>INSERT INTO TABLA_PRESUPUESTO VALUES ('VSR','80130-C','14005109-20',2022,'Julio',118.754501,'USD',4393.916543,1616.208215,0,219.695827,61.736519,659.087481,24.837543,0,1.901624,15.13109,0,0,0,0,0,0,0,787.028583,86.070844,0,7,'20227','2022-7-01');</v>
      </c>
    </row>
    <row r="1243" spans="1:36" x14ac:dyDescent="0.2">
      <c r="A1243" s="7" t="s">
        <v>117</v>
      </c>
      <c r="B1243" t="s">
        <v>75</v>
      </c>
      <c r="C1243" t="s">
        <v>299</v>
      </c>
      <c r="D1243">
        <v>2022</v>
      </c>
      <c r="E1243" t="s">
        <v>51</v>
      </c>
      <c r="F1243" s="5">
        <v>188.10019528316059</v>
      </c>
      <c r="G1243" t="s">
        <v>134</v>
      </c>
      <c r="H1243" s="5">
        <v>6959.7072254769419</v>
      </c>
      <c r="I1243" s="5">
        <v>3432.368596710186</v>
      </c>
      <c r="J1243" s="5">
        <v>0</v>
      </c>
      <c r="K1243" s="5">
        <v>347.9853612738471</v>
      </c>
      <c r="L1243" s="5">
        <v>97.787040604472992</v>
      </c>
      <c r="M1243" s="5">
        <v>1043.9560838215411</v>
      </c>
      <c r="N1243" s="5">
        <v>39.341217314125096</v>
      </c>
      <c r="O1243" s="5">
        <v>0</v>
      </c>
      <c r="P1243" s="5">
        <v>3.012061950612702</v>
      </c>
      <c r="Q1243" s="5">
        <v>23.966763742200985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f t="shared" si="91"/>
        <v>1246.6073182401983</v>
      </c>
      <c r="Z1243" s="5">
        <v>136.33119141171846</v>
      </c>
      <c r="AA1243" s="5">
        <v>0</v>
      </c>
      <c r="AB1243" s="5">
        <f>VLOOKUP($E1243,Parametros!$B$3:$F$14,2,FALSE)</f>
        <v>7</v>
      </c>
      <c r="AC1243" s="5" t="str">
        <f>VLOOKUP($E1243,Parametros!$B$3:$F$14,4,FALSE)</f>
        <v>20227</v>
      </c>
      <c r="AD1243" s="5" t="str">
        <f>VLOOKUP($E1243,Parametros!$B$3:$F$14,5,FALSE)</f>
        <v>2022-7-01</v>
      </c>
      <c r="AE1243" s="5">
        <v>0</v>
      </c>
      <c r="AF1243" t="s">
        <v>438</v>
      </c>
      <c r="AG1243" t="s">
        <v>439</v>
      </c>
      <c r="AH1243" s="40">
        <f t="shared" si="92"/>
        <v>1834.9589086482374</v>
      </c>
      <c r="AJ1243" t="str">
        <f t="shared" si="93"/>
        <v>INSERT INTO TABLA_PRESUPUESTO VALUES ('VSR','80130-C','14005112-20',2022,'Julio',188.100195,'USD',6959.707225,3432.368597,0,347.985361,97.787041,1043.956084,39.341217,0,3.012062,23.966764,0,0,0,0,0,0,0,1246.607318,136.331191,0,7,'20227','2022-7-01');</v>
      </c>
    </row>
    <row r="1244" spans="1:36" x14ac:dyDescent="0.2">
      <c r="A1244" s="7" t="s">
        <v>117</v>
      </c>
      <c r="B1244" t="s">
        <v>75</v>
      </c>
      <c r="C1244" t="s">
        <v>300</v>
      </c>
      <c r="D1244">
        <v>2022</v>
      </c>
      <c r="E1244" t="s">
        <v>51</v>
      </c>
      <c r="F1244" s="5">
        <v>294.19910727698027</v>
      </c>
      <c r="G1244" t="s">
        <v>134</v>
      </c>
      <c r="H1244" s="5">
        <v>10885.366969248271</v>
      </c>
      <c r="I1244" s="5">
        <v>4163.0523690701812</v>
      </c>
      <c r="J1244" s="5">
        <v>0</v>
      </c>
      <c r="K1244" s="5">
        <v>544.26834846241354</v>
      </c>
      <c r="L1244" s="5">
        <v>152.94433908367807</v>
      </c>
      <c r="M1244" s="5">
        <v>1632.8050453872404</v>
      </c>
      <c r="N1244" s="5">
        <v>61.531839430479529</v>
      </c>
      <c r="O1244" s="5">
        <v>0</v>
      </c>
      <c r="P1244" s="5">
        <v>4.7110314563960891</v>
      </c>
      <c r="Q1244" s="5">
        <v>37.485343843792705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f t="shared" si="91"/>
        <v>1949.7627825378959</v>
      </c>
      <c r="Z1244" s="5">
        <v>213.22952241998735</v>
      </c>
      <c r="AA1244" s="5">
        <v>0</v>
      </c>
      <c r="AB1244" s="5">
        <f>VLOOKUP($E1244,Parametros!$B$3:$F$14,2,FALSE)</f>
        <v>7</v>
      </c>
      <c r="AC1244" s="5" t="str">
        <f>VLOOKUP($E1244,Parametros!$B$3:$F$14,4,FALSE)</f>
        <v>20227</v>
      </c>
      <c r="AD1244" s="5" t="str">
        <f>VLOOKUP($E1244,Parametros!$B$3:$F$14,5,FALSE)</f>
        <v>2022-7-01</v>
      </c>
      <c r="AE1244" s="5">
        <v>0</v>
      </c>
      <c r="AF1244" t="s">
        <v>438</v>
      </c>
      <c r="AG1244" t="s">
        <v>439</v>
      </c>
      <c r="AH1244" s="40">
        <f t="shared" si="92"/>
        <v>4075.3391300941016</v>
      </c>
      <c r="AJ1244" t="str">
        <f t="shared" si="93"/>
        <v>INSERT INTO TABLA_PRESUPUESTO VALUES ('VSR','80130-C','14005108-20',2022,'Julio',294.199107,'USD',10885.366969,4163.052369,0,544.268348,152.944339,1632.805045,61.531839,0,4.711031,37.485344,0,0,0,0,0,0,0,1949.762783,213.229522,0,7,'20227','2022-7-01');</v>
      </c>
    </row>
    <row r="1245" spans="1:36" x14ac:dyDescent="0.2">
      <c r="A1245" s="7" t="s">
        <v>117</v>
      </c>
      <c r="B1245" t="s">
        <v>75</v>
      </c>
      <c r="C1245" t="s">
        <v>301</v>
      </c>
      <c r="D1245">
        <v>2022</v>
      </c>
      <c r="E1245" t="s">
        <v>51</v>
      </c>
      <c r="F1245" s="5">
        <v>242.18983669177456</v>
      </c>
      <c r="G1245" t="s">
        <v>134</v>
      </c>
      <c r="H1245" s="5">
        <v>8961.0239575956584</v>
      </c>
      <c r="I1245" s="5">
        <v>3382.4001643310744</v>
      </c>
      <c r="J1245" s="5">
        <v>0</v>
      </c>
      <c r="K1245" s="5">
        <v>448.05119787978293</v>
      </c>
      <c r="L1245" s="5">
        <v>125.90644767230305</v>
      </c>
      <c r="M1245" s="5">
        <v>1344.1535936393489</v>
      </c>
      <c r="N1245" s="5">
        <v>50.654083491090098</v>
      </c>
      <c r="O1245" s="5">
        <v>0</v>
      </c>
      <c r="P1245" s="5">
        <v>3.8782032672865858</v>
      </c>
      <c r="Q1245" s="5">
        <v>30.858588892032056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f t="shared" si="91"/>
        <v>1605.0787314115742</v>
      </c>
      <c r="Z1245" s="5">
        <v>175.53426212181637</v>
      </c>
      <c r="AA1245" s="5">
        <v>0</v>
      </c>
      <c r="AB1245" s="5">
        <f>VLOOKUP($E1245,Parametros!$B$3:$F$14,2,FALSE)</f>
        <v>7</v>
      </c>
      <c r="AC1245" s="5" t="str">
        <f>VLOOKUP($E1245,Parametros!$B$3:$F$14,4,FALSE)</f>
        <v>20227</v>
      </c>
      <c r="AD1245" s="5" t="str">
        <f>VLOOKUP($E1245,Parametros!$B$3:$F$14,5,FALSE)</f>
        <v>2022-7-01</v>
      </c>
      <c r="AE1245" s="5">
        <v>0</v>
      </c>
      <c r="AF1245" t="s">
        <v>438</v>
      </c>
      <c r="AG1245" t="s">
        <v>439</v>
      </c>
      <c r="AH1245" s="40">
        <f t="shared" si="92"/>
        <v>3399.5874163009244</v>
      </c>
      <c r="AJ1245" t="str">
        <f t="shared" si="93"/>
        <v>INSERT INTO TABLA_PRESUPUESTO VALUES ('VSR','80130-C','14005110-20',2022,'Julio',242.189837,'USD',8961.023958,3382.400164,0,448.051198,125.906448,1344.153594,50.654083,0,3.878203,30.858589,0,0,0,0,0,0,0,1605.078731,175.534262,0,7,'20227','2022-7-01');</v>
      </c>
    </row>
    <row r="1246" spans="1:36" x14ac:dyDescent="0.2">
      <c r="A1246" s="7" t="s">
        <v>117</v>
      </c>
      <c r="B1246" t="s">
        <v>75</v>
      </c>
      <c r="C1246" t="s">
        <v>302</v>
      </c>
      <c r="D1246">
        <v>2022</v>
      </c>
      <c r="E1246" t="s">
        <v>51</v>
      </c>
      <c r="F1246" s="5">
        <v>54.45804040859246</v>
      </c>
      <c r="G1246" t="s">
        <v>134</v>
      </c>
      <c r="H1246" s="5">
        <v>3812.0628286014721</v>
      </c>
      <c r="I1246" s="5">
        <v>1406.5173368469307</v>
      </c>
      <c r="J1246" s="5">
        <v>0</v>
      </c>
      <c r="K1246" s="5">
        <v>190.60314143007361</v>
      </c>
      <c r="L1246" s="5">
        <v>28.310925465327262</v>
      </c>
      <c r="M1246" s="5">
        <v>571.80942429022082</v>
      </c>
      <c r="N1246" s="5">
        <v>11.389916948202345</v>
      </c>
      <c r="O1246" s="5">
        <v>0</v>
      </c>
      <c r="P1246" s="5">
        <v>0.87204051634674207</v>
      </c>
      <c r="Q1246" s="5">
        <v>13.127392607705117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f t="shared" si="91"/>
        <v>636.66885316635148</v>
      </c>
      <c r="Z1246" s="5">
        <v>39.470078803876561</v>
      </c>
      <c r="AA1246" s="5">
        <v>0</v>
      </c>
      <c r="AB1246" s="5">
        <f>VLOOKUP($E1246,Parametros!$B$3:$F$14,2,FALSE)</f>
        <v>7</v>
      </c>
      <c r="AC1246" s="5" t="str">
        <f>VLOOKUP($E1246,Parametros!$B$3:$F$14,4,FALSE)</f>
        <v>20227</v>
      </c>
      <c r="AD1246" s="5" t="str">
        <f>VLOOKUP($E1246,Parametros!$B$3:$F$14,5,FALSE)</f>
        <v>2022-7-01</v>
      </c>
      <c r="AE1246" s="5">
        <v>0</v>
      </c>
      <c r="AF1246" t="s">
        <v>438</v>
      </c>
      <c r="AG1246" t="s">
        <v>439</v>
      </c>
      <c r="AH1246" s="40">
        <f t="shared" si="92"/>
        <v>1549.9625716927892</v>
      </c>
      <c r="AJ1246" t="str">
        <f t="shared" si="93"/>
        <v>INSERT INTO TABLA_PRESUPUESTO VALUES ('VSR','80130-C','14005121-17',2022,'Julio',54.45804,'USD',3812.062829,1406.517337,0,190.603141,28.310925,571.809424,11.389917,0,0.872041,13.127393,0,0,0,0,0,0,0,636.668853,39.470079,0,7,'20227','2022-7-01');</v>
      </c>
    </row>
    <row r="1247" spans="1:36" x14ac:dyDescent="0.2">
      <c r="A1247" s="7" t="s">
        <v>117</v>
      </c>
      <c r="B1247" t="s">
        <v>75</v>
      </c>
      <c r="C1247" t="s">
        <v>303</v>
      </c>
      <c r="D1247">
        <v>2022</v>
      </c>
      <c r="E1247" t="s">
        <v>51</v>
      </c>
      <c r="F1247" s="5">
        <v>44.446255820940365</v>
      </c>
      <c r="G1247" t="s">
        <v>134</v>
      </c>
      <c r="H1247" s="5">
        <v>3111.2379074658256</v>
      </c>
      <c r="I1247" s="5">
        <v>1577.6301077933213</v>
      </c>
      <c r="J1247" s="5">
        <v>0</v>
      </c>
      <c r="K1247" s="5">
        <v>155.56189537329129</v>
      </c>
      <c r="L1247" s="5">
        <v>23.10613136863757</v>
      </c>
      <c r="M1247" s="5">
        <v>466.68568611987382</v>
      </c>
      <c r="N1247" s="5">
        <v>9.2959489298698799</v>
      </c>
      <c r="O1247" s="5">
        <v>0</v>
      </c>
      <c r="P1247" s="5">
        <v>0.71172108994316274</v>
      </c>
      <c r="Q1247" s="5">
        <v>10.714000094867965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f t="shared" si="91"/>
        <v>519.62109743103349</v>
      </c>
      <c r="Z1247" s="5">
        <v>32.213741196478637</v>
      </c>
      <c r="AA1247" s="5">
        <v>0</v>
      </c>
      <c r="AB1247" s="5">
        <f>VLOOKUP($E1247,Parametros!$B$3:$F$14,2,FALSE)</f>
        <v>7</v>
      </c>
      <c r="AC1247" s="5" t="str">
        <f>VLOOKUP($E1247,Parametros!$B$3:$F$14,4,FALSE)</f>
        <v>20227</v>
      </c>
      <c r="AD1247" s="5" t="str">
        <f>VLOOKUP($E1247,Parametros!$B$3:$F$14,5,FALSE)</f>
        <v>2022-7-01</v>
      </c>
      <c r="AE1247" s="5">
        <v>0</v>
      </c>
      <c r="AF1247" t="s">
        <v>438</v>
      </c>
      <c r="AG1247" t="s">
        <v>439</v>
      </c>
      <c r="AH1247" s="40">
        <f t="shared" si="92"/>
        <v>835.31867549954177</v>
      </c>
      <c r="AJ1247" t="str">
        <f t="shared" si="93"/>
        <v>INSERT INTO TABLA_PRESUPUESTO VALUES ('VSR','80130-C','14005119-18',2022,'Julio',44.446256,'USD',3111.237907,1577.630108,0,155.561895,23.106131,466.685686,9.295949,0,0.711721,10.714,0,0,0,0,0,0,0,519.621097,32.213741,0,7,'20227','2022-7-01');</v>
      </c>
    </row>
    <row r="1248" spans="1:36" x14ac:dyDescent="0.2">
      <c r="A1248" s="7" t="s">
        <v>117</v>
      </c>
      <c r="B1248" t="s">
        <v>75</v>
      </c>
      <c r="C1248" t="s">
        <v>304</v>
      </c>
      <c r="D1248">
        <v>2022</v>
      </c>
      <c r="E1248" t="s">
        <v>51</v>
      </c>
      <c r="F1248" s="5">
        <v>59.463932702418511</v>
      </c>
      <c r="G1248" t="s">
        <v>134</v>
      </c>
      <c r="H1248" s="5">
        <v>4162.475289169296</v>
      </c>
      <c r="I1248" s="5">
        <v>1846.1264117669018</v>
      </c>
      <c r="J1248" s="5">
        <v>0</v>
      </c>
      <c r="K1248" s="5">
        <v>208.12376445846479</v>
      </c>
      <c r="L1248" s="5">
        <v>30.913322513672107</v>
      </c>
      <c r="M1248" s="5">
        <v>624.37129337539432</v>
      </c>
      <c r="N1248" s="5">
        <v>12.436900957368579</v>
      </c>
      <c r="O1248" s="5">
        <v>0</v>
      </c>
      <c r="P1248" s="5">
        <v>0.95220022954853178</v>
      </c>
      <c r="Q1248" s="5">
        <v>14.334088864123695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f t="shared" si="91"/>
        <v>695.19273103401076</v>
      </c>
      <c r="Z1248" s="5">
        <v>43.098247607575516</v>
      </c>
      <c r="AA1248" s="5">
        <v>0</v>
      </c>
      <c r="AB1248" s="5">
        <f>VLOOKUP($E1248,Parametros!$B$3:$F$14,2,FALSE)</f>
        <v>7</v>
      </c>
      <c r="AC1248" s="5" t="str">
        <f>VLOOKUP($E1248,Parametros!$B$3:$F$14,4,FALSE)</f>
        <v>20227</v>
      </c>
      <c r="AD1248" s="5" t="str">
        <f>VLOOKUP($E1248,Parametros!$B$3:$F$14,5,FALSE)</f>
        <v>2022-7-01</v>
      </c>
      <c r="AE1248" s="5">
        <v>0</v>
      </c>
      <c r="AF1248" t="s">
        <v>438</v>
      </c>
      <c r="AG1248" t="s">
        <v>439</v>
      </c>
      <c r="AH1248" s="40">
        <f t="shared" si="92"/>
        <v>1382.1190593962469</v>
      </c>
      <c r="AJ1248" t="str">
        <f t="shared" si="93"/>
        <v>INSERT INTO TABLA_PRESUPUESTO VALUES ('VSR','80130-C','14005117-18',2022,'Julio',59.463933,'USD',4162.475289,1846.126412,0,208.123764,30.913323,624.371293,12.436901,0,0.9522,14.334089,0,0,0,0,0,0,0,695.192731,43.098248,0,7,'20227','2022-7-01');</v>
      </c>
    </row>
    <row r="1249" spans="1:36" x14ac:dyDescent="0.2">
      <c r="A1249" s="7" t="s">
        <v>117</v>
      </c>
      <c r="B1249" t="s">
        <v>75</v>
      </c>
      <c r="C1249" t="s">
        <v>305</v>
      </c>
      <c r="D1249">
        <v>2022</v>
      </c>
      <c r="E1249" t="s">
        <v>51</v>
      </c>
      <c r="F1249" s="5">
        <v>17.748163587201443</v>
      </c>
      <c r="G1249" t="s">
        <v>134</v>
      </c>
      <c r="H1249" s="5">
        <v>1242.371451104101</v>
      </c>
      <c r="I1249" s="5">
        <v>427.43037409277497</v>
      </c>
      <c r="J1249" s="5">
        <v>0</v>
      </c>
      <c r="K1249" s="5">
        <v>62.118572555205049</v>
      </c>
      <c r="L1249" s="5">
        <v>9.2266804441317252</v>
      </c>
      <c r="M1249" s="5">
        <v>186.35571766561515</v>
      </c>
      <c r="N1249" s="5">
        <v>3.7120342143166418</v>
      </c>
      <c r="O1249" s="5">
        <v>0</v>
      </c>
      <c r="P1249" s="5">
        <v>0.28420261953361786</v>
      </c>
      <c r="Q1249" s="5">
        <v>4.2782867273022243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f t="shared" si="91"/>
        <v>207.49374880351851</v>
      </c>
      <c r="Z1249" s="5">
        <v>12.863507576750855</v>
      </c>
      <c r="AA1249" s="5">
        <v>0</v>
      </c>
      <c r="AB1249" s="5">
        <f>VLOOKUP($E1249,Parametros!$B$3:$F$14,2,FALSE)</f>
        <v>7</v>
      </c>
      <c r="AC1249" s="5" t="str">
        <f>VLOOKUP($E1249,Parametros!$B$3:$F$14,4,FALSE)</f>
        <v>20227</v>
      </c>
      <c r="AD1249" s="5" t="str">
        <f>VLOOKUP($E1249,Parametros!$B$3:$F$14,5,FALSE)</f>
        <v>2022-7-01</v>
      </c>
      <c r="AE1249" s="5">
        <v>0</v>
      </c>
      <c r="AF1249" t="s">
        <v>438</v>
      </c>
      <c r="AG1249" t="s">
        <v>439</v>
      </c>
      <c r="AH1249" s="40">
        <f t="shared" si="92"/>
        <v>536.10207520847075</v>
      </c>
      <c r="AJ1249" t="str">
        <f t="shared" si="93"/>
        <v>INSERT INTO TABLA_PRESUPUESTO VALUES ('VSR','80130-C','14005118-18',2022,'Julio',17.748164,'USD',1242.371451,427.430374,0,62.118573,9.22668,186.355718,3.712034,0,0.284203,4.278287,0,0,0,0,0,0,0,207.493749,12.863508,0,7,'20227','2022-7-01');</v>
      </c>
    </row>
    <row r="1250" spans="1:36" x14ac:dyDescent="0.2">
      <c r="A1250" s="7" t="s">
        <v>117</v>
      </c>
      <c r="B1250" t="s">
        <v>75</v>
      </c>
      <c r="C1250" t="s">
        <v>306</v>
      </c>
      <c r="D1250">
        <v>2022</v>
      </c>
      <c r="E1250" t="s">
        <v>51</v>
      </c>
      <c r="F1250" s="5">
        <v>21.009578263482048</v>
      </c>
      <c r="G1250" t="s">
        <v>134</v>
      </c>
      <c r="H1250" s="5">
        <v>1470.6704784437434</v>
      </c>
      <c r="I1250" s="5">
        <v>920.84262021434949</v>
      </c>
      <c r="J1250" s="5">
        <v>0</v>
      </c>
      <c r="K1250" s="5">
        <v>73.533523922187172</v>
      </c>
      <c r="L1250" s="5">
        <v>10.9221815513867</v>
      </c>
      <c r="M1250" s="5">
        <v>220.6005717665615</v>
      </c>
      <c r="N1250" s="5">
        <v>4.3941601596825199</v>
      </c>
      <c r="O1250" s="5">
        <v>0</v>
      </c>
      <c r="P1250" s="5">
        <v>0.33642788722569295</v>
      </c>
      <c r="Q1250" s="5">
        <v>5.0644676216355391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f t="shared" si="91"/>
        <v>245.62294195972058</v>
      </c>
      <c r="Z1250" s="5">
        <v>15.227314524615327</v>
      </c>
      <c r="AA1250" s="5">
        <v>0</v>
      </c>
      <c r="AB1250" s="5">
        <f>VLOOKUP($E1250,Parametros!$B$3:$F$14,2,FALSE)</f>
        <v>7</v>
      </c>
      <c r="AC1250" s="5" t="str">
        <f>VLOOKUP($E1250,Parametros!$B$3:$F$14,4,FALSE)</f>
        <v>20227</v>
      </c>
      <c r="AD1250" s="5" t="str">
        <f>VLOOKUP($E1250,Parametros!$B$3:$F$14,5,FALSE)</f>
        <v>2022-7-01</v>
      </c>
      <c r="AE1250" s="5">
        <v>0</v>
      </c>
      <c r="AF1250" t="s">
        <v>438</v>
      </c>
      <c r="AG1250" t="s">
        <v>439</v>
      </c>
      <c r="AH1250" s="40">
        <f t="shared" si="92"/>
        <v>219.74921079609959</v>
      </c>
      <c r="AJ1250" t="str">
        <f t="shared" si="93"/>
        <v>INSERT INTO TABLA_PRESUPUESTO VALUES ('VSR','80130-C','14005120-17',2022,'Julio',21.009578,'USD',1470.670478,920.84262,0,73.533524,10.922182,220.600572,4.39416,0,0.336428,5.064468,0,0,0,0,0,0,0,245.622942,15.227315,0,7,'20227','2022-7-01');</v>
      </c>
    </row>
    <row r="1251" spans="1:36" x14ac:dyDescent="0.2">
      <c r="A1251" s="7" t="s">
        <v>117</v>
      </c>
      <c r="B1251" t="s">
        <v>89</v>
      </c>
      <c r="C1251" t="s">
        <v>259</v>
      </c>
      <c r="D1251">
        <v>2022</v>
      </c>
      <c r="E1251" t="s">
        <v>51</v>
      </c>
      <c r="F1251" s="5">
        <v>50</v>
      </c>
      <c r="G1251" t="s">
        <v>134</v>
      </c>
      <c r="H1251" s="5">
        <v>1800</v>
      </c>
      <c r="I1251" s="5">
        <v>912.10586470330281</v>
      </c>
      <c r="J1251" s="5">
        <v>200</v>
      </c>
      <c r="K1251" s="5">
        <v>0</v>
      </c>
      <c r="L1251" s="5">
        <v>25.993338405966888</v>
      </c>
      <c r="M1251" s="5">
        <v>0</v>
      </c>
      <c r="N1251" s="5">
        <v>29.081078232130871</v>
      </c>
      <c r="O1251" s="5">
        <v>29.61055615236873</v>
      </c>
      <c r="P1251" s="5">
        <v>1.8989510039637696</v>
      </c>
      <c r="Q1251" s="5">
        <v>6.1985617121998144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f t="shared" ref="Y1251:Y1267" si="94">+M1251+N1251+O1251+P1251+T1251+U1251+V1251+Z1251+AA1251+S1251+X1251+Q1251+R1251</f>
        <v>103.02812899180088</v>
      </c>
      <c r="Z1251" s="5">
        <v>36.238981891137705</v>
      </c>
      <c r="AA1251" s="5">
        <v>0</v>
      </c>
      <c r="AB1251" s="5">
        <f>VLOOKUP($E1251,Parametros!$B$3:$F$14,2,FALSE)</f>
        <v>7</v>
      </c>
      <c r="AC1251" s="5" t="str">
        <f>VLOOKUP($E1251,Parametros!$B$3:$F$14,4,FALSE)</f>
        <v>20227</v>
      </c>
      <c r="AD1251" s="5" t="str">
        <f>VLOOKUP($E1251,Parametros!$B$3:$F$14,5,FALSE)</f>
        <v>2022-7-01</v>
      </c>
      <c r="AE1251" s="5">
        <v>0</v>
      </c>
      <c r="AF1251" t="s">
        <v>438</v>
      </c>
      <c r="AG1251" t="s">
        <v>444</v>
      </c>
      <c r="AH1251" s="40">
        <f t="shared" ref="AH1251:AH1267" si="95">+H1251-SUM(I1251:X1251)-SUM(Z1251:AA1251)</f>
        <v>558.87266789892965</v>
      </c>
      <c r="AJ1251" t="str">
        <f t="shared" si="93"/>
        <v>INSERT INTO TABLA_PRESUPUESTO VALUES ('VSR','80179-C','14005051-21',2022,'Julio',50,'USD',1800,912.105865,200,0,25.993338,0,29.081078,29.610556,1.898951,6.198562,0,0,0,0,0,0,0,103.028129,36.238982,0,7,'20227','2022-7-01');</v>
      </c>
    </row>
    <row r="1252" spans="1:36" x14ac:dyDescent="0.2">
      <c r="A1252" s="7" t="s">
        <v>117</v>
      </c>
      <c r="B1252" t="s">
        <v>89</v>
      </c>
      <c r="C1252" t="s">
        <v>321</v>
      </c>
      <c r="D1252">
        <v>2022</v>
      </c>
      <c r="E1252" t="s">
        <v>51</v>
      </c>
      <c r="F1252" s="5">
        <v>50</v>
      </c>
      <c r="G1252" t="s">
        <v>134</v>
      </c>
      <c r="H1252" s="5">
        <v>1800</v>
      </c>
      <c r="I1252" s="5">
        <v>656.82083620176002</v>
      </c>
      <c r="J1252" s="5">
        <v>200</v>
      </c>
      <c r="K1252" s="5">
        <v>0</v>
      </c>
      <c r="L1252" s="5">
        <v>25.993338405966888</v>
      </c>
      <c r="M1252" s="5">
        <v>0</v>
      </c>
      <c r="N1252" s="5">
        <v>29.081078232130871</v>
      </c>
      <c r="O1252" s="5">
        <v>29.61055615236873</v>
      </c>
      <c r="P1252" s="5">
        <v>1.8989510039637696</v>
      </c>
      <c r="Q1252" s="5">
        <v>6.1985617121998144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f t="shared" si="94"/>
        <v>103.02812899180088</v>
      </c>
      <c r="Z1252" s="5">
        <v>36.238981891137705</v>
      </c>
      <c r="AA1252" s="5">
        <v>0</v>
      </c>
      <c r="AB1252" s="5">
        <f>VLOOKUP($E1252,Parametros!$B$3:$F$14,2,FALSE)</f>
        <v>7</v>
      </c>
      <c r="AC1252" s="5" t="str">
        <f>VLOOKUP($E1252,Parametros!$B$3:$F$14,4,FALSE)</f>
        <v>20227</v>
      </c>
      <c r="AD1252" s="5" t="str">
        <f>VLOOKUP($E1252,Parametros!$B$3:$F$14,5,FALSE)</f>
        <v>2022-7-01</v>
      </c>
      <c r="AE1252" s="5">
        <v>0</v>
      </c>
      <c r="AF1252" t="s">
        <v>438</v>
      </c>
      <c r="AG1252" t="s">
        <v>444</v>
      </c>
      <c r="AH1252" s="40">
        <f t="shared" si="95"/>
        <v>814.15769640047222</v>
      </c>
      <c r="AJ1252" t="str">
        <f t="shared" si="93"/>
        <v>INSERT INTO TABLA_PRESUPUESTO VALUES ('VSR','80179-C','14005062-21',2022,'Julio',50,'USD',1800,656.820836,200,0,25.993338,0,29.081078,29.610556,1.898951,6.198562,0,0,0,0,0,0,0,103.028129,36.238982,0,7,'20227','2022-7-01');</v>
      </c>
    </row>
    <row r="1253" spans="1:36" x14ac:dyDescent="0.2">
      <c r="A1253" s="7" t="s">
        <v>117</v>
      </c>
      <c r="B1253" t="s">
        <v>89</v>
      </c>
      <c r="C1253" t="s">
        <v>125</v>
      </c>
      <c r="D1253">
        <v>2022</v>
      </c>
      <c r="E1253" t="s">
        <v>51</v>
      </c>
      <c r="F1253" s="5">
        <v>50</v>
      </c>
      <c r="G1253" t="s">
        <v>134</v>
      </c>
      <c r="H1253" s="5">
        <v>1800</v>
      </c>
      <c r="I1253" s="5">
        <v>886.10507136199863</v>
      </c>
      <c r="J1253" s="5">
        <v>200</v>
      </c>
      <c r="K1253" s="5">
        <v>0</v>
      </c>
      <c r="L1253" s="5">
        <v>25.993338405966888</v>
      </c>
      <c r="M1253" s="5">
        <v>0</v>
      </c>
      <c r="N1253" s="5">
        <v>29.081078232130871</v>
      </c>
      <c r="O1253" s="5">
        <v>29.61055615236873</v>
      </c>
      <c r="P1253" s="5">
        <v>1.8989510039637696</v>
      </c>
      <c r="Q1253" s="5">
        <v>6.1985617121998144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f t="shared" si="94"/>
        <v>103.02812899180088</v>
      </c>
      <c r="Z1253" s="5">
        <v>36.238981891137705</v>
      </c>
      <c r="AA1253" s="5">
        <v>0</v>
      </c>
      <c r="AB1253" s="5">
        <f>VLOOKUP($E1253,Parametros!$B$3:$F$14,2,FALSE)</f>
        <v>7</v>
      </c>
      <c r="AC1253" s="5" t="str">
        <f>VLOOKUP($E1253,Parametros!$B$3:$F$14,4,FALSE)</f>
        <v>20227</v>
      </c>
      <c r="AD1253" s="5" t="str">
        <f>VLOOKUP($E1253,Parametros!$B$3:$F$14,5,FALSE)</f>
        <v>2022-7-01</v>
      </c>
      <c r="AE1253" s="5">
        <v>0</v>
      </c>
      <c r="AF1253" t="s">
        <v>438</v>
      </c>
      <c r="AG1253" t="s">
        <v>444</v>
      </c>
      <c r="AH1253" s="40">
        <f t="shared" si="95"/>
        <v>584.87346124023384</v>
      </c>
      <c r="AJ1253" t="str">
        <f t="shared" si="93"/>
        <v>INSERT INTO TABLA_PRESUPUESTO VALUES ('VSR','80179-C','14005052-21',2022,'Julio',50,'USD',1800,886.105071,200,0,25.993338,0,29.081078,29.610556,1.898951,6.198562,0,0,0,0,0,0,0,103.028129,36.238982,0,7,'20227','2022-7-01');</v>
      </c>
    </row>
    <row r="1254" spans="1:36" x14ac:dyDescent="0.2">
      <c r="A1254" s="7" t="s">
        <v>117</v>
      </c>
      <c r="B1254" t="s">
        <v>89</v>
      </c>
      <c r="C1254" t="s">
        <v>324</v>
      </c>
      <c r="D1254">
        <v>2022</v>
      </c>
      <c r="E1254" t="s">
        <v>51</v>
      </c>
      <c r="F1254" s="5">
        <v>75</v>
      </c>
      <c r="G1254" t="s">
        <v>134</v>
      </c>
      <c r="H1254" s="5">
        <v>2700</v>
      </c>
      <c r="I1254" s="5">
        <v>1003.1777407967458</v>
      </c>
      <c r="J1254" s="5">
        <v>300</v>
      </c>
      <c r="K1254" s="5">
        <v>0</v>
      </c>
      <c r="L1254" s="5">
        <v>38.990007608950329</v>
      </c>
      <c r="M1254" s="5">
        <v>0</v>
      </c>
      <c r="N1254" s="5">
        <v>43.62161734819631</v>
      </c>
      <c r="O1254" s="5">
        <v>44.415834228553095</v>
      </c>
      <c r="P1254" s="5">
        <v>2.8484265059456542</v>
      </c>
      <c r="Q1254" s="5">
        <v>9.2978425682997212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f t="shared" si="94"/>
        <v>154.54219348770135</v>
      </c>
      <c r="Z1254" s="5">
        <v>54.358472836706568</v>
      </c>
      <c r="AA1254" s="5">
        <v>0</v>
      </c>
      <c r="AB1254" s="5">
        <f>VLOOKUP($E1254,Parametros!$B$3:$F$14,2,FALSE)</f>
        <v>7</v>
      </c>
      <c r="AC1254" s="5" t="str">
        <f>VLOOKUP($E1254,Parametros!$B$3:$F$14,4,FALSE)</f>
        <v>20227</v>
      </c>
      <c r="AD1254" s="5" t="str">
        <f>VLOOKUP($E1254,Parametros!$B$3:$F$14,5,FALSE)</f>
        <v>2022-7-01</v>
      </c>
      <c r="AE1254" s="5">
        <v>0</v>
      </c>
      <c r="AF1254" t="s">
        <v>438</v>
      </c>
      <c r="AG1254" t="s">
        <v>444</v>
      </c>
      <c r="AH1254" s="40">
        <f t="shared" si="95"/>
        <v>1203.2900581066028</v>
      </c>
      <c r="AJ1254" t="str">
        <f t="shared" si="93"/>
        <v>INSERT INTO TABLA_PRESUPUESTO VALUES ('VSR','80179-C','14002617-19',2022,'Julio',75,'USD',2700,1003.177741,300,0,38.990008,0,43.621617,44.415834,2.848427,9.297843,0,0,0,0,0,0,0,154.542193,54.358473,0,7,'20227','2022-7-01');</v>
      </c>
    </row>
    <row r="1255" spans="1:36" x14ac:dyDescent="0.2">
      <c r="A1255" s="7" t="s">
        <v>117</v>
      </c>
      <c r="B1255" t="s">
        <v>68</v>
      </c>
      <c r="C1255" t="s">
        <v>327</v>
      </c>
      <c r="D1255">
        <v>2022</v>
      </c>
      <c r="E1255" t="s">
        <v>51</v>
      </c>
      <c r="F1255" s="5">
        <v>880</v>
      </c>
      <c r="G1255" t="s">
        <v>134</v>
      </c>
      <c r="H1255" s="5">
        <v>36960</v>
      </c>
      <c r="I1255" s="5">
        <v>14381.269479649618</v>
      </c>
      <c r="J1255" s="5">
        <v>3520.0000000000009</v>
      </c>
      <c r="K1255" s="5">
        <v>5279.9999999999991</v>
      </c>
      <c r="L1255" s="5">
        <v>457.48275594501723</v>
      </c>
      <c r="M1255" s="5">
        <v>0</v>
      </c>
      <c r="N1255" s="5">
        <v>302.43764172335602</v>
      </c>
      <c r="O1255" s="5">
        <v>452.09750566893428</v>
      </c>
      <c r="P1255" s="5">
        <v>20.370370370370374</v>
      </c>
      <c r="Q1255" s="5">
        <v>127.27713382383619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f t="shared" si="94"/>
        <v>1539.9887328705206</v>
      </c>
      <c r="Z1255" s="5">
        <v>637.80608128402366</v>
      </c>
      <c r="AA1255" s="5">
        <v>0</v>
      </c>
      <c r="AB1255" s="5">
        <f>VLOOKUP($E1255,Parametros!$B$3:$F$14,2,FALSE)</f>
        <v>7</v>
      </c>
      <c r="AC1255" s="5" t="str">
        <f>VLOOKUP($E1255,Parametros!$B$3:$F$14,4,FALSE)</f>
        <v>20227</v>
      </c>
      <c r="AD1255" s="5" t="str">
        <f>VLOOKUP($E1255,Parametros!$B$3:$F$14,5,FALSE)</f>
        <v>2022-7-01</v>
      </c>
      <c r="AE1255" s="5">
        <v>0</v>
      </c>
      <c r="AF1255" t="s">
        <v>438</v>
      </c>
      <c r="AG1255" t="s">
        <v>445</v>
      </c>
      <c r="AH1255" s="40">
        <f t="shared" si="95"/>
        <v>11781.25903153485</v>
      </c>
      <c r="AJ1255" t="str">
        <f t="shared" si="93"/>
        <v>INSERT INTO TABLA_PRESUPUESTO VALUES ('VSR','80095-C','14004755-20',2022,'Julio',880,'USD',36960,14381.26948,3520,5280,457.482756,0,302.437642,452.097506,20.37037,127.277134,0,0,0,0,0,0,0,1539.988733,637.806081,0,7,'20227','2022-7-01');</v>
      </c>
    </row>
    <row r="1256" spans="1:36" x14ac:dyDescent="0.2">
      <c r="A1256" s="7" t="s">
        <v>117</v>
      </c>
      <c r="B1256" t="s">
        <v>70</v>
      </c>
      <c r="C1256" t="s">
        <v>342</v>
      </c>
      <c r="D1256">
        <v>2022</v>
      </c>
      <c r="E1256" t="s">
        <v>51</v>
      </c>
      <c r="F1256" s="5">
        <v>25</v>
      </c>
      <c r="G1256" t="s">
        <v>134</v>
      </c>
      <c r="H1256" s="5">
        <v>925</v>
      </c>
      <c r="I1256" s="5">
        <v>423.31115335165134</v>
      </c>
      <c r="J1256" s="5">
        <v>19.999999999999975</v>
      </c>
      <c r="K1256" s="5">
        <v>80</v>
      </c>
      <c r="L1256" s="5">
        <v>12.996669202983444</v>
      </c>
      <c r="M1256" s="5">
        <v>0</v>
      </c>
      <c r="N1256" s="5">
        <v>100.40306915306915</v>
      </c>
      <c r="O1256" s="5">
        <v>63.738344988344984</v>
      </c>
      <c r="P1256" s="5">
        <v>4.7591297591297597</v>
      </c>
      <c r="Q1256" s="5">
        <v>3.1853719909915714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f t="shared" si="94"/>
        <v>190.20540683710433</v>
      </c>
      <c r="Z1256" s="5">
        <v>18.119490945568852</v>
      </c>
      <c r="AA1256" s="5">
        <v>0</v>
      </c>
      <c r="AB1256" s="5">
        <f>VLOOKUP($E1256,Parametros!$B$3:$F$14,2,FALSE)</f>
        <v>7</v>
      </c>
      <c r="AC1256" s="5" t="str">
        <f>VLOOKUP($E1256,Parametros!$B$3:$F$14,4,FALSE)</f>
        <v>20227</v>
      </c>
      <c r="AD1256" s="5" t="str">
        <f>VLOOKUP($E1256,Parametros!$B$3:$F$14,5,FALSE)</f>
        <v>2022-7-01</v>
      </c>
      <c r="AE1256" s="5">
        <v>0</v>
      </c>
      <c r="AF1256" t="s">
        <v>438</v>
      </c>
      <c r="AG1256" t="s">
        <v>448</v>
      </c>
      <c r="AH1256" s="40">
        <f t="shared" si="95"/>
        <v>198.4867706082608</v>
      </c>
      <c r="AJ1256" t="str">
        <f t="shared" si="93"/>
        <v>INSERT INTO TABLA_PRESUPUESTO VALUES ('VSR','80101-C','14005083-20',2022,'Julio',25,'USD',925,423.311153,20,80,12.996669,0,100.403069,63.738345,4.75913,3.185372,0,0,0,0,0,0,0,190.205407,18.119491,0,7,'20227','2022-7-01');</v>
      </c>
    </row>
    <row r="1257" spans="1:36" x14ac:dyDescent="0.2">
      <c r="A1257" s="7" t="s">
        <v>117</v>
      </c>
      <c r="B1257" t="s">
        <v>70</v>
      </c>
      <c r="C1257" t="s">
        <v>343</v>
      </c>
      <c r="D1257">
        <v>2022</v>
      </c>
      <c r="E1257" t="s">
        <v>51</v>
      </c>
      <c r="F1257" s="5">
        <v>25</v>
      </c>
      <c r="G1257" t="s">
        <v>134</v>
      </c>
      <c r="H1257" s="5">
        <v>925</v>
      </c>
      <c r="I1257" s="5">
        <v>388.33404072904085</v>
      </c>
      <c r="J1257" s="5">
        <v>19.999999999999975</v>
      </c>
      <c r="K1257" s="5">
        <v>80</v>
      </c>
      <c r="L1257" s="5">
        <v>12.996669202983444</v>
      </c>
      <c r="M1257" s="5">
        <v>0</v>
      </c>
      <c r="N1257" s="5">
        <v>100.40306915306915</v>
      </c>
      <c r="O1257" s="5">
        <v>63.738344988344984</v>
      </c>
      <c r="P1257" s="5">
        <v>4.7591297591297597</v>
      </c>
      <c r="Q1257" s="5">
        <v>3.1853719909915714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f t="shared" si="94"/>
        <v>190.20540683710433</v>
      </c>
      <c r="Z1257" s="5">
        <v>18.119490945568852</v>
      </c>
      <c r="AA1257" s="5">
        <v>0</v>
      </c>
      <c r="AB1257" s="5">
        <f>VLOOKUP($E1257,Parametros!$B$3:$F$14,2,FALSE)</f>
        <v>7</v>
      </c>
      <c r="AC1257" s="5" t="str">
        <f>VLOOKUP($E1257,Parametros!$B$3:$F$14,4,FALSE)</f>
        <v>20227</v>
      </c>
      <c r="AD1257" s="5" t="str">
        <f>VLOOKUP($E1257,Parametros!$B$3:$F$14,5,FALSE)</f>
        <v>2022-7-01</v>
      </c>
      <c r="AE1257" s="5">
        <v>0</v>
      </c>
      <c r="AF1257" t="s">
        <v>438</v>
      </c>
      <c r="AG1257" t="s">
        <v>448</v>
      </c>
      <c r="AH1257" s="40">
        <f t="shared" si="95"/>
        <v>233.46388323087123</v>
      </c>
      <c r="AJ1257" t="str">
        <f t="shared" si="93"/>
        <v>INSERT INTO TABLA_PRESUPUESTO VALUES ('VSR','80101-C','14005084-20',2022,'Julio',25,'USD',925,388.334041,20,80,12.996669,0,100.403069,63.738345,4.75913,3.185372,0,0,0,0,0,0,0,190.205407,18.119491,0,7,'20227','2022-7-01');</v>
      </c>
    </row>
    <row r="1258" spans="1:36" x14ac:dyDescent="0.2">
      <c r="A1258" s="7" t="s">
        <v>117</v>
      </c>
      <c r="B1258" t="s">
        <v>70</v>
      </c>
      <c r="C1258" t="s">
        <v>344</v>
      </c>
      <c r="D1258">
        <v>2022</v>
      </c>
      <c r="E1258" t="s">
        <v>51</v>
      </c>
      <c r="F1258" s="5">
        <v>25</v>
      </c>
      <c r="G1258" t="s">
        <v>134</v>
      </c>
      <c r="H1258" s="5">
        <v>925</v>
      </c>
      <c r="I1258" s="5">
        <v>392.93683074892874</v>
      </c>
      <c r="J1258" s="5">
        <v>19.999999999999975</v>
      </c>
      <c r="K1258" s="5">
        <v>80</v>
      </c>
      <c r="L1258" s="5">
        <v>12.996669202983444</v>
      </c>
      <c r="M1258" s="5">
        <v>0</v>
      </c>
      <c r="N1258" s="5">
        <v>100.40306915306915</v>
      </c>
      <c r="O1258" s="5">
        <v>63.738344988344984</v>
      </c>
      <c r="P1258" s="5">
        <v>4.7591297591297597</v>
      </c>
      <c r="Q1258" s="5">
        <v>3.1853719909915714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f t="shared" si="94"/>
        <v>190.20540683710433</v>
      </c>
      <c r="Z1258" s="5">
        <v>18.119490945568852</v>
      </c>
      <c r="AA1258" s="5">
        <v>0</v>
      </c>
      <c r="AB1258" s="5">
        <f>VLOOKUP($E1258,Parametros!$B$3:$F$14,2,FALSE)</f>
        <v>7</v>
      </c>
      <c r="AC1258" s="5" t="str">
        <f>VLOOKUP($E1258,Parametros!$B$3:$F$14,4,FALSE)</f>
        <v>20227</v>
      </c>
      <c r="AD1258" s="5" t="str">
        <f>VLOOKUP($E1258,Parametros!$B$3:$F$14,5,FALSE)</f>
        <v>2022-7-01</v>
      </c>
      <c r="AE1258" s="5">
        <v>0</v>
      </c>
      <c r="AF1258" t="s">
        <v>438</v>
      </c>
      <c r="AG1258" t="s">
        <v>448</v>
      </c>
      <c r="AH1258" s="40">
        <f t="shared" si="95"/>
        <v>228.8610932109834</v>
      </c>
      <c r="AJ1258" t="str">
        <f t="shared" si="93"/>
        <v>INSERT INTO TABLA_PRESUPUESTO VALUES ('VSR','80101-C','14005085-20',2022,'Julio',25,'USD',925,392.936831,20,80,12.996669,0,100.403069,63.738345,4.75913,3.185372,0,0,0,0,0,0,0,190.205407,18.119491,0,7,'20227','2022-7-01');</v>
      </c>
    </row>
    <row r="1259" spans="1:36" x14ac:dyDescent="0.2">
      <c r="A1259" s="7" t="s">
        <v>117</v>
      </c>
      <c r="B1259" t="s">
        <v>72</v>
      </c>
      <c r="C1259" t="s">
        <v>262</v>
      </c>
      <c r="D1259">
        <v>2022</v>
      </c>
      <c r="E1259" t="s">
        <v>51</v>
      </c>
      <c r="F1259" s="5">
        <v>25</v>
      </c>
      <c r="G1259" t="s">
        <v>134</v>
      </c>
      <c r="H1259" s="5">
        <v>1250</v>
      </c>
      <c r="I1259" s="5">
        <v>581.30084419365585</v>
      </c>
      <c r="J1259" s="5">
        <v>125</v>
      </c>
      <c r="K1259" s="5">
        <v>0</v>
      </c>
      <c r="L1259" s="5">
        <v>12.996669202983444</v>
      </c>
      <c r="M1259" s="5">
        <v>0</v>
      </c>
      <c r="N1259" s="5">
        <v>11.892361111111111</v>
      </c>
      <c r="O1259" s="5">
        <v>0</v>
      </c>
      <c r="P1259" s="5">
        <v>1.7013888888888888</v>
      </c>
      <c r="Q1259" s="5">
        <v>4.3045567445832047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f t="shared" si="94"/>
        <v>36.017797690152058</v>
      </c>
      <c r="Z1259" s="5">
        <v>18.119490945568852</v>
      </c>
      <c r="AA1259" s="5">
        <v>0</v>
      </c>
      <c r="AB1259" s="5">
        <f>VLOOKUP($E1259,Parametros!$B$3:$F$14,2,FALSE)</f>
        <v>7</v>
      </c>
      <c r="AC1259" s="5" t="str">
        <f>VLOOKUP($E1259,Parametros!$B$3:$F$14,4,FALSE)</f>
        <v>20227</v>
      </c>
      <c r="AD1259" s="5" t="str">
        <f>VLOOKUP($E1259,Parametros!$B$3:$F$14,5,FALSE)</f>
        <v>2022-7-01</v>
      </c>
      <c r="AE1259" s="5">
        <v>0</v>
      </c>
      <c r="AF1259" t="s">
        <v>438</v>
      </c>
      <c r="AG1259" t="s">
        <v>449</v>
      </c>
      <c r="AH1259" s="40">
        <f t="shared" si="95"/>
        <v>494.68468891320867</v>
      </c>
      <c r="AJ1259" t="str">
        <f t="shared" si="93"/>
        <v>INSERT INTO TABLA_PRESUPUESTO VALUES ('VSR','80116-C','14005151-20',2022,'Julio',25,'USD',1250,581.300844,125,0,12.996669,0,11.892361,0,1.701389,4.304557,0,0,0,0,0,0,0,36.017798,18.119491,0,7,'20227','2022-7-01');</v>
      </c>
    </row>
    <row r="1260" spans="1:36" x14ac:dyDescent="0.2">
      <c r="A1260" s="7" t="s">
        <v>117</v>
      </c>
      <c r="B1260" t="s">
        <v>72</v>
      </c>
      <c r="C1260" t="s">
        <v>118</v>
      </c>
      <c r="D1260">
        <v>2022</v>
      </c>
      <c r="E1260" t="s">
        <v>51</v>
      </c>
      <c r="F1260" s="5">
        <v>25</v>
      </c>
      <c r="G1260" t="s">
        <v>134</v>
      </c>
      <c r="H1260" s="5">
        <v>1250</v>
      </c>
      <c r="I1260" s="5">
        <v>556.7894026936558</v>
      </c>
      <c r="J1260" s="5">
        <v>125</v>
      </c>
      <c r="K1260" s="5">
        <v>0</v>
      </c>
      <c r="L1260" s="5">
        <v>12.996669202983444</v>
      </c>
      <c r="M1260" s="5">
        <v>0</v>
      </c>
      <c r="N1260" s="5">
        <v>11.892361111111111</v>
      </c>
      <c r="O1260" s="5">
        <v>0</v>
      </c>
      <c r="P1260" s="5">
        <v>1.7013888888888888</v>
      </c>
      <c r="Q1260" s="5">
        <v>4.3045567445832047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f t="shared" si="94"/>
        <v>36.017797690152058</v>
      </c>
      <c r="Z1260" s="5">
        <v>18.119490945568852</v>
      </c>
      <c r="AA1260" s="5">
        <v>0</v>
      </c>
      <c r="AB1260" s="5">
        <f>VLOOKUP($E1260,Parametros!$B$3:$F$14,2,FALSE)</f>
        <v>7</v>
      </c>
      <c r="AC1260" s="5" t="str">
        <f>VLOOKUP($E1260,Parametros!$B$3:$F$14,4,FALSE)</f>
        <v>20227</v>
      </c>
      <c r="AD1260" s="5" t="str">
        <f>VLOOKUP($E1260,Parametros!$B$3:$F$14,5,FALSE)</f>
        <v>2022-7-01</v>
      </c>
      <c r="AE1260" s="5">
        <v>0</v>
      </c>
      <c r="AF1260" t="s">
        <v>438</v>
      </c>
      <c r="AG1260" t="s">
        <v>449</v>
      </c>
      <c r="AH1260" s="40">
        <f t="shared" si="95"/>
        <v>519.19613041320872</v>
      </c>
      <c r="AJ1260" t="str">
        <f t="shared" si="93"/>
        <v>INSERT INTO TABLA_PRESUPUESTO VALUES ('VSR','80116-C','14005058-20',2022,'Julio',25,'USD',1250,556.789403,125,0,12.996669,0,11.892361,0,1.701389,4.304557,0,0,0,0,0,0,0,36.017798,18.119491,0,7,'20227','2022-7-01');</v>
      </c>
    </row>
    <row r="1261" spans="1:36" x14ac:dyDescent="0.2">
      <c r="A1261" s="7" t="s">
        <v>117</v>
      </c>
      <c r="B1261" t="s">
        <v>72</v>
      </c>
      <c r="C1261" t="s">
        <v>121</v>
      </c>
      <c r="D1261">
        <v>2022</v>
      </c>
      <c r="E1261" t="s">
        <v>51</v>
      </c>
      <c r="F1261" s="5">
        <v>25</v>
      </c>
      <c r="G1261" t="s">
        <v>134</v>
      </c>
      <c r="H1261" s="5">
        <v>1250</v>
      </c>
      <c r="I1261" s="5">
        <v>530.23713285165138</v>
      </c>
      <c r="J1261" s="5">
        <v>125</v>
      </c>
      <c r="K1261" s="5">
        <v>0</v>
      </c>
      <c r="L1261" s="5">
        <v>12.996669202983444</v>
      </c>
      <c r="M1261" s="5">
        <v>0</v>
      </c>
      <c r="N1261" s="5">
        <v>11.892361111111111</v>
      </c>
      <c r="O1261" s="5">
        <v>0</v>
      </c>
      <c r="P1261" s="5">
        <v>1.7013888888888888</v>
      </c>
      <c r="Q1261" s="5">
        <v>4.3045567445832047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f t="shared" si="94"/>
        <v>36.017797690152058</v>
      </c>
      <c r="Z1261" s="5">
        <v>18.119490945568852</v>
      </c>
      <c r="AA1261" s="5">
        <v>0</v>
      </c>
      <c r="AB1261" s="5">
        <f>VLOOKUP($E1261,Parametros!$B$3:$F$14,2,FALSE)</f>
        <v>7</v>
      </c>
      <c r="AC1261" s="5" t="str">
        <f>VLOOKUP($E1261,Parametros!$B$3:$F$14,4,FALSE)</f>
        <v>20227</v>
      </c>
      <c r="AD1261" s="5" t="str">
        <f>VLOOKUP($E1261,Parametros!$B$3:$F$14,5,FALSE)</f>
        <v>2022-7-01</v>
      </c>
      <c r="AE1261" s="5">
        <v>0</v>
      </c>
      <c r="AF1261" t="s">
        <v>438</v>
      </c>
      <c r="AG1261" t="s">
        <v>449</v>
      </c>
      <c r="AH1261" s="40">
        <f t="shared" si="95"/>
        <v>545.74840025521314</v>
      </c>
      <c r="AJ1261" t="str">
        <f t="shared" si="93"/>
        <v>INSERT INTO TABLA_PRESUPUESTO VALUES ('VSR','80116-C','14005059-20',2022,'Julio',25,'USD',1250,530.237133,125,0,12.996669,0,11.892361,0,1.701389,4.304557,0,0,0,0,0,0,0,36.017798,18.119491,0,7,'20227','2022-7-01');</v>
      </c>
    </row>
    <row r="1262" spans="1:36" x14ac:dyDescent="0.2">
      <c r="A1262" s="7" t="s">
        <v>117</v>
      </c>
      <c r="B1262" t="s">
        <v>72</v>
      </c>
      <c r="C1262" t="s">
        <v>303</v>
      </c>
      <c r="D1262">
        <v>2022</v>
      </c>
      <c r="E1262" t="s">
        <v>51</v>
      </c>
      <c r="F1262" s="5">
        <v>12.5</v>
      </c>
      <c r="G1262" t="s">
        <v>134</v>
      </c>
      <c r="H1262" s="5">
        <v>1000</v>
      </c>
      <c r="I1262" s="5">
        <v>443.69038478434624</v>
      </c>
      <c r="J1262" s="5">
        <v>100</v>
      </c>
      <c r="K1262" s="5">
        <v>0</v>
      </c>
      <c r="L1262" s="5">
        <v>6.498334601491722</v>
      </c>
      <c r="M1262" s="5">
        <v>0</v>
      </c>
      <c r="N1262" s="5">
        <v>5.9461805555555554</v>
      </c>
      <c r="O1262" s="5">
        <v>0</v>
      </c>
      <c r="P1262" s="5">
        <v>0.85069444444444442</v>
      </c>
      <c r="Q1262" s="5">
        <v>3.4436453956665636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f t="shared" si="94"/>
        <v>19.300265868450989</v>
      </c>
      <c r="Z1262" s="5">
        <v>9.0597454727844262</v>
      </c>
      <c r="AA1262" s="5">
        <v>0</v>
      </c>
      <c r="AB1262" s="5">
        <f>VLOOKUP($E1262,Parametros!$B$3:$F$14,2,FALSE)</f>
        <v>7</v>
      </c>
      <c r="AC1262" s="5" t="str">
        <f>VLOOKUP($E1262,Parametros!$B$3:$F$14,4,FALSE)</f>
        <v>20227</v>
      </c>
      <c r="AD1262" s="5" t="str">
        <f>VLOOKUP($E1262,Parametros!$B$3:$F$14,5,FALSE)</f>
        <v>2022-7-01</v>
      </c>
      <c r="AE1262" s="5">
        <v>0</v>
      </c>
      <c r="AF1262" t="s">
        <v>438</v>
      </c>
      <c r="AG1262" t="s">
        <v>449</v>
      </c>
      <c r="AH1262" s="40">
        <f t="shared" si="95"/>
        <v>430.51101474571118</v>
      </c>
      <c r="AJ1262" t="str">
        <f t="shared" si="93"/>
        <v>INSERT INTO TABLA_PRESUPUESTO VALUES ('VSR','80116-C','14005119-18',2022,'Julio',12.5,'USD',1000,443.690385,100,0,6.498335,0,5.946181,0,0.850694,3.443645,0,0,0,0,0,0,0,19.300266,9.059745,0,7,'20227','2022-7-01');</v>
      </c>
    </row>
    <row r="1263" spans="1:36" x14ac:dyDescent="0.2">
      <c r="A1263" s="7" t="s">
        <v>117</v>
      </c>
      <c r="B1263" t="s">
        <v>72</v>
      </c>
      <c r="C1263" t="s">
        <v>349</v>
      </c>
      <c r="D1263">
        <v>2022</v>
      </c>
      <c r="E1263" t="s">
        <v>51</v>
      </c>
      <c r="F1263" s="5">
        <v>12.5</v>
      </c>
      <c r="G1263" t="s">
        <v>134</v>
      </c>
      <c r="H1263" s="5">
        <v>1000</v>
      </c>
      <c r="I1263" s="5">
        <v>400.91728479512022</v>
      </c>
      <c r="J1263" s="5">
        <v>100</v>
      </c>
      <c r="K1263" s="5">
        <v>0</v>
      </c>
      <c r="L1263" s="5">
        <v>6.498334601491722</v>
      </c>
      <c r="M1263" s="5">
        <v>0</v>
      </c>
      <c r="N1263" s="5">
        <v>5.9461805555555554</v>
      </c>
      <c r="O1263" s="5">
        <v>0</v>
      </c>
      <c r="P1263" s="5">
        <v>0.85069444444444442</v>
      </c>
      <c r="Q1263" s="5">
        <v>3.4436453956665636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f t="shared" si="94"/>
        <v>19.300265868450989</v>
      </c>
      <c r="Z1263" s="5">
        <v>9.0597454727844262</v>
      </c>
      <c r="AA1263" s="5">
        <v>0</v>
      </c>
      <c r="AB1263" s="5">
        <f>VLOOKUP($E1263,Parametros!$B$3:$F$14,2,FALSE)</f>
        <v>7</v>
      </c>
      <c r="AC1263" s="5" t="str">
        <f>VLOOKUP($E1263,Parametros!$B$3:$F$14,4,FALSE)</f>
        <v>20227</v>
      </c>
      <c r="AD1263" s="5" t="str">
        <f>VLOOKUP($E1263,Parametros!$B$3:$F$14,5,FALSE)</f>
        <v>2022-7-01</v>
      </c>
      <c r="AE1263" s="5">
        <v>0</v>
      </c>
      <c r="AF1263" t="s">
        <v>438</v>
      </c>
      <c r="AG1263" t="s">
        <v>449</v>
      </c>
      <c r="AH1263" s="40">
        <f t="shared" si="95"/>
        <v>473.28411473493708</v>
      </c>
      <c r="AJ1263" t="str">
        <f t="shared" si="93"/>
        <v>INSERT INTO TABLA_PRESUPUESTO VALUES ('VSR','80116-C','14004293-15',2022,'Julio',12.5,'USD',1000,400.917285,100,0,6.498335,0,5.946181,0,0.850694,3.443645,0,0,0,0,0,0,0,19.300266,9.059745,0,7,'20227','2022-7-01');</v>
      </c>
    </row>
    <row r="1264" spans="1:36" x14ac:dyDescent="0.2">
      <c r="A1264" s="7" t="s">
        <v>117</v>
      </c>
      <c r="B1264" t="s">
        <v>80</v>
      </c>
      <c r="C1264" t="s">
        <v>356</v>
      </c>
      <c r="D1264">
        <v>2022</v>
      </c>
      <c r="E1264" t="s">
        <v>51</v>
      </c>
      <c r="F1264" s="5">
        <v>12.5</v>
      </c>
      <c r="G1264" t="s">
        <v>134</v>
      </c>
      <c r="H1264" s="5">
        <v>375</v>
      </c>
      <c r="I1264" s="5">
        <v>257.98195634565718</v>
      </c>
      <c r="J1264" s="5">
        <v>0</v>
      </c>
      <c r="K1264" s="5">
        <v>0</v>
      </c>
      <c r="L1264" s="5">
        <v>6.498334601491722</v>
      </c>
      <c r="M1264" s="5">
        <v>0</v>
      </c>
      <c r="N1264" s="5">
        <v>3.9641203703703694</v>
      </c>
      <c r="O1264" s="5">
        <v>0</v>
      </c>
      <c r="P1264" s="5">
        <v>0.56712962962962965</v>
      </c>
      <c r="Q1264" s="5">
        <v>1.2913670233749615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f t="shared" si="94"/>
        <v>14.882362496159386</v>
      </c>
      <c r="Z1264" s="5">
        <v>9.0597454727844262</v>
      </c>
      <c r="AA1264" s="5">
        <v>0</v>
      </c>
      <c r="AB1264" s="5">
        <f>VLOOKUP($E1264,Parametros!$B$3:$F$14,2,FALSE)</f>
        <v>7</v>
      </c>
      <c r="AC1264" s="5" t="str">
        <f>VLOOKUP($E1264,Parametros!$B$3:$F$14,4,FALSE)</f>
        <v>20227</v>
      </c>
      <c r="AD1264" s="5" t="str">
        <f>VLOOKUP($E1264,Parametros!$B$3:$F$14,5,FALSE)</f>
        <v>2022-7-01</v>
      </c>
      <c r="AE1264" s="5">
        <v>0</v>
      </c>
      <c r="AF1264" t="s">
        <v>438</v>
      </c>
      <c r="AG1264" t="s">
        <v>450</v>
      </c>
      <c r="AH1264" s="40">
        <f t="shared" si="95"/>
        <v>95.637346556691725</v>
      </c>
      <c r="AJ1264" t="str">
        <f t="shared" si="93"/>
        <v>INSERT INTO TABLA_PRESUPUESTO VALUES ('VSR','80144-C','14004864-18',2022,'Julio',12.5,'USD',375,257.981956,0,0,6.498335,0,3.96412,0,0.56713,1.291367,0,0,0,0,0,0,0,14.882362,9.059745,0,7,'20227','2022-7-01');</v>
      </c>
    </row>
    <row r="1265" spans="1:36" x14ac:dyDescent="0.2">
      <c r="A1265" s="7" t="s">
        <v>117</v>
      </c>
      <c r="B1265" t="s">
        <v>80</v>
      </c>
      <c r="C1265" t="s">
        <v>357</v>
      </c>
      <c r="D1265">
        <v>2022</v>
      </c>
      <c r="E1265" t="s">
        <v>51</v>
      </c>
      <c r="F1265" s="5">
        <v>12.5</v>
      </c>
      <c r="G1265" t="s">
        <v>134</v>
      </c>
      <c r="H1265" s="5">
        <v>375</v>
      </c>
      <c r="I1265" s="5">
        <v>264.18650226349456</v>
      </c>
      <c r="J1265" s="5">
        <v>0</v>
      </c>
      <c r="K1265" s="5">
        <v>0</v>
      </c>
      <c r="L1265" s="5">
        <v>6.498334601491722</v>
      </c>
      <c r="M1265" s="5">
        <v>0</v>
      </c>
      <c r="N1265" s="5">
        <v>3.9641203703703694</v>
      </c>
      <c r="O1265" s="5">
        <v>0</v>
      </c>
      <c r="P1265" s="5">
        <v>0.56712962962962965</v>
      </c>
      <c r="Q1265" s="5">
        <v>1.2913670233749615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f t="shared" si="94"/>
        <v>14.882362496159386</v>
      </c>
      <c r="Z1265" s="5">
        <v>9.0597454727844262</v>
      </c>
      <c r="AA1265" s="5">
        <v>0</v>
      </c>
      <c r="AB1265" s="5">
        <f>VLOOKUP($E1265,Parametros!$B$3:$F$14,2,FALSE)</f>
        <v>7</v>
      </c>
      <c r="AC1265" s="5" t="str">
        <f>VLOOKUP($E1265,Parametros!$B$3:$F$14,4,FALSE)</f>
        <v>20227</v>
      </c>
      <c r="AD1265" s="5" t="str">
        <f>VLOOKUP($E1265,Parametros!$B$3:$F$14,5,FALSE)</f>
        <v>2022-7-01</v>
      </c>
      <c r="AE1265" s="5">
        <v>0</v>
      </c>
      <c r="AF1265" t="s">
        <v>438</v>
      </c>
      <c r="AG1265" t="s">
        <v>450</v>
      </c>
      <c r="AH1265" s="40">
        <f t="shared" si="95"/>
        <v>89.432800638854346</v>
      </c>
      <c r="AJ1265" t="str">
        <f t="shared" si="93"/>
        <v>INSERT INTO TABLA_PRESUPUESTO VALUES ('VSR','80144-C','14004865-18',2022,'Julio',12.5,'USD',375,264.186502,0,0,6.498335,0,3.96412,0,0.56713,1.291367,0,0,0,0,0,0,0,14.882362,9.059745,0,7,'20227','2022-7-01');</v>
      </c>
    </row>
    <row r="1266" spans="1:36" x14ac:dyDescent="0.2">
      <c r="A1266" s="7" t="s">
        <v>117</v>
      </c>
      <c r="B1266" t="s">
        <v>80</v>
      </c>
      <c r="C1266" t="s">
        <v>358</v>
      </c>
      <c r="D1266">
        <v>2022</v>
      </c>
      <c r="E1266" t="s">
        <v>51</v>
      </c>
      <c r="F1266" s="5">
        <v>25</v>
      </c>
      <c r="G1266" t="s">
        <v>134</v>
      </c>
      <c r="H1266" s="5">
        <v>675</v>
      </c>
      <c r="I1266" s="5">
        <v>340.02986111072886</v>
      </c>
      <c r="J1266" s="5">
        <v>0</v>
      </c>
      <c r="K1266" s="5">
        <v>0</v>
      </c>
      <c r="L1266" s="5">
        <v>12.996669202983444</v>
      </c>
      <c r="M1266" s="5">
        <v>0</v>
      </c>
      <c r="N1266" s="5">
        <v>7.9282407407407387</v>
      </c>
      <c r="O1266" s="5">
        <v>0</v>
      </c>
      <c r="P1266" s="5">
        <v>1.1342592592592593</v>
      </c>
      <c r="Q1266" s="5">
        <v>2.3244606420749303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f t="shared" si="94"/>
        <v>29.506451587643781</v>
      </c>
      <c r="Z1266" s="5">
        <v>18.119490945568852</v>
      </c>
      <c r="AA1266" s="5">
        <v>0</v>
      </c>
      <c r="AB1266" s="5">
        <f>VLOOKUP($E1266,Parametros!$B$3:$F$14,2,FALSE)</f>
        <v>7</v>
      </c>
      <c r="AC1266" s="5" t="str">
        <f>VLOOKUP($E1266,Parametros!$B$3:$F$14,4,FALSE)</f>
        <v>20227</v>
      </c>
      <c r="AD1266" s="5" t="str">
        <f>VLOOKUP($E1266,Parametros!$B$3:$F$14,5,FALSE)</f>
        <v>2022-7-01</v>
      </c>
      <c r="AE1266" s="5">
        <v>0</v>
      </c>
      <c r="AF1266" t="s">
        <v>438</v>
      </c>
      <c r="AG1266" t="s">
        <v>450</v>
      </c>
      <c r="AH1266" s="40">
        <f t="shared" si="95"/>
        <v>292.4670180986439</v>
      </c>
      <c r="AJ1266" t="str">
        <f t="shared" si="93"/>
        <v>INSERT INTO TABLA_PRESUPUESTO VALUES ('VSR','80144-C','14004859-18',2022,'Julio',25,'USD',675,340.029861,0,0,12.996669,0,7.928241,0,1.134259,2.324461,0,0,0,0,0,0,0,29.506452,18.119491,0,7,'20227','2022-7-01');</v>
      </c>
    </row>
    <row r="1267" spans="1:36" x14ac:dyDescent="0.2">
      <c r="A1267" s="7" t="s">
        <v>117</v>
      </c>
      <c r="B1267" t="s">
        <v>80</v>
      </c>
      <c r="C1267" t="s">
        <v>359</v>
      </c>
      <c r="D1267">
        <v>2022</v>
      </c>
      <c r="E1267" t="s">
        <v>51</v>
      </c>
      <c r="F1267" s="5">
        <v>25</v>
      </c>
      <c r="G1267" t="s">
        <v>134</v>
      </c>
      <c r="H1267" s="5">
        <v>675</v>
      </c>
      <c r="I1267" s="5">
        <v>354.52162132906813</v>
      </c>
      <c r="J1267" s="5">
        <v>0</v>
      </c>
      <c r="K1267" s="5">
        <v>0</v>
      </c>
      <c r="L1267" s="5">
        <v>12.996669202983444</v>
      </c>
      <c r="M1267" s="5">
        <v>0</v>
      </c>
      <c r="N1267" s="5">
        <v>7.9282407407407387</v>
      </c>
      <c r="O1267" s="5">
        <v>0</v>
      </c>
      <c r="P1267" s="5">
        <v>1.1342592592592593</v>
      </c>
      <c r="Q1267" s="5">
        <v>2.3244606420749303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f t="shared" si="94"/>
        <v>29.506451587643781</v>
      </c>
      <c r="Z1267" s="5">
        <v>18.119490945568852</v>
      </c>
      <c r="AA1267" s="5">
        <v>0</v>
      </c>
      <c r="AB1267" s="5">
        <f>VLOOKUP($E1267,Parametros!$B$3:$F$14,2,FALSE)</f>
        <v>7</v>
      </c>
      <c r="AC1267" s="5" t="str">
        <f>VLOOKUP($E1267,Parametros!$B$3:$F$14,4,FALSE)</f>
        <v>20227</v>
      </c>
      <c r="AD1267" s="5" t="str">
        <f>VLOOKUP($E1267,Parametros!$B$3:$F$14,5,FALSE)</f>
        <v>2022-7-01</v>
      </c>
      <c r="AE1267" s="5">
        <v>0</v>
      </c>
      <c r="AF1267" t="s">
        <v>438</v>
      </c>
      <c r="AG1267" t="s">
        <v>450</v>
      </c>
      <c r="AH1267" s="40">
        <f t="shared" si="95"/>
        <v>277.97525788030464</v>
      </c>
      <c r="AJ1267" t="str">
        <f t="shared" si="93"/>
        <v>INSERT INTO TABLA_PRESUPUESTO VALUES ('VSR','80144-C','14004860-19',2022,'Julio',25,'USD',675,354.521621,0,0,12.996669,0,7.928241,0,1.134259,2.324461,0,0,0,0,0,0,0,29.506452,18.119491,0,7,'20227','2022-7-01');</v>
      </c>
    </row>
    <row r="1268" spans="1:36" x14ac:dyDescent="0.2">
      <c r="A1268" s="7" t="s">
        <v>117</v>
      </c>
      <c r="B1268" t="s">
        <v>372</v>
      </c>
      <c r="C1268" t="s">
        <v>373</v>
      </c>
      <c r="D1268">
        <v>2022</v>
      </c>
      <c r="E1268" t="s">
        <v>51</v>
      </c>
      <c r="F1268" s="5">
        <v>62.5</v>
      </c>
      <c r="G1268" t="s">
        <v>134</v>
      </c>
      <c r="H1268" s="5">
        <v>1687.5</v>
      </c>
      <c r="I1268" s="5">
        <v>1212.4929643228456</v>
      </c>
      <c r="J1268" s="5">
        <v>0</v>
      </c>
      <c r="K1268" s="5">
        <v>0</v>
      </c>
      <c r="L1268" s="5">
        <v>32.491673007458608</v>
      </c>
      <c r="M1268" s="5">
        <v>0</v>
      </c>
      <c r="N1268" s="5">
        <v>138.68220899470899</v>
      </c>
      <c r="O1268" s="5">
        <v>179.81150793650795</v>
      </c>
      <c r="P1268" s="5">
        <v>8.1018518518518512</v>
      </c>
      <c r="Q1268" s="5">
        <v>5.8111516051873267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f t="shared" ref="Y1268:Y1305" si="96">+M1268+N1268+O1268+P1268+T1268+U1268+V1268+Z1268+AA1268+S1268+X1268+Q1268+R1268</f>
        <v>377.7054477521782</v>
      </c>
      <c r="Z1268" s="5">
        <v>45.29872736392214</v>
      </c>
      <c r="AA1268" s="5">
        <v>0</v>
      </c>
      <c r="AB1268" s="5">
        <f>VLOOKUP($E1268,Parametros!$B$3:$F$14,2,FALSE)</f>
        <v>7</v>
      </c>
      <c r="AC1268" s="5" t="str">
        <f>VLOOKUP($E1268,Parametros!$B$3:$F$14,4,FALSE)</f>
        <v>20227</v>
      </c>
      <c r="AD1268" s="5" t="str">
        <f>VLOOKUP($E1268,Parametros!$B$3:$F$14,5,FALSE)</f>
        <v>2022-7-01</v>
      </c>
      <c r="AE1268" s="5">
        <v>-2.5579538487363607E-13</v>
      </c>
      <c r="AF1268" t="s">
        <v>438</v>
      </c>
      <c r="AG1268" t="s">
        <v>453</v>
      </c>
      <c r="AH1268" s="40">
        <f t="shared" ref="AH1268:AH1305" si="97">+H1268-SUM(I1268:X1268)-SUM(Z1268:AA1268)</f>
        <v>64.809914917517276</v>
      </c>
      <c r="AJ1268" t="str">
        <f t="shared" si="93"/>
        <v>INSERT INTO TABLA_PRESUPUESTO VALUES ('VSR','80228-C','14005149-20',2022,'Julio',62.5,'USD',1687.5,1212.492964,0,0,32.491673,0,138.682209,179.811508,8.101852,5.811152,0,0,0,0,0,0,0,377.705448,45.298727,0,7,'20227','2022-7-01');</v>
      </c>
    </row>
    <row r="1269" spans="1:36" x14ac:dyDescent="0.2">
      <c r="A1269" s="7" t="s">
        <v>117</v>
      </c>
      <c r="B1269" t="s">
        <v>105</v>
      </c>
      <c r="C1269" t="s">
        <v>382</v>
      </c>
      <c r="D1269">
        <v>2022</v>
      </c>
      <c r="E1269" t="s">
        <v>51</v>
      </c>
      <c r="F1269" s="5">
        <v>25</v>
      </c>
      <c r="G1269" t="s">
        <v>134</v>
      </c>
      <c r="H1269" s="5">
        <v>750</v>
      </c>
      <c r="I1269" s="5">
        <v>404.90336761711603</v>
      </c>
      <c r="J1269" s="5">
        <v>0</v>
      </c>
      <c r="K1269" s="5">
        <v>0</v>
      </c>
      <c r="L1269" s="5">
        <v>12.996669202983444</v>
      </c>
      <c r="M1269" s="5">
        <v>0</v>
      </c>
      <c r="N1269" s="5">
        <v>24.725258528187531</v>
      </c>
      <c r="O1269" s="5">
        <v>32.058084827903357</v>
      </c>
      <c r="P1269" s="5">
        <v>1.4444562359239213</v>
      </c>
      <c r="Q1269" s="5">
        <v>2.5827340467499229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f t="shared" si="96"/>
        <v>78.93002458433358</v>
      </c>
      <c r="Z1269" s="5">
        <v>18.119490945568852</v>
      </c>
      <c r="AA1269" s="5">
        <v>0</v>
      </c>
      <c r="AB1269" s="5">
        <f>VLOOKUP($E1269,Parametros!$B$3:$F$14,2,FALSE)</f>
        <v>7</v>
      </c>
      <c r="AC1269" s="5" t="str">
        <f>VLOOKUP($E1269,Parametros!$B$3:$F$14,4,FALSE)</f>
        <v>20227</v>
      </c>
      <c r="AD1269" s="5" t="str">
        <f>VLOOKUP($E1269,Parametros!$B$3:$F$14,5,FALSE)</f>
        <v>2022-7-01</v>
      </c>
      <c r="AE1269" s="5">
        <v>0</v>
      </c>
      <c r="AF1269" t="s">
        <v>438</v>
      </c>
      <c r="AG1269" t="s">
        <v>455</v>
      </c>
      <c r="AH1269" s="40">
        <f t="shared" si="97"/>
        <v>253.16993859556695</v>
      </c>
      <c r="AJ1269" t="str">
        <f t="shared" si="93"/>
        <v>INSERT INTO TABLA_PRESUPUESTO VALUES ('VSR','80223-C','14005056-20',2022,'Julio',25,'USD',750,404.903368,0,0,12.996669,0,24.725259,32.058085,1.444456,2.582734,0,0,0,0,0,0,0,78.930025,18.119491,0,7,'20227','2022-7-01');</v>
      </c>
    </row>
    <row r="1270" spans="1:36" x14ac:dyDescent="0.2">
      <c r="A1270" s="7" t="s">
        <v>117</v>
      </c>
      <c r="B1270" t="s">
        <v>105</v>
      </c>
      <c r="C1270" t="s">
        <v>383</v>
      </c>
      <c r="D1270">
        <v>2022</v>
      </c>
      <c r="E1270" t="s">
        <v>51</v>
      </c>
      <c r="F1270" s="5">
        <v>18.75</v>
      </c>
      <c r="G1270" t="s">
        <v>134</v>
      </c>
      <c r="H1270" s="5">
        <v>562.5</v>
      </c>
      <c r="I1270" s="5">
        <v>315.80686479678064</v>
      </c>
      <c r="J1270" s="5">
        <v>0</v>
      </c>
      <c r="K1270" s="5">
        <v>0</v>
      </c>
      <c r="L1270" s="5">
        <v>9.7475019022375822</v>
      </c>
      <c r="M1270" s="5">
        <v>0</v>
      </c>
      <c r="N1270" s="5">
        <v>18.543943896140647</v>
      </c>
      <c r="O1270" s="5">
        <v>24.043563620927515</v>
      </c>
      <c r="P1270" s="5">
        <v>1.083342176942941</v>
      </c>
      <c r="Q1270" s="5">
        <v>1.9370505350624421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f t="shared" si="96"/>
        <v>59.197518438250185</v>
      </c>
      <c r="Z1270" s="5">
        <v>13.589618209176642</v>
      </c>
      <c r="AA1270" s="5">
        <v>0</v>
      </c>
      <c r="AB1270" s="5">
        <f>VLOOKUP($E1270,Parametros!$B$3:$F$14,2,FALSE)</f>
        <v>7</v>
      </c>
      <c r="AC1270" s="5" t="str">
        <f>VLOOKUP($E1270,Parametros!$B$3:$F$14,4,FALSE)</f>
        <v>20227</v>
      </c>
      <c r="AD1270" s="5" t="str">
        <f>VLOOKUP($E1270,Parametros!$B$3:$F$14,5,FALSE)</f>
        <v>2022-7-01</v>
      </c>
      <c r="AE1270" s="5">
        <v>0</v>
      </c>
      <c r="AF1270" t="s">
        <v>438</v>
      </c>
      <c r="AG1270" t="s">
        <v>455</v>
      </c>
      <c r="AH1270" s="40">
        <f t="shared" si="97"/>
        <v>177.7481148627316</v>
      </c>
      <c r="AJ1270" t="str">
        <f t="shared" si="93"/>
        <v>INSERT INTO TABLA_PRESUPUESTO VALUES ('VSR','80223-C','14005019-19',2022,'Julio',18.75,'USD',562.5,315.806865,0,0,9.747502,0,18.543944,24.043564,1.083342,1.937051,0,0,0,0,0,0,0,59.197518,13.589618,0,7,'20227','2022-7-01');</v>
      </c>
    </row>
    <row r="1271" spans="1:36" x14ac:dyDescent="0.2">
      <c r="A1271" s="7" t="s">
        <v>117</v>
      </c>
      <c r="B1271" t="s">
        <v>105</v>
      </c>
      <c r="C1271" t="s">
        <v>384</v>
      </c>
      <c r="D1271">
        <v>2022</v>
      </c>
      <c r="E1271" t="s">
        <v>51</v>
      </c>
      <c r="F1271" s="5">
        <v>25</v>
      </c>
      <c r="G1271" t="s">
        <v>134</v>
      </c>
      <c r="H1271" s="5">
        <v>750</v>
      </c>
      <c r="I1271" s="5">
        <v>421.0758197290408</v>
      </c>
      <c r="J1271" s="5">
        <v>0</v>
      </c>
      <c r="K1271" s="5">
        <v>0</v>
      </c>
      <c r="L1271" s="5">
        <v>12.996669202983444</v>
      </c>
      <c r="M1271" s="5">
        <v>0</v>
      </c>
      <c r="N1271" s="5">
        <v>24.725258528187531</v>
      </c>
      <c r="O1271" s="5">
        <v>32.058084827903357</v>
      </c>
      <c r="P1271" s="5">
        <v>1.4444562359239213</v>
      </c>
      <c r="Q1271" s="5">
        <v>2.5827340467499229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f t="shared" si="96"/>
        <v>78.93002458433358</v>
      </c>
      <c r="Z1271" s="5">
        <v>18.119490945568852</v>
      </c>
      <c r="AA1271" s="5">
        <v>0</v>
      </c>
      <c r="AB1271" s="5">
        <f>VLOOKUP($E1271,Parametros!$B$3:$F$14,2,FALSE)</f>
        <v>7</v>
      </c>
      <c r="AC1271" s="5" t="str">
        <f>VLOOKUP($E1271,Parametros!$B$3:$F$14,4,FALSE)</f>
        <v>20227</v>
      </c>
      <c r="AD1271" s="5" t="str">
        <f>VLOOKUP($E1271,Parametros!$B$3:$F$14,5,FALSE)</f>
        <v>2022-7-01</v>
      </c>
      <c r="AE1271" s="5">
        <v>0</v>
      </c>
      <c r="AF1271" t="s">
        <v>438</v>
      </c>
      <c r="AG1271" t="s">
        <v>455</v>
      </c>
      <c r="AH1271" s="40">
        <f t="shared" si="97"/>
        <v>236.99748648364218</v>
      </c>
      <c r="AJ1271" t="str">
        <f t="shared" si="93"/>
        <v>INSERT INTO TABLA_PRESUPUESTO VALUES ('VSR','80223-C','14005050-20',2022,'Julio',25,'USD',750,421.07582,0,0,12.996669,0,24.725259,32.058085,1.444456,2.582734,0,0,0,0,0,0,0,78.930025,18.119491,0,7,'20227','2022-7-01');</v>
      </c>
    </row>
    <row r="1272" spans="1:36" x14ac:dyDescent="0.2">
      <c r="A1272" s="7" t="s">
        <v>117</v>
      </c>
      <c r="B1272" t="s">
        <v>105</v>
      </c>
      <c r="C1272" t="s">
        <v>385</v>
      </c>
      <c r="D1272">
        <v>2022</v>
      </c>
      <c r="E1272" t="s">
        <v>51</v>
      </c>
      <c r="F1272" s="5">
        <v>25</v>
      </c>
      <c r="G1272" t="s">
        <v>134</v>
      </c>
      <c r="H1272" s="5">
        <v>750</v>
      </c>
      <c r="I1272" s="5">
        <v>458.01678568099919</v>
      </c>
      <c r="J1272" s="5">
        <v>0</v>
      </c>
      <c r="K1272" s="5">
        <v>0</v>
      </c>
      <c r="L1272" s="5">
        <v>12.996669202983444</v>
      </c>
      <c r="M1272" s="5">
        <v>0</v>
      </c>
      <c r="N1272" s="5">
        <v>24.725258528187531</v>
      </c>
      <c r="O1272" s="5">
        <v>32.058084827903357</v>
      </c>
      <c r="P1272" s="5">
        <v>1.4444562359239213</v>
      </c>
      <c r="Q1272" s="5">
        <v>2.5827340467499229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f t="shared" si="96"/>
        <v>78.93002458433358</v>
      </c>
      <c r="Z1272" s="5">
        <v>18.119490945568852</v>
      </c>
      <c r="AA1272" s="5">
        <v>0</v>
      </c>
      <c r="AB1272" s="5">
        <f>VLOOKUP($E1272,Parametros!$B$3:$F$14,2,FALSE)</f>
        <v>7</v>
      </c>
      <c r="AC1272" s="5" t="str">
        <f>VLOOKUP($E1272,Parametros!$B$3:$F$14,4,FALSE)</f>
        <v>20227</v>
      </c>
      <c r="AD1272" s="5" t="str">
        <f>VLOOKUP($E1272,Parametros!$B$3:$F$14,5,FALSE)</f>
        <v>2022-7-01</v>
      </c>
      <c r="AE1272" s="5">
        <v>0</v>
      </c>
      <c r="AF1272" t="s">
        <v>438</v>
      </c>
      <c r="AG1272" t="s">
        <v>455</v>
      </c>
      <c r="AH1272" s="40">
        <f t="shared" si="97"/>
        <v>200.05652053168384</v>
      </c>
      <c r="AJ1272" t="str">
        <f t="shared" si="93"/>
        <v>INSERT INTO TABLA_PRESUPUESTO VALUES ('VSR','80223-C','14005052-20',2022,'Julio',25,'USD',750,458.016786,0,0,12.996669,0,24.725259,32.058085,1.444456,2.582734,0,0,0,0,0,0,0,78.930025,18.119491,0,7,'20227','2022-7-01');</v>
      </c>
    </row>
    <row r="1273" spans="1:36" x14ac:dyDescent="0.2">
      <c r="A1273" s="7" t="s">
        <v>117</v>
      </c>
      <c r="B1273" t="s">
        <v>105</v>
      </c>
      <c r="C1273" t="s">
        <v>386</v>
      </c>
      <c r="D1273">
        <v>2022</v>
      </c>
      <c r="E1273" t="s">
        <v>51</v>
      </c>
      <c r="F1273" s="5">
        <v>18.75</v>
      </c>
      <c r="G1273" t="s">
        <v>134</v>
      </c>
      <c r="H1273" s="5">
        <v>562.5</v>
      </c>
      <c r="I1273" s="5">
        <v>390.34536713873854</v>
      </c>
      <c r="J1273" s="5">
        <v>0</v>
      </c>
      <c r="K1273" s="5">
        <v>0</v>
      </c>
      <c r="L1273" s="5">
        <v>9.7475019022375822</v>
      </c>
      <c r="M1273" s="5">
        <v>0</v>
      </c>
      <c r="N1273" s="5">
        <v>18.543943896140647</v>
      </c>
      <c r="O1273" s="5">
        <v>24.043563620927515</v>
      </c>
      <c r="P1273" s="5">
        <v>1.083342176942941</v>
      </c>
      <c r="Q1273" s="5">
        <v>1.9370505350624421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f t="shared" si="96"/>
        <v>59.197518438250185</v>
      </c>
      <c r="Z1273" s="5">
        <v>13.589618209176642</v>
      </c>
      <c r="AA1273" s="5">
        <v>0</v>
      </c>
      <c r="AB1273" s="5">
        <f>VLOOKUP($E1273,Parametros!$B$3:$F$14,2,FALSE)</f>
        <v>7</v>
      </c>
      <c r="AC1273" s="5" t="str">
        <f>VLOOKUP($E1273,Parametros!$B$3:$F$14,4,FALSE)</f>
        <v>20227</v>
      </c>
      <c r="AD1273" s="5" t="str">
        <f>VLOOKUP($E1273,Parametros!$B$3:$F$14,5,FALSE)</f>
        <v>2022-7-01</v>
      </c>
      <c r="AE1273" s="5">
        <v>0</v>
      </c>
      <c r="AF1273" t="s">
        <v>438</v>
      </c>
      <c r="AG1273" t="s">
        <v>455</v>
      </c>
      <c r="AH1273" s="40">
        <f t="shared" si="97"/>
        <v>103.2096125207737</v>
      </c>
      <c r="AJ1273" t="str">
        <f t="shared" si="93"/>
        <v>INSERT INTO TABLA_PRESUPUESTO VALUES ('VSR','80223-C','14004612-18',2022,'Julio',18.75,'USD',562.5,390.345367,0,0,9.747502,0,18.543944,24.043564,1.083342,1.937051,0,0,0,0,0,0,0,59.197518,13.589618,0,7,'20227','2022-7-01');</v>
      </c>
    </row>
    <row r="1274" spans="1:36" x14ac:dyDescent="0.2">
      <c r="A1274" s="7" t="s">
        <v>117</v>
      </c>
      <c r="B1274" t="s">
        <v>105</v>
      </c>
      <c r="C1274" t="s">
        <v>387</v>
      </c>
      <c r="D1274">
        <v>2022</v>
      </c>
      <c r="E1274" t="s">
        <v>51</v>
      </c>
      <c r="F1274" s="5">
        <v>18.75</v>
      </c>
      <c r="G1274" t="s">
        <v>134</v>
      </c>
      <c r="H1274" s="5">
        <v>562.5</v>
      </c>
      <c r="I1274" s="5">
        <v>264.3334634371958</v>
      </c>
      <c r="J1274" s="5">
        <v>0</v>
      </c>
      <c r="K1274" s="5">
        <v>0</v>
      </c>
      <c r="L1274" s="5">
        <v>9.7475019022375822</v>
      </c>
      <c r="M1274" s="5">
        <v>0</v>
      </c>
      <c r="N1274" s="5">
        <v>18.543943896140647</v>
      </c>
      <c r="O1274" s="5">
        <v>24.043563620927515</v>
      </c>
      <c r="P1274" s="5">
        <v>1.083342176942941</v>
      </c>
      <c r="Q1274" s="5">
        <v>1.9370505350624421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f t="shared" si="96"/>
        <v>59.197518438250185</v>
      </c>
      <c r="Z1274" s="5">
        <v>13.589618209176642</v>
      </c>
      <c r="AA1274" s="5">
        <v>0</v>
      </c>
      <c r="AB1274" s="5">
        <f>VLOOKUP($E1274,Parametros!$B$3:$F$14,2,FALSE)</f>
        <v>7</v>
      </c>
      <c r="AC1274" s="5" t="str">
        <f>VLOOKUP($E1274,Parametros!$B$3:$F$14,4,FALSE)</f>
        <v>20227</v>
      </c>
      <c r="AD1274" s="5" t="str">
        <f>VLOOKUP($E1274,Parametros!$B$3:$F$14,5,FALSE)</f>
        <v>2022-7-01</v>
      </c>
      <c r="AE1274" s="5">
        <v>0</v>
      </c>
      <c r="AF1274" t="s">
        <v>438</v>
      </c>
      <c r="AG1274" t="s">
        <v>455</v>
      </c>
      <c r="AH1274" s="40">
        <f t="shared" si="97"/>
        <v>229.22151622231644</v>
      </c>
      <c r="AJ1274" t="str">
        <f t="shared" si="93"/>
        <v>INSERT INTO TABLA_PRESUPUESTO VALUES ('VSR','80223-C','14002505-20',2022,'Julio',18.75,'USD',562.5,264.333463,0,0,9.747502,0,18.543944,24.043564,1.083342,1.937051,0,0,0,0,0,0,0,59.197518,13.589618,0,7,'20227','2022-7-01');</v>
      </c>
    </row>
    <row r="1275" spans="1:36" x14ac:dyDescent="0.2">
      <c r="A1275" s="7" t="s">
        <v>117</v>
      </c>
      <c r="B1275" t="s">
        <v>69</v>
      </c>
      <c r="C1275" t="s">
        <v>390</v>
      </c>
      <c r="D1275">
        <v>2022</v>
      </c>
      <c r="E1275" t="s">
        <v>51</v>
      </c>
      <c r="F1275" s="5">
        <v>25</v>
      </c>
      <c r="G1275" t="s">
        <v>134</v>
      </c>
      <c r="H1275" s="5">
        <v>900</v>
      </c>
      <c r="I1275" s="5">
        <v>490.41281906247167</v>
      </c>
      <c r="J1275" s="5">
        <v>0</v>
      </c>
      <c r="K1275" s="5">
        <v>90</v>
      </c>
      <c r="L1275" s="5">
        <v>12.996669202983444</v>
      </c>
      <c r="M1275" s="5">
        <v>0</v>
      </c>
      <c r="N1275" s="5">
        <v>38.831018518518519</v>
      </c>
      <c r="O1275" s="5">
        <v>30.381944444444443</v>
      </c>
      <c r="P1275" s="5">
        <v>3.1192129629629632</v>
      </c>
      <c r="Q1275" s="5">
        <v>3.0992808560999072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f t="shared" si="96"/>
        <v>75.507184347819162</v>
      </c>
      <c r="Z1275" s="5">
        <v>7.5727565793332383E-2</v>
      </c>
      <c r="AA1275" s="5">
        <v>0</v>
      </c>
      <c r="AB1275" s="5">
        <f>VLOOKUP($E1275,Parametros!$B$3:$F$14,2,FALSE)</f>
        <v>7</v>
      </c>
      <c r="AC1275" s="5" t="str">
        <f>VLOOKUP($E1275,Parametros!$B$3:$F$14,4,FALSE)</f>
        <v>20227</v>
      </c>
      <c r="AD1275" s="5" t="str">
        <f>VLOOKUP($E1275,Parametros!$B$3:$F$14,5,FALSE)</f>
        <v>2022-7-01</v>
      </c>
      <c r="AE1275" s="5">
        <v>0</v>
      </c>
      <c r="AF1275" t="s">
        <v>456</v>
      </c>
      <c r="AG1275" t="s">
        <v>458</v>
      </c>
      <c r="AH1275" s="40">
        <f t="shared" si="97"/>
        <v>231.08332738672578</v>
      </c>
      <c r="AJ1275" t="str">
        <f t="shared" si="93"/>
        <v>INSERT INTO TABLA_PRESUPUESTO VALUES ('VSR','80099-C','14005038-20',2022,'Julio',25,'USD',900,490.412819,0,90,12.996669,0,38.831019,30.381944,3.119213,3.099281,0,0,0,0,0,0,0,75.507184,0.075728,0,7,'20227','2022-7-01');</v>
      </c>
    </row>
    <row r="1276" spans="1:36" x14ac:dyDescent="0.2">
      <c r="A1276" s="7" t="s">
        <v>117</v>
      </c>
      <c r="B1276" t="s">
        <v>69</v>
      </c>
      <c r="C1276" t="s">
        <v>391</v>
      </c>
      <c r="D1276">
        <v>2022</v>
      </c>
      <c r="E1276" t="s">
        <v>51</v>
      </c>
      <c r="F1276" s="5">
        <v>31.25</v>
      </c>
      <c r="G1276" t="s">
        <v>134</v>
      </c>
      <c r="H1276" s="5">
        <v>1125</v>
      </c>
      <c r="I1276" s="5">
        <v>790.96945046185829</v>
      </c>
      <c r="J1276" s="5">
        <v>0</v>
      </c>
      <c r="K1276" s="5">
        <v>112.5</v>
      </c>
      <c r="L1276" s="5">
        <v>16.245836503729304</v>
      </c>
      <c r="M1276" s="5">
        <v>0</v>
      </c>
      <c r="N1276" s="5">
        <v>48.538773148148152</v>
      </c>
      <c r="O1276" s="5">
        <v>37.977430555555557</v>
      </c>
      <c r="P1276" s="5">
        <v>3.8990162037037042</v>
      </c>
      <c r="Q1276" s="5">
        <v>3.8741010701248841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f t="shared" si="96"/>
        <v>94.38398043477396</v>
      </c>
      <c r="Z1276" s="5">
        <v>9.4659457241665482E-2</v>
      </c>
      <c r="AA1276" s="5">
        <v>0</v>
      </c>
      <c r="AB1276" s="5">
        <f>VLOOKUP($E1276,Parametros!$B$3:$F$14,2,FALSE)</f>
        <v>7</v>
      </c>
      <c r="AC1276" s="5" t="str">
        <f>VLOOKUP($E1276,Parametros!$B$3:$F$14,4,FALSE)</f>
        <v>20227</v>
      </c>
      <c r="AD1276" s="5" t="str">
        <f>VLOOKUP($E1276,Parametros!$B$3:$F$14,5,FALSE)</f>
        <v>2022-7-01</v>
      </c>
      <c r="AE1276" s="5">
        <v>0</v>
      </c>
      <c r="AF1276" t="s">
        <v>456</v>
      </c>
      <c r="AG1276" t="s">
        <v>458</v>
      </c>
      <c r="AH1276" s="40">
        <f t="shared" si="97"/>
        <v>110.90073259963852</v>
      </c>
      <c r="AJ1276" t="str">
        <f t="shared" si="93"/>
        <v>INSERT INTO TABLA_PRESUPUESTO VALUES ('VSR','80099-C','14005037-19',2022,'Julio',31.25,'USD',1125,790.96945,0,112.5,16.245837,0,48.538773,37.977431,3.899016,3.874101,0,0,0,0,0,0,0,94.38398,0.094659,0,7,'20227','2022-7-01');</v>
      </c>
    </row>
    <row r="1277" spans="1:36" x14ac:dyDescent="0.2">
      <c r="A1277" s="7" t="s">
        <v>117</v>
      </c>
      <c r="B1277" t="s">
        <v>69</v>
      </c>
      <c r="C1277" t="s">
        <v>392</v>
      </c>
      <c r="D1277">
        <v>2022</v>
      </c>
      <c r="E1277" t="s">
        <v>51</v>
      </c>
      <c r="F1277" s="5">
        <v>7.5</v>
      </c>
      <c r="G1277" t="s">
        <v>134</v>
      </c>
      <c r="H1277" s="5">
        <v>749.69999999999993</v>
      </c>
      <c r="I1277" s="5">
        <v>366.38757440750834</v>
      </c>
      <c r="J1277" s="5">
        <v>0</v>
      </c>
      <c r="K1277" s="5">
        <v>15</v>
      </c>
      <c r="L1277" s="5">
        <v>3.8990007608950332</v>
      </c>
      <c r="M1277" s="5">
        <v>0</v>
      </c>
      <c r="N1277" s="5">
        <v>11.649305555555555</v>
      </c>
      <c r="O1277" s="5">
        <v>9.1145833333333339</v>
      </c>
      <c r="P1277" s="5">
        <v>0.93576388888888906</v>
      </c>
      <c r="Q1277" s="5">
        <v>2.5817009531312225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f t="shared" si="96"/>
        <v>24.304072000647</v>
      </c>
      <c r="Z1277" s="5">
        <v>2.2718269737999716E-2</v>
      </c>
      <c r="AA1277" s="5">
        <v>0</v>
      </c>
      <c r="AB1277" s="5">
        <f>VLOOKUP($E1277,Parametros!$B$3:$F$14,2,FALSE)</f>
        <v>7</v>
      </c>
      <c r="AC1277" s="5" t="str">
        <f>VLOOKUP($E1277,Parametros!$B$3:$F$14,4,FALSE)</f>
        <v>20227</v>
      </c>
      <c r="AD1277" s="5" t="str">
        <f>VLOOKUP($E1277,Parametros!$B$3:$F$14,5,FALSE)</f>
        <v>2022-7-01</v>
      </c>
      <c r="AE1277" s="5">
        <v>0</v>
      </c>
      <c r="AF1277" t="s">
        <v>456</v>
      </c>
      <c r="AG1277" t="s">
        <v>458</v>
      </c>
      <c r="AH1277" s="40">
        <f t="shared" si="97"/>
        <v>340.10935283094955</v>
      </c>
      <c r="AJ1277" t="str">
        <f t="shared" si="93"/>
        <v>INSERT INTO TABLA_PRESUPUESTO VALUES ('VSR','80099-C','14005066-17',2022,'Julio',7.5,'USD',749.7,366.387574,0,15,3.899001,0,11.649306,9.114583,0.935764,2.581701,0,0,0,0,0,0,0,24.304072,0.022718,0,7,'20227','2022-7-01');</v>
      </c>
    </row>
    <row r="1278" spans="1:36" x14ac:dyDescent="0.2">
      <c r="A1278" s="7" t="s">
        <v>117</v>
      </c>
      <c r="B1278" t="s">
        <v>69</v>
      </c>
      <c r="C1278" t="s">
        <v>259</v>
      </c>
      <c r="D1278">
        <v>2022</v>
      </c>
      <c r="E1278" t="s">
        <v>51</v>
      </c>
      <c r="F1278" s="5">
        <v>37.5</v>
      </c>
      <c r="G1278" t="s">
        <v>134</v>
      </c>
      <c r="H1278" s="5">
        <v>1462.5</v>
      </c>
      <c r="I1278" s="5">
        <v>684.079398527477</v>
      </c>
      <c r="J1278" s="5">
        <v>0</v>
      </c>
      <c r="K1278" s="5">
        <v>75</v>
      </c>
      <c r="L1278" s="5">
        <v>19.495003804475164</v>
      </c>
      <c r="M1278" s="5">
        <v>0</v>
      </c>
      <c r="N1278" s="5">
        <v>58.246527777777779</v>
      </c>
      <c r="O1278" s="5">
        <v>45.572916666666664</v>
      </c>
      <c r="P1278" s="5">
        <v>4.6788194444444446</v>
      </c>
      <c r="Q1278" s="5">
        <v>5.0363313911623493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f t="shared" si="96"/>
        <v>113.64818662874123</v>
      </c>
      <c r="Z1278" s="5">
        <v>0.11359134868999858</v>
      </c>
      <c r="AA1278" s="5">
        <v>0</v>
      </c>
      <c r="AB1278" s="5">
        <f>VLOOKUP($E1278,Parametros!$B$3:$F$14,2,FALSE)</f>
        <v>7</v>
      </c>
      <c r="AC1278" s="5" t="str">
        <f>VLOOKUP($E1278,Parametros!$B$3:$F$14,4,FALSE)</f>
        <v>20227</v>
      </c>
      <c r="AD1278" s="5" t="str">
        <f>VLOOKUP($E1278,Parametros!$B$3:$F$14,5,FALSE)</f>
        <v>2022-7-01</v>
      </c>
      <c r="AE1278" s="5">
        <v>0</v>
      </c>
      <c r="AF1278" t="s">
        <v>456</v>
      </c>
      <c r="AG1278" t="s">
        <v>458</v>
      </c>
      <c r="AH1278" s="40">
        <f t="shared" si="97"/>
        <v>570.27741103930668</v>
      </c>
      <c r="AJ1278" t="str">
        <f t="shared" si="93"/>
        <v>INSERT INTO TABLA_PRESUPUESTO VALUES ('VSR','80099-C','14005051-21',2022,'Julio',37.5,'USD',1462.5,684.079399,0,75,19.495004,0,58.246528,45.572917,4.678819,5.036331,0,0,0,0,0,0,0,113.648187,0.113591,0,7,'20227','2022-7-01');</v>
      </c>
    </row>
    <row r="1279" spans="1:36" x14ac:dyDescent="0.2">
      <c r="A1279" s="7" t="s">
        <v>117</v>
      </c>
      <c r="B1279" t="s">
        <v>69</v>
      </c>
      <c r="C1279" t="s">
        <v>250</v>
      </c>
      <c r="D1279">
        <v>2022</v>
      </c>
      <c r="E1279" t="s">
        <v>51</v>
      </c>
      <c r="F1279" s="5">
        <v>17.5</v>
      </c>
      <c r="G1279" t="s">
        <v>134</v>
      </c>
      <c r="H1279" s="5">
        <v>682.5</v>
      </c>
      <c r="I1279" s="5">
        <v>250.80545134138276</v>
      </c>
      <c r="J1279" s="5">
        <v>0</v>
      </c>
      <c r="K1279" s="5">
        <v>35</v>
      </c>
      <c r="L1279" s="5">
        <v>9.0976684420884109</v>
      </c>
      <c r="M1279" s="5">
        <v>0</v>
      </c>
      <c r="N1279" s="5">
        <v>27.181712962962962</v>
      </c>
      <c r="O1279" s="5">
        <v>21.267361111111111</v>
      </c>
      <c r="P1279" s="5">
        <v>2.1834490740740744</v>
      </c>
      <c r="Q1279" s="5">
        <v>2.3502879825424299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f t="shared" si="96"/>
        <v>53.035820426745921</v>
      </c>
      <c r="Z1279" s="5">
        <v>5.3009296055332673E-2</v>
      </c>
      <c r="AA1279" s="5">
        <v>0</v>
      </c>
      <c r="AB1279" s="5">
        <f>VLOOKUP($E1279,Parametros!$B$3:$F$14,2,FALSE)</f>
        <v>7</v>
      </c>
      <c r="AC1279" s="5" t="str">
        <f>VLOOKUP($E1279,Parametros!$B$3:$F$14,4,FALSE)</f>
        <v>20227</v>
      </c>
      <c r="AD1279" s="5" t="str">
        <f>VLOOKUP($E1279,Parametros!$B$3:$F$14,5,FALSE)</f>
        <v>2022-7-01</v>
      </c>
      <c r="AE1279" s="5">
        <v>0</v>
      </c>
      <c r="AF1279" t="s">
        <v>456</v>
      </c>
      <c r="AG1279" t="s">
        <v>458</v>
      </c>
      <c r="AH1279" s="40">
        <f t="shared" si="97"/>
        <v>334.56105978978292</v>
      </c>
      <c r="AJ1279" t="str">
        <f t="shared" si="93"/>
        <v>INSERT INTO TABLA_PRESUPUESTO VALUES ('VSR','80099-C','14005055-21',2022,'Julio',17.5,'USD',682.5,250.805451,0,35,9.097668,0,27.181713,21.267361,2.183449,2.350288,0,0,0,0,0,0,0,53.03582,0.053009,0,7,'20227','2022-7-01');</v>
      </c>
    </row>
    <row r="1280" spans="1:36" x14ac:dyDescent="0.2">
      <c r="A1280" s="7" t="s">
        <v>117</v>
      </c>
      <c r="B1280" t="s">
        <v>69</v>
      </c>
      <c r="C1280" t="s">
        <v>132</v>
      </c>
      <c r="D1280">
        <v>2022</v>
      </c>
      <c r="E1280" t="s">
        <v>51</v>
      </c>
      <c r="F1280" s="5">
        <v>50</v>
      </c>
      <c r="G1280" t="s">
        <v>134</v>
      </c>
      <c r="H1280" s="5">
        <v>3000</v>
      </c>
      <c r="I1280" s="5">
        <v>1597.6279996989606</v>
      </c>
      <c r="J1280" s="5">
        <v>0</v>
      </c>
      <c r="K1280" s="5">
        <v>100</v>
      </c>
      <c r="L1280" s="5">
        <v>25.993338405966888</v>
      </c>
      <c r="M1280" s="5">
        <v>0</v>
      </c>
      <c r="N1280" s="5">
        <v>77.662037037037038</v>
      </c>
      <c r="O1280" s="5">
        <v>60.763888888888886</v>
      </c>
      <c r="P1280" s="5">
        <v>6.2384259259259265</v>
      </c>
      <c r="Q1280" s="5">
        <v>10.330936186999692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f t="shared" si="96"/>
        <v>155.14674317043819</v>
      </c>
      <c r="Z1280" s="5">
        <v>0.15145513158666477</v>
      </c>
      <c r="AA1280" s="5">
        <v>0</v>
      </c>
      <c r="AB1280" s="5">
        <f>VLOOKUP($E1280,Parametros!$B$3:$F$14,2,FALSE)</f>
        <v>7</v>
      </c>
      <c r="AC1280" s="5" t="str">
        <f>VLOOKUP($E1280,Parametros!$B$3:$F$14,4,FALSE)</f>
        <v>20227</v>
      </c>
      <c r="AD1280" s="5" t="str">
        <f>VLOOKUP($E1280,Parametros!$B$3:$F$14,5,FALSE)</f>
        <v>2022-7-01</v>
      </c>
      <c r="AE1280" s="5">
        <v>0</v>
      </c>
      <c r="AF1280" t="s">
        <v>456</v>
      </c>
      <c r="AG1280" t="s">
        <v>458</v>
      </c>
      <c r="AH1280" s="40">
        <f t="shared" si="97"/>
        <v>1121.2319187246344</v>
      </c>
      <c r="AJ1280" t="str">
        <f t="shared" si="93"/>
        <v>INSERT INTO TABLA_PRESUPUESTO VALUES ('VSR','80099-C','14005075-18',2022,'Julio',50,'USD',3000,1597.628,0,100,25.993338,0,77.662037,60.763889,6.238426,10.330936,0,0,0,0,0,0,0,155.146743,0.151455,0,7,'20227','2022-7-01');</v>
      </c>
    </row>
    <row r="1281" spans="1:36" x14ac:dyDescent="0.2">
      <c r="A1281" s="7" t="s">
        <v>117</v>
      </c>
      <c r="B1281" t="s">
        <v>69</v>
      </c>
      <c r="C1281" t="s">
        <v>393</v>
      </c>
      <c r="D1281">
        <v>2022</v>
      </c>
      <c r="E1281" t="s">
        <v>51</v>
      </c>
      <c r="F1281" s="5">
        <v>50</v>
      </c>
      <c r="G1281" t="s">
        <v>134</v>
      </c>
      <c r="H1281" s="5">
        <v>3000</v>
      </c>
      <c r="I1281" s="5">
        <v>1193.2416256536092</v>
      </c>
      <c r="J1281" s="5">
        <v>0</v>
      </c>
      <c r="K1281" s="5">
        <v>100</v>
      </c>
      <c r="L1281" s="5">
        <v>25.993338405966888</v>
      </c>
      <c r="M1281" s="5">
        <v>0</v>
      </c>
      <c r="N1281" s="5">
        <v>77.662037037037038</v>
      </c>
      <c r="O1281" s="5">
        <v>60.763888888888886</v>
      </c>
      <c r="P1281" s="5">
        <v>6.2384259259259265</v>
      </c>
      <c r="Q1281" s="5">
        <v>10.330936186999692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f t="shared" si="96"/>
        <v>155.14674317043819</v>
      </c>
      <c r="Z1281" s="5">
        <v>0.15145513158666477</v>
      </c>
      <c r="AA1281" s="5">
        <v>0</v>
      </c>
      <c r="AB1281" s="5">
        <f>VLOOKUP($E1281,Parametros!$B$3:$F$14,2,FALSE)</f>
        <v>7</v>
      </c>
      <c r="AC1281" s="5" t="str">
        <f>VLOOKUP($E1281,Parametros!$B$3:$F$14,4,FALSE)</f>
        <v>20227</v>
      </c>
      <c r="AD1281" s="5" t="str">
        <f>VLOOKUP($E1281,Parametros!$B$3:$F$14,5,FALSE)</f>
        <v>2022-7-01</v>
      </c>
      <c r="AE1281" s="5">
        <v>0</v>
      </c>
      <c r="AF1281" t="s">
        <v>456</v>
      </c>
      <c r="AG1281" t="s">
        <v>458</v>
      </c>
      <c r="AH1281" s="40">
        <f t="shared" si="97"/>
        <v>1525.6182927699858</v>
      </c>
      <c r="AJ1281" t="str">
        <f t="shared" si="93"/>
        <v>INSERT INTO TABLA_PRESUPUESTO VALUES ('VSR','80099-C','14005069-15',2022,'Julio',50,'USD',3000,1193.241626,0,100,25.993338,0,77.662037,60.763889,6.238426,10.330936,0,0,0,0,0,0,0,155.146743,0.151455,0,7,'20227','2022-7-01');</v>
      </c>
    </row>
    <row r="1282" spans="1:36" x14ac:dyDescent="0.2">
      <c r="A1282" s="7" t="s">
        <v>117</v>
      </c>
      <c r="B1282" t="s">
        <v>112</v>
      </c>
      <c r="C1282" t="s">
        <v>218</v>
      </c>
      <c r="D1282">
        <v>2022</v>
      </c>
      <c r="E1282" t="s">
        <v>51</v>
      </c>
      <c r="F1282" s="5">
        <v>50</v>
      </c>
      <c r="G1282" t="s">
        <v>134</v>
      </c>
      <c r="H1282" s="5">
        <v>2000</v>
      </c>
      <c r="I1282" s="5">
        <v>1021.0965587159623</v>
      </c>
      <c r="J1282" s="5">
        <v>0</v>
      </c>
      <c r="K1282" s="5">
        <v>200</v>
      </c>
      <c r="L1282" s="5">
        <v>25.993338405966888</v>
      </c>
      <c r="M1282" s="5">
        <v>0</v>
      </c>
      <c r="N1282" s="5">
        <v>10.816498316498317</v>
      </c>
      <c r="O1282" s="5">
        <v>22.095959595959599</v>
      </c>
      <c r="P1282" s="5">
        <v>2.2685185185185186</v>
      </c>
      <c r="Q1282" s="5">
        <v>6.8872907913331272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f t="shared" si="96"/>
        <v>42.219722353896231</v>
      </c>
      <c r="Z1282" s="5">
        <v>0.15145513158666477</v>
      </c>
      <c r="AA1282" s="5">
        <v>0</v>
      </c>
      <c r="AB1282" s="5">
        <f>VLOOKUP($E1282,Parametros!$B$3:$F$14,2,FALSE)</f>
        <v>7</v>
      </c>
      <c r="AC1282" s="5" t="str">
        <f>VLOOKUP($E1282,Parametros!$B$3:$F$14,4,FALSE)</f>
        <v>20227</v>
      </c>
      <c r="AD1282" s="5" t="str">
        <f>VLOOKUP($E1282,Parametros!$B$3:$F$14,5,FALSE)</f>
        <v>2022-7-01</v>
      </c>
      <c r="AE1282" s="5">
        <v>0</v>
      </c>
      <c r="AF1282" t="s">
        <v>456</v>
      </c>
      <c r="AG1282" t="s">
        <v>459</v>
      </c>
      <c r="AH1282" s="40">
        <f t="shared" si="97"/>
        <v>710.69038052417488</v>
      </c>
      <c r="AJ1282" t="str">
        <f t="shared" si="93"/>
        <v>INSERT INTO TABLA_PRESUPUESTO VALUES ('VSR','Crip_Japon','14004898-18',2022,'Julio',50,'USD',2000,1021.096559,0,200,25.993338,0,10.816498,22.09596,2.268519,6.887291,0,0,0,0,0,0,0,42.219722,0.151455,0,7,'20227','2022-7-01');</v>
      </c>
    </row>
    <row r="1283" spans="1:36" x14ac:dyDescent="0.2">
      <c r="A1283" s="7" t="s">
        <v>117</v>
      </c>
      <c r="B1283" t="s">
        <v>112</v>
      </c>
      <c r="C1283" t="s">
        <v>219</v>
      </c>
      <c r="D1283">
        <v>2022</v>
      </c>
      <c r="E1283" t="s">
        <v>51</v>
      </c>
      <c r="F1283" s="5">
        <v>50</v>
      </c>
      <c r="G1283" t="s">
        <v>134</v>
      </c>
      <c r="H1283" s="5">
        <v>2000</v>
      </c>
      <c r="I1283" s="5">
        <v>1045.9147423873114</v>
      </c>
      <c r="J1283" s="5">
        <v>0</v>
      </c>
      <c r="K1283" s="5">
        <v>200</v>
      </c>
      <c r="L1283" s="5">
        <v>25.993338405966888</v>
      </c>
      <c r="M1283" s="5">
        <v>0</v>
      </c>
      <c r="N1283" s="5">
        <v>10.816498316498317</v>
      </c>
      <c r="O1283" s="5">
        <v>22.095959595959599</v>
      </c>
      <c r="P1283" s="5">
        <v>2.2685185185185186</v>
      </c>
      <c r="Q1283" s="5">
        <v>6.8872907913331272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f t="shared" si="96"/>
        <v>42.219722353896231</v>
      </c>
      <c r="Z1283" s="5">
        <v>0.15145513158666477</v>
      </c>
      <c r="AA1283" s="5">
        <v>0</v>
      </c>
      <c r="AB1283" s="5">
        <f>VLOOKUP($E1283,Parametros!$B$3:$F$14,2,FALSE)</f>
        <v>7</v>
      </c>
      <c r="AC1283" s="5" t="str">
        <f>VLOOKUP($E1283,Parametros!$B$3:$F$14,4,FALSE)</f>
        <v>20227</v>
      </c>
      <c r="AD1283" s="5" t="str">
        <f>VLOOKUP($E1283,Parametros!$B$3:$F$14,5,FALSE)</f>
        <v>2022-7-01</v>
      </c>
      <c r="AE1283" s="5">
        <v>0</v>
      </c>
      <c r="AF1283" t="s">
        <v>456</v>
      </c>
      <c r="AG1283" t="s">
        <v>459</v>
      </c>
      <c r="AH1283" s="40">
        <f t="shared" si="97"/>
        <v>685.8721968528256</v>
      </c>
      <c r="AJ1283" t="str">
        <f t="shared" si="93"/>
        <v>INSERT INTO TABLA_PRESUPUESTO VALUES ('VSR','Crip_Japon','14004900-18',2022,'Julio',50,'USD',2000,1045.914742,0,200,25.993338,0,10.816498,22.09596,2.268519,6.887291,0,0,0,0,0,0,0,42.219722,0.151455,0,7,'20227','2022-7-01');</v>
      </c>
    </row>
    <row r="1284" spans="1:36" x14ac:dyDescent="0.2">
      <c r="A1284" s="7" t="s">
        <v>117</v>
      </c>
      <c r="B1284" t="s">
        <v>112</v>
      </c>
      <c r="C1284" t="s">
        <v>394</v>
      </c>
      <c r="D1284">
        <v>2022</v>
      </c>
      <c r="E1284" t="s">
        <v>51</v>
      </c>
      <c r="F1284" s="5">
        <v>50</v>
      </c>
      <c r="G1284" t="s">
        <v>134</v>
      </c>
      <c r="H1284" s="5">
        <v>2000</v>
      </c>
      <c r="I1284" s="5">
        <v>1190.8256793261087</v>
      </c>
      <c r="J1284" s="5">
        <v>0</v>
      </c>
      <c r="K1284" s="5">
        <v>200</v>
      </c>
      <c r="L1284" s="5">
        <v>25.993338405966888</v>
      </c>
      <c r="M1284" s="5">
        <v>0</v>
      </c>
      <c r="N1284" s="5">
        <v>10.816498316498317</v>
      </c>
      <c r="O1284" s="5">
        <v>22.095959595959599</v>
      </c>
      <c r="P1284" s="5">
        <v>2.2685185185185186</v>
      </c>
      <c r="Q1284" s="5">
        <v>6.8872907913331272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f t="shared" si="96"/>
        <v>42.219722353896231</v>
      </c>
      <c r="Z1284" s="5">
        <v>0.15145513158666477</v>
      </c>
      <c r="AA1284" s="5">
        <v>0</v>
      </c>
      <c r="AB1284" s="5">
        <f>VLOOKUP($E1284,Parametros!$B$3:$F$14,2,FALSE)</f>
        <v>7</v>
      </c>
      <c r="AC1284" s="5" t="str">
        <f>VLOOKUP($E1284,Parametros!$B$3:$F$14,4,FALSE)</f>
        <v>20227</v>
      </c>
      <c r="AD1284" s="5" t="str">
        <f>VLOOKUP($E1284,Parametros!$B$3:$F$14,5,FALSE)</f>
        <v>2022-7-01</v>
      </c>
      <c r="AE1284" s="5">
        <v>0</v>
      </c>
      <c r="AF1284" t="s">
        <v>456</v>
      </c>
      <c r="AG1284" t="s">
        <v>459</v>
      </c>
      <c r="AH1284" s="40">
        <f t="shared" si="97"/>
        <v>540.96125991402835</v>
      </c>
      <c r="AJ1284" t="str">
        <f t="shared" si="93"/>
        <v>INSERT INTO TABLA_PRESUPUESTO VALUES ('VSR','Crip_Japon','14004794-18',2022,'Julio',50,'USD',2000,1190.825679,0,200,25.993338,0,10.816498,22.09596,2.268519,6.887291,0,0,0,0,0,0,0,42.219722,0.151455,0,7,'20227','2022-7-01');</v>
      </c>
    </row>
    <row r="1285" spans="1:36" x14ac:dyDescent="0.2">
      <c r="A1285" s="7" t="s">
        <v>117</v>
      </c>
      <c r="B1285" t="s">
        <v>71</v>
      </c>
      <c r="C1285" t="s">
        <v>396</v>
      </c>
      <c r="D1285">
        <v>2022</v>
      </c>
      <c r="E1285" t="s">
        <v>51</v>
      </c>
      <c r="F1285" s="5">
        <v>125</v>
      </c>
      <c r="G1285" t="s">
        <v>134</v>
      </c>
      <c r="H1285" s="5">
        <v>3500</v>
      </c>
      <c r="I1285" s="5">
        <v>1773.4171238869772</v>
      </c>
      <c r="J1285" s="5">
        <v>0</v>
      </c>
      <c r="K1285" s="5">
        <v>0</v>
      </c>
      <c r="L1285" s="5">
        <v>64.983346014917217</v>
      </c>
      <c r="M1285" s="5">
        <v>0</v>
      </c>
      <c r="N1285" s="5">
        <v>52.34375</v>
      </c>
      <c r="O1285" s="5">
        <v>75.520833333333329</v>
      </c>
      <c r="P1285" s="5">
        <v>4.6788194444444446</v>
      </c>
      <c r="Q1285" s="5">
        <v>12.052758884832972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f t="shared" si="96"/>
        <v>144.97479949157741</v>
      </c>
      <c r="Z1285" s="5">
        <v>0.37863782896666193</v>
      </c>
      <c r="AA1285" s="5">
        <v>0</v>
      </c>
      <c r="AB1285" s="5">
        <f>VLOOKUP($E1285,Parametros!$B$3:$F$14,2,FALSE)</f>
        <v>7</v>
      </c>
      <c r="AC1285" s="5" t="str">
        <f>VLOOKUP($E1285,Parametros!$B$3:$F$14,4,FALSE)</f>
        <v>20227</v>
      </c>
      <c r="AD1285" s="5" t="str">
        <f>VLOOKUP($E1285,Parametros!$B$3:$F$14,5,FALSE)</f>
        <v>2022-7-01</v>
      </c>
      <c r="AE1285" s="5">
        <v>0</v>
      </c>
      <c r="AF1285" t="s">
        <v>456</v>
      </c>
      <c r="AG1285" t="s">
        <v>461</v>
      </c>
      <c r="AH1285" s="40">
        <f t="shared" si="97"/>
        <v>1516.6247306065284</v>
      </c>
      <c r="AJ1285" t="str">
        <f t="shared" si="93"/>
        <v>INSERT INTO TABLA_PRESUPUESTO VALUES ('VSR','80112-C','14004233-21',2022,'Julio',125,'USD',3500,1773.417124,0,0,64.983346,0,52.34375,75.520833,4.678819,12.052759,0,0,0,0,0,0,0,144.974799,0.378638,0,7,'20227','2022-7-01');</v>
      </c>
    </row>
    <row r="1286" spans="1:36" x14ac:dyDescent="0.2">
      <c r="A1286" s="7" t="s">
        <v>117</v>
      </c>
      <c r="B1286" t="s">
        <v>111</v>
      </c>
      <c r="C1286" t="s">
        <v>162</v>
      </c>
      <c r="D1286">
        <v>2022</v>
      </c>
      <c r="E1286" t="s">
        <v>51</v>
      </c>
      <c r="F1286" s="5">
        <v>37.5</v>
      </c>
      <c r="G1286" t="s">
        <v>134</v>
      </c>
      <c r="H1286" s="5">
        <v>1200</v>
      </c>
      <c r="I1286" s="5">
        <v>3108.7437665384459</v>
      </c>
      <c r="J1286" s="5">
        <v>0</v>
      </c>
      <c r="K1286" s="5">
        <v>0</v>
      </c>
      <c r="L1286" s="5">
        <v>19.495003804475164</v>
      </c>
      <c r="M1286" s="5">
        <v>0</v>
      </c>
      <c r="N1286" s="5">
        <v>15.848214285714285</v>
      </c>
      <c r="O1286" s="5">
        <v>32.366071428571431</v>
      </c>
      <c r="P1286" s="5">
        <v>2.0052083333333335</v>
      </c>
      <c r="Q1286" s="5">
        <v>4.1323744747998763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f t="shared" si="96"/>
        <v>54.465459871108926</v>
      </c>
      <c r="Z1286" s="5">
        <v>0.11359134868999858</v>
      </c>
      <c r="AA1286" s="5">
        <v>0</v>
      </c>
      <c r="AB1286" s="5">
        <f>VLOOKUP($E1286,Parametros!$B$3:$F$14,2,FALSE)</f>
        <v>7</v>
      </c>
      <c r="AC1286" s="5" t="str">
        <f>VLOOKUP($E1286,Parametros!$B$3:$F$14,4,FALSE)</f>
        <v>20227</v>
      </c>
      <c r="AD1286" s="5" t="str">
        <f>VLOOKUP($E1286,Parametros!$B$3:$F$14,5,FALSE)</f>
        <v>2022-7-01</v>
      </c>
      <c r="AE1286" s="5">
        <v>0</v>
      </c>
      <c r="AF1286" t="s">
        <v>456</v>
      </c>
      <c r="AG1286" t="s">
        <v>463</v>
      </c>
      <c r="AH1286" s="40">
        <f t="shared" si="97"/>
        <v>-1982.7042302140303</v>
      </c>
      <c r="AJ1286" t="str">
        <f t="shared" si="93"/>
        <v>INSERT INTO TABLA_PRESUPUESTO VALUES ('VSR','Crip_Indonesia','14004877-15',2022,'Julio',37.5,'USD',1200,3108.743767,0,0,19.495004,0,15.848214,32.366071,2.005208,4.132374,0,0,0,0,0,0,0,54.46546,0.113591,0,7,'20227','2022-7-01');</v>
      </c>
    </row>
    <row r="1287" spans="1:36" x14ac:dyDescent="0.2">
      <c r="A1287" s="7" t="s">
        <v>117</v>
      </c>
      <c r="B1287" t="s">
        <v>111</v>
      </c>
      <c r="C1287" t="s">
        <v>400</v>
      </c>
      <c r="D1287">
        <v>2022</v>
      </c>
      <c r="E1287" t="s">
        <v>51</v>
      </c>
      <c r="F1287" s="5">
        <v>62.5</v>
      </c>
      <c r="G1287" t="s">
        <v>134</v>
      </c>
      <c r="H1287" s="5">
        <v>1625</v>
      </c>
      <c r="I1287" s="5">
        <v>943.40338816395467</v>
      </c>
      <c r="J1287" s="5">
        <v>0</v>
      </c>
      <c r="K1287" s="5">
        <v>0</v>
      </c>
      <c r="L1287" s="5">
        <v>32.491673007458608</v>
      </c>
      <c r="M1287" s="5">
        <v>0</v>
      </c>
      <c r="N1287" s="5">
        <v>26.413690476190474</v>
      </c>
      <c r="O1287" s="5">
        <v>53.943452380952387</v>
      </c>
      <c r="P1287" s="5">
        <v>3.3420138888888897</v>
      </c>
      <c r="Q1287" s="5">
        <v>5.5959237679581664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f t="shared" si="96"/>
        <v>89.484399428473253</v>
      </c>
      <c r="Z1287" s="5">
        <v>0.18931891448333096</v>
      </c>
      <c r="AA1287" s="5">
        <v>0</v>
      </c>
      <c r="AB1287" s="5">
        <f>VLOOKUP($E1287,Parametros!$B$3:$F$14,2,FALSE)</f>
        <v>7</v>
      </c>
      <c r="AC1287" s="5" t="str">
        <f>VLOOKUP($E1287,Parametros!$B$3:$F$14,4,FALSE)</f>
        <v>20227</v>
      </c>
      <c r="AD1287" s="5" t="str">
        <f>VLOOKUP($E1287,Parametros!$B$3:$F$14,5,FALSE)</f>
        <v>2022-7-01</v>
      </c>
      <c r="AE1287" s="5">
        <v>0</v>
      </c>
      <c r="AF1287" t="s">
        <v>456</v>
      </c>
      <c r="AG1287" t="s">
        <v>463</v>
      </c>
      <c r="AH1287" s="40">
        <f t="shared" si="97"/>
        <v>559.62053940011344</v>
      </c>
      <c r="AJ1287" t="str">
        <f t="shared" ref="AJ1287:AJ1350" si="98">TRIM(_xlfn.CONCAT("INSERT INTO TABLA_PRESUPUESTO VALUES ('",A1287,"','",B1287,"','",C1287,"',",D1287,",'",E1287,"',",SUBSTITUTE(ROUND(F1287,6),",","."),",'",G1287,"',",SUBSTITUTE(ROUND(H1287,6),",","."),",",SUBSTITUTE(ROUND(I1287,6),",","."),",",SUBSTITUTE(ROUND(J1287,6),",","."),",",SUBSTITUTE(ROUND(K1287,6),",","."),",",SUBSTITUTE(ROUND(L1287,6),",","."),",",SUBSTITUTE(ROUND(M1287,6),",","."),",",SUBSTITUTE(ROUND(N1287,6),",","."),",",SUBSTITUTE(ROUND(O1287,6),",","."),",",SUBSTITUTE(ROUND(P1287,6),",","."),",",SUBSTITUTE(ROUND(Q1287,6),",","."),",",SUBSTITUTE(ROUND(R1287,6),",","."),",",SUBSTITUTE(ROUND(S1287,6),",","."),",",SUBSTITUTE(ROUND(T1287,6),",","."),",",SUBSTITUTE(ROUND(U1287,6),",","."),",",SUBSTITUTE(ROUND(V1287,6),",","."),",",SUBSTITUTE(ROUND(W1287,6),",","."),",",SUBSTITUTE(ROUND(X1287,6),",","."),",",SUBSTITUTE(ROUND(Y1287,6),",","."),",",SUBSTITUTE(ROUND(Z1287,6),",","."),",",SUBSTITUTE(ROUND(AA1287,6),",","."),",",AB1287,",'",AC1287,"','",AD1287,"');"))</f>
        <v>INSERT INTO TABLA_PRESUPUESTO VALUES ('VSR','Crip_Indonesia','14004579-18',2022,'Julio',62.5,'USD',1625,943.403388,0,0,32.491673,0,26.41369,53.943452,3.342014,5.595924,0,0,0,0,0,0,0,89.484399,0.189319,0,7,'20227','2022-7-01');</v>
      </c>
    </row>
    <row r="1288" spans="1:36" x14ac:dyDescent="0.2">
      <c r="A1288" s="7" t="s">
        <v>117</v>
      </c>
      <c r="B1288" t="s">
        <v>111</v>
      </c>
      <c r="C1288" t="s">
        <v>276</v>
      </c>
      <c r="D1288">
        <v>2022</v>
      </c>
      <c r="E1288" t="s">
        <v>51</v>
      </c>
      <c r="F1288" s="5">
        <v>37.5</v>
      </c>
      <c r="G1288" t="s">
        <v>134</v>
      </c>
      <c r="H1288" s="5">
        <v>1200</v>
      </c>
      <c r="I1288" s="5">
        <v>770.82386421335639</v>
      </c>
      <c r="J1288" s="5">
        <v>0</v>
      </c>
      <c r="K1288" s="5">
        <v>0</v>
      </c>
      <c r="L1288" s="5">
        <v>19.495003804475164</v>
      </c>
      <c r="M1288" s="5">
        <v>272.25</v>
      </c>
      <c r="N1288" s="5">
        <v>15.848214285714285</v>
      </c>
      <c r="O1288" s="5">
        <v>32.366071428571431</v>
      </c>
      <c r="P1288" s="5">
        <v>2.0052083333333335</v>
      </c>
      <c r="Q1288" s="5">
        <v>4.1323744747998763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f t="shared" si="96"/>
        <v>326.71545987110892</v>
      </c>
      <c r="Z1288" s="5">
        <v>0.11359134868999858</v>
      </c>
      <c r="AA1288" s="5">
        <v>0</v>
      </c>
      <c r="AB1288" s="5">
        <f>VLOOKUP($E1288,Parametros!$B$3:$F$14,2,FALSE)</f>
        <v>7</v>
      </c>
      <c r="AC1288" s="5" t="str">
        <f>VLOOKUP($E1288,Parametros!$B$3:$F$14,4,FALSE)</f>
        <v>20227</v>
      </c>
      <c r="AD1288" s="5" t="str">
        <f>VLOOKUP($E1288,Parametros!$B$3:$F$14,5,FALSE)</f>
        <v>2022-7-01</v>
      </c>
      <c r="AE1288" s="5">
        <v>0</v>
      </c>
      <c r="AF1288" t="s">
        <v>456</v>
      </c>
      <c r="AG1288" t="s">
        <v>463</v>
      </c>
      <c r="AH1288" s="40">
        <f t="shared" si="97"/>
        <v>82.965672111059888</v>
      </c>
      <c r="AJ1288" t="str">
        <f t="shared" si="98"/>
        <v>INSERT INTO TABLA_PRESUPUESTO VALUES ('VSR','Crip_Indonesia','14005137-20',2022,'Julio',37.5,'USD',1200,770.823864,0,0,19.495004,272.25,15.848214,32.366071,2.005208,4.132374,0,0,0,0,0,0,0,326.71546,0.113591,0,7,'20227','2022-7-01');</v>
      </c>
    </row>
    <row r="1289" spans="1:36" x14ac:dyDescent="0.2">
      <c r="A1289" s="7" t="s">
        <v>117</v>
      </c>
      <c r="B1289" t="s">
        <v>111</v>
      </c>
      <c r="C1289" t="s">
        <v>289</v>
      </c>
      <c r="D1289">
        <v>2022</v>
      </c>
      <c r="E1289" t="s">
        <v>51</v>
      </c>
      <c r="F1289" s="5">
        <v>37.5</v>
      </c>
      <c r="G1289" t="s">
        <v>134</v>
      </c>
      <c r="H1289" s="5">
        <v>2062.5</v>
      </c>
      <c r="I1289" s="5">
        <v>960.44893316024775</v>
      </c>
      <c r="J1289" s="5">
        <v>0</v>
      </c>
      <c r="K1289" s="5">
        <v>0</v>
      </c>
      <c r="L1289" s="5">
        <v>19.495003804475164</v>
      </c>
      <c r="M1289" s="5">
        <v>0</v>
      </c>
      <c r="N1289" s="5">
        <v>15.848214285714285</v>
      </c>
      <c r="O1289" s="5">
        <v>32.366071428571431</v>
      </c>
      <c r="P1289" s="5">
        <v>2.0052083333333335</v>
      </c>
      <c r="Q1289" s="5">
        <v>7.1025186285622874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f t="shared" si="96"/>
        <v>57.435604024871338</v>
      </c>
      <c r="Z1289" s="5">
        <v>0.11359134868999858</v>
      </c>
      <c r="AA1289" s="5">
        <v>0</v>
      </c>
      <c r="AB1289" s="5">
        <f>VLOOKUP($E1289,Parametros!$B$3:$F$14,2,FALSE)</f>
        <v>7</v>
      </c>
      <c r="AC1289" s="5" t="str">
        <f>VLOOKUP($E1289,Parametros!$B$3:$F$14,4,FALSE)</f>
        <v>20227</v>
      </c>
      <c r="AD1289" s="5" t="str">
        <f>VLOOKUP($E1289,Parametros!$B$3:$F$14,5,FALSE)</f>
        <v>2022-7-01</v>
      </c>
      <c r="AE1289" s="5">
        <v>0</v>
      </c>
      <c r="AF1289" t="s">
        <v>456</v>
      </c>
      <c r="AG1289" t="s">
        <v>463</v>
      </c>
      <c r="AH1289" s="40">
        <f t="shared" si="97"/>
        <v>1025.1204590104057</v>
      </c>
      <c r="AJ1289" t="str">
        <f t="shared" si="98"/>
        <v>INSERT INTO TABLA_PRESUPUESTO VALUES ('VSR','Crip_Indonesia','14005141-20',2022,'Julio',37.5,'USD',2062.5,960.448933,0,0,19.495004,0,15.848214,32.366071,2.005208,7.102519,0,0,0,0,0,0,0,57.435604,0.113591,0,7,'20227','2022-7-01');</v>
      </c>
    </row>
    <row r="1290" spans="1:36" x14ac:dyDescent="0.2">
      <c r="A1290" s="7" t="s">
        <v>117</v>
      </c>
      <c r="B1290" t="s">
        <v>111</v>
      </c>
      <c r="C1290" t="s">
        <v>290</v>
      </c>
      <c r="D1290">
        <v>2022</v>
      </c>
      <c r="E1290" t="s">
        <v>51</v>
      </c>
      <c r="F1290" s="5">
        <v>37.5</v>
      </c>
      <c r="G1290" t="s">
        <v>134</v>
      </c>
      <c r="H1290" s="5">
        <v>2062.5</v>
      </c>
      <c r="I1290" s="5">
        <v>920.37320196261385</v>
      </c>
      <c r="J1290" s="5">
        <v>0</v>
      </c>
      <c r="K1290" s="5">
        <v>0</v>
      </c>
      <c r="L1290" s="5">
        <v>19.495003804475164</v>
      </c>
      <c r="M1290" s="5">
        <v>0</v>
      </c>
      <c r="N1290" s="5">
        <v>15.848214285714285</v>
      </c>
      <c r="O1290" s="5">
        <v>32.366071428571431</v>
      </c>
      <c r="P1290" s="5">
        <v>2.0052083333333335</v>
      </c>
      <c r="Q1290" s="5">
        <v>7.1025186285622874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f t="shared" si="96"/>
        <v>57.435604024871338</v>
      </c>
      <c r="Z1290" s="5">
        <v>0.11359134868999858</v>
      </c>
      <c r="AA1290" s="5">
        <v>0</v>
      </c>
      <c r="AB1290" s="5">
        <f>VLOOKUP($E1290,Parametros!$B$3:$F$14,2,FALSE)</f>
        <v>7</v>
      </c>
      <c r="AC1290" s="5" t="str">
        <f>VLOOKUP($E1290,Parametros!$B$3:$F$14,4,FALSE)</f>
        <v>20227</v>
      </c>
      <c r="AD1290" s="5" t="str">
        <f>VLOOKUP($E1290,Parametros!$B$3:$F$14,5,FALSE)</f>
        <v>2022-7-01</v>
      </c>
      <c r="AE1290" s="5">
        <v>0</v>
      </c>
      <c r="AF1290" t="s">
        <v>456</v>
      </c>
      <c r="AG1290" t="s">
        <v>463</v>
      </c>
      <c r="AH1290" s="40">
        <f t="shared" si="97"/>
        <v>1065.1961902080395</v>
      </c>
      <c r="AJ1290" t="str">
        <f t="shared" si="98"/>
        <v>INSERT INTO TABLA_PRESUPUESTO VALUES ('VSR','Crip_Indonesia','14005142-20',2022,'Julio',37.5,'USD',2062.5,920.373202,0,0,19.495004,0,15.848214,32.366071,2.005208,7.102519,0,0,0,0,0,0,0,57.435604,0.113591,0,7,'20227','2022-7-01');</v>
      </c>
    </row>
    <row r="1291" spans="1:36" x14ac:dyDescent="0.2">
      <c r="A1291" s="7" t="s">
        <v>117</v>
      </c>
      <c r="B1291" t="s">
        <v>111</v>
      </c>
      <c r="C1291" t="s">
        <v>191</v>
      </c>
      <c r="D1291">
        <v>2022</v>
      </c>
      <c r="E1291" t="s">
        <v>51</v>
      </c>
      <c r="F1291" s="5">
        <v>37.5</v>
      </c>
      <c r="G1291" t="s">
        <v>134</v>
      </c>
      <c r="H1291" s="5">
        <v>2062.5</v>
      </c>
      <c r="I1291" s="5">
        <v>1450.1081021004195</v>
      </c>
      <c r="J1291" s="5">
        <v>0</v>
      </c>
      <c r="K1291" s="5">
        <v>0</v>
      </c>
      <c r="L1291" s="5">
        <v>19.495003804475164</v>
      </c>
      <c r="M1291" s="5">
        <v>0</v>
      </c>
      <c r="N1291" s="5">
        <v>15.848214285714285</v>
      </c>
      <c r="O1291" s="5">
        <v>32.366071428571431</v>
      </c>
      <c r="P1291" s="5">
        <v>2.0052083333333335</v>
      </c>
      <c r="Q1291" s="5">
        <v>7.1025186285622874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f t="shared" si="96"/>
        <v>57.435604024871338</v>
      </c>
      <c r="Z1291" s="5">
        <v>0.11359134868999858</v>
      </c>
      <c r="AA1291" s="5">
        <v>0</v>
      </c>
      <c r="AB1291" s="5">
        <f>VLOOKUP($E1291,Parametros!$B$3:$F$14,2,FALSE)</f>
        <v>7</v>
      </c>
      <c r="AC1291" s="5" t="str">
        <f>VLOOKUP($E1291,Parametros!$B$3:$F$14,4,FALSE)</f>
        <v>20227</v>
      </c>
      <c r="AD1291" s="5" t="str">
        <f>VLOOKUP($E1291,Parametros!$B$3:$F$14,5,FALSE)</f>
        <v>2022-7-01</v>
      </c>
      <c r="AE1291" s="5">
        <v>0</v>
      </c>
      <c r="AF1291" t="s">
        <v>456</v>
      </c>
      <c r="AG1291" t="s">
        <v>463</v>
      </c>
      <c r="AH1291" s="40">
        <f t="shared" si="97"/>
        <v>535.46129007023421</v>
      </c>
      <c r="AJ1291" t="str">
        <f t="shared" si="98"/>
        <v>INSERT INTO TABLA_PRESUPUESTO VALUES ('VSR','Crip_Indonesia','14005143-17',2022,'Julio',37.5,'USD',2062.5,1450.108102,0,0,19.495004,0,15.848214,32.366071,2.005208,7.102519,0,0,0,0,0,0,0,57.435604,0.113591,0,7,'20227','2022-7-01');</v>
      </c>
    </row>
    <row r="1292" spans="1:36" x14ac:dyDescent="0.2">
      <c r="A1292" s="7" t="s">
        <v>117</v>
      </c>
      <c r="B1292" t="s">
        <v>78</v>
      </c>
      <c r="C1292" t="s">
        <v>401</v>
      </c>
      <c r="D1292">
        <v>2022</v>
      </c>
      <c r="E1292" t="s">
        <v>51</v>
      </c>
      <c r="F1292" s="5">
        <v>25</v>
      </c>
      <c r="G1292" t="s">
        <v>134</v>
      </c>
      <c r="H1292" s="5">
        <v>5400</v>
      </c>
      <c r="I1292" s="5">
        <v>1711.1099042804235</v>
      </c>
      <c r="J1292" s="5">
        <v>0</v>
      </c>
      <c r="K1292" s="5">
        <v>275</v>
      </c>
      <c r="L1292" s="5">
        <v>12.996669202983444</v>
      </c>
      <c r="M1292" s="5">
        <v>0</v>
      </c>
      <c r="N1292" s="5">
        <v>15.49761822937549</v>
      </c>
      <c r="O1292" s="5">
        <v>21.628052389407564</v>
      </c>
      <c r="P1292" s="5">
        <v>1.3399448549299631</v>
      </c>
      <c r="Q1292" s="5">
        <v>18.595685136599442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f t="shared" si="96"/>
        <v>57.137028176105787</v>
      </c>
      <c r="Z1292" s="5">
        <v>7.5727565793332383E-2</v>
      </c>
      <c r="AA1292" s="5">
        <v>0</v>
      </c>
      <c r="AB1292" s="5">
        <f>VLOOKUP($E1292,Parametros!$B$3:$F$14,2,FALSE)</f>
        <v>7</v>
      </c>
      <c r="AC1292" s="5" t="str">
        <f>VLOOKUP($E1292,Parametros!$B$3:$F$14,4,FALSE)</f>
        <v>20227</v>
      </c>
      <c r="AD1292" s="5" t="str">
        <f>VLOOKUP($E1292,Parametros!$B$3:$F$14,5,FALSE)</f>
        <v>2022-7-01</v>
      </c>
      <c r="AE1292" s="5">
        <v>0</v>
      </c>
      <c r="AF1292" t="s">
        <v>456</v>
      </c>
      <c r="AG1292" t="s">
        <v>464</v>
      </c>
      <c r="AH1292" s="40">
        <f t="shared" si="97"/>
        <v>3343.7563983404875</v>
      </c>
      <c r="AJ1292" t="str">
        <f t="shared" si="98"/>
        <v>INSERT INTO TABLA_PRESUPUESTO VALUES ('VSR','80138-C','14005035-18',2022,'Julio',25,'USD',5400,1711.109904,0,275,12.996669,0,15.497618,21.628052,1.339945,18.595685,0,0,0,0,0,0,0,57.137028,0.075728,0,7,'20227','2022-7-01');</v>
      </c>
    </row>
    <row r="1293" spans="1:36" x14ac:dyDescent="0.2">
      <c r="A1293" s="7" t="s">
        <v>117</v>
      </c>
      <c r="B1293" t="s">
        <v>78</v>
      </c>
      <c r="C1293" t="s">
        <v>402</v>
      </c>
      <c r="D1293">
        <v>2022</v>
      </c>
      <c r="E1293" t="s">
        <v>51</v>
      </c>
      <c r="F1293" s="5">
        <v>50</v>
      </c>
      <c r="G1293" t="s">
        <v>134</v>
      </c>
      <c r="H1293" s="5">
        <v>8100</v>
      </c>
      <c r="I1293" s="5">
        <v>4133.5036008457773</v>
      </c>
      <c r="J1293" s="5">
        <v>0</v>
      </c>
      <c r="K1293" s="5">
        <v>400</v>
      </c>
      <c r="L1293" s="5">
        <v>25.993338405966888</v>
      </c>
      <c r="M1293" s="5">
        <v>0</v>
      </c>
      <c r="N1293" s="5">
        <v>30.995236458750981</v>
      </c>
      <c r="O1293" s="5">
        <v>43.256104778815128</v>
      </c>
      <c r="P1293" s="5">
        <v>2.6798897098599261</v>
      </c>
      <c r="Q1293" s="5">
        <v>27.893527704899167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f t="shared" si="96"/>
        <v>104.97621378391186</v>
      </c>
      <c r="Z1293" s="5">
        <v>0.15145513158666477</v>
      </c>
      <c r="AA1293" s="5">
        <v>0</v>
      </c>
      <c r="AB1293" s="5">
        <f>VLOOKUP($E1293,Parametros!$B$3:$F$14,2,FALSE)</f>
        <v>7</v>
      </c>
      <c r="AC1293" s="5" t="str">
        <f>VLOOKUP($E1293,Parametros!$B$3:$F$14,4,FALSE)</f>
        <v>20227</v>
      </c>
      <c r="AD1293" s="5" t="str">
        <f>VLOOKUP($E1293,Parametros!$B$3:$F$14,5,FALSE)</f>
        <v>2022-7-01</v>
      </c>
      <c r="AE1293" s="5">
        <v>0</v>
      </c>
      <c r="AF1293" t="s">
        <v>456</v>
      </c>
      <c r="AG1293" t="s">
        <v>464</v>
      </c>
      <c r="AH1293" s="40">
        <f t="shared" si="97"/>
        <v>3435.5268469643443</v>
      </c>
      <c r="AJ1293" t="str">
        <f t="shared" si="98"/>
        <v>INSERT INTO TABLA_PRESUPUESTO VALUES ('VSR','80138-C','14005036-18',2022,'Julio',50,'USD',8100,4133.503601,0,400,25.993338,0,30.995236,43.256105,2.67989,27.893528,0,0,0,0,0,0,0,104.976214,0.151455,0,7,'20227','2022-7-01');</v>
      </c>
    </row>
    <row r="1294" spans="1:36" x14ac:dyDescent="0.2">
      <c r="A1294" s="7" t="s">
        <v>117</v>
      </c>
      <c r="B1294" t="s">
        <v>78</v>
      </c>
      <c r="C1294" t="s">
        <v>403</v>
      </c>
      <c r="D1294">
        <v>2022</v>
      </c>
      <c r="E1294" t="s">
        <v>51</v>
      </c>
      <c r="F1294" s="5">
        <v>100</v>
      </c>
      <c r="G1294" t="s">
        <v>134</v>
      </c>
      <c r="H1294" s="5">
        <v>4200</v>
      </c>
      <c r="I1294" s="5">
        <v>2099.7344629625513</v>
      </c>
      <c r="J1294" s="5">
        <v>0</v>
      </c>
      <c r="K1294" s="5">
        <v>800</v>
      </c>
      <c r="L1294" s="5">
        <v>51.986676811933776</v>
      </c>
      <c r="M1294" s="5">
        <v>0</v>
      </c>
      <c r="N1294" s="5">
        <v>61.990472917501961</v>
      </c>
      <c r="O1294" s="5">
        <v>86.512209557630257</v>
      </c>
      <c r="P1294" s="5">
        <v>5.3597794197198523</v>
      </c>
      <c r="Q1294" s="5">
        <v>14.463310661799568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f t="shared" si="96"/>
        <v>168.62868281982495</v>
      </c>
      <c r="Z1294" s="5">
        <v>0.30291026317332953</v>
      </c>
      <c r="AA1294" s="5">
        <v>0</v>
      </c>
      <c r="AB1294" s="5">
        <f>VLOOKUP($E1294,Parametros!$B$3:$F$14,2,FALSE)</f>
        <v>7</v>
      </c>
      <c r="AC1294" s="5" t="str">
        <f>VLOOKUP($E1294,Parametros!$B$3:$F$14,4,FALSE)</f>
        <v>20227</v>
      </c>
      <c r="AD1294" s="5" t="str">
        <f>VLOOKUP($E1294,Parametros!$B$3:$F$14,5,FALSE)</f>
        <v>2022-7-01</v>
      </c>
      <c r="AE1294" s="5">
        <v>0</v>
      </c>
      <c r="AF1294" t="s">
        <v>456</v>
      </c>
      <c r="AG1294" t="s">
        <v>464</v>
      </c>
      <c r="AH1294" s="40">
        <f t="shared" si="97"/>
        <v>1079.6501774056903</v>
      </c>
      <c r="AJ1294" t="str">
        <f t="shared" si="98"/>
        <v>INSERT INTO TABLA_PRESUPUESTO VALUES ('VSR','80138-C','14004232-17',2022,'Julio',100,'USD',4200,2099.734463,0,800,51.986677,0,61.990473,86.51221,5.359779,14.463311,0,0,0,0,0,0,0,168.628683,0.30291,0,7,'20227','2022-7-01');</v>
      </c>
    </row>
    <row r="1295" spans="1:36" x14ac:dyDescent="0.2">
      <c r="A1295" s="7" t="s">
        <v>117</v>
      </c>
      <c r="B1295" t="s">
        <v>78</v>
      </c>
      <c r="C1295" t="s">
        <v>396</v>
      </c>
      <c r="D1295">
        <v>2022</v>
      </c>
      <c r="E1295" t="s">
        <v>51</v>
      </c>
      <c r="F1295" s="5">
        <v>150</v>
      </c>
      <c r="G1295" t="s">
        <v>134</v>
      </c>
      <c r="H1295" s="5">
        <v>4500</v>
      </c>
      <c r="I1295" s="5">
        <v>2128.1005486643726</v>
      </c>
      <c r="J1295" s="5">
        <v>0</v>
      </c>
      <c r="K1295" s="5">
        <v>300</v>
      </c>
      <c r="L1295" s="5">
        <v>77.980015217900657</v>
      </c>
      <c r="M1295" s="5">
        <v>0</v>
      </c>
      <c r="N1295" s="5">
        <v>92.985709376252942</v>
      </c>
      <c r="O1295" s="5">
        <v>129.7683143364454</v>
      </c>
      <c r="P1295" s="5">
        <v>8.039669129579778</v>
      </c>
      <c r="Q1295" s="5">
        <v>15.496404280499537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f t="shared" si="96"/>
        <v>246.74446251753767</v>
      </c>
      <c r="Z1295" s="5">
        <v>0.45436539475999432</v>
      </c>
      <c r="AA1295" s="5">
        <v>0</v>
      </c>
      <c r="AB1295" s="5">
        <f>VLOOKUP($E1295,Parametros!$B$3:$F$14,2,FALSE)</f>
        <v>7</v>
      </c>
      <c r="AC1295" s="5" t="str">
        <f>VLOOKUP($E1295,Parametros!$B$3:$F$14,4,FALSE)</f>
        <v>20227</v>
      </c>
      <c r="AD1295" s="5" t="str">
        <f>VLOOKUP($E1295,Parametros!$B$3:$F$14,5,FALSE)</f>
        <v>2022-7-01</v>
      </c>
      <c r="AE1295" s="5">
        <v>0</v>
      </c>
      <c r="AF1295" t="s">
        <v>456</v>
      </c>
      <c r="AG1295" t="s">
        <v>464</v>
      </c>
      <c r="AH1295" s="40">
        <f t="shared" si="97"/>
        <v>1747.1749736001896</v>
      </c>
      <c r="AJ1295" t="str">
        <f t="shared" si="98"/>
        <v>INSERT INTO TABLA_PRESUPUESTO VALUES ('VSR','80138-C','14004233-21',2022,'Julio',150,'USD',4500,2128.100549,0,300,77.980015,0,92.985709,129.768314,8.039669,15.496404,0,0,0,0,0,0,0,246.744463,0.454365,0,7,'20227','2022-7-01');</v>
      </c>
    </row>
    <row r="1296" spans="1:36" x14ac:dyDescent="0.2">
      <c r="A1296" s="7" t="s">
        <v>117</v>
      </c>
      <c r="B1296" t="s">
        <v>78</v>
      </c>
      <c r="C1296" t="s">
        <v>397</v>
      </c>
      <c r="D1296">
        <v>2022</v>
      </c>
      <c r="E1296" t="s">
        <v>51</v>
      </c>
      <c r="F1296" s="5">
        <v>50</v>
      </c>
      <c r="G1296" t="s">
        <v>134</v>
      </c>
      <c r="H1296" s="5">
        <v>1500</v>
      </c>
      <c r="I1296" s="5">
        <v>720.90495550756259</v>
      </c>
      <c r="J1296" s="5">
        <v>0</v>
      </c>
      <c r="K1296" s="5">
        <v>0</v>
      </c>
      <c r="L1296" s="5">
        <v>25.993338405966888</v>
      </c>
      <c r="M1296" s="5">
        <v>0</v>
      </c>
      <c r="N1296" s="5">
        <v>30.995236458750981</v>
      </c>
      <c r="O1296" s="5">
        <v>43.256104778815128</v>
      </c>
      <c r="P1296" s="5">
        <v>2.6798897098599261</v>
      </c>
      <c r="Q1296" s="5">
        <v>5.1654680934998458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f t="shared" si="96"/>
        <v>82.248154172512528</v>
      </c>
      <c r="Z1296" s="5">
        <v>0.15145513158666477</v>
      </c>
      <c r="AA1296" s="5">
        <v>0</v>
      </c>
      <c r="AB1296" s="5">
        <f>VLOOKUP($E1296,Parametros!$B$3:$F$14,2,FALSE)</f>
        <v>7</v>
      </c>
      <c r="AC1296" s="5" t="str">
        <f>VLOOKUP($E1296,Parametros!$B$3:$F$14,4,FALSE)</f>
        <v>20227</v>
      </c>
      <c r="AD1296" s="5" t="str">
        <f>VLOOKUP($E1296,Parametros!$B$3:$F$14,5,FALSE)</f>
        <v>2022-7-01</v>
      </c>
      <c r="AE1296" s="5">
        <v>0</v>
      </c>
      <c r="AF1296" t="s">
        <v>456</v>
      </c>
      <c r="AG1296" t="s">
        <v>464</v>
      </c>
      <c r="AH1296" s="40">
        <f t="shared" si="97"/>
        <v>670.85355191395786</v>
      </c>
      <c r="AJ1296" t="str">
        <f t="shared" si="98"/>
        <v>INSERT INTO TABLA_PRESUPUESTO VALUES ('VSR','80138-C','14004230-21',2022,'Julio',50,'USD',1500,720.904956,0,0,25.993338,0,30.995236,43.256105,2.67989,5.165468,0,0,0,0,0,0,0,82.248154,0.151455,0,7,'20227','2022-7-01');</v>
      </c>
    </row>
    <row r="1297" spans="1:36" x14ac:dyDescent="0.2">
      <c r="A1297" s="7" t="s">
        <v>117</v>
      </c>
      <c r="B1297" t="s">
        <v>404</v>
      </c>
      <c r="C1297" t="s">
        <v>122</v>
      </c>
      <c r="D1297">
        <v>2022</v>
      </c>
      <c r="E1297" t="s">
        <v>51</v>
      </c>
      <c r="F1297" s="5">
        <v>5</v>
      </c>
      <c r="G1297" t="s">
        <v>134</v>
      </c>
      <c r="H1297" s="5">
        <v>540</v>
      </c>
      <c r="I1297" s="5">
        <v>272.97549127167224</v>
      </c>
      <c r="J1297" s="5">
        <v>0</v>
      </c>
      <c r="K1297" s="5">
        <v>0</v>
      </c>
      <c r="L1297" s="5">
        <v>2.5993338405966888</v>
      </c>
      <c r="M1297" s="5">
        <v>0</v>
      </c>
      <c r="N1297" s="5">
        <v>1.0816498316498318</v>
      </c>
      <c r="O1297" s="5">
        <v>2.2095959595959598</v>
      </c>
      <c r="P1297" s="5">
        <v>0.22685185185185192</v>
      </c>
      <c r="Q1297" s="5">
        <v>1.8595685136599445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f t="shared" si="96"/>
        <v>5.3928116699162549</v>
      </c>
      <c r="Z1297" s="5">
        <v>1.5145513158666477E-2</v>
      </c>
      <c r="AA1297" s="5">
        <v>0</v>
      </c>
      <c r="AB1297" s="5">
        <f>VLOOKUP($E1297,Parametros!$B$3:$F$14,2,FALSE)</f>
        <v>7</v>
      </c>
      <c r="AC1297" s="5" t="str">
        <f>VLOOKUP($E1297,Parametros!$B$3:$F$14,4,FALSE)</f>
        <v>20227</v>
      </c>
      <c r="AD1297" s="5" t="str">
        <f>VLOOKUP($E1297,Parametros!$B$3:$F$14,5,FALSE)</f>
        <v>2022-7-01</v>
      </c>
      <c r="AE1297" s="5">
        <v>0</v>
      </c>
      <c r="AF1297" t="s">
        <v>456</v>
      </c>
      <c r="AG1297" t="s">
        <v>465</v>
      </c>
      <c r="AH1297" s="40">
        <f t="shared" si="97"/>
        <v>259.03236321781486</v>
      </c>
      <c r="AJ1297" t="str">
        <f t="shared" si="98"/>
        <v>INSERT INTO TABLA_PRESUPUESTO VALUES ('VSR','80140-C','14005080-18',2022,'Julio',5,'USD',540,272.975491,0,0,2.599334,0,1.08165,2.209596,0.226852,1.859569,0,0,0,0,0,0,0,5.392812,0.015146,0,7,'20227','2022-7-01');</v>
      </c>
    </row>
    <row r="1298" spans="1:36" x14ac:dyDescent="0.2">
      <c r="A1298" s="7" t="s">
        <v>117</v>
      </c>
      <c r="B1298" t="s">
        <v>404</v>
      </c>
      <c r="C1298" t="s">
        <v>124</v>
      </c>
      <c r="D1298">
        <v>2022</v>
      </c>
      <c r="E1298" t="s">
        <v>51</v>
      </c>
      <c r="F1298" s="5">
        <v>25</v>
      </c>
      <c r="G1298" t="s">
        <v>134</v>
      </c>
      <c r="H1298" s="5">
        <v>1025</v>
      </c>
      <c r="I1298" s="5">
        <v>421.0758197290408</v>
      </c>
      <c r="J1298" s="5">
        <v>0</v>
      </c>
      <c r="K1298" s="5">
        <v>0</v>
      </c>
      <c r="L1298" s="5">
        <v>12.996669202983444</v>
      </c>
      <c r="M1298" s="5">
        <v>0</v>
      </c>
      <c r="N1298" s="5">
        <v>5.4082491582491583</v>
      </c>
      <c r="O1298" s="5">
        <v>11.047979797979799</v>
      </c>
      <c r="P1298" s="5">
        <v>1.1342592592592593</v>
      </c>
      <c r="Q1298" s="5">
        <v>3.5297365305582278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f t="shared" si="96"/>
        <v>21.195952311839779</v>
      </c>
      <c r="Z1298" s="5">
        <v>7.5727565793332383E-2</v>
      </c>
      <c r="AA1298" s="5">
        <v>0</v>
      </c>
      <c r="AB1298" s="5">
        <f>VLOOKUP($E1298,Parametros!$B$3:$F$14,2,FALSE)</f>
        <v>7</v>
      </c>
      <c r="AC1298" s="5" t="str">
        <f>VLOOKUP($E1298,Parametros!$B$3:$F$14,4,FALSE)</f>
        <v>20227</v>
      </c>
      <c r="AD1298" s="5" t="str">
        <f>VLOOKUP($E1298,Parametros!$B$3:$F$14,5,FALSE)</f>
        <v>2022-7-01</v>
      </c>
      <c r="AE1298" s="5">
        <v>0</v>
      </c>
      <c r="AF1298" t="s">
        <v>456</v>
      </c>
      <c r="AG1298" t="s">
        <v>465</v>
      </c>
      <c r="AH1298" s="40">
        <f t="shared" si="97"/>
        <v>569.73155875613588</v>
      </c>
      <c r="AJ1298" t="str">
        <f t="shared" si="98"/>
        <v>INSERT INTO TABLA_PRESUPUESTO VALUES ('VSR','80140-C','14005050-21',2022,'Julio',25,'USD',1025,421.07582,0,0,12.996669,0,5.408249,11.04798,1.134259,3.529737,0,0,0,0,0,0,0,21.195952,0.075728,0,7,'20227','2022-7-01');</v>
      </c>
    </row>
    <row r="1299" spans="1:36" x14ac:dyDescent="0.2">
      <c r="A1299" s="7" t="s">
        <v>117</v>
      </c>
      <c r="B1299" t="s">
        <v>404</v>
      </c>
      <c r="C1299" t="s">
        <v>395</v>
      </c>
      <c r="D1299">
        <v>2022</v>
      </c>
      <c r="E1299" t="s">
        <v>51</v>
      </c>
      <c r="F1299" s="5">
        <v>25</v>
      </c>
      <c r="G1299" t="s">
        <v>134</v>
      </c>
      <c r="H1299" s="5">
        <v>1025</v>
      </c>
      <c r="I1299" s="5">
        <v>340.24146426558184</v>
      </c>
      <c r="J1299" s="5">
        <v>0</v>
      </c>
      <c r="K1299" s="5">
        <v>0</v>
      </c>
      <c r="L1299" s="5">
        <v>12.996669202983444</v>
      </c>
      <c r="M1299" s="5">
        <v>0</v>
      </c>
      <c r="N1299" s="5">
        <v>5.4082491582491583</v>
      </c>
      <c r="O1299" s="5">
        <v>11.047979797979799</v>
      </c>
      <c r="P1299" s="5">
        <v>1.1342592592592593</v>
      </c>
      <c r="Q1299" s="5">
        <v>3.5297365305582278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f t="shared" si="96"/>
        <v>21.195952311839779</v>
      </c>
      <c r="Z1299" s="5">
        <v>7.5727565793332383E-2</v>
      </c>
      <c r="AA1299" s="5">
        <v>0</v>
      </c>
      <c r="AB1299" s="5">
        <f>VLOOKUP($E1299,Parametros!$B$3:$F$14,2,FALSE)</f>
        <v>7</v>
      </c>
      <c r="AC1299" s="5" t="str">
        <f>VLOOKUP($E1299,Parametros!$B$3:$F$14,4,FALSE)</f>
        <v>20227</v>
      </c>
      <c r="AD1299" s="5" t="str">
        <f>VLOOKUP($E1299,Parametros!$B$3:$F$14,5,FALSE)</f>
        <v>2022-7-01</v>
      </c>
      <c r="AE1299" s="5">
        <v>0</v>
      </c>
      <c r="AF1299" t="s">
        <v>456</v>
      </c>
      <c r="AG1299" t="s">
        <v>465</v>
      </c>
      <c r="AH1299" s="40">
        <f t="shared" si="97"/>
        <v>650.5659142195949</v>
      </c>
      <c r="AJ1299" t="str">
        <f t="shared" si="98"/>
        <v>INSERT INTO TABLA_PRESUPUESTO VALUES ('VSR','80140-C','14005054-21',2022,'Julio',25,'USD',1025,340.241464,0,0,12.996669,0,5.408249,11.04798,1.134259,3.529737,0,0,0,0,0,0,0,21.195952,0.075728,0,7,'20227','2022-7-01');</v>
      </c>
    </row>
    <row r="1300" spans="1:36" x14ac:dyDescent="0.2">
      <c r="A1300" s="7" t="s">
        <v>117</v>
      </c>
      <c r="B1300" t="s">
        <v>404</v>
      </c>
      <c r="C1300" t="s">
        <v>132</v>
      </c>
      <c r="D1300">
        <v>2022</v>
      </c>
      <c r="E1300" t="s">
        <v>51</v>
      </c>
      <c r="F1300" s="5">
        <v>25</v>
      </c>
      <c r="G1300" t="s">
        <v>134</v>
      </c>
      <c r="H1300" s="5">
        <v>1525</v>
      </c>
      <c r="I1300" s="5">
        <v>798.8139998494803</v>
      </c>
      <c r="J1300" s="5">
        <v>0</v>
      </c>
      <c r="K1300" s="5">
        <v>0</v>
      </c>
      <c r="L1300" s="5">
        <v>12.996669202983444</v>
      </c>
      <c r="M1300" s="5">
        <v>0</v>
      </c>
      <c r="N1300" s="5">
        <v>5.4082491582491583</v>
      </c>
      <c r="O1300" s="5">
        <v>11.047979797979799</v>
      </c>
      <c r="P1300" s="5">
        <v>1.1342592592592593</v>
      </c>
      <c r="Q1300" s="5">
        <v>5.2515592283915096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f t="shared" si="96"/>
        <v>22.917775009673061</v>
      </c>
      <c r="Z1300" s="5">
        <v>7.5727565793332383E-2</v>
      </c>
      <c r="AA1300" s="5">
        <v>0</v>
      </c>
      <c r="AB1300" s="5">
        <f>VLOOKUP($E1300,Parametros!$B$3:$F$14,2,FALSE)</f>
        <v>7</v>
      </c>
      <c r="AC1300" s="5" t="str">
        <f>VLOOKUP($E1300,Parametros!$B$3:$F$14,4,FALSE)</f>
        <v>20227</v>
      </c>
      <c r="AD1300" s="5" t="str">
        <f>VLOOKUP($E1300,Parametros!$B$3:$F$14,5,FALSE)</f>
        <v>2022-7-01</v>
      </c>
      <c r="AE1300" s="5">
        <v>0</v>
      </c>
      <c r="AF1300" t="s">
        <v>456</v>
      </c>
      <c r="AG1300" t="s">
        <v>465</v>
      </c>
      <c r="AH1300" s="40">
        <f t="shared" si="97"/>
        <v>690.27155593786313</v>
      </c>
      <c r="AJ1300" t="str">
        <f t="shared" si="98"/>
        <v>INSERT INTO TABLA_PRESUPUESTO VALUES ('VSR','80140-C','14005075-18',2022,'Julio',25,'USD',1525,798.814,0,0,12.996669,0,5.408249,11.04798,1.134259,5.251559,0,0,0,0,0,0,0,22.917775,0.075728,0,7,'20227','2022-7-01');</v>
      </c>
    </row>
    <row r="1301" spans="1:36" x14ac:dyDescent="0.2">
      <c r="A1301" s="7" t="s">
        <v>117</v>
      </c>
      <c r="B1301" t="s">
        <v>404</v>
      </c>
      <c r="C1301" t="s">
        <v>405</v>
      </c>
      <c r="D1301">
        <v>2022</v>
      </c>
      <c r="E1301" t="s">
        <v>51</v>
      </c>
      <c r="F1301" s="5">
        <v>5</v>
      </c>
      <c r="G1301" t="s">
        <v>134</v>
      </c>
      <c r="H1301" s="5">
        <v>305</v>
      </c>
      <c r="I1301" s="5">
        <v>120.41538043998071</v>
      </c>
      <c r="J1301" s="5">
        <v>0</v>
      </c>
      <c r="K1301" s="5">
        <v>0</v>
      </c>
      <c r="L1301" s="5">
        <v>2.5993338405966888</v>
      </c>
      <c r="M1301" s="5">
        <v>0</v>
      </c>
      <c r="N1301" s="5">
        <v>1.0816498316498318</v>
      </c>
      <c r="O1301" s="5">
        <v>2.2095959595959598</v>
      </c>
      <c r="P1301" s="5">
        <v>0.22685185185185192</v>
      </c>
      <c r="Q1301" s="5">
        <v>1.0503118456783018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f t="shared" si="96"/>
        <v>4.5835550019346121</v>
      </c>
      <c r="Z1301" s="5">
        <v>1.5145513158666477E-2</v>
      </c>
      <c r="AA1301" s="5">
        <v>0</v>
      </c>
      <c r="AB1301" s="5">
        <f>VLOOKUP($E1301,Parametros!$B$3:$F$14,2,FALSE)</f>
        <v>7</v>
      </c>
      <c r="AC1301" s="5" t="str">
        <f>VLOOKUP($E1301,Parametros!$B$3:$F$14,4,FALSE)</f>
        <v>20227</v>
      </c>
      <c r="AD1301" s="5" t="str">
        <f>VLOOKUP($E1301,Parametros!$B$3:$F$14,5,FALSE)</f>
        <v>2022-7-01</v>
      </c>
      <c r="AE1301" s="5">
        <v>0</v>
      </c>
      <c r="AF1301" t="s">
        <v>456</v>
      </c>
      <c r="AG1301" t="s">
        <v>465</v>
      </c>
      <c r="AH1301" s="40">
        <f t="shared" si="97"/>
        <v>177.40173071748799</v>
      </c>
      <c r="AJ1301" t="str">
        <f t="shared" si="98"/>
        <v>INSERT INTO TABLA_PRESUPUESTO VALUES ('VSR','80140-C','14005077-18',2022,'Julio',5,'USD',305,120.41538,0,0,2.599334,0,1.08165,2.209596,0.226852,1.050312,0,0,0,0,0,0,0,4.583555,0.015146,0,7,'20227','2022-7-01');</v>
      </c>
    </row>
    <row r="1302" spans="1:36" x14ac:dyDescent="0.2">
      <c r="A1302" s="7" t="s">
        <v>117</v>
      </c>
      <c r="B1302" t="s">
        <v>107</v>
      </c>
      <c r="C1302" t="s">
        <v>118</v>
      </c>
      <c r="D1302">
        <v>2022</v>
      </c>
      <c r="E1302" t="s">
        <v>52</v>
      </c>
      <c r="F1302" s="5">
        <v>360</v>
      </c>
      <c r="G1302" t="s">
        <v>119</v>
      </c>
      <c r="H1302" s="5">
        <v>11559.5</v>
      </c>
      <c r="I1302" s="5">
        <v>6755.1235790629935</v>
      </c>
      <c r="J1302" s="5">
        <v>0</v>
      </c>
      <c r="K1302" s="5">
        <v>1350</v>
      </c>
      <c r="L1302" s="5">
        <v>99.484870309233145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39.806818951207646</v>
      </c>
      <c r="S1302" s="5">
        <v>0</v>
      </c>
      <c r="T1302" s="5">
        <v>0</v>
      </c>
      <c r="U1302" s="5">
        <v>142.5</v>
      </c>
      <c r="V1302" s="5">
        <v>0</v>
      </c>
      <c r="W1302" s="5">
        <v>0</v>
      </c>
      <c r="X1302" s="5">
        <v>0</v>
      </c>
      <c r="Y1302" s="5">
        <f t="shared" si="96"/>
        <v>227.72597285725487</v>
      </c>
      <c r="Z1302" s="5">
        <v>0</v>
      </c>
      <c r="AA1302" s="5">
        <v>45.419153906047235</v>
      </c>
      <c r="AB1302" s="5">
        <f>VLOOKUP($E1302,Parametros!$B$3:$F$14,2,FALSE)</f>
        <v>8</v>
      </c>
      <c r="AC1302" s="5" t="str">
        <f>VLOOKUP($E1302,Parametros!$B$3:$F$14,4,FALSE)</f>
        <v>20228</v>
      </c>
      <c r="AD1302" s="5" t="str">
        <f>VLOOKUP($E1302,Parametros!$B$3:$F$14,5,FALSE)</f>
        <v>2022-8-01</v>
      </c>
      <c r="AE1302" s="5">
        <v>0</v>
      </c>
      <c r="AF1302" t="s">
        <v>407</v>
      </c>
      <c r="AG1302" t="s">
        <v>408</v>
      </c>
      <c r="AH1302" s="40">
        <f t="shared" si="97"/>
        <v>3127.1655777705196</v>
      </c>
      <c r="AJ1302" t="str">
        <f t="shared" si="98"/>
        <v>INSERT INTO TABLA_PRESUPUESTO VALUES ('VSR','96568970-C','14005058-20',2022,'Agosto',360,'CLP',11559.5,6755.123579,0,1350,99.48487,0,0,0,0,0,39.806819,0,0,142.5,0,0,0,227.725973,0,45.419154,8,'20228','2022-8-01');</v>
      </c>
    </row>
    <row r="1303" spans="1:36" x14ac:dyDescent="0.2">
      <c r="A1303" s="7" t="s">
        <v>117</v>
      </c>
      <c r="B1303" t="s">
        <v>107</v>
      </c>
      <c r="C1303" t="s">
        <v>120</v>
      </c>
      <c r="D1303">
        <v>2022</v>
      </c>
      <c r="E1303" t="s">
        <v>52</v>
      </c>
      <c r="F1303" s="5">
        <v>240</v>
      </c>
      <c r="G1303" t="s">
        <v>119</v>
      </c>
      <c r="H1303" s="5">
        <v>7706.333333333333</v>
      </c>
      <c r="I1303" s="5">
        <v>4743.3430699301061</v>
      </c>
      <c r="J1303" s="5">
        <v>0</v>
      </c>
      <c r="K1303" s="5">
        <v>900</v>
      </c>
      <c r="L1303" s="5">
        <v>66.323246872822097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26.537879300805095</v>
      </c>
      <c r="S1303" s="5">
        <v>0</v>
      </c>
      <c r="T1303" s="5">
        <v>0</v>
      </c>
      <c r="U1303" s="5">
        <v>95</v>
      </c>
      <c r="V1303" s="5">
        <v>0</v>
      </c>
      <c r="W1303" s="5">
        <v>0</v>
      </c>
      <c r="X1303" s="5">
        <v>0</v>
      </c>
      <c r="Y1303" s="5">
        <f t="shared" si="96"/>
        <v>151.81731523816993</v>
      </c>
      <c r="Z1303" s="5">
        <v>0</v>
      </c>
      <c r="AA1303" s="5">
        <v>30.279435937364823</v>
      </c>
      <c r="AB1303" s="5">
        <f>VLOOKUP($E1303,Parametros!$B$3:$F$14,2,FALSE)</f>
        <v>8</v>
      </c>
      <c r="AC1303" s="5" t="str">
        <f>VLOOKUP($E1303,Parametros!$B$3:$F$14,4,FALSE)</f>
        <v>20228</v>
      </c>
      <c r="AD1303" s="5" t="str">
        <f>VLOOKUP($E1303,Parametros!$B$3:$F$14,5,FALSE)</f>
        <v>2022-8-01</v>
      </c>
      <c r="AE1303" s="5">
        <v>0</v>
      </c>
      <c r="AF1303" t="s">
        <v>407</v>
      </c>
      <c r="AG1303" t="s">
        <v>408</v>
      </c>
      <c r="AH1303" s="40">
        <f t="shared" si="97"/>
        <v>1844.8497012922353</v>
      </c>
      <c r="AJ1303" t="str">
        <f t="shared" si="98"/>
        <v>INSERT INTO TABLA_PRESUPUESTO VALUES ('VSR','96568970-C','14005057-20',2022,'Agosto',240,'CLP',7706.333333,4743.34307,0,900,66.323247,0,0,0,0,0,26.537879,0,0,95,0,0,0,151.817315,0,30.279436,8,'20228','2022-8-01');</v>
      </c>
    </row>
    <row r="1304" spans="1:36" x14ac:dyDescent="0.2">
      <c r="A1304" s="7" t="s">
        <v>117</v>
      </c>
      <c r="B1304" t="s">
        <v>107</v>
      </c>
      <c r="C1304" t="s">
        <v>121</v>
      </c>
      <c r="D1304">
        <v>2022</v>
      </c>
      <c r="E1304" t="s">
        <v>52</v>
      </c>
      <c r="F1304" s="5">
        <v>360</v>
      </c>
      <c r="G1304" t="s">
        <v>119</v>
      </c>
      <c r="H1304" s="5">
        <v>11559.5</v>
      </c>
      <c r="I1304" s="5">
        <v>7172.4750959774228</v>
      </c>
      <c r="J1304" s="5">
        <v>0</v>
      </c>
      <c r="K1304" s="5">
        <v>1350</v>
      </c>
      <c r="L1304" s="5">
        <v>99.484870309233145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39.806818951207646</v>
      </c>
      <c r="S1304" s="5">
        <v>0</v>
      </c>
      <c r="T1304" s="5">
        <v>0</v>
      </c>
      <c r="U1304" s="5">
        <v>142.5</v>
      </c>
      <c r="V1304" s="5">
        <v>0</v>
      </c>
      <c r="W1304" s="5">
        <v>0</v>
      </c>
      <c r="X1304" s="5">
        <v>0</v>
      </c>
      <c r="Y1304" s="5">
        <f t="shared" si="96"/>
        <v>227.72597285725487</v>
      </c>
      <c r="Z1304" s="5">
        <v>0</v>
      </c>
      <c r="AA1304" s="5">
        <v>45.419153906047235</v>
      </c>
      <c r="AB1304" s="5">
        <f>VLOOKUP($E1304,Parametros!$B$3:$F$14,2,FALSE)</f>
        <v>8</v>
      </c>
      <c r="AC1304" s="5" t="str">
        <f>VLOOKUP($E1304,Parametros!$B$3:$F$14,4,FALSE)</f>
        <v>20228</v>
      </c>
      <c r="AD1304" s="5" t="str">
        <f>VLOOKUP($E1304,Parametros!$B$3:$F$14,5,FALSE)</f>
        <v>2022-8-01</v>
      </c>
      <c r="AE1304" s="5">
        <v>0</v>
      </c>
      <c r="AF1304" t="s">
        <v>407</v>
      </c>
      <c r="AG1304" t="s">
        <v>408</v>
      </c>
      <c r="AH1304" s="40">
        <f t="shared" si="97"/>
        <v>2709.8140608560893</v>
      </c>
      <c r="AJ1304" t="str">
        <f t="shared" si="98"/>
        <v>INSERT INTO TABLA_PRESUPUESTO VALUES ('VSR','96568970-C','14005059-20',2022,'Agosto',360,'CLP',11559.5,7172.475096,0,1350,99.48487,0,0,0,0,0,39.806819,0,0,142.5,0,0,0,227.725973,0,45.419154,8,'20228','2022-8-01');</v>
      </c>
    </row>
    <row r="1305" spans="1:36" x14ac:dyDescent="0.2">
      <c r="A1305" s="7" t="s">
        <v>117</v>
      </c>
      <c r="B1305" t="s">
        <v>107</v>
      </c>
      <c r="C1305" t="s">
        <v>122</v>
      </c>
      <c r="D1305">
        <v>2022</v>
      </c>
      <c r="E1305" t="s">
        <v>52</v>
      </c>
      <c r="F1305" s="5">
        <v>9</v>
      </c>
      <c r="G1305" t="s">
        <v>119</v>
      </c>
      <c r="H1305" s="5">
        <v>798.75</v>
      </c>
      <c r="I1305" s="5">
        <v>500.89642775895311</v>
      </c>
      <c r="J1305" s="5">
        <v>0</v>
      </c>
      <c r="K1305" s="5">
        <v>79.875</v>
      </c>
      <c r="L1305" s="5">
        <v>2.4871217577308284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2.7506117597886677</v>
      </c>
      <c r="S1305" s="5">
        <v>0</v>
      </c>
      <c r="T1305" s="5">
        <v>0</v>
      </c>
      <c r="U1305" s="5">
        <v>3.5625</v>
      </c>
      <c r="V1305" s="5">
        <v>0</v>
      </c>
      <c r="W1305" s="5">
        <v>0</v>
      </c>
      <c r="X1305" s="5">
        <v>0</v>
      </c>
      <c r="Y1305" s="5">
        <f t="shared" si="96"/>
        <v>7.4485906074398489</v>
      </c>
      <c r="Z1305" s="5">
        <v>0</v>
      </c>
      <c r="AA1305" s="5">
        <v>1.135478847651181</v>
      </c>
      <c r="AB1305" s="5">
        <f>VLOOKUP($E1305,Parametros!$B$3:$F$14,2,FALSE)</f>
        <v>8</v>
      </c>
      <c r="AC1305" s="5" t="str">
        <f>VLOOKUP($E1305,Parametros!$B$3:$F$14,4,FALSE)</f>
        <v>20228</v>
      </c>
      <c r="AD1305" s="5" t="str">
        <f>VLOOKUP($E1305,Parametros!$B$3:$F$14,5,FALSE)</f>
        <v>2022-8-01</v>
      </c>
      <c r="AE1305" s="5">
        <v>0</v>
      </c>
      <c r="AF1305" t="s">
        <v>407</v>
      </c>
      <c r="AG1305" t="s">
        <v>408</v>
      </c>
      <c r="AH1305" s="40">
        <f t="shared" si="97"/>
        <v>208.04285987587625</v>
      </c>
      <c r="AJ1305" t="str">
        <f t="shared" si="98"/>
        <v>INSERT INTO TABLA_PRESUPUESTO VALUES ('VSR','96568970-C','14005080-18',2022,'Agosto',9,'CLP',798.75,500.896428,0,79.875,2.487122,0,0,0,0,0,2.750612,0,0,3.5625,0,0,0,7.448591,0,1.135479,8,'20228','2022-8-01');</v>
      </c>
    </row>
    <row r="1306" spans="1:36" x14ac:dyDescent="0.2">
      <c r="A1306" s="7" t="s">
        <v>117</v>
      </c>
      <c r="B1306" t="s">
        <v>107</v>
      </c>
      <c r="C1306" t="s">
        <v>123</v>
      </c>
      <c r="D1306">
        <v>2022</v>
      </c>
      <c r="E1306" t="s">
        <v>52</v>
      </c>
      <c r="F1306" s="5">
        <v>3000</v>
      </c>
      <c r="G1306" t="s">
        <v>119</v>
      </c>
      <c r="H1306" s="5">
        <v>70066.666666666672</v>
      </c>
      <c r="I1306" s="5">
        <v>50868.521739811855</v>
      </c>
      <c r="J1306" s="5">
        <v>0</v>
      </c>
      <c r="K1306" s="5">
        <v>3750</v>
      </c>
      <c r="L1306" s="5">
        <v>829.04058591027615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241.28475405637059</v>
      </c>
      <c r="S1306" s="5">
        <v>0</v>
      </c>
      <c r="T1306" s="5">
        <v>0</v>
      </c>
      <c r="U1306" s="5">
        <v>1187.5</v>
      </c>
      <c r="V1306" s="5">
        <v>0</v>
      </c>
      <c r="W1306" s="5">
        <v>0</v>
      </c>
      <c r="X1306" s="5">
        <v>0</v>
      </c>
      <c r="Y1306" s="5">
        <f t="shared" ref="Y1306:Y1330" si="99">+M1306+N1306+O1306+P1306+T1306+U1306+V1306+Z1306+AA1306+S1306+X1306+Q1306+R1306</f>
        <v>1807.2777032734309</v>
      </c>
      <c r="Z1306" s="5">
        <v>0</v>
      </c>
      <c r="AA1306" s="5">
        <v>378.4929492170603</v>
      </c>
      <c r="AB1306" s="5">
        <f>VLOOKUP($E1306,Parametros!$B$3:$F$14,2,FALSE)</f>
        <v>8</v>
      </c>
      <c r="AC1306" s="5" t="str">
        <f>VLOOKUP($E1306,Parametros!$B$3:$F$14,4,FALSE)</f>
        <v>20228</v>
      </c>
      <c r="AD1306" s="5" t="str">
        <f>VLOOKUP($E1306,Parametros!$B$3:$F$14,5,FALSE)</f>
        <v>2022-8-01</v>
      </c>
      <c r="AE1306" s="5">
        <v>0</v>
      </c>
      <c r="AF1306" t="s">
        <v>407</v>
      </c>
      <c r="AG1306" t="s">
        <v>408</v>
      </c>
      <c r="AH1306" s="40">
        <f t="shared" ref="AH1306:AH1330" si="100">+H1306-SUM(I1306:X1306)-SUM(Z1306:AA1306)</f>
        <v>12811.826637671114</v>
      </c>
      <c r="AJ1306" t="str">
        <f t="shared" si="98"/>
        <v>INSERT INTO TABLA_PRESUPUESTO VALUES ('VSR','96568970-C','14005051-20',2022,'Agosto',3000,'CLP',70066.666667,50868.5217399999,0,3750,829.040586,0,0,0,0,0,241.284754,0,0,1187.5,0,0,0,1807.277703,0,378.492949,8,'20228','2022-8-01');</v>
      </c>
    </row>
    <row r="1307" spans="1:36" x14ac:dyDescent="0.2">
      <c r="A1307" s="7" t="s">
        <v>117</v>
      </c>
      <c r="B1307" t="s">
        <v>107</v>
      </c>
      <c r="C1307" t="s">
        <v>124</v>
      </c>
      <c r="D1307">
        <v>2022</v>
      </c>
      <c r="E1307" t="s">
        <v>52</v>
      </c>
      <c r="F1307" s="5">
        <v>3000</v>
      </c>
      <c r="G1307" t="s">
        <v>119</v>
      </c>
      <c r="H1307" s="5">
        <v>70066.666666666672</v>
      </c>
      <c r="I1307" s="5">
        <v>44001.002548303542</v>
      </c>
      <c r="J1307" s="5">
        <v>0</v>
      </c>
      <c r="K1307" s="5">
        <v>3750</v>
      </c>
      <c r="L1307" s="5">
        <v>829.04058591027615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241.28475405637059</v>
      </c>
      <c r="S1307" s="5">
        <v>0</v>
      </c>
      <c r="T1307" s="5">
        <v>0</v>
      </c>
      <c r="U1307" s="5">
        <v>1187.5</v>
      </c>
      <c r="V1307" s="5">
        <v>0</v>
      </c>
      <c r="W1307" s="5">
        <v>0</v>
      </c>
      <c r="X1307" s="5">
        <v>0</v>
      </c>
      <c r="Y1307" s="5">
        <f t="shared" si="99"/>
        <v>1807.2777032734309</v>
      </c>
      <c r="Z1307" s="5">
        <v>0</v>
      </c>
      <c r="AA1307" s="5">
        <v>378.4929492170603</v>
      </c>
      <c r="AB1307" s="5">
        <f>VLOOKUP($E1307,Parametros!$B$3:$F$14,2,FALSE)</f>
        <v>8</v>
      </c>
      <c r="AC1307" s="5" t="str">
        <f>VLOOKUP($E1307,Parametros!$B$3:$F$14,4,FALSE)</f>
        <v>20228</v>
      </c>
      <c r="AD1307" s="5" t="str">
        <f>VLOOKUP($E1307,Parametros!$B$3:$F$14,5,FALSE)</f>
        <v>2022-8-01</v>
      </c>
      <c r="AE1307" s="5">
        <v>0</v>
      </c>
      <c r="AF1307" t="s">
        <v>407</v>
      </c>
      <c r="AG1307" t="s">
        <v>408</v>
      </c>
      <c r="AH1307" s="40">
        <f t="shared" si="100"/>
        <v>19679.345829179427</v>
      </c>
      <c r="AJ1307" t="str">
        <f t="shared" si="98"/>
        <v>INSERT INTO TABLA_PRESUPUESTO VALUES ('VSR','96568970-C','14005050-21',2022,'Agosto',3000,'CLP',70066.666667,44001.002548,0,3750,829.040586,0,0,0,0,0,241.284754,0,0,1187.5,0,0,0,1807.277703,0,378.492949,8,'20228','2022-8-01');</v>
      </c>
    </row>
    <row r="1308" spans="1:36" x14ac:dyDescent="0.2">
      <c r="A1308" s="7" t="s">
        <v>117</v>
      </c>
      <c r="B1308" t="s">
        <v>107</v>
      </c>
      <c r="C1308" t="s">
        <v>125</v>
      </c>
      <c r="D1308">
        <v>2022</v>
      </c>
      <c r="E1308" t="s">
        <v>52</v>
      </c>
      <c r="F1308" s="5">
        <v>3360</v>
      </c>
      <c r="G1308" t="s">
        <v>119</v>
      </c>
      <c r="H1308" s="5">
        <v>78474.666666666672</v>
      </c>
      <c r="I1308" s="5">
        <v>51228.815427444773</v>
      </c>
      <c r="J1308" s="5">
        <v>0</v>
      </c>
      <c r="K1308" s="5">
        <v>4200</v>
      </c>
      <c r="L1308" s="5">
        <v>928.52545621950935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270.23892454313506</v>
      </c>
      <c r="S1308" s="5">
        <v>0</v>
      </c>
      <c r="T1308" s="5">
        <v>0</v>
      </c>
      <c r="U1308" s="5">
        <v>1330</v>
      </c>
      <c r="V1308" s="5">
        <v>0</v>
      </c>
      <c r="W1308" s="5">
        <v>0</v>
      </c>
      <c r="X1308" s="5">
        <v>0</v>
      </c>
      <c r="Y1308" s="5">
        <f t="shared" si="99"/>
        <v>2024.1510276662425</v>
      </c>
      <c r="Z1308" s="5">
        <v>0</v>
      </c>
      <c r="AA1308" s="5">
        <v>423.91210312310756</v>
      </c>
      <c r="AB1308" s="5">
        <f>VLOOKUP($E1308,Parametros!$B$3:$F$14,2,FALSE)</f>
        <v>8</v>
      </c>
      <c r="AC1308" s="5" t="str">
        <f>VLOOKUP($E1308,Parametros!$B$3:$F$14,4,FALSE)</f>
        <v>20228</v>
      </c>
      <c r="AD1308" s="5" t="str">
        <f>VLOOKUP($E1308,Parametros!$B$3:$F$14,5,FALSE)</f>
        <v>2022-8-01</v>
      </c>
      <c r="AE1308" s="5">
        <v>0</v>
      </c>
      <c r="AF1308" t="s">
        <v>407</v>
      </c>
      <c r="AG1308" t="s">
        <v>408</v>
      </c>
      <c r="AH1308" s="40">
        <f t="shared" si="100"/>
        <v>20093.174755336146</v>
      </c>
      <c r="AJ1308" t="str">
        <f t="shared" si="98"/>
        <v>INSERT INTO TABLA_PRESUPUESTO VALUES ('VSR','96568970-C','14005052-21',2022,'Agosto',3360,'CLP',78474.666667,51228.815427,0,4200,928.525456,0,0,0,0,0,270.238925,0,0,1330,0,0,0,2024.151028,0,423.912103,8,'20228','2022-8-01');</v>
      </c>
    </row>
    <row r="1309" spans="1:36" x14ac:dyDescent="0.2">
      <c r="A1309" s="7" t="s">
        <v>117</v>
      </c>
      <c r="B1309" t="s">
        <v>107</v>
      </c>
      <c r="C1309" t="s">
        <v>126</v>
      </c>
      <c r="D1309">
        <v>2022</v>
      </c>
      <c r="E1309" t="s">
        <v>52</v>
      </c>
      <c r="F1309" s="5">
        <v>390</v>
      </c>
      <c r="G1309" t="s">
        <v>119</v>
      </c>
      <c r="H1309" s="5">
        <v>9108.6666666666661</v>
      </c>
      <c r="I1309" s="5">
        <v>5307.7668425430775</v>
      </c>
      <c r="J1309" s="5">
        <v>0</v>
      </c>
      <c r="K1309" s="5">
        <v>487.5</v>
      </c>
      <c r="L1309" s="5">
        <v>107.77527616833591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31.367018027328172</v>
      </c>
      <c r="S1309" s="5">
        <v>0</v>
      </c>
      <c r="T1309" s="5">
        <v>0</v>
      </c>
      <c r="U1309" s="5">
        <v>154.375</v>
      </c>
      <c r="V1309" s="5">
        <v>0</v>
      </c>
      <c r="W1309" s="5">
        <v>0</v>
      </c>
      <c r="X1309" s="5">
        <v>0</v>
      </c>
      <c r="Y1309" s="5">
        <f t="shared" si="99"/>
        <v>234.94610142554603</v>
      </c>
      <c r="Z1309" s="5">
        <v>0</v>
      </c>
      <c r="AA1309" s="5">
        <v>49.20408339821784</v>
      </c>
      <c r="AB1309" s="5">
        <f>VLOOKUP($E1309,Parametros!$B$3:$F$14,2,FALSE)</f>
        <v>8</v>
      </c>
      <c r="AC1309" s="5" t="str">
        <f>VLOOKUP($E1309,Parametros!$B$3:$F$14,4,FALSE)</f>
        <v>20228</v>
      </c>
      <c r="AD1309" s="5" t="str">
        <f>VLOOKUP($E1309,Parametros!$B$3:$F$14,5,FALSE)</f>
        <v>2022-8-01</v>
      </c>
      <c r="AE1309" s="5">
        <v>0</v>
      </c>
      <c r="AF1309" t="s">
        <v>407</v>
      </c>
      <c r="AG1309" t="s">
        <v>408</v>
      </c>
      <c r="AH1309" s="40">
        <f t="shared" si="100"/>
        <v>2970.6784465297064</v>
      </c>
      <c r="AJ1309" t="str">
        <f t="shared" si="98"/>
        <v>INSERT INTO TABLA_PRESUPUESTO VALUES ('VSR','96568970-C','14005054-20',2022,'Agosto',390,'CLP',9108.666667,5307.766843,0,487.5,107.775276,0,0,0,0,0,31.367018,0,0,154.375,0,0,0,234.946101,0,49.204083,8,'20228','2022-8-01');</v>
      </c>
    </row>
    <row r="1310" spans="1:36" x14ac:dyDescent="0.2">
      <c r="A1310" s="7" t="s">
        <v>117</v>
      </c>
      <c r="B1310" t="s">
        <v>107</v>
      </c>
      <c r="C1310" t="s">
        <v>127</v>
      </c>
      <c r="D1310">
        <v>2022</v>
      </c>
      <c r="E1310" t="s">
        <v>52</v>
      </c>
      <c r="F1310" s="5">
        <v>150</v>
      </c>
      <c r="G1310" t="s">
        <v>119</v>
      </c>
      <c r="H1310" s="5">
        <v>3503.3333333333335</v>
      </c>
      <c r="I1310" s="5">
        <v>2327.1404027875597</v>
      </c>
      <c r="J1310" s="5">
        <v>0</v>
      </c>
      <c r="K1310" s="5">
        <v>187.5</v>
      </c>
      <c r="L1310" s="5">
        <v>41.45202929551381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12.064237702818529</v>
      </c>
      <c r="S1310" s="5">
        <v>0</v>
      </c>
      <c r="T1310" s="5">
        <v>0</v>
      </c>
      <c r="U1310" s="5">
        <v>59.375</v>
      </c>
      <c r="V1310" s="5">
        <v>0</v>
      </c>
      <c r="W1310" s="5">
        <v>0</v>
      </c>
      <c r="X1310" s="5">
        <v>0</v>
      </c>
      <c r="Y1310" s="5">
        <f t="shared" si="99"/>
        <v>90.36388516367154</v>
      </c>
      <c r="Z1310" s="5">
        <v>0</v>
      </c>
      <c r="AA1310" s="5">
        <v>18.924647460853016</v>
      </c>
      <c r="AB1310" s="5">
        <f>VLOOKUP($E1310,Parametros!$B$3:$F$14,2,FALSE)</f>
        <v>8</v>
      </c>
      <c r="AC1310" s="5" t="str">
        <f>VLOOKUP($E1310,Parametros!$B$3:$F$14,4,FALSE)</f>
        <v>20228</v>
      </c>
      <c r="AD1310" s="5" t="str">
        <f>VLOOKUP($E1310,Parametros!$B$3:$F$14,5,FALSE)</f>
        <v>2022-8-01</v>
      </c>
      <c r="AE1310" s="5">
        <v>0</v>
      </c>
      <c r="AF1310" t="s">
        <v>407</v>
      </c>
      <c r="AG1310" t="s">
        <v>408</v>
      </c>
      <c r="AH1310" s="40">
        <f t="shared" si="100"/>
        <v>856.87701608658836</v>
      </c>
      <c r="AJ1310" t="str">
        <f t="shared" si="98"/>
        <v>INSERT INTO TABLA_PRESUPUESTO VALUES ('VSR','96568970-C','14004702-19',2022,'Agosto',150,'CLP',3503.333333,2327.140403,0,187.5,41.452029,0,0,0,0,0,12.064238,0,0,59.375,0,0,0,90.363885,0,18.924647,8,'20228','2022-8-01');</v>
      </c>
    </row>
    <row r="1311" spans="1:36" x14ac:dyDescent="0.2">
      <c r="A1311" s="7" t="s">
        <v>117</v>
      </c>
      <c r="B1311" t="s">
        <v>107</v>
      </c>
      <c r="C1311" t="s">
        <v>128</v>
      </c>
      <c r="D1311">
        <v>2022</v>
      </c>
      <c r="E1311" t="s">
        <v>52</v>
      </c>
      <c r="F1311" s="5">
        <v>300</v>
      </c>
      <c r="G1311" t="s">
        <v>119</v>
      </c>
      <c r="H1311" s="5">
        <v>7006.666666666667</v>
      </c>
      <c r="I1311" s="5">
        <v>4299.5220229951328</v>
      </c>
      <c r="J1311" s="5">
        <v>0</v>
      </c>
      <c r="K1311" s="5">
        <v>375</v>
      </c>
      <c r="L1311" s="5">
        <v>82.904058591027621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24.128475405637058</v>
      </c>
      <c r="S1311" s="5">
        <v>0</v>
      </c>
      <c r="T1311" s="5">
        <v>0</v>
      </c>
      <c r="U1311" s="5">
        <v>118.75</v>
      </c>
      <c r="V1311" s="5">
        <v>0</v>
      </c>
      <c r="W1311" s="5">
        <v>0</v>
      </c>
      <c r="X1311" s="5">
        <v>0</v>
      </c>
      <c r="Y1311" s="5">
        <f t="shared" si="99"/>
        <v>180.72777032734308</v>
      </c>
      <c r="Z1311" s="5">
        <v>0</v>
      </c>
      <c r="AA1311" s="5">
        <v>37.849294921706033</v>
      </c>
      <c r="AB1311" s="5">
        <f>VLOOKUP($E1311,Parametros!$B$3:$F$14,2,FALSE)</f>
        <v>8</v>
      </c>
      <c r="AC1311" s="5" t="str">
        <f>VLOOKUP($E1311,Parametros!$B$3:$F$14,4,FALSE)</f>
        <v>20228</v>
      </c>
      <c r="AD1311" s="5" t="str">
        <f>VLOOKUP($E1311,Parametros!$B$3:$F$14,5,FALSE)</f>
        <v>2022-8-01</v>
      </c>
      <c r="AE1311" s="5">
        <v>0</v>
      </c>
      <c r="AF1311" t="s">
        <v>407</v>
      </c>
      <c r="AG1311" t="s">
        <v>408</v>
      </c>
      <c r="AH1311" s="40">
        <f t="shared" si="100"/>
        <v>2068.5128147531632</v>
      </c>
      <c r="AJ1311" t="str">
        <f t="shared" si="98"/>
        <v>INSERT INTO TABLA_PRESUPUESTO VALUES ('VSR','96568970-C','14005055-20',2022,'Agosto',300,'CLP',7006.666667,4299.522023,0,375,82.904059,0,0,0,0,0,24.128475,0,0,118.75,0,0,0,180.72777,0,37.849295,8,'20228','2022-8-01');</v>
      </c>
    </row>
    <row r="1312" spans="1:36" x14ac:dyDescent="0.2">
      <c r="A1312" s="7" t="s">
        <v>117</v>
      </c>
      <c r="B1312" t="s">
        <v>107</v>
      </c>
      <c r="C1312" t="s">
        <v>129</v>
      </c>
      <c r="D1312">
        <v>2022</v>
      </c>
      <c r="E1312" t="s">
        <v>52</v>
      </c>
      <c r="F1312" s="5">
        <v>60</v>
      </c>
      <c r="G1312" t="s">
        <v>119</v>
      </c>
      <c r="H1312" s="5">
        <v>1401.3333333333333</v>
      </c>
      <c r="I1312" s="5">
        <v>870.58489447842885</v>
      </c>
      <c r="J1312" s="5">
        <v>0</v>
      </c>
      <c r="K1312" s="5">
        <v>75</v>
      </c>
      <c r="L1312" s="5">
        <v>16.580811718205524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4.8256950811274111</v>
      </c>
      <c r="S1312" s="5">
        <v>0</v>
      </c>
      <c r="T1312" s="5">
        <v>0</v>
      </c>
      <c r="U1312" s="5">
        <v>23.75</v>
      </c>
      <c r="V1312" s="5">
        <v>0</v>
      </c>
      <c r="W1312" s="5">
        <v>0</v>
      </c>
      <c r="X1312" s="5">
        <v>0</v>
      </c>
      <c r="Y1312" s="5">
        <f t="shared" si="99"/>
        <v>36.145554065468616</v>
      </c>
      <c r="Z1312" s="5">
        <v>0</v>
      </c>
      <c r="AA1312" s="5">
        <v>7.5698589843412059</v>
      </c>
      <c r="AB1312" s="5">
        <f>VLOOKUP($E1312,Parametros!$B$3:$F$14,2,FALSE)</f>
        <v>8</v>
      </c>
      <c r="AC1312" s="5" t="str">
        <f>VLOOKUP($E1312,Parametros!$B$3:$F$14,4,FALSE)</f>
        <v>20228</v>
      </c>
      <c r="AD1312" s="5" t="str">
        <f>VLOOKUP($E1312,Parametros!$B$3:$F$14,5,FALSE)</f>
        <v>2022-8-01</v>
      </c>
      <c r="AE1312" s="5">
        <v>0</v>
      </c>
      <c r="AF1312" t="s">
        <v>407</v>
      </c>
      <c r="AG1312" t="s">
        <v>408</v>
      </c>
      <c r="AH1312" s="40">
        <f t="shared" si="100"/>
        <v>403.02207307123035</v>
      </c>
      <c r="AJ1312" t="str">
        <f t="shared" si="98"/>
        <v>INSERT INTO TABLA_PRESUPUESTO VALUES ('VSR','96568970-C','14005123-21',2022,'Agosto',60,'CLP',1401.333333,870.584894,0,75,16.580812,0,0,0,0,0,4.825695,0,0,23.75,0,0,0,36.145554,0,7.569859,8,'20228','2022-8-01');</v>
      </c>
    </row>
    <row r="1313" spans="1:36" x14ac:dyDescent="0.2">
      <c r="A1313" s="7" t="s">
        <v>117</v>
      </c>
      <c r="B1313" t="s">
        <v>107</v>
      </c>
      <c r="C1313" t="s">
        <v>130</v>
      </c>
      <c r="D1313">
        <v>2022</v>
      </c>
      <c r="E1313" t="s">
        <v>52</v>
      </c>
      <c r="F1313" s="5">
        <v>120</v>
      </c>
      <c r="G1313" t="s">
        <v>119</v>
      </c>
      <c r="H1313" s="5">
        <v>6672.166666666667</v>
      </c>
      <c r="I1313" s="5">
        <v>3456.2449984043524</v>
      </c>
      <c r="J1313" s="5">
        <v>0</v>
      </c>
      <c r="K1313" s="5">
        <v>666.66666666666663</v>
      </c>
      <c r="L1313" s="5">
        <v>33.161623436411048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22.976576020786592</v>
      </c>
      <c r="S1313" s="5">
        <v>0</v>
      </c>
      <c r="T1313" s="5">
        <v>0</v>
      </c>
      <c r="U1313" s="5">
        <v>47.5</v>
      </c>
      <c r="V1313" s="5">
        <v>0</v>
      </c>
      <c r="W1313" s="5">
        <v>0</v>
      </c>
      <c r="X1313" s="5">
        <v>0</v>
      </c>
      <c r="Y1313" s="5">
        <f t="shared" si="99"/>
        <v>85.616293989469</v>
      </c>
      <c r="Z1313" s="5">
        <v>0</v>
      </c>
      <c r="AA1313" s="5">
        <v>15.139717968682412</v>
      </c>
      <c r="AB1313" s="5">
        <f>VLOOKUP($E1313,Parametros!$B$3:$F$14,2,FALSE)</f>
        <v>8</v>
      </c>
      <c r="AC1313" s="5" t="str">
        <f>VLOOKUP($E1313,Parametros!$B$3:$F$14,4,FALSE)</f>
        <v>20228</v>
      </c>
      <c r="AD1313" s="5" t="str">
        <f>VLOOKUP($E1313,Parametros!$B$3:$F$14,5,FALSE)</f>
        <v>2022-8-01</v>
      </c>
      <c r="AE1313" s="5">
        <v>0</v>
      </c>
      <c r="AF1313" t="s">
        <v>407</v>
      </c>
      <c r="AG1313" t="s">
        <v>408</v>
      </c>
      <c r="AH1313" s="40">
        <f t="shared" si="100"/>
        <v>2430.4770841697677</v>
      </c>
      <c r="AJ1313" t="str">
        <f t="shared" si="98"/>
        <v>INSERT INTO TABLA_PRESUPUESTO VALUES ('VSR','96568970-C','14005078-18',2022,'Agosto',120,'CLP',6672.166667,3456.244998,0,666.666667,33.161623,0,0,0,0,0,22.976576,0,0,47.5,0,0,0,85.616294,0,15.139718,8,'20228','2022-8-01');</v>
      </c>
    </row>
    <row r="1314" spans="1:36" x14ac:dyDescent="0.2">
      <c r="A1314" s="7" t="s">
        <v>117</v>
      </c>
      <c r="B1314" t="s">
        <v>107</v>
      </c>
      <c r="C1314" t="s">
        <v>131</v>
      </c>
      <c r="D1314">
        <v>2022</v>
      </c>
      <c r="E1314" t="s">
        <v>52</v>
      </c>
      <c r="F1314" s="5">
        <v>90</v>
      </c>
      <c r="G1314" t="s">
        <v>119</v>
      </c>
      <c r="H1314" s="5">
        <v>5004.125</v>
      </c>
      <c r="I1314" s="5">
        <v>3208.3110211436247</v>
      </c>
      <c r="J1314" s="5">
        <v>0</v>
      </c>
      <c r="K1314" s="5">
        <v>500</v>
      </c>
      <c r="L1314" s="5">
        <v>24.871217577308286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17.232432015589943</v>
      </c>
      <c r="S1314" s="5">
        <v>0</v>
      </c>
      <c r="T1314" s="5">
        <v>0</v>
      </c>
      <c r="U1314" s="5">
        <v>35.625</v>
      </c>
      <c r="V1314" s="5">
        <v>0</v>
      </c>
      <c r="W1314" s="5">
        <v>0</v>
      </c>
      <c r="X1314" s="5">
        <v>0</v>
      </c>
      <c r="Y1314" s="5">
        <f t="shared" si="99"/>
        <v>64.21222049210175</v>
      </c>
      <c r="Z1314" s="5">
        <v>0</v>
      </c>
      <c r="AA1314" s="5">
        <v>11.354788476511809</v>
      </c>
      <c r="AB1314" s="5">
        <f>VLOOKUP($E1314,Parametros!$B$3:$F$14,2,FALSE)</f>
        <v>8</v>
      </c>
      <c r="AC1314" s="5" t="str">
        <f>VLOOKUP($E1314,Parametros!$B$3:$F$14,4,FALSE)</f>
        <v>20228</v>
      </c>
      <c r="AD1314" s="5" t="str">
        <f>VLOOKUP($E1314,Parametros!$B$3:$F$14,5,FALSE)</f>
        <v>2022-8-01</v>
      </c>
      <c r="AE1314" s="5">
        <v>0</v>
      </c>
      <c r="AF1314" t="s">
        <v>407</v>
      </c>
      <c r="AG1314" t="s">
        <v>408</v>
      </c>
      <c r="AH1314" s="40">
        <f t="shared" si="100"/>
        <v>1206.7305407869651</v>
      </c>
      <c r="AJ1314" t="str">
        <f t="shared" si="98"/>
        <v>INSERT INTO TABLA_PRESUPUESTO VALUES ('VSR','96568970-C','14005076-18',2022,'Agosto',90,'CLP',5004.125,3208.311021,0,500,24.871218,0,0,0,0,0,17.232432,0,0,35.625,0,0,0,64.21222,0,11.354788,8,'20228','2022-8-01');</v>
      </c>
    </row>
    <row r="1315" spans="1:36" x14ac:dyDescent="0.2">
      <c r="A1315" s="7" t="s">
        <v>117</v>
      </c>
      <c r="B1315" t="s">
        <v>107</v>
      </c>
      <c r="C1315" t="s">
        <v>132</v>
      </c>
      <c r="D1315">
        <v>2022</v>
      </c>
      <c r="E1315" t="s">
        <v>52</v>
      </c>
      <c r="F1315" s="5">
        <v>120</v>
      </c>
      <c r="G1315" t="s">
        <v>119</v>
      </c>
      <c r="H1315" s="5">
        <v>6672.166666666667</v>
      </c>
      <c r="I1315" s="5">
        <v>3852.6275335392811</v>
      </c>
      <c r="J1315" s="5">
        <v>0</v>
      </c>
      <c r="K1315" s="5">
        <v>666.66666666666663</v>
      </c>
      <c r="L1315" s="5">
        <v>33.161623436411048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22.976576020786592</v>
      </c>
      <c r="S1315" s="5">
        <v>0</v>
      </c>
      <c r="T1315" s="5">
        <v>0</v>
      </c>
      <c r="U1315" s="5">
        <v>47.5</v>
      </c>
      <c r="V1315" s="5">
        <v>0</v>
      </c>
      <c r="W1315" s="5">
        <v>0</v>
      </c>
      <c r="X1315" s="5">
        <v>0</v>
      </c>
      <c r="Y1315" s="5">
        <f t="shared" si="99"/>
        <v>85.616293989469</v>
      </c>
      <c r="Z1315" s="5">
        <v>0</v>
      </c>
      <c r="AA1315" s="5">
        <v>15.139717968682412</v>
      </c>
      <c r="AB1315" s="5">
        <f>VLOOKUP($E1315,Parametros!$B$3:$F$14,2,FALSE)</f>
        <v>8</v>
      </c>
      <c r="AC1315" s="5" t="str">
        <f>VLOOKUP($E1315,Parametros!$B$3:$F$14,4,FALSE)</f>
        <v>20228</v>
      </c>
      <c r="AD1315" s="5" t="str">
        <f>VLOOKUP($E1315,Parametros!$B$3:$F$14,5,FALSE)</f>
        <v>2022-8-01</v>
      </c>
      <c r="AE1315" s="5">
        <v>0</v>
      </c>
      <c r="AF1315" t="s">
        <v>407</v>
      </c>
      <c r="AG1315" t="s">
        <v>408</v>
      </c>
      <c r="AH1315" s="40">
        <f t="shared" si="100"/>
        <v>2034.094549034839</v>
      </c>
      <c r="AJ1315" t="str">
        <f t="shared" si="98"/>
        <v>INSERT INTO TABLA_PRESUPUESTO VALUES ('VSR','96568970-C','14005075-18',2022,'Agosto',120,'CLP',6672.166667,3852.627534,0,666.666667,33.161623,0,0,0,0,0,22.976576,0,0,47.5,0,0,0,85.616294,0,15.139718,8,'20228','2022-8-01');</v>
      </c>
    </row>
    <row r="1316" spans="1:36" x14ac:dyDescent="0.2">
      <c r="A1316" s="7" t="s">
        <v>117</v>
      </c>
      <c r="B1316" t="s">
        <v>83</v>
      </c>
      <c r="C1316" t="s">
        <v>133</v>
      </c>
      <c r="D1316">
        <v>2022</v>
      </c>
      <c r="E1316" t="s">
        <v>52</v>
      </c>
      <c r="F1316" s="5">
        <v>15</v>
      </c>
      <c r="G1316" t="s">
        <v>134</v>
      </c>
      <c r="H1316" s="5">
        <v>2400</v>
      </c>
      <c r="I1316" s="5">
        <v>1046.4147983514927</v>
      </c>
      <c r="J1316" s="5">
        <v>0</v>
      </c>
      <c r="K1316" s="5">
        <v>0</v>
      </c>
      <c r="L1316" s="5">
        <v>4.145202929551381</v>
      </c>
      <c r="M1316" s="5">
        <v>14.130999999999998</v>
      </c>
      <c r="N1316" s="5">
        <v>8.0633174791914382</v>
      </c>
      <c r="O1316" s="5">
        <v>10.775862068965518</v>
      </c>
      <c r="P1316" s="5">
        <v>1.0317578279825605</v>
      </c>
      <c r="Q1316" s="5">
        <v>8.2647489495997526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f t="shared" si="99"/>
        <v>45.985009866216316</v>
      </c>
      <c r="Z1316" s="5">
        <v>3.7183235404770496</v>
      </c>
      <c r="AA1316" s="5">
        <v>0</v>
      </c>
      <c r="AB1316" s="5">
        <f>VLOOKUP($E1316,Parametros!$B$3:$F$14,2,FALSE)</f>
        <v>8</v>
      </c>
      <c r="AC1316" s="5" t="str">
        <f>VLOOKUP($E1316,Parametros!$B$3:$F$14,4,FALSE)</f>
        <v>20228</v>
      </c>
      <c r="AD1316" s="5" t="str">
        <f>VLOOKUP($E1316,Parametros!$B$3:$F$14,5,FALSE)</f>
        <v>2022-8-01</v>
      </c>
      <c r="AE1316" s="5">
        <v>0</v>
      </c>
      <c r="AF1316" t="s">
        <v>409</v>
      </c>
      <c r="AG1316" t="s">
        <v>410</v>
      </c>
      <c r="AH1316" s="40">
        <f t="shared" si="100"/>
        <v>1303.4549888527392</v>
      </c>
      <c r="AJ1316" t="str">
        <f t="shared" si="98"/>
        <v>INSERT INTO TABLA_PRESUPUESTO VALUES ('VSR','80152-C','14004807-18',2022,'Agosto',15,'USD',2400,1046.414798,0,0,4.145203,14.131,8.063317,10.775862,1.031758,8.264749,0,0,0,0,0,0,0,45.98501,3.718324,0,8,'20228','2022-8-01');</v>
      </c>
    </row>
    <row r="1317" spans="1:36" x14ac:dyDescent="0.2">
      <c r="A1317" s="7" t="s">
        <v>117</v>
      </c>
      <c r="B1317" t="s">
        <v>83</v>
      </c>
      <c r="C1317" t="s">
        <v>136</v>
      </c>
      <c r="D1317">
        <v>2022</v>
      </c>
      <c r="E1317" t="s">
        <v>52</v>
      </c>
      <c r="F1317" s="5">
        <v>15</v>
      </c>
      <c r="G1317" t="s">
        <v>134</v>
      </c>
      <c r="H1317" s="5">
        <v>1080</v>
      </c>
      <c r="I1317" s="5">
        <v>501.44416010333487</v>
      </c>
      <c r="J1317" s="5">
        <v>0</v>
      </c>
      <c r="K1317" s="5">
        <v>0</v>
      </c>
      <c r="L1317" s="5">
        <v>4.145202929551381</v>
      </c>
      <c r="M1317" s="5">
        <v>14.130999999999998</v>
      </c>
      <c r="N1317" s="5">
        <v>8.0633174791914382</v>
      </c>
      <c r="O1317" s="5">
        <v>10.775862068965518</v>
      </c>
      <c r="P1317" s="5">
        <v>1.0317578279825605</v>
      </c>
      <c r="Q1317" s="5">
        <v>3.7191370273198889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f t="shared" si="99"/>
        <v>41.439397943936456</v>
      </c>
      <c r="Z1317" s="5">
        <v>3.7183235404770496</v>
      </c>
      <c r="AA1317" s="5">
        <v>0</v>
      </c>
      <c r="AB1317" s="5">
        <f>VLOOKUP($E1317,Parametros!$B$3:$F$14,2,FALSE)</f>
        <v>8</v>
      </c>
      <c r="AC1317" s="5" t="str">
        <f>VLOOKUP($E1317,Parametros!$B$3:$F$14,4,FALSE)</f>
        <v>20228</v>
      </c>
      <c r="AD1317" s="5" t="str">
        <f>VLOOKUP($E1317,Parametros!$B$3:$F$14,5,FALSE)</f>
        <v>2022-8-01</v>
      </c>
      <c r="AE1317" s="5">
        <v>0</v>
      </c>
      <c r="AF1317" t="s">
        <v>409</v>
      </c>
      <c r="AG1317" t="s">
        <v>410</v>
      </c>
      <c r="AH1317" s="40">
        <f t="shared" si="100"/>
        <v>532.9712390231773</v>
      </c>
      <c r="AJ1317" t="str">
        <f t="shared" si="98"/>
        <v>INSERT INTO TABLA_PRESUPUESTO VALUES ('VSR','80152-C','14005032-16',2022,'Agosto',15,'USD',1080,501.44416,0,0,4.145203,14.131,8.063317,10.775862,1.031758,3.719137,0,0,0,0,0,0,0,41.439398,3.718324,0,8,'20228','2022-8-01');</v>
      </c>
    </row>
    <row r="1318" spans="1:36" x14ac:dyDescent="0.2">
      <c r="A1318" s="7" t="s">
        <v>117</v>
      </c>
      <c r="B1318" t="s">
        <v>83</v>
      </c>
      <c r="C1318" t="s">
        <v>137</v>
      </c>
      <c r="D1318">
        <v>2022</v>
      </c>
      <c r="E1318" t="s">
        <v>52</v>
      </c>
      <c r="F1318" s="5">
        <v>15</v>
      </c>
      <c r="G1318" t="s">
        <v>134</v>
      </c>
      <c r="H1318" s="5">
        <v>1080</v>
      </c>
      <c r="I1318" s="5">
        <v>534.12674564213103</v>
      </c>
      <c r="J1318" s="5">
        <v>0</v>
      </c>
      <c r="K1318" s="5">
        <v>0</v>
      </c>
      <c r="L1318" s="5">
        <v>4.145202929551381</v>
      </c>
      <c r="M1318" s="5">
        <v>14.130999999999998</v>
      </c>
      <c r="N1318" s="5">
        <v>8.0633174791914382</v>
      </c>
      <c r="O1318" s="5">
        <v>10.775862068965518</v>
      </c>
      <c r="P1318" s="5">
        <v>1.0317578279825605</v>
      </c>
      <c r="Q1318" s="5">
        <v>3.7191370273198889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f t="shared" si="99"/>
        <v>41.439397943936456</v>
      </c>
      <c r="Z1318" s="5">
        <v>3.7183235404770496</v>
      </c>
      <c r="AA1318" s="5">
        <v>0</v>
      </c>
      <c r="AB1318" s="5">
        <f>VLOOKUP($E1318,Parametros!$B$3:$F$14,2,FALSE)</f>
        <v>8</v>
      </c>
      <c r="AC1318" s="5" t="str">
        <f>VLOOKUP($E1318,Parametros!$B$3:$F$14,4,FALSE)</f>
        <v>20228</v>
      </c>
      <c r="AD1318" s="5" t="str">
        <f>VLOOKUP($E1318,Parametros!$B$3:$F$14,5,FALSE)</f>
        <v>2022-8-01</v>
      </c>
      <c r="AE1318" s="5">
        <v>0</v>
      </c>
      <c r="AF1318" t="s">
        <v>409</v>
      </c>
      <c r="AG1318" t="s">
        <v>410</v>
      </c>
      <c r="AH1318" s="40">
        <f t="shared" si="100"/>
        <v>500.28865348438114</v>
      </c>
      <c r="AJ1318" t="str">
        <f t="shared" si="98"/>
        <v>INSERT INTO TABLA_PRESUPUESTO VALUES ('VSR','80152-C','14004806-17',2022,'Agosto',15,'USD',1080,534.126746,0,0,4.145203,14.131,8.063317,10.775862,1.031758,3.719137,0,0,0,0,0,0,0,41.439398,3.718324,0,8,'20228','2022-8-01');</v>
      </c>
    </row>
    <row r="1319" spans="1:36" x14ac:dyDescent="0.2">
      <c r="A1319" s="7" t="s">
        <v>117</v>
      </c>
      <c r="B1319" t="s">
        <v>83</v>
      </c>
      <c r="C1319" t="s">
        <v>138</v>
      </c>
      <c r="D1319">
        <v>2022</v>
      </c>
      <c r="E1319" t="s">
        <v>52</v>
      </c>
      <c r="F1319" s="5">
        <v>24</v>
      </c>
      <c r="G1319" t="s">
        <v>134</v>
      </c>
      <c r="H1319" s="5">
        <v>2040</v>
      </c>
      <c r="I1319" s="5">
        <v>1706.7309421232565</v>
      </c>
      <c r="J1319" s="5">
        <v>0</v>
      </c>
      <c r="K1319" s="5">
        <v>0</v>
      </c>
      <c r="L1319" s="5">
        <v>6.6323246872822095</v>
      </c>
      <c r="M1319" s="5">
        <v>22.6096</v>
      </c>
      <c r="N1319" s="5">
        <v>12.901307966706302</v>
      </c>
      <c r="O1319" s="5">
        <v>17.241379310344829</v>
      </c>
      <c r="P1319" s="5">
        <v>1.6508125247720966</v>
      </c>
      <c r="Q1319" s="5">
        <v>7.0250366071597901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f t="shared" si="99"/>
        <v>67.377454073746293</v>
      </c>
      <c r="Z1319" s="5">
        <v>5.9493176647632797</v>
      </c>
      <c r="AA1319" s="5">
        <v>0</v>
      </c>
      <c r="AB1319" s="5">
        <f>VLOOKUP($E1319,Parametros!$B$3:$F$14,2,FALSE)</f>
        <v>8</v>
      </c>
      <c r="AC1319" s="5" t="str">
        <f>VLOOKUP($E1319,Parametros!$B$3:$F$14,4,FALSE)</f>
        <v>20228</v>
      </c>
      <c r="AD1319" s="5" t="str">
        <f>VLOOKUP($E1319,Parametros!$B$3:$F$14,5,FALSE)</f>
        <v>2022-8-01</v>
      </c>
      <c r="AE1319" s="5">
        <v>0</v>
      </c>
      <c r="AF1319" t="s">
        <v>409</v>
      </c>
      <c r="AG1319" t="s">
        <v>410</v>
      </c>
      <c r="AH1319" s="40">
        <f t="shared" si="100"/>
        <v>259.259279115715</v>
      </c>
      <c r="AJ1319" t="str">
        <f t="shared" si="98"/>
        <v>INSERT INTO TABLA_PRESUPUESTO VALUES ('VSR','80152-C','14004965-17',2022,'Agosto',24,'USD',2040,1706.730942,0,0,6.632325,22.6096,12.901308,17.241379,1.650813,7.025037,0,0,0,0,0,0,0,67.377454,5.949318,0,8,'20228','2022-8-01');</v>
      </c>
    </row>
    <row r="1320" spans="1:36" x14ac:dyDescent="0.2">
      <c r="A1320" s="7" t="s">
        <v>117</v>
      </c>
      <c r="B1320" t="s">
        <v>83</v>
      </c>
      <c r="C1320" t="s">
        <v>122</v>
      </c>
      <c r="D1320">
        <v>2022</v>
      </c>
      <c r="E1320" t="s">
        <v>52</v>
      </c>
      <c r="F1320" s="5">
        <v>45</v>
      </c>
      <c r="G1320" t="s">
        <v>134</v>
      </c>
      <c r="H1320" s="5">
        <v>4320</v>
      </c>
      <c r="I1320" s="5">
        <v>2504.4821387947654</v>
      </c>
      <c r="J1320" s="5">
        <v>0</v>
      </c>
      <c r="K1320" s="5">
        <v>0</v>
      </c>
      <c r="L1320" s="5">
        <v>12.435608788654143</v>
      </c>
      <c r="M1320" s="5">
        <v>42.393000000000001</v>
      </c>
      <c r="N1320" s="5">
        <v>24.18995243757432</v>
      </c>
      <c r="O1320" s="5">
        <v>32.327586206896555</v>
      </c>
      <c r="P1320" s="5">
        <v>3.0952734839476812</v>
      </c>
      <c r="Q1320" s="5">
        <v>14.876548109279556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f t="shared" si="99"/>
        <v>128.03733085912927</v>
      </c>
      <c r="Z1320" s="5">
        <v>11.154970621431149</v>
      </c>
      <c r="AA1320" s="5">
        <v>0</v>
      </c>
      <c r="AB1320" s="5">
        <f>VLOOKUP($E1320,Parametros!$B$3:$F$14,2,FALSE)</f>
        <v>8</v>
      </c>
      <c r="AC1320" s="5" t="str">
        <f>VLOOKUP($E1320,Parametros!$B$3:$F$14,4,FALSE)</f>
        <v>20228</v>
      </c>
      <c r="AD1320" s="5" t="str">
        <f>VLOOKUP($E1320,Parametros!$B$3:$F$14,5,FALSE)</f>
        <v>2022-8-01</v>
      </c>
      <c r="AE1320" s="5">
        <v>0</v>
      </c>
      <c r="AF1320" t="s">
        <v>409</v>
      </c>
      <c r="AG1320" t="s">
        <v>410</v>
      </c>
      <c r="AH1320" s="40">
        <f t="shared" si="100"/>
        <v>1675.0449215574511</v>
      </c>
      <c r="AJ1320" t="str">
        <f t="shared" si="98"/>
        <v>INSERT INTO TABLA_PRESUPUESTO VALUES ('VSR','80152-C','14005080-18',2022,'Agosto',45,'USD',4320,2504.482139,0,0,12.435609,42.393,24.189952,32.327586,3.095273,14.876548,0,0,0,0,0,0,0,128.037331,11.154971,0,8,'20228','2022-8-01');</v>
      </c>
    </row>
    <row r="1321" spans="1:36" x14ac:dyDescent="0.2">
      <c r="A1321" s="7" t="s">
        <v>117</v>
      </c>
      <c r="B1321" t="s">
        <v>83</v>
      </c>
      <c r="C1321" t="s">
        <v>144</v>
      </c>
      <c r="D1321">
        <v>2022</v>
      </c>
      <c r="E1321" t="s">
        <v>52</v>
      </c>
      <c r="F1321" s="5">
        <v>15</v>
      </c>
      <c r="G1321" t="s">
        <v>134</v>
      </c>
      <c r="H1321" s="5">
        <v>1440</v>
      </c>
      <c r="I1321" s="5">
        <v>1421.9398427587735</v>
      </c>
      <c r="J1321" s="5">
        <v>0</v>
      </c>
      <c r="K1321" s="5">
        <v>0</v>
      </c>
      <c r="L1321" s="5">
        <v>4.145202929551381</v>
      </c>
      <c r="M1321" s="5">
        <v>14.130999999999998</v>
      </c>
      <c r="N1321" s="5">
        <v>8.0633174791914382</v>
      </c>
      <c r="O1321" s="5">
        <v>10.775862068965518</v>
      </c>
      <c r="P1321" s="5">
        <v>1.0317578279825605</v>
      </c>
      <c r="Q1321" s="5">
        <v>4.9588493697598519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f t="shared" si="99"/>
        <v>42.679110286376421</v>
      </c>
      <c r="Z1321" s="5">
        <v>3.7183235404770496</v>
      </c>
      <c r="AA1321" s="5">
        <v>0</v>
      </c>
      <c r="AB1321" s="5">
        <f>VLOOKUP($E1321,Parametros!$B$3:$F$14,2,FALSE)</f>
        <v>8</v>
      </c>
      <c r="AC1321" s="5" t="str">
        <f>VLOOKUP($E1321,Parametros!$B$3:$F$14,4,FALSE)</f>
        <v>20228</v>
      </c>
      <c r="AD1321" s="5" t="str">
        <f>VLOOKUP($E1321,Parametros!$B$3:$F$14,5,FALSE)</f>
        <v>2022-8-01</v>
      </c>
      <c r="AE1321" s="5">
        <v>4.2632564145606011E-14</v>
      </c>
      <c r="AF1321" t="s">
        <v>409</v>
      </c>
      <c r="AG1321" t="s">
        <v>410</v>
      </c>
      <c r="AH1321" s="40">
        <f t="shared" si="100"/>
        <v>-28.764155974701673</v>
      </c>
      <c r="AJ1321" t="str">
        <f t="shared" si="98"/>
        <v>INSERT INTO TABLA_PRESUPUESTO VALUES ('VSR','80152-C','14004879-18',2022,'Agosto',15,'USD',1440,1421.939843,0,0,4.145203,14.131,8.063317,10.775862,1.031758,4.958849,0,0,0,0,0,0,0,42.67911,3.718324,0,8,'20228','2022-8-01');</v>
      </c>
    </row>
    <row r="1322" spans="1:36" x14ac:dyDescent="0.2">
      <c r="A1322" s="7" t="s">
        <v>117</v>
      </c>
      <c r="B1322" t="s">
        <v>83</v>
      </c>
      <c r="C1322" t="s">
        <v>147</v>
      </c>
      <c r="D1322">
        <v>2022</v>
      </c>
      <c r="E1322" t="s">
        <v>52</v>
      </c>
      <c r="F1322" s="5">
        <v>33</v>
      </c>
      <c r="G1322" t="s">
        <v>134</v>
      </c>
      <c r="H1322" s="5">
        <v>1188</v>
      </c>
      <c r="I1322" s="5">
        <v>862.4010401149261</v>
      </c>
      <c r="J1322" s="5">
        <v>0</v>
      </c>
      <c r="K1322" s="5">
        <v>198</v>
      </c>
      <c r="L1322" s="5">
        <v>0</v>
      </c>
      <c r="M1322" s="5">
        <v>31.088199999999997</v>
      </c>
      <c r="N1322" s="5">
        <v>17.739298454221167</v>
      </c>
      <c r="O1322" s="5">
        <v>23.706896551724139</v>
      </c>
      <c r="P1322" s="5">
        <v>2.2698672215616327</v>
      </c>
      <c r="Q1322" s="5">
        <v>4.0910507300518777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f t="shared" si="99"/>
        <v>87.075624746608327</v>
      </c>
      <c r="Z1322" s="5">
        <v>8.1803117890495098</v>
      </c>
      <c r="AA1322" s="5">
        <v>0</v>
      </c>
      <c r="AB1322" s="5">
        <f>VLOOKUP($E1322,Parametros!$B$3:$F$14,2,FALSE)</f>
        <v>8</v>
      </c>
      <c r="AC1322" s="5" t="str">
        <f>VLOOKUP($E1322,Parametros!$B$3:$F$14,4,FALSE)</f>
        <v>20228</v>
      </c>
      <c r="AD1322" s="5" t="str">
        <f>VLOOKUP($E1322,Parametros!$B$3:$F$14,5,FALSE)</f>
        <v>2022-8-01</v>
      </c>
      <c r="AE1322" s="5">
        <v>-1.4210854715202004E-13</v>
      </c>
      <c r="AF1322" t="s">
        <v>409</v>
      </c>
      <c r="AG1322" t="s">
        <v>410</v>
      </c>
      <c r="AH1322" s="40">
        <f t="shared" si="100"/>
        <v>40.523335138465626</v>
      </c>
      <c r="AJ1322" t="str">
        <f t="shared" si="98"/>
        <v>INSERT INTO TABLA_PRESUPUESTO VALUES ('VSR','80152-C','14004949-19',2022,'Agosto',33,'USD',1188,862.40104,0,198,0,31.0882,17.739298,23.706897,2.269867,4.091051,0,0,0,0,0,0,0,87.075625,8.180312,0,8,'20228','2022-8-01');</v>
      </c>
    </row>
    <row r="1323" spans="1:36" x14ac:dyDescent="0.2">
      <c r="A1323" s="7" t="s">
        <v>117</v>
      </c>
      <c r="B1323" t="s">
        <v>85</v>
      </c>
      <c r="C1323" t="s">
        <v>153</v>
      </c>
      <c r="D1323">
        <v>2022</v>
      </c>
      <c r="E1323" t="s">
        <v>52</v>
      </c>
      <c r="F1323" s="5">
        <v>45</v>
      </c>
      <c r="G1323" t="s">
        <v>134</v>
      </c>
      <c r="H1323" s="5">
        <v>2700</v>
      </c>
      <c r="I1323" s="5">
        <v>911.31014061189467</v>
      </c>
      <c r="J1323" s="5">
        <v>0</v>
      </c>
      <c r="K1323" s="5">
        <v>270</v>
      </c>
      <c r="L1323" s="5">
        <v>12.435608788654143</v>
      </c>
      <c r="M1323" s="5">
        <v>32.726761363636363</v>
      </c>
      <c r="N1323" s="5">
        <v>15.069444444444446</v>
      </c>
      <c r="O1323" s="5">
        <v>20.138888888888889</v>
      </c>
      <c r="P1323" s="5">
        <v>1.9282407407407407</v>
      </c>
      <c r="Q1323" s="5">
        <v>9.2978425682997212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f t="shared" si="99"/>
        <v>90.316148627441322</v>
      </c>
      <c r="Z1323" s="5">
        <v>11.154970621431149</v>
      </c>
      <c r="AA1323" s="5">
        <v>0</v>
      </c>
      <c r="AB1323" s="5">
        <f>VLOOKUP($E1323,Parametros!$B$3:$F$14,2,FALSE)</f>
        <v>8</v>
      </c>
      <c r="AC1323" s="5" t="str">
        <f>VLOOKUP($E1323,Parametros!$B$3:$F$14,4,FALSE)</f>
        <v>20228</v>
      </c>
      <c r="AD1323" s="5" t="str">
        <f>VLOOKUP($E1323,Parametros!$B$3:$F$14,5,FALSE)</f>
        <v>2022-8-01</v>
      </c>
      <c r="AE1323" s="5">
        <v>0</v>
      </c>
      <c r="AF1323" t="s">
        <v>409</v>
      </c>
      <c r="AG1323" t="s">
        <v>411</v>
      </c>
      <c r="AH1323" s="40">
        <f t="shared" si="100"/>
        <v>1415.9381019720099</v>
      </c>
      <c r="AJ1323" t="str">
        <f t="shared" si="98"/>
        <v>INSERT INTO TABLA_PRESUPUESTO VALUES ('VSR','80169-C','14005087-20',2022,'Agosto',45,'USD',2700,911.310141,0,270,12.435609,32.726761,15.069444,20.138889,1.928241,9.297843,0,0,0,0,0,0,0,90.316149,11.154971,0,8,'20228','2022-8-01');</v>
      </c>
    </row>
    <row r="1324" spans="1:36" x14ac:dyDescent="0.2">
      <c r="A1324" s="7" t="s">
        <v>117</v>
      </c>
      <c r="B1324" t="s">
        <v>85</v>
      </c>
      <c r="C1324" t="s">
        <v>154</v>
      </c>
      <c r="D1324">
        <v>2022</v>
      </c>
      <c r="E1324" t="s">
        <v>52</v>
      </c>
      <c r="F1324" s="5">
        <v>45</v>
      </c>
      <c r="G1324" t="s">
        <v>134</v>
      </c>
      <c r="H1324" s="5">
        <v>2700</v>
      </c>
      <c r="I1324" s="5">
        <v>896.55938699717785</v>
      </c>
      <c r="J1324" s="5">
        <v>0</v>
      </c>
      <c r="K1324" s="5">
        <v>270</v>
      </c>
      <c r="L1324" s="5">
        <v>12.435608788654143</v>
      </c>
      <c r="M1324" s="5">
        <v>32.726761363636363</v>
      </c>
      <c r="N1324" s="5">
        <v>15.069444444444446</v>
      </c>
      <c r="O1324" s="5">
        <v>20.138888888888889</v>
      </c>
      <c r="P1324" s="5">
        <v>1.9282407407407407</v>
      </c>
      <c r="Q1324" s="5">
        <v>9.2978425682997212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f t="shared" si="99"/>
        <v>90.316148627441322</v>
      </c>
      <c r="Z1324" s="5">
        <v>11.154970621431149</v>
      </c>
      <c r="AA1324" s="5">
        <v>0</v>
      </c>
      <c r="AB1324" s="5">
        <f>VLOOKUP($E1324,Parametros!$B$3:$F$14,2,FALSE)</f>
        <v>8</v>
      </c>
      <c r="AC1324" s="5" t="str">
        <f>VLOOKUP($E1324,Parametros!$B$3:$F$14,4,FALSE)</f>
        <v>20228</v>
      </c>
      <c r="AD1324" s="5" t="str">
        <f>VLOOKUP($E1324,Parametros!$B$3:$F$14,5,FALSE)</f>
        <v>2022-8-01</v>
      </c>
      <c r="AE1324" s="5">
        <v>0</v>
      </c>
      <c r="AF1324" t="s">
        <v>409</v>
      </c>
      <c r="AG1324" t="s">
        <v>411</v>
      </c>
      <c r="AH1324" s="40">
        <f t="shared" si="100"/>
        <v>1430.6888555867267</v>
      </c>
      <c r="AJ1324" t="str">
        <f t="shared" si="98"/>
        <v>INSERT INTO TABLA_PRESUPUESTO VALUES ('VSR','80169-C','14005048-19',2022,'Agosto',45,'USD',2700,896.559387,0,270,12.435609,32.726761,15.069444,20.138889,1.928241,9.297843,0,0,0,0,0,0,0,90.316149,11.154971,0,8,'20228','2022-8-01');</v>
      </c>
    </row>
    <row r="1325" spans="1:36" x14ac:dyDescent="0.2">
      <c r="A1325" s="7" t="s">
        <v>117</v>
      </c>
      <c r="B1325" t="s">
        <v>85</v>
      </c>
      <c r="C1325" t="s">
        <v>155</v>
      </c>
      <c r="D1325">
        <v>2022</v>
      </c>
      <c r="E1325" t="s">
        <v>52</v>
      </c>
      <c r="F1325" s="5">
        <v>30</v>
      </c>
      <c r="G1325" t="s">
        <v>134</v>
      </c>
      <c r="H1325" s="5">
        <v>3300</v>
      </c>
      <c r="I1325" s="5">
        <v>1564.9108014442293</v>
      </c>
      <c r="J1325" s="5">
        <v>0</v>
      </c>
      <c r="K1325" s="5">
        <v>300</v>
      </c>
      <c r="L1325" s="5">
        <v>8.2904058591027621</v>
      </c>
      <c r="M1325" s="5">
        <v>361.41784090909096</v>
      </c>
      <c r="N1325" s="5">
        <v>10.046296296296299</v>
      </c>
      <c r="O1325" s="5">
        <v>13.425925925925926</v>
      </c>
      <c r="P1325" s="5">
        <v>1.2854938271604939</v>
      </c>
      <c r="Q1325" s="5">
        <v>11.36402980569966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f t="shared" si="99"/>
        <v>404.97623384512747</v>
      </c>
      <c r="Z1325" s="5">
        <v>7.4366470809540992</v>
      </c>
      <c r="AA1325" s="5">
        <v>0</v>
      </c>
      <c r="AB1325" s="5">
        <f>VLOOKUP($E1325,Parametros!$B$3:$F$14,2,FALSE)</f>
        <v>8</v>
      </c>
      <c r="AC1325" s="5" t="str">
        <f>VLOOKUP($E1325,Parametros!$B$3:$F$14,4,FALSE)</f>
        <v>20228</v>
      </c>
      <c r="AD1325" s="5" t="str">
        <f>VLOOKUP($E1325,Parametros!$B$3:$F$14,5,FALSE)</f>
        <v>2022-8-01</v>
      </c>
      <c r="AE1325" s="5">
        <v>0</v>
      </c>
      <c r="AF1325" t="s">
        <v>409</v>
      </c>
      <c r="AG1325" t="s">
        <v>411</v>
      </c>
      <c r="AH1325" s="40">
        <f t="shared" si="100"/>
        <v>1021.8225588515406</v>
      </c>
      <c r="AJ1325" t="str">
        <f t="shared" si="98"/>
        <v>INSERT INTO TABLA_PRESUPUESTO VALUES ('VSR','80169-C','14005127-18',2022,'Agosto',30,'USD',3300,1564.910801,0,300,8.290406,361.417841,10.046296,13.425926,1.285494,11.36403,0,0,0,0,0,0,0,404.976234,7.436647,0,8,'20228','2022-8-01');</v>
      </c>
    </row>
    <row r="1326" spans="1:36" x14ac:dyDescent="0.2">
      <c r="A1326" s="7" t="s">
        <v>117</v>
      </c>
      <c r="B1326" t="s">
        <v>85</v>
      </c>
      <c r="C1326" t="s">
        <v>156</v>
      </c>
      <c r="D1326">
        <v>2022</v>
      </c>
      <c r="E1326" t="s">
        <v>52</v>
      </c>
      <c r="F1326" s="5">
        <v>45</v>
      </c>
      <c r="G1326" t="s">
        <v>134</v>
      </c>
      <c r="H1326" s="5">
        <v>2160</v>
      </c>
      <c r="I1326" s="5">
        <v>801.66124409717781</v>
      </c>
      <c r="J1326" s="5">
        <v>0</v>
      </c>
      <c r="K1326" s="5">
        <v>225</v>
      </c>
      <c r="L1326" s="5">
        <v>12.435608788654143</v>
      </c>
      <c r="M1326" s="5">
        <v>32.726761363636363</v>
      </c>
      <c r="N1326" s="5">
        <v>15.069444444444446</v>
      </c>
      <c r="O1326" s="5">
        <v>20.138888888888889</v>
      </c>
      <c r="P1326" s="5">
        <v>1.9282407407407407</v>
      </c>
      <c r="Q1326" s="5">
        <v>7.4382740546397779</v>
      </c>
      <c r="R1326" s="5">
        <v>0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f t="shared" si="99"/>
        <v>88.456580113781371</v>
      </c>
      <c r="Z1326" s="5">
        <v>11.154970621431149</v>
      </c>
      <c r="AA1326" s="5">
        <v>0</v>
      </c>
      <c r="AB1326" s="5">
        <f>VLOOKUP($E1326,Parametros!$B$3:$F$14,2,FALSE)</f>
        <v>8</v>
      </c>
      <c r="AC1326" s="5" t="str">
        <f>VLOOKUP($E1326,Parametros!$B$3:$F$14,4,FALSE)</f>
        <v>20228</v>
      </c>
      <c r="AD1326" s="5" t="str">
        <f>VLOOKUP($E1326,Parametros!$B$3:$F$14,5,FALSE)</f>
        <v>2022-8-01</v>
      </c>
      <c r="AE1326" s="5">
        <v>0</v>
      </c>
      <c r="AF1326" t="s">
        <v>409</v>
      </c>
      <c r="AG1326" t="s">
        <v>411</v>
      </c>
      <c r="AH1326" s="40">
        <f t="shared" si="100"/>
        <v>1032.4465670003867</v>
      </c>
      <c r="AJ1326" t="str">
        <f t="shared" si="98"/>
        <v>INSERT INTO TABLA_PRESUPUESTO VALUES ('VSR','80169-C','14005046-19',2022,'Agosto',45,'USD',2160,801.661244,0,225,12.435609,32.726761,15.069444,20.138889,1.928241,7.438274,0,0,0,0,0,0,0,88.45658,11.154971,0,8,'20228','2022-8-01');</v>
      </c>
    </row>
    <row r="1327" spans="1:36" x14ac:dyDescent="0.2">
      <c r="A1327" s="7" t="s">
        <v>117</v>
      </c>
      <c r="B1327" t="s">
        <v>85</v>
      </c>
      <c r="C1327" t="s">
        <v>157</v>
      </c>
      <c r="D1327">
        <v>2022</v>
      </c>
      <c r="E1327" t="s">
        <v>52</v>
      </c>
      <c r="F1327" s="5">
        <v>45</v>
      </c>
      <c r="G1327" t="s">
        <v>134</v>
      </c>
      <c r="H1327" s="5">
        <v>2160</v>
      </c>
      <c r="I1327" s="5">
        <v>724.73362461756381</v>
      </c>
      <c r="J1327" s="5">
        <v>0</v>
      </c>
      <c r="K1327" s="5">
        <v>225</v>
      </c>
      <c r="L1327" s="5">
        <v>12.435608788654143</v>
      </c>
      <c r="M1327" s="5">
        <v>32.726761363636363</v>
      </c>
      <c r="N1327" s="5">
        <v>15.069444444444446</v>
      </c>
      <c r="O1327" s="5">
        <v>20.138888888888889</v>
      </c>
      <c r="P1327" s="5">
        <v>1.9282407407407407</v>
      </c>
      <c r="Q1327" s="5">
        <v>7.4382740546397779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f t="shared" si="99"/>
        <v>88.456580113781371</v>
      </c>
      <c r="Z1327" s="5">
        <v>11.154970621431149</v>
      </c>
      <c r="AA1327" s="5">
        <v>0</v>
      </c>
      <c r="AB1327" s="5">
        <f>VLOOKUP($E1327,Parametros!$B$3:$F$14,2,FALSE)</f>
        <v>8</v>
      </c>
      <c r="AC1327" s="5" t="str">
        <f>VLOOKUP($E1327,Parametros!$B$3:$F$14,4,FALSE)</f>
        <v>20228</v>
      </c>
      <c r="AD1327" s="5" t="str">
        <f>VLOOKUP($E1327,Parametros!$B$3:$F$14,5,FALSE)</f>
        <v>2022-8-01</v>
      </c>
      <c r="AE1327" s="5">
        <v>0</v>
      </c>
      <c r="AF1327" t="s">
        <v>409</v>
      </c>
      <c r="AG1327" t="s">
        <v>411</v>
      </c>
      <c r="AH1327" s="40">
        <f t="shared" si="100"/>
        <v>1109.3741864800008</v>
      </c>
      <c r="AJ1327" t="str">
        <f t="shared" si="98"/>
        <v>INSERT INTO TABLA_PRESUPUESTO VALUES ('VSR','80169-C','14005045-20',2022,'Agosto',45,'USD',2160,724.733625,0,225,12.435609,32.726761,15.069444,20.138889,1.928241,7.438274,0,0,0,0,0,0,0,88.45658,11.154971,0,8,'20228','2022-8-01');</v>
      </c>
    </row>
    <row r="1328" spans="1:36" x14ac:dyDescent="0.2">
      <c r="A1328" s="7" t="s">
        <v>117</v>
      </c>
      <c r="B1328" t="s">
        <v>85</v>
      </c>
      <c r="C1328" t="s">
        <v>158</v>
      </c>
      <c r="D1328">
        <v>2022</v>
      </c>
      <c r="E1328" t="s">
        <v>52</v>
      </c>
      <c r="F1328" s="5">
        <v>45</v>
      </c>
      <c r="G1328" t="s">
        <v>134</v>
      </c>
      <c r="H1328" s="5">
        <v>3600</v>
      </c>
      <c r="I1328" s="5">
        <v>1600.9089341886556</v>
      </c>
      <c r="J1328" s="5">
        <v>0</v>
      </c>
      <c r="K1328" s="5">
        <v>360</v>
      </c>
      <c r="L1328" s="5">
        <v>12.435608788654143</v>
      </c>
      <c r="M1328" s="5">
        <v>163.22676136363637</v>
      </c>
      <c r="N1328" s="5">
        <v>15.069444444444446</v>
      </c>
      <c r="O1328" s="5">
        <v>20.138888888888889</v>
      </c>
      <c r="P1328" s="5">
        <v>1.9282407407407407</v>
      </c>
      <c r="Q1328" s="5">
        <v>12.397123424399629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f t="shared" si="99"/>
        <v>223.91542948354123</v>
      </c>
      <c r="Z1328" s="5">
        <v>11.154970621431149</v>
      </c>
      <c r="AA1328" s="5">
        <v>0</v>
      </c>
      <c r="AB1328" s="5">
        <f>VLOOKUP($E1328,Parametros!$B$3:$F$14,2,FALSE)</f>
        <v>8</v>
      </c>
      <c r="AC1328" s="5" t="str">
        <f>VLOOKUP($E1328,Parametros!$B$3:$F$14,4,FALSE)</f>
        <v>20228</v>
      </c>
      <c r="AD1328" s="5" t="str">
        <f>VLOOKUP($E1328,Parametros!$B$3:$F$14,5,FALSE)</f>
        <v>2022-8-01</v>
      </c>
      <c r="AE1328" s="5">
        <v>0</v>
      </c>
      <c r="AF1328" t="s">
        <v>409</v>
      </c>
      <c r="AG1328" t="s">
        <v>411</v>
      </c>
      <c r="AH1328" s="40">
        <f t="shared" si="100"/>
        <v>1402.740027539149</v>
      </c>
      <c r="AJ1328" t="str">
        <f t="shared" si="98"/>
        <v>INSERT INTO TABLA_PRESUPUESTO VALUES ('VSR','80169-C','14005042-18',2022,'Agosto',45,'USD',3600,1600.908934,0,360,12.435609,163.226761,15.069444,20.138889,1.928241,12.397123,0,0,0,0,0,0,0,223.915429,11.154971,0,8,'20228','2022-8-01');</v>
      </c>
    </row>
    <row r="1329" spans="1:36" x14ac:dyDescent="0.2">
      <c r="A1329" s="7" t="s">
        <v>117</v>
      </c>
      <c r="B1329" t="s">
        <v>85</v>
      </c>
      <c r="C1329" t="s">
        <v>159</v>
      </c>
      <c r="D1329">
        <v>2022</v>
      </c>
      <c r="E1329" t="s">
        <v>52</v>
      </c>
      <c r="F1329" s="5">
        <v>45</v>
      </c>
      <c r="G1329" t="s">
        <v>134</v>
      </c>
      <c r="H1329" s="5">
        <v>3600</v>
      </c>
      <c r="I1329" s="5">
        <v>1427.251333694074</v>
      </c>
      <c r="J1329" s="5">
        <v>0</v>
      </c>
      <c r="K1329" s="5">
        <v>360</v>
      </c>
      <c r="L1329" s="5">
        <v>12.435608788654143</v>
      </c>
      <c r="M1329" s="5">
        <v>163.22676136363637</v>
      </c>
      <c r="N1329" s="5">
        <v>15.069444444444446</v>
      </c>
      <c r="O1329" s="5">
        <v>20.138888888888889</v>
      </c>
      <c r="P1329" s="5">
        <v>1.9282407407407407</v>
      </c>
      <c r="Q1329" s="5">
        <v>12.397123424399629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f t="shared" si="99"/>
        <v>223.91542948354123</v>
      </c>
      <c r="Z1329" s="5">
        <v>11.154970621431149</v>
      </c>
      <c r="AA1329" s="5">
        <v>0</v>
      </c>
      <c r="AB1329" s="5">
        <f>VLOOKUP($E1329,Parametros!$B$3:$F$14,2,FALSE)</f>
        <v>8</v>
      </c>
      <c r="AC1329" s="5" t="str">
        <f>VLOOKUP($E1329,Parametros!$B$3:$F$14,4,FALSE)</f>
        <v>20228</v>
      </c>
      <c r="AD1329" s="5" t="str">
        <f>VLOOKUP($E1329,Parametros!$B$3:$F$14,5,FALSE)</f>
        <v>2022-8-01</v>
      </c>
      <c r="AE1329" s="5">
        <v>0</v>
      </c>
      <c r="AF1329" t="s">
        <v>409</v>
      </c>
      <c r="AG1329" t="s">
        <v>411</v>
      </c>
      <c r="AH1329" s="40">
        <f t="shared" si="100"/>
        <v>1576.3976280337308</v>
      </c>
      <c r="AJ1329" t="str">
        <f t="shared" si="98"/>
        <v>INSERT INTO TABLA_PRESUPUESTO VALUES ('VSR','80169-C','14005043-17',2022,'Agosto',45,'USD',3600,1427.251334,0,360,12.435609,163.226761,15.069444,20.138889,1.928241,12.397123,0,0,0,0,0,0,0,223.915429,11.154971,0,8,'20228','2022-8-01');</v>
      </c>
    </row>
    <row r="1330" spans="1:36" x14ac:dyDescent="0.2">
      <c r="A1330" s="7" t="s">
        <v>117</v>
      </c>
      <c r="B1330" t="s">
        <v>85</v>
      </c>
      <c r="C1330" t="s">
        <v>160</v>
      </c>
      <c r="D1330">
        <v>2022</v>
      </c>
      <c r="E1330" t="s">
        <v>52</v>
      </c>
      <c r="F1330" s="5">
        <v>75</v>
      </c>
      <c r="G1330" t="s">
        <v>134</v>
      </c>
      <c r="H1330" s="5">
        <v>6000</v>
      </c>
      <c r="I1330" s="5">
        <v>1812.2699548747266</v>
      </c>
      <c r="J1330" s="5">
        <v>0</v>
      </c>
      <c r="K1330" s="5">
        <v>600</v>
      </c>
      <c r="L1330" s="5">
        <v>20.726014647756905</v>
      </c>
      <c r="M1330" s="5">
        <v>272.04460227272727</v>
      </c>
      <c r="N1330" s="5">
        <v>25.11574074074074</v>
      </c>
      <c r="O1330" s="5">
        <v>33.564814814814817</v>
      </c>
      <c r="P1330" s="5">
        <v>3.2137345679012341</v>
      </c>
      <c r="Q1330" s="5">
        <v>20.661872373999383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f t="shared" si="99"/>
        <v>373.19238247256868</v>
      </c>
      <c r="Z1330" s="5">
        <v>18.591617702385246</v>
      </c>
      <c r="AA1330" s="5">
        <v>0</v>
      </c>
      <c r="AB1330" s="5">
        <f>VLOOKUP($E1330,Parametros!$B$3:$F$14,2,FALSE)</f>
        <v>8</v>
      </c>
      <c r="AC1330" s="5" t="str">
        <f>VLOOKUP($E1330,Parametros!$B$3:$F$14,4,FALSE)</f>
        <v>20228</v>
      </c>
      <c r="AD1330" s="5" t="str">
        <f>VLOOKUP($E1330,Parametros!$B$3:$F$14,5,FALSE)</f>
        <v>2022-8-01</v>
      </c>
      <c r="AE1330" s="5">
        <v>0</v>
      </c>
      <c r="AF1330" t="s">
        <v>409</v>
      </c>
      <c r="AG1330" t="s">
        <v>411</v>
      </c>
      <c r="AH1330" s="40">
        <f t="shared" si="100"/>
        <v>3193.8116480049475</v>
      </c>
      <c r="AJ1330" t="str">
        <f t="shared" si="98"/>
        <v>INSERT INTO TABLA_PRESUPUESTO VALUES ('VSR','80169-C','14005044-15',2022,'Agosto',75,'USD',6000,1812.269955,0,600,20.726015,272.044602,25.115741,33.564815,3.213735,20.661872,0,0,0,0,0,0,0,373.192382,18.591618,0,8,'20228','2022-8-01');</v>
      </c>
    </row>
    <row r="1331" spans="1:36" x14ac:dyDescent="0.2">
      <c r="A1331" s="7" t="s">
        <v>117</v>
      </c>
      <c r="B1331" t="s">
        <v>188</v>
      </c>
      <c r="C1331" t="s">
        <v>133</v>
      </c>
      <c r="D1331">
        <v>2022</v>
      </c>
      <c r="E1331" t="s">
        <v>52</v>
      </c>
      <c r="F1331" s="5">
        <v>10.53</v>
      </c>
      <c r="G1331" t="s">
        <v>134</v>
      </c>
      <c r="H1331" s="5">
        <v>2527.1999999999998</v>
      </c>
      <c r="I1331" s="5">
        <v>734.58318844274777</v>
      </c>
      <c r="J1331" s="5">
        <v>0</v>
      </c>
      <c r="K1331" s="5">
        <v>252.71999999999997</v>
      </c>
      <c r="L1331" s="5">
        <v>2.9099324565450693</v>
      </c>
      <c r="M1331" s="5">
        <v>81.361898319327722</v>
      </c>
      <c r="N1331" s="5">
        <v>3.2830603448275864</v>
      </c>
      <c r="O1331" s="5">
        <v>4.3875000000000002</v>
      </c>
      <c r="P1331" s="5">
        <v>0.4200905172413793</v>
      </c>
      <c r="Q1331" s="5">
        <v>8.7027806439285396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f t="shared" ref="Y1331:Y1372" si="101">+M1331+N1331+O1331+P1331+T1331+U1331+V1331+Z1331+AA1331+S1331+X1331+Q1331+R1331</f>
        <v>100.76559295074011</v>
      </c>
      <c r="Z1331" s="5">
        <v>2.6102631254148885</v>
      </c>
      <c r="AA1331" s="5">
        <v>0</v>
      </c>
      <c r="AB1331" s="5">
        <f>VLOOKUP($E1331,Parametros!$B$3:$F$14,2,FALSE)</f>
        <v>8</v>
      </c>
      <c r="AC1331" s="5" t="str">
        <f>VLOOKUP($E1331,Parametros!$B$3:$F$14,4,FALSE)</f>
        <v>20228</v>
      </c>
      <c r="AD1331" s="5" t="str">
        <f>VLOOKUP($E1331,Parametros!$B$3:$F$14,5,FALSE)</f>
        <v>2022-8-01</v>
      </c>
      <c r="AE1331" s="5">
        <v>0</v>
      </c>
      <c r="AF1331" t="s">
        <v>409</v>
      </c>
      <c r="AG1331" t="s">
        <v>417</v>
      </c>
      <c r="AH1331" s="40">
        <f t="shared" ref="AH1331:AH1372" si="102">+H1331-SUM(I1331:X1331)-SUM(Z1331:AA1331)</f>
        <v>1436.221286149967</v>
      </c>
      <c r="AJ1331" t="str">
        <f t="shared" si="98"/>
        <v>INSERT INTO TABLA_PRESUPUESTO VALUES ('VSR','Cripton_China','14004807-18',2022,'Agosto',10.53,'USD',2527.2,734.583188,0,252.72,2.909932,81.361898,3.28306,4.3875,0.420091,8.702781,0,0,0,0,0,0,0,100.765593,2.610263,0,8,'20228','2022-8-01');</v>
      </c>
    </row>
    <row r="1332" spans="1:36" x14ac:dyDescent="0.2">
      <c r="A1332" s="7" t="s">
        <v>117</v>
      </c>
      <c r="B1332" t="s">
        <v>188</v>
      </c>
      <c r="C1332" t="s">
        <v>133</v>
      </c>
      <c r="D1332">
        <v>2022</v>
      </c>
      <c r="E1332" t="s">
        <v>52</v>
      </c>
      <c r="F1332" s="5">
        <v>8.1</v>
      </c>
      <c r="G1332" t="s">
        <v>134</v>
      </c>
      <c r="H1332" s="5">
        <v>2632.5</v>
      </c>
      <c r="I1332" s="5">
        <v>715.97443338980599</v>
      </c>
      <c r="J1332" s="5">
        <v>0</v>
      </c>
      <c r="K1332" s="5">
        <v>263.25</v>
      </c>
      <c r="L1332" s="5">
        <v>2.2384095819577454</v>
      </c>
      <c r="M1332" s="5">
        <v>83.241075630252098</v>
      </c>
      <c r="N1332" s="5">
        <v>2.5254310344827586</v>
      </c>
      <c r="O1332" s="5">
        <v>3.375</v>
      </c>
      <c r="P1332" s="5">
        <v>0.32314655172413792</v>
      </c>
      <c r="Q1332" s="5">
        <v>9.0653965040922291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f t="shared" si="101"/>
        <v>100.53794443240884</v>
      </c>
      <c r="Z1332" s="5">
        <v>2.0078947118576065</v>
      </c>
      <c r="AA1332" s="5">
        <v>0</v>
      </c>
      <c r="AB1332" s="5">
        <f>VLOOKUP($E1332,Parametros!$B$3:$F$14,2,FALSE)</f>
        <v>8</v>
      </c>
      <c r="AC1332" s="5" t="str">
        <f>VLOOKUP($E1332,Parametros!$B$3:$F$14,4,FALSE)</f>
        <v>20228</v>
      </c>
      <c r="AD1332" s="5" t="str">
        <f>VLOOKUP($E1332,Parametros!$B$3:$F$14,5,FALSE)</f>
        <v>2022-8-01</v>
      </c>
      <c r="AE1332" s="5">
        <v>0</v>
      </c>
      <c r="AF1332" t="s">
        <v>409</v>
      </c>
      <c r="AG1332" t="s">
        <v>417</v>
      </c>
      <c r="AH1332" s="40">
        <f t="shared" si="102"/>
        <v>1550.4992125958272</v>
      </c>
      <c r="AJ1332" t="str">
        <f t="shared" si="98"/>
        <v>INSERT INTO TABLA_PRESUPUESTO VALUES ('VSR','Cripton_China','14004807-18',2022,'Agosto',8.1,'USD',2632.5,715.974433,0,263.25,2.23841,83.241076,2.525431,3.375,0.323147,9.065397,0,0,0,0,0,0,0,100.537944,2.007895,0,8,'20228','2022-8-01');</v>
      </c>
    </row>
    <row r="1333" spans="1:36" x14ac:dyDescent="0.2">
      <c r="A1333" s="7" t="s">
        <v>117</v>
      </c>
      <c r="B1333" t="s">
        <v>188</v>
      </c>
      <c r="C1333" t="s">
        <v>189</v>
      </c>
      <c r="D1333">
        <v>2022</v>
      </c>
      <c r="E1333" t="s">
        <v>52</v>
      </c>
      <c r="F1333" s="5">
        <v>24.3</v>
      </c>
      <c r="G1333" t="s">
        <v>134</v>
      </c>
      <c r="H1333" s="5">
        <v>4374</v>
      </c>
      <c r="I1333" s="5">
        <v>2034.6422173798942</v>
      </c>
      <c r="J1333" s="5">
        <v>0</v>
      </c>
      <c r="K1333" s="5">
        <v>437.40000000000003</v>
      </c>
      <c r="L1333" s="5">
        <v>6.7152287458732376</v>
      </c>
      <c r="M1333" s="5">
        <v>144.0182268907563</v>
      </c>
      <c r="N1333" s="5">
        <v>7.5762931034482772</v>
      </c>
      <c r="O1333" s="5">
        <v>10.125</v>
      </c>
      <c r="P1333" s="5">
        <v>0.96943965517241382</v>
      </c>
      <c r="Q1333" s="5">
        <v>15.062504960645549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f t="shared" si="101"/>
        <v>183.77514874559535</v>
      </c>
      <c r="Z1333" s="5">
        <v>6.0236841355728199</v>
      </c>
      <c r="AA1333" s="5">
        <v>0</v>
      </c>
      <c r="AB1333" s="5">
        <f>VLOOKUP($E1333,Parametros!$B$3:$F$14,2,FALSE)</f>
        <v>8</v>
      </c>
      <c r="AC1333" s="5" t="str">
        <f>VLOOKUP($E1333,Parametros!$B$3:$F$14,4,FALSE)</f>
        <v>20228</v>
      </c>
      <c r="AD1333" s="5" t="str">
        <f>VLOOKUP($E1333,Parametros!$B$3:$F$14,5,FALSE)</f>
        <v>2022-8-01</v>
      </c>
      <c r="AE1333" s="5">
        <v>0</v>
      </c>
      <c r="AF1333" t="s">
        <v>409</v>
      </c>
      <c r="AG1333" t="s">
        <v>417</v>
      </c>
      <c r="AH1333" s="40">
        <f t="shared" si="102"/>
        <v>1711.4674051286372</v>
      </c>
      <c r="AJ1333" t="str">
        <f t="shared" si="98"/>
        <v>INSERT INTO TABLA_PRESUPUESTO VALUES ('VSR','Cripton_China','14005073-18',2022,'Agosto',24.3,'USD',4374,2034.642217,0,437.4,6.715229,144.018227,7.576293,10.125,0.96944,15.062505,0,0,0,0,0,0,0,183.775149,6.023684,0,8,'20228','2022-8-01');</v>
      </c>
    </row>
    <row r="1334" spans="1:36" x14ac:dyDescent="0.2">
      <c r="A1334" s="7" t="s">
        <v>117</v>
      </c>
      <c r="B1334" t="s">
        <v>188</v>
      </c>
      <c r="C1334" t="s">
        <v>163</v>
      </c>
      <c r="D1334">
        <v>2022</v>
      </c>
      <c r="E1334" t="s">
        <v>52</v>
      </c>
      <c r="F1334" s="5">
        <v>243</v>
      </c>
      <c r="G1334" t="s">
        <v>134</v>
      </c>
      <c r="H1334" s="5">
        <v>10935</v>
      </c>
      <c r="I1334" s="5">
        <v>4609.6650911802317</v>
      </c>
      <c r="J1334" s="5">
        <v>0</v>
      </c>
      <c r="K1334" s="5">
        <v>1093.5</v>
      </c>
      <c r="L1334" s="5">
        <v>67.152287458732374</v>
      </c>
      <c r="M1334" s="5">
        <v>456.03226890756298</v>
      </c>
      <c r="N1334" s="5">
        <v>75.762931034482762</v>
      </c>
      <c r="O1334" s="5">
        <v>101.25</v>
      </c>
      <c r="P1334" s="5">
        <v>9.6943965517241377</v>
      </c>
      <c r="Q1334" s="5">
        <v>37.656262401613873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f t="shared" si="101"/>
        <v>740.63270025111194</v>
      </c>
      <c r="Z1334" s="5">
        <v>60.236841355728203</v>
      </c>
      <c r="AA1334" s="5">
        <v>0</v>
      </c>
      <c r="AB1334" s="5">
        <f>VLOOKUP($E1334,Parametros!$B$3:$F$14,2,FALSE)</f>
        <v>8</v>
      </c>
      <c r="AC1334" s="5" t="str">
        <f>VLOOKUP($E1334,Parametros!$B$3:$F$14,4,FALSE)</f>
        <v>20228</v>
      </c>
      <c r="AD1334" s="5" t="str">
        <f>VLOOKUP($E1334,Parametros!$B$3:$F$14,5,FALSE)</f>
        <v>2022-8-01</v>
      </c>
      <c r="AE1334" s="5">
        <v>0</v>
      </c>
      <c r="AF1334" t="s">
        <v>409</v>
      </c>
      <c r="AG1334" t="s">
        <v>417</v>
      </c>
      <c r="AH1334" s="40">
        <f t="shared" si="102"/>
        <v>4424.0499211099241</v>
      </c>
      <c r="AJ1334" t="str">
        <f t="shared" si="98"/>
        <v>INSERT INTO TABLA_PRESUPUESTO VALUES ('VSR','Cripton_China','14004339-19',2022,'Agosto',243,'USD',10935,4609.665091,0,1093.5,67.152287,456.032269,75.762931,101.25,9.694397,37.656262,0,0,0,0,0,0,0,740.6327,60.236841,0,8,'20228','2022-8-01');</v>
      </c>
    </row>
    <row r="1335" spans="1:36" x14ac:dyDescent="0.2">
      <c r="A1335" s="7" t="s">
        <v>117</v>
      </c>
      <c r="B1335" t="s">
        <v>188</v>
      </c>
      <c r="C1335" t="s">
        <v>137</v>
      </c>
      <c r="D1335">
        <v>2022</v>
      </c>
      <c r="E1335" t="s">
        <v>52</v>
      </c>
      <c r="F1335" s="5">
        <v>81</v>
      </c>
      <c r="G1335" t="s">
        <v>134</v>
      </c>
      <c r="H1335" s="5">
        <v>6480</v>
      </c>
      <c r="I1335" s="5">
        <v>2884.2844264675077</v>
      </c>
      <c r="J1335" s="5">
        <v>0</v>
      </c>
      <c r="K1335" s="5">
        <v>648</v>
      </c>
      <c r="L1335" s="5">
        <v>22.384095819577457</v>
      </c>
      <c r="M1335" s="5">
        <v>237.06075630252101</v>
      </c>
      <c r="N1335" s="5">
        <v>25.254310344827591</v>
      </c>
      <c r="O1335" s="5">
        <v>33.75</v>
      </c>
      <c r="P1335" s="5">
        <v>3.2314655172413791</v>
      </c>
      <c r="Q1335" s="5">
        <v>22.314822163919334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f t="shared" si="101"/>
        <v>341.6903014470854</v>
      </c>
      <c r="Z1335" s="5">
        <v>20.078947118576068</v>
      </c>
      <c r="AA1335" s="5">
        <v>0</v>
      </c>
      <c r="AB1335" s="5">
        <f>VLOOKUP($E1335,Parametros!$B$3:$F$14,2,FALSE)</f>
        <v>8</v>
      </c>
      <c r="AC1335" s="5" t="str">
        <f>VLOOKUP($E1335,Parametros!$B$3:$F$14,4,FALSE)</f>
        <v>20228</v>
      </c>
      <c r="AD1335" s="5" t="str">
        <f>VLOOKUP($E1335,Parametros!$B$3:$F$14,5,FALSE)</f>
        <v>2022-8-01</v>
      </c>
      <c r="AE1335" s="5">
        <v>0</v>
      </c>
      <c r="AF1335" t="s">
        <v>409</v>
      </c>
      <c r="AG1335" t="s">
        <v>417</v>
      </c>
      <c r="AH1335" s="40">
        <f t="shared" si="102"/>
        <v>2583.6411762658295</v>
      </c>
      <c r="AJ1335" t="str">
        <f t="shared" si="98"/>
        <v>INSERT INTO TABLA_PRESUPUESTO VALUES ('VSR','Cripton_China','14004806-17',2022,'Agosto',81,'USD',6480,2884.284426,0,648,22.384096,237.060756,25.25431,33.75,3.231466,22.314822,0,0,0,0,0,0,0,341.690301,20.078947,0,8,'20228','2022-8-01');</v>
      </c>
    </row>
    <row r="1336" spans="1:36" x14ac:dyDescent="0.2">
      <c r="A1336" s="7" t="s">
        <v>117</v>
      </c>
      <c r="B1336" t="s">
        <v>188</v>
      </c>
      <c r="C1336" t="s">
        <v>138</v>
      </c>
      <c r="D1336">
        <v>2022</v>
      </c>
      <c r="E1336" t="s">
        <v>52</v>
      </c>
      <c r="F1336" s="5">
        <v>8.1</v>
      </c>
      <c r="G1336" t="s">
        <v>134</v>
      </c>
      <c r="H1336" s="5">
        <v>810</v>
      </c>
      <c r="I1336" s="5">
        <v>576.02169296659895</v>
      </c>
      <c r="J1336" s="5">
        <v>0</v>
      </c>
      <c r="K1336" s="5">
        <v>81</v>
      </c>
      <c r="L1336" s="5">
        <v>2.2384095819577454</v>
      </c>
      <c r="M1336" s="5">
        <v>28.566075630252101</v>
      </c>
      <c r="N1336" s="5">
        <v>2.5254310344827586</v>
      </c>
      <c r="O1336" s="5">
        <v>3.375</v>
      </c>
      <c r="P1336" s="5">
        <v>0.32314655172413792</v>
      </c>
      <c r="Q1336" s="5">
        <v>2.7893527704899168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f t="shared" si="101"/>
        <v>39.586900698806524</v>
      </c>
      <c r="Z1336" s="5">
        <v>2.0078947118576065</v>
      </c>
      <c r="AA1336" s="5">
        <v>0</v>
      </c>
      <c r="AB1336" s="5">
        <f>VLOOKUP($E1336,Parametros!$B$3:$F$14,2,FALSE)</f>
        <v>8</v>
      </c>
      <c r="AC1336" s="5" t="str">
        <f>VLOOKUP($E1336,Parametros!$B$3:$F$14,4,FALSE)</f>
        <v>20228</v>
      </c>
      <c r="AD1336" s="5" t="str">
        <f>VLOOKUP($E1336,Parametros!$B$3:$F$14,5,FALSE)</f>
        <v>2022-8-01</v>
      </c>
      <c r="AE1336" s="5">
        <v>0</v>
      </c>
      <c r="AF1336" t="s">
        <v>409</v>
      </c>
      <c r="AG1336" t="s">
        <v>417</v>
      </c>
      <c r="AH1336" s="40">
        <f t="shared" si="102"/>
        <v>111.15299675263691</v>
      </c>
      <c r="AJ1336" t="str">
        <f t="shared" si="98"/>
        <v>INSERT INTO TABLA_PRESUPUESTO VALUES ('VSR','Cripton_China','14004965-17',2022,'Agosto',8.1,'USD',810,576.021693,0,81,2.23841,28.566076,2.525431,3.375,0.323147,2.789353,0,0,0,0,0,0,0,39.586901,2.007895,0,8,'20228','2022-8-01');</v>
      </c>
    </row>
    <row r="1337" spans="1:36" x14ac:dyDescent="0.2">
      <c r="A1337" s="7" t="s">
        <v>117</v>
      </c>
      <c r="B1337" t="s">
        <v>188</v>
      </c>
      <c r="C1337" t="s">
        <v>179</v>
      </c>
      <c r="D1337">
        <v>2022</v>
      </c>
      <c r="E1337" t="s">
        <v>52</v>
      </c>
      <c r="F1337" s="5">
        <v>162</v>
      </c>
      <c r="G1337" t="s">
        <v>134</v>
      </c>
      <c r="H1337" s="5">
        <v>6480</v>
      </c>
      <c r="I1337" s="5">
        <v>3295.3546778147584</v>
      </c>
      <c r="J1337" s="5">
        <v>0</v>
      </c>
      <c r="K1337" s="5">
        <v>648</v>
      </c>
      <c r="L1337" s="5">
        <v>44.768191639154914</v>
      </c>
      <c r="M1337" s="5">
        <v>279.72151260504199</v>
      </c>
      <c r="N1337" s="5">
        <v>50.508620689655181</v>
      </c>
      <c r="O1337" s="5">
        <v>67.5</v>
      </c>
      <c r="P1337" s="5">
        <v>6.4629310344827582</v>
      </c>
      <c r="Q1337" s="5">
        <v>22.314822163919334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f t="shared" si="101"/>
        <v>466.66578073025147</v>
      </c>
      <c r="Z1337" s="5">
        <v>40.157894237152135</v>
      </c>
      <c r="AA1337" s="5">
        <v>0</v>
      </c>
      <c r="AB1337" s="5">
        <f>VLOOKUP($E1337,Parametros!$B$3:$F$14,2,FALSE)</f>
        <v>8</v>
      </c>
      <c r="AC1337" s="5" t="str">
        <f>VLOOKUP($E1337,Parametros!$B$3:$F$14,4,FALSE)</f>
        <v>20228</v>
      </c>
      <c r="AD1337" s="5" t="str">
        <f>VLOOKUP($E1337,Parametros!$B$3:$F$14,5,FALSE)</f>
        <v>2022-8-01</v>
      </c>
      <c r="AE1337" s="5">
        <v>0</v>
      </c>
      <c r="AF1337" t="s">
        <v>409</v>
      </c>
      <c r="AG1337" t="s">
        <v>417</v>
      </c>
      <c r="AH1337" s="40">
        <f t="shared" si="102"/>
        <v>2025.2113498158355</v>
      </c>
      <c r="AJ1337" t="str">
        <f t="shared" si="98"/>
        <v>INSERT INTO TABLA_PRESUPUESTO VALUES ('VSR','Cripton_China','14004992-19',2022,'Agosto',162,'USD',6480,3295.354678,0,648,44.768192,279.721513,50.508621,67.5,6.462931,22.314822,0,0,0,0,0,0,0,466.665781,40.157894,0,8,'20228','2022-8-01');</v>
      </c>
    </row>
    <row r="1338" spans="1:36" x14ac:dyDescent="0.2">
      <c r="A1338" s="7" t="s">
        <v>117</v>
      </c>
      <c r="B1338" t="s">
        <v>188</v>
      </c>
      <c r="C1338" t="s">
        <v>142</v>
      </c>
      <c r="D1338">
        <v>2022</v>
      </c>
      <c r="E1338" t="s">
        <v>52</v>
      </c>
      <c r="F1338" s="5">
        <v>972</v>
      </c>
      <c r="G1338" t="s">
        <v>134</v>
      </c>
      <c r="H1338" s="5">
        <v>24300</v>
      </c>
      <c r="I1338" s="5">
        <v>15339.711394315227</v>
      </c>
      <c r="J1338" s="5">
        <v>0</v>
      </c>
      <c r="K1338" s="5">
        <v>2430</v>
      </c>
      <c r="L1338" s="5">
        <v>268.6091498349295</v>
      </c>
      <c r="M1338" s="5">
        <v>1240.9290756302521</v>
      </c>
      <c r="N1338" s="5">
        <v>303.05172413793105</v>
      </c>
      <c r="O1338" s="5">
        <v>405</v>
      </c>
      <c r="P1338" s="5">
        <v>38.777586206896551</v>
      </c>
      <c r="Q1338" s="5">
        <v>83.680583114697498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f t="shared" si="101"/>
        <v>2312.3863345126902</v>
      </c>
      <c r="Z1338" s="5">
        <v>240.94736542291281</v>
      </c>
      <c r="AA1338" s="5">
        <v>0</v>
      </c>
      <c r="AB1338" s="5">
        <f>VLOOKUP($E1338,Parametros!$B$3:$F$14,2,FALSE)</f>
        <v>8</v>
      </c>
      <c r="AC1338" s="5" t="str">
        <f>VLOOKUP($E1338,Parametros!$B$3:$F$14,4,FALSE)</f>
        <v>20228</v>
      </c>
      <c r="AD1338" s="5" t="str">
        <f>VLOOKUP($E1338,Parametros!$B$3:$F$14,5,FALSE)</f>
        <v>2022-8-01</v>
      </c>
      <c r="AE1338" s="5">
        <v>0</v>
      </c>
      <c r="AF1338" t="s">
        <v>409</v>
      </c>
      <c r="AG1338" t="s">
        <v>417</v>
      </c>
      <c r="AH1338" s="40">
        <f t="shared" si="102"/>
        <v>3949.2931213371544</v>
      </c>
      <c r="AJ1338" t="str">
        <f t="shared" si="98"/>
        <v>INSERT INTO TABLA_PRESUPUESTO VALUES ('VSR','Cripton_China','14004971-20',2022,'Agosto',972,'USD',24300,15339.711394,0,2430,268.60915,1240.929076,303.051724,405,38.777586,83.680583,0,0,0,0,0,0,0,2312.386335,240.947365,0,8,'20228','2022-8-01');</v>
      </c>
    </row>
    <row r="1339" spans="1:36" x14ac:dyDescent="0.2">
      <c r="A1339" s="7" t="s">
        <v>117</v>
      </c>
      <c r="B1339" t="s">
        <v>188</v>
      </c>
      <c r="C1339" t="s">
        <v>184</v>
      </c>
      <c r="D1339">
        <v>2022</v>
      </c>
      <c r="E1339" t="s">
        <v>52</v>
      </c>
      <c r="F1339" s="5">
        <v>421.2</v>
      </c>
      <c r="G1339" t="s">
        <v>134</v>
      </c>
      <c r="H1339" s="5">
        <v>12636</v>
      </c>
      <c r="I1339" s="5">
        <v>6767.4832907348828</v>
      </c>
      <c r="J1339" s="5">
        <v>0</v>
      </c>
      <c r="K1339" s="5">
        <v>1263.5999999999999</v>
      </c>
      <c r="L1339" s="5">
        <v>116.39729826180277</v>
      </c>
      <c r="M1339" s="5">
        <v>600.91593277310915</v>
      </c>
      <c r="N1339" s="5">
        <v>131.32241379310346</v>
      </c>
      <c r="O1339" s="5">
        <v>175.5</v>
      </c>
      <c r="P1339" s="5">
        <v>16.803620689655173</v>
      </c>
      <c r="Q1339" s="5">
        <v>43.5139032196427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f t="shared" si="101"/>
        <v>1072.4663954921061</v>
      </c>
      <c r="Z1339" s="5">
        <v>104.41052501659554</v>
      </c>
      <c r="AA1339" s="5">
        <v>0</v>
      </c>
      <c r="AB1339" s="5">
        <f>VLOOKUP($E1339,Parametros!$B$3:$F$14,2,FALSE)</f>
        <v>8</v>
      </c>
      <c r="AC1339" s="5" t="str">
        <f>VLOOKUP($E1339,Parametros!$B$3:$F$14,4,FALSE)</f>
        <v>20228</v>
      </c>
      <c r="AD1339" s="5" t="str">
        <f>VLOOKUP($E1339,Parametros!$B$3:$F$14,5,FALSE)</f>
        <v>2022-8-01</v>
      </c>
      <c r="AE1339" s="5">
        <v>0</v>
      </c>
      <c r="AF1339" t="s">
        <v>409</v>
      </c>
      <c r="AG1339" t="s">
        <v>417</v>
      </c>
      <c r="AH1339" s="40">
        <f t="shared" si="102"/>
        <v>3416.0530155112087</v>
      </c>
      <c r="AJ1339" t="str">
        <f t="shared" si="98"/>
        <v>INSERT INTO TABLA_PRESUPUESTO VALUES ('VSR','Cripton_China','14004990-20',2022,'Agosto',421.2,'USD',12636,6767.483291,0,1263.6,116.397298,600.915933,131.322414,175.5,16.803621,43.513903,0,0,0,0,0,0,0,1072.466395,104.410525,0,8,'20228','2022-8-01');</v>
      </c>
    </row>
    <row r="1340" spans="1:36" x14ac:dyDescent="0.2">
      <c r="A1340" s="7" t="s">
        <v>117</v>
      </c>
      <c r="B1340" t="s">
        <v>188</v>
      </c>
      <c r="C1340" t="s">
        <v>190</v>
      </c>
      <c r="D1340">
        <v>2022</v>
      </c>
      <c r="E1340" t="s">
        <v>52</v>
      </c>
      <c r="F1340" s="5">
        <v>40.5</v>
      </c>
      <c r="G1340" t="s">
        <v>134</v>
      </c>
      <c r="H1340" s="5">
        <v>3240</v>
      </c>
      <c r="I1340" s="5">
        <v>2233.9067124458779</v>
      </c>
      <c r="J1340" s="5">
        <v>0</v>
      </c>
      <c r="K1340" s="5">
        <v>324</v>
      </c>
      <c r="L1340" s="5">
        <v>11.192047909788728</v>
      </c>
      <c r="M1340" s="5">
        <v>118.53037815126051</v>
      </c>
      <c r="N1340" s="5">
        <v>12.627155172413795</v>
      </c>
      <c r="O1340" s="5">
        <v>16.875</v>
      </c>
      <c r="P1340" s="5">
        <v>1.6157327586206895</v>
      </c>
      <c r="Q1340" s="5">
        <v>11.157411081959667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f t="shared" si="101"/>
        <v>170.8451507235427</v>
      </c>
      <c r="Z1340" s="5">
        <v>10.039473559288034</v>
      </c>
      <c r="AA1340" s="5">
        <v>0</v>
      </c>
      <c r="AB1340" s="5">
        <f>VLOOKUP($E1340,Parametros!$B$3:$F$14,2,FALSE)</f>
        <v>8</v>
      </c>
      <c r="AC1340" s="5" t="str">
        <f>VLOOKUP($E1340,Parametros!$B$3:$F$14,4,FALSE)</f>
        <v>20228</v>
      </c>
      <c r="AD1340" s="5" t="str">
        <f>VLOOKUP($E1340,Parametros!$B$3:$F$14,5,FALSE)</f>
        <v>2022-8-01</v>
      </c>
      <c r="AE1340" s="5">
        <v>0</v>
      </c>
      <c r="AF1340" t="s">
        <v>409</v>
      </c>
      <c r="AG1340" t="s">
        <v>417</v>
      </c>
      <c r="AH1340" s="40">
        <f t="shared" si="102"/>
        <v>500.0560889207901</v>
      </c>
      <c r="AJ1340" t="str">
        <f t="shared" si="98"/>
        <v>INSERT INTO TABLA_PRESUPUESTO VALUES ('VSR','Cripton_China','14005163-18',2022,'Agosto',40.5,'USD',3240,2233.906712,0,324,11.192048,118.530378,12.627155,16.875,1.615733,11.157411,0,0,0,0,0,0,0,170.845151,10.039474,0,8,'20228','2022-8-01');</v>
      </c>
    </row>
    <row r="1341" spans="1:36" x14ac:dyDescent="0.2">
      <c r="A1341" s="7" t="s">
        <v>117</v>
      </c>
      <c r="B1341" t="s">
        <v>188</v>
      </c>
      <c r="C1341" t="s">
        <v>191</v>
      </c>
      <c r="D1341">
        <v>2022</v>
      </c>
      <c r="E1341" t="s">
        <v>52</v>
      </c>
      <c r="F1341" s="5">
        <v>64.8</v>
      </c>
      <c r="G1341" t="s">
        <v>134</v>
      </c>
      <c r="H1341" s="5">
        <v>3888</v>
      </c>
      <c r="I1341" s="5">
        <v>2515.6797809308837</v>
      </c>
      <c r="J1341" s="5">
        <v>0</v>
      </c>
      <c r="K1341" s="5">
        <v>388.79999999999995</v>
      </c>
      <c r="L1341" s="5">
        <v>17.907276655661963</v>
      </c>
      <c r="M1341" s="5">
        <v>150.76860504201679</v>
      </c>
      <c r="N1341" s="5">
        <v>20.203448275862069</v>
      </c>
      <c r="O1341" s="5">
        <v>27</v>
      </c>
      <c r="P1341" s="5">
        <v>2.5851724137931034</v>
      </c>
      <c r="Q1341" s="5">
        <v>13.388893298351599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f t="shared" si="101"/>
        <v>230.00927672488442</v>
      </c>
      <c r="Z1341" s="5">
        <v>16.063157694860852</v>
      </c>
      <c r="AA1341" s="5">
        <v>0</v>
      </c>
      <c r="AB1341" s="5">
        <f>VLOOKUP($E1341,Parametros!$B$3:$F$14,2,FALSE)</f>
        <v>8</v>
      </c>
      <c r="AC1341" s="5" t="str">
        <f>VLOOKUP($E1341,Parametros!$B$3:$F$14,4,FALSE)</f>
        <v>20228</v>
      </c>
      <c r="AD1341" s="5" t="str">
        <f>VLOOKUP($E1341,Parametros!$B$3:$F$14,5,FALSE)</f>
        <v>2022-8-01</v>
      </c>
      <c r="AE1341" s="5">
        <v>0</v>
      </c>
      <c r="AF1341" t="s">
        <v>409</v>
      </c>
      <c r="AG1341" t="s">
        <v>417</v>
      </c>
      <c r="AH1341" s="40">
        <f t="shared" si="102"/>
        <v>735.60366568856989</v>
      </c>
      <c r="AJ1341" t="str">
        <f t="shared" si="98"/>
        <v>INSERT INTO TABLA_PRESUPUESTO VALUES ('VSR','Cripton_China','14005143-17',2022,'Agosto',64.8,'USD',3888,2515.679781,0,388.8,17.907277,150.768605,20.203448,27,2.585172,13.388893,0,0,0,0,0,0,0,230.009277,16.063158,0,8,'20228','2022-8-01');</v>
      </c>
    </row>
    <row r="1342" spans="1:36" x14ac:dyDescent="0.2">
      <c r="A1342" s="7" t="s">
        <v>117</v>
      </c>
      <c r="B1342" t="s">
        <v>188</v>
      </c>
      <c r="C1342" t="s">
        <v>153</v>
      </c>
      <c r="D1342">
        <v>2022</v>
      </c>
      <c r="E1342" t="s">
        <v>52</v>
      </c>
      <c r="F1342" s="5">
        <v>81</v>
      </c>
      <c r="G1342" t="s">
        <v>134</v>
      </c>
      <c r="H1342" s="5">
        <v>4455</v>
      </c>
      <c r="I1342" s="5">
        <v>1640.3582531014104</v>
      </c>
      <c r="J1342" s="5">
        <v>0</v>
      </c>
      <c r="K1342" s="5">
        <v>445.5</v>
      </c>
      <c r="L1342" s="5">
        <v>22.384095819577457</v>
      </c>
      <c r="M1342" s="5">
        <v>176.31075630252101</v>
      </c>
      <c r="N1342" s="5">
        <v>25.254310344827591</v>
      </c>
      <c r="O1342" s="5">
        <v>33.75</v>
      </c>
      <c r="P1342" s="5">
        <v>3.2314655172413791</v>
      </c>
      <c r="Q1342" s="5">
        <v>15.341440237694542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f t="shared" si="101"/>
        <v>273.96691952086059</v>
      </c>
      <c r="Z1342" s="5">
        <v>20.078947118576068</v>
      </c>
      <c r="AA1342" s="5">
        <v>0</v>
      </c>
      <c r="AB1342" s="5">
        <f>VLOOKUP($E1342,Parametros!$B$3:$F$14,2,FALSE)</f>
        <v>8</v>
      </c>
      <c r="AC1342" s="5" t="str">
        <f>VLOOKUP($E1342,Parametros!$B$3:$F$14,4,FALSE)</f>
        <v>20228</v>
      </c>
      <c r="AD1342" s="5" t="str">
        <f>VLOOKUP($E1342,Parametros!$B$3:$F$14,5,FALSE)</f>
        <v>2022-8-01</v>
      </c>
      <c r="AE1342" s="5">
        <v>0</v>
      </c>
      <c r="AF1342" t="s">
        <v>409</v>
      </c>
      <c r="AG1342" t="s">
        <v>417</v>
      </c>
      <c r="AH1342" s="40">
        <f t="shared" si="102"/>
        <v>2072.7907315581515</v>
      </c>
      <c r="AJ1342" t="str">
        <f t="shared" si="98"/>
        <v>INSERT INTO TABLA_PRESUPUESTO VALUES ('VSR','Cripton_China','14005087-20',2022,'Agosto',81,'USD',4455,1640.358253,0,445.5,22.384096,176.310756,25.25431,33.75,3.231466,15.34144,0,0,0,0,0,0,0,273.96692,20.078947,0,8,'20228','2022-8-01');</v>
      </c>
    </row>
    <row r="1343" spans="1:36" x14ac:dyDescent="0.2">
      <c r="A1343" s="7" t="s">
        <v>117</v>
      </c>
      <c r="B1343" t="s">
        <v>188</v>
      </c>
      <c r="C1343" t="s">
        <v>122</v>
      </c>
      <c r="D1343">
        <v>2022</v>
      </c>
      <c r="E1343" t="s">
        <v>52</v>
      </c>
      <c r="F1343" s="5">
        <v>8.1</v>
      </c>
      <c r="G1343" t="s">
        <v>134</v>
      </c>
      <c r="H1343" s="5">
        <v>972</v>
      </c>
      <c r="I1343" s="5">
        <v>450.80678498305775</v>
      </c>
      <c r="J1343" s="5">
        <v>0</v>
      </c>
      <c r="K1343" s="5">
        <v>97.199999999999989</v>
      </c>
      <c r="L1343" s="5">
        <v>2.2384095819577454</v>
      </c>
      <c r="M1343" s="5">
        <v>33.4260756302521</v>
      </c>
      <c r="N1343" s="5">
        <v>2.5254310344827586</v>
      </c>
      <c r="O1343" s="5">
        <v>3.375</v>
      </c>
      <c r="P1343" s="5">
        <v>0.32314655172413792</v>
      </c>
      <c r="Q1343" s="5">
        <v>3.3472233245878997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f t="shared" si="101"/>
        <v>45.004771252904504</v>
      </c>
      <c r="Z1343" s="5">
        <v>2.0078947118576065</v>
      </c>
      <c r="AA1343" s="5">
        <v>0</v>
      </c>
      <c r="AB1343" s="5">
        <f>VLOOKUP($E1343,Parametros!$B$3:$F$14,2,FALSE)</f>
        <v>8</v>
      </c>
      <c r="AC1343" s="5" t="str">
        <f>VLOOKUP($E1343,Parametros!$B$3:$F$14,4,FALSE)</f>
        <v>20228</v>
      </c>
      <c r="AD1343" s="5" t="str">
        <f>VLOOKUP($E1343,Parametros!$B$3:$F$14,5,FALSE)</f>
        <v>2022-8-01</v>
      </c>
      <c r="AE1343" s="5">
        <v>0</v>
      </c>
      <c r="AF1343" t="s">
        <v>409</v>
      </c>
      <c r="AG1343" t="s">
        <v>417</v>
      </c>
      <c r="AH1343" s="40">
        <f t="shared" si="102"/>
        <v>376.75003418208019</v>
      </c>
      <c r="AJ1343" t="str">
        <f t="shared" si="98"/>
        <v>INSERT INTO TABLA_PRESUPUESTO VALUES ('VSR','Cripton_China','14005080-18',2022,'Agosto',8.1,'USD',972,450.806785,0,97.2,2.23841,33.426076,2.525431,3.375,0.323147,3.347223,0,0,0,0,0,0,0,45.004771,2.007895,0,8,'20228','2022-8-01');</v>
      </c>
    </row>
    <row r="1344" spans="1:36" x14ac:dyDescent="0.2">
      <c r="A1344" s="7" t="s">
        <v>117</v>
      </c>
      <c r="B1344" t="s">
        <v>188</v>
      </c>
      <c r="C1344" t="s">
        <v>144</v>
      </c>
      <c r="D1344">
        <v>2022</v>
      </c>
      <c r="E1344" t="s">
        <v>52</v>
      </c>
      <c r="F1344" s="5">
        <v>8.1</v>
      </c>
      <c r="G1344" t="s">
        <v>134</v>
      </c>
      <c r="H1344" s="5">
        <v>972</v>
      </c>
      <c r="I1344" s="5">
        <v>767.84751508973773</v>
      </c>
      <c r="J1344" s="5">
        <v>0</v>
      </c>
      <c r="K1344" s="5">
        <v>97.199999999999989</v>
      </c>
      <c r="L1344" s="5">
        <v>2.2384095819577454</v>
      </c>
      <c r="M1344" s="5">
        <v>33.4260756302521</v>
      </c>
      <c r="N1344" s="5">
        <v>2.5254310344827586</v>
      </c>
      <c r="O1344" s="5">
        <v>3.375</v>
      </c>
      <c r="P1344" s="5">
        <v>0.32314655172413792</v>
      </c>
      <c r="Q1344" s="5">
        <v>3.3472233245878997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f t="shared" si="101"/>
        <v>45.004771252904504</v>
      </c>
      <c r="Z1344" s="5">
        <v>2.0078947118576065</v>
      </c>
      <c r="AA1344" s="5">
        <v>0</v>
      </c>
      <c r="AB1344" s="5">
        <f>VLOOKUP($E1344,Parametros!$B$3:$F$14,2,FALSE)</f>
        <v>8</v>
      </c>
      <c r="AC1344" s="5" t="str">
        <f>VLOOKUP($E1344,Parametros!$B$3:$F$14,4,FALSE)</f>
        <v>20228</v>
      </c>
      <c r="AD1344" s="5" t="str">
        <f>VLOOKUP($E1344,Parametros!$B$3:$F$14,5,FALSE)</f>
        <v>2022-8-01</v>
      </c>
      <c r="AE1344" s="5">
        <v>0</v>
      </c>
      <c r="AF1344" t="s">
        <v>409</v>
      </c>
      <c r="AG1344" t="s">
        <v>417</v>
      </c>
      <c r="AH1344" s="40">
        <f t="shared" si="102"/>
        <v>59.709304075400148</v>
      </c>
      <c r="AJ1344" t="str">
        <f t="shared" si="98"/>
        <v>INSERT INTO TABLA_PRESUPUESTO VALUES ('VSR','Cripton_China','14004879-18',2022,'Agosto',8.1,'USD',972,767.847515,0,97.2,2.23841,33.426076,2.525431,3.375,0.323147,3.347223,0,0,0,0,0,0,0,45.004771,2.007895,0,8,'20228','2022-8-01');</v>
      </c>
    </row>
    <row r="1345" spans="1:36" x14ac:dyDescent="0.2">
      <c r="A1345" s="7" t="s">
        <v>117</v>
      </c>
      <c r="B1345" t="s">
        <v>188</v>
      </c>
      <c r="C1345" t="s">
        <v>192</v>
      </c>
      <c r="D1345">
        <v>2022</v>
      </c>
      <c r="E1345" t="s">
        <v>52</v>
      </c>
      <c r="F1345" s="5">
        <v>405</v>
      </c>
      <c r="G1345" t="s">
        <v>134</v>
      </c>
      <c r="H1345" s="5">
        <v>16200</v>
      </c>
      <c r="I1345" s="5">
        <v>6357.0992060209774</v>
      </c>
      <c r="J1345" s="5">
        <v>0</v>
      </c>
      <c r="K1345" s="5">
        <v>1620</v>
      </c>
      <c r="L1345" s="5">
        <v>111.92047909788728</v>
      </c>
      <c r="M1345" s="5">
        <v>699.30378151260504</v>
      </c>
      <c r="N1345" s="5">
        <v>126.27155172413795</v>
      </c>
      <c r="O1345" s="5">
        <v>168.75</v>
      </c>
      <c r="P1345" s="5">
        <v>16.157327586206897</v>
      </c>
      <c r="Q1345" s="5">
        <v>55.787055409798334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f t="shared" si="101"/>
        <v>1166.6644518256285</v>
      </c>
      <c r="Z1345" s="5">
        <v>100.39473559288034</v>
      </c>
      <c r="AA1345" s="5">
        <v>0</v>
      </c>
      <c r="AB1345" s="5">
        <f>VLOOKUP($E1345,Parametros!$B$3:$F$14,2,FALSE)</f>
        <v>8</v>
      </c>
      <c r="AC1345" s="5" t="str">
        <f>VLOOKUP($E1345,Parametros!$B$3:$F$14,4,FALSE)</f>
        <v>20228</v>
      </c>
      <c r="AD1345" s="5" t="str">
        <f>VLOOKUP($E1345,Parametros!$B$3:$F$14,5,FALSE)</f>
        <v>2022-8-01</v>
      </c>
      <c r="AE1345" s="5">
        <v>0</v>
      </c>
      <c r="AF1345" t="s">
        <v>409</v>
      </c>
      <c r="AG1345" t="s">
        <v>417</v>
      </c>
      <c r="AH1345" s="40">
        <f t="shared" si="102"/>
        <v>6944.3158630555072</v>
      </c>
      <c r="AJ1345" t="str">
        <f t="shared" si="98"/>
        <v>INSERT INTO TABLA_PRESUPUESTO VALUES ('VSR','Cripton_China','14005089-20',2022,'Agosto',405,'USD',16200,6357.099206,0,1620,111.920479,699.303782,126.271552,168.75,16.157328,55.787055,0,0,0,0,0,0,0,1166.664452,100.394736,0,8,'20228','2022-8-01');</v>
      </c>
    </row>
    <row r="1346" spans="1:36" x14ac:dyDescent="0.2">
      <c r="A1346" s="7" t="s">
        <v>117</v>
      </c>
      <c r="B1346" t="s">
        <v>188</v>
      </c>
      <c r="C1346" t="s">
        <v>159</v>
      </c>
      <c r="D1346">
        <v>2022</v>
      </c>
      <c r="E1346" t="s">
        <v>52</v>
      </c>
      <c r="F1346" s="5">
        <v>64.8</v>
      </c>
      <c r="G1346" t="s">
        <v>134</v>
      </c>
      <c r="H1346" s="5">
        <v>4536</v>
      </c>
      <c r="I1346" s="5">
        <v>2055.241920519466</v>
      </c>
      <c r="J1346" s="5">
        <v>0</v>
      </c>
      <c r="K1346" s="5">
        <v>453.59999999999997</v>
      </c>
      <c r="L1346" s="5">
        <v>17.907276655661963</v>
      </c>
      <c r="M1346" s="5">
        <v>170.20860504201681</v>
      </c>
      <c r="N1346" s="5">
        <v>20.203448275862069</v>
      </c>
      <c r="O1346" s="5">
        <v>27</v>
      </c>
      <c r="P1346" s="5">
        <v>2.5851724137931034</v>
      </c>
      <c r="Q1346" s="5">
        <v>15.620375514743532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f t="shared" si="101"/>
        <v>251.68075894127637</v>
      </c>
      <c r="Z1346" s="5">
        <v>16.063157694860852</v>
      </c>
      <c r="AA1346" s="5">
        <v>0</v>
      </c>
      <c r="AB1346" s="5">
        <f>VLOOKUP($E1346,Parametros!$B$3:$F$14,2,FALSE)</f>
        <v>8</v>
      </c>
      <c r="AC1346" s="5" t="str">
        <f>VLOOKUP($E1346,Parametros!$B$3:$F$14,4,FALSE)</f>
        <v>20228</v>
      </c>
      <c r="AD1346" s="5" t="str">
        <f>VLOOKUP($E1346,Parametros!$B$3:$F$14,5,FALSE)</f>
        <v>2022-8-01</v>
      </c>
      <c r="AE1346" s="5">
        <v>0</v>
      </c>
      <c r="AF1346" t="s">
        <v>409</v>
      </c>
      <c r="AG1346" t="s">
        <v>417</v>
      </c>
      <c r="AH1346" s="40">
        <f t="shared" si="102"/>
        <v>1757.5700438835956</v>
      </c>
      <c r="AJ1346" t="str">
        <f t="shared" si="98"/>
        <v>INSERT INTO TABLA_PRESUPUESTO VALUES ('VSR','Cripton_China','14005043-17',2022,'Agosto',64.8,'USD',4536,2055.241921,0,453.6,17.907277,170.208605,20.203448,27,2.585172,15.620376,0,0,0,0,0,0,0,251.680759,16.063158,0,8,'20228','2022-8-01');</v>
      </c>
    </row>
    <row r="1347" spans="1:36" x14ac:dyDescent="0.2">
      <c r="A1347" s="7" t="s">
        <v>117</v>
      </c>
      <c r="B1347" t="s">
        <v>96</v>
      </c>
      <c r="C1347" t="s">
        <v>193</v>
      </c>
      <c r="D1347">
        <v>2022</v>
      </c>
      <c r="E1347" t="s">
        <v>52</v>
      </c>
      <c r="F1347" s="5">
        <v>225</v>
      </c>
      <c r="G1347" t="s">
        <v>134</v>
      </c>
      <c r="H1347" s="5">
        <v>9562.5</v>
      </c>
      <c r="I1347" s="5">
        <v>4946.7329079941337</v>
      </c>
      <c r="J1347" s="5">
        <v>0</v>
      </c>
      <c r="K1347" s="5">
        <v>0</v>
      </c>
      <c r="L1347" s="5">
        <v>0</v>
      </c>
      <c r="M1347" s="5">
        <v>686.8125</v>
      </c>
      <c r="N1347" s="5">
        <v>67.8125</v>
      </c>
      <c r="O1347" s="5">
        <v>90.625</v>
      </c>
      <c r="P1347" s="5">
        <v>8.6770833333333339</v>
      </c>
      <c r="Q1347" s="5">
        <v>32.929859096061513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f t="shared" si="101"/>
        <v>942.63179553655061</v>
      </c>
      <c r="Z1347" s="5">
        <v>55.774853107155742</v>
      </c>
      <c r="AA1347" s="5">
        <v>0</v>
      </c>
      <c r="AB1347" s="5">
        <f>VLOOKUP($E1347,Parametros!$B$3:$F$14,2,FALSE)</f>
        <v>8</v>
      </c>
      <c r="AC1347" s="5" t="str">
        <f>VLOOKUP($E1347,Parametros!$B$3:$F$14,4,FALSE)</f>
        <v>20228</v>
      </c>
      <c r="AD1347" s="5" t="str">
        <f>VLOOKUP($E1347,Parametros!$B$3:$F$14,5,FALSE)</f>
        <v>2022-8-01</v>
      </c>
      <c r="AE1347" s="5">
        <v>0</v>
      </c>
      <c r="AF1347" t="s">
        <v>409</v>
      </c>
      <c r="AG1347" t="s">
        <v>418</v>
      </c>
      <c r="AH1347" s="40">
        <f t="shared" si="102"/>
        <v>3673.135296469316</v>
      </c>
      <c r="AJ1347" t="str">
        <f t="shared" si="98"/>
        <v>INSERT INTO TABLA_PRESUPUESTO VALUES ('VSR','80199-C','14004628-17',2022,'Agosto',225,'USD',9562.5,4946.732908,0,0,0,686.8125,67.8125,90.625,8.677083,32.929859,0,0,0,0,0,0,0,942.631796,55.774853,0,8,'20228','2022-8-01');</v>
      </c>
    </row>
    <row r="1348" spans="1:36" x14ac:dyDescent="0.2">
      <c r="A1348" s="7" t="s">
        <v>117</v>
      </c>
      <c r="B1348" t="s">
        <v>96</v>
      </c>
      <c r="C1348" t="s">
        <v>194</v>
      </c>
      <c r="D1348">
        <v>2022</v>
      </c>
      <c r="E1348" t="s">
        <v>52</v>
      </c>
      <c r="F1348" s="5">
        <v>225</v>
      </c>
      <c r="G1348" t="s">
        <v>134</v>
      </c>
      <c r="H1348" s="5">
        <v>9562.5</v>
      </c>
      <c r="I1348" s="5">
        <v>4946.7329079941337</v>
      </c>
      <c r="J1348" s="5">
        <v>0</v>
      </c>
      <c r="K1348" s="5">
        <v>0</v>
      </c>
      <c r="L1348" s="5">
        <v>0</v>
      </c>
      <c r="M1348" s="5">
        <v>686.8125</v>
      </c>
      <c r="N1348" s="5">
        <v>67.8125</v>
      </c>
      <c r="O1348" s="5">
        <v>90.625</v>
      </c>
      <c r="P1348" s="5">
        <v>8.6770833333333339</v>
      </c>
      <c r="Q1348" s="5">
        <v>32.929859096061513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f t="shared" si="101"/>
        <v>942.63179553655061</v>
      </c>
      <c r="Z1348" s="5">
        <v>55.774853107155742</v>
      </c>
      <c r="AA1348" s="5">
        <v>0</v>
      </c>
      <c r="AB1348" s="5">
        <f>VLOOKUP($E1348,Parametros!$B$3:$F$14,2,FALSE)</f>
        <v>8</v>
      </c>
      <c r="AC1348" s="5" t="str">
        <f>VLOOKUP($E1348,Parametros!$B$3:$F$14,4,FALSE)</f>
        <v>20228</v>
      </c>
      <c r="AD1348" s="5" t="str">
        <f>VLOOKUP($E1348,Parametros!$B$3:$F$14,5,FALSE)</f>
        <v>2022-8-01</v>
      </c>
      <c r="AE1348" s="5">
        <v>0</v>
      </c>
      <c r="AF1348" t="s">
        <v>409</v>
      </c>
      <c r="AG1348" t="s">
        <v>418</v>
      </c>
      <c r="AH1348" s="40">
        <f t="shared" si="102"/>
        <v>3673.135296469316</v>
      </c>
      <c r="AJ1348" t="str">
        <f t="shared" si="98"/>
        <v>INSERT INTO TABLA_PRESUPUESTO VALUES ('VSR','80199-C','14004631-17',2022,'Agosto',225,'USD',9562.5,4946.732908,0,0,0,686.8125,67.8125,90.625,8.677083,32.929859,0,0,0,0,0,0,0,942.631796,55.774853,0,8,'20228','2022-8-01');</v>
      </c>
    </row>
    <row r="1349" spans="1:36" x14ac:dyDescent="0.2">
      <c r="A1349" s="7" t="s">
        <v>117</v>
      </c>
      <c r="B1349" t="s">
        <v>99</v>
      </c>
      <c r="C1349" t="s">
        <v>195</v>
      </c>
      <c r="D1349">
        <v>2022</v>
      </c>
      <c r="E1349" t="s">
        <v>52</v>
      </c>
      <c r="F1349" s="5">
        <v>180</v>
      </c>
      <c r="G1349" t="s">
        <v>134</v>
      </c>
      <c r="H1349" s="5">
        <v>6480</v>
      </c>
      <c r="I1349" s="5">
        <v>4033.4052059338919</v>
      </c>
      <c r="J1349" s="5">
        <v>0</v>
      </c>
      <c r="K1349" s="5">
        <v>0</v>
      </c>
      <c r="L1349" s="5">
        <v>0</v>
      </c>
      <c r="M1349" s="5">
        <v>70.072363636363633</v>
      </c>
      <c r="N1349" s="5">
        <v>67.8125</v>
      </c>
      <c r="O1349" s="5">
        <v>90.625</v>
      </c>
      <c r="P1349" s="5">
        <v>8.6770833333333339</v>
      </c>
      <c r="Q1349" s="5">
        <v>22.314822163919334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f t="shared" si="101"/>
        <v>304.12165161934092</v>
      </c>
      <c r="Z1349" s="5">
        <v>44.619882485724595</v>
      </c>
      <c r="AA1349" s="5">
        <v>0</v>
      </c>
      <c r="AB1349" s="5">
        <f>VLOOKUP($E1349,Parametros!$B$3:$F$14,2,FALSE)</f>
        <v>8</v>
      </c>
      <c r="AC1349" s="5" t="str">
        <f>VLOOKUP($E1349,Parametros!$B$3:$F$14,4,FALSE)</f>
        <v>20228</v>
      </c>
      <c r="AD1349" s="5" t="str">
        <f>VLOOKUP($E1349,Parametros!$B$3:$F$14,5,FALSE)</f>
        <v>2022-8-01</v>
      </c>
      <c r="AE1349" s="5">
        <v>0</v>
      </c>
      <c r="AF1349" t="s">
        <v>409</v>
      </c>
      <c r="AG1349" t="s">
        <v>419</v>
      </c>
      <c r="AH1349" s="40">
        <f t="shared" si="102"/>
        <v>2142.4731424467673</v>
      </c>
      <c r="AJ1349" t="str">
        <f t="shared" si="98"/>
        <v>INSERT INTO TABLA_PRESUPUESTO VALUES ('VSR','80212-C','14004212-19',2022,'Agosto',180,'USD',6480,4033.405206,0,0,0,70.072364,67.8125,90.625,8.677083,22.314822,0,0,0,0,0,0,0,304.121652,44.619882,0,8,'20228','2022-8-01');</v>
      </c>
    </row>
    <row r="1350" spans="1:36" x14ac:dyDescent="0.2">
      <c r="A1350" s="7" t="s">
        <v>117</v>
      </c>
      <c r="B1350" t="s">
        <v>99</v>
      </c>
      <c r="C1350" t="s">
        <v>196</v>
      </c>
      <c r="D1350">
        <v>2022</v>
      </c>
      <c r="E1350" t="s">
        <v>52</v>
      </c>
      <c r="F1350" s="5">
        <v>90</v>
      </c>
      <c r="G1350" t="s">
        <v>134</v>
      </c>
      <c r="H1350" s="5">
        <v>3240</v>
      </c>
      <c r="I1350" s="5">
        <v>1996.5778349089046</v>
      </c>
      <c r="J1350" s="5">
        <v>0</v>
      </c>
      <c r="K1350" s="5">
        <v>0</v>
      </c>
      <c r="L1350" s="5">
        <v>0</v>
      </c>
      <c r="M1350" s="5">
        <v>35.036181818181817</v>
      </c>
      <c r="N1350" s="5">
        <v>33.90625</v>
      </c>
      <c r="O1350" s="5">
        <v>45.3125</v>
      </c>
      <c r="P1350" s="5">
        <v>4.338541666666667</v>
      </c>
      <c r="Q1350" s="5">
        <v>11.157411081959667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f t="shared" si="101"/>
        <v>152.06082580967046</v>
      </c>
      <c r="Z1350" s="5">
        <v>22.309941242862298</v>
      </c>
      <c r="AA1350" s="5">
        <v>0</v>
      </c>
      <c r="AB1350" s="5">
        <f>VLOOKUP($E1350,Parametros!$B$3:$F$14,2,FALSE)</f>
        <v>8</v>
      </c>
      <c r="AC1350" s="5" t="str">
        <f>VLOOKUP($E1350,Parametros!$B$3:$F$14,4,FALSE)</f>
        <v>20228</v>
      </c>
      <c r="AD1350" s="5" t="str">
        <f>VLOOKUP($E1350,Parametros!$B$3:$F$14,5,FALSE)</f>
        <v>2022-8-01</v>
      </c>
      <c r="AE1350" s="5">
        <v>0</v>
      </c>
      <c r="AF1350" t="s">
        <v>409</v>
      </c>
      <c r="AG1350" t="s">
        <v>419</v>
      </c>
      <c r="AH1350" s="40">
        <f t="shared" si="102"/>
        <v>1091.361339281425</v>
      </c>
      <c r="AJ1350" t="str">
        <f t="shared" si="98"/>
        <v>INSERT INTO TABLA_PRESUPUESTO VALUES ('VSR','80212-C','14004589-19',2022,'Agosto',90,'USD',3240,1996.577835,0,0,0,35.036182,33.90625,45.3125,4.338542,11.157411,0,0,0,0,0,0,0,152.060826,22.309941,0,8,'20228','2022-8-01');</v>
      </c>
    </row>
    <row r="1351" spans="1:36" x14ac:dyDescent="0.2">
      <c r="A1351" s="7" t="s">
        <v>117</v>
      </c>
      <c r="B1351" t="s">
        <v>99</v>
      </c>
      <c r="C1351" t="s">
        <v>197</v>
      </c>
      <c r="D1351">
        <v>2022</v>
      </c>
      <c r="E1351" t="s">
        <v>52</v>
      </c>
      <c r="F1351" s="5">
        <v>105</v>
      </c>
      <c r="G1351" t="s">
        <v>134</v>
      </c>
      <c r="H1351" s="5">
        <v>2835</v>
      </c>
      <c r="I1351" s="5">
        <v>1847.5832438091022</v>
      </c>
      <c r="J1351" s="5">
        <v>0</v>
      </c>
      <c r="K1351" s="5">
        <v>0</v>
      </c>
      <c r="L1351" s="5">
        <v>0</v>
      </c>
      <c r="M1351" s="5">
        <v>40.875545454545453</v>
      </c>
      <c r="N1351" s="5">
        <v>39.557291666666664</v>
      </c>
      <c r="O1351" s="5">
        <v>52.864583333333336</v>
      </c>
      <c r="P1351" s="5">
        <v>5.0616319444444446</v>
      </c>
      <c r="Q1351" s="5">
        <v>9.7627346967147073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f t="shared" si="101"/>
        <v>174.15005187904399</v>
      </c>
      <c r="Z1351" s="5">
        <v>26.028264783339349</v>
      </c>
      <c r="AA1351" s="5">
        <v>0</v>
      </c>
      <c r="AB1351" s="5">
        <f>VLOOKUP($E1351,Parametros!$B$3:$F$14,2,FALSE)</f>
        <v>8</v>
      </c>
      <c r="AC1351" s="5" t="str">
        <f>VLOOKUP($E1351,Parametros!$B$3:$F$14,4,FALSE)</f>
        <v>20228</v>
      </c>
      <c r="AD1351" s="5" t="str">
        <f>VLOOKUP($E1351,Parametros!$B$3:$F$14,5,FALSE)</f>
        <v>2022-8-01</v>
      </c>
      <c r="AE1351" s="5">
        <v>0</v>
      </c>
      <c r="AF1351" t="s">
        <v>409</v>
      </c>
      <c r="AG1351" t="s">
        <v>419</v>
      </c>
      <c r="AH1351" s="40">
        <f t="shared" si="102"/>
        <v>813.26670431185391</v>
      </c>
      <c r="AJ1351" t="str">
        <f t="shared" ref="AJ1351:AJ1414" si="103">TRIM(_xlfn.CONCAT("INSERT INTO TABLA_PRESUPUESTO VALUES ('",A1351,"','",B1351,"','",C1351,"',",D1351,",'",E1351,"',",SUBSTITUTE(ROUND(F1351,6),",","."),",'",G1351,"',",SUBSTITUTE(ROUND(H1351,6),",","."),",",SUBSTITUTE(ROUND(I1351,6),",","."),",",SUBSTITUTE(ROUND(J1351,6),",","."),",",SUBSTITUTE(ROUND(K1351,6),",","."),",",SUBSTITUTE(ROUND(L1351,6),",","."),",",SUBSTITUTE(ROUND(M1351,6),",","."),",",SUBSTITUTE(ROUND(N1351,6),",","."),",",SUBSTITUTE(ROUND(O1351,6),",","."),",",SUBSTITUTE(ROUND(P1351,6),",","."),",",SUBSTITUTE(ROUND(Q1351,6),",","."),",",SUBSTITUTE(ROUND(R1351,6),",","."),",",SUBSTITUTE(ROUND(S1351,6),",","."),",",SUBSTITUTE(ROUND(T1351,6),",","."),",",SUBSTITUTE(ROUND(U1351,6),",","."),",",SUBSTITUTE(ROUND(V1351,6),",","."),",",SUBSTITUTE(ROUND(W1351,6),",","."),",",SUBSTITUTE(ROUND(X1351,6),",","."),",",SUBSTITUTE(ROUND(Y1351,6),",","."),",",SUBSTITUTE(ROUND(Z1351,6),",","."),",",SUBSTITUTE(ROUND(AA1351,6),",","."),",",AB1351,",'",AC1351,"','",AD1351,"');"))</f>
        <v>INSERT INTO TABLA_PRESUPUESTO VALUES ('VSR','80212-C','14004213-19',2022,'Agosto',105,'USD',2835,1847.583244,0,0,0,40.875545,39.557292,52.864583,5.061632,9.762735,0,0,0,0,0,0,0,174.150052,26.028265,0,8,'20228','2022-8-01');</v>
      </c>
    </row>
    <row r="1352" spans="1:36" x14ac:dyDescent="0.2">
      <c r="A1352" s="7" t="s">
        <v>117</v>
      </c>
      <c r="B1352" t="s">
        <v>99</v>
      </c>
      <c r="C1352" t="s">
        <v>198</v>
      </c>
      <c r="D1352">
        <v>2022</v>
      </c>
      <c r="E1352" t="s">
        <v>52</v>
      </c>
      <c r="F1352" s="5">
        <v>450</v>
      </c>
      <c r="G1352" t="s">
        <v>134</v>
      </c>
      <c r="H1352" s="5">
        <v>12150</v>
      </c>
      <c r="I1352" s="5">
        <v>8321.4465597089002</v>
      </c>
      <c r="J1352" s="5">
        <v>0</v>
      </c>
      <c r="K1352" s="5">
        <v>0</v>
      </c>
      <c r="L1352" s="5">
        <v>0</v>
      </c>
      <c r="M1352" s="5">
        <v>175.1809090909091</v>
      </c>
      <c r="N1352" s="5">
        <v>169.53125</v>
      </c>
      <c r="O1352" s="5">
        <v>226.5625</v>
      </c>
      <c r="P1352" s="5">
        <v>21.692708333333336</v>
      </c>
      <c r="Q1352" s="5">
        <v>41.840291557348749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f t="shared" si="101"/>
        <v>746.35736519590284</v>
      </c>
      <c r="Z1352" s="5">
        <v>111.54970621431148</v>
      </c>
      <c r="AA1352" s="5">
        <v>0</v>
      </c>
      <c r="AB1352" s="5">
        <f>VLOOKUP($E1352,Parametros!$B$3:$F$14,2,FALSE)</f>
        <v>8</v>
      </c>
      <c r="AC1352" s="5" t="str">
        <f>VLOOKUP($E1352,Parametros!$B$3:$F$14,4,FALSE)</f>
        <v>20228</v>
      </c>
      <c r="AD1352" s="5" t="str">
        <f>VLOOKUP($E1352,Parametros!$B$3:$F$14,5,FALSE)</f>
        <v>2022-8-01</v>
      </c>
      <c r="AE1352" s="5">
        <v>0</v>
      </c>
      <c r="AF1352" t="s">
        <v>409</v>
      </c>
      <c r="AG1352" t="s">
        <v>419</v>
      </c>
      <c r="AH1352" s="40">
        <f t="shared" si="102"/>
        <v>3082.1960750951985</v>
      </c>
      <c r="AJ1352" t="str">
        <f t="shared" si="103"/>
        <v>INSERT INTO TABLA_PRESUPUESTO VALUES ('VSR','80212-C','14004590-19',2022,'Agosto',450,'USD',12150,8321.44656,0,0,0,175.180909,169.53125,226.5625,21.692708,41.840292,0,0,0,0,0,0,0,746.357365,111.549706,0,8,'20228','2022-8-01');</v>
      </c>
    </row>
    <row r="1353" spans="1:36" x14ac:dyDescent="0.2">
      <c r="A1353" s="7" t="s">
        <v>117</v>
      </c>
      <c r="B1353" t="s">
        <v>209</v>
      </c>
      <c r="C1353" t="s">
        <v>189</v>
      </c>
      <c r="D1353">
        <v>2022</v>
      </c>
      <c r="E1353" t="s">
        <v>52</v>
      </c>
      <c r="F1353" s="5">
        <v>22.5</v>
      </c>
      <c r="G1353" t="s">
        <v>134</v>
      </c>
      <c r="H1353" s="5">
        <v>3420</v>
      </c>
      <c r="I1353" s="5">
        <v>1883.9279790554574</v>
      </c>
      <c r="J1353" s="5">
        <v>0</v>
      </c>
      <c r="K1353" s="5">
        <v>256.5</v>
      </c>
      <c r="L1353" s="5">
        <v>6.2178043943270715</v>
      </c>
      <c r="M1353" s="5">
        <v>14.136694214876032</v>
      </c>
      <c r="N1353" s="5">
        <v>7.8245192307692326</v>
      </c>
      <c r="O1353" s="5">
        <v>10.45673076923077</v>
      </c>
      <c r="P1353" s="5">
        <v>1.0012019230769231</v>
      </c>
      <c r="Q1353" s="5">
        <v>11.777267253179648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f t="shared" si="101"/>
        <v>50.773898701848168</v>
      </c>
      <c r="Z1353" s="5">
        <v>5.5774853107155744</v>
      </c>
      <c r="AA1353" s="5">
        <v>0</v>
      </c>
      <c r="AB1353" s="5">
        <f>VLOOKUP($E1353,Parametros!$B$3:$F$14,2,FALSE)</f>
        <v>8</v>
      </c>
      <c r="AC1353" s="5" t="str">
        <f>VLOOKUP($E1353,Parametros!$B$3:$F$14,4,FALSE)</f>
        <v>20228</v>
      </c>
      <c r="AD1353" s="5" t="str">
        <f>VLOOKUP($E1353,Parametros!$B$3:$F$14,5,FALSE)</f>
        <v>2022-8-01</v>
      </c>
      <c r="AE1353" s="5">
        <v>0</v>
      </c>
      <c r="AF1353" t="s">
        <v>409</v>
      </c>
      <c r="AG1353" t="s">
        <v>422</v>
      </c>
      <c r="AH1353" s="40">
        <f t="shared" si="102"/>
        <v>1222.580317848367</v>
      </c>
      <c r="AJ1353" t="str">
        <f t="shared" si="103"/>
        <v>INSERT INTO TABLA_PRESUPUESTO VALUES ('VSR','80227-C','14005073-18',2022,'Agosto',22.5,'USD',3420,1883.927979,0,256.5,6.217804,14.136694,7.824519,10.456731,1.001202,11.777267,0,0,0,0,0,0,0,50.773899,5.577485,0,8,'20228','2022-8-01');</v>
      </c>
    </row>
    <row r="1354" spans="1:36" x14ac:dyDescent="0.2">
      <c r="A1354" s="7" t="s">
        <v>117</v>
      </c>
      <c r="B1354" t="s">
        <v>209</v>
      </c>
      <c r="C1354" t="s">
        <v>210</v>
      </c>
      <c r="D1354">
        <v>2022</v>
      </c>
      <c r="E1354" t="s">
        <v>52</v>
      </c>
      <c r="F1354" s="5">
        <v>30</v>
      </c>
      <c r="G1354" t="s">
        <v>134</v>
      </c>
      <c r="H1354" s="5">
        <v>1200</v>
      </c>
      <c r="I1354" s="5">
        <v>438.04552691869827</v>
      </c>
      <c r="J1354" s="5">
        <v>0</v>
      </c>
      <c r="K1354" s="5">
        <v>90</v>
      </c>
      <c r="L1354" s="5">
        <v>8.2904058591027621</v>
      </c>
      <c r="M1354" s="5">
        <v>18.848925619834709</v>
      </c>
      <c r="N1354" s="5">
        <v>10.432692307692308</v>
      </c>
      <c r="O1354" s="5">
        <v>13.942307692307693</v>
      </c>
      <c r="P1354" s="5">
        <v>1.3349358974358976</v>
      </c>
      <c r="Q1354" s="5">
        <v>4.1323744747998763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f t="shared" si="101"/>
        <v>56.127883073024577</v>
      </c>
      <c r="Z1354" s="5">
        <v>7.4366470809540992</v>
      </c>
      <c r="AA1354" s="5">
        <v>0</v>
      </c>
      <c r="AB1354" s="5">
        <f>VLOOKUP($E1354,Parametros!$B$3:$F$14,2,FALSE)</f>
        <v>8</v>
      </c>
      <c r="AC1354" s="5" t="str">
        <f>VLOOKUP($E1354,Parametros!$B$3:$F$14,4,FALSE)</f>
        <v>20228</v>
      </c>
      <c r="AD1354" s="5" t="str">
        <f>VLOOKUP($E1354,Parametros!$B$3:$F$14,5,FALSE)</f>
        <v>2022-8-01</v>
      </c>
      <c r="AE1354" s="5">
        <v>0</v>
      </c>
      <c r="AF1354" t="s">
        <v>409</v>
      </c>
      <c r="AG1354" t="s">
        <v>422</v>
      </c>
      <c r="AH1354" s="40">
        <f t="shared" si="102"/>
        <v>607.53618414917435</v>
      </c>
      <c r="AJ1354" t="str">
        <f t="shared" si="103"/>
        <v>INSERT INTO TABLA_PRESUPUESTO VALUES ('VSR','80227-C','14005070-20',2022,'Agosto',30,'USD',1200,438.045527,0,90,8.290406,18.848926,10.432692,13.942308,1.334936,4.132374,0,0,0,0,0,0,0,56.127883,7.436647,0,8,'20228','2022-8-01');</v>
      </c>
    </row>
    <row r="1355" spans="1:36" x14ac:dyDescent="0.2">
      <c r="A1355" s="7" t="s">
        <v>117</v>
      </c>
      <c r="B1355" t="s">
        <v>209</v>
      </c>
      <c r="C1355" t="s">
        <v>211</v>
      </c>
      <c r="D1355">
        <v>2022</v>
      </c>
      <c r="E1355" t="s">
        <v>52</v>
      </c>
      <c r="F1355" s="5">
        <v>240</v>
      </c>
      <c r="G1355" t="s">
        <v>134</v>
      </c>
      <c r="H1355" s="5">
        <v>9600</v>
      </c>
      <c r="I1355" s="5">
        <v>4574.8526799849478</v>
      </c>
      <c r="J1355" s="5">
        <v>0</v>
      </c>
      <c r="K1355" s="5">
        <v>720</v>
      </c>
      <c r="L1355" s="5">
        <v>66.323246872822097</v>
      </c>
      <c r="M1355" s="5">
        <v>150.79140495867767</v>
      </c>
      <c r="N1355" s="5">
        <v>83.461538461538467</v>
      </c>
      <c r="O1355" s="5">
        <v>111.53846153846155</v>
      </c>
      <c r="P1355" s="5">
        <v>10.679487179487181</v>
      </c>
      <c r="Q1355" s="5">
        <v>33.05899579839901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f t="shared" si="101"/>
        <v>449.02306458419662</v>
      </c>
      <c r="Z1355" s="5">
        <v>59.493176647632794</v>
      </c>
      <c r="AA1355" s="5">
        <v>0</v>
      </c>
      <c r="AB1355" s="5">
        <f>VLOOKUP($E1355,Parametros!$B$3:$F$14,2,FALSE)</f>
        <v>8</v>
      </c>
      <c r="AC1355" s="5" t="str">
        <f>VLOOKUP($E1355,Parametros!$B$3:$F$14,4,FALSE)</f>
        <v>20228</v>
      </c>
      <c r="AD1355" s="5" t="str">
        <f>VLOOKUP($E1355,Parametros!$B$3:$F$14,5,FALSE)</f>
        <v>2022-8-01</v>
      </c>
      <c r="AE1355" s="5">
        <v>0</v>
      </c>
      <c r="AF1355" t="s">
        <v>409</v>
      </c>
      <c r="AG1355" t="s">
        <v>422</v>
      </c>
      <c r="AH1355" s="40">
        <f t="shared" si="102"/>
        <v>3789.8010085580327</v>
      </c>
      <c r="AJ1355" t="str">
        <f t="shared" si="103"/>
        <v>INSERT INTO TABLA_PRESUPUESTO VALUES ('VSR','80227-C','14005071-19',2022,'Agosto',240,'USD',9600,4574.85268,0,720,66.323247,150.791405,83.461538,111.538462,10.679487,33.058996,0,0,0,0,0,0,0,449.023065,59.493177,0,8,'20228','2022-8-01');</v>
      </c>
    </row>
    <row r="1356" spans="1:36" x14ac:dyDescent="0.2">
      <c r="A1356" s="7" t="s">
        <v>117</v>
      </c>
      <c r="B1356" t="s">
        <v>209</v>
      </c>
      <c r="C1356" t="s">
        <v>212</v>
      </c>
      <c r="D1356">
        <v>2022</v>
      </c>
      <c r="E1356" t="s">
        <v>52</v>
      </c>
      <c r="F1356" s="5">
        <v>150</v>
      </c>
      <c r="G1356" t="s">
        <v>134</v>
      </c>
      <c r="H1356" s="5">
        <v>6000</v>
      </c>
      <c r="I1356" s="5">
        <v>2515.9069654151767</v>
      </c>
      <c r="J1356" s="5">
        <v>0</v>
      </c>
      <c r="K1356" s="5">
        <v>450</v>
      </c>
      <c r="L1356" s="5">
        <v>41.45202929551381</v>
      </c>
      <c r="M1356" s="5">
        <v>94.244628099173539</v>
      </c>
      <c r="N1356" s="5">
        <v>52.163461538461547</v>
      </c>
      <c r="O1356" s="5">
        <v>69.711538461538467</v>
      </c>
      <c r="P1356" s="5">
        <v>6.6746794871794881</v>
      </c>
      <c r="Q1356" s="5">
        <v>20.661872373999383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f t="shared" si="101"/>
        <v>280.63941536512289</v>
      </c>
      <c r="Z1356" s="5">
        <v>37.183235404770492</v>
      </c>
      <c r="AA1356" s="5">
        <v>0</v>
      </c>
      <c r="AB1356" s="5">
        <f>VLOOKUP($E1356,Parametros!$B$3:$F$14,2,FALSE)</f>
        <v>8</v>
      </c>
      <c r="AC1356" s="5" t="str">
        <f>VLOOKUP($E1356,Parametros!$B$3:$F$14,4,FALSE)</f>
        <v>20228</v>
      </c>
      <c r="AD1356" s="5" t="str">
        <f>VLOOKUP($E1356,Parametros!$B$3:$F$14,5,FALSE)</f>
        <v>2022-8-01</v>
      </c>
      <c r="AE1356" s="5">
        <v>0</v>
      </c>
      <c r="AF1356" t="s">
        <v>409</v>
      </c>
      <c r="AG1356" t="s">
        <v>422</v>
      </c>
      <c r="AH1356" s="40">
        <f t="shared" si="102"/>
        <v>2712.0015899241862</v>
      </c>
      <c r="AJ1356" t="str">
        <f t="shared" si="103"/>
        <v>INSERT INTO TABLA_PRESUPUESTO VALUES ('VSR','80227-C','14005072-20',2022,'Agosto',150,'USD',6000,2515.906965,0,450,41.452029,94.244628,52.163462,69.711538,6.674679,20.661872,0,0,0,0,0,0,0,280.639415,37.183235,0,8,'20228','2022-8-01');</v>
      </c>
    </row>
    <row r="1357" spans="1:36" x14ac:dyDescent="0.2">
      <c r="A1357" s="7" t="s">
        <v>117</v>
      </c>
      <c r="B1357" t="s">
        <v>213</v>
      </c>
      <c r="C1357" t="s">
        <v>133</v>
      </c>
      <c r="D1357">
        <v>2022</v>
      </c>
      <c r="E1357" t="s">
        <v>52</v>
      </c>
      <c r="F1357" s="5">
        <v>15</v>
      </c>
      <c r="G1357" t="s">
        <v>134</v>
      </c>
      <c r="H1357" s="5">
        <v>3600</v>
      </c>
      <c r="I1357" s="5">
        <v>1046.4147983514927</v>
      </c>
      <c r="J1357" s="5">
        <v>0</v>
      </c>
      <c r="K1357" s="5">
        <v>270</v>
      </c>
      <c r="L1357" s="5">
        <v>4.145202929551381</v>
      </c>
      <c r="M1357" s="5">
        <v>16.593396226415091</v>
      </c>
      <c r="N1357" s="5">
        <v>5.7225738396624477</v>
      </c>
      <c r="O1357" s="5">
        <v>7.647679324894515</v>
      </c>
      <c r="P1357" s="5">
        <v>0.73224331926863562</v>
      </c>
      <c r="Q1357" s="5">
        <v>12.397123424399629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f t="shared" si="101"/>
        <v>46.811339675117374</v>
      </c>
      <c r="Z1357" s="5">
        <v>3.7183235404770496</v>
      </c>
      <c r="AA1357" s="5">
        <v>0</v>
      </c>
      <c r="AB1357" s="5">
        <f>VLOOKUP($E1357,Parametros!$B$3:$F$14,2,FALSE)</f>
        <v>8</v>
      </c>
      <c r="AC1357" s="5" t="str">
        <f>VLOOKUP($E1357,Parametros!$B$3:$F$14,4,FALSE)</f>
        <v>20228</v>
      </c>
      <c r="AD1357" s="5" t="str">
        <f>VLOOKUP($E1357,Parametros!$B$3:$F$14,5,FALSE)</f>
        <v>2022-8-01</v>
      </c>
      <c r="AE1357" s="5">
        <v>0</v>
      </c>
      <c r="AF1357" t="s">
        <v>409</v>
      </c>
      <c r="AG1357" t="s">
        <v>423</v>
      </c>
      <c r="AH1357" s="40">
        <f t="shared" si="102"/>
        <v>2232.628659043839</v>
      </c>
      <c r="AJ1357" t="str">
        <f t="shared" si="103"/>
        <v>INSERT INTO TABLA_PRESUPUESTO VALUES ('VSR','80229-C','14004807-18',2022,'Agosto',15,'USD',3600,1046.414798,0,270,4.145203,16.593396,5.722574,7.647679,0.732243,12.397123,0,0,0,0,0,0,0,46.81134,3.718324,0,8,'20228','2022-8-01');</v>
      </c>
    </row>
    <row r="1358" spans="1:36" x14ac:dyDescent="0.2">
      <c r="A1358" s="7" t="s">
        <v>117</v>
      </c>
      <c r="B1358" t="s">
        <v>213</v>
      </c>
      <c r="C1358" t="s">
        <v>135</v>
      </c>
      <c r="D1358">
        <v>2022</v>
      </c>
      <c r="E1358" t="s">
        <v>52</v>
      </c>
      <c r="F1358" s="5">
        <v>15</v>
      </c>
      <c r="G1358" t="s">
        <v>134</v>
      </c>
      <c r="H1358" s="5">
        <v>2700</v>
      </c>
      <c r="I1358" s="5">
        <v>1255.9519860369717</v>
      </c>
      <c r="J1358" s="5">
        <v>0</v>
      </c>
      <c r="K1358" s="5">
        <v>202.5</v>
      </c>
      <c r="L1358" s="5">
        <v>4.145202929551381</v>
      </c>
      <c r="M1358" s="5">
        <v>16.593396226415091</v>
      </c>
      <c r="N1358" s="5">
        <v>5.7225738396624477</v>
      </c>
      <c r="O1358" s="5">
        <v>7.647679324894515</v>
      </c>
      <c r="P1358" s="5">
        <v>0.73224331926863562</v>
      </c>
      <c r="Q1358" s="5">
        <v>9.2978425682997212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f t="shared" si="101"/>
        <v>43.712058819017464</v>
      </c>
      <c r="Z1358" s="5">
        <v>3.7183235404770496</v>
      </c>
      <c r="AA1358" s="5">
        <v>0</v>
      </c>
      <c r="AB1358" s="5">
        <f>VLOOKUP($E1358,Parametros!$B$3:$F$14,2,FALSE)</f>
        <v>8</v>
      </c>
      <c r="AC1358" s="5" t="str">
        <f>VLOOKUP($E1358,Parametros!$B$3:$F$14,4,FALSE)</f>
        <v>20228</v>
      </c>
      <c r="AD1358" s="5" t="str">
        <f>VLOOKUP($E1358,Parametros!$B$3:$F$14,5,FALSE)</f>
        <v>2022-8-01</v>
      </c>
      <c r="AE1358" s="5">
        <v>0</v>
      </c>
      <c r="AF1358" t="s">
        <v>409</v>
      </c>
      <c r="AG1358" t="s">
        <v>423</v>
      </c>
      <c r="AH1358" s="40">
        <f t="shared" si="102"/>
        <v>1193.6907522144593</v>
      </c>
      <c r="AJ1358" t="str">
        <f t="shared" si="103"/>
        <v>INSERT INTO TABLA_PRESUPUESTO VALUES ('VSR','80229-C','14004877-18',2022,'Agosto',15,'USD',2700,1255.951986,0,202.5,4.145203,16.593396,5.722574,7.647679,0.732243,9.297843,0,0,0,0,0,0,0,43.712059,3.718324,0,8,'20228','2022-8-01');</v>
      </c>
    </row>
    <row r="1359" spans="1:36" x14ac:dyDescent="0.2">
      <c r="A1359" s="7" t="s">
        <v>117</v>
      </c>
      <c r="B1359" t="s">
        <v>213</v>
      </c>
      <c r="C1359" t="s">
        <v>214</v>
      </c>
      <c r="D1359">
        <v>2022</v>
      </c>
      <c r="E1359" t="s">
        <v>52</v>
      </c>
      <c r="F1359" s="5">
        <v>30</v>
      </c>
      <c r="G1359" t="s">
        <v>134</v>
      </c>
      <c r="H1359" s="5">
        <v>1650</v>
      </c>
      <c r="I1359" s="5">
        <v>568.05756492191608</v>
      </c>
      <c r="J1359" s="5">
        <v>0</v>
      </c>
      <c r="K1359" s="5">
        <v>123.89999999999999</v>
      </c>
      <c r="L1359" s="5">
        <v>8.2904058591027621</v>
      </c>
      <c r="M1359" s="5">
        <v>33.186792452830183</v>
      </c>
      <c r="N1359" s="5">
        <v>11.445147679324895</v>
      </c>
      <c r="O1359" s="5">
        <v>15.29535864978903</v>
      </c>
      <c r="P1359" s="5">
        <v>1.4644866385372712</v>
      </c>
      <c r="Q1359" s="5">
        <v>5.6820149028498301</v>
      </c>
      <c r="R1359" s="5">
        <v>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f t="shared" si="101"/>
        <v>74.510447404285316</v>
      </c>
      <c r="Z1359" s="5">
        <v>7.4366470809540992</v>
      </c>
      <c r="AA1359" s="5">
        <v>0</v>
      </c>
      <c r="AB1359" s="5">
        <f>VLOOKUP($E1359,Parametros!$B$3:$F$14,2,FALSE)</f>
        <v>8</v>
      </c>
      <c r="AC1359" s="5" t="str">
        <f>VLOOKUP($E1359,Parametros!$B$3:$F$14,4,FALSE)</f>
        <v>20228</v>
      </c>
      <c r="AD1359" s="5" t="str">
        <f>VLOOKUP($E1359,Parametros!$B$3:$F$14,5,FALSE)</f>
        <v>2022-8-01</v>
      </c>
      <c r="AE1359" s="5">
        <v>0</v>
      </c>
      <c r="AF1359" t="s">
        <v>409</v>
      </c>
      <c r="AG1359" t="s">
        <v>423</v>
      </c>
      <c r="AH1359" s="40">
        <f t="shared" si="102"/>
        <v>875.24158181469579</v>
      </c>
      <c r="AJ1359" t="str">
        <f t="shared" si="103"/>
        <v>INSERT INTO TABLA_PRESUPUESTO VALUES ('VSR','80229-C','14005086-19',2022,'Agosto',30,'USD',1650,568.057565,0,123.9,8.290406,33.186792,11.445148,15.295359,1.464487,5.682015,0,0,0,0,0,0,0,74.510447,7.436647,0,8,'20228','2022-8-01');</v>
      </c>
    </row>
    <row r="1360" spans="1:36" x14ac:dyDescent="0.2">
      <c r="A1360" s="7" t="s">
        <v>117</v>
      </c>
      <c r="B1360" t="s">
        <v>213</v>
      </c>
      <c r="C1360" t="s">
        <v>153</v>
      </c>
      <c r="D1360">
        <v>2022</v>
      </c>
      <c r="E1360" t="s">
        <v>52</v>
      </c>
      <c r="F1360" s="5">
        <v>30</v>
      </c>
      <c r="G1360" t="s">
        <v>134</v>
      </c>
      <c r="H1360" s="5">
        <v>1650</v>
      </c>
      <c r="I1360" s="5">
        <v>607.54009374126315</v>
      </c>
      <c r="J1360" s="5">
        <v>0</v>
      </c>
      <c r="K1360" s="5">
        <v>123.89999999999999</v>
      </c>
      <c r="L1360" s="5">
        <v>8.2904058591027621</v>
      </c>
      <c r="M1360" s="5">
        <v>33.186792452830183</v>
      </c>
      <c r="N1360" s="5">
        <v>11.445147679324895</v>
      </c>
      <c r="O1360" s="5">
        <v>15.29535864978903</v>
      </c>
      <c r="P1360" s="5">
        <v>1.4644866385372712</v>
      </c>
      <c r="Q1360" s="5">
        <v>5.6820149028498301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f t="shared" si="101"/>
        <v>74.510447404285316</v>
      </c>
      <c r="Z1360" s="5">
        <v>7.4366470809540992</v>
      </c>
      <c r="AA1360" s="5">
        <v>0</v>
      </c>
      <c r="AB1360" s="5">
        <f>VLOOKUP($E1360,Parametros!$B$3:$F$14,2,FALSE)</f>
        <v>8</v>
      </c>
      <c r="AC1360" s="5" t="str">
        <f>VLOOKUP($E1360,Parametros!$B$3:$F$14,4,FALSE)</f>
        <v>20228</v>
      </c>
      <c r="AD1360" s="5" t="str">
        <f>VLOOKUP($E1360,Parametros!$B$3:$F$14,5,FALSE)</f>
        <v>2022-8-01</v>
      </c>
      <c r="AE1360" s="5">
        <v>0</v>
      </c>
      <c r="AF1360" t="s">
        <v>409</v>
      </c>
      <c r="AG1360" t="s">
        <v>423</v>
      </c>
      <c r="AH1360" s="40">
        <f t="shared" si="102"/>
        <v>835.75905299534872</v>
      </c>
      <c r="AJ1360" t="str">
        <f t="shared" si="103"/>
        <v>INSERT INTO TABLA_PRESUPUESTO VALUES ('VSR','80229-C','14005087-20',2022,'Agosto',30,'USD',1650,607.540094,0,123.9,8.290406,33.186792,11.445148,15.295359,1.464487,5.682015,0,0,0,0,0,0,0,74.510447,7.436647,0,8,'20228','2022-8-01');</v>
      </c>
    </row>
    <row r="1361" spans="1:36" x14ac:dyDescent="0.2">
      <c r="A1361" s="7" t="s">
        <v>117</v>
      </c>
      <c r="B1361" t="s">
        <v>213</v>
      </c>
      <c r="C1361" t="s">
        <v>122</v>
      </c>
      <c r="D1361">
        <v>2022</v>
      </c>
      <c r="E1361" t="s">
        <v>52</v>
      </c>
      <c r="F1361" s="5">
        <v>15</v>
      </c>
      <c r="G1361" t="s">
        <v>134</v>
      </c>
      <c r="H1361" s="5">
        <v>1800</v>
      </c>
      <c r="I1361" s="5">
        <v>834.82737959825522</v>
      </c>
      <c r="J1361" s="5">
        <v>0</v>
      </c>
      <c r="K1361" s="5">
        <v>135</v>
      </c>
      <c r="L1361" s="5">
        <v>4.145202929551381</v>
      </c>
      <c r="M1361" s="5">
        <v>16.593396226415091</v>
      </c>
      <c r="N1361" s="5">
        <v>5.7225738396624477</v>
      </c>
      <c r="O1361" s="5">
        <v>7.647679324894515</v>
      </c>
      <c r="P1361" s="5">
        <v>0.73224331926863562</v>
      </c>
      <c r="Q1361" s="5">
        <v>6.1985617121998144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f t="shared" si="101"/>
        <v>40.612777962917555</v>
      </c>
      <c r="Z1361" s="5">
        <v>3.7183235404770496</v>
      </c>
      <c r="AA1361" s="5">
        <v>0</v>
      </c>
      <c r="AB1361" s="5">
        <f>VLOOKUP($E1361,Parametros!$B$3:$F$14,2,FALSE)</f>
        <v>8</v>
      </c>
      <c r="AC1361" s="5" t="str">
        <f>VLOOKUP($E1361,Parametros!$B$3:$F$14,4,FALSE)</f>
        <v>20228</v>
      </c>
      <c r="AD1361" s="5" t="str">
        <f>VLOOKUP($E1361,Parametros!$B$3:$F$14,5,FALSE)</f>
        <v>2022-8-01</v>
      </c>
      <c r="AE1361" s="5">
        <v>0</v>
      </c>
      <c r="AF1361" t="s">
        <v>409</v>
      </c>
      <c r="AG1361" t="s">
        <v>423</v>
      </c>
      <c r="AH1361" s="40">
        <f t="shared" si="102"/>
        <v>785.41463950927596</v>
      </c>
      <c r="AJ1361" t="str">
        <f t="shared" si="103"/>
        <v>INSERT INTO TABLA_PRESUPUESTO VALUES ('VSR','80229-C','14005080-18',2022,'Agosto',15,'USD',1800,834.82738,0,135,4.145203,16.593396,5.722574,7.647679,0.732243,6.198562,0,0,0,0,0,0,0,40.612778,3.718324,0,8,'20228','2022-8-01');</v>
      </c>
    </row>
    <row r="1362" spans="1:36" x14ac:dyDescent="0.2">
      <c r="A1362" s="7" t="s">
        <v>117</v>
      </c>
      <c r="B1362" t="s">
        <v>213</v>
      </c>
      <c r="C1362" t="s">
        <v>144</v>
      </c>
      <c r="D1362">
        <v>2022</v>
      </c>
      <c r="E1362" t="s">
        <v>52</v>
      </c>
      <c r="F1362" s="5">
        <v>15</v>
      </c>
      <c r="G1362" t="s">
        <v>134</v>
      </c>
      <c r="H1362" s="5">
        <v>1800</v>
      </c>
      <c r="I1362" s="5">
        <v>1421.9398427587735</v>
      </c>
      <c r="J1362" s="5">
        <v>0</v>
      </c>
      <c r="K1362" s="5">
        <v>135</v>
      </c>
      <c r="L1362" s="5">
        <v>4.145202929551381</v>
      </c>
      <c r="M1362" s="5">
        <v>16.593396226415091</v>
      </c>
      <c r="N1362" s="5">
        <v>5.7225738396624477</v>
      </c>
      <c r="O1362" s="5">
        <v>7.647679324894515</v>
      </c>
      <c r="P1362" s="5">
        <v>0.73224331926863562</v>
      </c>
      <c r="Q1362" s="5">
        <v>6.1985617121998144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f t="shared" si="101"/>
        <v>40.612777962917555</v>
      </c>
      <c r="Z1362" s="5">
        <v>3.7183235404770496</v>
      </c>
      <c r="AA1362" s="5">
        <v>0</v>
      </c>
      <c r="AB1362" s="5">
        <f>VLOOKUP($E1362,Parametros!$B$3:$F$14,2,FALSE)</f>
        <v>8</v>
      </c>
      <c r="AC1362" s="5" t="str">
        <f>VLOOKUP($E1362,Parametros!$B$3:$F$14,4,FALSE)</f>
        <v>20228</v>
      </c>
      <c r="AD1362" s="5" t="str">
        <f>VLOOKUP($E1362,Parametros!$B$3:$F$14,5,FALSE)</f>
        <v>2022-8-01</v>
      </c>
      <c r="AE1362" s="5">
        <v>0</v>
      </c>
      <c r="AF1362" t="s">
        <v>409</v>
      </c>
      <c r="AG1362" t="s">
        <v>423</v>
      </c>
      <c r="AH1362" s="40">
        <f t="shared" si="102"/>
        <v>198.30217634875748</v>
      </c>
      <c r="AJ1362" t="str">
        <f t="shared" si="103"/>
        <v>INSERT INTO TABLA_PRESUPUESTO VALUES ('VSR','80229-C','14004879-18',2022,'Agosto',15,'USD',1800,1421.939843,0,135,4.145203,16.593396,5.722574,7.647679,0.732243,6.198562,0,0,0,0,0,0,0,40.612778,3.718324,0,8,'20228','2022-8-01');</v>
      </c>
    </row>
    <row r="1363" spans="1:36" x14ac:dyDescent="0.2">
      <c r="A1363" s="7" t="s">
        <v>117</v>
      </c>
      <c r="B1363" t="s">
        <v>213</v>
      </c>
      <c r="C1363" t="s">
        <v>192</v>
      </c>
      <c r="D1363">
        <v>2022</v>
      </c>
      <c r="E1363" t="s">
        <v>52</v>
      </c>
      <c r="F1363" s="5">
        <v>45</v>
      </c>
      <c r="G1363" t="s">
        <v>134</v>
      </c>
      <c r="H1363" s="5">
        <v>1980</v>
      </c>
      <c r="I1363" s="5">
        <v>706.34435622455305</v>
      </c>
      <c r="J1363" s="5">
        <v>0</v>
      </c>
      <c r="K1363" s="5">
        <v>148.5</v>
      </c>
      <c r="L1363" s="5">
        <v>12.435608788654143</v>
      </c>
      <c r="M1363" s="5">
        <v>49.780188679245278</v>
      </c>
      <c r="N1363" s="5">
        <v>17.167721518987342</v>
      </c>
      <c r="O1363" s="5">
        <v>22.943037974683548</v>
      </c>
      <c r="P1363" s="5">
        <v>2.196729957805907</v>
      </c>
      <c r="Q1363" s="5">
        <v>6.8184178834197962</v>
      </c>
      <c r="R1363" s="5">
        <v>0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f t="shared" si="101"/>
        <v>110.06106663557303</v>
      </c>
      <c r="Z1363" s="5">
        <v>11.154970621431149</v>
      </c>
      <c r="AA1363" s="5">
        <v>0</v>
      </c>
      <c r="AB1363" s="5">
        <f>VLOOKUP($E1363,Parametros!$B$3:$F$14,2,FALSE)</f>
        <v>8</v>
      </c>
      <c r="AC1363" s="5" t="str">
        <f>VLOOKUP($E1363,Parametros!$B$3:$F$14,4,FALSE)</f>
        <v>20228</v>
      </c>
      <c r="AD1363" s="5" t="str">
        <f>VLOOKUP($E1363,Parametros!$B$3:$F$14,5,FALSE)</f>
        <v>2022-8-01</v>
      </c>
      <c r="AE1363" s="5">
        <v>0</v>
      </c>
      <c r="AF1363" t="s">
        <v>409</v>
      </c>
      <c r="AG1363" t="s">
        <v>423</v>
      </c>
      <c r="AH1363" s="40">
        <f t="shared" si="102"/>
        <v>1002.6589683512198</v>
      </c>
      <c r="AJ1363" t="str">
        <f t="shared" si="103"/>
        <v>INSERT INTO TABLA_PRESUPUESTO VALUES ('VSR','80229-C','14005089-20',2022,'Agosto',45,'USD',1980,706.344356,0,148.5,12.435609,49.780189,17.167722,22.943038,2.19673,6.818418,0,0,0,0,0,0,0,110.061067,11.154971,0,8,'20228','2022-8-01');</v>
      </c>
    </row>
    <row r="1364" spans="1:36" x14ac:dyDescent="0.2">
      <c r="A1364" s="7" t="s">
        <v>117</v>
      </c>
      <c r="B1364" t="s">
        <v>213</v>
      </c>
      <c r="C1364" t="s">
        <v>215</v>
      </c>
      <c r="D1364">
        <v>2022</v>
      </c>
      <c r="E1364" t="s">
        <v>52</v>
      </c>
      <c r="F1364" s="5">
        <v>45</v>
      </c>
      <c r="G1364" t="s">
        <v>134</v>
      </c>
      <c r="H1364" s="5">
        <v>1980</v>
      </c>
      <c r="I1364" s="5">
        <v>732.42952461756397</v>
      </c>
      <c r="J1364" s="5">
        <v>0</v>
      </c>
      <c r="K1364" s="5">
        <v>148.5</v>
      </c>
      <c r="L1364" s="5">
        <v>12.435608788654143</v>
      </c>
      <c r="M1364" s="5">
        <v>49.780188679245278</v>
      </c>
      <c r="N1364" s="5">
        <v>17.167721518987342</v>
      </c>
      <c r="O1364" s="5">
        <v>22.943037974683548</v>
      </c>
      <c r="P1364" s="5">
        <v>2.196729957805907</v>
      </c>
      <c r="Q1364" s="5">
        <v>6.8184178834197962</v>
      </c>
      <c r="R1364" s="5">
        <v>0</v>
      </c>
      <c r="S1364" s="5">
        <v>0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f t="shared" si="101"/>
        <v>110.06106663557303</v>
      </c>
      <c r="Z1364" s="5">
        <v>11.154970621431149</v>
      </c>
      <c r="AA1364" s="5">
        <v>0</v>
      </c>
      <c r="AB1364" s="5">
        <f>VLOOKUP($E1364,Parametros!$B$3:$F$14,2,FALSE)</f>
        <v>8</v>
      </c>
      <c r="AC1364" s="5" t="str">
        <f>VLOOKUP($E1364,Parametros!$B$3:$F$14,4,FALSE)</f>
        <v>20228</v>
      </c>
      <c r="AD1364" s="5" t="str">
        <f>VLOOKUP($E1364,Parametros!$B$3:$F$14,5,FALSE)</f>
        <v>2022-8-01</v>
      </c>
      <c r="AE1364" s="5">
        <v>0</v>
      </c>
      <c r="AF1364" t="s">
        <v>409</v>
      </c>
      <c r="AG1364" t="s">
        <v>423</v>
      </c>
      <c r="AH1364" s="40">
        <f t="shared" si="102"/>
        <v>976.57379995820884</v>
      </c>
      <c r="AJ1364" t="str">
        <f t="shared" si="103"/>
        <v>INSERT INTO TABLA_PRESUPUESTO VALUES ('VSR','80229-C','14005090-20',2022,'Agosto',45,'USD',1980,732.429525,0,148.5,12.435609,49.780189,17.167722,22.943038,2.19673,6.818418,0,0,0,0,0,0,0,110.061067,11.154971,0,8,'20228','2022-8-01');</v>
      </c>
    </row>
    <row r="1365" spans="1:36" x14ac:dyDescent="0.2">
      <c r="A1365" s="7" t="s">
        <v>117</v>
      </c>
      <c r="B1365" t="s">
        <v>213</v>
      </c>
      <c r="C1365" t="s">
        <v>216</v>
      </c>
      <c r="D1365">
        <v>2022</v>
      </c>
      <c r="E1365" t="s">
        <v>52</v>
      </c>
      <c r="F1365" s="5">
        <v>15</v>
      </c>
      <c r="G1365" t="s">
        <v>134</v>
      </c>
      <c r="H1365" s="5">
        <v>660</v>
      </c>
      <c r="I1365" s="5">
        <v>206.68880105934915</v>
      </c>
      <c r="J1365" s="5">
        <v>0</v>
      </c>
      <c r="K1365" s="5">
        <v>49.5</v>
      </c>
      <c r="L1365" s="5">
        <v>4.145202929551381</v>
      </c>
      <c r="M1365" s="5">
        <v>16.593396226415091</v>
      </c>
      <c r="N1365" s="5">
        <v>5.7225738396624477</v>
      </c>
      <c r="O1365" s="5">
        <v>7.647679324894515</v>
      </c>
      <c r="P1365" s="5">
        <v>0.73224331926863562</v>
      </c>
      <c r="Q1365" s="5">
        <v>2.2728059611399321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f t="shared" si="101"/>
        <v>36.687022211857673</v>
      </c>
      <c r="Z1365" s="5">
        <v>3.7183235404770496</v>
      </c>
      <c r="AA1365" s="5">
        <v>0</v>
      </c>
      <c r="AB1365" s="5">
        <f>VLOOKUP($E1365,Parametros!$B$3:$F$14,2,FALSE)</f>
        <v>8</v>
      </c>
      <c r="AC1365" s="5" t="str">
        <f>VLOOKUP($E1365,Parametros!$B$3:$F$14,4,FALSE)</f>
        <v>20228</v>
      </c>
      <c r="AD1365" s="5" t="str">
        <f>VLOOKUP($E1365,Parametros!$B$3:$F$14,5,FALSE)</f>
        <v>2022-8-01</v>
      </c>
      <c r="AE1365" s="5">
        <v>0</v>
      </c>
      <c r="AF1365" t="s">
        <v>409</v>
      </c>
      <c r="AG1365" t="s">
        <v>423</v>
      </c>
      <c r="AH1365" s="40">
        <f t="shared" si="102"/>
        <v>362.97897379924177</v>
      </c>
      <c r="AJ1365" t="str">
        <f t="shared" si="103"/>
        <v>INSERT INTO TABLA_PRESUPUESTO VALUES ('VSR','80229-C','14005088-20',2022,'Agosto',15,'USD',660,206.688801,0,49.5,4.145203,16.593396,5.722574,7.647679,0.732243,2.272806,0,0,0,0,0,0,0,36.687022,3.718324,0,8,'20228','2022-8-01');</v>
      </c>
    </row>
    <row r="1366" spans="1:36" x14ac:dyDescent="0.2">
      <c r="A1366" s="7" t="s">
        <v>117</v>
      </c>
      <c r="B1366" t="s">
        <v>73</v>
      </c>
      <c r="C1366" t="s">
        <v>122</v>
      </c>
      <c r="D1366">
        <v>2022</v>
      </c>
      <c r="E1366" t="s">
        <v>52</v>
      </c>
      <c r="F1366" s="5">
        <v>75</v>
      </c>
      <c r="G1366" t="s">
        <v>134</v>
      </c>
      <c r="H1366" s="5">
        <v>7875</v>
      </c>
      <c r="I1366" s="5">
        <v>4174.1368979912759</v>
      </c>
      <c r="J1366" s="5">
        <v>0</v>
      </c>
      <c r="K1366" s="5">
        <v>1875</v>
      </c>
      <c r="L1366" s="5">
        <v>20.726014647756905</v>
      </c>
      <c r="M1366" s="5">
        <v>95.55</v>
      </c>
      <c r="N1366" s="5">
        <v>33.90625</v>
      </c>
      <c r="O1366" s="5">
        <v>45.3125</v>
      </c>
      <c r="P1366" s="5">
        <v>4.338541666666667</v>
      </c>
      <c r="Q1366" s="5">
        <v>27.11870749087419</v>
      </c>
      <c r="R1366" s="5">
        <v>0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f t="shared" si="101"/>
        <v>224.81761685992609</v>
      </c>
      <c r="Z1366" s="5">
        <v>18.591617702385246</v>
      </c>
      <c r="AA1366" s="5">
        <v>0</v>
      </c>
      <c r="AB1366" s="5">
        <f>VLOOKUP($E1366,Parametros!$B$3:$F$14,2,FALSE)</f>
        <v>8</v>
      </c>
      <c r="AC1366" s="5" t="str">
        <f>VLOOKUP($E1366,Parametros!$B$3:$F$14,4,FALSE)</f>
        <v>20228</v>
      </c>
      <c r="AD1366" s="5" t="str">
        <f>VLOOKUP($E1366,Parametros!$B$3:$F$14,5,FALSE)</f>
        <v>2022-8-01</v>
      </c>
      <c r="AE1366" s="5">
        <v>0</v>
      </c>
      <c r="AF1366" t="s">
        <v>409</v>
      </c>
      <c r="AG1366" t="s">
        <v>424</v>
      </c>
      <c r="AH1366" s="40">
        <f t="shared" si="102"/>
        <v>1580.3194705010412</v>
      </c>
      <c r="AJ1366" t="str">
        <f t="shared" si="103"/>
        <v>INSERT INTO TABLA_PRESUPUESTO VALUES ('VSR','80122-C','14005080-18',2022,'Agosto',75,'USD',7875,4174.136898,0,1875,20.726015,95.55,33.90625,45.3125,4.338542,27.118707,0,0,0,0,0,0,0,224.817617,18.591618,0,8,'20228','2022-8-01');</v>
      </c>
    </row>
    <row r="1367" spans="1:36" x14ac:dyDescent="0.2">
      <c r="A1367" s="7" t="s">
        <v>117</v>
      </c>
      <c r="B1367" t="s">
        <v>73</v>
      </c>
      <c r="C1367" t="s">
        <v>217</v>
      </c>
      <c r="D1367">
        <v>2022</v>
      </c>
      <c r="E1367" t="s">
        <v>52</v>
      </c>
      <c r="F1367" s="5">
        <v>120</v>
      </c>
      <c r="G1367" t="s">
        <v>134</v>
      </c>
      <c r="H1367" s="5">
        <v>9600</v>
      </c>
      <c r="I1367" s="5">
        <v>2920.1777780703133</v>
      </c>
      <c r="J1367" s="5">
        <v>0</v>
      </c>
      <c r="K1367" s="5">
        <v>2400</v>
      </c>
      <c r="L1367" s="5">
        <v>33.161623436411048</v>
      </c>
      <c r="M1367" s="5">
        <v>152.88</v>
      </c>
      <c r="N1367" s="5">
        <v>54.250000000000007</v>
      </c>
      <c r="O1367" s="5">
        <v>72.5</v>
      </c>
      <c r="P1367" s="5">
        <v>6.9416666666666664</v>
      </c>
      <c r="Q1367" s="5">
        <v>33.05899579839901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f t="shared" si="101"/>
        <v>349.37725078888207</v>
      </c>
      <c r="Z1367" s="5">
        <v>29.746588323816397</v>
      </c>
      <c r="AA1367" s="5">
        <v>0</v>
      </c>
      <c r="AB1367" s="5">
        <f>VLOOKUP($E1367,Parametros!$B$3:$F$14,2,FALSE)</f>
        <v>8</v>
      </c>
      <c r="AC1367" s="5" t="str">
        <f>VLOOKUP($E1367,Parametros!$B$3:$F$14,4,FALSE)</f>
        <v>20228</v>
      </c>
      <c r="AD1367" s="5" t="str">
        <f>VLOOKUP($E1367,Parametros!$B$3:$F$14,5,FALSE)</f>
        <v>2022-8-01</v>
      </c>
      <c r="AE1367" s="5">
        <v>0</v>
      </c>
      <c r="AF1367" t="s">
        <v>409</v>
      </c>
      <c r="AG1367" t="s">
        <v>424</v>
      </c>
      <c r="AH1367" s="40">
        <f t="shared" si="102"/>
        <v>3897.2833477043932</v>
      </c>
      <c r="AJ1367" t="str">
        <f t="shared" si="103"/>
        <v>INSERT INTO TABLA_PRESUPUESTO VALUES ('VSR','80122-C','14004954-20',2022,'Agosto',120,'USD',9600,2920.177778,0,2400,33.161623,152.88,54.25,72.5,6.941667,33.058996,0,0,0,0,0,0,0,349.377251,29.746588,0,8,'20228','2022-8-01');</v>
      </c>
    </row>
    <row r="1368" spans="1:36" x14ac:dyDescent="0.2">
      <c r="A1368" s="7" t="s">
        <v>117</v>
      </c>
      <c r="B1368" t="s">
        <v>103</v>
      </c>
      <c r="C1368" t="s">
        <v>224</v>
      </c>
      <c r="D1368">
        <v>2022</v>
      </c>
      <c r="E1368" t="s">
        <v>52</v>
      </c>
      <c r="F1368" s="5">
        <v>225</v>
      </c>
      <c r="G1368" t="s">
        <v>134</v>
      </c>
      <c r="H1368" s="5">
        <v>6075</v>
      </c>
      <c r="I1368" s="5">
        <v>3570.7865376965592</v>
      </c>
      <c r="J1368" s="5">
        <v>0</v>
      </c>
      <c r="K1368" s="5">
        <v>1012.5</v>
      </c>
      <c r="L1368" s="5">
        <v>62.178043943270715</v>
      </c>
      <c r="M1368" s="5">
        <v>78.974999999999994</v>
      </c>
      <c r="N1368" s="5">
        <v>61.647727272727273</v>
      </c>
      <c r="O1368" s="5">
        <v>82.38636363636364</v>
      </c>
      <c r="P1368" s="5">
        <v>7.8882575757575752</v>
      </c>
      <c r="Q1368" s="5">
        <v>20.920145778674375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f t="shared" si="101"/>
        <v>307.59234737067862</v>
      </c>
      <c r="Z1368" s="5">
        <v>55.774853107155742</v>
      </c>
      <c r="AA1368" s="5">
        <v>0</v>
      </c>
      <c r="AB1368" s="5">
        <f>VLOOKUP($E1368,Parametros!$B$3:$F$14,2,FALSE)</f>
        <v>8</v>
      </c>
      <c r="AC1368" s="5" t="str">
        <f>VLOOKUP($E1368,Parametros!$B$3:$F$14,4,FALSE)</f>
        <v>20228</v>
      </c>
      <c r="AD1368" s="5" t="str">
        <f>VLOOKUP($E1368,Parametros!$B$3:$F$14,5,FALSE)</f>
        <v>2022-8-01</v>
      </c>
      <c r="AE1368" s="5">
        <v>0</v>
      </c>
      <c r="AF1368" t="s">
        <v>409</v>
      </c>
      <c r="AG1368" t="s">
        <v>426</v>
      </c>
      <c r="AH1368" s="40">
        <f t="shared" si="102"/>
        <v>1121.9430709894914</v>
      </c>
      <c r="AJ1368" t="str">
        <f t="shared" si="103"/>
        <v>INSERT INTO TABLA_PRESUPUESTO VALUES ('VSR','80220-C','14005015-19',2022,'Agosto',225,'USD',6075,3570.786538,0,1012.5,62.178044,78.975,61.647727,82.386364,7.888258,20.920146,0,0,0,0,0,0,0,307.592347,55.774853,0,8,'20228','2022-8-01');</v>
      </c>
    </row>
    <row r="1369" spans="1:36" x14ac:dyDescent="0.2">
      <c r="A1369" s="7" t="s">
        <v>225</v>
      </c>
      <c r="B1369" t="s">
        <v>67</v>
      </c>
      <c r="C1369" t="s">
        <v>226</v>
      </c>
      <c r="D1369">
        <v>2022</v>
      </c>
      <c r="E1369" t="s">
        <v>52</v>
      </c>
      <c r="F1369" s="5">
        <v>60</v>
      </c>
      <c r="G1369" t="s">
        <v>227</v>
      </c>
      <c r="H1369" s="5">
        <v>2208</v>
      </c>
      <c r="I1369" s="5">
        <v>988.12294301783209</v>
      </c>
      <c r="J1369" s="5">
        <v>28.800000000000004</v>
      </c>
      <c r="K1369" s="5">
        <v>163.20000000000007</v>
      </c>
      <c r="L1369" s="5">
        <v>16.580811718205524</v>
      </c>
      <c r="M1369" s="5">
        <v>0</v>
      </c>
      <c r="N1369" s="5">
        <v>99.583333333333343</v>
      </c>
      <c r="O1369" s="5">
        <v>99.431818181818173</v>
      </c>
      <c r="P1369" s="5">
        <v>4.6401515151515156</v>
      </c>
      <c r="Q1369" s="5">
        <v>7.6035690336317723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f t="shared" si="101"/>
        <v>211.25887206393477</v>
      </c>
      <c r="Z1369" s="5">
        <v>0</v>
      </c>
      <c r="AA1369" s="5">
        <v>0</v>
      </c>
      <c r="AB1369" s="5">
        <f>VLOOKUP($E1369,Parametros!$B$3:$F$14,2,FALSE)</f>
        <v>8</v>
      </c>
      <c r="AC1369" s="5" t="str">
        <f>VLOOKUP($E1369,Parametros!$B$3:$F$14,4,FALSE)</f>
        <v>20228</v>
      </c>
      <c r="AD1369" s="5" t="str">
        <f>VLOOKUP($E1369,Parametros!$B$3:$F$14,5,FALSE)</f>
        <v>2022-8-01</v>
      </c>
      <c r="AE1369" s="5">
        <v>0</v>
      </c>
      <c r="AF1369" t="s">
        <v>427</v>
      </c>
      <c r="AG1369" t="s">
        <v>428</v>
      </c>
      <c r="AH1369" s="40">
        <f t="shared" si="102"/>
        <v>800.03737320002756</v>
      </c>
      <c r="AJ1369" t="str">
        <f t="shared" si="103"/>
        <v>INSERT INTO TABLA_PRESUPUESTO VALUES ('VIA','80046-C','14003963-19',2022,'Agosto',60,'CAD',2208,988.122943,28.8,163.2,16.580812,0,99.583333,99.431818,4.640152,7.603569,0,0,0,0,0,0,0,211.258872,0,0,8,'20228','2022-8-01');</v>
      </c>
    </row>
    <row r="1370" spans="1:36" x14ac:dyDescent="0.2">
      <c r="A1370" s="7" t="s">
        <v>225</v>
      </c>
      <c r="B1370" t="s">
        <v>67</v>
      </c>
      <c r="C1370" t="s">
        <v>228</v>
      </c>
      <c r="D1370">
        <v>2022</v>
      </c>
      <c r="E1370" t="s">
        <v>52</v>
      </c>
      <c r="F1370" s="5">
        <v>30</v>
      </c>
      <c r="G1370" t="s">
        <v>227</v>
      </c>
      <c r="H1370" s="5">
        <v>1020</v>
      </c>
      <c r="I1370" s="5">
        <v>458.27311429951328</v>
      </c>
      <c r="J1370" s="5">
        <v>14.399999999999997</v>
      </c>
      <c r="K1370" s="5">
        <v>81.59999999999998</v>
      </c>
      <c r="L1370" s="5">
        <v>8.2904058591027621</v>
      </c>
      <c r="M1370" s="5">
        <v>0</v>
      </c>
      <c r="N1370" s="5">
        <v>49.791666666666671</v>
      </c>
      <c r="O1370" s="5">
        <v>49.715909090909086</v>
      </c>
      <c r="P1370" s="5">
        <v>2.3200757575757578</v>
      </c>
      <c r="Q1370" s="5">
        <v>3.512518303579895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f t="shared" si="101"/>
        <v>105.3401698187314</v>
      </c>
      <c r="Z1370" s="5">
        <v>0</v>
      </c>
      <c r="AA1370" s="5">
        <v>0</v>
      </c>
      <c r="AB1370" s="5">
        <f>VLOOKUP($E1370,Parametros!$B$3:$F$14,2,FALSE)</f>
        <v>8</v>
      </c>
      <c r="AC1370" s="5" t="str">
        <f>VLOOKUP($E1370,Parametros!$B$3:$F$14,4,FALSE)</f>
        <v>20228</v>
      </c>
      <c r="AD1370" s="5" t="str">
        <f>VLOOKUP($E1370,Parametros!$B$3:$F$14,5,FALSE)</f>
        <v>2022-8-01</v>
      </c>
      <c r="AE1370" s="5">
        <v>0</v>
      </c>
      <c r="AF1370" t="s">
        <v>427</v>
      </c>
      <c r="AG1370" t="s">
        <v>428</v>
      </c>
      <c r="AH1370" s="40">
        <f t="shared" si="102"/>
        <v>352.09631002265257</v>
      </c>
      <c r="AJ1370" t="str">
        <f t="shared" si="103"/>
        <v>INSERT INTO TABLA_PRESUPUESTO VALUES ('VIA','80046-C','14004785-20',2022,'Agosto',30,'CAD',1020,458.273114,14.4,81.6,8.290406,0,49.791667,49.715909,2.320076,3.512518,0,0,0,0,0,0,0,105.34017,0,0,8,'20228','2022-8-01');</v>
      </c>
    </row>
    <row r="1371" spans="1:36" x14ac:dyDescent="0.2">
      <c r="A1371" s="7" t="s">
        <v>225</v>
      </c>
      <c r="B1371" t="s">
        <v>74</v>
      </c>
      <c r="C1371" t="s">
        <v>229</v>
      </c>
      <c r="D1371">
        <v>2022</v>
      </c>
      <c r="E1371" t="s">
        <v>52</v>
      </c>
      <c r="F1371" s="5">
        <v>16.8</v>
      </c>
      <c r="G1371" t="s">
        <v>227</v>
      </c>
      <c r="H1371" s="5">
        <v>497.28000000000003</v>
      </c>
      <c r="I1371" s="5">
        <v>265.90677041494632</v>
      </c>
      <c r="J1371" s="5">
        <v>0</v>
      </c>
      <c r="K1371" s="5">
        <v>40.320000000000007</v>
      </c>
      <c r="L1371" s="5">
        <v>4.6426272810975471</v>
      </c>
      <c r="M1371" s="5">
        <v>0</v>
      </c>
      <c r="N1371" s="5">
        <v>27.883333333333333</v>
      </c>
      <c r="O1371" s="5">
        <v>27.840909090909093</v>
      </c>
      <c r="P1371" s="5">
        <v>1.2992424242424243</v>
      </c>
      <c r="Q1371" s="5">
        <v>1.7124559823570689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f t="shared" si="101"/>
        <v>58.735940830841919</v>
      </c>
      <c r="Z1371" s="5">
        <v>0</v>
      </c>
      <c r="AA1371" s="5">
        <v>0</v>
      </c>
      <c r="AB1371" s="5">
        <f>VLOOKUP($E1371,Parametros!$B$3:$F$14,2,FALSE)</f>
        <v>8</v>
      </c>
      <c r="AC1371" s="5" t="str">
        <f>VLOOKUP($E1371,Parametros!$B$3:$F$14,4,FALSE)</f>
        <v>20228</v>
      </c>
      <c r="AD1371" s="5" t="str">
        <f>VLOOKUP($E1371,Parametros!$B$3:$F$14,5,FALSE)</f>
        <v>2022-8-01</v>
      </c>
      <c r="AE1371" s="5">
        <v>0</v>
      </c>
      <c r="AF1371" t="s">
        <v>427</v>
      </c>
      <c r="AG1371" t="s">
        <v>429</v>
      </c>
      <c r="AH1371" s="40">
        <f t="shared" si="102"/>
        <v>127.67466147311421</v>
      </c>
      <c r="AJ1371" t="str">
        <f t="shared" si="103"/>
        <v>INSERT INTO TABLA_PRESUPUESTO VALUES ('VIA','80128-C','14005133-20',2022,'Agosto',16.8,'CAD',497.28,265.90677,0,40.32,4.642627,0,27.883333,27.840909,1.299242,1.712456,0,0,0,0,0,0,0,58.735941,0,0,8,'20228','2022-8-01');</v>
      </c>
    </row>
    <row r="1372" spans="1:36" x14ac:dyDescent="0.2">
      <c r="A1372" s="7" t="s">
        <v>225</v>
      </c>
      <c r="B1372" t="s">
        <v>74</v>
      </c>
      <c r="C1372" t="s">
        <v>230</v>
      </c>
      <c r="D1372">
        <v>2022</v>
      </c>
      <c r="E1372" t="s">
        <v>52</v>
      </c>
      <c r="F1372" s="5">
        <v>16.8</v>
      </c>
      <c r="G1372" t="s">
        <v>227</v>
      </c>
      <c r="H1372" s="5">
        <v>497.28000000000003</v>
      </c>
      <c r="I1372" s="5">
        <v>277.14627103199319</v>
      </c>
      <c r="J1372" s="5">
        <v>0</v>
      </c>
      <c r="K1372" s="5">
        <v>40.320000000000007</v>
      </c>
      <c r="L1372" s="5">
        <v>4.6426272810975471</v>
      </c>
      <c r="M1372" s="5">
        <v>0</v>
      </c>
      <c r="N1372" s="5">
        <v>27.883333333333333</v>
      </c>
      <c r="O1372" s="5">
        <v>27.840909090909093</v>
      </c>
      <c r="P1372" s="5">
        <v>1.2992424242424243</v>
      </c>
      <c r="Q1372" s="5">
        <v>1.7124559823570689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f t="shared" si="101"/>
        <v>58.735940830841919</v>
      </c>
      <c r="Z1372" s="5">
        <v>0</v>
      </c>
      <c r="AA1372" s="5">
        <v>0</v>
      </c>
      <c r="AB1372" s="5">
        <f>VLOOKUP($E1372,Parametros!$B$3:$F$14,2,FALSE)</f>
        <v>8</v>
      </c>
      <c r="AC1372" s="5" t="str">
        <f>VLOOKUP($E1372,Parametros!$B$3:$F$14,4,FALSE)</f>
        <v>20228</v>
      </c>
      <c r="AD1372" s="5" t="str">
        <f>VLOOKUP($E1372,Parametros!$B$3:$F$14,5,FALSE)</f>
        <v>2022-8-01</v>
      </c>
      <c r="AE1372" s="5">
        <v>0</v>
      </c>
      <c r="AF1372" t="s">
        <v>427</v>
      </c>
      <c r="AG1372" t="s">
        <v>429</v>
      </c>
      <c r="AH1372" s="40">
        <f t="shared" si="102"/>
        <v>116.4351608560674</v>
      </c>
      <c r="AJ1372" t="str">
        <f t="shared" si="103"/>
        <v>INSERT INTO TABLA_PRESUPUESTO VALUES ('VIA','80128-C','14005134-20',2022,'Agosto',16.8,'CAD',497.28,277.146271,0,40.32,4.642627,0,27.883333,27.840909,1.299242,1.712456,0,0,0,0,0,0,0,58.735941,0,0,8,'20228','2022-8-01');</v>
      </c>
    </row>
    <row r="1373" spans="1:36" x14ac:dyDescent="0.2">
      <c r="A1373" s="7" t="s">
        <v>117</v>
      </c>
      <c r="B1373" t="s">
        <v>98</v>
      </c>
      <c r="C1373" t="s">
        <v>232</v>
      </c>
      <c r="D1373">
        <v>2022</v>
      </c>
      <c r="E1373" t="s">
        <v>52</v>
      </c>
      <c r="F1373" s="5">
        <v>84</v>
      </c>
      <c r="G1373" t="s">
        <v>134</v>
      </c>
      <c r="H1373" s="5">
        <v>3192</v>
      </c>
      <c r="I1373" s="5">
        <v>1441.3233053555371</v>
      </c>
      <c r="J1373" s="5">
        <v>340.2</v>
      </c>
      <c r="K1373" s="5">
        <v>415.8</v>
      </c>
      <c r="L1373" s="5">
        <v>23.213136405487734</v>
      </c>
      <c r="M1373" s="5">
        <v>0</v>
      </c>
      <c r="N1373" s="5">
        <v>31.435185185185183</v>
      </c>
      <c r="O1373" s="5">
        <v>46.990740740740748</v>
      </c>
      <c r="P1373" s="5">
        <v>1.3233024691358026</v>
      </c>
      <c r="Q1373" s="5">
        <v>10.992116102967671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f t="shared" ref="Y1373:Y1424" si="104">+M1373+N1373+O1373+P1373+T1373+U1373+V1373+Z1373+AA1373+S1373+X1373+Q1373+R1373</f>
        <v>90.741344498029392</v>
      </c>
      <c r="Z1373" s="5">
        <v>0</v>
      </c>
      <c r="AA1373" s="5">
        <v>0</v>
      </c>
      <c r="AB1373" s="5">
        <f>VLOOKUP($E1373,Parametros!$B$3:$F$14,2,FALSE)</f>
        <v>8</v>
      </c>
      <c r="AC1373" s="5" t="str">
        <f>VLOOKUP($E1373,Parametros!$B$3:$F$14,4,FALSE)</f>
        <v>20228</v>
      </c>
      <c r="AD1373" s="5" t="str">
        <f>VLOOKUP($E1373,Parametros!$B$3:$F$14,5,FALSE)</f>
        <v>2022-8-01</v>
      </c>
      <c r="AE1373" s="5">
        <v>0</v>
      </c>
      <c r="AF1373" t="s">
        <v>427</v>
      </c>
      <c r="AG1373" t="s">
        <v>430</v>
      </c>
      <c r="AH1373" s="40">
        <f t="shared" ref="AH1373:AH1424" si="105">+H1373-SUM(I1373:X1373)-SUM(Z1373:AA1373)</f>
        <v>880.72221374094534</v>
      </c>
      <c r="AJ1373" t="str">
        <f t="shared" si="103"/>
        <v>INSERT INTO TABLA_PRESUPUESTO VALUES ('VSR','80209-C','14004814-20',2022,'Agosto',84,'USD',3192,1441.323305,340.2,415.8,23.213136,0,31.435185,46.990741,1.323302,10.992116,0,0,0,0,0,0,0,90.741344,0,0,8,'20228','2022-8-01');</v>
      </c>
    </row>
    <row r="1374" spans="1:36" x14ac:dyDescent="0.2">
      <c r="A1374" s="7" t="s">
        <v>117</v>
      </c>
      <c r="B1374" t="s">
        <v>98</v>
      </c>
      <c r="C1374" t="s">
        <v>233</v>
      </c>
      <c r="D1374">
        <v>2022</v>
      </c>
      <c r="E1374" t="s">
        <v>52</v>
      </c>
      <c r="F1374" s="5">
        <v>63</v>
      </c>
      <c r="G1374" t="s">
        <v>134</v>
      </c>
      <c r="H1374" s="5">
        <v>2394</v>
      </c>
      <c r="I1374" s="5">
        <v>998.07916849602384</v>
      </c>
      <c r="J1374" s="5">
        <v>226.8</v>
      </c>
      <c r="K1374" s="5">
        <v>277.20000000000005</v>
      </c>
      <c r="L1374" s="5">
        <v>17.409852304115798</v>
      </c>
      <c r="M1374" s="5">
        <v>0</v>
      </c>
      <c r="N1374" s="5">
        <v>23.576388888888889</v>
      </c>
      <c r="O1374" s="5">
        <v>35.243055555555557</v>
      </c>
      <c r="P1374" s="5">
        <v>0.99247685185185186</v>
      </c>
      <c r="Q1374" s="5">
        <v>8.2440870772257533</v>
      </c>
      <c r="R1374" s="5">
        <v>0</v>
      </c>
      <c r="S1374" s="5">
        <v>0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f t="shared" si="104"/>
        <v>68.056008373522047</v>
      </c>
      <c r="Z1374" s="5">
        <v>0</v>
      </c>
      <c r="AA1374" s="5">
        <v>0</v>
      </c>
      <c r="AB1374" s="5">
        <f>VLOOKUP($E1374,Parametros!$B$3:$F$14,2,FALSE)</f>
        <v>8</v>
      </c>
      <c r="AC1374" s="5" t="str">
        <f>VLOOKUP($E1374,Parametros!$B$3:$F$14,4,FALSE)</f>
        <v>20228</v>
      </c>
      <c r="AD1374" s="5" t="str">
        <f>VLOOKUP($E1374,Parametros!$B$3:$F$14,5,FALSE)</f>
        <v>2022-8-01</v>
      </c>
      <c r="AE1374" s="5">
        <v>0</v>
      </c>
      <c r="AF1374" t="s">
        <v>427</v>
      </c>
      <c r="AG1374" t="s">
        <v>430</v>
      </c>
      <c r="AH1374" s="40">
        <f t="shared" si="105"/>
        <v>806.45497082633824</v>
      </c>
      <c r="AJ1374" t="str">
        <f t="shared" si="103"/>
        <v>INSERT INTO TABLA_PRESUPUESTO VALUES ('VSR','80209-C','14004947-19',2022,'Agosto',63,'USD',2394,998.079168,226.8,277.2,17.409852,0,23.576389,35.243056,0.992477,8.244087,0,0,0,0,0,0,0,68.056008,0,0,8,'20228','2022-8-01');</v>
      </c>
    </row>
    <row r="1375" spans="1:36" x14ac:dyDescent="0.2">
      <c r="A1375" s="7" t="s">
        <v>117</v>
      </c>
      <c r="B1375" t="s">
        <v>98</v>
      </c>
      <c r="C1375" t="s">
        <v>234</v>
      </c>
      <c r="D1375">
        <v>2022</v>
      </c>
      <c r="E1375" t="s">
        <v>52</v>
      </c>
      <c r="F1375" s="5">
        <v>247.5</v>
      </c>
      <c r="G1375" t="s">
        <v>134</v>
      </c>
      <c r="H1375" s="5">
        <v>9405</v>
      </c>
      <c r="I1375" s="5">
        <v>3658.9684404792611</v>
      </c>
      <c r="J1375" s="5">
        <v>1002.375</v>
      </c>
      <c r="K1375" s="5">
        <v>1225.125</v>
      </c>
      <c r="L1375" s="5">
        <v>68.395848337597783</v>
      </c>
      <c r="M1375" s="5">
        <v>0</v>
      </c>
      <c r="N1375" s="5">
        <v>92.621527777777771</v>
      </c>
      <c r="O1375" s="5">
        <v>138.45486111111111</v>
      </c>
      <c r="P1375" s="5">
        <v>3.8990162037037042</v>
      </c>
      <c r="Q1375" s="5">
        <v>32.38748494624403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f t="shared" si="104"/>
        <v>267.36289003883661</v>
      </c>
      <c r="Z1375" s="5">
        <v>0</v>
      </c>
      <c r="AA1375" s="5">
        <v>0</v>
      </c>
      <c r="AB1375" s="5">
        <f>VLOOKUP($E1375,Parametros!$B$3:$F$14,2,FALSE)</f>
        <v>8</v>
      </c>
      <c r="AC1375" s="5" t="str">
        <f>VLOOKUP($E1375,Parametros!$B$3:$F$14,4,FALSE)</f>
        <v>20228</v>
      </c>
      <c r="AD1375" s="5" t="str">
        <f>VLOOKUP($E1375,Parametros!$B$3:$F$14,5,FALSE)</f>
        <v>2022-8-01</v>
      </c>
      <c r="AE1375" s="5">
        <v>0</v>
      </c>
      <c r="AF1375" t="s">
        <v>427</v>
      </c>
      <c r="AG1375" t="s">
        <v>430</v>
      </c>
      <c r="AH1375" s="40">
        <f t="shared" si="105"/>
        <v>3182.7728211443055</v>
      </c>
      <c r="AJ1375" t="str">
        <f t="shared" si="103"/>
        <v>INSERT INTO TABLA_PRESUPUESTO VALUES ('VSR','80209-C','14004840-19',2022,'Agosto',247.5,'USD',9405,3658.96844,1002.375,1225.125,68.395848,0,92.621528,138.454861,3.899016,32.387485,0,0,0,0,0,0,0,267.36289,0,0,8,'20228','2022-8-01');</v>
      </c>
    </row>
    <row r="1376" spans="1:36" x14ac:dyDescent="0.2">
      <c r="A1376" s="7" t="s">
        <v>117</v>
      </c>
      <c r="B1376" t="s">
        <v>98</v>
      </c>
      <c r="C1376" t="s">
        <v>236</v>
      </c>
      <c r="D1376">
        <v>2022</v>
      </c>
      <c r="E1376" t="s">
        <v>52</v>
      </c>
      <c r="F1376" s="5">
        <v>60</v>
      </c>
      <c r="G1376" t="s">
        <v>134</v>
      </c>
      <c r="H1376" s="5">
        <v>2280</v>
      </c>
      <c r="I1376" s="5">
        <v>978.45689261783207</v>
      </c>
      <c r="J1376" s="5">
        <v>243</v>
      </c>
      <c r="K1376" s="5">
        <v>297</v>
      </c>
      <c r="L1376" s="5">
        <v>16.580811718205524</v>
      </c>
      <c r="M1376" s="5">
        <v>0</v>
      </c>
      <c r="N1376" s="5">
        <v>22.453703703703702</v>
      </c>
      <c r="O1376" s="5">
        <v>33.564814814814817</v>
      </c>
      <c r="P1376" s="5">
        <v>0.94521604938271619</v>
      </c>
      <c r="Q1376" s="5">
        <v>7.8515115021197657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f t="shared" si="104"/>
        <v>64.815246070021004</v>
      </c>
      <c r="Z1376" s="5">
        <v>0</v>
      </c>
      <c r="AA1376" s="5">
        <v>0</v>
      </c>
      <c r="AB1376" s="5">
        <f>VLOOKUP($E1376,Parametros!$B$3:$F$14,2,FALSE)</f>
        <v>8</v>
      </c>
      <c r="AC1376" s="5" t="str">
        <f>VLOOKUP($E1376,Parametros!$B$3:$F$14,4,FALSE)</f>
        <v>20228</v>
      </c>
      <c r="AD1376" s="5" t="str">
        <f>VLOOKUP($E1376,Parametros!$B$3:$F$14,5,FALSE)</f>
        <v>2022-8-01</v>
      </c>
      <c r="AE1376" s="5">
        <v>0</v>
      </c>
      <c r="AF1376" t="s">
        <v>427</v>
      </c>
      <c r="AG1376" t="s">
        <v>430</v>
      </c>
      <c r="AH1376" s="40">
        <f t="shared" si="105"/>
        <v>680.14704959394135</v>
      </c>
      <c r="AJ1376" t="str">
        <f t="shared" si="103"/>
        <v>INSERT INTO TABLA_PRESUPUESTO VALUES ('VSR','80209-C','14004813-20',2022,'Agosto',60,'USD',2280,978.456893,243,297,16.580812,0,22.453704,33.564815,0.945216,7.851512,0,0,0,0,0,0,0,64.815246,0,0,8,'20228','2022-8-01');</v>
      </c>
    </row>
    <row r="1377" spans="1:36" x14ac:dyDescent="0.2">
      <c r="A1377" s="7" t="s">
        <v>117</v>
      </c>
      <c r="B1377" t="s">
        <v>98</v>
      </c>
      <c r="C1377" t="s">
        <v>238</v>
      </c>
      <c r="D1377">
        <v>2022</v>
      </c>
      <c r="E1377" t="s">
        <v>52</v>
      </c>
      <c r="F1377" s="5">
        <v>120</v>
      </c>
      <c r="G1377" t="s">
        <v>134</v>
      </c>
      <c r="H1377" s="5">
        <v>5520</v>
      </c>
      <c r="I1377" s="5">
        <v>2251.7078596876645</v>
      </c>
      <c r="J1377" s="5">
        <v>486</v>
      </c>
      <c r="K1377" s="5">
        <v>594</v>
      </c>
      <c r="L1377" s="5">
        <v>33.161623436411048</v>
      </c>
      <c r="M1377" s="5">
        <v>0</v>
      </c>
      <c r="N1377" s="5">
        <v>44.907407407407405</v>
      </c>
      <c r="O1377" s="5">
        <v>67.129629629629633</v>
      </c>
      <c r="P1377" s="5">
        <v>1.8904320987654324</v>
      </c>
      <c r="Q1377" s="5">
        <v>19.008922584079432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f t="shared" si="104"/>
        <v>132.9363917198819</v>
      </c>
      <c r="Z1377" s="5">
        <v>0</v>
      </c>
      <c r="AA1377" s="5">
        <v>0</v>
      </c>
      <c r="AB1377" s="5">
        <f>VLOOKUP($E1377,Parametros!$B$3:$F$14,2,FALSE)</f>
        <v>8</v>
      </c>
      <c r="AC1377" s="5" t="str">
        <f>VLOOKUP($E1377,Parametros!$B$3:$F$14,4,FALSE)</f>
        <v>20228</v>
      </c>
      <c r="AD1377" s="5" t="str">
        <f>VLOOKUP($E1377,Parametros!$B$3:$F$14,5,FALSE)</f>
        <v>2022-8-01</v>
      </c>
      <c r="AE1377" s="5">
        <v>0</v>
      </c>
      <c r="AF1377" t="s">
        <v>427</v>
      </c>
      <c r="AG1377" t="s">
        <v>430</v>
      </c>
      <c r="AH1377" s="40">
        <f t="shared" si="105"/>
        <v>2022.1941251560429</v>
      </c>
      <c r="AJ1377" t="str">
        <f t="shared" si="103"/>
        <v>INSERT INTO TABLA_PRESUPUESTO VALUES ('VSR','80209-C','14005101-20',2022,'Agosto',120,'USD',5520,2251.70786,486,594,33.161623,0,44.907407,67.12963,1.890432,19.008923,0,0,0,0,0,0,0,132.936392,0,0,8,'20228','2022-8-01');</v>
      </c>
    </row>
    <row r="1378" spans="1:36" x14ac:dyDescent="0.2">
      <c r="A1378" s="7" t="s">
        <v>117</v>
      </c>
      <c r="B1378" t="s">
        <v>98</v>
      </c>
      <c r="C1378" t="s">
        <v>239</v>
      </c>
      <c r="D1378">
        <v>2022</v>
      </c>
      <c r="E1378" t="s">
        <v>52</v>
      </c>
      <c r="F1378" s="5">
        <v>45</v>
      </c>
      <c r="G1378" t="s">
        <v>134</v>
      </c>
      <c r="H1378" s="5">
        <v>2070</v>
      </c>
      <c r="I1378" s="5">
        <v>889.3768256118949</v>
      </c>
      <c r="J1378" s="5">
        <v>182.25</v>
      </c>
      <c r="K1378" s="5">
        <v>222.75000000000003</v>
      </c>
      <c r="L1378" s="5">
        <v>12.435608788654143</v>
      </c>
      <c r="M1378" s="5">
        <v>0</v>
      </c>
      <c r="N1378" s="5">
        <v>16.840277777777779</v>
      </c>
      <c r="O1378" s="5">
        <v>25.173611111111111</v>
      </c>
      <c r="P1378" s="5">
        <v>0.70891203703703709</v>
      </c>
      <c r="Q1378" s="5">
        <v>7.1283459690297866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f t="shared" si="104"/>
        <v>49.851146894955711</v>
      </c>
      <c r="Z1378" s="5">
        <v>0</v>
      </c>
      <c r="AA1378" s="5">
        <v>0</v>
      </c>
      <c r="AB1378" s="5">
        <f>VLOOKUP($E1378,Parametros!$B$3:$F$14,2,FALSE)</f>
        <v>8</v>
      </c>
      <c r="AC1378" s="5" t="str">
        <f>VLOOKUP($E1378,Parametros!$B$3:$F$14,4,FALSE)</f>
        <v>20228</v>
      </c>
      <c r="AD1378" s="5" t="str">
        <f>VLOOKUP($E1378,Parametros!$B$3:$F$14,5,FALSE)</f>
        <v>2022-8-01</v>
      </c>
      <c r="AE1378" s="5">
        <v>0</v>
      </c>
      <c r="AF1378" t="s">
        <v>427</v>
      </c>
      <c r="AG1378" t="s">
        <v>430</v>
      </c>
      <c r="AH1378" s="40">
        <f t="shared" si="105"/>
        <v>713.33641870449514</v>
      </c>
      <c r="AJ1378" t="str">
        <f t="shared" si="103"/>
        <v>INSERT INTO TABLA_PRESUPUESTO VALUES ('VSR','80209-C','14005102-20',2022,'Agosto',45,'USD',2070,889.376826,182.25,222.75,12.435609,0,16.840278,25.173611,0.708912,7.128346,0,0,0,0,0,0,0,49.851147,0,0,8,'20228','2022-8-01');</v>
      </c>
    </row>
    <row r="1379" spans="1:36" x14ac:dyDescent="0.2">
      <c r="A1379" s="7" t="s">
        <v>117</v>
      </c>
      <c r="B1379" t="s">
        <v>98</v>
      </c>
      <c r="C1379" t="s">
        <v>240</v>
      </c>
      <c r="D1379">
        <v>2022</v>
      </c>
      <c r="E1379" t="s">
        <v>52</v>
      </c>
      <c r="F1379" s="5">
        <v>63</v>
      </c>
      <c r="G1379" t="s">
        <v>134</v>
      </c>
      <c r="H1379" s="5">
        <v>2646</v>
      </c>
      <c r="I1379" s="5">
        <v>997.15038905604888</v>
      </c>
      <c r="J1379" s="5">
        <v>255.15</v>
      </c>
      <c r="K1379" s="5">
        <v>311.85000000000002</v>
      </c>
      <c r="L1379" s="5">
        <v>17.409852304115798</v>
      </c>
      <c r="M1379" s="5">
        <v>0</v>
      </c>
      <c r="N1379" s="5">
        <v>23.576388888888889</v>
      </c>
      <c r="O1379" s="5">
        <v>35.243055555555557</v>
      </c>
      <c r="P1379" s="5">
        <v>0.99247685185185186</v>
      </c>
      <c r="Q1379" s="5">
        <v>9.1118857169337275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f t="shared" si="104"/>
        <v>68.923807013230032</v>
      </c>
      <c r="Z1379" s="5">
        <v>0</v>
      </c>
      <c r="AA1379" s="5">
        <v>0</v>
      </c>
      <c r="AB1379" s="5">
        <f>VLOOKUP($E1379,Parametros!$B$3:$F$14,2,FALSE)</f>
        <v>8</v>
      </c>
      <c r="AC1379" s="5" t="str">
        <f>VLOOKUP($E1379,Parametros!$B$3:$F$14,4,FALSE)</f>
        <v>20228</v>
      </c>
      <c r="AD1379" s="5" t="str">
        <f>VLOOKUP($E1379,Parametros!$B$3:$F$14,5,FALSE)</f>
        <v>2022-8-01</v>
      </c>
      <c r="AE1379" s="5">
        <v>0</v>
      </c>
      <c r="AF1379" t="s">
        <v>427</v>
      </c>
      <c r="AG1379" t="s">
        <v>430</v>
      </c>
      <c r="AH1379" s="40">
        <f t="shared" si="105"/>
        <v>995.5159516266051</v>
      </c>
      <c r="AJ1379" t="str">
        <f t="shared" si="103"/>
        <v>INSERT INTO TABLA_PRESUPUESTO VALUES ('VSR','80209-C','14005103-20',2022,'Agosto',63,'USD',2646,997.150389,255.15,311.85,17.409852,0,23.576389,35.243056,0.992477,9.111886,0,0,0,0,0,0,0,68.923807,0,0,8,'20228','2022-8-01');</v>
      </c>
    </row>
    <row r="1380" spans="1:36" x14ac:dyDescent="0.2">
      <c r="A1380" s="7" t="s">
        <v>117</v>
      </c>
      <c r="B1380" t="s">
        <v>98</v>
      </c>
      <c r="C1380" t="s">
        <v>242</v>
      </c>
      <c r="D1380">
        <v>2022</v>
      </c>
      <c r="E1380" t="s">
        <v>52</v>
      </c>
      <c r="F1380" s="5">
        <v>39.6</v>
      </c>
      <c r="G1380" t="s">
        <v>134</v>
      </c>
      <c r="H1380" s="5">
        <v>1663.2</v>
      </c>
      <c r="I1380" s="5">
        <v>538.94247939668173</v>
      </c>
      <c r="J1380" s="5">
        <v>160.38000000000002</v>
      </c>
      <c r="K1380" s="5">
        <v>196.02000000000004</v>
      </c>
      <c r="L1380" s="5">
        <v>10.943335734015646</v>
      </c>
      <c r="M1380" s="5">
        <v>0</v>
      </c>
      <c r="N1380" s="5">
        <v>14.819444444444446</v>
      </c>
      <c r="O1380" s="5">
        <v>22.152777777777779</v>
      </c>
      <c r="P1380" s="5">
        <v>0.62384259259259267</v>
      </c>
      <c r="Q1380" s="5">
        <v>5.7274710220726286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f t="shared" si="104"/>
        <v>43.323535836887451</v>
      </c>
      <c r="Z1380" s="5">
        <v>0</v>
      </c>
      <c r="AA1380" s="5">
        <v>0</v>
      </c>
      <c r="AB1380" s="5">
        <f>VLOOKUP($E1380,Parametros!$B$3:$F$14,2,FALSE)</f>
        <v>8</v>
      </c>
      <c r="AC1380" s="5" t="str">
        <f>VLOOKUP($E1380,Parametros!$B$3:$F$14,4,FALSE)</f>
        <v>20228</v>
      </c>
      <c r="AD1380" s="5" t="str">
        <f>VLOOKUP($E1380,Parametros!$B$3:$F$14,5,FALSE)</f>
        <v>2022-8-01</v>
      </c>
      <c r="AE1380" s="5">
        <v>0</v>
      </c>
      <c r="AF1380" t="s">
        <v>427</v>
      </c>
      <c r="AG1380" t="s">
        <v>430</v>
      </c>
      <c r="AH1380" s="40">
        <f t="shared" si="105"/>
        <v>713.59064903241517</v>
      </c>
      <c r="AJ1380" t="str">
        <f t="shared" si="103"/>
        <v>INSERT INTO TABLA_PRESUPUESTO VALUES ('VSR','80209-C','14005104-20',2022,'Agosto',39.6,'USD',1663.2,538.942479,160.38,196.02,10.943336,0,14.819444,22.152778,0.623843,5.727471,0,0,0,0,0,0,0,43.323536,0,0,8,'20228','2022-8-01');</v>
      </c>
    </row>
    <row r="1381" spans="1:36" x14ac:dyDescent="0.2">
      <c r="A1381" s="7" t="s">
        <v>117</v>
      </c>
      <c r="B1381" t="s">
        <v>98</v>
      </c>
      <c r="C1381" t="s">
        <v>243</v>
      </c>
      <c r="D1381">
        <v>2022</v>
      </c>
      <c r="E1381" t="s">
        <v>52</v>
      </c>
      <c r="F1381" s="5">
        <v>21</v>
      </c>
      <c r="G1381" t="s">
        <v>134</v>
      </c>
      <c r="H1381" s="5">
        <v>882</v>
      </c>
      <c r="I1381" s="5">
        <v>346.43283878999148</v>
      </c>
      <c r="J1381" s="5">
        <v>85.05</v>
      </c>
      <c r="K1381" s="5">
        <v>103.95</v>
      </c>
      <c r="L1381" s="5">
        <v>5.8032841013719336</v>
      </c>
      <c r="M1381" s="5">
        <v>0</v>
      </c>
      <c r="N1381" s="5">
        <v>7.8587962962962958</v>
      </c>
      <c r="O1381" s="5">
        <v>11.747685185185187</v>
      </c>
      <c r="P1381" s="5">
        <v>0.33082561728395066</v>
      </c>
      <c r="Q1381" s="5">
        <v>3.0372952389779093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f t="shared" si="104"/>
        <v>22.974602337743338</v>
      </c>
      <c r="Z1381" s="5">
        <v>0</v>
      </c>
      <c r="AA1381" s="5">
        <v>0</v>
      </c>
      <c r="AB1381" s="5">
        <f>VLOOKUP($E1381,Parametros!$B$3:$F$14,2,FALSE)</f>
        <v>8</v>
      </c>
      <c r="AC1381" s="5" t="str">
        <f>VLOOKUP($E1381,Parametros!$B$3:$F$14,4,FALSE)</f>
        <v>20228</v>
      </c>
      <c r="AD1381" s="5" t="str">
        <f>VLOOKUP($E1381,Parametros!$B$3:$F$14,5,FALSE)</f>
        <v>2022-8-01</v>
      </c>
      <c r="AE1381" s="5">
        <v>0</v>
      </c>
      <c r="AF1381" t="s">
        <v>427</v>
      </c>
      <c r="AG1381" t="s">
        <v>430</v>
      </c>
      <c r="AH1381" s="40">
        <f t="shared" si="105"/>
        <v>317.78927477089326</v>
      </c>
      <c r="AJ1381" t="str">
        <f t="shared" si="103"/>
        <v>INSERT INTO TABLA_PRESUPUESTO VALUES ('VSR','80209-C','14005105-20',2022,'Agosto',21,'USD',882,346.432839,85.05,103.95,5.803284,0,7.858796,11.747685,0.330826,3.037295,0,0,0,0,0,0,0,22.974602,0,0,8,'20228','2022-8-01');</v>
      </c>
    </row>
    <row r="1382" spans="1:36" x14ac:dyDescent="0.2">
      <c r="A1382" s="7" t="s">
        <v>117</v>
      </c>
      <c r="B1382" t="s">
        <v>98</v>
      </c>
      <c r="C1382" t="s">
        <v>245</v>
      </c>
      <c r="D1382">
        <v>2022</v>
      </c>
      <c r="E1382" t="s">
        <v>52</v>
      </c>
      <c r="F1382" s="5">
        <v>99</v>
      </c>
      <c r="G1382" t="s">
        <v>134</v>
      </c>
      <c r="H1382" s="5">
        <v>6930</v>
      </c>
      <c r="I1382" s="5">
        <v>3687.1897861058756</v>
      </c>
      <c r="J1382" s="5">
        <v>356.40000000000003</v>
      </c>
      <c r="K1382" s="5">
        <v>435.6</v>
      </c>
      <c r="L1382" s="5">
        <v>27.358339335039116</v>
      </c>
      <c r="M1382" s="5">
        <v>0</v>
      </c>
      <c r="N1382" s="5">
        <v>37.048611111111107</v>
      </c>
      <c r="O1382" s="5">
        <v>55.381944444444443</v>
      </c>
      <c r="P1382" s="5">
        <v>1.5596064814814816</v>
      </c>
      <c r="Q1382" s="5">
        <v>23.864462591969286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f t="shared" si="104"/>
        <v>117.85462462900631</v>
      </c>
      <c r="Z1382" s="5">
        <v>0</v>
      </c>
      <c r="AA1382" s="5">
        <v>0</v>
      </c>
      <c r="AB1382" s="5">
        <f>VLOOKUP($E1382,Parametros!$B$3:$F$14,2,FALSE)</f>
        <v>8</v>
      </c>
      <c r="AC1382" s="5" t="str">
        <f>VLOOKUP($E1382,Parametros!$B$3:$F$14,4,FALSE)</f>
        <v>20228</v>
      </c>
      <c r="AD1382" s="5" t="str">
        <f>VLOOKUP($E1382,Parametros!$B$3:$F$14,5,FALSE)</f>
        <v>2022-8-01</v>
      </c>
      <c r="AE1382" s="5">
        <v>0</v>
      </c>
      <c r="AF1382" t="s">
        <v>427</v>
      </c>
      <c r="AG1382" t="s">
        <v>430</v>
      </c>
      <c r="AH1382" s="40">
        <f t="shared" si="105"/>
        <v>2305.5972499300779</v>
      </c>
      <c r="AJ1382" t="str">
        <f t="shared" si="103"/>
        <v>INSERT INTO TABLA_PRESUPUESTO VALUES ('VSR','80209-C','14004011-15',2022,'Agosto',99,'USD',6930,3687.189786,356.4,435.6,27.358339,0,37.048611,55.381944,1.559606,23.864463,0,0,0,0,0,0,0,117.854625,0,0,8,'20228','2022-8-01');</v>
      </c>
    </row>
    <row r="1383" spans="1:36" x14ac:dyDescent="0.2">
      <c r="A1383" s="7" t="s">
        <v>117</v>
      </c>
      <c r="B1383" t="s">
        <v>81</v>
      </c>
      <c r="C1383" t="s">
        <v>246</v>
      </c>
      <c r="D1383">
        <v>2022</v>
      </c>
      <c r="E1383" t="s">
        <v>52</v>
      </c>
      <c r="F1383" s="5">
        <v>120</v>
      </c>
      <c r="G1383" t="s">
        <v>134</v>
      </c>
      <c r="H1383" s="5">
        <v>4008</v>
      </c>
      <c r="I1383" s="5">
        <v>1609.2061309314984</v>
      </c>
      <c r="J1383" s="5">
        <v>0</v>
      </c>
      <c r="K1383" s="5">
        <v>240</v>
      </c>
      <c r="L1383" s="5">
        <v>33.161623436411048</v>
      </c>
      <c r="M1383" s="5">
        <v>0</v>
      </c>
      <c r="N1383" s="5">
        <v>32.331511839708561</v>
      </c>
      <c r="O1383" s="5">
        <v>39.617486338797818</v>
      </c>
      <c r="P1383" s="5">
        <v>1.3387978142076502</v>
      </c>
      <c r="Q1383" s="5">
        <v>13.802130745831587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f t="shared" si="104"/>
        <v>87.392837001718945</v>
      </c>
      <c r="Z1383" s="5">
        <v>0.30291026317332953</v>
      </c>
      <c r="AA1383" s="5">
        <v>0</v>
      </c>
      <c r="AB1383" s="5">
        <f>VLOOKUP($E1383,Parametros!$B$3:$F$14,2,FALSE)</f>
        <v>8</v>
      </c>
      <c r="AC1383" s="5" t="str">
        <f>VLOOKUP($E1383,Parametros!$B$3:$F$14,4,FALSE)</f>
        <v>20228</v>
      </c>
      <c r="AD1383" s="5" t="str">
        <f>VLOOKUP($E1383,Parametros!$B$3:$F$14,5,FALSE)</f>
        <v>2022-8-01</v>
      </c>
      <c r="AE1383" s="5">
        <v>0</v>
      </c>
      <c r="AF1383" t="s">
        <v>431</v>
      </c>
      <c r="AG1383" t="s">
        <v>432</v>
      </c>
      <c r="AH1383" s="40">
        <f t="shared" si="105"/>
        <v>2038.2394086303716</v>
      </c>
      <c r="AJ1383" t="str">
        <f t="shared" si="103"/>
        <v>INSERT INTO TABLA_PRESUPUESTO VALUES ('VSR','80145-C','14004889-20',2022,'Agosto',120,'USD',4008,1609.206131,0,240,33.161623,0,32.331512,39.617486,1.338798,13.802131,0,0,0,0,0,0,0,87.392837,0.30291,0,8,'20228','2022-8-01');</v>
      </c>
    </row>
    <row r="1384" spans="1:36" x14ac:dyDescent="0.2">
      <c r="A1384" s="7" t="s">
        <v>117</v>
      </c>
      <c r="B1384" t="s">
        <v>81</v>
      </c>
      <c r="C1384" t="s">
        <v>247</v>
      </c>
      <c r="D1384">
        <v>2022</v>
      </c>
      <c r="E1384" t="s">
        <v>52</v>
      </c>
      <c r="F1384" s="5">
        <v>180</v>
      </c>
      <c r="G1384" t="s">
        <v>134</v>
      </c>
      <c r="H1384" s="5">
        <v>6012</v>
      </c>
      <c r="I1384" s="5">
        <v>2518.1498699692906</v>
      </c>
      <c r="J1384" s="5">
        <v>0</v>
      </c>
      <c r="K1384" s="5">
        <v>360</v>
      </c>
      <c r="L1384" s="5">
        <v>49.742435154616572</v>
      </c>
      <c r="M1384" s="5">
        <v>0</v>
      </c>
      <c r="N1384" s="5">
        <v>48.497267759562838</v>
      </c>
      <c r="O1384" s="5">
        <v>59.426229508196727</v>
      </c>
      <c r="P1384" s="5">
        <v>2.0081967213114753</v>
      </c>
      <c r="Q1384" s="5">
        <v>20.703196118747382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f t="shared" si="104"/>
        <v>131.0892555025784</v>
      </c>
      <c r="Z1384" s="5">
        <v>0.45436539475999432</v>
      </c>
      <c r="AA1384" s="5">
        <v>0</v>
      </c>
      <c r="AB1384" s="5">
        <f>VLOOKUP($E1384,Parametros!$B$3:$F$14,2,FALSE)</f>
        <v>8</v>
      </c>
      <c r="AC1384" s="5" t="str">
        <f>VLOOKUP($E1384,Parametros!$B$3:$F$14,4,FALSE)</f>
        <v>20228</v>
      </c>
      <c r="AD1384" s="5" t="str">
        <f>VLOOKUP($E1384,Parametros!$B$3:$F$14,5,FALSE)</f>
        <v>2022-8-01</v>
      </c>
      <c r="AE1384" s="5">
        <v>0</v>
      </c>
      <c r="AF1384" t="s">
        <v>431</v>
      </c>
      <c r="AG1384" t="s">
        <v>432</v>
      </c>
      <c r="AH1384" s="40">
        <f t="shared" si="105"/>
        <v>2953.0184393735149</v>
      </c>
      <c r="AJ1384" t="str">
        <f t="shared" si="103"/>
        <v>INSERT INTO TABLA_PRESUPUESTO VALUES ('VSR','80145-C','14004893-20',2022,'Agosto',180,'USD',6012,2518.14987,0,360,49.742435,0,48.497268,59.42623,2.008197,20.703196,0,0,0,0,0,0,0,131.089256,0.454365,0,8,'20228','2022-8-01');</v>
      </c>
    </row>
    <row r="1385" spans="1:36" x14ac:dyDescent="0.2">
      <c r="A1385" s="7" t="s">
        <v>117</v>
      </c>
      <c r="B1385" t="s">
        <v>81</v>
      </c>
      <c r="C1385" t="s">
        <v>248</v>
      </c>
      <c r="D1385">
        <v>2022</v>
      </c>
      <c r="E1385" t="s">
        <v>52</v>
      </c>
      <c r="F1385" s="5">
        <v>45</v>
      </c>
      <c r="G1385" t="s">
        <v>134</v>
      </c>
      <c r="H1385" s="5">
        <v>1661.4</v>
      </c>
      <c r="I1385" s="5">
        <v>953.83300542792188</v>
      </c>
      <c r="J1385" s="5">
        <v>0</v>
      </c>
      <c r="K1385" s="5">
        <v>0</v>
      </c>
      <c r="L1385" s="5">
        <v>12.435608788654143</v>
      </c>
      <c r="M1385" s="5">
        <v>0</v>
      </c>
      <c r="N1385" s="5">
        <v>12.12431693989071</v>
      </c>
      <c r="O1385" s="5">
        <v>14.856557377049182</v>
      </c>
      <c r="P1385" s="5">
        <v>0.50204918032786883</v>
      </c>
      <c r="Q1385" s="5">
        <v>5.7212724603604297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f t="shared" si="104"/>
        <v>33.317787306318188</v>
      </c>
      <c r="Z1385" s="5">
        <v>0.11359134868999858</v>
      </c>
      <c r="AA1385" s="5">
        <v>0</v>
      </c>
      <c r="AB1385" s="5">
        <f>VLOOKUP($E1385,Parametros!$B$3:$F$14,2,FALSE)</f>
        <v>8</v>
      </c>
      <c r="AC1385" s="5" t="str">
        <f>VLOOKUP($E1385,Parametros!$B$3:$F$14,4,FALSE)</f>
        <v>20228</v>
      </c>
      <c r="AD1385" s="5" t="str">
        <f>VLOOKUP($E1385,Parametros!$B$3:$F$14,5,FALSE)</f>
        <v>2022-8-01</v>
      </c>
      <c r="AE1385" s="5">
        <v>0</v>
      </c>
      <c r="AF1385" t="s">
        <v>431</v>
      </c>
      <c r="AG1385" t="s">
        <v>432</v>
      </c>
      <c r="AH1385" s="40">
        <f t="shared" si="105"/>
        <v>661.81359847710598</v>
      </c>
      <c r="AJ1385" t="str">
        <f t="shared" si="103"/>
        <v>INSERT INTO TABLA_PRESUPUESTO VALUES ('VSR','80145-C','14004892-20',2022,'Agosto',45,'USD',1661.4,953.833005,0,0,12.435609,0,12.124317,14.856557,0.502049,5.721272,0,0,0,0,0,0,0,33.317787,0.113591,0,8,'20228','2022-8-01');</v>
      </c>
    </row>
    <row r="1386" spans="1:36" x14ac:dyDescent="0.2">
      <c r="A1386" s="7" t="s">
        <v>117</v>
      </c>
      <c r="B1386" t="s">
        <v>81</v>
      </c>
      <c r="C1386" t="s">
        <v>249</v>
      </c>
      <c r="D1386">
        <v>2022</v>
      </c>
      <c r="E1386" t="s">
        <v>52</v>
      </c>
      <c r="F1386" s="5">
        <v>450</v>
      </c>
      <c r="G1386" t="s">
        <v>134</v>
      </c>
      <c r="H1386" s="5">
        <v>15030</v>
      </c>
      <c r="I1386" s="5">
        <v>6287.9212702402883</v>
      </c>
      <c r="J1386" s="5">
        <v>0</v>
      </c>
      <c r="K1386" s="5">
        <v>900</v>
      </c>
      <c r="L1386" s="5">
        <v>124.35608788654143</v>
      </c>
      <c r="M1386" s="5">
        <v>0</v>
      </c>
      <c r="N1386" s="5">
        <v>121.24316939890711</v>
      </c>
      <c r="O1386" s="5">
        <v>148.5655737704918</v>
      </c>
      <c r="P1386" s="5">
        <v>5.0204918032786878</v>
      </c>
      <c r="Q1386" s="5">
        <v>51.757990296868449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f t="shared" si="104"/>
        <v>327.72313875644602</v>
      </c>
      <c r="Z1386" s="5">
        <v>1.1359134868999858</v>
      </c>
      <c r="AA1386" s="5">
        <v>0</v>
      </c>
      <c r="AB1386" s="5">
        <f>VLOOKUP($E1386,Parametros!$B$3:$F$14,2,FALSE)</f>
        <v>8</v>
      </c>
      <c r="AC1386" s="5" t="str">
        <f>VLOOKUP($E1386,Parametros!$B$3:$F$14,4,FALSE)</f>
        <v>20228</v>
      </c>
      <c r="AD1386" s="5" t="str">
        <f>VLOOKUP($E1386,Parametros!$B$3:$F$14,5,FALSE)</f>
        <v>2022-8-01</v>
      </c>
      <c r="AE1386" s="5">
        <v>0</v>
      </c>
      <c r="AF1386" t="s">
        <v>431</v>
      </c>
      <c r="AG1386" t="s">
        <v>432</v>
      </c>
      <c r="AH1386" s="40">
        <f t="shared" si="105"/>
        <v>7389.9995031167246</v>
      </c>
      <c r="AJ1386" t="str">
        <f t="shared" si="103"/>
        <v>INSERT INTO TABLA_PRESUPUESTO VALUES ('VSR','80145-C','14004891-20',2022,'Agosto',450,'USD',15030,6287.92127,0,900,124.356088,0,121.243169,148.565574,5.020492,51.75799,0,0,0,0,0,0,0,327.723139,1.135913,0,8,'20228','2022-8-01');</v>
      </c>
    </row>
    <row r="1387" spans="1:36" x14ac:dyDescent="0.2">
      <c r="A1387" s="7" t="s">
        <v>117</v>
      </c>
      <c r="B1387" t="s">
        <v>81</v>
      </c>
      <c r="C1387" t="s">
        <v>250</v>
      </c>
      <c r="D1387">
        <v>2022</v>
      </c>
      <c r="E1387" t="s">
        <v>52</v>
      </c>
      <c r="F1387" s="5">
        <v>60</v>
      </c>
      <c r="G1387" t="s">
        <v>134</v>
      </c>
      <c r="H1387" s="5">
        <v>2100</v>
      </c>
      <c r="I1387" s="5">
        <v>859.90440459902652</v>
      </c>
      <c r="J1387" s="5">
        <v>0</v>
      </c>
      <c r="K1387" s="5">
        <v>210</v>
      </c>
      <c r="L1387" s="5">
        <v>16.580811718205524</v>
      </c>
      <c r="M1387" s="5">
        <v>0</v>
      </c>
      <c r="N1387" s="5">
        <v>16.165755919854281</v>
      </c>
      <c r="O1387" s="5">
        <v>19.808743169398909</v>
      </c>
      <c r="P1387" s="5">
        <v>0.6693989071038251</v>
      </c>
      <c r="Q1387" s="5">
        <v>7.231655330899784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f t="shared" si="104"/>
        <v>44.027008458843461</v>
      </c>
      <c r="Z1387" s="5">
        <v>0.15145513158666477</v>
      </c>
      <c r="AA1387" s="5">
        <v>0</v>
      </c>
      <c r="AB1387" s="5">
        <f>VLOOKUP($E1387,Parametros!$B$3:$F$14,2,FALSE)</f>
        <v>8</v>
      </c>
      <c r="AC1387" s="5" t="str">
        <f>VLOOKUP($E1387,Parametros!$B$3:$F$14,4,FALSE)</f>
        <v>20228</v>
      </c>
      <c r="AD1387" s="5" t="str">
        <f>VLOOKUP($E1387,Parametros!$B$3:$F$14,5,FALSE)</f>
        <v>2022-8-01</v>
      </c>
      <c r="AE1387" s="5">
        <v>0</v>
      </c>
      <c r="AF1387" t="s">
        <v>431</v>
      </c>
      <c r="AG1387" t="s">
        <v>432</v>
      </c>
      <c r="AH1387" s="40">
        <f t="shared" si="105"/>
        <v>969.48777522392459</v>
      </c>
      <c r="AJ1387" t="str">
        <f t="shared" si="103"/>
        <v>INSERT INTO TABLA_PRESUPUESTO VALUES ('VSR','80145-C','14005055-21',2022,'Agosto',60,'USD',2100,859.904405,0,210,16.580812,0,16.165756,19.808743,0.669399,7.231655,0,0,0,0,0,0,0,44.027008,0.151455,0,8,'20228','2022-8-01');</v>
      </c>
    </row>
    <row r="1388" spans="1:36" x14ac:dyDescent="0.2">
      <c r="A1388" s="7" t="s">
        <v>117</v>
      </c>
      <c r="B1388" t="s">
        <v>63</v>
      </c>
      <c r="C1388" t="s">
        <v>252</v>
      </c>
      <c r="D1388">
        <v>2022</v>
      </c>
      <c r="E1388" t="s">
        <v>52</v>
      </c>
      <c r="F1388" s="5">
        <v>21.599999999999998</v>
      </c>
      <c r="G1388" t="s">
        <v>134</v>
      </c>
      <c r="H1388" s="5">
        <v>540</v>
      </c>
      <c r="I1388" s="5">
        <v>311.43094077926696</v>
      </c>
      <c r="J1388" s="5">
        <v>0</v>
      </c>
      <c r="K1388" s="5">
        <v>9.9359999999999999</v>
      </c>
      <c r="L1388" s="5">
        <v>5.9690922185539881</v>
      </c>
      <c r="M1388" s="5">
        <v>0</v>
      </c>
      <c r="N1388" s="5">
        <v>7.5714285714285703</v>
      </c>
      <c r="O1388" s="5">
        <v>8.2857142857142847</v>
      </c>
      <c r="P1388" s="5">
        <v>0.27999999999999997</v>
      </c>
      <c r="Q1388" s="5">
        <v>1.8595685136599445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f t="shared" si="104"/>
        <v>18.051235218174</v>
      </c>
      <c r="Z1388" s="5">
        <v>5.4523847371199315E-2</v>
      </c>
      <c r="AA1388" s="5">
        <v>0</v>
      </c>
      <c r="AB1388" s="5">
        <f>VLOOKUP($E1388,Parametros!$B$3:$F$14,2,FALSE)</f>
        <v>8</v>
      </c>
      <c r="AC1388" s="5" t="str">
        <f>VLOOKUP($E1388,Parametros!$B$3:$F$14,4,FALSE)</f>
        <v>20228</v>
      </c>
      <c r="AD1388" s="5" t="str">
        <f>VLOOKUP($E1388,Parametros!$B$3:$F$14,5,FALSE)</f>
        <v>2022-8-01</v>
      </c>
      <c r="AE1388" s="5">
        <v>0</v>
      </c>
      <c r="AF1388" t="s">
        <v>431</v>
      </c>
      <c r="AG1388" t="s">
        <v>433</v>
      </c>
      <c r="AH1388" s="40">
        <f t="shared" si="105"/>
        <v>194.61273178400509</v>
      </c>
      <c r="AJ1388" t="str">
        <f t="shared" si="103"/>
        <v>INSERT INTO TABLA_PRESUPUESTO VALUES ('VSR','80007-C','14003812-20',2022,'Agosto',21.6,'USD',540,311.430941,0,9.936,5.969092,0,7.571429,8.285714,0.28,1.859569,0,0,0,0,0,0,0,18.051235,0.054524,0,8,'20228','2022-8-01');</v>
      </c>
    </row>
    <row r="1389" spans="1:36" x14ac:dyDescent="0.2">
      <c r="A1389" s="7" t="s">
        <v>117</v>
      </c>
      <c r="B1389" t="s">
        <v>63</v>
      </c>
      <c r="C1389" t="s">
        <v>253</v>
      </c>
      <c r="D1389">
        <v>2022</v>
      </c>
      <c r="E1389" t="s">
        <v>52</v>
      </c>
      <c r="F1389" s="5">
        <v>21.599999999999998</v>
      </c>
      <c r="G1389" t="s">
        <v>134</v>
      </c>
      <c r="H1389" s="5">
        <v>540</v>
      </c>
      <c r="I1389" s="5">
        <v>405.05419178002376</v>
      </c>
      <c r="J1389" s="5">
        <v>0</v>
      </c>
      <c r="K1389" s="5">
        <v>32.4</v>
      </c>
      <c r="L1389" s="5">
        <v>5.9690922185539881</v>
      </c>
      <c r="M1389" s="5">
        <v>0</v>
      </c>
      <c r="N1389" s="5">
        <v>7.5714285714285703</v>
      </c>
      <c r="O1389" s="5">
        <v>8.2857142857142847</v>
      </c>
      <c r="P1389" s="5">
        <v>0.27999999999999997</v>
      </c>
      <c r="Q1389" s="5">
        <v>1.8595685136599445</v>
      </c>
      <c r="R1389" s="5">
        <v>0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f t="shared" si="104"/>
        <v>18.051235218174</v>
      </c>
      <c r="Z1389" s="5">
        <v>5.4523847371199315E-2</v>
      </c>
      <c r="AA1389" s="5">
        <v>0</v>
      </c>
      <c r="AB1389" s="5">
        <f>VLOOKUP($E1389,Parametros!$B$3:$F$14,2,FALSE)</f>
        <v>8</v>
      </c>
      <c r="AC1389" s="5" t="str">
        <f>VLOOKUP($E1389,Parametros!$B$3:$F$14,4,FALSE)</f>
        <v>20228</v>
      </c>
      <c r="AD1389" s="5" t="str">
        <f>VLOOKUP($E1389,Parametros!$B$3:$F$14,5,FALSE)</f>
        <v>2022-8-01</v>
      </c>
      <c r="AE1389" s="5">
        <v>0</v>
      </c>
      <c r="AF1389" t="s">
        <v>431</v>
      </c>
      <c r="AG1389" t="s">
        <v>433</v>
      </c>
      <c r="AH1389" s="40">
        <f t="shared" si="105"/>
        <v>78.525480783248298</v>
      </c>
      <c r="AJ1389" t="str">
        <f t="shared" si="103"/>
        <v>INSERT INTO TABLA_PRESUPUESTO VALUES ('VSR','80007-C','14003820-18',2022,'Agosto',21.6,'USD',540,405.054192,0,32.4,5.969092,0,7.571429,8.285714,0.28,1.859569,0,0,0,0,0,0,0,18.051235,0.054524,0,8,'20228','2022-8-01');</v>
      </c>
    </row>
    <row r="1390" spans="1:36" x14ac:dyDescent="0.2">
      <c r="A1390" s="7" t="s">
        <v>117</v>
      </c>
      <c r="B1390" t="s">
        <v>63</v>
      </c>
      <c r="C1390" t="s">
        <v>254</v>
      </c>
      <c r="D1390">
        <v>2022</v>
      </c>
      <c r="E1390" t="s">
        <v>52</v>
      </c>
      <c r="F1390" s="5">
        <v>21.599999999999998</v>
      </c>
      <c r="G1390" t="s">
        <v>134</v>
      </c>
      <c r="H1390" s="5">
        <v>529.19999999999993</v>
      </c>
      <c r="I1390" s="5">
        <v>318.97530557953382</v>
      </c>
      <c r="J1390" s="5">
        <v>0</v>
      </c>
      <c r="K1390" s="5">
        <v>32.4</v>
      </c>
      <c r="L1390" s="5">
        <v>5.9690922185539881</v>
      </c>
      <c r="M1390" s="5">
        <v>0</v>
      </c>
      <c r="N1390" s="5">
        <v>7.5714285714285703</v>
      </c>
      <c r="O1390" s="5">
        <v>8.2857142857142847</v>
      </c>
      <c r="P1390" s="5">
        <v>0.27999999999999997</v>
      </c>
      <c r="Q1390" s="5">
        <v>1.8223771433867453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f t="shared" si="104"/>
        <v>18.014043847900801</v>
      </c>
      <c r="Z1390" s="5">
        <v>5.4523847371199315E-2</v>
      </c>
      <c r="AA1390" s="5">
        <v>0</v>
      </c>
      <c r="AB1390" s="5">
        <f>VLOOKUP($E1390,Parametros!$B$3:$F$14,2,FALSE)</f>
        <v>8</v>
      </c>
      <c r="AC1390" s="5" t="str">
        <f>VLOOKUP($E1390,Parametros!$B$3:$F$14,4,FALSE)</f>
        <v>20228</v>
      </c>
      <c r="AD1390" s="5" t="str">
        <f>VLOOKUP($E1390,Parametros!$B$3:$F$14,5,FALSE)</f>
        <v>2022-8-01</v>
      </c>
      <c r="AE1390" s="5">
        <v>0</v>
      </c>
      <c r="AF1390" t="s">
        <v>431</v>
      </c>
      <c r="AG1390" t="s">
        <v>433</v>
      </c>
      <c r="AH1390" s="40">
        <f t="shared" si="105"/>
        <v>153.84155835401137</v>
      </c>
      <c r="AJ1390" t="str">
        <f t="shared" si="103"/>
        <v>INSERT INTO TABLA_PRESUPUESTO VALUES ('VSR','80007-C','14003817-21',2022,'Agosto',21.6,'USD',529.2,318.975306,0,32.4,5.969092,0,7.571429,8.285714,0.28,1.822377,0,0,0,0,0,0,0,18.014044,0.054524,0,8,'20228','2022-8-01');</v>
      </c>
    </row>
    <row r="1391" spans="1:36" x14ac:dyDescent="0.2">
      <c r="A1391" s="7" t="s">
        <v>117</v>
      </c>
      <c r="B1391" t="s">
        <v>63</v>
      </c>
      <c r="C1391" t="s">
        <v>256</v>
      </c>
      <c r="D1391">
        <v>2022</v>
      </c>
      <c r="E1391" t="s">
        <v>52</v>
      </c>
      <c r="F1391" s="5">
        <v>120</v>
      </c>
      <c r="G1391" t="s">
        <v>134</v>
      </c>
      <c r="H1391" s="5">
        <v>2880</v>
      </c>
      <c r="I1391" s="5">
        <v>1609.2061309314984</v>
      </c>
      <c r="J1391" s="5">
        <v>0</v>
      </c>
      <c r="K1391" s="5">
        <v>139.19999999999999</v>
      </c>
      <c r="L1391" s="5">
        <v>33.161623436411048</v>
      </c>
      <c r="M1391" s="5">
        <v>0</v>
      </c>
      <c r="N1391" s="5">
        <v>42.063492063492063</v>
      </c>
      <c r="O1391" s="5">
        <v>46.031746031746032</v>
      </c>
      <c r="P1391" s="5">
        <v>1.5555555555555556</v>
      </c>
      <c r="Q1391" s="5">
        <v>9.9176987395197038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f t="shared" si="104"/>
        <v>99.871402653486697</v>
      </c>
      <c r="Z1391" s="5">
        <v>0.30291026317332953</v>
      </c>
      <c r="AA1391" s="5">
        <v>0</v>
      </c>
      <c r="AB1391" s="5">
        <f>VLOOKUP($E1391,Parametros!$B$3:$F$14,2,FALSE)</f>
        <v>8</v>
      </c>
      <c r="AC1391" s="5" t="str">
        <f>VLOOKUP($E1391,Parametros!$B$3:$F$14,4,FALSE)</f>
        <v>20228</v>
      </c>
      <c r="AD1391" s="5" t="str">
        <f>VLOOKUP($E1391,Parametros!$B$3:$F$14,5,FALSE)</f>
        <v>2022-8-01</v>
      </c>
      <c r="AE1391" s="5">
        <v>0</v>
      </c>
      <c r="AF1391" t="s">
        <v>431</v>
      </c>
      <c r="AG1391" t="s">
        <v>433</v>
      </c>
      <c r="AH1391" s="40">
        <f t="shared" si="105"/>
        <v>998.56084297860389</v>
      </c>
      <c r="AJ1391" t="str">
        <f t="shared" si="103"/>
        <v>INSERT INTO TABLA_PRESUPUESTO VALUES ('VSR','80007-C','14004704-21',2022,'Agosto',120,'USD',2880,1609.206131,0,139.2,33.161623,0,42.063492,46.031746,1.555556,9.917699,0,0,0,0,0,0,0,99.871403,0.30291,0,8,'20228','2022-8-01');</v>
      </c>
    </row>
    <row r="1392" spans="1:36" x14ac:dyDescent="0.2">
      <c r="A1392" s="7" t="s">
        <v>117</v>
      </c>
      <c r="B1392" t="s">
        <v>63</v>
      </c>
      <c r="C1392" t="s">
        <v>257</v>
      </c>
      <c r="D1392">
        <v>2022</v>
      </c>
      <c r="E1392" t="s">
        <v>52</v>
      </c>
      <c r="F1392" s="5">
        <v>300</v>
      </c>
      <c r="G1392" t="s">
        <v>134</v>
      </c>
      <c r="H1392" s="5">
        <v>7275</v>
      </c>
      <c r="I1392" s="5">
        <v>5387.4875996114415</v>
      </c>
      <c r="J1392" s="5">
        <v>0</v>
      </c>
      <c r="K1392" s="5">
        <v>348</v>
      </c>
      <c r="L1392" s="5">
        <v>82.904058591027621</v>
      </c>
      <c r="M1392" s="5">
        <v>0</v>
      </c>
      <c r="N1392" s="5">
        <v>105.15873015873015</v>
      </c>
      <c r="O1392" s="5">
        <v>115.07936507936508</v>
      </c>
      <c r="P1392" s="5">
        <v>3.8888888888888888</v>
      </c>
      <c r="Q1392" s="5">
        <v>25.052520253474253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f t="shared" si="104"/>
        <v>249.9367800383917</v>
      </c>
      <c r="Z1392" s="5">
        <v>0.75727565793332385</v>
      </c>
      <c r="AA1392" s="5">
        <v>0</v>
      </c>
      <c r="AB1392" s="5">
        <f>VLOOKUP($E1392,Parametros!$B$3:$F$14,2,FALSE)</f>
        <v>8</v>
      </c>
      <c r="AC1392" s="5" t="str">
        <f>VLOOKUP($E1392,Parametros!$B$3:$F$14,4,FALSE)</f>
        <v>20228</v>
      </c>
      <c r="AD1392" s="5" t="str">
        <f>VLOOKUP($E1392,Parametros!$B$3:$F$14,5,FALSE)</f>
        <v>2022-8-01</v>
      </c>
      <c r="AE1392" s="5">
        <v>0</v>
      </c>
      <c r="AF1392" t="s">
        <v>431</v>
      </c>
      <c r="AG1392" t="s">
        <v>433</v>
      </c>
      <c r="AH1392" s="40">
        <f t="shared" si="105"/>
        <v>1206.6715617591385</v>
      </c>
      <c r="AJ1392" t="str">
        <f t="shared" si="103"/>
        <v>INSERT INTO TABLA_PRESUPUESTO VALUES ('VSR','80007-C','14004705-21',2022,'Agosto',300,'USD',7275,5387.4876,0,348,82.904059,0,105.15873,115.079365,3.888889,25.05252,0,0,0,0,0,0,0,249.93678,0.757276,0,8,'20228','2022-8-01');</v>
      </c>
    </row>
    <row r="1393" spans="1:36" x14ac:dyDescent="0.2">
      <c r="A1393" s="7" t="s">
        <v>117</v>
      </c>
      <c r="B1393" t="s">
        <v>63</v>
      </c>
      <c r="C1393" t="s">
        <v>258</v>
      </c>
      <c r="D1393">
        <v>2022</v>
      </c>
      <c r="E1393" t="s">
        <v>52</v>
      </c>
      <c r="F1393" s="5">
        <v>405</v>
      </c>
      <c r="G1393" t="s">
        <v>134</v>
      </c>
      <c r="H1393" s="5">
        <v>9821.25</v>
      </c>
      <c r="I1393" s="5">
        <v>5659.1291432162598</v>
      </c>
      <c r="J1393" s="5">
        <v>0</v>
      </c>
      <c r="K1393" s="5">
        <v>186.3</v>
      </c>
      <c r="L1393" s="5">
        <v>111.92047909788728</v>
      </c>
      <c r="M1393" s="5">
        <v>0</v>
      </c>
      <c r="N1393" s="5">
        <v>141.96428571428569</v>
      </c>
      <c r="O1393" s="5">
        <v>155.35714285714286</v>
      </c>
      <c r="P1393" s="5">
        <v>5.2500000000000009</v>
      </c>
      <c r="Q1393" s="5">
        <v>33.820902342190237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f t="shared" si="104"/>
        <v>337.41465305182874</v>
      </c>
      <c r="Z1393" s="5">
        <v>1.0223221382099872</v>
      </c>
      <c r="AA1393" s="5">
        <v>0</v>
      </c>
      <c r="AB1393" s="5">
        <f>VLOOKUP($E1393,Parametros!$B$3:$F$14,2,FALSE)</f>
        <v>8</v>
      </c>
      <c r="AC1393" s="5" t="str">
        <f>VLOOKUP($E1393,Parametros!$B$3:$F$14,4,FALSE)</f>
        <v>20228</v>
      </c>
      <c r="AD1393" s="5" t="str">
        <f>VLOOKUP($E1393,Parametros!$B$3:$F$14,5,FALSE)</f>
        <v>2022-8-01</v>
      </c>
      <c r="AE1393" s="5">
        <v>0</v>
      </c>
      <c r="AF1393" t="s">
        <v>431</v>
      </c>
      <c r="AG1393" t="s">
        <v>433</v>
      </c>
      <c r="AH1393" s="40">
        <f t="shared" si="105"/>
        <v>3526.4857246340239</v>
      </c>
      <c r="AJ1393" t="str">
        <f t="shared" si="103"/>
        <v>INSERT INTO TABLA_PRESUPUESTO VALUES ('VSR','80007-C','14004693-21',2022,'Agosto',405,'USD',9821.25,5659.129143,0,186.3,111.920479,0,141.964286,155.357143,5.25,33.820902,0,0,0,0,0,0,0,337.414653,1.022322,0,8,'20228','2022-8-01');</v>
      </c>
    </row>
    <row r="1394" spans="1:36" x14ac:dyDescent="0.2">
      <c r="A1394" s="7" t="s">
        <v>117</v>
      </c>
      <c r="B1394" t="s">
        <v>63</v>
      </c>
      <c r="C1394" t="s">
        <v>124</v>
      </c>
      <c r="D1394">
        <v>2022</v>
      </c>
      <c r="E1394" t="s">
        <v>52</v>
      </c>
      <c r="F1394" s="5">
        <v>210</v>
      </c>
      <c r="G1394" t="s">
        <v>134</v>
      </c>
      <c r="H1394" s="5">
        <v>7140</v>
      </c>
      <c r="I1394" s="5">
        <v>3080.0701783812474</v>
      </c>
      <c r="J1394" s="5">
        <v>0</v>
      </c>
      <c r="K1394" s="5">
        <v>315</v>
      </c>
      <c r="L1394" s="5">
        <v>58.032841013719334</v>
      </c>
      <c r="M1394" s="5">
        <v>0</v>
      </c>
      <c r="N1394" s="5">
        <v>73.611111111111114</v>
      </c>
      <c r="O1394" s="5">
        <v>80.555555555555557</v>
      </c>
      <c r="P1394" s="5">
        <v>2.7222222222222223</v>
      </c>
      <c r="Q1394" s="5">
        <v>24.587628125059265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f t="shared" si="104"/>
        <v>182.00660997450152</v>
      </c>
      <c r="Z1394" s="5">
        <v>0.53009296055332678</v>
      </c>
      <c r="AA1394" s="5">
        <v>0</v>
      </c>
      <c r="AB1394" s="5">
        <f>VLOOKUP($E1394,Parametros!$B$3:$F$14,2,FALSE)</f>
        <v>8</v>
      </c>
      <c r="AC1394" s="5" t="str">
        <f>VLOOKUP($E1394,Parametros!$B$3:$F$14,4,FALSE)</f>
        <v>20228</v>
      </c>
      <c r="AD1394" s="5" t="str">
        <f>VLOOKUP($E1394,Parametros!$B$3:$F$14,5,FALSE)</f>
        <v>2022-8-01</v>
      </c>
      <c r="AE1394" s="5">
        <v>0</v>
      </c>
      <c r="AF1394" t="s">
        <v>431</v>
      </c>
      <c r="AG1394" t="s">
        <v>433</v>
      </c>
      <c r="AH1394" s="40">
        <f t="shared" si="105"/>
        <v>3504.8903706305314</v>
      </c>
      <c r="AJ1394" t="str">
        <f t="shared" si="103"/>
        <v>INSERT INTO TABLA_PRESUPUESTO VALUES ('VSR','80007-C','14005050-21',2022,'Agosto',210,'USD',7140,3080.070178,0,315,58.032841,0,73.611111,80.555556,2.722222,24.587628,0,0,0,0,0,0,0,182.00661,0.530093,0,8,'20228','2022-8-01');</v>
      </c>
    </row>
    <row r="1395" spans="1:36" x14ac:dyDescent="0.2">
      <c r="A1395" s="7" t="s">
        <v>117</v>
      </c>
      <c r="B1395" t="s">
        <v>63</v>
      </c>
      <c r="C1395" t="s">
        <v>250</v>
      </c>
      <c r="D1395">
        <v>2022</v>
      </c>
      <c r="E1395" t="s">
        <v>52</v>
      </c>
      <c r="F1395" s="5">
        <v>120</v>
      </c>
      <c r="G1395" t="s">
        <v>134</v>
      </c>
      <c r="H1395" s="5">
        <v>4080</v>
      </c>
      <c r="I1395" s="5">
        <v>1719.808809198053</v>
      </c>
      <c r="J1395" s="5">
        <v>0</v>
      </c>
      <c r="K1395" s="5">
        <v>180</v>
      </c>
      <c r="L1395" s="5">
        <v>33.161623436411048</v>
      </c>
      <c r="M1395" s="5">
        <v>0</v>
      </c>
      <c r="N1395" s="5">
        <v>42.063492063492063</v>
      </c>
      <c r="O1395" s="5">
        <v>46.031746031746032</v>
      </c>
      <c r="P1395" s="5">
        <v>1.5555555555555556</v>
      </c>
      <c r="Q1395" s="5">
        <v>14.05007321431958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f t="shared" si="104"/>
        <v>104.00377712828657</v>
      </c>
      <c r="Z1395" s="5">
        <v>0.30291026317332953</v>
      </c>
      <c r="AA1395" s="5">
        <v>0</v>
      </c>
      <c r="AB1395" s="5">
        <f>VLOOKUP($E1395,Parametros!$B$3:$F$14,2,FALSE)</f>
        <v>8</v>
      </c>
      <c r="AC1395" s="5" t="str">
        <f>VLOOKUP($E1395,Parametros!$B$3:$F$14,4,FALSE)</f>
        <v>20228</v>
      </c>
      <c r="AD1395" s="5" t="str">
        <f>VLOOKUP($E1395,Parametros!$B$3:$F$14,5,FALSE)</f>
        <v>2022-8-01</v>
      </c>
      <c r="AE1395" s="5">
        <v>0</v>
      </c>
      <c r="AF1395" t="s">
        <v>431</v>
      </c>
      <c r="AG1395" t="s">
        <v>433</v>
      </c>
      <c r="AH1395" s="40">
        <f t="shared" si="105"/>
        <v>2043.0257902372493</v>
      </c>
      <c r="AJ1395" t="str">
        <f t="shared" si="103"/>
        <v>INSERT INTO TABLA_PRESUPUESTO VALUES ('VSR','80007-C','14005055-21',2022,'Agosto',120,'USD',4080,1719.808809,0,180,33.161623,0,42.063492,46.031746,1.555556,14.050073,0,0,0,0,0,0,0,104.003777,0.30291,0,8,'20228','2022-8-01');</v>
      </c>
    </row>
    <row r="1396" spans="1:36" x14ac:dyDescent="0.2">
      <c r="A1396" s="7" t="s">
        <v>117</v>
      </c>
      <c r="B1396" t="s">
        <v>62</v>
      </c>
      <c r="C1396" t="s">
        <v>260</v>
      </c>
      <c r="D1396">
        <v>2022</v>
      </c>
      <c r="E1396" t="s">
        <v>52</v>
      </c>
      <c r="F1396" s="5">
        <v>69</v>
      </c>
      <c r="G1396" t="s">
        <v>261</v>
      </c>
      <c r="H1396" s="5">
        <v>1531.8</v>
      </c>
      <c r="I1396" s="5">
        <v>954.70001238043619</v>
      </c>
      <c r="J1396" s="5">
        <v>0</v>
      </c>
      <c r="K1396" s="5">
        <v>97.703999999999994</v>
      </c>
      <c r="L1396" s="5">
        <v>19.067933475936353</v>
      </c>
      <c r="M1396" s="5">
        <v>0</v>
      </c>
      <c r="N1396" s="5">
        <v>30.10988285034793</v>
      </c>
      <c r="O1396" s="5">
        <v>32.351030564608479</v>
      </c>
      <c r="P1396" s="5">
        <v>1.2408614463137497</v>
      </c>
      <c r="Q1396" s="5">
        <v>5.2749760170820421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f t="shared" si="104"/>
        <v>69.150924279676872</v>
      </c>
      <c r="Z1396" s="5">
        <v>0.1741734013246645</v>
      </c>
      <c r="AA1396" s="5">
        <v>0</v>
      </c>
      <c r="AB1396" s="5">
        <f>VLOOKUP($E1396,Parametros!$B$3:$F$14,2,FALSE)</f>
        <v>8</v>
      </c>
      <c r="AC1396" s="5" t="str">
        <f>VLOOKUP($E1396,Parametros!$B$3:$F$14,4,FALSE)</f>
        <v>20228</v>
      </c>
      <c r="AD1396" s="5" t="str">
        <f>VLOOKUP($E1396,Parametros!$B$3:$F$14,5,FALSE)</f>
        <v>2022-8-01</v>
      </c>
      <c r="AE1396" s="5">
        <v>0</v>
      </c>
      <c r="AF1396" t="s">
        <v>431</v>
      </c>
      <c r="AG1396" t="s">
        <v>434</v>
      </c>
      <c r="AH1396" s="40">
        <f t="shared" si="105"/>
        <v>391.17712986395054</v>
      </c>
      <c r="AJ1396" t="str">
        <f t="shared" si="103"/>
        <v>INSERT INTO TABLA_PRESUPUESTO VALUES ('VSR','80006-C','14004739-20',2022,'Agosto',69,'EUR',1531.8,954.700012,0,97.704,19.067933,0,30.109883,32.351031,1.240861,5.274976,0,0,0,0,0,0,0,69.150924,0.174173,0,8,'20228','2022-8-01');</v>
      </c>
    </row>
    <row r="1397" spans="1:36" x14ac:dyDescent="0.2">
      <c r="A1397" s="7" t="s">
        <v>117</v>
      </c>
      <c r="B1397" t="s">
        <v>62</v>
      </c>
      <c r="C1397" t="s">
        <v>263</v>
      </c>
      <c r="D1397">
        <v>2022</v>
      </c>
      <c r="E1397" t="s">
        <v>52</v>
      </c>
      <c r="F1397" s="5">
        <v>2227.5</v>
      </c>
      <c r="G1397" t="s">
        <v>261</v>
      </c>
      <c r="H1397" s="5">
        <v>47525.94</v>
      </c>
      <c r="I1397" s="5">
        <v>30118.653121815376</v>
      </c>
      <c r="J1397" s="5">
        <v>0</v>
      </c>
      <c r="K1397" s="5">
        <v>3154.1399999999994</v>
      </c>
      <c r="L1397" s="5">
        <v>615.56263503838011</v>
      </c>
      <c r="M1397" s="5">
        <v>0</v>
      </c>
      <c r="N1397" s="5">
        <v>972.02556592971007</v>
      </c>
      <c r="O1397" s="5">
        <v>1044.3756606183388</v>
      </c>
      <c r="P1397" s="5">
        <v>40.058244516867788</v>
      </c>
      <c r="Q1397" s="5">
        <v>163.66248445572538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f t="shared" si="104"/>
        <v>2225.7447272807972</v>
      </c>
      <c r="Z1397" s="5">
        <v>5.6227717601549294</v>
      </c>
      <c r="AA1397" s="5">
        <v>0</v>
      </c>
      <c r="AB1397" s="5">
        <f>VLOOKUP($E1397,Parametros!$B$3:$F$14,2,FALSE)</f>
        <v>8</v>
      </c>
      <c r="AC1397" s="5" t="str">
        <f>VLOOKUP($E1397,Parametros!$B$3:$F$14,4,FALSE)</f>
        <v>20228</v>
      </c>
      <c r="AD1397" s="5" t="str">
        <f>VLOOKUP($E1397,Parametros!$B$3:$F$14,5,FALSE)</f>
        <v>2022-8-01</v>
      </c>
      <c r="AE1397" s="5">
        <v>0</v>
      </c>
      <c r="AF1397" t="s">
        <v>431</v>
      </c>
      <c r="AG1397" t="s">
        <v>434</v>
      </c>
      <c r="AH1397" s="40">
        <f t="shared" si="105"/>
        <v>11411.839515865449</v>
      </c>
      <c r="AJ1397" t="str">
        <f t="shared" si="103"/>
        <v>INSERT INTO TABLA_PRESUPUESTO VALUES ('VSR','80006-C','14003720-21',2022,'Agosto',2227.5,'EUR',47525.94,30118.653122,0,3154.14,615.562635,0,972.025566,1044.375661,40.058245,163.662484,0,0,0,0,0,0,0,2225.744727,5.622772,0,8,'20228','2022-8-01');</v>
      </c>
    </row>
    <row r="1398" spans="1:36" x14ac:dyDescent="0.2">
      <c r="A1398" s="7" t="s">
        <v>117</v>
      </c>
      <c r="B1398" t="s">
        <v>62</v>
      </c>
      <c r="C1398" t="s">
        <v>264</v>
      </c>
      <c r="D1398">
        <v>2022</v>
      </c>
      <c r="E1398" t="s">
        <v>52</v>
      </c>
      <c r="F1398" s="5">
        <v>3536.25</v>
      </c>
      <c r="G1398" t="s">
        <v>261</v>
      </c>
      <c r="H1398" s="5">
        <v>75449.429999999993</v>
      </c>
      <c r="I1398" s="5">
        <v>47899.560207941562</v>
      </c>
      <c r="J1398" s="5">
        <v>0</v>
      </c>
      <c r="K1398" s="5">
        <v>5007.329999999999</v>
      </c>
      <c r="L1398" s="5">
        <v>977.23159064173808</v>
      </c>
      <c r="M1398" s="5">
        <v>0</v>
      </c>
      <c r="N1398" s="5">
        <v>1543.1314960803313</v>
      </c>
      <c r="O1398" s="5">
        <v>1657.9903164361842</v>
      </c>
      <c r="P1398" s="5">
        <v>63.594149123579669</v>
      </c>
      <c r="Q1398" s="5">
        <v>259.82108222516666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f t="shared" si="104"/>
        <v>3533.4634306831513</v>
      </c>
      <c r="Z1398" s="5">
        <v>8.9263868178890551</v>
      </c>
      <c r="AA1398" s="5">
        <v>0</v>
      </c>
      <c r="AB1398" s="5">
        <f>VLOOKUP($E1398,Parametros!$B$3:$F$14,2,FALSE)</f>
        <v>8</v>
      </c>
      <c r="AC1398" s="5" t="str">
        <f>VLOOKUP($E1398,Parametros!$B$3:$F$14,4,FALSE)</f>
        <v>20228</v>
      </c>
      <c r="AD1398" s="5" t="str">
        <f>VLOOKUP($E1398,Parametros!$B$3:$F$14,5,FALSE)</f>
        <v>2022-8-01</v>
      </c>
      <c r="AE1398" s="5">
        <v>0</v>
      </c>
      <c r="AF1398" t="s">
        <v>431</v>
      </c>
      <c r="AG1398" t="s">
        <v>434</v>
      </c>
      <c r="AH1398" s="40">
        <f t="shared" si="105"/>
        <v>18031.844770733551</v>
      </c>
      <c r="AJ1398" t="str">
        <f t="shared" si="103"/>
        <v>INSERT INTO TABLA_PRESUPUESTO VALUES ('VSR','80006-C','14003719-21',2022,'Agosto',3536.25,'EUR',75449.43,47899.560208,0,5007.33,977.231591,0,1543.131496,1657.990316,63.594149,259.821082,0,0,0,0,0,0,0,3533.463431,8.926387,0,8,'20228','2022-8-01');</v>
      </c>
    </row>
    <row r="1399" spans="1:36" x14ac:dyDescent="0.2">
      <c r="A1399" s="7" t="s">
        <v>117</v>
      </c>
      <c r="B1399" t="s">
        <v>62</v>
      </c>
      <c r="C1399" t="s">
        <v>265</v>
      </c>
      <c r="D1399">
        <v>2022</v>
      </c>
      <c r="E1399" t="s">
        <v>52</v>
      </c>
      <c r="F1399" s="5">
        <v>300</v>
      </c>
      <c r="G1399" t="s">
        <v>261</v>
      </c>
      <c r="H1399" s="5">
        <v>18360</v>
      </c>
      <c r="I1399" s="5">
        <v>10963.777876478749</v>
      </c>
      <c r="J1399" s="5">
        <v>0</v>
      </c>
      <c r="K1399" s="5">
        <v>424.79999999999995</v>
      </c>
      <c r="L1399" s="5">
        <v>82.904058591027621</v>
      </c>
      <c r="M1399" s="5">
        <v>0</v>
      </c>
      <c r="N1399" s="5">
        <v>130.9125341319475</v>
      </c>
      <c r="O1399" s="5">
        <v>140.65665462873253</v>
      </c>
      <c r="P1399" s="5">
        <v>5.3950497665815202</v>
      </c>
      <c r="Q1399" s="5">
        <v>63.225329464438111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f t="shared" si="104"/>
        <v>340.94684364963302</v>
      </c>
      <c r="Z1399" s="5">
        <v>0.75727565793332385</v>
      </c>
      <c r="AA1399" s="5">
        <v>0</v>
      </c>
      <c r="AB1399" s="5">
        <f>VLOOKUP($E1399,Parametros!$B$3:$F$14,2,FALSE)</f>
        <v>8</v>
      </c>
      <c r="AC1399" s="5" t="str">
        <f>VLOOKUP($E1399,Parametros!$B$3:$F$14,4,FALSE)</f>
        <v>20228</v>
      </c>
      <c r="AD1399" s="5" t="str">
        <f>VLOOKUP($E1399,Parametros!$B$3:$F$14,5,FALSE)</f>
        <v>2022-8-01</v>
      </c>
      <c r="AE1399" s="5">
        <v>0</v>
      </c>
      <c r="AF1399" t="s">
        <v>431</v>
      </c>
      <c r="AG1399" t="s">
        <v>434</v>
      </c>
      <c r="AH1399" s="40">
        <f t="shared" si="105"/>
        <v>6547.5712212805929</v>
      </c>
      <c r="AJ1399" t="str">
        <f t="shared" si="103"/>
        <v>INSERT INTO TABLA_PRESUPUESTO VALUES ('VSR','80006-C','14005008-18',2022,'Agosto',300,'EUR',18360,10963.777876,0,424.8,82.904059,0,130.912534,140.656655,5.39505,63.225329,0,0,0,0,0,0,0,340.946844,0.757276,0,8,'20228','2022-8-01');</v>
      </c>
    </row>
    <row r="1400" spans="1:36" x14ac:dyDescent="0.2">
      <c r="A1400" s="7" t="s">
        <v>117</v>
      </c>
      <c r="B1400" t="s">
        <v>62</v>
      </c>
      <c r="C1400" t="s">
        <v>266</v>
      </c>
      <c r="D1400">
        <v>2022</v>
      </c>
      <c r="E1400" t="s">
        <v>52</v>
      </c>
      <c r="F1400" s="5">
        <v>336</v>
      </c>
      <c r="G1400" t="s">
        <v>261</v>
      </c>
      <c r="H1400" s="5">
        <v>8963.1359999999986</v>
      </c>
      <c r="I1400" s="5">
        <v>5891.9922903998631</v>
      </c>
      <c r="J1400" s="5">
        <v>0</v>
      </c>
      <c r="K1400" s="5">
        <v>475.77599999999995</v>
      </c>
      <c r="L1400" s="5">
        <v>92.852545621950938</v>
      </c>
      <c r="M1400" s="5">
        <v>0</v>
      </c>
      <c r="N1400" s="5">
        <v>146.62203822778122</v>
      </c>
      <c r="O1400" s="5">
        <v>157.5354531841804</v>
      </c>
      <c r="P1400" s="5">
        <v>6.0424557385713022</v>
      </c>
      <c r="Q1400" s="5">
        <v>30.865862017133217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f t="shared" si="104"/>
        <v>341.91395790455141</v>
      </c>
      <c r="Z1400" s="5">
        <v>0.84814873688532277</v>
      </c>
      <c r="AA1400" s="5">
        <v>0</v>
      </c>
      <c r="AB1400" s="5">
        <f>VLOOKUP($E1400,Parametros!$B$3:$F$14,2,FALSE)</f>
        <v>8</v>
      </c>
      <c r="AC1400" s="5" t="str">
        <f>VLOOKUP($E1400,Parametros!$B$3:$F$14,4,FALSE)</f>
        <v>20228</v>
      </c>
      <c r="AD1400" s="5" t="str">
        <f>VLOOKUP($E1400,Parametros!$B$3:$F$14,5,FALSE)</f>
        <v>2022-8-01</v>
      </c>
      <c r="AE1400" s="5">
        <v>0</v>
      </c>
      <c r="AF1400" t="s">
        <v>431</v>
      </c>
      <c r="AG1400" t="s">
        <v>434</v>
      </c>
      <c r="AH1400" s="40">
        <f t="shared" si="105"/>
        <v>2160.6012060736321</v>
      </c>
      <c r="AJ1400" t="str">
        <f t="shared" si="103"/>
        <v>INSERT INTO TABLA_PRESUPUESTO VALUES ('VSR','80006-C','14004090-21',2022,'Agosto',336,'EUR',8963.136,5891.99229,0,475.776,92.852546,0,146.622038,157.535453,6.042456,30.865862,0,0,0,0,0,0,0,341.913958,0.848149,0,8,'20228','2022-8-01');</v>
      </c>
    </row>
    <row r="1401" spans="1:36" x14ac:dyDescent="0.2">
      <c r="A1401" s="7" t="s">
        <v>117</v>
      </c>
      <c r="B1401" t="s">
        <v>62</v>
      </c>
      <c r="C1401" t="s">
        <v>267</v>
      </c>
      <c r="D1401">
        <v>2022</v>
      </c>
      <c r="E1401" t="s">
        <v>52</v>
      </c>
      <c r="F1401" s="5">
        <v>249.89999999999998</v>
      </c>
      <c r="G1401" t="s">
        <v>261</v>
      </c>
      <c r="H1401" s="5">
        <v>6666.3323999999993</v>
      </c>
      <c r="I1401" s="5">
        <v>4033.1947477337194</v>
      </c>
      <c r="J1401" s="5">
        <v>0</v>
      </c>
      <c r="K1401" s="5">
        <v>353.8583999999999</v>
      </c>
      <c r="L1401" s="5">
        <v>69.059080806325994</v>
      </c>
      <c r="M1401" s="5">
        <v>0</v>
      </c>
      <c r="N1401" s="5">
        <v>109.05014093191227</v>
      </c>
      <c r="O1401" s="5">
        <v>117.16699330573417</v>
      </c>
      <c r="P1401" s="5">
        <v>4.4940764555624062</v>
      </c>
      <c r="Q1401" s="5">
        <v>22.956484875242833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f t="shared" si="104"/>
        <v>254.29850619151014</v>
      </c>
      <c r="Z1401" s="5">
        <v>0.6308106230584587</v>
      </c>
      <c r="AA1401" s="5">
        <v>0</v>
      </c>
      <c r="AB1401" s="5">
        <f>VLOOKUP($E1401,Parametros!$B$3:$F$14,2,FALSE)</f>
        <v>8</v>
      </c>
      <c r="AC1401" s="5" t="str">
        <f>VLOOKUP($E1401,Parametros!$B$3:$F$14,4,FALSE)</f>
        <v>20228</v>
      </c>
      <c r="AD1401" s="5" t="str">
        <f>VLOOKUP($E1401,Parametros!$B$3:$F$14,5,FALSE)</f>
        <v>2022-8-01</v>
      </c>
      <c r="AE1401" s="5">
        <v>0</v>
      </c>
      <c r="AF1401" t="s">
        <v>431</v>
      </c>
      <c r="AG1401" t="s">
        <v>434</v>
      </c>
      <c r="AH1401" s="40">
        <f t="shared" si="105"/>
        <v>1955.9216652684449</v>
      </c>
      <c r="AJ1401" t="str">
        <f t="shared" si="103"/>
        <v>INSERT INTO TABLA_PRESUPUESTO VALUES ('VSR','80006-C','14004494-19',2022,'Agosto',249.9,'EUR',6666.3324,4033.194748,0,353.8584,69.059081,0,109.050141,117.166993,4.494076,22.956485,0,0,0,0,0,0,0,254.298506,0.630811,0,8,'20228','2022-8-01');</v>
      </c>
    </row>
    <row r="1402" spans="1:36" x14ac:dyDescent="0.2">
      <c r="A1402" s="7" t="s">
        <v>117</v>
      </c>
      <c r="B1402" t="s">
        <v>64</v>
      </c>
      <c r="C1402" t="s">
        <v>268</v>
      </c>
      <c r="D1402">
        <v>2022</v>
      </c>
      <c r="E1402" t="s">
        <v>52</v>
      </c>
      <c r="F1402" s="5">
        <v>210</v>
      </c>
      <c r="G1402" t="s">
        <v>134</v>
      </c>
      <c r="H1402" s="5">
        <v>9450</v>
      </c>
      <c r="I1402" s="5">
        <v>6998.6040559103749</v>
      </c>
      <c r="J1402" s="5">
        <v>0</v>
      </c>
      <c r="K1402" s="5">
        <v>0</v>
      </c>
      <c r="L1402" s="5">
        <v>58.032841013719334</v>
      </c>
      <c r="M1402" s="5">
        <v>0</v>
      </c>
      <c r="N1402" s="5">
        <v>359.21889191643959</v>
      </c>
      <c r="O1402" s="5">
        <v>208.61716621253404</v>
      </c>
      <c r="P1402" s="5">
        <v>11.682561307901908</v>
      </c>
      <c r="Q1402" s="5">
        <v>32.542448989049028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f t="shared" si="104"/>
        <v>612.59116138647789</v>
      </c>
      <c r="Z1402" s="5">
        <v>0.53009296055332678</v>
      </c>
      <c r="AA1402" s="5">
        <v>0</v>
      </c>
      <c r="AB1402" s="5">
        <f>VLOOKUP($E1402,Parametros!$B$3:$F$14,2,FALSE)</f>
        <v>8</v>
      </c>
      <c r="AC1402" s="5" t="str">
        <f>VLOOKUP($E1402,Parametros!$B$3:$F$14,4,FALSE)</f>
        <v>20228</v>
      </c>
      <c r="AD1402" s="5" t="str">
        <f>VLOOKUP($E1402,Parametros!$B$3:$F$14,5,FALSE)</f>
        <v>2022-8-01</v>
      </c>
      <c r="AE1402" s="5">
        <v>0</v>
      </c>
      <c r="AF1402" t="s">
        <v>431</v>
      </c>
      <c r="AG1402" t="s">
        <v>435</v>
      </c>
      <c r="AH1402" s="40">
        <f t="shared" si="105"/>
        <v>1780.7719416894274</v>
      </c>
      <c r="AJ1402" t="str">
        <f t="shared" si="103"/>
        <v>INSERT INTO TABLA_PRESUPUESTO VALUES ('VSR','80025-C','14003595-21',2022,'Agosto',210,'USD',9450,6998.604056,0,0,58.032841,0,359.218892,208.617166,11.682561,32.542449,0,0,0,0,0,0,0,612.591161,0.530093,0,8,'20228','2022-8-01');</v>
      </c>
    </row>
    <row r="1403" spans="1:36" x14ac:dyDescent="0.2">
      <c r="A1403" s="7" t="s">
        <v>117</v>
      </c>
      <c r="B1403" t="s">
        <v>269</v>
      </c>
      <c r="C1403" t="s">
        <v>122</v>
      </c>
      <c r="D1403">
        <v>2022</v>
      </c>
      <c r="E1403" t="s">
        <v>52</v>
      </c>
      <c r="F1403" s="5">
        <v>60</v>
      </c>
      <c r="G1403" t="s">
        <v>270</v>
      </c>
      <c r="H1403" s="5">
        <v>5148.0000000000009</v>
      </c>
      <c r="I1403" s="5">
        <v>3339.3095183930209</v>
      </c>
      <c r="J1403" s="5">
        <v>0</v>
      </c>
      <c r="K1403" s="5">
        <v>624</v>
      </c>
      <c r="L1403" s="5">
        <v>16.580811718205524</v>
      </c>
      <c r="M1403" s="5">
        <v>0</v>
      </c>
      <c r="N1403" s="5">
        <v>48.087660524846456</v>
      </c>
      <c r="O1403" s="5">
        <v>36.641541038525965</v>
      </c>
      <c r="P1403" s="5">
        <v>2.0519262981574538</v>
      </c>
      <c r="Q1403" s="5">
        <v>17.727886496891472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f t="shared" si="104"/>
        <v>104.660469490008</v>
      </c>
      <c r="Z1403" s="5">
        <v>0.15145513158666477</v>
      </c>
      <c r="AA1403" s="5">
        <v>0</v>
      </c>
      <c r="AB1403" s="5">
        <f>VLOOKUP($E1403,Parametros!$B$3:$F$14,2,FALSE)</f>
        <v>8</v>
      </c>
      <c r="AC1403" s="5" t="str">
        <f>VLOOKUP($E1403,Parametros!$B$3:$F$14,4,FALSE)</f>
        <v>20228</v>
      </c>
      <c r="AD1403" s="5" t="str">
        <f>VLOOKUP($E1403,Parametros!$B$3:$F$14,5,FALSE)</f>
        <v>2022-8-01</v>
      </c>
      <c r="AE1403" s="5">
        <v>0</v>
      </c>
      <c r="AF1403" t="s">
        <v>431</v>
      </c>
      <c r="AG1403" t="s">
        <v>436</v>
      </c>
      <c r="AH1403" s="40">
        <f t="shared" si="105"/>
        <v>1063.4492003987662</v>
      </c>
      <c r="AJ1403" t="str">
        <f t="shared" si="103"/>
        <v>INSERT INTO TABLA_PRESUPUESTO VALUES ('VSR','80094-C','14005080-18',2022,'Agosto',60,'GBP',5148,3339.309518,0,624,16.580812,0,48.087661,36.641541,2.051926,17.727886,0,0,0,0,0,0,0,104.660469,0.151455,0,8,'20228','2022-8-01');</v>
      </c>
    </row>
    <row r="1404" spans="1:36" x14ac:dyDescent="0.2">
      <c r="A1404" s="7" t="s">
        <v>117</v>
      </c>
      <c r="B1404" t="s">
        <v>269</v>
      </c>
      <c r="C1404" t="s">
        <v>259</v>
      </c>
      <c r="D1404">
        <v>2022</v>
      </c>
      <c r="E1404" t="s">
        <v>52</v>
      </c>
      <c r="F1404" s="5">
        <v>90</v>
      </c>
      <c r="G1404" t="s">
        <v>270</v>
      </c>
      <c r="H1404" s="5">
        <v>3510.0000000000005</v>
      </c>
      <c r="I1404" s="5">
        <v>1526.0556521943556</v>
      </c>
      <c r="J1404" s="5">
        <v>0</v>
      </c>
      <c r="K1404" s="5">
        <v>702.00000000000011</v>
      </c>
      <c r="L1404" s="5">
        <v>24.871217577308286</v>
      </c>
      <c r="M1404" s="5">
        <v>0</v>
      </c>
      <c r="N1404" s="5">
        <v>72.131490787269684</v>
      </c>
      <c r="O1404" s="5">
        <v>54.962311557788944</v>
      </c>
      <c r="P1404" s="5">
        <v>3.0778894472361813</v>
      </c>
      <c r="Q1404" s="5">
        <v>12.087195338789639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f t="shared" si="104"/>
        <v>142.48606982846442</v>
      </c>
      <c r="Z1404" s="5">
        <v>0.22718269737999716</v>
      </c>
      <c r="AA1404" s="5">
        <v>0</v>
      </c>
      <c r="AB1404" s="5">
        <f>VLOOKUP($E1404,Parametros!$B$3:$F$14,2,FALSE)</f>
        <v>8</v>
      </c>
      <c r="AC1404" s="5" t="str">
        <f>VLOOKUP($E1404,Parametros!$B$3:$F$14,4,FALSE)</f>
        <v>20228</v>
      </c>
      <c r="AD1404" s="5" t="str">
        <f>VLOOKUP($E1404,Parametros!$B$3:$F$14,5,FALSE)</f>
        <v>2022-8-01</v>
      </c>
      <c r="AE1404" s="5">
        <v>0</v>
      </c>
      <c r="AF1404" t="s">
        <v>431</v>
      </c>
      <c r="AG1404" t="s">
        <v>436</v>
      </c>
      <c r="AH1404" s="40">
        <f t="shared" si="105"/>
        <v>1114.5870603998721</v>
      </c>
      <c r="AJ1404" t="str">
        <f t="shared" si="103"/>
        <v>INSERT INTO TABLA_PRESUPUESTO VALUES ('VSR','80094-C','14005051-21',2022,'Agosto',90,'GBP',3510,1526.055652,0,702,24.871218,0,72.131491,54.962312,3.077889,12.087195,0,0,0,0,0,0,0,142.48607,0.227183,0,8,'20228','2022-8-01');</v>
      </c>
    </row>
    <row r="1405" spans="1:36" x14ac:dyDescent="0.2">
      <c r="A1405" s="7" t="s">
        <v>117</v>
      </c>
      <c r="B1405" t="s">
        <v>269</v>
      </c>
      <c r="C1405" t="s">
        <v>250</v>
      </c>
      <c r="D1405">
        <v>2022</v>
      </c>
      <c r="E1405" t="s">
        <v>52</v>
      </c>
      <c r="F1405" s="5">
        <v>150</v>
      </c>
      <c r="G1405" t="s">
        <v>270</v>
      </c>
      <c r="H1405" s="5">
        <v>5850.0000000000009</v>
      </c>
      <c r="I1405" s="5">
        <v>2149.7610114975664</v>
      </c>
      <c r="J1405" s="5">
        <v>0</v>
      </c>
      <c r="K1405" s="5">
        <v>0</v>
      </c>
      <c r="L1405" s="5">
        <v>41.45202929551381</v>
      </c>
      <c r="M1405" s="5">
        <v>0</v>
      </c>
      <c r="N1405" s="5">
        <v>120.21915131211614</v>
      </c>
      <c r="O1405" s="5">
        <v>91.603852596314894</v>
      </c>
      <c r="P1405" s="5">
        <v>5.1298157453936346</v>
      </c>
      <c r="Q1405" s="5">
        <v>20.145325564649401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f t="shared" si="104"/>
        <v>237.47678304744073</v>
      </c>
      <c r="Z1405" s="5">
        <v>0.37863782896666193</v>
      </c>
      <c r="AA1405" s="5">
        <v>0</v>
      </c>
      <c r="AB1405" s="5">
        <f>VLOOKUP($E1405,Parametros!$B$3:$F$14,2,FALSE)</f>
        <v>8</v>
      </c>
      <c r="AC1405" s="5" t="str">
        <f>VLOOKUP($E1405,Parametros!$B$3:$F$14,4,FALSE)</f>
        <v>20228</v>
      </c>
      <c r="AD1405" s="5" t="str">
        <f>VLOOKUP($E1405,Parametros!$B$3:$F$14,5,FALSE)</f>
        <v>2022-8-01</v>
      </c>
      <c r="AE1405" s="5">
        <v>0</v>
      </c>
      <c r="AF1405" t="s">
        <v>431</v>
      </c>
      <c r="AG1405" t="s">
        <v>436</v>
      </c>
      <c r="AH1405" s="40">
        <f t="shared" si="105"/>
        <v>3421.3101761594803</v>
      </c>
      <c r="AJ1405" t="str">
        <f t="shared" si="103"/>
        <v>INSERT INTO TABLA_PRESUPUESTO VALUES ('VSR','80094-C','14005055-21',2022,'Agosto',150,'GBP',5850,2149.761011,0,0,41.452029,0,120.219151,91.603853,5.129816,20.145326,0,0,0,0,0,0,0,237.476783,0.378638,0,8,'20228','2022-8-01');</v>
      </c>
    </row>
    <row r="1406" spans="1:36" x14ac:dyDescent="0.2">
      <c r="A1406" s="7" t="s">
        <v>117</v>
      </c>
      <c r="B1406" t="s">
        <v>75</v>
      </c>
      <c r="C1406" t="s">
        <v>271</v>
      </c>
      <c r="D1406">
        <v>2022</v>
      </c>
      <c r="E1406" t="s">
        <v>52</v>
      </c>
      <c r="F1406" s="5">
        <v>58.380406231893389</v>
      </c>
      <c r="G1406" t="s">
        <v>134</v>
      </c>
      <c r="H1406" s="5">
        <v>6305.0838730444857</v>
      </c>
      <c r="I1406" s="5">
        <v>3941.2804579727363</v>
      </c>
      <c r="J1406" s="5">
        <v>0</v>
      </c>
      <c r="K1406" s="5">
        <v>315.25419365222433</v>
      </c>
      <c r="L1406" s="5">
        <v>16.133242062722946</v>
      </c>
      <c r="M1406" s="5">
        <v>945.76258095667288</v>
      </c>
      <c r="N1406" s="5">
        <v>12.210281041964629</v>
      </c>
      <c r="O1406" s="5">
        <v>0</v>
      </c>
      <c r="P1406" s="5">
        <v>0.934849642275417</v>
      </c>
      <c r="Q1406" s="5">
        <v>21.712473048701149</v>
      </c>
      <c r="R1406" s="5">
        <v>0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f t="shared" si="104"/>
        <v>980.76755155807962</v>
      </c>
      <c r="Z1406" s="5">
        <v>0.14736686846557262</v>
      </c>
      <c r="AA1406" s="5">
        <v>0</v>
      </c>
      <c r="AB1406" s="5">
        <f>VLOOKUP($E1406,Parametros!$B$3:$F$14,2,FALSE)</f>
        <v>8</v>
      </c>
      <c r="AC1406" s="5" t="str">
        <f>VLOOKUP($E1406,Parametros!$B$3:$F$14,4,FALSE)</f>
        <v>20228</v>
      </c>
      <c r="AD1406" s="5" t="str">
        <f>VLOOKUP($E1406,Parametros!$B$3:$F$14,5,FALSE)</f>
        <v>2022-8-01</v>
      </c>
      <c r="AE1406" s="5">
        <v>0</v>
      </c>
      <c r="AF1406" t="s">
        <v>438</v>
      </c>
      <c r="AG1406" t="s">
        <v>439</v>
      </c>
      <c r="AH1406" s="40">
        <f t="shared" si="105"/>
        <v>1051.6484277987222</v>
      </c>
      <c r="AJ1406" t="str">
        <f t="shared" si="103"/>
        <v>INSERT INTO TABLA_PRESUPUESTO VALUES ('VSR','80130-C','14004732-17',2022,'Agosto',58.380406,'USD',6305.083873,3941.280458,0,315.254194,16.133242,945.762581,12.210281,0,0.93485,21.712473,0,0,0,0,0,0,0,980.767552,0.147367,0,8,'20228','2022-8-01');</v>
      </c>
    </row>
    <row r="1407" spans="1:36" x14ac:dyDescent="0.2">
      <c r="A1407" s="7" t="s">
        <v>117</v>
      </c>
      <c r="B1407" t="s">
        <v>75</v>
      </c>
      <c r="C1407" t="s">
        <v>272</v>
      </c>
      <c r="D1407">
        <v>2022</v>
      </c>
      <c r="E1407" t="s">
        <v>52</v>
      </c>
      <c r="F1407" s="5">
        <v>467.95341209038821</v>
      </c>
      <c r="G1407" t="s">
        <v>134</v>
      </c>
      <c r="H1407" s="5">
        <v>17314.276247344365</v>
      </c>
      <c r="I1407" s="5">
        <v>8547.3006594142171</v>
      </c>
      <c r="J1407" s="5">
        <v>0</v>
      </c>
      <c r="K1407" s="5">
        <v>865.71381236721822</v>
      </c>
      <c r="L1407" s="5">
        <v>129.31745697937612</v>
      </c>
      <c r="M1407" s="5">
        <v>2597.1414371016544</v>
      </c>
      <c r="N1407" s="5">
        <v>97.872609064656359</v>
      </c>
      <c r="O1407" s="5">
        <v>0</v>
      </c>
      <c r="P1407" s="5">
        <v>7.493371631512753</v>
      </c>
      <c r="Q1407" s="5">
        <v>59.624227678466376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f t="shared" si="104"/>
        <v>2763.312877903033</v>
      </c>
      <c r="Z1407" s="5">
        <v>1.1812324267429752</v>
      </c>
      <c r="AA1407" s="5">
        <v>0</v>
      </c>
      <c r="AB1407" s="5">
        <f>VLOOKUP($E1407,Parametros!$B$3:$F$14,2,FALSE)</f>
        <v>8</v>
      </c>
      <c r="AC1407" s="5" t="str">
        <f>VLOOKUP($E1407,Parametros!$B$3:$F$14,4,FALSE)</f>
        <v>20228</v>
      </c>
      <c r="AD1407" s="5" t="str">
        <f>VLOOKUP($E1407,Parametros!$B$3:$F$14,5,FALSE)</f>
        <v>2022-8-01</v>
      </c>
      <c r="AE1407" s="5">
        <v>0</v>
      </c>
      <c r="AF1407" t="s">
        <v>438</v>
      </c>
      <c r="AG1407" t="s">
        <v>439</v>
      </c>
      <c r="AH1407" s="40">
        <f t="shared" si="105"/>
        <v>5008.6314406805213</v>
      </c>
      <c r="AJ1407" t="str">
        <f t="shared" si="103"/>
        <v>INSERT INTO TABLA_PRESUPUESTO VALUES ('VSR','80130-C','14004774-20',2022,'Agosto',467.953412,'USD',17314.276247,8547.300659,0,865.713812,129.317457,2597.141437,97.872609,0,7.493372,59.624228,0,0,0,0,0,0,0,2763.312878,1.181232,0,8,'20228','2022-8-01');</v>
      </c>
    </row>
    <row r="1408" spans="1:36" x14ac:dyDescent="0.2">
      <c r="A1408" s="7" t="s">
        <v>117</v>
      </c>
      <c r="B1408" t="s">
        <v>75</v>
      </c>
      <c r="C1408" t="s">
        <v>273</v>
      </c>
      <c r="D1408">
        <v>2022</v>
      </c>
      <c r="E1408" t="s">
        <v>52</v>
      </c>
      <c r="F1408" s="5">
        <v>463.92269362003481</v>
      </c>
      <c r="G1408" t="s">
        <v>134</v>
      </c>
      <c r="H1408" s="5">
        <v>17165.139663941289</v>
      </c>
      <c r="I1408" s="5">
        <v>7863.117082429666</v>
      </c>
      <c r="J1408" s="5">
        <v>0</v>
      </c>
      <c r="K1408" s="5">
        <v>858.25698319706441</v>
      </c>
      <c r="L1408" s="5">
        <v>128.20358057860906</v>
      </c>
      <c r="M1408" s="5">
        <v>2574.7709495911931</v>
      </c>
      <c r="N1408" s="5">
        <v>97.029582979353677</v>
      </c>
      <c r="O1408" s="5">
        <v>0</v>
      </c>
      <c r="P1408" s="5">
        <v>7.4288274468567668</v>
      </c>
      <c r="Q1408" s="5">
        <v>59.110654169704922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f t="shared" si="104"/>
        <v>2739.5110720639127</v>
      </c>
      <c r="Z1408" s="5">
        <v>1.1710578768043725</v>
      </c>
      <c r="AA1408" s="5">
        <v>0</v>
      </c>
      <c r="AB1408" s="5">
        <f>VLOOKUP($E1408,Parametros!$B$3:$F$14,2,FALSE)</f>
        <v>8</v>
      </c>
      <c r="AC1408" s="5" t="str">
        <f>VLOOKUP($E1408,Parametros!$B$3:$F$14,4,FALSE)</f>
        <v>20228</v>
      </c>
      <c r="AD1408" s="5" t="str">
        <f>VLOOKUP($E1408,Parametros!$B$3:$F$14,5,FALSE)</f>
        <v>2022-8-01</v>
      </c>
      <c r="AE1408" s="5">
        <v>0</v>
      </c>
      <c r="AF1408" t="s">
        <v>438</v>
      </c>
      <c r="AG1408" t="s">
        <v>439</v>
      </c>
      <c r="AH1408" s="40">
        <f t="shared" si="105"/>
        <v>5576.0509456720365</v>
      </c>
      <c r="AJ1408" t="str">
        <f t="shared" si="103"/>
        <v>INSERT INTO TABLA_PRESUPUESTO VALUES ('VSR','80130-C','14004773-20',2022,'Agosto',463.922694,'USD',17165.139664,7863.117082,0,858.256983,128.203581,2574.77095,97.029583,0,7.428827,59.110654,0,0,0,0,0,0,0,2739.511072,1.171058,0,8,'20228','2022-8-01');</v>
      </c>
    </row>
    <row r="1409" spans="1:36" x14ac:dyDescent="0.2">
      <c r="A1409" s="7" t="s">
        <v>117</v>
      </c>
      <c r="B1409" t="s">
        <v>75</v>
      </c>
      <c r="C1409" t="s">
        <v>274</v>
      </c>
      <c r="D1409">
        <v>2022</v>
      </c>
      <c r="E1409" t="s">
        <v>52</v>
      </c>
      <c r="F1409" s="5">
        <v>209.93542071718281</v>
      </c>
      <c r="G1409" t="s">
        <v>134</v>
      </c>
      <c r="H1409" s="5">
        <v>7137.8043043842154</v>
      </c>
      <c r="I1409" s="5">
        <v>3914.6375091128821</v>
      </c>
      <c r="J1409" s="5">
        <v>0</v>
      </c>
      <c r="K1409" s="5">
        <v>356.8902152192108</v>
      </c>
      <c r="L1409" s="5">
        <v>58.014994731564521</v>
      </c>
      <c r="M1409" s="5">
        <v>1070.6706456576323</v>
      </c>
      <c r="N1409" s="5">
        <v>43.908061849345422</v>
      </c>
      <c r="O1409" s="5">
        <v>0</v>
      </c>
      <c r="P1409" s="5">
        <v>3.3617109853405092</v>
      </c>
      <c r="Q1409" s="5">
        <v>24.580066927961681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f t="shared" si="104"/>
        <v>1143.0504153664372</v>
      </c>
      <c r="Z1409" s="5">
        <v>0.52992994615704581</v>
      </c>
      <c r="AA1409" s="5">
        <v>0</v>
      </c>
      <c r="AB1409" s="5">
        <f>VLOOKUP($E1409,Parametros!$B$3:$F$14,2,FALSE)</f>
        <v>8</v>
      </c>
      <c r="AC1409" s="5" t="str">
        <f>VLOOKUP($E1409,Parametros!$B$3:$F$14,4,FALSE)</f>
        <v>20228</v>
      </c>
      <c r="AD1409" s="5" t="str">
        <f>VLOOKUP($E1409,Parametros!$B$3:$F$14,5,FALSE)</f>
        <v>2022-8-01</v>
      </c>
      <c r="AE1409" s="5">
        <v>0</v>
      </c>
      <c r="AF1409" t="s">
        <v>438</v>
      </c>
      <c r="AG1409" t="s">
        <v>439</v>
      </c>
      <c r="AH1409" s="40">
        <f t="shared" si="105"/>
        <v>1665.2111699541215</v>
      </c>
      <c r="AJ1409" t="str">
        <f t="shared" si="103"/>
        <v>INSERT INTO TABLA_PRESUPUESTO VALUES ('VSR','80130-C','14005136-20',2022,'Agosto',209.935421,'USD',7137.804304,3914.637509,0,356.890215,58.014995,1070.670646,43.908062,0,3.361711,24.580067,0,0,0,0,0,0,0,1143.050415,0.52993,0,8,'20228','2022-8-01');</v>
      </c>
    </row>
    <row r="1410" spans="1:36" x14ac:dyDescent="0.2">
      <c r="A1410" s="7" t="s">
        <v>117</v>
      </c>
      <c r="B1410" t="s">
        <v>75</v>
      </c>
      <c r="C1410" t="s">
        <v>275</v>
      </c>
      <c r="D1410">
        <v>2022</v>
      </c>
      <c r="E1410" t="s">
        <v>52</v>
      </c>
      <c r="F1410" s="5">
        <v>511.64119938196097</v>
      </c>
      <c r="G1410" t="s">
        <v>134</v>
      </c>
      <c r="H1410" s="5">
        <v>18930.724377132556</v>
      </c>
      <c r="I1410" s="5">
        <v>8909.8658157182435</v>
      </c>
      <c r="J1410" s="5">
        <v>0</v>
      </c>
      <c r="K1410" s="5">
        <v>946.5362188566279</v>
      </c>
      <c r="L1410" s="5">
        <v>141.39043990381913</v>
      </c>
      <c r="M1410" s="5">
        <v>2839.6086565698834</v>
      </c>
      <c r="N1410" s="5">
        <v>107.00992405374346</v>
      </c>
      <c r="O1410" s="5">
        <v>0</v>
      </c>
      <c r="P1410" s="5">
        <v>8.192947310364735</v>
      </c>
      <c r="Q1410" s="5">
        <v>65.190701837945298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f t="shared" si="104"/>
        <v>3021.2937411915623</v>
      </c>
      <c r="Z1410" s="5">
        <v>1.2915114196258981</v>
      </c>
      <c r="AA1410" s="5">
        <v>0</v>
      </c>
      <c r="AB1410" s="5">
        <f>VLOOKUP($E1410,Parametros!$B$3:$F$14,2,FALSE)</f>
        <v>8</v>
      </c>
      <c r="AC1410" s="5" t="str">
        <f>VLOOKUP($E1410,Parametros!$B$3:$F$14,4,FALSE)</f>
        <v>20228</v>
      </c>
      <c r="AD1410" s="5" t="str">
        <f>VLOOKUP($E1410,Parametros!$B$3:$F$14,5,FALSE)</f>
        <v>2022-8-01</v>
      </c>
      <c r="AE1410" s="5">
        <v>0</v>
      </c>
      <c r="AF1410" t="s">
        <v>438</v>
      </c>
      <c r="AG1410" t="s">
        <v>439</v>
      </c>
      <c r="AH1410" s="40">
        <f t="shared" si="105"/>
        <v>5911.6381614623024</v>
      </c>
      <c r="AJ1410" t="str">
        <f t="shared" si="103"/>
        <v>INSERT INTO TABLA_PRESUPUESTO VALUES ('VSR','80130-C','14004731-19',2022,'Agosto',511.641199,'USD',18930.724377,8909.865816,0,946.536219,141.39044,2839.608657,107.009924,0,8.192947,65.190702,0,0,0,0,0,0,0,3021.293741,1.291511,0,8,'20228','2022-8-01');</v>
      </c>
    </row>
    <row r="1411" spans="1:36" x14ac:dyDescent="0.2">
      <c r="A1411" s="7" t="s">
        <v>117</v>
      </c>
      <c r="B1411" t="s">
        <v>75</v>
      </c>
      <c r="C1411" t="s">
        <v>276</v>
      </c>
      <c r="D1411">
        <v>2022</v>
      </c>
      <c r="E1411" t="s">
        <v>52</v>
      </c>
      <c r="F1411" s="5">
        <v>139.61888688598469</v>
      </c>
      <c r="G1411" t="s">
        <v>134</v>
      </c>
      <c r="H1411" s="5">
        <v>4747.0421541234791</v>
      </c>
      <c r="I1411" s="5">
        <v>2510.047041654545</v>
      </c>
      <c r="J1411" s="5">
        <v>0</v>
      </c>
      <c r="K1411" s="5">
        <v>237.352107706174</v>
      </c>
      <c r="L1411" s="5">
        <v>38.583241262699111</v>
      </c>
      <c r="M1411" s="5">
        <v>712.05632311852185</v>
      </c>
      <c r="N1411" s="5">
        <v>29.201335819290914</v>
      </c>
      <c r="O1411" s="5">
        <v>0</v>
      </c>
      <c r="P1411" s="5">
        <v>2.2357272736644607</v>
      </c>
      <c r="Q1411" s="5">
        <v>16.347129857082404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f t="shared" si="104"/>
        <v>760.19294934998129</v>
      </c>
      <c r="Z1411" s="5">
        <v>0.35243328142167463</v>
      </c>
      <c r="AA1411" s="5">
        <v>0</v>
      </c>
      <c r="AB1411" s="5">
        <f>VLOOKUP($E1411,Parametros!$B$3:$F$14,2,FALSE)</f>
        <v>8</v>
      </c>
      <c r="AC1411" s="5" t="str">
        <f>VLOOKUP($E1411,Parametros!$B$3:$F$14,4,FALSE)</f>
        <v>20228</v>
      </c>
      <c r="AD1411" s="5" t="str">
        <f>VLOOKUP($E1411,Parametros!$B$3:$F$14,5,FALSE)</f>
        <v>2022-8-01</v>
      </c>
      <c r="AE1411" s="5">
        <v>0</v>
      </c>
      <c r="AF1411" t="s">
        <v>438</v>
      </c>
      <c r="AG1411" t="s">
        <v>439</v>
      </c>
      <c r="AH1411" s="40">
        <f t="shared" si="105"/>
        <v>1200.8668141500793</v>
      </c>
      <c r="AJ1411" t="str">
        <f t="shared" si="103"/>
        <v>INSERT INTO TABLA_PRESUPUESTO VALUES ('VSR','80130-C','14005137-20',2022,'Agosto',139.618887,'USD',4747.042154,2510.047042,0,237.352108,38.583241,712.056323,29.201336,0,2.235727,16.34713,0,0,0,0,0,0,0,760.192949,0.352433,0,8,'20228','2022-8-01');</v>
      </c>
    </row>
    <row r="1412" spans="1:36" x14ac:dyDescent="0.2">
      <c r="A1412" s="7" t="s">
        <v>117</v>
      </c>
      <c r="B1412" t="s">
        <v>75</v>
      </c>
      <c r="C1412" t="s">
        <v>277</v>
      </c>
      <c r="D1412">
        <v>2022</v>
      </c>
      <c r="E1412" t="s">
        <v>52</v>
      </c>
      <c r="F1412" s="5">
        <v>203.17421554110607</v>
      </c>
      <c r="G1412" t="s">
        <v>134</v>
      </c>
      <c r="H1412" s="5">
        <v>6907.9233283976064</v>
      </c>
      <c r="I1412" s="5">
        <v>3379.5616571312762</v>
      </c>
      <c r="J1412" s="5">
        <v>0</v>
      </c>
      <c r="K1412" s="5">
        <v>345.39616641988033</v>
      </c>
      <c r="L1412" s="5">
        <v>56.146556898019774</v>
      </c>
      <c r="M1412" s="5">
        <v>1036.1884992596408</v>
      </c>
      <c r="N1412" s="5">
        <v>42.493953577224801</v>
      </c>
      <c r="O1412" s="5">
        <v>0</v>
      </c>
      <c r="P1412" s="5">
        <v>3.2534433207562738</v>
      </c>
      <c r="Q1412" s="5">
        <v>23.788438363454063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f t="shared" si="104"/>
        <v>1106.2371974802393</v>
      </c>
      <c r="Z1412" s="5">
        <v>0.51286295916326019</v>
      </c>
      <c r="AA1412" s="5">
        <v>0</v>
      </c>
      <c r="AB1412" s="5">
        <f>VLOOKUP($E1412,Parametros!$B$3:$F$14,2,FALSE)</f>
        <v>8</v>
      </c>
      <c r="AC1412" s="5" t="str">
        <f>VLOOKUP($E1412,Parametros!$B$3:$F$14,4,FALSE)</f>
        <v>20228</v>
      </c>
      <c r="AD1412" s="5" t="str">
        <f>VLOOKUP($E1412,Parametros!$B$3:$F$14,5,FALSE)</f>
        <v>2022-8-01</v>
      </c>
      <c r="AE1412" s="5">
        <v>0</v>
      </c>
      <c r="AF1412" t="s">
        <v>438</v>
      </c>
      <c r="AG1412" t="s">
        <v>439</v>
      </c>
      <c r="AH1412" s="40">
        <f t="shared" si="105"/>
        <v>2020.5817504681913</v>
      </c>
      <c r="AJ1412" t="str">
        <f t="shared" si="103"/>
        <v>INSERT INTO TABLA_PRESUPUESTO VALUES ('VSR','80130-C','14005138-20',2022,'Agosto',203.174216,'USD',6907.923328,3379.561657,0,345.396166,56.146557,1036.188499,42.493954,0,3.253443,23.788438,0,0,0,0,0,0,0,1106.237197,0.512863,0,8,'20228','2022-8-01');</v>
      </c>
    </row>
    <row r="1413" spans="1:36" x14ac:dyDescent="0.2">
      <c r="A1413" s="7" t="s">
        <v>117</v>
      </c>
      <c r="B1413" t="s">
        <v>75</v>
      </c>
      <c r="C1413" t="s">
        <v>278</v>
      </c>
      <c r="D1413">
        <v>2022</v>
      </c>
      <c r="E1413" t="s">
        <v>52</v>
      </c>
      <c r="F1413" s="5">
        <v>169.19915953132042</v>
      </c>
      <c r="G1413" t="s">
        <v>134</v>
      </c>
      <c r="H1413" s="5">
        <v>5752.7714240648938</v>
      </c>
      <c r="I1413" s="5">
        <v>3049.3884955265967</v>
      </c>
      <c r="J1413" s="5">
        <v>0</v>
      </c>
      <c r="K1413" s="5">
        <v>287.63857120324474</v>
      </c>
      <c r="L1413" s="5">
        <v>46.757656784457389</v>
      </c>
      <c r="M1413" s="5">
        <v>862.9157136097341</v>
      </c>
      <c r="N1413" s="5">
        <v>35.388059509818646</v>
      </c>
      <c r="O1413" s="5">
        <v>0</v>
      </c>
      <c r="P1413" s="5">
        <v>2.70939830622049</v>
      </c>
      <c r="Q1413" s="5">
        <v>19.810504826803253</v>
      </c>
      <c r="R1413" s="5">
        <v>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f t="shared" si="104"/>
        <v>921.25077760209592</v>
      </c>
      <c r="Z1413" s="5">
        <v>0.42710134951948703</v>
      </c>
      <c r="AA1413" s="5">
        <v>0</v>
      </c>
      <c r="AB1413" s="5">
        <f>VLOOKUP($E1413,Parametros!$B$3:$F$14,2,FALSE)</f>
        <v>8</v>
      </c>
      <c r="AC1413" s="5" t="str">
        <f>VLOOKUP($E1413,Parametros!$B$3:$F$14,4,FALSE)</f>
        <v>20228</v>
      </c>
      <c r="AD1413" s="5" t="str">
        <f>VLOOKUP($E1413,Parametros!$B$3:$F$14,5,FALSE)</f>
        <v>2022-8-01</v>
      </c>
      <c r="AE1413" s="5">
        <v>0</v>
      </c>
      <c r="AF1413" t="s">
        <v>438</v>
      </c>
      <c r="AG1413" t="s">
        <v>439</v>
      </c>
      <c r="AH1413" s="40">
        <f t="shared" si="105"/>
        <v>1447.7359229484987</v>
      </c>
      <c r="AJ1413" t="str">
        <f t="shared" si="103"/>
        <v>INSERT INTO TABLA_PRESUPUESTO VALUES ('VSR','80130-C','14005139-20',2022,'Agosto',169.19916,'USD',5752.771424,3049.388496,0,287.638571,46.757657,862.915714,35.38806,0,2.709398,19.810505,0,0,0,0,0,0,0,921.250778,0.427101,0,8,'20228','2022-8-01');</v>
      </c>
    </row>
    <row r="1414" spans="1:36" x14ac:dyDescent="0.2">
      <c r="A1414" s="7" t="s">
        <v>117</v>
      </c>
      <c r="B1414" t="s">
        <v>75</v>
      </c>
      <c r="C1414" t="s">
        <v>279</v>
      </c>
      <c r="D1414">
        <v>2022</v>
      </c>
      <c r="E1414" t="s">
        <v>52</v>
      </c>
      <c r="F1414" s="5">
        <v>66.428840854953975</v>
      </c>
      <c r="G1414" t="s">
        <v>134</v>
      </c>
      <c r="H1414" s="5">
        <v>2258.5805890684351</v>
      </c>
      <c r="I1414" s="5">
        <v>1146.1214673179684</v>
      </c>
      <c r="J1414" s="5">
        <v>0</v>
      </c>
      <c r="K1414" s="5">
        <v>112.92902945342178</v>
      </c>
      <c r="L1414" s="5">
        <v>18.357401714577179</v>
      </c>
      <c r="M1414" s="5">
        <v>338.78708836026527</v>
      </c>
      <c r="N1414" s="5">
        <v>13.893613773585146</v>
      </c>
      <c r="O1414" s="5">
        <v>0</v>
      </c>
      <c r="P1414" s="5">
        <v>1.0637298045401127</v>
      </c>
      <c r="Q1414" s="5">
        <v>7.7777506462873918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f t="shared" si="104"/>
        <v>361.68986573189193</v>
      </c>
      <c r="Z1414" s="5">
        <v>0.16768314721394445</v>
      </c>
      <c r="AA1414" s="5">
        <v>0</v>
      </c>
      <c r="AB1414" s="5">
        <f>VLOOKUP($E1414,Parametros!$B$3:$F$14,2,FALSE)</f>
        <v>8</v>
      </c>
      <c r="AC1414" s="5" t="str">
        <f>VLOOKUP($E1414,Parametros!$B$3:$F$14,4,FALSE)</f>
        <v>20228</v>
      </c>
      <c r="AD1414" s="5" t="str">
        <f>VLOOKUP($E1414,Parametros!$B$3:$F$14,5,FALSE)</f>
        <v>2022-8-01</v>
      </c>
      <c r="AE1414" s="5">
        <v>0</v>
      </c>
      <c r="AF1414" t="s">
        <v>438</v>
      </c>
      <c r="AG1414" t="s">
        <v>439</v>
      </c>
      <c r="AH1414" s="40">
        <f t="shared" si="105"/>
        <v>619.48282485057598</v>
      </c>
      <c r="AJ1414" t="str">
        <f t="shared" si="103"/>
        <v>INSERT INTO TABLA_PRESUPUESTO VALUES ('VSR','80130-C','14005140-21',2022,'Agosto',66.428841,'USD',2258.580589,1146.121467,0,112.929029,18.357402,338.787088,13.893614,0,1.06373,7.777751,0,0,0,0,0,0,0,361.689866,0.167683,0,8,'20228','2022-8-01');</v>
      </c>
    </row>
    <row r="1415" spans="1:36" x14ac:dyDescent="0.2">
      <c r="A1415" s="7" t="s">
        <v>117</v>
      </c>
      <c r="B1415" t="s">
        <v>75</v>
      </c>
      <c r="C1415" t="s">
        <v>280</v>
      </c>
      <c r="D1415">
        <v>2022</v>
      </c>
      <c r="E1415" t="s">
        <v>52</v>
      </c>
      <c r="F1415" s="5">
        <v>592.38559196549284</v>
      </c>
      <c r="G1415" t="s">
        <v>134</v>
      </c>
      <c r="H1415" s="5">
        <v>16527.55801583725</v>
      </c>
      <c r="I1415" s="5">
        <v>7933.8913852764435</v>
      </c>
      <c r="J1415" s="5">
        <v>0</v>
      </c>
      <c r="K1415" s="5">
        <v>826.37790079186254</v>
      </c>
      <c r="L1415" s="5">
        <v>163.70389941595931</v>
      </c>
      <c r="M1415" s="5">
        <v>2479.1337023755873</v>
      </c>
      <c r="N1415" s="5">
        <v>123.89764014964555</v>
      </c>
      <c r="O1415" s="5">
        <v>0</v>
      </c>
      <c r="P1415" s="5">
        <v>9.4859130739572386</v>
      </c>
      <c r="Q1415" s="5">
        <v>56.915049062849953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f t="shared" si="104"/>
        <v>2670.9276352917263</v>
      </c>
      <c r="Z1415" s="5">
        <v>1.4953306296863003</v>
      </c>
      <c r="AA1415" s="5">
        <v>0</v>
      </c>
      <c r="AB1415" s="5">
        <f>VLOOKUP($E1415,Parametros!$B$3:$F$14,2,FALSE)</f>
        <v>8</v>
      </c>
      <c r="AC1415" s="5" t="str">
        <f>VLOOKUP($E1415,Parametros!$B$3:$F$14,4,FALSE)</f>
        <v>20228</v>
      </c>
      <c r="AD1415" s="5" t="str">
        <f>VLOOKUP($E1415,Parametros!$B$3:$F$14,5,FALSE)</f>
        <v>2022-8-01</v>
      </c>
      <c r="AE1415" s="5">
        <v>0</v>
      </c>
      <c r="AF1415" t="s">
        <v>438</v>
      </c>
      <c r="AG1415" t="s">
        <v>439</v>
      </c>
      <c r="AH1415" s="40">
        <f t="shared" si="105"/>
        <v>4932.6571950612579</v>
      </c>
      <c r="AJ1415" t="str">
        <f t="shared" ref="AJ1415:AJ1478" si="106">TRIM(_xlfn.CONCAT("INSERT INTO TABLA_PRESUPUESTO VALUES ('",A1415,"','",B1415,"','",C1415,"',",D1415,",'",E1415,"',",SUBSTITUTE(ROUND(F1415,6),",","."),",'",G1415,"',",SUBSTITUTE(ROUND(H1415,6),",","."),",",SUBSTITUTE(ROUND(I1415,6),",","."),",",SUBSTITUTE(ROUND(J1415,6),",","."),",",SUBSTITUTE(ROUND(K1415,6),",","."),",",SUBSTITUTE(ROUND(L1415,6),",","."),",",SUBSTITUTE(ROUND(M1415,6),",","."),",",SUBSTITUTE(ROUND(N1415,6),",","."),",",SUBSTITUTE(ROUND(O1415,6),",","."),",",SUBSTITUTE(ROUND(P1415,6),",","."),",",SUBSTITUTE(ROUND(Q1415,6),",","."),",",SUBSTITUTE(ROUND(R1415,6),",","."),",",SUBSTITUTE(ROUND(S1415,6),",","."),",",SUBSTITUTE(ROUND(T1415,6),",","."),",",SUBSTITUTE(ROUND(U1415,6),",","."),",",SUBSTITUTE(ROUND(V1415,6),",","."),",",SUBSTITUTE(ROUND(W1415,6),",","."),",",SUBSTITUTE(ROUND(X1415,6),",","."),",",SUBSTITUTE(ROUND(Y1415,6),",","."),",",SUBSTITUTE(ROUND(Z1415,6),",","."),",",SUBSTITUTE(ROUND(AA1415,6),",","."),",",AB1415,",'",AC1415,"','",AD1415,"');"))</f>
        <v>INSERT INTO TABLA_PRESUPUESTO VALUES ('VSR','80130-C','14005128-20',2022,'Agosto',592.385592,'USD',16527.558016,7933.891385,0,826.377901,163.703899,2479.133702,123.89764,0,9.485913,56.915049,0,0,0,0,0,0,0,2670.927635,1.495331,0,8,'20228','2022-8-01');</v>
      </c>
    </row>
    <row r="1416" spans="1:36" x14ac:dyDescent="0.2">
      <c r="A1416" s="7" t="s">
        <v>117</v>
      </c>
      <c r="B1416" t="s">
        <v>75</v>
      </c>
      <c r="C1416" t="s">
        <v>281</v>
      </c>
      <c r="D1416">
        <v>2022</v>
      </c>
      <c r="E1416" t="s">
        <v>52</v>
      </c>
      <c r="F1416" s="5">
        <v>671.95977596085766</v>
      </c>
      <c r="G1416" t="s">
        <v>134</v>
      </c>
      <c r="H1416" s="5">
        <v>18747.677749307928</v>
      </c>
      <c r="I1416" s="5">
        <v>9389.1531872525557</v>
      </c>
      <c r="J1416" s="5">
        <v>0</v>
      </c>
      <c r="K1416" s="5">
        <v>937.38388746539647</v>
      </c>
      <c r="L1416" s="5">
        <v>185.69397545690913</v>
      </c>
      <c r="M1416" s="5">
        <v>2812.1516623961888</v>
      </c>
      <c r="N1416" s="5">
        <v>140.5406067369114</v>
      </c>
      <c r="O1416" s="5">
        <v>0</v>
      </c>
      <c r="P1416" s="5">
        <v>10.76014020329478</v>
      </c>
      <c r="Q1416" s="5">
        <v>64.560354160844739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f t="shared" si="104"/>
        <v>3029.7089594353911</v>
      </c>
      <c r="Z1416" s="5">
        <v>1.6961959381516247</v>
      </c>
      <c r="AA1416" s="5">
        <v>0</v>
      </c>
      <c r="AB1416" s="5">
        <f>VLOOKUP($E1416,Parametros!$B$3:$F$14,2,FALSE)</f>
        <v>8</v>
      </c>
      <c r="AC1416" s="5" t="str">
        <f>VLOOKUP($E1416,Parametros!$B$3:$F$14,4,FALSE)</f>
        <v>20228</v>
      </c>
      <c r="AD1416" s="5" t="str">
        <f>VLOOKUP($E1416,Parametros!$B$3:$F$14,5,FALSE)</f>
        <v>2022-8-01</v>
      </c>
      <c r="AE1416" s="5">
        <v>0</v>
      </c>
      <c r="AF1416" t="s">
        <v>438</v>
      </c>
      <c r="AG1416" t="s">
        <v>439</v>
      </c>
      <c r="AH1416" s="40">
        <f t="shared" si="105"/>
        <v>5205.7377396976772</v>
      </c>
      <c r="AJ1416" t="str">
        <f t="shared" si="106"/>
        <v>INSERT INTO TABLA_PRESUPUESTO VALUES ('VSR','80130-C','14005129-20',2022,'Agosto',671.959776,'USD',18747.677749,9389.153187,0,937.383887,185.693975,2812.151662,140.540607,0,10.76014,64.560354,0,0,0,0,0,0,0,3029.708959,1.696196,0,8,'20228','2022-8-01');</v>
      </c>
    </row>
    <row r="1417" spans="1:36" x14ac:dyDescent="0.2">
      <c r="A1417" s="7" t="s">
        <v>117</v>
      </c>
      <c r="B1417" t="s">
        <v>75</v>
      </c>
      <c r="C1417" t="s">
        <v>282</v>
      </c>
      <c r="D1417">
        <v>2022</v>
      </c>
      <c r="E1417" t="s">
        <v>52</v>
      </c>
      <c r="F1417" s="5">
        <v>343.78127856820964</v>
      </c>
      <c r="G1417" t="s">
        <v>134</v>
      </c>
      <c r="H1417" s="5">
        <v>9591.4976720530485</v>
      </c>
      <c r="I1417" s="5">
        <v>4677.8150981922954</v>
      </c>
      <c r="J1417" s="5">
        <v>0</v>
      </c>
      <c r="K1417" s="5">
        <v>479.57488360265245</v>
      </c>
      <c r="L1417" s="5">
        <v>95.002877536390798</v>
      </c>
      <c r="M1417" s="5">
        <v>1438.7246508079572</v>
      </c>
      <c r="N1417" s="5">
        <v>71.9019667593641</v>
      </c>
      <c r="O1417" s="5">
        <v>0</v>
      </c>
      <c r="P1417" s="5">
        <v>5.5049943300138144</v>
      </c>
      <c r="Q1417" s="5">
        <v>33.029716795912044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f t="shared" si="104"/>
        <v>1550.0291193396235</v>
      </c>
      <c r="Z1417" s="5">
        <v>0.86779064637633418</v>
      </c>
      <c r="AA1417" s="5">
        <v>0</v>
      </c>
      <c r="AB1417" s="5">
        <f>VLOOKUP($E1417,Parametros!$B$3:$F$14,2,FALSE)</f>
        <v>8</v>
      </c>
      <c r="AC1417" s="5" t="str">
        <f>VLOOKUP($E1417,Parametros!$B$3:$F$14,4,FALSE)</f>
        <v>20228</v>
      </c>
      <c r="AD1417" s="5" t="str">
        <f>VLOOKUP($E1417,Parametros!$B$3:$F$14,5,FALSE)</f>
        <v>2022-8-01</v>
      </c>
      <c r="AE1417" s="5">
        <v>0</v>
      </c>
      <c r="AF1417" t="s">
        <v>438</v>
      </c>
      <c r="AG1417" t="s">
        <v>439</v>
      </c>
      <c r="AH1417" s="40">
        <f t="shared" si="105"/>
        <v>2789.0756933820867</v>
      </c>
      <c r="AJ1417" t="str">
        <f t="shared" si="106"/>
        <v>INSERT INTO TABLA_PRESUPUESTO VALUES ('VSR','80130-C','14005132-20',2022,'Agosto',343.781279,'USD',9591.497672,4677.815098,0,479.574884,95.002878,1438.724651,71.901967,0,5.504994,33.029717,0,0,0,0,0,0,0,1550.029119,0.867791,0,8,'20228','2022-8-01');</v>
      </c>
    </row>
    <row r="1418" spans="1:36" x14ac:dyDescent="0.2">
      <c r="A1418" s="7" t="s">
        <v>117</v>
      </c>
      <c r="B1418" t="s">
        <v>75</v>
      </c>
      <c r="C1418" t="s">
        <v>283</v>
      </c>
      <c r="D1418">
        <v>2022</v>
      </c>
      <c r="E1418" t="s">
        <v>52</v>
      </c>
      <c r="F1418" s="5">
        <v>618.78029678748476</v>
      </c>
      <c r="G1418" t="s">
        <v>134</v>
      </c>
      <c r="H1418" s="5">
        <v>17263.970280370824</v>
      </c>
      <c r="I1418" s="5">
        <v>11101.760695925568</v>
      </c>
      <c r="J1418" s="5">
        <v>0</v>
      </c>
      <c r="K1418" s="5">
        <v>863.19851401854123</v>
      </c>
      <c r="L1418" s="5">
        <v>170.99799326614365</v>
      </c>
      <c r="M1418" s="5">
        <v>2589.5955420556234</v>
      </c>
      <c r="N1418" s="5">
        <v>129.41810128888568</v>
      </c>
      <c r="O1418" s="5">
        <v>0</v>
      </c>
      <c r="P1418" s="5">
        <v>9.9085733799303117</v>
      </c>
      <c r="Q1418" s="5">
        <v>59.45099176692338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f t="shared" si="104"/>
        <v>2789.9351660125826</v>
      </c>
      <c r="Z1418" s="5">
        <v>1.561957521219733</v>
      </c>
      <c r="AA1418" s="5">
        <v>0</v>
      </c>
      <c r="AB1418" s="5">
        <f>VLOOKUP($E1418,Parametros!$B$3:$F$14,2,FALSE)</f>
        <v>8</v>
      </c>
      <c r="AC1418" s="5" t="str">
        <f>VLOOKUP($E1418,Parametros!$B$3:$F$14,4,FALSE)</f>
        <v>20228</v>
      </c>
      <c r="AD1418" s="5" t="str">
        <f>VLOOKUP($E1418,Parametros!$B$3:$F$14,5,FALSE)</f>
        <v>2022-8-01</v>
      </c>
      <c r="AE1418" s="5">
        <v>0</v>
      </c>
      <c r="AF1418" t="s">
        <v>438</v>
      </c>
      <c r="AG1418" t="s">
        <v>439</v>
      </c>
      <c r="AH1418" s="40">
        <f t="shared" si="105"/>
        <v>2338.0779111479865</v>
      </c>
      <c r="AJ1418" t="str">
        <f t="shared" si="106"/>
        <v>INSERT INTO TABLA_PRESUPUESTO VALUES ('VSR','80130-C','14005130-20',2022,'Agosto',618.780297,'USD',17263.97028,11101.760696,0,863.198514,170.997993,2589.595542,129.418101,0,9.908573,59.450992,0,0,0,0,0,0,0,2789.935166,1.561958,0,8,'20228','2022-8-01');</v>
      </c>
    </row>
    <row r="1419" spans="1:36" x14ac:dyDescent="0.2">
      <c r="A1419" s="7" t="s">
        <v>117</v>
      </c>
      <c r="B1419" t="s">
        <v>75</v>
      </c>
      <c r="C1419" t="s">
        <v>284</v>
      </c>
      <c r="D1419">
        <v>2022</v>
      </c>
      <c r="E1419" t="s">
        <v>52</v>
      </c>
      <c r="F1419" s="5">
        <v>338.32030515676303</v>
      </c>
      <c r="G1419" t="s">
        <v>134</v>
      </c>
      <c r="H1419" s="5">
        <v>9439.1365138736874</v>
      </c>
      <c r="I1419" s="5">
        <v>4727.4032065542115</v>
      </c>
      <c r="J1419" s="5">
        <v>0</v>
      </c>
      <c r="K1419" s="5">
        <v>471.95682569368444</v>
      </c>
      <c r="L1419" s="5">
        <v>93.493754670835415</v>
      </c>
      <c r="M1419" s="5">
        <v>1415.8704770810532</v>
      </c>
      <c r="N1419" s="5">
        <v>70.759802385728193</v>
      </c>
      <c r="O1419" s="5">
        <v>0</v>
      </c>
      <c r="P1419" s="5">
        <v>5.4175473701573162</v>
      </c>
      <c r="Q1419" s="5">
        <v>32.505038995069263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f t="shared" si="104"/>
        <v>1525.4068716042739</v>
      </c>
      <c r="Z1419" s="5">
        <v>0.85400577226596874</v>
      </c>
      <c r="AA1419" s="5">
        <v>0</v>
      </c>
      <c r="AB1419" s="5">
        <f>VLOOKUP($E1419,Parametros!$B$3:$F$14,2,FALSE)</f>
        <v>8</v>
      </c>
      <c r="AC1419" s="5" t="str">
        <f>VLOOKUP($E1419,Parametros!$B$3:$F$14,4,FALSE)</f>
        <v>20228</v>
      </c>
      <c r="AD1419" s="5" t="str">
        <f>VLOOKUP($E1419,Parametros!$B$3:$F$14,5,FALSE)</f>
        <v>2022-8-01</v>
      </c>
      <c r="AE1419" s="5">
        <v>0</v>
      </c>
      <c r="AF1419" t="s">
        <v>438</v>
      </c>
      <c r="AG1419" t="s">
        <v>439</v>
      </c>
      <c r="AH1419" s="40">
        <f t="shared" si="105"/>
        <v>2620.8758553506827</v>
      </c>
      <c r="AJ1419" t="str">
        <f t="shared" si="106"/>
        <v>INSERT INTO TABLA_PRESUPUESTO VALUES ('VSR','80130-C','14004728-20',2022,'Agosto',338.320305,'USD',9439.136514,4727.403207,0,471.956826,93.493755,1415.870477,70.759802,0,5.417547,32.505039,0,0,0,0,0,0,0,1525.406872,0.854006,0,8,'20228','2022-8-01');</v>
      </c>
    </row>
    <row r="1420" spans="1:36" x14ac:dyDescent="0.2">
      <c r="A1420" s="7" t="s">
        <v>117</v>
      </c>
      <c r="B1420" t="s">
        <v>75</v>
      </c>
      <c r="C1420" t="s">
        <v>285</v>
      </c>
      <c r="D1420">
        <v>2022</v>
      </c>
      <c r="E1420" t="s">
        <v>52</v>
      </c>
      <c r="F1420" s="5">
        <v>404.3720787999743</v>
      </c>
      <c r="G1420" t="s">
        <v>134</v>
      </c>
      <c r="H1420" s="5">
        <v>11281.980998519282</v>
      </c>
      <c r="I1420" s="5">
        <v>6208.1294265665492</v>
      </c>
      <c r="J1420" s="5">
        <v>0</v>
      </c>
      <c r="K1420" s="5">
        <v>564.09904992596421</v>
      </c>
      <c r="L1420" s="5">
        <v>111.7469550446957</v>
      </c>
      <c r="M1420" s="5">
        <v>1692.2971497778924</v>
      </c>
      <c r="N1420" s="5">
        <v>84.574552428752796</v>
      </c>
      <c r="O1420" s="5">
        <v>0</v>
      </c>
      <c r="P1420" s="5">
        <v>6.4752391703263861</v>
      </c>
      <c r="Q1420" s="5">
        <v>38.851141919548589</v>
      </c>
      <c r="R1420" s="5">
        <v>0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f t="shared" si="104"/>
        <v>1823.2188204032641</v>
      </c>
      <c r="Z1420" s="5">
        <v>1.0207371067437214</v>
      </c>
      <c r="AA1420" s="5">
        <v>0</v>
      </c>
      <c r="AB1420" s="5">
        <f>VLOOKUP($E1420,Parametros!$B$3:$F$14,2,FALSE)</f>
        <v>8</v>
      </c>
      <c r="AC1420" s="5" t="str">
        <f>VLOOKUP($E1420,Parametros!$B$3:$F$14,4,FALSE)</f>
        <v>20228</v>
      </c>
      <c r="AD1420" s="5" t="str">
        <f>VLOOKUP($E1420,Parametros!$B$3:$F$14,5,FALSE)</f>
        <v>2022-8-01</v>
      </c>
      <c r="AE1420" s="5">
        <v>0</v>
      </c>
      <c r="AF1420" t="s">
        <v>438</v>
      </c>
      <c r="AG1420" t="s">
        <v>439</v>
      </c>
      <c r="AH1420" s="40">
        <f t="shared" si="105"/>
        <v>2574.7867465788104</v>
      </c>
      <c r="AJ1420" t="str">
        <f t="shared" si="106"/>
        <v>INSERT INTO TABLA_PRESUPUESTO VALUES ('VSR','80130-C','14004914-20',2022,'Agosto',404.372079,'USD',11281.980999,6208.129427,0,564.09905,111.746955,1692.29715,84.574552,0,6.475239,38.851142,0,0,0,0,0,0,0,1823.21882,1.020737,0,8,'20228','2022-8-01');</v>
      </c>
    </row>
    <row r="1421" spans="1:36" x14ac:dyDescent="0.2">
      <c r="A1421" s="7" t="s">
        <v>117</v>
      </c>
      <c r="B1421" t="s">
        <v>75</v>
      </c>
      <c r="C1421" t="s">
        <v>286</v>
      </c>
      <c r="D1421">
        <v>2022</v>
      </c>
      <c r="E1421" t="s">
        <v>52</v>
      </c>
      <c r="F1421" s="5">
        <v>35.678359621451108</v>
      </c>
      <c r="G1421" t="s">
        <v>134</v>
      </c>
      <c r="H1421" s="5">
        <v>2854.2687697160886</v>
      </c>
      <c r="I1421" s="5">
        <v>902.28324992072157</v>
      </c>
      <c r="J1421" s="5">
        <v>0</v>
      </c>
      <c r="K1421" s="5">
        <v>142.71343848580443</v>
      </c>
      <c r="L1421" s="5">
        <v>9.8596027216284554</v>
      </c>
      <c r="M1421" s="5">
        <v>428.14031545741329</v>
      </c>
      <c r="N1421" s="5">
        <v>7.4621405744211469</v>
      </c>
      <c r="O1421" s="5">
        <v>0</v>
      </c>
      <c r="P1421" s="5">
        <v>0.57132013772911905</v>
      </c>
      <c r="Q1421" s="5">
        <v>9.8290895068276765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f t="shared" si="104"/>
        <v>446.09292685391233</v>
      </c>
      <c r="Z1421" s="5">
        <v>9.0061177521053748E-2</v>
      </c>
      <c r="AA1421" s="5">
        <v>0</v>
      </c>
      <c r="AB1421" s="5">
        <f>VLOOKUP($E1421,Parametros!$B$3:$F$14,2,FALSE)</f>
        <v>8</v>
      </c>
      <c r="AC1421" s="5" t="str">
        <f>VLOOKUP($E1421,Parametros!$B$3:$F$14,4,FALSE)</f>
        <v>20228</v>
      </c>
      <c r="AD1421" s="5" t="str">
        <f>VLOOKUP($E1421,Parametros!$B$3:$F$14,5,FALSE)</f>
        <v>2022-8-01</v>
      </c>
      <c r="AE1421" s="5">
        <v>0</v>
      </c>
      <c r="AF1421" t="s">
        <v>438</v>
      </c>
      <c r="AG1421" t="s">
        <v>439</v>
      </c>
      <c r="AH1421" s="40">
        <f t="shared" si="105"/>
        <v>1353.3195517340218</v>
      </c>
      <c r="AJ1421" t="str">
        <f t="shared" si="106"/>
        <v>INSERT INTO TABLA_PRESUPUESTO VALUES ('VSR','80130-C','14005146-18',2022,'Agosto',35.67836,'USD',2854.26877,902.28325,0,142.713438,9.859603,428.140315,7.462141,0,0.57132,9.82909,0,0,0,0,0,0,0,446.092927,0.090061,0,8,'20228','2022-8-01');</v>
      </c>
    </row>
    <row r="1422" spans="1:36" x14ac:dyDescent="0.2">
      <c r="A1422" s="7" t="s">
        <v>117</v>
      </c>
      <c r="B1422" t="s">
        <v>75</v>
      </c>
      <c r="C1422" t="s">
        <v>287</v>
      </c>
      <c r="D1422">
        <v>2022</v>
      </c>
      <c r="E1422" t="s">
        <v>52</v>
      </c>
      <c r="F1422" s="5">
        <v>35.678359621451108</v>
      </c>
      <c r="G1422" t="s">
        <v>134</v>
      </c>
      <c r="H1422" s="5">
        <v>2854.2687697160886</v>
      </c>
      <c r="I1422" s="5">
        <v>1550.73285237665</v>
      </c>
      <c r="J1422" s="5">
        <v>0</v>
      </c>
      <c r="K1422" s="5">
        <v>142.71343848580443</v>
      </c>
      <c r="L1422" s="5">
        <v>9.8596027216284554</v>
      </c>
      <c r="M1422" s="5">
        <v>428.14031545741329</v>
      </c>
      <c r="N1422" s="5">
        <v>7.4621405744211469</v>
      </c>
      <c r="O1422" s="5">
        <v>0</v>
      </c>
      <c r="P1422" s="5">
        <v>0.57132013772911905</v>
      </c>
      <c r="Q1422" s="5">
        <v>9.8290895068276765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f t="shared" si="104"/>
        <v>446.09292685391233</v>
      </c>
      <c r="Z1422" s="5">
        <v>9.0061177521053748E-2</v>
      </c>
      <c r="AA1422" s="5">
        <v>0</v>
      </c>
      <c r="AB1422" s="5">
        <f>VLOOKUP($E1422,Parametros!$B$3:$F$14,2,FALSE)</f>
        <v>8</v>
      </c>
      <c r="AC1422" s="5" t="str">
        <f>VLOOKUP($E1422,Parametros!$B$3:$F$14,4,FALSE)</f>
        <v>20228</v>
      </c>
      <c r="AD1422" s="5" t="str">
        <f>VLOOKUP($E1422,Parametros!$B$3:$F$14,5,FALSE)</f>
        <v>2022-8-01</v>
      </c>
      <c r="AE1422" s="5">
        <v>0</v>
      </c>
      <c r="AF1422" t="s">
        <v>438</v>
      </c>
      <c r="AG1422" t="s">
        <v>439</v>
      </c>
      <c r="AH1422" s="40">
        <f t="shared" si="105"/>
        <v>704.86994927809326</v>
      </c>
      <c r="AJ1422" t="str">
        <f t="shared" si="106"/>
        <v>INSERT INTO TABLA_PRESUPUESTO VALUES ('VSR','80130-C','14005147-18',2022,'Agosto',35.67836,'USD',2854.26877,1550.732852,0,142.713438,9.859603,428.140315,7.462141,0,0.57132,9.82909,0,0,0,0,0,0,0,446.092927,0.090061,0,8,'20228','2022-8-01');</v>
      </c>
    </row>
    <row r="1423" spans="1:36" x14ac:dyDescent="0.2">
      <c r="A1423" s="7" t="s">
        <v>117</v>
      </c>
      <c r="B1423" t="s">
        <v>75</v>
      </c>
      <c r="C1423" t="s">
        <v>288</v>
      </c>
      <c r="D1423">
        <v>2022</v>
      </c>
      <c r="E1423" t="s">
        <v>52</v>
      </c>
      <c r="F1423" s="5">
        <v>35.678359621451108</v>
      </c>
      <c r="G1423" t="s">
        <v>134</v>
      </c>
      <c r="H1423" s="5">
        <v>2854.2687697160886</v>
      </c>
      <c r="I1423" s="5">
        <v>485.92749115311142</v>
      </c>
      <c r="J1423" s="5">
        <v>0</v>
      </c>
      <c r="K1423" s="5">
        <v>142.71343848580443</v>
      </c>
      <c r="L1423" s="5">
        <v>9.8596027216284554</v>
      </c>
      <c r="M1423" s="5">
        <v>428.14031545741329</v>
      </c>
      <c r="N1423" s="5">
        <v>7.4621405744211469</v>
      </c>
      <c r="O1423" s="5">
        <v>0</v>
      </c>
      <c r="P1423" s="5">
        <v>0.57132013772911905</v>
      </c>
      <c r="Q1423" s="5">
        <v>9.8290895068276765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f t="shared" si="104"/>
        <v>446.09292685391233</v>
      </c>
      <c r="Z1423" s="5">
        <v>9.0061177521053748E-2</v>
      </c>
      <c r="AA1423" s="5">
        <v>0</v>
      </c>
      <c r="AB1423" s="5">
        <f>VLOOKUP($E1423,Parametros!$B$3:$F$14,2,FALSE)</f>
        <v>8</v>
      </c>
      <c r="AC1423" s="5" t="str">
        <f>VLOOKUP($E1423,Parametros!$B$3:$F$14,4,FALSE)</f>
        <v>20228</v>
      </c>
      <c r="AD1423" s="5" t="str">
        <f>VLOOKUP($E1423,Parametros!$B$3:$F$14,5,FALSE)</f>
        <v>2022-8-01</v>
      </c>
      <c r="AE1423" s="5">
        <v>0</v>
      </c>
      <c r="AF1423" t="s">
        <v>438</v>
      </c>
      <c r="AG1423" t="s">
        <v>439</v>
      </c>
      <c r="AH1423" s="40">
        <f t="shared" si="105"/>
        <v>1769.6753105016321</v>
      </c>
      <c r="AJ1423" t="str">
        <f t="shared" si="106"/>
        <v>INSERT INTO TABLA_PRESUPUESTO VALUES ('VSR','80130-C','14005148-16',2022,'Agosto',35.67836,'USD',2854.26877,485.927491,0,142.713438,9.859603,428.140315,7.462141,0,0.57132,9.82909,0,0,0,0,0,0,0,446.092927,0.090061,0,8,'20228','2022-8-01');</v>
      </c>
    </row>
    <row r="1424" spans="1:36" x14ac:dyDescent="0.2">
      <c r="A1424" s="7" t="s">
        <v>117</v>
      </c>
      <c r="B1424" t="s">
        <v>75</v>
      </c>
      <c r="C1424" t="s">
        <v>289</v>
      </c>
      <c r="D1424">
        <v>2022</v>
      </c>
      <c r="E1424" t="s">
        <v>52</v>
      </c>
      <c r="F1424" s="5">
        <v>214.79828751689953</v>
      </c>
      <c r="G1424" t="s">
        <v>134</v>
      </c>
      <c r="H1424" s="5">
        <v>12887.897251013972</v>
      </c>
      <c r="I1424" s="5">
        <v>5534.2007659581705</v>
      </c>
      <c r="J1424" s="5">
        <v>0</v>
      </c>
      <c r="K1424" s="5">
        <v>644.39486255069858</v>
      </c>
      <c r="L1424" s="5">
        <v>59.358832711844784</v>
      </c>
      <c r="M1424" s="5">
        <v>1933.1845876520958</v>
      </c>
      <c r="N1424" s="5">
        <v>44.925132029678338</v>
      </c>
      <c r="O1424" s="5">
        <v>0</v>
      </c>
      <c r="P1424" s="5">
        <v>3.4395804210222471</v>
      </c>
      <c r="Q1424" s="5">
        <v>44.381348028278026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f t="shared" si="104"/>
        <v>2026.4728531794156</v>
      </c>
      <c r="Z1424" s="5">
        <v>0.54220504834103789</v>
      </c>
      <c r="AA1424" s="5">
        <v>0</v>
      </c>
      <c r="AB1424" s="5">
        <f>VLOOKUP($E1424,Parametros!$B$3:$F$14,2,FALSE)</f>
        <v>8</v>
      </c>
      <c r="AC1424" s="5" t="str">
        <f>VLOOKUP($E1424,Parametros!$B$3:$F$14,4,FALSE)</f>
        <v>20228</v>
      </c>
      <c r="AD1424" s="5" t="str">
        <f>VLOOKUP($E1424,Parametros!$B$3:$F$14,5,FALSE)</f>
        <v>2022-8-01</v>
      </c>
      <c r="AE1424" s="5">
        <v>0</v>
      </c>
      <c r="AF1424" t="s">
        <v>438</v>
      </c>
      <c r="AG1424" t="s">
        <v>439</v>
      </c>
      <c r="AH1424" s="40">
        <f t="shared" si="105"/>
        <v>4623.4699366138429</v>
      </c>
      <c r="AJ1424" t="str">
        <f t="shared" si="106"/>
        <v>INSERT INTO TABLA_PRESUPUESTO VALUES ('VSR','80130-C','14005141-20',2022,'Agosto',214.798288,'USD',12887.897251,5534.200766,0,644.394863,59.358833,1933.184588,44.925132,0,3.43958,44.381348,0,0,0,0,0,0,0,2026.472853,0.542205,0,8,'20228','2022-8-01');</v>
      </c>
    </row>
    <row r="1425" spans="1:36" x14ac:dyDescent="0.2">
      <c r="A1425" s="7" t="s">
        <v>117</v>
      </c>
      <c r="B1425" t="s">
        <v>75</v>
      </c>
      <c r="C1425" t="s">
        <v>290</v>
      </c>
      <c r="D1425">
        <v>2022</v>
      </c>
      <c r="E1425" t="s">
        <v>52</v>
      </c>
      <c r="F1425" s="5">
        <v>74.451270842721939</v>
      </c>
      <c r="G1425" t="s">
        <v>134</v>
      </c>
      <c r="H1425" s="5">
        <v>4467.0762505633165</v>
      </c>
      <c r="I1425" s="5">
        <v>1827.2787876187144</v>
      </c>
      <c r="J1425" s="5">
        <v>0</v>
      </c>
      <c r="K1425" s="5">
        <v>223.3538125281658</v>
      </c>
      <c r="L1425" s="5">
        <v>20.574375067071621</v>
      </c>
      <c r="M1425" s="5">
        <v>670.06143758449741</v>
      </c>
      <c r="N1425" s="5">
        <v>15.571507627235961</v>
      </c>
      <c r="O1425" s="5">
        <v>0</v>
      </c>
      <c r="P1425" s="5">
        <v>1.1921935527102532</v>
      </c>
      <c r="Q1425" s="5">
        <v>15.383026562343822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f t="shared" ref="Y1425:Y1452" si="107">+M1425+N1425+O1425+P1425+T1425+U1425+V1425+Z1425+AA1425+S1425+X1425+Q1425+R1425</f>
        <v>702.39609911049217</v>
      </c>
      <c r="Z1425" s="5">
        <v>0.18793378370464783</v>
      </c>
      <c r="AA1425" s="5">
        <v>0</v>
      </c>
      <c r="AB1425" s="5">
        <f>VLOOKUP($E1425,Parametros!$B$3:$F$14,2,FALSE)</f>
        <v>8</v>
      </c>
      <c r="AC1425" s="5" t="str">
        <f>VLOOKUP($E1425,Parametros!$B$3:$F$14,4,FALSE)</f>
        <v>20228</v>
      </c>
      <c r="AD1425" s="5" t="str">
        <f>VLOOKUP($E1425,Parametros!$B$3:$F$14,5,FALSE)</f>
        <v>2022-8-01</v>
      </c>
      <c r="AE1425" s="5">
        <v>0</v>
      </c>
      <c r="AF1425" t="s">
        <v>438</v>
      </c>
      <c r="AG1425" t="s">
        <v>439</v>
      </c>
      <c r="AH1425" s="40">
        <f t="shared" ref="AH1425:AH1452" si="108">+H1425-SUM(I1425:X1425)-SUM(Z1425:AA1425)</f>
        <v>1693.4731762388726</v>
      </c>
      <c r="AJ1425" t="str">
        <f t="shared" si="106"/>
        <v>INSERT INTO TABLA_PRESUPUESTO VALUES ('VSR','80130-C','14005142-20',2022,'Agosto',74.451271,'USD',4467.076251,1827.278788,0,223.353813,20.574375,670.061438,15.571508,0,1.192194,15.383027,0,0,0,0,0,0,0,702.396099,0.187934,0,8,'20228','2022-8-01');</v>
      </c>
    </row>
    <row r="1426" spans="1:36" x14ac:dyDescent="0.2">
      <c r="A1426" s="7" t="s">
        <v>117</v>
      </c>
      <c r="B1426" t="s">
        <v>75</v>
      </c>
      <c r="C1426" t="s">
        <v>191</v>
      </c>
      <c r="D1426">
        <v>2022</v>
      </c>
      <c r="E1426" t="s">
        <v>52</v>
      </c>
      <c r="F1426" s="5">
        <v>36.042424515547545</v>
      </c>
      <c r="G1426" t="s">
        <v>134</v>
      </c>
      <c r="H1426" s="5">
        <v>2162.5454709328528</v>
      </c>
      <c r="I1426" s="5">
        <v>1399.2468921217678</v>
      </c>
      <c r="J1426" s="5">
        <v>0</v>
      </c>
      <c r="K1426" s="5">
        <v>108.12727354664264</v>
      </c>
      <c r="L1426" s="5">
        <v>9.9602109126654792</v>
      </c>
      <c r="M1426" s="5">
        <v>324.38182063992792</v>
      </c>
      <c r="N1426" s="5">
        <v>7.5382848659968706</v>
      </c>
      <c r="O1426" s="5">
        <v>0</v>
      </c>
      <c r="P1426" s="5">
        <v>0.57714993505288548</v>
      </c>
      <c r="Q1426" s="5">
        <v>7.4470397538974993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f t="shared" si="107"/>
        <v>340.03527536400355</v>
      </c>
      <c r="Z1426" s="5">
        <v>9.098016912841142E-2</v>
      </c>
      <c r="AA1426" s="5">
        <v>0</v>
      </c>
      <c r="AB1426" s="5">
        <f>VLOOKUP($E1426,Parametros!$B$3:$F$14,2,FALSE)</f>
        <v>8</v>
      </c>
      <c r="AC1426" s="5" t="str">
        <f>VLOOKUP($E1426,Parametros!$B$3:$F$14,4,FALSE)</f>
        <v>20228</v>
      </c>
      <c r="AD1426" s="5" t="str">
        <f>VLOOKUP($E1426,Parametros!$B$3:$F$14,5,FALSE)</f>
        <v>2022-8-01</v>
      </c>
      <c r="AE1426" s="5">
        <v>0</v>
      </c>
      <c r="AF1426" t="s">
        <v>438</v>
      </c>
      <c r="AG1426" t="s">
        <v>439</v>
      </c>
      <c r="AH1426" s="40">
        <f t="shared" si="108"/>
        <v>305.17581898777331</v>
      </c>
      <c r="AJ1426" t="str">
        <f t="shared" si="106"/>
        <v>INSERT INTO TABLA_PRESUPUESTO VALUES ('VSR','80130-C','14005143-17',2022,'Agosto',36.042425,'USD',2162.545471,1399.246892,0,108.127274,9.960211,324.381821,7.538285,0,0.57715,7.44704,0,0,0,0,0,0,0,340.035275,0.09098,0,8,'20228','2022-8-01');</v>
      </c>
    </row>
    <row r="1427" spans="1:36" x14ac:dyDescent="0.2">
      <c r="A1427" s="7" t="s">
        <v>117</v>
      </c>
      <c r="B1427" t="s">
        <v>75</v>
      </c>
      <c r="C1427" t="s">
        <v>291</v>
      </c>
      <c r="D1427">
        <v>2022</v>
      </c>
      <c r="E1427" t="s">
        <v>52</v>
      </c>
      <c r="F1427" s="5">
        <v>106.85304641730509</v>
      </c>
      <c r="G1427" t="s">
        <v>134</v>
      </c>
      <c r="H1427" s="5">
        <v>5342.6523208652543</v>
      </c>
      <c r="I1427" s="5">
        <v>1926.4371360191697</v>
      </c>
      <c r="J1427" s="5">
        <v>0</v>
      </c>
      <c r="K1427" s="5">
        <v>267.13261604326271</v>
      </c>
      <c r="L1427" s="5">
        <v>29.52850406936685</v>
      </c>
      <c r="M1427" s="5">
        <v>801.39784812978826</v>
      </c>
      <c r="N1427" s="5">
        <v>22.348349577475574</v>
      </c>
      <c r="O1427" s="5">
        <v>0</v>
      </c>
      <c r="P1427" s="5">
        <v>1.7110455145254737</v>
      </c>
      <c r="Q1427" s="5">
        <v>18.398200065394914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f t="shared" si="107"/>
        <v>844.12516732394374</v>
      </c>
      <c r="Z1427" s="5">
        <v>0.26972403675948237</v>
      </c>
      <c r="AA1427" s="5">
        <v>0</v>
      </c>
      <c r="AB1427" s="5">
        <f>VLOOKUP($E1427,Parametros!$B$3:$F$14,2,FALSE)</f>
        <v>8</v>
      </c>
      <c r="AC1427" s="5" t="str">
        <f>VLOOKUP($E1427,Parametros!$B$3:$F$14,4,FALSE)</f>
        <v>20228</v>
      </c>
      <c r="AD1427" s="5" t="str">
        <f>VLOOKUP($E1427,Parametros!$B$3:$F$14,5,FALSE)</f>
        <v>2022-8-01</v>
      </c>
      <c r="AE1427" s="5">
        <v>0</v>
      </c>
      <c r="AF1427" t="s">
        <v>438</v>
      </c>
      <c r="AG1427" t="s">
        <v>439</v>
      </c>
      <c r="AH1427" s="40">
        <f t="shared" si="108"/>
        <v>2275.4288974095116</v>
      </c>
      <c r="AJ1427" t="str">
        <f t="shared" si="106"/>
        <v>INSERT INTO TABLA_PRESUPUESTO VALUES ('VSR','80130-C','14005114-20',2022,'Agosto',106.853046,'USD',5342.652321,1926.437136,0,267.132616,29.528504,801.397848,22.34835,0,1.711046,18.3982,0,0,0,0,0,0,0,844.125167,0.269724,0,8,'20228','2022-8-01');</v>
      </c>
    </row>
    <row r="1428" spans="1:36" x14ac:dyDescent="0.2">
      <c r="A1428" s="7" t="s">
        <v>117</v>
      </c>
      <c r="B1428" t="s">
        <v>75</v>
      </c>
      <c r="C1428" t="s">
        <v>292</v>
      </c>
      <c r="D1428">
        <v>2022</v>
      </c>
      <c r="E1428" t="s">
        <v>52</v>
      </c>
      <c r="F1428" s="5">
        <v>75.907530419107701</v>
      </c>
      <c r="G1428" t="s">
        <v>134</v>
      </c>
      <c r="H1428" s="5">
        <v>3795.3765209553849</v>
      </c>
      <c r="I1428" s="5">
        <v>1524.24723236414</v>
      </c>
      <c r="J1428" s="5">
        <v>0</v>
      </c>
      <c r="K1428" s="5">
        <v>189.76882604776927</v>
      </c>
      <c r="L1428" s="5">
        <v>20.97680783121972</v>
      </c>
      <c r="M1428" s="5">
        <v>569.3064781433078</v>
      </c>
      <c r="N1428" s="5">
        <v>15.876084793538865</v>
      </c>
      <c r="O1428" s="5">
        <v>0</v>
      </c>
      <c r="P1428" s="5">
        <v>1.2155127420053193</v>
      </c>
      <c r="Q1428" s="5">
        <v>13.069930881208993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f t="shared" si="107"/>
        <v>599.65961631019502</v>
      </c>
      <c r="Z1428" s="5">
        <v>0.1916097501340786</v>
      </c>
      <c r="AA1428" s="5">
        <v>0</v>
      </c>
      <c r="AB1428" s="5">
        <f>VLOOKUP($E1428,Parametros!$B$3:$F$14,2,FALSE)</f>
        <v>8</v>
      </c>
      <c r="AC1428" s="5" t="str">
        <f>VLOOKUP($E1428,Parametros!$B$3:$F$14,4,FALSE)</f>
        <v>20228</v>
      </c>
      <c r="AD1428" s="5" t="str">
        <f>VLOOKUP($E1428,Parametros!$B$3:$F$14,5,FALSE)</f>
        <v>2022-8-01</v>
      </c>
      <c r="AE1428" s="5">
        <v>0</v>
      </c>
      <c r="AF1428" t="s">
        <v>438</v>
      </c>
      <c r="AG1428" t="s">
        <v>439</v>
      </c>
      <c r="AH1428" s="40">
        <f t="shared" si="108"/>
        <v>1460.7240384020608</v>
      </c>
      <c r="AJ1428" t="str">
        <f t="shared" si="106"/>
        <v>INSERT INTO TABLA_PRESUPUESTO VALUES ('VSR','80130-C','14005116-20',2022,'Agosto',75.90753,'USD',3795.376521,1524.247232,0,189.768826,20.976808,569.306478,15.876085,0,1.215513,13.069931,0,0,0,0,0,0,0,599.659616,0.19161,0,8,'20228','2022-8-01');</v>
      </c>
    </row>
    <row r="1429" spans="1:36" x14ac:dyDescent="0.2">
      <c r="A1429" s="7" t="s">
        <v>117</v>
      </c>
      <c r="B1429" t="s">
        <v>75</v>
      </c>
      <c r="C1429" t="s">
        <v>293</v>
      </c>
      <c r="D1429">
        <v>2022</v>
      </c>
      <c r="E1429" t="s">
        <v>52</v>
      </c>
      <c r="F1429" s="5">
        <v>115.77263632266786</v>
      </c>
      <c r="G1429" t="s">
        <v>134</v>
      </c>
      <c r="H1429" s="5">
        <v>5788.6318161333929</v>
      </c>
      <c r="I1429" s="5">
        <v>2221.4633985651808</v>
      </c>
      <c r="J1429" s="5">
        <v>0</v>
      </c>
      <c r="K1429" s="5">
        <v>289.43159080666965</v>
      </c>
      <c r="L1429" s="5">
        <v>31.993404749773962</v>
      </c>
      <c r="M1429" s="5">
        <v>868.29477242000894</v>
      </c>
      <c r="N1429" s="5">
        <v>24.213884721080859</v>
      </c>
      <c r="O1429" s="5">
        <v>0</v>
      </c>
      <c r="P1429" s="5">
        <v>1.8538755489577534</v>
      </c>
      <c r="Q1429" s="5">
        <v>19.933995300836738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f t="shared" si="107"/>
        <v>914.58876732202395</v>
      </c>
      <c r="Z1429" s="5">
        <v>0.29223933113974582</v>
      </c>
      <c r="AA1429" s="5">
        <v>0</v>
      </c>
      <c r="AB1429" s="5">
        <f>VLOOKUP($E1429,Parametros!$B$3:$F$14,2,FALSE)</f>
        <v>8</v>
      </c>
      <c r="AC1429" s="5" t="str">
        <f>VLOOKUP($E1429,Parametros!$B$3:$F$14,4,FALSE)</f>
        <v>20228</v>
      </c>
      <c r="AD1429" s="5" t="str">
        <f>VLOOKUP($E1429,Parametros!$B$3:$F$14,5,FALSE)</f>
        <v>2022-8-01</v>
      </c>
      <c r="AE1429" s="5">
        <v>0</v>
      </c>
      <c r="AF1429" t="s">
        <v>438</v>
      </c>
      <c r="AG1429" t="s">
        <v>439</v>
      </c>
      <c r="AH1429" s="40">
        <f t="shared" si="108"/>
        <v>2331.1546546897448</v>
      </c>
      <c r="AJ1429" t="str">
        <f t="shared" si="106"/>
        <v>INSERT INTO TABLA_PRESUPUESTO VALUES ('VSR','80130-C','14005115-20',2022,'Agosto',115.772636,'USD',5788.631816,2221.463399,0,289.431591,31.993405,868.294772,24.213885,0,1.853876,19.933995,0,0,0,0,0,0,0,914.588767,0.292239,0,8,'20228','2022-8-01');</v>
      </c>
    </row>
    <row r="1430" spans="1:36" x14ac:dyDescent="0.2">
      <c r="A1430" s="7" t="s">
        <v>117</v>
      </c>
      <c r="B1430" t="s">
        <v>75</v>
      </c>
      <c r="C1430" t="s">
        <v>294</v>
      </c>
      <c r="D1430">
        <v>2022</v>
      </c>
      <c r="E1430" t="s">
        <v>52</v>
      </c>
      <c r="F1430" s="5">
        <v>14.952665293246637</v>
      </c>
      <c r="G1430" t="s">
        <v>134</v>
      </c>
      <c r="H1430" s="5">
        <v>1570.0298557908968</v>
      </c>
      <c r="I1430" s="5">
        <v>806.73854222186264</v>
      </c>
      <c r="J1430" s="5">
        <v>0</v>
      </c>
      <c r="K1430" s="5">
        <v>78.501492789544841</v>
      </c>
      <c r="L1430" s="5">
        <v>4.1321221318778143</v>
      </c>
      <c r="M1430" s="5">
        <v>235.50447836863455</v>
      </c>
      <c r="N1430" s="5">
        <v>3.12735483257446</v>
      </c>
      <c r="O1430" s="5">
        <v>0</v>
      </c>
      <c r="P1430" s="5">
        <v>0.23943810436898211</v>
      </c>
      <c r="Q1430" s="5">
        <v>5.4066260839533609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f t="shared" si="107"/>
        <v>244.31564168769071</v>
      </c>
      <c r="Z1430" s="5">
        <v>3.7744298159333743E-2</v>
      </c>
      <c r="AA1430" s="5">
        <v>0</v>
      </c>
      <c r="AB1430" s="5">
        <f>VLOOKUP($E1430,Parametros!$B$3:$F$14,2,FALSE)</f>
        <v>8</v>
      </c>
      <c r="AC1430" s="5" t="str">
        <f>VLOOKUP($E1430,Parametros!$B$3:$F$14,4,FALSE)</f>
        <v>20228</v>
      </c>
      <c r="AD1430" s="5" t="str">
        <f>VLOOKUP($E1430,Parametros!$B$3:$F$14,5,FALSE)</f>
        <v>2022-8-01</v>
      </c>
      <c r="AE1430" s="5">
        <v>0</v>
      </c>
      <c r="AF1430" t="s">
        <v>438</v>
      </c>
      <c r="AG1430" t="s">
        <v>439</v>
      </c>
      <c r="AH1430" s="40">
        <f t="shared" si="108"/>
        <v>436.34205695992097</v>
      </c>
      <c r="AJ1430" t="str">
        <f t="shared" si="106"/>
        <v>INSERT INTO TABLA_PRESUPUESTO VALUES ('VSR','80130-C','14005122-18',2022,'Agosto',14.952665,'USD',1570.029856,806.738542,0,78.501493,4.132122,235.504478,3.127355,0,0.239438,5.406626,0,0,0,0,0,0,0,244.315642,0.037744,0,8,'20228','2022-8-01');</v>
      </c>
    </row>
    <row r="1431" spans="1:36" x14ac:dyDescent="0.2">
      <c r="A1431" s="7" t="s">
        <v>117</v>
      </c>
      <c r="B1431" t="s">
        <v>75</v>
      </c>
      <c r="C1431" t="s">
        <v>295</v>
      </c>
      <c r="D1431">
        <v>2022</v>
      </c>
      <c r="E1431" t="s">
        <v>52</v>
      </c>
      <c r="F1431" s="5">
        <v>193.68252365930604</v>
      </c>
      <c r="G1431" t="s">
        <v>134</v>
      </c>
      <c r="H1431" s="5">
        <v>7166.2533753943235</v>
      </c>
      <c r="I1431" s="5">
        <v>3249.0035548203568</v>
      </c>
      <c r="J1431" s="5">
        <v>0</v>
      </c>
      <c r="K1431" s="5">
        <v>358.3126687697162</v>
      </c>
      <c r="L1431" s="5">
        <v>53.523557631697336</v>
      </c>
      <c r="M1431" s="5">
        <v>1074.9380063091485</v>
      </c>
      <c r="N1431" s="5">
        <v>40.508763118286232</v>
      </c>
      <c r="O1431" s="5">
        <v>0</v>
      </c>
      <c r="P1431" s="5">
        <v>3.1014521762437894</v>
      </c>
      <c r="Q1431" s="5">
        <v>24.678035440356634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f t="shared" si="107"/>
        <v>1143.7151605791494</v>
      </c>
      <c r="Z1431" s="5">
        <v>0.48890353511429185</v>
      </c>
      <c r="AA1431" s="5">
        <v>0</v>
      </c>
      <c r="AB1431" s="5">
        <f>VLOOKUP($E1431,Parametros!$B$3:$F$14,2,FALSE)</f>
        <v>8</v>
      </c>
      <c r="AC1431" s="5" t="str">
        <f>VLOOKUP($E1431,Parametros!$B$3:$F$14,4,FALSE)</f>
        <v>20228</v>
      </c>
      <c r="AD1431" s="5" t="str">
        <f>VLOOKUP($E1431,Parametros!$B$3:$F$14,5,FALSE)</f>
        <v>2022-8-01</v>
      </c>
      <c r="AE1431" s="5">
        <v>0</v>
      </c>
      <c r="AF1431" t="s">
        <v>438</v>
      </c>
      <c r="AG1431" t="s">
        <v>439</v>
      </c>
      <c r="AH1431" s="40">
        <f t="shared" si="108"/>
        <v>2361.6984335934048</v>
      </c>
      <c r="AJ1431" t="str">
        <f t="shared" si="106"/>
        <v>INSERT INTO TABLA_PRESUPUESTO VALUES ('VSR','80130-C','14005113-20',2022,'Agosto',193.682524,'USD',7166.253375,3249.003555,0,358.312669,53.523558,1074.938006,40.508763,0,3.101452,24.678035,0,0,0,0,0,0,0,1143.715161,0.488904,0,8,'20228','2022-8-01');</v>
      </c>
    </row>
    <row r="1432" spans="1:36" x14ac:dyDescent="0.2">
      <c r="A1432" s="7" t="s">
        <v>117</v>
      </c>
      <c r="B1432" t="s">
        <v>75</v>
      </c>
      <c r="C1432" t="s">
        <v>296</v>
      </c>
      <c r="D1432">
        <v>2022</v>
      </c>
      <c r="E1432" t="s">
        <v>52</v>
      </c>
      <c r="F1432" s="5">
        <v>366.14526491984805</v>
      </c>
      <c r="G1432" t="s">
        <v>134</v>
      </c>
      <c r="H1432" s="5">
        <v>13547.374802034377</v>
      </c>
      <c r="I1432" s="5">
        <v>5303.8776585968481</v>
      </c>
      <c r="J1432" s="5">
        <v>0</v>
      </c>
      <c r="K1432" s="5">
        <v>677.36874010171891</v>
      </c>
      <c r="L1432" s="5">
        <v>101.18309498580804</v>
      </c>
      <c r="M1432" s="5">
        <v>2032.1062203051565</v>
      </c>
      <c r="N1432" s="5">
        <v>76.579401813301544</v>
      </c>
      <c r="O1432" s="5">
        <v>0</v>
      </c>
      <c r="P1432" s="5">
        <v>5.8631104513308996</v>
      </c>
      <c r="Q1432" s="5">
        <v>46.652354860394908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f t="shared" si="107"/>
        <v>2162.125330418155</v>
      </c>
      <c r="Z1432" s="5">
        <v>0.92424298797116367</v>
      </c>
      <c r="AA1432" s="5">
        <v>0</v>
      </c>
      <c r="AB1432" s="5">
        <f>VLOOKUP($E1432,Parametros!$B$3:$F$14,2,FALSE)</f>
        <v>8</v>
      </c>
      <c r="AC1432" s="5" t="str">
        <f>VLOOKUP($E1432,Parametros!$B$3:$F$14,4,FALSE)</f>
        <v>20228</v>
      </c>
      <c r="AD1432" s="5" t="str">
        <f>VLOOKUP($E1432,Parametros!$B$3:$F$14,5,FALSE)</f>
        <v>2022-8-01</v>
      </c>
      <c r="AE1432" s="5">
        <v>0</v>
      </c>
      <c r="AF1432" t="s">
        <v>438</v>
      </c>
      <c r="AG1432" t="s">
        <v>439</v>
      </c>
      <c r="AH1432" s="40">
        <f t="shared" si="108"/>
        <v>5302.8199779318466</v>
      </c>
      <c r="AJ1432" t="str">
        <f t="shared" si="106"/>
        <v>INSERT INTO TABLA_PRESUPUESTO VALUES ('VSR','80130-C','14005107-20',2022,'Agosto',366.145265,'USD',13547.374802,5303.877659,0,677.36874,101.183095,2032.10622,76.579402,0,5.86311,46.652355,0,0,0,0,0,0,0,2162.12533,0.924243,0,8,'20228','2022-8-01');</v>
      </c>
    </row>
    <row r="1433" spans="1:36" x14ac:dyDescent="0.2">
      <c r="A1433" s="7" t="s">
        <v>117</v>
      </c>
      <c r="B1433" t="s">
        <v>75</v>
      </c>
      <c r="C1433" t="s">
        <v>297</v>
      </c>
      <c r="D1433">
        <v>2022</v>
      </c>
      <c r="E1433" t="s">
        <v>52</v>
      </c>
      <c r="F1433" s="5">
        <v>203.04419236464304</v>
      </c>
      <c r="G1433" t="s">
        <v>134</v>
      </c>
      <c r="H1433" s="5">
        <v>7512.6351174917927</v>
      </c>
      <c r="I1433" s="5">
        <v>3058.9399570190612</v>
      </c>
      <c r="J1433" s="5">
        <v>0</v>
      </c>
      <c r="K1433" s="5">
        <v>375.63175587458966</v>
      </c>
      <c r="L1433" s="5">
        <v>56.11062540122083</v>
      </c>
      <c r="M1433" s="5">
        <v>1126.8952676237689</v>
      </c>
      <c r="N1433" s="5">
        <v>42.466759187376326</v>
      </c>
      <c r="O1433" s="5">
        <v>0</v>
      </c>
      <c r="P1433" s="5">
        <v>3.2513612502834999</v>
      </c>
      <c r="Q1433" s="5">
        <v>25.870851331673546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f t="shared" si="107"/>
        <v>1198.9967741409771</v>
      </c>
      <c r="Z1433" s="5">
        <v>0.51253474787491804</v>
      </c>
      <c r="AA1433" s="5">
        <v>0</v>
      </c>
      <c r="AB1433" s="5">
        <f>VLOOKUP($E1433,Parametros!$B$3:$F$14,2,FALSE)</f>
        <v>8</v>
      </c>
      <c r="AC1433" s="5" t="str">
        <f>VLOOKUP($E1433,Parametros!$B$3:$F$14,4,FALSE)</f>
        <v>20228</v>
      </c>
      <c r="AD1433" s="5" t="str">
        <f>VLOOKUP($E1433,Parametros!$B$3:$F$14,5,FALSE)</f>
        <v>2022-8-01</v>
      </c>
      <c r="AE1433" s="5">
        <v>0</v>
      </c>
      <c r="AF1433" t="s">
        <v>438</v>
      </c>
      <c r="AG1433" t="s">
        <v>439</v>
      </c>
      <c r="AH1433" s="40">
        <f t="shared" si="108"/>
        <v>2822.9560050559444</v>
      </c>
      <c r="AJ1433" t="str">
        <f t="shared" si="106"/>
        <v>INSERT INTO TABLA_PRESUPUESTO VALUES ('VSR','80130-C','14005111-20',2022,'Agosto',203.044192,'USD',7512.635117,3058.939957,0,375.631756,56.110625,1126.895268,42.466759,0,3.251361,25.870851,0,0,0,0,0,0,0,1198.996774,0.512535,0,8,'20228','2022-8-01');</v>
      </c>
    </row>
    <row r="1434" spans="1:36" x14ac:dyDescent="0.2">
      <c r="A1434" s="7" t="s">
        <v>117</v>
      </c>
      <c r="B1434" t="s">
        <v>75</v>
      </c>
      <c r="C1434" t="s">
        <v>298</v>
      </c>
      <c r="D1434">
        <v>2022</v>
      </c>
      <c r="E1434" t="s">
        <v>52</v>
      </c>
      <c r="F1434" s="5">
        <v>142.50540140346359</v>
      </c>
      <c r="G1434" t="s">
        <v>134</v>
      </c>
      <c r="H1434" s="5">
        <v>5272.6998519281533</v>
      </c>
      <c r="I1434" s="5">
        <v>1939.4498575707589</v>
      </c>
      <c r="J1434" s="5">
        <v>0</v>
      </c>
      <c r="K1434" s="5">
        <v>263.63499259640764</v>
      </c>
      <c r="L1434" s="5">
        <v>39.380920491635514</v>
      </c>
      <c r="M1434" s="5">
        <v>790.90497778922293</v>
      </c>
      <c r="N1434" s="5">
        <v>29.805051273927027</v>
      </c>
      <c r="O1434" s="5">
        <v>0</v>
      </c>
      <c r="P1434" s="5">
        <v>2.2819492381600379</v>
      </c>
      <c r="Q1434" s="5">
        <v>18.157308567824156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f t="shared" si="107"/>
        <v>841.509006441157</v>
      </c>
      <c r="Z1434" s="5">
        <v>0.3597195720228677</v>
      </c>
      <c r="AA1434" s="5">
        <v>0</v>
      </c>
      <c r="AB1434" s="5">
        <f>VLOOKUP($E1434,Parametros!$B$3:$F$14,2,FALSE)</f>
        <v>8</v>
      </c>
      <c r="AC1434" s="5" t="str">
        <f>VLOOKUP($E1434,Parametros!$B$3:$F$14,4,FALSE)</f>
        <v>20228</v>
      </c>
      <c r="AD1434" s="5" t="str">
        <f>VLOOKUP($E1434,Parametros!$B$3:$F$14,5,FALSE)</f>
        <v>2022-8-01</v>
      </c>
      <c r="AE1434" s="5">
        <v>0</v>
      </c>
      <c r="AF1434" t="s">
        <v>438</v>
      </c>
      <c r="AG1434" t="s">
        <v>439</v>
      </c>
      <c r="AH1434" s="40">
        <f t="shared" si="108"/>
        <v>2188.7250748281945</v>
      </c>
      <c r="AJ1434" t="str">
        <f t="shared" si="106"/>
        <v>INSERT INTO TABLA_PRESUPUESTO VALUES ('VSR','80130-C','14005109-20',2022,'Agosto',142.505401,'USD',5272.699852,1939.449858,0,263.634993,39.38092,790.904978,29.805051,0,2.281949,18.157309,0,0,0,0,0,0,0,841.509006,0.35972,0,8,'20228','2022-8-01');</v>
      </c>
    </row>
    <row r="1435" spans="1:36" x14ac:dyDescent="0.2">
      <c r="A1435" s="7" t="s">
        <v>117</v>
      </c>
      <c r="B1435" t="s">
        <v>75</v>
      </c>
      <c r="C1435" t="s">
        <v>299</v>
      </c>
      <c r="D1435">
        <v>2022</v>
      </c>
      <c r="E1435" t="s">
        <v>52</v>
      </c>
      <c r="F1435" s="5">
        <v>225.72023433979271</v>
      </c>
      <c r="G1435" t="s">
        <v>134</v>
      </c>
      <c r="H1435" s="5">
        <v>8351.648670572331</v>
      </c>
      <c r="I1435" s="5">
        <v>3978.362424991989</v>
      </c>
      <c r="J1435" s="5">
        <v>0</v>
      </c>
      <c r="K1435" s="5">
        <v>417.58243352861655</v>
      </c>
      <c r="L1435" s="5">
        <v>62.377078442955529</v>
      </c>
      <c r="M1435" s="5">
        <v>1252.7473005858494</v>
      </c>
      <c r="N1435" s="5">
        <v>47.209460776950102</v>
      </c>
      <c r="O1435" s="5">
        <v>0</v>
      </c>
      <c r="P1435" s="5">
        <v>3.6144743407352427</v>
      </c>
      <c r="Q1435" s="5">
        <v>28.760116490641185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f t="shared" si="107"/>
        <v>1332.9011269907378</v>
      </c>
      <c r="Z1435" s="5">
        <v>0.56977479656176855</v>
      </c>
      <c r="AA1435" s="5">
        <v>0</v>
      </c>
      <c r="AB1435" s="5">
        <f>VLOOKUP($E1435,Parametros!$B$3:$F$14,2,FALSE)</f>
        <v>8</v>
      </c>
      <c r="AC1435" s="5" t="str">
        <f>VLOOKUP($E1435,Parametros!$B$3:$F$14,4,FALSE)</f>
        <v>20228</v>
      </c>
      <c r="AD1435" s="5" t="str">
        <f>VLOOKUP($E1435,Parametros!$B$3:$F$14,5,FALSE)</f>
        <v>2022-8-01</v>
      </c>
      <c r="AE1435" s="5">
        <v>0</v>
      </c>
      <c r="AF1435" t="s">
        <v>438</v>
      </c>
      <c r="AG1435" t="s">
        <v>439</v>
      </c>
      <c r="AH1435" s="40">
        <f t="shared" si="108"/>
        <v>2560.4256066180328</v>
      </c>
      <c r="AJ1435" t="str">
        <f t="shared" si="106"/>
        <v>INSERT INTO TABLA_PRESUPUESTO VALUES ('VSR','80130-C','14005112-20',2022,'Agosto',225.720234,'USD',8351.648671,3978.362425,0,417.582434,62.377078,1252.747301,47.209461,0,3.614474,28.760116,0,0,0,0,0,0,0,1332.901127,0.569775,0,8,'20228','2022-8-01');</v>
      </c>
    </row>
    <row r="1436" spans="1:36" x14ac:dyDescent="0.2">
      <c r="A1436" s="7" t="s">
        <v>117</v>
      </c>
      <c r="B1436" t="s">
        <v>75</v>
      </c>
      <c r="C1436" t="s">
        <v>300</v>
      </c>
      <c r="D1436">
        <v>2022</v>
      </c>
      <c r="E1436" t="s">
        <v>52</v>
      </c>
      <c r="F1436" s="5">
        <v>353.03892873237629</v>
      </c>
      <c r="G1436" t="s">
        <v>134</v>
      </c>
      <c r="H1436" s="5">
        <v>13062.440363097923</v>
      </c>
      <c r="I1436" s="5">
        <v>4995.6628428842178</v>
      </c>
      <c r="J1436" s="5">
        <v>0</v>
      </c>
      <c r="K1436" s="5">
        <v>653.12201815489618</v>
      </c>
      <c r="L1436" s="5">
        <v>97.561200108475163</v>
      </c>
      <c r="M1436" s="5">
        <v>1959.3660544646884</v>
      </c>
      <c r="N1436" s="5">
        <v>73.838207316575435</v>
      </c>
      <c r="O1436" s="5">
        <v>0</v>
      </c>
      <c r="P1436" s="5">
        <v>5.6532377476753064</v>
      </c>
      <c r="Q1436" s="5">
        <v>44.982412612551236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f t="shared" si="107"/>
        <v>2084.7310714315968</v>
      </c>
      <c r="Z1436" s="5">
        <v>0.89115929010628703</v>
      </c>
      <c r="AA1436" s="5">
        <v>0</v>
      </c>
      <c r="AB1436" s="5">
        <f>VLOOKUP($E1436,Parametros!$B$3:$F$14,2,FALSE)</f>
        <v>8</v>
      </c>
      <c r="AC1436" s="5" t="str">
        <f>VLOOKUP($E1436,Parametros!$B$3:$F$14,4,FALSE)</f>
        <v>20228</v>
      </c>
      <c r="AD1436" s="5" t="str">
        <f>VLOOKUP($E1436,Parametros!$B$3:$F$14,5,FALSE)</f>
        <v>2022-8-01</v>
      </c>
      <c r="AE1436" s="5">
        <v>0</v>
      </c>
      <c r="AF1436" t="s">
        <v>438</v>
      </c>
      <c r="AG1436" t="s">
        <v>439</v>
      </c>
      <c r="AH1436" s="40">
        <f t="shared" si="108"/>
        <v>5231.3632305187375</v>
      </c>
      <c r="AJ1436" t="str">
        <f t="shared" si="106"/>
        <v>INSERT INTO TABLA_PRESUPUESTO VALUES ('VSR','80130-C','14005108-20',2022,'Agosto',353.038929,'USD',13062.440363,4995.662843,0,653.122018,97.5612,1959.366054,73.838207,0,5.653238,44.982413,0,0,0,0,0,0,0,2084.731071,0.891159,0,8,'20228','2022-8-01');</v>
      </c>
    </row>
    <row r="1437" spans="1:36" x14ac:dyDescent="0.2">
      <c r="A1437" s="7" t="s">
        <v>117</v>
      </c>
      <c r="B1437" t="s">
        <v>75</v>
      </c>
      <c r="C1437" t="s">
        <v>301</v>
      </c>
      <c r="D1437">
        <v>2022</v>
      </c>
      <c r="E1437" t="s">
        <v>52</v>
      </c>
      <c r="F1437" s="5">
        <v>290.62780403012948</v>
      </c>
      <c r="G1437" t="s">
        <v>134</v>
      </c>
      <c r="H1437" s="5">
        <v>10753.228749114791</v>
      </c>
      <c r="I1437" s="5">
        <v>4058.8801971972889</v>
      </c>
      <c r="J1437" s="5">
        <v>0</v>
      </c>
      <c r="K1437" s="5">
        <v>537.66143745573959</v>
      </c>
      <c r="L1437" s="5">
        <v>80.314081644985151</v>
      </c>
      <c r="M1437" s="5">
        <v>1612.9843123672185</v>
      </c>
      <c r="N1437" s="5">
        <v>60.784900189308118</v>
      </c>
      <c r="O1437" s="5">
        <v>0</v>
      </c>
      <c r="P1437" s="5">
        <v>4.6538439207439035</v>
      </c>
      <c r="Q1437" s="5">
        <v>37.03030667043847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f t="shared" si="107"/>
        <v>1716.186981019411</v>
      </c>
      <c r="Z1437" s="5">
        <v>0.73361787170211146</v>
      </c>
      <c r="AA1437" s="5">
        <v>0</v>
      </c>
      <c r="AB1437" s="5">
        <f>VLOOKUP($E1437,Parametros!$B$3:$F$14,2,FALSE)</f>
        <v>8</v>
      </c>
      <c r="AC1437" s="5" t="str">
        <f>VLOOKUP($E1437,Parametros!$B$3:$F$14,4,FALSE)</f>
        <v>20228</v>
      </c>
      <c r="AD1437" s="5" t="str">
        <f>VLOOKUP($E1437,Parametros!$B$3:$F$14,5,FALSE)</f>
        <v>2022-8-01</v>
      </c>
      <c r="AE1437" s="5">
        <v>0</v>
      </c>
      <c r="AF1437" t="s">
        <v>438</v>
      </c>
      <c r="AG1437" t="s">
        <v>439</v>
      </c>
      <c r="AH1437" s="40">
        <f t="shared" si="108"/>
        <v>4360.1860517973655</v>
      </c>
      <c r="AJ1437" t="str">
        <f t="shared" si="106"/>
        <v>INSERT INTO TABLA_PRESUPUESTO VALUES ('VSR','80130-C','14005110-20',2022,'Agosto',290.627804,'USD',10753.228749,4058.880197,0,537.661437,80.314082,1612.984312,60.7849,0,4.653844,37.030307,0,0,0,0,0,0,0,1716.186981,0.733618,0,8,'20228','2022-8-01');</v>
      </c>
    </row>
    <row r="1438" spans="1:36" x14ac:dyDescent="0.2">
      <c r="A1438" s="7" t="s">
        <v>117</v>
      </c>
      <c r="B1438" t="s">
        <v>75</v>
      </c>
      <c r="C1438" t="s">
        <v>302</v>
      </c>
      <c r="D1438">
        <v>2022</v>
      </c>
      <c r="E1438" t="s">
        <v>52</v>
      </c>
      <c r="F1438" s="5">
        <v>65.349648490310955</v>
      </c>
      <c r="G1438" t="s">
        <v>134</v>
      </c>
      <c r="H1438" s="5">
        <v>4574.4753943217665</v>
      </c>
      <c r="I1438" s="5">
        <v>1697.7976992515837</v>
      </c>
      <c r="J1438" s="5">
        <v>0</v>
      </c>
      <c r="K1438" s="5">
        <v>228.72376971608833</v>
      </c>
      <c r="L1438" s="5">
        <v>18.059170291145996</v>
      </c>
      <c r="M1438" s="5">
        <v>686.17130914826498</v>
      </c>
      <c r="N1438" s="5">
        <v>13.667900337842813</v>
      </c>
      <c r="O1438" s="5">
        <v>0</v>
      </c>
      <c r="P1438" s="5">
        <v>1.0464486196160903</v>
      </c>
      <c r="Q1438" s="5">
        <v>15.75287112924614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f t="shared" si="107"/>
        <v>716.80348822849078</v>
      </c>
      <c r="Z1438" s="5">
        <v>0.16495899352070559</v>
      </c>
      <c r="AA1438" s="5">
        <v>0</v>
      </c>
      <c r="AB1438" s="5">
        <f>VLOOKUP($E1438,Parametros!$B$3:$F$14,2,FALSE)</f>
        <v>8</v>
      </c>
      <c r="AC1438" s="5" t="str">
        <f>VLOOKUP($E1438,Parametros!$B$3:$F$14,4,FALSE)</f>
        <v>20228</v>
      </c>
      <c r="AD1438" s="5" t="str">
        <f>VLOOKUP($E1438,Parametros!$B$3:$F$14,5,FALSE)</f>
        <v>2022-8-01</v>
      </c>
      <c r="AE1438" s="5">
        <v>0</v>
      </c>
      <c r="AF1438" t="s">
        <v>438</v>
      </c>
      <c r="AG1438" t="s">
        <v>439</v>
      </c>
      <c r="AH1438" s="40">
        <f t="shared" si="108"/>
        <v>1913.0912668344579</v>
      </c>
      <c r="AJ1438" t="str">
        <f t="shared" si="106"/>
        <v>INSERT INTO TABLA_PRESUPUESTO VALUES ('VSR','80130-C','14005121-17',2022,'Agosto',65.349648,'USD',4574.475394,1697.797699,0,228.72377,18.05917,686.171309,13.6679,0,1.046449,15.752871,0,0,0,0,0,0,0,716.803488,0.164959,0,8,'20228','2022-8-01');</v>
      </c>
    </row>
    <row r="1439" spans="1:36" x14ac:dyDescent="0.2">
      <c r="A1439" s="7" t="s">
        <v>117</v>
      </c>
      <c r="B1439" t="s">
        <v>75</v>
      </c>
      <c r="C1439" t="s">
        <v>303</v>
      </c>
      <c r="D1439">
        <v>2022</v>
      </c>
      <c r="E1439" t="s">
        <v>52</v>
      </c>
      <c r="F1439" s="5">
        <v>53.33550698512844</v>
      </c>
      <c r="G1439" t="s">
        <v>134</v>
      </c>
      <c r="H1439" s="5">
        <v>3733.4854889589906</v>
      </c>
      <c r="I1439" s="5">
        <v>1901.2988319852259</v>
      </c>
      <c r="J1439" s="5">
        <v>0</v>
      </c>
      <c r="K1439" s="5">
        <v>186.67427444794953</v>
      </c>
      <c r="L1439" s="5">
        <v>14.73909998692417</v>
      </c>
      <c r="M1439" s="5">
        <v>560.02282334384859</v>
      </c>
      <c r="N1439" s="5">
        <v>11.155138715843856</v>
      </c>
      <c r="O1439" s="5">
        <v>0</v>
      </c>
      <c r="P1439" s="5">
        <v>0.85406530793179536</v>
      </c>
      <c r="Q1439" s="5">
        <v>12.856800113841556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f t="shared" si="107"/>
        <v>585.02345975194373</v>
      </c>
      <c r="Z1439" s="5">
        <v>0.13463227047790177</v>
      </c>
      <c r="AA1439" s="5">
        <v>0</v>
      </c>
      <c r="AB1439" s="5">
        <f>VLOOKUP($E1439,Parametros!$B$3:$F$14,2,FALSE)</f>
        <v>8</v>
      </c>
      <c r="AC1439" s="5" t="str">
        <f>VLOOKUP($E1439,Parametros!$B$3:$F$14,4,FALSE)</f>
        <v>20228</v>
      </c>
      <c r="AD1439" s="5" t="str">
        <f>VLOOKUP($E1439,Parametros!$B$3:$F$14,5,FALSE)</f>
        <v>2022-8-01</v>
      </c>
      <c r="AE1439" s="5">
        <v>0</v>
      </c>
      <c r="AF1439" t="s">
        <v>438</v>
      </c>
      <c r="AG1439" t="s">
        <v>439</v>
      </c>
      <c r="AH1439" s="40">
        <f t="shared" si="108"/>
        <v>1045.749822786948</v>
      </c>
      <c r="AJ1439" t="str">
        <f t="shared" si="106"/>
        <v>INSERT INTO TABLA_PRESUPUESTO VALUES ('VSR','80130-C','14005119-18',2022,'Agosto',53.335507,'USD',3733.485489,1901.298832,0,186.674274,14.7391,560.022823,11.155139,0,0.854065,12.8568,0,0,0,0,0,0,0,585.02346,0.134632,0,8,'20228','2022-8-01');</v>
      </c>
    </row>
    <row r="1440" spans="1:36" x14ac:dyDescent="0.2">
      <c r="A1440" s="7" t="s">
        <v>117</v>
      </c>
      <c r="B1440" t="s">
        <v>75</v>
      </c>
      <c r="C1440" t="s">
        <v>304</v>
      </c>
      <c r="D1440">
        <v>2022</v>
      </c>
      <c r="E1440" t="s">
        <v>52</v>
      </c>
      <c r="F1440" s="5">
        <v>71.356719242902216</v>
      </c>
      <c r="G1440" t="s">
        <v>134</v>
      </c>
      <c r="H1440" s="5">
        <v>4994.9703470031554</v>
      </c>
      <c r="I1440" s="5">
        <v>2226.2456853565623</v>
      </c>
      <c r="J1440" s="5">
        <v>0</v>
      </c>
      <c r="K1440" s="5">
        <v>249.74851735015775</v>
      </c>
      <c r="L1440" s="5">
        <v>19.719205443256911</v>
      </c>
      <c r="M1440" s="5">
        <v>749.24555205047329</v>
      </c>
      <c r="N1440" s="5">
        <v>14.924281148842294</v>
      </c>
      <c r="O1440" s="5">
        <v>0</v>
      </c>
      <c r="P1440" s="5">
        <v>1.1426402754582381</v>
      </c>
      <c r="Q1440" s="5">
        <v>17.200906636948435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f t="shared" si="107"/>
        <v>782.69350246676436</v>
      </c>
      <c r="Z1440" s="5">
        <v>0.1801223550421075</v>
      </c>
      <c r="AA1440" s="5">
        <v>0</v>
      </c>
      <c r="AB1440" s="5">
        <f>VLOOKUP($E1440,Parametros!$B$3:$F$14,2,FALSE)</f>
        <v>8</v>
      </c>
      <c r="AC1440" s="5" t="str">
        <f>VLOOKUP($E1440,Parametros!$B$3:$F$14,4,FALSE)</f>
        <v>20228</v>
      </c>
      <c r="AD1440" s="5" t="str">
        <f>VLOOKUP($E1440,Parametros!$B$3:$F$14,5,FALSE)</f>
        <v>2022-8-01</v>
      </c>
      <c r="AE1440" s="5">
        <v>0</v>
      </c>
      <c r="AF1440" t="s">
        <v>438</v>
      </c>
      <c r="AG1440" t="s">
        <v>439</v>
      </c>
      <c r="AH1440" s="40">
        <f t="shared" si="108"/>
        <v>1716.563436386414</v>
      </c>
      <c r="AJ1440" t="str">
        <f t="shared" si="106"/>
        <v>INSERT INTO TABLA_PRESUPUESTO VALUES ('VSR','80130-C','14005117-18',2022,'Agosto',71.356719,'USD',4994.970347,2226.245685,0,249.748517,19.719205,749.245552,14.924281,0,1.14264,17.200907,0,0,0,0,0,0,0,782.693502,0.180122,0,8,'20228','2022-8-01');</v>
      </c>
    </row>
    <row r="1441" spans="1:36" x14ac:dyDescent="0.2">
      <c r="A1441" s="7" t="s">
        <v>117</v>
      </c>
      <c r="B1441" t="s">
        <v>75</v>
      </c>
      <c r="C1441" t="s">
        <v>305</v>
      </c>
      <c r="D1441">
        <v>2022</v>
      </c>
      <c r="E1441" t="s">
        <v>52</v>
      </c>
      <c r="F1441" s="5">
        <v>21.297796304641732</v>
      </c>
      <c r="G1441" t="s">
        <v>134</v>
      </c>
      <c r="H1441" s="5">
        <v>1490.8457413249212</v>
      </c>
      <c r="I1441" s="5">
        <v>516.16797180583205</v>
      </c>
      <c r="J1441" s="5">
        <v>0</v>
      </c>
      <c r="K1441" s="5">
        <v>74.542287066246061</v>
      </c>
      <c r="L1441" s="5">
        <v>5.8855791756659652</v>
      </c>
      <c r="M1441" s="5">
        <v>223.6268611987382</v>
      </c>
      <c r="N1441" s="5">
        <v>4.4544410571799702</v>
      </c>
      <c r="O1441" s="5">
        <v>0</v>
      </c>
      <c r="P1441" s="5">
        <v>0.34104314344034142</v>
      </c>
      <c r="Q1441" s="5">
        <v>5.1339440727626693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f t="shared" si="107"/>
        <v>233.6100504811516</v>
      </c>
      <c r="Z1441" s="5">
        <v>5.3761009030424946E-2</v>
      </c>
      <c r="AA1441" s="5">
        <v>0</v>
      </c>
      <c r="AB1441" s="5">
        <f>VLOOKUP($E1441,Parametros!$B$3:$F$14,2,FALSE)</f>
        <v>8</v>
      </c>
      <c r="AC1441" s="5" t="str">
        <f>VLOOKUP($E1441,Parametros!$B$3:$F$14,4,FALSE)</f>
        <v>20228</v>
      </c>
      <c r="AD1441" s="5" t="str">
        <f>VLOOKUP($E1441,Parametros!$B$3:$F$14,5,FALSE)</f>
        <v>2022-8-01</v>
      </c>
      <c r="AE1441" s="5">
        <v>0</v>
      </c>
      <c r="AF1441" t="s">
        <v>438</v>
      </c>
      <c r="AG1441" t="s">
        <v>439</v>
      </c>
      <c r="AH1441" s="40">
        <f t="shared" si="108"/>
        <v>660.63985279602548</v>
      </c>
      <c r="AJ1441" t="str">
        <f t="shared" si="106"/>
        <v>INSERT INTO TABLA_PRESUPUESTO VALUES ('VSR','80130-C','14005118-18',2022,'Agosto',21.297796,'USD',1490.845741,516.167972,0,74.542287,5.885579,223.626861,4.454441,0,0.341043,5.133944,0,0,0,0,0,0,0,233.61005,0.053761,0,8,'20228','2022-8-01');</v>
      </c>
    </row>
    <row r="1442" spans="1:36" x14ac:dyDescent="0.2">
      <c r="A1442" s="7" t="s">
        <v>117</v>
      </c>
      <c r="B1442" t="s">
        <v>75</v>
      </c>
      <c r="C1442" t="s">
        <v>306</v>
      </c>
      <c r="D1442">
        <v>2022</v>
      </c>
      <c r="E1442" t="s">
        <v>52</v>
      </c>
      <c r="F1442" s="5">
        <v>25.211493916178458</v>
      </c>
      <c r="G1442" t="s">
        <v>134</v>
      </c>
      <c r="H1442" s="5">
        <v>1764.804574132492</v>
      </c>
      <c r="I1442" s="5">
        <v>1028.6861505158163</v>
      </c>
      <c r="J1442" s="5">
        <v>0</v>
      </c>
      <c r="K1442" s="5">
        <v>88.240228706624606</v>
      </c>
      <c r="L1442" s="5">
        <v>6.9671172293139838</v>
      </c>
      <c r="M1442" s="5">
        <v>264.72068611987379</v>
      </c>
      <c r="N1442" s="5">
        <v>5.2729921916190241</v>
      </c>
      <c r="O1442" s="5">
        <v>0</v>
      </c>
      <c r="P1442" s="5">
        <v>0.40371346467083158</v>
      </c>
      <c r="Q1442" s="5">
        <v>6.0773611459626471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f t="shared" si="107"/>
        <v>276.53839309093581</v>
      </c>
      <c r="Z1442" s="5">
        <v>6.3640168809520115E-2</v>
      </c>
      <c r="AA1442" s="5">
        <v>0</v>
      </c>
      <c r="AB1442" s="5">
        <f>VLOOKUP($E1442,Parametros!$B$3:$F$14,2,FALSE)</f>
        <v>8</v>
      </c>
      <c r="AC1442" s="5" t="str">
        <f>VLOOKUP($E1442,Parametros!$B$3:$F$14,4,FALSE)</f>
        <v>20228</v>
      </c>
      <c r="AD1442" s="5" t="str">
        <f>VLOOKUP($E1442,Parametros!$B$3:$F$14,5,FALSE)</f>
        <v>2022-8-01</v>
      </c>
      <c r="AE1442" s="5">
        <v>0</v>
      </c>
      <c r="AF1442" t="s">
        <v>438</v>
      </c>
      <c r="AG1442" t="s">
        <v>439</v>
      </c>
      <c r="AH1442" s="40">
        <f t="shared" si="108"/>
        <v>364.37268458980139</v>
      </c>
      <c r="AJ1442" t="str">
        <f t="shared" si="106"/>
        <v>INSERT INTO TABLA_PRESUPUESTO VALUES ('VSR','80130-C','14005120-17',2022,'Agosto',25.211494,'USD',1764.804574,1028.686151,0,88.240229,6.967117,264.720686,5.272992,0,0.403713,6.077361,0,0,0,0,0,0,0,276.538393,0.06364,0,8,'20228','2022-8-01');</v>
      </c>
    </row>
    <row r="1443" spans="1:36" x14ac:dyDescent="0.2">
      <c r="A1443" s="7" t="s">
        <v>117</v>
      </c>
      <c r="B1443" t="s">
        <v>89</v>
      </c>
      <c r="C1443" t="s">
        <v>259</v>
      </c>
      <c r="D1443">
        <v>2022</v>
      </c>
      <c r="E1443" t="s">
        <v>52</v>
      </c>
      <c r="F1443" s="5">
        <v>60</v>
      </c>
      <c r="G1443" t="s">
        <v>134</v>
      </c>
      <c r="H1443" s="5">
        <v>2160</v>
      </c>
      <c r="I1443" s="5">
        <v>1017.3704347962371</v>
      </c>
      <c r="J1443" s="5">
        <v>240</v>
      </c>
      <c r="K1443" s="5">
        <v>0</v>
      </c>
      <c r="L1443" s="5">
        <v>16.580811718205524</v>
      </c>
      <c r="M1443" s="5">
        <v>0</v>
      </c>
      <c r="N1443" s="5">
        <v>34.897293878557043</v>
      </c>
      <c r="O1443" s="5">
        <v>35.532667382842476</v>
      </c>
      <c r="P1443" s="5">
        <v>2.2787412047565234</v>
      </c>
      <c r="Q1443" s="5">
        <v>7.4382740546397779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f t="shared" si="107"/>
        <v>80.298431652382476</v>
      </c>
      <c r="Z1443" s="5">
        <v>0.15145513158666477</v>
      </c>
      <c r="AA1443" s="5">
        <v>0</v>
      </c>
      <c r="AB1443" s="5">
        <f>VLOOKUP($E1443,Parametros!$B$3:$F$14,2,FALSE)</f>
        <v>8</v>
      </c>
      <c r="AC1443" s="5" t="str">
        <f>VLOOKUP($E1443,Parametros!$B$3:$F$14,4,FALSE)</f>
        <v>20228</v>
      </c>
      <c r="AD1443" s="5" t="str">
        <f>VLOOKUP($E1443,Parametros!$B$3:$F$14,5,FALSE)</f>
        <v>2022-8-01</v>
      </c>
      <c r="AE1443" s="5">
        <v>0</v>
      </c>
      <c r="AF1443" t="s">
        <v>438</v>
      </c>
      <c r="AG1443" t="s">
        <v>444</v>
      </c>
      <c r="AH1443" s="40">
        <f t="shared" si="108"/>
        <v>805.75032183317501</v>
      </c>
      <c r="AJ1443" t="str">
        <f t="shared" si="106"/>
        <v>INSERT INTO TABLA_PRESUPUESTO VALUES ('VSR','80179-C','14005051-21',2022,'Agosto',60,'USD',2160,1017.370435,240,0,16.580812,0,34.897294,35.532667,2.278741,7.438274,0,0,0,0,0,0,0,80.298432,0.151455,0,8,'20228','2022-8-01');</v>
      </c>
    </row>
    <row r="1444" spans="1:36" x14ac:dyDescent="0.2">
      <c r="A1444" s="7" t="s">
        <v>117</v>
      </c>
      <c r="B1444" t="s">
        <v>89</v>
      </c>
      <c r="C1444" t="s">
        <v>321</v>
      </c>
      <c r="D1444">
        <v>2022</v>
      </c>
      <c r="E1444" t="s">
        <v>52</v>
      </c>
      <c r="F1444" s="5">
        <v>60</v>
      </c>
      <c r="G1444" t="s">
        <v>134</v>
      </c>
      <c r="H1444" s="5">
        <v>2160</v>
      </c>
      <c r="I1444" s="5">
        <v>657.62308705848477</v>
      </c>
      <c r="J1444" s="5">
        <v>240</v>
      </c>
      <c r="K1444" s="5">
        <v>0</v>
      </c>
      <c r="L1444" s="5">
        <v>16.580811718205524</v>
      </c>
      <c r="M1444" s="5">
        <v>0</v>
      </c>
      <c r="N1444" s="5">
        <v>34.897293878557043</v>
      </c>
      <c r="O1444" s="5">
        <v>35.532667382842476</v>
      </c>
      <c r="P1444" s="5">
        <v>2.2787412047565234</v>
      </c>
      <c r="Q1444" s="5">
        <v>7.4382740546397779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f t="shared" si="107"/>
        <v>80.298431652382476</v>
      </c>
      <c r="Z1444" s="5">
        <v>0.15145513158666477</v>
      </c>
      <c r="AA1444" s="5">
        <v>0</v>
      </c>
      <c r="AB1444" s="5">
        <f>VLOOKUP($E1444,Parametros!$B$3:$F$14,2,FALSE)</f>
        <v>8</v>
      </c>
      <c r="AC1444" s="5" t="str">
        <f>VLOOKUP($E1444,Parametros!$B$3:$F$14,4,FALSE)</f>
        <v>20228</v>
      </c>
      <c r="AD1444" s="5" t="str">
        <f>VLOOKUP($E1444,Parametros!$B$3:$F$14,5,FALSE)</f>
        <v>2022-8-01</v>
      </c>
      <c r="AE1444" s="5">
        <v>0</v>
      </c>
      <c r="AF1444" t="s">
        <v>438</v>
      </c>
      <c r="AG1444" t="s">
        <v>444</v>
      </c>
      <c r="AH1444" s="40">
        <f t="shared" si="108"/>
        <v>1165.497669570927</v>
      </c>
      <c r="AJ1444" t="str">
        <f t="shared" si="106"/>
        <v>INSERT INTO TABLA_PRESUPUESTO VALUES ('VSR','80179-C','14005062-21',2022,'Agosto',60,'USD',2160,657.623087,240,0,16.580812,0,34.897294,35.532667,2.278741,7.438274,0,0,0,0,0,0,0,80.298432,0.151455,0,8,'20228','2022-8-01');</v>
      </c>
    </row>
    <row r="1445" spans="1:36" x14ac:dyDescent="0.2">
      <c r="A1445" s="7" t="s">
        <v>117</v>
      </c>
      <c r="B1445" t="s">
        <v>89</v>
      </c>
      <c r="C1445" t="s">
        <v>125</v>
      </c>
      <c r="D1445">
        <v>2022</v>
      </c>
      <c r="E1445" t="s">
        <v>52</v>
      </c>
      <c r="F1445" s="5">
        <v>60</v>
      </c>
      <c r="G1445" t="s">
        <v>134</v>
      </c>
      <c r="H1445" s="5">
        <v>2160</v>
      </c>
      <c r="I1445" s="5">
        <v>914.80027549008514</v>
      </c>
      <c r="J1445" s="5">
        <v>240</v>
      </c>
      <c r="K1445" s="5">
        <v>0</v>
      </c>
      <c r="L1445" s="5">
        <v>16.580811718205524</v>
      </c>
      <c r="M1445" s="5">
        <v>0</v>
      </c>
      <c r="N1445" s="5">
        <v>34.897293878557043</v>
      </c>
      <c r="O1445" s="5">
        <v>35.532667382842476</v>
      </c>
      <c r="P1445" s="5">
        <v>2.2787412047565234</v>
      </c>
      <c r="Q1445" s="5">
        <v>7.4382740546397779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f t="shared" si="107"/>
        <v>80.298431652382476</v>
      </c>
      <c r="Z1445" s="5">
        <v>0.15145513158666477</v>
      </c>
      <c r="AA1445" s="5">
        <v>0</v>
      </c>
      <c r="AB1445" s="5">
        <f>VLOOKUP($E1445,Parametros!$B$3:$F$14,2,FALSE)</f>
        <v>8</v>
      </c>
      <c r="AC1445" s="5" t="str">
        <f>VLOOKUP($E1445,Parametros!$B$3:$F$14,4,FALSE)</f>
        <v>20228</v>
      </c>
      <c r="AD1445" s="5" t="str">
        <f>VLOOKUP($E1445,Parametros!$B$3:$F$14,5,FALSE)</f>
        <v>2022-8-01</v>
      </c>
      <c r="AE1445" s="5">
        <v>0</v>
      </c>
      <c r="AF1445" t="s">
        <v>438</v>
      </c>
      <c r="AG1445" t="s">
        <v>444</v>
      </c>
      <c r="AH1445" s="40">
        <f t="shared" si="108"/>
        <v>908.32048113932694</v>
      </c>
      <c r="AJ1445" t="str">
        <f t="shared" si="106"/>
        <v>INSERT INTO TABLA_PRESUPUESTO VALUES ('VSR','80179-C','14005052-21',2022,'Agosto',60,'USD',2160,914.800275,240,0,16.580812,0,34.897294,35.532667,2.278741,7.438274,0,0,0,0,0,0,0,80.298432,0.151455,0,8,'20228','2022-8-01');</v>
      </c>
    </row>
    <row r="1446" spans="1:36" x14ac:dyDescent="0.2">
      <c r="A1446" s="7" t="s">
        <v>117</v>
      </c>
      <c r="B1446" t="s">
        <v>89</v>
      </c>
      <c r="C1446" t="s">
        <v>324</v>
      </c>
      <c r="D1446">
        <v>2022</v>
      </c>
      <c r="E1446" t="s">
        <v>52</v>
      </c>
      <c r="F1446" s="5">
        <v>90</v>
      </c>
      <c r="G1446" t="s">
        <v>134</v>
      </c>
      <c r="H1446" s="5">
        <v>3240</v>
      </c>
      <c r="I1446" s="5">
        <v>1203.8132889560948</v>
      </c>
      <c r="J1446" s="5">
        <v>360</v>
      </c>
      <c r="K1446" s="5">
        <v>0</v>
      </c>
      <c r="L1446" s="5">
        <v>24.871217577308286</v>
      </c>
      <c r="M1446" s="5">
        <v>0</v>
      </c>
      <c r="N1446" s="5">
        <v>52.345940817835569</v>
      </c>
      <c r="O1446" s="5">
        <v>53.299001074263714</v>
      </c>
      <c r="P1446" s="5">
        <v>3.4181118071347854</v>
      </c>
      <c r="Q1446" s="5">
        <v>11.157411081959667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f t="shared" si="107"/>
        <v>120.44764747857374</v>
      </c>
      <c r="Z1446" s="5">
        <v>0.22718269737999716</v>
      </c>
      <c r="AA1446" s="5">
        <v>0</v>
      </c>
      <c r="AB1446" s="5">
        <f>VLOOKUP($E1446,Parametros!$B$3:$F$14,2,FALSE)</f>
        <v>8</v>
      </c>
      <c r="AC1446" s="5" t="str">
        <f>VLOOKUP($E1446,Parametros!$B$3:$F$14,4,FALSE)</f>
        <v>20228</v>
      </c>
      <c r="AD1446" s="5" t="str">
        <f>VLOOKUP($E1446,Parametros!$B$3:$F$14,5,FALSE)</f>
        <v>2022-8-01</v>
      </c>
      <c r="AE1446" s="5">
        <v>0</v>
      </c>
      <c r="AF1446" t="s">
        <v>438</v>
      </c>
      <c r="AG1446" t="s">
        <v>444</v>
      </c>
      <c r="AH1446" s="40">
        <f t="shared" si="108"/>
        <v>1530.8678459880232</v>
      </c>
      <c r="AJ1446" t="str">
        <f t="shared" si="106"/>
        <v>INSERT INTO TABLA_PRESUPUESTO VALUES ('VSR','80179-C','14002617-19',2022,'Agosto',90,'USD',3240,1203.813289,360,0,24.871218,0,52.345941,53.299001,3.418112,11.157411,0,0,0,0,0,0,0,120.447647,0.227183,0,8,'20228','2022-8-01');</v>
      </c>
    </row>
    <row r="1447" spans="1:36" x14ac:dyDescent="0.2">
      <c r="A1447" s="7" t="s">
        <v>117</v>
      </c>
      <c r="B1447" t="s">
        <v>68</v>
      </c>
      <c r="C1447" t="s">
        <v>327</v>
      </c>
      <c r="D1447">
        <v>2022</v>
      </c>
      <c r="E1447" t="s">
        <v>52</v>
      </c>
      <c r="F1447" s="5">
        <v>1056</v>
      </c>
      <c r="G1447" t="s">
        <v>134</v>
      </c>
      <c r="H1447" s="5">
        <v>44352</v>
      </c>
      <c r="I1447" s="5">
        <v>17257.523375579542</v>
      </c>
      <c r="J1447" s="5">
        <v>4224.0000000000009</v>
      </c>
      <c r="K1447" s="5">
        <v>6335.9999999999982</v>
      </c>
      <c r="L1447" s="5">
        <v>291.82228624041721</v>
      </c>
      <c r="M1447" s="5">
        <v>0</v>
      </c>
      <c r="N1447" s="5">
        <v>362.92517006802723</v>
      </c>
      <c r="O1447" s="5">
        <v>542.5170068027212</v>
      </c>
      <c r="P1447" s="5">
        <v>24.444444444444443</v>
      </c>
      <c r="Q1447" s="5">
        <v>152.73256058860343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f t="shared" si="107"/>
        <v>1085.2847922197216</v>
      </c>
      <c r="Z1447" s="5">
        <v>2.6656103159253002</v>
      </c>
      <c r="AA1447" s="5">
        <v>0</v>
      </c>
      <c r="AB1447" s="5">
        <f>VLOOKUP($E1447,Parametros!$B$3:$F$14,2,FALSE)</f>
        <v>8</v>
      </c>
      <c r="AC1447" s="5" t="str">
        <f>VLOOKUP($E1447,Parametros!$B$3:$F$14,4,FALSE)</f>
        <v>20228</v>
      </c>
      <c r="AD1447" s="5" t="str">
        <f>VLOOKUP($E1447,Parametros!$B$3:$F$14,5,FALSE)</f>
        <v>2022-8-01</v>
      </c>
      <c r="AE1447" s="5">
        <v>0</v>
      </c>
      <c r="AF1447" t="s">
        <v>438</v>
      </c>
      <c r="AG1447" t="s">
        <v>445</v>
      </c>
      <c r="AH1447" s="40">
        <f t="shared" si="108"/>
        <v>15157.369545960315</v>
      </c>
      <c r="AJ1447" t="str">
        <f t="shared" si="106"/>
        <v>INSERT INTO TABLA_PRESUPUESTO VALUES ('VSR','80095-C','14004755-20',2022,'Agosto',1056,'USD',44352,17257.523376,4224,6336,291.822286,0,362.92517,542.517007,24.444444,152.732561,0,0,0,0,0,0,0,1085.284792,2.66561,0,8,'20228','2022-8-01');</v>
      </c>
    </row>
    <row r="1448" spans="1:36" x14ac:dyDescent="0.2">
      <c r="A1448" s="7" t="s">
        <v>117</v>
      </c>
      <c r="B1448" t="s">
        <v>70</v>
      </c>
      <c r="C1448" t="s">
        <v>342</v>
      </c>
      <c r="D1448">
        <v>2022</v>
      </c>
      <c r="E1448" t="s">
        <v>52</v>
      </c>
      <c r="F1448" s="5">
        <v>30</v>
      </c>
      <c r="G1448" t="s">
        <v>134</v>
      </c>
      <c r="H1448" s="5">
        <v>1110</v>
      </c>
      <c r="I1448" s="5">
        <v>469.39508259811851</v>
      </c>
      <c r="J1448" s="5">
        <v>23.999999999999972</v>
      </c>
      <c r="K1448" s="5">
        <v>96</v>
      </c>
      <c r="L1448" s="5">
        <v>8.2904058591027621</v>
      </c>
      <c r="M1448" s="5">
        <v>0</v>
      </c>
      <c r="N1448" s="5">
        <v>120.483682983683</v>
      </c>
      <c r="O1448" s="5">
        <v>76.486013986013987</v>
      </c>
      <c r="P1448" s="5">
        <v>5.7109557109557105</v>
      </c>
      <c r="Q1448" s="5">
        <v>3.8224463891898859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f t="shared" si="107"/>
        <v>206.57882663563592</v>
      </c>
      <c r="Z1448" s="5">
        <v>7.5727565793332383E-2</v>
      </c>
      <c r="AA1448" s="5">
        <v>0</v>
      </c>
      <c r="AB1448" s="5">
        <f>VLOOKUP($E1448,Parametros!$B$3:$F$14,2,FALSE)</f>
        <v>8</v>
      </c>
      <c r="AC1448" s="5" t="str">
        <f>VLOOKUP($E1448,Parametros!$B$3:$F$14,4,FALSE)</f>
        <v>20228</v>
      </c>
      <c r="AD1448" s="5" t="str">
        <f>VLOOKUP($E1448,Parametros!$B$3:$F$14,5,FALSE)</f>
        <v>2022-8-01</v>
      </c>
      <c r="AE1448" s="5">
        <v>0</v>
      </c>
      <c r="AF1448" t="s">
        <v>438</v>
      </c>
      <c r="AG1448" t="s">
        <v>448</v>
      </c>
      <c r="AH1448" s="40">
        <f t="shared" si="108"/>
        <v>305.73568490714291</v>
      </c>
      <c r="AJ1448" t="str">
        <f t="shared" si="106"/>
        <v>INSERT INTO TABLA_PRESUPUESTO VALUES ('VSR','80101-C','14005083-20',2022,'Agosto',30,'USD',1110,469.395083,24,96,8.290406,0,120.483683,76.486014,5.710956,3.822446,0,0,0,0,0,0,0,206.578827,0.075728,0,8,'20228','2022-8-01');</v>
      </c>
    </row>
    <row r="1449" spans="1:36" x14ac:dyDescent="0.2">
      <c r="A1449" s="7" t="s">
        <v>117</v>
      </c>
      <c r="B1449" t="s">
        <v>70</v>
      </c>
      <c r="C1449" t="s">
        <v>343</v>
      </c>
      <c r="D1449">
        <v>2022</v>
      </c>
      <c r="E1449" t="s">
        <v>52</v>
      </c>
      <c r="F1449" s="5">
        <v>30</v>
      </c>
      <c r="G1449" t="s">
        <v>134</v>
      </c>
      <c r="H1449" s="5">
        <v>1110</v>
      </c>
      <c r="I1449" s="5">
        <v>400.71989068303537</v>
      </c>
      <c r="J1449" s="5">
        <v>23.999999999999972</v>
      </c>
      <c r="K1449" s="5">
        <v>96</v>
      </c>
      <c r="L1449" s="5">
        <v>8.2904058591027621</v>
      </c>
      <c r="M1449" s="5">
        <v>0</v>
      </c>
      <c r="N1449" s="5">
        <v>120.483682983683</v>
      </c>
      <c r="O1449" s="5">
        <v>76.486013986013987</v>
      </c>
      <c r="P1449" s="5">
        <v>5.7109557109557105</v>
      </c>
      <c r="Q1449" s="5">
        <v>3.8224463891898859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f t="shared" si="107"/>
        <v>206.57882663563592</v>
      </c>
      <c r="Z1449" s="5">
        <v>7.5727565793332383E-2</v>
      </c>
      <c r="AA1449" s="5">
        <v>0</v>
      </c>
      <c r="AB1449" s="5">
        <f>VLOOKUP($E1449,Parametros!$B$3:$F$14,2,FALSE)</f>
        <v>8</v>
      </c>
      <c r="AC1449" s="5" t="str">
        <f>VLOOKUP($E1449,Parametros!$B$3:$F$14,4,FALSE)</f>
        <v>20228</v>
      </c>
      <c r="AD1449" s="5" t="str">
        <f>VLOOKUP($E1449,Parametros!$B$3:$F$14,5,FALSE)</f>
        <v>2022-8-01</v>
      </c>
      <c r="AE1449" s="5">
        <v>0</v>
      </c>
      <c r="AF1449" t="s">
        <v>438</v>
      </c>
      <c r="AG1449" t="s">
        <v>448</v>
      </c>
      <c r="AH1449" s="40">
        <f t="shared" si="108"/>
        <v>374.41087682222604</v>
      </c>
      <c r="AJ1449" t="str">
        <f t="shared" si="106"/>
        <v>INSERT INTO TABLA_PRESUPUESTO VALUES ('VSR','80101-C','14005084-20',2022,'Agosto',30,'USD',1110,400.719891,24,96,8.290406,0,120.483683,76.486014,5.710956,3.822446,0,0,0,0,0,0,0,206.578827,0.075728,0,8,'20228','2022-8-01');</v>
      </c>
    </row>
    <row r="1450" spans="1:36" x14ac:dyDescent="0.2">
      <c r="A1450" s="7" t="s">
        <v>117</v>
      </c>
      <c r="B1450" t="s">
        <v>70</v>
      </c>
      <c r="C1450" t="s">
        <v>344</v>
      </c>
      <c r="D1450">
        <v>2022</v>
      </c>
      <c r="E1450" t="s">
        <v>52</v>
      </c>
      <c r="F1450" s="5">
        <v>30</v>
      </c>
      <c r="G1450" t="s">
        <v>134</v>
      </c>
      <c r="H1450" s="5">
        <v>1110</v>
      </c>
      <c r="I1450" s="5">
        <v>471.52419689871454</v>
      </c>
      <c r="J1450" s="5">
        <v>23.999999999999972</v>
      </c>
      <c r="K1450" s="5">
        <v>96</v>
      </c>
      <c r="L1450" s="5">
        <v>8.2904058591027621</v>
      </c>
      <c r="M1450" s="5">
        <v>0</v>
      </c>
      <c r="N1450" s="5">
        <v>120.483682983683</v>
      </c>
      <c r="O1450" s="5">
        <v>76.486013986013987</v>
      </c>
      <c r="P1450" s="5">
        <v>5.7109557109557105</v>
      </c>
      <c r="Q1450" s="5">
        <v>3.8224463891898859</v>
      </c>
      <c r="R1450" s="5">
        <v>0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f t="shared" si="107"/>
        <v>206.57882663563592</v>
      </c>
      <c r="Z1450" s="5">
        <v>7.5727565793332383E-2</v>
      </c>
      <c r="AA1450" s="5">
        <v>0</v>
      </c>
      <c r="AB1450" s="5">
        <f>VLOOKUP($E1450,Parametros!$B$3:$F$14,2,FALSE)</f>
        <v>8</v>
      </c>
      <c r="AC1450" s="5" t="str">
        <f>VLOOKUP($E1450,Parametros!$B$3:$F$14,4,FALSE)</f>
        <v>20228</v>
      </c>
      <c r="AD1450" s="5" t="str">
        <f>VLOOKUP($E1450,Parametros!$B$3:$F$14,5,FALSE)</f>
        <v>2022-8-01</v>
      </c>
      <c r="AE1450" s="5">
        <v>0</v>
      </c>
      <c r="AF1450" t="s">
        <v>438</v>
      </c>
      <c r="AG1450" t="s">
        <v>448</v>
      </c>
      <c r="AH1450" s="40">
        <f t="shared" si="108"/>
        <v>303.60657060654688</v>
      </c>
      <c r="AJ1450" t="str">
        <f t="shared" si="106"/>
        <v>INSERT INTO TABLA_PRESUPUESTO VALUES ('VSR','80101-C','14005085-20',2022,'Agosto',30,'USD',1110,471.524197,24,96,8.290406,0,120.483683,76.486014,5.710956,3.822446,0,0,0,0,0,0,0,206.578827,0.075728,0,8,'20228','2022-8-01');</v>
      </c>
    </row>
    <row r="1451" spans="1:36" x14ac:dyDescent="0.2">
      <c r="A1451" s="7" t="s">
        <v>117</v>
      </c>
      <c r="B1451" t="s">
        <v>72</v>
      </c>
      <c r="C1451" t="s">
        <v>262</v>
      </c>
      <c r="D1451">
        <v>2022</v>
      </c>
      <c r="E1451" t="s">
        <v>52</v>
      </c>
      <c r="F1451" s="5">
        <v>30</v>
      </c>
      <c r="G1451" t="s">
        <v>134</v>
      </c>
      <c r="H1451" s="5">
        <v>1500</v>
      </c>
      <c r="I1451" s="5">
        <v>592.34069472191618</v>
      </c>
      <c r="J1451" s="5">
        <v>150</v>
      </c>
      <c r="K1451" s="5">
        <v>0</v>
      </c>
      <c r="L1451" s="5">
        <v>8.2904058591027621</v>
      </c>
      <c r="M1451" s="5">
        <v>0</v>
      </c>
      <c r="N1451" s="5">
        <v>14.270833333333332</v>
      </c>
      <c r="O1451" s="5">
        <v>0</v>
      </c>
      <c r="P1451" s="5">
        <v>2.0416666666666665</v>
      </c>
      <c r="Q1451" s="5">
        <v>5.1654680934998458</v>
      </c>
      <c r="R1451" s="5">
        <v>0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f t="shared" si="107"/>
        <v>21.553695659293179</v>
      </c>
      <c r="Z1451" s="5">
        <v>7.5727565793332383E-2</v>
      </c>
      <c r="AA1451" s="5">
        <v>0</v>
      </c>
      <c r="AB1451" s="5">
        <f>VLOOKUP($E1451,Parametros!$B$3:$F$14,2,FALSE)</f>
        <v>8</v>
      </c>
      <c r="AC1451" s="5" t="str">
        <f>VLOOKUP($E1451,Parametros!$B$3:$F$14,4,FALSE)</f>
        <v>20228</v>
      </c>
      <c r="AD1451" s="5" t="str">
        <f>VLOOKUP($E1451,Parametros!$B$3:$F$14,5,FALSE)</f>
        <v>2022-8-01</v>
      </c>
      <c r="AE1451" s="5">
        <v>0</v>
      </c>
      <c r="AF1451" t="s">
        <v>438</v>
      </c>
      <c r="AG1451" t="s">
        <v>449</v>
      </c>
      <c r="AH1451" s="40">
        <f t="shared" si="108"/>
        <v>727.81520375968785</v>
      </c>
      <c r="AJ1451" t="str">
        <f t="shared" si="106"/>
        <v>INSERT INTO TABLA_PRESUPUESTO VALUES ('VSR','80116-C','14005151-20',2022,'Agosto',30,'USD',1500,592.340695,150,0,8.290406,0,14.270833,0,2.041667,5.165468,0,0,0,0,0,0,0,21.553696,0.075728,0,8,'20228','2022-8-01');</v>
      </c>
    </row>
    <row r="1452" spans="1:36" x14ac:dyDescent="0.2">
      <c r="A1452" s="7" t="s">
        <v>117</v>
      </c>
      <c r="B1452" t="s">
        <v>72</v>
      </c>
      <c r="C1452" t="s">
        <v>118</v>
      </c>
      <c r="D1452">
        <v>2022</v>
      </c>
      <c r="E1452" t="s">
        <v>52</v>
      </c>
      <c r="F1452" s="5">
        <v>30</v>
      </c>
      <c r="G1452" t="s">
        <v>134</v>
      </c>
      <c r="H1452" s="5">
        <v>1500</v>
      </c>
      <c r="I1452" s="5">
        <v>562.92696492191612</v>
      </c>
      <c r="J1452" s="5">
        <v>150</v>
      </c>
      <c r="K1452" s="5">
        <v>0</v>
      </c>
      <c r="L1452" s="5">
        <v>8.2904058591027621</v>
      </c>
      <c r="M1452" s="5">
        <v>0</v>
      </c>
      <c r="N1452" s="5">
        <v>14.270833333333332</v>
      </c>
      <c r="O1452" s="5">
        <v>0</v>
      </c>
      <c r="P1452" s="5">
        <v>2.0416666666666665</v>
      </c>
      <c r="Q1452" s="5">
        <v>5.1654680934998458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f t="shared" si="107"/>
        <v>21.553695659293179</v>
      </c>
      <c r="Z1452" s="5">
        <v>7.5727565793332383E-2</v>
      </c>
      <c r="AA1452" s="5">
        <v>0</v>
      </c>
      <c r="AB1452" s="5">
        <f>VLOOKUP($E1452,Parametros!$B$3:$F$14,2,FALSE)</f>
        <v>8</v>
      </c>
      <c r="AC1452" s="5" t="str">
        <f>VLOOKUP($E1452,Parametros!$B$3:$F$14,4,FALSE)</f>
        <v>20228</v>
      </c>
      <c r="AD1452" s="5" t="str">
        <f>VLOOKUP($E1452,Parametros!$B$3:$F$14,5,FALSE)</f>
        <v>2022-8-01</v>
      </c>
      <c r="AE1452" s="5">
        <v>0</v>
      </c>
      <c r="AF1452" t="s">
        <v>438</v>
      </c>
      <c r="AG1452" t="s">
        <v>449</v>
      </c>
      <c r="AH1452" s="40">
        <f t="shared" si="108"/>
        <v>757.2289335596879</v>
      </c>
      <c r="AJ1452" t="str">
        <f t="shared" si="106"/>
        <v>INSERT INTO TABLA_PRESUPUESTO VALUES ('VSR','80116-C','14005058-20',2022,'Agosto',30,'USD',1500,562.926965,150,0,8.290406,0,14.270833,0,2.041667,5.165468,0,0,0,0,0,0,0,21.553696,0.075728,0,8,'20228','2022-8-01');</v>
      </c>
    </row>
    <row r="1453" spans="1:36" x14ac:dyDescent="0.2">
      <c r="A1453" s="7" t="s">
        <v>117</v>
      </c>
      <c r="B1453" t="s">
        <v>72</v>
      </c>
      <c r="C1453" t="s">
        <v>121</v>
      </c>
      <c r="D1453">
        <v>2022</v>
      </c>
      <c r="E1453" t="s">
        <v>52</v>
      </c>
      <c r="F1453" s="5">
        <v>30</v>
      </c>
      <c r="G1453" t="s">
        <v>134</v>
      </c>
      <c r="H1453" s="5">
        <v>1500</v>
      </c>
      <c r="I1453" s="5">
        <v>597.70625799811853</v>
      </c>
      <c r="J1453" s="5">
        <v>150</v>
      </c>
      <c r="K1453" s="5">
        <v>0</v>
      </c>
      <c r="L1453" s="5">
        <v>8.2904058591027621</v>
      </c>
      <c r="M1453" s="5">
        <v>0</v>
      </c>
      <c r="N1453" s="5">
        <v>14.270833333333332</v>
      </c>
      <c r="O1453" s="5">
        <v>0</v>
      </c>
      <c r="P1453" s="5">
        <v>2.0416666666666665</v>
      </c>
      <c r="Q1453" s="5">
        <v>5.1654680934998458</v>
      </c>
      <c r="R1453" s="5">
        <v>0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f t="shared" ref="Y1453:Y1477" si="109">+M1453+N1453+O1453+P1453+T1453+U1453+V1453+Z1453+AA1453+S1453+X1453+Q1453+R1453</f>
        <v>21.553695659293179</v>
      </c>
      <c r="Z1453" s="5">
        <v>7.5727565793332383E-2</v>
      </c>
      <c r="AA1453" s="5">
        <v>0</v>
      </c>
      <c r="AB1453" s="5">
        <f>VLOOKUP($E1453,Parametros!$B$3:$F$14,2,FALSE)</f>
        <v>8</v>
      </c>
      <c r="AC1453" s="5" t="str">
        <f>VLOOKUP($E1453,Parametros!$B$3:$F$14,4,FALSE)</f>
        <v>20228</v>
      </c>
      <c r="AD1453" s="5" t="str">
        <f>VLOOKUP($E1453,Parametros!$B$3:$F$14,5,FALSE)</f>
        <v>2022-8-01</v>
      </c>
      <c r="AE1453" s="5">
        <v>0</v>
      </c>
      <c r="AF1453" t="s">
        <v>438</v>
      </c>
      <c r="AG1453" t="s">
        <v>449</v>
      </c>
      <c r="AH1453" s="40">
        <f t="shared" ref="AH1453:AH1477" si="110">+H1453-SUM(I1453:X1453)-SUM(Z1453:AA1453)</f>
        <v>722.4496404834855</v>
      </c>
      <c r="AJ1453" t="str">
        <f t="shared" si="106"/>
        <v>INSERT INTO TABLA_PRESUPUESTO VALUES ('VSR','80116-C','14005059-20',2022,'Agosto',30,'USD',1500,597.706258,150,0,8.290406,0,14.270833,0,2.041667,5.165468,0,0,0,0,0,0,0,21.553696,0.075728,0,8,'20228','2022-8-01');</v>
      </c>
    </row>
    <row r="1454" spans="1:36" x14ac:dyDescent="0.2">
      <c r="A1454" s="7" t="s">
        <v>117</v>
      </c>
      <c r="B1454" t="s">
        <v>72</v>
      </c>
      <c r="C1454" t="s">
        <v>303</v>
      </c>
      <c r="D1454">
        <v>2022</v>
      </c>
      <c r="E1454" t="s">
        <v>52</v>
      </c>
      <c r="F1454" s="5">
        <v>15</v>
      </c>
      <c r="G1454" t="s">
        <v>134</v>
      </c>
      <c r="H1454" s="5">
        <v>1200</v>
      </c>
      <c r="I1454" s="5">
        <v>534.71850352393744</v>
      </c>
      <c r="J1454" s="5">
        <v>120</v>
      </c>
      <c r="K1454" s="5">
        <v>0</v>
      </c>
      <c r="L1454" s="5">
        <v>4.145202929551381</v>
      </c>
      <c r="M1454" s="5">
        <v>0</v>
      </c>
      <c r="N1454" s="5">
        <v>7.1354166666666661</v>
      </c>
      <c r="O1454" s="5">
        <v>0</v>
      </c>
      <c r="P1454" s="5">
        <v>1.0208333333333333</v>
      </c>
      <c r="Q1454" s="5">
        <v>4.1323744747998763</v>
      </c>
      <c r="R1454" s="5">
        <v>0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f t="shared" si="109"/>
        <v>12.326488257696543</v>
      </c>
      <c r="Z1454" s="5">
        <v>3.7863782896666191E-2</v>
      </c>
      <c r="AA1454" s="5">
        <v>0</v>
      </c>
      <c r="AB1454" s="5">
        <f>VLOOKUP($E1454,Parametros!$B$3:$F$14,2,FALSE)</f>
        <v>8</v>
      </c>
      <c r="AC1454" s="5" t="str">
        <f>VLOOKUP($E1454,Parametros!$B$3:$F$14,4,FALSE)</f>
        <v>20228</v>
      </c>
      <c r="AD1454" s="5" t="str">
        <f>VLOOKUP($E1454,Parametros!$B$3:$F$14,5,FALSE)</f>
        <v>2022-8-01</v>
      </c>
      <c r="AE1454" s="5">
        <v>0</v>
      </c>
      <c r="AF1454" t="s">
        <v>438</v>
      </c>
      <c r="AG1454" t="s">
        <v>449</v>
      </c>
      <c r="AH1454" s="40">
        <f t="shared" si="110"/>
        <v>528.80980528881457</v>
      </c>
      <c r="AJ1454" t="str">
        <f t="shared" si="106"/>
        <v>INSERT INTO TABLA_PRESUPUESTO VALUES ('VSR','80116-C','14005119-18',2022,'Agosto',15,'USD',1200,534.718504,120,0,4.145203,0,7.135417,0,1.020833,4.132374,0,0,0,0,0,0,0,12.326488,0.037864,0,8,'20228','2022-8-01');</v>
      </c>
    </row>
    <row r="1455" spans="1:36" x14ac:dyDescent="0.2">
      <c r="A1455" s="7" t="s">
        <v>117</v>
      </c>
      <c r="B1455" t="s">
        <v>72</v>
      </c>
      <c r="C1455" t="s">
        <v>349</v>
      </c>
      <c r="D1455">
        <v>2022</v>
      </c>
      <c r="E1455" t="s">
        <v>52</v>
      </c>
      <c r="F1455" s="5">
        <v>15</v>
      </c>
      <c r="G1455" t="s">
        <v>134</v>
      </c>
      <c r="H1455" s="5">
        <v>1200</v>
      </c>
      <c r="I1455" s="5">
        <v>483.39078353686608</v>
      </c>
      <c r="J1455" s="5">
        <v>120</v>
      </c>
      <c r="K1455" s="5">
        <v>0</v>
      </c>
      <c r="L1455" s="5">
        <v>4.145202929551381</v>
      </c>
      <c r="M1455" s="5">
        <v>0</v>
      </c>
      <c r="N1455" s="5">
        <v>7.1354166666666661</v>
      </c>
      <c r="O1455" s="5">
        <v>0</v>
      </c>
      <c r="P1455" s="5">
        <v>1.0208333333333333</v>
      </c>
      <c r="Q1455" s="5">
        <v>4.1323744747998763</v>
      </c>
      <c r="R1455" s="5">
        <v>0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f t="shared" si="109"/>
        <v>12.326488257696543</v>
      </c>
      <c r="Z1455" s="5">
        <v>3.7863782896666191E-2</v>
      </c>
      <c r="AA1455" s="5">
        <v>0</v>
      </c>
      <c r="AB1455" s="5">
        <f>VLOOKUP($E1455,Parametros!$B$3:$F$14,2,FALSE)</f>
        <v>8</v>
      </c>
      <c r="AC1455" s="5" t="str">
        <f>VLOOKUP($E1455,Parametros!$B$3:$F$14,4,FALSE)</f>
        <v>20228</v>
      </c>
      <c r="AD1455" s="5" t="str">
        <f>VLOOKUP($E1455,Parametros!$B$3:$F$14,5,FALSE)</f>
        <v>2022-8-01</v>
      </c>
      <c r="AE1455" s="5">
        <v>0</v>
      </c>
      <c r="AF1455" t="s">
        <v>438</v>
      </c>
      <c r="AG1455" t="s">
        <v>449</v>
      </c>
      <c r="AH1455" s="40">
        <f t="shared" si="110"/>
        <v>580.13752527588588</v>
      </c>
      <c r="AJ1455" t="str">
        <f t="shared" si="106"/>
        <v>INSERT INTO TABLA_PRESUPUESTO VALUES ('VSR','80116-C','14004293-15',2022,'Agosto',15,'USD',1200,483.390784,120,0,4.145203,0,7.135417,0,1.020833,4.132374,0,0,0,0,0,0,0,12.326488,0.037864,0,8,'20228','2022-8-01');</v>
      </c>
    </row>
    <row r="1456" spans="1:36" x14ac:dyDescent="0.2">
      <c r="A1456" s="7" t="s">
        <v>117</v>
      </c>
      <c r="B1456" t="s">
        <v>80</v>
      </c>
      <c r="C1456" t="s">
        <v>356</v>
      </c>
      <c r="D1456">
        <v>2022</v>
      </c>
      <c r="E1456" t="s">
        <v>52</v>
      </c>
      <c r="F1456" s="5">
        <v>15</v>
      </c>
      <c r="G1456" t="s">
        <v>134</v>
      </c>
      <c r="H1456" s="5">
        <v>450</v>
      </c>
      <c r="I1456" s="5">
        <v>291.85080797063154</v>
      </c>
      <c r="J1456" s="5">
        <v>0</v>
      </c>
      <c r="K1456" s="5">
        <v>0</v>
      </c>
      <c r="L1456" s="5">
        <v>4.145202929551381</v>
      </c>
      <c r="M1456" s="5">
        <v>0</v>
      </c>
      <c r="N1456" s="5">
        <v>4.7569444444444446</v>
      </c>
      <c r="O1456" s="5">
        <v>0</v>
      </c>
      <c r="P1456" s="5">
        <v>0.68055555555555547</v>
      </c>
      <c r="Q1456" s="5">
        <v>1.5496404280499536</v>
      </c>
      <c r="R1456" s="5">
        <v>0</v>
      </c>
      <c r="S1456" s="5">
        <v>0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f t="shared" si="109"/>
        <v>7.0250042109466202</v>
      </c>
      <c r="Z1456" s="5">
        <v>3.7863782896666191E-2</v>
      </c>
      <c r="AA1456" s="5">
        <v>0</v>
      </c>
      <c r="AB1456" s="5">
        <f>VLOOKUP($E1456,Parametros!$B$3:$F$14,2,FALSE)</f>
        <v>8</v>
      </c>
      <c r="AC1456" s="5" t="str">
        <f>VLOOKUP($E1456,Parametros!$B$3:$F$14,4,FALSE)</f>
        <v>20228</v>
      </c>
      <c r="AD1456" s="5" t="str">
        <f>VLOOKUP($E1456,Parametros!$B$3:$F$14,5,FALSE)</f>
        <v>2022-8-01</v>
      </c>
      <c r="AE1456" s="5">
        <v>0</v>
      </c>
      <c r="AF1456" t="s">
        <v>438</v>
      </c>
      <c r="AG1456" t="s">
        <v>450</v>
      </c>
      <c r="AH1456" s="40">
        <f t="shared" si="110"/>
        <v>146.97898488887049</v>
      </c>
      <c r="AJ1456" t="str">
        <f t="shared" si="106"/>
        <v>INSERT INTO TABLA_PRESUPUESTO VALUES ('VSR','80144-C','14004864-18',2022,'Agosto',15,'USD',450,291.850808,0,0,4.145203,0,4.756944,0,0.680556,1.54964,0,0,0,0,0,0,0,7.025004,0.037864,0,8,'20228','2022-8-01');</v>
      </c>
    </row>
    <row r="1457" spans="1:36" x14ac:dyDescent="0.2">
      <c r="A1457" s="7" t="s">
        <v>117</v>
      </c>
      <c r="B1457" t="s">
        <v>80</v>
      </c>
      <c r="C1457" t="s">
        <v>357</v>
      </c>
      <c r="D1457">
        <v>2022</v>
      </c>
      <c r="E1457" t="s">
        <v>52</v>
      </c>
      <c r="F1457" s="5">
        <v>15</v>
      </c>
      <c r="G1457" t="s">
        <v>134</v>
      </c>
      <c r="H1457" s="5">
        <v>450</v>
      </c>
      <c r="I1457" s="5">
        <v>264.41364356095806</v>
      </c>
      <c r="J1457" s="5">
        <v>0</v>
      </c>
      <c r="K1457" s="5">
        <v>0</v>
      </c>
      <c r="L1457" s="5">
        <v>4.145202929551381</v>
      </c>
      <c r="M1457" s="5">
        <v>0</v>
      </c>
      <c r="N1457" s="5">
        <v>4.7569444444444446</v>
      </c>
      <c r="O1457" s="5">
        <v>0</v>
      </c>
      <c r="P1457" s="5">
        <v>0.68055555555555547</v>
      </c>
      <c r="Q1457" s="5">
        <v>1.5496404280499536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f t="shared" si="109"/>
        <v>7.0250042109466202</v>
      </c>
      <c r="Z1457" s="5">
        <v>3.7863782896666191E-2</v>
      </c>
      <c r="AA1457" s="5">
        <v>0</v>
      </c>
      <c r="AB1457" s="5">
        <f>VLOOKUP($E1457,Parametros!$B$3:$F$14,2,FALSE)</f>
        <v>8</v>
      </c>
      <c r="AC1457" s="5" t="str">
        <f>VLOOKUP($E1457,Parametros!$B$3:$F$14,4,FALSE)</f>
        <v>20228</v>
      </c>
      <c r="AD1457" s="5" t="str">
        <f>VLOOKUP($E1457,Parametros!$B$3:$F$14,5,FALSE)</f>
        <v>2022-8-01</v>
      </c>
      <c r="AE1457" s="5">
        <v>0</v>
      </c>
      <c r="AF1457" t="s">
        <v>438</v>
      </c>
      <c r="AG1457" t="s">
        <v>450</v>
      </c>
      <c r="AH1457" s="40">
        <f t="shared" si="110"/>
        <v>174.41614929854396</v>
      </c>
      <c r="AJ1457" t="str">
        <f t="shared" si="106"/>
        <v>INSERT INTO TABLA_PRESUPUESTO VALUES ('VSR','80144-C','14004865-18',2022,'Agosto',15,'USD',450,264.413644,0,0,4.145203,0,4.756944,0,0.680556,1.54964,0,0,0,0,0,0,0,7.025004,0.037864,0,8,'20228','2022-8-01');</v>
      </c>
    </row>
    <row r="1458" spans="1:36" x14ac:dyDescent="0.2">
      <c r="A1458" s="7" t="s">
        <v>117</v>
      </c>
      <c r="B1458" t="s">
        <v>80</v>
      </c>
      <c r="C1458" t="s">
        <v>358</v>
      </c>
      <c r="D1458">
        <v>2022</v>
      </c>
      <c r="E1458" t="s">
        <v>52</v>
      </c>
      <c r="F1458" s="5">
        <v>30</v>
      </c>
      <c r="G1458" t="s">
        <v>134</v>
      </c>
      <c r="H1458" s="5">
        <v>810</v>
      </c>
      <c r="I1458" s="5">
        <v>408.03583333287457</v>
      </c>
      <c r="J1458" s="5">
        <v>0</v>
      </c>
      <c r="K1458" s="5">
        <v>0</v>
      </c>
      <c r="L1458" s="5">
        <v>8.2904058591027621</v>
      </c>
      <c r="M1458" s="5">
        <v>0</v>
      </c>
      <c r="N1458" s="5">
        <v>9.5138888888888893</v>
      </c>
      <c r="O1458" s="5">
        <v>0</v>
      </c>
      <c r="P1458" s="5">
        <v>1.3611111111111109</v>
      </c>
      <c r="Q1458" s="5">
        <v>2.7893527704899168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f t="shared" si="109"/>
        <v>13.740080336283249</v>
      </c>
      <c r="Z1458" s="5">
        <v>7.5727565793332383E-2</v>
      </c>
      <c r="AA1458" s="5">
        <v>0</v>
      </c>
      <c r="AB1458" s="5">
        <f>VLOOKUP($E1458,Parametros!$B$3:$F$14,2,FALSE)</f>
        <v>8</v>
      </c>
      <c r="AC1458" s="5" t="str">
        <f>VLOOKUP($E1458,Parametros!$B$3:$F$14,4,FALSE)</f>
        <v>20228</v>
      </c>
      <c r="AD1458" s="5" t="str">
        <f>VLOOKUP($E1458,Parametros!$B$3:$F$14,5,FALSE)</f>
        <v>2022-8-01</v>
      </c>
      <c r="AE1458" s="5">
        <v>0</v>
      </c>
      <c r="AF1458" t="s">
        <v>438</v>
      </c>
      <c r="AG1458" t="s">
        <v>450</v>
      </c>
      <c r="AH1458" s="40">
        <f t="shared" si="110"/>
        <v>379.93368047173942</v>
      </c>
      <c r="AJ1458" t="str">
        <f t="shared" si="106"/>
        <v>INSERT INTO TABLA_PRESUPUESTO VALUES ('VSR','80144-C','14004859-18',2022,'Agosto',30,'USD',810,408.035833,0,0,8.290406,0,9.513889,0,1.361111,2.789353,0,0,0,0,0,0,0,13.74008,0.075728,0,8,'20228','2022-8-01');</v>
      </c>
    </row>
    <row r="1459" spans="1:36" x14ac:dyDescent="0.2">
      <c r="A1459" s="7" t="s">
        <v>117</v>
      </c>
      <c r="B1459" t="s">
        <v>80</v>
      </c>
      <c r="C1459" t="s">
        <v>359</v>
      </c>
      <c r="D1459">
        <v>2022</v>
      </c>
      <c r="E1459" t="s">
        <v>52</v>
      </c>
      <c r="F1459" s="5">
        <v>30</v>
      </c>
      <c r="G1459" t="s">
        <v>134</v>
      </c>
      <c r="H1459" s="5">
        <v>810</v>
      </c>
      <c r="I1459" s="5">
        <v>425.42594559488174</v>
      </c>
      <c r="J1459" s="5">
        <v>0</v>
      </c>
      <c r="K1459" s="5">
        <v>0</v>
      </c>
      <c r="L1459" s="5">
        <v>8.2904058591027621</v>
      </c>
      <c r="M1459" s="5">
        <v>0</v>
      </c>
      <c r="N1459" s="5">
        <v>9.5138888888888893</v>
      </c>
      <c r="O1459" s="5">
        <v>0</v>
      </c>
      <c r="P1459" s="5">
        <v>1.3611111111111109</v>
      </c>
      <c r="Q1459" s="5">
        <v>2.7893527704899168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f t="shared" si="109"/>
        <v>13.740080336283249</v>
      </c>
      <c r="Z1459" s="5">
        <v>7.5727565793332383E-2</v>
      </c>
      <c r="AA1459" s="5">
        <v>0</v>
      </c>
      <c r="AB1459" s="5">
        <f>VLOOKUP($E1459,Parametros!$B$3:$F$14,2,FALSE)</f>
        <v>8</v>
      </c>
      <c r="AC1459" s="5" t="str">
        <f>VLOOKUP($E1459,Parametros!$B$3:$F$14,4,FALSE)</f>
        <v>20228</v>
      </c>
      <c r="AD1459" s="5" t="str">
        <f>VLOOKUP($E1459,Parametros!$B$3:$F$14,5,FALSE)</f>
        <v>2022-8-01</v>
      </c>
      <c r="AE1459" s="5">
        <v>0</v>
      </c>
      <c r="AF1459" t="s">
        <v>438</v>
      </c>
      <c r="AG1459" t="s">
        <v>450</v>
      </c>
      <c r="AH1459" s="40">
        <f t="shared" si="110"/>
        <v>362.54356820973226</v>
      </c>
      <c r="AJ1459" t="str">
        <f t="shared" si="106"/>
        <v>INSERT INTO TABLA_PRESUPUESTO VALUES ('VSR','80144-C','14004860-19',2022,'Agosto',30,'USD',810,425.425946,0,0,8.290406,0,9.513889,0,1.361111,2.789353,0,0,0,0,0,0,0,13.74008,0.075728,0,8,'20228','2022-8-01');</v>
      </c>
    </row>
    <row r="1460" spans="1:36" x14ac:dyDescent="0.2">
      <c r="A1460" s="7" t="s">
        <v>117</v>
      </c>
      <c r="B1460" t="s">
        <v>372</v>
      </c>
      <c r="C1460" t="s">
        <v>373</v>
      </c>
      <c r="D1460">
        <v>2022</v>
      </c>
      <c r="E1460" t="s">
        <v>52</v>
      </c>
      <c r="F1460" s="5">
        <v>75</v>
      </c>
      <c r="G1460" t="s">
        <v>134</v>
      </c>
      <c r="H1460" s="5">
        <v>2025</v>
      </c>
      <c r="I1460" s="5">
        <v>1408.3143425356841</v>
      </c>
      <c r="J1460" s="5">
        <v>0</v>
      </c>
      <c r="K1460" s="5">
        <v>0</v>
      </c>
      <c r="L1460" s="5">
        <v>20.726014647756905</v>
      </c>
      <c r="M1460" s="5">
        <v>0</v>
      </c>
      <c r="N1460" s="5">
        <v>166.41865079365078</v>
      </c>
      <c r="O1460" s="5">
        <v>215.77380952380955</v>
      </c>
      <c r="P1460" s="5">
        <v>9.7222222222222214</v>
      </c>
      <c r="Q1460" s="5">
        <v>6.9733819262247918</v>
      </c>
      <c r="R1460" s="5">
        <v>0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f t="shared" si="109"/>
        <v>399.07738338039076</v>
      </c>
      <c r="Z1460" s="5">
        <v>0.18931891448333096</v>
      </c>
      <c r="AA1460" s="5">
        <v>0</v>
      </c>
      <c r="AB1460" s="5">
        <f>VLOOKUP($E1460,Parametros!$B$3:$F$14,2,FALSE)</f>
        <v>8</v>
      </c>
      <c r="AC1460" s="5" t="str">
        <f>VLOOKUP($E1460,Parametros!$B$3:$F$14,4,FALSE)</f>
        <v>20228</v>
      </c>
      <c r="AD1460" s="5" t="str">
        <f>VLOOKUP($E1460,Parametros!$B$3:$F$14,5,FALSE)</f>
        <v>2022-8-01</v>
      </c>
      <c r="AE1460" s="5">
        <v>0</v>
      </c>
      <c r="AF1460" t="s">
        <v>438</v>
      </c>
      <c r="AG1460" t="s">
        <v>453</v>
      </c>
      <c r="AH1460" s="40">
        <f t="shared" si="110"/>
        <v>196.88225943616808</v>
      </c>
      <c r="AJ1460" t="str">
        <f t="shared" si="106"/>
        <v>INSERT INTO TABLA_PRESUPUESTO VALUES ('VSR','80228-C','14005149-20',2022,'Agosto',75,'USD',2025,1408.314343,0,0,20.726015,0,166.418651,215.77381,9.722222,6.973382,0,0,0,0,0,0,0,399.077383,0.189319,0,8,'20228','2022-8-01');</v>
      </c>
    </row>
    <row r="1461" spans="1:36" x14ac:dyDescent="0.2">
      <c r="A1461" s="7" t="s">
        <v>117</v>
      </c>
      <c r="B1461" t="s">
        <v>105</v>
      </c>
      <c r="C1461" t="s">
        <v>382</v>
      </c>
      <c r="D1461">
        <v>2022</v>
      </c>
      <c r="E1461" t="s">
        <v>52</v>
      </c>
      <c r="F1461" s="5">
        <v>30</v>
      </c>
      <c r="G1461" t="s">
        <v>134</v>
      </c>
      <c r="H1461" s="5">
        <v>900</v>
      </c>
      <c r="I1461" s="5">
        <v>460.50741071271818</v>
      </c>
      <c r="J1461" s="5">
        <v>0</v>
      </c>
      <c r="K1461" s="5">
        <v>0</v>
      </c>
      <c r="L1461" s="5">
        <v>8.2904058591027621</v>
      </c>
      <c r="M1461" s="5">
        <v>0</v>
      </c>
      <c r="N1461" s="5">
        <v>29.670310233825038</v>
      </c>
      <c r="O1461" s="5">
        <v>38.469701793484028</v>
      </c>
      <c r="P1461" s="5">
        <v>1.7333474831087055</v>
      </c>
      <c r="Q1461" s="5">
        <v>3.0992808560999072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f t="shared" si="109"/>
        <v>73.04836793231101</v>
      </c>
      <c r="Z1461" s="5">
        <v>7.5727565793332383E-2</v>
      </c>
      <c r="AA1461" s="5">
        <v>0</v>
      </c>
      <c r="AB1461" s="5">
        <f>VLOOKUP($E1461,Parametros!$B$3:$F$14,2,FALSE)</f>
        <v>8</v>
      </c>
      <c r="AC1461" s="5" t="str">
        <f>VLOOKUP($E1461,Parametros!$B$3:$F$14,4,FALSE)</f>
        <v>20228</v>
      </c>
      <c r="AD1461" s="5" t="str">
        <f>VLOOKUP($E1461,Parametros!$B$3:$F$14,5,FALSE)</f>
        <v>2022-8-01</v>
      </c>
      <c r="AE1461" s="5">
        <v>0</v>
      </c>
      <c r="AF1461" t="s">
        <v>438</v>
      </c>
      <c r="AG1461" t="s">
        <v>455</v>
      </c>
      <c r="AH1461" s="40">
        <f t="shared" si="110"/>
        <v>358.15381549586817</v>
      </c>
      <c r="AJ1461" t="str">
        <f t="shared" si="106"/>
        <v>INSERT INTO TABLA_PRESUPUESTO VALUES ('VSR','80223-C','14005056-20',2022,'Agosto',30,'USD',900,460.507411,0,0,8.290406,0,29.67031,38.469702,1.733347,3.099281,0,0,0,0,0,0,0,73.048368,0.075728,0,8,'20228','2022-8-01');</v>
      </c>
    </row>
    <row r="1462" spans="1:36" x14ac:dyDescent="0.2">
      <c r="A1462" s="7" t="s">
        <v>117</v>
      </c>
      <c r="B1462" t="s">
        <v>105</v>
      </c>
      <c r="C1462" t="s">
        <v>383</v>
      </c>
      <c r="D1462">
        <v>2022</v>
      </c>
      <c r="E1462" t="s">
        <v>52</v>
      </c>
      <c r="F1462" s="5">
        <v>22.5</v>
      </c>
      <c r="G1462" t="s">
        <v>134</v>
      </c>
      <c r="H1462" s="5">
        <v>675</v>
      </c>
      <c r="I1462" s="5">
        <v>330.0075191122765</v>
      </c>
      <c r="J1462" s="5">
        <v>0</v>
      </c>
      <c r="K1462" s="5">
        <v>0</v>
      </c>
      <c r="L1462" s="5">
        <v>6.2178043943270715</v>
      </c>
      <c r="M1462" s="5">
        <v>0</v>
      </c>
      <c r="N1462" s="5">
        <v>22.252732675368776</v>
      </c>
      <c r="O1462" s="5">
        <v>28.852276345113019</v>
      </c>
      <c r="P1462" s="5">
        <v>1.3000106123315291</v>
      </c>
      <c r="Q1462" s="5">
        <v>2.3244606420749303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f t="shared" si="109"/>
        <v>54.78627594923325</v>
      </c>
      <c r="Z1462" s="5">
        <v>5.679567434499929E-2</v>
      </c>
      <c r="AA1462" s="5">
        <v>0</v>
      </c>
      <c r="AB1462" s="5">
        <f>VLOOKUP($E1462,Parametros!$B$3:$F$14,2,FALSE)</f>
        <v>8</v>
      </c>
      <c r="AC1462" s="5" t="str">
        <f>VLOOKUP($E1462,Parametros!$B$3:$F$14,4,FALSE)</f>
        <v>20228</v>
      </c>
      <c r="AD1462" s="5" t="str">
        <f>VLOOKUP($E1462,Parametros!$B$3:$F$14,5,FALSE)</f>
        <v>2022-8-01</v>
      </c>
      <c r="AE1462" s="5">
        <v>0</v>
      </c>
      <c r="AF1462" t="s">
        <v>438</v>
      </c>
      <c r="AG1462" t="s">
        <v>455</v>
      </c>
      <c r="AH1462" s="40">
        <f t="shared" si="110"/>
        <v>283.98840054416326</v>
      </c>
      <c r="AJ1462" t="str">
        <f t="shared" si="106"/>
        <v>INSERT INTO TABLA_PRESUPUESTO VALUES ('VSR','80223-C','14005019-19',2022,'Agosto',22.5,'USD',675,330.007519,0,0,6.217804,0,22.252733,28.852276,1.300011,2.324461,0,0,0,0,0,0,0,54.786276,0.056796,0,8,'20228','2022-8-01');</v>
      </c>
    </row>
    <row r="1463" spans="1:36" x14ac:dyDescent="0.2">
      <c r="A1463" s="7" t="s">
        <v>117</v>
      </c>
      <c r="B1463" t="s">
        <v>105</v>
      </c>
      <c r="C1463" t="s">
        <v>384</v>
      </c>
      <c r="D1463">
        <v>2022</v>
      </c>
      <c r="E1463" t="s">
        <v>52</v>
      </c>
      <c r="F1463" s="5">
        <v>30</v>
      </c>
      <c r="G1463" t="s">
        <v>134</v>
      </c>
      <c r="H1463" s="5">
        <v>900</v>
      </c>
      <c r="I1463" s="5">
        <v>440.01002548303541</v>
      </c>
      <c r="J1463" s="5">
        <v>0</v>
      </c>
      <c r="K1463" s="5">
        <v>0</v>
      </c>
      <c r="L1463" s="5">
        <v>8.2904058591027621</v>
      </c>
      <c r="M1463" s="5">
        <v>0</v>
      </c>
      <c r="N1463" s="5">
        <v>29.670310233825038</v>
      </c>
      <c r="O1463" s="5">
        <v>38.469701793484028</v>
      </c>
      <c r="P1463" s="5">
        <v>1.7333474831087055</v>
      </c>
      <c r="Q1463" s="5">
        <v>3.0992808560999072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f t="shared" si="109"/>
        <v>73.04836793231101</v>
      </c>
      <c r="Z1463" s="5">
        <v>7.5727565793332383E-2</v>
      </c>
      <c r="AA1463" s="5">
        <v>0</v>
      </c>
      <c r="AB1463" s="5">
        <f>VLOOKUP($E1463,Parametros!$B$3:$F$14,2,FALSE)</f>
        <v>8</v>
      </c>
      <c r="AC1463" s="5" t="str">
        <f>VLOOKUP($E1463,Parametros!$B$3:$F$14,4,FALSE)</f>
        <v>20228</v>
      </c>
      <c r="AD1463" s="5" t="str">
        <f>VLOOKUP($E1463,Parametros!$B$3:$F$14,5,FALSE)</f>
        <v>2022-8-01</v>
      </c>
      <c r="AE1463" s="5">
        <v>0</v>
      </c>
      <c r="AF1463" t="s">
        <v>438</v>
      </c>
      <c r="AG1463" t="s">
        <v>455</v>
      </c>
      <c r="AH1463" s="40">
        <f t="shared" si="110"/>
        <v>378.65120072555095</v>
      </c>
      <c r="AJ1463" t="str">
        <f t="shared" si="106"/>
        <v>INSERT INTO TABLA_PRESUPUESTO VALUES ('VSR','80223-C','14005050-20',2022,'Agosto',30,'USD',900,440.010025,0,0,8.290406,0,29.67031,38.469702,1.733347,3.099281,0,0,0,0,0,0,0,73.048368,0.075728,0,8,'20228','2022-8-01');</v>
      </c>
    </row>
    <row r="1464" spans="1:36" x14ac:dyDescent="0.2">
      <c r="A1464" s="7" t="s">
        <v>117</v>
      </c>
      <c r="B1464" t="s">
        <v>105</v>
      </c>
      <c r="C1464" t="s">
        <v>385</v>
      </c>
      <c r="D1464">
        <v>2022</v>
      </c>
      <c r="E1464" t="s">
        <v>52</v>
      </c>
      <c r="F1464" s="5">
        <v>30</v>
      </c>
      <c r="G1464" t="s">
        <v>134</v>
      </c>
      <c r="H1464" s="5">
        <v>900</v>
      </c>
      <c r="I1464" s="5">
        <v>475.35723774504248</v>
      </c>
      <c r="J1464" s="5">
        <v>0</v>
      </c>
      <c r="K1464" s="5">
        <v>0</v>
      </c>
      <c r="L1464" s="5">
        <v>8.2904058591027621</v>
      </c>
      <c r="M1464" s="5">
        <v>0</v>
      </c>
      <c r="N1464" s="5">
        <v>29.670310233825038</v>
      </c>
      <c r="O1464" s="5">
        <v>38.469701793484028</v>
      </c>
      <c r="P1464" s="5">
        <v>1.7333474831087055</v>
      </c>
      <c r="Q1464" s="5">
        <v>3.0992808560999072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f t="shared" si="109"/>
        <v>73.04836793231101</v>
      </c>
      <c r="Z1464" s="5">
        <v>7.5727565793332383E-2</v>
      </c>
      <c r="AA1464" s="5">
        <v>0</v>
      </c>
      <c r="AB1464" s="5">
        <f>VLOOKUP($E1464,Parametros!$B$3:$F$14,2,FALSE)</f>
        <v>8</v>
      </c>
      <c r="AC1464" s="5" t="str">
        <f>VLOOKUP($E1464,Parametros!$B$3:$F$14,4,FALSE)</f>
        <v>20228</v>
      </c>
      <c r="AD1464" s="5" t="str">
        <f>VLOOKUP($E1464,Parametros!$B$3:$F$14,5,FALSE)</f>
        <v>2022-8-01</v>
      </c>
      <c r="AE1464" s="5">
        <v>0</v>
      </c>
      <c r="AF1464" t="s">
        <v>438</v>
      </c>
      <c r="AG1464" t="s">
        <v>455</v>
      </c>
      <c r="AH1464" s="40">
        <f t="shared" si="110"/>
        <v>343.30398846354382</v>
      </c>
      <c r="AJ1464" t="str">
        <f t="shared" si="106"/>
        <v>INSERT INTO TABLA_PRESUPUESTO VALUES ('VSR','80223-C','14005052-20',2022,'Agosto',30,'USD',900,475.357238,0,0,8.290406,0,29.67031,38.469702,1.733347,3.099281,0,0,0,0,0,0,0,73.048368,0.075728,0,8,'20228','2022-8-01');</v>
      </c>
    </row>
    <row r="1465" spans="1:36" x14ac:dyDescent="0.2">
      <c r="A1465" s="7" t="s">
        <v>117</v>
      </c>
      <c r="B1465" t="s">
        <v>105</v>
      </c>
      <c r="C1465" t="s">
        <v>386</v>
      </c>
      <c r="D1465">
        <v>2022</v>
      </c>
      <c r="E1465" t="s">
        <v>52</v>
      </c>
      <c r="F1465" s="5">
        <v>22.5</v>
      </c>
      <c r="G1465" t="s">
        <v>134</v>
      </c>
      <c r="H1465" s="5">
        <v>675</v>
      </c>
      <c r="I1465" s="5">
        <v>439.4807144985889</v>
      </c>
      <c r="J1465" s="5">
        <v>0</v>
      </c>
      <c r="K1465" s="5">
        <v>0</v>
      </c>
      <c r="L1465" s="5">
        <v>6.2178043943270715</v>
      </c>
      <c r="M1465" s="5">
        <v>0</v>
      </c>
      <c r="N1465" s="5">
        <v>22.252732675368776</v>
      </c>
      <c r="O1465" s="5">
        <v>28.852276345113019</v>
      </c>
      <c r="P1465" s="5">
        <v>1.3000106123315291</v>
      </c>
      <c r="Q1465" s="5">
        <v>2.3244606420749303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f t="shared" si="109"/>
        <v>54.78627594923325</v>
      </c>
      <c r="Z1465" s="5">
        <v>5.679567434499929E-2</v>
      </c>
      <c r="AA1465" s="5">
        <v>0</v>
      </c>
      <c r="AB1465" s="5">
        <f>VLOOKUP($E1465,Parametros!$B$3:$F$14,2,FALSE)</f>
        <v>8</v>
      </c>
      <c r="AC1465" s="5" t="str">
        <f>VLOOKUP($E1465,Parametros!$B$3:$F$14,4,FALSE)</f>
        <v>20228</v>
      </c>
      <c r="AD1465" s="5" t="str">
        <f>VLOOKUP($E1465,Parametros!$B$3:$F$14,5,FALSE)</f>
        <v>2022-8-01</v>
      </c>
      <c r="AE1465" s="5">
        <v>0</v>
      </c>
      <c r="AF1465" t="s">
        <v>438</v>
      </c>
      <c r="AG1465" t="s">
        <v>455</v>
      </c>
      <c r="AH1465" s="40">
        <f t="shared" si="110"/>
        <v>174.51520515785077</v>
      </c>
      <c r="AJ1465" t="str">
        <f t="shared" si="106"/>
        <v>INSERT INTO TABLA_PRESUPUESTO VALUES ('VSR','80223-C','14004612-18',2022,'Agosto',22.5,'USD',675,439.480714,0,0,6.217804,0,22.252733,28.852276,1.300011,2.324461,0,0,0,0,0,0,0,54.786276,0.056796,0,8,'20228','2022-8-01');</v>
      </c>
    </row>
    <row r="1466" spans="1:36" x14ac:dyDescent="0.2">
      <c r="A1466" s="7" t="s">
        <v>117</v>
      </c>
      <c r="B1466" t="s">
        <v>105</v>
      </c>
      <c r="C1466" t="s">
        <v>387</v>
      </c>
      <c r="D1466">
        <v>2022</v>
      </c>
      <c r="E1466" t="s">
        <v>52</v>
      </c>
      <c r="F1466" s="5">
        <v>22.5</v>
      </c>
      <c r="G1466" t="s">
        <v>134</v>
      </c>
      <c r="H1466" s="5">
        <v>675</v>
      </c>
      <c r="I1466" s="5">
        <v>317.20015612463499</v>
      </c>
      <c r="J1466" s="5">
        <v>0</v>
      </c>
      <c r="K1466" s="5">
        <v>0</v>
      </c>
      <c r="L1466" s="5">
        <v>6.2178043943270715</v>
      </c>
      <c r="M1466" s="5">
        <v>0</v>
      </c>
      <c r="N1466" s="5">
        <v>22.252732675368776</v>
      </c>
      <c r="O1466" s="5">
        <v>28.852276345113019</v>
      </c>
      <c r="P1466" s="5">
        <v>1.3000106123315291</v>
      </c>
      <c r="Q1466" s="5">
        <v>2.3244606420749303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f t="shared" si="109"/>
        <v>54.78627594923325</v>
      </c>
      <c r="Z1466" s="5">
        <v>5.679567434499929E-2</v>
      </c>
      <c r="AA1466" s="5">
        <v>0</v>
      </c>
      <c r="AB1466" s="5">
        <f>VLOOKUP($E1466,Parametros!$B$3:$F$14,2,FALSE)</f>
        <v>8</v>
      </c>
      <c r="AC1466" s="5" t="str">
        <f>VLOOKUP($E1466,Parametros!$B$3:$F$14,4,FALSE)</f>
        <v>20228</v>
      </c>
      <c r="AD1466" s="5" t="str">
        <f>VLOOKUP($E1466,Parametros!$B$3:$F$14,5,FALSE)</f>
        <v>2022-8-01</v>
      </c>
      <c r="AE1466" s="5">
        <v>0</v>
      </c>
      <c r="AF1466" t="s">
        <v>438</v>
      </c>
      <c r="AG1466" t="s">
        <v>455</v>
      </c>
      <c r="AH1466" s="40">
        <f t="shared" si="110"/>
        <v>296.79576353180471</v>
      </c>
      <c r="AJ1466" t="str">
        <f t="shared" si="106"/>
        <v>INSERT INTO TABLA_PRESUPUESTO VALUES ('VSR','80223-C','14002505-20',2022,'Agosto',22.5,'USD',675,317.200156,0,0,6.217804,0,22.252733,28.852276,1.300011,2.324461,0,0,0,0,0,0,0,54.786276,0.056796,0,8,'20228','2022-8-01');</v>
      </c>
    </row>
    <row r="1467" spans="1:36" x14ac:dyDescent="0.2">
      <c r="A1467" s="7" t="s">
        <v>117</v>
      </c>
      <c r="B1467" t="s">
        <v>69</v>
      </c>
      <c r="C1467" t="s">
        <v>390</v>
      </c>
      <c r="D1467">
        <v>2022</v>
      </c>
      <c r="E1467" t="s">
        <v>52</v>
      </c>
      <c r="F1467" s="5">
        <v>30</v>
      </c>
      <c r="G1467" t="s">
        <v>134</v>
      </c>
      <c r="H1467" s="5">
        <v>1080</v>
      </c>
      <c r="I1467" s="5">
        <v>569.82449701427356</v>
      </c>
      <c r="J1467" s="5">
        <v>0</v>
      </c>
      <c r="K1467" s="5">
        <v>108</v>
      </c>
      <c r="L1467" s="5">
        <v>8.2904058591027621</v>
      </c>
      <c r="M1467" s="5">
        <v>0</v>
      </c>
      <c r="N1467" s="5">
        <v>46.597222222222221</v>
      </c>
      <c r="O1467" s="5">
        <v>36.458333333333336</v>
      </c>
      <c r="P1467" s="5">
        <v>3.7430555555555562</v>
      </c>
      <c r="Q1467" s="5">
        <v>3.7191370273198889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f t="shared" si="109"/>
        <v>90.593475704224332</v>
      </c>
      <c r="Z1467" s="5">
        <v>7.5727565793332396E-2</v>
      </c>
      <c r="AA1467" s="5">
        <v>0</v>
      </c>
      <c r="AB1467" s="5">
        <f>VLOOKUP($E1467,Parametros!$B$3:$F$14,2,FALSE)</f>
        <v>8</v>
      </c>
      <c r="AC1467" s="5" t="str">
        <f>VLOOKUP($E1467,Parametros!$B$3:$F$14,4,FALSE)</f>
        <v>20228</v>
      </c>
      <c r="AD1467" s="5" t="str">
        <f>VLOOKUP($E1467,Parametros!$B$3:$F$14,5,FALSE)</f>
        <v>2022-8-01</v>
      </c>
      <c r="AE1467" s="5">
        <v>0</v>
      </c>
      <c r="AF1467" t="s">
        <v>456</v>
      </c>
      <c r="AG1467" t="s">
        <v>458</v>
      </c>
      <c r="AH1467" s="40">
        <f t="shared" si="110"/>
        <v>303.29162142239937</v>
      </c>
      <c r="AJ1467" t="str">
        <f t="shared" si="106"/>
        <v>INSERT INTO TABLA_PRESUPUESTO VALUES ('VSR','80099-C','14005038-20',2022,'Agosto',30,'USD',1080,569.824497,0,108,8.290406,0,46.597222,36.458333,3.743056,3.719137,0,0,0,0,0,0,0,90.593476,0.075728,0,8,'20228','2022-8-01');</v>
      </c>
    </row>
    <row r="1468" spans="1:36" x14ac:dyDescent="0.2">
      <c r="A1468" s="7" t="s">
        <v>117</v>
      </c>
      <c r="B1468" t="s">
        <v>69</v>
      </c>
      <c r="C1468" t="s">
        <v>391</v>
      </c>
      <c r="D1468">
        <v>2022</v>
      </c>
      <c r="E1468" t="s">
        <v>52</v>
      </c>
      <c r="F1468" s="5">
        <v>37.5</v>
      </c>
      <c r="G1468" t="s">
        <v>134</v>
      </c>
      <c r="H1468" s="5">
        <v>1350</v>
      </c>
      <c r="I1468" s="5">
        <v>667.57963894579359</v>
      </c>
      <c r="J1468" s="5">
        <v>0</v>
      </c>
      <c r="K1468" s="5">
        <v>135</v>
      </c>
      <c r="L1468" s="5">
        <v>10.363007323878453</v>
      </c>
      <c r="M1468" s="5">
        <v>0</v>
      </c>
      <c r="N1468" s="5">
        <v>58.246527777777779</v>
      </c>
      <c r="O1468" s="5">
        <v>45.572916666666664</v>
      </c>
      <c r="P1468" s="5">
        <v>4.6788194444444446</v>
      </c>
      <c r="Q1468" s="5">
        <v>4.6489212841498606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f t="shared" si="109"/>
        <v>113.24184463028041</v>
      </c>
      <c r="Z1468" s="5">
        <v>9.4659457241665496E-2</v>
      </c>
      <c r="AA1468" s="5">
        <v>0</v>
      </c>
      <c r="AB1468" s="5">
        <f>VLOOKUP($E1468,Parametros!$B$3:$F$14,2,FALSE)</f>
        <v>8</v>
      </c>
      <c r="AC1468" s="5" t="str">
        <f>VLOOKUP($E1468,Parametros!$B$3:$F$14,4,FALSE)</f>
        <v>20228</v>
      </c>
      <c r="AD1468" s="5" t="str">
        <f>VLOOKUP($E1468,Parametros!$B$3:$F$14,5,FALSE)</f>
        <v>2022-8-01</v>
      </c>
      <c r="AE1468" s="5">
        <v>0</v>
      </c>
      <c r="AF1468" t="s">
        <v>456</v>
      </c>
      <c r="AG1468" t="s">
        <v>458</v>
      </c>
      <c r="AH1468" s="40">
        <f t="shared" si="110"/>
        <v>423.81550910004745</v>
      </c>
      <c r="AJ1468" t="str">
        <f t="shared" si="106"/>
        <v>INSERT INTO TABLA_PRESUPUESTO VALUES ('VSR','80099-C','14005037-19',2022,'Agosto',37.5,'USD',1350,667.579639,0,135,10.363007,0,58.246528,45.572917,4.678819,4.648921,0,0,0,0,0,0,0,113.241845,0.094659,0,8,'20228','2022-8-01');</v>
      </c>
    </row>
    <row r="1469" spans="1:36" x14ac:dyDescent="0.2">
      <c r="A1469" s="7" t="s">
        <v>117</v>
      </c>
      <c r="B1469" t="s">
        <v>69</v>
      </c>
      <c r="C1469" t="s">
        <v>392</v>
      </c>
      <c r="D1469">
        <v>2022</v>
      </c>
      <c r="E1469" t="s">
        <v>52</v>
      </c>
      <c r="F1469" s="5">
        <v>9</v>
      </c>
      <c r="G1469" t="s">
        <v>134</v>
      </c>
      <c r="H1469" s="5">
        <v>899.64</v>
      </c>
      <c r="I1469" s="5">
        <v>449.20563275895313</v>
      </c>
      <c r="J1469" s="5">
        <v>0</v>
      </c>
      <c r="K1469" s="5">
        <v>18</v>
      </c>
      <c r="L1469" s="5">
        <v>2.4871217577308284</v>
      </c>
      <c r="M1469" s="5">
        <v>0</v>
      </c>
      <c r="N1469" s="5">
        <v>13.979166666666668</v>
      </c>
      <c r="O1469" s="5">
        <v>10.9375</v>
      </c>
      <c r="P1469" s="5">
        <v>1.1229166666666668</v>
      </c>
      <c r="Q1469" s="5">
        <v>3.0980411437574675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f t="shared" si="109"/>
        <v>29.1603427468288</v>
      </c>
      <c r="Z1469" s="5">
        <v>2.271826973799972E-2</v>
      </c>
      <c r="AA1469" s="5">
        <v>0</v>
      </c>
      <c r="AB1469" s="5">
        <f>VLOOKUP($E1469,Parametros!$B$3:$F$14,2,FALSE)</f>
        <v>8</v>
      </c>
      <c r="AC1469" s="5" t="str">
        <f>VLOOKUP($E1469,Parametros!$B$3:$F$14,4,FALSE)</f>
        <v>20228</v>
      </c>
      <c r="AD1469" s="5" t="str">
        <f>VLOOKUP($E1469,Parametros!$B$3:$F$14,5,FALSE)</f>
        <v>2022-8-01</v>
      </c>
      <c r="AE1469" s="5">
        <v>0</v>
      </c>
      <c r="AF1469" t="s">
        <v>456</v>
      </c>
      <c r="AG1469" t="s">
        <v>458</v>
      </c>
      <c r="AH1469" s="40">
        <f t="shared" si="110"/>
        <v>400.78690273648721</v>
      </c>
      <c r="AJ1469" t="str">
        <f t="shared" si="106"/>
        <v>INSERT INTO TABLA_PRESUPUESTO VALUES ('VSR','80099-C','14005066-17',2022,'Agosto',9,'USD',899.64,449.205633,0,18,2.487122,0,13.979167,10.9375,1.122917,3.098041,0,0,0,0,0,0,0,29.160343,0.022718,0,8,'20228','2022-8-01');</v>
      </c>
    </row>
    <row r="1470" spans="1:36" x14ac:dyDescent="0.2">
      <c r="A1470" s="7" t="s">
        <v>117</v>
      </c>
      <c r="B1470" t="s">
        <v>69</v>
      </c>
      <c r="C1470" t="s">
        <v>259</v>
      </c>
      <c r="D1470">
        <v>2022</v>
      </c>
      <c r="E1470" t="s">
        <v>52</v>
      </c>
      <c r="F1470" s="5">
        <v>45</v>
      </c>
      <c r="G1470" t="s">
        <v>134</v>
      </c>
      <c r="H1470" s="5">
        <v>1755</v>
      </c>
      <c r="I1470" s="5">
        <v>763.02782609717781</v>
      </c>
      <c r="J1470" s="5">
        <v>0</v>
      </c>
      <c r="K1470" s="5">
        <v>90</v>
      </c>
      <c r="L1470" s="5">
        <v>12.435608788654143</v>
      </c>
      <c r="M1470" s="5">
        <v>0</v>
      </c>
      <c r="N1470" s="5">
        <v>69.895833333333329</v>
      </c>
      <c r="O1470" s="5">
        <v>54.6875</v>
      </c>
      <c r="P1470" s="5">
        <v>5.6145833333333339</v>
      </c>
      <c r="Q1470" s="5">
        <v>6.0435976693948197</v>
      </c>
      <c r="R1470" s="5">
        <v>0</v>
      </c>
      <c r="S1470" s="5">
        <v>0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f t="shared" si="109"/>
        <v>136.35510568475146</v>
      </c>
      <c r="Z1470" s="5">
        <v>0.11359134868999859</v>
      </c>
      <c r="AA1470" s="5">
        <v>0</v>
      </c>
      <c r="AB1470" s="5">
        <f>VLOOKUP($E1470,Parametros!$B$3:$F$14,2,FALSE)</f>
        <v>8</v>
      </c>
      <c r="AC1470" s="5" t="str">
        <f>VLOOKUP($E1470,Parametros!$B$3:$F$14,4,FALSE)</f>
        <v>20228</v>
      </c>
      <c r="AD1470" s="5" t="str">
        <f>VLOOKUP($E1470,Parametros!$B$3:$F$14,5,FALSE)</f>
        <v>2022-8-01</v>
      </c>
      <c r="AE1470" s="5">
        <v>0</v>
      </c>
      <c r="AF1470" t="s">
        <v>456</v>
      </c>
      <c r="AG1470" t="s">
        <v>458</v>
      </c>
      <c r="AH1470" s="40">
        <f t="shared" si="110"/>
        <v>753.18145942941658</v>
      </c>
      <c r="AJ1470" t="str">
        <f t="shared" si="106"/>
        <v>INSERT INTO TABLA_PRESUPUESTO VALUES ('VSR','80099-C','14005051-21',2022,'Agosto',45,'USD',1755,763.027826,0,90,12.435609,0,69.895833,54.6875,5.614583,6.043598,0,0,0,0,0,0,0,136.355106,0.113591,0,8,'20228','2022-8-01');</v>
      </c>
    </row>
    <row r="1471" spans="1:36" x14ac:dyDescent="0.2">
      <c r="A1471" s="7" t="s">
        <v>117</v>
      </c>
      <c r="B1471" t="s">
        <v>69</v>
      </c>
      <c r="C1471" t="s">
        <v>250</v>
      </c>
      <c r="D1471">
        <v>2022</v>
      </c>
      <c r="E1471" t="s">
        <v>52</v>
      </c>
      <c r="F1471" s="5">
        <v>21</v>
      </c>
      <c r="G1471" t="s">
        <v>134</v>
      </c>
      <c r="H1471" s="5">
        <v>819</v>
      </c>
      <c r="I1471" s="5">
        <v>300.96654160965932</v>
      </c>
      <c r="J1471" s="5">
        <v>0</v>
      </c>
      <c r="K1471" s="5">
        <v>42</v>
      </c>
      <c r="L1471" s="5">
        <v>5.8032841013719336</v>
      </c>
      <c r="M1471" s="5">
        <v>0</v>
      </c>
      <c r="N1471" s="5">
        <v>32.618055555555557</v>
      </c>
      <c r="O1471" s="5">
        <v>25.520833333333332</v>
      </c>
      <c r="P1471" s="5">
        <v>2.620138888888889</v>
      </c>
      <c r="Q1471" s="5">
        <v>2.8203455790509158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f t="shared" si="109"/>
        <v>63.632382652884026</v>
      </c>
      <c r="Z1471" s="5">
        <v>5.3009296055332673E-2</v>
      </c>
      <c r="AA1471" s="5">
        <v>0</v>
      </c>
      <c r="AB1471" s="5">
        <f>VLOOKUP($E1471,Parametros!$B$3:$F$14,2,FALSE)</f>
        <v>8</v>
      </c>
      <c r="AC1471" s="5" t="str">
        <f>VLOOKUP($E1471,Parametros!$B$3:$F$14,4,FALSE)</f>
        <v>20228</v>
      </c>
      <c r="AD1471" s="5" t="str">
        <f>VLOOKUP($E1471,Parametros!$B$3:$F$14,5,FALSE)</f>
        <v>2022-8-01</v>
      </c>
      <c r="AE1471" s="5">
        <v>0</v>
      </c>
      <c r="AF1471" t="s">
        <v>456</v>
      </c>
      <c r="AG1471" t="s">
        <v>458</v>
      </c>
      <c r="AH1471" s="40">
        <f t="shared" si="110"/>
        <v>406.59779163608471</v>
      </c>
      <c r="AJ1471" t="str">
        <f t="shared" si="106"/>
        <v>INSERT INTO TABLA_PRESUPUESTO VALUES ('VSR','80099-C','14005055-21',2022,'Agosto',21,'USD',819,300.966542,0,42,5.803284,0,32.618056,25.520833,2.620139,2.820346,0,0,0,0,0,0,0,63.632383,0.053009,0,8,'20228','2022-8-01');</v>
      </c>
    </row>
    <row r="1472" spans="1:36" x14ac:dyDescent="0.2">
      <c r="A1472" s="7" t="s">
        <v>117</v>
      </c>
      <c r="B1472" t="s">
        <v>69</v>
      </c>
      <c r="C1472" t="s">
        <v>132</v>
      </c>
      <c r="D1472">
        <v>2022</v>
      </c>
      <c r="E1472" t="s">
        <v>52</v>
      </c>
      <c r="F1472" s="5">
        <v>60</v>
      </c>
      <c r="G1472" t="s">
        <v>134</v>
      </c>
      <c r="H1472" s="5">
        <v>3600</v>
      </c>
      <c r="I1472" s="5">
        <v>1926.3137667696406</v>
      </c>
      <c r="J1472" s="5">
        <v>0</v>
      </c>
      <c r="K1472" s="5">
        <v>120</v>
      </c>
      <c r="L1472" s="5">
        <v>16.580811718205524</v>
      </c>
      <c r="M1472" s="5">
        <v>0</v>
      </c>
      <c r="N1472" s="5">
        <v>93.194444444444443</v>
      </c>
      <c r="O1472" s="5">
        <v>72.916666666666671</v>
      </c>
      <c r="P1472" s="5">
        <v>7.4861111111111125</v>
      </c>
      <c r="Q1472" s="5">
        <v>12.397123424399629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f t="shared" si="109"/>
        <v>186.14580077820852</v>
      </c>
      <c r="Z1472" s="5">
        <v>0.15145513158666479</v>
      </c>
      <c r="AA1472" s="5">
        <v>0</v>
      </c>
      <c r="AB1472" s="5">
        <f>VLOOKUP($E1472,Parametros!$B$3:$F$14,2,FALSE)</f>
        <v>8</v>
      </c>
      <c r="AC1472" s="5" t="str">
        <f>VLOOKUP($E1472,Parametros!$B$3:$F$14,4,FALSE)</f>
        <v>20228</v>
      </c>
      <c r="AD1472" s="5" t="str">
        <f>VLOOKUP($E1472,Parametros!$B$3:$F$14,5,FALSE)</f>
        <v>2022-8-01</v>
      </c>
      <c r="AE1472" s="5">
        <v>0</v>
      </c>
      <c r="AF1472" t="s">
        <v>456</v>
      </c>
      <c r="AG1472" t="s">
        <v>458</v>
      </c>
      <c r="AH1472" s="40">
        <f t="shared" si="110"/>
        <v>1350.9596207339455</v>
      </c>
      <c r="AJ1472" t="str">
        <f t="shared" si="106"/>
        <v>INSERT INTO TABLA_PRESUPUESTO VALUES ('VSR','80099-C','14005075-18',2022,'Agosto',60,'USD',3600,1926.313767,0,120,16.580812,0,93.194444,72.916667,7.486111,12.397123,0,0,0,0,0,0,0,186.145801,0.151455,0,8,'20228','2022-8-01');</v>
      </c>
    </row>
    <row r="1473" spans="1:36" x14ac:dyDescent="0.2">
      <c r="A1473" s="7" t="s">
        <v>117</v>
      </c>
      <c r="B1473" t="s">
        <v>69</v>
      </c>
      <c r="C1473" t="s">
        <v>393</v>
      </c>
      <c r="D1473">
        <v>2022</v>
      </c>
      <c r="E1473" t="s">
        <v>52</v>
      </c>
      <c r="F1473" s="5">
        <v>60</v>
      </c>
      <c r="G1473" t="s">
        <v>134</v>
      </c>
      <c r="H1473" s="5">
        <v>3600</v>
      </c>
      <c r="I1473" s="5">
        <v>1441.0501179152188</v>
      </c>
      <c r="J1473" s="5">
        <v>0</v>
      </c>
      <c r="K1473" s="5">
        <v>120</v>
      </c>
      <c r="L1473" s="5">
        <v>16.580811718205524</v>
      </c>
      <c r="M1473" s="5">
        <v>0</v>
      </c>
      <c r="N1473" s="5">
        <v>93.194444444444443</v>
      </c>
      <c r="O1473" s="5">
        <v>72.916666666666671</v>
      </c>
      <c r="P1473" s="5">
        <v>7.4861111111111125</v>
      </c>
      <c r="Q1473" s="5">
        <v>12.397123424399629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f t="shared" si="109"/>
        <v>186.14580077820852</v>
      </c>
      <c r="Z1473" s="5">
        <v>0.15145513158666479</v>
      </c>
      <c r="AA1473" s="5">
        <v>0</v>
      </c>
      <c r="AB1473" s="5">
        <f>VLOOKUP($E1473,Parametros!$B$3:$F$14,2,FALSE)</f>
        <v>8</v>
      </c>
      <c r="AC1473" s="5" t="str">
        <f>VLOOKUP($E1473,Parametros!$B$3:$F$14,4,FALSE)</f>
        <v>20228</v>
      </c>
      <c r="AD1473" s="5" t="str">
        <f>VLOOKUP($E1473,Parametros!$B$3:$F$14,5,FALSE)</f>
        <v>2022-8-01</v>
      </c>
      <c r="AE1473" s="5">
        <v>0</v>
      </c>
      <c r="AF1473" t="s">
        <v>456</v>
      </c>
      <c r="AG1473" t="s">
        <v>458</v>
      </c>
      <c r="AH1473" s="40">
        <f t="shared" si="110"/>
        <v>1836.2232695883672</v>
      </c>
      <c r="AJ1473" t="str">
        <f t="shared" si="106"/>
        <v>INSERT INTO TABLA_PRESUPUESTO VALUES ('VSR','80099-C','14005069-15',2022,'Agosto',60,'USD',3600,1441.050118,0,120,16.580812,0,93.194444,72.916667,7.486111,12.397123,0,0,0,0,0,0,0,186.145801,0.151455,0,8,'20228','2022-8-01');</v>
      </c>
    </row>
    <row r="1474" spans="1:36" x14ac:dyDescent="0.2">
      <c r="A1474" s="7" t="s">
        <v>117</v>
      </c>
      <c r="B1474" t="s">
        <v>112</v>
      </c>
      <c r="C1474" t="s">
        <v>218</v>
      </c>
      <c r="D1474">
        <v>2022</v>
      </c>
      <c r="E1474" t="s">
        <v>52</v>
      </c>
      <c r="F1474" s="5">
        <v>60</v>
      </c>
      <c r="G1474" t="s">
        <v>134</v>
      </c>
      <c r="H1474" s="5">
        <v>2400</v>
      </c>
      <c r="I1474" s="5">
        <v>1154.4057118825262</v>
      </c>
      <c r="J1474" s="5">
        <v>0</v>
      </c>
      <c r="K1474" s="5">
        <v>240</v>
      </c>
      <c r="L1474" s="5">
        <v>16.580811718205524</v>
      </c>
      <c r="M1474" s="5">
        <v>0</v>
      </c>
      <c r="N1474" s="5">
        <v>12.979797979797979</v>
      </c>
      <c r="O1474" s="5">
        <v>26.515151515151516</v>
      </c>
      <c r="P1474" s="5">
        <v>2.7222222222222223</v>
      </c>
      <c r="Q1474" s="5">
        <v>8.2647489495997526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f t="shared" si="109"/>
        <v>50.633375798358131</v>
      </c>
      <c r="Z1474" s="5">
        <v>0.15145513158666479</v>
      </c>
      <c r="AA1474" s="5">
        <v>0</v>
      </c>
      <c r="AB1474" s="5">
        <f>VLOOKUP($E1474,Parametros!$B$3:$F$14,2,FALSE)</f>
        <v>8</v>
      </c>
      <c r="AC1474" s="5" t="str">
        <f>VLOOKUP($E1474,Parametros!$B$3:$F$14,4,FALSE)</f>
        <v>20228</v>
      </c>
      <c r="AD1474" s="5" t="str">
        <f>VLOOKUP($E1474,Parametros!$B$3:$F$14,5,FALSE)</f>
        <v>2022-8-01</v>
      </c>
      <c r="AE1474" s="5">
        <v>0</v>
      </c>
      <c r="AF1474" t="s">
        <v>456</v>
      </c>
      <c r="AG1474" t="s">
        <v>459</v>
      </c>
      <c r="AH1474" s="40">
        <f t="shared" si="110"/>
        <v>938.38010060091017</v>
      </c>
      <c r="AJ1474" t="str">
        <f t="shared" si="106"/>
        <v>INSERT INTO TABLA_PRESUPUESTO VALUES ('VSR','Crip_Japon','14004898-18',2022,'Agosto',60,'USD',2400,1154.405712,0,240,16.580812,0,12.979798,26.515152,2.722222,8.264749,0,0,0,0,0,0,0,50.633376,0.151455,0,8,'20228','2022-8-01');</v>
      </c>
    </row>
    <row r="1475" spans="1:36" x14ac:dyDescent="0.2">
      <c r="A1475" s="7" t="s">
        <v>117</v>
      </c>
      <c r="B1475" t="s">
        <v>112</v>
      </c>
      <c r="C1475" t="s">
        <v>219</v>
      </c>
      <c r="D1475">
        <v>2022</v>
      </c>
      <c r="E1475" t="s">
        <v>52</v>
      </c>
      <c r="F1475" s="5">
        <v>60</v>
      </c>
      <c r="G1475" t="s">
        <v>134</v>
      </c>
      <c r="H1475" s="5">
        <v>2400</v>
      </c>
      <c r="I1475" s="5">
        <v>1044.6570542438321</v>
      </c>
      <c r="J1475" s="5">
        <v>0</v>
      </c>
      <c r="K1475" s="5">
        <v>240</v>
      </c>
      <c r="L1475" s="5">
        <v>16.580811718205524</v>
      </c>
      <c r="M1475" s="5">
        <v>0</v>
      </c>
      <c r="N1475" s="5">
        <v>12.979797979797979</v>
      </c>
      <c r="O1475" s="5">
        <v>26.515151515151516</v>
      </c>
      <c r="P1475" s="5">
        <v>2.7222222222222223</v>
      </c>
      <c r="Q1475" s="5">
        <v>8.2647489495997526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f t="shared" si="109"/>
        <v>50.633375798358131</v>
      </c>
      <c r="Z1475" s="5">
        <v>0.15145513158666479</v>
      </c>
      <c r="AA1475" s="5">
        <v>0</v>
      </c>
      <c r="AB1475" s="5">
        <f>VLOOKUP($E1475,Parametros!$B$3:$F$14,2,FALSE)</f>
        <v>8</v>
      </c>
      <c r="AC1475" s="5" t="str">
        <f>VLOOKUP($E1475,Parametros!$B$3:$F$14,4,FALSE)</f>
        <v>20228</v>
      </c>
      <c r="AD1475" s="5" t="str">
        <f>VLOOKUP($E1475,Parametros!$B$3:$F$14,5,FALSE)</f>
        <v>2022-8-01</v>
      </c>
      <c r="AE1475" s="5">
        <v>0</v>
      </c>
      <c r="AF1475" t="s">
        <v>456</v>
      </c>
      <c r="AG1475" t="s">
        <v>459</v>
      </c>
      <c r="AH1475" s="40">
        <f t="shared" si="110"/>
        <v>1048.1287582396042</v>
      </c>
      <c r="AJ1475" t="str">
        <f t="shared" si="106"/>
        <v>INSERT INTO TABLA_PRESUPUESTO VALUES ('VSR','Crip_Japon','14004900-18',2022,'Agosto',60,'USD',2400,1044.657054,0,240,16.580812,0,12.979798,26.515152,2.722222,8.264749,0,0,0,0,0,0,0,50.633376,0.151455,0,8,'20228','2022-8-01');</v>
      </c>
    </row>
    <row r="1476" spans="1:36" x14ac:dyDescent="0.2">
      <c r="A1476" s="7" t="s">
        <v>117</v>
      </c>
      <c r="B1476" t="s">
        <v>112</v>
      </c>
      <c r="C1476" t="s">
        <v>394</v>
      </c>
      <c r="D1476">
        <v>2022</v>
      </c>
      <c r="E1476" t="s">
        <v>52</v>
      </c>
      <c r="F1476" s="5">
        <v>60</v>
      </c>
      <c r="G1476" t="s">
        <v>134</v>
      </c>
      <c r="H1476" s="5">
        <v>2400</v>
      </c>
      <c r="I1476" s="5">
        <v>978.45689261783207</v>
      </c>
      <c r="J1476" s="5">
        <v>0</v>
      </c>
      <c r="K1476" s="5">
        <v>240</v>
      </c>
      <c r="L1476" s="5">
        <v>16.580811718205524</v>
      </c>
      <c r="M1476" s="5">
        <v>0</v>
      </c>
      <c r="N1476" s="5">
        <v>12.979797979797979</v>
      </c>
      <c r="O1476" s="5">
        <v>26.515151515151516</v>
      </c>
      <c r="P1476" s="5">
        <v>2.7222222222222223</v>
      </c>
      <c r="Q1476" s="5">
        <v>8.2647489495997526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f t="shared" si="109"/>
        <v>50.633375798358131</v>
      </c>
      <c r="Z1476" s="5">
        <v>0.15145513158666479</v>
      </c>
      <c r="AA1476" s="5">
        <v>0</v>
      </c>
      <c r="AB1476" s="5">
        <f>VLOOKUP($E1476,Parametros!$B$3:$F$14,2,FALSE)</f>
        <v>8</v>
      </c>
      <c r="AC1476" s="5" t="str">
        <f>VLOOKUP($E1476,Parametros!$B$3:$F$14,4,FALSE)</f>
        <v>20228</v>
      </c>
      <c r="AD1476" s="5" t="str">
        <f>VLOOKUP($E1476,Parametros!$B$3:$F$14,5,FALSE)</f>
        <v>2022-8-01</v>
      </c>
      <c r="AE1476" s="5">
        <v>0</v>
      </c>
      <c r="AF1476" t="s">
        <v>456</v>
      </c>
      <c r="AG1476" t="s">
        <v>459</v>
      </c>
      <c r="AH1476" s="40">
        <f t="shared" si="110"/>
        <v>1114.3289198656041</v>
      </c>
      <c r="AJ1476" t="str">
        <f t="shared" si="106"/>
        <v>INSERT INTO TABLA_PRESUPUESTO VALUES ('VSR','Crip_Japon','14004794-18',2022,'Agosto',60,'USD',2400,978.456893,0,240,16.580812,0,12.979798,26.515152,2.722222,8.264749,0,0,0,0,0,0,0,50.633376,0.151455,0,8,'20228','2022-8-01');</v>
      </c>
    </row>
    <row r="1477" spans="1:36" x14ac:dyDescent="0.2">
      <c r="A1477" s="7" t="s">
        <v>117</v>
      </c>
      <c r="B1477" t="s">
        <v>71</v>
      </c>
      <c r="C1477" t="s">
        <v>396</v>
      </c>
      <c r="D1477">
        <v>2022</v>
      </c>
      <c r="E1477" t="s">
        <v>52</v>
      </c>
      <c r="F1477" s="5">
        <v>150</v>
      </c>
      <c r="G1477" t="s">
        <v>134</v>
      </c>
      <c r="H1477" s="5">
        <v>4200</v>
      </c>
      <c r="I1477" s="5">
        <v>2128.1005486643726</v>
      </c>
      <c r="J1477" s="5">
        <v>0</v>
      </c>
      <c r="K1477" s="5">
        <v>0</v>
      </c>
      <c r="L1477" s="5">
        <v>41.45202929551381</v>
      </c>
      <c r="M1477" s="5">
        <v>0</v>
      </c>
      <c r="N1477" s="5">
        <v>62.8125</v>
      </c>
      <c r="O1477" s="5">
        <v>90.625</v>
      </c>
      <c r="P1477" s="5">
        <v>5.6145833333333339</v>
      </c>
      <c r="Q1477" s="5">
        <v>14.463310661799568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f t="shared" si="109"/>
        <v>173.89403182409959</v>
      </c>
      <c r="Z1477" s="5">
        <v>0.37863782896666198</v>
      </c>
      <c r="AA1477" s="5">
        <v>0</v>
      </c>
      <c r="AB1477" s="5">
        <f>VLOOKUP($E1477,Parametros!$B$3:$F$14,2,FALSE)</f>
        <v>8</v>
      </c>
      <c r="AC1477" s="5" t="str">
        <f>VLOOKUP($E1477,Parametros!$B$3:$F$14,4,FALSE)</f>
        <v>20228</v>
      </c>
      <c r="AD1477" s="5" t="str">
        <f>VLOOKUP($E1477,Parametros!$B$3:$F$14,5,FALSE)</f>
        <v>2022-8-01</v>
      </c>
      <c r="AE1477" s="5">
        <v>0</v>
      </c>
      <c r="AF1477" t="s">
        <v>456</v>
      </c>
      <c r="AG1477" t="s">
        <v>461</v>
      </c>
      <c r="AH1477" s="40">
        <f t="shared" si="110"/>
        <v>1856.5533902160139</v>
      </c>
      <c r="AJ1477" t="str">
        <f t="shared" si="106"/>
        <v>INSERT INTO TABLA_PRESUPUESTO VALUES ('VSR','80112-C','14004233-21',2022,'Agosto',150,'USD',4200,2128.100549,0,0,41.452029,0,62.8125,90.625,5.614583,14.463311,0,0,0,0,0,0,0,173.894032,0.378638,0,8,'20228','2022-8-01');</v>
      </c>
    </row>
    <row r="1478" spans="1:36" x14ac:dyDescent="0.2">
      <c r="A1478" s="7" t="s">
        <v>117</v>
      </c>
      <c r="B1478" t="s">
        <v>111</v>
      </c>
      <c r="C1478" t="s">
        <v>162</v>
      </c>
      <c r="D1478">
        <v>2022</v>
      </c>
      <c r="E1478" t="s">
        <v>52</v>
      </c>
      <c r="F1478" s="5">
        <v>45</v>
      </c>
      <c r="G1478" t="s">
        <v>134</v>
      </c>
      <c r="H1478" s="5">
        <v>1440</v>
      </c>
      <c r="I1478" s="5">
        <v>3778.1952371958491</v>
      </c>
      <c r="J1478" s="5">
        <v>0</v>
      </c>
      <c r="K1478" s="5">
        <v>0</v>
      </c>
      <c r="L1478" s="5">
        <v>12.435608788654143</v>
      </c>
      <c r="M1478" s="5">
        <v>0</v>
      </c>
      <c r="N1478" s="5">
        <v>19.017857142857142</v>
      </c>
      <c r="O1478" s="5">
        <v>38.839285714285715</v>
      </c>
      <c r="P1478" s="5">
        <v>2.4062500000000004</v>
      </c>
      <c r="Q1478" s="5">
        <v>4.9588493697598519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f t="shared" ref="Y1478:Y1521" si="111">+M1478+N1478+O1478+P1478+T1478+U1478+V1478+Z1478+AA1478+S1478+X1478+Q1478+R1478</f>
        <v>65.335833575592716</v>
      </c>
      <c r="Z1478" s="5">
        <v>0.11359134868999859</v>
      </c>
      <c r="AA1478" s="5">
        <v>0</v>
      </c>
      <c r="AB1478" s="5">
        <f>VLOOKUP($E1478,Parametros!$B$3:$F$14,2,FALSE)</f>
        <v>8</v>
      </c>
      <c r="AC1478" s="5" t="str">
        <f>VLOOKUP($E1478,Parametros!$B$3:$F$14,4,FALSE)</f>
        <v>20228</v>
      </c>
      <c r="AD1478" s="5" t="str">
        <f>VLOOKUP($E1478,Parametros!$B$3:$F$14,5,FALSE)</f>
        <v>2022-8-01</v>
      </c>
      <c r="AE1478" s="5">
        <v>0</v>
      </c>
      <c r="AF1478" t="s">
        <v>456</v>
      </c>
      <c r="AG1478" t="s">
        <v>463</v>
      </c>
      <c r="AH1478" s="40">
        <f t="shared" ref="AH1478:AH1521" si="112">+H1478-SUM(I1478:X1478)-SUM(Z1478:AA1478)</f>
        <v>-2415.9666795600961</v>
      </c>
      <c r="AJ1478" t="str">
        <f t="shared" si="106"/>
        <v>INSERT INTO TABLA_PRESUPUESTO VALUES ('VSR','Crip_Indonesia','14004877-15',2022,'Agosto',45,'USD',1440,3778.195237,0,0,12.435609,0,19.017857,38.839286,2.40625,4.958849,0,0,0,0,0,0,0,65.335834,0.113591,0,8,'20228','2022-8-01');</v>
      </c>
    </row>
    <row r="1479" spans="1:36" x14ac:dyDescent="0.2">
      <c r="A1479" s="7" t="s">
        <v>117</v>
      </c>
      <c r="B1479" t="s">
        <v>111</v>
      </c>
      <c r="C1479" t="s">
        <v>400</v>
      </c>
      <c r="D1479">
        <v>2022</v>
      </c>
      <c r="E1479" t="s">
        <v>52</v>
      </c>
      <c r="F1479" s="5">
        <v>75</v>
      </c>
      <c r="G1479" t="s">
        <v>134</v>
      </c>
      <c r="H1479" s="5">
        <v>1950</v>
      </c>
      <c r="I1479" s="5">
        <v>1132.0840657967456</v>
      </c>
      <c r="J1479" s="5">
        <v>0</v>
      </c>
      <c r="K1479" s="5">
        <v>0</v>
      </c>
      <c r="L1479" s="5">
        <v>20.726014647756905</v>
      </c>
      <c r="M1479" s="5">
        <v>0</v>
      </c>
      <c r="N1479" s="5">
        <v>31.696428571428569</v>
      </c>
      <c r="O1479" s="5">
        <v>64.732142857142861</v>
      </c>
      <c r="P1479" s="5">
        <v>4.010416666666667</v>
      </c>
      <c r="Q1479" s="5">
        <v>6.7151085215497996</v>
      </c>
      <c r="R1479" s="5">
        <v>0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f t="shared" si="111"/>
        <v>107.34341553127123</v>
      </c>
      <c r="Z1479" s="5">
        <v>0.18931891448333099</v>
      </c>
      <c r="AA1479" s="5">
        <v>0</v>
      </c>
      <c r="AB1479" s="5">
        <f>VLOOKUP($E1479,Parametros!$B$3:$F$14,2,FALSE)</f>
        <v>8</v>
      </c>
      <c r="AC1479" s="5" t="str">
        <f>VLOOKUP($E1479,Parametros!$B$3:$F$14,4,FALSE)</f>
        <v>20228</v>
      </c>
      <c r="AD1479" s="5" t="str">
        <f>VLOOKUP($E1479,Parametros!$B$3:$F$14,5,FALSE)</f>
        <v>2022-8-01</v>
      </c>
      <c r="AE1479" s="5">
        <v>0</v>
      </c>
      <c r="AF1479" t="s">
        <v>456</v>
      </c>
      <c r="AG1479" t="s">
        <v>463</v>
      </c>
      <c r="AH1479" s="40">
        <f t="shared" si="112"/>
        <v>689.84650402422596</v>
      </c>
      <c r="AJ1479" t="str">
        <f t="shared" ref="AJ1479:AJ1542" si="113">TRIM(_xlfn.CONCAT("INSERT INTO TABLA_PRESUPUESTO VALUES ('",A1479,"','",B1479,"','",C1479,"',",D1479,",'",E1479,"',",SUBSTITUTE(ROUND(F1479,6),",","."),",'",G1479,"',",SUBSTITUTE(ROUND(H1479,6),",","."),",",SUBSTITUTE(ROUND(I1479,6),",","."),",",SUBSTITUTE(ROUND(J1479,6),",","."),",",SUBSTITUTE(ROUND(K1479,6),",","."),",",SUBSTITUTE(ROUND(L1479,6),",","."),",",SUBSTITUTE(ROUND(M1479,6),",","."),",",SUBSTITUTE(ROUND(N1479,6),",","."),",",SUBSTITUTE(ROUND(O1479,6),",","."),",",SUBSTITUTE(ROUND(P1479,6),",","."),",",SUBSTITUTE(ROUND(Q1479,6),",","."),",",SUBSTITUTE(ROUND(R1479,6),",","."),",",SUBSTITUTE(ROUND(S1479,6),",","."),",",SUBSTITUTE(ROUND(T1479,6),",","."),",",SUBSTITUTE(ROUND(U1479,6),",","."),",",SUBSTITUTE(ROUND(V1479,6),",","."),",",SUBSTITUTE(ROUND(W1479,6),",","."),",",SUBSTITUTE(ROUND(X1479,6),",","."),",",SUBSTITUTE(ROUND(Y1479,6),",","."),",",SUBSTITUTE(ROUND(Z1479,6),",","."),",",SUBSTITUTE(ROUND(AA1479,6),",","."),",",AB1479,",'",AC1479,"','",AD1479,"');"))</f>
        <v>INSERT INTO TABLA_PRESUPUESTO VALUES ('VSR','Crip_Indonesia','14004579-18',2022,'Agosto',75,'USD',1950,1132.084066,0,0,20.726015,0,31.696429,64.732143,4.010417,6.715109,0,0,0,0,0,0,0,107.343416,0.189319,0,8,'20228','2022-8-01');</v>
      </c>
    </row>
    <row r="1480" spans="1:36" x14ac:dyDescent="0.2">
      <c r="A1480" s="7" t="s">
        <v>117</v>
      </c>
      <c r="B1480" t="s">
        <v>111</v>
      </c>
      <c r="C1480" t="s">
        <v>276</v>
      </c>
      <c r="D1480">
        <v>2022</v>
      </c>
      <c r="E1480" t="s">
        <v>52</v>
      </c>
      <c r="F1480" s="5">
        <v>45</v>
      </c>
      <c r="G1480" t="s">
        <v>134</v>
      </c>
      <c r="H1480" s="5">
        <v>1440</v>
      </c>
      <c r="I1480" s="5">
        <v>809.00313269717788</v>
      </c>
      <c r="J1480" s="5">
        <v>0</v>
      </c>
      <c r="K1480" s="5">
        <v>0</v>
      </c>
      <c r="L1480" s="5">
        <v>12.435608788654143</v>
      </c>
      <c r="M1480" s="5">
        <v>326.7</v>
      </c>
      <c r="N1480" s="5">
        <v>19.017857142857142</v>
      </c>
      <c r="O1480" s="5">
        <v>38.839285714285715</v>
      </c>
      <c r="P1480" s="5">
        <v>2.4062500000000004</v>
      </c>
      <c r="Q1480" s="5">
        <v>4.9588493697598519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f t="shared" si="111"/>
        <v>392.03583357559273</v>
      </c>
      <c r="Z1480" s="5">
        <v>0.11359134868999859</v>
      </c>
      <c r="AA1480" s="5">
        <v>0</v>
      </c>
      <c r="AB1480" s="5">
        <f>VLOOKUP($E1480,Parametros!$B$3:$F$14,2,FALSE)</f>
        <v>8</v>
      </c>
      <c r="AC1480" s="5" t="str">
        <f>VLOOKUP($E1480,Parametros!$B$3:$F$14,4,FALSE)</f>
        <v>20228</v>
      </c>
      <c r="AD1480" s="5" t="str">
        <f>VLOOKUP($E1480,Parametros!$B$3:$F$14,5,FALSE)</f>
        <v>2022-8-01</v>
      </c>
      <c r="AE1480" s="5">
        <v>0</v>
      </c>
      <c r="AF1480" t="s">
        <v>456</v>
      </c>
      <c r="AG1480" t="s">
        <v>463</v>
      </c>
      <c r="AH1480" s="40">
        <f t="shared" si="112"/>
        <v>226.52542493857513</v>
      </c>
      <c r="AJ1480" t="str">
        <f t="shared" si="113"/>
        <v>INSERT INTO TABLA_PRESUPUESTO VALUES ('VSR','Crip_Indonesia','14005137-20',2022,'Agosto',45,'USD',1440,809.003133,0,0,12.435609,326.7,19.017857,38.839286,2.40625,4.958849,0,0,0,0,0,0,0,392.035834,0.113591,0,8,'20228','2022-8-01');</v>
      </c>
    </row>
    <row r="1481" spans="1:36" x14ac:dyDescent="0.2">
      <c r="A1481" s="7" t="s">
        <v>117</v>
      </c>
      <c r="B1481" t="s">
        <v>111</v>
      </c>
      <c r="C1481" t="s">
        <v>289</v>
      </c>
      <c r="D1481">
        <v>2022</v>
      </c>
      <c r="E1481" t="s">
        <v>52</v>
      </c>
      <c r="F1481" s="5">
        <v>45</v>
      </c>
      <c r="G1481" t="s">
        <v>134</v>
      </c>
      <c r="H1481" s="5">
        <v>2475</v>
      </c>
      <c r="I1481" s="5">
        <v>1159.4088451404632</v>
      </c>
      <c r="J1481" s="5">
        <v>0</v>
      </c>
      <c r="K1481" s="5">
        <v>0</v>
      </c>
      <c r="L1481" s="5">
        <v>12.435608788654143</v>
      </c>
      <c r="M1481" s="5">
        <v>0</v>
      </c>
      <c r="N1481" s="5">
        <v>19.017857142857142</v>
      </c>
      <c r="O1481" s="5">
        <v>38.839285714285715</v>
      </c>
      <c r="P1481" s="5">
        <v>2.4062500000000004</v>
      </c>
      <c r="Q1481" s="5">
        <v>8.5230223542747456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f t="shared" si="111"/>
        <v>68.900006560107613</v>
      </c>
      <c r="Z1481" s="5">
        <v>0.11359134868999859</v>
      </c>
      <c r="AA1481" s="5">
        <v>0</v>
      </c>
      <c r="AB1481" s="5">
        <f>VLOOKUP($E1481,Parametros!$B$3:$F$14,2,FALSE)</f>
        <v>8</v>
      </c>
      <c r="AC1481" s="5" t="str">
        <f>VLOOKUP($E1481,Parametros!$B$3:$F$14,4,FALSE)</f>
        <v>20228</v>
      </c>
      <c r="AD1481" s="5" t="str">
        <f>VLOOKUP($E1481,Parametros!$B$3:$F$14,5,FALSE)</f>
        <v>2022-8-01</v>
      </c>
      <c r="AE1481" s="5">
        <v>0</v>
      </c>
      <c r="AF1481" t="s">
        <v>456</v>
      </c>
      <c r="AG1481" t="s">
        <v>463</v>
      </c>
      <c r="AH1481" s="40">
        <f t="shared" si="112"/>
        <v>1234.255539510775</v>
      </c>
      <c r="AJ1481" t="str">
        <f t="shared" si="113"/>
        <v>INSERT INTO TABLA_PRESUPUESTO VALUES ('VSR','Crip_Indonesia','14005141-20',2022,'Agosto',45,'USD',2475,1159.408845,0,0,12.435609,0,19.017857,38.839286,2.40625,8.523022,0,0,0,0,0,0,0,68.900007,0.113591,0,8,'20228','2022-8-01');</v>
      </c>
    </row>
    <row r="1482" spans="1:36" x14ac:dyDescent="0.2">
      <c r="A1482" s="7" t="s">
        <v>117</v>
      </c>
      <c r="B1482" t="s">
        <v>111</v>
      </c>
      <c r="C1482" t="s">
        <v>290</v>
      </c>
      <c r="D1482">
        <v>2022</v>
      </c>
      <c r="E1482" t="s">
        <v>52</v>
      </c>
      <c r="F1482" s="5">
        <v>45</v>
      </c>
      <c r="G1482" t="s">
        <v>134</v>
      </c>
      <c r="H1482" s="5">
        <v>2475</v>
      </c>
      <c r="I1482" s="5">
        <v>1104.4478423551368</v>
      </c>
      <c r="J1482" s="5">
        <v>0</v>
      </c>
      <c r="K1482" s="5">
        <v>0</v>
      </c>
      <c r="L1482" s="5">
        <v>12.435608788654143</v>
      </c>
      <c r="M1482" s="5">
        <v>0</v>
      </c>
      <c r="N1482" s="5">
        <v>19.017857142857142</v>
      </c>
      <c r="O1482" s="5">
        <v>38.839285714285715</v>
      </c>
      <c r="P1482" s="5">
        <v>2.4062500000000004</v>
      </c>
      <c r="Q1482" s="5">
        <v>8.5230223542747456</v>
      </c>
      <c r="R1482" s="5">
        <v>0</v>
      </c>
      <c r="S1482" s="5">
        <v>0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f t="shared" si="111"/>
        <v>68.900006560107613</v>
      </c>
      <c r="Z1482" s="5">
        <v>0.11359134868999859</v>
      </c>
      <c r="AA1482" s="5">
        <v>0</v>
      </c>
      <c r="AB1482" s="5">
        <f>VLOOKUP($E1482,Parametros!$B$3:$F$14,2,FALSE)</f>
        <v>8</v>
      </c>
      <c r="AC1482" s="5" t="str">
        <f>VLOOKUP($E1482,Parametros!$B$3:$F$14,4,FALSE)</f>
        <v>20228</v>
      </c>
      <c r="AD1482" s="5" t="str">
        <f>VLOOKUP($E1482,Parametros!$B$3:$F$14,5,FALSE)</f>
        <v>2022-8-01</v>
      </c>
      <c r="AE1482" s="5">
        <v>0</v>
      </c>
      <c r="AF1482" t="s">
        <v>456</v>
      </c>
      <c r="AG1482" t="s">
        <v>463</v>
      </c>
      <c r="AH1482" s="40">
        <f t="shared" si="112"/>
        <v>1289.2165422961014</v>
      </c>
      <c r="AJ1482" t="str">
        <f t="shared" si="113"/>
        <v>INSERT INTO TABLA_PRESUPUESTO VALUES ('VSR','Crip_Indonesia','14005142-20',2022,'Agosto',45,'USD',2475,1104.447842,0,0,12.435609,0,19.017857,38.839286,2.40625,8.523022,0,0,0,0,0,0,0,68.900007,0.113591,0,8,'20228','2022-8-01');</v>
      </c>
    </row>
    <row r="1483" spans="1:36" x14ac:dyDescent="0.2">
      <c r="A1483" s="7" t="s">
        <v>117</v>
      </c>
      <c r="B1483" t="s">
        <v>111</v>
      </c>
      <c r="C1483" t="s">
        <v>191</v>
      </c>
      <c r="D1483">
        <v>2022</v>
      </c>
      <c r="E1483" t="s">
        <v>52</v>
      </c>
      <c r="F1483" s="5">
        <v>45</v>
      </c>
      <c r="G1483" t="s">
        <v>134</v>
      </c>
      <c r="H1483" s="5">
        <v>2475</v>
      </c>
      <c r="I1483" s="5">
        <v>1746.9998478686691</v>
      </c>
      <c r="J1483" s="5">
        <v>0</v>
      </c>
      <c r="K1483" s="5">
        <v>0</v>
      </c>
      <c r="L1483" s="5">
        <v>12.435608788654143</v>
      </c>
      <c r="M1483" s="5">
        <v>0</v>
      </c>
      <c r="N1483" s="5">
        <v>19.017857142857142</v>
      </c>
      <c r="O1483" s="5">
        <v>38.839285714285715</v>
      </c>
      <c r="P1483" s="5">
        <v>2.4062500000000004</v>
      </c>
      <c r="Q1483" s="5">
        <v>8.5230223542747456</v>
      </c>
      <c r="R1483" s="5">
        <v>0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f t="shared" si="111"/>
        <v>68.900006560107613</v>
      </c>
      <c r="Z1483" s="5">
        <v>0.11359134868999859</v>
      </c>
      <c r="AA1483" s="5">
        <v>0</v>
      </c>
      <c r="AB1483" s="5">
        <f>VLOOKUP($E1483,Parametros!$B$3:$F$14,2,FALSE)</f>
        <v>8</v>
      </c>
      <c r="AC1483" s="5" t="str">
        <f>VLOOKUP($E1483,Parametros!$B$3:$F$14,4,FALSE)</f>
        <v>20228</v>
      </c>
      <c r="AD1483" s="5" t="str">
        <f>VLOOKUP($E1483,Parametros!$B$3:$F$14,5,FALSE)</f>
        <v>2022-8-01</v>
      </c>
      <c r="AE1483" s="5">
        <v>0</v>
      </c>
      <c r="AF1483" t="s">
        <v>456</v>
      </c>
      <c r="AG1483" t="s">
        <v>463</v>
      </c>
      <c r="AH1483" s="40">
        <f t="shared" si="112"/>
        <v>646.66453678256914</v>
      </c>
      <c r="AJ1483" t="str">
        <f t="shared" si="113"/>
        <v>INSERT INTO TABLA_PRESUPUESTO VALUES ('VSR','Crip_Indonesia','14005143-17',2022,'Agosto',45,'USD',2475,1746.999848,0,0,12.435609,0,19.017857,38.839286,2.40625,8.523022,0,0,0,0,0,0,0,68.900007,0.113591,0,8,'20228','2022-8-01');</v>
      </c>
    </row>
    <row r="1484" spans="1:36" x14ac:dyDescent="0.2">
      <c r="A1484" s="7" t="s">
        <v>117</v>
      </c>
      <c r="B1484" t="s">
        <v>78</v>
      </c>
      <c r="C1484" t="s">
        <v>401</v>
      </c>
      <c r="D1484">
        <v>2022</v>
      </c>
      <c r="E1484" t="s">
        <v>52</v>
      </c>
      <c r="F1484" s="5">
        <v>30</v>
      </c>
      <c r="G1484" t="s">
        <v>134</v>
      </c>
      <c r="H1484" s="5">
        <v>6480</v>
      </c>
      <c r="I1484" s="5">
        <v>2085.1336967029852</v>
      </c>
      <c r="J1484" s="5">
        <v>0</v>
      </c>
      <c r="K1484" s="5">
        <v>330</v>
      </c>
      <c r="L1484" s="5">
        <v>8.2904058591027621</v>
      </c>
      <c r="M1484" s="5">
        <v>0</v>
      </c>
      <c r="N1484" s="5">
        <v>18.597141875250589</v>
      </c>
      <c r="O1484" s="5">
        <v>25.953662867289079</v>
      </c>
      <c r="P1484" s="5">
        <v>1.6079338259159557</v>
      </c>
      <c r="Q1484" s="5">
        <v>22.314822163919334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f t="shared" si="111"/>
        <v>68.549288298168292</v>
      </c>
      <c r="Z1484" s="5">
        <v>7.5727565793332396E-2</v>
      </c>
      <c r="AA1484" s="5">
        <v>0</v>
      </c>
      <c r="AB1484" s="5">
        <f>VLOOKUP($E1484,Parametros!$B$3:$F$14,2,FALSE)</f>
        <v>8</v>
      </c>
      <c r="AC1484" s="5" t="str">
        <f>VLOOKUP($E1484,Parametros!$B$3:$F$14,4,FALSE)</f>
        <v>20228</v>
      </c>
      <c r="AD1484" s="5" t="str">
        <f>VLOOKUP($E1484,Parametros!$B$3:$F$14,5,FALSE)</f>
        <v>2022-8-01</v>
      </c>
      <c r="AE1484" s="5">
        <v>0</v>
      </c>
      <c r="AF1484" t="s">
        <v>456</v>
      </c>
      <c r="AG1484" t="s">
        <v>464</v>
      </c>
      <c r="AH1484" s="40">
        <f t="shared" si="112"/>
        <v>3988.0266091397434</v>
      </c>
      <c r="AJ1484" t="str">
        <f t="shared" si="113"/>
        <v>INSERT INTO TABLA_PRESUPUESTO VALUES ('VSR','80138-C','14005035-18',2022,'Agosto',30,'USD',6480,2085.133697,0,330,8.290406,0,18.597142,25.953663,1.607934,22.314822,0,0,0,0,0,0,0,68.549288,0.075728,0,8,'20228','2022-8-01');</v>
      </c>
    </row>
    <row r="1485" spans="1:36" x14ac:dyDescent="0.2">
      <c r="A1485" s="7" t="s">
        <v>117</v>
      </c>
      <c r="B1485" t="s">
        <v>78</v>
      </c>
      <c r="C1485" t="s">
        <v>402</v>
      </c>
      <c r="D1485">
        <v>2022</v>
      </c>
      <c r="E1485" t="s">
        <v>52</v>
      </c>
      <c r="F1485" s="5">
        <v>60</v>
      </c>
      <c r="G1485" t="s">
        <v>134</v>
      </c>
      <c r="H1485" s="5">
        <v>9720</v>
      </c>
      <c r="I1485" s="5">
        <v>5023.8079441478867</v>
      </c>
      <c r="J1485" s="5">
        <v>0</v>
      </c>
      <c r="K1485" s="5">
        <v>480</v>
      </c>
      <c r="L1485" s="5">
        <v>16.580811718205524</v>
      </c>
      <c r="M1485" s="5">
        <v>0</v>
      </c>
      <c r="N1485" s="5">
        <v>37.194283750501178</v>
      </c>
      <c r="O1485" s="5">
        <v>51.907325734578158</v>
      </c>
      <c r="P1485" s="5">
        <v>3.2158676518319114</v>
      </c>
      <c r="Q1485" s="5">
        <v>33.472233245878996</v>
      </c>
      <c r="R1485" s="5">
        <v>0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f t="shared" si="111"/>
        <v>125.94116551437691</v>
      </c>
      <c r="Z1485" s="5">
        <v>0.15145513158666479</v>
      </c>
      <c r="AA1485" s="5">
        <v>0</v>
      </c>
      <c r="AB1485" s="5">
        <f>VLOOKUP($E1485,Parametros!$B$3:$F$14,2,FALSE)</f>
        <v>8</v>
      </c>
      <c r="AC1485" s="5" t="str">
        <f>VLOOKUP($E1485,Parametros!$B$3:$F$14,4,FALSE)</f>
        <v>20228</v>
      </c>
      <c r="AD1485" s="5" t="str">
        <f>VLOOKUP($E1485,Parametros!$B$3:$F$14,5,FALSE)</f>
        <v>2022-8-01</v>
      </c>
      <c r="AE1485" s="5">
        <v>0</v>
      </c>
      <c r="AF1485" t="s">
        <v>456</v>
      </c>
      <c r="AG1485" t="s">
        <v>464</v>
      </c>
      <c r="AH1485" s="40">
        <f t="shared" si="112"/>
        <v>4073.6700786195306</v>
      </c>
      <c r="AJ1485" t="str">
        <f t="shared" si="113"/>
        <v>INSERT INTO TABLA_PRESUPUESTO VALUES ('VSR','80138-C','14005036-18',2022,'Agosto',60,'USD',9720,5023.807944,0,480,16.580812,0,37.194284,51.907326,3.215868,33.472233,0,0,0,0,0,0,0,125.941166,0.151455,0,8,'20228','2022-8-01');</v>
      </c>
    </row>
    <row r="1486" spans="1:36" x14ac:dyDescent="0.2">
      <c r="A1486" s="7" t="s">
        <v>117</v>
      </c>
      <c r="B1486" t="s">
        <v>78</v>
      </c>
      <c r="C1486" t="s">
        <v>403</v>
      </c>
      <c r="D1486">
        <v>2022</v>
      </c>
      <c r="E1486" t="s">
        <v>52</v>
      </c>
      <c r="F1486" s="5">
        <v>120</v>
      </c>
      <c r="G1486" t="s">
        <v>134</v>
      </c>
      <c r="H1486" s="5">
        <v>5040</v>
      </c>
      <c r="I1486" s="5">
        <v>2538.0016898168369</v>
      </c>
      <c r="J1486" s="5">
        <v>0</v>
      </c>
      <c r="K1486" s="5">
        <v>960</v>
      </c>
      <c r="L1486" s="5">
        <v>33.161623436411048</v>
      </c>
      <c r="M1486" s="5">
        <v>0</v>
      </c>
      <c r="N1486" s="5">
        <v>74.388567501002356</v>
      </c>
      <c r="O1486" s="5">
        <v>103.81465146915632</v>
      </c>
      <c r="P1486" s="5">
        <v>6.4317353036638227</v>
      </c>
      <c r="Q1486" s="5">
        <v>17.355972794159481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f t="shared" si="111"/>
        <v>202.29383733115529</v>
      </c>
      <c r="Z1486" s="5">
        <v>0.30291026317332959</v>
      </c>
      <c r="AA1486" s="5">
        <v>0</v>
      </c>
      <c r="AB1486" s="5">
        <f>VLOOKUP($E1486,Parametros!$B$3:$F$14,2,FALSE)</f>
        <v>8</v>
      </c>
      <c r="AC1486" s="5" t="str">
        <f>VLOOKUP($E1486,Parametros!$B$3:$F$14,4,FALSE)</f>
        <v>20228</v>
      </c>
      <c r="AD1486" s="5" t="str">
        <f>VLOOKUP($E1486,Parametros!$B$3:$F$14,5,FALSE)</f>
        <v>2022-8-01</v>
      </c>
      <c r="AE1486" s="5">
        <v>0</v>
      </c>
      <c r="AF1486" t="s">
        <v>456</v>
      </c>
      <c r="AG1486" t="s">
        <v>464</v>
      </c>
      <c r="AH1486" s="40">
        <f t="shared" si="112"/>
        <v>1306.5428494155965</v>
      </c>
      <c r="AJ1486" t="str">
        <f t="shared" si="113"/>
        <v>INSERT INTO TABLA_PRESUPUESTO VALUES ('VSR','80138-C','14004232-17',2022,'Agosto',120,'USD',5040,2538.00169,0,960,33.161623,0,74.388568,103.814651,6.431735,17.355973,0,0,0,0,0,0,0,202.293837,0.30291,0,8,'20228','2022-8-01');</v>
      </c>
    </row>
    <row r="1487" spans="1:36" x14ac:dyDescent="0.2">
      <c r="A1487" s="7" t="s">
        <v>117</v>
      </c>
      <c r="B1487" t="s">
        <v>78</v>
      </c>
      <c r="C1487" t="s">
        <v>396</v>
      </c>
      <c r="D1487">
        <v>2022</v>
      </c>
      <c r="E1487" t="s">
        <v>52</v>
      </c>
      <c r="F1487" s="5">
        <v>180</v>
      </c>
      <c r="G1487" t="s">
        <v>134</v>
      </c>
      <c r="H1487" s="5">
        <v>5400</v>
      </c>
      <c r="I1487" s="5">
        <v>2553.7206583972475</v>
      </c>
      <c r="J1487" s="5">
        <v>0</v>
      </c>
      <c r="K1487" s="5">
        <v>360</v>
      </c>
      <c r="L1487" s="5">
        <v>49.742435154616572</v>
      </c>
      <c r="M1487" s="5">
        <v>0</v>
      </c>
      <c r="N1487" s="5">
        <v>111.58285125150353</v>
      </c>
      <c r="O1487" s="5">
        <v>155.72197720373447</v>
      </c>
      <c r="P1487" s="5">
        <v>9.6476029554957332</v>
      </c>
      <c r="Q1487" s="5">
        <v>18.595685136599442</v>
      </c>
      <c r="R1487" s="5">
        <v>0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f t="shared" si="111"/>
        <v>296.0024819420932</v>
      </c>
      <c r="Z1487" s="5">
        <v>0.45436539475999438</v>
      </c>
      <c r="AA1487" s="5">
        <v>0</v>
      </c>
      <c r="AB1487" s="5">
        <f>VLOOKUP($E1487,Parametros!$B$3:$F$14,2,FALSE)</f>
        <v>8</v>
      </c>
      <c r="AC1487" s="5" t="str">
        <f>VLOOKUP($E1487,Parametros!$B$3:$F$14,4,FALSE)</f>
        <v>20228</v>
      </c>
      <c r="AD1487" s="5" t="str">
        <f>VLOOKUP($E1487,Parametros!$B$3:$F$14,5,FALSE)</f>
        <v>2022-8-01</v>
      </c>
      <c r="AE1487" s="5">
        <v>0</v>
      </c>
      <c r="AF1487" t="s">
        <v>456</v>
      </c>
      <c r="AG1487" t="s">
        <v>464</v>
      </c>
      <c r="AH1487" s="40">
        <f t="shared" si="112"/>
        <v>2140.5344245060428</v>
      </c>
      <c r="AJ1487" t="str">
        <f t="shared" si="113"/>
        <v>INSERT INTO TABLA_PRESUPUESTO VALUES ('VSR','80138-C','14004233-21',2022,'Agosto',180,'USD',5400,2553.720658,0,360,49.742435,0,111.582851,155.721977,9.647603,18.595685,0,0,0,0,0,0,0,296.002482,0.454365,0,8,'20228','2022-8-01');</v>
      </c>
    </row>
    <row r="1488" spans="1:36" x14ac:dyDescent="0.2">
      <c r="A1488" s="7" t="s">
        <v>117</v>
      </c>
      <c r="B1488" t="s">
        <v>78</v>
      </c>
      <c r="C1488" t="s">
        <v>397</v>
      </c>
      <c r="D1488">
        <v>2022</v>
      </c>
      <c r="E1488" t="s">
        <v>52</v>
      </c>
      <c r="F1488" s="5">
        <v>60</v>
      </c>
      <c r="G1488" t="s">
        <v>134</v>
      </c>
      <c r="H1488" s="5">
        <v>1800</v>
      </c>
      <c r="I1488" s="5">
        <v>865.08594660907511</v>
      </c>
      <c r="J1488" s="5">
        <v>0</v>
      </c>
      <c r="K1488" s="5">
        <v>0</v>
      </c>
      <c r="L1488" s="5">
        <v>16.580811718205524</v>
      </c>
      <c r="M1488" s="5">
        <v>0</v>
      </c>
      <c r="N1488" s="5">
        <v>37.194283750501178</v>
      </c>
      <c r="O1488" s="5">
        <v>51.907325734578158</v>
      </c>
      <c r="P1488" s="5">
        <v>3.2158676518319114</v>
      </c>
      <c r="Q1488" s="5">
        <v>6.1985617121998144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f t="shared" si="111"/>
        <v>98.667493980697728</v>
      </c>
      <c r="Z1488" s="5">
        <v>0.15145513158666479</v>
      </c>
      <c r="AA1488" s="5">
        <v>0</v>
      </c>
      <c r="AB1488" s="5">
        <f>VLOOKUP($E1488,Parametros!$B$3:$F$14,2,FALSE)</f>
        <v>8</v>
      </c>
      <c r="AC1488" s="5" t="str">
        <f>VLOOKUP($E1488,Parametros!$B$3:$F$14,4,FALSE)</f>
        <v>20228</v>
      </c>
      <c r="AD1488" s="5" t="str">
        <f>VLOOKUP($E1488,Parametros!$B$3:$F$14,5,FALSE)</f>
        <v>2022-8-01</v>
      </c>
      <c r="AE1488" s="5">
        <v>0</v>
      </c>
      <c r="AF1488" t="s">
        <v>456</v>
      </c>
      <c r="AG1488" t="s">
        <v>464</v>
      </c>
      <c r="AH1488" s="40">
        <f t="shared" si="112"/>
        <v>819.66574769202168</v>
      </c>
      <c r="AJ1488" t="str">
        <f t="shared" si="113"/>
        <v>INSERT INTO TABLA_PRESUPUESTO VALUES ('VSR','80138-C','14004230-21',2022,'Agosto',60,'USD',1800,865.085947,0,0,16.580812,0,37.194284,51.907326,3.215868,6.198562,0,0,0,0,0,0,0,98.667494,0.151455,0,8,'20228','2022-8-01');</v>
      </c>
    </row>
    <row r="1489" spans="1:36" x14ac:dyDescent="0.2">
      <c r="A1489" s="7" t="s">
        <v>117</v>
      </c>
      <c r="B1489" t="s">
        <v>404</v>
      </c>
      <c r="C1489" t="s">
        <v>122</v>
      </c>
      <c r="D1489">
        <v>2022</v>
      </c>
      <c r="E1489" t="s">
        <v>52</v>
      </c>
      <c r="F1489" s="5">
        <v>6</v>
      </c>
      <c r="G1489" t="s">
        <v>134</v>
      </c>
      <c r="H1489" s="5">
        <v>648</v>
      </c>
      <c r="I1489" s="5">
        <v>333.93095183930211</v>
      </c>
      <c r="J1489" s="5">
        <v>0</v>
      </c>
      <c r="K1489" s="5">
        <v>0</v>
      </c>
      <c r="L1489" s="5">
        <v>1.6580811718205524</v>
      </c>
      <c r="M1489" s="5">
        <v>0</v>
      </c>
      <c r="N1489" s="5">
        <v>1.297979797979798</v>
      </c>
      <c r="O1489" s="5">
        <v>2.6515151515151514</v>
      </c>
      <c r="P1489" s="5">
        <v>0.27222222222222225</v>
      </c>
      <c r="Q1489" s="5">
        <v>2.2314822163919334</v>
      </c>
      <c r="R1489" s="5">
        <v>0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f t="shared" si="111"/>
        <v>6.4683449012677716</v>
      </c>
      <c r="Z1489" s="5">
        <v>1.5145513158666479E-2</v>
      </c>
      <c r="AA1489" s="5">
        <v>0</v>
      </c>
      <c r="AB1489" s="5">
        <f>VLOOKUP($E1489,Parametros!$B$3:$F$14,2,FALSE)</f>
        <v>8</v>
      </c>
      <c r="AC1489" s="5" t="str">
        <f>VLOOKUP($E1489,Parametros!$B$3:$F$14,4,FALSE)</f>
        <v>20228</v>
      </c>
      <c r="AD1489" s="5" t="str">
        <f>VLOOKUP($E1489,Parametros!$B$3:$F$14,5,FALSE)</f>
        <v>2022-8-01</v>
      </c>
      <c r="AE1489" s="5">
        <v>0</v>
      </c>
      <c r="AF1489" t="s">
        <v>456</v>
      </c>
      <c r="AG1489" t="s">
        <v>465</v>
      </c>
      <c r="AH1489" s="40">
        <f t="shared" si="112"/>
        <v>305.94262208760961</v>
      </c>
      <c r="AJ1489" t="str">
        <f t="shared" si="113"/>
        <v>INSERT INTO TABLA_PRESUPUESTO VALUES ('VSR','80140-C','14005080-18',2022,'Agosto',6,'USD',648,333.930952,0,0,1.658081,0,1.29798,2.651515,0.272222,2.231482,0,0,0,0,0,0,0,6.468345,0.015146,0,8,'20228','2022-8-01');</v>
      </c>
    </row>
    <row r="1490" spans="1:36" x14ac:dyDescent="0.2">
      <c r="A1490" s="7" t="s">
        <v>117</v>
      </c>
      <c r="B1490" t="s">
        <v>404</v>
      </c>
      <c r="C1490" t="s">
        <v>124</v>
      </c>
      <c r="D1490">
        <v>2022</v>
      </c>
      <c r="E1490" t="s">
        <v>52</v>
      </c>
      <c r="F1490" s="5">
        <v>30</v>
      </c>
      <c r="G1490" t="s">
        <v>134</v>
      </c>
      <c r="H1490" s="5">
        <v>1230</v>
      </c>
      <c r="I1490" s="5">
        <v>440.01002548303541</v>
      </c>
      <c r="J1490" s="5">
        <v>0</v>
      </c>
      <c r="K1490" s="5">
        <v>0</v>
      </c>
      <c r="L1490" s="5">
        <v>8.2904058591027621</v>
      </c>
      <c r="M1490" s="5">
        <v>0</v>
      </c>
      <c r="N1490" s="5">
        <v>6.4898989898989896</v>
      </c>
      <c r="O1490" s="5">
        <v>13.257575757575758</v>
      </c>
      <c r="P1490" s="5">
        <v>1.3611111111111112</v>
      </c>
      <c r="Q1490" s="5">
        <v>4.2356838366698737</v>
      </c>
      <c r="R1490" s="5">
        <v>0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f t="shared" si="111"/>
        <v>25.419997261049065</v>
      </c>
      <c r="Z1490" s="5">
        <v>7.5727565793332396E-2</v>
      </c>
      <c r="AA1490" s="5">
        <v>0</v>
      </c>
      <c r="AB1490" s="5">
        <f>VLOOKUP($E1490,Parametros!$B$3:$F$14,2,FALSE)</f>
        <v>8</v>
      </c>
      <c r="AC1490" s="5" t="str">
        <f>VLOOKUP($E1490,Parametros!$B$3:$F$14,4,FALSE)</f>
        <v>20228</v>
      </c>
      <c r="AD1490" s="5" t="str">
        <f>VLOOKUP($E1490,Parametros!$B$3:$F$14,5,FALSE)</f>
        <v>2022-8-01</v>
      </c>
      <c r="AE1490" s="5">
        <v>0</v>
      </c>
      <c r="AF1490" t="s">
        <v>456</v>
      </c>
      <c r="AG1490" t="s">
        <v>465</v>
      </c>
      <c r="AH1490" s="40">
        <f t="shared" si="112"/>
        <v>756.2795713968128</v>
      </c>
      <c r="AJ1490" t="str">
        <f t="shared" si="113"/>
        <v>INSERT INTO TABLA_PRESUPUESTO VALUES ('VSR','80140-C','14005050-21',2022,'Agosto',30,'USD',1230,440.010025,0,0,8.290406,0,6.489899,13.257576,1.361111,4.235684,0,0,0,0,0,0,0,25.419997,0.075728,0,8,'20228','2022-8-01');</v>
      </c>
    </row>
    <row r="1491" spans="1:36" x14ac:dyDescent="0.2">
      <c r="A1491" s="7" t="s">
        <v>117</v>
      </c>
      <c r="B1491" t="s">
        <v>404</v>
      </c>
      <c r="C1491" t="s">
        <v>395</v>
      </c>
      <c r="D1491">
        <v>2022</v>
      </c>
      <c r="E1491" t="s">
        <v>52</v>
      </c>
      <c r="F1491" s="5">
        <v>30</v>
      </c>
      <c r="G1491" t="s">
        <v>134</v>
      </c>
      <c r="H1491" s="5">
        <v>1230</v>
      </c>
      <c r="I1491" s="5">
        <v>408.28975711869828</v>
      </c>
      <c r="J1491" s="5">
        <v>0</v>
      </c>
      <c r="K1491" s="5">
        <v>0</v>
      </c>
      <c r="L1491" s="5">
        <v>8.2904058591027621</v>
      </c>
      <c r="M1491" s="5">
        <v>0</v>
      </c>
      <c r="N1491" s="5">
        <v>6.4898989898989896</v>
      </c>
      <c r="O1491" s="5">
        <v>13.257575757575758</v>
      </c>
      <c r="P1491" s="5">
        <v>1.3611111111111112</v>
      </c>
      <c r="Q1491" s="5">
        <v>4.2356838366698737</v>
      </c>
      <c r="R1491" s="5">
        <v>0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f t="shared" si="111"/>
        <v>25.419997261049065</v>
      </c>
      <c r="Z1491" s="5">
        <v>7.5727565793332396E-2</v>
      </c>
      <c r="AA1491" s="5">
        <v>0</v>
      </c>
      <c r="AB1491" s="5">
        <f>VLOOKUP($E1491,Parametros!$B$3:$F$14,2,FALSE)</f>
        <v>8</v>
      </c>
      <c r="AC1491" s="5" t="str">
        <f>VLOOKUP($E1491,Parametros!$B$3:$F$14,4,FALSE)</f>
        <v>20228</v>
      </c>
      <c r="AD1491" s="5" t="str">
        <f>VLOOKUP($E1491,Parametros!$B$3:$F$14,5,FALSE)</f>
        <v>2022-8-01</v>
      </c>
      <c r="AE1491" s="5">
        <v>0</v>
      </c>
      <c r="AF1491" t="s">
        <v>456</v>
      </c>
      <c r="AG1491" t="s">
        <v>465</v>
      </c>
      <c r="AH1491" s="40">
        <f t="shared" si="112"/>
        <v>787.99983976114993</v>
      </c>
      <c r="AJ1491" t="str">
        <f t="shared" si="113"/>
        <v>INSERT INTO TABLA_PRESUPUESTO VALUES ('VSR','80140-C','14005054-21',2022,'Agosto',30,'USD',1230,408.289757,0,0,8.290406,0,6.489899,13.257576,1.361111,4.235684,0,0,0,0,0,0,0,25.419997,0.075728,0,8,'20228','2022-8-01');</v>
      </c>
    </row>
    <row r="1492" spans="1:36" x14ac:dyDescent="0.2">
      <c r="A1492" s="7" t="s">
        <v>117</v>
      </c>
      <c r="B1492" t="s">
        <v>404</v>
      </c>
      <c r="C1492" t="s">
        <v>132</v>
      </c>
      <c r="D1492">
        <v>2022</v>
      </c>
      <c r="E1492" t="s">
        <v>52</v>
      </c>
      <c r="F1492" s="5">
        <v>30</v>
      </c>
      <c r="G1492" t="s">
        <v>134</v>
      </c>
      <c r="H1492" s="5">
        <v>1830</v>
      </c>
      <c r="I1492" s="5">
        <v>963.15688338482028</v>
      </c>
      <c r="J1492" s="5">
        <v>0</v>
      </c>
      <c r="K1492" s="5">
        <v>0</v>
      </c>
      <c r="L1492" s="5">
        <v>8.2904058591027621</v>
      </c>
      <c r="M1492" s="5">
        <v>0</v>
      </c>
      <c r="N1492" s="5">
        <v>6.4898989898989896</v>
      </c>
      <c r="O1492" s="5">
        <v>13.257575757575758</v>
      </c>
      <c r="P1492" s="5">
        <v>1.3611111111111112</v>
      </c>
      <c r="Q1492" s="5">
        <v>6.3018710740698118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f t="shared" si="111"/>
        <v>27.486184498449003</v>
      </c>
      <c r="Z1492" s="5">
        <v>7.5727565793332396E-2</v>
      </c>
      <c r="AA1492" s="5">
        <v>0</v>
      </c>
      <c r="AB1492" s="5">
        <f>VLOOKUP($E1492,Parametros!$B$3:$F$14,2,FALSE)</f>
        <v>8</v>
      </c>
      <c r="AC1492" s="5" t="str">
        <f>VLOOKUP($E1492,Parametros!$B$3:$F$14,4,FALSE)</f>
        <v>20228</v>
      </c>
      <c r="AD1492" s="5" t="str">
        <f>VLOOKUP($E1492,Parametros!$B$3:$F$14,5,FALSE)</f>
        <v>2022-8-01</v>
      </c>
      <c r="AE1492" s="5">
        <v>0</v>
      </c>
      <c r="AF1492" t="s">
        <v>456</v>
      </c>
      <c r="AG1492" t="s">
        <v>465</v>
      </c>
      <c r="AH1492" s="40">
        <f t="shared" si="112"/>
        <v>831.06652625762797</v>
      </c>
      <c r="AJ1492" t="str">
        <f t="shared" si="113"/>
        <v>INSERT INTO TABLA_PRESUPUESTO VALUES ('VSR','80140-C','14005075-18',2022,'Agosto',30,'USD',1830,963.156883,0,0,8.290406,0,6.489899,13.257576,1.361111,6.301871,0,0,0,0,0,0,0,27.486184,0.075728,0,8,'20228','2022-8-01');</v>
      </c>
    </row>
    <row r="1493" spans="1:36" x14ac:dyDescent="0.2">
      <c r="A1493" s="7" t="s">
        <v>117</v>
      </c>
      <c r="B1493" t="s">
        <v>404</v>
      </c>
      <c r="C1493" t="s">
        <v>405</v>
      </c>
      <c r="D1493">
        <v>2022</v>
      </c>
      <c r="E1493" t="s">
        <v>52</v>
      </c>
      <c r="F1493" s="5">
        <v>6</v>
      </c>
      <c r="G1493" t="s">
        <v>134</v>
      </c>
      <c r="H1493" s="5">
        <v>366</v>
      </c>
      <c r="I1493" s="5">
        <v>145.41447324106565</v>
      </c>
      <c r="J1493" s="5">
        <v>0</v>
      </c>
      <c r="K1493" s="5">
        <v>0</v>
      </c>
      <c r="L1493" s="5">
        <v>1.6580811718205524</v>
      </c>
      <c r="M1493" s="5">
        <v>0</v>
      </c>
      <c r="N1493" s="5">
        <v>1.297979797979798</v>
      </c>
      <c r="O1493" s="5">
        <v>2.6515151515151514</v>
      </c>
      <c r="P1493" s="5">
        <v>0.27222222222222225</v>
      </c>
      <c r="Q1493" s="5">
        <v>1.2603742148139623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f t="shared" si="111"/>
        <v>5.4972368996898009</v>
      </c>
      <c r="Z1493" s="5">
        <v>1.5145513158666479E-2</v>
      </c>
      <c r="AA1493" s="5">
        <v>0</v>
      </c>
      <c r="AB1493" s="5">
        <f>VLOOKUP($E1493,Parametros!$B$3:$F$14,2,FALSE)</f>
        <v>8</v>
      </c>
      <c r="AC1493" s="5" t="str">
        <f>VLOOKUP($E1493,Parametros!$B$3:$F$14,4,FALSE)</f>
        <v>20228</v>
      </c>
      <c r="AD1493" s="5" t="str">
        <f>VLOOKUP($E1493,Parametros!$B$3:$F$14,5,FALSE)</f>
        <v>2022-8-01</v>
      </c>
      <c r="AE1493" s="5">
        <v>0</v>
      </c>
      <c r="AF1493" t="s">
        <v>456</v>
      </c>
      <c r="AG1493" t="s">
        <v>465</v>
      </c>
      <c r="AH1493" s="40">
        <f t="shared" si="112"/>
        <v>213.430208687424</v>
      </c>
      <c r="AJ1493" t="str">
        <f t="shared" si="113"/>
        <v>INSERT INTO TABLA_PRESUPUESTO VALUES ('VSR','80140-C','14005077-18',2022,'Agosto',6,'USD',366,145.414473,0,0,1.658081,0,1.29798,2.651515,0.272222,1.260374,0,0,0,0,0,0,0,5.497237,0.015146,0,8,'20228','2022-8-01');</v>
      </c>
    </row>
    <row r="1494" spans="1:36" x14ac:dyDescent="0.2">
      <c r="A1494" s="7" t="s">
        <v>117</v>
      </c>
      <c r="B1494" t="s">
        <v>107</v>
      </c>
      <c r="C1494" t="s">
        <v>118</v>
      </c>
      <c r="D1494">
        <v>2022</v>
      </c>
      <c r="E1494" t="s">
        <v>53</v>
      </c>
      <c r="F1494" s="5">
        <v>540</v>
      </c>
      <c r="G1494" t="s">
        <v>119</v>
      </c>
      <c r="H1494" s="5">
        <v>17339.25</v>
      </c>
      <c r="I1494" s="5">
        <v>10132.68536859449</v>
      </c>
      <c r="J1494" s="5">
        <v>0</v>
      </c>
      <c r="K1494" s="5">
        <v>2025</v>
      </c>
      <c r="L1494" s="5">
        <v>123.93529257579443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59.710228426811462</v>
      </c>
      <c r="S1494" s="5">
        <v>0</v>
      </c>
      <c r="T1494" s="5">
        <v>0</v>
      </c>
      <c r="U1494" s="5">
        <v>213.75</v>
      </c>
      <c r="V1494" s="5">
        <v>0</v>
      </c>
      <c r="W1494" s="5">
        <v>0</v>
      </c>
      <c r="X1494" s="5">
        <v>0</v>
      </c>
      <c r="Y1494" s="5">
        <f t="shared" si="111"/>
        <v>308.06529806951414</v>
      </c>
      <c r="Z1494" s="5">
        <v>0</v>
      </c>
      <c r="AA1494" s="5">
        <v>34.605069642702652</v>
      </c>
      <c r="AB1494" s="5">
        <f>VLOOKUP($E1494,Parametros!$B$3:$F$14,2,FALSE)</f>
        <v>9</v>
      </c>
      <c r="AC1494" s="5" t="str">
        <f>VLOOKUP($E1494,Parametros!$B$3:$F$14,4,FALSE)</f>
        <v>20229</v>
      </c>
      <c r="AD1494" s="5" t="str">
        <f>VLOOKUP($E1494,Parametros!$B$3:$F$14,5,FALSE)</f>
        <v>2022-9-01</v>
      </c>
      <c r="AE1494" s="5">
        <v>0</v>
      </c>
      <c r="AF1494" t="s">
        <v>407</v>
      </c>
      <c r="AG1494" t="s">
        <v>408</v>
      </c>
      <c r="AH1494" s="40">
        <f t="shared" si="112"/>
        <v>4749.5640407602023</v>
      </c>
      <c r="AJ1494" t="str">
        <f t="shared" si="113"/>
        <v>INSERT INTO TABLA_PRESUPUESTO VALUES ('VSR','96568970-C','14005058-20',2022,'Septiembre',540,'CLP',17339.25,10132.685369,0,2025,123.935293,0,0,0,0,0,59.710228,0,0,213.75,0,0,0,308.065298,0,34.60507,9,'20229','2022-9-01');</v>
      </c>
    </row>
    <row r="1495" spans="1:36" x14ac:dyDescent="0.2">
      <c r="A1495" s="7" t="s">
        <v>117</v>
      </c>
      <c r="B1495" t="s">
        <v>107</v>
      </c>
      <c r="C1495" t="s">
        <v>120</v>
      </c>
      <c r="D1495">
        <v>2022</v>
      </c>
      <c r="E1495" t="s">
        <v>53</v>
      </c>
      <c r="F1495" s="5">
        <v>360</v>
      </c>
      <c r="G1495" t="s">
        <v>119</v>
      </c>
      <c r="H1495" s="5">
        <v>11559.5</v>
      </c>
      <c r="I1495" s="5">
        <v>7115.0146048951592</v>
      </c>
      <c r="J1495" s="5">
        <v>0</v>
      </c>
      <c r="K1495" s="5">
        <v>1350</v>
      </c>
      <c r="L1495" s="5">
        <v>82.623528383862961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39.806818951207646</v>
      </c>
      <c r="S1495" s="5">
        <v>0</v>
      </c>
      <c r="T1495" s="5">
        <v>0</v>
      </c>
      <c r="U1495" s="5">
        <v>142.5</v>
      </c>
      <c r="V1495" s="5">
        <v>0</v>
      </c>
      <c r="W1495" s="5">
        <v>0</v>
      </c>
      <c r="X1495" s="5">
        <v>0</v>
      </c>
      <c r="Y1495" s="5">
        <f t="shared" si="111"/>
        <v>205.37686537967608</v>
      </c>
      <c r="Z1495" s="5">
        <v>0</v>
      </c>
      <c r="AA1495" s="5">
        <v>23.070046428468437</v>
      </c>
      <c r="AB1495" s="5">
        <f>VLOOKUP($E1495,Parametros!$B$3:$F$14,2,FALSE)</f>
        <v>9</v>
      </c>
      <c r="AC1495" s="5" t="str">
        <f>VLOOKUP($E1495,Parametros!$B$3:$F$14,4,FALSE)</f>
        <v>20229</v>
      </c>
      <c r="AD1495" s="5" t="str">
        <f>VLOOKUP($E1495,Parametros!$B$3:$F$14,5,FALSE)</f>
        <v>2022-9-01</v>
      </c>
      <c r="AE1495" s="5">
        <v>0</v>
      </c>
      <c r="AF1495" t="s">
        <v>407</v>
      </c>
      <c r="AG1495" t="s">
        <v>408</v>
      </c>
      <c r="AH1495" s="40">
        <f t="shared" si="112"/>
        <v>2806.4850013413024</v>
      </c>
      <c r="AJ1495" t="str">
        <f t="shared" si="113"/>
        <v>INSERT INTO TABLA_PRESUPUESTO VALUES ('VSR','96568970-C','14005057-20',2022,'Septiembre',360,'CLP',11559.5,7115.014605,0,1350,82.623528,0,0,0,0,0,39.806819,0,0,142.5,0,0,0,205.376865,0,23.070046,9,'20229','2022-9-01');</v>
      </c>
    </row>
    <row r="1496" spans="1:36" x14ac:dyDescent="0.2">
      <c r="A1496" s="7" t="s">
        <v>117</v>
      </c>
      <c r="B1496" t="s">
        <v>107</v>
      </c>
      <c r="C1496" t="s">
        <v>121</v>
      </c>
      <c r="D1496">
        <v>2022</v>
      </c>
      <c r="E1496" t="s">
        <v>53</v>
      </c>
      <c r="F1496" s="5">
        <v>540</v>
      </c>
      <c r="G1496" t="s">
        <v>119</v>
      </c>
      <c r="H1496" s="5">
        <v>17339.25</v>
      </c>
      <c r="I1496" s="5">
        <v>10758.712643966133</v>
      </c>
      <c r="J1496" s="5">
        <v>0</v>
      </c>
      <c r="K1496" s="5">
        <v>2025</v>
      </c>
      <c r="L1496" s="5">
        <v>123.93529257579443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59.710228426811462</v>
      </c>
      <c r="S1496" s="5">
        <v>0</v>
      </c>
      <c r="T1496" s="5">
        <v>0</v>
      </c>
      <c r="U1496" s="5">
        <v>213.75</v>
      </c>
      <c r="V1496" s="5">
        <v>0</v>
      </c>
      <c r="W1496" s="5">
        <v>0</v>
      </c>
      <c r="X1496" s="5">
        <v>0</v>
      </c>
      <c r="Y1496" s="5">
        <f t="shared" si="111"/>
        <v>308.06529806951414</v>
      </c>
      <c r="Z1496" s="5">
        <v>0</v>
      </c>
      <c r="AA1496" s="5">
        <v>34.605069642702652</v>
      </c>
      <c r="AB1496" s="5">
        <f>VLOOKUP($E1496,Parametros!$B$3:$F$14,2,FALSE)</f>
        <v>9</v>
      </c>
      <c r="AC1496" s="5" t="str">
        <f>VLOOKUP($E1496,Parametros!$B$3:$F$14,4,FALSE)</f>
        <v>20229</v>
      </c>
      <c r="AD1496" s="5" t="str">
        <f>VLOOKUP($E1496,Parametros!$B$3:$F$14,5,FALSE)</f>
        <v>2022-9-01</v>
      </c>
      <c r="AE1496" s="5">
        <v>0</v>
      </c>
      <c r="AF1496" t="s">
        <v>407</v>
      </c>
      <c r="AG1496" t="s">
        <v>408</v>
      </c>
      <c r="AH1496" s="40">
        <f t="shared" si="112"/>
        <v>4123.5367653885587</v>
      </c>
      <c r="AJ1496" t="str">
        <f t="shared" si="113"/>
        <v>INSERT INTO TABLA_PRESUPUESTO VALUES ('VSR','96568970-C','14005059-20',2022,'Septiembre',540,'CLP',17339.25,10758.712644,0,2025,123.935293,0,0,0,0,0,59.710228,0,0,213.75,0,0,0,308.065298,0,34.60507,9,'20229','2022-9-01');</v>
      </c>
    </row>
    <row r="1497" spans="1:36" x14ac:dyDescent="0.2">
      <c r="A1497" s="7" t="s">
        <v>117</v>
      </c>
      <c r="B1497" t="s">
        <v>107</v>
      </c>
      <c r="C1497" t="s">
        <v>122</v>
      </c>
      <c r="D1497">
        <v>2022</v>
      </c>
      <c r="E1497" t="s">
        <v>53</v>
      </c>
      <c r="F1497" s="5">
        <v>13.5</v>
      </c>
      <c r="G1497" t="s">
        <v>119</v>
      </c>
      <c r="H1497" s="5">
        <v>1198.125</v>
      </c>
      <c r="I1497" s="5">
        <v>765.65545684334438</v>
      </c>
      <c r="J1497" s="5">
        <v>0</v>
      </c>
      <c r="K1497" s="5">
        <v>119.8125</v>
      </c>
      <c r="L1497" s="5">
        <v>3.0983823143948608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4.125917639683002</v>
      </c>
      <c r="S1497" s="5">
        <v>0</v>
      </c>
      <c r="T1497" s="5">
        <v>0</v>
      </c>
      <c r="U1497" s="5">
        <v>5.34375</v>
      </c>
      <c r="V1497" s="5">
        <v>0</v>
      </c>
      <c r="W1497" s="5">
        <v>0</v>
      </c>
      <c r="X1497" s="5">
        <v>0</v>
      </c>
      <c r="Y1497" s="5">
        <f t="shared" si="111"/>
        <v>10.334794380750569</v>
      </c>
      <c r="Z1497" s="5">
        <v>0</v>
      </c>
      <c r="AA1497" s="5">
        <v>0.86512674106756637</v>
      </c>
      <c r="AB1497" s="5">
        <f>VLOOKUP($E1497,Parametros!$B$3:$F$14,2,FALSE)</f>
        <v>9</v>
      </c>
      <c r="AC1497" s="5" t="str">
        <f>VLOOKUP($E1497,Parametros!$B$3:$F$14,4,FALSE)</f>
        <v>20229</v>
      </c>
      <c r="AD1497" s="5" t="str">
        <f>VLOOKUP($E1497,Parametros!$B$3:$F$14,5,FALSE)</f>
        <v>2022-9-01</v>
      </c>
      <c r="AE1497" s="5">
        <v>0</v>
      </c>
      <c r="AF1497" t="s">
        <v>407</v>
      </c>
      <c r="AG1497" t="s">
        <v>408</v>
      </c>
      <c r="AH1497" s="40">
        <f t="shared" si="112"/>
        <v>299.22386646151017</v>
      </c>
      <c r="AJ1497" t="str">
        <f t="shared" si="113"/>
        <v>INSERT INTO TABLA_PRESUPUESTO VALUES ('VSR','96568970-C','14005080-18',2022,'Septiembre',13.5,'CLP',1198.125,765.655457,0,119.8125,3.098382,0,0,0,0,0,4.125918,0,0,5.34375,0,0,0,10.334794,0,0.865127,9,'20229','2022-9-01');</v>
      </c>
    </row>
    <row r="1498" spans="1:36" x14ac:dyDescent="0.2">
      <c r="A1498" s="7" t="s">
        <v>117</v>
      </c>
      <c r="B1498" t="s">
        <v>107</v>
      </c>
      <c r="C1498" t="s">
        <v>123</v>
      </c>
      <c r="D1498">
        <v>2022</v>
      </c>
      <c r="E1498" t="s">
        <v>53</v>
      </c>
      <c r="F1498" s="5">
        <v>4500</v>
      </c>
      <c r="G1498" t="s">
        <v>119</v>
      </c>
      <c r="H1498" s="5">
        <v>105100</v>
      </c>
      <c r="I1498" s="5">
        <v>76302.782609717775</v>
      </c>
      <c r="J1498" s="5">
        <v>0</v>
      </c>
      <c r="K1498" s="5">
        <v>5625</v>
      </c>
      <c r="L1498" s="5">
        <v>1032.794104798287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361.92713108455587</v>
      </c>
      <c r="S1498" s="5">
        <v>0</v>
      </c>
      <c r="T1498" s="5">
        <v>0</v>
      </c>
      <c r="U1498" s="5">
        <v>1781.25</v>
      </c>
      <c r="V1498" s="5">
        <v>0</v>
      </c>
      <c r="W1498" s="5">
        <v>0</v>
      </c>
      <c r="X1498" s="5">
        <v>0</v>
      </c>
      <c r="Y1498" s="5">
        <f t="shared" si="111"/>
        <v>2431.5527114404113</v>
      </c>
      <c r="Z1498" s="5">
        <v>0</v>
      </c>
      <c r="AA1498" s="5">
        <v>288.37558035585545</v>
      </c>
      <c r="AB1498" s="5">
        <f>VLOOKUP($E1498,Parametros!$B$3:$F$14,2,FALSE)</f>
        <v>9</v>
      </c>
      <c r="AC1498" s="5" t="str">
        <f>VLOOKUP($E1498,Parametros!$B$3:$F$14,4,FALSE)</f>
        <v>20229</v>
      </c>
      <c r="AD1498" s="5" t="str">
        <f>VLOOKUP($E1498,Parametros!$B$3:$F$14,5,FALSE)</f>
        <v>2022-9-01</v>
      </c>
      <c r="AE1498" s="5">
        <v>0</v>
      </c>
      <c r="AF1498" t="s">
        <v>407</v>
      </c>
      <c r="AG1498" t="s">
        <v>408</v>
      </c>
      <c r="AH1498" s="40">
        <f t="shared" si="112"/>
        <v>19707.870574043529</v>
      </c>
      <c r="AJ1498" t="str">
        <f t="shared" si="113"/>
        <v>INSERT INTO TABLA_PRESUPUESTO VALUES ('VSR','96568970-C','14005051-20',2022,'Septiembre',4500,'CLP',105100,76302.78261,0,5625,1032.794105,0,0,0,0,0,361.927131,0,0,1781.25,0,0,0,2431.552711,0,288.37558,9,'20229','2022-9-01');</v>
      </c>
    </row>
    <row r="1499" spans="1:36" x14ac:dyDescent="0.2">
      <c r="A1499" s="7" t="s">
        <v>117</v>
      </c>
      <c r="B1499" t="s">
        <v>107</v>
      </c>
      <c r="C1499" t="s">
        <v>124</v>
      </c>
      <c r="D1499">
        <v>2022</v>
      </c>
      <c r="E1499" t="s">
        <v>53</v>
      </c>
      <c r="F1499" s="5">
        <v>4500</v>
      </c>
      <c r="G1499" t="s">
        <v>119</v>
      </c>
      <c r="H1499" s="5">
        <v>105100</v>
      </c>
      <c r="I1499" s="5">
        <v>66001.503822455299</v>
      </c>
      <c r="J1499" s="5">
        <v>0</v>
      </c>
      <c r="K1499" s="5">
        <v>5625</v>
      </c>
      <c r="L1499" s="5">
        <v>1032.794104798287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361.92713108455587</v>
      </c>
      <c r="S1499" s="5">
        <v>0</v>
      </c>
      <c r="T1499" s="5">
        <v>0</v>
      </c>
      <c r="U1499" s="5">
        <v>1781.25</v>
      </c>
      <c r="V1499" s="5">
        <v>0</v>
      </c>
      <c r="W1499" s="5">
        <v>0</v>
      </c>
      <c r="X1499" s="5">
        <v>0</v>
      </c>
      <c r="Y1499" s="5">
        <f t="shared" si="111"/>
        <v>2431.5527114404113</v>
      </c>
      <c r="Z1499" s="5">
        <v>0</v>
      </c>
      <c r="AA1499" s="5">
        <v>288.37558035585545</v>
      </c>
      <c r="AB1499" s="5">
        <f>VLOOKUP($E1499,Parametros!$B$3:$F$14,2,FALSE)</f>
        <v>9</v>
      </c>
      <c r="AC1499" s="5" t="str">
        <f>VLOOKUP($E1499,Parametros!$B$3:$F$14,4,FALSE)</f>
        <v>20229</v>
      </c>
      <c r="AD1499" s="5" t="str">
        <f>VLOOKUP($E1499,Parametros!$B$3:$F$14,5,FALSE)</f>
        <v>2022-9-01</v>
      </c>
      <c r="AE1499" s="5">
        <v>0</v>
      </c>
      <c r="AF1499" t="s">
        <v>407</v>
      </c>
      <c r="AG1499" t="s">
        <v>408</v>
      </c>
      <c r="AH1499" s="40">
        <f t="shared" si="112"/>
        <v>30009.149361306005</v>
      </c>
      <c r="AJ1499" t="str">
        <f t="shared" si="113"/>
        <v>INSERT INTO TABLA_PRESUPUESTO VALUES ('VSR','96568970-C','14005050-21',2022,'Septiembre',4500,'CLP',105100,66001.503822,0,5625,1032.794105,0,0,0,0,0,361.927131,0,0,1781.25,0,0,0,2431.552711,0,288.37558,9,'20229','2022-9-01');</v>
      </c>
    </row>
    <row r="1500" spans="1:36" x14ac:dyDescent="0.2">
      <c r="A1500" s="7" t="s">
        <v>117</v>
      </c>
      <c r="B1500" t="s">
        <v>107</v>
      </c>
      <c r="C1500" t="s">
        <v>125</v>
      </c>
      <c r="D1500">
        <v>2022</v>
      </c>
      <c r="E1500" t="s">
        <v>53</v>
      </c>
      <c r="F1500" s="5">
        <v>5040</v>
      </c>
      <c r="G1500" t="s">
        <v>119</v>
      </c>
      <c r="H1500" s="5">
        <v>117712</v>
      </c>
      <c r="I1500" s="5">
        <v>76843.223141167153</v>
      </c>
      <c r="J1500" s="5">
        <v>0</v>
      </c>
      <c r="K1500" s="5">
        <v>6300</v>
      </c>
      <c r="L1500" s="5">
        <v>1156.7293973740814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405.35838681470256</v>
      </c>
      <c r="S1500" s="5">
        <v>0</v>
      </c>
      <c r="T1500" s="5">
        <v>0</v>
      </c>
      <c r="U1500" s="5">
        <v>1995</v>
      </c>
      <c r="V1500" s="5">
        <v>0</v>
      </c>
      <c r="W1500" s="5">
        <v>0</v>
      </c>
      <c r="X1500" s="5">
        <v>0</v>
      </c>
      <c r="Y1500" s="5">
        <f t="shared" si="111"/>
        <v>2723.3390368132605</v>
      </c>
      <c r="Z1500" s="5">
        <v>0</v>
      </c>
      <c r="AA1500" s="5">
        <v>322.98064999855808</v>
      </c>
      <c r="AB1500" s="5">
        <f>VLOOKUP($E1500,Parametros!$B$3:$F$14,2,FALSE)</f>
        <v>9</v>
      </c>
      <c r="AC1500" s="5" t="str">
        <f>VLOOKUP($E1500,Parametros!$B$3:$F$14,4,FALSE)</f>
        <v>20229</v>
      </c>
      <c r="AD1500" s="5" t="str">
        <f>VLOOKUP($E1500,Parametros!$B$3:$F$14,5,FALSE)</f>
        <v>2022-9-01</v>
      </c>
      <c r="AE1500" s="5">
        <v>0</v>
      </c>
      <c r="AF1500" t="s">
        <v>407</v>
      </c>
      <c r="AG1500" t="s">
        <v>408</v>
      </c>
      <c r="AH1500" s="40">
        <f t="shared" si="112"/>
        <v>30688.70842464552</v>
      </c>
      <c r="AJ1500" t="str">
        <f t="shared" si="113"/>
        <v>INSERT INTO TABLA_PRESUPUESTO VALUES ('VSR','96568970-C','14005052-21',2022,'Septiembre',5040,'CLP',117712,76843.223141,0,6300,1156.729397,0,0,0,0,0,405.358387,0,0,1995,0,0,0,2723.339037,0,322.98065,9,'20229','2022-9-01');</v>
      </c>
    </row>
    <row r="1501" spans="1:36" x14ac:dyDescent="0.2">
      <c r="A1501" s="7" t="s">
        <v>117</v>
      </c>
      <c r="B1501" t="s">
        <v>107</v>
      </c>
      <c r="C1501" t="s">
        <v>126</v>
      </c>
      <c r="D1501">
        <v>2022</v>
      </c>
      <c r="E1501" t="s">
        <v>53</v>
      </c>
      <c r="F1501" s="5">
        <v>585</v>
      </c>
      <c r="G1501" t="s">
        <v>119</v>
      </c>
      <c r="H1501" s="5">
        <v>13663</v>
      </c>
      <c r="I1501" s="5">
        <v>7961.6502638146158</v>
      </c>
      <c r="J1501" s="5">
        <v>0</v>
      </c>
      <c r="K1501" s="5">
        <v>731.25</v>
      </c>
      <c r="L1501" s="5">
        <v>134.2632336237773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47.050527040992257</v>
      </c>
      <c r="S1501" s="5">
        <v>0</v>
      </c>
      <c r="T1501" s="5">
        <v>0</v>
      </c>
      <c r="U1501" s="5">
        <v>231.5625</v>
      </c>
      <c r="V1501" s="5">
        <v>0</v>
      </c>
      <c r="W1501" s="5">
        <v>0</v>
      </c>
      <c r="X1501" s="5">
        <v>0</v>
      </c>
      <c r="Y1501" s="5">
        <f t="shared" si="111"/>
        <v>316.1018524872535</v>
      </c>
      <c r="Z1501" s="5">
        <v>0</v>
      </c>
      <c r="AA1501" s="5">
        <v>37.48882544626121</v>
      </c>
      <c r="AB1501" s="5">
        <f>VLOOKUP($E1501,Parametros!$B$3:$F$14,2,FALSE)</f>
        <v>9</v>
      </c>
      <c r="AC1501" s="5" t="str">
        <f>VLOOKUP($E1501,Parametros!$B$3:$F$14,4,FALSE)</f>
        <v>20229</v>
      </c>
      <c r="AD1501" s="5" t="str">
        <f>VLOOKUP($E1501,Parametros!$B$3:$F$14,5,FALSE)</f>
        <v>2022-9-01</v>
      </c>
      <c r="AE1501" s="5">
        <v>0</v>
      </c>
      <c r="AF1501" t="s">
        <v>407</v>
      </c>
      <c r="AG1501" t="s">
        <v>408</v>
      </c>
      <c r="AH1501" s="40">
        <f t="shared" si="112"/>
        <v>4519.7346500743542</v>
      </c>
      <c r="AJ1501" t="str">
        <f t="shared" si="113"/>
        <v>INSERT INTO TABLA_PRESUPUESTO VALUES ('VSR','96568970-C','14005054-20',2022,'Septiembre',585,'CLP',13663,7961.650264,0,731.25,134.263234,0,0,0,0,0,47.050527,0,0,231.5625,0,0,0,316.101852,0,37.488825,9,'20229','2022-9-01');</v>
      </c>
    </row>
    <row r="1502" spans="1:36" x14ac:dyDescent="0.2">
      <c r="A1502" s="7" t="s">
        <v>117</v>
      </c>
      <c r="B1502" t="s">
        <v>107</v>
      </c>
      <c r="C1502" t="s">
        <v>127</v>
      </c>
      <c r="D1502">
        <v>2022</v>
      </c>
      <c r="E1502" t="s">
        <v>53</v>
      </c>
      <c r="F1502" s="5">
        <v>225</v>
      </c>
      <c r="G1502" t="s">
        <v>119</v>
      </c>
      <c r="H1502" s="5">
        <v>5255</v>
      </c>
      <c r="I1502" s="5">
        <v>3490.7106041813395</v>
      </c>
      <c r="J1502" s="5">
        <v>0</v>
      </c>
      <c r="K1502" s="5">
        <v>281.25</v>
      </c>
      <c r="L1502" s="5">
        <v>51.639705239914349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18.096356554227793</v>
      </c>
      <c r="S1502" s="5">
        <v>0</v>
      </c>
      <c r="T1502" s="5">
        <v>0</v>
      </c>
      <c r="U1502" s="5">
        <v>89.0625</v>
      </c>
      <c r="V1502" s="5">
        <v>0</v>
      </c>
      <c r="W1502" s="5">
        <v>0</v>
      </c>
      <c r="X1502" s="5">
        <v>0</v>
      </c>
      <c r="Y1502" s="5">
        <f t="shared" si="111"/>
        <v>121.57763557202057</v>
      </c>
      <c r="Z1502" s="5">
        <v>0</v>
      </c>
      <c r="AA1502" s="5">
        <v>14.418779017792774</v>
      </c>
      <c r="AB1502" s="5">
        <f>VLOOKUP($E1502,Parametros!$B$3:$F$14,2,FALSE)</f>
        <v>9</v>
      </c>
      <c r="AC1502" s="5" t="str">
        <f>VLOOKUP($E1502,Parametros!$B$3:$F$14,4,FALSE)</f>
        <v>20229</v>
      </c>
      <c r="AD1502" s="5" t="str">
        <f>VLOOKUP($E1502,Parametros!$B$3:$F$14,5,FALSE)</f>
        <v>2022-9-01</v>
      </c>
      <c r="AE1502" s="5">
        <v>0</v>
      </c>
      <c r="AF1502" t="s">
        <v>407</v>
      </c>
      <c r="AG1502" t="s">
        <v>408</v>
      </c>
      <c r="AH1502" s="40">
        <f t="shared" si="112"/>
        <v>1309.8220550067256</v>
      </c>
      <c r="AJ1502" t="str">
        <f t="shared" si="113"/>
        <v>INSERT INTO TABLA_PRESUPUESTO VALUES ('VSR','96568970-C','14004702-19',2022,'Septiembre',225,'CLP',5255,3490.710604,0,281.25,51.639705,0,0,0,0,0,18.096357,0,0,89.0625,0,0,0,121.577636,0,14.418779,9,'20229','2022-9-01');</v>
      </c>
    </row>
    <row r="1503" spans="1:36" x14ac:dyDescent="0.2">
      <c r="A1503" s="7" t="s">
        <v>117</v>
      </c>
      <c r="B1503" t="s">
        <v>107</v>
      </c>
      <c r="C1503" t="s">
        <v>128</v>
      </c>
      <c r="D1503">
        <v>2022</v>
      </c>
      <c r="E1503" t="s">
        <v>53</v>
      </c>
      <c r="F1503" s="5">
        <v>450</v>
      </c>
      <c r="G1503" t="s">
        <v>119</v>
      </c>
      <c r="H1503" s="5">
        <v>10510</v>
      </c>
      <c r="I1503" s="5">
        <v>6449.2830344926988</v>
      </c>
      <c r="J1503" s="5">
        <v>0</v>
      </c>
      <c r="K1503" s="5">
        <v>562.5</v>
      </c>
      <c r="L1503" s="5">
        <v>103.2794104798287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36.192713108455585</v>
      </c>
      <c r="S1503" s="5">
        <v>0</v>
      </c>
      <c r="T1503" s="5">
        <v>0</v>
      </c>
      <c r="U1503" s="5">
        <v>178.125</v>
      </c>
      <c r="V1503" s="5">
        <v>0</v>
      </c>
      <c r="W1503" s="5">
        <v>0</v>
      </c>
      <c r="X1503" s="5">
        <v>0</v>
      </c>
      <c r="Y1503" s="5">
        <f t="shared" si="111"/>
        <v>243.15527114404114</v>
      </c>
      <c r="Z1503" s="5">
        <v>0</v>
      </c>
      <c r="AA1503" s="5">
        <v>28.837558035585548</v>
      </c>
      <c r="AB1503" s="5">
        <f>VLOOKUP($E1503,Parametros!$B$3:$F$14,2,FALSE)</f>
        <v>9</v>
      </c>
      <c r="AC1503" s="5" t="str">
        <f>VLOOKUP($E1503,Parametros!$B$3:$F$14,4,FALSE)</f>
        <v>20229</v>
      </c>
      <c r="AD1503" s="5" t="str">
        <f>VLOOKUP($E1503,Parametros!$B$3:$F$14,5,FALSE)</f>
        <v>2022-9-01</v>
      </c>
      <c r="AE1503" s="5">
        <v>0</v>
      </c>
      <c r="AF1503" t="s">
        <v>407</v>
      </c>
      <c r="AG1503" t="s">
        <v>408</v>
      </c>
      <c r="AH1503" s="40">
        <f t="shared" si="112"/>
        <v>3151.7822838834313</v>
      </c>
      <c r="AJ1503" t="str">
        <f t="shared" si="113"/>
        <v>INSERT INTO TABLA_PRESUPUESTO VALUES ('VSR','96568970-C','14005055-20',2022,'Septiembre',450,'CLP',10510,6449.283034,0,562.5,103.27941,0,0,0,0,0,36.192713,0,0,178.125,0,0,0,243.155271,0,28.837558,9,'20229','2022-9-01');</v>
      </c>
    </row>
    <row r="1504" spans="1:36" x14ac:dyDescent="0.2">
      <c r="A1504" s="7" t="s">
        <v>117</v>
      </c>
      <c r="B1504" t="s">
        <v>107</v>
      </c>
      <c r="C1504" t="s">
        <v>129</v>
      </c>
      <c r="D1504">
        <v>2022</v>
      </c>
      <c r="E1504" t="s">
        <v>53</v>
      </c>
      <c r="F1504" s="5">
        <v>90</v>
      </c>
      <c r="G1504" t="s">
        <v>119</v>
      </c>
      <c r="H1504" s="5">
        <v>2102</v>
      </c>
      <c r="I1504" s="5">
        <v>1305.8773417176433</v>
      </c>
      <c r="J1504" s="5">
        <v>0</v>
      </c>
      <c r="K1504" s="5">
        <v>112.5</v>
      </c>
      <c r="L1504" s="5">
        <v>20.65588209596574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7.2385426216911171</v>
      </c>
      <c r="S1504" s="5">
        <v>0</v>
      </c>
      <c r="T1504" s="5">
        <v>0</v>
      </c>
      <c r="U1504" s="5">
        <v>35.625</v>
      </c>
      <c r="V1504" s="5">
        <v>0</v>
      </c>
      <c r="W1504" s="5">
        <v>0</v>
      </c>
      <c r="X1504" s="5">
        <v>0</v>
      </c>
      <c r="Y1504" s="5">
        <f t="shared" si="111"/>
        <v>48.631054228808225</v>
      </c>
      <c r="Z1504" s="5">
        <v>0</v>
      </c>
      <c r="AA1504" s="5">
        <v>5.7675116071171093</v>
      </c>
      <c r="AB1504" s="5">
        <f>VLOOKUP($E1504,Parametros!$B$3:$F$14,2,FALSE)</f>
        <v>9</v>
      </c>
      <c r="AC1504" s="5" t="str">
        <f>VLOOKUP($E1504,Parametros!$B$3:$F$14,4,FALSE)</f>
        <v>20229</v>
      </c>
      <c r="AD1504" s="5" t="str">
        <f>VLOOKUP($E1504,Parametros!$B$3:$F$14,5,FALSE)</f>
        <v>2022-9-01</v>
      </c>
      <c r="AE1504" s="5">
        <v>0</v>
      </c>
      <c r="AF1504" t="s">
        <v>407</v>
      </c>
      <c r="AG1504" t="s">
        <v>408</v>
      </c>
      <c r="AH1504" s="40">
        <f t="shared" si="112"/>
        <v>614.33572195758279</v>
      </c>
      <c r="AJ1504" t="str">
        <f t="shared" si="113"/>
        <v>INSERT INTO TABLA_PRESUPUESTO VALUES ('VSR','96568970-C','14005123-21',2022,'Septiembre',90,'CLP',2102,1305.877342,0,112.5,20.655882,0,0,0,0,0,7.238543,0,0,35.625,0,0,0,48.631054,0,5.767512,9,'20229','2022-9-01');</v>
      </c>
    </row>
    <row r="1505" spans="1:36" x14ac:dyDescent="0.2">
      <c r="A1505" s="7" t="s">
        <v>117</v>
      </c>
      <c r="B1505" t="s">
        <v>107</v>
      </c>
      <c r="C1505" t="s">
        <v>130</v>
      </c>
      <c r="D1505">
        <v>2022</v>
      </c>
      <c r="E1505" t="s">
        <v>53</v>
      </c>
      <c r="F1505" s="5">
        <v>180</v>
      </c>
      <c r="G1505" t="s">
        <v>119</v>
      </c>
      <c r="H1505" s="5">
        <v>10008.25</v>
      </c>
      <c r="I1505" s="5">
        <v>5211.847998999192</v>
      </c>
      <c r="J1505" s="5">
        <v>0</v>
      </c>
      <c r="K1505" s="5">
        <v>1000</v>
      </c>
      <c r="L1505" s="5">
        <v>41.311764191931481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34.464864031179886</v>
      </c>
      <c r="S1505" s="5">
        <v>0</v>
      </c>
      <c r="T1505" s="5">
        <v>0</v>
      </c>
      <c r="U1505" s="5">
        <v>71.25</v>
      </c>
      <c r="V1505" s="5">
        <v>0</v>
      </c>
      <c r="W1505" s="5">
        <v>0</v>
      </c>
      <c r="X1505" s="5">
        <v>0</v>
      </c>
      <c r="Y1505" s="5">
        <f t="shared" si="111"/>
        <v>117.2498872454141</v>
      </c>
      <c r="Z1505" s="5">
        <v>0</v>
      </c>
      <c r="AA1505" s="5">
        <v>11.535023214234219</v>
      </c>
      <c r="AB1505" s="5">
        <f>VLOOKUP($E1505,Parametros!$B$3:$F$14,2,FALSE)</f>
        <v>9</v>
      </c>
      <c r="AC1505" s="5" t="str">
        <f>VLOOKUP($E1505,Parametros!$B$3:$F$14,4,FALSE)</f>
        <v>20229</v>
      </c>
      <c r="AD1505" s="5" t="str">
        <f>VLOOKUP($E1505,Parametros!$B$3:$F$14,5,FALSE)</f>
        <v>2022-9-01</v>
      </c>
      <c r="AE1505" s="5">
        <v>0</v>
      </c>
      <c r="AF1505" t="s">
        <v>407</v>
      </c>
      <c r="AG1505" t="s">
        <v>408</v>
      </c>
      <c r="AH1505" s="40">
        <f t="shared" si="112"/>
        <v>3637.8403495634625</v>
      </c>
      <c r="AJ1505" t="str">
        <f t="shared" si="113"/>
        <v>INSERT INTO TABLA_PRESUPUESTO VALUES ('VSR','96568970-C','14005078-18',2022,'Septiembre',180,'CLP',10008.25,5211.847999,0,1000,41.311764,0,0,0,0,0,34.464864,0,0,71.25,0,0,0,117.249887,0,11.535023,9,'20229','2022-9-01');</v>
      </c>
    </row>
    <row r="1506" spans="1:36" x14ac:dyDescent="0.2">
      <c r="A1506" s="7" t="s">
        <v>117</v>
      </c>
      <c r="B1506" t="s">
        <v>107</v>
      </c>
      <c r="C1506" t="s">
        <v>131</v>
      </c>
      <c r="D1506">
        <v>2022</v>
      </c>
      <c r="E1506" t="s">
        <v>53</v>
      </c>
      <c r="F1506" s="5">
        <v>135</v>
      </c>
      <c r="G1506" t="s">
        <v>119</v>
      </c>
      <c r="H1506" s="5">
        <v>7506.1875</v>
      </c>
      <c r="I1506" s="5">
        <v>4833.0769077599343</v>
      </c>
      <c r="J1506" s="5">
        <v>0</v>
      </c>
      <c r="K1506" s="5">
        <v>750</v>
      </c>
      <c r="L1506" s="5">
        <v>30.983823143948609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25.848648023384914</v>
      </c>
      <c r="S1506" s="5">
        <v>0</v>
      </c>
      <c r="T1506" s="5">
        <v>0</v>
      </c>
      <c r="U1506" s="5">
        <v>53.4375</v>
      </c>
      <c r="V1506" s="5">
        <v>0</v>
      </c>
      <c r="W1506" s="5">
        <v>0</v>
      </c>
      <c r="X1506" s="5">
        <v>0</v>
      </c>
      <c r="Y1506" s="5">
        <f t="shared" si="111"/>
        <v>87.937415434060583</v>
      </c>
      <c r="Z1506" s="5">
        <v>0</v>
      </c>
      <c r="AA1506" s="5">
        <v>8.6512674106756631</v>
      </c>
      <c r="AB1506" s="5">
        <f>VLOOKUP($E1506,Parametros!$B$3:$F$14,2,FALSE)</f>
        <v>9</v>
      </c>
      <c r="AC1506" s="5" t="str">
        <f>VLOOKUP($E1506,Parametros!$B$3:$F$14,4,FALSE)</f>
        <v>20229</v>
      </c>
      <c r="AD1506" s="5" t="str">
        <f>VLOOKUP($E1506,Parametros!$B$3:$F$14,5,FALSE)</f>
        <v>2022-9-01</v>
      </c>
      <c r="AE1506" s="5">
        <v>0</v>
      </c>
      <c r="AF1506" t="s">
        <v>407</v>
      </c>
      <c r="AG1506" t="s">
        <v>408</v>
      </c>
      <c r="AH1506" s="40">
        <f t="shared" si="112"/>
        <v>1804.189353662056</v>
      </c>
      <c r="AJ1506" t="str">
        <f t="shared" si="113"/>
        <v>INSERT INTO TABLA_PRESUPUESTO VALUES ('VSR','96568970-C','14005076-18',2022,'Septiembre',135,'CLP',7506.1875,4833.076908,0,750,30.983823,0,0,0,0,0,25.848648,0,0,53.4375,0,0,0,87.937415,0,8.651267,9,'20229','2022-9-01');</v>
      </c>
    </row>
    <row r="1507" spans="1:36" x14ac:dyDescent="0.2">
      <c r="A1507" s="7" t="s">
        <v>117</v>
      </c>
      <c r="B1507" t="s">
        <v>107</v>
      </c>
      <c r="C1507" t="s">
        <v>132</v>
      </c>
      <c r="D1507">
        <v>2022</v>
      </c>
      <c r="E1507" t="s">
        <v>53</v>
      </c>
      <c r="F1507" s="5">
        <v>180</v>
      </c>
      <c r="G1507" t="s">
        <v>119</v>
      </c>
      <c r="H1507" s="5">
        <v>10008.25</v>
      </c>
      <c r="I1507" s="5">
        <v>5806.4218017015837</v>
      </c>
      <c r="J1507" s="5">
        <v>0</v>
      </c>
      <c r="K1507" s="5">
        <v>1000</v>
      </c>
      <c r="L1507" s="5">
        <v>41.311764191931481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34.464864031179886</v>
      </c>
      <c r="S1507" s="5">
        <v>0</v>
      </c>
      <c r="T1507" s="5">
        <v>0</v>
      </c>
      <c r="U1507" s="5">
        <v>71.25</v>
      </c>
      <c r="V1507" s="5">
        <v>0</v>
      </c>
      <c r="W1507" s="5">
        <v>0</v>
      </c>
      <c r="X1507" s="5">
        <v>0</v>
      </c>
      <c r="Y1507" s="5">
        <f t="shared" si="111"/>
        <v>117.2498872454141</v>
      </c>
      <c r="Z1507" s="5">
        <v>0</v>
      </c>
      <c r="AA1507" s="5">
        <v>11.535023214234219</v>
      </c>
      <c r="AB1507" s="5">
        <f>VLOOKUP($E1507,Parametros!$B$3:$F$14,2,FALSE)</f>
        <v>9</v>
      </c>
      <c r="AC1507" s="5" t="str">
        <f>VLOOKUP($E1507,Parametros!$B$3:$F$14,4,FALSE)</f>
        <v>20229</v>
      </c>
      <c r="AD1507" s="5" t="str">
        <f>VLOOKUP($E1507,Parametros!$B$3:$F$14,5,FALSE)</f>
        <v>2022-9-01</v>
      </c>
      <c r="AE1507" s="5">
        <v>0</v>
      </c>
      <c r="AF1507" t="s">
        <v>407</v>
      </c>
      <c r="AG1507" t="s">
        <v>408</v>
      </c>
      <c r="AH1507" s="40">
        <f t="shared" si="112"/>
        <v>3043.2665468610708</v>
      </c>
      <c r="AJ1507" t="str">
        <f t="shared" si="113"/>
        <v>INSERT INTO TABLA_PRESUPUESTO VALUES ('VSR','96568970-C','14005075-18',2022,'Septiembre',180,'CLP',10008.25,5806.421802,0,1000,41.311764,0,0,0,0,0,34.464864,0,0,71.25,0,0,0,117.249887,0,11.535023,9,'20229','2022-9-01');</v>
      </c>
    </row>
    <row r="1508" spans="1:36" x14ac:dyDescent="0.2">
      <c r="A1508" s="7" t="s">
        <v>117</v>
      </c>
      <c r="B1508" t="s">
        <v>83</v>
      </c>
      <c r="C1508" t="s">
        <v>133</v>
      </c>
      <c r="D1508">
        <v>2022</v>
      </c>
      <c r="E1508" t="s">
        <v>53</v>
      </c>
      <c r="F1508" s="5">
        <v>22.5</v>
      </c>
      <c r="G1508" t="s">
        <v>134</v>
      </c>
      <c r="H1508" s="5">
        <v>3600</v>
      </c>
      <c r="I1508" s="5">
        <v>1593.4735562020967</v>
      </c>
      <c r="J1508" s="5">
        <v>0</v>
      </c>
      <c r="K1508" s="5">
        <v>0</v>
      </c>
      <c r="L1508" s="5">
        <v>5.1639705239914351</v>
      </c>
      <c r="M1508" s="5">
        <v>21.1965</v>
      </c>
      <c r="N1508" s="5">
        <v>12.09497621878716</v>
      </c>
      <c r="O1508" s="5">
        <v>16.163793103448278</v>
      </c>
      <c r="P1508" s="5">
        <v>1.5476367419738406</v>
      </c>
      <c r="Q1508" s="5">
        <v>12.397123424399629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f t="shared" si="111"/>
        <v>74.702196080206392</v>
      </c>
      <c r="Z1508" s="5">
        <v>11.302166591597487</v>
      </c>
      <c r="AA1508" s="5">
        <v>0</v>
      </c>
      <c r="AB1508" s="5">
        <f>VLOOKUP($E1508,Parametros!$B$3:$F$14,2,FALSE)</f>
        <v>9</v>
      </c>
      <c r="AC1508" s="5" t="str">
        <f>VLOOKUP($E1508,Parametros!$B$3:$F$14,4,FALSE)</f>
        <v>20229</v>
      </c>
      <c r="AD1508" s="5" t="str">
        <f>VLOOKUP($E1508,Parametros!$B$3:$F$14,5,FALSE)</f>
        <v>2022-9-01</v>
      </c>
      <c r="AE1508" s="5">
        <v>0</v>
      </c>
      <c r="AF1508" t="s">
        <v>409</v>
      </c>
      <c r="AG1508" t="s">
        <v>410</v>
      </c>
      <c r="AH1508" s="40">
        <f t="shared" si="112"/>
        <v>1926.6602771937055</v>
      </c>
      <c r="AJ1508" t="str">
        <f t="shared" si="113"/>
        <v>INSERT INTO TABLA_PRESUPUESTO VALUES ('VSR','80152-C','14004807-18',2022,'Septiembre',22.5,'USD',3600,1593.473556,0,0,5.163971,21.1965,12.094976,16.163793,1.547637,12.397123,0,0,0,0,0,0,0,74.702196,11.302167,0,9,'20229','2022-9-01');</v>
      </c>
    </row>
    <row r="1509" spans="1:36" x14ac:dyDescent="0.2">
      <c r="A1509" s="7" t="s">
        <v>117</v>
      </c>
      <c r="B1509" t="s">
        <v>83</v>
      </c>
      <c r="C1509" t="s">
        <v>136</v>
      </c>
      <c r="D1509">
        <v>2022</v>
      </c>
      <c r="E1509" t="s">
        <v>53</v>
      </c>
      <c r="F1509" s="5">
        <v>22.5</v>
      </c>
      <c r="G1509" t="s">
        <v>134</v>
      </c>
      <c r="H1509" s="5">
        <v>1620</v>
      </c>
      <c r="I1509" s="5">
        <v>776.01759882985993</v>
      </c>
      <c r="J1509" s="5">
        <v>0</v>
      </c>
      <c r="K1509" s="5">
        <v>0</v>
      </c>
      <c r="L1509" s="5">
        <v>5.1639705239914351</v>
      </c>
      <c r="M1509" s="5">
        <v>21.1965</v>
      </c>
      <c r="N1509" s="5">
        <v>12.09497621878716</v>
      </c>
      <c r="O1509" s="5">
        <v>16.163793103448278</v>
      </c>
      <c r="P1509" s="5">
        <v>1.5476367419738406</v>
      </c>
      <c r="Q1509" s="5">
        <v>5.5787055409798336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f t="shared" si="111"/>
        <v>67.883778196786608</v>
      </c>
      <c r="Z1509" s="5">
        <v>11.302166591597487</v>
      </c>
      <c r="AA1509" s="5">
        <v>0</v>
      </c>
      <c r="AB1509" s="5">
        <f>VLOOKUP($E1509,Parametros!$B$3:$F$14,2,FALSE)</f>
        <v>9</v>
      </c>
      <c r="AC1509" s="5" t="str">
        <f>VLOOKUP($E1509,Parametros!$B$3:$F$14,4,FALSE)</f>
        <v>20229</v>
      </c>
      <c r="AD1509" s="5" t="str">
        <f>VLOOKUP($E1509,Parametros!$B$3:$F$14,5,FALSE)</f>
        <v>2022-9-01</v>
      </c>
      <c r="AE1509" s="5">
        <v>0</v>
      </c>
      <c r="AF1509" t="s">
        <v>409</v>
      </c>
      <c r="AG1509" t="s">
        <v>410</v>
      </c>
      <c r="AH1509" s="40">
        <f t="shared" si="112"/>
        <v>770.93465244936203</v>
      </c>
      <c r="AJ1509" t="str">
        <f t="shared" si="113"/>
        <v>INSERT INTO TABLA_PRESUPUESTO VALUES ('VSR','80152-C','14005032-16',2022,'Septiembre',22.5,'USD',1620,776.017599,0,0,5.163971,21.1965,12.094976,16.163793,1.547637,5.578706,0,0,0,0,0,0,0,67.883778,11.302167,0,9,'20229','2022-9-01');</v>
      </c>
    </row>
    <row r="1510" spans="1:36" x14ac:dyDescent="0.2">
      <c r="A1510" s="7" t="s">
        <v>117</v>
      </c>
      <c r="B1510" t="s">
        <v>83</v>
      </c>
      <c r="C1510" t="s">
        <v>137</v>
      </c>
      <c r="D1510">
        <v>2022</v>
      </c>
      <c r="E1510" t="s">
        <v>53</v>
      </c>
      <c r="F1510" s="5">
        <v>22.5</v>
      </c>
      <c r="G1510" t="s">
        <v>134</v>
      </c>
      <c r="H1510" s="5">
        <v>1620</v>
      </c>
      <c r="I1510" s="5">
        <v>825.04147713805412</v>
      </c>
      <c r="J1510" s="5">
        <v>0</v>
      </c>
      <c r="K1510" s="5">
        <v>0</v>
      </c>
      <c r="L1510" s="5">
        <v>5.1639705239914351</v>
      </c>
      <c r="M1510" s="5">
        <v>21.1965</v>
      </c>
      <c r="N1510" s="5">
        <v>12.09497621878716</v>
      </c>
      <c r="O1510" s="5">
        <v>16.163793103448278</v>
      </c>
      <c r="P1510" s="5">
        <v>1.5476367419738406</v>
      </c>
      <c r="Q1510" s="5">
        <v>5.5787055409798336</v>
      </c>
      <c r="R1510" s="5">
        <v>0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f t="shared" si="111"/>
        <v>67.883778196786608</v>
      </c>
      <c r="Z1510" s="5">
        <v>11.302166591597487</v>
      </c>
      <c r="AA1510" s="5">
        <v>0</v>
      </c>
      <c r="AB1510" s="5">
        <f>VLOOKUP($E1510,Parametros!$B$3:$F$14,2,FALSE)</f>
        <v>9</v>
      </c>
      <c r="AC1510" s="5" t="str">
        <f>VLOOKUP($E1510,Parametros!$B$3:$F$14,4,FALSE)</f>
        <v>20229</v>
      </c>
      <c r="AD1510" s="5" t="str">
        <f>VLOOKUP($E1510,Parametros!$B$3:$F$14,5,FALSE)</f>
        <v>2022-9-01</v>
      </c>
      <c r="AE1510" s="5">
        <v>0</v>
      </c>
      <c r="AF1510" t="s">
        <v>409</v>
      </c>
      <c r="AG1510" t="s">
        <v>410</v>
      </c>
      <c r="AH1510" s="40">
        <f t="shared" si="112"/>
        <v>721.91077414116785</v>
      </c>
      <c r="AJ1510" t="str">
        <f t="shared" si="113"/>
        <v>INSERT INTO TABLA_PRESUPUESTO VALUES ('VSR','80152-C','14004806-17',2022,'Septiembre',22.5,'USD',1620,825.041477,0,0,5.163971,21.1965,12.094976,16.163793,1.547637,5.578706,0,0,0,0,0,0,0,67.883778,11.302167,0,9,'20229','2022-9-01');</v>
      </c>
    </row>
    <row r="1511" spans="1:36" x14ac:dyDescent="0.2">
      <c r="A1511" s="7" t="s">
        <v>117</v>
      </c>
      <c r="B1511" t="s">
        <v>83</v>
      </c>
      <c r="C1511" t="s">
        <v>138</v>
      </c>
      <c r="D1511">
        <v>2022</v>
      </c>
      <c r="E1511" t="s">
        <v>53</v>
      </c>
      <c r="F1511" s="5">
        <v>36</v>
      </c>
      <c r="G1511" t="s">
        <v>134</v>
      </c>
      <c r="H1511" s="5">
        <v>3060</v>
      </c>
      <c r="I1511" s="5">
        <v>2598.2585870646571</v>
      </c>
      <c r="J1511" s="5">
        <v>0</v>
      </c>
      <c r="K1511" s="5">
        <v>0</v>
      </c>
      <c r="L1511" s="5">
        <v>8.2623528383862954</v>
      </c>
      <c r="M1511" s="5">
        <v>33.914400000000001</v>
      </c>
      <c r="N1511" s="5">
        <v>19.351961950059454</v>
      </c>
      <c r="O1511" s="5">
        <v>25.862068965517246</v>
      </c>
      <c r="P1511" s="5">
        <v>2.4762187871581451</v>
      </c>
      <c r="Q1511" s="5">
        <v>10.537554910739685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f t="shared" si="111"/>
        <v>110.22567116003052</v>
      </c>
      <c r="Z1511" s="5">
        <v>18.083466546555979</v>
      </c>
      <c r="AA1511" s="5">
        <v>0</v>
      </c>
      <c r="AB1511" s="5">
        <f>VLOOKUP($E1511,Parametros!$B$3:$F$14,2,FALSE)</f>
        <v>9</v>
      </c>
      <c r="AC1511" s="5" t="str">
        <f>VLOOKUP($E1511,Parametros!$B$3:$F$14,4,FALSE)</f>
        <v>20229</v>
      </c>
      <c r="AD1511" s="5" t="str">
        <f>VLOOKUP($E1511,Parametros!$B$3:$F$14,5,FALSE)</f>
        <v>2022-9-01</v>
      </c>
      <c r="AE1511" s="5">
        <v>0</v>
      </c>
      <c r="AF1511" t="s">
        <v>409</v>
      </c>
      <c r="AG1511" t="s">
        <v>410</v>
      </c>
      <c r="AH1511" s="40">
        <f t="shared" si="112"/>
        <v>343.25338893692549</v>
      </c>
      <c r="AJ1511" t="str">
        <f t="shared" si="113"/>
        <v>INSERT INTO TABLA_PRESUPUESTO VALUES ('VSR','80152-C','14004965-17',2022,'Septiembre',36,'USD',3060,2598.258587,0,0,8.262353,33.9144,19.351962,25.862069,2.476219,10.537555,0,0,0,0,0,0,0,110.225671,18.083467,0,9,'20229','2022-9-01');</v>
      </c>
    </row>
    <row r="1512" spans="1:36" x14ac:dyDescent="0.2">
      <c r="A1512" s="7" t="s">
        <v>117</v>
      </c>
      <c r="B1512" t="s">
        <v>83</v>
      </c>
      <c r="C1512" t="s">
        <v>122</v>
      </c>
      <c r="D1512">
        <v>2022</v>
      </c>
      <c r="E1512" t="s">
        <v>53</v>
      </c>
      <c r="F1512" s="5">
        <v>67.5</v>
      </c>
      <c r="G1512" t="s">
        <v>134</v>
      </c>
      <c r="H1512" s="5">
        <v>6480</v>
      </c>
      <c r="I1512" s="5">
        <v>3828.2772842167215</v>
      </c>
      <c r="J1512" s="5">
        <v>0</v>
      </c>
      <c r="K1512" s="5">
        <v>0</v>
      </c>
      <c r="L1512" s="5">
        <v>15.491911571974304</v>
      </c>
      <c r="M1512" s="5">
        <v>63.589499999999994</v>
      </c>
      <c r="N1512" s="5">
        <v>36.284928656361473</v>
      </c>
      <c r="O1512" s="5">
        <v>48.49137931034484</v>
      </c>
      <c r="P1512" s="5">
        <v>4.642910225921522</v>
      </c>
      <c r="Q1512" s="5">
        <v>22.314822163919334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f t="shared" si="111"/>
        <v>209.23004013133962</v>
      </c>
      <c r="Z1512" s="5">
        <v>33.906499774792458</v>
      </c>
      <c r="AA1512" s="5">
        <v>0</v>
      </c>
      <c r="AB1512" s="5">
        <f>VLOOKUP($E1512,Parametros!$B$3:$F$14,2,FALSE)</f>
        <v>9</v>
      </c>
      <c r="AC1512" s="5" t="str">
        <f>VLOOKUP($E1512,Parametros!$B$3:$F$14,4,FALSE)</f>
        <v>20229</v>
      </c>
      <c r="AD1512" s="5" t="str">
        <f>VLOOKUP($E1512,Parametros!$B$3:$F$14,5,FALSE)</f>
        <v>2022-9-01</v>
      </c>
      <c r="AE1512" s="5">
        <v>0</v>
      </c>
      <c r="AF1512" t="s">
        <v>409</v>
      </c>
      <c r="AG1512" t="s">
        <v>410</v>
      </c>
      <c r="AH1512" s="40">
        <f t="shared" si="112"/>
        <v>2427.0007640799645</v>
      </c>
      <c r="AJ1512" t="str">
        <f t="shared" si="113"/>
        <v>INSERT INTO TABLA_PRESUPUESTO VALUES ('VSR','80152-C','14005080-18',2022,'Septiembre',67.5,'USD',6480,3828.277284,0,0,15.491912,63.5895,36.284929,48.491379,4.64291,22.314822,0,0,0,0,0,0,0,209.23004,33.9065,0,9,'20229','2022-9-01');</v>
      </c>
    </row>
    <row r="1513" spans="1:36" x14ac:dyDescent="0.2">
      <c r="A1513" s="7" t="s">
        <v>117</v>
      </c>
      <c r="B1513" t="s">
        <v>83</v>
      </c>
      <c r="C1513" t="s">
        <v>144</v>
      </c>
      <c r="D1513">
        <v>2022</v>
      </c>
      <c r="E1513" t="s">
        <v>53</v>
      </c>
      <c r="F1513" s="5">
        <v>22.5</v>
      </c>
      <c r="G1513" t="s">
        <v>134</v>
      </c>
      <c r="H1513" s="5">
        <v>2160</v>
      </c>
      <c r="I1513" s="5">
        <v>2156.7611228130177</v>
      </c>
      <c r="J1513" s="5">
        <v>0</v>
      </c>
      <c r="K1513" s="5">
        <v>0</v>
      </c>
      <c r="L1513" s="5">
        <v>5.1639705239914351</v>
      </c>
      <c r="M1513" s="5">
        <v>21.1965</v>
      </c>
      <c r="N1513" s="5">
        <v>12.09497621878716</v>
      </c>
      <c r="O1513" s="5">
        <v>16.163793103448278</v>
      </c>
      <c r="P1513" s="5">
        <v>1.5476367419738406</v>
      </c>
      <c r="Q1513" s="5">
        <v>7.4382740546397779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f t="shared" si="111"/>
        <v>69.743346710446545</v>
      </c>
      <c r="Z1513" s="5">
        <v>11.302166591597487</v>
      </c>
      <c r="AA1513" s="5">
        <v>0</v>
      </c>
      <c r="AB1513" s="5">
        <f>VLOOKUP($E1513,Parametros!$B$3:$F$14,2,FALSE)</f>
        <v>9</v>
      </c>
      <c r="AC1513" s="5" t="str">
        <f>VLOOKUP($E1513,Parametros!$B$3:$F$14,4,FALSE)</f>
        <v>20229</v>
      </c>
      <c r="AD1513" s="5" t="str">
        <f>VLOOKUP($E1513,Parametros!$B$3:$F$14,5,FALSE)</f>
        <v>2022-9-01</v>
      </c>
      <c r="AE1513" s="5">
        <v>1.1368683772161603E-13</v>
      </c>
      <c r="AF1513" t="s">
        <v>409</v>
      </c>
      <c r="AG1513" t="s">
        <v>410</v>
      </c>
      <c r="AH1513" s="40">
        <f t="shared" si="112"/>
        <v>-71.66844004745542</v>
      </c>
      <c r="AJ1513" t="str">
        <f t="shared" si="113"/>
        <v>INSERT INTO TABLA_PRESUPUESTO VALUES ('VSR','80152-C','14004879-18',2022,'Septiembre',22.5,'USD',2160,2156.761123,0,0,5.163971,21.1965,12.094976,16.163793,1.547637,7.438274,0,0,0,0,0,0,0,69.743347,11.302167,0,9,'20229','2022-9-01');</v>
      </c>
    </row>
    <row r="1514" spans="1:36" x14ac:dyDescent="0.2">
      <c r="A1514" s="7" t="s">
        <v>117</v>
      </c>
      <c r="B1514" t="s">
        <v>83</v>
      </c>
      <c r="C1514" t="s">
        <v>147</v>
      </c>
      <c r="D1514">
        <v>2022</v>
      </c>
      <c r="E1514" t="s">
        <v>53</v>
      </c>
      <c r="F1514" s="5">
        <v>49.5</v>
      </c>
      <c r="G1514" t="s">
        <v>134</v>
      </c>
      <c r="H1514" s="5">
        <v>1782</v>
      </c>
      <c r="I1514" s="5">
        <v>1293.6015601723893</v>
      </c>
      <c r="J1514" s="5">
        <v>0</v>
      </c>
      <c r="K1514" s="5">
        <v>297</v>
      </c>
      <c r="L1514" s="5">
        <v>0</v>
      </c>
      <c r="M1514" s="5">
        <v>46.632299999999994</v>
      </c>
      <c r="N1514" s="5">
        <v>26.608947681331745</v>
      </c>
      <c r="O1514" s="5">
        <v>35.560344827586214</v>
      </c>
      <c r="P1514" s="5">
        <v>3.4048008323424495</v>
      </c>
      <c r="Q1514" s="5">
        <v>6.1365760950778165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f t="shared" si="111"/>
        <v>143.2077359378527</v>
      </c>
      <c r="Z1514" s="5">
        <v>24.864766501514474</v>
      </c>
      <c r="AA1514" s="5">
        <v>0</v>
      </c>
      <c r="AB1514" s="5">
        <f>VLOOKUP($E1514,Parametros!$B$3:$F$14,2,FALSE)</f>
        <v>9</v>
      </c>
      <c r="AC1514" s="5" t="str">
        <f>VLOOKUP($E1514,Parametros!$B$3:$F$14,4,FALSE)</f>
        <v>20229</v>
      </c>
      <c r="AD1514" s="5" t="str">
        <f>VLOOKUP($E1514,Parametros!$B$3:$F$14,5,FALSE)</f>
        <v>2022-9-01</v>
      </c>
      <c r="AE1514" s="5">
        <v>0</v>
      </c>
      <c r="AF1514" t="s">
        <v>409</v>
      </c>
      <c r="AG1514" t="s">
        <v>410</v>
      </c>
      <c r="AH1514" s="40">
        <f t="shared" si="112"/>
        <v>48.190703889757891</v>
      </c>
      <c r="AJ1514" t="str">
        <f t="shared" si="113"/>
        <v>INSERT INTO TABLA_PRESUPUESTO VALUES ('VSR','80152-C','14004949-19',2022,'Septiembre',49.5,'USD',1782,1293.60156,0,297,0,46.6323,26.608948,35.560345,3.404801,6.136576,0,0,0,0,0,0,0,143.207736,24.864767,0,9,'20229','2022-9-01');</v>
      </c>
    </row>
    <row r="1515" spans="1:36" x14ac:dyDescent="0.2">
      <c r="A1515" s="7" t="s">
        <v>117</v>
      </c>
      <c r="B1515" t="s">
        <v>85</v>
      </c>
      <c r="C1515" t="s">
        <v>153</v>
      </c>
      <c r="D1515">
        <v>2022</v>
      </c>
      <c r="E1515" t="s">
        <v>53</v>
      </c>
      <c r="F1515" s="5">
        <v>67.5</v>
      </c>
      <c r="G1515" t="s">
        <v>134</v>
      </c>
      <c r="H1515" s="5">
        <v>4050</v>
      </c>
      <c r="I1515" s="5">
        <v>1366.9652109178421</v>
      </c>
      <c r="J1515" s="5">
        <v>0</v>
      </c>
      <c r="K1515" s="5">
        <v>405</v>
      </c>
      <c r="L1515" s="5">
        <v>15.491911571974304</v>
      </c>
      <c r="M1515" s="5">
        <v>49.090142045454542</v>
      </c>
      <c r="N1515" s="5">
        <v>22.604166666666668</v>
      </c>
      <c r="O1515" s="5">
        <v>30.208333333333332</v>
      </c>
      <c r="P1515" s="5">
        <v>2.8923611111111112</v>
      </c>
      <c r="Q1515" s="5">
        <v>13.946763852449584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f t="shared" si="111"/>
        <v>152.64826678380768</v>
      </c>
      <c r="Z1515" s="5">
        <v>33.906499774792458</v>
      </c>
      <c r="AA1515" s="5">
        <v>0</v>
      </c>
      <c r="AB1515" s="5">
        <f>VLOOKUP($E1515,Parametros!$B$3:$F$14,2,FALSE)</f>
        <v>9</v>
      </c>
      <c r="AC1515" s="5" t="str">
        <f>VLOOKUP($E1515,Parametros!$B$3:$F$14,4,FALSE)</f>
        <v>20229</v>
      </c>
      <c r="AD1515" s="5" t="str">
        <f>VLOOKUP($E1515,Parametros!$B$3:$F$14,5,FALSE)</f>
        <v>2022-9-01</v>
      </c>
      <c r="AE1515" s="5">
        <v>0</v>
      </c>
      <c r="AF1515" t="s">
        <v>409</v>
      </c>
      <c r="AG1515" t="s">
        <v>411</v>
      </c>
      <c r="AH1515" s="40">
        <f t="shared" si="112"/>
        <v>2109.894610726376</v>
      </c>
      <c r="AJ1515" t="str">
        <f t="shared" si="113"/>
        <v>INSERT INTO TABLA_PRESUPUESTO VALUES ('VSR','80169-C','14005087-20',2022,'Septiembre',67.5,'USD',4050,1366.965211,0,405,15.491912,49.090142,22.604167,30.208333,2.892361,13.946764,0,0,0,0,0,0,0,152.648267,33.9065,0,9,'20229','2022-9-01');</v>
      </c>
    </row>
    <row r="1516" spans="1:36" x14ac:dyDescent="0.2">
      <c r="A1516" s="7" t="s">
        <v>117</v>
      </c>
      <c r="B1516" t="s">
        <v>85</v>
      </c>
      <c r="C1516" t="s">
        <v>154</v>
      </c>
      <c r="D1516">
        <v>2022</v>
      </c>
      <c r="E1516" t="s">
        <v>53</v>
      </c>
      <c r="F1516" s="5">
        <v>67.5</v>
      </c>
      <c r="G1516" t="s">
        <v>134</v>
      </c>
      <c r="H1516" s="5">
        <v>4050</v>
      </c>
      <c r="I1516" s="5">
        <v>1344.8390804957667</v>
      </c>
      <c r="J1516" s="5">
        <v>0</v>
      </c>
      <c r="K1516" s="5">
        <v>405</v>
      </c>
      <c r="L1516" s="5">
        <v>15.491911571974304</v>
      </c>
      <c r="M1516" s="5">
        <v>49.090142045454542</v>
      </c>
      <c r="N1516" s="5">
        <v>22.604166666666668</v>
      </c>
      <c r="O1516" s="5">
        <v>30.208333333333332</v>
      </c>
      <c r="P1516" s="5">
        <v>2.8923611111111112</v>
      </c>
      <c r="Q1516" s="5">
        <v>13.946763852449584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f t="shared" si="111"/>
        <v>152.64826678380768</v>
      </c>
      <c r="Z1516" s="5">
        <v>33.906499774792458</v>
      </c>
      <c r="AA1516" s="5">
        <v>0</v>
      </c>
      <c r="AB1516" s="5">
        <f>VLOOKUP($E1516,Parametros!$B$3:$F$14,2,FALSE)</f>
        <v>9</v>
      </c>
      <c r="AC1516" s="5" t="str">
        <f>VLOOKUP($E1516,Parametros!$B$3:$F$14,4,FALSE)</f>
        <v>20229</v>
      </c>
      <c r="AD1516" s="5" t="str">
        <f>VLOOKUP($E1516,Parametros!$B$3:$F$14,5,FALSE)</f>
        <v>2022-9-01</v>
      </c>
      <c r="AE1516" s="5">
        <v>0</v>
      </c>
      <c r="AF1516" t="s">
        <v>409</v>
      </c>
      <c r="AG1516" t="s">
        <v>411</v>
      </c>
      <c r="AH1516" s="40">
        <f t="shared" si="112"/>
        <v>2132.0207411484516</v>
      </c>
      <c r="AJ1516" t="str">
        <f t="shared" si="113"/>
        <v>INSERT INTO TABLA_PRESUPUESTO VALUES ('VSR','80169-C','14005048-19',2022,'Septiembre',67.5,'USD',4050,1344.83908,0,405,15.491912,49.090142,22.604167,30.208333,2.892361,13.946764,0,0,0,0,0,0,0,152.648267,33.9065,0,9,'20229','2022-9-01');</v>
      </c>
    </row>
    <row r="1517" spans="1:36" x14ac:dyDescent="0.2">
      <c r="A1517" s="7" t="s">
        <v>117</v>
      </c>
      <c r="B1517" t="s">
        <v>85</v>
      </c>
      <c r="C1517" t="s">
        <v>155</v>
      </c>
      <c r="D1517">
        <v>2022</v>
      </c>
      <c r="E1517" t="s">
        <v>53</v>
      </c>
      <c r="F1517" s="5">
        <v>45</v>
      </c>
      <c r="G1517" t="s">
        <v>134</v>
      </c>
      <c r="H1517" s="5">
        <v>4950</v>
      </c>
      <c r="I1517" s="5">
        <v>2395.0689195160589</v>
      </c>
      <c r="J1517" s="5">
        <v>0</v>
      </c>
      <c r="K1517" s="5">
        <v>450</v>
      </c>
      <c r="L1517" s="5">
        <v>10.32794104798287</v>
      </c>
      <c r="M1517" s="5">
        <v>542.12676136363643</v>
      </c>
      <c r="N1517" s="5">
        <v>15.069444444444446</v>
      </c>
      <c r="O1517" s="5">
        <v>20.138888888888889</v>
      </c>
      <c r="P1517" s="5">
        <v>1.9282407407407407</v>
      </c>
      <c r="Q1517" s="5">
        <v>17.046044708549491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  <c r="X1517" s="5">
        <v>0</v>
      </c>
      <c r="Y1517" s="5">
        <f t="shared" si="111"/>
        <v>618.91371332945505</v>
      </c>
      <c r="Z1517" s="5">
        <v>22.604333183194974</v>
      </c>
      <c r="AA1517" s="5">
        <v>0</v>
      </c>
      <c r="AB1517" s="5">
        <f>VLOOKUP($E1517,Parametros!$B$3:$F$14,2,FALSE)</f>
        <v>9</v>
      </c>
      <c r="AC1517" s="5" t="str">
        <f>VLOOKUP($E1517,Parametros!$B$3:$F$14,4,FALSE)</f>
        <v>20229</v>
      </c>
      <c r="AD1517" s="5" t="str">
        <f>VLOOKUP($E1517,Parametros!$B$3:$F$14,5,FALSE)</f>
        <v>2022-9-01</v>
      </c>
      <c r="AE1517" s="5">
        <v>0</v>
      </c>
      <c r="AF1517" t="s">
        <v>409</v>
      </c>
      <c r="AG1517" t="s">
        <v>411</v>
      </c>
      <c r="AH1517" s="40">
        <f t="shared" si="112"/>
        <v>1475.6894261065038</v>
      </c>
      <c r="AJ1517" t="str">
        <f t="shared" si="113"/>
        <v>INSERT INTO TABLA_PRESUPUESTO VALUES ('VSR','80169-C','14005127-18',2022,'Septiembre',45,'USD',4950,2395.06892,0,450,10.327941,542.126761,15.069444,20.138889,1.928241,17.046045,0,0,0,0,0,0,0,618.913713,22.604333,0,9,'20229','2022-9-01');</v>
      </c>
    </row>
    <row r="1518" spans="1:36" x14ac:dyDescent="0.2">
      <c r="A1518" s="7" t="s">
        <v>117</v>
      </c>
      <c r="B1518" t="s">
        <v>85</v>
      </c>
      <c r="C1518" t="s">
        <v>156</v>
      </c>
      <c r="D1518">
        <v>2022</v>
      </c>
      <c r="E1518" t="s">
        <v>53</v>
      </c>
      <c r="F1518" s="5">
        <v>67.5</v>
      </c>
      <c r="G1518" t="s">
        <v>134</v>
      </c>
      <c r="H1518" s="5">
        <v>3240</v>
      </c>
      <c r="I1518" s="5">
        <v>1202.4918661457668</v>
      </c>
      <c r="J1518" s="5">
        <v>0</v>
      </c>
      <c r="K1518" s="5">
        <v>337.5</v>
      </c>
      <c r="L1518" s="5">
        <v>15.491911571974304</v>
      </c>
      <c r="M1518" s="5">
        <v>49.090142045454542</v>
      </c>
      <c r="N1518" s="5">
        <v>22.604166666666668</v>
      </c>
      <c r="O1518" s="5">
        <v>30.208333333333332</v>
      </c>
      <c r="P1518" s="5">
        <v>2.8923611111111112</v>
      </c>
      <c r="Q1518" s="5">
        <v>11.157411081959667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f t="shared" si="111"/>
        <v>149.85891401331779</v>
      </c>
      <c r="Z1518" s="5">
        <v>33.906499774792458</v>
      </c>
      <c r="AA1518" s="5">
        <v>0</v>
      </c>
      <c r="AB1518" s="5">
        <f>VLOOKUP($E1518,Parametros!$B$3:$F$14,2,FALSE)</f>
        <v>9</v>
      </c>
      <c r="AC1518" s="5" t="str">
        <f>VLOOKUP($E1518,Parametros!$B$3:$F$14,4,FALSE)</f>
        <v>20229</v>
      </c>
      <c r="AD1518" s="5" t="str">
        <f>VLOOKUP($E1518,Parametros!$B$3:$F$14,5,FALSE)</f>
        <v>2022-9-01</v>
      </c>
      <c r="AE1518" s="5">
        <v>0</v>
      </c>
      <c r="AF1518" t="s">
        <v>409</v>
      </c>
      <c r="AG1518" t="s">
        <v>411</v>
      </c>
      <c r="AH1518" s="40">
        <f t="shared" si="112"/>
        <v>1534.6573082689411</v>
      </c>
      <c r="AJ1518" t="str">
        <f t="shared" si="113"/>
        <v>INSERT INTO TABLA_PRESUPUESTO VALUES ('VSR','80169-C','14005046-19',2022,'Septiembre',67.5,'USD',3240,1202.491866,0,337.5,15.491912,49.090142,22.604167,30.208333,2.892361,11.157411,0,0,0,0,0,0,0,149.858914,33.9065,0,9,'20229','2022-9-01');</v>
      </c>
    </row>
    <row r="1519" spans="1:36" x14ac:dyDescent="0.2">
      <c r="A1519" s="7" t="s">
        <v>117</v>
      </c>
      <c r="B1519" t="s">
        <v>85</v>
      </c>
      <c r="C1519" t="s">
        <v>157</v>
      </c>
      <c r="D1519">
        <v>2022</v>
      </c>
      <c r="E1519" t="s">
        <v>53</v>
      </c>
      <c r="F1519" s="5">
        <v>67.5</v>
      </c>
      <c r="G1519" t="s">
        <v>134</v>
      </c>
      <c r="H1519" s="5">
        <v>3240</v>
      </c>
      <c r="I1519" s="5">
        <v>1087.1004369263458</v>
      </c>
      <c r="J1519" s="5">
        <v>0</v>
      </c>
      <c r="K1519" s="5">
        <v>337.5</v>
      </c>
      <c r="L1519" s="5">
        <v>15.491911571974304</v>
      </c>
      <c r="M1519" s="5">
        <v>49.090142045454542</v>
      </c>
      <c r="N1519" s="5">
        <v>22.604166666666668</v>
      </c>
      <c r="O1519" s="5">
        <v>30.208333333333332</v>
      </c>
      <c r="P1519" s="5">
        <v>2.8923611111111112</v>
      </c>
      <c r="Q1519" s="5">
        <v>11.157411081959667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f t="shared" si="111"/>
        <v>149.85891401331779</v>
      </c>
      <c r="Z1519" s="5">
        <v>33.906499774792458</v>
      </c>
      <c r="AA1519" s="5">
        <v>0</v>
      </c>
      <c r="AB1519" s="5">
        <f>VLOOKUP($E1519,Parametros!$B$3:$F$14,2,FALSE)</f>
        <v>9</v>
      </c>
      <c r="AC1519" s="5" t="str">
        <f>VLOOKUP($E1519,Parametros!$B$3:$F$14,4,FALSE)</f>
        <v>20229</v>
      </c>
      <c r="AD1519" s="5" t="str">
        <f>VLOOKUP($E1519,Parametros!$B$3:$F$14,5,FALSE)</f>
        <v>2022-9-01</v>
      </c>
      <c r="AE1519" s="5">
        <v>0</v>
      </c>
      <c r="AF1519" t="s">
        <v>409</v>
      </c>
      <c r="AG1519" t="s">
        <v>411</v>
      </c>
      <c r="AH1519" s="40">
        <f t="shared" si="112"/>
        <v>1650.0487374883621</v>
      </c>
      <c r="AJ1519" t="str">
        <f t="shared" si="113"/>
        <v>INSERT INTO TABLA_PRESUPUESTO VALUES ('VSR','80169-C','14005045-20',2022,'Septiembre',67.5,'USD',3240,1087.100437,0,337.5,15.491912,49.090142,22.604167,30.208333,2.892361,11.157411,0,0,0,0,0,0,0,149.858914,33.9065,0,9,'20229','2022-9-01');</v>
      </c>
    </row>
    <row r="1520" spans="1:36" x14ac:dyDescent="0.2">
      <c r="A1520" s="7" t="s">
        <v>117</v>
      </c>
      <c r="B1520" t="s">
        <v>85</v>
      </c>
      <c r="C1520" t="s">
        <v>158</v>
      </c>
      <c r="D1520">
        <v>2022</v>
      </c>
      <c r="E1520" t="s">
        <v>53</v>
      </c>
      <c r="F1520" s="5">
        <v>67.5</v>
      </c>
      <c r="G1520" t="s">
        <v>134</v>
      </c>
      <c r="H1520" s="5">
        <v>5400</v>
      </c>
      <c r="I1520" s="5">
        <v>2411.6685893052322</v>
      </c>
      <c r="J1520" s="5">
        <v>0</v>
      </c>
      <c r="K1520" s="5">
        <v>540</v>
      </c>
      <c r="L1520" s="5">
        <v>15.491911571974304</v>
      </c>
      <c r="M1520" s="5">
        <v>244.84014204545454</v>
      </c>
      <c r="N1520" s="5">
        <v>22.604166666666668</v>
      </c>
      <c r="O1520" s="5">
        <v>30.208333333333332</v>
      </c>
      <c r="P1520" s="5">
        <v>2.8923611111111112</v>
      </c>
      <c r="Q1520" s="5">
        <v>18.595685136599442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f t="shared" si="111"/>
        <v>353.04718806795751</v>
      </c>
      <c r="Z1520" s="5">
        <v>33.906499774792458</v>
      </c>
      <c r="AA1520" s="5">
        <v>0</v>
      </c>
      <c r="AB1520" s="5">
        <f>VLOOKUP($E1520,Parametros!$B$3:$F$14,2,FALSE)</f>
        <v>9</v>
      </c>
      <c r="AC1520" s="5" t="str">
        <f>VLOOKUP($E1520,Parametros!$B$3:$F$14,4,FALSE)</f>
        <v>20229</v>
      </c>
      <c r="AD1520" s="5" t="str">
        <f>VLOOKUP($E1520,Parametros!$B$3:$F$14,5,FALSE)</f>
        <v>2022-9-01</v>
      </c>
      <c r="AE1520" s="5">
        <v>0</v>
      </c>
      <c r="AF1520" t="s">
        <v>409</v>
      </c>
      <c r="AG1520" t="s">
        <v>411</v>
      </c>
      <c r="AH1520" s="40">
        <f t="shared" si="112"/>
        <v>2079.7923110548354</v>
      </c>
      <c r="AJ1520" t="str">
        <f t="shared" si="113"/>
        <v>INSERT INTO TABLA_PRESUPUESTO VALUES ('VSR','80169-C','14005042-18',2022,'Septiembre',67.5,'USD',5400,2411.668589,0,540,15.491912,244.840142,22.604167,30.208333,2.892361,18.595685,0,0,0,0,0,0,0,353.047188,33.9065,0,9,'20229','2022-9-01');</v>
      </c>
    </row>
    <row r="1521" spans="1:36" x14ac:dyDescent="0.2">
      <c r="A1521" s="7" t="s">
        <v>117</v>
      </c>
      <c r="B1521" t="s">
        <v>85</v>
      </c>
      <c r="C1521" t="s">
        <v>159</v>
      </c>
      <c r="D1521">
        <v>2022</v>
      </c>
      <c r="E1521" t="s">
        <v>53</v>
      </c>
      <c r="F1521" s="5">
        <v>67.5</v>
      </c>
      <c r="G1521" t="s">
        <v>134</v>
      </c>
      <c r="H1521" s="5">
        <v>5400</v>
      </c>
      <c r="I1521" s="5">
        <v>2151.1821885633594</v>
      </c>
      <c r="J1521" s="5">
        <v>0</v>
      </c>
      <c r="K1521" s="5">
        <v>540</v>
      </c>
      <c r="L1521" s="5">
        <v>15.491911571974304</v>
      </c>
      <c r="M1521" s="5">
        <v>244.84014204545454</v>
      </c>
      <c r="N1521" s="5">
        <v>22.604166666666668</v>
      </c>
      <c r="O1521" s="5">
        <v>30.208333333333332</v>
      </c>
      <c r="P1521" s="5">
        <v>2.8923611111111112</v>
      </c>
      <c r="Q1521" s="5">
        <v>18.595685136599442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f t="shared" si="111"/>
        <v>353.04718806795751</v>
      </c>
      <c r="Z1521" s="5">
        <v>33.906499774792458</v>
      </c>
      <c r="AA1521" s="5">
        <v>0</v>
      </c>
      <c r="AB1521" s="5">
        <f>VLOOKUP($E1521,Parametros!$B$3:$F$14,2,FALSE)</f>
        <v>9</v>
      </c>
      <c r="AC1521" s="5" t="str">
        <f>VLOOKUP($E1521,Parametros!$B$3:$F$14,4,FALSE)</f>
        <v>20229</v>
      </c>
      <c r="AD1521" s="5" t="str">
        <f>VLOOKUP($E1521,Parametros!$B$3:$F$14,5,FALSE)</f>
        <v>2022-9-01</v>
      </c>
      <c r="AE1521" s="5">
        <v>0</v>
      </c>
      <c r="AF1521" t="s">
        <v>409</v>
      </c>
      <c r="AG1521" t="s">
        <v>411</v>
      </c>
      <c r="AH1521" s="40">
        <f t="shared" si="112"/>
        <v>2340.2787117967082</v>
      </c>
      <c r="AJ1521" t="str">
        <f t="shared" si="113"/>
        <v>INSERT INTO TABLA_PRESUPUESTO VALUES ('VSR','80169-C','14005043-17',2022,'Septiembre',67.5,'USD',5400,2151.182189,0,540,15.491912,244.840142,22.604167,30.208333,2.892361,18.595685,0,0,0,0,0,0,0,353.047188,33.9065,0,9,'20229','2022-9-01');</v>
      </c>
    </row>
    <row r="1522" spans="1:36" x14ac:dyDescent="0.2">
      <c r="A1522" s="7" t="s">
        <v>117</v>
      </c>
      <c r="B1522" t="s">
        <v>85</v>
      </c>
      <c r="C1522" t="s">
        <v>160</v>
      </c>
      <c r="D1522">
        <v>2022</v>
      </c>
      <c r="E1522" t="s">
        <v>53</v>
      </c>
      <c r="F1522" s="5">
        <v>112.5</v>
      </c>
      <c r="G1522" t="s">
        <v>134</v>
      </c>
      <c r="H1522" s="5">
        <v>9000</v>
      </c>
      <c r="I1522" s="5">
        <v>2735.580245682504</v>
      </c>
      <c r="J1522" s="5">
        <v>0</v>
      </c>
      <c r="K1522" s="5">
        <v>900</v>
      </c>
      <c r="L1522" s="5">
        <v>25.819852619957175</v>
      </c>
      <c r="M1522" s="5">
        <v>408.06690340909091</v>
      </c>
      <c r="N1522" s="5">
        <v>37.673611111111114</v>
      </c>
      <c r="O1522" s="5">
        <v>50.347222222222221</v>
      </c>
      <c r="P1522" s="5">
        <v>4.8206018518518521</v>
      </c>
      <c r="Q1522" s="5">
        <v>30.992808560999073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f t="shared" ref="Y1522:Y1544" si="114">+M1522+N1522+O1522+P1522+T1522+U1522+V1522+Z1522+AA1522+S1522+X1522+Q1522+R1522</f>
        <v>588.41198011326264</v>
      </c>
      <c r="Z1522" s="5">
        <v>56.510832957987432</v>
      </c>
      <c r="AA1522" s="5">
        <v>0</v>
      </c>
      <c r="AB1522" s="5">
        <f>VLOOKUP($E1522,Parametros!$B$3:$F$14,2,FALSE)</f>
        <v>9</v>
      </c>
      <c r="AC1522" s="5" t="str">
        <f>VLOOKUP($E1522,Parametros!$B$3:$F$14,4,FALSE)</f>
        <v>20229</v>
      </c>
      <c r="AD1522" s="5" t="str">
        <f>VLOOKUP($E1522,Parametros!$B$3:$F$14,5,FALSE)</f>
        <v>2022-9-01</v>
      </c>
      <c r="AE1522" s="5">
        <v>0</v>
      </c>
      <c r="AF1522" t="s">
        <v>409</v>
      </c>
      <c r="AG1522" t="s">
        <v>411</v>
      </c>
      <c r="AH1522" s="40">
        <f t="shared" ref="AH1522:AH1544" si="115">+H1522-SUM(I1522:X1522)-SUM(Z1522:AA1522)</f>
        <v>4750.1879215842755</v>
      </c>
      <c r="AJ1522" t="str">
        <f t="shared" si="113"/>
        <v>INSERT INTO TABLA_PRESUPUESTO VALUES ('VSR','80169-C','14005044-15',2022,'Septiembre',112.5,'USD',9000,2735.580246,0,900,25.819853,408.066903,37.673611,50.347222,4.820602,30.992809,0,0,0,0,0,0,0,588.41198,56.510833,0,9,'20229','2022-9-01');</v>
      </c>
    </row>
    <row r="1523" spans="1:36" x14ac:dyDescent="0.2">
      <c r="A1523" s="7" t="s">
        <v>117</v>
      </c>
      <c r="B1523" t="s">
        <v>188</v>
      </c>
      <c r="C1523" t="s">
        <v>133</v>
      </c>
      <c r="D1523">
        <v>2022</v>
      </c>
      <c r="E1523" t="s">
        <v>53</v>
      </c>
      <c r="F1523" s="5">
        <v>15.795000000000002</v>
      </c>
      <c r="G1523" t="s">
        <v>134</v>
      </c>
      <c r="H1523" s="5">
        <v>3790.8</v>
      </c>
      <c r="I1523" s="5">
        <v>1118.6184364538719</v>
      </c>
      <c r="J1523" s="5">
        <v>0</v>
      </c>
      <c r="K1523" s="5">
        <v>379.08000000000004</v>
      </c>
      <c r="L1523" s="5">
        <v>3.6251073078419878</v>
      </c>
      <c r="M1523" s="5">
        <v>122.0428474789916</v>
      </c>
      <c r="N1523" s="5">
        <v>4.9245905172413806</v>
      </c>
      <c r="O1523" s="5">
        <v>6.5812500000000016</v>
      </c>
      <c r="P1523" s="5">
        <v>0.63013577586206904</v>
      </c>
      <c r="Q1523" s="5">
        <v>13.05417096589281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f t="shared" si="114"/>
        <v>155.1671156852893</v>
      </c>
      <c r="Z1523" s="5">
        <v>7.9341209473014365</v>
      </c>
      <c r="AA1523" s="5">
        <v>0</v>
      </c>
      <c r="AB1523" s="5">
        <f>VLOOKUP($E1523,Parametros!$B$3:$F$14,2,FALSE)</f>
        <v>9</v>
      </c>
      <c r="AC1523" s="5" t="str">
        <f>VLOOKUP($E1523,Parametros!$B$3:$F$14,4,FALSE)</f>
        <v>20229</v>
      </c>
      <c r="AD1523" s="5" t="str">
        <f>VLOOKUP($E1523,Parametros!$B$3:$F$14,5,FALSE)</f>
        <v>2022-9-01</v>
      </c>
      <c r="AE1523" s="5">
        <v>0</v>
      </c>
      <c r="AF1523" t="s">
        <v>409</v>
      </c>
      <c r="AG1523" t="s">
        <v>417</v>
      </c>
      <c r="AH1523" s="40">
        <f t="shared" si="115"/>
        <v>2134.3093405529971</v>
      </c>
      <c r="AJ1523" t="str">
        <f t="shared" si="113"/>
        <v>INSERT INTO TABLA_PRESUPUESTO VALUES ('VSR','Cripton_China','14004807-18',2022,'Septiembre',15.795,'USD',3790.8,1118.618436,0,379.08,3.625107,122.042847,4.924591,6.58125,0.630136,13.054171,0,0,0,0,0,0,0,155.167116,7.934121,0,9,'20229','2022-9-01');</v>
      </c>
    </row>
    <row r="1524" spans="1:36" x14ac:dyDescent="0.2">
      <c r="A1524" s="7" t="s">
        <v>117</v>
      </c>
      <c r="B1524" t="s">
        <v>188</v>
      </c>
      <c r="C1524" t="s">
        <v>133</v>
      </c>
      <c r="D1524">
        <v>2022</v>
      </c>
      <c r="E1524" t="s">
        <v>53</v>
      </c>
      <c r="F1524" s="5">
        <v>12.15</v>
      </c>
      <c r="G1524" t="s">
        <v>134</v>
      </c>
      <c r="H1524" s="5">
        <v>3948.75</v>
      </c>
      <c r="I1524" s="5">
        <v>1086.8413837691323</v>
      </c>
      <c r="J1524" s="5">
        <v>0</v>
      </c>
      <c r="K1524" s="5">
        <v>394.875</v>
      </c>
      <c r="L1524" s="5">
        <v>2.7885440829553749</v>
      </c>
      <c r="M1524" s="5">
        <v>124.86161344537815</v>
      </c>
      <c r="N1524" s="5">
        <v>3.7881465517241386</v>
      </c>
      <c r="O1524" s="5">
        <v>5.0625</v>
      </c>
      <c r="P1524" s="5">
        <v>0.48471982758620691</v>
      </c>
      <c r="Q1524" s="5">
        <v>13.598094756138343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f t="shared" si="114"/>
        <v>153.89824454028948</v>
      </c>
      <c r="Z1524" s="5">
        <v>6.103169959462643</v>
      </c>
      <c r="AA1524" s="5">
        <v>0</v>
      </c>
      <c r="AB1524" s="5">
        <f>VLOOKUP($E1524,Parametros!$B$3:$F$14,2,FALSE)</f>
        <v>9</v>
      </c>
      <c r="AC1524" s="5" t="str">
        <f>VLOOKUP($E1524,Parametros!$B$3:$F$14,4,FALSE)</f>
        <v>20229</v>
      </c>
      <c r="AD1524" s="5" t="str">
        <f>VLOOKUP($E1524,Parametros!$B$3:$F$14,5,FALSE)</f>
        <v>2022-9-01</v>
      </c>
      <c r="AE1524" s="5">
        <v>0</v>
      </c>
      <c r="AF1524" t="s">
        <v>409</v>
      </c>
      <c r="AG1524" t="s">
        <v>417</v>
      </c>
      <c r="AH1524" s="40">
        <f t="shared" si="115"/>
        <v>2310.3468276076223</v>
      </c>
      <c r="AJ1524" t="str">
        <f t="shared" si="113"/>
        <v>INSERT INTO TABLA_PRESUPUESTO VALUES ('VSR','Cripton_China','14004807-18',2022,'Septiembre',12.15,'USD',3948.75,1086.841384,0,394.875,2.788544,124.861613,3.788147,5.0625,0.48472,13.598095,0,0,0,0,0,0,0,153.898245,6.10317,0,9,'20229','2022-9-01');</v>
      </c>
    </row>
    <row r="1525" spans="1:36" x14ac:dyDescent="0.2">
      <c r="A1525" s="7" t="s">
        <v>117</v>
      </c>
      <c r="B1525" t="s">
        <v>188</v>
      </c>
      <c r="C1525" t="s">
        <v>189</v>
      </c>
      <c r="D1525">
        <v>2022</v>
      </c>
      <c r="E1525" t="s">
        <v>53</v>
      </c>
      <c r="F1525" s="5">
        <v>36.450000000000003</v>
      </c>
      <c r="G1525" t="s">
        <v>134</v>
      </c>
      <c r="H1525" s="5">
        <v>6561.0000000000009</v>
      </c>
      <c r="I1525" s="5">
        <v>3090.602527123111</v>
      </c>
      <c r="J1525" s="5">
        <v>0</v>
      </c>
      <c r="K1525" s="5">
        <v>656.1</v>
      </c>
      <c r="L1525" s="5">
        <v>8.3656322488661257</v>
      </c>
      <c r="M1525" s="5">
        <v>216.02734033613444</v>
      </c>
      <c r="N1525" s="5">
        <v>11.364439655172417</v>
      </c>
      <c r="O1525" s="5">
        <v>15.1875</v>
      </c>
      <c r="P1525" s="5">
        <v>1.4541594827586208</v>
      </c>
      <c r="Q1525" s="5">
        <v>22.593757440968329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f t="shared" si="114"/>
        <v>284.93670679342176</v>
      </c>
      <c r="Z1525" s="5">
        <v>18.309509878387932</v>
      </c>
      <c r="AA1525" s="5">
        <v>0</v>
      </c>
      <c r="AB1525" s="5">
        <f>VLOOKUP($E1525,Parametros!$B$3:$F$14,2,FALSE)</f>
        <v>9</v>
      </c>
      <c r="AC1525" s="5" t="str">
        <f>VLOOKUP($E1525,Parametros!$B$3:$F$14,4,FALSE)</f>
        <v>20229</v>
      </c>
      <c r="AD1525" s="5" t="str">
        <f>VLOOKUP($E1525,Parametros!$B$3:$F$14,5,FALSE)</f>
        <v>2022-9-01</v>
      </c>
      <c r="AE1525" s="5">
        <v>0</v>
      </c>
      <c r="AF1525" t="s">
        <v>409</v>
      </c>
      <c r="AG1525" t="s">
        <v>417</v>
      </c>
      <c r="AH1525" s="40">
        <f t="shared" si="115"/>
        <v>2520.9951338346027</v>
      </c>
      <c r="AJ1525" t="str">
        <f t="shared" si="113"/>
        <v>INSERT INTO TABLA_PRESUPUESTO VALUES ('VSR','Cripton_China','14005073-18',2022,'Septiembre',36.45,'USD',6561,3090.602527,0,656.1,8.365632,216.02734,11.36444,15.1875,1.454159,22.593757,0,0,0,0,0,0,0,284.936707,18.30951,0,9,'20229','2022-9-01');</v>
      </c>
    </row>
    <row r="1526" spans="1:36" x14ac:dyDescent="0.2">
      <c r="A1526" s="7" t="s">
        <v>117</v>
      </c>
      <c r="B1526" t="s">
        <v>188</v>
      </c>
      <c r="C1526" t="s">
        <v>163</v>
      </c>
      <c r="D1526">
        <v>2022</v>
      </c>
      <c r="E1526" t="s">
        <v>53</v>
      </c>
      <c r="F1526" s="5">
        <v>364.5</v>
      </c>
      <c r="G1526" t="s">
        <v>134</v>
      </c>
      <c r="H1526" s="5">
        <v>16402.5</v>
      </c>
      <c r="I1526" s="5">
        <v>6914.4976367703475</v>
      </c>
      <c r="J1526" s="5">
        <v>0</v>
      </c>
      <c r="K1526" s="5">
        <v>1640.25</v>
      </c>
      <c r="L1526" s="5">
        <v>83.656322488661246</v>
      </c>
      <c r="M1526" s="5">
        <v>684.04840336134453</v>
      </c>
      <c r="N1526" s="5">
        <v>113.64439655172413</v>
      </c>
      <c r="O1526" s="5">
        <v>151.875</v>
      </c>
      <c r="P1526" s="5">
        <v>14.541594827586207</v>
      </c>
      <c r="Q1526" s="5">
        <v>56.484393602420809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f t="shared" si="114"/>
        <v>1203.688887126955</v>
      </c>
      <c r="Z1526" s="5">
        <v>183.09509878387928</v>
      </c>
      <c r="AA1526" s="5">
        <v>0</v>
      </c>
      <c r="AB1526" s="5">
        <f>VLOOKUP($E1526,Parametros!$B$3:$F$14,2,FALSE)</f>
        <v>9</v>
      </c>
      <c r="AC1526" s="5" t="str">
        <f>VLOOKUP($E1526,Parametros!$B$3:$F$14,4,FALSE)</f>
        <v>20229</v>
      </c>
      <c r="AD1526" s="5" t="str">
        <f>VLOOKUP($E1526,Parametros!$B$3:$F$14,5,FALSE)</f>
        <v>2022-9-01</v>
      </c>
      <c r="AE1526" s="5">
        <v>0</v>
      </c>
      <c r="AF1526" t="s">
        <v>409</v>
      </c>
      <c r="AG1526" t="s">
        <v>417</v>
      </c>
      <c r="AH1526" s="40">
        <f t="shared" si="115"/>
        <v>6560.4071536140355</v>
      </c>
      <c r="AJ1526" t="str">
        <f t="shared" si="113"/>
        <v>INSERT INTO TABLA_PRESUPUESTO VALUES ('VSR','Cripton_China','14004339-19',2022,'Septiembre',364.5,'USD',16402.5,6914.497637,0,1640.25,83.656322,684.048403,113.644397,151.875,14.541595,56.484394,0,0,0,0,0,0,0,1203.688887,183.095099,0,9,'20229','2022-9-01');</v>
      </c>
    </row>
    <row r="1527" spans="1:36" x14ac:dyDescent="0.2">
      <c r="A1527" s="7" t="s">
        <v>117</v>
      </c>
      <c r="B1527" t="s">
        <v>188</v>
      </c>
      <c r="C1527" t="s">
        <v>137</v>
      </c>
      <c r="D1527">
        <v>2022</v>
      </c>
      <c r="E1527" t="s">
        <v>53</v>
      </c>
      <c r="F1527" s="5">
        <v>121.5</v>
      </c>
      <c r="G1527" t="s">
        <v>134</v>
      </c>
      <c r="H1527" s="5">
        <v>9720</v>
      </c>
      <c r="I1527" s="5">
        <v>4455.2239765454924</v>
      </c>
      <c r="J1527" s="5">
        <v>0</v>
      </c>
      <c r="K1527" s="5">
        <v>972</v>
      </c>
      <c r="L1527" s="5">
        <v>27.885440829553747</v>
      </c>
      <c r="M1527" s="5">
        <v>355.59113445378148</v>
      </c>
      <c r="N1527" s="5">
        <v>37.881465517241381</v>
      </c>
      <c r="O1527" s="5">
        <v>50.625</v>
      </c>
      <c r="P1527" s="5">
        <v>4.8471982758620689</v>
      </c>
      <c r="Q1527" s="5">
        <v>33.472233245878996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f t="shared" si="114"/>
        <v>543.44873108739034</v>
      </c>
      <c r="Z1527" s="5">
        <v>61.031699594626431</v>
      </c>
      <c r="AA1527" s="5">
        <v>0</v>
      </c>
      <c r="AB1527" s="5">
        <f>VLOOKUP($E1527,Parametros!$B$3:$F$14,2,FALSE)</f>
        <v>9</v>
      </c>
      <c r="AC1527" s="5" t="str">
        <f>VLOOKUP($E1527,Parametros!$B$3:$F$14,4,FALSE)</f>
        <v>20229</v>
      </c>
      <c r="AD1527" s="5" t="str">
        <f>VLOOKUP($E1527,Parametros!$B$3:$F$14,5,FALSE)</f>
        <v>2022-9-01</v>
      </c>
      <c r="AE1527" s="5">
        <v>0</v>
      </c>
      <c r="AF1527" t="s">
        <v>409</v>
      </c>
      <c r="AG1527" t="s">
        <v>417</v>
      </c>
      <c r="AH1527" s="40">
        <f t="shared" si="115"/>
        <v>3721.4418515375642</v>
      </c>
      <c r="AJ1527" t="str">
        <f t="shared" si="113"/>
        <v>INSERT INTO TABLA_PRESUPUESTO VALUES ('VSR','Cripton_China','14004806-17',2022,'Septiembre',121.5,'USD',9720,4455.223977,0,972,27.885441,355.591134,37.881466,50.625,4.847198,33.472233,0,0,0,0,0,0,0,543.448731,61.0317,0,9,'20229','2022-9-01');</v>
      </c>
    </row>
    <row r="1528" spans="1:36" x14ac:dyDescent="0.2">
      <c r="A1528" s="7" t="s">
        <v>117</v>
      </c>
      <c r="B1528" t="s">
        <v>188</v>
      </c>
      <c r="C1528" t="s">
        <v>138</v>
      </c>
      <c r="D1528">
        <v>2022</v>
      </c>
      <c r="E1528" t="s">
        <v>53</v>
      </c>
      <c r="F1528" s="5">
        <v>12.15</v>
      </c>
      <c r="G1528" t="s">
        <v>134</v>
      </c>
      <c r="H1528" s="5">
        <v>1215</v>
      </c>
      <c r="I1528" s="5">
        <v>876.91227313432182</v>
      </c>
      <c r="J1528" s="5">
        <v>0</v>
      </c>
      <c r="K1528" s="5">
        <v>121.5</v>
      </c>
      <c r="L1528" s="5">
        <v>2.7885440829553749</v>
      </c>
      <c r="M1528" s="5">
        <v>42.849113445378151</v>
      </c>
      <c r="N1528" s="5">
        <v>3.7881465517241386</v>
      </c>
      <c r="O1528" s="5">
        <v>5.0625</v>
      </c>
      <c r="P1528" s="5">
        <v>0.48471982758620691</v>
      </c>
      <c r="Q1528" s="5">
        <v>4.1840291557348745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f t="shared" si="114"/>
        <v>62.471678939886012</v>
      </c>
      <c r="Z1528" s="5">
        <v>6.103169959462643</v>
      </c>
      <c r="AA1528" s="5">
        <v>0</v>
      </c>
      <c r="AB1528" s="5">
        <f>VLOOKUP($E1528,Parametros!$B$3:$F$14,2,FALSE)</f>
        <v>9</v>
      </c>
      <c r="AC1528" s="5" t="str">
        <f>VLOOKUP($E1528,Parametros!$B$3:$F$14,4,FALSE)</f>
        <v>20229</v>
      </c>
      <c r="AD1528" s="5" t="str">
        <f>VLOOKUP($E1528,Parametros!$B$3:$F$14,5,FALSE)</f>
        <v>2022-9-01</v>
      </c>
      <c r="AE1528" s="5">
        <v>0</v>
      </c>
      <c r="AF1528" t="s">
        <v>409</v>
      </c>
      <c r="AG1528" t="s">
        <v>417</v>
      </c>
      <c r="AH1528" s="40">
        <f t="shared" si="115"/>
        <v>151.32750384283705</v>
      </c>
      <c r="AJ1528" t="str">
        <f t="shared" si="113"/>
        <v>INSERT INTO TABLA_PRESUPUESTO VALUES ('VSR','Cripton_China','14004965-17',2022,'Septiembre',12.15,'USD',1215,876.912273,0,121.5,2.788544,42.849113,3.788147,5.0625,0.48472,4.184029,0,0,0,0,0,0,0,62.471679,6.10317,0,9,'20229','2022-9-01');</v>
      </c>
    </row>
    <row r="1529" spans="1:36" x14ac:dyDescent="0.2">
      <c r="A1529" s="7" t="s">
        <v>117</v>
      </c>
      <c r="B1529" t="s">
        <v>188</v>
      </c>
      <c r="C1529" t="s">
        <v>179</v>
      </c>
      <c r="D1529">
        <v>2022</v>
      </c>
      <c r="E1529" t="s">
        <v>53</v>
      </c>
      <c r="F1529" s="5">
        <v>243</v>
      </c>
      <c r="G1529" t="s">
        <v>134</v>
      </c>
      <c r="H1529" s="5">
        <v>9720</v>
      </c>
      <c r="I1529" s="5">
        <v>4943.032016722138</v>
      </c>
      <c r="J1529" s="5">
        <v>0</v>
      </c>
      <c r="K1529" s="5">
        <v>972</v>
      </c>
      <c r="L1529" s="5">
        <v>55.770881659107495</v>
      </c>
      <c r="M1529" s="5">
        <v>419.58226890756299</v>
      </c>
      <c r="N1529" s="5">
        <v>75.762931034482762</v>
      </c>
      <c r="O1529" s="5">
        <v>101.25</v>
      </c>
      <c r="P1529" s="5">
        <v>9.6943965517241377</v>
      </c>
      <c r="Q1529" s="5">
        <v>33.472233245878996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f t="shared" si="114"/>
        <v>761.82522892890177</v>
      </c>
      <c r="Z1529" s="5">
        <v>122.06339918925286</v>
      </c>
      <c r="AA1529" s="5">
        <v>0</v>
      </c>
      <c r="AB1529" s="5">
        <f>VLOOKUP($E1529,Parametros!$B$3:$F$14,2,FALSE)</f>
        <v>9</v>
      </c>
      <c r="AC1529" s="5" t="str">
        <f>VLOOKUP($E1529,Parametros!$B$3:$F$14,4,FALSE)</f>
        <v>20229</v>
      </c>
      <c r="AD1529" s="5" t="str">
        <f>VLOOKUP($E1529,Parametros!$B$3:$F$14,5,FALSE)</f>
        <v>2022-9-01</v>
      </c>
      <c r="AE1529" s="5">
        <v>0</v>
      </c>
      <c r="AF1529" t="s">
        <v>409</v>
      </c>
      <c r="AG1529" t="s">
        <v>417</v>
      </c>
      <c r="AH1529" s="40">
        <f t="shared" si="115"/>
        <v>2987.3718726898533</v>
      </c>
      <c r="AJ1529" t="str">
        <f t="shared" si="113"/>
        <v>INSERT INTO TABLA_PRESUPUESTO VALUES ('VSR','Cripton_China','14004992-19',2022,'Septiembre',243,'USD',9720,4943.032017,0,972,55.770882,419.582269,75.762931,101.25,9.694397,33.472233,0,0,0,0,0,0,0,761.825229,122.063399,0,9,'20229','2022-9-01');</v>
      </c>
    </row>
    <row r="1530" spans="1:36" x14ac:dyDescent="0.2">
      <c r="A1530" s="7" t="s">
        <v>117</v>
      </c>
      <c r="B1530" t="s">
        <v>188</v>
      </c>
      <c r="C1530" t="s">
        <v>142</v>
      </c>
      <c r="D1530">
        <v>2022</v>
      </c>
      <c r="E1530" t="s">
        <v>53</v>
      </c>
      <c r="F1530" s="5">
        <v>1458</v>
      </c>
      <c r="G1530" t="s">
        <v>134</v>
      </c>
      <c r="H1530" s="5">
        <v>36450</v>
      </c>
      <c r="I1530" s="5">
        <v>23009.56709147284</v>
      </c>
      <c r="J1530" s="5">
        <v>0</v>
      </c>
      <c r="K1530" s="5">
        <v>3645</v>
      </c>
      <c r="L1530" s="5">
        <v>334.62528995464498</v>
      </c>
      <c r="M1530" s="5">
        <v>1861.3936134453782</v>
      </c>
      <c r="N1530" s="5">
        <v>454.57758620689651</v>
      </c>
      <c r="O1530" s="5">
        <v>607.5</v>
      </c>
      <c r="P1530" s="5">
        <v>58.16637931034483</v>
      </c>
      <c r="Q1530" s="5">
        <v>125.52087467204625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f t="shared" si="114"/>
        <v>3839.538848770183</v>
      </c>
      <c r="Z1530" s="5">
        <v>732.38039513551712</v>
      </c>
      <c r="AA1530" s="5">
        <v>0</v>
      </c>
      <c r="AB1530" s="5">
        <f>VLOOKUP($E1530,Parametros!$B$3:$F$14,2,FALSE)</f>
        <v>9</v>
      </c>
      <c r="AC1530" s="5" t="str">
        <f>VLOOKUP($E1530,Parametros!$B$3:$F$14,4,FALSE)</f>
        <v>20229</v>
      </c>
      <c r="AD1530" s="5" t="str">
        <f>VLOOKUP($E1530,Parametros!$B$3:$F$14,5,FALSE)</f>
        <v>2022-9-01</v>
      </c>
      <c r="AE1530" s="5">
        <v>0</v>
      </c>
      <c r="AF1530" t="s">
        <v>409</v>
      </c>
      <c r="AG1530" t="s">
        <v>417</v>
      </c>
      <c r="AH1530" s="40">
        <f t="shared" si="115"/>
        <v>5621.2687698023346</v>
      </c>
      <c r="AJ1530" t="str">
        <f t="shared" si="113"/>
        <v>INSERT INTO TABLA_PRESUPUESTO VALUES ('VSR','Cripton_China','14004971-20',2022,'Septiembre',1458,'USD',36450,23009.567091,0,3645,334.62529,1861.393613,454.577586,607.5,58.166379,125.520875,0,0,0,0,0,0,0,3839.538849,732.380395,0,9,'20229','2022-9-01');</v>
      </c>
    </row>
    <row r="1531" spans="1:36" x14ac:dyDescent="0.2">
      <c r="A1531" s="7" t="s">
        <v>117</v>
      </c>
      <c r="B1531" t="s">
        <v>188</v>
      </c>
      <c r="C1531" t="s">
        <v>184</v>
      </c>
      <c r="D1531">
        <v>2022</v>
      </c>
      <c r="E1531" t="s">
        <v>53</v>
      </c>
      <c r="F1531" s="5">
        <v>631.80000000000007</v>
      </c>
      <c r="G1531" t="s">
        <v>134</v>
      </c>
      <c r="H1531" s="5">
        <v>18954.000000000004</v>
      </c>
      <c r="I1531" s="5">
        <v>10151.224936102324</v>
      </c>
      <c r="J1531" s="5">
        <v>0</v>
      </c>
      <c r="K1531" s="5">
        <v>1895.4</v>
      </c>
      <c r="L1531" s="5">
        <v>145.00429231367951</v>
      </c>
      <c r="M1531" s="5">
        <v>901.37389915966389</v>
      </c>
      <c r="N1531" s="5">
        <v>196.98362068965523</v>
      </c>
      <c r="O1531" s="5">
        <v>263.25000000000006</v>
      </c>
      <c r="P1531" s="5">
        <v>25.205431034482764</v>
      </c>
      <c r="Q1531" s="5">
        <v>65.270854829464056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f t="shared" si="114"/>
        <v>1769.4486436053232</v>
      </c>
      <c r="Z1531" s="5">
        <v>317.36483789205749</v>
      </c>
      <c r="AA1531" s="5">
        <v>0</v>
      </c>
      <c r="AB1531" s="5">
        <f>VLOOKUP($E1531,Parametros!$B$3:$F$14,2,FALSE)</f>
        <v>9</v>
      </c>
      <c r="AC1531" s="5" t="str">
        <f>VLOOKUP($E1531,Parametros!$B$3:$F$14,4,FALSE)</f>
        <v>20229</v>
      </c>
      <c r="AD1531" s="5" t="str">
        <f>VLOOKUP($E1531,Parametros!$B$3:$F$14,5,FALSE)</f>
        <v>2022-9-01</v>
      </c>
      <c r="AE1531" s="5">
        <v>0</v>
      </c>
      <c r="AF1531" t="s">
        <v>409</v>
      </c>
      <c r="AG1531" t="s">
        <v>417</v>
      </c>
      <c r="AH1531" s="40">
        <f t="shared" si="115"/>
        <v>4992.922127978678</v>
      </c>
      <c r="AJ1531" t="str">
        <f t="shared" si="113"/>
        <v>INSERT INTO TABLA_PRESUPUESTO VALUES ('VSR','Cripton_China','14004990-20',2022,'Septiembre',631.8,'USD',18954,10151.224936,0,1895.4,145.004292,901.373899,196.983621,263.25,25.205431,65.270855,0,0,0,0,0,0,0,1769.448644,317.364838,0,9,'20229','2022-9-01');</v>
      </c>
    </row>
    <row r="1532" spans="1:36" x14ac:dyDescent="0.2">
      <c r="A1532" s="7" t="s">
        <v>117</v>
      </c>
      <c r="B1532" t="s">
        <v>188</v>
      </c>
      <c r="C1532" t="s">
        <v>190</v>
      </c>
      <c r="D1532">
        <v>2022</v>
      </c>
      <c r="E1532" t="s">
        <v>53</v>
      </c>
      <c r="F1532" s="5">
        <v>60.75</v>
      </c>
      <c r="G1532" t="s">
        <v>134</v>
      </c>
      <c r="H1532" s="5">
        <v>4860</v>
      </c>
      <c r="I1532" s="5">
        <v>3360.1347378888408</v>
      </c>
      <c r="J1532" s="5">
        <v>0</v>
      </c>
      <c r="K1532" s="5">
        <v>486</v>
      </c>
      <c r="L1532" s="5">
        <v>13.942720414776874</v>
      </c>
      <c r="M1532" s="5">
        <v>177.79556722689074</v>
      </c>
      <c r="N1532" s="5">
        <v>18.94073275862069</v>
      </c>
      <c r="O1532" s="5">
        <v>25.3125</v>
      </c>
      <c r="P1532" s="5">
        <v>2.4235991379310344</v>
      </c>
      <c r="Q1532" s="5">
        <v>16.736116622939498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f t="shared" si="114"/>
        <v>271.72436554369517</v>
      </c>
      <c r="Z1532" s="5">
        <v>30.515849797313216</v>
      </c>
      <c r="AA1532" s="5">
        <v>0</v>
      </c>
      <c r="AB1532" s="5">
        <f>VLOOKUP($E1532,Parametros!$B$3:$F$14,2,FALSE)</f>
        <v>9</v>
      </c>
      <c r="AC1532" s="5" t="str">
        <f>VLOOKUP($E1532,Parametros!$B$3:$F$14,4,FALSE)</f>
        <v>20229</v>
      </c>
      <c r="AD1532" s="5" t="str">
        <f>VLOOKUP($E1532,Parametros!$B$3:$F$14,5,FALSE)</f>
        <v>2022-9-01</v>
      </c>
      <c r="AE1532" s="5">
        <v>0</v>
      </c>
      <c r="AF1532" t="s">
        <v>409</v>
      </c>
      <c r="AG1532" t="s">
        <v>417</v>
      </c>
      <c r="AH1532" s="40">
        <f t="shared" si="115"/>
        <v>728.19817615268698</v>
      </c>
      <c r="AJ1532" t="str">
        <f t="shared" si="113"/>
        <v>INSERT INTO TABLA_PRESUPUESTO VALUES ('VSR','Cripton_China','14005163-18',2022,'Septiembre',60.75,'USD',4860,3360.134738,0,486,13.94272,177.795567,18.940733,25.3125,2.423599,16.736117,0,0,0,0,0,0,0,271.724366,30.51585,0,9,'20229','2022-9-01');</v>
      </c>
    </row>
    <row r="1533" spans="1:36" x14ac:dyDescent="0.2">
      <c r="A1533" s="7" t="s">
        <v>117</v>
      </c>
      <c r="B1533" t="s">
        <v>188</v>
      </c>
      <c r="C1533" t="s">
        <v>191</v>
      </c>
      <c r="D1533">
        <v>2022</v>
      </c>
      <c r="E1533" t="s">
        <v>53</v>
      </c>
      <c r="F1533" s="5">
        <v>97.2</v>
      </c>
      <c r="G1533" t="s">
        <v>134</v>
      </c>
      <c r="H1533" s="5">
        <v>5832</v>
      </c>
      <c r="I1533" s="5">
        <v>3788.3591421483638</v>
      </c>
      <c r="J1533" s="5">
        <v>0</v>
      </c>
      <c r="K1533" s="5">
        <v>583.20000000000005</v>
      </c>
      <c r="L1533" s="5">
        <v>22.308352663642999</v>
      </c>
      <c r="M1533" s="5">
        <v>226.1529075630252</v>
      </c>
      <c r="N1533" s="5">
        <v>30.305172413793109</v>
      </c>
      <c r="O1533" s="5">
        <v>40.5</v>
      </c>
      <c r="P1533" s="5">
        <v>3.8777586206896553</v>
      </c>
      <c r="Q1533" s="5">
        <v>20.083339947527399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f t="shared" si="114"/>
        <v>369.74453822073644</v>
      </c>
      <c r="Z1533" s="5">
        <v>48.825359675701144</v>
      </c>
      <c r="AA1533" s="5">
        <v>0</v>
      </c>
      <c r="AB1533" s="5">
        <f>VLOOKUP($E1533,Parametros!$B$3:$F$14,2,FALSE)</f>
        <v>9</v>
      </c>
      <c r="AC1533" s="5" t="str">
        <f>VLOOKUP($E1533,Parametros!$B$3:$F$14,4,FALSE)</f>
        <v>20229</v>
      </c>
      <c r="AD1533" s="5" t="str">
        <f>VLOOKUP($E1533,Parametros!$B$3:$F$14,5,FALSE)</f>
        <v>2022-9-01</v>
      </c>
      <c r="AE1533" s="5">
        <v>0</v>
      </c>
      <c r="AF1533" t="s">
        <v>409</v>
      </c>
      <c r="AG1533" t="s">
        <v>417</v>
      </c>
      <c r="AH1533" s="40">
        <f t="shared" si="115"/>
        <v>1068.3879669672563</v>
      </c>
      <c r="AJ1533" t="str">
        <f t="shared" si="113"/>
        <v>INSERT INTO TABLA_PRESUPUESTO VALUES ('VSR','Cripton_China','14005143-17',2022,'Septiembre',97.2,'USD',5832,3788.359142,0,583.2,22.308353,226.152908,30.305172,40.5,3.877759,20.08334,0,0,0,0,0,0,0,369.744538,48.82536,0,9,'20229','2022-9-01');</v>
      </c>
    </row>
    <row r="1534" spans="1:36" x14ac:dyDescent="0.2">
      <c r="A1534" s="7" t="s">
        <v>117</v>
      </c>
      <c r="B1534" t="s">
        <v>188</v>
      </c>
      <c r="C1534" t="s">
        <v>153</v>
      </c>
      <c r="D1534">
        <v>2022</v>
      </c>
      <c r="E1534" t="s">
        <v>53</v>
      </c>
      <c r="F1534" s="5">
        <v>121.5</v>
      </c>
      <c r="G1534" t="s">
        <v>134</v>
      </c>
      <c r="H1534" s="5">
        <v>6682.5</v>
      </c>
      <c r="I1534" s="5">
        <v>2460.5373796521162</v>
      </c>
      <c r="J1534" s="5">
        <v>0</v>
      </c>
      <c r="K1534" s="5">
        <v>668.25</v>
      </c>
      <c r="L1534" s="5">
        <v>27.885440829553747</v>
      </c>
      <c r="M1534" s="5">
        <v>264.46613445378148</v>
      </c>
      <c r="N1534" s="5">
        <v>37.881465517241381</v>
      </c>
      <c r="O1534" s="5">
        <v>50.625</v>
      </c>
      <c r="P1534" s="5">
        <v>4.8471982758620689</v>
      </c>
      <c r="Q1534" s="5">
        <v>23.012160356541813</v>
      </c>
      <c r="R1534" s="5">
        <v>0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f t="shared" si="114"/>
        <v>441.8636581980532</v>
      </c>
      <c r="Z1534" s="5">
        <v>61.031699594626431</v>
      </c>
      <c r="AA1534" s="5">
        <v>0</v>
      </c>
      <c r="AB1534" s="5">
        <f>VLOOKUP($E1534,Parametros!$B$3:$F$14,2,FALSE)</f>
        <v>9</v>
      </c>
      <c r="AC1534" s="5" t="str">
        <f>VLOOKUP($E1534,Parametros!$B$3:$F$14,4,FALSE)</f>
        <v>20229</v>
      </c>
      <c r="AD1534" s="5" t="str">
        <f>VLOOKUP($E1534,Parametros!$B$3:$F$14,5,FALSE)</f>
        <v>2022-9-01</v>
      </c>
      <c r="AE1534" s="5">
        <v>0</v>
      </c>
      <c r="AF1534" t="s">
        <v>409</v>
      </c>
      <c r="AG1534" t="s">
        <v>417</v>
      </c>
      <c r="AH1534" s="40">
        <f t="shared" si="115"/>
        <v>3083.9635213202769</v>
      </c>
      <c r="AJ1534" t="str">
        <f t="shared" si="113"/>
        <v>INSERT INTO TABLA_PRESUPUESTO VALUES ('VSR','Cripton_China','14005087-20',2022,'Septiembre',121.5,'USD',6682.5,2460.53738,0,668.25,27.885441,264.466134,37.881466,50.625,4.847198,23.01216,0,0,0,0,0,0,0,441.863658,61.0317,0,9,'20229','2022-9-01');</v>
      </c>
    </row>
    <row r="1535" spans="1:36" x14ac:dyDescent="0.2">
      <c r="A1535" s="7" t="s">
        <v>117</v>
      </c>
      <c r="B1535" t="s">
        <v>188</v>
      </c>
      <c r="C1535" t="s">
        <v>122</v>
      </c>
      <c r="D1535">
        <v>2022</v>
      </c>
      <c r="E1535" t="s">
        <v>53</v>
      </c>
      <c r="F1535" s="5">
        <v>12.15</v>
      </c>
      <c r="G1535" t="s">
        <v>134</v>
      </c>
      <c r="H1535" s="5">
        <v>1458</v>
      </c>
      <c r="I1535" s="5">
        <v>689.08991115900994</v>
      </c>
      <c r="J1535" s="5">
        <v>0</v>
      </c>
      <c r="K1535" s="5">
        <v>145.80000000000001</v>
      </c>
      <c r="L1535" s="5">
        <v>2.7885440829553749</v>
      </c>
      <c r="M1535" s="5">
        <v>50.13911344537815</v>
      </c>
      <c r="N1535" s="5">
        <v>3.7881465517241386</v>
      </c>
      <c r="O1535" s="5">
        <v>5.0625</v>
      </c>
      <c r="P1535" s="5">
        <v>0.48471982758620691</v>
      </c>
      <c r="Q1535" s="5">
        <v>5.0208349868818498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f t="shared" si="114"/>
        <v>70.598484771032986</v>
      </c>
      <c r="Z1535" s="5">
        <v>6.103169959462643</v>
      </c>
      <c r="AA1535" s="5">
        <v>0</v>
      </c>
      <c r="AB1535" s="5">
        <f>VLOOKUP($E1535,Parametros!$B$3:$F$14,2,FALSE)</f>
        <v>9</v>
      </c>
      <c r="AC1535" s="5" t="str">
        <f>VLOOKUP($E1535,Parametros!$B$3:$F$14,4,FALSE)</f>
        <v>20229</v>
      </c>
      <c r="AD1535" s="5" t="str">
        <f>VLOOKUP($E1535,Parametros!$B$3:$F$14,5,FALSE)</f>
        <v>2022-9-01</v>
      </c>
      <c r="AE1535" s="5">
        <v>0</v>
      </c>
      <c r="AF1535" t="s">
        <v>409</v>
      </c>
      <c r="AG1535" t="s">
        <v>417</v>
      </c>
      <c r="AH1535" s="40">
        <f t="shared" si="115"/>
        <v>549.72305998700176</v>
      </c>
      <c r="AJ1535" t="str">
        <f t="shared" si="113"/>
        <v>INSERT INTO TABLA_PRESUPUESTO VALUES ('VSR','Cripton_China','14005080-18',2022,'Septiembre',12.15,'USD',1458,689.089911,0,145.8,2.788544,50.139113,3.788147,5.0625,0.48472,5.020835,0,0,0,0,0,0,0,70.598485,6.10317,0,9,'20229','2022-9-01');</v>
      </c>
    </row>
    <row r="1536" spans="1:36" x14ac:dyDescent="0.2">
      <c r="A1536" s="7" t="s">
        <v>117</v>
      </c>
      <c r="B1536" t="s">
        <v>188</v>
      </c>
      <c r="C1536" t="s">
        <v>144</v>
      </c>
      <c r="D1536">
        <v>2022</v>
      </c>
      <c r="E1536" t="s">
        <v>53</v>
      </c>
      <c r="F1536" s="5">
        <v>12.15</v>
      </c>
      <c r="G1536" t="s">
        <v>134</v>
      </c>
      <c r="H1536" s="5">
        <v>1458</v>
      </c>
      <c r="I1536" s="5">
        <v>1164.6510063190296</v>
      </c>
      <c r="J1536" s="5">
        <v>0</v>
      </c>
      <c r="K1536" s="5">
        <v>145.80000000000001</v>
      </c>
      <c r="L1536" s="5">
        <v>2.7885440829553749</v>
      </c>
      <c r="M1536" s="5">
        <v>50.13911344537815</v>
      </c>
      <c r="N1536" s="5">
        <v>3.7881465517241386</v>
      </c>
      <c r="O1536" s="5">
        <v>5.0625</v>
      </c>
      <c r="P1536" s="5">
        <v>0.48471982758620691</v>
      </c>
      <c r="Q1536" s="5">
        <v>5.0208349868818498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f t="shared" si="114"/>
        <v>70.598484771032986</v>
      </c>
      <c r="Z1536" s="5">
        <v>6.103169959462643</v>
      </c>
      <c r="AA1536" s="5">
        <v>0</v>
      </c>
      <c r="AB1536" s="5">
        <f>VLOOKUP($E1536,Parametros!$B$3:$F$14,2,FALSE)</f>
        <v>9</v>
      </c>
      <c r="AC1536" s="5" t="str">
        <f>VLOOKUP($E1536,Parametros!$B$3:$F$14,4,FALSE)</f>
        <v>20229</v>
      </c>
      <c r="AD1536" s="5" t="str">
        <f>VLOOKUP($E1536,Parametros!$B$3:$F$14,5,FALSE)</f>
        <v>2022-9-01</v>
      </c>
      <c r="AE1536" s="5">
        <v>0</v>
      </c>
      <c r="AF1536" t="s">
        <v>409</v>
      </c>
      <c r="AG1536" t="s">
        <v>417</v>
      </c>
      <c r="AH1536" s="40">
        <f t="shared" si="115"/>
        <v>74.161964826981958</v>
      </c>
      <c r="AJ1536" t="str">
        <f t="shared" si="113"/>
        <v>INSERT INTO TABLA_PRESUPUESTO VALUES ('VSR','Cripton_China','14004879-18',2022,'Septiembre',12.15,'USD',1458,1164.651006,0,145.8,2.788544,50.139113,3.788147,5.0625,0.48472,5.020835,0,0,0,0,0,0,0,70.598485,6.10317,0,9,'20229','2022-9-01');</v>
      </c>
    </row>
    <row r="1537" spans="1:36" x14ac:dyDescent="0.2">
      <c r="A1537" s="7" t="s">
        <v>117</v>
      </c>
      <c r="B1537" t="s">
        <v>188</v>
      </c>
      <c r="C1537" t="s">
        <v>192</v>
      </c>
      <c r="D1537">
        <v>2022</v>
      </c>
      <c r="E1537" t="s">
        <v>53</v>
      </c>
      <c r="F1537" s="5">
        <v>607.5</v>
      </c>
      <c r="G1537" t="s">
        <v>134</v>
      </c>
      <c r="H1537" s="5">
        <v>24300</v>
      </c>
      <c r="I1537" s="5">
        <v>9535.648809031467</v>
      </c>
      <c r="J1537" s="5">
        <v>0</v>
      </c>
      <c r="K1537" s="5">
        <v>2430</v>
      </c>
      <c r="L1537" s="5">
        <v>139.42720414776875</v>
      </c>
      <c r="M1537" s="5">
        <v>1048.9556722689076</v>
      </c>
      <c r="N1537" s="5">
        <v>189.40732758620692</v>
      </c>
      <c r="O1537" s="5">
        <v>253.125</v>
      </c>
      <c r="P1537" s="5">
        <v>24.235991379310345</v>
      </c>
      <c r="Q1537" s="5">
        <v>83.680583114697498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f t="shared" si="114"/>
        <v>1904.5630723222546</v>
      </c>
      <c r="Z1537" s="5">
        <v>305.15849797313211</v>
      </c>
      <c r="AA1537" s="5">
        <v>0</v>
      </c>
      <c r="AB1537" s="5">
        <f>VLOOKUP($E1537,Parametros!$B$3:$F$14,2,FALSE)</f>
        <v>9</v>
      </c>
      <c r="AC1537" s="5" t="str">
        <f>VLOOKUP($E1537,Parametros!$B$3:$F$14,4,FALSE)</f>
        <v>20229</v>
      </c>
      <c r="AD1537" s="5" t="str">
        <f>VLOOKUP($E1537,Parametros!$B$3:$F$14,5,FALSE)</f>
        <v>2022-9-01</v>
      </c>
      <c r="AE1537" s="5">
        <v>0</v>
      </c>
      <c r="AF1537" t="s">
        <v>409</v>
      </c>
      <c r="AG1537" t="s">
        <v>417</v>
      </c>
      <c r="AH1537" s="40">
        <f t="shared" si="115"/>
        <v>10290.360914498511</v>
      </c>
      <c r="AJ1537" t="str">
        <f t="shared" si="113"/>
        <v>INSERT INTO TABLA_PRESUPUESTO VALUES ('VSR','Cripton_China','14005089-20',2022,'Septiembre',607.5,'USD',24300,9535.648809,0,2430,139.427204,1048.955672,189.407328,253.125,24.235991,83.680583,0,0,0,0,0,0,0,1904.563072,305.158498,0,9,'20229','2022-9-01');</v>
      </c>
    </row>
    <row r="1538" spans="1:36" x14ac:dyDescent="0.2">
      <c r="A1538" s="7" t="s">
        <v>117</v>
      </c>
      <c r="B1538" t="s">
        <v>188</v>
      </c>
      <c r="C1538" t="s">
        <v>159</v>
      </c>
      <c r="D1538">
        <v>2022</v>
      </c>
      <c r="E1538" t="s">
        <v>53</v>
      </c>
      <c r="F1538" s="5">
        <v>97.2</v>
      </c>
      <c r="G1538" t="s">
        <v>134</v>
      </c>
      <c r="H1538" s="5">
        <v>6804</v>
      </c>
      <c r="I1538" s="5">
        <v>3097.702351531238</v>
      </c>
      <c r="J1538" s="5">
        <v>0</v>
      </c>
      <c r="K1538" s="5">
        <v>680.4</v>
      </c>
      <c r="L1538" s="5">
        <v>22.308352663642999</v>
      </c>
      <c r="M1538" s="5">
        <v>255.31290756302522</v>
      </c>
      <c r="N1538" s="5">
        <v>30.305172413793109</v>
      </c>
      <c r="O1538" s="5">
        <v>40.5</v>
      </c>
      <c r="P1538" s="5">
        <v>3.8777586206896553</v>
      </c>
      <c r="Q1538" s="5">
        <v>23.4305632721153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f t="shared" si="114"/>
        <v>402.25176154532437</v>
      </c>
      <c r="Z1538" s="5">
        <v>48.825359675701144</v>
      </c>
      <c r="AA1538" s="5">
        <v>0</v>
      </c>
      <c r="AB1538" s="5">
        <f>VLOOKUP($E1538,Parametros!$B$3:$F$14,2,FALSE)</f>
        <v>9</v>
      </c>
      <c r="AC1538" s="5" t="str">
        <f>VLOOKUP($E1538,Parametros!$B$3:$F$14,4,FALSE)</f>
        <v>20229</v>
      </c>
      <c r="AD1538" s="5" t="str">
        <f>VLOOKUP($E1538,Parametros!$B$3:$F$14,5,FALSE)</f>
        <v>2022-9-01</v>
      </c>
      <c r="AE1538" s="5">
        <v>0</v>
      </c>
      <c r="AF1538" t="s">
        <v>409</v>
      </c>
      <c r="AG1538" t="s">
        <v>417</v>
      </c>
      <c r="AH1538" s="40">
        <f t="shared" si="115"/>
        <v>2601.3375342597938</v>
      </c>
      <c r="AJ1538" t="str">
        <f t="shared" si="113"/>
        <v>INSERT INTO TABLA_PRESUPUESTO VALUES ('VSR','Cripton_China','14005043-17',2022,'Septiembre',97.2,'USD',6804,3097.702352,0,680.4,22.308353,255.312908,30.305172,40.5,3.877759,23.430563,0,0,0,0,0,0,0,402.251762,48.82536,0,9,'20229','2022-9-01');</v>
      </c>
    </row>
    <row r="1539" spans="1:36" x14ac:dyDescent="0.2">
      <c r="A1539" s="7" t="s">
        <v>117</v>
      </c>
      <c r="B1539" t="s">
        <v>96</v>
      </c>
      <c r="C1539" t="s">
        <v>193</v>
      </c>
      <c r="D1539">
        <v>2022</v>
      </c>
      <c r="E1539" t="s">
        <v>53</v>
      </c>
      <c r="F1539" s="5">
        <v>337.5</v>
      </c>
      <c r="G1539" t="s">
        <v>134</v>
      </c>
      <c r="H1539" s="5">
        <v>14343.75</v>
      </c>
      <c r="I1539" s="5">
        <v>7420.0993619912006</v>
      </c>
      <c r="J1539" s="5">
        <v>0</v>
      </c>
      <c r="K1539" s="5">
        <v>0</v>
      </c>
      <c r="L1539" s="5">
        <v>0</v>
      </c>
      <c r="M1539" s="5">
        <v>1030.21875</v>
      </c>
      <c r="N1539" s="5">
        <v>101.71875</v>
      </c>
      <c r="O1539" s="5">
        <v>135.9375</v>
      </c>
      <c r="P1539" s="5">
        <v>13.015625</v>
      </c>
      <c r="Q1539" s="5">
        <v>49.394788644092273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f t="shared" si="114"/>
        <v>1499.8179125180545</v>
      </c>
      <c r="Z1539" s="5">
        <v>169.53249887396228</v>
      </c>
      <c r="AA1539" s="5">
        <v>0</v>
      </c>
      <c r="AB1539" s="5">
        <f>VLOOKUP($E1539,Parametros!$B$3:$F$14,2,FALSE)</f>
        <v>9</v>
      </c>
      <c r="AC1539" s="5" t="str">
        <f>VLOOKUP($E1539,Parametros!$B$3:$F$14,4,FALSE)</f>
        <v>20229</v>
      </c>
      <c r="AD1539" s="5" t="str">
        <f>VLOOKUP($E1539,Parametros!$B$3:$F$14,5,FALSE)</f>
        <v>2022-9-01</v>
      </c>
      <c r="AE1539" s="5">
        <v>0</v>
      </c>
      <c r="AF1539" t="s">
        <v>409</v>
      </c>
      <c r="AG1539" t="s">
        <v>418</v>
      </c>
      <c r="AH1539" s="40">
        <f t="shared" si="115"/>
        <v>5423.8327254907445</v>
      </c>
      <c r="AJ1539" t="str">
        <f t="shared" si="113"/>
        <v>INSERT INTO TABLA_PRESUPUESTO VALUES ('VSR','80199-C','14004628-17',2022,'Septiembre',337.5,'USD',14343.75,7420.099362,0,0,0,1030.21875,101.71875,135.9375,13.015625,49.394789,0,0,0,0,0,0,0,1499.817913,169.532499,0,9,'20229','2022-9-01');</v>
      </c>
    </row>
    <row r="1540" spans="1:36" x14ac:dyDescent="0.2">
      <c r="A1540" s="7" t="s">
        <v>117</v>
      </c>
      <c r="B1540" t="s">
        <v>96</v>
      </c>
      <c r="C1540" t="s">
        <v>194</v>
      </c>
      <c r="D1540">
        <v>2022</v>
      </c>
      <c r="E1540" t="s">
        <v>53</v>
      </c>
      <c r="F1540" s="5">
        <v>337.5</v>
      </c>
      <c r="G1540" t="s">
        <v>134</v>
      </c>
      <c r="H1540" s="5">
        <v>14343.75</v>
      </c>
      <c r="I1540" s="5">
        <v>7420.0993619912006</v>
      </c>
      <c r="J1540" s="5">
        <v>0</v>
      </c>
      <c r="K1540" s="5">
        <v>0</v>
      </c>
      <c r="L1540" s="5">
        <v>0</v>
      </c>
      <c r="M1540" s="5">
        <v>1030.21875</v>
      </c>
      <c r="N1540" s="5">
        <v>101.71875</v>
      </c>
      <c r="O1540" s="5">
        <v>135.9375</v>
      </c>
      <c r="P1540" s="5">
        <v>13.015625</v>
      </c>
      <c r="Q1540" s="5">
        <v>49.394788644092273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f t="shared" si="114"/>
        <v>1499.8179125180545</v>
      </c>
      <c r="Z1540" s="5">
        <v>169.53249887396228</v>
      </c>
      <c r="AA1540" s="5">
        <v>0</v>
      </c>
      <c r="AB1540" s="5">
        <f>VLOOKUP($E1540,Parametros!$B$3:$F$14,2,FALSE)</f>
        <v>9</v>
      </c>
      <c r="AC1540" s="5" t="str">
        <f>VLOOKUP($E1540,Parametros!$B$3:$F$14,4,FALSE)</f>
        <v>20229</v>
      </c>
      <c r="AD1540" s="5" t="str">
        <f>VLOOKUP($E1540,Parametros!$B$3:$F$14,5,FALSE)</f>
        <v>2022-9-01</v>
      </c>
      <c r="AE1540" s="5">
        <v>0</v>
      </c>
      <c r="AF1540" t="s">
        <v>409</v>
      </c>
      <c r="AG1540" t="s">
        <v>418</v>
      </c>
      <c r="AH1540" s="40">
        <f t="shared" si="115"/>
        <v>5423.8327254907445</v>
      </c>
      <c r="AJ1540" t="str">
        <f t="shared" si="113"/>
        <v>INSERT INTO TABLA_PRESUPUESTO VALUES ('VSR','80199-C','14004631-17',2022,'Septiembre',337.5,'USD',14343.75,7420.099362,0,0,0,1030.21875,101.71875,135.9375,13.015625,49.394789,0,0,0,0,0,0,0,1499.817913,169.532499,0,9,'20229','2022-9-01');</v>
      </c>
    </row>
    <row r="1541" spans="1:36" x14ac:dyDescent="0.2">
      <c r="A1541" s="7" t="s">
        <v>117</v>
      </c>
      <c r="B1541" t="s">
        <v>99</v>
      </c>
      <c r="C1541" t="s">
        <v>195</v>
      </c>
      <c r="D1541">
        <v>2022</v>
      </c>
      <c r="E1541" t="s">
        <v>53</v>
      </c>
      <c r="F1541" s="5">
        <v>270</v>
      </c>
      <c r="G1541" t="s">
        <v>134</v>
      </c>
      <c r="H1541" s="5">
        <v>9720</v>
      </c>
      <c r="I1541" s="5">
        <v>6050.1078089008388</v>
      </c>
      <c r="J1541" s="5">
        <v>0</v>
      </c>
      <c r="K1541" s="5">
        <v>0</v>
      </c>
      <c r="L1541" s="5">
        <v>0</v>
      </c>
      <c r="M1541" s="5">
        <v>105.10854545454545</v>
      </c>
      <c r="N1541" s="5">
        <v>101.71875</v>
      </c>
      <c r="O1541" s="5">
        <v>135.9375</v>
      </c>
      <c r="P1541" s="5">
        <v>13.015625</v>
      </c>
      <c r="Q1541" s="5">
        <v>33.472233245878996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f t="shared" si="114"/>
        <v>524.87865279959431</v>
      </c>
      <c r="Z1541" s="5">
        <v>135.62599909916983</v>
      </c>
      <c r="AA1541" s="5">
        <v>0</v>
      </c>
      <c r="AB1541" s="5">
        <f>VLOOKUP($E1541,Parametros!$B$3:$F$14,2,FALSE)</f>
        <v>9</v>
      </c>
      <c r="AC1541" s="5" t="str">
        <f>VLOOKUP($E1541,Parametros!$B$3:$F$14,4,FALSE)</f>
        <v>20229</v>
      </c>
      <c r="AD1541" s="5" t="str">
        <f>VLOOKUP($E1541,Parametros!$B$3:$F$14,5,FALSE)</f>
        <v>2022-9-01</v>
      </c>
      <c r="AE1541" s="5">
        <v>0</v>
      </c>
      <c r="AF1541" t="s">
        <v>409</v>
      </c>
      <c r="AG1541" t="s">
        <v>419</v>
      </c>
      <c r="AH1541" s="40">
        <f t="shared" si="115"/>
        <v>3145.0135382995672</v>
      </c>
      <c r="AJ1541" t="str">
        <f t="shared" si="113"/>
        <v>INSERT INTO TABLA_PRESUPUESTO VALUES ('VSR','80212-C','14004212-19',2022,'Septiembre',270,'USD',9720,6050.107809,0,0,0,105.108545,101.71875,135.9375,13.015625,33.472233,0,0,0,0,0,0,0,524.878653,135.625999,0,9,'20229','2022-9-01');</v>
      </c>
    </row>
    <row r="1542" spans="1:36" x14ac:dyDescent="0.2">
      <c r="A1542" s="7" t="s">
        <v>117</v>
      </c>
      <c r="B1542" t="s">
        <v>99</v>
      </c>
      <c r="C1542" t="s">
        <v>196</v>
      </c>
      <c r="D1542">
        <v>2022</v>
      </c>
      <c r="E1542" t="s">
        <v>53</v>
      </c>
      <c r="F1542" s="5">
        <v>135</v>
      </c>
      <c r="G1542" t="s">
        <v>134</v>
      </c>
      <c r="H1542" s="5">
        <v>4860</v>
      </c>
      <c r="I1542" s="5">
        <v>2994.8667523633571</v>
      </c>
      <c r="J1542" s="5">
        <v>0</v>
      </c>
      <c r="K1542" s="5">
        <v>0</v>
      </c>
      <c r="L1542" s="5">
        <v>0</v>
      </c>
      <c r="M1542" s="5">
        <v>52.554272727272725</v>
      </c>
      <c r="N1542" s="5">
        <v>50.859375</v>
      </c>
      <c r="O1542" s="5">
        <v>67.96875</v>
      </c>
      <c r="P1542" s="5">
        <v>6.5078125</v>
      </c>
      <c r="Q1542" s="5">
        <v>16.736116622939498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f t="shared" si="114"/>
        <v>262.43932639979715</v>
      </c>
      <c r="Z1542" s="5">
        <v>67.812999549584916</v>
      </c>
      <c r="AA1542" s="5">
        <v>0</v>
      </c>
      <c r="AB1542" s="5">
        <f>VLOOKUP($E1542,Parametros!$B$3:$F$14,2,FALSE)</f>
        <v>9</v>
      </c>
      <c r="AC1542" s="5" t="str">
        <f>VLOOKUP($E1542,Parametros!$B$3:$F$14,4,FALSE)</f>
        <v>20229</v>
      </c>
      <c r="AD1542" s="5" t="str">
        <f>VLOOKUP($E1542,Parametros!$B$3:$F$14,5,FALSE)</f>
        <v>2022-9-01</v>
      </c>
      <c r="AE1542" s="5">
        <v>0</v>
      </c>
      <c r="AF1542" t="s">
        <v>409</v>
      </c>
      <c r="AG1542" t="s">
        <v>419</v>
      </c>
      <c r="AH1542" s="40">
        <f t="shared" si="115"/>
        <v>1602.6939212368459</v>
      </c>
      <c r="AJ1542" t="str">
        <f t="shared" si="113"/>
        <v>INSERT INTO TABLA_PRESUPUESTO VALUES ('VSR','80212-C','14004589-19',2022,'Septiembre',135,'USD',4860,2994.866752,0,0,0,52.554273,50.859375,67.96875,6.507813,16.736117,0,0,0,0,0,0,0,262.439326,67.813,0,9,'20229','2022-9-01');</v>
      </c>
    </row>
    <row r="1543" spans="1:36" x14ac:dyDescent="0.2">
      <c r="A1543" s="7" t="s">
        <v>117</v>
      </c>
      <c r="B1543" t="s">
        <v>99</v>
      </c>
      <c r="C1543" t="s">
        <v>197</v>
      </c>
      <c r="D1543">
        <v>2022</v>
      </c>
      <c r="E1543" t="s">
        <v>53</v>
      </c>
      <c r="F1543" s="5">
        <v>157.5</v>
      </c>
      <c r="G1543" t="s">
        <v>134</v>
      </c>
      <c r="H1543" s="5">
        <v>4252.5</v>
      </c>
      <c r="I1543" s="5">
        <v>2771.374865713653</v>
      </c>
      <c r="J1543" s="5">
        <v>0</v>
      </c>
      <c r="K1543" s="5">
        <v>0</v>
      </c>
      <c r="L1543" s="5">
        <v>0</v>
      </c>
      <c r="M1543" s="5">
        <v>61.313318181818182</v>
      </c>
      <c r="N1543" s="5">
        <v>59.3359375</v>
      </c>
      <c r="O1543" s="5">
        <v>79.296875</v>
      </c>
      <c r="P1543" s="5">
        <v>7.592447916666667</v>
      </c>
      <c r="Q1543" s="5">
        <v>14.644102045072062</v>
      </c>
      <c r="R1543" s="5">
        <v>0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f t="shared" si="114"/>
        <v>301.29784678473931</v>
      </c>
      <c r="Z1543" s="5">
        <v>79.115166141182414</v>
      </c>
      <c r="AA1543" s="5">
        <v>0</v>
      </c>
      <c r="AB1543" s="5">
        <f>VLOOKUP($E1543,Parametros!$B$3:$F$14,2,FALSE)</f>
        <v>9</v>
      </c>
      <c r="AC1543" s="5" t="str">
        <f>VLOOKUP($E1543,Parametros!$B$3:$F$14,4,FALSE)</f>
        <v>20229</v>
      </c>
      <c r="AD1543" s="5" t="str">
        <f>VLOOKUP($E1543,Parametros!$B$3:$F$14,5,FALSE)</f>
        <v>2022-9-01</v>
      </c>
      <c r="AE1543" s="5">
        <v>0</v>
      </c>
      <c r="AF1543" t="s">
        <v>409</v>
      </c>
      <c r="AG1543" t="s">
        <v>419</v>
      </c>
      <c r="AH1543" s="40">
        <f t="shared" si="115"/>
        <v>1179.827287501608</v>
      </c>
      <c r="AJ1543" t="str">
        <f t="shared" ref="AJ1543:AJ1606" si="116">TRIM(_xlfn.CONCAT("INSERT INTO TABLA_PRESUPUESTO VALUES ('",A1543,"','",B1543,"','",C1543,"',",D1543,",'",E1543,"',",SUBSTITUTE(ROUND(F1543,6),",","."),",'",G1543,"',",SUBSTITUTE(ROUND(H1543,6),",","."),",",SUBSTITUTE(ROUND(I1543,6),",","."),",",SUBSTITUTE(ROUND(J1543,6),",","."),",",SUBSTITUTE(ROUND(K1543,6),",","."),",",SUBSTITUTE(ROUND(L1543,6),",","."),",",SUBSTITUTE(ROUND(M1543,6),",","."),",",SUBSTITUTE(ROUND(N1543,6),",","."),",",SUBSTITUTE(ROUND(O1543,6),",","."),",",SUBSTITUTE(ROUND(P1543,6),",","."),",",SUBSTITUTE(ROUND(Q1543,6),",","."),",",SUBSTITUTE(ROUND(R1543,6),",","."),",",SUBSTITUTE(ROUND(S1543,6),",","."),",",SUBSTITUTE(ROUND(T1543,6),",","."),",",SUBSTITUTE(ROUND(U1543,6),",","."),",",SUBSTITUTE(ROUND(V1543,6),",","."),",",SUBSTITUTE(ROUND(W1543,6),",","."),",",SUBSTITUTE(ROUND(X1543,6),",","."),",",SUBSTITUTE(ROUND(Y1543,6),",","."),",",SUBSTITUTE(ROUND(Z1543,6),",","."),",",SUBSTITUTE(ROUND(AA1543,6),",","."),",",AB1543,",'",AC1543,"','",AD1543,"');"))</f>
        <v>INSERT INTO TABLA_PRESUPUESTO VALUES ('VSR','80212-C','14004213-19',2022,'Septiembre',157.5,'USD',4252.5,2771.374866,0,0,0,61.313318,59.335938,79.296875,7.592448,14.644102,0,0,0,0,0,0,0,301.297847,79.115166,0,9,'20229','2022-9-01');</v>
      </c>
    </row>
    <row r="1544" spans="1:36" x14ac:dyDescent="0.2">
      <c r="A1544" s="7" t="s">
        <v>117</v>
      </c>
      <c r="B1544" t="s">
        <v>99</v>
      </c>
      <c r="C1544" t="s">
        <v>198</v>
      </c>
      <c r="D1544">
        <v>2022</v>
      </c>
      <c r="E1544" t="s">
        <v>53</v>
      </c>
      <c r="F1544" s="5">
        <v>675</v>
      </c>
      <c r="G1544" t="s">
        <v>134</v>
      </c>
      <c r="H1544" s="5">
        <v>18225</v>
      </c>
      <c r="I1544" s="5">
        <v>12482.169839563352</v>
      </c>
      <c r="J1544" s="5">
        <v>0</v>
      </c>
      <c r="K1544" s="5">
        <v>0</v>
      </c>
      <c r="L1544" s="5">
        <v>0</v>
      </c>
      <c r="M1544" s="5">
        <v>262.77136363636362</v>
      </c>
      <c r="N1544" s="5">
        <v>254.296875</v>
      </c>
      <c r="O1544" s="5">
        <v>339.84375</v>
      </c>
      <c r="P1544" s="5">
        <v>32.5390625</v>
      </c>
      <c r="Q1544" s="5">
        <v>62.760437336023124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f t="shared" si="114"/>
        <v>1291.2764862203114</v>
      </c>
      <c r="Z1544" s="5">
        <v>339.06499774792456</v>
      </c>
      <c r="AA1544" s="5">
        <v>0</v>
      </c>
      <c r="AB1544" s="5">
        <f>VLOOKUP($E1544,Parametros!$B$3:$F$14,2,FALSE)</f>
        <v>9</v>
      </c>
      <c r="AC1544" s="5" t="str">
        <f>VLOOKUP($E1544,Parametros!$B$3:$F$14,4,FALSE)</f>
        <v>20229</v>
      </c>
      <c r="AD1544" s="5" t="str">
        <f>VLOOKUP($E1544,Parametros!$B$3:$F$14,5,FALSE)</f>
        <v>2022-9-01</v>
      </c>
      <c r="AE1544" s="5">
        <v>0</v>
      </c>
      <c r="AF1544" t="s">
        <v>409</v>
      </c>
      <c r="AG1544" t="s">
        <v>419</v>
      </c>
      <c r="AH1544" s="40">
        <f t="shared" si="115"/>
        <v>4451.5536742163367</v>
      </c>
      <c r="AJ1544" t="str">
        <f t="shared" si="116"/>
        <v>INSERT INTO TABLA_PRESUPUESTO VALUES ('VSR','80212-C','14004590-19',2022,'Septiembre',675,'USD',18225,12482.16984,0,0,0,262.771364,254.296875,339.84375,32.539063,62.760437,0,0,0,0,0,0,0,1291.276486,339.064998,0,9,'20229','2022-9-01');</v>
      </c>
    </row>
    <row r="1545" spans="1:36" x14ac:dyDescent="0.2">
      <c r="A1545" s="7" t="s">
        <v>117</v>
      </c>
      <c r="B1545" t="s">
        <v>209</v>
      </c>
      <c r="C1545" t="s">
        <v>189</v>
      </c>
      <c r="D1545">
        <v>2022</v>
      </c>
      <c r="E1545" t="s">
        <v>53</v>
      </c>
      <c r="F1545" s="5">
        <v>33.75</v>
      </c>
      <c r="G1545" t="s">
        <v>134</v>
      </c>
      <c r="H1545" s="5">
        <v>5130</v>
      </c>
      <c r="I1545" s="5">
        <v>2861.6690065954726</v>
      </c>
      <c r="J1545" s="5">
        <v>0</v>
      </c>
      <c r="K1545" s="5">
        <v>384.75</v>
      </c>
      <c r="L1545" s="5">
        <v>7.7459557859871522</v>
      </c>
      <c r="M1545" s="5">
        <v>21.205041322314049</v>
      </c>
      <c r="N1545" s="5">
        <v>11.736778846153848</v>
      </c>
      <c r="O1545" s="5">
        <v>15.685096153846157</v>
      </c>
      <c r="P1545" s="5">
        <v>1.5018028846153846</v>
      </c>
      <c r="Q1545" s="5">
        <v>17.66590087976947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f t="shared" ref="Y1545:Y1592" si="117">+M1545+N1545+O1545+P1545+T1545+U1545+V1545+Z1545+AA1545+S1545+X1545+Q1545+R1545</f>
        <v>84.747869974095138</v>
      </c>
      <c r="Z1545" s="5">
        <v>16.953249887396229</v>
      </c>
      <c r="AA1545" s="5">
        <v>0</v>
      </c>
      <c r="AB1545" s="5">
        <f>VLOOKUP($E1545,Parametros!$B$3:$F$14,2,FALSE)</f>
        <v>9</v>
      </c>
      <c r="AC1545" s="5" t="str">
        <f>VLOOKUP($E1545,Parametros!$B$3:$F$14,4,FALSE)</f>
        <v>20229</v>
      </c>
      <c r="AD1545" s="5" t="str">
        <f>VLOOKUP($E1545,Parametros!$B$3:$F$14,5,FALSE)</f>
        <v>2022-9-01</v>
      </c>
      <c r="AE1545" s="5">
        <v>0</v>
      </c>
      <c r="AF1545" t="s">
        <v>409</v>
      </c>
      <c r="AG1545" t="s">
        <v>422</v>
      </c>
      <c r="AH1545" s="40">
        <f t="shared" ref="AH1545:AH1592" si="118">+H1545-SUM(I1545:X1545)-SUM(Z1545:AA1545)</f>
        <v>1791.0871676444451</v>
      </c>
      <c r="AJ1545" t="str">
        <f t="shared" si="116"/>
        <v>INSERT INTO TABLA_PRESUPUESTO VALUES ('VSR','80227-C','14005073-18',2022,'Septiembre',33.75,'USD',5130,2861.669007,0,384.75,7.745956,21.205041,11.736779,15.685096,1.501803,17.665901,0,0,0,0,0,0,0,84.74787,16.95325,0,9,'20229','2022-9-01');</v>
      </c>
    </row>
    <row r="1546" spans="1:36" x14ac:dyDescent="0.2">
      <c r="A1546" s="7" t="s">
        <v>117</v>
      </c>
      <c r="B1546" t="s">
        <v>209</v>
      </c>
      <c r="C1546" t="s">
        <v>210</v>
      </c>
      <c r="D1546">
        <v>2022</v>
      </c>
      <c r="E1546" t="s">
        <v>53</v>
      </c>
      <c r="F1546" s="5">
        <v>45</v>
      </c>
      <c r="G1546" t="s">
        <v>134</v>
      </c>
      <c r="H1546" s="5">
        <v>1800</v>
      </c>
      <c r="I1546" s="5">
        <v>657.06829037804732</v>
      </c>
      <c r="J1546" s="5">
        <v>0</v>
      </c>
      <c r="K1546" s="5">
        <v>135</v>
      </c>
      <c r="L1546" s="5">
        <v>10.32794104798287</v>
      </c>
      <c r="M1546" s="5">
        <v>28.273388429752064</v>
      </c>
      <c r="N1546" s="5">
        <v>15.649038461538465</v>
      </c>
      <c r="O1546" s="5">
        <v>20.91346153846154</v>
      </c>
      <c r="P1546" s="5">
        <v>2.0024038461538463</v>
      </c>
      <c r="Q1546" s="5">
        <v>6.1985617121998144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f t="shared" si="117"/>
        <v>95.641187171300686</v>
      </c>
      <c r="Z1546" s="5">
        <v>22.604333183194974</v>
      </c>
      <c r="AA1546" s="5">
        <v>0</v>
      </c>
      <c r="AB1546" s="5">
        <f>VLOOKUP($E1546,Parametros!$B$3:$F$14,2,FALSE)</f>
        <v>9</v>
      </c>
      <c r="AC1546" s="5" t="str">
        <f>VLOOKUP($E1546,Parametros!$B$3:$F$14,4,FALSE)</f>
        <v>20229</v>
      </c>
      <c r="AD1546" s="5" t="str">
        <f>VLOOKUP($E1546,Parametros!$B$3:$F$14,5,FALSE)</f>
        <v>2022-9-01</v>
      </c>
      <c r="AE1546" s="5">
        <v>0</v>
      </c>
      <c r="AF1546" t="s">
        <v>409</v>
      </c>
      <c r="AG1546" t="s">
        <v>422</v>
      </c>
      <c r="AH1546" s="40">
        <f t="shared" si="118"/>
        <v>901.96258140266912</v>
      </c>
      <c r="AJ1546" t="str">
        <f t="shared" si="116"/>
        <v>INSERT INTO TABLA_PRESUPUESTO VALUES ('VSR','80227-C','14005070-20',2022,'Septiembre',45,'USD',1800,657.06829,0,135,10.327941,28.273388,15.649038,20.913462,2.002404,6.198562,0,0,0,0,0,0,0,95.641187,22.604333,0,9,'20229','2022-9-01');</v>
      </c>
    </row>
    <row r="1547" spans="1:36" x14ac:dyDescent="0.2">
      <c r="A1547" s="7" t="s">
        <v>117</v>
      </c>
      <c r="B1547" t="s">
        <v>209</v>
      </c>
      <c r="C1547" t="s">
        <v>211</v>
      </c>
      <c r="D1547">
        <v>2022</v>
      </c>
      <c r="E1547" t="s">
        <v>53</v>
      </c>
      <c r="F1547" s="5">
        <v>360</v>
      </c>
      <c r="G1547" t="s">
        <v>134</v>
      </c>
      <c r="H1547" s="5">
        <v>14400</v>
      </c>
      <c r="I1547" s="5">
        <v>6862.2790199774226</v>
      </c>
      <c r="J1547" s="5">
        <v>0</v>
      </c>
      <c r="K1547" s="5">
        <v>1080</v>
      </c>
      <c r="L1547" s="5">
        <v>82.623528383862961</v>
      </c>
      <c r="M1547" s="5">
        <v>226.18710743801651</v>
      </c>
      <c r="N1547" s="5">
        <v>125.19230769230772</v>
      </c>
      <c r="O1547" s="5">
        <v>167.30769230769232</v>
      </c>
      <c r="P1547" s="5">
        <v>16.01923076923077</v>
      </c>
      <c r="Q1547" s="5">
        <v>49.588493697598516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f t="shared" si="117"/>
        <v>765.12949737040549</v>
      </c>
      <c r="Z1547" s="5">
        <v>180.83466546555979</v>
      </c>
      <c r="AA1547" s="5">
        <v>0</v>
      </c>
      <c r="AB1547" s="5">
        <f>VLOOKUP($E1547,Parametros!$B$3:$F$14,2,FALSE)</f>
        <v>9</v>
      </c>
      <c r="AC1547" s="5" t="str">
        <f>VLOOKUP($E1547,Parametros!$B$3:$F$14,4,FALSE)</f>
        <v>20229</v>
      </c>
      <c r="AD1547" s="5" t="str">
        <f>VLOOKUP($E1547,Parametros!$B$3:$F$14,5,FALSE)</f>
        <v>2022-9-01</v>
      </c>
      <c r="AE1547" s="5">
        <v>0</v>
      </c>
      <c r="AF1547" t="s">
        <v>409</v>
      </c>
      <c r="AG1547" t="s">
        <v>422</v>
      </c>
      <c r="AH1547" s="40">
        <f t="shared" si="118"/>
        <v>5609.9679542683098</v>
      </c>
      <c r="AJ1547" t="str">
        <f t="shared" si="116"/>
        <v>INSERT INTO TABLA_PRESUPUESTO VALUES ('VSR','80227-C','14005071-19',2022,'Septiembre',360,'USD',14400,6862.27902,0,1080,82.623528,226.187107,125.192308,167.307692,16.019231,49.588494,0,0,0,0,0,0,0,765.129497,180.834665,0,9,'20229','2022-9-01');</v>
      </c>
    </row>
    <row r="1548" spans="1:36" x14ac:dyDescent="0.2">
      <c r="A1548" s="7" t="s">
        <v>117</v>
      </c>
      <c r="B1548" t="s">
        <v>209</v>
      </c>
      <c r="C1548" t="s">
        <v>212</v>
      </c>
      <c r="D1548">
        <v>2022</v>
      </c>
      <c r="E1548" t="s">
        <v>53</v>
      </c>
      <c r="F1548" s="5">
        <v>225</v>
      </c>
      <c r="G1548" t="s">
        <v>134</v>
      </c>
      <c r="H1548" s="5">
        <v>9000</v>
      </c>
      <c r="I1548" s="5">
        <v>3773.8604481227653</v>
      </c>
      <c r="J1548" s="5">
        <v>0</v>
      </c>
      <c r="K1548" s="5">
        <v>675</v>
      </c>
      <c r="L1548" s="5">
        <v>51.639705239914349</v>
      </c>
      <c r="M1548" s="5">
        <v>141.36694214876033</v>
      </c>
      <c r="N1548" s="5">
        <v>78.245192307692321</v>
      </c>
      <c r="O1548" s="5">
        <v>104.56730769230771</v>
      </c>
      <c r="P1548" s="5">
        <v>10.012019230769232</v>
      </c>
      <c r="Q1548" s="5">
        <v>30.992808560999073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f t="shared" si="117"/>
        <v>478.20593585650357</v>
      </c>
      <c r="Z1548" s="5">
        <v>113.02166591597486</v>
      </c>
      <c r="AA1548" s="5">
        <v>0</v>
      </c>
      <c r="AB1548" s="5">
        <f>VLOOKUP($E1548,Parametros!$B$3:$F$14,2,FALSE)</f>
        <v>9</v>
      </c>
      <c r="AC1548" s="5" t="str">
        <f>VLOOKUP($E1548,Parametros!$B$3:$F$14,4,FALSE)</f>
        <v>20229</v>
      </c>
      <c r="AD1548" s="5" t="str">
        <f>VLOOKUP($E1548,Parametros!$B$3:$F$14,5,FALSE)</f>
        <v>2022-9-01</v>
      </c>
      <c r="AE1548" s="5">
        <v>0</v>
      </c>
      <c r="AF1548" t="s">
        <v>409</v>
      </c>
      <c r="AG1548" t="s">
        <v>422</v>
      </c>
      <c r="AH1548" s="40">
        <f t="shared" si="118"/>
        <v>4021.293910780817</v>
      </c>
      <c r="AJ1548" t="str">
        <f t="shared" si="116"/>
        <v>INSERT INTO TABLA_PRESUPUESTO VALUES ('VSR','80227-C','14005072-20',2022,'Septiembre',225,'USD',9000,3773.860448,0,675,51.639705,141.366942,78.245192,104.567308,10.012019,30.992809,0,0,0,0,0,0,0,478.205936,113.021666,0,9,'20229','2022-9-01');</v>
      </c>
    </row>
    <row r="1549" spans="1:36" x14ac:dyDescent="0.2">
      <c r="A1549" s="7" t="s">
        <v>117</v>
      </c>
      <c r="B1549" t="s">
        <v>213</v>
      </c>
      <c r="C1549" t="s">
        <v>133</v>
      </c>
      <c r="D1549">
        <v>2022</v>
      </c>
      <c r="E1549" t="s">
        <v>53</v>
      </c>
      <c r="F1549" s="5">
        <v>22.5</v>
      </c>
      <c r="G1549" t="s">
        <v>134</v>
      </c>
      <c r="H1549" s="5">
        <v>5400</v>
      </c>
      <c r="I1549" s="5">
        <v>1593.4735562020967</v>
      </c>
      <c r="J1549" s="5">
        <v>0</v>
      </c>
      <c r="K1549" s="5">
        <v>405</v>
      </c>
      <c r="L1549" s="5">
        <v>5.1639705239914351</v>
      </c>
      <c r="M1549" s="5">
        <v>24.890094339622639</v>
      </c>
      <c r="N1549" s="5">
        <v>8.5838607594936711</v>
      </c>
      <c r="O1549" s="5">
        <v>11.471518987341774</v>
      </c>
      <c r="P1549" s="5">
        <v>1.0983649789029535</v>
      </c>
      <c r="Q1549" s="5">
        <v>18.595685136599442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f t="shared" si="117"/>
        <v>75.941690793557967</v>
      </c>
      <c r="Z1549" s="5">
        <v>11.302166591597487</v>
      </c>
      <c r="AA1549" s="5">
        <v>0</v>
      </c>
      <c r="AB1549" s="5">
        <f>VLOOKUP($E1549,Parametros!$B$3:$F$14,2,FALSE)</f>
        <v>9</v>
      </c>
      <c r="AC1549" s="5" t="str">
        <f>VLOOKUP($E1549,Parametros!$B$3:$F$14,4,FALSE)</f>
        <v>20229</v>
      </c>
      <c r="AD1549" s="5" t="str">
        <f>VLOOKUP($E1549,Parametros!$B$3:$F$14,5,FALSE)</f>
        <v>2022-9-01</v>
      </c>
      <c r="AE1549" s="5">
        <v>0</v>
      </c>
      <c r="AF1549" t="s">
        <v>409</v>
      </c>
      <c r="AG1549" t="s">
        <v>423</v>
      </c>
      <c r="AH1549" s="40">
        <f t="shared" si="118"/>
        <v>3320.4207824803539</v>
      </c>
      <c r="AJ1549" t="str">
        <f t="shared" si="116"/>
        <v>INSERT INTO TABLA_PRESUPUESTO VALUES ('VSR','80229-C','14004807-18',2022,'Septiembre',22.5,'USD',5400,1593.473556,0,405,5.163971,24.890094,8.583861,11.471519,1.098365,18.595685,0,0,0,0,0,0,0,75.941691,11.302167,0,9,'20229','2022-9-01');</v>
      </c>
    </row>
    <row r="1550" spans="1:36" x14ac:dyDescent="0.2">
      <c r="A1550" s="7" t="s">
        <v>117</v>
      </c>
      <c r="B1550" t="s">
        <v>213</v>
      </c>
      <c r="C1550" t="s">
        <v>135</v>
      </c>
      <c r="D1550">
        <v>2022</v>
      </c>
      <c r="E1550" t="s">
        <v>53</v>
      </c>
      <c r="F1550" s="5">
        <v>22.5</v>
      </c>
      <c r="G1550" t="s">
        <v>134</v>
      </c>
      <c r="H1550" s="5">
        <v>4050</v>
      </c>
      <c r="I1550" s="5">
        <v>1907.7793377303153</v>
      </c>
      <c r="J1550" s="5">
        <v>0</v>
      </c>
      <c r="K1550" s="5">
        <v>303.75</v>
      </c>
      <c r="L1550" s="5">
        <v>5.1639705239914351</v>
      </c>
      <c r="M1550" s="5">
        <v>24.890094339622639</v>
      </c>
      <c r="N1550" s="5">
        <v>8.5838607594936711</v>
      </c>
      <c r="O1550" s="5">
        <v>11.471518987341774</v>
      </c>
      <c r="P1550" s="5">
        <v>1.0983649789029535</v>
      </c>
      <c r="Q1550" s="5">
        <v>13.946763852449584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f t="shared" si="117"/>
        <v>71.292769509408103</v>
      </c>
      <c r="Z1550" s="5">
        <v>11.302166591597487</v>
      </c>
      <c r="AA1550" s="5">
        <v>0</v>
      </c>
      <c r="AB1550" s="5">
        <f>VLOOKUP($E1550,Parametros!$B$3:$F$14,2,FALSE)</f>
        <v>9</v>
      </c>
      <c r="AC1550" s="5" t="str">
        <f>VLOOKUP($E1550,Parametros!$B$3:$F$14,4,FALSE)</f>
        <v>20229</v>
      </c>
      <c r="AD1550" s="5" t="str">
        <f>VLOOKUP($E1550,Parametros!$B$3:$F$14,5,FALSE)</f>
        <v>2022-9-01</v>
      </c>
      <c r="AE1550" s="5">
        <v>0</v>
      </c>
      <c r="AF1550" t="s">
        <v>409</v>
      </c>
      <c r="AG1550" t="s">
        <v>423</v>
      </c>
      <c r="AH1550" s="40">
        <f t="shared" si="118"/>
        <v>1762.0139222362855</v>
      </c>
      <c r="AJ1550" t="str">
        <f t="shared" si="116"/>
        <v>INSERT INTO TABLA_PRESUPUESTO VALUES ('VSR','80229-C','14004877-18',2022,'Septiembre',22.5,'USD',4050,1907.779338,0,303.75,5.163971,24.890094,8.583861,11.471519,1.098365,13.946764,0,0,0,0,0,0,0,71.29277,11.302167,0,9,'20229','2022-9-01');</v>
      </c>
    </row>
    <row r="1551" spans="1:36" x14ac:dyDescent="0.2">
      <c r="A1551" s="7" t="s">
        <v>117</v>
      </c>
      <c r="B1551" t="s">
        <v>213</v>
      </c>
      <c r="C1551" t="s">
        <v>214</v>
      </c>
      <c r="D1551">
        <v>2022</v>
      </c>
      <c r="E1551" t="s">
        <v>53</v>
      </c>
      <c r="F1551" s="5">
        <v>45</v>
      </c>
      <c r="G1551" t="s">
        <v>134</v>
      </c>
      <c r="H1551" s="5">
        <v>2475</v>
      </c>
      <c r="I1551" s="5">
        <v>852.08634738287412</v>
      </c>
      <c r="J1551" s="5">
        <v>0</v>
      </c>
      <c r="K1551" s="5">
        <v>185.85</v>
      </c>
      <c r="L1551" s="5">
        <v>10.32794104798287</v>
      </c>
      <c r="M1551" s="5">
        <v>49.780188679245278</v>
      </c>
      <c r="N1551" s="5">
        <v>17.167721518987342</v>
      </c>
      <c r="O1551" s="5">
        <v>22.943037974683548</v>
      </c>
      <c r="P1551" s="5">
        <v>2.196729957805907</v>
      </c>
      <c r="Q1551" s="5">
        <v>8.5230223542747456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f t="shared" si="117"/>
        <v>123.21503366819179</v>
      </c>
      <c r="Z1551" s="5">
        <v>22.604333183194974</v>
      </c>
      <c r="AA1551" s="5">
        <v>0</v>
      </c>
      <c r="AB1551" s="5">
        <f>VLOOKUP($E1551,Parametros!$B$3:$F$14,2,FALSE)</f>
        <v>9</v>
      </c>
      <c r="AC1551" s="5" t="str">
        <f>VLOOKUP($E1551,Parametros!$B$3:$F$14,4,FALSE)</f>
        <v>20229</v>
      </c>
      <c r="AD1551" s="5" t="str">
        <f>VLOOKUP($E1551,Parametros!$B$3:$F$14,5,FALSE)</f>
        <v>2022-9-01</v>
      </c>
      <c r="AE1551" s="5">
        <v>0</v>
      </c>
      <c r="AF1551" t="s">
        <v>409</v>
      </c>
      <c r="AG1551" t="s">
        <v>423</v>
      </c>
      <c r="AH1551" s="40">
        <f t="shared" si="118"/>
        <v>1303.5206779009511</v>
      </c>
      <c r="AJ1551" t="str">
        <f t="shared" si="116"/>
        <v>INSERT INTO TABLA_PRESUPUESTO VALUES ('VSR','80229-C','14005086-19',2022,'Septiembre',45,'USD',2475,852.086347,0,185.85,10.327941,49.780189,17.167722,22.943038,2.19673,8.523022,0,0,0,0,0,0,0,123.215034,22.604333,0,9,'20229','2022-9-01');</v>
      </c>
    </row>
    <row r="1552" spans="1:36" x14ac:dyDescent="0.2">
      <c r="A1552" s="7" t="s">
        <v>117</v>
      </c>
      <c r="B1552" t="s">
        <v>213</v>
      </c>
      <c r="C1552" t="s">
        <v>153</v>
      </c>
      <c r="D1552">
        <v>2022</v>
      </c>
      <c r="E1552" t="s">
        <v>53</v>
      </c>
      <c r="F1552" s="5">
        <v>45</v>
      </c>
      <c r="G1552" t="s">
        <v>134</v>
      </c>
      <c r="H1552" s="5">
        <v>2475</v>
      </c>
      <c r="I1552" s="5">
        <v>911.31014061189467</v>
      </c>
      <c r="J1552" s="5">
        <v>0</v>
      </c>
      <c r="K1552" s="5">
        <v>185.85</v>
      </c>
      <c r="L1552" s="5">
        <v>10.32794104798287</v>
      </c>
      <c r="M1552" s="5">
        <v>49.780188679245278</v>
      </c>
      <c r="N1552" s="5">
        <v>17.167721518987342</v>
      </c>
      <c r="O1552" s="5">
        <v>22.943037974683548</v>
      </c>
      <c r="P1552" s="5">
        <v>2.196729957805907</v>
      </c>
      <c r="Q1552" s="5">
        <v>8.5230223542747456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f t="shared" si="117"/>
        <v>123.21503366819179</v>
      </c>
      <c r="Z1552" s="5">
        <v>22.604333183194974</v>
      </c>
      <c r="AA1552" s="5">
        <v>0</v>
      </c>
      <c r="AB1552" s="5">
        <f>VLOOKUP($E1552,Parametros!$B$3:$F$14,2,FALSE)</f>
        <v>9</v>
      </c>
      <c r="AC1552" s="5" t="str">
        <f>VLOOKUP($E1552,Parametros!$B$3:$F$14,4,FALSE)</f>
        <v>20229</v>
      </c>
      <c r="AD1552" s="5" t="str">
        <f>VLOOKUP($E1552,Parametros!$B$3:$F$14,5,FALSE)</f>
        <v>2022-9-01</v>
      </c>
      <c r="AE1552" s="5">
        <v>0</v>
      </c>
      <c r="AF1552" t="s">
        <v>409</v>
      </c>
      <c r="AG1552" t="s">
        <v>423</v>
      </c>
      <c r="AH1552" s="40">
        <f t="shared" si="118"/>
        <v>1244.2968846719307</v>
      </c>
      <c r="AJ1552" t="str">
        <f t="shared" si="116"/>
        <v>INSERT INTO TABLA_PRESUPUESTO VALUES ('VSR','80229-C','14005087-20',2022,'Septiembre',45,'USD',2475,911.310141,0,185.85,10.327941,49.780189,17.167722,22.943038,2.19673,8.523022,0,0,0,0,0,0,0,123.215034,22.604333,0,9,'20229','2022-9-01');</v>
      </c>
    </row>
    <row r="1553" spans="1:36" x14ac:dyDescent="0.2">
      <c r="A1553" s="7" t="s">
        <v>117</v>
      </c>
      <c r="B1553" t="s">
        <v>213</v>
      </c>
      <c r="C1553" t="s">
        <v>122</v>
      </c>
      <c r="D1553">
        <v>2022</v>
      </c>
      <c r="E1553" t="s">
        <v>53</v>
      </c>
      <c r="F1553" s="5">
        <v>22.5</v>
      </c>
      <c r="G1553" t="s">
        <v>134</v>
      </c>
      <c r="H1553" s="5">
        <v>2700</v>
      </c>
      <c r="I1553" s="5">
        <v>1276.0924280722402</v>
      </c>
      <c r="J1553" s="5">
        <v>0</v>
      </c>
      <c r="K1553" s="5">
        <v>202.5</v>
      </c>
      <c r="L1553" s="5">
        <v>5.1639705239914351</v>
      </c>
      <c r="M1553" s="5">
        <v>24.890094339622639</v>
      </c>
      <c r="N1553" s="5">
        <v>8.5838607594936711</v>
      </c>
      <c r="O1553" s="5">
        <v>11.471518987341774</v>
      </c>
      <c r="P1553" s="5">
        <v>1.0983649789029535</v>
      </c>
      <c r="Q1553" s="5">
        <v>9.2978425682997212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f t="shared" si="117"/>
        <v>66.643848225258239</v>
      </c>
      <c r="Z1553" s="5">
        <v>11.302166591597487</v>
      </c>
      <c r="AA1553" s="5">
        <v>0</v>
      </c>
      <c r="AB1553" s="5">
        <f>VLOOKUP($E1553,Parametros!$B$3:$F$14,2,FALSE)</f>
        <v>9</v>
      </c>
      <c r="AC1553" s="5" t="str">
        <f>VLOOKUP($E1553,Parametros!$B$3:$F$14,4,FALSE)</f>
        <v>20229</v>
      </c>
      <c r="AD1553" s="5" t="str">
        <f>VLOOKUP($E1553,Parametros!$B$3:$F$14,5,FALSE)</f>
        <v>2022-9-01</v>
      </c>
      <c r="AE1553" s="5">
        <v>0</v>
      </c>
      <c r="AF1553" t="s">
        <v>409</v>
      </c>
      <c r="AG1553" t="s">
        <v>423</v>
      </c>
      <c r="AH1553" s="40">
        <f t="shared" si="118"/>
        <v>1149.5997531785099</v>
      </c>
      <c r="AJ1553" t="str">
        <f t="shared" si="116"/>
        <v>INSERT INTO TABLA_PRESUPUESTO VALUES ('VSR','80229-C','14005080-18',2022,'Septiembre',22.5,'USD',2700,1276.092428,0,202.5,5.163971,24.890094,8.583861,11.471519,1.098365,9.297843,0,0,0,0,0,0,0,66.643848,11.302167,0,9,'20229','2022-9-01');</v>
      </c>
    </row>
    <row r="1554" spans="1:36" x14ac:dyDescent="0.2">
      <c r="A1554" s="7" t="s">
        <v>117</v>
      </c>
      <c r="B1554" t="s">
        <v>213</v>
      </c>
      <c r="C1554" t="s">
        <v>144</v>
      </c>
      <c r="D1554">
        <v>2022</v>
      </c>
      <c r="E1554" t="s">
        <v>53</v>
      </c>
      <c r="F1554" s="5">
        <v>22.5</v>
      </c>
      <c r="G1554" t="s">
        <v>134</v>
      </c>
      <c r="H1554" s="5">
        <v>2700</v>
      </c>
      <c r="I1554" s="5">
        <v>2156.7611228130177</v>
      </c>
      <c r="J1554" s="5">
        <v>0</v>
      </c>
      <c r="K1554" s="5">
        <v>202.5</v>
      </c>
      <c r="L1554" s="5">
        <v>5.1639705239914351</v>
      </c>
      <c r="M1554" s="5">
        <v>24.890094339622639</v>
      </c>
      <c r="N1554" s="5">
        <v>8.5838607594936711</v>
      </c>
      <c r="O1554" s="5">
        <v>11.471518987341774</v>
      </c>
      <c r="P1554" s="5">
        <v>1.0983649789029535</v>
      </c>
      <c r="Q1554" s="5">
        <v>9.2978425682997212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f t="shared" si="117"/>
        <v>66.643848225258239</v>
      </c>
      <c r="Z1554" s="5">
        <v>11.302166591597487</v>
      </c>
      <c r="AA1554" s="5">
        <v>0</v>
      </c>
      <c r="AB1554" s="5">
        <f>VLOOKUP($E1554,Parametros!$B$3:$F$14,2,FALSE)</f>
        <v>9</v>
      </c>
      <c r="AC1554" s="5" t="str">
        <f>VLOOKUP($E1554,Parametros!$B$3:$F$14,4,FALSE)</f>
        <v>20229</v>
      </c>
      <c r="AD1554" s="5" t="str">
        <f>VLOOKUP($E1554,Parametros!$B$3:$F$14,5,FALSE)</f>
        <v>2022-9-01</v>
      </c>
      <c r="AE1554" s="5">
        <v>0</v>
      </c>
      <c r="AF1554" t="s">
        <v>409</v>
      </c>
      <c r="AG1554" t="s">
        <v>423</v>
      </c>
      <c r="AH1554" s="40">
        <f t="shared" si="118"/>
        <v>268.93105843773321</v>
      </c>
      <c r="AJ1554" t="str">
        <f t="shared" si="116"/>
        <v>INSERT INTO TABLA_PRESUPUESTO VALUES ('VSR','80229-C','14004879-18',2022,'Septiembre',22.5,'USD',2700,2156.761123,0,202.5,5.163971,24.890094,8.583861,11.471519,1.098365,9.297843,0,0,0,0,0,0,0,66.643848,11.302167,0,9,'20229','2022-9-01');</v>
      </c>
    </row>
    <row r="1555" spans="1:36" x14ac:dyDescent="0.2">
      <c r="A1555" s="7" t="s">
        <v>117</v>
      </c>
      <c r="B1555" t="s">
        <v>213</v>
      </c>
      <c r="C1555" t="s">
        <v>192</v>
      </c>
      <c r="D1555">
        <v>2022</v>
      </c>
      <c r="E1555" t="s">
        <v>53</v>
      </c>
      <c r="F1555" s="5">
        <v>67.5</v>
      </c>
      <c r="G1555" t="s">
        <v>134</v>
      </c>
      <c r="H1555" s="5">
        <v>2970</v>
      </c>
      <c r="I1555" s="5">
        <v>1059.5165343368294</v>
      </c>
      <c r="J1555" s="5">
        <v>0</v>
      </c>
      <c r="K1555" s="5">
        <v>222.75</v>
      </c>
      <c r="L1555" s="5">
        <v>15.491911571974304</v>
      </c>
      <c r="M1555" s="5">
        <v>74.67028301886792</v>
      </c>
      <c r="N1555" s="5">
        <v>25.751582278481017</v>
      </c>
      <c r="O1555" s="5">
        <v>34.414556962025316</v>
      </c>
      <c r="P1555" s="5">
        <v>3.29509493670886</v>
      </c>
      <c r="Q1555" s="5">
        <v>10.227626825129693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f t="shared" si="117"/>
        <v>182.26564379600529</v>
      </c>
      <c r="Z1555" s="5">
        <v>33.906499774792458</v>
      </c>
      <c r="AA1555" s="5">
        <v>0</v>
      </c>
      <c r="AB1555" s="5">
        <f>VLOOKUP($E1555,Parametros!$B$3:$F$14,2,FALSE)</f>
        <v>9</v>
      </c>
      <c r="AC1555" s="5" t="str">
        <f>VLOOKUP($E1555,Parametros!$B$3:$F$14,4,FALSE)</f>
        <v>20229</v>
      </c>
      <c r="AD1555" s="5" t="str">
        <f>VLOOKUP($E1555,Parametros!$B$3:$F$14,5,FALSE)</f>
        <v>2022-9-01</v>
      </c>
      <c r="AE1555" s="5">
        <v>0</v>
      </c>
      <c r="AF1555" t="s">
        <v>409</v>
      </c>
      <c r="AG1555" t="s">
        <v>423</v>
      </c>
      <c r="AH1555" s="40">
        <f t="shared" si="118"/>
        <v>1489.9759102951912</v>
      </c>
      <c r="AJ1555" t="str">
        <f t="shared" si="116"/>
        <v>INSERT INTO TABLA_PRESUPUESTO VALUES ('VSR','80229-C','14005089-20',2022,'Septiembre',67.5,'USD',2970,1059.516534,0,222.75,15.491912,74.670283,25.751582,34.414557,3.295095,10.227627,0,0,0,0,0,0,0,182.265644,33.9065,0,9,'20229','2022-9-01');</v>
      </c>
    </row>
    <row r="1556" spans="1:36" x14ac:dyDescent="0.2">
      <c r="A1556" s="7" t="s">
        <v>117</v>
      </c>
      <c r="B1556" t="s">
        <v>213</v>
      </c>
      <c r="C1556" t="s">
        <v>215</v>
      </c>
      <c r="D1556">
        <v>2022</v>
      </c>
      <c r="E1556" t="s">
        <v>53</v>
      </c>
      <c r="F1556" s="5">
        <v>67.5</v>
      </c>
      <c r="G1556" t="s">
        <v>134</v>
      </c>
      <c r="H1556" s="5">
        <v>2970</v>
      </c>
      <c r="I1556" s="5">
        <v>1098.6442869263456</v>
      </c>
      <c r="J1556" s="5">
        <v>0</v>
      </c>
      <c r="K1556" s="5">
        <v>222.75</v>
      </c>
      <c r="L1556" s="5">
        <v>15.491911571974304</v>
      </c>
      <c r="M1556" s="5">
        <v>74.67028301886792</v>
      </c>
      <c r="N1556" s="5">
        <v>25.751582278481017</v>
      </c>
      <c r="O1556" s="5">
        <v>34.414556962025316</v>
      </c>
      <c r="P1556" s="5">
        <v>3.29509493670886</v>
      </c>
      <c r="Q1556" s="5">
        <v>10.227626825129693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f t="shared" si="117"/>
        <v>182.26564379600529</v>
      </c>
      <c r="Z1556" s="5">
        <v>33.906499774792458</v>
      </c>
      <c r="AA1556" s="5">
        <v>0</v>
      </c>
      <c r="AB1556" s="5">
        <f>VLOOKUP($E1556,Parametros!$B$3:$F$14,2,FALSE)</f>
        <v>9</v>
      </c>
      <c r="AC1556" s="5" t="str">
        <f>VLOOKUP($E1556,Parametros!$B$3:$F$14,4,FALSE)</f>
        <v>20229</v>
      </c>
      <c r="AD1556" s="5" t="str">
        <f>VLOOKUP($E1556,Parametros!$B$3:$F$14,5,FALSE)</f>
        <v>2022-9-01</v>
      </c>
      <c r="AE1556" s="5">
        <v>0</v>
      </c>
      <c r="AF1556" t="s">
        <v>409</v>
      </c>
      <c r="AG1556" t="s">
        <v>423</v>
      </c>
      <c r="AH1556" s="40">
        <f t="shared" si="118"/>
        <v>1450.848157705675</v>
      </c>
      <c r="AJ1556" t="str">
        <f t="shared" si="116"/>
        <v>INSERT INTO TABLA_PRESUPUESTO VALUES ('VSR','80229-C','14005090-20',2022,'Septiembre',67.5,'USD',2970,1098.644287,0,222.75,15.491912,74.670283,25.751582,34.414557,3.295095,10.227627,0,0,0,0,0,0,0,182.265644,33.9065,0,9,'20229','2022-9-01');</v>
      </c>
    </row>
    <row r="1557" spans="1:36" x14ac:dyDescent="0.2">
      <c r="A1557" s="7" t="s">
        <v>117</v>
      </c>
      <c r="B1557" t="s">
        <v>213</v>
      </c>
      <c r="C1557" t="s">
        <v>216</v>
      </c>
      <c r="D1557">
        <v>2022</v>
      </c>
      <c r="E1557" t="s">
        <v>53</v>
      </c>
      <c r="F1557" s="5">
        <v>22.5</v>
      </c>
      <c r="G1557" t="s">
        <v>134</v>
      </c>
      <c r="H1557" s="5">
        <v>990</v>
      </c>
      <c r="I1557" s="5">
        <v>310.03320158902375</v>
      </c>
      <c r="J1557" s="5">
        <v>0</v>
      </c>
      <c r="K1557" s="5">
        <v>74.25</v>
      </c>
      <c r="L1557" s="5">
        <v>5.1639705239914351</v>
      </c>
      <c r="M1557" s="5">
        <v>24.890094339622639</v>
      </c>
      <c r="N1557" s="5">
        <v>8.5838607594936711</v>
      </c>
      <c r="O1557" s="5">
        <v>11.471518987341774</v>
      </c>
      <c r="P1557" s="5">
        <v>1.0983649789029535</v>
      </c>
      <c r="Q1557" s="5">
        <v>3.4092089417098981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f t="shared" si="117"/>
        <v>60.755214598668424</v>
      </c>
      <c r="Z1557" s="5">
        <v>11.302166591597487</v>
      </c>
      <c r="AA1557" s="5">
        <v>0</v>
      </c>
      <c r="AB1557" s="5">
        <f>VLOOKUP($E1557,Parametros!$B$3:$F$14,2,FALSE)</f>
        <v>9</v>
      </c>
      <c r="AC1557" s="5" t="str">
        <f>VLOOKUP($E1557,Parametros!$B$3:$F$14,4,FALSE)</f>
        <v>20229</v>
      </c>
      <c r="AD1557" s="5" t="str">
        <f>VLOOKUP($E1557,Parametros!$B$3:$F$14,5,FALSE)</f>
        <v>2022-9-01</v>
      </c>
      <c r="AE1557" s="5">
        <v>0</v>
      </c>
      <c r="AF1557" t="s">
        <v>409</v>
      </c>
      <c r="AG1557" t="s">
        <v>423</v>
      </c>
      <c r="AH1557" s="40">
        <f t="shared" si="118"/>
        <v>539.79761328831637</v>
      </c>
      <c r="AJ1557" t="str">
        <f t="shared" si="116"/>
        <v>INSERT INTO TABLA_PRESUPUESTO VALUES ('VSR','80229-C','14005088-20',2022,'Septiembre',22.5,'USD',990,310.033202,0,74.25,5.163971,24.890094,8.583861,11.471519,1.098365,3.409209,0,0,0,0,0,0,0,60.755215,11.302167,0,9,'20229','2022-9-01');</v>
      </c>
    </row>
    <row r="1558" spans="1:36" x14ac:dyDescent="0.2">
      <c r="A1558" s="7" t="s">
        <v>117</v>
      </c>
      <c r="B1558" t="s">
        <v>73</v>
      </c>
      <c r="C1558" t="s">
        <v>122</v>
      </c>
      <c r="D1558">
        <v>2022</v>
      </c>
      <c r="E1558" t="s">
        <v>53</v>
      </c>
      <c r="F1558" s="5">
        <v>112.5</v>
      </c>
      <c r="G1558" t="s">
        <v>134</v>
      </c>
      <c r="H1558" s="5">
        <v>11812.5</v>
      </c>
      <c r="I1558" s="5">
        <v>6380.4621403612018</v>
      </c>
      <c r="J1558" s="5">
        <v>0</v>
      </c>
      <c r="K1558" s="5">
        <v>2812.5</v>
      </c>
      <c r="L1558" s="5">
        <v>25.819852619957175</v>
      </c>
      <c r="M1558" s="5">
        <v>143.32499999999999</v>
      </c>
      <c r="N1558" s="5">
        <v>50.859375</v>
      </c>
      <c r="O1558" s="5">
        <v>67.96875</v>
      </c>
      <c r="P1558" s="5">
        <v>6.5078125</v>
      </c>
      <c r="Q1558" s="5">
        <v>40.678061236311287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f t="shared" si="117"/>
        <v>365.8498316942987</v>
      </c>
      <c r="Z1558" s="5">
        <v>56.510832957987432</v>
      </c>
      <c r="AA1558" s="5">
        <v>0</v>
      </c>
      <c r="AB1558" s="5">
        <f>VLOOKUP($E1558,Parametros!$B$3:$F$14,2,FALSE)</f>
        <v>9</v>
      </c>
      <c r="AC1558" s="5" t="str">
        <f>VLOOKUP($E1558,Parametros!$B$3:$F$14,4,FALSE)</f>
        <v>20229</v>
      </c>
      <c r="AD1558" s="5" t="str">
        <f>VLOOKUP($E1558,Parametros!$B$3:$F$14,5,FALSE)</f>
        <v>2022-9-01</v>
      </c>
      <c r="AE1558" s="5">
        <v>0</v>
      </c>
      <c r="AF1558" t="s">
        <v>409</v>
      </c>
      <c r="AG1558" t="s">
        <v>424</v>
      </c>
      <c r="AH1558" s="40">
        <f t="shared" si="118"/>
        <v>2227.8681753245414</v>
      </c>
      <c r="AJ1558" t="str">
        <f t="shared" si="116"/>
        <v>INSERT INTO TABLA_PRESUPUESTO VALUES ('VSR','80122-C','14005080-18',2022,'Septiembre',112.5,'USD',11812.5,6380.46214,0,2812.5,25.819853,143.325,50.859375,67.96875,6.507813,40.678061,0,0,0,0,0,0,0,365.849832,56.510833,0,9,'20229','2022-9-01');</v>
      </c>
    </row>
    <row r="1559" spans="1:36" x14ac:dyDescent="0.2">
      <c r="A1559" s="7" t="s">
        <v>117</v>
      </c>
      <c r="B1559" t="s">
        <v>73</v>
      </c>
      <c r="C1559" t="s">
        <v>217</v>
      </c>
      <c r="D1559">
        <v>2022</v>
      </c>
      <c r="E1559" t="s">
        <v>53</v>
      </c>
      <c r="F1559" s="5">
        <v>180</v>
      </c>
      <c r="G1559" t="s">
        <v>134</v>
      </c>
      <c r="H1559" s="5">
        <v>14400</v>
      </c>
      <c r="I1559" s="5">
        <v>4407.7471684981329</v>
      </c>
      <c r="J1559" s="5">
        <v>0</v>
      </c>
      <c r="K1559" s="5">
        <v>3600</v>
      </c>
      <c r="L1559" s="5">
        <v>41.311764191931481</v>
      </c>
      <c r="M1559" s="5">
        <v>229.32</v>
      </c>
      <c r="N1559" s="5">
        <v>81.375000000000014</v>
      </c>
      <c r="O1559" s="5">
        <v>108.75</v>
      </c>
      <c r="P1559" s="5">
        <v>10.4125</v>
      </c>
      <c r="Q1559" s="5">
        <v>49.588493697598516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f t="shared" si="117"/>
        <v>569.86332643037849</v>
      </c>
      <c r="Z1559" s="5">
        <v>90.417332732779897</v>
      </c>
      <c r="AA1559" s="5">
        <v>0</v>
      </c>
      <c r="AB1559" s="5">
        <f>VLOOKUP($E1559,Parametros!$B$3:$F$14,2,FALSE)</f>
        <v>9</v>
      </c>
      <c r="AC1559" s="5" t="str">
        <f>VLOOKUP($E1559,Parametros!$B$3:$F$14,4,FALSE)</f>
        <v>20229</v>
      </c>
      <c r="AD1559" s="5" t="str">
        <f>VLOOKUP($E1559,Parametros!$B$3:$F$14,5,FALSE)</f>
        <v>2022-9-01</v>
      </c>
      <c r="AE1559" s="5">
        <v>0</v>
      </c>
      <c r="AF1559" t="s">
        <v>409</v>
      </c>
      <c r="AG1559" t="s">
        <v>424</v>
      </c>
      <c r="AH1559" s="40">
        <f t="shared" si="118"/>
        <v>5781.0777408795575</v>
      </c>
      <c r="AJ1559" t="str">
        <f t="shared" si="116"/>
        <v>INSERT INTO TABLA_PRESUPUESTO VALUES ('VSR','80122-C','14004954-20',2022,'Septiembre',180,'USD',14400,4407.747168,0,3600,41.311764,229.32,81.375,108.75,10.4125,49.588494,0,0,0,0,0,0,0,569.863326,90.417333,0,9,'20229','2022-9-01');</v>
      </c>
    </row>
    <row r="1560" spans="1:36" x14ac:dyDescent="0.2">
      <c r="A1560" s="7" t="s">
        <v>117</v>
      </c>
      <c r="B1560" t="s">
        <v>103</v>
      </c>
      <c r="C1560" t="s">
        <v>224</v>
      </c>
      <c r="D1560">
        <v>2022</v>
      </c>
      <c r="E1560" t="s">
        <v>53</v>
      </c>
      <c r="F1560" s="5">
        <v>337.5</v>
      </c>
      <c r="G1560" t="s">
        <v>134</v>
      </c>
      <c r="H1560" s="5">
        <v>9112.5</v>
      </c>
      <c r="I1560" s="5">
        <v>5356.1798065448402</v>
      </c>
      <c r="J1560" s="5">
        <v>0</v>
      </c>
      <c r="K1560" s="5">
        <v>1518.75</v>
      </c>
      <c r="L1560" s="5">
        <v>77.459557859871524</v>
      </c>
      <c r="M1560" s="5">
        <v>118.46249999999999</v>
      </c>
      <c r="N1560" s="5">
        <v>92.471590909090907</v>
      </c>
      <c r="O1560" s="5">
        <v>123.57954545454544</v>
      </c>
      <c r="P1560" s="5">
        <v>11.832386363636363</v>
      </c>
      <c r="Q1560" s="5">
        <v>31.380218668011562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f t="shared" si="117"/>
        <v>547.25874026924657</v>
      </c>
      <c r="Z1560" s="5">
        <v>169.53249887396228</v>
      </c>
      <c r="AA1560" s="5">
        <v>0</v>
      </c>
      <c r="AB1560" s="5">
        <f>VLOOKUP($E1560,Parametros!$B$3:$F$14,2,FALSE)</f>
        <v>9</v>
      </c>
      <c r="AC1560" s="5" t="str">
        <f>VLOOKUP($E1560,Parametros!$B$3:$F$14,4,FALSE)</f>
        <v>20229</v>
      </c>
      <c r="AD1560" s="5" t="str">
        <f>VLOOKUP($E1560,Parametros!$B$3:$F$14,5,FALSE)</f>
        <v>2022-9-01</v>
      </c>
      <c r="AE1560" s="5">
        <v>0</v>
      </c>
      <c r="AF1560" t="s">
        <v>409</v>
      </c>
      <c r="AG1560" t="s">
        <v>426</v>
      </c>
      <c r="AH1560" s="40">
        <f t="shared" si="118"/>
        <v>1612.8518953260425</v>
      </c>
      <c r="AJ1560" t="str">
        <f t="shared" si="116"/>
        <v>INSERT INTO TABLA_PRESUPUESTO VALUES ('VSR','80220-C','14005015-19',2022,'Septiembre',337.5,'USD',9112.5,5356.179807,0,1518.75,77.459558,118.4625,92.471591,123.579545,11.832386,31.380219,0,0,0,0,0,0,0,547.25874,169.532499,0,9,'20229','2022-9-01');</v>
      </c>
    </row>
    <row r="1561" spans="1:36" x14ac:dyDescent="0.2">
      <c r="A1561" s="7" t="s">
        <v>225</v>
      </c>
      <c r="B1561" t="s">
        <v>67</v>
      </c>
      <c r="C1561" t="s">
        <v>226</v>
      </c>
      <c r="D1561">
        <v>2022</v>
      </c>
      <c r="E1561" t="s">
        <v>53</v>
      </c>
      <c r="F1561" s="5">
        <v>90</v>
      </c>
      <c r="G1561" t="s">
        <v>227</v>
      </c>
      <c r="H1561" s="5">
        <v>3312</v>
      </c>
      <c r="I1561" s="5">
        <v>1482.184414526748</v>
      </c>
      <c r="J1561" s="5">
        <v>43.2</v>
      </c>
      <c r="K1561" s="5">
        <v>244.80000000000013</v>
      </c>
      <c r="L1561" s="5">
        <v>20.65588209596574</v>
      </c>
      <c r="M1561" s="5">
        <v>0</v>
      </c>
      <c r="N1561" s="5">
        <v>149.375</v>
      </c>
      <c r="O1561" s="5">
        <v>149.14772727272728</v>
      </c>
      <c r="P1561" s="5">
        <v>6.9602272727272725</v>
      </c>
      <c r="Q1561" s="5">
        <v>11.405353550447659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f t="shared" si="117"/>
        <v>628.76139549236746</v>
      </c>
      <c r="Z1561" s="5">
        <v>311.87308739646528</v>
      </c>
      <c r="AA1561" s="5">
        <v>0</v>
      </c>
      <c r="AB1561" s="5">
        <f>VLOOKUP($E1561,Parametros!$B$3:$F$14,2,FALSE)</f>
        <v>9</v>
      </c>
      <c r="AC1561" s="5" t="str">
        <f>VLOOKUP($E1561,Parametros!$B$3:$F$14,4,FALSE)</f>
        <v>20229</v>
      </c>
      <c r="AD1561" s="5" t="str">
        <f>VLOOKUP($E1561,Parametros!$B$3:$F$14,5,FALSE)</f>
        <v>2022-9-01</v>
      </c>
      <c r="AE1561" s="5">
        <v>0</v>
      </c>
      <c r="AF1561" t="s">
        <v>427</v>
      </c>
      <c r="AG1561" t="s">
        <v>428</v>
      </c>
      <c r="AH1561" s="40">
        <f t="shared" si="118"/>
        <v>892.39830788491804</v>
      </c>
      <c r="AJ1561" t="str">
        <f t="shared" si="116"/>
        <v>INSERT INTO TABLA_PRESUPUESTO VALUES ('VIA','80046-C','14003963-19',2022,'Septiembre',90,'CAD',3312,1482.184415,43.2,244.8,20.655882,0,149.375,149.147727,6.960227,11.405354,0,0,0,0,0,0,0,628.761395,311.873087,0,9,'20229','2022-9-01');</v>
      </c>
    </row>
    <row r="1562" spans="1:36" x14ac:dyDescent="0.2">
      <c r="A1562" s="7" t="s">
        <v>225</v>
      </c>
      <c r="B1562" t="s">
        <v>67</v>
      </c>
      <c r="C1562" t="s">
        <v>228</v>
      </c>
      <c r="D1562">
        <v>2022</v>
      </c>
      <c r="E1562" t="s">
        <v>53</v>
      </c>
      <c r="F1562" s="5">
        <v>45</v>
      </c>
      <c r="G1562" t="s">
        <v>227</v>
      </c>
      <c r="H1562" s="5">
        <v>1530</v>
      </c>
      <c r="I1562" s="5">
        <v>687.40967144926992</v>
      </c>
      <c r="J1562" s="5">
        <v>21.599999999999994</v>
      </c>
      <c r="K1562" s="5">
        <v>122.39999999999996</v>
      </c>
      <c r="L1562" s="5">
        <v>10.32794104798287</v>
      </c>
      <c r="M1562" s="5">
        <v>0</v>
      </c>
      <c r="N1562" s="5">
        <v>74.6875</v>
      </c>
      <c r="O1562" s="5">
        <v>74.57386363636364</v>
      </c>
      <c r="P1562" s="5">
        <v>3.4801136363636362</v>
      </c>
      <c r="Q1562" s="5">
        <v>5.2687774553698423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f t="shared" si="117"/>
        <v>313.94679842632974</v>
      </c>
      <c r="Z1562" s="5">
        <v>155.93654369823264</v>
      </c>
      <c r="AA1562" s="5">
        <v>0</v>
      </c>
      <c r="AB1562" s="5">
        <f>VLOOKUP($E1562,Parametros!$B$3:$F$14,2,FALSE)</f>
        <v>9</v>
      </c>
      <c r="AC1562" s="5" t="str">
        <f>VLOOKUP($E1562,Parametros!$B$3:$F$14,4,FALSE)</f>
        <v>20229</v>
      </c>
      <c r="AD1562" s="5" t="str">
        <f>VLOOKUP($E1562,Parametros!$B$3:$F$14,5,FALSE)</f>
        <v>2022-9-01</v>
      </c>
      <c r="AE1562" s="5">
        <v>0</v>
      </c>
      <c r="AF1562" t="s">
        <v>427</v>
      </c>
      <c r="AG1562" t="s">
        <v>428</v>
      </c>
      <c r="AH1562" s="40">
        <f t="shared" si="118"/>
        <v>374.3155890764175</v>
      </c>
      <c r="AJ1562" t="str">
        <f t="shared" si="116"/>
        <v>INSERT INTO TABLA_PRESUPUESTO VALUES ('VIA','80046-C','14004785-20',2022,'Septiembre',45,'CAD',1530,687.409671,21.6,122.4,10.327941,0,74.6875,74.573864,3.480114,5.268777,0,0,0,0,0,0,0,313.946798,155.936544,0,9,'20229','2022-9-01');</v>
      </c>
    </row>
    <row r="1563" spans="1:36" x14ac:dyDescent="0.2">
      <c r="A1563" s="7" t="s">
        <v>225</v>
      </c>
      <c r="B1563" t="s">
        <v>74</v>
      </c>
      <c r="C1563" t="s">
        <v>229</v>
      </c>
      <c r="D1563">
        <v>2022</v>
      </c>
      <c r="E1563" t="s">
        <v>53</v>
      </c>
      <c r="F1563" s="5">
        <v>25.2</v>
      </c>
      <c r="G1563" t="s">
        <v>227</v>
      </c>
      <c r="H1563" s="5">
        <v>745.92</v>
      </c>
      <c r="I1563" s="5">
        <v>398.8601556224196</v>
      </c>
      <c r="J1563" s="5">
        <v>0</v>
      </c>
      <c r="K1563" s="5">
        <v>60.48</v>
      </c>
      <c r="L1563" s="5">
        <v>5.7836469868704068</v>
      </c>
      <c r="M1563" s="5">
        <v>0</v>
      </c>
      <c r="N1563" s="5">
        <v>41.825000000000003</v>
      </c>
      <c r="O1563" s="5">
        <v>41.76136363636364</v>
      </c>
      <c r="P1563" s="5">
        <v>1.9488636363636362</v>
      </c>
      <c r="Q1563" s="5">
        <v>2.5686839735356028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f t="shared" si="117"/>
        <v>175.42837571727318</v>
      </c>
      <c r="Z1563" s="5">
        <v>87.324464471010288</v>
      </c>
      <c r="AA1563" s="5">
        <v>0</v>
      </c>
      <c r="AB1563" s="5">
        <f>VLOOKUP($E1563,Parametros!$B$3:$F$14,2,FALSE)</f>
        <v>9</v>
      </c>
      <c r="AC1563" s="5" t="str">
        <f>VLOOKUP($E1563,Parametros!$B$3:$F$14,4,FALSE)</f>
        <v>20229</v>
      </c>
      <c r="AD1563" s="5" t="str">
        <f>VLOOKUP($E1563,Parametros!$B$3:$F$14,5,FALSE)</f>
        <v>2022-9-01</v>
      </c>
      <c r="AE1563" s="5">
        <v>0</v>
      </c>
      <c r="AF1563" t="s">
        <v>427</v>
      </c>
      <c r="AG1563" t="s">
        <v>429</v>
      </c>
      <c r="AH1563" s="40">
        <f t="shared" si="118"/>
        <v>105.36782167343677</v>
      </c>
      <c r="AJ1563" t="str">
        <f t="shared" si="116"/>
        <v>INSERT INTO TABLA_PRESUPUESTO VALUES ('VIA','80128-C','14005133-20',2022,'Septiembre',25.2,'CAD',745.92,398.860156,0,60.48,5.783647,0,41.825,41.761364,1.948864,2.568684,0,0,0,0,0,0,0,175.428376,87.324464,0,9,'20229','2022-9-01');</v>
      </c>
    </row>
    <row r="1564" spans="1:36" x14ac:dyDescent="0.2">
      <c r="A1564" s="7" t="s">
        <v>225</v>
      </c>
      <c r="B1564" t="s">
        <v>74</v>
      </c>
      <c r="C1564" t="s">
        <v>230</v>
      </c>
      <c r="D1564">
        <v>2022</v>
      </c>
      <c r="E1564" t="s">
        <v>53</v>
      </c>
      <c r="F1564" s="5">
        <v>25.2</v>
      </c>
      <c r="G1564" t="s">
        <v>227</v>
      </c>
      <c r="H1564" s="5">
        <v>745.92</v>
      </c>
      <c r="I1564" s="5">
        <v>415.71940654798982</v>
      </c>
      <c r="J1564" s="5">
        <v>0</v>
      </c>
      <c r="K1564" s="5">
        <v>60.48</v>
      </c>
      <c r="L1564" s="5">
        <v>5.7836469868704068</v>
      </c>
      <c r="M1564" s="5">
        <v>0</v>
      </c>
      <c r="N1564" s="5">
        <v>41.825000000000003</v>
      </c>
      <c r="O1564" s="5">
        <v>41.76136363636364</v>
      </c>
      <c r="P1564" s="5">
        <v>1.9488636363636362</v>
      </c>
      <c r="Q1564" s="5">
        <v>2.5686839735356028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f t="shared" si="117"/>
        <v>175.42837571727318</v>
      </c>
      <c r="Z1564" s="5">
        <v>87.324464471010288</v>
      </c>
      <c r="AA1564" s="5">
        <v>0</v>
      </c>
      <c r="AB1564" s="5">
        <f>VLOOKUP($E1564,Parametros!$B$3:$F$14,2,FALSE)</f>
        <v>9</v>
      </c>
      <c r="AC1564" s="5" t="str">
        <f>VLOOKUP($E1564,Parametros!$B$3:$F$14,4,FALSE)</f>
        <v>20229</v>
      </c>
      <c r="AD1564" s="5" t="str">
        <f>VLOOKUP($E1564,Parametros!$B$3:$F$14,5,FALSE)</f>
        <v>2022-9-01</v>
      </c>
      <c r="AE1564" s="5">
        <v>0</v>
      </c>
      <c r="AF1564" t="s">
        <v>427</v>
      </c>
      <c r="AG1564" t="s">
        <v>429</v>
      </c>
      <c r="AH1564" s="40">
        <f t="shared" si="118"/>
        <v>88.508570747866543</v>
      </c>
      <c r="AJ1564" t="str">
        <f t="shared" si="116"/>
        <v>INSERT INTO TABLA_PRESUPUESTO VALUES ('VIA','80128-C','14005134-20',2022,'Septiembre',25.2,'CAD',745.92,415.719407,0,60.48,5.783647,0,41.825,41.761364,1.948864,2.568684,0,0,0,0,0,0,0,175.428376,87.324464,0,9,'20229','2022-9-01');</v>
      </c>
    </row>
    <row r="1565" spans="1:36" x14ac:dyDescent="0.2">
      <c r="A1565" s="7" t="s">
        <v>117</v>
      </c>
      <c r="B1565" t="s">
        <v>98</v>
      </c>
      <c r="C1565" t="s">
        <v>232</v>
      </c>
      <c r="D1565">
        <v>2022</v>
      </c>
      <c r="E1565" t="s">
        <v>53</v>
      </c>
      <c r="F1565" s="5">
        <v>126</v>
      </c>
      <c r="G1565" t="s">
        <v>134</v>
      </c>
      <c r="H1565" s="5">
        <v>4788</v>
      </c>
      <c r="I1565" s="5">
        <v>2349.3689929939528</v>
      </c>
      <c r="J1565" s="5">
        <v>510.3</v>
      </c>
      <c r="K1565" s="5">
        <v>623.70000000000005</v>
      </c>
      <c r="L1565" s="5">
        <v>28.918234934352036</v>
      </c>
      <c r="M1565" s="5">
        <v>0</v>
      </c>
      <c r="N1565" s="5">
        <v>47.152777777777779</v>
      </c>
      <c r="O1565" s="5">
        <v>70.486111111111114</v>
      </c>
      <c r="P1565" s="5">
        <v>1.9849537037037037</v>
      </c>
      <c r="Q1565" s="5">
        <v>16.488174154451507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f t="shared" si="117"/>
        <v>572.73433910209542</v>
      </c>
      <c r="Z1565" s="5">
        <v>436.62232235505138</v>
      </c>
      <c r="AA1565" s="5">
        <v>0</v>
      </c>
      <c r="AB1565" s="5">
        <f>VLOOKUP($E1565,Parametros!$B$3:$F$14,2,FALSE)</f>
        <v>9</v>
      </c>
      <c r="AC1565" s="5" t="str">
        <f>VLOOKUP($E1565,Parametros!$B$3:$F$14,4,FALSE)</f>
        <v>20229</v>
      </c>
      <c r="AD1565" s="5" t="str">
        <f>VLOOKUP($E1565,Parametros!$B$3:$F$14,5,FALSE)</f>
        <v>2022-9-01</v>
      </c>
      <c r="AE1565" s="5">
        <v>0</v>
      </c>
      <c r="AF1565" t="s">
        <v>427</v>
      </c>
      <c r="AG1565" t="s">
        <v>430</v>
      </c>
      <c r="AH1565" s="40">
        <f t="shared" si="118"/>
        <v>702.97843296959945</v>
      </c>
      <c r="AJ1565" t="str">
        <f t="shared" si="116"/>
        <v>INSERT INTO TABLA_PRESUPUESTO VALUES ('VSR','80209-C','14004814-20',2022,'Septiembre',126,'USD',4788,2349.368993,510.3,623.7,28.918235,0,47.152778,70.486111,1.984954,16.488174,0,0,0,0,0,0,0,572.734339,436.622322,0,9,'20229','2022-9-01');</v>
      </c>
    </row>
    <row r="1566" spans="1:36" x14ac:dyDescent="0.2">
      <c r="A1566" s="7" t="s">
        <v>117</v>
      </c>
      <c r="B1566" t="s">
        <v>98</v>
      </c>
      <c r="C1566" t="s">
        <v>233</v>
      </c>
      <c r="D1566">
        <v>2022</v>
      </c>
      <c r="E1566" t="s">
        <v>53</v>
      </c>
      <c r="F1566" s="5">
        <v>94.5</v>
      </c>
      <c r="G1566" t="s">
        <v>134</v>
      </c>
      <c r="H1566" s="5">
        <v>3591</v>
      </c>
      <c r="I1566" s="5">
        <v>2924.3589725973034</v>
      </c>
      <c r="J1566" s="5">
        <v>340.2</v>
      </c>
      <c r="K1566" s="5">
        <v>415.8</v>
      </c>
      <c r="L1566" s="5">
        <v>21.688676200764025</v>
      </c>
      <c r="M1566" s="5">
        <v>0</v>
      </c>
      <c r="N1566" s="5">
        <v>35.364583333333336</v>
      </c>
      <c r="O1566" s="5">
        <v>52.864583333333336</v>
      </c>
      <c r="P1566" s="5">
        <v>1.4887152777777777</v>
      </c>
      <c r="Q1566" s="5">
        <v>12.36613061583863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f t="shared" si="117"/>
        <v>429.55075432657168</v>
      </c>
      <c r="Z1566" s="5">
        <v>327.46674176628858</v>
      </c>
      <c r="AA1566" s="5">
        <v>0</v>
      </c>
      <c r="AB1566" s="5">
        <f>VLOOKUP($E1566,Parametros!$B$3:$F$14,2,FALSE)</f>
        <v>9</v>
      </c>
      <c r="AC1566" s="5" t="str">
        <f>VLOOKUP($E1566,Parametros!$B$3:$F$14,4,FALSE)</f>
        <v>20229</v>
      </c>
      <c r="AD1566" s="5" t="str">
        <f>VLOOKUP($E1566,Parametros!$B$3:$F$14,5,FALSE)</f>
        <v>2022-9-01</v>
      </c>
      <c r="AE1566" s="5">
        <v>0</v>
      </c>
      <c r="AF1566" t="s">
        <v>427</v>
      </c>
      <c r="AG1566" t="s">
        <v>430</v>
      </c>
      <c r="AH1566" s="40">
        <f t="shared" si="118"/>
        <v>-540.59840312463939</v>
      </c>
      <c r="AJ1566" t="str">
        <f t="shared" si="116"/>
        <v>INSERT INTO TABLA_PRESUPUESTO VALUES ('VSR','80209-C','14004947-19',2022,'Septiembre',94.5,'USD',3591,2924.358973,340.2,415.8,21.688676,0,35.364583,52.864583,1.488715,12.366131,0,0,0,0,0,0,0,429.550754,327.466742,0,9,'20229','2022-9-01');</v>
      </c>
    </row>
    <row r="1567" spans="1:36" x14ac:dyDescent="0.2">
      <c r="A1567" s="7" t="s">
        <v>117</v>
      </c>
      <c r="B1567" t="s">
        <v>98</v>
      </c>
      <c r="C1567" t="s">
        <v>234</v>
      </c>
      <c r="D1567">
        <v>2022</v>
      </c>
      <c r="E1567" t="s">
        <v>53</v>
      </c>
      <c r="F1567" s="5">
        <v>371.25</v>
      </c>
      <c r="G1567" t="s">
        <v>134</v>
      </c>
      <c r="H1567" s="5">
        <v>14107.5</v>
      </c>
      <c r="I1567" s="5">
        <v>5488.4526607188909</v>
      </c>
      <c r="J1567" s="5">
        <v>1503.5625</v>
      </c>
      <c r="K1567" s="5">
        <v>1837.6875000000002</v>
      </c>
      <c r="L1567" s="5">
        <v>85.205513645858673</v>
      </c>
      <c r="M1567" s="5">
        <v>0</v>
      </c>
      <c r="N1567" s="5">
        <v>138.93229166666666</v>
      </c>
      <c r="O1567" s="5">
        <v>207.68229166666666</v>
      </c>
      <c r="P1567" s="5">
        <v>5.8485243055555554</v>
      </c>
      <c r="Q1567" s="5">
        <v>48.581227419366044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f t="shared" si="117"/>
        <v>1687.5208205686743</v>
      </c>
      <c r="Z1567" s="5">
        <v>1286.4764855104193</v>
      </c>
      <c r="AA1567" s="5">
        <v>0</v>
      </c>
      <c r="AB1567" s="5">
        <f>VLOOKUP($E1567,Parametros!$B$3:$F$14,2,FALSE)</f>
        <v>9</v>
      </c>
      <c r="AC1567" s="5" t="str">
        <f>VLOOKUP($E1567,Parametros!$B$3:$F$14,4,FALSE)</f>
        <v>20229</v>
      </c>
      <c r="AD1567" s="5" t="str">
        <f>VLOOKUP($E1567,Parametros!$B$3:$F$14,5,FALSE)</f>
        <v>2022-9-01</v>
      </c>
      <c r="AE1567" s="5">
        <v>0</v>
      </c>
      <c r="AF1567" t="s">
        <v>427</v>
      </c>
      <c r="AG1567" t="s">
        <v>430</v>
      </c>
      <c r="AH1567" s="40">
        <f t="shared" si="118"/>
        <v>3505.0710050665775</v>
      </c>
      <c r="AJ1567" t="str">
        <f t="shared" si="116"/>
        <v>INSERT INTO TABLA_PRESUPUESTO VALUES ('VSR','80209-C','14004840-19',2022,'Septiembre',371.25,'USD',14107.5,5488.452661,1503.5625,1837.6875,85.205514,0,138.932292,207.682292,5.848524,48.581227,0,0,0,0,0,0,0,1687.520821,1286.476486,0,9,'20229','2022-9-01');</v>
      </c>
    </row>
    <row r="1568" spans="1:36" x14ac:dyDescent="0.2">
      <c r="A1568" s="7" t="s">
        <v>117</v>
      </c>
      <c r="B1568" t="s">
        <v>98</v>
      </c>
      <c r="C1568" t="s">
        <v>236</v>
      </c>
      <c r="D1568">
        <v>2022</v>
      </c>
      <c r="E1568" t="s">
        <v>53</v>
      </c>
      <c r="F1568" s="5">
        <v>90</v>
      </c>
      <c r="G1568" t="s">
        <v>134</v>
      </c>
      <c r="H1568" s="5">
        <v>3420</v>
      </c>
      <c r="I1568" s="5">
        <v>1467.685338926748</v>
      </c>
      <c r="J1568" s="5">
        <v>364.5</v>
      </c>
      <c r="K1568" s="5">
        <v>445.50000000000006</v>
      </c>
      <c r="L1568" s="5">
        <v>20.65588209596574</v>
      </c>
      <c r="M1568" s="5">
        <v>0</v>
      </c>
      <c r="N1568" s="5">
        <v>33.680555555555557</v>
      </c>
      <c r="O1568" s="5">
        <v>50.347222222222221</v>
      </c>
      <c r="P1568" s="5">
        <v>1.4178240740740742</v>
      </c>
      <c r="Q1568" s="5">
        <v>11.777267253179648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f t="shared" si="117"/>
        <v>409.0959565014968</v>
      </c>
      <c r="Z1568" s="5">
        <v>311.87308739646528</v>
      </c>
      <c r="AA1568" s="5">
        <v>0</v>
      </c>
      <c r="AB1568" s="5">
        <f>VLOOKUP($E1568,Parametros!$B$3:$F$14,2,FALSE)</f>
        <v>9</v>
      </c>
      <c r="AC1568" s="5" t="str">
        <f>VLOOKUP($E1568,Parametros!$B$3:$F$14,4,FALSE)</f>
        <v>20229</v>
      </c>
      <c r="AD1568" s="5" t="str">
        <f>VLOOKUP($E1568,Parametros!$B$3:$F$14,5,FALSE)</f>
        <v>2022-9-01</v>
      </c>
      <c r="AE1568" s="5">
        <v>0</v>
      </c>
      <c r="AF1568" t="s">
        <v>427</v>
      </c>
      <c r="AG1568" t="s">
        <v>430</v>
      </c>
      <c r="AH1568" s="40">
        <f t="shared" si="118"/>
        <v>712.56282247578952</v>
      </c>
      <c r="AJ1568" t="str">
        <f t="shared" si="116"/>
        <v>INSERT INTO TABLA_PRESUPUESTO VALUES ('VSR','80209-C','14004813-20',2022,'Septiembre',90,'USD',3420,1467.685339,364.5,445.5,20.655882,0,33.680556,50.347222,1.417824,11.777267,0,0,0,0,0,0,0,409.095957,311.873087,0,9,'20229','2022-9-01');</v>
      </c>
    </row>
    <row r="1569" spans="1:36" x14ac:dyDescent="0.2">
      <c r="A1569" s="7" t="s">
        <v>117</v>
      </c>
      <c r="B1569" t="s">
        <v>98</v>
      </c>
      <c r="C1569" t="s">
        <v>238</v>
      </c>
      <c r="D1569">
        <v>2022</v>
      </c>
      <c r="E1569" t="s">
        <v>53</v>
      </c>
      <c r="F1569" s="5">
        <v>180</v>
      </c>
      <c r="G1569" t="s">
        <v>134</v>
      </c>
      <c r="H1569" s="5">
        <v>8280</v>
      </c>
      <c r="I1569" s="5">
        <v>3377.5617895314967</v>
      </c>
      <c r="J1569" s="5">
        <v>729</v>
      </c>
      <c r="K1569" s="5">
        <v>891.00000000000011</v>
      </c>
      <c r="L1569" s="5">
        <v>41.311764191931481</v>
      </c>
      <c r="M1569" s="5">
        <v>0</v>
      </c>
      <c r="N1569" s="5">
        <v>67.361111111111114</v>
      </c>
      <c r="O1569" s="5">
        <v>100.69444444444444</v>
      </c>
      <c r="P1569" s="5">
        <v>2.8356481481481484</v>
      </c>
      <c r="Q1569" s="5">
        <v>28.513383876119146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f t="shared" si="117"/>
        <v>823.15076237275343</v>
      </c>
      <c r="Z1569" s="5">
        <v>623.74617479293056</v>
      </c>
      <c r="AA1569" s="5">
        <v>0</v>
      </c>
      <c r="AB1569" s="5">
        <f>VLOOKUP($E1569,Parametros!$B$3:$F$14,2,FALSE)</f>
        <v>9</v>
      </c>
      <c r="AC1569" s="5" t="str">
        <f>VLOOKUP($E1569,Parametros!$B$3:$F$14,4,FALSE)</f>
        <v>20229</v>
      </c>
      <c r="AD1569" s="5" t="str">
        <f>VLOOKUP($E1569,Parametros!$B$3:$F$14,5,FALSE)</f>
        <v>2022-9-01</v>
      </c>
      <c r="AE1569" s="5">
        <v>0</v>
      </c>
      <c r="AF1569" t="s">
        <v>427</v>
      </c>
      <c r="AG1569" t="s">
        <v>430</v>
      </c>
      <c r="AH1569" s="40">
        <f t="shared" si="118"/>
        <v>2417.9756839038178</v>
      </c>
      <c r="AJ1569" t="str">
        <f t="shared" si="116"/>
        <v>INSERT INTO TABLA_PRESUPUESTO VALUES ('VSR','80209-C','14005101-20',2022,'Septiembre',180,'USD',8280,3377.56179,729,891,41.311764,0,67.361111,100.694444,2.835648,28.513384,0,0,0,0,0,0,0,823.150762,623.746175,0,9,'20229','2022-9-01');</v>
      </c>
    </row>
    <row r="1570" spans="1:36" x14ac:dyDescent="0.2">
      <c r="A1570" s="7" t="s">
        <v>117</v>
      </c>
      <c r="B1570" t="s">
        <v>98</v>
      </c>
      <c r="C1570" t="s">
        <v>239</v>
      </c>
      <c r="D1570">
        <v>2022</v>
      </c>
      <c r="E1570" t="s">
        <v>53</v>
      </c>
      <c r="F1570" s="5">
        <v>67.5</v>
      </c>
      <c r="G1570" t="s">
        <v>134</v>
      </c>
      <c r="H1570" s="5">
        <v>3105</v>
      </c>
      <c r="I1570" s="5">
        <v>1334.0652384178425</v>
      </c>
      <c r="J1570" s="5">
        <v>273.375</v>
      </c>
      <c r="K1570" s="5">
        <v>334.125</v>
      </c>
      <c r="L1570" s="5">
        <v>15.491911571974304</v>
      </c>
      <c r="M1570" s="5">
        <v>0</v>
      </c>
      <c r="N1570" s="5">
        <v>25.260416666666668</v>
      </c>
      <c r="O1570" s="5">
        <v>37.760416666666664</v>
      </c>
      <c r="P1570" s="5">
        <v>1.0633680555555558</v>
      </c>
      <c r="Q1570" s="5">
        <v>10.692518953544681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f t="shared" si="117"/>
        <v>308.68153588978254</v>
      </c>
      <c r="Z1570" s="5">
        <v>233.90481554734899</v>
      </c>
      <c r="AA1570" s="5">
        <v>0</v>
      </c>
      <c r="AB1570" s="5">
        <f>VLOOKUP($E1570,Parametros!$B$3:$F$14,2,FALSE)</f>
        <v>9</v>
      </c>
      <c r="AC1570" s="5" t="str">
        <f>VLOOKUP($E1570,Parametros!$B$3:$F$14,4,FALSE)</f>
        <v>20229</v>
      </c>
      <c r="AD1570" s="5" t="str">
        <f>VLOOKUP($E1570,Parametros!$B$3:$F$14,5,FALSE)</f>
        <v>2022-9-01</v>
      </c>
      <c r="AE1570" s="5">
        <v>0</v>
      </c>
      <c r="AF1570" t="s">
        <v>427</v>
      </c>
      <c r="AG1570" t="s">
        <v>430</v>
      </c>
      <c r="AH1570" s="40">
        <f t="shared" si="118"/>
        <v>839.26131412040036</v>
      </c>
      <c r="AJ1570" t="str">
        <f t="shared" si="116"/>
        <v>INSERT INTO TABLA_PRESUPUESTO VALUES ('VSR','80209-C','14005102-20',2022,'Septiembre',67.5,'USD',3105,1334.065238,273.375,334.125,15.491912,0,25.260417,37.760417,1.063368,10.692519,0,0,0,0,0,0,0,308.681536,233.904816,0,9,'20229','2022-9-01');</v>
      </c>
    </row>
    <row r="1571" spans="1:36" x14ac:dyDescent="0.2">
      <c r="A1571" s="7" t="s">
        <v>117</v>
      </c>
      <c r="B1571" t="s">
        <v>98</v>
      </c>
      <c r="C1571" t="s">
        <v>240</v>
      </c>
      <c r="D1571">
        <v>2022</v>
      </c>
      <c r="E1571" t="s">
        <v>53</v>
      </c>
      <c r="F1571" s="5">
        <v>94.5</v>
      </c>
      <c r="G1571" t="s">
        <v>134</v>
      </c>
      <c r="H1571" s="5">
        <v>3969</v>
      </c>
      <c r="I1571" s="5">
        <v>1495.7255835840733</v>
      </c>
      <c r="J1571" s="5">
        <v>382.72500000000002</v>
      </c>
      <c r="K1571" s="5">
        <v>467.77500000000003</v>
      </c>
      <c r="L1571" s="5">
        <v>21.688676200764025</v>
      </c>
      <c r="M1571" s="5">
        <v>0</v>
      </c>
      <c r="N1571" s="5">
        <v>35.364583333333336</v>
      </c>
      <c r="O1571" s="5">
        <v>52.864583333333336</v>
      </c>
      <c r="P1571" s="5">
        <v>1.4887152777777777</v>
      </c>
      <c r="Q1571" s="5">
        <v>13.667828575400591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f t="shared" si="117"/>
        <v>430.8524522861336</v>
      </c>
      <c r="Z1571" s="5">
        <v>327.46674176628858</v>
      </c>
      <c r="AA1571" s="5">
        <v>0</v>
      </c>
      <c r="AB1571" s="5">
        <f>VLOOKUP($E1571,Parametros!$B$3:$F$14,2,FALSE)</f>
        <v>9</v>
      </c>
      <c r="AC1571" s="5" t="str">
        <f>VLOOKUP($E1571,Parametros!$B$3:$F$14,4,FALSE)</f>
        <v>20229</v>
      </c>
      <c r="AD1571" s="5" t="str">
        <f>VLOOKUP($E1571,Parametros!$B$3:$F$14,5,FALSE)</f>
        <v>2022-9-01</v>
      </c>
      <c r="AE1571" s="5">
        <v>0</v>
      </c>
      <c r="AF1571" t="s">
        <v>427</v>
      </c>
      <c r="AG1571" t="s">
        <v>430</v>
      </c>
      <c r="AH1571" s="40">
        <f t="shared" si="118"/>
        <v>1170.2332879290288</v>
      </c>
      <c r="AJ1571" t="str">
        <f t="shared" si="116"/>
        <v>INSERT INTO TABLA_PRESUPUESTO VALUES ('VSR','80209-C','14005103-20',2022,'Septiembre',94.5,'USD',3969,1495.725584,382.725,467.775,21.688676,0,35.364583,52.864583,1.488715,13.667829,0,0,0,0,0,0,0,430.852452,327.466742,0,9,'20229','2022-9-01');</v>
      </c>
    </row>
    <row r="1572" spans="1:36" x14ac:dyDescent="0.2">
      <c r="A1572" s="7" t="s">
        <v>117</v>
      </c>
      <c r="B1572" t="s">
        <v>98</v>
      </c>
      <c r="C1572" t="s">
        <v>242</v>
      </c>
      <c r="D1572">
        <v>2022</v>
      </c>
      <c r="E1572" t="s">
        <v>53</v>
      </c>
      <c r="F1572" s="5">
        <v>59.4</v>
      </c>
      <c r="G1572" t="s">
        <v>134</v>
      </c>
      <c r="H1572" s="5">
        <v>2494.7999999999997</v>
      </c>
      <c r="I1572" s="5">
        <v>808.41371909502254</v>
      </c>
      <c r="J1572" s="5">
        <v>240.57000000000002</v>
      </c>
      <c r="K1572" s="5">
        <v>294.03000000000003</v>
      </c>
      <c r="L1572" s="5">
        <v>13.632882183337388</v>
      </c>
      <c r="M1572" s="5">
        <v>0</v>
      </c>
      <c r="N1572" s="5">
        <v>22.229166666666668</v>
      </c>
      <c r="O1572" s="5">
        <v>33.229166666666664</v>
      </c>
      <c r="P1572" s="5">
        <v>0.93576388888888884</v>
      </c>
      <c r="Q1572" s="5">
        <v>8.5912065331089416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f t="shared" si="117"/>
        <v>270.82154143699825</v>
      </c>
      <c r="Z1572" s="5">
        <v>205.83623768166709</v>
      </c>
      <c r="AA1572" s="5">
        <v>0</v>
      </c>
      <c r="AB1572" s="5">
        <f>VLOOKUP($E1572,Parametros!$B$3:$F$14,2,FALSE)</f>
        <v>9</v>
      </c>
      <c r="AC1572" s="5" t="str">
        <f>VLOOKUP($E1572,Parametros!$B$3:$F$14,4,FALSE)</f>
        <v>20229</v>
      </c>
      <c r="AD1572" s="5" t="str">
        <f>VLOOKUP($E1572,Parametros!$B$3:$F$14,5,FALSE)</f>
        <v>2022-9-01</v>
      </c>
      <c r="AE1572" s="5">
        <v>0</v>
      </c>
      <c r="AF1572" t="s">
        <v>427</v>
      </c>
      <c r="AG1572" t="s">
        <v>430</v>
      </c>
      <c r="AH1572" s="40">
        <f t="shared" si="118"/>
        <v>867.33185728464139</v>
      </c>
      <c r="AJ1572" t="str">
        <f t="shared" si="116"/>
        <v>INSERT INTO TABLA_PRESUPUESTO VALUES ('VSR','80209-C','14005104-20',2022,'Septiembre',59.4,'USD',2494.8,808.413719,240.57,294.03,13.632882,0,22.229167,33.229167,0.935764,8.591207,0,0,0,0,0,0,0,270.821541,205.836238,0,9,'20229','2022-9-01');</v>
      </c>
    </row>
    <row r="1573" spans="1:36" x14ac:dyDescent="0.2">
      <c r="A1573" s="7" t="s">
        <v>117</v>
      </c>
      <c r="B1573" t="s">
        <v>98</v>
      </c>
      <c r="C1573" t="s">
        <v>243</v>
      </c>
      <c r="D1573">
        <v>2022</v>
      </c>
      <c r="E1573" t="s">
        <v>53</v>
      </c>
      <c r="F1573" s="5">
        <v>31.5</v>
      </c>
      <c r="G1573" t="s">
        <v>134</v>
      </c>
      <c r="H1573" s="5">
        <v>1323</v>
      </c>
      <c r="I1573" s="5">
        <v>519.64925818498727</v>
      </c>
      <c r="J1573" s="5">
        <v>127.575</v>
      </c>
      <c r="K1573" s="5">
        <v>155.92500000000001</v>
      </c>
      <c r="L1573" s="5">
        <v>7.2295587335880089</v>
      </c>
      <c r="M1573" s="5">
        <v>0</v>
      </c>
      <c r="N1573" s="5">
        <v>11.788194444444445</v>
      </c>
      <c r="O1573" s="5">
        <v>17.621527777777779</v>
      </c>
      <c r="P1573" s="5">
        <v>0.49623842592592593</v>
      </c>
      <c r="Q1573" s="5">
        <v>4.5559428584668638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f t="shared" si="117"/>
        <v>143.61748409537785</v>
      </c>
      <c r="Z1573" s="5">
        <v>109.15558058876285</v>
      </c>
      <c r="AA1573" s="5">
        <v>0</v>
      </c>
      <c r="AB1573" s="5">
        <f>VLOOKUP($E1573,Parametros!$B$3:$F$14,2,FALSE)</f>
        <v>9</v>
      </c>
      <c r="AC1573" s="5" t="str">
        <f>VLOOKUP($E1573,Parametros!$B$3:$F$14,4,FALSE)</f>
        <v>20229</v>
      </c>
      <c r="AD1573" s="5" t="str">
        <f>VLOOKUP($E1573,Parametros!$B$3:$F$14,5,FALSE)</f>
        <v>2022-9-01</v>
      </c>
      <c r="AE1573" s="5">
        <v>0</v>
      </c>
      <c r="AF1573" t="s">
        <v>427</v>
      </c>
      <c r="AG1573" t="s">
        <v>430</v>
      </c>
      <c r="AH1573" s="40">
        <f t="shared" si="118"/>
        <v>369.00369898604674</v>
      </c>
      <c r="AJ1573" t="str">
        <f t="shared" si="116"/>
        <v>INSERT INTO TABLA_PRESUPUESTO VALUES ('VSR','80209-C','14005105-20',2022,'Septiembre',31.5,'USD',1323,519.649258,127.575,155.925,7.229559,0,11.788194,17.621528,0.496238,4.555943,0,0,0,0,0,0,0,143.617484,109.155581,0,9,'20229','2022-9-01');</v>
      </c>
    </row>
    <row r="1574" spans="1:36" x14ac:dyDescent="0.2">
      <c r="A1574" s="7" t="s">
        <v>117</v>
      </c>
      <c r="B1574" t="s">
        <v>98</v>
      </c>
      <c r="C1574" t="s">
        <v>245</v>
      </c>
      <c r="D1574">
        <v>2022</v>
      </c>
      <c r="E1574" t="s">
        <v>53</v>
      </c>
      <c r="F1574" s="5">
        <v>148.5</v>
      </c>
      <c r="G1574" t="s">
        <v>134</v>
      </c>
      <c r="H1574" s="5">
        <v>10395</v>
      </c>
      <c r="I1574" s="5">
        <v>5553.456092807759</v>
      </c>
      <c r="J1574" s="5">
        <v>534.6</v>
      </c>
      <c r="K1574" s="5">
        <v>653.40000000000009</v>
      </c>
      <c r="L1574" s="5">
        <v>34.082205458343466</v>
      </c>
      <c r="M1574" s="5">
        <v>0</v>
      </c>
      <c r="N1574" s="5">
        <v>55.572916666666671</v>
      </c>
      <c r="O1574" s="5">
        <v>83.072916666666671</v>
      </c>
      <c r="P1574" s="5">
        <v>2.3394097222222223</v>
      </c>
      <c r="Q1574" s="5">
        <v>35.796693887953928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f t="shared" si="117"/>
        <v>691.37253114767725</v>
      </c>
      <c r="Z1574" s="5">
        <v>514.59059420416781</v>
      </c>
      <c r="AA1574" s="5">
        <v>0</v>
      </c>
      <c r="AB1574" s="5">
        <f>VLOOKUP($E1574,Parametros!$B$3:$F$14,2,FALSE)</f>
        <v>9</v>
      </c>
      <c r="AC1574" s="5" t="str">
        <f>VLOOKUP($E1574,Parametros!$B$3:$F$14,4,FALSE)</f>
        <v>20229</v>
      </c>
      <c r="AD1574" s="5" t="str">
        <f>VLOOKUP($E1574,Parametros!$B$3:$F$14,5,FALSE)</f>
        <v>2022-9-01</v>
      </c>
      <c r="AE1574" s="5">
        <v>0</v>
      </c>
      <c r="AF1574" t="s">
        <v>427</v>
      </c>
      <c r="AG1574" t="s">
        <v>430</v>
      </c>
      <c r="AH1574" s="40">
        <f t="shared" si="118"/>
        <v>2928.08917058622</v>
      </c>
      <c r="AJ1574" t="str">
        <f t="shared" si="116"/>
        <v>INSERT INTO TABLA_PRESUPUESTO VALUES ('VSR','80209-C','14004011-15',2022,'Septiembre',148.5,'USD',10395,5553.456093,534.6,653.4,34.082205,0,55.572917,83.072917,2.33941,35.796694,0,0,0,0,0,0,0,691.372531,514.590594,0,9,'20229','2022-9-01');</v>
      </c>
    </row>
    <row r="1575" spans="1:36" x14ac:dyDescent="0.2">
      <c r="A1575" s="7" t="s">
        <v>117</v>
      </c>
      <c r="B1575" t="s">
        <v>81</v>
      </c>
      <c r="C1575" t="s">
        <v>246</v>
      </c>
      <c r="D1575">
        <v>2022</v>
      </c>
      <c r="E1575" t="s">
        <v>53</v>
      </c>
      <c r="F1575" s="5">
        <v>180</v>
      </c>
      <c r="G1575" t="s">
        <v>134</v>
      </c>
      <c r="H1575" s="5">
        <v>6012</v>
      </c>
      <c r="I1575" s="5">
        <v>2413.8091963972474</v>
      </c>
      <c r="J1575" s="5">
        <v>0</v>
      </c>
      <c r="K1575" s="5">
        <v>360</v>
      </c>
      <c r="L1575" s="5">
        <v>41.311764191931481</v>
      </c>
      <c r="M1575" s="5">
        <v>0</v>
      </c>
      <c r="N1575" s="5">
        <v>48.497267759562838</v>
      </c>
      <c r="O1575" s="5">
        <v>59.426229508196727</v>
      </c>
      <c r="P1575" s="5">
        <v>2.0081967213114753</v>
      </c>
      <c r="Q1575" s="5">
        <v>20.703196118747382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f t="shared" si="117"/>
        <v>229.57744427874673</v>
      </c>
      <c r="Z1575" s="5">
        <v>98.942554170928304</v>
      </c>
      <c r="AA1575" s="5">
        <v>0</v>
      </c>
      <c r="AB1575" s="5">
        <f>VLOOKUP($E1575,Parametros!$B$3:$F$14,2,FALSE)</f>
        <v>9</v>
      </c>
      <c r="AC1575" s="5" t="str">
        <f>VLOOKUP($E1575,Parametros!$B$3:$F$14,4,FALSE)</f>
        <v>20229</v>
      </c>
      <c r="AD1575" s="5" t="str">
        <f>VLOOKUP($E1575,Parametros!$B$3:$F$14,5,FALSE)</f>
        <v>2022-9-01</v>
      </c>
      <c r="AE1575" s="5">
        <v>0</v>
      </c>
      <c r="AF1575" t="s">
        <v>431</v>
      </c>
      <c r="AG1575" t="s">
        <v>432</v>
      </c>
      <c r="AH1575" s="40">
        <f t="shared" si="118"/>
        <v>2967.3015951320745</v>
      </c>
      <c r="AJ1575" t="str">
        <f t="shared" si="116"/>
        <v>INSERT INTO TABLA_PRESUPUESTO VALUES ('VSR','80145-C','14004889-20',2022,'Septiembre',180,'USD',6012,2413.809196,0,360,41.311764,0,48.497268,59.42623,2.008197,20.703196,0,0,0,0,0,0,0,229.577444,98.942554,0,9,'20229','2022-9-01');</v>
      </c>
    </row>
    <row r="1576" spans="1:36" x14ac:dyDescent="0.2">
      <c r="A1576" s="7" t="s">
        <v>117</v>
      </c>
      <c r="B1576" t="s">
        <v>81</v>
      </c>
      <c r="C1576" t="s">
        <v>247</v>
      </c>
      <c r="D1576">
        <v>2022</v>
      </c>
      <c r="E1576" t="s">
        <v>53</v>
      </c>
      <c r="F1576" s="5">
        <v>270</v>
      </c>
      <c r="G1576" t="s">
        <v>134</v>
      </c>
      <c r="H1576" s="5">
        <v>9018</v>
      </c>
      <c r="I1576" s="5">
        <v>3777.2248049539362</v>
      </c>
      <c r="J1576" s="5">
        <v>0</v>
      </c>
      <c r="K1576" s="5">
        <v>540</v>
      </c>
      <c r="L1576" s="5">
        <v>61.967646287897217</v>
      </c>
      <c r="M1576" s="5">
        <v>0</v>
      </c>
      <c r="N1576" s="5">
        <v>72.745901639344254</v>
      </c>
      <c r="O1576" s="5">
        <v>89.139344262295083</v>
      </c>
      <c r="P1576" s="5">
        <v>3.012295081967213</v>
      </c>
      <c r="Q1576" s="5">
        <v>31.054794178121071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f t="shared" si="117"/>
        <v>344.36616641812009</v>
      </c>
      <c r="Z1576" s="5">
        <v>148.41383125639246</v>
      </c>
      <c r="AA1576" s="5">
        <v>0</v>
      </c>
      <c r="AB1576" s="5">
        <f>VLOOKUP($E1576,Parametros!$B$3:$F$14,2,FALSE)</f>
        <v>9</v>
      </c>
      <c r="AC1576" s="5" t="str">
        <f>VLOOKUP($E1576,Parametros!$B$3:$F$14,4,FALSE)</f>
        <v>20229</v>
      </c>
      <c r="AD1576" s="5" t="str">
        <f>VLOOKUP($E1576,Parametros!$B$3:$F$14,5,FALSE)</f>
        <v>2022-9-01</v>
      </c>
      <c r="AE1576" s="5">
        <v>0</v>
      </c>
      <c r="AF1576" t="s">
        <v>431</v>
      </c>
      <c r="AG1576" t="s">
        <v>432</v>
      </c>
      <c r="AH1576" s="40">
        <f t="shared" si="118"/>
        <v>4294.4413823400473</v>
      </c>
      <c r="AJ1576" t="str">
        <f t="shared" si="116"/>
        <v>INSERT INTO TABLA_PRESUPUESTO VALUES ('VSR','80145-C','14004893-20',2022,'Septiembre',270,'USD',9018,3777.224805,0,540,61.967646,0,72.745902,89.139344,3.012295,31.054794,0,0,0,0,0,0,0,344.366166,148.413831,0,9,'20229','2022-9-01');</v>
      </c>
    </row>
    <row r="1577" spans="1:36" x14ac:dyDescent="0.2">
      <c r="A1577" s="7" t="s">
        <v>117</v>
      </c>
      <c r="B1577" t="s">
        <v>81</v>
      </c>
      <c r="C1577" t="s">
        <v>248</v>
      </c>
      <c r="D1577">
        <v>2022</v>
      </c>
      <c r="E1577" t="s">
        <v>53</v>
      </c>
      <c r="F1577" s="5">
        <v>67.5</v>
      </c>
      <c r="G1577" t="s">
        <v>134</v>
      </c>
      <c r="H1577" s="5">
        <v>2492.1</v>
      </c>
      <c r="I1577" s="5">
        <v>1430.7495081418829</v>
      </c>
      <c r="J1577" s="5">
        <v>0</v>
      </c>
      <c r="K1577" s="5">
        <v>0</v>
      </c>
      <c r="L1577" s="5">
        <v>15.491911571974304</v>
      </c>
      <c r="M1577" s="5">
        <v>0</v>
      </c>
      <c r="N1577" s="5">
        <v>18.186475409836063</v>
      </c>
      <c r="O1577" s="5">
        <v>22.284836065573771</v>
      </c>
      <c r="P1577" s="5">
        <v>0.75307377049180324</v>
      </c>
      <c r="Q1577" s="5">
        <v>8.5819086905406436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f t="shared" si="117"/>
        <v>86.909751750540394</v>
      </c>
      <c r="Z1577" s="5">
        <v>37.103457814098114</v>
      </c>
      <c r="AA1577" s="5">
        <v>0</v>
      </c>
      <c r="AB1577" s="5">
        <f>VLOOKUP($E1577,Parametros!$B$3:$F$14,2,FALSE)</f>
        <v>9</v>
      </c>
      <c r="AC1577" s="5" t="str">
        <f>VLOOKUP($E1577,Parametros!$B$3:$F$14,4,FALSE)</f>
        <v>20229</v>
      </c>
      <c r="AD1577" s="5" t="str">
        <f>VLOOKUP($E1577,Parametros!$B$3:$F$14,5,FALSE)</f>
        <v>2022-9-01</v>
      </c>
      <c r="AE1577" s="5">
        <v>0</v>
      </c>
      <c r="AF1577" t="s">
        <v>431</v>
      </c>
      <c r="AG1577" t="s">
        <v>432</v>
      </c>
      <c r="AH1577" s="40">
        <f t="shared" si="118"/>
        <v>958.94882853560273</v>
      </c>
      <c r="AJ1577" t="str">
        <f t="shared" si="116"/>
        <v>INSERT INTO TABLA_PRESUPUESTO VALUES ('VSR','80145-C','14004892-20',2022,'Septiembre',67.5,'USD',2492.1,1430.749508,0,0,15.491912,0,18.186475,22.284836,0.753074,8.581909,0,0,0,0,0,0,0,86.909752,37.103458,0,9,'20229','2022-9-01');</v>
      </c>
    </row>
    <row r="1578" spans="1:36" x14ac:dyDescent="0.2">
      <c r="A1578" s="7" t="s">
        <v>117</v>
      </c>
      <c r="B1578" t="s">
        <v>81</v>
      </c>
      <c r="C1578" t="s">
        <v>249</v>
      </c>
      <c r="D1578">
        <v>2022</v>
      </c>
      <c r="E1578" t="s">
        <v>53</v>
      </c>
      <c r="F1578" s="5">
        <v>675</v>
      </c>
      <c r="G1578" t="s">
        <v>134</v>
      </c>
      <c r="H1578" s="5">
        <v>22545</v>
      </c>
      <c r="I1578" s="5">
        <v>9431.8819053604329</v>
      </c>
      <c r="J1578" s="5">
        <v>0</v>
      </c>
      <c r="K1578" s="5">
        <v>1350</v>
      </c>
      <c r="L1578" s="5">
        <v>154.91911571974305</v>
      </c>
      <c r="M1578" s="5">
        <v>0</v>
      </c>
      <c r="N1578" s="5">
        <v>181.86475409836063</v>
      </c>
      <c r="O1578" s="5">
        <v>222.84836065573771</v>
      </c>
      <c r="P1578" s="5">
        <v>7.5307377049180317</v>
      </c>
      <c r="Q1578" s="5">
        <v>77.636985445302685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f t="shared" si="117"/>
        <v>860.91541604530016</v>
      </c>
      <c r="Z1578" s="5">
        <v>371.03457814098113</v>
      </c>
      <c r="AA1578" s="5">
        <v>0</v>
      </c>
      <c r="AB1578" s="5">
        <f>VLOOKUP($E1578,Parametros!$B$3:$F$14,2,FALSE)</f>
        <v>9</v>
      </c>
      <c r="AC1578" s="5" t="str">
        <f>VLOOKUP($E1578,Parametros!$B$3:$F$14,4,FALSE)</f>
        <v>20229</v>
      </c>
      <c r="AD1578" s="5" t="str">
        <f>VLOOKUP($E1578,Parametros!$B$3:$F$14,5,FALSE)</f>
        <v>2022-9-01</v>
      </c>
      <c r="AE1578" s="5">
        <v>0</v>
      </c>
      <c r="AF1578" t="s">
        <v>431</v>
      </c>
      <c r="AG1578" t="s">
        <v>432</v>
      </c>
      <c r="AH1578" s="40">
        <f t="shared" si="118"/>
        <v>10747.283562874523</v>
      </c>
      <c r="AJ1578" t="str">
        <f t="shared" si="116"/>
        <v>INSERT INTO TABLA_PRESUPUESTO VALUES ('VSR','80145-C','14004891-20',2022,'Septiembre',675,'USD',22545,9431.881905,0,1350,154.919116,0,181.864754,222.848361,7.530738,77.636985,0,0,0,0,0,0,0,860.915416,371.034578,0,9,'20229','2022-9-01');</v>
      </c>
    </row>
    <row r="1579" spans="1:36" x14ac:dyDescent="0.2">
      <c r="A1579" s="7" t="s">
        <v>117</v>
      </c>
      <c r="B1579" t="s">
        <v>81</v>
      </c>
      <c r="C1579" t="s">
        <v>250</v>
      </c>
      <c r="D1579">
        <v>2022</v>
      </c>
      <c r="E1579" t="s">
        <v>53</v>
      </c>
      <c r="F1579" s="5">
        <v>90</v>
      </c>
      <c r="G1579" t="s">
        <v>134</v>
      </c>
      <c r="H1579" s="5">
        <v>3150</v>
      </c>
      <c r="I1579" s="5">
        <v>1289.8566068985399</v>
      </c>
      <c r="J1579" s="5">
        <v>0</v>
      </c>
      <c r="K1579" s="5">
        <v>315</v>
      </c>
      <c r="L1579" s="5">
        <v>20.65588209596574</v>
      </c>
      <c r="M1579" s="5">
        <v>0</v>
      </c>
      <c r="N1579" s="5">
        <v>24.248633879781419</v>
      </c>
      <c r="O1579" s="5">
        <v>29.713114754098363</v>
      </c>
      <c r="P1579" s="5">
        <v>1.0040983606557377</v>
      </c>
      <c r="Q1579" s="5">
        <v>10.847482996349676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f t="shared" si="117"/>
        <v>115.28460707634935</v>
      </c>
      <c r="Z1579" s="5">
        <v>49.471277085464152</v>
      </c>
      <c r="AA1579" s="5">
        <v>0</v>
      </c>
      <c r="AB1579" s="5">
        <f>VLOOKUP($E1579,Parametros!$B$3:$F$14,2,FALSE)</f>
        <v>9</v>
      </c>
      <c r="AC1579" s="5" t="str">
        <f>VLOOKUP($E1579,Parametros!$B$3:$F$14,4,FALSE)</f>
        <v>20229</v>
      </c>
      <c r="AD1579" s="5" t="str">
        <f>VLOOKUP($E1579,Parametros!$B$3:$F$14,5,FALSE)</f>
        <v>2022-9-01</v>
      </c>
      <c r="AE1579" s="5">
        <v>0</v>
      </c>
      <c r="AF1579" t="s">
        <v>431</v>
      </c>
      <c r="AG1579" t="s">
        <v>432</v>
      </c>
      <c r="AH1579" s="40">
        <f t="shared" si="118"/>
        <v>1409.2029039291449</v>
      </c>
      <c r="AJ1579" t="str">
        <f t="shared" si="116"/>
        <v>INSERT INTO TABLA_PRESUPUESTO VALUES ('VSR','80145-C','14005055-21',2022,'Septiembre',90,'USD',3150,1289.856607,0,315,20.655882,0,24.248634,29.713115,1.004098,10.847483,0,0,0,0,0,0,0,115.284607,49.471277,0,9,'20229','2022-9-01');</v>
      </c>
    </row>
    <row r="1580" spans="1:36" x14ac:dyDescent="0.2">
      <c r="A1580" s="7" t="s">
        <v>117</v>
      </c>
      <c r="B1580" t="s">
        <v>63</v>
      </c>
      <c r="C1580" t="s">
        <v>252</v>
      </c>
      <c r="D1580">
        <v>2022</v>
      </c>
      <c r="E1580" t="s">
        <v>53</v>
      </c>
      <c r="F1580" s="5">
        <v>32.4</v>
      </c>
      <c r="G1580" t="s">
        <v>134</v>
      </c>
      <c r="H1580" s="5">
        <v>810</v>
      </c>
      <c r="I1580" s="5">
        <v>467.1464111689005</v>
      </c>
      <c r="J1580" s="5">
        <v>0</v>
      </c>
      <c r="K1580" s="5">
        <v>14.904</v>
      </c>
      <c r="L1580" s="5">
        <v>7.4361175545476659</v>
      </c>
      <c r="M1580" s="5">
        <v>0</v>
      </c>
      <c r="N1580" s="5">
        <v>11.357142857142856</v>
      </c>
      <c r="O1580" s="5">
        <v>12.428571428571429</v>
      </c>
      <c r="P1580" s="5">
        <v>0.42000000000000004</v>
      </c>
      <c r="Q1580" s="5">
        <v>2.7893527704899168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f t="shared" si="117"/>
        <v>44.804726806971296</v>
      </c>
      <c r="Z1580" s="5">
        <v>17.809659750767093</v>
      </c>
      <c r="AA1580" s="5">
        <v>0</v>
      </c>
      <c r="AB1580" s="5">
        <f>VLOOKUP($E1580,Parametros!$B$3:$F$14,2,FALSE)</f>
        <v>9</v>
      </c>
      <c r="AC1580" s="5" t="str">
        <f>VLOOKUP($E1580,Parametros!$B$3:$F$14,4,FALSE)</f>
        <v>20229</v>
      </c>
      <c r="AD1580" s="5" t="str">
        <f>VLOOKUP($E1580,Parametros!$B$3:$F$14,5,FALSE)</f>
        <v>2022-9-01</v>
      </c>
      <c r="AE1580" s="5">
        <v>0</v>
      </c>
      <c r="AF1580" t="s">
        <v>431</v>
      </c>
      <c r="AG1580" t="s">
        <v>433</v>
      </c>
      <c r="AH1580" s="40">
        <f t="shared" si="118"/>
        <v>275.70874446958067</v>
      </c>
      <c r="AJ1580" t="str">
        <f t="shared" si="116"/>
        <v>INSERT INTO TABLA_PRESUPUESTO VALUES ('VSR','80007-C','14003812-20',2022,'Septiembre',32.4,'USD',810,467.146411,0,14.904,7.436118,0,11.357143,12.428571,0.42,2.789353,0,0,0,0,0,0,0,44.804727,17.80966,0,9,'20229','2022-9-01');</v>
      </c>
    </row>
    <row r="1581" spans="1:36" x14ac:dyDescent="0.2">
      <c r="A1581" s="7" t="s">
        <v>117</v>
      </c>
      <c r="B1581" t="s">
        <v>63</v>
      </c>
      <c r="C1581" t="s">
        <v>253</v>
      </c>
      <c r="D1581">
        <v>2022</v>
      </c>
      <c r="E1581" t="s">
        <v>53</v>
      </c>
      <c r="F1581" s="5">
        <v>32.4</v>
      </c>
      <c r="G1581" t="s">
        <v>134</v>
      </c>
      <c r="H1581" s="5">
        <v>810</v>
      </c>
      <c r="I1581" s="5">
        <v>607.58128767003564</v>
      </c>
      <c r="J1581" s="5">
        <v>0</v>
      </c>
      <c r="K1581" s="5">
        <v>48.599999999999994</v>
      </c>
      <c r="L1581" s="5">
        <v>7.4361175545476659</v>
      </c>
      <c r="M1581" s="5">
        <v>0</v>
      </c>
      <c r="N1581" s="5">
        <v>11.357142857142856</v>
      </c>
      <c r="O1581" s="5">
        <v>12.428571428571429</v>
      </c>
      <c r="P1581" s="5">
        <v>0.42000000000000004</v>
      </c>
      <c r="Q1581" s="5">
        <v>2.7893527704899168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f t="shared" si="117"/>
        <v>44.804726806971296</v>
      </c>
      <c r="Z1581" s="5">
        <v>17.809659750767093</v>
      </c>
      <c r="AA1581" s="5">
        <v>0</v>
      </c>
      <c r="AB1581" s="5">
        <f>VLOOKUP($E1581,Parametros!$B$3:$F$14,2,FALSE)</f>
        <v>9</v>
      </c>
      <c r="AC1581" s="5" t="str">
        <f>VLOOKUP($E1581,Parametros!$B$3:$F$14,4,FALSE)</f>
        <v>20229</v>
      </c>
      <c r="AD1581" s="5" t="str">
        <f>VLOOKUP($E1581,Parametros!$B$3:$F$14,5,FALSE)</f>
        <v>2022-9-01</v>
      </c>
      <c r="AE1581" s="5">
        <v>0</v>
      </c>
      <c r="AF1581" t="s">
        <v>431</v>
      </c>
      <c r="AG1581" t="s">
        <v>433</v>
      </c>
      <c r="AH1581" s="40">
        <f t="shared" si="118"/>
        <v>101.57786796844537</v>
      </c>
      <c r="AJ1581" t="str">
        <f t="shared" si="116"/>
        <v>INSERT INTO TABLA_PRESUPUESTO VALUES ('VSR','80007-C','14003820-18',2022,'Septiembre',32.4,'USD',810,607.581288,0,48.6,7.436118,0,11.357143,12.428571,0.42,2.789353,0,0,0,0,0,0,0,44.804727,17.80966,0,9,'20229','2022-9-01');</v>
      </c>
    </row>
    <row r="1582" spans="1:36" x14ac:dyDescent="0.2">
      <c r="A1582" s="7" t="s">
        <v>117</v>
      </c>
      <c r="B1582" t="s">
        <v>63</v>
      </c>
      <c r="C1582" t="s">
        <v>254</v>
      </c>
      <c r="D1582">
        <v>2022</v>
      </c>
      <c r="E1582" t="s">
        <v>53</v>
      </c>
      <c r="F1582" s="5">
        <v>32.4</v>
      </c>
      <c r="G1582" t="s">
        <v>134</v>
      </c>
      <c r="H1582" s="5">
        <v>793.8</v>
      </c>
      <c r="I1582" s="5">
        <v>478.46295836930074</v>
      </c>
      <c r="J1582" s="5">
        <v>0</v>
      </c>
      <c r="K1582" s="5">
        <v>48.599999999999994</v>
      </c>
      <c r="L1582" s="5">
        <v>7.4361175545476659</v>
      </c>
      <c r="M1582" s="5">
        <v>0</v>
      </c>
      <c r="N1582" s="5">
        <v>11.357142857142856</v>
      </c>
      <c r="O1582" s="5">
        <v>12.428571428571429</v>
      </c>
      <c r="P1582" s="5">
        <v>0.42000000000000004</v>
      </c>
      <c r="Q1582" s="5">
        <v>2.7335657150801183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f t="shared" si="117"/>
        <v>44.748939751561494</v>
      </c>
      <c r="Z1582" s="5">
        <v>17.809659750767093</v>
      </c>
      <c r="AA1582" s="5">
        <v>0</v>
      </c>
      <c r="AB1582" s="5">
        <f>VLOOKUP($E1582,Parametros!$B$3:$F$14,2,FALSE)</f>
        <v>9</v>
      </c>
      <c r="AC1582" s="5" t="str">
        <f>VLOOKUP($E1582,Parametros!$B$3:$F$14,4,FALSE)</f>
        <v>20229</v>
      </c>
      <c r="AD1582" s="5" t="str">
        <f>VLOOKUP($E1582,Parametros!$B$3:$F$14,5,FALSE)</f>
        <v>2022-9-01</v>
      </c>
      <c r="AE1582" s="5">
        <v>0</v>
      </c>
      <c r="AF1582" t="s">
        <v>431</v>
      </c>
      <c r="AG1582" t="s">
        <v>433</v>
      </c>
      <c r="AH1582" s="40">
        <f t="shared" si="118"/>
        <v>214.55198432459008</v>
      </c>
      <c r="AJ1582" t="str">
        <f t="shared" si="116"/>
        <v>INSERT INTO TABLA_PRESUPUESTO VALUES ('VSR','80007-C','14003817-21',2022,'Septiembre',32.4,'USD',793.8,478.462958,0,48.6,7.436118,0,11.357143,12.428571,0.42,2.733566,0,0,0,0,0,0,0,44.74894,17.80966,0,9,'20229','2022-9-01');</v>
      </c>
    </row>
    <row r="1583" spans="1:36" x14ac:dyDescent="0.2">
      <c r="A1583" s="7" t="s">
        <v>117</v>
      </c>
      <c r="B1583" t="s">
        <v>63</v>
      </c>
      <c r="C1583" t="s">
        <v>256</v>
      </c>
      <c r="D1583">
        <v>2022</v>
      </c>
      <c r="E1583" t="s">
        <v>53</v>
      </c>
      <c r="F1583" s="5">
        <v>180</v>
      </c>
      <c r="G1583" t="s">
        <v>134</v>
      </c>
      <c r="H1583" s="5">
        <v>4320</v>
      </c>
      <c r="I1583" s="5">
        <v>2413.8091963972474</v>
      </c>
      <c r="J1583" s="5">
        <v>0</v>
      </c>
      <c r="K1583" s="5">
        <v>208.79999999999998</v>
      </c>
      <c r="L1583" s="5">
        <v>41.311764191931481</v>
      </c>
      <c r="M1583" s="5">
        <v>0</v>
      </c>
      <c r="N1583" s="5">
        <v>63.095238095238088</v>
      </c>
      <c r="O1583" s="5">
        <v>69.047619047619051</v>
      </c>
      <c r="P1583" s="5">
        <v>2.3333333333333335</v>
      </c>
      <c r="Q1583" s="5">
        <v>14.876548109279556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f t="shared" si="117"/>
        <v>248.29529275639834</v>
      </c>
      <c r="Z1583" s="5">
        <v>98.942554170928304</v>
      </c>
      <c r="AA1583" s="5">
        <v>0</v>
      </c>
      <c r="AB1583" s="5">
        <f>VLOOKUP($E1583,Parametros!$B$3:$F$14,2,FALSE)</f>
        <v>9</v>
      </c>
      <c r="AC1583" s="5" t="str">
        <f>VLOOKUP($E1583,Parametros!$B$3:$F$14,4,FALSE)</f>
        <v>20229</v>
      </c>
      <c r="AD1583" s="5" t="str">
        <f>VLOOKUP($E1583,Parametros!$B$3:$F$14,5,FALSE)</f>
        <v>2022-9-01</v>
      </c>
      <c r="AE1583" s="5">
        <v>0</v>
      </c>
      <c r="AF1583" t="s">
        <v>431</v>
      </c>
      <c r="AG1583" t="s">
        <v>433</v>
      </c>
      <c r="AH1583" s="40">
        <f t="shared" si="118"/>
        <v>1407.783746654422</v>
      </c>
      <c r="AJ1583" t="str">
        <f t="shared" si="116"/>
        <v>INSERT INTO TABLA_PRESUPUESTO VALUES ('VSR','80007-C','14004704-21',2022,'Septiembre',180,'USD',4320,2413.809196,0,208.8,41.311764,0,63.095238,69.047619,2.333333,14.876548,0,0,0,0,0,0,0,248.295293,98.942554,0,9,'20229','2022-9-01');</v>
      </c>
    </row>
    <row r="1584" spans="1:36" x14ac:dyDescent="0.2">
      <c r="A1584" s="7" t="s">
        <v>117</v>
      </c>
      <c r="B1584" t="s">
        <v>63</v>
      </c>
      <c r="C1584" t="s">
        <v>257</v>
      </c>
      <c r="D1584">
        <v>2022</v>
      </c>
      <c r="E1584" t="s">
        <v>53</v>
      </c>
      <c r="F1584" s="5">
        <v>450</v>
      </c>
      <c r="G1584" t="s">
        <v>134</v>
      </c>
      <c r="H1584" s="5">
        <v>10912.5</v>
      </c>
      <c r="I1584" s="5">
        <v>8081.2313994171627</v>
      </c>
      <c r="J1584" s="5">
        <v>0</v>
      </c>
      <c r="K1584" s="5">
        <v>522</v>
      </c>
      <c r="L1584" s="5">
        <v>103.2794104798287</v>
      </c>
      <c r="M1584" s="5">
        <v>0</v>
      </c>
      <c r="N1584" s="5">
        <v>157.73809523809524</v>
      </c>
      <c r="O1584" s="5">
        <v>172.61904761904762</v>
      </c>
      <c r="P1584" s="5">
        <v>5.833333333333333</v>
      </c>
      <c r="Q1584" s="5">
        <v>37.578780380211377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f t="shared" si="117"/>
        <v>621.12564199800829</v>
      </c>
      <c r="Z1584" s="5">
        <v>247.35638542732073</v>
      </c>
      <c r="AA1584" s="5">
        <v>0</v>
      </c>
      <c r="AB1584" s="5">
        <f>VLOOKUP($E1584,Parametros!$B$3:$F$14,2,FALSE)</f>
        <v>9</v>
      </c>
      <c r="AC1584" s="5" t="str">
        <f>VLOOKUP($E1584,Parametros!$B$3:$F$14,4,FALSE)</f>
        <v>20229</v>
      </c>
      <c r="AD1584" s="5" t="str">
        <f>VLOOKUP($E1584,Parametros!$B$3:$F$14,5,FALSE)</f>
        <v>2022-9-01</v>
      </c>
      <c r="AE1584" s="5">
        <v>0</v>
      </c>
      <c r="AF1584" t="s">
        <v>431</v>
      </c>
      <c r="AG1584" t="s">
        <v>433</v>
      </c>
      <c r="AH1584" s="40">
        <f t="shared" si="118"/>
        <v>1584.8635481049978</v>
      </c>
      <c r="AJ1584" t="str">
        <f t="shared" si="116"/>
        <v>INSERT INTO TABLA_PRESUPUESTO VALUES ('VSR','80007-C','14004705-21',2022,'Septiembre',450,'USD',10912.5,8081.231399,0,522,103.27941,0,157.738095,172.619048,5.833333,37.57878,0,0,0,0,0,0,0,621.125642,247.356385,0,9,'20229','2022-9-01');</v>
      </c>
    </row>
    <row r="1585" spans="1:36" x14ac:dyDescent="0.2">
      <c r="A1585" s="7" t="s">
        <v>117</v>
      </c>
      <c r="B1585" t="s">
        <v>63</v>
      </c>
      <c r="C1585" t="s">
        <v>258</v>
      </c>
      <c r="D1585">
        <v>2022</v>
      </c>
      <c r="E1585" t="s">
        <v>53</v>
      </c>
      <c r="F1585" s="5">
        <v>607.5</v>
      </c>
      <c r="G1585" t="s">
        <v>134</v>
      </c>
      <c r="H1585" s="5">
        <v>14731.875</v>
      </c>
      <c r="I1585" s="5">
        <v>8488.6937148243887</v>
      </c>
      <c r="J1585" s="5">
        <v>0</v>
      </c>
      <c r="K1585" s="5">
        <v>279.45</v>
      </c>
      <c r="L1585" s="5">
        <v>139.42720414776875</v>
      </c>
      <c r="M1585" s="5">
        <v>0</v>
      </c>
      <c r="N1585" s="5">
        <v>212.94642857142856</v>
      </c>
      <c r="O1585" s="5">
        <v>233.03571428571428</v>
      </c>
      <c r="P1585" s="5">
        <v>7.875</v>
      </c>
      <c r="Q1585" s="5">
        <v>50.731353513285356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f t="shared" si="117"/>
        <v>838.51961669731122</v>
      </c>
      <c r="Z1585" s="5">
        <v>333.93112032688299</v>
      </c>
      <c r="AA1585" s="5">
        <v>0</v>
      </c>
      <c r="AB1585" s="5">
        <f>VLOOKUP($E1585,Parametros!$B$3:$F$14,2,FALSE)</f>
        <v>9</v>
      </c>
      <c r="AC1585" s="5" t="str">
        <f>VLOOKUP($E1585,Parametros!$B$3:$F$14,4,FALSE)</f>
        <v>20229</v>
      </c>
      <c r="AD1585" s="5" t="str">
        <f>VLOOKUP($E1585,Parametros!$B$3:$F$14,5,FALSE)</f>
        <v>2022-9-01</v>
      </c>
      <c r="AE1585" s="5">
        <v>0</v>
      </c>
      <c r="AF1585" t="s">
        <v>431</v>
      </c>
      <c r="AG1585" t="s">
        <v>433</v>
      </c>
      <c r="AH1585" s="40">
        <f t="shared" si="118"/>
        <v>4985.7844643305307</v>
      </c>
      <c r="AJ1585" t="str">
        <f t="shared" si="116"/>
        <v>INSERT INTO TABLA_PRESUPUESTO VALUES ('VSR','80007-C','14004693-21',2022,'Septiembre',607.5,'USD',14731.875,8488.693715,0,279.45,139.427204,0,212.946429,233.035714,7.875,50.731354,0,0,0,0,0,0,0,838.519617,333.93112,0,9,'20229','2022-9-01');</v>
      </c>
    </row>
    <row r="1586" spans="1:36" x14ac:dyDescent="0.2">
      <c r="A1586" s="7" t="s">
        <v>117</v>
      </c>
      <c r="B1586" t="s">
        <v>63</v>
      </c>
      <c r="C1586" t="s">
        <v>124</v>
      </c>
      <c r="D1586">
        <v>2022</v>
      </c>
      <c r="E1586" t="s">
        <v>53</v>
      </c>
      <c r="F1586" s="5">
        <v>315</v>
      </c>
      <c r="G1586" t="s">
        <v>134</v>
      </c>
      <c r="H1586" s="5">
        <v>10710</v>
      </c>
      <c r="I1586" s="5">
        <v>4620.105267571872</v>
      </c>
      <c r="J1586" s="5">
        <v>0</v>
      </c>
      <c r="K1586" s="5">
        <v>472.5</v>
      </c>
      <c r="L1586" s="5">
        <v>72.295587335880086</v>
      </c>
      <c r="M1586" s="5">
        <v>0</v>
      </c>
      <c r="N1586" s="5">
        <v>110.41666666666666</v>
      </c>
      <c r="O1586" s="5">
        <v>120.83333333333333</v>
      </c>
      <c r="P1586" s="5">
        <v>4.083333333333333</v>
      </c>
      <c r="Q1586" s="5">
        <v>36.881442187588895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f t="shared" si="117"/>
        <v>445.36424532004679</v>
      </c>
      <c r="Z1586" s="5">
        <v>173.14946979912455</v>
      </c>
      <c r="AA1586" s="5">
        <v>0</v>
      </c>
      <c r="AB1586" s="5">
        <f>VLOOKUP($E1586,Parametros!$B$3:$F$14,2,FALSE)</f>
        <v>9</v>
      </c>
      <c r="AC1586" s="5" t="str">
        <f>VLOOKUP($E1586,Parametros!$B$3:$F$14,4,FALSE)</f>
        <v>20229</v>
      </c>
      <c r="AD1586" s="5" t="str">
        <f>VLOOKUP($E1586,Parametros!$B$3:$F$14,5,FALSE)</f>
        <v>2022-9-01</v>
      </c>
      <c r="AE1586" s="5">
        <v>0</v>
      </c>
      <c r="AF1586" t="s">
        <v>431</v>
      </c>
      <c r="AG1586" t="s">
        <v>433</v>
      </c>
      <c r="AH1586" s="40">
        <f t="shared" si="118"/>
        <v>5099.734899772202</v>
      </c>
      <c r="AJ1586" t="str">
        <f t="shared" si="116"/>
        <v>INSERT INTO TABLA_PRESUPUESTO VALUES ('VSR','80007-C','14005050-21',2022,'Septiembre',315,'USD',10710,4620.105268,0,472.5,72.295587,0,110.416667,120.833333,4.083333,36.881442,0,0,0,0,0,0,0,445.364245,173.14947,0,9,'20229','2022-9-01');</v>
      </c>
    </row>
    <row r="1587" spans="1:36" x14ac:dyDescent="0.2">
      <c r="A1587" s="7" t="s">
        <v>117</v>
      </c>
      <c r="B1587" t="s">
        <v>63</v>
      </c>
      <c r="C1587" t="s">
        <v>250</v>
      </c>
      <c r="D1587">
        <v>2022</v>
      </c>
      <c r="E1587" t="s">
        <v>53</v>
      </c>
      <c r="F1587" s="5">
        <v>180</v>
      </c>
      <c r="G1587" t="s">
        <v>134</v>
      </c>
      <c r="H1587" s="5">
        <v>6120</v>
      </c>
      <c r="I1587" s="5">
        <v>2579.7132137970798</v>
      </c>
      <c r="J1587" s="5">
        <v>0</v>
      </c>
      <c r="K1587" s="5">
        <v>270</v>
      </c>
      <c r="L1587" s="5">
        <v>41.311764191931481</v>
      </c>
      <c r="M1587" s="5">
        <v>0</v>
      </c>
      <c r="N1587" s="5">
        <v>63.095238095238088</v>
      </c>
      <c r="O1587" s="5">
        <v>69.047619047619051</v>
      </c>
      <c r="P1587" s="5">
        <v>2.3333333333333335</v>
      </c>
      <c r="Q1587" s="5">
        <v>21.075109821479369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f t="shared" si="117"/>
        <v>254.49385446859816</v>
      </c>
      <c r="Z1587" s="5">
        <v>98.942554170928304</v>
      </c>
      <c r="AA1587" s="5">
        <v>0</v>
      </c>
      <c r="AB1587" s="5">
        <f>VLOOKUP($E1587,Parametros!$B$3:$F$14,2,FALSE)</f>
        <v>9</v>
      </c>
      <c r="AC1587" s="5" t="str">
        <f>VLOOKUP($E1587,Parametros!$B$3:$F$14,4,FALSE)</f>
        <v>20229</v>
      </c>
      <c r="AD1587" s="5" t="str">
        <f>VLOOKUP($E1587,Parametros!$B$3:$F$14,5,FALSE)</f>
        <v>2022-9-01</v>
      </c>
      <c r="AE1587" s="5">
        <v>0</v>
      </c>
      <c r="AF1587" t="s">
        <v>431</v>
      </c>
      <c r="AG1587" t="s">
        <v>433</v>
      </c>
      <c r="AH1587" s="40">
        <f t="shared" si="118"/>
        <v>2974.4811675423903</v>
      </c>
      <c r="AJ1587" t="str">
        <f t="shared" si="116"/>
        <v>INSERT INTO TABLA_PRESUPUESTO VALUES ('VSR','80007-C','14005055-21',2022,'Septiembre',180,'USD',6120,2579.713214,0,270,41.311764,0,63.095238,69.047619,2.333333,21.07511,0,0,0,0,0,0,0,254.493854,98.942554,0,9,'20229','2022-9-01');</v>
      </c>
    </row>
    <row r="1588" spans="1:36" x14ac:dyDescent="0.2">
      <c r="A1588" s="7" t="s">
        <v>117</v>
      </c>
      <c r="B1588" t="s">
        <v>62</v>
      </c>
      <c r="C1588" t="s">
        <v>260</v>
      </c>
      <c r="D1588">
        <v>2022</v>
      </c>
      <c r="E1588" t="s">
        <v>53</v>
      </c>
      <c r="F1588" s="5">
        <v>103.5</v>
      </c>
      <c r="G1588" t="s">
        <v>261</v>
      </c>
      <c r="H1588" s="5">
        <v>2297.6999999999998</v>
      </c>
      <c r="I1588" s="5">
        <v>1432.0500185706542</v>
      </c>
      <c r="J1588" s="5">
        <v>0</v>
      </c>
      <c r="K1588" s="5">
        <v>146.55599999999998</v>
      </c>
      <c r="L1588" s="5">
        <v>23.754264410360602</v>
      </c>
      <c r="M1588" s="5">
        <v>0</v>
      </c>
      <c r="N1588" s="5">
        <v>45.16482427552188</v>
      </c>
      <c r="O1588" s="5">
        <v>48.526545846912711</v>
      </c>
      <c r="P1588" s="5">
        <v>1.8612921694706244</v>
      </c>
      <c r="Q1588" s="5">
        <v>7.9124640256230627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f t="shared" si="117"/>
        <v>160.35709496581205</v>
      </c>
      <c r="Z1588" s="5">
        <v>56.891968648283779</v>
      </c>
      <c r="AA1588" s="5">
        <v>0</v>
      </c>
      <c r="AB1588" s="5">
        <f>VLOOKUP($E1588,Parametros!$B$3:$F$14,2,FALSE)</f>
        <v>9</v>
      </c>
      <c r="AC1588" s="5" t="str">
        <f>VLOOKUP($E1588,Parametros!$B$3:$F$14,4,FALSE)</f>
        <v>20229</v>
      </c>
      <c r="AD1588" s="5" t="str">
        <f>VLOOKUP($E1588,Parametros!$B$3:$F$14,5,FALSE)</f>
        <v>2022-9-01</v>
      </c>
      <c r="AE1588" s="5">
        <v>0</v>
      </c>
      <c r="AF1588" t="s">
        <v>431</v>
      </c>
      <c r="AG1588" t="s">
        <v>434</v>
      </c>
      <c r="AH1588" s="40">
        <f t="shared" si="118"/>
        <v>534.98262205317326</v>
      </c>
      <c r="AJ1588" t="str">
        <f t="shared" si="116"/>
        <v>INSERT INTO TABLA_PRESUPUESTO VALUES ('VSR','80006-C','14004739-20',2022,'Septiembre',103.5,'EUR',2297.7,1432.050019,0,146.556,23.754264,0,45.164824,48.526546,1.861292,7.912464,0,0,0,0,0,0,0,160.357095,56.891969,0,9,'20229','2022-9-01');</v>
      </c>
    </row>
    <row r="1589" spans="1:36" x14ac:dyDescent="0.2">
      <c r="A1589" s="7" t="s">
        <v>117</v>
      </c>
      <c r="B1589" t="s">
        <v>62</v>
      </c>
      <c r="C1589" t="s">
        <v>263</v>
      </c>
      <c r="D1589">
        <v>2022</v>
      </c>
      <c r="E1589" t="s">
        <v>53</v>
      </c>
      <c r="F1589" s="5">
        <v>3341.25</v>
      </c>
      <c r="G1589" t="s">
        <v>261</v>
      </c>
      <c r="H1589" s="5">
        <v>71288.91</v>
      </c>
      <c r="I1589" s="5">
        <v>45177.97968272306</v>
      </c>
      <c r="J1589" s="5">
        <v>0</v>
      </c>
      <c r="K1589" s="5">
        <v>4731.2099999999991</v>
      </c>
      <c r="L1589" s="5">
        <v>766.84962281272806</v>
      </c>
      <c r="M1589" s="5">
        <v>0</v>
      </c>
      <c r="N1589" s="5">
        <v>1458.0383488945652</v>
      </c>
      <c r="O1589" s="5">
        <v>1566.5634909275082</v>
      </c>
      <c r="P1589" s="5">
        <v>60.087366775301682</v>
      </c>
      <c r="Q1589" s="5">
        <v>245.49372668358805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f t="shared" si="117"/>
        <v>5166.804095078819</v>
      </c>
      <c r="Z1589" s="5">
        <v>1836.6211617978565</v>
      </c>
      <c r="AA1589" s="5">
        <v>0</v>
      </c>
      <c r="AB1589" s="5">
        <f>VLOOKUP($E1589,Parametros!$B$3:$F$14,2,FALSE)</f>
        <v>9</v>
      </c>
      <c r="AC1589" s="5" t="str">
        <f>VLOOKUP($E1589,Parametros!$B$3:$F$14,4,FALSE)</f>
        <v>20229</v>
      </c>
      <c r="AD1589" s="5" t="str">
        <f>VLOOKUP($E1589,Parametros!$B$3:$F$14,5,FALSE)</f>
        <v>2022-9-01</v>
      </c>
      <c r="AE1589" s="5">
        <v>0</v>
      </c>
      <c r="AF1589" t="s">
        <v>431</v>
      </c>
      <c r="AG1589" t="s">
        <v>434</v>
      </c>
      <c r="AH1589" s="40">
        <f t="shared" si="118"/>
        <v>15446.066599385389</v>
      </c>
      <c r="AJ1589" t="str">
        <f t="shared" si="116"/>
        <v>INSERT INTO TABLA_PRESUPUESTO VALUES ('VSR','80006-C','14003720-21',2022,'Septiembre',3341.25,'EUR',71288.91,45177.979683,0,4731.21,766.849623,0,1458.038349,1566.563491,60.087367,245.493727,0,0,0,0,0,0,0,5166.804095,1836.621162,0,9,'20229','2022-9-01');</v>
      </c>
    </row>
    <row r="1590" spans="1:36" x14ac:dyDescent="0.2">
      <c r="A1590" s="7" t="s">
        <v>117</v>
      </c>
      <c r="B1590" t="s">
        <v>62</v>
      </c>
      <c r="C1590" t="s">
        <v>264</v>
      </c>
      <c r="D1590">
        <v>2022</v>
      </c>
      <c r="E1590" t="s">
        <v>53</v>
      </c>
      <c r="F1590" s="5">
        <v>5304.375</v>
      </c>
      <c r="G1590" t="s">
        <v>261</v>
      </c>
      <c r="H1590" s="5">
        <v>113174.145</v>
      </c>
      <c r="I1590" s="5">
        <v>71849.34031191234</v>
      </c>
      <c r="J1590" s="5">
        <v>0</v>
      </c>
      <c r="K1590" s="5">
        <v>7510.994999999999</v>
      </c>
      <c r="L1590" s="5">
        <v>1217.4060510309807</v>
      </c>
      <c r="M1590" s="5">
        <v>0</v>
      </c>
      <c r="N1590" s="5">
        <v>2314.6972441204966</v>
      </c>
      <c r="O1590" s="5">
        <v>2486.9854746542769</v>
      </c>
      <c r="P1590" s="5">
        <v>95.391223685369511</v>
      </c>
      <c r="Q1590" s="5">
        <v>389.73162333775008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f t="shared" si="117"/>
        <v>8202.5189590224363</v>
      </c>
      <c r="Z1590" s="5">
        <v>2915.7133932245438</v>
      </c>
      <c r="AA1590" s="5">
        <v>0</v>
      </c>
      <c r="AB1590" s="5">
        <f>VLOOKUP($E1590,Parametros!$B$3:$F$14,2,FALSE)</f>
        <v>9</v>
      </c>
      <c r="AC1590" s="5" t="str">
        <f>VLOOKUP($E1590,Parametros!$B$3:$F$14,4,FALSE)</f>
        <v>20229</v>
      </c>
      <c r="AD1590" s="5" t="str">
        <f>VLOOKUP($E1590,Parametros!$B$3:$F$14,5,FALSE)</f>
        <v>2022-9-01</v>
      </c>
      <c r="AE1590" s="5">
        <v>0</v>
      </c>
      <c r="AF1590" t="s">
        <v>431</v>
      </c>
      <c r="AG1590" t="s">
        <v>434</v>
      </c>
      <c r="AH1590" s="40">
        <f t="shared" si="118"/>
        <v>24393.884678034261</v>
      </c>
      <c r="AJ1590" t="str">
        <f t="shared" si="116"/>
        <v>INSERT INTO TABLA_PRESUPUESTO VALUES ('VSR','80006-C','14003719-21',2022,'Septiembre',5304.375,'EUR',113174.145,71849.340312,0,7510.995,1217.406051,0,2314.697244,2486.985475,95.391224,389.731623,0,0,0,0,0,0,0,8202.518959,2915.713393,0,9,'20229','2022-9-01');</v>
      </c>
    </row>
    <row r="1591" spans="1:36" x14ac:dyDescent="0.2">
      <c r="A1591" s="7" t="s">
        <v>117</v>
      </c>
      <c r="B1591" t="s">
        <v>62</v>
      </c>
      <c r="C1591" t="s">
        <v>265</v>
      </c>
      <c r="D1591">
        <v>2022</v>
      </c>
      <c r="E1591" t="s">
        <v>53</v>
      </c>
      <c r="F1591" s="5">
        <v>450</v>
      </c>
      <c r="G1591" t="s">
        <v>261</v>
      </c>
      <c r="H1591" s="5">
        <v>27540</v>
      </c>
      <c r="I1591" s="5">
        <v>16514.368068199779</v>
      </c>
      <c r="J1591" s="5">
        <v>0</v>
      </c>
      <c r="K1591" s="5">
        <v>637.19999999999993</v>
      </c>
      <c r="L1591" s="5">
        <v>103.2794104798287</v>
      </c>
      <c r="M1591" s="5">
        <v>0</v>
      </c>
      <c r="N1591" s="5">
        <v>196.36880119792124</v>
      </c>
      <c r="O1591" s="5">
        <v>210.98498194309877</v>
      </c>
      <c r="P1591" s="5">
        <v>8.0925746498722795</v>
      </c>
      <c r="Q1591" s="5">
        <v>94.837994196657164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f t="shared" si="117"/>
        <v>757.64073741487016</v>
      </c>
      <c r="Z1591" s="5">
        <v>247.35638542732073</v>
      </c>
      <c r="AA1591" s="5">
        <v>0</v>
      </c>
      <c r="AB1591" s="5">
        <f>VLOOKUP($E1591,Parametros!$B$3:$F$14,2,FALSE)</f>
        <v>9</v>
      </c>
      <c r="AC1591" s="5" t="str">
        <f>VLOOKUP($E1591,Parametros!$B$3:$F$14,4,FALSE)</f>
        <v>20229</v>
      </c>
      <c r="AD1591" s="5" t="str">
        <f>VLOOKUP($E1591,Parametros!$B$3:$F$14,5,FALSE)</f>
        <v>2022-9-01</v>
      </c>
      <c r="AE1591" s="5">
        <v>0</v>
      </c>
      <c r="AF1591" t="s">
        <v>431</v>
      </c>
      <c r="AG1591" t="s">
        <v>434</v>
      </c>
      <c r="AH1591" s="40">
        <f t="shared" si="118"/>
        <v>9527.5117839055183</v>
      </c>
      <c r="AJ1591" t="str">
        <f t="shared" si="116"/>
        <v>INSERT INTO TABLA_PRESUPUESTO VALUES ('VSR','80006-C','14005008-18',2022,'Septiembre',450,'EUR',27540,16514.368068,0,637.2,103.27941,0,196.368801,210.984982,8.092575,94.837994,0,0,0,0,0,0,0,757.640737,247.356385,0,9,'20229','2022-9-01');</v>
      </c>
    </row>
    <row r="1592" spans="1:36" x14ac:dyDescent="0.2">
      <c r="A1592" s="7" t="s">
        <v>117</v>
      </c>
      <c r="B1592" t="s">
        <v>62</v>
      </c>
      <c r="C1592" t="s">
        <v>266</v>
      </c>
      <c r="D1592">
        <v>2022</v>
      </c>
      <c r="E1592" t="s">
        <v>53</v>
      </c>
      <c r="F1592" s="5">
        <v>504</v>
      </c>
      <c r="G1592" t="s">
        <v>261</v>
      </c>
      <c r="H1592" s="5">
        <v>13444.704</v>
      </c>
      <c r="I1592" s="5">
        <v>8837.9884355997965</v>
      </c>
      <c r="J1592" s="5">
        <v>0</v>
      </c>
      <c r="K1592" s="5">
        <v>713.66399999999987</v>
      </c>
      <c r="L1592" s="5">
        <v>115.67293973740814</v>
      </c>
      <c r="M1592" s="5">
        <v>0</v>
      </c>
      <c r="N1592" s="5">
        <v>219.9330573416718</v>
      </c>
      <c r="O1592" s="5">
        <v>236.30317977627058</v>
      </c>
      <c r="P1592" s="5">
        <v>9.0636836078569551</v>
      </c>
      <c r="Q1592" s="5">
        <v>46.29879302569983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f t="shared" si="117"/>
        <v>788.63786543009849</v>
      </c>
      <c r="Z1592" s="5">
        <v>277.03915167859924</v>
      </c>
      <c r="AA1592" s="5">
        <v>0</v>
      </c>
      <c r="AB1592" s="5">
        <f>VLOOKUP($E1592,Parametros!$B$3:$F$14,2,FALSE)</f>
        <v>9</v>
      </c>
      <c r="AC1592" s="5" t="str">
        <f>VLOOKUP($E1592,Parametros!$B$3:$F$14,4,FALSE)</f>
        <v>20229</v>
      </c>
      <c r="AD1592" s="5" t="str">
        <f>VLOOKUP($E1592,Parametros!$B$3:$F$14,5,FALSE)</f>
        <v>2022-9-01</v>
      </c>
      <c r="AE1592" s="5">
        <v>0</v>
      </c>
      <c r="AF1592" t="s">
        <v>431</v>
      </c>
      <c r="AG1592" t="s">
        <v>434</v>
      </c>
      <c r="AH1592" s="40">
        <f t="shared" si="118"/>
        <v>2988.7407592326954</v>
      </c>
      <c r="AJ1592" t="str">
        <f t="shared" si="116"/>
        <v>INSERT INTO TABLA_PRESUPUESTO VALUES ('VSR','80006-C','14004090-21',2022,'Septiembre',504,'EUR',13444.704,8837.988436,0,713.664,115.67294,0,219.933057,236.30318,9.063684,46.298793,0,0,0,0,0,0,0,788.637865,277.039152,0,9,'20229','2022-9-01');</v>
      </c>
    </row>
    <row r="1593" spans="1:36" x14ac:dyDescent="0.2">
      <c r="A1593" s="7" t="s">
        <v>117</v>
      </c>
      <c r="B1593" t="s">
        <v>62</v>
      </c>
      <c r="C1593" t="s">
        <v>267</v>
      </c>
      <c r="D1593">
        <v>2022</v>
      </c>
      <c r="E1593" t="s">
        <v>53</v>
      </c>
      <c r="F1593" s="5">
        <v>374.85</v>
      </c>
      <c r="G1593" t="s">
        <v>261</v>
      </c>
      <c r="H1593" s="5">
        <v>9999.4986000000008</v>
      </c>
      <c r="I1593" s="5">
        <v>6049.7921216005798</v>
      </c>
      <c r="J1593" s="5">
        <v>0</v>
      </c>
      <c r="K1593" s="5">
        <v>530.7876</v>
      </c>
      <c r="L1593" s="5">
        <v>86.031748929697315</v>
      </c>
      <c r="M1593" s="5">
        <v>0</v>
      </c>
      <c r="N1593" s="5">
        <v>163.5752113978684</v>
      </c>
      <c r="O1593" s="5">
        <v>175.75048995860126</v>
      </c>
      <c r="P1593" s="5">
        <v>6.7411146833436106</v>
      </c>
      <c r="Q1593" s="5">
        <v>34.434727312864254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f t="shared" ref="Y1593:Y1636" si="119">+M1593+N1593+O1593+P1593+T1593+U1593+V1593+Z1593+AA1593+S1593+X1593+Q1593+R1593</f>
        <v>586.54941241363576</v>
      </c>
      <c r="Z1593" s="5">
        <v>206.04786906095819</v>
      </c>
      <c r="AA1593" s="5">
        <v>0</v>
      </c>
      <c r="AB1593" s="5">
        <f>VLOOKUP($E1593,Parametros!$B$3:$F$14,2,FALSE)</f>
        <v>9</v>
      </c>
      <c r="AC1593" s="5" t="str">
        <f>VLOOKUP($E1593,Parametros!$B$3:$F$14,4,FALSE)</f>
        <v>20229</v>
      </c>
      <c r="AD1593" s="5" t="str">
        <f>VLOOKUP($E1593,Parametros!$B$3:$F$14,5,FALSE)</f>
        <v>2022-9-01</v>
      </c>
      <c r="AE1593" s="5">
        <v>0</v>
      </c>
      <c r="AF1593" t="s">
        <v>431</v>
      </c>
      <c r="AG1593" t="s">
        <v>434</v>
      </c>
      <c r="AH1593" s="40">
        <f t="shared" ref="AH1593:AH1636" si="120">+H1593-SUM(I1593:X1593)-SUM(Z1593:AA1593)</f>
        <v>2746.337717056088</v>
      </c>
      <c r="AJ1593" t="str">
        <f t="shared" si="116"/>
        <v>INSERT INTO TABLA_PRESUPUESTO VALUES ('VSR','80006-C','14004494-19',2022,'Septiembre',374.85,'EUR',9999.4986,6049.792122,0,530.7876,86.031749,0,163.575211,175.75049,6.741115,34.434727,0,0,0,0,0,0,0,586.549412,206.047869,0,9,'20229','2022-9-01');</v>
      </c>
    </row>
    <row r="1594" spans="1:36" x14ac:dyDescent="0.2">
      <c r="A1594" s="7" t="s">
        <v>117</v>
      </c>
      <c r="B1594" t="s">
        <v>64</v>
      </c>
      <c r="C1594" t="s">
        <v>268</v>
      </c>
      <c r="D1594">
        <v>2022</v>
      </c>
      <c r="E1594" t="s">
        <v>53</v>
      </c>
      <c r="F1594" s="5">
        <v>315</v>
      </c>
      <c r="G1594" t="s">
        <v>134</v>
      </c>
      <c r="H1594" s="5">
        <v>14175</v>
      </c>
      <c r="I1594" s="5">
        <v>10545.996961302724</v>
      </c>
      <c r="J1594" s="5">
        <v>0</v>
      </c>
      <c r="K1594" s="5">
        <v>0</v>
      </c>
      <c r="L1594" s="5">
        <v>72.295587335880086</v>
      </c>
      <c r="M1594" s="5">
        <v>0</v>
      </c>
      <c r="N1594" s="5">
        <v>538.82833787465938</v>
      </c>
      <c r="O1594" s="5">
        <v>312.92574931880108</v>
      </c>
      <c r="P1594" s="5">
        <v>17.52384196185286</v>
      </c>
      <c r="Q1594" s="5">
        <v>48.813673483573538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f t="shared" si="119"/>
        <v>1091.2410724380113</v>
      </c>
      <c r="Z1594" s="5">
        <v>173.14946979912455</v>
      </c>
      <c r="AA1594" s="5">
        <v>0</v>
      </c>
      <c r="AB1594" s="5">
        <f>VLOOKUP($E1594,Parametros!$B$3:$F$14,2,FALSE)</f>
        <v>9</v>
      </c>
      <c r="AC1594" s="5" t="str">
        <f>VLOOKUP($E1594,Parametros!$B$3:$F$14,4,FALSE)</f>
        <v>20229</v>
      </c>
      <c r="AD1594" s="5" t="str">
        <f>VLOOKUP($E1594,Parametros!$B$3:$F$14,5,FALSE)</f>
        <v>2022-9-01</v>
      </c>
      <c r="AE1594" s="5">
        <v>0</v>
      </c>
      <c r="AF1594" t="s">
        <v>431</v>
      </c>
      <c r="AG1594" t="s">
        <v>435</v>
      </c>
      <c r="AH1594" s="40">
        <f t="shared" si="120"/>
        <v>2465.4663789233828</v>
      </c>
      <c r="AJ1594" t="str">
        <f t="shared" si="116"/>
        <v>INSERT INTO TABLA_PRESUPUESTO VALUES ('VSR','80025-C','14003595-21',2022,'Septiembre',315,'USD',14175,10545.996961,0,0,72.295587,0,538.828338,312.925749,17.523842,48.813673,0,0,0,0,0,0,0,1091.241072,173.14947,0,9,'20229','2022-9-01');</v>
      </c>
    </row>
    <row r="1595" spans="1:36" x14ac:dyDescent="0.2">
      <c r="A1595" s="7" t="s">
        <v>117</v>
      </c>
      <c r="B1595" t="s">
        <v>269</v>
      </c>
      <c r="C1595" t="s">
        <v>122</v>
      </c>
      <c r="D1595">
        <v>2022</v>
      </c>
      <c r="E1595" t="s">
        <v>53</v>
      </c>
      <c r="F1595" s="5">
        <v>90</v>
      </c>
      <c r="G1595" t="s">
        <v>270</v>
      </c>
      <c r="H1595" s="5">
        <v>7722.0000000000009</v>
      </c>
      <c r="I1595" s="5">
        <v>5104.3697122889607</v>
      </c>
      <c r="J1595" s="5">
        <v>0</v>
      </c>
      <c r="K1595" s="5">
        <v>936.00000000000011</v>
      </c>
      <c r="L1595" s="5">
        <v>20.65588209596574</v>
      </c>
      <c r="M1595" s="5">
        <v>0</v>
      </c>
      <c r="N1595" s="5">
        <v>72.131490787269684</v>
      </c>
      <c r="O1595" s="5">
        <v>54.962311557788944</v>
      </c>
      <c r="P1595" s="5">
        <v>3.0778894472361813</v>
      </c>
      <c r="Q1595" s="5">
        <v>26.591829745337208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f t="shared" si="119"/>
        <v>206.23479862309617</v>
      </c>
      <c r="Z1595" s="5">
        <v>49.471277085464152</v>
      </c>
      <c r="AA1595" s="5">
        <v>0</v>
      </c>
      <c r="AB1595" s="5">
        <f>VLOOKUP($E1595,Parametros!$B$3:$F$14,2,FALSE)</f>
        <v>9</v>
      </c>
      <c r="AC1595" s="5" t="str">
        <f>VLOOKUP($E1595,Parametros!$B$3:$F$14,4,FALSE)</f>
        <v>20229</v>
      </c>
      <c r="AD1595" s="5" t="str">
        <f>VLOOKUP($E1595,Parametros!$B$3:$F$14,5,FALSE)</f>
        <v>2022-9-01</v>
      </c>
      <c r="AE1595" s="5">
        <v>0</v>
      </c>
      <c r="AF1595" t="s">
        <v>431</v>
      </c>
      <c r="AG1595" t="s">
        <v>436</v>
      </c>
      <c r="AH1595" s="40">
        <f t="shared" si="120"/>
        <v>1454.7396069919794</v>
      </c>
      <c r="AJ1595" t="str">
        <f t="shared" si="116"/>
        <v>INSERT INTO TABLA_PRESUPUESTO VALUES ('VSR','80094-C','14005080-18',2022,'Septiembre',90,'GBP',7722,5104.369712,0,936,20.655882,0,72.131491,54.962312,3.077889,26.59183,0,0,0,0,0,0,0,206.234799,49.471277,0,9,'20229','2022-9-01');</v>
      </c>
    </row>
    <row r="1596" spans="1:36" x14ac:dyDescent="0.2">
      <c r="A1596" s="7" t="s">
        <v>117</v>
      </c>
      <c r="B1596" t="s">
        <v>269</v>
      </c>
      <c r="C1596" t="s">
        <v>259</v>
      </c>
      <c r="D1596">
        <v>2022</v>
      </c>
      <c r="E1596" t="s">
        <v>53</v>
      </c>
      <c r="F1596" s="5">
        <v>135</v>
      </c>
      <c r="G1596" t="s">
        <v>270</v>
      </c>
      <c r="H1596" s="5">
        <v>5265.0000000000009</v>
      </c>
      <c r="I1596" s="5">
        <v>2289.0834782915335</v>
      </c>
      <c r="J1596" s="5">
        <v>0</v>
      </c>
      <c r="K1596" s="5">
        <v>1053</v>
      </c>
      <c r="L1596" s="5">
        <v>30.983823143948609</v>
      </c>
      <c r="M1596" s="5">
        <v>0</v>
      </c>
      <c r="N1596" s="5">
        <v>108.19723618090453</v>
      </c>
      <c r="O1596" s="5">
        <v>82.443467336683412</v>
      </c>
      <c r="P1596" s="5">
        <v>4.6168341708542711</v>
      </c>
      <c r="Q1596" s="5">
        <v>18.130793008184462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f t="shared" si="119"/>
        <v>287.59524632482294</v>
      </c>
      <c r="Z1596" s="5">
        <v>74.206915628196228</v>
      </c>
      <c r="AA1596" s="5">
        <v>0</v>
      </c>
      <c r="AB1596" s="5">
        <f>VLOOKUP($E1596,Parametros!$B$3:$F$14,2,FALSE)</f>
        <v>9</v>
      </c>
      <c r="AC1596" s="5" t="str">
        <f>VLOOKUP($E1596,Parametros!$B$3:$F$14,4,FALSE)</f>
        <v>20229</v>
      </c>
      <c r="AD1596" s="5" t="str">
        <f>VLOOKUP($E1596,Parametros!$B$3:$F$14,5,FALSE)</f>
        <v>2022-9-01</v>
      </c>
      <c r="AE1596" s="5">
        <v>0</v>
      </c>
      <c r="AF1596" t="s">
        <v>431</v>
      </c>
      <c r="AG1596" t="s">
        <v>436</v>
      </c>
      <c r="AH1596" s="40">
        <f t="shared" si="120"/>
        <v>1604.3374522396959</v>
      </c>
      <c r="AJ1596" t="str">
        <f t="shared" si="116"/>
        <v>INSERT INTO TABLA_PRESUPUESTO VALUES ('VSR','80094-C','14005051-21',2022,'Septiembre',135,'GBP',5265,2289.083478,0,1053,30.983823,0,108.197236,82.443467,4.616834,18.130793,0,0,0,0,0,0,0,287.595246,74.206916,0,9,'20229','2022-9-01');</v>
      </c>
    </row>
    <row r="1597" spans="1:36" x14ac:dyDescent="0.2">
      <c r="A1597" s="7" t="s">
        <v>117</v>
      </c>
      <c r="B1597" t="s">
        <v>269</v>
      </c>
      <c r="C1597" t="s">
        <v>250</v>
      </c>
      <c r="D1597">
        <v>2022</v>
      </c>
      <c r="E1597" t="s">
        <v>53</v>
      </c>
      <c r="F1597" s="5">
        <v>225</v>
      </c>
      <c r="G1597" t="s">
        <v>270</v>
      </c>
      <c r="H1597" s="5">
        <v>8775</v>
      </c>
      <c r="I1597" s="5">
        <v>3224.6415172463494</v>
      </c>
      <c r="J1597" s="5">
        <v>0</v>
      </c>
      <c r="K1597" s="5">
        <v>0</v>
      </c>
      <c r="L1597" s="5">
        <v>51.639705239914349</v>
      </c>
      <c r="M1597" s="5">
        <v>0</v>
      </c>
      <c r="N1597" s="5">
        <v>180.32872696817418</v>
      </c>
      <c r="O1597" s="5">
        <v>137.40577889447235</v>
      </c>
      <c r="P1597" s="5">
        <v>7.6947236180904524</v>
      </c>
      <c r="Q1597" s="5">
        <v>30.217988346974096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f t="shared" si="119"/>
        <v>479.32541054137147</v>
      </c>
      <c r="Z1597" s="5">
        <v>123.67819271366037</v>
      </c>
      <c r="AA1597" s="5">
        <v>0</v>
      </c>
      <c r="AB1597" s="5">
        <f>VLOOKUP($E1597,Parametros!$B$3:$F$14,2,FALSE)</f>
        <v>9</v>
      </c>
      <c r="AC1597" s="5" t="str">
        <f>VLOOKUP($E1597,Parametros!$B$3:$F$14,4,FALSE)</f>
        <v>20229</v>
      </c>
      <c r="AD1597" s="5" t="str">
        <f>VLOOKUP($E1597,Parametros!$B$3:$F$14,5,FALSE)</f>
        <v>2022-9-01</v>
      </c>
      <c r="AE1597" s="5">
        <v>0</v>
      </c>
      <c r="AF1597" t="s">
        <v>431</v>
      </c>
      <c r="AG1597" t="s">
        <v>436</v>
      </c>
      <c r="AH1597" s="40">
        <f t="shared" si="120"/>
        <v>5019.3933669723647</v>
      </c>
      <c r="AJ1597" t="str">
        <f t="shared" si="116"/>
        <v>INSERT INTO TABLA_PRESUPUESTO VALUES ('VSR','80094-C','14005055-21',2022,'Septiembre',225,'GBP',8775,3224.641517,0,0,51.639705,0,180.328727,137.405779,7.694724,30.217988,0,0,0,0,0,0,0,479.325411,123.678193,0,9,'20229','2022-9-01');</v>
      </c>
    </row>
    <row r="1598" spans="1:36" x14ac:dyDescent="0.2">
      <c r="A1598" s="7" t="s">
        <v>117</v>
      </c>
      <c r="B1598" t="s">
        <v>75</v>
      </c>
      <c r="C1598" t="s">
        <v>271</v>
      </c>
      <c r="D1598">
        <v>2022</v>
      </c>
      <c r="E1598" t="s">
        <v>53</v>
      </c>
      <c r="F1598" s="5">
        <v>87.57060934784009</v>
      </c>
      <c r="G1598" t="s">
        <v>134</v>
      </c>
      <c r="H1598" s="5">
        <v>9457.625809566729</v>
      </c>
      <c r="I1598" s="5">
        <v>6004.7508208671579</v>
      </c>
      <c r="J1598" s="5">
        <v>0</v>
      </c>
      <c r="K1598" s="5">
        <v>472.8812904783365</v>
      </c>
      <c r="L1598" s="5">
        <v>20.098313130676225</v>
      </c>
      <c r="M1598" s="5">
        <v>1418.6438714350095</v>
      </c>
      <c r="N1598" s="5">
        <v>18.315421562946945</v>
      </c>
      <c r="O1598" s="5">
        <v>0</v>
      </c>
      <c r="P1598" s="5">
        <v>1.4022744634131254</v>
      </c>
      <c r="Q1598" s="5">
        <v>32.56870957305172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f t="shared" si="119"/>
        <v>1496.3900121392346</v>
      </c>
      <c r="Z1598" s="5">
        <v>25.459735104813177</v>
      </c>
      <c r="AA1598" s="5">
        <v>0</v>
      </c>
      <c r="AB1598" s="5">
        <f>VLOOKUP($E1598,Parametros!$B$3:$F$14,2,FALSE)</f>
        <v>9</v>
      </c>
      <c r="AC1598" s="5" t="str">
        <f>VLOOKUP($E1598,Parametros!$B$3:$F$14,4,FALSE)</f>
        <v>20229</v>
      </c>
      <c r="AD1598" s="5" t="str">
        <f>VLOOKUP($E1598,Parametros!$B$3:$F$14,5,FALSE)</f>
        <v>2022-9-01</v>
      </c>
      <c r="AE1598" s="5">
        <v>0</v>
      </c>
      <c r="AF1598" t="s">
        <v>438</v>
      </c>
      <c r="AG1598" t="s">
        <v>439</v>
      </c>
      <c r="AH1598" s="40">
        <f t="shared" si="120"/>
        <v>1463.5053729513238</v>
      </c>
      <c r="AJ1598" t="str">
        <f t="shared" si="116"/>
        <v>INSERT INTO TABLA_PRESUPUESTO VALUES ('VSR','80130-C','14004732-17',2022,'Septiembre',87.570609,'USD',9457.62581,6004.750821,0,472.88129,20.098313,1418.643871,18.315422,0,1.402274,32.56871,0,0,0,0,0,0,0,1496.390012,25.459735,0,9,'20229','2022-9-01');</v>
      </c>
    </row>
    <row r="1599" spans="1:36" x14ac:dyDescent="0.2">
      <c r="A1599" s="7" t="s">
        <v>117</v>
      </c>
      <c r="B1599" t="s">
        <v>75</v>
      </c>
      <c r="C1599" t="s">
        <v>272</v>
      </c>
      <c r="D1599">
        <v>2022</v>
      </c>
      <c r="E1599" t="s">
        <v>53</v>
      </c>
      <c r="F1599" s="5">
        <v>701.93011813558235</v>
      </c>
      <c r="G1599" t="s">
        <v>134</v>
      </c>
      <c r="H1599" s="5">
        <v>25971.414371016548</v>
      </c>
      <c r="I1599" s="5">
        <v>12820.950989121326</v>
      </c>
      <c r="J1599" s="5">
        <v>0</v>
      </c>
      <c r="K1599" s="5">
        <v>1298.5707185508275</v>
      </c>
      <c r="L1599" s="5">
        <v>161.09984177573213</v>
      </c>
      <c r="M1599" s="5">
        <v>3895.7121556524821</v>
      </c>
      <c r="N1599" s="5">
        <v>146.80891359698455</v>
      </c>
      <c r="O1599" s="5">
        <v>0</v>
      </c>
      <c r="P1599" s="5">
        <v>11.24005744726913</v>
      </c>
      <c r="Q1599" s="5">
        <v>89.43634151769956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f t="shared" si="119"/>
        <v>4347.2722714265119</v>
      </c>
      <c r="Z1599" s="5">
        <v>204.07480321207711</v>
      </c>
      <c r="AA1599" s="5">
        <v>0</v>
      </c>
      <c r="AB1599" s="5">
        <f>VLOOKUP($E1599,Parametros!$B$3:$F$14,2,FALSE)</f>
        <v>9</v>
      </c>
      <c r="AC1599" s="5" t="str">
        <f>VLOOKUP($E1599,Parametros!$B$3:$F$14,4,FALSE)</f>
        <v>20229</v>
      </c>
      <c r="AD1599" s="5" t="str">
        <f>VLOOKUP($E1599,Parametros!$B$3:$F$14,5,FALSE)</f>
        <v>2022-9-01</v>
      </c>
      <c r="AE1599" s="5">
        <v>0</v>
      </c>
      <c r="AF1599" t="s">
        <v>438</v>
      </c>
      <c r="AG1599" t="s">
        <v>439</v>
      </c>
      <c r="AH1599" s="40">
        <f t="shared" si="120"/>
        <v>7343.520550142146</v>
      </c>
      <c r="AJ1599" t="str">
        <f t="shared" si="116"/>
        <v>INSERT INTO TABLA_PRESUPUESTO VALUES ('VSR','80130-C','14004774-20',2022,'Septiembre',701.930118,'USD',25971.414371,12820.950989,0,1298.570719,161.099842,3895.712156,146.808914,0,11.240057,89.436342,0,0,0,0,0,0,0,4347.272271,204.074803,0,9,'20229','2022-9-01');</v>
      </c>
    </row>
    <row r="1600" spans="1:36" x14ac:dyDescent="0.2">
      <c r="A1600" s="7" t="s">
        <v>117</v>
      </c>
      <c r="B1600" t="s">
        <v>75</v>
      </c>
      <c r="C1600" t="s">
        <v>273</v>
      </c>
      <c r="D1600">
        <v>2022</v>
      </c>
      <c r="E1600" t="s">
        <v>53</v>
      </c>
      <c r="F1600" s="5">
        <v>695.88404043005221</v>
      </c>
      <c r="G1600" t="s">
        <v>134</v>
      </c>
      <c r="H1600" s="5">
        <v>25747.709495911931</v>
      </c>
      <c r="I1600" s="5">
        <v>11794.675623644498</v>
      </c>
      <c r="J1600" s="5">
        <v>0</v>
      </c>
      <c r="K1600" s="5">
        <v>1287.3854747955966</v>
      </c>
      <c r="L1600" s="5">
        <v>159.71220768430459</v>
      </c>
      <c r="M1600" s="5">
        <v>3862.1564243867897</v>
      </c>
      <c r="N1600" s="5">
        <v>145.54437446903054</v>
      </c>
      <c r="O1600" s="5">
        <v>0</v>
      </c>
      <c r="P1600" s="5">
        <v>11.143241170285149</v>
      </c>
      <c r="Q1600" s="5">
        <v>88.66598125455738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f t="shared" si="119"/>
        <v>4309.8270254097797</v>
      </c>
      <c r="Z1600" s="5">
        <v>202.31700412911675</v>
      </c>
      <c r="AA1600" s="5">
        <v>0</v>
      </c>
      <c r="AB1600" s="5">
        <f>VLOOKUP($E1600,Parametros!$B$3:$F$14,2,FALSE)</f>
        <v>9</v>
      </c>
      <c r="AC1600" s="5" t="str">
        <f>VLOOKUP($E1600,Parametros!$B$3:$F$14,4,FALSE)</f>
        <v>20229</v>
      </c>
      <c r="AD1600" s="5" t="str">
        <f>VLOOKUP($E1600,Parametros!$B$3:$F$14,5,FALSE)</f>
        <v>2022-9-01</v>
      </c>
      <c r="AE1600" s="5">
        <v>0</v>
      </c>
      <c r="AF1600" t="s">
        <v>438</v>
      </c>
      <c r="AG1600" t="s">
        <v>439</v>
      </c>
      <c r="AH1600" s="40">
        <f t="shared" si="120"/>
        <v>8196.1091643777509</v>
      </c>
      <c r="AJ1600" t="str">
        <f t="shared" si="116"/>
        <v>INSERT INTO TABLA_PRESUPUESTO VALUES ('VSR','80130-C','14004773-20',2022,'Septiembre',695.88404,'USD',25747.709496,11794.675624,0,1287.385475,159.712208,3862.156424,145.544374,0,11.143241,88.665981,0,0,0,0,0,0,0,4309.827025,202.317004,0,9,'20229','2022-9-01');</v>
      </c>
    </row>
    <row r="1601" spans="1:36" x14ac:dyDescent="0.2">
      <c r="A1601" s="7" t="s">
        <v>117</v>
      </c>
      <c r="B1601" t="s">
        <v>75</v>
      </c>
      <c r="C1601" t="s">
        <v>274</v>
      </c>
      <c r="D1601">
        <v>2022</v>
      </c>
      <c r="E1601" t="s">
        <v>53</v>
      </c>
      <c r="F1601" s="5">
        <v>314.90313107577424</v>
      </c>
      <c r="G1601" t="s">
        <v>134</v>
      </c>
      <c r="H1601" s="5">
        <v>10706.706456576325</v>
      </c>
      <c r="I1601" s="5">
        <v>5871.9562636693245</v>
      </c>
      <c r="J1601" s="5">
        <v>0</v>
      </c>
      <c r="K1601" s="5">
        <v>535.33532282881629</v>
      </c>
      <c r="L1601" s="5">
        <v>72.273354968351526</v>
      </c>
      <c r="M1601" s="5">
        <v>1606.0059684864484</v>
      </c>
      <c r="N1601" s="5">
        <v>65.862092774018137</v>
      </c>
      <c r="O1601" s="5">
        <v>0</v>
      </c>
      <c r="P1601" s="5">
        <v>5.0425664780107642</v>
      </c>
      <c r="Q1601" s="5">
        <v>36.870100391942529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f t="shared" si="119"/>
        <v>1805.3337087545431</v>
      </c>
      <c r="Z1601" s="5">
        <v>91.552980624123308</v>
      </c>
      <c r="AA1601" s="5">
        <v>0</v>
      </c>
      <c r="AB1601" s="5">
        <f>VLOOKUP($E1601,Parametros!$B$3:$F$14,2,FALSE)</f>
        <v>9</v>
      </c>
      <c r="AC1601" s="5" t="str">
        <f>VLOOKUP($E1601,Parametros!$B$3:$F$14,4,FALSE)</f>
        <v>20229</v>
      </c>
      <c r="AD1601" s="5" t="str">
        <f>VLOOKUP($E1601,Parametros!$B$3:$F$14,5,FALSE)</f>
        <v>2022-9-01</v>
      </c>
      <c r="AE1601" s="5">
        <v>0</v>
      </c>
      <c r="AF1601" t="s">
        <v>438</v>
      </c>
      <c r="AG1601" t="s">
        <v>439</v>
      </c>
      <c r="AH1601" s="40">
        <f t="shared" si="120"/>
        <v>2421.8078063552889</v>
      </c>
      <c r="AJ1601" t="str">
        <f t="shared" si="116"/>
        <v>INSERT INTO TABLA_PRESUPUESTO VALUES ('VSR','80130-C','14005136-20',2022,'Septiembre',314.903131,'USD',10706.706457,5871.956264,0,535.335323,72.273355,1606.005968,65.862093,0,5.042566,36.8701,0,0,0,0,0,0,0,1805.333709,91.552981,0,9,'20229','2022-9-01');</v>
      </c>
    </row>
    <row r="1602" spans="1:36" x14ac:dyDescent="0.2">
      <c r="A1602" s="7" t="s">
        <v>117</v>
      </c>
      <c r="B1602" t="s">
        <v>75</v>
      </c>
      <c r="C1602" t="s">
        <v>275</v>
      </c>
      <c r="D1602">
        <v>2022</v>
      </c>
      <c r="E1602" t="s">
        <v>53</v>
      </c>
      <c r="F1602" s="5">
        <v>767.46179907294152</v>
      </c>
      <c r="G1602" t="s">
        <v>134</v>
      </c>
      <c r="H1602" s="5">
        <v>28396.086565698835</v>
      </c>
      <c r="I1602" s="5">
        <v>13364.798723577363</v>
      </c>
      <c r="J1602" s="5">
        <v>0</v>
      </c>
      <c r="K1602" s="5">
        <v>1419.8043282849419</v>
      </c>
      <c r="L1602" s="5">
        <v>176.14000483120475</v>
      </c>
      <c r="M1602" s="5">
        <v>4259.4129848548255</v>
      </c>
      <c r="N1602" s="5">
        <v>160.51488608061518</v>
      </c>
      <c r="O1602" s="5">
        <v>0</v>
      </c>
      <c r="P1602" s="5">
        <v>12.289420965547103</v>
      </c>
      <c r="Q1602" s="5">
        <v>97.786052756917954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f t="shared" si="119"/>
        <v>4753.1304218014238</v>
      </c>
      <c r="Z1602" s="5">
        <v>223.12707714351862</v>
      </c>
      <c r="AA1602" s="5">
        <v>0</v>
      </c>
      <c r="AB1602" s="5">
        <f>VLOOKUP($E1602,Parametros!$B$3:$F$14,2,FALSE)</f>
        <v>9</v>
      </c>
      <c r="AC1602" s="5" t="str">
        <f>VLOOKUP($E1602,Parametros!$B$3:$F$14,4,FALSE)</f>
        <v>20229</v>
      </c>
      <c r="AD1602" s="5" t="str">
        <f>VLOOKUP($E1602,Parametros!$B$3:$F$14,5,FALSE)</f>
        <v>2022-9-01</v>
      </c>
      <c r="AE1602" s="5">
        <v>0</v>
      </c>
      <c r="AF1602" t="s">
        <v>438</v>
      </c>
      <c r="AG1602" t="s">
        <v>439</v>
      </c>
      <c r="AH1602" s="40">
        <f t="shared" si="120"/>
        <v>8682.2130872039052</v>
      </c>
      <c r="AJ1602" t="str">
        <f t="shared" si="116"/>
        <v>INSERT INTO TABLA_PRESUPUESTO VALUES ('VSR','80130-C','14004731-19',2022,'Septiembre',767.461799,'USD',28396.086566,13364.798724,0,1419.804328,176.140005,4259.412985,160.514886,0,12.289421,97.786053,0,0,0,0,0,0,0,4753.130422,223.127077,0,9,'20229','2022-9-01');</v>
      </c>
    </row>
    <row r="1603" spans="1:36" x14ac:dyDescent="0.2">
      <c r="A1603" s="7" t="s">
        <v>117</v>
      </c>
      <c r="B1603" t="s">
        <v>75</v>
      </c>
      <c r="C1603" t="s">
        <v>276</v>
      </c>
      <c r="D1603">
        <v>2022</v>
      </c>
      <c r="E1603" t="s">
        <v>53</v>
      </c>
      <c r="F1603" s="5">
        <v>209.42833032897704</v>
      </c>
      <c r="G1603" t="s">
        <v>134</v>
      </c>
      <c r="H1603" s="5">
        <v>7120.5632311852196</v>
      </c>
      <c r="I1603" s="5">
        <v>3765.070562481817</v>
      </c>
      <c r="J1603" s="5">
        <v>0</v>
      </c>
      <c r="K1603" s="5">
        <v>356.02816155926098</v>
      </c>
      <c r="L1603" s="5">
        <v>48.065854431447946</v>
      </c>
      <c r="M1603" s="5">
        <v>1068.0844846777829</v>
      </c>
      <c r="N1603" s="5">
        <v>43.802003728936377</v>
      </c>
      <c r="O1603" s="5">
        <v>0</v>
      </c>
      <c r="P1603" s="5">
        <v>3.353590910496691</v>
      </c>
      <c r="Q1603" s="5">
        <v>24.520694785623611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f t="shared" si="119"/>
        <v>1200.648666208738</v>
      </c>
      <c r="Z1603" s="5">
        <v>60.88789210589843</v>
      </c>
      <c r="AA1603" s="5">
        <v>0</v>
      </c>
      <c r="AB1603" s="5">
        <f>VLOOKUP($E1603,Parametros!$B$3:$F$14,2,FALSE)</f>
        <v>9</v>
      </c>
      <c r="AC1603" s="5" t="str">
        <f>VLOOKUP($E1603,Parametros!$B$3:$F$14,4,FALSE)</f>
        <v>20229</v>
      </c>
      <c r="AD1603" s="5" t="str">
        <f>VLOOKUP($E1603,Parametros!$B$3:$F$14,5,FALSE)</f>
        <v>2022-9-01</v>
      </c>
      <c r="AE1603" s="5">
        <v>0</v>
      </c>
      <c r="AF1603" t="s">
        <v>438</v>
      </c>
      <c r="AG1603" t="s">
        <v>439</v>
      </c>
      <c r="AH1603" s="40">
        <f t="shared" si="120"/>
        <v>1750.7499865039565</v>
      </c>
      <c r="AJ1603" t="str">
        <f t="shared" si="116"/>
        <v>INSERT INTO TABLA_PRESUPUESTO VALUES ('VSR','80130-C','14005137-20',2022,'Septiembre',209.42833,'USD',7120.563231,3765.070562,0,356.028162,48.065854,1068.084485,43.802004,0,3.353591,24.520695,0,0,0,0,0,0,0,1200.648666,60.887892,0,9,'20229','2022-9-01');</v>
      </c>
    </row>
    <row r="1604" spans="1:36" x14ac:dyDescent="0.2">
      <c r="A1604" s="7" t="s">
        <v>117</v>
      </c>
      <c r="B1604" t="s">
        <v>75</v>
      </c>
      <c r="C1604" t="s">
        <v>277</v>
      </c>
      <c r="D1604">
        <v>2022</v>
      </c>
      <c r="E1604" t="s">
        <v>53</v>
      </c>
      <c r="F1604" s="5">
        <v>304.76132331165911</v>
      </c>
      <c r="G1604" t="s">
        <v>134</v>
      </c>
      <c r="H1604" s="5">
        <v>10361.88499259641</v>
      </c>
      <c r="I1604" s="5">
        <v>5069.3424856969141</v>
      </c>
      <c r="J1604" s="5">
        <v>0</v>
      </c>
      <c r="K1604" s="5">
        <v>518.09424962982052</v>
      </c>
      <c r="L1604" s="5">
        <v>69.945710685956954</v>
      </c>
      <c r="M1604" s="5">
        <v>1554.2827488894613</v>
      </c>
      <c r="N1604" s="5">
        <v>63.740930365837201</v>
      </c>
      <c r="O1604" s="5">
        <v>0</v>
      </c>
      <c r="P1604" s="5">
        <v>4.8801649811344099</v>
      </c>
      <c r="Q1604" s="5">
        <v>35.682657545181094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f t="shared" si="119"/>
        <v>1747.190916202062</v>
      </c>
      <c r="Z1604" s="5">
        <v>88.604414420447839</v>
      </c>
      <c r="AA1604" s="5">
        <v>0</v>
      </c>
      <c r="AB1604" s="5">
        <f>VLOOKUP($E1604,Parametros!$B$3:$F$14,2,FALSE)</f>
        <v>9</v>
      </c>
      <c r="AC1604" s="5" t="str">
        <f>VLOOKUP($E1604,Parametros!$B$3:$F$14,4,FALSE)</f>
        <v>20229</v>
      </c>
      <c r="AD1604" s="5" t="str">
        <f>VLOOKUP($E1604,Parametros!$B$3:$F$14,5,FALSE)</f>
        <v>2022-9-01</v>
      </c>
      <c r="AE1604" s="5">
        <v>0</v>
      </c>
      <c r="AF1604" t="s">
        <v>438</v>
      </c>
      <c r="AG1604" t="s">
        <v>439</v>
      </c>
      <c r="AH1604" s="40">
        <f t="shared" si="120"/>
        <v>2957.311630381656</v>
      </c>
      <c r="AJ1604" t="str">
        <f t="shared" si="116"/>
        <v>INSERT INTO TABLA_PRESUPUESTO VALUES ('VSR','80130-C','14005138-20',2022,'Septiembre',304.761323,'USD',10361.884993,5069.342486,0,518.09425,69.945711,1554.282749,63.74093,0,4.880165,35.682658,0,0,0,0,0,0,0,1747.190916,88.604414,0,9,'20229','2022-9-01');</v>
      </c>
    </row>
    <row r="1605" spans="1:36" x14ac:dyDescent="0.2">
      <c r="A1605" s="7" t="s">
        <v>117</v>
      </c>
      <c r="B1605" t="s">
        <v>75</v>
      </c>
      <c r="C1605" t="s">
        <v>278</v>
      </c>
      <c r="D1605">
        <v>2022</v>
      </c>
      <c r="E1605" t="s">
        <v>53</v>
      </c>
      <c r="F1605" s="5">
        <v>253.79873929698061</v>
      </c>
      <c r="G1605" t="s">
        <v>134</v>
      </c>
      <c r="H1605" s="5">
        <v>8629.1571360973412</v>
      </c>
      <c r="I1605" s="5">
        <v>4574.0827432898941</v>
      </c>
      <c r="J1605" s="5">
        <v>0</v>
      </c>
      <c r="K1605" s="5">
        <v>431.45785680486711</v>
      </c>
      <c r="L1605" s="5">
        <v>58.249298166924198</v>
      </c>
      <c r="M1605" s="5">
        <v>1294.3735704146011</v>
      </c>
      <c r="N1605" s="5">
        <v>53.082089264727969</v>
      </c>
      <c r="O1605" s="5">
        <v>0</v>
      </c>
      <c r="P1605" s="5">
        <v>4.0640974593307355</v>
      </c>
      <c r="Q1605" s="5">
        <v>29.71575724020488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f t="shared" si="119"/>
        <v>1455.0233836258431</v>
      </c>
      <c r="Z1605" s="5">
        <v>73.787869246978588</v>
      </c>
      <c r="AA1605" s="5">
        <v>0</v>
      </c>
      <c r="AB1605" s="5">
        <f>VLOOKUP($E1605,Parametros!$B$3:$F$14,2,FALSE)</f>
        <v>9</v>
      </c>
      <c r="AC1605" s="5" t="str">
        <f>VLOOKUP($E1605,Parametros!$B$3:$F$14,4,FALSE)</f>
        <v>20229</v>
      </c>
      <c r="AD1605" s="5" t="str">
        <f>VLOOKUP($E1605,Parametros!$B$3:$F$14,5,FALSE)</f>
        <v>2022-9-01</v>
      </c>
      <c r="AE1605" s="5">
        <v>0</v>
      </c>
      <c r="AF1605" t="s">
        <v>438</v>
      </c>
      <c r="AG1605" t="s">
        <v>439</v>
      </c>
      <c r="AH1605" s="40">
        <f t="shared" si="120"/>
        <v>2110.3438542098129</v>
      </c>
      <c r="AJ1605" t="str">
        <f t="shared" si="116"/>
        <v>INSERT INTO TABLA_PRESUPUESTO VALUES ('VSR','80130-C','14005139-20',2022,'Septiembre',253.798739,'USD',8629.157136,4574.082743,0,431.457857,58.249298,1294.37357,53.082089,0,4.064097,29.715757,0,0,0,0,0,0,0,1455.023384,73.787869,0,9,'20229','2022-9-01');</v>
      </c>
    </row>
    <row r="1606" spans="1:36" x14ac:dyDescent="0.2">
      <c r="A1606" s="7" t="s">
        <v>117</v>
      </c>
      <c r="B1606" t="s">
        <v>75</v>
      </c>
      <c r="C1606" t="s">
        <v>279</v>
      </c>
      <c r="D1606">
        <v>2022</v>
      </c>
      <c r="E1606" t="s">
        <v>53</v>
      </c>
      <c r="F1606" s="5">
        <v>99.64326128243097</v>
      </c>
      <c r="G1606" t="s">
        <v>134</v>
      </c>
      <c r="H1606" s="5">
        <v>3387.8708836026531</v>
      </c>
      <c r="I1606" s="5">
        <v>1730.2725123003715</v>
      </c>
      <c r="J1606" s="5">
        <v>0</v>
      </c>
      <c r="K1606" s="5">
        <v>169.39354418013266</v>
      </c>
      <c r="L1606" s="5">
        <v>22.86910507452669</v>
      </c>
      <c r="M1606" s="5">
        <v>508.18063254039794</v>
      </c>
      <c r="N1606" s="5">
        <v>20.84042066037772</v>
      </c>
      <c r="O1606" s="5">
        <v>0</v>
      </c>
      <c r="P1606" s="5">
        <v>1.595594706810169</v>
      </c>
      <c r="Q1606" s="5">
        <v>11.66662596943109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f t="shared" si="119"/>
        <v>571.25293682812833</v>
      </c>
      <c r="Z1606" s="5">
        <v>28.969662951111477</v>
      </c>
      <c r="AA1606" s="5">
        <v>0</v>
      </c>
      <c r="AB1606" s="5">
        <f>VLOOKUP($E1606,Parametros!$B$3:$F$14,2,FALSE)</f>
        <v>9</v>
      </c>
      <c r="AC1606" s="5" t="str">
        <f>VLOOKUP($E1606,Parametros!$B$3:$F$14,4,FALSE)</f>
        <v>20229</v>
      </c>
      <c r="AD1606" s="5" t="str">
        <f>VLOOKUP($E1606,Parametros!$B$3:$F$14,5,FALSE)</f>
        <v>2022-9-01</v>
      </c>
      <c r="AE1606" s="5">
        <v>0</v>
      </c>
      <c r="AF1606" t="s">
        <v>438</v>
      </c>
      <c r="AG1606" t="s">
        <v>439</v>
      </c>
      <c r="AH1606" s="40">
        <f t="shared" si="120"/>
        <v>894.08278521949376</v>
      </c>
      <c r="AJ1606" t="str">
        <f t="shared" si="116"/>
        <v>INSERT INTO TABLA_PRESUPUESTO VALUES ('VSR','80130-C','14005140-21',2022,'Septiembre',99.643261,'USD',3387.870884,1730.272512,0,169.393544,22.869105,508.180633,20.840421,0,1.595595,11.666626,0,0,0,0,0,0,0,571.252937,28.969663,0,9,'20229','2022-9-01');</v>
      </c>
    </row>
    <row r="1607" spans="1:36" x14ac:dyDescent="0.2">
      <c r="A1607" s="7" t="s">
        <v>117</v>
      </c>
      <c r="B1607" t="s">
        <v>75</v>
      </c>
      <c r="C1607" t="s">
        <v>280</v>
      </c>
      <c r="D1607">
        <v>2022</v>
      </c>
      <c r="E1607" t="s">
        <v>53</v>
      </c>
      <c r="F1607" s="5">
        <v>888.57838794823942</v>
      </c>
      <c r="G1607" t="s">
        <v>134</v>
      </c>
      <c r="H1607" s="5">
        <v>24791.337023755877</v>
      </c>
      <c r="I1607" s="5">
        <v>11900.837077914668</v>
      </c>
      <c r="J1607" s="5">
        <v>0</v>
      </c>
      <c r="K1607" s="5">
        <v>1239.5668511877941</v>
      </c>
      <c r="L1607" s="5">
        <v>203.93744904980153</v>
      </c>
      <c r="M1607" s="5">
        <v>3718.7005535633816</v>
      </c>
      <c r="N1607" s="5">
        <v>185.84646022446836</v>
      </c>
      <c r="O1607" s="5">
        <v>0</v>
      </c>
      <c r="P1607" s="5">
        <v>14.22886961093586</v>
      </c>
      <c r="Q1607" s="5">
        <v>85.37257359427494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f t="shared" si="119"/>
        <v>4262.4882189920118</v>
      </c>
      <c r="Z1607" s="5">
        <v>258.33976199895068</v>
      </c>
      <c r="AA1607" s="5">
        <v>0</v>
      </c>
      <c r="AB1607" s="5">
        <f>VLOOKUP($E1607,Parametros!$B$3:$F$14,2,FALSE)</f>
        <v>9</v>
      </c>
      <c r="AC1607" s="5" t="str">
        <f>VLOOKUP($E1607,Parametros!$B$3:$F$14,4,FALSE)</f>
        <v>20229</v>
      </c>
      <c r="AD1607" s="5" t="str">
        <f>VLOOKUP($E1607,Parametros!$B$3:$F$14,5,FALSE)</f>
        <v>2022-9-01</v>
      </c>
      <c r="AE1607" s="5">
        <v>0</v>
      </c>
      <c r="AF1607" t="s">
        <v>438</v>
      </c>
      <c r="AG1607" t="s">
        <v>439</v>
      </c>
      <c r="AH1607" s="40">
        <f t="shared" si="120"/>
        <v>7184.5074266116035</v>
      </c>
      <c r="AJ1607" t="str">
        <f t="shared" ref="AJ1607:AJ1670" si="121">TRIM(_xlfn.CONCAT("INSERT INTO TABLA_PRESUPUESTO VALUES ('",A1607,"','",B1607,"','",C1607,"',",D1607,",'",E1607,"',",SUBSTITUTE(ROUND(F1607,6),",","."),",'",G1607,"',",SUBSTITUTE(ROUND(H1607,6),",","."),",",SUBSTITUTE(ROUND(I1607,6),",","."),",",SUBSTITUTE(ROUND(J1607,6),",","."),",",SUBSTITUTE(ROUND(K1607,6),",","."),",",SUBSTITUTE(ROUND(L1607,6),",","."),",",SUBSTITUTE(ROUND(M1607,6),",","."),",",SUBSTITUTE(ROUND(N1607,6),",","."),",",SUBSTITUTE(ROUND(O1607,6),",","."),",",SUBSTITUTE(ROUND(P1607,6),",","."),",",SUBSTITUTE(ROUND(Q1607,6),",","."),",",SUBSTITUTE(ROUND(R1607,6),",","."),",",SUBSTITUTE(ROUND(S1607,6),",","."),",",SUBSTITUTE(ROUND(T1607,6),",","."),",",SUBSTITUTE(ROUND(U1607,6),",","."),",",SUBSTITUTE(ROUND(V1607,6),",","."),",",SUBSTITUTE(ROUND(W1607,6),",","."),",",SUBSTITUTE(ROUND(X1607,6),",","."),",",SUBSTITUTE(ROUND(Y1607,6),",","."),",",SUBSTITUTE(ROUND(Z1607,6),",","."),",",SUBSTITUTE(ROUND(AA1607,6),",","."),",",AB1607,",'",AC1607,"','",AD1607,"');"))</f>
        <v>INSERT INTO TABLA_PRESUPUESTO VALUES ('VSR','80130-C','14005128-20',2022,'Septiembre',888.578388,'USD',24791.337024,11900.837078,0,1239.566851,203.937449,3718.700554,185.84646,0,14.22887,85.372574,0,0,0,0,0,0,0,4262.488219,258.339762,0,9,'20229','2022-9-01');</v>
      </c>
    </row>
    <row r="1608" spans="1:36" x14ac:dyDescent="0.2">
      <c r="A1608" s="7" t="s">
        <v>117</v>
      </c>
      <c r="B1608" t="s">
        <v>75</v>
      </c>
      <c r="C1608" t="s">
        <v>281</v>
      </c>
      <c r="D1608">
        <v>2022</v>
      </c>
      <c r="E1608" t="s">
        <v>53</v>
      </c>
      <c r="F1608" s="5">
        <v>1007.9396639412864</v>
      </c>
      <c r="G1608" t="s">
        <v>134</v>
      </c>
      <c r="H1608" s="5">
        <v>28121.516623961888</v>
      </c>
      <c r="I1608" s="5">
        <v>14083.729780878832</v>
      </c>
      <c r="J1608" s="5">
        <v>0</v>
      </c>
      <c r="K1608" s="5">
        <v>1406.0758311980946</v>
      </c>
      <c r="L1608" s="5">
        <v>231.3320317579838</v>
      </c>
      <c r="M1608" s="5">
        <v>4218.2274935942833</v>
      </c>
      <c r="N1608" s="5">
        <v>210.8109101053671</v>
      </c>
      <c r="O1608" s="5">
        <v>0</v>
      </c>
      <c r="P1608" s="5">
        <v>16.140210304942169</v>
      </c>
      <c r="Q1608" s="5">
        <v>96.840531241267087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f t="shared" si="119"/>
        <v>4835.0612633342216</v>
      </c>
      <c r="Z1608" s="5">
        <v>293.04211808836192</v>
      </c>
      <c r="AA1608" s="5">
        <v>0</v>
      </c>
      <c r="AB1608" s="5">
        <f>VLOOKUP($E1608,Parametros!$B$3:$F$14,2,FALSE)</f>
        <v>9</v>
      </c>
      <c r="AC1608" s="5" t="str">
        <f>VLOOKUP($E1608,Parametros!$B$3:$F$14,4,FALSE)</f>
        <v>20229</v>
      </c>
      <c r="AD1608" s="5" t="str">
        <f>VLOOKUP($E1608,Parametros!$B$3:$F$14,5,FALSE)</f>
        <v>2022-9-01</v>
      </c>
      <c r="AE1608" s="5">
        <v>0</v>
      </c>
      <c r="AF1608" t="s">
        <v>438</v>
      </c>
      <c r="AG1608" t="s">
        <v>439</v>
      </c>
      <c r="AH1608" s="40">
        <f t="shared" si="120"/>
        <v>7565.3177167927552</v>
      </c>
      <c r="AJ1608" t="str">
        <f t="shared" si="121"/>
        <v>INSERT INTO TABLA_PRESUPUESTO VALUES ('VSR','80130-C','14005129-20',2022,'Septiembre',1007.939664,'USD',28121.516624,14083.729781,0,1406.075831,231.332032,4218.227494,210.81091,0,16.14021,96.840531,0,0,0,0,0,0,0,4835.061263,293.042118,0,9,'20229','2022-9-01');</v>
      </c>
    </row>
    <row r="1609" spans="1:36" x14ac:dyDescent="0.2">
      <c r="A1609" s="7" t="s">
        <v>117</v>
      </c>
      <c r="B1609" t="s">
        <v>75</v>
      </c>
      <c r="C1609" t="s">
        <v>282</v>
      </c>
      <c r="D1609">
        <v>2022</v>
      </c>
      <c r="E1609" t="s">
        <v>53</v>
      </c>
      <c r="F1609" s="5">
        <v>515.67191785231455</v>
      </c>
      <c r="G1609" t="s">
        <v>134</v>
      </c>
      <c r="H1609" s="5">
        <v>14387.246508079576</v>
      </c>
      <c r="I1609" s="5">
        <v>7016.7226472884449</v>
      </c>
      <c r="J1609" s="5">
        <v>0</v>
      </c>
      <c r="K1609" s="5">
        <v>719.36232540397884</v>
      </c>
      <c r="L1609" s="5">
        <v>118.35175928175488</v>
      </c>
      <c r="M1609" s="5">
        <v>2158.0869762119364</v>
      </c>
      <c r="N1609" s="5">
        <v>107.85295013904616</v>
      </c>
      <c r="O1609" s="5">
        <v>0</v>
      </c>
      <c r="P1609" s="5">
        <v>8.257491495020723</v>
      </c>
      <c r="Q1609" s="5">
        <v>49.544575193868077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f t="shared" si="119"/>
        <v>2473.6652438575243</v>
      </c>
      <c r="Z1609" s="5">
        <v>149.9232508176527</v>
      </c>
      <c r="AA1609" s="5">
        <v>0</v>
      </c>
      <c r="AB1609" s="5">
        <f>VLOOKUP($E1609,Parametros!$B$3:$F$14,2,FALSE)</f>
        <v>9</v>
      </c>
      <c r="AC1609" s="5" t="str">
        <f>VLOOKUP($E1609,Parametros!$B$3:$F$14,4,FALSE)</f>
        <v>20229</v>
      </c>
      <c r="AD1609" s="5" t="str">
        <f>VLOOKUP($E1609,Parametros!$B$3:$F$14,5,FALSE)</f>
        <v>2022-9-01</v>
      </c>
      <c r="AE1609" s="5">
        <v>0</v>
      </c>
      <c r="AF1609" t="s">
        <v>438</v>
      </c>
      <c r="AG1609" t="s">
        <v>439</v>
      </c>
      <c r="AH1609" s="40">
        <f t="shared" si="120"/>
        <v>4059.144532247873</v>
      </c>
      <c r="AJ1609" t="str">
        <f t="shared" si="121"/>
        <v>INSERT INTO TABLA_PRESUPUESTO VALUES ('VSR','80130-C','14005132-20',2022,'Septiembre',515.671918,'USD',14387.246508,7016.722647,0,719.362325,118.351759,2158.086976,107.85295,0,8.257491,49.544575,0,0,0,0,0,0,0,2473.665244,149.923251,0,9,'20229','2022-9-01');</v>
      </c>
    </row>
    <row r="1610" spans="1:36" x14ac:dyDescent="0.2">
      <c r="A1610" s="7" t="s">
        <v>117</v>
      </c>
      <c r="B1610" t="s">
        <v>75</v>
      </c>
      <c r="C1610" t="s">
        <v>283</v>
      </c>
      <c r="D1610">
        <v>2022</v>
      </c>
      <c r="E1610" t="s">
        <v>53</v>
      </c>
      <c r="F1610" s="5">
        <v>928.17044518122714</v>
      </c>
      <c r="G1610" t="s">
        <v>134</v>
      </c>
      <c r="H1610" s="5">
        <v>25895.955420556234</v>
      </c>
      <c r="I1610" s="5">
        <v>16652.641043888354</v>
      </c>
      <c r="J1610" s="5">
        <v>0</v>
      </c>
      <c r="K1610" s="5">
        <v>1294.7977710278119</v>
      </c>
      <c r="L1610" s="5">
        <v>213.02421422914955</v>
      </c>
      <c r="M1610" s="5">
        <v>3884.3933130834353</v>
      </c>
      <c r="N1610" s="5">
        <v>194.12715193332855</v>
      </c>
      <c r="O1610" s="5">
        <v>0</v>
      </c>
      <c r="P1610" s="5">
        <v>14.862860069895467</v>
      </c>
      <c r="Q1610" s="5">
        <v>89.17648765038507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f t="shared" si="119"/>
        <v>4452.4103235695738</v>
      </c>
      <c r="Z1610" s="5">
        <v>269.85051083252989</v>
      </c>
      <c r="AA1610" s="5">
        <v>0</v>
      </c>
      <c r="AB1610" s="5">
        <f>VLOOKUP($E1610,Parametros!$B$3:$F$14,2,FALSE)</f>
        <v>9</v>
      </c>
      <c r="AC1610" s="5" t="str">
        <f>VLOOKUP($E1610,Parametros!$B$3:$F$14,4,FALSE)</f>
        <v>20229</v>
      </c>
      <c r="AD1610" s="5" t="str">
        <f>VLOOKUP($E1610,Parametros!$B$3:$F$14,5,FALSE)</f>
        <v>2022-9-01</v>
      </c>
      <c r="AE1610" s="5">
        <v>-5.0022208597511053E-12</v>
      </c>
      <c r="AF1610" t="s">
        <v>438</v>
      </c>
      <c r="AG1610" t="s">
        <v>439</v>
      </c>
      <c r="AH1610" s="40">
        <f t="shared" si="120"/>
        <v>3283.0820678413475</v>
      </c>
      <c r="AJ1610" t="str">
        <f t="shared" si="121"/>
        <v>INSERT INTO TABLA_PRESUPUESTO VALUES ('VSR','80130-C','14005130-20',2022,'Septiembre',928.170445,'USD',25895.955421,16652.641044,0,1294.797771,213.024214,3884.393313,194.127152,0,14.86286,89.176488,0,0,0,0,0,0,0,4452.410324,269.850511,0,9,'20229','2022-9-01');</v>
      </c>
    </row>
    <row r="1611" spans="1:36" x14ac:dyDescent="0.2">
      <c r="A1611" s="7" t="s">
        <v>117</v>
      </c>
      <c r="B1611" t="s">
        <v>75</v>
      </c>
      <c r="C1611" t="s">
        <v>284</v>
      </c>
      <c r="D1611">
        <v>2022</v>
      </c>
      <c r="E1611" t="s">
        <v>53</v>
      </c>
      <c r="F1611" s="5">
        <v>507.48045773514463</v>
      </c>
      <c r="G1611" t="s">
        <v>134</v>
      </c>
      <c r="H1611" s="5">
        <v>14158.704770810535</v>
      </c>
      <c r="I1611" s="5">
        <v>7091.1048098313186</v>
      </c>
      <c r="J1611" s="5">
        <v>0</v>
      </c>
      <c r="K1611" s="5">
        <v>707.93523854052671</v>
      </c>
      <c r="L1611" s="5">
        <v>116.47173889982079</v>
      </c>
      <c r="M1611" s="5">
        <v>2123.80571562158</v>
      </c>
      <c r="N1611" s="5">
        <v>106.13970357859235</v>
      </c>
      <c r="O1611" s="5">
        <v>0</v>
      </c>
      <c r="P1611" s="5">
        <v>8.1263210552359766</v>
      </c>
      <c r="Q1611" s="5">
        <v>48.757558492603906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f t="shared" si="119"/>
        <v>2434.3710153242346</v>
      </c>
      <c r="Z1611" s="5">
        <v>147.54171657622251</v>
      </c>
      <c r="AA1611" s="5">
        <v>0</v>
      </c>
      <c r="AB1611" s="5">
        <f>VLOOKUP($E1611,Parametros!$B$3:$F$14,2,FALSE)</f>
        <v>9</v>
      </c>
      <c r="AC1611" s="5" t="str">
        <f>VLOOKUP($E1611,Parametros!$B$3:$F$14,4,FALSE)</f>
        <v>20229</v>
      </c>
      <c r="AD1611" s="5" t="str">
        <f>VLOOKUP($E1611,Parametros!$B$3:$F$14,5,FALSE)</f>
        <v>2022-9-01</v>
      </c>
      <c r="AE1611" s="5">
        <v>0</v>
      </c>
      <c r="AF1611" t="s">
        <v>438</v>
      </c>
      <c r="AG1611" t="s">
        <v>439</v>
      </c>
      <c r="AH1611" s="40">
        <f t="shared" si="120"/>
        <v>3808.8219682146359</v>
      </c>
      <c r="AJ1611" t="str">
        <f t="shared" si="121"/>
        <v>INSERT INTO TABLA_PRESUPUESTO VALUES ('VSR','80130-C','14004728-20',2022,'Septiembre',507.480458,'USD',14158.704771,7091.10481,0,707.935239,116.471739,2123.805716,106.139704,0,8.126321,48.757558,0,0,0,0,0,0,0,2434.371015,147.541717,0,9,'20229','2022-9-01');</v>
      </c>
    </row>
    <row r="1612" spans="1:36" x14ac:dyDescent="0.2">
      <c r="A1612" s="7" t="s">
        <v>117</v>
      </c>
      <c r="B1612" t="s">
        <v>75</v>
      </c>
      <c r="C1612" t="s">
        <v>285</v>
      </c>
      <c r="D1612">
        <v>2022</v>
      </c>
      <c r="E1612" t="s">
        <v>53</v>
      </c>
      <c r="F1612" s="5">
        <v>606.55811819996154</v>
      </c>
      <c r="G1612" t="s">
        <v>134</v>
      </c>
      <c r="H1612" s="5">
        <v>16922.971497778926</v>
      </c>
      <c r="I1612" s="5">
        <v>9312.1941398498238</v>
      </c>
      <c r="J1612" s="5">
        <v>0</v>
      </c>
      <c r="K1612" s="5">
        <v>846.14857488894631</v>
      </c>
      <c r="L1612" s="5">
        <v>139.21103304321394</v>
      </c>
      <c r="M1612" s="5">
        <v>2538.4457246668389</v>
      </c>
      <c r="N1612" s="5">
        <v>126.86182864312919</v>
      </c>
      <c r="O1612" s="5">
        <v>0</v>
      </c>
      <c r="P1612" s="5">
        <v>9.7128587554895809</v>
      </c>
      <c r="Q1612" s="5">
        <v>58.276712879322893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f t="shared" si="119"/>
        <v>2909.6440652030633</v>
      </c>
      <c r="Z1612" s="5">
        <v>176.34694025828287</v>
      </c>
      <c r="AA1612" s="5">
        <v>0</v>
      </c>
      <c r="AB1612" s="5">
        <f>VLOOKUP($E1612,Parametros!$B$3:$F$14,2,FALSE)</f>
        <v>9</v>
      </c>
      <c r="AC1612" s="5" t="str">
        <f>VLOOKUP($E1612,Parametros!$B$3:$F$14,4,FALSE)</f>
        <v>20229</v>
      </c>
      <c r="AD1612" s="5" t="str">
        <f>VLOOKUP($E1612,Parametros!$B$3:$F$14,5,FALSE)</f>
        <v>2022-9-01</v>
      </c>
      <c r="AE1612" s="5">
        <v>0</v>
      </c>
      <c r="AF1612" t="s">
        <v>438</v>
      </c>
      <c r="AG1612" t="s">
        <v>439</v>
      </c>
      <c r="AH1612" s="40">
        <f t="shared" si="120"/>
        <v>3715.7736847938818</v>
      </c>
      <c r="AJ1612" t="str">
        <f t="shared" si="121"/>
        <v>INSERT INTO TABLA_PRESUPUESTO VALUES ('VSR','80130-C','14004914-20',2022,'Septiembre',606.558118,'USD',16922.971498,9312.19414,0,846.148575,139.211033,2538.445725,126.861829,0,9.712859,58.276713,0,0,0,0,0,0,0,2909.644065,176.34694,0,9,'20229','2022-9-01');</v>
      </c>
    </row>
    <row r="1613" spans="1:36" x14ac:dyDescent="0.2">
      <c r="A1613" s="7" t="s">
        <v>117</v>
      </c>
      <c r="B1613" t="s">
        <v>75</v>
      </c>
      <c r="C1613" t="s">
        <v>286</v>
      </c>
      <c r="D1613">
        <v>2022</v>
      </c>
      <c r="E1613" t="s">
        <v>53</v>
      </c>
      <c r="F1613" s="5">
        <v>53.517539432176662</v>
      </c>
      <c r="G1613" t="s">
        <v>134</v>
      </c>
      <c r="H1613" s="5">
        <v>4281.4031545741327</v>
      </c>
      <c r="I1613" s="5">
        <v>1361.5953683082923</v>
      </c>
      <c r="J1613" s="5">
        <v>0</v>
      </c>
      <c r="K1613" s="5">
        <v>214.07015772870665</v>
      </c>
      <c r="L1613" s="5">
        <v>12.282799828635982</v>
      </c>
      <c r="M1613" s="5">
        <v>642.21047318612</v>
      </c>
      <c r="N1613" s="5">
        <v>11.193210861631721</v>
      </c>
      <c r="O1613" s="5">
        <v>0</v>
      </c>
      <c r="P1613" s="5">
        <v>0.85698020659367857</v>
      </c>
      <c r="Q1613" s="5">
        <v>14.743634260241514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f t="shared" si="119"/>
        <v>684.56365555859747</v>
      </c>
      <c r="Z1613" s="5">
        <v>15.55935704401055</v>
      </c>
      <c r="AA1613" s="5">
        <v>0</v>
      </c>
      <c r="AB1613" s="5">
        <f>VLOOKUP($E1613,Parametros!$B$3:$F$14,2,FALSE)</f>
        <v>9</v>
      </c>
      <c r="AC1613" s="5" t="str">
        <f>VLOOKUP($E1613,Parametros!$B$3:$F$14,4,FALSE)</f>
        <v>20229</v>
      </c>
      <c r="AD1613" s="5" t="str">
        <f>VLOOKUP($E1613,Parametros!$B$3:$F$14,5,FALSE)</f>
        <v>2022-9-01</v>
      </c>
      <c r="AE1613" s="5">
        <v>0</v>
      </c>
      <c r="AF1613" t="s">
        <v>438</v>
      </c>
      <c r="AG1613" t="s">
        <v>439</v>
      </c>
      <c r="AH1613" s="40">
        <f t="shared" si="120"/>
        <v>2008.8911731499011</v>
      </c>
      <c r="AJ1613" t="str">
        <f t="shared" si="121"/>
        <v>INSERT INTO TABLA_PRESUPUESTO VALUES ('VSR','80130-C','14005146-18',2022,'Septiembre',53.517539,'USD',4281.403155,1361.595368,0,214.070158,12.2828,642.210473,11.193211,0,0.85698,14.743634,0,0,0,0,0,0,0,684.563656,15.559357,0,9,'20229','2022-9-01');</v>
      </c>
    </row>
    <row r="1614" spans="1:36" x14ac:dyDescent="0.2">
      <c r="A1614" s="7" t="s">
        <v>117</v>
      </c>
      <c r="B1614" t="s">
        <v>75</v>
      </c>
      <c r="C1614" t="s">
        <v>287</v>
      </c>
      <c r="D1614">
        <v>2022</v>
      </c>
      <c r="E1614" t="s">
        <v>53</v>
      </c>
      <c r="F1614" s="5">
        <v>53.517539432176662</v>
      </c>
      <c r="G1614" t="s">
        <v>134</v>
      </c>
      <c r="H1614" s="5">
        <v>4281.4031545741327</v>
      </c>
      <c r="I1614" s="5">
        <v>2334.2697719921857</v>
      </c>
      <c r="J1614" s="5">
        <v>0</v>
      </c>
      <c r="K1614" s="5">
        <v>214.07015772870665</v>
      </c>
      <c r="L1614" s="5">
        <v>12.282799828635982</v>
      </c>
      <c r="M1614" s="5">
        <v>642.21047318612</v>
      </c>
      <c r="N1614" s="5">
        <v>11.193210861631721</v>
      </c>
      <c r="O1614" s="5">
        <v>0</v>
      </c>
      <c r="P1614" s="5">
        <v>0.85698020659367857</v>
      </c>
      <c r="Q1614" s="5">
        <v>14.743634260241514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f t="shared" si="119"/>
        <v>684.56365555859747</v>
      </c>
      <c r="Z1614" s="5">
        <v>15.55935704401055</v>
      </c>
      <c r="AA1614" s="5">
        <v>0</v>
      </c>
      <c r="AB1614" s="5">
        <f>VLOOKUP($E1614,Parametros!$B$3:$F$14,2,FALSE)</f>
        <v>9</v>
      </c>
      <c r="AC1614" s="5" t="str">
        <f>VLOOKUP($E1614,Parametros!$B$3:$F$14,4,FALSE)</f>
        <v>20229</v>
      </c>
      <c r="AD1614" s="5" t="str">
        <f>VLOOKUP($E1614,Parametros!$B$3:$F$14,5,FALSE)</f>
        <v>2022-9-01</v>
      </c>
      <c r="AE1614" s="5">
        <v>0</v>
      </c>
      <c r="AF1614" t="s">
        <v>438</v>
      </c>
      <c r="AG1614" t="s">
        <v>439</v>
      </c>
      <c r="AH1614" s="40">
        <f t="shared" si="120"/>
        <v>1036.216769466007</v>
      </c>
      <c r="AJ1614" t="str">
        <f t="shared" si="121"/>
        <v>INSERT INTO TABLA_PRESUPUESTO VALUES ('VSR','80130-C','14005147-18',2022,'Septiembre',53.517539,'USD',4281.403155,2334.269772,0,214.070158,12.2828,642.210473,11.193211,0,0.85698,14.743634,0,0,0,0,0,0,0,684.563656,15.559357,0,9,'20229','2022-9-01');</v>
      </c>
    </row>
    <row r="1615" spans="1:36" x14ac:dyDescent="0.2">
      <c r="A1615" s="7" t="s">
        <v>117</v>
      </c>
      <c r="B1615" t="s">
        <v>75</v>
      </c>
      <c r="C1615" t="s">
        <v>288</v>
      </c>
      <c r="D1615">
        <v>2022</v>
      </c>
      <c r="E1615" t="s">
        <v>53</v>
      </c>
      <c r="F1615" s="5">
        <v>53.517539432176662</v>
      </c>
      <c r="G1615" t="s">
        <v>134</v>
      </c>
      <c r="H1615" s="5">
        <v>4281.4031545741327</v>
      </c>
      <c r="I1615" s="5">
        <v>737.06173015687716</v>
      </c>
      <c r="J1615" s="5">
        <v>0</v>
      </c>
      <c r="K1615" s="5">
        <v>214.07015772870665</v>
      </c>
      <c r="L1615" s="5">
        <v>12.282799828635982</v>
      </c>
      <c r="M1615" s="5">
        <v>642.21047318612</v>
      </c>
      <c r="N1615" s="5">
        <v>11.193210861631721</v>
      </c>
      <c r="O1615" s="5">
        <v>0</v>
      </c>
      <c r="P1615" s="5">
        <v>0.85698020659367857</v>
      </c>
      <c r="Q1615" s="5">
        <v>14.743634260241514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f t="shared" si="119"/>
        <v>684.56365555859747</v>
      </c>
      <c r="Z1615" s="5">
        <v>15.55935704401055</v>
      </c>
      <c r="AA1615" s="5">
        <v>0</v>
      </c>
      <c r="AB1615" s="5">
        <f>VLOOKUP($E1615,Parametros!$B$3:$F$14,2,FALSE)</f>
        <v>9</v>
      </c>
      <c r="AC1615" s="5" t="str">
        <f>VLOOKUP($E1615,Parametros!$B$3:$F$14,4,FALSE)</f>
        <v>20229</v>
      </c>
      <c r="AD1615" s="5" t="str">
        <f>VLOOKUP($E1615,Parametros!$B$3:$F$14,5,FALSE)</f>
        <v>2022-9-01</v>
      </c>
      <c r="AE1615" s="5">
        <v>0</v>
      </c>
      <c r="AF1615" t="s">
        <v>438</v>
      </c>
      <c r="AG1615" t="s">
        <v>439</v>
      </c>
      <c r="AH1615" s="40">
        <f t="shared" si="120"/>
        <v>2633.4248113013155</v>
      </c>
      <c r="AJ1615" t="str">
        <f t="shared" si="121"/>
        <v>INSERT INTO TABLA_PRESUPUESTO VALUES ('VSR','80130-C','14005148-16',2022,'Septiembre',53.517539,'USD',4281.403155,737.06173,0,214.070158,12.2828,642.210473,11.193211,0,0.85698,14.743634,0,0,0,0,0,0,0,684.563656,15.559357,0,9,'20229','2022-9-01');</v>
      </c>
    </row>
    <row r="1616" spans="1:36" x14ac:dyDescent="0.2">
      <c r="A1616" s="7" t="s">
        <v>117</v>
      </c>
      <c r="B1616" t="s">
        <v>75</v>
      </c>
      <c r="C1616" t="s">
        <v>289</v>
      </c>
      <c r="D1616">
        <v>2022</v>
      </c>
      <c r="E1616" t="s">
        <v>53</v>
      </c>
      <c r="F1616" s="5">
        <v>322.19743127534935</v>
      </c>
      <c r="G1616" t="s">
        <v>134</v>
      </c>
      <c r="H1616" s="5">
        <v>19331.845876520962</v>
      </c>
      <c r="I1616" s="5">
        <v>8350.4908542643407</v>
      </c>
      <c r="J1616" s="5">
        <v>0</v>
      </c>
      <c r="K1616" s="5">
        <v>966.59229382604804</v>
      </c>
      <c r="L1616" s="5">
        <v>73.947468356073784</v>
      </c>
      <c r="M1616" s="5">
        <v>2899.7768814781439</v>
      </c>
      <c r="N1616" s="5">
        <v>67.387698044517506</v>
      </c>
      <c r="O1616" s="5">
        <v>0</v>
      </c>
      <c r="P1616" s="5">
        <v>5.1593706315333714</v>
      </c>
      <c r="Q1616" s="5">
        <v>66.572022042417061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f t="shared" si="119"/>
        <v>3132.5696523595325</v>
      </c>
      <c r="Z1616" s="5">
        <v>93.673680162920675</v>
      </c>
      <c r="AA1616" s="5">
        <v>0</v>
      </c>
      <c r="AB1616" s="5">
        <f>VLOOKUP($E1616,Parametros!$B$3:$F$14,2,FALSE)</f>
        <v>9</v>
      </c>
      <c r="AC1616" s="5" t="str">
        <f>VLOOKUP($E1616,Parametros!$B$3:$F$14,4,FALSE)</f>
        <v>20229</v>
      </c>
      <c r="AD1616" s="5" t="str">
        <f>VLOOKUP($E1616,Parametros!$B$3:$F$14,5,FALSE)</f>
        <v>2022-9-01</v>
      </c>
      <c r="AE1616" s="5">
        <v>0</v>
      </c>
      <c r="AF1616" t="s">
        <v>438</v>
      </c>
      <c r="AG1616" t="s">
        <v>439</v>
      </c>
      <c r="AH1616" s="40">
        <f t="shared" si="120"/>
        <v>6808.2456077149682</v>
      </c>
      <c r="AJ1616" t="str">
        <f t="shared" si="121"/>
        <v>INSERT INTO TABLA_PRESUPUESTO VALUES ('VSR','80130-C','14005141-20',2022,'Septiembre',322.197431,'USD',19331.845877,8350.490854,0,966.592294,73.947468,2899.776881,67.387698,0,5.159371,66.572022,0,0,0,0,0,0,0,3132.569652,93.67368,0,9,'20229','2022-9-01');</v>
      </c>
    </row>
    <row r="1617" spans="1:36" x14ac:dyDescent="0.2">
      <c r="A1617" s="7" t="s">
        <v>117</v>
      </c>
      <c r="B1617" t="s">
        <v>75</v>
      </c>
      <c r="C1617" t="s">
        <v>290</v>
      </c>
      <c r="D1617">
        <v>2022</v>
      </c>
      <c r="E1617" t="s">
        <v>53</v>
      </c>
      <c r="F1617" s="5">
        <v>111.67690626408292</v>
      </c>
      <c r="G1617" t="s">
        <v>134</v>
      </c>
      <c r="H1617" s="5">
        <v>6700.6143758449753</v>
      </c>
      <c r="I1617" s="5">
        <v>2740.9181814280719</v>
      </c>
      <c r="J1617" s="5">
        <v>0</v>
      </c>
      <c r="K1617" s="5">
        <v>335.03071879224876</v>
      </c>
      <c r="L1617" s="5">
        <v>25.630944540367938</v>
      </c>
      <c r="M1617" s="5">
        <v>1005.0921563767463</v>
      </c>
      <c r="N1617" s="5">
        <v>23.357261440853943</v>
      </c>
      <c r="O1617" s="5">
        <v>0</v>
      </c>
      <c r="P1617" s="5">
        <v>1.7882903290653798</v>
      </c>
      <c r="Q1617" s="5">
        <v>23.074539843515733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f t="shared" si="119"/>
        <v>1085.7804981483464</v>
      </c>
      <c r="Z1617" s="5">
        <v>32.468250158164864</v>
      </c>
      <c r="AA1617" s="5">
        <v>0</v>
      </c>
      <c r="AB1617" s="5">
        <f>VLOOKUP($E1617,Parametros!$B$3:$F$14,2,FALSE)</f>
        <v>9</v>
      </c>
      <c r="AC1617" s="5" t="str">
        <f>VLOOKUP($E1617,Parametros!$B$3:$F$14,4,FALSE)</f>
        <v>20229</v>
      </c>
      <c r="AD1617" s="5" t="str">
        <f>VLOOKUP($E1617,Parametros!$B$3:$F$14,5,FALSE)</f>
        <v>2022-9-01</v>
      </c>
      <c r="AE1617" s="5">
        <v>0</v>
      </c>
      <c r="AF1617" t="s">
        <v>438</v>
      </c>
      <c r="AG1617" t="s">
        <v>439</v>
      </c>
      <c r="AH1617" s="40">
        <f t="shared" si="120"/>
        <v>2513.2540329359399</v>
      </c>
      <c r="AJ1617" t="str">
        <f t="shared" si="121"/>
        <v>INSERT INTO TABLA_PRESUPUESTO VALUES ('VSR','80130-C','14005142-20',2022,'Septiembre',111.676906,'USD',6700.614376,2740.918181,0,335.030719,25.630945,1005.092156,23.357261,0,1.78829,23.07454,0,0,0,0,0,0,0,1085.780498,32.46825,0,9,'20229','2022-9-01');</v>
      </c>
    </row>
    <row r="1618" spans="1:36" x14ac:dyDescent="0.2">
      <c r="A1618" s="7" t="s">
        <v>117</v>
      </c>
      <c r="B1618" t="s">
        <v>75</v>
      </c>
      <c r="C1618" t="s">
        <v>191</v>
      </c>
      <c r="D1618">
        <v>2022</v>
      </c>
      <c r="E1618" t="s">
        <v>53</v>
      </c>
      <c r="F1618" s="5">
        <v>54.063636773321321</v>
      </c>
      <c r="G1618" t="s">
        <v>134</v>
      </c>
      <c r="H1618" s="5">
        <v>3243.818206399279</v>
      </c>
      <c r="I1618" s="5">
        <v>2107.1242039917724</v>
      </c>
      <c r="J1618" s="5">
        <v>0</v>
      </c>
      <c r="K1618" s="5">
        <v>162.19091031996396</v>
      </c>
      <c r="L1618" s="5">
        <v>12.40813452076492</v>
      </c>
      <c r="M1618" s="5">
        <v>486.57273095989189</v>
      </c>
      <c r="N1618" s="5">
        <v>11.307427298995309</v>
      </c>
      <c r="O1618" s="5">
        <v>0</v>
      </c>
      <c r="P1618" s="5">
        <v>0.86572490257932833</v>
      </c>
      <c r="Q1618" s="5">
        <v>11.170559630846249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f t="shared" si="119"/>
        <v>525.63456878575198</v>
      </c>
      <c r="Z1618" s="5">
        <v>15.718125993439228</v>
      </c>
      <c r="AA1618" s="5">
        <v>0</v>
      </c>
      <c r="AB1618" s="5">
        <f>VLOOKUP($E1618,Parametros!$B$3:$F$14,2,FALSE)</f>
        <v>9</v>
      </c>
      <c r="AC1618" s="5" t="str">
        <f>VLOOKUP($E1618,Parametros!$B$3:$F$14,4,FALSE)</f>
        <v>20229</v>
      </c>
      <c r="AD1618" s="5" t="str">
        <f>VLOOKUP($E1618,Parametros!$B$3:$F$14,5,FALSE)</f>
        <v>2022-9-01</v>
      </c>
      <c r="AE1618" s="5">
        <v>0</v>
      </c>
      <c r="AF1618" t="s">
        <v>438</v>
      </c>
      <c r="AG1618" t="s">
        <v>439</v>
      </c>
      <c r="AH1618" s="40">
        <f t="shared" si="120"/>
        <v>436.4603887810257</v>
      </c>
      <c r="AJ1618" t="str">
        <f t="shared" si="121"/>
        <v>INSERT INTO TABLA_PRESUPUESTO VALUES ('VSR','80130-C','14005143-17',2022,'Septiembre',54.063637,'USD',3243.818206,2107.124204,0,162.19091,12.408135,486.572731,11.307427,0,0.865725,11.17056,0,0,0,0,0,0,0,525.634569,15.718126,0,9,'20229','2022-9-01');</v>
      </c>
    </row>
    <row r="1619" spans="1:36" x14ac:dyDescent="0.2">
      <c r="A1619" s="7" t="s">
        <v>117</v>
      </c>
      <c r="B1619" t="s">
        <v>75</v>
      </c>
      <c r="C1619" t="s">
        <v>291</v>
      </c>
      <c r="D1619">
        <v>2022</v>
      </c>
      <c r="E1619" t="s">
        <v>53</v>
      </c>
      <c r="F1619" s="5">
        <v>160.27956962595763</v>
      </c>
      <c r="G1619" t="s">
        <v>134</v>
      </c>
      <c r="H1619" s="5">
        <v>8013.9784812978814</v>
      </c>
      <c r="I1619" s="5">
        <v>2889.6557040287544</v>
      </c>
      <c r="J1619" s="5">
        <v>0</v>
      </c>
      <c r="K1619" s="5">
        <v>400.69892406489407</v>
      </c>
      <c r="L1619" s="5">
        <v>36.785732139843468</v>
      </c>
      <c r="M1619" s="5">
        <v>1202.0967721946822</v>
      </c>
      <c r="N1619" s="5">
        <v>33.522524366213354</v>
      </c>
      <c r="O1619" s="5">
        <v>0</v>
      </c>
      <c r="P1619" s="5">
        <v>2.5665682717882108</v>
      </c>
      <c r="Q1619" s="5">
        <v>27.597300098092369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f t="shared" si="119"/>
        <v>1312.3818515880932</v>
      </c>
      <c r="Z1619" s="5">
        <v>46.598686657317309</v>
      </c>
      <c r="AA1619" s="5">
        <v>0</v>
      </c>
      <c r="AB1619" s="5">
        <f>VLOOKUP($E1619,Parametros!$B$3:$F$14,2,FALSE)</f>
        <v>9</v>
      </c>
      <c r="AC1619" s="5" t="str">
        <f>VLOOKUP($E1619,Parametros!$B$3:$F$14,4,FALSE)</f>
        <v>20229</v>
      </c>
      <c r="AD1619" s="5" t="str">
        <f>VLOOKUP($E1619,Parametros!$B$3:$F$14,5,FALSE)</f>
        <v>2022-9-01</v>
      </c>
      <c r="AE1619" s="5">
        <v>0</v>
      </c>
      <c r="AF1619" t="s">
        <v>438</v>
      </c>
      <c r="AG1619" t="s">
        <v>439</v>
      </c>
      <c r="AH1619" s="40">
        <f t="shared" si="120"/>
        <v>3374.4562694762967</v>
      </c>
      <c r="AJ1619" t="str">
        <f t="shared" si="121"/>
        <v>INSERT INTO TABLA_PRESUPUESTO VALUES ('VSR','80130-C','14005114-20',2022,'Septiembre',160.27957,'USD',8013.978481,2889.655704,0,400.698924,36.785732,1202.096772,33.522524,0,2.566568,27.5973,0,0,0,0,0,0,0,1312.381852,46.598687,0,9,'20229','2022-9-01');</v>
      </c>
    </row>
    <row r="1620" spans="1:36" x14ac:dyDescent="0.2">
      <c r="A1620" s="7" t="s">
        <v>117</v>
      </c>
      <c r="B1620" t="s">
        <v>75</v>
      </c>
      <c r="C1620" t="s">
        <v>292</v>
      </c>
      <c r="D1620">
        <v>2022</v>
      </c>
      <c r="E1620" t="s">
        <v>53</v>
      </c>
      <c r="F1620" s="5">
        <v>113.86129562866155</v>
      </c>
      <c r="G1620" t="s">
        <v>134</v>
      </c>
      <c r="H1620" s="5">
        <v>5693.0647814330778</v>
      </c>
      <c r="I1620" s="5">
        <v>2286.3708485462103</v>
      </c>
      <c r="J1620" s="5">
        <v>0</v>
      </c>
      <c r="K1620" s="5">
        <v>284.6532390716539</v>
      </c>
      <c r="L1620" s="5">
        <v>26.132283308883693</v>
      </c>
      <c r="M1620" s="5">
        <v>853.95971721496164</v>
      </c>
      <c r="N1620" s="5">
        <v>23.814127190308298</v>
      </c>
      <c r="O1620" s="5">
        <v>0</v>
      </c>
      <c r="P1620" s="5">
        <v>1.823269113007979</v>
      </c>
      <c r="Q1620" s="5">
        <v>19.604896321813492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f t="shared" si="119"/>
        <v>932.30533579597102</v>
      </c>
      <c r="Z1620" s="5">
        <v>33.103325955879576</v>
      </c>
      <c r="AA1620" s="5">
        <v>0</v>
      </c>
      <c r="AB1620" s="5">
        <f>VLOOKUP($E1620,Parametros!$B$3:$F$14,2,FALSE)</f>
        <v>9</v>
      </c>
      <c r="AC1620" s="5" t="str">
        <f>VLOOKUP($E1620,Parametros!$B$3:$F$14,4,FALSE)</f>
        <v>20229</v>
      </c>
      <c r="AD1620" s="5" t="str">
        <f>VLOOKUP($E1620,Parametros!$B$3:$F$14,5,FALSE)</f>
        <v>2022-9-01</v>
      </c>
      <c r="AE1620" s="5">
        <v>0</v>
      </c>
      <c r="AF1620" t="s">
        <v>438</v>
      </c>
      <c r="AG1620" t="s">
        <v>439</v>
      </c>
      <c r="AH1620" s="40">
        <f t="shared" si="120"/>
        <v>2163.6030747103591</v>
      </c>
      <c r="AJ1620" t="str">
        <f t="shared" si="121"/>
        <v>INSERT INTO TABLA_PRESUPUESTO VALUES ('VSR','80130-C','14005116-20',2022,'Septiembre',113.861296,'USD',5693.064781,2286.370849,0,284.653239,26.132283,853.959717,23.814127,0,1.823269,19.604896,0,0,0,0,0,0,0,932.305336,33.103326,0,9,'20229','2022-9-01');</v>
      </c>
    </row>
    <row r="1621" spans="1:36" x14ac:dyDescent="0.2">
      <c r="A1621" s="7" t="s">
        <v>117</v>
      </c>
      <c r="B1621" t="s">
        <v>75</v>
      </c>
      <c r="C1621" t="s">
        <v>293</v>
      </c>
      <c r="D1621">
        <v>2022</v>
      </c>
      <c r="E1621" t="s">
        <v>53</v>
      </c>
      <c r="F1621" s="5">
        <v>173.65895448400181</v>
      </c>
      <c r="G1621" t="s">
        <v>134</v>
      </c>
      <c r="H1621" s="5">
        <v>8682.9477242000903</v>
      </c>
      <c r="I1621" s="5">
        <v>3332.1950978477707</v>
      </c>
      <c r="J1621" s="5">
        <v>0</v>
      </c>
      <c r="K1621" s="5">
        <v>434.14738621000453</v>
      </c>
      <c r="L1621" s="5">
        <v>39.856432097002468</v>
      </c>
      <c r="M1621" s="5">
        <v>1302.4421586300136</v>
      </c>
      <c r="N1621" s="5">
        <v>36.320827081621296</v>
      </c>
      <c r="O1621" s="5">
        <v>0</v>
      </c>
      <c r="P1621" s="5">
        <v>2.7808133234366301</v>
      </c>
      <c r="Q1621" s="5">
        <v>29.900992951255109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f t="shared" si="119"/>
        <v>1421.9333179046466</v>
      </c>
      <c r="Z1621" s="5">
        <v>50.488525918319951</v>
      </c>
      <c r="AA1621" s="5">
        <v>0</v>
      </c>
      <c r="AB1621" s="5">
        <f>VLOOKUP($E1621,Parametros!$B$3:$F$14,2,FALSE)</f>
        <v>9</v>
      </c>
      <c r="AC1621" s="5" t="str">
        <f>VLOOKUP($E1621,Parametros!$B$3:$F$14,4,FALSE)</f>
        <v>20229</v>
      </c>
      <c r="AD1621" s="5" t="str">
        <f>VLOOKUP($E1621,Parametros!$B$3:$F$14,5,FALSE)</f>
        <v>2022-9-01</v>
      </c>
      <c r="AE1621" s="5">
        <v>0</v>
      </c>
      <c r="AF1621" t="s">
        <v>438</v>
      </c>
      <c r="AG1621" t="s">
        <v>439</v>
      </c>
      <c r="AH1621" s="40">
        <f t="shared" si="120"/>
        <v>3454.8154901406665</v>
      </c>
      <c r="AJ1621" t="str">
        <f t="shared" si="121"/>
        <v>INSERT INTO TABLA_PRESUPUESTO VALUES ('VSR','80130-C','14005115-20',2022,'Septiembre',173.658954,'USD',8682.947724,3332.195098,0,434.147386,39.856432,1302.442159,36.320827,0,2.780813,29.900993,0,0,0,0,0,0,0,1421.933318,50.488526,0,9,'20229','2022-9-01');</v>
      </c>
    </row>
    <row r="1622" spans="1:36" x14ac:dyDescent="0.2">
      <c r="A1622" s="7" t="s">
        <v>117</v>
      </c>
      <c r="B1622" t="s">
        <v>75</v>
      </c>
      <c r="C1622" t="s">
        <v>294</v>
      </c>
      <c r="D1622">
        <v>2022</v>
      </c>
      <c r="E1622" t="s">
        <v>53</v>
      </c>
      <c r="F1622" s="5">
        <v>22.428997939869959</v>
      </c>
      <c r="G1622" t="s">
        <v>134</v>
      </c>
      <c r="H1622" s="5">
        <v>2355.0447836863455</v>
      </c>
      <c r="I1622" s="5">
        <v>1233.8839055364156</v>
      </c>
      <c r="J1622" s="5">
        <v>0</v>
      </c>
      <c r="K1622" s="5">
        <v>117.75223918431729</v>
      </c>
      <c r="L1622" s="5">
        <v>5.1476748552956924</v>
      </c>
      <c r="M1622" s="5">
        <v>353.25671755295184</v>
      </c>
      <c r="N1622" s="5">
        <v>4.6910322488616902</v>
      </c>
      <c r="O1622" s="5">
        <v>0</v>
      </c>
      <c r="P1622" s="5">
        <v>0.35915715655347313</v>
      </c>
      <c r="Q1622" s="5">
        <v>8.1099391259300422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f t="shared" si="119"/>
        <v>372.93771365011781</v>
      </c>
      <c r="Z1622" s="5">
        <v>6.5208675658207484</v>
      </c>
      <c r="AA1622" s="5">
        <v>0</v>
      </c>
      <c r="AB1622" s="5">
        <f>VLOOKUP($E1622,Parametros!$B$3:$F$14,2,FALSE)</f>
        <v>9</v>
      </c>
      <c r="AC1622" s="5" t="str">
        <f>VLOOKUP($E1622,Parametros!$B$3:$F$14,4,FALSE)</f>
        <v>20229</v>
      </c>
      <c r="AD1622" s="5" t="str">
        <f>VLOOKUP($E1622,Parametros!$B$3:$F$14,5,FALSE)</f>
        <v>2022-9-01</v>
      </c>
      <c r="AE1622" s="5">
        <v>0</v>
      </c>
      <c r="AF1622" t="s">
        <v>438</v>
      </c>
      <c r="AG1622" t="s">
        <v>439</v>
      </c>
      <c r="AH1622" s="40">
        <f t="shared" si="120"/>
        <v>625.32325046019923</v>
      </c>
      <c r="AJ1622" t="str">
        <f t="shared" si="121"/>
        <v>INSERT INTO TABLA_PRESUPUESTO VALUES ('VSR','80130-C','14005122-18',2022,'Septiembre',22.428998,'USD',2355.044784,1233.883906,0,117.752239,5.147675,353.256718,4.691032,0,0.359157,8.109939,0,0,0,0,0,0,0,372.937714,6.520868,0,9,'20229','2022-9-01');</v>
      </c>
    </row>
    <row r="1623" spans="1:36" x14ac:dyDescent="0.2">
      <c r="A1623" s="7" t="s">
        <v>117</v>
      </c>
      <c r="B1623" t="s">
        <v>75</v>
      </c>
      <c r="C1623" t="s">
        <v>295</v>
      </c>
      <c r="D1623">
        <v>2022</v>
      </c>
      <c r="E1623" t="s">
        <v>53</v>
      </c>
      <c r="F1623" s="5">
        <v>290.52378548895905</v>
      </c>
      <c r="G1623" t="s">
        <v>134</v>
      </c>
      <c r="H1623" s="5">
        <v>10749.380063091485</v>
      </c>
      <c r="I1623" s="5">
        <v>4873.5053322305348</v>
      </c>
      <c r="J1623" s="5">
        <v>0</v>
      </c>
      <c r="K1623" s="5">
        <v>537.46900315457424</v>
      </c>
      <c r="L1623" s="5">
        <v>66.678056212595337</v>
      </c>
      <c r="M1623" s="5">
        <v>1612.4070094637227</v>
      </c>
      <c r="N1623" s="5">
        <v>60.763144677429345</v>
      </c>
      <c r="O1623" s="5">
        <v>0</v>
      </c>
      <c r="P1623" s="5">
        <v>4.6521782643656842</v>
      </c>
      <c r="Q1623" s="5">
        <v>37.01705316053495</v>
      </c>
      <c r="R1623" s="5">
        <v>0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f t="shared" si="119"/>
        <v>1799.3044666621099</v>
      </c>
      <c r="Z1623" s="5">
        <v>84.465081096057276</v>
      </c>
      <c r="AA1623" s="5">
        <v>0</v>
      </c>
      <c r="AB1623" s="5">
        <f>VLOOKUP($E1623,Parametros!$B$3:$F$14,2,FALSE)</f>
        <v>9</v>
      </c>
      <c r="AC1623" s="5" t="str">
        <f>VLOOKUP($E1623,Parametros!$B$3:$F$14,4,FALSE)</f>
        <v>20229</v>
      </c>
      <c r="AD1623" s="5" t="str">
        <f>VLOOKUP($E1623,Parametros!$B$3:$F$14,5,FALSE)</f>
        <v>2022-9-01</v>
      </c>
      <c r="AE1623" s="5">
        <v>0</v>
      </c>
      <c r="AF1623" t="s">
        <v>438</v>
      </c>
      <c r="AG1623" t="s">
        <v>439</v>
      </c>
      <c r="AH1623" s="40">
        <f t="shared" si="120"/>
        <v>3472.4232048316699</v>
      </c>
      <c r="AJ1623" t="str">
        <f t="shared" si="121"/>
        <v>INSERT INTO TABLA_PRESUPUESTO VALUES ('VSR','80130-C','14005113-20',2022,'Septiembre',290.523785,'USD',10749.380063,4873.505332,0,537.469003,66.678056,1612.407009,60.763145,0,4.652178,37.017053,0,0,0,0,0,0,0,1799.304467,84.465081,0,9,'20229','2022-9-01');</v>
      </c>
    </row>
    <row r="1624" spans="1:36" x14ac:dyDescent="0.2">
      <c r="A1624" s="7" t="s">
        <v>117</v>
      </c>
      <c r="B1624" t="s">
        <v>75</v>
      </c>
      <c r="C1624" t="s">
        <v>296</v>
      </c>
      <c r="D1624">
        <v>2022</v>
      </c>
      <c r="E1624" t="s">
        <v>53</v>
      </c>
      <c r="F1624" s="5">
        <v>549.21789737977213</v>
      </c>
      <c r="G1624" t="s">
        <v>134</v>
      </c>
      <c r="H1624" s="5">
        <v>20321.06220305157</v>
      </c>
      <c r="I1624" s="5">
        <v>7955.8164878952721</v>
      </c>
      <c r="J1624" s="5">
        <v>0</v>
      </c>
      <c r="K1624" s="5">
        <v>1016.0531101525785</v>
      </c>
      <c r="L1624" s="5">
        <v>126.05089036967537</v>
      </c>
      <c r="M1624" s="5">
        <v>3048.159330457735</v>
      </c>
      <c r="N1624" s="5">
        <v>114.86910271995234</v>
      </c>
      <c r="O1624" s="5">
        <v>0</v>
      </c>
      <c r="P1624" s="5">
        <v>8.7946656769963507</v>
      </c>
      <c r="Q1624" s="5">
        <v>69.978532290592369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f t="shared" si="119"/>
        <v>3401.4778317135479</v>
      </c>
      <c r="Z1624" s="5">
        <v>159.67620056827153</v>
      </c>
      <c r="AA1624" s="5">
        <v>0</v>
      </c>
      <c r="AB1624" s="5">
        <f>VLOOKUP($E1624,Parametros!$B$3:$F$14,2,FALSE)</f>
        <v>9</v>
      </c>
      <c r="AC1624" s="5" t="str">
        <f>VLOOKUP($E1624,Parametros!$B$3:$F$14,4,FALSE)</f>
        <v>20229</v>
      </c>
      <c r="AD1624" s="5" t="str">
        <f>VLOOKUP($E1624,Parametros!$B$3:$F$14,5,FALSE)</f>
        <v>2022-9-01</v>
      </c>
      <c r="AE1624" s="5">
        <v>0</v>
      </c>
      <c r="AF1624" t="s">
        <v>438</v>
      </c>
      <c r="AG1624" t="s">
        <v>439</v>
      </c>
      <c r="AH1624" s="40">
        <f t="shared" si="120"/>
        <v>7821.6638829204958</v>
      </c>
      <c r="AJ1624" t="str">
        <f t="shared" si="121"/>
        <v>INSERT INTO TABLA_PRESUPUESTO VALUES ('VSR','80130-C','14005107-20',2022,'Septiembre',549.217897,'USD',20321.062203,7955.816488,0,1016.05311,126.05089,3048.15933,114.869103,0,8.794666,69.978532,0,0,0,0,0,0,0,3401.477832,159.676201,0,9,'20229','2022-9-01');</v>
      </c>
    </row>
    <row r="1625" spans="1:36" x14ac:dyDescent="0.2">
      <c r="A1625" s="7" t="s">
        <v>117</v>
      </c>
      <c r="B1625" t="s">
        <v>75</v>
      </c>
      <c r="C1625" t="s">
        <v>297</v>
      </c>
      <c r="D1625">
        <v>2022</v>
      </c>
      <c r="E1625" t="s">
        <v>53</v>
      </c>
      <c r="F1625" s="5">
        <v>304.56628854696459</v>
      </c>
      <c r="G1625" t="s">
        <v>134</v>
      </c>
      <c r="H1625" s="5">
        <v>11268.95267623769</v>
      </c>
      <c r="I1625" s="5">
        <v>4588.4099355285925</v>
      </c>
      <c r="J1625" s="5">
        <v>0</v>
      </c>
      <c r="K1625" s="5">
        <v>563.44763381188454</v>
      </c>
      <c r="L1625" s="5">
        <v>69.900948295910894</v>
      </c>
      <c r="M1625" s="5">
        <v>1690.3429014356534</v>
      </c>
      <c r="N1625" s="5">
        <v>63.700138781064489</v>
      </c>
      <c r="O1625" s="5">
        <v>0</v>
      </c>
      <c r="P1625" s="5">
        <v>4.8770418754252498</v>
      </c>
      <c r="Q1625" s="5">
        <v>38.806276997510324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f t="shared" si="119"/>
        <v>1886.2740703138768</v>
      </c>
      <c r="Z1625" s="5">
        <v>88.547711224223306</v>
      </c>
      <c r="AA1625" s="5">
        <v>0</v>
      </c>
      <c r="AB1625" s="5">
        <f>VLOOKUP($E1625,Parametros!$B$3:$F$14,2,FALSE)</f>
        <v>9</v>
      </c>
      <c r="AC1625" s="5" t="str">
        <f>VLOOKUP($E1625,Parametros!$B$3:$F$14,4,FALSE)</f>
        <v>20229</v>
      </c>
      <c r="AD1625" s="5" t="str">
        <f>VLOOKUP($E1625,Parametros!$B$3:$F$14,5,FALSE)</f>
        <v>2022-9-01</v>
      </c>
      <c r="AE1625" s="5">
        <v>0</v>
      </c>
      <c r="AF1625" t="s">
        <v>438</v>
      </c>
      <c r="AG1625" t="s">
        <v>439</v>
      </c>
      <c r="AH1625" s="40">
        <f t="shared" si="120"/>
        <v>4160.9200882874247</v>
      </c>
      <c r="AJ1625" t="str">
        <f t="shared" si="121"/>
        <v>INSERT INTO TABLA_PRESUPUESTO VALUES ('VSR','80130-C','14005111-20',2022,'Septiembre',304.566289,'USD',11268.952676,4588.409936,0,563.447634,69.900948,1690.342901,63.700139,0,4.877042,38.806277,0,0,0,0,0,0,0,1886.27407,88.547711,0,9,'20229','2022-9-01');</v>
      </c>
    </row>
    <row r="1626" spans="1:36" x14ac:dyDescent="0.2">
      <c r="A1626" s="7" t="s">
        <v>117</v>
      </c>
      <c r="B1626" t="s">
        <v>75</v>
      </c>
      <c r="C1626" t="s">
        <v>298</v>
      </c>
      <c r="D1626">
        <v>2022</v>
      </c>
      <c r="E1626" t="s">
        <v>53</v>
      </c>
      <c r="F1626" s="5">
        <v>213.75810210519543</v>
      </c>
      <c r="G1626" t="s">
        <v>134</v>
      </c>
      <c r="H1626" s="5">
        <v>7909.0497778922308</v>
      </c>
      <c r="I1626" s="5">
        <v>2909.1747863561386</v>
      </c>
      <c r="J1626" s="5">
        <v>0</v>
      </c>
      <c r="K1626" s="5">
        <v>395.45248889461158</v>
      </c>
      <c r="L1626" s="5">
        <v>49.059579490470256</v>
      </c>
      <c r="M1626" s="5">
        <v>1186.3574666838347</v>
      </c>
      <c r="N1626" s="5">
        <v>44.707576910890545</v>
      </c>
      <c r="O1626" s="5">
        <v>0</v>
      </c>
      <c r="P1626" s="5">
        <v>3.4229238572400575</v>
      </c>
      <c r="Q1626" s="5">
        <v>27.23596285173624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f t="shared" si="119"/>
        <v>1323.8706333657844</v>
      </c>
      <c r="Z1626" s="5">
        <v>62.146703062082956</v>
      </c>
      <c r="AA1626" s="5">
        <v>0</v>
      </c>
      <c r="AB1626" s="5">
        <f>VLOOKUP($E1626,Parametros!$B$3:$F$14,2,FALSE)</f>
        <v>9</v>
      </c>
      <c r="AC1626" s="5" t="str">
        <f>VLOOKUP($E1626,Parametros!$B$3:$F$14,4,FALSE)</f>
        <v>20229</v>
      </c>
      <c r="AD1626" s="5" t="str">
        <f>VLOOKUP($E1626,Parametros!$B$3:$F$14,5,FALSE)</f>
        <v>2022-9-01</v>
      </c>
      <c r="AE1626" s="5">
        <v>0</v>
      </c>
      <c r="AF1626" t="s">
        <v>438</v>
      </c>
      <c r="AG1626" t="s">
        <v>439</v>
      </c>
      <c r="AH1626" s="40">
        <f t="shared" si="120"/>
        <v>3231.4922897852261</v>
      </c>
      <c r="AJ1626" t="str">
        <f t="shared" si="121"/>
        <v>INSERT INTO TABLA_PRESUPUESTO VALUES ('VSR','80130-C','14005109-20',2022,'Septiembre',213.758102,'USD',7909.049778,2909.174786,0,395.452489,49.059579,1186.357467,44.707577,0,3.422924,27.235963,0,0,0,0,0,0,0,1323.870633,62.146703,0,9,'20229','2022-9-01');</v>
      </c>
    </row>
    <row r="1627" spans="1:36" x14ac:dyDescent="0.2">
      <c r="A1627" s="7" t="s">
        <v>117</v>
      </c>
      <c r="B1627" t="s">
        <v>75</v>
      </c>
      <c r="C1627" t="s">
        <v>299</v>
      </c>
      <c r="D1627">
        <v>2022</v>
      </c>
      <c r="E1627" t="s">
        <v>53</v>
      </c>
      <c r="F1627" s="5">
        <v>338.58035150968908</v>
      </c>
      <c r="G1627" t="s">
        <v>134</v>
      </c>
      <c r="H1627" s="5">
        <v>12527.473005858496</v>
      </c>
      <c r="I1627" s="5">
        <v>5967.5436374879855</v>
      </c>
      <c r="J1627" s="5">
        <v>0</v>
      </c>
      <c r="K1627" s="5">
        <v>626.37365029292482</v>
      </c>
      <c r="L1627" s="5">
        <v>77.707509119941918</v>
      </c>
      <c r="M1627" s="5">
        <v>1879.1209508787742</v>
      </c>
      <c r="N1627" s="5">
        <v>70.814191165425171</v>
      </c>
      <c r="O1627" s="5">
        <v>0</v>
      </c>
      <c r="P1627" s="5">
        <v>5.4217115111028642</v>
      </c>
      <c r="Q1627" s="5">
        <v>43.140174735961772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f t="shared" si="119"/>
        <v>2096.933776937045</v>
      </c>
      <c r="Z1627" s="5">
        <v>98.436748645781023</v>
      </c>
      <c r="AA1627" s="5">
        <v>0</v>
      </c>
      <c r="AB1627" s="5">
        <f>VLOOKUP($E1627,Parametros!$B$3:$F$14,2,FALSE)</f>
        <v>9</v>
      </c>
      <c r="AC1627" s="5" t="str">
        <f>VLOOKUP($E1627,Parametros!$B$3:$F$14,4,FALSE)</f>
        <v>20229</v>
      </c>
      <c r="AD1627" s="5" t="str">
        <f>VLOOKUP($E1627,Parametros!$B$3:$F$14,5,FALSE)</f>
        <v>2022-9-01</v>
      </c>
      <c r="AE1627" s="5">
        <v>0</v>
      </c>
      <c r="AF1627" t="s">
        <v>438</v>
      </c>
      <c r="AG1627" t="s">
        <v>439</v>
      </c>
      <c r="AH1627" s="40">
        <f t="shared" si="120"/>
        <v>3758.9144320205983</v>
      </c>
      <c r="AJ1627" t="str">
        <f t="shared" si="121"/>
        <v>INSERT INTO TABLA_PRESUPUESTO VALUES ('VSR','80130-C','14005112-20',2022,'Septiembre',338.580352,'USD',12527.473006,5967.543637,0,626.37365,77.707509,1879.120951,70.814191,0,5.421712,43.140175,0,0,0,0,0,0,0,2096.933777,98.436749,0,9,'20229','2022-9-01');</v>
      </c>
    </row>
    <row r="1628" spans="1:36" x14ac:dyDescent="0.2">
      <c r="A1628" s="7" t="s">
        <v>117</v>
      </c>
      <c r="B1628" t="s">
        <v>75</v>
      </c>
      <c r="C1628" t="s">
        <v>300</v>
      </c>
      <c r="D1628">
        <v>2022</v>
      </c>
      <c r="E1628" t="s">
        <v>53</v>
      </c>
      <c r="F1628" s="5">
        <v>529.55839309856447</v>
      </c>
      <c r="G1628" t="s">
        <v>134</v>
      </c>
      <c r="H1628" s="5">
        <v>19593.660544646886</v>
      </c>
      <c r="I1628" s="5">
        <v>7493.4942643263275</v>
      </c>
      <c r="J1628" s="5">
        <v>0</v>
      </c>
      <c r="K1628" s="5">
        <v>979.68302723234433</v>
      </c>
      <c r="L1628" s="5">
        <v>121.53884145303361</v>
      </c>
      <c r="M1628" s="5">
        <v>2939.0490816970328</v>
      </c>
      <c r="N1628" s="5">
        <v>110.75731097486316</v>
      </c>
      <c r="O1628" s="5">
        <v>0</v>
      </c>
      <c r="P1628" s="5">
        <v>8.47985662151296</v>
      </c>
      <c r="Q1628" s="5">
        <v>67.473618918826858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f t="shared" si="119"/>
        <v>3279.720386601075</v>
      </c>
      <c r="Z1628" s="5">
        <v>153.96051838883909</v>
      </c>
      <c r="AA1628" s="5">
        <v>0</v>
      </c>
      <c r="AB1628" s="5">
        <f>VLOOKUP($E1628,Parametros!$B$3:$F$14,2,FALSE)</f>
        <v>9</v>
      </c>
      <c r="AC1628" s="5" t="str">
        <f>VLOOKUP($E1628,Parametros!$B$3:$F$14,4,FALSE)</f>
        <v>20229</v>
      </c>
      <c r="AD1628" s="5" t="str">
        <f>VLOOKUP($E1628,Parametros!$B$3:$F$14,5,FALSE)</f>
        <v>2022-9-01</v>
      </c>
      <c r="AE1628" s="5">
        <v>0</v>
      </c>
      <c r="AF1628" t="s">
        <v>438</v>
      </c>
      <c r="AG1628" t="s">
        <v>439</v>
      </c>
      <c r="AH1628" s="40">
        <f t="shared" si="120"/>
        <v>7719.2240250341083</v>
      </c>
      <c r="AJ1628" t="str">
        <f t="shared" si="121"/>
        <v>INSERT INTO TABLA_PRESUPUESTO VALUES ('VSR','80130-C','14005108-20',2022,'Septiembre',529.558393,'USD',19593.660545,7493.494264,0,979.683027,121.538841,2939.049082,110.757311,0,8.479857,67.473619,0,0,0,0,0,0,0,3279.720387,153.960518,0,9,'20229','2022-9-01');</v>
      </c>
    </row>
    <row r="1629" spans="1:36" x14ac:dyDescent="0.2">
      <c r="A1629" s="7" t="s">
        <v>117</v>
      </c>
      <c r="B1629" t="s">
        <v>75</v>
      </c>
      <c r="C1629" t="s">
        <v>301</v>
      </c>
      <c r="D1629">
        <v>2022</v>
      </c>
      <c r="E1629" t="s">
        <v>53</v>
      </c>
      <c r="F1629" s="5">
        <v>435.94170604519422</v>
      </c>
      <c r="G1629" t="s">
        <v>134</v>
      </c>
      <c r="H1629" s="5">
        <v>16129.843123672186</v>
      </c>
      <c r="I1629" s="5">
        <v>6088.3202957959338</v>
      </c>
      <c r="J1629" s="5">
        <v>0</v>
      </c>
      <c r="K1629" s="5">
        <v>806.49215618360938</v>
      </c>
      <c r="L1629" s="5">
        <v>100.05289423092985</v>
      </c>
      <c r="M1629" s="5">
        <v>2419.476468550828</v>
      </c>
      <c r="N1629" s="5">
        <v>91.177350283962184</v>
      </c>
      <c r="O1629" s="5">
        <v>0</v>
      </c>
      <c r="P1629" s="5">
        <v>6.9807658811158557</v>
      </c>
      <c r="Q1629" s="5">
        <v>55.545460005657709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f t="shared" si="119"/>
        <v>2699.9230289226298</v>
      </c>
      <c r="Z1629" s="5">
        <v>126.74298420106554</v>
      </c>
      <c r="AA1629" s="5">
        <v>0</v>
      </c>
      <c r="AB1629" s="5">
        <f>VLOOKUP($E1629,Parametros!$B$3:$F$14,2,FALSE)</f>
        <v>9</v>
      </c>
      <c r="AC1629" s="5" t="str">
        <f>VLOOKUP($E1629,Parametros!$B$3:$F$14,4,FALSE)</f>
        <v>20229</v>
      </c>
      <c r="AD1629" s="5" t="str">
        <f>VLOOKUP($E1629,Parametros!$B$3:$F$14,5,FALSE)</f>
        <v>2022-9-01</v>
      </c>
      <c r="AE1629" s="5">
        <v>0</v>
      </c>
      <c r="AF1629" t="s">
        <v>438</v>
      </c>
      <c r="AG1629" t="s">
        <v>439</v>
      </c>
      <c r="AH1629" s="40">
        <f t="shared" si="120"/>
        <v>6435.0547485390844</v>
      </c>
      <c r="AJ1629" t="str">
        <f t="shared" si="121"/>
        <v>INSERT INTO TABLA_PRESUPUESTO VALUES ('VSR','80130-C','14005110-20',2022,'Septiembre',435.941706,'USD',16129.843124,6088.320296,0,806.492156,100.052894,2419.476469,91.17735,0,6.980766,55.54546,0,0,0,0,0,0,0,2699.923029,126.742984,0,9,'20229','2022-9-01');</v>
      </c>
    </row>
    <row r="1630" spans="1:36" x14ac:dyDescent="0.2">
      <c r="A1630" s="7" t="s">
        <v>117</v>
      </c>
      <c r="B1630" t="s">
        <v>75</v>
      </c>
      <c r="C1630" t="s">
        <v>302</v>
      </c>
      <c r="D1630">
        <v>2022</v>
      </c>
      <c r="E1630" t="s">
        <v>53</v>
      </c>
      <c r="F1630" s="5">
        <v>98.024472735466432</v>
      </c>
      <c r="G1630" t="s">
        <v>134</v>
      </c>
      <c r="H1630" s="5">
        <v>6861.7130914826503</v>
      </c>
      <c r="I1630" s="5">
        <v>2561.6618914302762</v>
      </c>
      <c r="J1630" s="5">
        <v>0</v>
      </c>
      <c r="K1630" s="5">
        <v>343.08565457413249</v>
      </c>
      <c r="L1630" s="5">
        <v>22.497577237144476</v>
      </c>
      <c r="M1630" s="5">
        <v>1029.2569637223976</v>
      </c>
      <c r="N1630" s="5">
        <v>20.501850506764221</v>
      </c>
      <c r="O1630" s="5">
        <v>0</v>
      </c>
      <c r="P1630" s="5">
        <v>1.5696729294241356</v>
      </c>
      <c r="Q1630" s="5">
        <v>23.629306693869211</v>
      </c>
      <c r="R1630" s="5">
        <v>0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f t="shared" si="119"/>
        <v>1103.4568202749031</v>
      </c>
      <c r="Z1630" s="5">
        <v>28.499026422447894</v>
      </c>
      <c r="AA1630" s="5">
        <v>0</v>
      </c>
      <c r="AB1630" s="5">
        <f>VLOOKUP($E1630,Parametros!$B$3:$F$14,2,FALSE)</f>
        <v>9</v>
      </c>
      <c r="AC1630" s="5" t="str">
        <f>VLOOKUP($E1630,Parametros!$B$3:$F$14,4,FALSE)</f>
        <v>20229</v>
      </c>
      <c r="AD1630" s="5" t="str">
        <f>VLOOKUP($E1630,Parametros!$B$3:$F$14,5,FALSE)</f>
        <v>2022-9-01</v>
      </c>
      <c r="AE1630" s="5">
        <v>0</v>
      </c>
      <c r="AF1630" t="s">
        <v>438</v>
      </c>
      <c r="AG1630" t="s">
        <v>439</v>
      </c>
      <c r="AH1630" s="40">
        <f t="shared" si="120"/>
        <v>2831.0111479661937</v>
      </c>
      <c r="AJ1630" t="str">
        <f t="shared" si="121"/>
        <v>INSERT INTO TABLA_PRESUPUESTO VALUES ('VSR','80130-C','14005121-17',2022,'Septiembre',98.024473,'USD',6861.713091,2561.661891,0,343.085655,22.497577,1029.256964,20.501851,0,1.569673,23.629307,0,0,0,0,0,0,0,1103.45682,28.499026,0,9,'20229','2022-9-01');</v>
      </c>
    </row>
    <row r="1631" spans="1:36" x14ac:dyDescent="0.2">
      <c r="A1631" s="7" t="s">
        <v>117</v>
      </c>
      <c r="B1631" t="s">
        <v>75</v>
      </c>
      <c r="C1631" t="s">
        <v>303</v>
      </c>
      <c r="D1631">
        <v>2022</v>
      </c>
      <c r="E1631" t="s">
        <v>53</v>
      </c>
      <c r="F1631" s="5">
        <v>80.003260477692663</v>
      </c>
      <c r="G1631" t="s">
        <v>134</v>
      </c>
      <c r="H1631" s="5">
        <v>5600.2282334384863</v>
      </c>
      <c r="I1631" s="5">
        <v>2864.162301927699</v>
      </c>
      <c r="J1631" s="5">
        <v>0</v>
      </c>
      <c r="K1631" s="5">
        <v>280.01141167192429</v>
      </c>
      <c r="L1631" s="5">
        <v>18.361532396889505</v>
      </c>
      <c r="M1631" s="5">
        <v>840.03423501577299</v>
      </c>
      <c r="N1631" s="5">
        <v>16.732708073765785</v>
      </c>
      <c r="O1631" s="5">
        <v>0</v>
      </c>
      <c r="P1631" s="5">
        <v>1.281097961897693</v>
      </c>
      <c r="Q1631" s="5">
        <v>19.285200170762337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f t="shared" si="119"/>
        <v>900.59289231350033</v>
      </c>
      <c r="Z1631" s="5">
        <v>23.259651091301485</v>
      </c>
      <c r="AA1631" s="5">
        <v>0</v>
      </c>
      <c r="AB1631" s="5">
        <f>VLOOKUP($E1631,Parametros!$B$3:$F$14,2,FALSE)</f>
        <v>9</v>
      </c>
      <c r="AC1631" s="5" t="str">
        <f>VLOOKUP($E1631,Parametros!$B$3:$F$14,4,FALSE)</f>
        <v>20229</v>
      </c>
      <c r="AD1631" s="5" t="str">
        <f>VLOOKUP($E1631,Parametros!$B$3:$F$14,5,FALSE)</f>
        <v>2022-9-01</v>
      </c>
      <c r="AE1631" s="5">
        <v>0</v>
      </c>
      <c r="AF1631" t="s">
        <v>438</v>
      </c>
      <c r="AG1631" t="s">
        <v>439</v>
      </c>
      <c r="AH1631" s="40">
        <f t="shared" si="120"/>
        <v>1537.1000951284734</v>
      </c>
      <c r="AJ1631" t="str">
        <f t="shared" si="121"/>
        <v>INSERT INTO TABLA_PRESUPUESTO VALUES ('VSR','80130-C','14005119-18',2022,'Septiembre',80.00326,'USD',5600.228233,2864.162302,0,280.011412,18.361532,840.034235,16.732708,0,1.281098,19.2852,0,0,0,0,0,0,0,900.592892,23.259651,0,9,'20229','2022-9-01');</v>
      </c>
    </row>
    <row r="1632" spans="1:36" x14ac:dyDescent="0.2">
      <c r="A1632" s="7" t="s">
        <v>117</v>
      </c>
      <c r="B1632" t="s">
        <v>75</v>
      </c>
      <c r="C1632" t="s">
        <v>304</v>
      </c>
      <c r="D1632">
        <v>2022</v>
      </c>
      <c r="E1632" t="s">
        <v>53</v>
      </c>
      <c r="F1632" s="5">
        <v>107.03507886435332</v>
      </c>
      <c r="G1632" t="s">
        <v>134</v>
      </c>
      <c r="H1632" s="5">
        <v>7492.4555205047327</v>
      </c>
      <c r="I1632" s="5">
        <v>3355.709514889264</v>
      </c>
      <c r="J1632" s="5">
        <v>0</v>
      </c>
      <c r="K1632" s="5">
        <v>374.62277602523665</v>
      </c>
      <c r="L1632" s="5">
        <v>24.565599657271964</v>
      </c>
      <c r="M1632" s="5">
        <v>1123.86832807571</v>
      </c>
      <c r="N1632" s="5">
        <v>22.386421723263442</v>
      </c>
      <c r="O1632" s="5">
        <v>0</v>
      </c>
      <c r="P1632" s="5">
        <v>1.7139604131873571</v>
      </c>
      <c r="Q1632" s="5">
        <v>25.801359955422651</v>
      </c>
      <c r="R1632" s="5">
        <v>0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f t="shared" si="119"/>
        <v>1204.8887842556046</v>
      </c>
      <c r="Z1632" s="5">
        <v>31.1187140880211</v>
      </c>
      <c r="AA1632" s="5">
        <v>0</v>
      </c>
      <c r="AB1632" s="5">
        <f>VLOOKUP($E1632,Parametros!$B$3:$F$14,2,FALSE)</f>
        <v>9</v>
      </c>
      <c r="AC1632" s="5" t="str">
        <f>VLOOKUP($E1632,Parametros!$B$3:$F$14,4,FALSE)</f>
        <v>20229</v>
      </c>
      <c r="AD1632" s="5" t="str">
        <f>VLOOKUP($E1632,Parametros!$B$3:$F$14,5,FALSE)</f>
        <v>2022-9-01</v>
      </c>
      <c r="AE1632" s="5">
        <v>0</v>
      </c>
      <c r="AF1632" t="s">
        <v>438</v>
      </c>
      <c r="AG1632" t="s">
        <v>439</v>
      </c>
      <c r="AH1632" s="40">
        <f t="shared" si="120"/>
        <v>2532.6688456773563</v>
      </c>
      <c r="AJ1632" t="str">
        <f t="shared" si="121"/>
        <v>INSERT INTO TABLA_PRESUPUESTO VALUES ('VSR','80130-C','14005117-18',2022,'Septiembre',107.035079,'USD',7492.455521,3355.709515,0,374.622776,24.5656,1123.868328,22.386422,0,1.71396,25.80136,0,0,0,0,0,0,0,1204.888784,31.118714,0,9,'20229','2022-9-01');</v>
      </c>
    </row>
    <row r="1633" spans="1:36" x14ac:dyDescent="0.2">
      <c r="A1633" s="7" t="s">
        <v>117</v>
      </c>
      <c r="B1633" t="s">
        <v>75</v>
      </c>
      <c r="C1633" t="s">
        <v>305</v>
      </c>
      <c r="D1633">
        <v>2022</v>
      </c>
      <c r="E1633" t="s">
        <v>53</v>
      </c>
      <c r="F1633" s="5">
        <v>31.946694456962597</v>
      </c>
      <c r="G1633" t="s">
        <v>134</v>
      </c>
      <c r="H1633" s="5">
        <v>2236.268611987382</v>
      </c>
      <c r="I1633" s="5">
        <v>779.12924205050103</v>
      </c>
      <c r="J1633" s="5">
        <v>0</v>
      </c>
      <c r="K1633" s="5">
        <v>111.81343059936908</v>
      </c>
      <c r="L1633" s="5">
        <v>7.3320794895429069</v>
      </c>
      <c r="M1633" s="5">
        <v>335.44029179810724</v>
      </c>
      <c r="N1633" s="5">
        <v>6.6816615857699544</v>
      </c>
      <c r="O1633" s="5">
        <v>0</v>
      </c>
      <c r="P1633" s="5">
        <v>0.51156471516051216</v>
      </c>
      <c r="Q1633" s="5">
        <v>7.7009161091440053</v>
      </c>
      <c r="R1633" s="5">
        <v>0</v>
      </c>
      <c r="S1633" s="5">
        <v>0</v>
      </c>
      <c r="T1633" s="5"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f t="shared" si="119"/>
        <v>359.62241774975945</v>
      </c>
      <c r="Z1633" s="5">
        <v>9.2879835415777254</v>
      </c>
      <c r="AA1633" s="5">
        <v>0</v>
      </c>
      <c r="AB1633" s="5">
        <f>VLOOKUP($E1633,Parametros!$B$3:$F$14,2,FALSE)</f>
        <v>9</v>
      </c>
      <c r="AC1633" s="5" t="str">
        <f>VLOOKUP($E1633,Parametros!$B$3:$F$14,4,FALSE)</f>
        <v>20229</v>
      </c>
      <c r="AD1633" s="5" t="str">
        <f>VLOOKUP($E1633,Parametros!$B$3:$F$14,5,FALSE)</f>
        <v>2022-9-01</v>
      </c>
      <c r="AE1633" s="5">
        <v>0</v>
      </c>
      <c r="AF1633" t="s">
        <v>438</v>
      </c>
      <c r="AG1633" t="s">
        <v>439</v>
      </c>
      <c r="AH1633" s="40">
        <f t="shared" si="120"/>
        <v>978.37144209820951</v>
      </c>
      <c r="AJ1633" t="str">
        <f t="shared" si="121"/>
        <v>INSERT INTO TABLA_PRESUPUESTO VALUES ('VSR','80130-C','14005118-18',2022,'Septiembre',31.946694,'USD',2236.268612,779.129242,0,111.813431,7.332079,335.440292,6.681662,0,0.511565,7.700916,0,0,0,0,0,0,0,359.622418,9.287984,0,9,'20229','2022-9-01');</v>
      </c>
    </row>
    <row r="1634" spans="1:36" x14ac:dyDescent="0.2">
      <c r="A1634" s="7" t="s">
        <v>117</v>
      </c>
      <c r="B1634" t="s">
        <v>75</v>
      </c>
      <c r="C1634" t="s">
        <v>306</v>
      </c>
      <c r="D1634">
        <v>2022</v>
      </c>
      <c r="E1634" t="s">
        <v>53</v>
      </c>
      <c r="F1634" s="5">
        <v>37.817240874267689</v>
      </c>
      <c r="G1634" t="s">
        <v>134</v>
      </c>
      <c r="H1634" s="5">
        <v>2647.2068611987384</v>
      </c>
      <c r="I1634" s="5">
        <v>1543.0292257737246</v>
      </c>
      <c r="J1634" s="5">
        <v>0</v>
      </c>
      <c r="K1634" s="5">
        <v>132.36034305993692</v>
      </c>
      <c r="L1634" s="5">
        <v>8.679427429928996</v>
      </c>
      <c r="M1634" s="5">
        <v>397.08102917981074</v>
      </c>
      <c r="N1634" s="5">
        <v>7.9094882874285357</v>
      </c>
      <c r="O1634" s="5">
        <v>0</v>
      </c>
      <c r="P1634" s="5">
        <v>0.60557019700624726</v>
      </c>
      <c r="Q1634" s="5">
        <v>9.116041718943972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f t="shared" si="119"/>
        <v>425.7068791311255</v>
      </c>
      <c r="Z1634" s="5">
        <v>10.994749747936025</v>
      </c>
      <c r="AA1634" s="5">
        <v>0</v>
      </c>
      <c r="AB1634" s="5">
        <f>VLOOKUP($E1634,Parametros!$B$3:$F$14,2,FALSE)</f>
        <v>9</v>
      </c>
      <c r="AC1634" s="5" t="str">
        <f>VLOOKUP($E1634,Parametros!$B$3:$F$14,4,FALSE)</f>
        <v>20229</v>
      </c>
      <c r="AD1634" s="5" t="str">
        <f>VLOOKUP($E1634,Parametros!$B$3:$F$14,5,FALSE)</f>
        <v>2022-9-01</v>
      </c>
      <c r="AE1634" s="5">
        <v>0</v>
      </c>
      <c r="AF1634" t="s">
        <v>438</v>
      </c>
      <c r="AG1634" t="s">
        <v>439</v>
      </c>
      <c r="AH1634" s="40">
        <f t="shared" si="120"/>
        <v>537.43098580402204</v>
      </c>
      <c r="AJ1634" t="str">
        <f t="shared" si="121"/>
        <v>INSERT INTO TABLA_PRESUPUESTO VALUES ('VSR','80130-C','14005120-17',2022,'Septiembre',37.817241,'USD',2647.206861,1543.029226,0,132.360343,8.679427,397.081029,7.909488,0,0.60557,9.116042,0,0,0,0,0,0,0,425.706879,10.99475,0,9,'20229','2022-9-01');</v>
      </c>
    </row>
    <row r="1635" spans="1:36" x14ac:dyDescent="0.2">
      <c r="A1635" s="7" t="s">
        <v>117</v>
      </c>
      <c r="B1635" t="s">
        <v>89</v>
      </c>
      <c r="C1635" t="s">
        <v>259</v>
      </c>
      <c r="D1635">
        <v>2022</v>
      </c>
      <c r="E1635" t="s">
        <v>53</v>
      </c>
      <c r="F1635" s="5">
        <v>90</v>
      </c>
      <c r="G1635" t="s">
        <v>134</v>
      </c>
      <c r="H1635" s="5">
        <v>3240</v>
      </c>
      <c r="I1635" s="5">
        <v>1526.0556521943556</v>
      </c>
      <c r="J1635" s="5">
        <v>360</v>
      </c>
      <c r="K1635" s="5">
        <v>0</v>
      </c>
      <c r="L1635" s="5">
        <v>20.65588209596574</v>
      </c>
      <c r="M1635" s="5">
        <v>0</v>
      </c>
      <c r="N1635" s="5">
        <v>52.345940817835569</v>
      </c>
      <c r="O1635" s="5">
        <v>53.299001074263714</v>
      </c>
      <c r="P1635" s="5">
        <v>3.4181118071347854</v>
      </c>
      <c r="Q1635" s="5">
        <v>11.157411081959667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f t="shared" si="119"/>
        <v>146.38650583649334</v>
      </c>
      <c r="Z1635" s="5">
        <v>26.166041055299594</v>
      </c>
      <c r="AA1635" s="5">
        <v>0</v>
      </c>
      <c r="AB1635" s="5">
        <f>VLOOKUP($E1635,Parametros!$B$3:$F$14,2,FALSE)</f>
        <v>9</v>
      </c>
      <c r="AC1635" s="5" t="str">
        <f>VLOOKUP($E1635,Parametros!$B$3:$F$14,4,FALSE)</f>
        <v>20229</v>
      </c>
      <c r="AD1635" s="5" t="str">
        <f>VLOOKUP($E1635,Parametros!$B$3:$F$14,5,FALSE)</f>
        <v>2022-9-01</v>
      </c>
      <c r="AE1635" s="5">
        <v>0</v>
      </c>
      <c r="AF1635" t="s">
        <v>438</v>
      </c>
      <c r="AG1635" t="s">
        <v>444</v>
      </c>
      <c r="AH1635" s="40">
        <f t="shared" si="120"/>
        <v>1186.9019598731852</v>
      </c>
      <c r="AJ1635" t="str">
        <f t="shared" si="121"/>
        <v>INSERT INTO TABLA_PRESUPUESTO VALUES ('VSR','80179-C','14005051-21',2022,'Septiembre',90,'USD',3240,1526.055652,360,0,20.655882,0,52.345941,53.299001,3.418112,11.157411,0,0,0,0,0,0,0,146.386506,26.166041,0,9,'20229','2022-9-01');</v>
      </c>
    </row>
    <row r="1636" spans="1:36" x14ac:dyDescent="0.2">
      <c r="A1636" s="7" t="s">
        <v>117</v>
      </c>
      <c r="B1636" t="s">
        <v>89</v>
      </c>
      <c r="C1636" t="s">
        <v>321</v>
      </c>
      <c r="D1636">
        <v>2022</v>
      </c>
      <c r="E1636" t="s">
        <v>53</v>
      </c>
      <c r="F1636" s="5">
        <v>90</v>
      </c>
      <c r="G1636" t="s">
        <v>134</v>
      </c>
      <c r="H1636" s="5">
        <v>3240</v>
      </c>
      <c r="I1636" s="5">
        <v>986.43463058772693</v>
      </c>
      <c r="J1636" s="5">
        <v>360</v>
      </c>
      <c r="K1636" s="5">
        <v>0</v>
      </c>
      <c r="L1636" s="5">
        <v>20.65588209596574</v>
      </c>
      <c r="M1636" s="5">
        <v>0</v>
      </c>
      <c r="N1636" s="5">
        <v>52.345940817835569</v>
      </c>
      <c r="O1636" s="5">
        <v>53.299001074263714</v>
      </c>
      <c r="P1636" s="5">
        <v>3.4181118071347854</v>
      </c>
      <c r="Q1636" s="5">
        <v>11.157411081959667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f t="shared" si="119"/>
        <v>146.38650583649334</v>
      </c>
      <c r="Z1636" s="5">
        <v>26.166041055299594</v>
      </c>
      <c r="AA1636" s="5">
        <v>0</v>
      </c>
      <c r="AB1636" s="5">
        <f>VLOOKUP($E1636,Parametros!$B$3:$F$14,2,FALSE)</f>
        <v>9</v>
      </c>
      <c r="AC1636" s="5" t="str">
        <f>VLOOKUP($E1636,Parametros!$B$3:$F$14,4,FALSE)</f>
        <v>20229</v>
      </c>
      <c r="AD1636" s="5" t="str">
        <f>VLOOKUP($E1636,Parametros!$B$3:$F$14,5,FALSE)</f>
        <v>2022-9-01</v>
      </c>
      <c r="AE1636" s="5">
        <v>0</v>
      </c>
      <c r="AF1636" t="s">
        <v>438</v>
      </c>
      <c r="AG1636" t="s">
        <v>444</v>
      </c>
      <c r="AH1636" s="40">
        <f t="shared" si="120"/>
        <v>1726.5229814798138</v>
      </c>
      <c r="AJ1636" t="str">
        <f t="shared" si="121"/>
        <v>INSERT INTO TABLA_PRESUPUESTO VALUES ('VSR','80179-C','14005062-21',2022,'Septiembre',90,'USD',3240,986.434631,360,0,20.655882,0,52.345941,53.299001,3.418112,11.157411,0,0,0,0,0,0,0,146.386506,26.166041,0,9,'20229','2022-9-01');</v>
      </c>
    </row>
    <row r="1637" spans="1:36" x14ac:dyDescent="0.2">
      <c r="A1637" s="7" t="s">
        <v>117</v>
      </c>
      <c r="B1637" t="s">
        <v>89</v>
      </c>
      <c r="C1637" t="s">
        <v>125</v>
      </c>
      <c r="D1637">
        <v>2022</v>
      </c>
      <c r="E1637" t="s">
        <v>53</v>
      </c>
      <c r="F1637" s="5">
        <v>90</v>
      </c>
      <c r="G1637" t="s">
        <v>134</v>
      </c>
      <c r="H1637" s="5">
        <v>3240</v>
      </c>
      <c r="I1637" s="5">
        <v>1372.2004132351276</v>
      </c>
      <c r="J1637" s="5">
        <v>360</v>
      </c>
      <c r="K1637" s="5">
        <v>0</v>
      </c>
      <c r="L1637" s="5">
        <v>20.65588209596574</v>
      </c>
      <c r="M1637" s="5">
        <v>0</v>
      </c>
      <c r="N1637" s="5">
        <v>52.345940817835569</v>
      </c>
      <c r="O1637" s="5">
        <v>53.299001074263714</v>
      </c>
      <c r="P1637" s="5">
        <v>3.4181118071347854</v>
      </c>
      <c r="Q1637" s="5">
        <v>11.157411081959667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f t="shared" ref="Y1637:Y1652" si="122">+M1637+N1637+O1637+P1637+T1637+U1637+V1637+Z1637+AA1637+S1637+X1637+Q1637+R1637</f>
        <v>146.38650583649334</v>
      </c>
      <c r="Z1637" s="5">
        <v>26.166041055299594</v>
      </c>
      <c r="AA1637" s="5">
        <v>0</v>
      </c>
      <c r="AB1637" s="5">
        <f>VLOOKUP($E1637,Parametros!$B$3:$F$14,2,FALSE)</f>
        <v>9</v>
      </c>
      <c r="AC1637" s="5" t="str">
        <f>VLOOKUP($E1637,Parametros!$B$3:$F$14,4,FALSE)</f>
        <v>20229</v>
      </c>
      <c r="AD1637" s="5" t="str">
        <f>VLOOKUP($E1637,Parametros!$B$3:$F$14,5,FALSE)</f>
        <v>2022-9-01</v>
      </c>
      <c r="AE1637" s="5">
        <v>0</v>
      </c>
      <c r="AF1637" t="s">
        <v>438</v>
      </c>
      <c r="AG1637" t="s">
        <v>444</v>
      </c>
      <c r="AH1637" s="40">
        <f t="shared" ref="AH1637:AH1652" si="123">+H1637-SUM(I1637:X1637)-SUM(Z1637:AA1637)</f>
        <v>1340.7571988324132</v>
      </c>
      <c r="AJ1637" t="str">
        <f t="shared" si="121"/>
        <v>INSERT INTO TABLA_PRESUPUESTO VALUES ('VSR','80179-C','14005052-21',2022,'Septiembre',90,'USD',3240,1372.200413,360,0,20.655882,0,52.345941,53.299001,3.418112,11.157411,0,0,0,0,0,0,0,146.386506,26.166041,0,9,'20229','2022-9-01');</v>
      </c>
    </row>
    <row r="1638" spans="1:36" x14ac:dyDescent="0.2">
      <c r="A1638" s="7" t="s">
        <v>117</v>
      </c>
      <c r="B1638" t="s">
        <v>89</v>
      </c>
      <c r="C1638" t="s">
        <v>324</v>
      </c>
      <c r="D1638">
        <v>2022</v>
      </c>
      <c r="E1638" t="s">
        <v>53</v>
      </c>
      <c r="F1638" s="5">
        <v>135</v>
      </c>
      <c r="G1638" t="s">
        <v>134</v>
      </c>
      <c r="H1638" s="5">
        <v>4860</v>
      </c>
      <c r="I1638" s="5">
        <v>1805.7199334341421</v>
      </c>
      <c r="J1638" s="5">
        <v>540</v>
      </c>
      <c r="K1638" s="5">
        <v>0</v>
      </c>
      <c r="L1638" s="5">
        <v>30.983823143948609</v>
      </c>
      <c r="M1638" s="5">
        <v>0</v>
      </c>
      <c r="N1638" s="5">
        <v>78.518911226753346</v>
      </c>
      <c r="O1638" s="5">
        <v>79.948501611395571</v>
      </c>
      <c r="P1638" s="5">
        <v>5.127167710702178</v>
      </c>
      <c r="Q1638" s="5">
        <v>16.736116622939498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f t="shared" si="122"/>
        <v>219.57975875473997</v>
      </c>
      <c r="Z1638" s="5">
        <v>39.249061582949395</v>
      </c>
      <c r="AA1638" s="5">
        <v>0</v>
      </c>
      <c r="AB1638" s="5">
        <f>VLOOKUP($E1638,Parametros!$B$3:$F$14,2,FALSE)</f>
        <v>9</v>
      </c>
      <c r="AC1638" s="5" t="str">
        <f>VLOOKUP($E1638,Parametros!$B$3:$F$14,4,FALSE)</f>
        <v>20229</v>
      </c>
      <c r="AD1638" s="5" t="str">
        <f>VLOOKUP($E1638,Parametros!$B$3:$F$14,5,FALSE)</f>
        <v>2022-9-01</v>
      </c>
      <c r="AE1638" s="5">
        <v>0</v>
      </c>
      <c r="AF1638" t="s">
        <v>438</v>
      </c>
      <c r="AG1638" t="s">
        <v>444</v>
      </c>
      <c r="AH1638" s="40">
        <f t="shared" si="123"/>
        <v>2263.7164846671699</v>
      </c>
      <c r="AJ1638" t="str">
        <f t="shared" si="121"/>
        <v>INSERT INTO TABLA_PRESUPUESTO VALUES ('VSR','80179-C','14002617-19',2022,'Septiembre',135,'USD',4860,1805.719933,540,0,30.983823,0,78.518911,79.948502,5.127168,16.736117,0,0,0,0,0,0,0,219.579759,39.249062,0,9,'20229','2022-9-01');</v>
      </c>
    </row>
    <row r="1639" spans="1:36" x14ac:dyDescent="0.2">
      <c r="A1639" s="7" t="s">
        <v>117</v>
      </c>
      <c r="B1639" t="s">
        <v>68</v>
      </c>
      <c r="C1639" t="s">
        <v>327</v>
      </c>
      <c r="D1639">
        <v>2022</v>
      </c>
      <c r="E1639" t="s">
        <v>53</v>
      </c>
      <c r="F1639" s="5">
        <v>1584</v>
      </c>
      <c r="G1639" t="s">
        <v>134</v>
      </c>
      <c r="H1639" s="5">
        <v>66528</v>
      </c>
      <c r="I1639" s="5">
        <v>25886.285063369312</v>
      </c>
      <c r="J1639" s="5">
        <v>6336.0000000000009</v>
      </c>
      <c r="K1639" s="5">
        <v>9503.9999999999982</v>
      </c>
      <c r="L1639" s="5">
        <v>363.54352488899701</v>
      </c>
      <c r="M1639" s="5">
        <v>0</v>
      </c>
      <c r="N1639" s="5">
        <v>544.38775510204084</v>
      </c>
      <c r="O1639" s="5">
        <v>813.77551020408168</v>
      </c>
      <c r="P1639" s="5">
        <v>36.666666666666671</v>
      </c>
      <c r="Q1639" s="5">
        <v>229.09884088290514</v>
      </c>
      <c r="R1639" s="5">
        <v>0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f t="shared" si="122"/>
        <v>2084.4510954289672</v>
      </c>
      <c r="Z1639" s="5">
        <v>460.52232257327279</v>
      </c>
      <c r="AA1639" s="5">
        <v>0</v>
      </c>
      <c r="AB1639" s="5">
        <f>VLOOKUP($E1639,Parametros!$B$3:$F$14,2,FALSE)</f>
        <v>9</v>
      </c>
      <c r="AC1639" s="5" t="str">
        <f>VLOOKUP($E1639,Parametros!$B$3:$F$14,4,FALSE)</f>
        <v>20229</v>
      </c>
      <c r="AD1639" s="5" t="str">
        <f>VLOOKUP($E1639,Parametros!$B$3:$F$14,5,FALSE)</f>
        <v>2022-9-01</v>
      </c>
      <c r="AE1639" s="5">
        <v>0</v>
      </c>
      <c r="AF1639" t="s">
        <v>438</v>
      </c>
      <c r="AG1639" t="s">
        <v>445</v>
      </c>
      <c r="AH1639" s="40">
        <f t="shared" si="123"/>
        <v>22353.720316312723</v>
      </c>
      <c r="AJ1639" t="str">
        <f t="shared" si="121"/>
        <v>INSERT INTO TABLA_PRESUPUESTO VALUES ('VSR','80095-C','14004755-20',2022,'Septiembre',1584,'USD',66528,25886.285063,6336,9504,363.543525,0,544.387755,813.77551,36.666667,229.098841,0,0,0,0,0,0,0,2084.451095,460.522323,0,9,'20229','2022-9-01');</v>
      </c>
    </row>
    <row r="1640" spans="1:36" x14ac:dyDescent="0.2">
      <c r="A1640" s="7" t="s">
        <v>117</v>
      </c>
      <c r="B1640" t="s">
        <v>70</v>
      </c>
      <c r="C1640" t="s">
        <v>342</v>
      </c>
      <c r="D1640">
        <v>2022</v>
      </c>
      <c r="E1640" t="s">
        <v>53</v>
      </c>
      <c r="F1640" s="5">
        <v>45</v>
      </c>
      <c r="G1640" t="s">
        <v>134</v>
      </c>
      <c r="H1640" s="5">
        <v>1665</v>
      </c>
      <c r="I1640" s="5">
        <v>704.09262389717787</v>
      </c>
      <c r="J1640" s="5">
        <v>35.999999999999957</v>
      </c>
      <c r="K1640" s="5">
        <v>144</v>
      </c>
      <c r="L1640" s="5">
        <v>10.32794104798287</v>
      </c>
      <c r="M1640" s="5">
        <v>0</v>
      </c>
      <c r="N1640" s="5">
        <v>180.72552447552448</v>
      </c>
      <c r="O1640" s="5">
        <v>114.72902097902097</v>
      </c>
      <c r="P1640" s="5">
        <v>8.5664335664335667</v>
      </c>
      <c r="Q1640" s="5">
        <v>5.7336695837848284</v>
      </c>
      <c r="R1640" s="5">
        <v>0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f t="shared" si="122"/>
        <v>322.83766913241362</v>
      </c>
      <c r="Z1640" s="5">
        <v>13.083020527649797</v>
      </c>
      <c r="AA1640" s="5">
        <v>0</v>
      </c>
      <c r="AB1640" s="5">
        <f>VLOOKUP($E1640,Parametros!$B$3:$F$14,2,FALSE)</f>
        <v>9</v>
      </c>
      <c r="AC1640" s="5" t="str">
        <f>VLOOKUP($E1640,Parametros!$B$3:$F$14,4,FALSE)</f>
        <v>20229</v>
      </c>
      <c r="AD1640" s="5" t="str">
        <f>VLOOKUP($E1640,Parametros!$B$3:$F$14,5,FALSE)</f>
        <v>2022-9-01</v>
      </c>
      <c r="AE1640" s="5">
        <v>0</v>
      </c>
      <c r="AF1640" t="s">
        <v>438</v>
      </c>
      <c r="AG1640" t="s">
        <v>448</v>
      </c>
      <c r="AH1640" s="40">
        <f t="shared" si="123"/>
        <v>447.7417659224256</v>
      </c>
      <c r="AJ1640" t="str">
        <f t="shared" si="121"/>
        <v>INSERT INTO TABLA_PRESUPUESTO VALUES ('VSR','80101-C','14005083-20',2022,'Septiembre',45,'USD',1665,704.092624,36,144,10.327941,0,180.725524,114.729021,8.566434,5.73367,0,0,0,0,0,0,0,322.837669,13.083021,0,9,'20229','2022-9-01');</v>
      </c>
    </row>
    <row r="1641" spans="1:36" x14ac:dyDescent="0.2">
      <c r="A1641" s="7" t="s">
        <v>117</v>
      </c>
      <c r="B1641" t="s">
        <v>70</v>
      </c>
      <c r="C1641" t="s">
        <v>343</v>
      </c>
      <c r="D1641">
        <v>2022</v>
      </c>
      <c r="E1641" t="s">
        <v>53</v>
      </c>
      <c r="F1641" s="5">
        <v>45</v>
      </c>
      <c r="G1641" t="s">
        <v>134</v>
      </c>
      <c r="H1641" s="5">
        <v>1665</v>
      </c>
      <c r="I1641" s="5">
        <v>601.07983602455306</v>
      </c>
      <c r="J1641" s="5">
        <v>35.999999999999957</v>
      </c>
      <c r="K1641" s="5">
        <v>144</v>
      </c>
      <c r="L1641" s="5">
        <v>10.32794104798287</v>
      </c>
      <c r="M1641" s="5">
        <v>0</v>
      </c>
      <c r="N1641" s="5">
        <v>180.72552447552448</v>
      </c>
      <c r="O1641" s="5">
        <v>114.72902097902097</v>
      </c>
      <c r="P1641" s="5">
        <v>8.5664335664335667</v>
      </c>
      <c r="Q1641" s="5">
        <v>5.7336695837848284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f t="shared" si="122"/>
        <v>322.83766913241362</v>
      </c>
      <c r="Z1641" s="5">
        <v>13.083020527649797</v>
      </c>
      <c r="AA1641" s="5">
        <v>0</v>
      </c>
      <c r="AB1641" s="5">
        <f>VLOOKUP($E1641,Parametros!$B$3:$F$14,2,FALSE)</f>
        <v>9</v>
      </c>
      <c r="AC1641" s="5" t="str">
        <f>VLOOKUP($E1641,Parametros!$B$3:$F$14,4,FALSE)</f>
        <v>20229</v>
      </c>
      <c r="AD1641" s="5" t="str">
        <f>VLOOKUP($E1641,Parametros!$B$3:$F$14,5,FALSE)</f>
        <v>2022-9-01</v>
      </c>
      <c r="AE1641" s="5">
        <v>0</v>
      </c>
      <c r="AF1641" t="s">
        <v>438</v>
      </c>
      <c r="AG1641" t="s">
        <v>448</v>
      </c>
      <c r="AH1641" s="40">
        <f t="shared" si="123"/>
        <v>550.75455379505047</v>
      </c>
      <c r="AJ1641" t="str">
        <f t="shared" si="121"/>
        <v>INSERT INTO TABLA_PRESUPUESTO VALUES ('VSR','80101-C','14005084-20',2022,'Septiembre',45,'USD',1665,601.079836,36,144,10.327941,0,180.725524,114.729021,8.566434,5.73367,0,0,0,0,0,0,0,322.837669,13.083021,0,9,'20229','2022-9-01');</v>
      </c>
    </row>
    <row r="1642" spans="1:36" x14ac:dyDescent="0.2">
      <c r="A1642" s="7" t="s">
        <v>117</v>
      </c>
      <c r="B1642" t="s">
        <v>70</v>
      </c>
      <c r="C1642" t="s">
        <v>344</v>
      </c>
      <c r="D1642">
        <v>2022</v>
      </c>
      <c r="E1642" t="s">
        <v>53</v>
      </c>
      <c r="F1642" s="5">
        <v>45</v>
      </c>
      <c r="G1642" t="s">
        <v>134</v>
      </c>
      <c r="H1642" s="5">
        <v>1665</v>
      </c>
      <c r="I1642" s="5">
        <v>707.28629534807169</v>
      </c>
      <c r="J1642" s="5">
        <v>35.999999999999957</v>
      </c>
      <c r="K1642" s="5">
        <v>144</v>
      </c>
      <c r="L1642" s="5">
        <v>10.32794104798287</v>
      </c>
      <c r="M1642" s="5">
        <v>0</v>
      </c>
      <c r="N1642" s="5">
        <v>180.72552447552448</v>
      </c>
      <c r="O1642" s="5">
        <v>114.72902097902097</v>
      </c>
      <c r="P1642" s="5">
        <v>8.5664335664335667</v>
      </c>
      <c r="Q1642" s="5">
        <v>5.7336695837848284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f t="shared" si="122"/>
        <v>322.83766913241362</v>
      </c>
      <c r="Z1642" s="5">
        <v>13.083020527649797</v>
      </c>
      <c r="AA1642" s="5">
        <v>0</v>
      </c>
      <c r="AB1642" s="5">
        <f>VLOOKUP($E1642,Parametros!$B$3:$F$14,2,FALSE)</f>
        <v>9</v>
      </c>
      <c r="AC1642" s="5" t="str">
        <f>VLOOKUP($E1642,Parametros!$B$3:$F$14,4,FALSE)</f>
        <v>20229</v>
      </c>
      <c r="AD1642" s="5" t="str">
        <f>VLOOKUP($E1642,Parametros!$B$3:$F$14,5,FALSE)</f>
        <v>2022-9-01</v>
      </c>
      <c r="AE1642" s="5">
        <v>0</v>
      </c>
      <c r="AF1642" t="s">
        <v>438</v>
      </c>
      <c r="AG1642" t="s">
        <v>448</v>
      </c>
      <c r="AH1642" s="40">
        <f t="shared" si="123"/>
        <v>444.54809447153178</v>
      </c>
      <c r="AJ1642" t="str">
        <f t="shared" si="121"/>
        <v>INSERT INTO TABLA_PRESUPUESTO VALUES ('VSR','80101-C','14005085-20',2022,'Septiembre',45,'USD',1665,707.286295,36,144,10.327941,0,180.725524,114.729021,8.566434,5.73367,0,0,0,0,0,0,0,322.837669,13.083021,0,9,'20229','2022-9-01');</v>
      </c>
    </row>
    <row r="1643" spans="1:36" x14ac:dyDescent="0.2">
      <c r="A1643" s="7" t="s">
        <v>117</v>
      </c>
      <c r="B1643" t="s">
        <v>72</v>
      </c>
      <c r="C1643" t="s">
        <v>262</v>
      </c>
      <c r="D1643">
        <v>2022</v>
      </c>
      <c r="E1643" t="s">
        <v>53</v>
      </c>
      <c r="F1643" s="5">
        <v>45</v>
      </c>
      <c r="G1643" t="s">
        <v>134</v>
      </c>
      <c r="H1643" s="5">
        <v>2250</v>
      </c>
      <c r="I1643" s="5">
        <v>888.51104208287416</v>
      </c>
      <c r="J1643" s="5">
        <v>225</v>
      </c>
      <c r="K1643" s="5">
        <v>0</v>
      </c>
      <c r="L1643" s="5">
        <v>10.32794104798287</v>
      </c>
      <c r="M1643" s="5">
        <v>0</v>
      </c>
      <c r="N1643" s="5">
        <v>21.40625</v>
      </c>
      <c r="O1643" s="5">
        <v>0</v>
      </c>
      <c r="P1643" s="5">
        <v>3.0625</v>
      </c>
      <c r="Q1643" s="5">
        <v>7.7482021402497683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f t="shared" si="122"/>
        <v>45.29997266789956</v>
      </c>
      <c r="Z1643" s="5">
        <v>13.083020527649797</v>
      </c>
      <c r="AA1643" s="5">
        <v>0</v>
      </c>
      <c r="AB1643" s="5">
        <f>VLOOKUP($E1643,Parametros!$B$3:$F$14,2,FALSE)</f>
        <v>9</v>
      </c>
      <c r="AC1643" s="5" t="str">
        <f>VLOOKUP($E1643,Parametros!$B$3:$F$14,4,FALSE)</f>
        <v>20229</v>
      </c>
      <c r="AD1643" s="5" t="str">
        <f>VLOOKUP($E1643,Parametros!$B$3:$F$14,5,FALSE)</f>
        <v>2022-9-01</v>
      </c>
      <c r="AE1643" s="5">
        <v>0</v>
      </c>
      <c r="AF1643" t="s">
        <v>438</v>
      </c>
      <c r="AG1643" t="s">
        <v>449</v>
      </c>
      <c r="AH1643" s="40">
        <f t="shared" si="123"/>
        <v>1080.8610442012434</v>
      </c>
      <c r="AJ1643" t="str">
        <f t="shared" si="121"/>
        <v>INSERT INTO TABLA_PRESUPUESTO VALUES ('VSR','80116-C','14005151-20',2022,'Septiembre',45,'USD',2250,888.511042,225,0,10.327941,0,21.40625,0,3.0625,7.748202,0,0,0,0,0,0,0,45.299973,13.083021,0,9,'20229','2022-9-01');</v>
      </c>
    </row>
    <row r="1644" spans="1:36" x14ac:dyDescent="0.2">
      <c r="A1644" s="7" t="s">
        <v>117</v>
      </c>
      <c r="B1644" t="s">
        <v>72</v>
      </c>
      <c r="C1644" t="s">
        <v>118</v>
      </c>
      <c r="D1644">
        <v>2022</v>
      </c>
      <c r="E1644" t="s">
        <v>53</v>
      </c>
      <c r="F1644" s="5">
        <v>45</v>
      </c>
      <c r="G1644" t="s">
        <v>134</v>
      </c>
      <c r="H1644" s="5">
        <v>2250</v>
      </c>
      <c r="I1644" s="5">
        <v>844.39044738287419</v>
      </c>
      <c r="J1644" s="5">
        <v>225</v>
      </c>
      <c r="K1644" s="5">
        <v>0</v>
      </c>
      <c r="L1644" s="5">
        <v>10.32794104798287</v>
      </c>
      <c r="M1644" s="5">
        <v>0</v>
      </c>
      <c r="N1644" s="5">
        <v>21.40625</v>
      </c>
      <c r="O1644" s="5">
        <v>0</v>
      </c>
      <c r="P1644" s="5">
        <v>3.0625</v>
      </c>
      <c r="Q1644" s="5">
        <v>7.7482021402497683</v>
      </c>
      <c r="R1644" s="5">
        <v>0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f t="shared" si="122"/>
        <v>45.29997266789956</v>
      </c>
      <c r="Z1644" s="5">
        <v>13.083020527649797</v>
      </c>
      <c r="AA1644" s="5">
        <v>0</v>
      </c>
      <c r="AB1644" s="5">
        <f>VLOOKUP($E1644,Parametros!$B$3:$F$14,2,FALSE)</f>
        <v>9</v>
      </c>
      <c r="AC1644" s="5" t="str">
        <f>VLOOKUP($E1644,Parametros!$B$3:$F$14,4,FALSE)</f>
        <v>20229</v>
      </c>
      <c r="AD1644" s="5" t="str">
        <f>VLOOKUP($E1644,Parametros!$B$3:$F$14,5,FALSE)</f>
        <v>2022-9-01</v>
      </c>
      <c r="AE1644" s="5">
        <v>0</v>
      </c>
      <c r="AF1644" t="s">
        <v>438</v>
      </c>
      <c r="AG1644" t="s">
        <v>449</v>
      </c>
      <c r="AH1644" s="40">
        <f t="shared" si="123"/>
        <v>1124.9816389012433</v>
      </c>
      <c r="AJ1644" t="str">
        <f t="shared" si="121"/>
        <v>INSERT INTO TABLA_PRESUPUESTO VALUES ('VSR','80116-C','14005058-20',2022,'Septiembre',45,'USD',2250,844.390447,225,0,10.327941,0,21.40625,0,3.0625,7.748202,0,0,0,0,0,0,0,45.299973,13.083021,0,9,'20229','2022-9-01');</v>
      </c>
    </row>
    <row r="1645" spans="1:36" x14ac:dyDescent="0.2">
      <c r="A1645" s="7" t="s">
        <v>117</v>
      </c>
      <c r="B1645" t="s">
        <v>72</v>
      </c>
      <c r="C1645" t="s">
        <v>121</v>
      </c>
      <c r="D1645">
        <v>2022</v>
      </c>
      <c r="E1645" t="s">
        <v>53</v>
      </c>
      <c r="F1645" s="5">
        <v>45</v>
      </c>
      <c r="G1645" t="s">
        <v>134</v>
      </c>
      <c r="H1645" s="5">
        <v>2250</v>
      </c>
      <c r="I1645" s="5">
        <v>896.55938699717785</v>
      </c>
      <c r="J1645" s="5">
        <v>225</v>
      </c>
      <c r="K1645" s="5">
        <v>0</v>
      </c>
      <c r="L1645" s="5">
        <v>10.32794104798287</v>
      </c>
      <c r="M1645" s="5">
        <v>0</v>
      </c>
      <c r="N1645" s="5">
        <v>21.40625</v>
      </c>
      <c r="O1645" s="5">
        <v>0</v>
      </c>
      <c r="P1645" s="5">
        <v>3.0625</v>
      </c>
      <c r="Q1645" s="5">
        <v>7.7482021402497683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f t="shared" si="122"/>
        <v>45.29997266789956</v>
      </c>
      <c r="Z1645" s="5">
        <v>13.083020527649797</v>
      </c>
      <c r="AA1645" s="5">
        <v>0</v>
      </c>
      <c r="AB1645" s="5">
        <f>VLOOKUP($E1645,Parametros!$B$3:$F$14,2,FALSE)</f>
        <v>9</v>
      </c>
      <c r="AC1645" s="5" t="str">
        <f>VLOOKUP($E1645,Parametros!$B$3:$F$14,4,FALSE)</f>
        <v>20229</v>
      </c>
      <c r="AD1645" s="5" t="str">
        <f>VLOOKUP($E1645,Parametros!$B$3:$F$14,5,FALSE)</f>
        <v>2022-9-01</v>
      </c>
      <c r="AE1645" s="5">
        <v>0</v>
      </c>
      <c r="AF1645" t="s">
        <v>438</v>
      </c>
      <c r="AG1645" t="s">
        <v>449</v>
      </c>
      <c r="AH1645" s="40">
        <f t="shared" si="123"/>
        <v>1072.8126992869397</v>
      </c>
      <c r="AJ1645" t="str">
        <f t="shared" si="121"/>
        <v>INSERT INTO TABLA_PRESUPUESTO VALUES ('VSR','80116-C','14005059-20',2022,'Septiembre',45,'USD',2250,896.559387,225,0,10.327941,0,21.40625,0,3.0625,7.748202,0,0,0,0,0,0,0,45.299973,13.083021,0,9,'20229','2022-9-01');</v>
      </c>
    </row>
    <row r="1646" spans="1:36" x14ac:dyDescent="0.2">
      <c r="A1646" s="7" t="s">
        <v>117</v>
      </c>
      <c r="B1646" t="s">
        <v>72</v>
      </c>
      <c r="C1646" t="s">
        <v>303</v>
      </c>
      <c r="D1646">
        <v>2022</v>
      </c>
      <c r="E1646" t="s">
        <v>53</v>
      </c>
      <c r="F1646" s="5">
        <v>22.5</v>
      </c>
      <c r="G1646" t="s">
        <v>134</v>
      </c>
      <c r="H1646" s="5">
        <v>1800</v>
      </c>
      <c r="I1646" s="5">
        <v>805.51281795998898</v>
      </c>
      <c r="J1646" s="5">
        <v>180</v>
      </c>
      <c r="K1646" s="5">
        <v>0</v>
      </c>
      <c r="L1646" s="5">
        <v>5.1639705239914351</v>
      </c>
      <c r="M1646" s="5">
        <v>0</v>
      </c>
      <c r="N1646" s="5">
        <v>10.703125</v>
      </c>
      <c r="O1646" s="5">
        <v>0</v>
      </c>
      <c r="P1646" s="5">
        <v>1.53125</v>
      </c>
      <c r="Q1646" s="5">
        <v>6.1985617121998144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f t="shared" si="122"/>
        <v>24.974446976024712</v>
      </c>
      <c r="Z1646" s="5">
        <v>6.5415102638248985</v>
      </c>
      <c r="AA1646" s="5">
        <v>0</v>
      </c>
      <c r="AB1646" s="5">
        <f>VLOOKUP($E1646,Parametros!$B$3:$F$14,2,FALSE)</f>
        <v>9</v>
      </c>
      <c r="AC1646" s="5" t="str">
        <f>VLOOKUP($E1646,Parametros!$B$3:$F$14,4,FALSE)</f>
        <v>20229</v>
      </c>
      <c r="AD1646" s="5" t="str">
        <f>VLOOKUP($E1646,Parametros!$B$3:$F$14,5,FALSE)</f>
        <v>2022-9-01</v>
      </c>
      <c r="AE1646" s="5">
        <v>0</v>
      </c>
      <c r="AF1646" t="s">
        <v>438</v>
      </c>
      <c r="AG1646" t="s">
        <v>449</v>
      </c>
      <c r="AH1646" s="40">
        <f t="shared" si="123"/>
        <v>784.34876453999493</v>
      </c>
      <c r="AJ1646" t="str">
        <f t="shared" si="121"/>
        <v>INSERT INTO TABLA_PRESUPUESTO VALUES ('VSR','80116-C','14005119-18',2022,'Septiembre',22.5,'USD',1800,805.512818,180,0,5.163971,0,10.703125,0,1.53125,6.198562,0,0,0,0,0,0,0,24.974447,6.54151,0,9,'20229','2022-9-01');</v>
      </c>
    </row>
    <row r="1647" spans="1:36" x14ac:dyDescent="0.2">
      <c r="A1647" s="7" t="s">
        <v>117</v>
      </c>
      <c r="B1647" t="s">
        <v>72</v>
      </c>
      <c r="C1647" t="s">
        <v>349</v>
      </c>
      <c r="D1647">
        <v>2022</v>
      </c>
      <c r="E1647" t="s">
        <v>53</v>
      </c>
      <c r="F1647" s="5">
        <v>22.5</v>
      </c>
      <c r="G1647" t="s">
        <v>134</v>
      </c>
      <c r="H1647" s="5">
        <v>1800</v>
      </c>
      <c r="I1647" s="5">
        <v>728.52123797938225</v>
      </c>
      <c r="J1647" s="5">
        <v>180</v>
      </c>
      <c r="K1647" s="5">
        <v>0</v>
      </c>
      <c r="L1647" s="5">
        <v>5.1639705239914351</v>
      </c>
      <c r="M1647" s="5">
        <v>0</v>
      </c>
      <c r="N1647" s="5">
        <v>10.703125</v>
      </c>
      <c r="O1647" s="5">
        <v>0</v>
      </c>
      <c r="P1647" s="5">
        <v>1.53125</v>
      </c>
      <c r="Q1647" s="5">
        <v>6.1985617121998144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f t="shared" si="122"/>
        <v>24.974446976024712</v>
      </c>
      <c r="Z1647" s="5">
        <v>6.5415102638248985</v>
      </c>
      <c r="AA1647" s="5">
        <v>0</v>
      </c>
      <c r="AB1647" s="5">
        <f>VLOOKUP($E1647,Parametros!$B$3:$F$14,2,FALSE)</f>
        <v>9</v>
      </c>
      <c r="AC1647" s="5" t="str">
        <f>VLOOKUP($E1647,Parametros!$B$3:$F$14,4,FALSE)</f>
        <v>20229</v>
      </c>
      <c r="AD1647" s="5" t="str">
        <f>VLOOKUP($E1647,Parametros!$B$3:$F$14,5,FALSE)</f>
        <v>2022-9-01</v>
      </c>
      <c r="AE1647" s="5">
        <v>0</v>
      </c>
      <c r="AF1647" t="s">
        <v>438</v>
      </c>
      <c r="AG1647" t="s">
        <v>449</v>
      </c>
      <c r="AH1647" s="40">
        <f t="shared" si="123"/>
        <v>861.34034452060166</v>
      </c>
      <c r="AJ1647" t="str">
        <f t="shared" si="121"/>
        <v>INSERT INTO TABLA_PRESUPUESTO VALUES ('VSR','80116-C','14004293-15',2022,'Septiembre',22.5,'USD',1800,728.521238,180,0,5.163971,0,10.703125,0,1.53125,6.198562,0,0,0,0,0,0,0,24.974447,6.54151,0,9,'20229','2022-9-01');</v>
      </c>
    </row>
    <row r="1648" spans="1:36" x14ac:dyDescent="0.2">
      <c r="A1648" s="7" t="s">
        <v>117</v>
      </c>
      <c r="B1648" t="s">
        <v>80</v>
      </c>
      <c r="C1648" t="s">
        <v>356</v>
      </c>
      <c r="D1648">
        <v>2022</v>
      </c>
      <c r="E1648" t="s">
        <v>53</v>
      </c>
      <c r="F1648" s="5">
        <v>22.5</v>
      </c>
      <c r="G1648" t="s">
        <v>134</v>
      </c>
      <c r="H1648" s="5">
        <v>675</v>
      </c>
      <c r="I1648" s="5">
        <v>437.77621195594736</v>
      </c>
      <c r="J1648" s="5">
        <v>0</v>
      </c>
      <c r="K1648" s="5">
        <v>0</v>
      </c>
      <c r="L1648" s="5">
        <v>5.1639705239914351</v>
      </c>
      <c r="M1648" s="5">
        <v>0</v>
      </c>
      <c r="N1648" s="5">
        <v>7.1354166666666661</v>
      </c>
      <c r="O1648" s="5">
        <v>0</v>
      </c>
      <c r="P1648" s="5">
        <v>1.0208333333333333</v>
      </c>
      <c r="Q1648" s="5">
        <v>2.3244606420749303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f t="shared" si="122"/>
        <v>17.022220905899829</v>
      </c>
      <c r="Z1648" s="5">
        <v>6.5415102638248985</v>
      </c>
      <c r="AA1648" s="5">
        <v>0</v>
      </c>
      <c r="AB1648" s="5">
        <f>VLOOKUP($E1648,Parametros!$B$3:$F$14,2,FALSE)</f>
        <v>9</v>
      </c>
      <c r="AC1648" s="5" t="str">
        <f>VLOOKUP($E1648,Parametros!$B$3:$F$14,4,FALSE)</f>
        <v>20229</v>
      </c>
      <c r="AD1648" s="5" t="str">
        <f>VLOOKUP($E1648,Parametros!$B$3:$F$14,5,FALSE)</f>
        <v>2022-9-01</v>
      </c>
      <c r="AE1648" s="5">
        <v>0</v>
      </c>
      <c r="AF1648" t="s">
        <v>438</v>
      </c>
      <c r="AG1648" t="s">
        <v>450</v>
      </c>
      <c r="AH1648" s="40">
        <f t="shared" si="123"/>
        <v>215.03759661416134</v>
      </c>
      <c r="AJ1648" t="str">
        <f t="shared" si="121"/>
        <v>INSERT INTO TABLA_PRESUPUESTO VALUES ('VSR','80144-C','14004864-18',2022,'Septiembre',22.5,'USD',675,437.776212,0,0,5.163971,0,7.135417,0,1.020833,2.324461,0,0,0,0,0,0,0,17.022221,6.54151,0,9,'20229','2022-9-01');</v>
      </c>
    </row>
    <row r="1649" spans="1:36" x14ac:dyDescent="0.2">
      <c r="A1649" s="7" t="s">
        <v>117</v>
      </c>
      <c r="B1649" t="s">
        <v>80</v>
      </c>
      <c r="C1649" t="s">
        <v>357</v>
      </c>
      <c r="D1649">
        <v>2022</v>
      </c>
      <c r="E1649" t="s">
        <v>53</v>
      </c>
      <c r="F1649" s="5">
        <v>22.5</v>
      </c>
      <c r="G1649" t="s">
        <v>134</v>
      </c>
      <c r="H1649" s="5">
        <v>675</v>
      </c>
      <c r="I1649" s="5">
        <v>396.62046534143707</v>
      </c>
      <c r="J1649" s="5">
        <v>0</v>
      </c>
      <c r="K1649" s="5">
        <v>0</v>
      </c>
      <c r="L1649" s="5">
        <v>5.1639705239914351</v>
      </c>
      <c r="M1649" s="5">
        <v>0</v>
      </c>
      <c r="N1649" s="5">
        <v>7.1354166666666661</v>
      </c>
      <c r="O1649" s="5">
        <v>0</v>
      </c>
      <c r="P1649" s="5">
        <v>1.0208333333333333</v>
      </c>
      <c r="Q1649" s="5">
        <v>2.3244606420749303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f t="shared" si="122"/>
        <v>17.022220905899829</v>
      </c>
      <c r="Z1649" s="5">
        <v>6.5415102638248985</v>
      </c>
      <c r="AA1649" s="5">
        <v>0</v>
      </c>
      <c r="AB1649" s="5">
        <f>VLOOKUP($E1649,Parametros!$B$3:$F$14,2,FALSE)</f>
        <v>9</v>
      </c>
      <c r="AC1649" s="5" t="str">
        <f>VLOOKUP($E1649,Parametros!$B$3:$F$14,4,FALSE)</f>
        <v>20229</v>
      </c>
      <c r="AD1649" s="5" t="str">
        <f>VLOOKUP($E1649,Parametros!$B$3:$F$14,5,FALSE)</f>
        <v>2022-9-01</v>
      </c>
      <c r="AE1649" s="5">
        <v>0</v>
      </c>
      <c r="AF1649" t="s">
        <v>438</v>
      </c>
      <c r="AG1649" t="s">
        <v>450</v>
      </c>
      <c r="AH1649" s="40">
        <f t="shared" si="123"/>
        <v>256.19334322867167</v>
      </c>
      <c r="AJ1649" t="str">
        <f t="shared" si="121"/>
        <v>INSERT INTO TABLA_PRESUPUESTO VALUES ('VSR','80144-C','14004865-18',2022,'Septiembre',22.5,'USD',675,396.620465,0,0,5.163971,0,7.135417,0,1.020833,2.324461,0,0,0,0,0,0,0,17.022221,6.54151,0,9,'20229','2022-9-01');</v>
      </c>
    </row>
    <row r="1650" spans="1:36" x14ac:dyDescent="0.2">
      <c r="A1650" s="7" t="s">
        <v>117</v>
      </c>
      <c r="B1650" t="s">
        <v>80</v>
      </c>
      <c r="C1650" t="s">
        <v>358</v>
      </c>
      <c r="D1650">
        <v>2022</v>
      </c>
      <c r="E1650" t="s">
        <v>53</v>
      </c>
      <c r="F1650" s="5">
        <v>45</v>
      </c>
      <c r="G1650" t="s">
        <v>134</v>
      </c>
      <c r="H1650" s="5">
        <v>1215</v>
      </c>
      <c r="I1650" s="5">
        <v>612.05374999931189</v>
      </c>
      <c r="J1650" s="5">
        <v>0</v>
      </c>
      <c r="K1650" s="5">
        <v>0</v>
      </c>
      <c r="L1650" s="5">
        <v>10.32794104798287</v>
      </c>
      <c r="M1650" s="5">
        <v>0</v>
      </c>
      <c r="N1650" s="5">
        <v>14.270833333333332</v>
      </c>
      <c r="O1650" s="5">
        <v>0</v>
      </c>
      <c r="P1650" s="5">
        <v>2.0416666666666665</v>
      </c>
      <c r="Q1650" s="5">
        <v>4.1840291557348745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f t="shared" si="122"/>
        <v>33.57954968338467</v>
      </c>
      <c r="Z1650" s="5">
        <v>13.083020527649797</v>
      </c>
      <c r="AA1650" s="5">
        <v>0</v>
      </c>
      <c r="AB1650" s="5">
        <f>VLOOKUP($E1650,Parametros!$B$3:$F$14,2,FALSE)</f>
        <v>9</v>
      </c>
      <c r="AC1650" s="5" t="str">
        <f>VLOOKUP($E1650,Parametros!$B$3:$F$14,4,FALSE)</f>
        <v>20229</v>
      </c>
      <c r="AD1650" s="5" t="str">
        <f>VLOOKUP($E1650,Parametros!$B$3:$F$14,5,FALSE)</f>
        <v>2022-9-01</v>
      </c>
      <c r="AE1650" s="5">
        <v>0</v>
      </c>
      <c r="AF1650" t="s">
        <v>438</v>
      </c>
      <c r="AG1650" t="s">
        <v>450</v>
      </c>
      <c r="AH1650" s="40">
        <f t="shared" si="123"/>
        <v>559.03875926932062</v>
      </c>
      <c r="AJ1650" t="str">
        <f t="shared" si="121"/>
        <v>INSERT INTO TABLA_PRESUPUESTO VALUES ('VSR','80144-C','14004859-18',2022,'Septiembre',45,'USD',1215,612.05375,0,0,10.327941,0,14.270833,0,2.041667,4.184029,0,0,0,0,0,0,0,33.57955,13.083021,0,9,'20229','2022-9-01');</v>
      </c>
    </row>
    <row r="1651" spans="1:36" x14ac:dyDescent="0.2">
      <c r="A1651" s="7" t="s">
        <v>117</v>
      </c>
      <c r="B1651" t="s">
        <v>80</v>
      </c>
      <c r="C1651" t="s">
        <v>359</v>
      </c>
      <c r="D1651">
        <v>2022</v>
      </c>
      <c r="E1651" t="s">
        <v>53</v>
      </c>
      <c r="F1651" s="5">
        <v>45</v>
      </c>
      <c r="G1651" t="s">
        <v>134</v>
      </c>
      <c r="H1651" s="5">
        <v>1215</v>
      </c>
      <c r="I1651" s="5">
        <v>638.13891839232269</v>
      </c>
      <c r="J1651" s="5">
        <v>0</v>
      </c>
      <c r="K1651" s="5">
        <v>0</v>
      </c>
      <c r="L1651" s="5">
        <v>10.32794104798287</v>
      </c>
      <c r="M1651" s="5">
        <v>0</v>
      </c>
      <c r="N1651" s="5">
        <v>14.270833333333332</v>
      </c>
      <c r="O1651" s="5">
        <v>0</v>
      </c>
      <c r="P1651" s="5">
        <v>2.0416666666666665</v>
      </c>
      <c r="Q1651" s="5">
        <v>4.1840291557348745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f t="shared" si="122"/>
        <v>33.57954968338467</v>
      </c>
      <c r="Z1651" s="5">
        <v>13.083020527649797</v>
      </c>
      <c r="AA1651" s="5">
        <v>0</v>
      </c>
      <c r="AB1651" s="5">
        <f>VLOOKUP($E1651,Parametros!$B$3:$F$14,2,FALSE)</f>
        <v>9</v>
      </c>
      <c r="AC1651" s="5" t="str">
        <f>VLOOKUP($E1651,Parametros!$B$3:$F$14,4,FALSE)</f>
        <v>20229</v>
      </c>
      <c r="AD1651" s="5" t="str">
        <f>VLOOKUP($E1651,Parametros!$B$3:$F$14,5,FALSE)</f>
        <v>2022-9-01</v>
      </c>
      <c r="AE1651" s="5">
        <v>0</v>
      </c>
      <c r="AF1651" t="s">
        <v>438</v>
      </c>
      <c r="AG1651" t="s">
        <v>450</v>
      </c>
      <c r="AH1651" s="40">
        <f t="shared" si="123"/>
        <v>532.95359087630982</v>
      </c>
      <c r="AJ1651" t="str">
        <f t="shared" si="121"/>
        <v>INSERT INTO TABLA_PRESUPUESTO VALUES ('VSR','80144-C','14004860-19',2022,'Septiembre',45,'USD',1215,638.138918,0,0,10.327941,0,14.270833,0,2.041667,4.184029,0,0,0,0,0,0,0,33.57955,13.083021,0,9,'20229','2022-9-01');</v>
      </c>
    </row>
    <row r="1652" spans="1:36" x14ac:dyDescent="0.2">
      <c r="A1652" s="7" t="s">
        <v>117</v>
      </c>
      <c r="B1652" t="s">
        <v>372</v>
      </c>
      <c r="C1652" t="s">
        <v>373</v>
      </c>
      <c r="D1652">
        <v>2022</v>
      </c>
      <c r="E1652" t="s">
        <v>53</v>
      </c>
      <c r="F1652" s="5">
        <v>112.5</v>
      </c>
      <c r="G1652" t="s">
        <v>134</v>
      </c>
      <c r="H1652" s="5">
        <v>3037.5</v>
      </c>
      <c r="I1652" s="5">
        <v>2112.4715138035258</v>
      </c>
      <c r="J1652" s="5">
        <v>0</v>
      </c>
      <c r="K1652" s="5">
        <v>0</v>
      </c>
      <c r="L1652" s="5">
        <v>25.819852619957175</v>
      </c>
      <c r="M1652" s="5">
        <v>0</v>
      </c>
      <c r="N1652" s="5">
        <v>249.62797619047618</v>
      </c>
      <c r="O1652" s="5">
        <v>323.66071428571428</v>
      </c>
      <c r="P1652" s="5">
        <v>14.583333333333334</v>
      </c>
      <c r="Q1652" s="5">
        <v>10.460072889337187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f t="shared" si="122"/>
        <v>631.03964801798554</v>
      </c>
      <c r="Z1652" s="5">
        <v>32.707551319124491</v>
      </c>
      <c r="AA1652" s="5">
        <v>0</v>
      </c>
      <c r="AB1652" s="5">
        <f>VLOOKUP($E1652,Parametros!$B$3:$F$14,2,FALSE)</f>
        <v>9</v>
      </c>
      <c r="AC1652" s="5" t="str">
        <f>VLOOKUP($E1652,Parametros!$B$3:$F$14,4,FALSE)</f>
        <v>20229</v>
      </c>
      <c r="AD1652" s="5" t="str">
        <f>VLOOKUP($E1652,Parametros!$B$3:$F$14,5,FALSE)</f>
        <v>2022-9-01</v>
      </c>
      <c r="AE1652" s="5">
        <v>0</v>
      </c>
      <c r="AF1652" t="s">
        <v>438</v>
      </c>
      <c r="AG1652" t="s">
        <v>453</v>
      </c>
      <c r="AH1652" s="40">
        <f t="shared" si="123"/>
        <v>268.16898555853174</v>
      </c>
      <c r="AJ1652" t="str">
        <f t="shared" si="121"/>
        <v>INSERT INTO TABLA_PRESUPUESTO VALUES ('VSR','80228-C','14005149-20',2022,'Septiembre',112.5,'USD',3037.5,2112.471514,0,0,25.819853,0,249.627976,323.660714,14.583333,10.460073,0,0,0,0,0,0,0,631.039648,32.707551,0,9,'20229','2022-9-01');</v>
      </c>
    </row>
    <row r="1653" spans="1:36" x14ac:dyDescent="0.2">
      <c r="A1653" s="7" t="s">
        <v>117</v>
      </c>
      <c r="B1653" t="s">
        <v>105</v>
      </c>
      <c r="C1653" t="s">
        <v>382</v>
      </c>
      <c r="D1653">
        <v>2022</v>
      </c>
      <c r="E1653" t="s">
        <v>53</v>
      </c>
      <c r="F1653" s="5">
        <v>45</v>
      </c>
      <c r="G1653" t="s">
        <v>134</v>
      </c>
      <c r="H1653" s="5">
        <v>1350</v>
      </c>
      <c r="I1653" s="5">
        <v>690.76111606907739</v>
      </c>
      <c r="J1653" s="5">
        <v>0</v>
      </c>
      <c r="K1653" s="5">
        <v>0</v>
      </c>
      <c r="L1653" s="5">
        <v>10.32794104798287</v>
      </c>
      <c r="M1653" s="5">
        <v>0</v>
      </c>
      <c r="N1653" s="5">
        <v>44.505465350737552</v>
      </c>
      <c r="O1653" s="5">
        <v>57.704552690226038</v>
      </c>
      <c r="P1653" s="5">
        <v>2.6000212246630583</v>
      </c>
      <c r="Q1653" s="5">
        <v>4.6489212841498606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f t="shared" ref="Y1653:Y1699" si="124">+M1653+N1653+O1653+P1653+T1653+U1653+V1653+Z1653+AA1653+S1653+X1653+Q1653+R1653</f>
        <v>122.5419810774263</v>
      </c>
      <c r="Z1653" s="5">
        <v>13.083020527649797</v>
      </c>
      <c r="AA1653" s="5">
        <v>0</v>
      </c>
      <c r="AB1653" s="5">
        <f>VLOOKUP($E1653,Parametros!$B$3:$F$14,2,FALSE)</f>
        <v>9</v>
      </c>
      <c r="AC1653" s="5" t="str">
        <f>VLOOKUP($E1653,Parametros!$B$3:$F$14,4,FALSE)</f>
        <v>20229</v>
      </c>
      <c r="AD1653" s="5" t="str">
        <f>VLOOKUP($E1653,Parametros!$B$3:$F$14,5,FALSE)</f>
        <v>2022-9-01</v>
      </c>
      <c r="AE1653" s="5">
        <v>0</v>
      </c>
      <c r="AF1653" t="s">
        <v>438</v>
      </c>
      <c r="AG1653" t="s">
        <v>455</v>
      </c>
      <c r="AH1653" s="40">
        <f t="shared" ref="AH1653:AH1699" si="125">+H1653-SUM(I1653:X1653)-SUM(Z1653:AA1653)</f>
        <v>526.36896180551355</v>
      </c>
      <c r="AJ1653" t="str">
        <f t="shared" si="121"/>
        <v>INSERT INTO TABLA_PRESUPUESTO VALUES ('VSR','80223-C','14005056-20',2022,'Septiembre',45,'USD',1350,690.761116,0,0,10.327941,0,44.505465,57.704553,2.600021,4.648921,0,0,0,0,0,0,0,122.541981,13.083021,0,9,'20229','2022-9-01');</v>
      </c>
    </row>
    <row r="1654" spans="1:36" x14ac:dyDescent="0.2">
      <c r="A1654" s="7" t="s">
        <v>117</v>
      </c>
      <c r="B1654" t="s">
        <v>105</v>
      </c>
      <c r="C1654" t="s">
        <v>383</v>
      </c>
      <c r="D1654">
        <v>2022</v>
      </c>
      <c r="E1654" t="s">
        <v>53</v>
      </c>
      <c r="F1654" s="5">
        <v>33.75</v>
      </c>
      <c r="G1654" t="s">
        <v>134</v>
      </c>
      <c r="H1654" s="5">
        <v>1012.5</v>
      </c>
      <c r="I1654" s="5">
        <v>495.01127866841477</v>
      </c>
      <c r="J1654" s="5">
        <v>0</v>
      </c>
      <c r="K1654" s="5">
        <v>0</v>
      </c>
      <c r="L1654" s="5">
        <v>7.7459557859871522</v>
      </c>
      <c r="M1654" s="5">
        <v>0</v>
      </c>
      <c r="N1654" s="5">
        <v>33.379099013053164</v>
      </c>
      <c r="O1654" s="5">
        <v>43.278414517669532</v>
      </c>
      <c r="P1654" s="5">
        <v>1.9500159184972938</v>
      </c>
      <c r="Q1654" s="5">
        <v>3.4866909631123959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f t="shared" si="124"/>
        <v>91.906485808069746</v>
      </c>
      <c r="Z1654" s="5">
        <v>9.8122653957373487</v>
      </c>
      <c r="AA1654" s="5">
        <v>0</v>
      </c>
      <c r="AB1654" s="5">
        <f>VLOOKUP($E1654,Parametros!$B$3:$F$14,2,FALSE)</f>
        <v>9</v>
      </c>
      <c r="AC1654" s="5" t="str">
        <f>VLOOKUP($E1654,Parametros!$B$3:$F$14,4,FALSE)</f>
        <v>20229</v>
      </c>
      <c r="AD1654" s="5" t="str">
        <f>VLOOKUP($E1654,Parametros!$B$3:$F$14,5,FALSE)</f>
        <v>2022-9-01</v>
      </c>
      <c r="AE1654" s="5">
        <v>0</v>
      </c>
      <c r="AF1654" t="s">
        <v>438</v>
      </c>
      <c r="AG1654" t="s">
        <v>455</v>
      </c>
      <c r="AH1654" s="40">
        <f t="shared" si="125"/>
        <v>417.83627973752829</v>
      </c>
      <c r="AJ1654" t="str">
        <f t="shared" si="121"/>
        <v>INSERT INTO TABLA_PRESUPUESTO VALUES ('VSR','80223-C','14005019-19',2022,'Septiembre',33.75,'USD',1012.5,495.011279,0,0,7.745956,0,33.379099,43.278415,1.950016,3.486691,0,0,0,0,0,0,0,91.906486,9.812265,0,9,'20229','2022-9-01');</v>
      </c>
    </row>
    <row r="1655" spans="1:36" x14ac:dyDescent="0.2">
      <c r="A1655" s="7" t="s">
        <v>117</v>
      </c>
      <c r="B1655" t="s">
        <v>105</v>
      </c>
      <c r="C1655" t="s">
        <v>384</v>
      </c>
      <c r="D1655">
        <v>2022</v>
      </c>
      <c r="E1655" t="s">
        <v>53</v>
      </c>
      <c r="F1655" s="5">
        <v>45</v>
      </c>
      <c r="G1655" t="s">
        <v>134</v>
      </c>
      <c r="H1655" s="5">
        <v>1350</v>
      </c>
      <c r="I1655" s="5">
        <v>660.015038224553</v>
      </c>
      <c r="J1655" s="5">
        <v>0</v>
      </c>
      <c r="K1655" s="5">
        <v>0</v>
      </c>
      <c r="L1655" s="5">
        <v>10.32794104798287</v>
      </c>
      <c r="M1655" s="5">
        <v>0</v>
      </c>
      <c r="N1655" s="5">
        <v>44.505465350737552</v>
      </c>
      <c r="O1655" s="5">
        <v>57.704552690226038</v>
      </c>
      <c r="P1655" s="5">
        <v>2.6000212246630583</v>
      </c>
      <c r="Q1655" s="5">
        <v>4.6489212841498606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f t="shared" si="124"/>
        <v>122.5419810774263</v>
      </c>
      <c r="Z1655" s="5">
        <v>13.083020527649797</v>
      </c>
      <c r="AA1655" s="5">
        <v>0</v>
      </c>
      <c r="AB1655" s="5">
        <f>VLOOKUP($E1655,Parametros!$B$3:$F$14,2,FALSE)</f>
        <v>9</v>
      </c>
      <c r="AC1655" s="5" t="str">
        <f>VLOOKUP($E1655,Parametros!$B$3:$F$14,4,FALSE)</f>
        <v>20229</v>
      </c>
      <c r="AD1655" s="5" t="str">
        <f>VLOOKUP($E1655,Parametros!$B$3:$F$14,5,FALSE)</f>
        <v>2022-9-01</v>
      </c>
      <c r="AE1655" s="5">
        <v>0</v>
      </c>
      <c r="AF1655" t="s">
        <v>438</v>
      </c>
      <c r="AG1655" t="s">
        <v>455</v>
      </c>
      <c r="AH1655" s="40">
        <f t="shared" si="125"/>
        <v>557.11503965003783</v>
      </c>
      <c r="AJ1655" t="str">
        <f t="shared" si="121"/>
        <v>INSERT INTO TABLA_PRESUPUESTO VALUES ('VSR','80223-C','14005050-20',2022,'Septiembre',45,'USD',1350,660.015038,0,0,10.327941,0,44.505465,57.704553,2.600021,4.648921,0,0,0,0,0,0,0,122.541981,13.083021,0,9,'20229','2022-9-01');</v>
      </c>
    </row>
    <row r="1656" spans="1:36" x14ac:dyDescent="0.2">
      <c r="A1656" s="7" t="s">
        <v>117</v>
      </c>
      <c r="B1656" t="s">
        <v>105</v>
      </c>
      <c r="C1656" t="s">
        <v>385</v>
      </c>
      <c r="D1656">
        <v>2022</v>
      </c>
      <c r="E1656" t="s">
        <v>53</v>
      </c>
      <c r="F1656" s="5">
        <v>45</v>
      </c>
      <c r="G1656" t="s">
        <v>134</v>
      </c>
      <c r="H1656" s="5">
        <v>1350</v>
      </c>
      <c r="I1656" s="5">
        <v>713.03585661756381</v>
      </c>
      <c r="J1656" s="5">
        <v>0</v>
      </c>
      <c r="K1656" s="5">
        <v>0</v>
      </c>
      <c r="L1656" s="5">
        <v>10.32794104798287</v>
      </c>
      <c r="M1656" s="5">
        <v>0</v>
      </c>
      <c r="N1656" s="5">
        <v>44.505465350737552</v>
      </c>
      <c r="O1656" s="5">
        <v>57.704552690226038</v>
      </c>
      <c r="P1656" s="5">
        <v>2.6000212246630583</v>
      </c>
      <c r="Q1656" s="5">
        <v>4.6489212841498606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f t="shared" si="124"/>
        <v>122.5419810774263</v>
      </c>
      <c r="Z1656" s="5">
        <v>13.083020527649797</v>
      </c>
      <c r="AA1656" s="5">
        <v>0</v>
      </c>
      <c r="AB1656" s="5">
        <f>VLOOKUP($E1656,Parametros!$B$3:$F$14,2,FALSE)</f>
        <v>9</v>
      </c>
      <c r="AC1656" s="5" t="str">
        <f>VLOOKUP($E1656,Parametros!$B$3:$F$14,4,FALSE)</f>
        <v>20229</v>
      </c>
      <c r="AD1656" s="5" t="str">
        <f>VLOOKUP($E1656,Parametros!$B$3:$F$14,5,FALSE)</f>
        <v>2022-9-01</v>
      </c>
      <c r="AE1656" s="5">
        <v>0</v>
      </c>
      <c r="AF1656" t="s">
        <v>438</v>
      </c>
      <c r="AG1656" t="s">
        <v>455</v>
      </c>
      <c r="AH1656" s="40">
        <f t="shared" si="125"/>
        <v>504.09422125702696</v>
      </c>
      <c r="AJ1656" t="str">
        <f t="shared" si="121"/>
        <v>INSERT INTO TABLA_PRESUPUESTO VALUES ('VSR','80223-C','14005052-20',2022,'Septiembre',45,'USD',1350,713.035857,0,0,10.327941,0,44.505465,57.704553,2.600021,4.648921,0,0,0,0,0,0,0,122.541981,13.083021,0,9,'20229','2022-9-01');</v>
      </c>
    </row>
    <row r="1657" spans="1:36" x14ac:dyDescent="0.2">
      <c r="A1657" s="7" t="s">
        <v>117</v>
      </c>
      <c r="B1657" t="s">
        <v>105</v>
      </c>
      <c r="C1657" t="s">
        <v>386</v>
      </c>
      <c r="D1657">
        <v>2022</v>
      </c>
      <c r="E1657" t="s">
        <v>53</v>
      </c>
      <c r="F1657" s="5">
        <v>33.75</v>
      </c>
      <c r="G1657" t="s">
        <v>134</v>
      </c>
      <c r="H1657" s="5">
        <v>1012.5</v>
      </c>
      <c r="I1657" s="5">
        <v>659.22107174788334</v>
      </c>
      <c r="J1657" s="5">
        <v>0</v>
      </c>
      <c r="K1657" s="5">
        <v>0</v>
      </c>
      <c r="L1657" s="5">
        <v>7.7459557859871522</v>
      </c>
      <c r="M1657" s="5">
        <v>0</v>
      </c>
      <c r="N1657" s="5">
        <v>33.379099013053164</v>
      </c>
      <c r="O1657" s="5">
        <v>43.278414517669532</v>
      </c>
      <c r="P1657" s="5">
        <v>1.9500159184972938</v>
      </c>
      <c r="Q1657" s="5">
        <v>3.4866909631123959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f t="shared" si="124"/>
        <v>91.906485808069746</v>
      </c>
      <c r="Z1657" s="5">
        <v>9.8122653957373487</v>
      </c>
      <c r="AA1657" s="5">
        <v>0</v>
      </c>
      <c r="AB1657" s="5">
        <f>VLOOKUP($E1657,Parametros!$B$3:$F$14,2,FALSE)</f>
        <v>9</v>
      </c>
      <c r="AC1657" s="5" t="str">
        <f>VLOOKUP($E1657,Parametros!$B$3:$F$14,4,FALSE)</f>
        <v>20229</v>
      </c>
      <c r="AD1657" s="5" t="str">
        <f>VLOOKUP($E1657,Parametros!$B$3:$F$14,5,FALSE)</f>
        <v>2022-9-01</v>
      </c>
      <c r="AE1657" s="5">
        <v>0</v>
      </c>
      <c r="AF1657" t="s">
        <v>438</v>
      </c>
      <c r="AG1657" t="s">
        <v>455</v>
      </c>
      <c r="AH1657" s="40">
        <f t="shared" si="125"/>
        <v>253.62648665805975</v>
      </c>
      <c r="AJ1657" t="str">
        <f t="shared" si="121"/>
        <v>INSERT INTO TABLA_PRESUPUESTO VALUES ('VSR','80223-C','14004612-18',2022,'Septiembre',33.75,'USD',1012.5,659.221072,0,0,7.745956,0,33.379099,43.278415,1.950016,3.486691,0,0,0,0,0,0,0,91.906486,9.812265,0,9,'20229','2022-9-01');</v>
      </c>
    </row>
    <row r="1658" spans="1:36" x14ac:dyDescent="0.2">
      <c r="A1658" s="7" t="s">
        <v>117</v>
      </c>
      <c r="B1658" t="s">
        <v>105</v>
      </c>
      <c r="C1658" t="s">
        <v>387</v>
      </c>
      <c r="D1658">
        <v>2022</v>
      </c>
      <c r="E1658" t="s">
        <v>53</v>
      </c>
      <c r="F1658" s="5">
        <v>33.75</v>
      </c>
      <c r="G1658" t="s">
        <v>134</v>
      </c>
      <c r="H1658" s="5">
        <v>1012.5</v>
      </c>
      <c r="I1658" s="5">
        <v>475.80023418695242</v>
      </c>
      <c r="J1658" s="5">
        <v>0</v>
      </c>
      <c r="K1658" s="5">
        <v>0</v>
      </c>
      <c r="L1658" s="5">
        <v>7.7459557859871522</v>
      </c>
      <c r="M1658" s="5">
        <v>0</v>
      </c>
      <c r="N1658" s="5">
        <v>33.379099013053164</v>
      </c>
      <c r="O1658" s="5">
        <v>43.278414517669532</v>
      </c>
      <c r="P1658" s="5">
        <v>1.9500159184972938</v>
      </c>
      <c r="Q1658" s="5">
        <v>3.4866909631123959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f t="shared" si="124"/>
        <v>91.906485808069746</v>
      </c>
      <c r="Z1658" s="5">
        <v>9.8122653957373487</v>
      </c>
      <c r="AA1658" s="5">
        <v>0</v>
      </c>
      <c r="AB1658" s="5">
        <f>VLOOKUP($E1658,Parametros!$B$3:$F$14,2,FALSE)</f>
        <v>9</v>
      </c>
      <c r="AC1658" s="5" t="str">
        <f>VLOOKUP($E1658,Parametros!$B$3:$F$14,4,FALSE)</f>
        <v>20229</v>
      </c>
      <c r="AD1658" s="5" t="str">
        <f>VLOOKUP($E1658,Parametros!$B$3:$F$14,5,FALSE)</f>
        <v>2022-9-01</v>
      </c>
      <c r="AE1658" s="5">
        <v>0</v>
      </c>
      <c r="AF1658" t="s">
        <v>438</v>
      </c>
      <c r="AG1658" t="s">
        <v>455</v>
      </c>
      <c r="AH1658" s="40">
        <f t="shared" si="125"/>
        <v>437.04732421899058</v>
      </c>
      <c r="AJ1658" t="str">
        <f t="shared" si="121"/>
        <v>INSERT INTO TABLA_PRESUPUESTO VALUES ('VSR','80223-C','14002505-20',2022,'Septiembre',33.75,'USD',1012.5,475.800234,0,0,7.745956,0,33.379099,43.278415,1.950016,3.486691,0,0,0,0,0,0,0,91.906486,9.812265,0,9,'20229','2022-9-01');</v>
      </c>
    </row>
    <row r="1659" spans="1:36" x14ac:dyDescent="0.2">
      <c r="A1659" s="7" t="s">
        <v>117</v>
      </c>
      <c r="B1659" t="s">
        <v>69</v>
      </c>
      <c r="C1659" t="s">
        <v>390</v>
      </c>
      <c r="D1659">
        <v>2022</v>
      </c>
      <c r="E1659" t="s">
        <v>53</v>
      </c>
      <c r="F1659" s="5">
        <v>45</v>
      </c>
      <c r="G1659" t="s">
        <v>134</v>
      </c>
      <c r="H1659" s="5">
        <v>1620</v>
      </c>
      <c r="I1659" s="5">
        <v>854.73674552141028</v>
      </c>
      <c r="J1659" s="5">
        <v>0</v>
      </c>
      <c r="K1659" s="5">
        <v>162</v>
      </c>
      <c r="L1659" s="5">
        <v>10.32794104798287</v>
      </c>
      <c r="M1659" s="5">
        <v>0</v>
      </c>
      <c r="N1659" s="5">
        <v>69.895833333333329</v>
      </c>
      <c r="O1659" s="5">
        <v>54.6875</v>
      </c>
      <c r="P1659" s="5">
        <v>5.6145833333333339</v>
      </c>
      <c r="Q1659" s="5">
        <v>5.5787055409798336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f t="shared" si="124"/>
        <v>162.24653515422793</v>
      </c>
      <c r="Z1659" s="5">
        <v>26.469912946581431</v>
      </c>
      <c r="AA1659" s="5">
        <v>0</v>
      </c>
      <c r="AB1659" s="5">
        <f>VLOOKUP($E1659,Parametros!$B$3:$F$14,2,FALSE)</f>
        <v>9</v>
      </c>
      <c r="AC1659" s="5" t="str">
        <f>VLOOKUP($E1659,Parametros!$B$3:$F$14,4,FALSE)</f>
        <v>20229</v>
      </c>
      <c r="AD1659" s="5" t="str">
        <f>VLOOKUP($E1659,Parametros!$B$3:$F$14,5,FALSE)</f>
        <v>2022-9-01</v>
      </c>
      <c r="AE1659" s="5">
        <v>0</v>
      </c>
      <c r="AF1659" t="s">
        <v>456</v>
      </c>
      <c r="AG1659" t="s">
        <v>458</v>
      </c>
      <c r="AH1659" s="40">
        <f t="shared" si="125"/>
        <v>430.68877827637903</v>
      </c>
      <c r="AJ1659" t="str">
        <f t="shared" si="121"/>
        <v>INSERT INTO TABLA_PRESUPUESTO VALUES ('VSR','80099-C','14005038-20',2022,'Septiembre',45,'USD',1620,854.736746,0,162,10.327941,0,69.895833,54.6875,5.614583,5.578706,0,0,0,0,0,0,0,162.246535,26.469913,0,9,'20229','2022-9-01');</v>
      </c>
    </row>
    <row r="1660" spans="1:36" x14ac:dyDescent="0.2">
      <c r="A1660" s="7" t="s">
        <v>117</v>
      </c>
      <c r="B1660" t="s">
        <v>69</v>
      </c>
      <c r="C1660" t="s">
        <v>391</v>
      </c>
      <c r="D1660">
        <v>2022</v>
      </c>
      <c r="E1660" t="s">
        <v>53</v>
      </c>
      <c r="F1660" s="5">
        <v>56.25</v>
      </c>
      <c r="G1660" t="s">
        <v>134</v>
      </c>
      <c r="H1660" s="5">
        <v>2025</v>
      </c>
      <c r="I1660" s="5">
        <v>1001.3694584186904</v>
      </c>
      <c r="J1660" s="5">
        <v>0</v>
      </c>
      <c r="K1660" s="5">
        <v>202.5</v>
      </c>
      <c r="L1660" s="5">
        <v>12.909926309978587</v>
      </c>
      <c r="M1660" s="5">
        <v>0</v>
      </c>
      <c r="N1660" s="5">
        <v>87.369791666666671</v>
      </c>
      <c r="O1660" s="5">
        <v>68.359375</v>
      </c>
      <c r="P1660" s="5">
        <v>7.0182291666666679</v>
      </c>
      <c r="Q1660" s="5">
        <v>6.9733819262247918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f t="shared" si="124"/>
        <v>202.8081689427849</v>
      </c>
      <c r="Z1660" s="5">
        <v>33.087391183226778</v>
      </c>
      <c r="AA1660" s="5">
        <v>0</v>
      </c>
      <c r="AB1660" s="5">
        <f>VLOOKUP($E1660,Parametros!$B$3:$F$14,2,FALSE)</f>
        <v>9</v>
      </c>
      <c r="AC1660" s="5" t="str">
        <f>VLOOKUP($E1660,Parametros!$B$3:$F$14,4,FALSE)</f>
        <v>20229</v>
      </c>
      <c r="AD1660" s="5" t="str">
        <f>VLOOKUP($E1660,Parametros!$B$3:$F$14,5,FALSE)</f>
        <v>2022-9-01</v>
      </c>
      <c r="AE1660" s="5">
        <v>0</v>
      </c>
      <c r="AF1660" t="s">
        <v>456</v>
      </c>
      <c r="AG1660" t="s">
        <v>458</v>
      </c>
      <c r="AH1660" s="40">
        <f t="shared" si="125"/>
        <v>605.41244632854568</v>
      </c>
      <c r="AJ1660" t="str">
        <f t="shared" si="121"/>
        <v>INSERT INTO TABLA_PRESUPUESTO VALUES ('VSR','80099-C','14005037-19',2022,'Septiembre',56.25,'USD',2025,1001.369458,0,202.5,12.909926,0,87.369792,68.359375,7.018229,6.973382,0,0,0,0,0,0,0,202.808169,33.087391,0,9,'20229','2022-9-01');</v>
      </c>
    </row>
    <row r="1661" spans="1:36" x14ac:dyDescent="0.2">
      <c r="A1661" s="7" t="s">
        <v>117</v>
      </c>
      <c r="B1661" t="s">
        <v>69</v>
      </c>
      <c r="C1661" t="s">
        <v>392</v>
      </c>
      <c r="D1661">
        <v>2022</v>
      </c>
      <c r="E1661" t="s">
        <v>53</v>
      </c>
      <c r="F1661" s="5">
        <v>13.5</v>
      </c>
      <c r="G1661" t="s">
        <v>134</v>
      </c>
      <c r="H1661" s="5">
        <v>1349.4599999999998</v>
      </c>
      <c r="I1661" s="5">
        <v>688.1192643433443</v>
      </c>
      <c r="J1661" s="5">
        <v>0</v>
      </c>
      <c r="K1661" s="5">
        <v>27</v>
      </c>
      <c r="L1661" s="5">
        <v>3.0983823143948608</v>
      </c>
      <c r="M1661" s="5">
        <v>0</v>
      </c>
      <c r="N1661" s="5">
        <v>20.96875</v>
      </c>
      <c r="O1661" s="5">
        <v>16.40625</v>
      </c>
      <c r="P1661" s="5">
        <v>1.6843750000000004</v>
      </c>
      <c r="Q1661" s="5">
        <v>4.6470617156362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f t="shared" si="124"/>
        <v>51.64741059961063</v>
      </c>
      <c r="Z1661" s="5">
        <v>7.9409738839744275</v>
      </c>
      <c r="AA1661" s="5">
        <v>0</v>
      </c>
      <c r="AB1661" s="5">
        <f>VLOOKUP($E1661,Parametros!$B$3:$F$14,2,FALSE)</f>
        <v>9</v>
      </c>
      <c r="AC1661" s="5" t="str">
        <f>VLOOKUP($E1661,Parametros!$B$3:$F$14,4,FALSE)</f>
        <v>20229</v>
      </c>
      <c r="AD1661" s="5" t="str">
        <f>VLOOKUP($E1661,Parametros!$B$3:$F$14,5,FALSE)</f>
        <v>2022-9-01</v>
      </c>
      <c r="AE1661" s="5">
        <v>0</v>
      </c>
      <c r="AF1661" t="s">
        <v>456</v>
      </c>
      <c r="AG1661" t="s">
        <v>458</v>
      </c>
      <c r="AH1661" s="40">
        <f t="shared" si="125"/>
        <v>579.59494274265001</v>
      </c>
      <c r="AJ1661" t="str">
        <f t="shared" si="121"/>
        <v>INSERT INTO TABLA_PRESUPUESTO VALUES ('VSR','80099-C','14005066-17',2022,'Septiembre',13.5,'USD',1349.46,688.119264,0,27,3.098382,0,20.96875,16.40625,1.684375,4.647062,0,0,0,0,0,0,0,51.647411,7.940974,0,9,'20229','2022-9-01');</v>
      </c>
    </row>
    <row r="1662" spans="1:36" x14ac:dyDescent="0.2">
      <c r="A1662" s="7" t="s">
        <v>117</v>
      </c>
      <c r="B1662" t="s">
        <v>69</v>
      </c>
      <c r="C1662" t="s">
        <v>259</v>
      </c>
      <c r="D1662">
        <v>2022</v>
      </c>
      <c r="E1662" t="s">
        <v>53</v>
      </c>
      <c r="F1662" s="5">
        <v>67.5</v>
      </c>
      <c r="G1662" t="s">
        <v>134</v>
      </c>
      <c r="H1662" s="5">
        <v>2632.5</v>
      </c>
      <c r="I1662" s="5">
        <v>1144.5417391457668</v>
      </c>
      <c r="J1662" s="5">
        <v>0</v>
      </c>
      <c r="K1662" s="5">
        <v>135</v>
      </c>
      <c r="L1662" s="5">
        <v>15.491911571974304</v>
      </c>
      <c r="M1662" s="5">
        <v>0</v>
      </c>
      <c r="N1662" s="5">
        <v>104.84375</v>
      </c>
      <c r="O1662" s="5">
        <v>82.03125</v>
      </c>
      <c r="P1662" s="5">
        <v>8.4218750000000018</v>
      </c>
      <c r="Q1662" s="5">
        <v>9.0653965040922291</v>
      </c>
      <c r="R1662" s="5">
        <v>0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f t="shared" si="124"/>
        <v>244.06714092396436</v>
      </c>
      <c r="Z1662" s="5">
        <v>39.704869419872139</v>
      </c>
      <c r="AA1662" s="5">
        <v>0</v>
      </c>
      <c r="AB1662" s="5">
        <f>VLOOKUP($E1662,Parametros!$B$3:$F$14,2,FALSE)</f>
        <v>9</v>
      </c>
      <c r="AC1662" s="5" t="str">
        <f>VLOOKUP($E1662,Parametros!$B$3:$F$14,4,FALSE)</f>
        <v>20229</v>
      </c>
      <c r="AD1662" s="5" t="str">
        <f>VLOOKUP($E1662,Parametros!$B$3:$F$14,5,FALSE)</f>
        <v>2022-9-01</v>
      </c>
      <c r="AE1662" s="5">
        <v>0</v>
      </c>
      <c r="AF1662" t="s">
        <v>456</v>
      </c>
      <c r="AG1662" t="s">
        <v>458</v>
      </c>
      <c r="AH1662" s="40">
        <f t="shared" si="125"/>
        <v>1093.3992083582946</v>
      </c>
      <c r="AJ1662" t="str">
        <f t="shared" si="121"/>
        <v>INSERT INTO TABLA_PRESUPUESTO VALUES ('VSR','80099-C','14005051-21',2022,'Septiembre',67.5,'USD',2632.5,1144.541739,0,135,15.491912,0,104.84375,82.03125,8.421875,9.065397,0,0,0,0,0,0,0,244.067141,39.704869,0,9,'20229','2022-9-01');</v>
      </c>
    </row>
    <row r="1663" spans="1:36" x14ac:dyDescent="0.2">
      <c r="A1663" s="7" t="s">
        <v>117</v>
      </c>
      <c r="B1663" t="s">
        <v>69</v>
      </c>
      <c r="C1663" t="s">
        <v>250</v>
      </c>
      <c r="D1663">
        <v>2022</v>
      </c>
      <c r="E1663" t="s">
        <v>53</v>
      </c>
      <c r="F1663" s="5">
        <v>31.5</v>
      </c>
      <c r="G1663" t="s">
        <v>134</v>
      </c>
      <c r="H1663" s="5">
        <v>1228.5</v>
      </c>
      <c r="I1663" s="5">
        <v>451.44981241448897</v>
      </c>
      <c r="J1663" s="5">
        <v>0</v>
      </c>
      <c r="K1663" s="5">
        <v>63</v>
      </c>
      <c r="L1663" s="5">
        <v>7.2295587335880089</v>
      </c>
      <c r="M1663" s="5">
        <v>0</v>
      </c>
      <c r="N1663" s="5">
        <v>48.927083333333329</v>
      </c>
      <c r="O1663" s="5">
        <v>38.28125</v>
      </c>
      <c r="P1663" s="5">
        <v>3.9302083333333337</v>
      </c>
      <c r="Q1663" s="5">
        <v>4.2305183685763739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f t="shared" si="124"/>
        <v>113.89799909785005</v>
      </c>
      <c r="Z1663" s="5">
        <v>18.528939062607002</v>
      </c>
      <c r="AA1663" s="5">
        <v>0</v>
      </c>
      <c r="AB1663" s="5">
        <f>VLOOKUP($E1663,Parametros!$B$3:$F$14,2,FALSE)</f>
        <v>9</v>
      </c>
      <c r="AC1663" s="5" t="str">
        <f>VLOOKUP($E1663,Parametros!$B$3:$F$14,4,FALSE)</f>
        <v>20229</v>
      </c>
      <c r="AD1663" s="5" t="str">
        <f>VLOOKUP($E1663,Parametros!$B$3:$F$14,5,FALSE)</f>
        <v>2022-9-01</v>
      </c>
      <c r="AE1663" s="5">
        <v>0</v>
      </c>
      <c r="AF1663" t="s">
        <v>456</v>
      </c>
      <c r="AG1663" t="s">
        <v>458</v>
      </c>
      <c r="AH1663" s="40">
        <f t="shared" si="125"/>
        <v>592.922629754073</v>
      </c>
      <c r="AJ1663" t="str">
        <f t="shared" si="121"/>
        <v>INSERT INTO TABLA_PRESUPUESTO VALUES ('VSR','80099-C','14005055-21',2022,'Septiembre',31.5,'USD',1228.5,451.449812,0,63,7.229559,0,48.927083,38.28125,3.930208,4.230518,0,0,0,0,0,0,0,113.897999,18.528939,0,9,'20229','2022-9-01');</v>
      </c>
    </row>
    <row r="1664" spans="1:36" x14ac:dyDescent="0.2">
      <c r="A1664" s="7" t="s">
        <v>117</v>
      </c>
      <c r="B1664" t="s">
        <v>69</v>
      </c>
      <c r="C1664" t="s">
        <v>132</v>
      </c>
      <c r="D1664">
        <v>2022</v>
      </c>
      <c r="E1664" t="s">
        <v>53</v>
      </c>
      <c r="F1664" s="5">
        <v>90</v>
      </c>
      <c r="G1664" t="s">
        <v>134</v>
      </c>
      <c r="H1664" s="5">
        <v>5400</v>
      </c>
      <c r="I1664" s="5">
        <v>2903.2109008507919</v>
      </c>
      <c r="J1664" s="5">
        <v>0</v>
      </c>
      <c r="K1664" s="5">
        <v>180</v>
      </c>
      <c r="L1664" s="5">
        <v>20.65588209596574</v>
      </c>
      <c r="M1664" s="5">
        <v>0</v>
      </c>
      <c r="N1664" s="5">
        <v>139.79166666666666</v>
      </c>
      <c r="O1664" s="5">
        <v>109.375</v>
      </c>
      <c r="P1664" s="5">
        <v>11.229166666666668</v>
      </c>
      <c r="Q1664" s="5">
        <v>18.595685136599442</v>
      </c>
      <c r="R1664" s="5">
        <v>0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f t="shared" si="124"/>
        <v>331.93134436309566</v>
      </c>
      <c r="Z1664" s="5">
        <v>52.939825893162862</v>
      </c>
      <c r="AA1664" s="5">
        <v>0</v>
      </c>
      <c r="AB1664" s="5">
        <f>VLOOKUP($E1664,Parametros!$B$3:$F$14,2,FALSE)</f>
        <v>9</v>
      </c>
      <c r="AC1664" s="5" t="str">
        <f>VLOOKUP($E1664,Parametros!$B$3:$F$14,4,FALSE)</f>
        <v>20229</v>
      </c>
      <c r="AD1664" s="5" t="str">
        <f>VLOOKUP($E1664,Parametros!$B$3:$F$14,5,FALSE)</f>
        <v>2022-9-01</v>
      </c>
      <c r="AE1664" s="5">
        <v>0</v>
      </c>
      <c r="AF1664" t="s">
        <v>456</v>
      </c>
      <c r="AG1664" t="s">
        <v>458</v>
      </c>
      <c r="AH1664" s="40">
        <f t="shared" si="125"/>
        <v>1964.201872690147</v>
      </c>
      <c r="AJ1664" t="str">
        <f t="shared" si="121"/>
        <v>INSERT INTO TABLA_PRESUPUESTO VALUES ('VSR','80099-C','14005075-18',2022,'Septiembre',90,'USD',5400,2903.210901,0,180,20.655882,0,139.791667,109.375,11.229167,18.595685,0,0,0,0,0,0,0,331.931344,52.939826,0,9,'20229','2022-9-01');</v>
      </c>
    </row>
    <row r="1665" spans="1:36" x14ac:dyDescent="0.2">
      <c r="A1665" s="7" t="s">
        <v>117</v>
      </c>
      <c r="B1665" t="s">
        <v>69</v>
      </c>
      <c r="C1665" t="s">
        <v>393</v>
      </c>
      <c r="D1665">
        <v>2022</v>
      </c>
      <c r="E1665" t="s">
        <v>53</v>
      </c>
      <c r="F1665" s="5">
        <v>90</v>
      </c>
      <c r="G1665" t="s">
        <v>134</v>
      </c>
      <c r="H1665" s="5">
        <v>5400</v>
      </c>
      <c r="I1665" s="5">
        <v>2175.3154275691595</v>
      </c>
      <c r="J1665" s="5">
        <v>0</v>
      </c>
      <c r="K1665" s="5">
        <v>180</v>
      </c>
      <c r="L1665" s="5">
        <v>20.65588209596574</v>
      </c>
      <c r="M1665" s="5">
        <v>0</v>
      </c>
      <c r="N1665" s="5">
        <v>139.79166666666666</v>
      </c>
      <c r="O1665" s="5">
        <v>109.375</v>
      </c>
      <c r="P1665" s="5">
        <v>11.229166666666668</v>
      </c>
      <c r="Q1665" s="5">
        <v>18.595685136599442</v>
      </c>
      <c r="R1665" s="5">
        <v>0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f t="shared" si="124"/>
        <v>331.93134436309566</v>
      </c>
      <c r="Z1665" s="5">
        <v>52.939825893162862</v>
      </c>
      <c r="AA1665" s="5">
        <v>0</v>
      </c>
      <c r="AB1665" s="5">
        <f>VLOOKUP($E1665,Parametros!$B$3:$F$14,2,FALSE)</f>
        <v>9</v>
      </c>
      <c r="AC1665" s="5" t="str">
        <f>VLOOKUP($E1665,Parametros!$B$3:$F$14,4,FALSE)</f>
        <v>20229</v>
      </c>
      <c r="AD1665" s="5" t="str">
        <f>VLOOKUP($E1665,Parametros!$B$3:$F$14,5,FALSE)</f>
        <v>2022-9-01</v>
      </c>
      <c r="AE1665" s="5">
        <v>0</v>
      </c>
      <c r="AF1665" t="s">
        <v>456</v>
      </c>
      <c r="AG1665" t="s">
        <v>458</v>
      </c>
      <c r="AH1665" s="40">
        <f t="shared" si="125"/>
        <v>2692.0973459717793</v>
      </c>
      <c r="AJ1665" t="str">
        <f t="shared" si="121"/>
        <v>INSERT INTO TABLA_PRESUPUESTO VALUES ('VSR','80099-C','14005069-15',2022,'Septiembre',90,'USD',5400,2175.315428,0,180,20.655882,0,139.791667,109.375,11.229167,18.595685,0,0,0,0,0,0,0,331.931344,52.939826,0,9,'20229','2022-9-01');</v>
      </c>
    </row>
    <row r="1666" spans="1:36" x14ac:dyDescent="0.2">
      <c r="A1666" s="7" t="s">
        <v>117</v>
      </c>
      <c r="B1666" t="s">
        <v>112</v>
      </c>
      <c r="C1666" t="s">
        <v>218</v>
      </c>
      <c r="D1666">
        <v>2022</v>
      </c>
      <c r="E1666" t="s">
        <v>53</v>
      </c>
      <c r="F1666" s="5">
        <v>90</v>
      </c>
      <c r="G1666" t="s">
        <v>134</v>
      </c>
      <c r="H1666" s="5">
        <v>3600</v>
      </c>
      <c r="I1666" s="5">
        <v>1731.6085678237896</v>
      </c>
      <c r="J1666" s="5">
        <v>0</v>
      </c>
      <c r="K1666" s="5">
        <v>360</v>
      </c>
      <c r="L1666" s="5">
        <v>20.65588209596574</v>
      </c>
      <c r="M1666" s="5">
        <v>0</v>
      </c>
      <c r="N1666" s="5">
        <v>19.469696969696969</v>
      </c>
      <c r="O1666" s="5">
        <v>39.772727272727273</v>
      </c>
      <c r="P1666" s="5">
        <v>4.0833333333333339</v>
      </c>
      <c r="Q1666" s="5">
        <v>12.397123424399629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f t="shared" si="124"/>
        <v>128.66270689332006</v>
      </c>
      <c r="Z1666" s="5">
        <v>52.939825893162862</v>
      </c>
      <c r="AA1666" s="5">
        <v>0</v>
      </c>
      <c r="AB1666" s="5">
        <f>VLOOKUP($E1666,Parametros!$B$3:$F$14,2,FALSE)</f>
        <v>9</v>
      </c>
      <c r="AC1666" s="5" t="str">
        <f>VLOOKUP($E1666,Parametros!$B$3:$F$14,4,FALSE)</f>
        <v>20229</v>
      </c>
      <c r="AD1666" s="5" t="str">
        <f>VLOOKUP($E1666,Parametros!$B$3:$F$14,5,FALSE)</f>
        <v>2022-9-01</v>
      </c>
      <c r="AE1666" s="5">
        <v>0</v>
      </c>
      <c r="AF1666" t="s">
        <v>456</v>
      </c>
      <c r="AG1666" t="s">
        <v>459</v>
      </c>
      <c r="AH1666" s="40">
        <f t="shared" si="125"/>
        <v>1359.0728431869243</v>
      </c>
      <c r="AJ1666" t="str">
        <f t="shared" si="121"/>
        <v>INSERT INTO TABLA_PRESUPUESTO VALUES ('VSR','Crip_Japon','14004898-18',2022,'Septiembre',90,'USD',3600,1731.608568,0,360,20.655882,0,19.469697,39.772727,4.083333,12.397123,0,0,0,0,0,0,0,128.662707,52.939826,0,9,'20229','2022-9-01');</v>
      </c>
    </row>
    <row r="1667" spans="1:36" x14ac:dyDescent="0.2">
      <c r="A1667" s="7" t="s">
        <v>117</v>
      </c>
      <c r="B1667" t="s">
        <v>112</v>
      </c>
      <c r="C1667" t="s">
        <v>219</v>
      </c>
      <c r="D1667">
        <v>2022</v>
      </c>
      <c r="E1667" t="s">
        <v>53</v>
      </c>
      <c r="F1667" s="5">
        <v>90</v>
      </c>
      <c r="G1667" t="s">
        <v>134</v>
      </c>
      <c r="H1667" s="5">
        <v>3600</v>
      </c>
      <c r="I1667" s="5">
        <v>1566.9855813657484</v>
      </c>
      <c r="J1667" s="5">
        <v>0</v>
      </c>
      <c r="K1667" s="5">
        <v>360</v>
      </c>
      <c r="L1667" s="5">
        <v>20.65588209596574</v>
      </c>
      <c r="M1667" s="5">
        <v>0</v>
      </c>
      <c r="N1667" s="5">
        <v>19.469696969696969</v>
      </c>
      <c r="O1667" s="5">
        <v>39.772727272727273</v>
      </c>
      <c r="P1667" s="5">
        <v>4.0833333333333339</v>
      </c>
      <c r="Q1667" s="5">
        <v>12.397123424399629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f t="shared" si="124"/>
        <v>128.66270689332006</v>
      </c>
      <c r="Z1667" s="5">
        <v>52.939825893162862</v>
      </c>
      <c r="AA1667" s="5">
        <v>0</v>
      </c>
      <c r="AB1667" s="5">
        <f>VLOOKUP($E1667,Parametros!$B$3:$F$14,2,FALSE)</f>
        <v>9</v>
      </c>
      <c r="AC1667" s="5" t="str">
        <f>VLOOKUP($E1667,Parametros!$B$3:$F$14,4,FALSE)</f>
        <v>20229</v>
      </c>
      <c r="AD1667" s="5" t="str">
        <f>VLOOKUP($E1667,Parametros!$B$3:$F$14,5,FALSE)</f>
        <v>2022-9-01</v>
      </c>
      <c r="AE1667" s="5">
        <v>0</v>
      </c>
      <c r="AF1667" t="s">
        <v>456</v>
      </c>
      <c r="AG1667" t="s">
        <v>459</v>
      </c>
      <c r="AH1667" s="40">
        <f t="shared" si="125"/>
        <v>1523.6958296449659</v>
      </c>
      <c r="AJ1667" t="str">
        <f t="shared" si="121"/>
        <v>INSERT INTO TABLA_PRESUPUESTO VALUES ('VSR','Crip_Japon','14004900-18',2022,'Septiembre',90,'USD',3600,1566.985581,0,360,20.655882,0,19.469697,39.772727,4.083333,12.397123,0,0,0,0,0,0,0,128.662707,52.939826,0,9,'20229','2022-9-01');</v>
      </c>
    </row>
    <row r="1668" spans="1:36" x14ac:dyDescent="0.2">
      <c r="A1668" s="7" t="s">
        <v>117</v>
      </c>
      <c r="B1668" t="s">
        <v>112</v>
      </c>
      <c r="C1668" t="s">
        <v>394</v>
      </c>
      <c r="D1668">
        <v>2022</v>
      </c>
      <c r="E1668" t="s">
        <v>53</v>
      </c>
      <c r="F1668" s="5">
        <v>90</v>
      </c>
      <c r="G1668" t="s">
        <v>134</v>
      </c>
      <c r="H1668" s="5">
        <v>3600</v>
      </c>
      <c r="I1668" s="5">
        <v>1467.685338926748</v>
      </c>
      <c r="J1668" s="5">
        <v>0</v>
      </c>
      <c r="K1668" s="5">
        <v>360</v>
      </c>
      <c r="L1668" s="5">
        <v>20.65588209596574</v>
      </c>
      <c r="M1668" s="5">
        <v>0</v>
      </c>
      <c r="N1668" s="5">
        <v>19.469696969696969</v>
      </c>
      <c r="O1668" s="5">
        <v>39.772727272727273</v>
      </c>
      <c r="P1668" s="5">
        <v>4.0833333333333339</v>
      </c>
      <c r="Q1668" s="5">
        <v>12.397123424399629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f t="shared" si="124"/>
        <v>128.66270689332006</v>
      </c>
      <c r="Z1668" s="5">
        <v>52.939825893162862</v>
      </c>
      <c r="AA1668" s="5">
        <v>0</v>
      </c>
      <c r="AB1668" s="5">
        <f>VLOOKUP($E1668,Parametros!$B$3:$F$14,2,FALSE)</f>
        <v>9</v>
      </c>
      <c r="AC1668" s="5" t="str">
        <f>VLOOKUP($E1668,Parametros!$B$3:$F$14,4,FALSE)</f>
        <v>20229</v>
      </c>
      <c r="AD1668" s="5" t="str">
        <f>VLOOKUP($E1668,Parametros!$B$3:$F$14,5,FALSE)</f>
        <v>2022-9-01</v>
      </c>
      <c r="AE1668" s="5">
        <v>0</v>
      </c>
      <c r="AF1668" t="s">
        <v>456</v>
      </c>
      <c r="AG1668" t="s">
        <v>459</v>
      </c>
      <c r="AH1668" s="40">
        <f t="shared" si="125"/>
        <v>1622.9960720839663</v>
      </c>
      <c r="AJ1668" t="str">
        <f t="shared" si="121"/>
        <v>INSERT INTO TABLA_PRESUPUESTO VALUES ('VSR','Crip_Japon','14004794-18',2022,'Septiembre',90,'USD',3600,1467.685339,0,360,20.655882,0,19.469697,39.772727,4.083333,12.397123,0,0,0,0,0,0,0,128.662707,52.939826,0,9,'20229','2022-9-01');</v>
      </c>
    </row>
    <row r="1669" spans="1:36" x14ac:dyDescent="0.2">
      <c r="A1669" s="7" t="s">
        <v>117</v>
      </c>
      <c r="B1669" t="s">
        <v>71</v>
      </c>
      <c r="C1669" t="s">
        <v>396</v>
      </c>
      <c r="D1669">
        <v>2022</v>
      </c>
      <c r="E1669" t="s">
        <v>53</v>
      </c>
      <c r="F1669" s="5">
        <v>225</v>
      </c>
      <c r="G1669" t="s">
        <v>134</v>
      </c>
      <c r="H1669" s="5">
        <v>6300</v>
      </c>
      <c r="I1669" s="5">
        <v>3192.1508229965593</v>
      </c>
      <c r="J1669" s="5">
        <v>0</v>
      </c>
      <c r="K1669" s="5">
        <v>0</v>
      </c>
      <c r="L1669" s="5">
        <v>51.639705239914349</v>
      </c>
      <c r="M1669" s="5">
        <v>0</v>
      </c>
      <c r="N1669" s="5">
        <v>94.21875</v>
      </c>
      <c r="O1669" s="5">
        <v>135.9375</v>
      </c>
      <c r="P1669" s="5">
        <v>8.4218750000000018</v>
      </c>
      <c r="Q1669" s="5">
        <v>21.694965992699352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f t="shared" si="124"/>
        <v>392.62265572560642</v>
      </c>
      <c r="Z1669" s="5">
        <v>132.34956473290711</v>
      </c>
      <c r="AA1669" s="5">
        <v>0</v>
      </c>
      <c r="AB1669" s="5">
        <f>VLOOKUP($E1669,Parametros!$B$3:$F$14,2,FALSE)</f>
        <v>9</v>
      </c>
      <c r="AC1669" s="5" t="str">
        <f>VLOOKUP($E1669,Parametros!$B$3:$F$14,4,FALSE)</f>
        <v>20229</v>
      </c>
      <c r="AD1669" s="5" t="str">
        <f>VLOOKUP($E1669,Parametros!$B$3:$F$14,5,FALSE)</f>
        <v>2022-9-01</v>
      </c>
      <c r="AE1669" s="5">
        <v>0</v>
      </c>
      <c r="AF1669" t="s">
        <v>456</v>
      </c>
      <c r="AG1669" t="s">
        <v>461</v>
      </c>
      <c r="AH1669" s="40">
        <f t="shared" si="125"/>
        <v>2663.5868160379196</v>
      </c>
      <c r="AJ1669" t="str">
        <f t="shared" si="121"/>
        <v>INSERT INTO TABLA_PRESUPUESTO VALUES ('VSR','80112-C','14004233-21',2022,'Septiembre',225,'USD',6300,3192.150823,0,0,51.639705,0,94.21875,135.9375,8.421875,21.694966,0,0,0,0,0,0,0,392.622656,132.349565,0,9,'20229','2022-9-01');</v>
      </c>
    </row>
    <row r="1670" spans="1:36" x14ac:dyDescent="0.2">
      <c r="A1670" s="7" t="s">
        <v>117</v>
      </c>
      <c r="B1670" t="s">
        <v>111</v>
      </c>
      <c r="C1670" t="s">
        <v>162</v>
      </c>
      <c r="D1670">
        <v>2022</v>
      </c>
      <c r="E1670" t="s">
        <v>53</v>
      </c>
      <c r="F1670" s="5">
        <v>67.5</v>
      </c>
      <c r="G1670" t="s">
        <v>134</v>
      </c>
      <c r="H1670" s="5">
        <v>2160</v>
      </c>
      <c r="I1670" s="5">
        <v>5738.8469318183479</v>
      </c>
      <c r="J1670" s="5">
        <v>0</v>
      </c>
      <c r="K1670" s="5">
        <v>0</v>
      </c>
      <c r="L1670" s="5">
        <v>15.491911571974304</v>
      </c>
      <c r="M1670" s="5">
        <v>0</v>
      </c>
      <c r="N1670" s="5">
        <v>28.526785714285715</v>
      </c>
      <c r="O1670" s="5">
        <v>58.258928571428569</v>
      </c>
      <c r="P1670" s="5">
        <v>3.6093750000000004</v>
      </c>
      <c r="Q1670" s="5">
        <v>7.4382740546397779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f t="shared" si="124"/>
        <v>137.53823276022618</v>
      </c>
      <c r="Z1670" s="5">
        <v>39.704869419872139</v>
      </c>
      <c r="AA1670" s="5">
        <v>0</v>
      </c>
      <c r="AB1670" s="5">
        <f>VLOOKUP($E1670,Parametros!$B$3:$F$14,2,FALSE)</f>
        <v>9</v>
      </c>
      <c r="AC1670" s="5" t="str">
        <f>VLOOKUP($E1670,Parametros!$B$3:$F$14,4,FALSE)</f>
        <v>20229</v>
      </c>
      <c r="AD1670" s="5" t="str">
        <f>VLOOKUP($E1670,Parametros!$B$3:$F$14,5,FALSE)</f>
        <v>2022-9-01</v>
      </c>
      <c r="AE1670" s="5">
        <v>0</v>
      </c>
      <c r="AF1670" t="s">
        <v>456</v>
      </c>
      <c r="AG1670" t="s">
        <v>463</v>
      </c>
      <c r="AH1670" s="40">
        <f t="shared" si="125"/>
        <v>-3731.8770761505475</v>
      </c>
      <c r="AJ1670" t="str">
        <f t="shared" si="121"/>
        <v>INSERT INTO TABLA_PRESUPUESTO VALUES ('VSR','Crip_Indonesia','14004877-15',2022,'Septiembre',67.5,'USD',2160,5738.846932,0,0,15.491912,0,28.526786,58.258929,3.609375,7.438274,0,0,0,0,0,0,0,137.538233,39.704869,0,9,'20229','2022-9-01');</v>
      </c>
    </row>
    <row r="1671" spans="1:36" x14ac:dyDescent="0.2">
      <c r="A1671" s="7" t="s">
        <v>117</v>
      </c>
      <c r="B1671" t="s">
        <v>111</v>
      </c>
      <c r="C1671" t="s">
        <v>400</v>
      </c>
      <c r="D1671">
        <v>2022</v>
      </c>
      <c r="E1671" t="s">
        <v>53</v>
      </c>
      <c r="F1671" s="5">
        <v>112.5</v>
      </c>
      <c r="G1671" t="s">
        <v>134</v>
      </c>
      <c r="H1671" s="5">
        <v>2925</v>
      </c>
      <c r="I1671" s="5">
        <v>1698.1260986951183</v>
      </c>
      <c r="J1671" s="5">
        <v>0</v>
      </c>
      <c r="K1671" s="5">
        <v>0</v>
      </c>
      <c r="L1671" s="5">
        <v>25.819852619957175</v>
      </c>
      <c r="M1671" s="5">
        <v>0</v>
      </c>
      <c r="N1671" s="5">
        <v>47.544642857142854</v>
      </c>
      <c r="O1671" s="5">
        <v>97.098214285714292</v>
      </c>
      <c r="P1671" s="5">
        <v>6.0156250000000009</v>
      </c>
      <c r="Q1671" s="5">
        <v>10.072662782324699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f t="shared" si="124"/>
        <v>226.90592729163541</v>
      </c>
      <c r="Z1671" s="5">
        <v>66.174782366453556</v>
      </c>
      <c r="AA1671" s="5">
        <v>0</v>
      </c>
      <c r="AB1671" s="5">
        <f>VLOOKUP($E1671,Parametros!$B$3:$F$14,2,FALSE)</f>
        <v>9</v>
      </c>
      <c r="AC1671" s="5" t="str">
        <f>VLOOKUP($E1671,Parametros!$B$3:$F$14,4,FALSE)</f>
        <v>20229</v>
      </c>
      <c r="AD1671" s="5" t="str">
        <f>VLOOKUP($E1671,Parametros!$B$3:$F$14,5,FALSE)</f>
        <v>2022-9-01</v>
      </c>
      <c r="AE1671" s="5">
        <v>0</v>
      </c>
      <c r="AF1671" t="s">
        <v>456</v>
      </c>
      <c r="AG1671" t="s">
        <v>463</v>
      </c>
      <c r="AH1671" s="40">
        <f t="shared" si="125"/>
        <v>974.14812139328922</v>
      </c>
      <c r="AJ1671" t="str">
        <f t="shared" ref="AJ1671:AJ1734" si="126">TRIM(_xlfn.CONCAT("INSERT INTO TABLA_PRESUPUESTO VALUES ('",A1671,"','",B1671,"','",C1671,"',",D1671,",'",E1671,"',",SUBSTITUTE(ROUND(F1671,6),",","."),",'",G1671,"',",SUBSTITUTE(ROUND(H1671,6),",","."),",",SUBSTITUTE(ROUND(I1671,6),",","."),",",SUBSTITUTE(ROUND(J1671,6),",","."),",",SUBSTITUTE(ROUND(K1671,6),",","."),",",SUBSTITUTE(ROUND(L1671,6),",","."),",",SUBSTITUTE(ROUND(M1671,6),",","."),",",SUBSTITUTE(ROUND(N1671,6),",","."),",",SUBSTITUTE(ROUND(O1671,6),",","."),",",SUBSTITUTE(ROUND(P1671,6),",","."),",",SUBSTITUTE(ROUND(Q1671,6),",","."),",",SUBSTITUTE(ROUND(R1671,6),",","."),",",SUBSTITUTE(ROUND(S1671,6),",","."),",",SUBSTITUTE(ROUND(T1671,6),",","."),",",SUBSTITUTE(ROUND(U1671,6),",","."),",",SUBSTITUTE(ROUND(V1671,6),",","."),",",SUBSTITUTE(ROUND(W1671,6),",","."),",",SUBSTITUTE(ROUND(X1671,6),",","."),",",SUBSTITUTE(ROUND(Y1671,6),",","."),",",SUBSTITUTE(ROUND(Z1671,6),",","."),",",SUBSTITUTE(ROUND(AA1671,6),",","."),",",AB1671,",'",AC1671,"','",AD1671,"');"))</f>
        <v>INSERT INTO TABLA_PRESUPUESTO VALUES ('VSR','Crip_Indonesia','14004579-18',2022,'Septiembre',112.5,'USD',2925,1698.126099,0,0,25.819853,0,47.544643,97.098214,6.015625,10.072663,0,0,0,0,0,0,0,226.905927,66.174782,0,9,'20229','2022-9-01');</v>
      </c>
    </row>
    <row r="1672" spans="1:36" x14ac:dyDescent="0.2">
      <c r="A1672" s="7" t="s">
        <v>117</v>
      </c>
      <c r="B1672" t="s">
        <v>111</v>
      </c>
      <c r="C1672" t="s">
        <v>276</v>
      </c>
      <c r="D1672">
        <v>2022</v>
      </c>
      <c r="E1672" t="s">
        <v>53</v>
      </c>
      <c r="F1672" s="5">
        <v>67.5</v>
      </c>
      <c r="G1672" t="s">
        <v>134</v>
      </c>
      <c r="H1672" s="5">
        <v>2160</v>
      </c>
      <c r="I1672" s="5">
        <v>1213.5046990457668</v>
      </c>
      <c r="J1672" s="5">
        <v>0</v>
      </c>
      <c r="K1672" s="5">
        <v>0</v>
      </c>
      <c r="L1672" s="5">
        <v>15.491911571974304</v>
      </c>
      <c r="M1672" s="5">
        <v>490.05</v>
      </c>
      <c r="N1672" s="5">
        <v>28.526785714285715</v>
      </c>
      <c r="O1672" s="5">
        <v>58.258928571428569</v>
      </c>
      <c r="P1672" s="5">
        <v>3.6093750000000004</v>
      </c>
      <c r="Q1672" s="5">
        <v>7.4382740546397779</v>
      </c>
      <c r="R1672" s="5">
        <v>0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f t="shared" si="124"/>
        <v>627.58823276022622</v>
      </c>
      <c r="Z1672" s="5">
        <v>39.704869419872139</v>
      </c>
      <c r="AA1672" s="5">
        <v>0</v>
      </c>
      <c r="AB1672" s="5">
        <f>VLOOKUP($E1672,Parametros!$B$3:$F$14,2,FALSE)</f>
        <v>9</v>
      </c>
      <c r="AC1672" s="5" t="str">
        <f>VLOOKUP($E1672,Parametros!$B$3:$F$14,4,FALSE)</f>
        <v>20229</v>
      </c>
      <c r="AD1672" s="5" t="str">
        <f>VLOOKUP($E1672,Parametros!$B$3:$F$14,5,FALSE)</f>
        <v>2022-9-01</v>
      </c>
      <c r="AE1672" s="5">
        <v>0</v>
      </c>
      <c r="AF1672" t="s">
        <v>456</v>
      </c>
      <c r="AG1672" t="s">
        <v>463</v>
      </c>
      <c r="AH1672" s="40">
        <f t="shared" si="125"/>
        <v>303.41515662203267</v>
      </c>
      <c r="AJ1672" t="str">
        <f t="shared" si="126"/>
        <v>INSERT INTO TABLA_PRESUPUESTO VALUES ('VSR','Crip_Indonesia','14005137-20',2022,'Septiembre',67.5,'USD',2160,1213.504699,0,0,15.491912,490.05,28.526786,58.258929,3.609375,7.438274,0,0,0,0,0,0,0,627.588233,39.704869,0,9,'20229','2022-9-01');</v>
      </c>
    </row>
    <row r="1673" spans="1:36" x14ac:dyDescent="0.2">
      <c r="A1673" s="7" t="s">
        <v>117</v>
      </c>
      <c r="B1673" t="s">
        <v>111</v>
      </c>
      <c r="C1673" t="s">
        <v>289</v>
      </c>
      <c r="D1673">
        <v>2022</v>
      </c>
      <c r="E1673" t="s">
        <v>53</v>
      </c>
      <c r="F1673" s="5">
        <v>67.5</v>
      </c>
      <c r="G1673" t="s">
        <v>134</v>
      </c>
      <c r="H1673" s="5">
        <v>3712.5</v>
      </c>
      <c r="I1673" s="5">
        <v>1749.4184557329436</v>
      </c>
      <c r="J1673" s="5">
        <v>0</v>
      </c>
      <c r="K1673" s="5">
        <v>0</v>
      </c>
      <c r="L1673" s="5">
        <v>15.491911571974304</v>
      </c>
      <c r="M1673" s="5">
        <v>0</v>
      </c>
      <c r="N1673" s="5">
        <v>28.526785714285715</v>
      </c>
      <c r="O1673" s="5">
        <v>58.258928571428569</v>
      </c>
      <c r="P1673" s="5">
        <v>3.6093750000000004</v>
      </c>
      <c r="Q1673" s="5">
        <v>12.784533531412118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f t="shared" si="124"/>
        <v>142.88449223699851</v>
      </c>
      <c r="Z1673" s="5">
        <v>39.704869419872139</v>
      </c>
      <c r="AA1673" s="5">
        <v>0</v>
      </c>
      <c r="AB1673" s="5">
        <f>VLOOKUP($E1673,Parametros!$B$3:$F$14,2,FALSE)</f>
        <v>9</v>
      </c>
      <c r="AC1673" s="5" t="str">
        <f>VLOOKUP($E1673,Parametros!$B$3:$F$14,4,FALSE)</f>
        <v>20229</v>
      </c>
      <c r="AD1673" s="5" t="str">
        <f>VLOOKUP($E1673,Parametros!$B$3:$F$14,5,FALSE)</f>
        <v>2022-9-01</v>
      </c>
      <c r="AE1673" s="5">
        <v>0</v>
      </c>
      <c r="AF1673" t="s">
        <v>456</v>
      </c>
      <c r="AG1673" t="s">
        <v>463</v>
      </c>
      <c r="AH1673" s="40">
        <f t="shared" si="125"/>
        <v>1804.7051404580834</v>
      </c>
      <c r="AJ1673" t="str">
        <f t="shared" si="126"/>
        <v>INSERT INTO TABLA_PRESUPUESTO VALUES ('VSR','Crip_Indonesia','14005141-20',2022,'Septiembre',67.5,'USD',3712.5,1749.418456,0,0,15.491912,0,28.526786,58.258929,3.609375,12.784534,0,0,0,0,0,0,0,142.884492,39.704869,0,9,'20229','2022-9-01');</v>
      </c>
    </row>
    <row r="1674" spans="1:36" x14ac:dyDescent="0.2">
      <c r="A1674" s="7" t="s">
        <v>117</v>
      </c>
      <c r="B1674" t="s">
        <v>111</v>
      </c>
      <c r="C1674" t="s">
        <v>290</v>
      </c>
      <c r="D1674">
        <v>2022</v>
      </c>
      <c r="E1674" t="s">
        <v>53</v>
      </c>
      <c r="F1674" s="5">
        <v>67.5</v>
      </c>
      <c r="G1674" t="s">
        <v>134</v>
      </c>
      <c r="H1674" s="5">
        <v>3712.5</v>
      </c>
      <c r="I1674" s="5">
        <v>1656.6717635327047</v>
      </c>
      <c r="J1674" s="5">
        <v>0</v>
      </c>
      <c r="K1674" s="5">
        <v>0</v>
      </c>
      <c r="L1674" s="5">
        <v>15.491911571974304</v>
      </c>
      <c r="M1674" s="5">
        <v>0</v>
      </c>
      <c r="N1674" s="5">
        <v>28.526785714285715</v>
      </c>
      <c r="O1674" s="5">
        <v>58.258928571428569</v>
      </c>
      <c r="P1674" s="5">
        <v>3.6093750000000004</v>
      </c>
      <c r="Q1674" s="5">
        <v>12.784533531412118</v>
      </c>
      <c r="R1674" s="5">
        <v>0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f t="shared" si="124"/>
        <v>142.88449223699851</v>
      </c>
      <c r="Z1674" s="5">
        <v>39.704869419872139</v>
      </c>
      <c r="AA1674" s="5">
        <v>0</v>
      </c>
      <c r="AB1674" s="5">
        <f>VLOOKUP($E1674,Parametros!$B$3:$F$14,2,FALSE)</f>
        <v>9</v>
      </c>
      <c r="AC1674" s="5" t="str">
        <f>VLOOKUP($E1674,Parametros!$B$3:$F$14,4,FALSE)</f>
        <v>20229</v>
      </c>
      <c r="AD1674" s="5" t="str">
        <f>VLOOKUP($E1674,Parametros!$B$3:$F$14,5,FALSE)</f>
        <v>2022-9-01</v>
      </c>
      <c r="AE1674" s="5">
        <v>0</v>
      </c>
      <c r="AF1674" t="s">
        <v>456</v>
      </c>
      <c r="AG1674" t="s">
        <v>463</v>
      </c>
      <c r="AH1674" s="40">
        <f t="shared" si="125"/>
        <v>1897.4518326583222</v>
      </c>
      <c r="AJ1674" t="str">
        <f t="shared" si="126"/>
        <v>INSERT INTO TABLA_PRESUPUESTO VALUES ('VSR','Crip_Indonesia','14005142-20',2022,'Septiembre',67.5,'USD',3712.5,1656.671764,0,0,15.491912,0,28.526786,58.258929,3.609375,12.784534,0,0,0,0,0,0,0,142.884492,39.704869,0,9,'20229','2022-9-01');</v>
      </c>
    </row>
    <row r="1675" spans="1:36" x14ac:dyDescent="0.2">
      <c r="A1675" s="7" t="s">
        <v>117</v>
      </c>
      <c r="B1675" t="s">
        <v>111</v>
      </c>
      <c r="C1675" t="s">
        <v>191</v>
      </c>
      <c r="D1675">
        <v>2022</v>
      </c>
      <c r="E1675" t="s">
        <v>53</v>
      </c>
      <c r="F1675" s="5">
        <v>67.5</v>
      </c>
      <c r="G1675" t="s">
        <v>134</v>
      </c>
      <c r="H1675" s="5">
        <v>3712.5</v>
      </c>
      <c r="I1675" s="5">
        <v>2630.8049598252524</v>
      </c>
      <c r="J1675" s="5">
        <v>0</v>
      </c>
      <c r="K1675" s="5">
        <v>0</v>
      </c>
      <c r="L1675" s="5">
        <v>15.491911571974304</v>
      </c>
      <c r="M1675" s="5">
        <v>0</v>
      </c>
      <c r="N1675" s="5">
        <v>28.526785714285715</v>
      </c>
      <c r="O1675" s="5">
        <v>58.258928571428569</v>
      </c>
      <c r="P1675" s="5">
        <v>3.6093750000000004</v>
      </c>
      <c r="Q1675" s="5">
        <v>12.784533531412118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f t="shared" si="124"/>
        <v>142.88449223699851</v>
      </c>
      <c r="Z1675" s="5">
        <v>39.704869419872139</v>
      </c>
      <c r="AA1675" s="5">
        <v>0</v>
      </c>
      <c r="AB1675" s="5">
        <f>VLOOKUP($E1675,Parametros!$B$3:$F$14,2,FALSE)</f>
        <v>9</v>
      </c>
      <c r="AC1675" s="5" t="str">
        <f>VLOOKUP($E1675,Parametros!$B$3:$F$14,4,FALSE)</f>
        <v>20229</v>
      </c>
      <c r="AD1675" s="5" t="str">
        <f>VLOOKUP($E1675,Parametros!$B$3:$F$14,5,FALSE)</f>
        <v>2022-9-01</v>
      </c>
      <c r="AE1675" s="5">
        <v>0</v>
      </c>
      <c r="AF1675" t="s">
        <v>456</v>
      </c>
      <c r="AG1675" t="s">
        <v>463</v>
      </c>
      <c r="AH1675" s="40">
        <f t="shared" si="125"/>
        <v>923.31863636577452</v>
      </c>
      <c r="AJ1675" t="str">
        <f t="shared" si="126"/>
        <v>INSERT INTO TABLA_PRESUPUESTO VALUES ('VSR','Crip_Indonesia','14005143-17',2022,'Septiembre',67.5,'USD',3712.5,2630.80496,0,0,15.491912,0,28.526786,58.258929,3.609375,12.784534,0,0,0,0,0,0,0,142.884492,39.704869,0,9,'20229','2022-9-01');</v>
      </c>
    </row>
    <row r="1676" spans="1:36" x14ac:dyDescent="0.2">
      <c r="A1676" s="7" t="s">
        <v>117</v>
      </c>
      <c r="B1676" t="s">
        <v>78</v>
      </c>
      <c r="C1676" t="s">
        <v>401</v>
      </c>
      <c r="D1676">
        <v>2022</v>
      </c>
      <c r="E1676" t="s">
        <v>53</v>
      </c>
      <c r="F1676" s="5">
        <v>45</v>
      </c>
      <c r="G1676" t="s">
        <v>134</v>
      </c>
      <c r="H1676" s="5">
        <v>9720</v>
      </c>
      <c r="I1676" s="5">
        <v>3175.4032624041929</v>
      </c>
      <c r="J1676" s="5">
        <v>0</v>
      </c>
      <c r="K1676" s="5">
        <v>495</v>
      </c>
      <c r="L1676" s="5">
        <v>10.32794104798287</v>
      </c>
      <c r="M1676" s="5">
        <v>0</v>
      </c>
      <c r="N1676" s="5">
        <v>27.895712812875882</v>
      </c>
      <c r="O1676" s="5">
        <v>38.930494300933617</v>
      </c>
      <c r="P1676" s="5">
        <v>2.4119007388739333</v>
      </c>
      <c r="Q1676" s="5">
        <v>33.472233245878996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f t="shared" si="124"/>
        <v>129.18025404514387</v>
      </c>
      <c r="Z1676" s="5">
        <v>26.469912946581431</v>
      </c>
      <c r="AA1676" s="5">
        <v>0</v>
      </c>
      <c r="AB1676" s="5">
        <f>VLOOKUP($E1676,Parametros!$B$3:$F$14,2,FALSE)</f>
        <v>9</v>
      </c>
      <c r="AC1676" s="5" t="str">
        <f>VLOOKUP($E1676,Parametros!$B$3:$F$14,4,FALSE)</f>
        <v>20229</v>
      </c>
      <c r="AD1676" s="5" t="str">
        <f>VLOOKUP($E1676,Parametros!$B$3:$F$14,5,FALSE)</f>
        <v>2022-9-01</v>
      </c>
      <c r="AE1676" s="5">
        <v>0</v>
      </c>
      <c r="AF1676" t="s">
        <v>456</v>
      </c>
      <c r="AG1676" t="s">
        <v>464</v>
      </c>
      <c r="AH1676" s="40">
        <f t="shared" si="125"/>
        <v>5910.08854250268</v>
      </c>
      <c r="AJ1676" t="str">
        <f t="shared" si="126"/>
        <v>INSERT INTO TABLA_PRESUPUESTO VALUES ('VSR','80138-C','14005035-18',2022,'Septiembre',45,'USD',9720,3175.403262,0,495,10.327941,0,27.895713,38.930494,2.411901,33.472233,0,0,0,0,0,0,0,129.180254,26.469913,0,9,'20229','2022-9-01');</v>
      </c>
    </row>
    <row r="1677" spans="1:36" x14ac:dyDescent="0.2">
      <c r="A1677" s="7" t="s">
        <v>117</v>
      </c>
      <c r="B1677" t="s">
        <v>78</v>
      </c>
      <c r="C1677" t="s">
        <v>402</v>
      </c>
      <c r="D1677">
        <v>2022</v>
      </c>
      <c r="E1677" t="s">
        <v>53</v>
      </c>
      <c r="F1677" s="5">
        <v>90</v>
      </c>
      <c r="G1677" t="s">
        <v>134</v>
      </c>
      <c r="H1677" s="5">
        <v>14580</v>
      </c>
      <c r="I1677" s="5">
        <v>7631.1173509212613</v>
      </c>
      <c r="J1677" s="5">
        <v>0</v>
      </c>
      <c r="K1677" s="5">
        <v>720</v>
      </c>
      <c r="L1677" s="5">
        <v>20.65588209596574</v>
      </c>
      <c r="M1677" s="5">
        <v>0</v>
      </c>
      <c r="N1677" s="5">
        <v>55.791425625751764</v>
      </c>
      <c r="O1677" s="5">
        <v>77.860988601867234</v>
      </c>
      <c r="P1677" s="5">
        <v>4.8238014777478666</v>
      </c>
      <c r="Q1677" s="5">
        <v>50.208349868818502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f t="shared" si="124"/>
        <v>241.62439146734823</v>
      </c>
      <c r="Z1677" s="5">
        <v>52.939825893162862</v>
      </c>
      <c r="AA1677" s="5">
        <v>0</v>
      </c>
      <c r="AB1677" s="5">
        <f>VLOOKUP($E1677,Parametros!$B$3:$F$14,2,FALSE)</f>
        <v>9</v>
      </c>
      <c r="AC1677" s="5" t="str">
        <f>VLOOKUP($E1677,Parametros!$B$3:$F$14,4,FALSE)</f>
        <v>20229</v>
      </c>
      <c r="AD1677" s="5" t="str">
        <f>VLOOKUP($E1677,Parametros!$B$3:$F$14,5,FALSE)</f>
        <v>2022-9-01</v>
      </c>
      <c r="AE1677" s="5">
        <v>0</v>
      </c>
      <c r="AF1677" t="s">
        <v>456</v>
      </c>
      <c r="AG1677" t="s">
        <v>464</v>
      </c>
      <c r="AH1677" s="40">
        <f t="shared" si="125"/>
        <v>5966.6023755154256</v>
      </c>
      <c r="AJ1677" t="str">
        <f t="shared" si="126"/>
        <v>INSERT INTO TABLA_PRESUPUESTO VALUES ('VSR','80138-C','14005036-18',2022,'Septiembre',90,'USD',14580,7631.117351,0,720,20.655882,0,55.791426,77.860989,4.823801,50.20835,0,0,0,0,0,0,0,241.624391,52.939826,0,9,'20229','2022-9-01');</v>
      </c>
    </row>
    <row r="1678" spans="1:36" x14ac:dyDescent="0.2">
      <c r="A1678" s="7" t="s">
        <v>117</v>
      </c>
      <c r="B1678" t="s">
        <v>78</v>
      </c>
      <c r="C1678" t="s">
        <v>403</v>
      </c>
      <c r="D1678">
        <v>2022</v>
      </c>
      <c r="E1678" t="s">
        <v>53</v>
      </c>
      <c r="F1678" s="5">
        <v>180</v>
      </c>
      <c r="G1678" t="s">
        <v>134</v>
      </c>
      <c r="H1678" s="5">
        <v>7560</v>
      </c>
      <c r="I1678" s="5">
        <v>3834.4830361179193</v>
      </c>
      <c r="J1678" s="5">
        <v>0</v>
      </c>
      <c r="K1678" s="5">
        <v>1440</v>
      </c>
      <c r="L1678" s="5">
        <v>41.311764191931481</v>
      </c>
      <c r="M1678" s="5">
        <v>0</v>
      </c>
      <c r="N1678" s="5">
        <v>111.58285125150353</v>
      </c>
      <c r="O1678" s="5">
        <v>155.72197720373447</v>
      </c>
      <c r="P1678" s="5">
        <v>9.6476029554957332</v>
      </c>
      <c r="Q1678" s="5">
        <v>26.033959191239223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f t="shared" si="124"/>
        <v>408.86604238829869</v>
      </c>
      <c r="Z1678" s="5">
        <v>105.87965178632572</v>
      </c>
      <c r="AA1678" s="5">
        <v>0</v>
      </c>
      <c r="AB1678" s="5">
        <f>VLOOKUP($E1678,Parametros!$B$3:$F$14,2,FALSE)</f>
        <v>9</v>
      </c>
      <c r="AC1678" s="5" t="str">
        <f>VLOOKUP($E1678,Parametros!$B$3:$F$14,4,FALSE)</f>
        <v>20229</v>
      </c>
      <c r="AD1678" s="5" t="str">
        <f>VLOOKUP($E1678,Parametros!$B$3:$F$14,5,FALSE)</f>
        <v>2022-9-01</v>
      </c>
      <c r="AE1678" s="5">
        <v>0</v>
      </c>
      <c r="AF1678" t="s">
        <v>456</v>
      </c>
      <c r="AG1678" t="s">
        <v>464</v>
      </c>
      <c r="AH1678" s="40">
        <f t="shared" si="125"/>
        <v>1835.3391573018507</v>
      </c>
      <c r="AJ1678" t="str">
        <f t="shared" si="126"/>
        <v>INSERT INTO TABLA_PRESUPUESTO VALUES ('VSR','80138-C','14004232-17',2022,'Septiembre',180,'USD',7560,3834.483036,0,1440,41.311764,0,111.582851,155.721977,9.647603,26.033959,0,0,0,0,0,0,0,408.866042,105.879652,0,9,'20229','2022-9-01');</v>
      </c>
    </row>
    <row r="1679" spans="1:36" x14ac:dyDescent="0.2">
      <c r="A1679" s="7" t="s">
        <v>117</v>
      </c>
      <c r="B1679" t="s">
        <v>78</v>
      </c>
      <c r="C1679" t="s">
        <v>396</v>
      </c>
      <c r="D1679">
        <v>2022</v>
      </c>
      <c r="E1679" t="s">
        <v>53</v>
      </c>
      <c r="F1679" s="5">
        <v>270</v>
      </c>
      <c r="G1679" t="s">
        <v>134</v>
      </c>
      <c r="H1679" s="5">
        <v>8100</v>
      </c>
      <c r="I1679" s="5">
        <v>3830.5809875958712</v>
      </c>
      <c r="J1679" s="5">
        <v>0</v>
      </c>
      <c r="K1679" s="5">
        <v>540</v>
      </c>
      <c r="L1679" s="5">
        <v>61.967646287897217</v>
      </c>
      <c r="M1679" s="5">
        <v>0</v>
      </c>
      <c r="N1679" s="5">
        <v>167.37427687725528</v>
      </c>
      <c r="O1679" s="5">
        <v>233.5829658056017</v>
      </c>
      <c r="P1679" s="5">
        <v>14.471404433243601</v>
      </c>
      <c r="Q1679" s="5">
        <v>27.893527704899167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f t="shared" si="124"/>
        <v>602.14165250048825</v>
      </c>
      <c r="Z1679" s="5">
        <v>158.81947767948856</v>
      </c>
      <c r="AA1679" s="5">
        <v>0</v>
      </c>
      <c r="AB1679" s="5">
        <f>VLOOKUP($E1679,Parametros!$B$3:$F$14,2,FALSE)</f>
        <v>9</v>
      </c>
      <c r="AC1679" s="5" t="str">
        <f>VLOOKUP($E1679,Parametros!$B$3:$F$14,4,FALSE)</f>
        <v>20229</v>
      </c>
      <c r="AD1679" s="5" t="str">
        <f>VLOOKUP($E1679,Parametros!$B$3:$F$14,5,FALSE)</f>
        <v>2022-9-01</v>
      </c>
      <c r="AE1679" s="5">
        <v>0</v>
      </c>
      <c r="AF1679" t="s">
        <v>456</v>
      </c>
      <c r="AG1679" t="s">
        <v>464</v>
      </c>
      <c r="AH1679" s="40">
        <f t="shared" si="125"/>
        <v>3065.3097136157435</v>
      </c>
      <c r="AJ1679" t="str">
        <f t="shared" si="126"/>
        <v>INSERT INTO TABLA_PRESUPUESTO VALUES ('VSR','80138-C','14004233-21',2022,'Septiembre',270,'USD',8100,3830.580988,0,540,61.967646,0,167.374277,233.582966,14.471404,27.893528,0,0,0,0,0,0,0,602.141653,158.819478,0,9,'20229','2022-9-01');</v>
      </c>
    </row>
    <row r="1680" spans="1:36" x14ac:dyDescent="0.2">
      <c r="A1680" s="7" t="s">
        <v>117</v>
      </c>
      <c r="B1680" t="s">
        <v>78</v>
      </c>
      <c r="C1680" t="s">
        <v>397</v>
      </c>
      <c r="D1680">
        <v>2022</v>
      </c>
      <c r="E1680" t="s">
        <v>53</v>
      </c>
      <c r="F1680" s="5">
        <v>90</v>
      </c>
      <c r="G1680" t="s">
        <v>134</v>
      </c>
      <c r="H1680" s="5">
        <v>2700</v>
      </c>
      <c r="I1680" s="5">
        <v>1297.6289199136127</v>
      </c>
      <c r="J1680" s="5">
        <v>0</v>
      </c>
      <c r="K1680" s="5">
        <v>0</v>
      </c>
      <c r="L1680" s="5">
        <v>20.65588209596574</v>
      </c>
      <c r="M1680" s="5">
        <v>0</v>
      </c>
      <c r="N1680" s="5">
        <v>55.791425625751764</v>
      </c>
      <c r="O1680" s="5">
        <v>77.860988601867234</v>
      </c>
      <c r="P1680" s="5">
        <v>4.8238014777478666</v>
      </c>
      <c r="Q1680" s="5">
        <v>9.2978425682997212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f t="shared" si="124"/>
        <v>200.71388416682947</v>
      </c>
      <c r="Z1680" s="5">
        <v>52.939825893162862</v>
      </c>
      <c r="AA1680" s="5">
        <v>0</v>
      </c>
      <c r="AB1680" s="5">
        <f>VLOOKUP($E1680,Parametros!$B$3:$F$14,2,FALSE)</f>
        <v>9</v>
      </c>
      <c r="AC1680" s="5" t="str">
        <f>VLOOKUP($E1680,Parametros!$B$3:$F$14,4,FALSE)</f>
        <v>20229</v>
      </c>
      <c r="AD1680" s="5" t="str">
        <f>VLOOKUP($E1680,Parametros!$B$3:$F$14,5,FALSE)</f>
        <v>2022-9-01</v>
      </c>
      <c r="AE1680" s="5">
        <v>0</v>
      </c>
      <c r="AF1680" t="s">
        <v>456</v>
      </c>
      <c r="AG1680" t="s">
        <v>464</v>
      </c>
      <c r="AH1680" s="40">
        <f t="shared" si="125"/>
        <v>1181.0013138235922</v>
      </c>
      <c r="AJ1680" t="str">
        <f t="shared" si="126"/>
        <v>INSERT INTO TABLA_PRESUPUESTO VALUES ('VSR','80138-C','14004230-21',2022,'Septiembre',90,'USD',2700,1297.62892,0,0,20.655882,0,55.791426,77.860989,4.823801,9.297843,0,0,0,0,0,0,0,200.713884,52.939826,0,9,'20229','2022-9-01');</v>
      </c>
    </row>
    <row r="1681" spans="1:36" x14ac:dyDescent="0.2">
      <c r="A1681" s="7" t="s">
        <v>117</v>
      </c>
      <c r="B1681" t="s">
        <v>404</v>
      </c>
      <c r="C1681" t="s">
        <v>122</v>
      </c>
      <c r="D1681">
        <v>2022</v>
      </c>
      <c r="E1681" t="s">
        <v>53</v>
      </c>
      <c r="F1681" s="5">
        <v>9</v>
      </c>
      <c r="G1681" t="s">
        <v>134</v>
      </c>
      <c r="H1681" s="5">
        <v>972</v>
      </c>
      <c r="I1681" s="5">
        <v>510.4369712288962</v>
      </c>
      <c r="J1681" s="5">
        <v>0</v>
      </c>
      <c r="K1681" s="5">
        <v>0</v>
      </c>
      <c r="L1681" s="5">
        <v>2.0655882095965739</v>
      </c>
      <c r="M1681" s="5">
        <v>0</v>
      </c>
      <c r="N1681" s="5">
        <v>1.9469696969696972</v>
      </c>
      <c r="O1681" s="5">
        <v>3.9772727272727271</v>
      </c>
      <c r="P1681" s="5">
        <v>0.40833333333333344</v>
      </c>
      <c r="Q1681" s="5">
        <v>3.3472233245878997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f t="shared" si="124"/>
        <v>14.973781671479943</v>
      </c>
      <c r="Z1681" s="5">
        <v>5.2939825893162853</v>
      </c>
      <c r="AA1681" s="5">
        <v>0</v>
      </c>
      <c r="AB1681" s="5">
        <f>VLOOKUP($E1681,Parametros!$B$3:$F$14,2,FALSE)</f>
        <v>9</v>
      </c>
      <c r="AC1681" s="5" t="str">
        <f>VLOOKUP($E1681,Parametros!$B$3:$F$14,4,FALSE)</f>
        <v>20229</v>
      </c>
      <c r="AD1681" s="5" t="str">
        <f>VLOOKUP($E1681,Parametros!$B$3:$F$14,5,FALSE)</f>
        <v>2022-9-01</v>
      </c>
      <c r="AE1681" s="5">
        <v>0</v>
      </c>
      <c r="AF1681" t="s">
        <v>456</v>
      </c>
      <c r="AG1681" t="s">
        <v>465</v>
      </c>
      <c r="AH1681" s="40">
        <f t="shared" si="125"/>
        <v>444.52365889002732</v>
      </c>
      <c r="AJ1681" t="str">
        <f t="shared" si="126"/>
        <v>INSERT INTO TABLA_PRESUPUESTO VALUES ('VSR','80140-C','14005080-18',2022,'Septiembre',9,'USD',972,510.436971,0,0,2.065588,0,1.94697,3.977273,0.408333,3.347223,0,0,0,0,0,0,0,14.973782,5.293983,0,9,'20229','2022-9-01');</v>
      </c>
    </row>
    <row r="1682" spans="1:36" x14ac:dyDescent="0.2">
      <c r="A1682" s="7" t="s">
        <v>117</v>
      </c>
      <c r="B1682" t="s">
        <v>404</v>
      </c>
      <c r="C1682" t="s">
        <v>124</v>
      </c>
      <c r="D1682">
        <v>2022</v>
      </c>
      <c r="E1682" t="s">
        <v>53</v>
      </c>
      <c r="F1682" s="5">
        <v>45</v>
      </c>
      <c r="G1682" t="s">
        <v>134</v>
      </c>
      <c r="H1682" s="5">
        <v>1845</v>
      </c>
      <c r="I1682" s="5">
        <v>660.015038224553</v>
      </c>
      <c r="J1682" s="5">
        <v>0</v>
      </c>
      <c r="K1682" s="5">
        <v>0</v>
      </c>
      <c r="L1682" s="5">
        <v>10.32794104798287</v>
      </c>
      <c r="M1682" s="5">
        <v>0</v>
      </c>
      <c r="N1682" s="5">
        <v>9.7348484848484844</v>
      </c>
      <c r="O1682" s="5">
        <v>19.886363636363637</v>
      </c>
      <c r="P1682" s="5">
        <v>2.041666666666667</v>
      </c>
      <c r="Q1682" s="5">
        <v>6.3535257550048101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f t="shared" si="124"/>
        <v>64.486317489465023</v>
      </c>
      <c r="Z1682" s="5">
        <v>26.469912946581431</v>
      </c>
      <c r="AA1682" s="5">
        <v>0</v>
      </c>
      <c r="AB1682" s="5">
        <f>VLOOKUP($E1682,Parametros!$B$3:$F$14,2,FALSE)</f>
        <v>9</v>
      </c>
      <c r="AC1682" s="5" t="str">
        <f>VLOOKUP($E1682,Parametros!$B$3:$F$14,4,FALSE)</f>
        <v>20229</v>
      </c>
      <c r="AD1682" s="5" t="str">
        <f>VLOOKUP($E1682,Parametros!$B$3:$F$14,5,FALSE)</f>
        <v>2022-9-01</v>
      </c>
      <c r="AE1682" s="5">
        <v>0</v>
      </c>
      <c r="AF1682" t="s">
        <v>456</v>
      </c>
      <c r="AG1682" t="s">
        <v>465</v>
      </c>
      <c r="AH1682" s="40">
        <f t="shared" si="125"/>
        <v>1110.1707032379991</v>
      </c>
      <c r="AJ1682" t="str">
        <f t="shared" si="126"/>
        <v>INSERT INTO TABLA_PRESUPUESTO VALUES ('VSR','80140-C','14005050-21',2022,'Septiembre',45,'USD',1845,660.015038,0,0,10.327941,0,9.734848,19.886364,2.041667,6.353526,0,0,0,0,0,0,0,64.486317,26.469913,0,9,'20229','2022-9-01');</v>
      </c>
    </row>
    <row r="1683" spans="1:36" x14ac:dyDescent="0.2">
      <c r="A1683" s="7" t="s">
        <v>117</v>
      </c>
      <c r="B1683" t="s">
        <v>404</v>
      </c>
      <c r="C1683" t="s">
        <v>395</v>
      </c>
      <c r="D1683">
        <v>2022</v>
      </c>
      <c r="E1683" t="s">
        <v>53</v>
      </c>
      <c r="F1683" s="5">
        <v>45</v>
      </c>
      <c r="G1683" t="s">
        <v>134</v>
      </c>
      <c r="H1683" s="5">
        <v>1845</v>
      </c>
      <c r="I1683" s="5">
        <v>612.43463567804747</v>
      </c>
      <c r="J1683" s="5">
        <v>0</v>
      </c>
      <c r="K1683" s="5">
        <v>0</v>
      </c>
      <c r="L1683" s="5">
        <v>10.32794104798287</v>
      </c>
      <c r="M1683" s="5">
        <v>0</v>
      </c>
      <c r="N1683" s="5">
        <v>9.7348484848484844</v>
      </c>
      <c r="O1683" s="5">
        <v>19.886363636363637</v>
      </c>
      <c r="P1683" s="5">
        <v>2.041666666666667</v>
      </c>
      <c r="Q1683" s="5">
        <v>6.3535257550048101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f t="shared" si="124"/>
        <v>64.486317489465023</v>
      </c>
      <c r="Z1683" s="5">
        <v>26.469912946581431</v>
      </c>
      <c r="AA1683" s="5">
        <v>0</v>
      </c>
      <c r="AB1683" s="5">
        <f>VLOOKUP($E1683,Parametros!$B$3:$F$14,2,FALSE)</f>
        <v>9</v>
      </c>
      <c r="AC1683" s="5" t="str">
        <f>VLOOKUP($E1683,Parametros!$B$3:$F$14,4,FALSE)</f>
        <v>20229</v>
      </c>
      <c r="AD1683" s="5" t="str">
        <f>VLOOKUP($E1683,Parametros!$B$3:$F$14,5,FALSE)</f>
        <v>2022-9-01</v>
      </c>
      <c r="AE1683" s="5">
        <v>0</v>
      </c>
      <c r="AF1683" t="s">
        <v>456</v>
      </c>
      <c r="AG1683" t="s">
        <v>465</v>
      </c>
      <c r="AH1683" s="40">
        <f t="shared" si="125"/>
        <v>1157.7511057845047</v>
      </c>
      <c r="AJ1683" t="str">
        <f t="shared" si="126"/>
        <v>INSERT INTO TABLA_PRESUPUESTO VALUES ('VSR','80140-C','14005054-21',2022,'Septiembre',45,'USD',1845,612.434636,0,0,10.327941,0,9.734848,19.886364,2.041667,6.353526,0,0,0,0,0,0,0,64.486317,26.469913,0,9,'20229','2022-9-01');</v>
      </c>
    </row>
    <row r="1684" spans="1:36" x14ac:dyDescent="0.2">
      <c r="A1684" s="7" t="s">
        <v>117</v>
      </c>
      <c r="B1684" t="s">
        <v>404</v>
      </c>
      <c r="C1684" t="s">
        <v>132</v>
      </c>
      <c r="D1684">
        <v>2022</v>
      </c>
      <c r="E1684" t="s">
        <v>53</v>
      </c>
      <c r="F1684" s="5">
        <v>45</v>
      </c>
      <c r="G1684" t="s">
        <v>134</v>
      </c>
      <c r="H1684" s="5">
        <v>2745</v>
      </c>
      <c r="I1684" s="5">
        <v>1451.6054504253959</v>
      </c>
      <c r="J1684" s="5">
        <v>0</v>
      </c>
      <c r="K1684" s="5">
        <v>0</v>
      </c>
      <c r="L1684" s="5">
        <v>10.32794104798287</v>
      </c>
      <c r="M1684" s="5">
        <v>0</v>
      </c>
      <c r="N1684" s="5">
        <v>9.7348484848484844</v>
      </c>
      <c r="O1684" s="5">
        <v>19.886363636363637</v>
      </c>
      <c r="P1684" s="5">
        <v>2.041666666666667</v>
      </c>
      <c r="Q1684" s="5">
        <v>9.4528066111047178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f t="shared" si="124"/>
        <v>67.585598345564932</v>
      </c>
      <c r="Z1684" s="5">
        <v>26.469912946581431</v>
      </c>
      <c r="AA1684" s="5">
        <v>0</v>
      </c>
      <c r="AB1684" s="5">
        <f>VLOOKUP($E1684,Parametros!$B$3:$F$14,2,FALSE)</f>
        <v>9</v>
      </c>
      <c r="AC1684" s="5" t="str">
        <f>VLOOKUP($E1684,Parametros!$B$3:$F$14,4,FALSE)</f>
        <v>20229</v>
      </c>
      <c r="AD1684" s="5" t="str">
        <f>VLOOKUP($E1684,Parametros!$B$3:$F$14,5,FALSE)</f>
        <v>2022-9-01</v>
      </c>
      <c r="AE1684" s="5">
        <v>0</v>
      </c>
      <c r="AF1684" t="s">
        <v>456</v>
      </c>
      <c r="AG1684" t="s">
        <v>465</v>
      </c>
      <c r="AH1684" s="40">
        <f t="shared" si="125"/>
        <v>1215.481010181056</v>
      </c>
      <c r="AJ1684" t="str">
        <f t="shared" si="126"/>
        <v>INSERT INTO TABLA_PRESUPUESTO VALUES ('VSR','80140-C','14005075-18',2022,'Septiembre',45,'USD',2745,1451.60545,0,0,10.327941,0,9.734848,19.886364,2.041667,9.452807,0,0,0,0,0,0,0,67.585598,26.469913,0,9,'20229','2022-9-01');</v>
      </c>
    </row>
    <row r="1685" spans="1:36" x14ac:dyDescent="0.2">
      <c r="A1685" s="7" t="s">
        <v>117</v>
      </c>
      <c r="B1685" t="s">
        <v>404</v>
      </c>
      <c r="C1685" t="s">
        <v>405</v>
      </c>
      <c r="D1685">
        <v>2022</v>
      </c>
      <c r="E1685" t="s">
        <v>53</v>
      </c>
      <c r="F1685" s="5">
        <v>9</v>
      </c>
      <c r="G1685" t="s">
        <v>134</v>
      </c>
      <c r="H1685" s="5">
        <v>549</v>
      </c>
      <c r="I1685" s="5">
        <v>219.4957349312316</v>
      </c>
      <c r="J1685" s="5">
        <v>0</v>
      </c>
      <c r="K1685" s="5">
        <v>0</v>
      </c>
      <c r="L1685" s="5">
        <v>2.0655882095965739</v>
      </c>
      <c r="M1685" s="5">
        <v>0</v>
      </c>
      <c r="N1685" s="5">
        <v>1.9469696969696972</v>
      </c>
      <c r="O1685" s="5">
        <v>3.9772727272727271</v>
      </c>
      <c r="P1685" s="5">
        <v>0.40833333333333344</v>
      </c>
      <c r="Q1685" s="5">
        <v>1.8905613222209434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f t="shared" si="124"/>
        <v>13.517119669112986</v>
      </c>
      <c r="Z1685" s="5">
        <v>5.2939825893162853</v>
      </c>
      <c r="AA1685" s="5">
        <v>0</v>
      </c>
      <c r="AB1685" s="5">
        <f>VLOOKUP($E1685,Parametros!$B$3:$F$14,2,FALSE)</f>
        <v>9</v>
      </c>
      <c r="AC1685" s="5" t="str">
        <f>VLOOKUP($E1685,Parametros!$B$3:$F$14,4,FALSE)</f>
        <v>20229</v>
      </c>
      <c r="AD1685" s="5" t="str">
        <f>VLOOKUP($E1685,Parametros!$B$3:$F$14,5,FALSE)</f>
        <v>2022-9-01</v>
      </c>
      <c r="AE1685" s="5">
        <v>0</v>
      </c>
      <c r="AF1685" t="s">
        <v>456</v>
      </c>
      <c r="AG1685" t="s">
        <v>465</v>
      </c>
      <c r="AH1685" s="40">
        <f t="shared" si="125"/>
        <v>313.92155719005888</v>
      </c>
      <c r="AJ1685" t="str">
        <f t="shared" si="126"/>
        <v>INSERT INTO TABLA_PRESUPUESTO VALUES ('VSR','80140-C','14005077-18',2022,'Septiembre',9,'USD',549,219.495735,0,0,2.065588,0,1.94697,3.977273,0.408333,1.890561,0,0,0,0,0,0,0,13.51712,5.293983,0,9,'20229','2022-9-01');</v>
      </c>
    </row>
    <row r="1686" spans="1:36" x14ac:dyDescent="0.2">
      <c r="A1686" s="7" t="s">
        <v>117</v>
      </c>
      <c r="B1686" t="s">
        <v>107</v>
      </c>
      <c r="C1686" t="s">
        <v>118</v>
      </c>
      <c r="D1686">
        <v>2022</v>
      </c>
      <c r="E1686" t="s">
        <v>54</v>
      </c>
      <c r="F1686" s="5">
        <v>360</v>
      </c>
      <c r="G1686" t="s">
        <v>119</v>
      </c>
      <c r="H1686" s="5">
        <v>11559.5</v>
      </c>
      <c r="I1686" s="5">
        <v>6755.1235790629935</v>
      </c>
      <c r="J1686" s="5">
        <v>0</v>
      </c>
      <c r="K1686" s="5">
        <v>1350</v>
      </c>
      <c r="L1686" s="5">
        <v>89.477299441804888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5">
        <v>39.806818951207646</v>
      </c>
      <c r="S1686" s="5">
        <v>0</v>
      </c>
      <c r="T1686" s="5">
        <v>0</v>
      </c>
      <c r="U1686" s="5">
        <v>142.5</v>
      </c>
      <c r="V1686" s="5">
        <v>0</v>
      </c>
      <c r="W1686" s="5">
        <v>0</v>
      </c>
      <c r="X1686" s="5">
        <v>0</v>
      </c>
      <c r="Y1686" s="5">
        <f t="shared" si="124"/>
        <v>182.30681895120765</v>
      </c>
      <c r="Z1686" s="5">
        <v>0</v>
      </c>
      <c r="AA1686" s="5">
        <v>0</v>
      </c>
      <c r="AB1686" s="5">
        <f>VLOOKUP($E1686,Parametros!$B$3:$F$14,2,FALSE)</f>
        <v>10</v>
      </c>
      <c r="AC1686" s="5" t="str">
        <f>VLOOKUP($E1686,Parametros!$B$3:$F$14,4,FALSE)</f>
        <v>202210</v>
      </c>
      <c r="AD1686" s="5" t="str">
        <f>VLOOKUP($E1686,Parametros!$B$3:$F$14,5,FALSE)</f>
        <v>2022-10-01</v>
      </c>
      <c r="AE1686" s="5">
        <v>0</v>
      </c>
      <c r="AF1686" t="s">
        <v>407</v>
      </c>
      <c r="AG1686" t="s">
        <v>408</v>
      </c>
      <c r="AH1686" s="40">
        <f t="shared" si="125"/>
        <v>3182.5923025439952</v>
      </c>
      <c r="AJ1686" t="str">
        <f t="shared" si="126"/>
        <v>INSERT INTO TABLA_PRESUPUESTO VALUES ('VSR','96568970-C','14005058-20',2022,'Octubre',360,'CLP',11559.5,6755.123579,0,1350,89.477299,0,0,0,0,0,39.806819,0,0,142.5,0,0,0,182.306819,0,0,10,'202210','2022-10-01');</v>
      </c>
    </row>
    <row r="1687" spans="1:36" x14ac:dyDescent="0.2">
      <c r="A1687" s="7" t="s">
        <v>117</v>
      </c>
      <c r="B1687" t="s">
        <v>107</v>
      </c>
      <c r="C1687" t="s">
        <v>120</v>
      </c>
      <c r="D1687">
        <v>2022</v>
      </c>
      <c r="E1687" t="s">
        <v>54</v>
      </c>
      <c r="F1687" s="5">
        <v>240</v>
      </c>
      <c r="G1687" t="s">
        <v>119</v>
      </c>
      <c r="H1687" s="5">
        <v>7706.333333333333</v>
      </c>
      <c r="I1687" s="5">
        <v>4743.3430699301061</v>
      </c>
      <c r="J1687" s="5">
        <v>0</v>
      </c>
      <c r="K1687" s="5">
        <v>900</v>
      </c>
      <c r="L1687" s="5">
        <v>59.651532961203259</v>
      </c>
      <c r="M1687" s="5">
        <v>0</v>
      </c>
      <c r="N1687" s="5">
        <v>0</v>
      </c>
      <c r="O1687" s="5">
        <v>0</v>
      </c>
      <c r="P1687" s="5">
        <v>0</v>
      </c>
      <c r="Q1687" s="5">
        <v>0</v>
      </c>
      <c r="R1687" s="5">
        <v>26.537879300805095</v>
      </c>
      <c r="S1687" s="5">
        <v>0</v>
      </c>
      <c r="T1687" s="5">
        <v>0</v>
      </c>
      <c r="U1687" s="5">
        <v>95</v>
      </c>
      <c r="V1687" s="5">
        <v>0</v>
      </c>
      <c r="W1687" s="5">
        <v>0</v>
      </c>
      <c r="X1687" s="5">
        <v>0</v>
      </c>
      <c r="Y1687" s="5">
        <f t="shared" si="124"/>
        <v>121.53787930080509</v>
      </c>
      <c r="Z1687" s="5">
        <v>0</v>
      </c>
      <c r="AA1687" s="5">
        <v>0</v>
      </c>
      <c r="AB1687" s="5">
        <f>VLOOKUP($E1687,Parametros!$B$3:$F$14,2,FALSE)</f>
        <v>10</v>
      </c>
      <c r="AC1687" s="5" t="str">
        <f>VLOOKUP($E1687,Parametros!$B$3:$F$14,4,FALSE)</f>
        <v>202210</v>
      </c>
      <c r="AD1687" s="5" t="str">
        <f>VLOOKUP($E1687,Parametros!$B$3:$F$14,5,FALSE)</f>
        <v>2022-10-01</v>
      </c>
      <c r="AE1687" s="5">
        <v>0</v>
      </c>
      <c r="AF1687" t="s">
        <v>407</v>
      </c>
      <c r="AG1687" t="s">
        <v>408</v>
      </c>
      <c r="AH1687" s="40">
        <f t="shared" si="125"/>
        <v>1881.800851141219</v>
      </c>
      <c r="AJ1687" t="str">
        <f t="shared" si="126"/>
        <v>INSERT INTO TABLA_PRESUPUESTO VALUES ('VSR','96568970-C','14005057-20',2022,'Octubre',240,'CLP',7706.333333,4743.34307,0,900,59.651533,0,0,0,0,0,26.537879,0,0,95,0,0,0,121.537879,0,0,10,'202210','2022-10-01');</v>
      </c>
    </row>
    <row r="1688" spans="1:36" x14ac:dyDescent="0.2">
      <c r="A1688" s="7" t="s">
        <v>117</v>
      </c>
      <c r="B1688" t="s">
        <v>107</v>
      </c>
      <c r="C1688" t="s">
        <v>121</v>
      </c>
      <c r="D1688">
        <v>2022</v>
      </c>
      <c r="E1688" t="s">
        <v>54</v>
      </c>
      <c r="F1688" s="5">
        <v>255</v>
      </c>
      <c r="G1688" t="s">
        <v>119</v>
      </c>
      <c r="H1688" s="5">
        <v>8187.979166666667</v>
      </c>
      <c r="I1688" s="5">
        <v>5080.5031929840079</v>
      </c>
      <c r="J1688" s="5">
        <v>0</v>
      </c>
      <c r="K1688" s="5">
        <v>956.25</v>
      </c>
      <c r="L1688" s="5">
        <v>63.379753771278459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28.196496757105415</v>
      </c>
      <c r="S1688" s="5">
        <v>0</v>
      </c>
      <c r="T1688" s="5">
        <v>0</v>
      </c>
      <c r="U1688" s="5">
        <v>100.9375</v>
      </c>
      <c r="V1688" s="5">
        <v>0</v>
      </c>
      <c r="W1688" s="5">
        <v>0</v>
      </c>
      <c r="X1688" s="5">
        <v>0</v>
      </c>
      <c r="Y1688" s="5">
        <f t="shared" si="124"/>
        <v>129.13399675710542</v>
      </c>
      <c r="Z1688" s="5">
        <v>0</v>
      </c>
      <c r="AA1688" s="5">
        <v>0</v>
      </c>
      <c r="AB1688" s="5">
        <f>VLOOKUP($E1688,Parametros!$B$3:$F$14,2,FALSE)</f>
        <v>10</v>
      </c>
      <c r="AC1688" s="5" t="str">
        <f>VLOOKUP($E1688,Parametros!$B$3:$F$14,4,FALSE)</f>
        <v>202210</v>
      </c>
      <c r="AD1688" s="5" t="str">
        <f>VLOOKUP($E1688,Parametros!$B$3:$F$14,5,FALSE)</f>
        <v>2022-10-01</v>
      </c>
      <c r="AE1688" s="5">
        <v>0</v>
      </c>
      <c r="AF1688" t="s">
        <v>407</v>
      </c>
      <c r="AG1688" t="s">
        <v>408</v>
      </c>
      <c r="AH1688" s="40">
        <f t="shared" si="125"/>
        <v>1958.7122231542753</v>
      </c>
      <c r="AJ1688" t="str">
        <f t="shared" si="126"/>
        <v>INSERT INTO TABLA_PRESUPUESTO VALUES ('VSR','96568970-C','14005059-20',2022,'Octubre',255,'CLP',8187.979167,5080.503193,0,956.25,63.379754,0,0,0,0,0,28.196497,0,0,100.9375,0,0,0,129.133997,0,0,10,'202210','2022-10-01');</v>
      </c>
    </row>
    <row r="1689" spans="1:36" x14ac:dyDescent="0.2">
      <c r="A1689" s="7" t="s">
        <v>117</v>
      </c>
      <c r="B1689" t="s">
        <v>107</v>
      </c>
      <c r="C1689" t="s">
        <v>122</v>
      </c>
      <c r="D1689">
        <v>2022</v>
      </c>
      <c r="E1689" t="s">
        <v>54</v>
      </c>
      <c r="F1689" s="5">
        <v>15</v>
      </c>
      <c r="G1689" t="s">
        <v>119</v>
      </c>
      <c r="H1689" s="5">
        <v>1331.25</v>
      </c>
      <c r="I1689" s="5">
        <v>866.62919116473211</v>
      </c>
      <c r="J1689" s="5">
        <v>0</v>
      </c>
      <c r="K1689" s="5">
        <v>133.125</v>
      </c>
      <c r="L1689" s="5">
        <v>3.7282208100752037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5">
        <v>4.5843529329811128</v>
      </c>
      <c r="S1689" s="5">
        <v>0</v>
      </c>
      <c r="T1689" s="5">
        <v>0</v>
      </c>
      <c r="U1689" s="5">
        <v>5.9375</v>
      </c>
      <c r="V1689" s="5">
        <v>0</v>
      </c>
      <c r="W1689" s="5">
        <v>0</v>
      </c>
      <c r="X1689" s="5">
        <v>0</v>
      </c>
      <c r="Y1689" s="5">
        <f t="shared" si="124"/>
        <v>10.521852932981112</v>
      </c>
      <c r="Z1689" s="5">
        <v>0</v>
      </c>
      <c r="AA1689" s="5">
        <v>0</v>
      </c>
      <c r="AB1689" s="5">
        <f>VLOOKUP($E1689,Parametros!$B$3:$F$14,2,FALSE)</f>
        <v>10</v>
      </c>
      <c r="AC1689" s="5" t="str">
        <f>VLOOKUP($E1689,Parametros!$B$3:$F$14,4,FALSE)</f>
        <v>202210</v>
      </c>
      <c r="AD1689" s="5" t="str">
        <f>VLOOKUP($E1689,Parametros!$B$3:$F$14,5,FALSE)</f>
        <v>2022-10-01</v>
      </c>
      <c r="AE1689" s="5">
        <v>0</v>
      </c>
      <c r="AF1689" t="s">
        <v>407</v>
      </c>
      <c r="AG1689" t="s">
        <v>408</v>
      </c>
      <c r="AH1689" s="40">
        <f t="shared" si="125"/>
        <v>317.24573509221159</v>
      </c>
      <c r="AJ1689" t="str">
        <f t="shared" si="126"/>
        <v>INSERT INTO TABLA_PRESUPUESTO VALUES ('VSR','96568970-C','14005080-18',2022,'Octubre',15,'CLP',1331.25,866.629191,0,133.125,3.728221,0,0,0,0,0,4.584353,0,0,5.9375,0,0,0,10.521853,0,0,10,'202210','2022-10-01');</v>
      </c>
    </row>
    <row r="1690" spans="1:36" x14ac:dyDescent="0.2">
      <c r="A1690" s="7" t="s">
        <v>117</v>
      </c>
      <c r="B1690" t="s">
        <v>107</v>
      </c>
      <c r="C1690" t="s">
        <v>123</v>
      </c>
      <c r="D1690">
        <v>2022</v>
      </c>
      <c r="E1690" t="s">
        <v>54</v>
      </c>
      <c r="F1690" s="5">
        <v>2400</v>
      </c>
      <c r="G1690" t="s">
        <v>119</v>
      </c>
      <c r="H1690" s="5">
        <v>56053.333333333336</v>
      </c>
      <c r="I1690" s="5">
        <v>40694.817391849487</v>
      </c>
      <c r="J1690" s="5">
        <v>0</v>
      </c>
      <c r="K1690" s="5">
        <v>3000</v>
      </c>
      <c r="L1690" s="5">
        <v>596.51532961203259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193.02780324509646</v>
      </c>
      <c r="S1690" s="5">
        <v>0</v>
      </c>
      <c r="T1690" s="5">
        <v>0</v>
      </c>
      <c r="U1690" s="5">
        <v>950</v>
      </c>
      <c r="V1690" s="5">
        <v>0</v>
      </c>
      <c r="W1690" s="5">
        <v>0</v>
      </c>
      <c r="X1690" s="5">
        <v>0</v>
      </c>
      <c r="Y1690" s="5">
        <f t="shared" si="124"/>
        <v>1143.0278032450965</v>
      </c>
      <c r="Z1690" s="5">
        <v>0</v>
      </c>
      <c r="AA1690" s="5">
        <v>0</v>
      </c>
      <c r="AB1690" s="5">
        <f>VLOOKUP($E1690,Parametros!$B$3:$F$14,2,FALSE)</f>
        <v>10</v>
      </c>
      <c r="AC1690" s="5" t="str">
        <f>VLOOKUP($E1690,Parametros!$B$3:$F$14,4,FALSE)</f>
        <v>202210</v>
      </c>
      <c r="AD1690" s="5" t="str">
        <f>VLOOKUP($E1690,Parametros!$B$3:$F$14,5,FALSE)</f>
        <v>2022-10-01</v>
      </c>
      <c r="AE1690" s="5">
        <v>0</v>
      </c>
      <c r="AF1690" t="s">
        <v>407</v>
      </c>
      <c r="AG1690" t="s">
        <v>408</v>
      </c>
      <c r="AH1690" s="40">
        <f t="shared" si="125"/>
        <v>10618.972808626721</v>
      </c>
      <c r="AJ1690" t="str">
        <f t="shared" si="126"/>
        <v>INSERT INTO TABLA_PRESUPUESTO VALUES ('VSR','96568970-C','14005051-20',2022,'Octubre',2400,'CLP',56053.333333,40694.8173919999,0,3000,596.51533,0,0,0,0,0,193.027803,0,0,950,0,0,0,1143.027803,0,0,10,'202210','2022-10-01');</v>
      </c>
    </row>
    <row r="1691" spans="1:36" x14ac:dyDescent="0.2">
      <c r="A1691" s="7" t="s">
        <v>117</v>
      </c>
      <c r="B1691" t="s">
        <v>107</v>
      </c>
      <c r="C1691" t="s">
        <v>124</v>
      </c>
      <c r="D1691">
        <v>2022</v>
      </c>
      <c r="E1691" t="s">
        <v>54</v>
      </c>
      <c r="F1691" s="5">
        <v>2160</v>
      </c>
      <c r="G1691" t="s">
        <v>119</v>
      </c>
      <c r="H1691" s="5">
        <v>50448</v>
      </c>
      <c r="I1691" s="5">
        <v>31680.721834778546</v>
      </c>
      <c r="J1691" s="5">
        <v>0</v>
      </c>
      <c r="K1691" s="5">
        <v>2700</v>
      </c>
      <c r="L1691" s="5">
        <v>536.86379665082927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173.72502292058681</v>
      </c>
      <c r="S1691" s="5">
        <v>0</v>
      </c>
      <c r="T1691" s="5">
        <v>0</v>
      </c>
      <c r="U1691" s="5">
        <v>855</v>
      </c>
      <c r="V1691" s="5">
        <v>0</v>
      </c>
      <c r="W1691" s="5">
        <v>0</v>
      </c>
      <c r="X1691" s="5">
        <v>0</v>
      </c>
      <c r="Y1691" s="5">
        <f t="shared" si="124"/>
        <v>1028.7250229205868</v>
      </c>
      <c r="Z1691" s="5">
        <v>0</v>
      </c>
      <c r="AA1691" s="5">
        <v>0</v>
      </c>
      <c r="AB1691" s="5">
        <f>VLOOKUP($E1691,Parametros!$B$3:$F$14,2,FALSE)</f>
        <v>10</v>
      </c>
      <c r="AC1691" s="5" t="str">
        <f>VLOOKUP($E1691,Parametros!$B$3:$F$14,4,FALSE)</f>
        <v>202210</v>
      </c>
      <c r="AD1691" s="5" t="str">
        <f>VLOOKUP($E1691,Parametros!$B$3:$F$14,5,FALSE)</f>
        <v>2022-10-01</v>
      </c>
      <c r="AE1691" s="5">
        <v>0</v>
      </c>
      <c r="AF1691" t="s">
        <v>407</v>
      </c>
      <c r="AG1691" t="s">
        <v>408</v>
      </c>
      <c r="AH1691" s="40">
        <f t="shared" si="125"/>
        <v>14501.689345650033</v>
      </c>
      <c r="AJ1691" t="str">
        <f t="shared" si="126"/>
        <v>INSERT INTO TABLA_PRESUPUESTO VALUES ('VSR','96568970-C','14005050-21',2022,'Octubre',2160,'CLP',50448,31680.721835,0,2700,536.863797,0,0,0,0,0,173.725023,0,0,855,0,0,0,1028.725023,0,0,10,'202210','2022-10-01');</v>
      </c>
    </row>
    <row r="1692" spans="1:36" x14ac:dyDescent="0.2">
      <c r="A1692" s="7" t="s">
        <v>117</v>
      </c>
      <c r="B1692" t="s">
        <v>107</v>
      </c>
      <c r="C1692" t="s">
        <v>125</v>
      </c>
      <c r="D1692">
        <v>2022</v>
      </c>
      <c r="E1692" t="s">
        <v>54</v>
      </c>
      <c r="F1692" s="5">
        <v>2100</v>
      </c>
      <c r="G1692" t="s">
        <v>119</v>
      </c>
      <c r="H1692" s="5">
        <v>49046.666666666664</v>
      </c>
      <c r="I1692" s="5">
        <v>32018.009642152982</v>
      </c>
      <c r="J1692" s="5">
        <v>0</v>
      </c>
      <c r="K1692" s="5">
        <v>2625</v>
      </c>
      <c r="L1692" s="5">
        <v>521.95091341052853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168.89932783945937</v>
      </c>
      <c r="S1692" s="5">
        <v>0</v>
      </c>
      <c r="T1692" s="5">
        <v>0</v>
      </c>
      <c r="U1692" s="5">
        <v>831.25</v>
      </c>
      <c r="V1692" s="5">
        <v>0</v>
      </c>
      <c r="W1692" s="5">
        <v>0</v>
      </c>
      <c r="X1692" s="5">
        <v>0</v>
      </c>
      <c r="Y1692" s="5">
        <f t="shared" si="124"/>
        <v>1000.1493278394594</v>
      </c>
      <c r="Z1692" s="5">
        <v>0</v>
      </c>
      <c r="AA1692" s="5">
        <v>0</v>
      </c>
      <c r="AB1692" s="5">
        <f>VLOOKUP($E1692,Parametros!$B$3:$F$14,2,FALSE)</f>
        <v>10</v>
      </c>
      <c r="AC1692" s="5" t="str">
        <f>VLOOKUP($E1692,Parametros!$B$3:$F$14,4,FALSE)</f>
        <v>202210</v>
      </c>
      <c r="AD1692" s="5" t="str">
        <f>VLOOKUP($E1692,Parametros!$B$3:$F$14,5,FALSE)</f>
        <v>2022-10-01</v>
      </c>
      <c r="AE1692" s="5">
        <v>0</v>
      </c>
      <c r="AF1692" t="s">
        <v>407</v>
      </c>
      <c r="AG1692" t="s">
        <v>408</v>
      </c>
      <c r="AH1692" s="40">
        <f t="shared" si="125"/>
        <v>12881.556783263688</v>
      </c>
      <c r="AJ1692" t="str">
        <f t="shared" si="126"/>
        <v>INSERT INTO TABLA_PRESUPUESTO VALUES ('VSR','96568970-C','14005052-21',2022,'Octubre',2100,'CLP',49046.666667,32018.009642,0,2625,521.950913,0,0,0,0,0,168.899328,0,0,831.25,0,0,0,1000.149328,0,0,10,'202210','2022-10-01');</v>
      </c>
    </row>
    <row r="1693" spans="1:36" x14ac:dyDescent="0.2">
      <c r="A1693" s="7" t="s">
        <v>117</v>
      </c>
      <c r="B1693" t="s">
        <v>107</v>
      </c>
      <c r="C1693" t="s">
        <v>126</v>
      </c>
      <c r="D1693">
        <v>2022</v>
      </c>
      <c r="E1693" t="s">
        <v>54</v>
      </c>
      <c r="F1693" s="5">
        <v>360</v>
      </c>
      <c r="G1693" t="s">
        <v>119</v>
      </c>
      <c r="H1693" s="5">
        <v>8408</v>
      </c>
      <c r="I1693" s="5">
        <v>4899.4770854243798</v>
      </c>
      <c r="J1693" s="5">
        <v>0</v>
      </c>
      <c r="K1693" s="5">
        <v>450</v>
      </c>
      <c r="L1693" s="5">
        <v>89.477299441804888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5">
        <v>28.954170486764468</v>
      </c>
      <c r="S1693" s="5">
        <v>0</v>
      </c>
      <c r="T1693" s="5">
        <v>0</v>
      </c>
      <c r="U1693" s="5">
        <v>142.5</v>
      </c>
      <c r="V1693" s="5">
        <v>0</v>
      </c>
      <c r="W1693" s="5">
        <v>0</v>
      </c>
      <c r="X1693" s="5">
        <v>0</v>
      </c>
      <c r="Y1693" s="5">
        <f t="shared" si="124"/>
        <v>171.45417048676447</v>
      </c>
      <c r="Z1693" s="5">
        <v>0</v>
      </c>
      <c r="AA1693" s="5">
        <v>0</v>
      </c>
      <c r="AB1693" s="5">
        <f>VLOOKUP($E1693,Parametros!$B$3:$F$14,2,FALSE)</f>
        <v>10</v>
      </c>
      <c r="AC1693" s="5" t="str">
        <f>VLOOKUP($E1693,Parametros!$B$3:$F$14,4,FALSE)</f>
        <v>202210</v>
      </c>
      <c r="AD1693" s="5" t="str">
        <f>VLOOKUP($E1693,Parametros!$B$3:$F$14,5,FALSE)</f>
        <v>2022-10-01</v>
      </c>
      <c r="AE1693" s="5">
        <v>0</v>
      </c>
      <c r="AF1693" t="s">
        <v>407</v>
      </c>
      <c r="AG1693" t="s">
        <v>408</v>
      </c>
      <c r="AH1693" s="40">
        <f t="shared" si="125"/>
        <v>2797.5914446470515</v>
      </c>
      <c r="AJ1693" t="str">
        <f t="shared" si="126"/>
        <v>INSERT INTO TABLA_PRESUPUESTO VALUES ('VSR','96568970-C','14005054-20',2022,'Octubre',360,'CLP',8408,4899.477085,0,450,89.477299,0,0,0,0,0,28.95417,0,0,142.5,0,0,0,171.45417,0,0,10,'202210','2022-10-01');</v>
      </c>
    </row>
    <row r="1694" spans="1:36" x14ac:dyDescent="0.2">
      <c r="A1694" s="7" t="s">
        <v>117</v>
      </c>
      <c r="B1694" t="s">
        <v>107</v>
      </c>
      <c r="C1694" t="s">
        <v>127</v>
      </c>
      <c r="D1694">
        <v>2022</v>
      </c>
      <c r="E1694" t="s">
        <v>54</v>
      </c>
      <c r="F1694" s="5">
        <v>210</v>
      </c>
      <c r="G1694" t="s">
        <v>119</v>
      </c>
      <c r="H1694" s="5">
        <v>4904.666666666667</v>
      </c>
      <c r="I1694" s="5">
        <v>3257.9965639025836</v>
      </c>
      <c r="J1694" s="5">
        <v>0</v>
      </c>
      <c r="K1694" s="5">
        <v>262.5</v>
      </c>
      <c r="L1694" s="5">
        <v>52.195091341052851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16.889932783945941</v>
      </c>
      <c r="S1694" s="5">
        <v>0</v>
      </c>
      <c r="T1694" s="5">
        <v>0</v>
      </c>
      <c r="U1694" s="5">
        <v>83.125</v>
      </c>
      <c r="V1694" s="5">
        <v>0</v>
      </c>
      <c r="W1694" s="5">
        <v>0</v>
      </c>
      <c r="X1694" s="5">
        <v>0</v>
      </c>
      <c r="Y1694" s="5">
        <f t="shared" si="124"/>
        <v>100.01493278394594</v>
      </c>
      <c r="Z1694" s="5">
        <v>0</v>
      </c>
      <c r="AA1694" s="5">
        <v>0</v>
      </c>
      <c r="AB1694" s="5">
        <f>VLOOKUP($E1694,Parametros!$B$3:$F$14,2,FALSE)</f>
        <v>10</v>
      </c>
      <c r="AC1694" s="5" t="str">
        <f>VLOOKUP($E1694,Parametros!$B$3:$F$14,4,FALSE)</f>
        <v>202210</v>
      </c>
      <c r="AD1694" s="5" t="str">
        <f>VLOOKUP($E1694,Parametros!$B$3:$F$14,5,FALSE)</f>
        <v>2022-10-01</v>
      </c>
      <c r="AE1694" s="5">
        <v>0</v>
      </c>
      <c r="AF1694" t="s">
        <v>407</v>
      </c>
      <c r="AG1694" t="s">
        <v>408</v>
      </c>
      <c r="AH1694" s="40">
        <f t="shared" si="125"/>
        <v>1231.9600786390847</v>
      </c>
      <c r="AJ1694" t="str">
        <f t="shared" si="126"/>
        <v>INSERT INTO TABLA_PRESUPUESTO VALUES ('VSR','96568970-C','14004702-19',2022,'Octubre',210,'CLP',4904.666667,3257.996564,0,262.5,52.195091,0,0,0,0,0,16.889933,0,0,83.125,0,0,0,100.014933,0,0,10,'202210','2022-10-01');</v>
      </c>
    </row>
    <row r="1695" spans="1:36" x14ac:dyDescent="0.2">
      <c r="A1695" s="7" t="s">
        <v>117</v>
      </c>
      <c r="B1695" t="s">
        <v>107</v>
      </c>
      <c r="C1695" t="s">
        <v>128</v>
      </c>
      <c r="D1695">
        <v>2022</v>
      </c>
      <c r="E1695" t="s">
        <v>54</v>
      </c>
      <c r="F1695" s="5">
        <v>420</v>
      </c>
      <c r="G1695" t="s">
        <v>119</v>
      </c>
      <c r="H1695" s="5">
        <v>9809.3333333333339</v>
      </c>
      <c r="I1695" s="5">
        <v>6019.3308321931854</v>
      </c>
      <c r="J1695" s="5">
        <v>0</v>
      </c>
      <c r="K1695" s="5">
        <v>525</v>
      </c>
      <c r="L1695" s="5">
        <v>104.3901826821057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5">
        <v>33.779865567891882</v>
      </c>
      <c r="S1695" s="5">
        <v>0</v>
      </c>
      <c r="T1695" s="5">
        <v>0</v>
      </c>
      <c r="U1695" s="5">
        <v>166.25</v>
      </c>
      <c r="V1695" s="5">
        <v>0</v>
      </c>
      <c r="W1695" s="5">
        <v>0</v>
      </c>
      <c r="X1695" s="5">
        <v>0</v>
      </c>
      <c r="Y1695" s="5">
        <f t="shared" si="124"/>
        <v>200.02986556789187</v>
      </c>
      <c r="Z1695" s="5">
        <v>0</v>
      </c>
      <c r="AA1695" s="5">
        <v>0</v>
      </c>
      <c r="AB1695" s="5">
        <f>VLOOKUP($E1695,Parametros!$B$3:$F$14,2,FALSE)</f>
        <v>10</v>
      </c>
      <c r="AC1695" s="5" t="str">
        <f>VLOOKUP($E1695,Parametros!$B$3:$F$14,4,FALSE)</f>
        <v>202210</v>
      </c>
      <c r="AD1695" s="5" t="str">
        <f>VLOOKUP($E1695,Parametros!$B$3:$F$14,5,FALSE)</f>
        <v>2022-10-01</v>
      </c>
      <c r="AE1695" s="5">
        <v>0</v>
      </c>
      <c r="AF1695" t="s">
        <v>407</v>
      </c>
      <c r="AG1695" t="s">
        <v>408</v>
      </c>
      <c r="AH1695" s="40">
        <f t="shared" si="125"/>
        <v>2960.5824528901512</v>
      </c>
      <c r="AJ1695" t="str">
        <f t="shared" si="126"/>
        <v>INSERT INTO TABLA_PRESUPUESTO VALUES ('VSR','96568970-C','14005055-20',2022,'Octubre',420,'CLP',9809.333333,6019.330832,0,525,104.390183,0,0,0,0,0,33.779866,0,0,166.25,0,0,0,200.029866,0,0,10,'202210','2022-10-01');</v>
      </c>
    </row>
    <row r="1696" spans="1:36" x14ac:dyDescent="0.2">
      <c r="A1696" s="7" t="s">
        <v>117</v>
      </c>
      <c r="B1696" t="s">
        <v>107</v>
      </c>
      <c r="C1696" t="s">
        <v>129</v>
      </c>
      <c r="D1696">
        <v>2022</v>
      </c>
      <c r="E1696" t="s">
        <v>54</v>
      </c>
      <c r="F1696" s="5">
        <v>150</v>
      </c>
      <c r="G1696" t="s">
        <v>119</v>
      </c>
      <c r="H1696" s="5">
        <v>3503.3333333333335</v>
      </c>
      <c r="I1696" s="5">
        <v>2176.4622361960719</v>
      </c>
      <c r="J1696" s="5">
        <v>0</v>
      </c>
      <c r="K1696" s="5">
        <v>187.5</v>
      </c>
      <c r="L1696" s="5">
        <v>37.282208100752037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5">
        <v>12.064237702818529</v>
      </c>
      <c r="S1696" s="5">
        <v>0</v>
      </c>
      <c r="T1696" s="5">
        <v>0</v>
      </c>
      <c r="U1696" s="5">
        <v>59.375</v>
      </c>
      <c r="V1696" s="5">
        <v>0</v>
      </c>
      <c r="W1696" s="5">
        <v>0</v>
      </c>
      <c r="X1696" s="5">
        <v>0</v>
      </c>
      <c r="Y1696" s="5">
        <f t="shared" si="124"/>
        <v>71.439237702818531</v>
      </c>
      <c r="Z1696" s="5">
        <v>0</v>
      </c>
      <c r="AA1696" s="5">
        <v>0</v>
      </c>
      <c r="AB1696" s="5">
        <f>VLOOKUP($E1696,Parametros!$B$3:$F$14,2,FALSE)</f>
        <v>10</v>
      </c>
      <c r="AC1696" s="5" t="str">
        <f>VLOOKUP($E1696,Parametros!$B$3:$F$14,4,FALSE)</f>
        <v>202210</v>
      </c>
      <c r="AD1696" s="5" t="str">
        <f>VLOOKUP($E1696,Parametros!$B$3:$F$14,5,FALSE)</f>
        <v>2022-10-01</v>
      </c>
      <c r="AE1696" s="5">
        <v>0</v>
      </c>
      <c r="AF1696" t="s">
        <v>407</v>
      </c>
      <c r="AG1696" t="s">
        <v>408</v>
      </c>
      <c r="AH1696" s="40">
        <f t="shared" si="125"/>
        <v>1030.6496513336911</v>
      </c>
      <c r="AJ1696" t="str">
        <f t="shared" si="126"/>
        <v>INSERT INTO TABLA_PRESUPUESTO VALUES ('VSR','96568970-C','14005123-21',2022,'Octubre',150,'CLP',3503.333333,2176.462236,0,187.5,37.282208,0,0,0,0,0,12.064238,0,0,59.375,0,0,0,71.439238,0,0,10,'202210','2022-10-01');</v>
      </c>
    </row>
    <row r="1697" spans="1:36" x14ac:dyDescent="0.2">
      <c r="A1697" s="7" t="s">
        <v>117</v>
      </c>
      <c r="B1697" t="s">
        <v>107</v>
      </c>
      <c r="C1697" t="s">
        <v>130</v>
      </c>
      <c r="D1697">
        <v>2022</v>
      </c>
      <c r="E1697" t="s">
        <v>54</v>
      </c>
      <c r="F1697" s="5">
        <v>90</v>
      </c>
      <c r="G1697" t="s">
        <v>119</v>
      </c>
      <c r="H1697" s="5">
        <v>5004.125</v>
      </c>
      <c r="I1697" s="5">
        <v>2619.6642501959273</v>
      </c>
      <c r="J1697" s="5">
        <v>0</v>
      </c>
      <c r="K1697" s="5">
        <v>500</v>
      </c>
      <c r="L1697" s="5">
        <v>22.369324860451222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5">
        <v>17.232432015589943</v>
      </c>
      <c r="S1697" s="5">
        <v>0</v>
      </c>
      <c r="T1697" s="5">
        <v>0</v>
      </c>
      <c r="U1697" s="5">
        <v>35.625</v>
      </c>
      <c r="V1697" s="5">
        <v>0</v>
      </c>
      <c r="W1697" s="5">
        <v>0</v>
      </c>
      <c r="X1697" s="5">
        <v>0</v>
      </c>
      <c r="Y1697" s="5">
        <f t="shared" si="124"/>
        <v>52.857432015589943</v>
      </c>
      <c r="Z1697" s="5">
        <v>0</v>
      </c>
      <c r="AA1697" s="5">
        <v>0</v>
      </c>
      <c r="AB1697" s="5">
        <f>VLOOKUP($E1697,Parametros!$B$3:$F$14,2,FALSE)</f>
        <v>10</v>
      </c>
      <c r="AC1697" s="5" t="str">
        <f>VLOOKUP($E1697,Parametros!$B$3:$F$14,4,FALSE)</f>
        <v>202210</v>
      </c>
      <c r="AD1697" s="5" t="str">
        <f>VLOOKUP($E1697,Parametros!$B$3:$F$14,5,FALSE)</f>
        <v>2022-10-01</v>
      </c>
      <c r="AE1697" s="5">
        <v>0</v>
      </c>
      <c r="AF1697" t="s">
        <v>407</v>
      </c>
      <c r="AG1697" t="s">
        <v>408</v>
      </c>
      <c r="AH1697" s="40">
        <f t="shared" si="125"/>
        <v>1809.2339929280315</v>
      </c>
      <c r="AJ1697" t="str">
        <f t="shared" si="126"/>
        <v>INSERT INTO TABLA_PRESUPUESTO VALUES ('VSR','96568970-C','14005078-18',2022,'Octubre',90,'CLP',5004.125,2619.66425,0,500,22.369325,0,0,0,0,0,17.232432,0,0,35.625,0,0,0,52.857432,0,0,10,'202210','2022-10-01');</v>
      </c>
    </row>
    <row r="1698" spans="1:36" x14ac:dyDescent="0.2">
      <c r="A1698" s="7" t="s">
        <v>117</v>
      </c>
      <c r="B1698" t="s">
        <v>107</v>
      </c>
      <c r="C1698" t="s">
        <v>131</v>
      </c>
      <c r="D1698">
        <v>2022</v>
      </c>
      <c r="E1698" t="s">
        <v>54</v>
      </c>
      <c r="F1698" s="5">
        <v>90</v>
      </c>
      <c r="G1698" t="s">
        <v>119</v>
      </c>
      <c r="H1698" s="5">
        <v>5004.125</v>
      </c>
      <c r="I1698" s="5">
        <v>3235.7915225362876</v>
      </c>
      <c r="J1698" s="5">
        <v>0</v>
      </c>
      <c r="K1698" s="5">
        <v>500</v>
      </c>
      <c r="L1698" s="5">
        <v>22.369324860451222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17.232432015589943</v>
      </c>
      <c r="S1698" s="5">
        <v>0</v>
      </c>
      <c r="T1698" s="5">
        <v>0</v>
      </c>
      <c r="U1698" s="5">
        <v>35.625</v>
      </c>
      <c r="V1698" s="5">
        <v>0</v>
      </c>
      <c r="W1698" s="5">
        <v>0</v>
      </c>
      <c r="X1698" s="5">
        <v>0</v>
      </c>
      <c r="Y1698" s="5">
        <f t="shared" si="124"/>
        <v>52.857432015589943</v>
      </c>
      <c r="Z1698" s="5">
        <v>0</v>
      </c>
      <c r="AA1698" s="5">
        <v>0</v>
      </c>
      <c r="AB1698" s="5">
        <f>VLOOKUP($E1698,Parametros!$B$3:$F$14,2,FALSE)</f>
        <v>10</v>
      </c>
      <c r="AC1698" s="5" t="str">
        <f>VLOOKUP($E1698,Parametros!$B$3:$F$14,4,FALSE)</f>
        <v>202210</v>
      </c>
      <c r="AD1698" s="5" t="str">
        <f>VLOOKUP($E1698,Parametros!$B$3:$F$14,5,FALSE)</f>
        <v>2022-10-01</v>
      </c>
      <c r="AE1698" s="5">
        <v>0</v>
      </c>
      <c r="AF1698" t="s">
        <v>407</v>
      </c>
      <c r="AG1698" t="s">
        <v>408</v>
      </c>
      <c r="AH1698" s="40">
        <f t="shared" si="125"/>
        <v>1193.1067205876711</v>
      </c>
      <c r="AJ1698" t="str">
        <f t="shared" si="126"/>
        <v>INSERT INTO TABLA_PRESUPUESTO VALUES ('VSR','96568970-C','14005076-18',2022,'Octubre',90,'CLP',5004.125,3235.791523,0,500,22.369325,0,0,0,0,0,17.232432,0,0,35.625,0,0,0,52.857432,0,0,10,'202210','2022-10-01');</v>
      </c>
    </row>
    <row r="1699" spans="1:36" x14ac:dyDescent="0.2">
      <c r="A1699" s="7" t="s">
        <v>117</v>
      </c>
      <c r="B1699" t="s">
        <v>107</v>
      </c>
      <c r="C1699" t="s">
        <v>132</v>
      </c>
      <c r="D1699">
        <v>2022</v>
      </c>
      <c r="E1699" t="s">
        <v>54</v>
      </c>
      <c r="F1699" s="5">
        <v>90</v>
      </c>
      <c r="G1699" t="s">
        <v>119</v>
      </c>
      <c r="H1699" s="5">
        <v>5004.125</v>
      </c>
      <c r="I1699" s="5">
        <v>2916.9511515471236</v>
      </c>
      <c r="J1699" s="5">
        <v>0</v>
      </c>
      <c r="K1699" s="5">
        <v>500</v>
      </c>
      <c r="L1699" s="5">
        <v>22.369324860451222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17.232432015589943</v>
      </c>
      <c r="S1699" s="5">
        <v>0</v>
      </c>
      <c r="T1699" s="5">
        <v>0</v>
      </c>
      <c r="U1699" s="5">
        <v>35.625</v>
      </c>
      <c r="V1699" s="5">
        <v>0</v>
      </c>
      <c r="W1699" s="5">
        <v>0</v>
      </c>
      <c r="X1699" s="5">
        <v>0</v>
      </c>
      <c r="Y1699" s="5">
        <f t="shared" si="124"/>
        <v>52.857432015589943</v>
      </c>
      <c r="Z1699" s="5">
        <v>0</v>
      </c>
      <c r="AA1699" s="5">
        <v>0</v>
      </c>
      <c r="AB1699" s="5">
        <f>VLOOKUP($E1699,Parametros!$B$3:$F$14,2,FALSE)</f>
        <v>10</v>
      </c>
      <c r="AC1699" s="5" t="str">
        <f>VLOOKUP($E1699,Parametros!$B$3:$F$14,4,FALSE)</f>
        <v>202210</v>
      </c>
      <c r="AD1699" s="5" t="str">
        <f>VLOOKUP($E1699,Parametros!$B$3:$F$14,5,FALSE)</f>
        <v>2022-10-01</v>
      </c>
      <c r="AE1699" s="5">
        <v>0</v>
      </c>
      <c r="AF1699" t="s">
        <v>407</v>
      </c>
      <c r="AG1699" t="s">
        <v>408</v>
      </c>
      <c r="AH1699" s="40">
        <f t="shared" si="125"/>
        <v>1511.9470915768352</v>
      </c>
      <c r="AJ1699" t="str">
        <f t="shared" si="126"/>
        <v>INSERT INTO TABLA_PRESUPUESTO VALUES ('VSR','96568970-C','14005075-18',2022,'Octubre',90,'CLP',5004.125,2916.951152,0,500,22.369325,0,0,0,0,0,17.232432,0,0,35.625,0,0,0,52.857432,0,0,10,'202210','2022-10-01');</v>
      </c>
    </row>
    <row r="1700" spans="1:36" x14ac:dyDescent="0.2">
      <c r="A1700" s="7" t="s">
        <v>117</v>
      </c>
      <c r="B1700" t="s">
        <v>83</v>
      </c>
      <c r="C1700" t="s">
        <v>133</v>
      </c>
      <c r="D1700">
        <v>2022</v>
      </c>
      <c r="E1700" t="s">
        <v>54</v>
      </c>
      <c r="F1700" s="5">
        <v>67.5</v>
      </c>
      <c r="G1700" t="s">
        <v>134</v>
      </c>
      <c r="H1700" s="5">
        <v>10800</v>
      </c>
      <c r="I1700" s="5">
        <v>4851.9747446308629</v>
      </c>
      <c r="J1700" s="5">
        <v>0</v>
      </c>
      <c r="K1700" s="5">
        <v>0</v>
      </c>
      <c r="L1700" s="5">
        <v>16.776993645338415</v>
      </c>
      <c r="M1700" s="5">
        <v>63.589499999999994</v>
      </c>
      <c r="N1700" s="5">
        <v>36.284928656361473</v>
      </c>
      <c r="O1700" s="5">
        <v>48.49137931034484</v>
      </c>
      <c r="P1700" s="5">
        <v>4.642910225921522</v>
      </c>
      <c r="Q1700" s="5">
        <v>37.191370273198885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f t="shared" ref="Y1700:Y1736" si="127">+M1700+N1700+O1700+P1700+T1700+U1700+V1700+Z1700+AA1700+S1700+X1700+Q1700+R1700</f>
        <v>207.37055680468404</v>
      </c>
      <c r="Z1700" s="5">
        <v>17.170468338857312</v>
      </c>
      <c r="AA1700" s="5">
        <v>0</v>
      </c>
      <c r="AB1700" s="5">
        <f>VLOOKUP($E1700,Parametros!$B$3:$F$14,2,FALSE)</f>
        <v>10</v>
      </c>
      <c r="AC1700" s="5" t="str">
        <f>VLOOKUP($E1700,Parametros!$B$3:$F$14,4,FALSE)</f>
        <v>202210</v>
      </c>
      <c r="AD1700" s="5" t="str">
        <f>VLOOKUP($E1700,Parametros!$B$3:$F$14,5,FALSE)</f>
        <v>2022-10-01</v>
      </c>
      <c r="AE1700" s="5">
        <v>0</v>
      </c>
      <c r="AF1700" t="s">
        <v>409</v>
      </c>
      <c r="AG1700" t="s">
        <v>410</v>
      </c>
      <c r="AH1700" s="40">
        <f t="shared" ref="AH1700:AH1736" si="128">+H1700-SUM(I1700:X1700)-SUM(Z1700:AA1700)</f>
        <v>5723.877704919114</v>
      </c>
      <c r="AJ1700" t="str">
        <f t="shared" si="126"/>
        <v>INSERT INTO TABLA_PRESUPUESTO VALUES ('VSR','80152-C','14004807-18',2022,'Octubre',67.5,'USD',10800,4851.974745,0,0,16.776994,63.5895,36.284929,48.491379,4.64291,37.19137,0,0,0,0,0,0,0,207.370557,17.170468,0,10,'202210','2022-10-01');</v>
      </c>
    </row>
    <row r="1701" spans="1:36" x14ac:dyDescent="0.2">
      <c r="A1701" s="7" t="s">
        <v>117</v>
      </c>
      <c r="B1701" t="s">
        <v>83</v>
      </c>
      <c r="C1701" t="s">
        <v>135</v>
      </c>
      <c r="D1701">
        <v>2022</v>
      </c>
      <c r="E1701" t="s">
        <v>54</v>
      </c>
      <c r="F1701" s="5">
        <v>45</v>
      </c>
      <c r="G1701" t="s">
        <v>134</v>
      </c>
      <c r="H1701" s="5">
        <v>5400</v>
      </c>
      <c r="I1701" s="5">
        <v>3863.2613928103456</v>
      </c>
      <c r="J1701" s="5">
        <v>0</v>
      </c>
      <c r="K1701" s="5">
        <v>0</v>
      </c>
      <c r="L1701" s="5">
        <v>11.184662430225611</v>
      </c>
      <c r="M1701" s="5">
        <v>42.393000000000001</v>
      </c>
      <c r="N1701" s="5">
        <v>24.18995243757432</v>
      </c>
      <c r="O1701" s="5">
        <v>32.327586206896555</v>
      </c>
      <c r="P1701" s="5">
        <v>3.0952734839476812</v>
      </c>
      <c r="Q1701" s="5">
        <v>18.595685136599442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f t="shared" si="127"/>
        <v>132.04847615758953</v>
      </c>
      <c r="Z1701" s="5">
        <v>11.446978892571542</v>
      </c>
      <c r="AA1701" s="5">
        <v>0</v>
      </c>
      <c r="AB1701" s="5">
        <f>VLOOKUP($E1701,Parametros!$B$3:$F$14,2,FALSE)</f>
        <v>10</v>
      </c>
      <c r="AC1701" s="5" t="str">
        <f>VLOOKUP($E1701,Parametros!$B$3:$F$14,4,FALSE)</f>
        <v>202210</v>
      </c>
      <c r="AD1701" s="5" t="str">
        <f>VLOOKUP($E1701,Parametros!$B$3:$F$14,5,FALSE)</f>
        <v>2022-10-01</v>
      </c>
      <c r="AE1701" s="5">
        <v>0</v>
      </c>
      <c r="AF1701" t="s">
        <v>409</v>
      </c>
      <c r="AG1701" t="s">
        <v>410</v>
      </c>
      <c r="AH1701" s="40">
        <f t="shared" si="128"/>
        <v>1393.5054686018391</v>
      </c>
      <c r="AJ1701" t="str">
        <f t="shared" si="126"/>
        <v>INSERT INTO TABLA_PRESUPUESTO VALUES ('VSR','80152-C','14004877-18',2022,'Octubre',45,'USD',5400,3863.261393,0,0,11.184662,42.393,24.189952,32.327586,3.095273,18.595685,0,0,0,0,0,0,0,132.048476,11.446979,0,10,'202210','2022-10-01');</v>
      </c>
    </row>
    <row r="1702" spans="1:36" x14ac:dyDescent="0.2">
      <c r="A1702" s="7" t="s">
        <v>117</v>
      </c>
      <c r="B1702" t="s">
        <v>83</v>
      </c>
      <c r="C1702" t="s">
        <v>139</v>
      </c>
      <c r="D1702">
        <v>2022</v>
      </c>
      <c r="E1702" t="s">
        <v>54</v>
      </c>
      <c r="F1702" s="5">
        <v>45</v>
      </c>
      <c r="G1702" t="s">
        <v>134</v>
      </c>
      <c r="H1702" s="5">
        <v>1530</v>
      </c>
      <c r="I1702" s="5">
        <v>892.32534778347303</v>
      </c>
      <c r="J1702" s="5">
        <v>0</v>
      </c>
      <c r="K1702" s="5">
        <v>0</v>
      </c>
      <c r="L1702" s="5">
        <v>11.184662430225611</v>
      </c>
      <c r="M1702" s="5">
        <v>42.393000000000001</v>
      </c>
      <c r="N1702" s="5">
        <v>24.18995243757432</v>
      </c>
      <c r="O1702" s="5">
        <v>32.327586206896555</v>
      </c>
      <c r="P1702" s="5">
        <v>3.0952734839476812</v>
      </c>
      <c r="Q1702" s="5">
        <v>5.2687774553698423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f t="shared" si="127"/>
        <v>118.72156847635993</v>
      </c>
      <c r="Z1702" s="5">
        <v>11.446978892571542</v>
      </c>
      <c r="AA1702" s="5">
        <v>0</v>
      </c>
      <c r="AB1702" s="5">
        <f>VLOOKUP($E1702,Parametros!$B$3:$F$14,2,FALSE)</f>
        <v>10</v>
      </c>
      <c r="AC1702" s="5" t="str">
        <f>VLOOKUP($E1702,Parametros!$B$3:$F$14,4,FALSE)</f>
        <v>202210</v>
      </c>
      <c r="AD1702" s="5" t="str">
        <f>VLOOKUP($E1702,Parametros!$B$3:$F$14,5,FALSE)</f>
        <v>2022-10-01</v>
      </c>
      <c r="AE1702" s="5">
        <v>0</v>
      </c>
      <c r="AF1702" t="s">
        <v>409</v>
      </c>
      <c r="AG1702" t="s">
        <v>410</v>
      </c>
      <c r="AH1702" s="40">
        <f t="shared" si="128"/>
        <v>507.76842130994146</v>
      </c>
      <c r="AJ1702" t="str">
        <f t="shared" si="126"/>
        <v>INSERT INTO TABLA_PRESUPUESTO VALUES ('VSR','80152-C','14004966-20',2022,'Octubre',45,'USD',1530,892.325348,0,0,11.184662,42.393,24.189952,32.327586,3.095273,5.268777,0,0,0,0,0,0,0,118.721568,11.446979,0,10,'202210','2022-10-01');</v>
      </c>
    </row>
    <row r="1703" spans="1:36" x14ac:dyDescent="0.2">
      <c r="A1703" s="7" t="s">
        <v>117</v>
      </c>
      <c r="B1703" t="s">
        <v>83</v>
      </c>
      <c r="C1703" t="s">
        <v>141</v>
      </c>
      <c r="D1703">
        <v>2022</v>
      </c>
      <c r="E1703" t="s">
        <v>54</v>
      </c>
      <c r="F1703" s="5">
        <v>22.5</v>
      </c>
      <c r="G1703" t="s">
        <v>134</v>
      </c>
      <c r="H1703" s="5">
        <v>765</v>
      </c>
      <c r="I1703" s="5">
        <v>410.93724836747617</v>
      </c>
      <c r="J1703" s="5">
        <v>0</v>
      </c>
      <c r="K1703" s="5">
        <v>0</v>
      </c>
      <c r="L1703" s="5">
        <v>5.5923312151128055</v>
      </c>
      <c r="M1703" s="5">
        <v>21.1965</v>
      </c>
      <c r="N1703" s="5">
        <v>12.09497621878716</v>
      </c>
      <c r="O1703" s="5">
        <v>16.163793103448278</v>
      </c>
      <c r="P1703" s="5">
        <v>1.5476367419738406</v>
      </c>
      <c r="Q1703" s="5">
        <v>2.6343887276849212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f t="shared" si="127"/>
        <v>59.360784238179967</v>
      </c>
      <c r="Z1703" s="5">
        <v>5.7234894462857708</v>
      </c>
      <c r="AA1703" s="5">
        <v>0</v>
      </c>
      <c r="AB1703" s="5">
        <f>VLOOKUP($E1703,Parametros!$B$3:$F$14,2,FALSE)</f>
        <v>10</v>
      </c>
      <c r="AC1703" s="5" t="str">
        <f>VLOOKUP($E1703,Parametros!$B$3:$F$14,4,FALSE)</f>
        <v>202210</v>
      </c>
      <c r="AD1703" s="5" t="str">
        <f>VLOOKUP($E1703,Parametros!$B$3:$F$14,5,FALSE)</f>
        <v>2022-10-01</v>
      </c>
      <c r="AE1703" s="5">
        <v>0</v>
      </c>
      <c r="AF1703" t="s">
        <v>409</v>
      </c>
      <c r="AG1703" t="s">
        <v>410</v>
      </c>
      <c r="AH1703" s="40">
        <f t="shared" si="128"/>
        <v>289.10963617923107</v>
      </c>
      <c r="AJ1703" t="str">
        <f t="shared" si="126"/>
        <v>INSERT INTO TABLA_PRESUPUESTO VALUES ('VSR','80152-C','14004801-19',2022,'Octubre',22.5,'USD',765,410.937248,0,0,5.592331,21.1965,12.094976,16.163793,1.547637,2.634389,0,0,0,0,0,0,0,59.360784,5.723489,0,10,'202210','2022-10-01');</v>
      </c>
    </row>
    <row r="1704" spans="1:36" x14ac:dyDescent="0.2">
      <c r="A1704" s="7" t="s">
        <v>117</v>
      </c>
      <c r="B1704" t="s">
        <v>83</v>
      </c>
      <c r="C1704" t="s">
        <v>142</v>
      </c>
      <c r="D1704">
        <v>2022</v>
      </c>
      <c r="E1704" t="s">
        <v>54</v>
      </c>
      <c r="F1704" s="5">
        <v>45</v>
      </c>
      <c r="G1704" t="s">
        <v>134</v>
      </c>
      <c r="H1704" s="5">
        <v>1125</v>
      </c>
      <c r="I1704" s="5">
        <v>710.17182381089015</v>
      </c>
      <c r="J1704" s="5">
        <v>0</v>
      </c>
      <c r="K1704" s="5">
        <v>0</v>
      </c>
      <c r="L1704" s="5">
        <v>11.184662430225611</v>
      </c>
      <c r="M1704" s="5">
        <v>42.393000000000001</v>
      </c>
      <c r="N1704" s="5">
        <v>24.18995243757432</v>
      </c>
      <c r="O1704" s="5">
        <v>32.327586206896555</v>
      </c>
      <c r="P1704" s="5">
        <v>3.0952734839476812</v>
      </c>
      <c r="Q1704" s="5">
        <v>3.8741010701248841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f t="shared" si="127"/>
        <v>117.32689209111497</v>
      </c>
      <c r="Z1704" s="5">
        <v>11.446978892571542</v>
      </c>
      <c r="AA1704" s="5">
        <v>0</v>
      </c>
      <c r="AB1704" s="5">
        <f>VLOOKUP($E1704,Parametros!$B$3:$F$14,2,FALSE)</f>
        <v>10</v>
      </c>
      <c r="AC1704" s="5" t="str">
        <f>VLOOKUP($E1704,Parametros!$B$3:$F$14,4,FALSE)</f>
        <v>202210</v>
      </c>
      <c r="AD1704" s="5" t="str">
        <f>VLOOKUP($E1704,Parametros!$B$3:$F$14,5,FALSE)</f>
        <v>2022-10-01</v>
      </c>
      <c r="AE1704" s="5">
        <v>0</v>
      </c>
      <c r="AF1704" t="s">
        <v>409</v>
      </c>
      <c r="AG1704" t="s">
        <v>410</v>
      </c>
      <c r="AH1704" s="40">
        <f t="shared" si="128"/>
        <v>286.31662166776925</v>
      </c>
      <c r="AJ1704" t="str">
        <f t="shared" si="126"/>
        <v>INSERT INTO TABLA_PRESUPUESTO VALUES ('VSR','80152-C','14004971-20',2022,'Octubre',45,'USD',1125,710.171824,0,0,11.184662,42.393,24.189952,32.327586,3.095273,3.874101,0,0,0,0,0,0,0,117.326892,11.446979,0,10,'202210','2022-10-01');</v>
      </c>
    </row>
    <row r="1705" spans="1:36" x14ac:dyDescent="0.2">
      <c r="A1705" s="7" t="s">
        <v>117</v>
      </c>
      <c r="B1705" t="s">
        <v>83</v>
      </c>
      <c r="C1705" t="s">
        <v>143</v>
      </c>
      <c r="D1705">
        <v>2022</v>
      </c>
      <c r="E1705" t="s">
        <v>54</v>
      </c>
      <c r="F1705" s="5">
        <v>45</v>
      </c>
      <c r="G1705" t="s">
        <v>134</v>
      </c>
      <c r="H1705" s="5">
        <v>2250</v>
      </c>
      <c r="I1705" s="5">
        <v>839.38811238287428</v>
      </c>
      <c r="J1705" s="5">
        <v>0</v>
      </c>
      <c r="K1705" s="5">
        <v>337.5</v>
      </c>
      <c r="L1705" s="5">
        <v>11.184662430225611</v>
      </c>
      <c r="M1705" s="5">
        <v>42.393000000000001</v>
      </c>
      <c r="N1705" s="5">
        <v>24.18995243757432</v>
      </c>
      <c r="O1705" s="5">
        <v>32.327586206896555</v>
      </c>
      <c r="P1705" s="5">
        <v>3.0952734839476812</v>
      </c>
      <c r="Q1705" s="5">
        <v>7.7482021402497683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f t="shared" si="127"/>
        <v>121.20099316123986</v>
      </c>
      <c r="Z1705" s="5">
        <v>11.446978892571542</v>
      </c>
      <c r="AA1705" s="5">
        <v>0</v>
      </c>
      <c r="AB1705" s="5">
        <f>VLOOKUP($E1705,Parametros!$B$3:$F$14,2,FALSE)</f>
        <v>10</v>
      </c>
      <c r="AC1705" s="5" t="str">
        <f>VLOOKUP($E1705,Parametros!$B$3:$F$14,4,FALSE)</f>
        <v>202210</v>
      </c>
      <c r="AD1705" s="5" t="str">
        <f>VLOOKUP($E1705,Parametros!$B$3:$F$14,5,FALSE)</f>
        <v>2022-10-01</v>
      </c>
      <c r="AE1705" s="5">
        <v>0</v>
      </c>
      <c r="AF1705" t="s">
        <v>409</v>
      </c>
      <c r="AG1705" t="s">
        <v>410</v>
      </c>
      <c r="AH1705" s="40">
        <f t="shared" si="128"/>
        <v>940.72623202566035</v>
      </c>
      <c r="AJ1705" t="str">
        <f t="shared" si="126"/>
        <v>INSERT INTO TABLA_PRESUPUESTO VALUES ('VSR','80152-C','14005004-19',2022,'Octubre',45,'USD',2250,839.388112,0,337.5,11.184662,42.393,24.189952,32.327586,3.095273,7.748202,0,0,0,0,0,0,0,121.200993,11.446979,0,10,'202210','2022-10-01');</v>
      </c>
    </row>
    <row r="1706" spans="1:36" x14ac:dyDescent="0.2">
      <c r="A1706" s="7" t="s">
        <v>117</v>
      </c>
      <c r="B1706" t="s">
        <v>83</v>
      </c>
      <c r="C1706" t="s">
        <v>144</v>
      </c>
      <c r="D1706">
        <v>2022</v>
      </c>
      <c r="E1706" t="s">
        <v>54</v>
      </c>
      <c r="F1706" s="5">
        <v>67.5</v>
      </c>
      <c r="G1706" t="s">
        <v>134</v>
      </c>
      <c r="H1706" s="5">
        <v>6480</v>
      </c>
      <c r="I1706" s="5">
        <v>6541.8374444636265</v>
      </c>
      <c r="J1706" s="5">
        <v>0</v>
      </c>
      <c r="K1706" s="5">
        <v>0</v>
      </c>
      <c r="L1706" s="5">
        <v>16.776993645338415</v>
      </c>
      <c r="M1706" s="5">
        <v>63.589499999999994</v>
      </c>
      <c r="N1706" s="5">
        <v>36.284928656361473</v>
      </c>
      <c r="O1706" s="5">
        <v>48.49137931034484</v>
      </c>
      <c r="P1706" s="5">
        <v>4.642910225921522</v>
      </c>
      <c r="Q1706" s="5">
        <v>22.314822163919334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f t="shared" si="127"/>
        <v>192.49400869540449</v>
      </c>
      <c r="Z1706" s="5">
        <v>17.170468338857312</v>
      </c>
      <c r="AA1706" s="5">
        <v>0</v>
      </c>
      <c r="AB1706" s="5">
        <f>VLOOKUP($E1706,Parametros!$B$3:$F$14,2,FALSE)</f>
        <v>10</v>
      </c>
      <c r="AC1706" s="5" t="str">
        <f>VLOOKUP($E1706,Parametros!$B$3:$F$14,4,FALSE)</f>
        <v>202210</v>
      </c>
      <c r="AD1706" s="5" t="str">
        <f>VLOOKUP($E1706,Parametros!$B$3:$F$14,5,FALSE)</f>
        <v>2022-10-01</v>
      </c>
      <c r="AE1706" s="5">
        <v>0</v>
      </c>
      <c r="AF1706" t="s">
        <v>409</v>
      </c>
      <c r="AG1706" t="s">
        <v>410</v>
      </c>
      <c r="AH1706" s="40">
        <f t="shared" si="128"/>
        <v>-271.10844680437026</v>
      </c>
      <c r="AJ1706" t="str">
        <f t="shared" si="126"/>
        <v>INSERT INTO TABLA_PRESUPUESTO VALUES ('VSR','80152-C','14004879-18',2022,'Octubre',67.5,'USD',6480,6541.837444,0,0,16.776994,63.5895,36.284929,48.491379,4.64291,22.314822,0,0,0,0,0,0,0,192.494009,17.170468,0,10,'202210','2022-10-01');</v>
      </c>
    </row>
    <row r="1707" spans="1:36" x14ac:dyDescent="0.2">
      <c r="A1707" s="7" t="s">
        <v>117</v>
      </c>
      <c r="B1707" t="s">
        <v>83</v>
      </c>
      <c r="C1707" t="s">
        <v>145</v>
      </c>
      <c r="D1707">
        <v>2022</v>
      </c>
      <c r="E1707" t="s">
        <v>54</v>
      </c>
      <c r="F1707" s="5">
        <v>49.5</v>
      </c>
      <c r="G1707" t="s">
        <v>134</v>
      </c>
      <c r="H1707" s="5">
        <v>3960</v>
      </c>
      <c r="I1707" s="5">
        <v>1219.6876092199691</v>
      </c>
      <c r="J1707" s="5">
        <v>0</v>
      </c>
      <c r="K1707" s="5">
        <v>990</v>
      </c>
      <c r="L1707" s="5">
        <v>12.303128673248171</v>
      </c>
      <c r="M1707" s="5">
        <v>46.632299999999994</v>
      </c>
      <c r="N1707" s="5">
        <v>26.608947681331745</v>
      </c>
      <c r="O1707" s="5">
        <v>35.560344827586214</v>
      </c>
      <c r="P1707" s="5">
        <v>3.4048008323424495</v>
      </c>
      <c r="Q1707" s="5">
        <v>13.636835766839592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f t="shared" si="127"/>
        <v>138.4349058899287</v>
      </c>
      <c r="Z1707" s="5">
        <v>12.591676781828694</v>
      </c>
      <c r="AA1707" s="5">
        <v>0</v>
      </c>
      <c r="AB1707" s="5">
        <f>VLOOKUP($E1707,Parametros!$B$3:$F$14,2,FALSE)</f>
        <v>10</v>
      </c>
      <c r="AC1707" s="5" t="str">
        <f>VLOOKUP($E1707,Parametros!$B$3:$F$14,4,FALSE)</f>
        <v>202210</v>
      </c>
      <c r="AD1707" s="5" t="str">
        <f>VLOOKUP($E1707,Parametros!$B$3:$F$14,5,FALSE)</f>
        <v>2022-10-01</v>
      </c>
      <c r="AE1707" s="5">
        <v>0</v>
      </c>
      <c r="AF1707" t="s">
        <v>409</v>
      </c>
      <c r="AG1707" t="s">
        <v>410</v>
      </c>
      <c r="AH1707" s="40">
        <f t="shared" si="128"/>
        <v>1599.5743562168539</v>
      </c>
      <c r="AJ1707" t="str">
        <f t="shared" si="126"/>
        <v>INSERT INTO TABLA_PRESUPUESTO VALUES ('VSR','80152-C','14004952-20',2022,'Octubre',49.5,'USD',3960,1219.687609,0,990,12.303129,46.6323,26.608948,35.560345,3.404801,13.636836,0,0,0,0,0,0,0,138.434906,12.591677,0,10,'202210','2022-10-01');</v>
      </c>
    </row>
    <row r="1708" spans="1:36" x14ac:dyDescent="0.2">
      <c r="A1708" s="7" t="s">
        <v>117</v>
      </c>
      <c r="B1708" t="s">
        <v>83</v>
      </c>
      <c r="C1708" t="s">
        <v>146</v>
      </c>
      <c r="D1708">
        <v>2022</v>
      </c>
      <c r="E1708" t="s">
        <v>54</v>
      </c>
      <c r="F1708" s="5">
        <v>49.5</v>
      </c>
      <c r="G1708" t="s">
        <v>134</v>
      </c>
      <c r="H1708" s="5">
        <v>3960</v>
      </c>
      <c r="I1708" s="5">
        <v>988.29818114414638</v>
      </c>
      <c r="J1708" s="5">
        <v>0</v>
      </c>
      <c r="K1708" s="5">
        <v>495</v>
      </c>
      <c r="L1708" s="5">
        <v>12.303128673248171</v>
      </c>
      <c r="M1708" s="5">
        <v>46.632299999999994</v>
      </c>
      <c r="N1708" s="5">
        <v>26.608947681331745</v>
      </c>
      <c r="O1708" s="5">
        <v>35.560344827586214</v>
      </c>
      <c r="P1708" s="5">
        <v>3.4048008323424495</v>
      </c>
      <c r="Q1708" s="5">
        <v>13.636835766839592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f t="shared" si="127"/>
        <v>138.4349058899287</v>
      </c>
      <c r="Z1708" s="5">
        <v>12.591676781828694</v>
      </c>
      <c r="AA1708" s="5">
        <v>0</v>
      </c>
      <c r="AB1708" s="5">
        <f>VLOOKUP($E1708,Parametros!$B$3:$F$14,2,FALSE)</f>
        <v>10</v>
      </c>
      <c r="AC1708" s="5" t="str">
        <f>VLOOKUP($E1708,Parametros!$B$3:$F$14,4,FALSE)</f>
        <v>202210</v>
      </c>
      <c r="AD1708" s="5" t="str">
        <f>VLOOKUP($E1708,Parametros!$B$3:$F$14,5,FALSE)</f>
        <v>2022-10-01</v>
      </c>
      <c r="AE1708" s="5">
        <v>0</v>
      </c>
      <c r="AF1708" t="s">
        <v>409</v>
      </c>
      <c r="AG1708" t="s">
        <v>410</v>
      </c>
      <c r="AH1708" s="40">
        <f t="shared" si="128"/>
        <v>2325.9637842926768</v>
      </c>
      <c r="AJ1708" t="str">
        <f t="shared" si="126"/>
        <v>INSERT INTO TABLA_PRESUPUESTO VALUES ('VSR','80152-C','14004810-18',2022,'Octubre',49.5,'USD',3960,988.298181,0,495,12.303129,46.6323,26.608948,35.560345,3.404801,13.636836,0,0,0,0,0,0,0,138.434906,12.591677,0,10,'202210','2022-10-01');</v>
      </c>
    </row>
    <row r="1709" spans="1:36" x14ac:dyDescent="0.2">
      <c r="A1709" s="7" t="s">
        <v>117</v>
      </c>
      <c r="B1709" t="s">
        <v>83</v>
      </c>
      <c r="C1709" t="s">
        <v>147</v>
      </c>
      <c r="D1709">
        <v>2022</v>
      </c>
      <c r="E1709" t="s">
        <v>54</v>
      </c>
      <c r="F1709" s="5">
        <v>67.5</v>
      </c>
      <c r="G1709" t="s">
        <v>134</v>
      </c>
      <c r="H1709" s="5">
        <v>2430</v>
      </c>
      <c r="I1709" s="5">
        <v>1764.0021275078034</v>
      </c>
      <c r="J1709" s="5">
        <v>0</v>
      </c>
      <c r="K1709" s="5">
        <v>405</v>
      </c>
      <c r="L1709" s="5">
        <v>0</v>
      </c>
      <c r="M1709" s="5">
        <v>63.589499999999994</v>
      </c>
      <c r="N1709" s="5">
        <v>36.284928656361473</v>
      </c>
      <c r="O1709" s="5">
        <v>48.49137931034484</v>
      </c>
      <c r="P1709" s="5">
        <v>4.642910225921522</v>
      </c>
      <c r="Q1709" s="5">
        <v>8.3680583114697491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f t="shared" si="127"/>
        <v>178.54724484295491</v>
      </c>
      <c r="Z1709" s="5">
        <v>17.170468338857312</v>
      </c>
      <c r="AA1709" s="5">
        <v>0</v>
      </c>
      <c r="AB1709" s="5">
        <f>VLOOKUP($E1709,Parametros!$B$3:$F$14,2,FALSE)</f>
        <v>10</v>
      </c>
      <c r="AC1709" s="5" t="str">
        <f>VLOOKUP($E1709,Parametros!$B$3:$F$14,4,FALSE)</f>
        <v>202210</v>
      </c>
      <c r="AD1709" s="5" t="str">
        <f>VLOOKUP($E1709,Parametros!$B$3:$F$14,5,FALSE)</f>
        <v>2022-10-01</v>
      </c>
      <c r="AE1709" s="5">
        <v>3.4106051316484809E-13</v>
      </c>
      <c r="AF1709" t="s">
        <v>409</v>
      </c>
      <c r="AG1709" t="s">
        <v>410</v>
      </c>
      <c r="AH1709" s="40">
        <f t="shared" si="128"/>
        <v>82.450627649241795</v>
      </c>
      <c r="AJ1709" t="str">
        <f t="shared" si="126"/>
        <v>INSERT INTO TABLA_PRESUPUESTO VALUES ('VSR','80152-C','14004949-19',2022,'Octubre',67.5,'USD',2430,1764.002128,0,405,0,63.5895,36.284929,48.491379,4.64291,8.368058,0,0,0,0,0,0,0,178.547245,17.170468,0,10,'202210','2022-10-01');</v>
      </c>
    </row>
    <row r="1710" spans="1:36" x14ac:dyDescent="0.2">
      <c r="A1710" s="7" t="s">
        <v>117</v>
      </c>
      <c r="B1710" t="s">
        <v>83</v>
      </c>
      <c r="C1710" t="s">
        <v>148</v>
      </c>
      <c r="D1710">
        <v>2022</v>
      </c>
      <c r="E1710" t="s">
        <v>54</v>
      </c>
      <c r="F1710" s="5">
        <v>49.5</v>
      </c>
      <c r="G1710" t="s">
        <v>134</v>
      </c>
      <c r="H1710" s="5">
        <v>2722.5</v>
      </c>
      <c r="I1710" s="5">
        <v>1049.8395572457446</v>
      </c>
      <c r="J1710" s="5">
        <v>0</v>
      </c>
      <c r="K1710" s="5">
        <v>742.5</v>
      </c>
      <c r="L1710" s="5">
        <v>0</v>
      </c>
      <c r="M1710" s="5">
        <v>46.632299999999994</v>
      </c>
      <c r="N1710" s="5">
        <v>26.608947681331745</v>
      </c>
      <c r="O1710" s="5">
        <v>35.560344827586214</v>
      </c>
      <c r="P1710" s="5">
        <v>3.4048008323424495</v>
      </c>
      <c r="Q1710" s="5">
        <v>9.3753245897022204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f t="shared" si="127"/>
        <v>134.17339471279132</v>
      </c>
      <c r="Z1710" s="5">
        <v>12.591676781828694</v>
      </c>
      <c r="AA1710" s="5">
        <v>0</v>
      </c>
      <c r="AB1710" s="5">
        <f>VLOOKUP($E1710,Parametros!$B$3:$F$14,2,FALSE)</f>
        <v>10</v>
      </c>
      <c r="AC1710" s="5" t="str">
        <f>VLOOKUP($E1710,Parametros!$B$3:$F$14,4,FALSE)</f>
        <v>202210</v>
      </c>
      <c r="AD1710" s="5" t="str">
        <f>VLOOKUP($E1710,Parametros!$B$3:$F$14,5,FALSE)</f>
        <v>2022-10-01</v>
      </c>
      <c r="AE1710" s="5">
        <v>0</v>
      </c>
      <c r="AF1710" t="s">
        <v>409</v>
      </c>
      <c r="AG1710" t="s">
        <v>410</v>
      </c>
      <c r="AH1710" s="40">
        <f t="shared" si="128"/>
        <v>795.98704804146405</v>
      </c>
      <c r="AJ1710" t="str">
        <f t="shared" si="126"/>
        <v>INSERT INTO TABLA_PRESUPUESTO VALUES ('VSR','80152-C','14004950-19',2022,'Octubre',49.5,'USD',2722.5,1049.839557,0,742.5,0,46.6323,26.608948,35.560345,3.404801,9.375325,0,0,0,0,0,0,0,134.173395,12.591677,0,10,'202210','2022-10-01');</v>
      </c>
    </row>
    <row r="1711" spans="1:36" x14ac:dyDescent="0.2">
      <c r="A1711" s="7" t="s">
        <v>117</v>
      </c>
      <c r="B1711" t="s">
        <v>90</v>
      </c>
      <c r="C1711" t="s">
        <v>171</v>
      </c>
      <c r="D1711">
        <v>2022</v>
      </c>
      <c r="E1711" t="s">
        <v>54</v>
      </c>
      <c r="F1711" s="5">
        <v>675</v>
      </c>
      <c r="G1711" t="s">
        <v>134</v>
      </c>
      <c r="H1711" s="5">
        <v>25650</v>
      </c>
      <c r="I1711" s="5">
        <v>15818.420073816789</v>
      </c>
      <c r="J1711" s="5">
        <v>0</v>
      </c>
      <c r="K1711" s="5">
        <v>0</v>
      </c>
      <c r="L1711" s="5">
        <v>0</v>
      </c>
      <c r="M1711" s="5">
        <v>282.14999999999998</v>
      </c>
      <c r="N1711" s="5">
        <v>211.18079584775089</v>
      </c>
      <c r="O1711" s="5">
        <v>282.22318339100343</v>
      </c>
      <c r="P1711" s="5">
        <v>27.022058823529413</v>
      </c>
      <c r="Q1711" s="5">
        <v>88.329504398847362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f t="shared" si="127"/>
        <v>1062.6102258497042</v>
      </c>
      <c r="Z1711" s="5">
        <v>171.7046833885731</v>
      </c>
      <c r="AA1711" s="5">
        <v>0</v>
      </c>
      <c r="AB1711" s="5">
        <f>VLOOKUP($E1711,Parametros!$B$3:$F$14,2,FALSE)</f>
        <v>10</v>
      </c>
      <c r="AC1711" s="5" t="str">
        <f>VLOOKUP($E1711,Parametros!$B$3:$F$14,4,FALSE)</f>
        <v>202210</v>
      </c>
      <c r="AD1711" s="5" t="str">
        <f>VLOOKUP($E1711,Parametros!$B$3:$F$14,5,FALSE)</f>
        <v>2022-10-01</v>
      </c>
      <c r="AE1711" s="5">
        <v>0</v>
      </c>
      <c r="AF1711" t="s">
        <v>409</v>
      </c>
      <c r="AG1711" t="s">
        <v>414</v>
      </c>
      <c r="AH1711" s="40">
        <f t="shared" si="128"/>
        <v>8768.9697003335095</v>
      </c>
      <c r="AJ1711" t="str">
        <f t="shared" si="126"/>
        <v>INSERT INTO TABLA_PRESUPUESTO VALUES ('VSR','80183-C','14004718-20',2022,'Octubre',675,'USD',25650,15818.420074,0,0,0,282.15,211.180796,282.223183,27.022059,88.329504,0,0,0,0,0,0,0,1062.610226,171.704683,0,10,'202210','2022-10-01');</v>
      </c>
    </row>
    <row r="1712" spans="1:36" x14ac:dyDescent="0.2">
      <c r="A1712" s="7" t="s">
        <v>117</v>
      </c>
      <c r="B1712" t="s">
        <v>90</v>
      </c>
      <c r="C1712" t="s">
        <v>172</v>
      </c>
      <c r="D1712">
        <v>2022</v>
      </c>
      <c r="E1712" t="s">
        <v>54</v>
      </c>
      <c r="F1712" s="5">
        <v>675</v>
      </c>
      <c r="G1712" t="s">
        <v>134</v>
      </c>
      <c r="H1712" s="5">
        <v>13500</v>
      </c>
      <c r="I1712" s="5">
        <v>9862.7163565633527</v>
      </c>
      <c r="J1712" s="5">
        <v>0</v>
      </c>
      <c r="K1712" s="5">
        <v>0</v>
      </c>
      <c r="L1712" s="5">
        <v>0</v>
      </c>
      <c r="M1712" s="5">
        <v>282.14999999999998</v>
      </c>
      <c r="N1712" s="5">
        <v>211.18079584775089</v>
      </c>
      <c r="O1712" s="5">
        <v>282.22318339100343</v>
      </c>
      <c r="P1712" s="5">
        <v>27.022058823529413</v>
      </c>
      <c r="Q1712" s="5">
        <v>46.489212841498613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f t="shared" si="127"/>
        <v>1020.7699342923554</v>
      </c>
      <c r="Z1712" s="5">
        <v>171.7046833885731</v>
      </c>
      <c r="AA1712" s="5">
        <v>0</v>
      </c>
      <c r="AB1712" s="5">
        <f>VLOOKUP($E1712,Parametros!$B$3:$F$14,2,FALSE)</f>
        <v>10</v>
      </c>
      <c r="AC1712" s="5" t="str">
        <f>VLOOKUP($E1712,Parametros!$B$3:$F$14,4,FALSE)</f>
        <v>202210</v>
      </c>
      <c r="AD1712" s="5" t="str">
        <f>VLOOKUP($E1712,Parametros!$B$3:$F$14,5,FALSE)</f>
        <v>2022-10-01</v>
      </c>
      <c r="AE1712" s="5">
        <v>0</v>
      </c>
      <c r="AF1712" t="s">
        <v>409</v>
      </c>
      <c r="AG1712" t="s">
        <v>414</v>
      </c>
      <c r="AH1712" s="40">
        <f t="shared" si="128"/>
        <v>2616.5137091442916</v>
      </c>
      <c r="AJ1712" t="str">
        <f t="shared" si="126"/>
        <v>INSERT INTO TABLA_PRESUPUESTO VALUES ('VSR','80183-C','14004720-21',2022,'Octubre',675,'USD',13500,9862.716357,0,0,0,282.15,211.180796,282.223183,27.022059,46.489213,0,0,0,0,0,0,0,1020.769934,171.704683,0,10,'202210','2022-10-01');</v>
      </c>
    </row>
    <row r="1713" spans="1:36" x14ac:dyDescent="0.2">
      <c r="A1713" s="7" t="s">
        <v>117</v>
      </c>
      <c r="B1713" t="s">
        <v>90</v>
      </c>
      <c r="C1713" t="s">
        <v>173</v>
      </c>
      <c r="D1713">
        <v>2022</v>
      </c>
      <c r="E1713" t="s">
        <v>54</v>
      </c>
      <c r="F1713" s="5">
        <v>90</v>
      </c>
      <c r="G1713" t="s">
        <v>134</v>
      </c>
      <c r="H1713" s="5">
        <v>1800</v>
      </c>
      <c r="I1713" s="5">
        <v>1363.133275056769</v>
      </c>
      <c r="J1713" s="5">
        <v>0</v>
      </c>
      <c r="K1713" s="5">
        <v>0</v>
      </c>
      <c r="L1713" s="5">
        <v>0</v>
      </c>
      <c r="M1713" s="5">
        <v>37.619999999999997</v>
      </c>
      <c r="N1713" s="5">
        <v>28.157439446366784</v>
      </c>
      <c r="O1713" s="5">
        <v>37.629757785467127</v>
      </c>
      <c r="P1713" s="5">
        <v>3.6029411764705879</v>
      </c>
      <c r="Q1713" s="5">
        <v>6.1985617121998144</v>
      </c>
      <c r="R1713" s="5">
        <v>0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f t="shared" si="127"/>
        <v>136.10265790564742</v>
      </c>
      <c r="Z1713" s="5">
        <v>22.893957785143083</v>
      </c>
      <c r="AA1713" s="5">
        <v>0</v>
      </c>
      <c r="AB1713" s="5">
        <f>VLOOKUP($E1713,Parametros!$B$3:$F$14,2,FALSE)</f>
        <v>10</v>
      </c>
      <c r="AC1713" s="5" t="str">
        <f>VLOOKUP($E1713,Parametros!$B$3:$F$14,4,FALSE)</f>
        <v>202210</v>
      </c>
      <c r="AD1713" s="5" t="str">
        <f>VLOOKUP($E1713,Parametros!$B$3:$F$14,5,FALSE)</f>
        <v>2022-10-01</v>
      </c>
      <c r="AE1713" s="5">
        <v>0</v>
      </c>
      <c r="AF1713" t="s">
        <v>409</v>
      </c>
      <c r="AG1713" t="s">
        <v>414</v>
      </c>
      <c r="AH1713" s="40">
        <f t="shared" si="128"/>
        <v>300.76406703758386</v>
      </c>
      <c r="AJ1713" t="str">
        <f t="shared" si="126"/>
        <v>INSERT INTO TABLA_PRESUPUESTO VALUES ('VSR','80183-C','14004401-21',2022,'Octubre',90,'USD',1800,1363.133275,0,0,0,37.62,28.157439,37.629758,3.602941,6.198562,0,0,0,0,0,0,0,136.102658,22.893958,0,10,'202210','2022-10-01');</v>
      </c>
    </row>
    <row r="1714" spans="1:36" x14ac:dyDescent="0.2">
      <c r="A1714" s="7" t="s">
        <v>117</v>
      </c>
      <c r="B1714" t="s">
        <v>90</v>
      </c>
      <c r="C1714" t="s">
        <v>174</v>
      </c>
      <c r="D1714">
        <v>2022</v>
      </c>
      <c r="E1714" t="s">
        <v>54</v>
      </c>
      <c r="F1714" s="5">
        <v>45</v>
      </c>
      <c r="G1714" t="s">
        <v>134</v>
      </c>
      <c r="H1714" s="5">
        <v>8550</v>
      </c>
      <c r="I1714" s="5">
        <v>2999.8192497104219</v>
      </c>
      <c r="J1714" s="5">
        <v>0</v>
      </c>
      <c r="K1714" s="5">
        <v>450</v>
      </c>
      <c r="L1714" s="5">
        <v>0</v>
      </c>
      <c r="M1714" s="5">
        <v>18.809999999999999</v>
      </c>
      <c r="N1714" s="5">
        <v>14.078719723183392</v>
      </c>
      <c r="O1714" s="5">
        <v>18.814878892733564</v>
      </c>
      <c r="P1714" s="5">
        <v>1.8014705882352939</v>
      </c>
      <c r="Q1714" s="5">
        <v>29.443168132949118</v>
      </c>
      <c r="R1714" s="5">
        <v>0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f t="shared" si="127"/>
        <v>94.395216229672911</v>
      </c>
      <c r="Z1714" s="5">
        <v>11.446978892571542</v>
      </c>
      <c r="AA1714" s="5">
        <v>0</v>
      </c>
      <c r="AB1714" s="5">
        <f>VLOOKUP($E1714,Parametros!$B$3:$F$14,2,FALSE)</f>
        <v>10</v>
      </c>
      <c r="AC1714" s="5" t="str">
        <f>VLOOKUP($E1714,Parametros!$B$3:$F$14,4,FALSE)</f>
        <v>202210</v>
      </c>
      <c r="AD1714" s="5" t="str">
        <f>VLOOKUP($E1714,Parametros!$B$3:$F$14,5,FALSE)</f>
        <v>2022-10-01</v>
      </c>
      <c r="AE1714" s="5">
        <v>0</v>
      </c>
      <c r="AF1714" t="s">
        <v>409</v>
      </c>
      <c r="AG1714" t="s">
        <v>414</v>
      </c>
      <c r="AH1714" s="40">
        <f t="shared" si="128"/>
        <v>5005.7855340599044</v>
      </c>
      <c r="AJ1714" t="str">
        <f t="shared" si="126"/>
        <v>INSERT INTO TABLA_PRESUPUESTO VALUES ('VSR','80183-C','14004423-18',2022,'Octubre',45,'USD',8550,2999.81925,0,450,0,18.81,14.07872,18.814879,1.801471,29.443168,0,0,0,0,0,0,0,94.395216,11.446979,0,10,'202210','2022-10-01');</v>
      </c>
    </row>
    <row r="1715" spans="1:36" x14ac:dyDescent="0.2">
      <c r="A1715" s="7" t="s">
        <v>117</v>
      </c>
      <c r="B1715" t="s">
        <v>90</v>
      </c>
      <c r="C1715" t="s">
        <v>175</v>
      </c>
      <c r="D1715">
        <v>2022</v>
      </c>
      <c r="E1715" t="s">
        <v>54</v>
      </c>
      <c r="F1715" s="5">
        <v>225</v>
      </c>
      <c r="G1715" t="s">
        <v>134</v>
      </c>
      <c r="H1715" s="5">
        <v>8550</v>
      </c>
      <c r="I1715" s="5">
        <v>5272.8066912722625</v>
      </c>
      <c r="J1715" s="5">
        <v>0</v>
      </c>
      <c r="K1715" s="5">
        <v>0</v>
      </c>
      <c r="L1715" s="5">
        <v>0</v>
      </c>
      <c r="M1715" s="5">
        <v>94.05</v>
      </c>
      <c r="N1715" s="5">
        <v>70.393598615916957</v>
      </c>
      <c r="O1715" s="5">
        <v>94.074394463667829</v>
      </c>
      <c r="P1715" s="5">
        <v>9.007352941176471</v>
      </c>
      <c r="Q1715" s="5">
        <v>29.443168132949118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f t="shared" si="127"/>
        <v>354.20340861656808</v>
      </c>
      <c r="Z1715" s="5">
        <v>57.234894462857703</v>
      </c>
      <c r="AA1715" s="5">
        <v>0</v>
      </c>
      <c r="AB1715" s="5">
        <f>VLOOKUP($E1715,Parametros!$B$3:$F$14,2,FALSE)</f>
        <v>10</v>
      </c>
      <c r="AC1715" s="5" t="str">
        <f>VLOOKUP($E1715,Parametros!$B$3:$F$14,4,FALSE)</f>
        <v>202210</v>
      </c>
      <c r="AD1715" s="5" t="str">
        <f>VLOOKUP($E1715,Parametros!$B$3:$F$14,5,FALSE)</f>
        <v>2022-10-01</v>
      </c>
      <c r="AE1715" s="5">
        <v>0</v>
      </c>
      <c r="AF1715" t="s">
        <v>409</v>
      </c>
      <c r="AG1715" t="s">
        <v>414</v>
      </c>
      <c r="AH1715" s="40">
        <f t="shared" si="128"/>
        <v>2922.9899001111698</v>
      </c>
      <c r="AJ1715" t="str">
        <f t="shared" si="126"/>
        <v>INSERT INTO TABLA_PRESUPUESTO VALUES ('VSR','80183-C','14004791-20',2022,'Octubre',225,'USD',8550,5272.806691,0,0,0,94.05,70.393599,94.074394,9.007353,29.443168,0,0,0,0,0,0,0,354.203409,57.234894,0,10,'202210','2022-10-01');</v>
      </c>
    </row>
    <row r="1716" spans="1:36" x14ac:dyDescent="0.2">
      <c r="A1716" s="7" t="s">
        <v>117</v>
      </c>
      <c r="B1716" t="s">
        <v>93</v>
      </c>
      <c r="C1716" t="s">
        <v>176</v>
      </c>
      <c r="D1716">
        <v>2022</v>
      </c>
      <c r="E1716" t="s">
        <v>54</v>
      </c>
      <c r="F1716" s="5">
        <v>67.5</v>
      </c>
      <c r="G1716" t="s">
        <v>134</v>
      </c>
      <c r="H1716" s="5">
        <v>2565</v>
      </c>
      <c r="I1716" s="5">
        <v>1389.9056715318059</v>
      </c>
      <c r="J1716" s="5">
        <v>0</v>
      </c>
      <c r="K1716" s="5">
        <v>0</v>
      </c>
      <c r="L1716" s="5">
        <v>0</v>
      </c>
      <c r="M1716" s="5">
        <v>22.004999999999995</v>
      </c>
      <c r="N1716" s="5">
        <v>38.14453125</v>
      </c>
      <c r="O1716" s="5">
        <v>50.9765625</v>
      </c>
      <c r="P1716" s="5">
        <v>4.880859375</v>
      </c>
      <c r="Q1716" s="5">
        <v>8.8329504398847352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f t="shared" si="127"/>
        <v>142.01037190374205</v>
      </c>
      <c r="Z1716" s="5">
        <v>17.170468338857312</v>
      </c>
      <c r="AA1716" s="5">
        <v>0</v>
      </c>
      <c r="AB1716" s="5">
        <f>VLOOKUP($E1716,Parametros!$B$3:$F$14,2,FALSE)</f>
        <v>10</v>
      </c>
      <c r="AC1716" s="5" t="str">
        <f>VLOOKUP($E1716,Parametros!$B$3:$F$14,4,FALSE)</f>
        <v>202210</v>
      </c>
      <c r="AD1716" s="5" t="str">
        <f>VLOOKUP($E1716,Parametros!$B$3:$F$14,5,FALSE)</f>
        <v>2022-10-01</v>
      </c>
      <c r="AE1716" s="5">
        <v>0</v>
      </c>
      <c r="AF1716" t="s">
        <v>409</v>
      </c>
      <c r="AG1716" t="s">
        <v>415</v>
      </c>
      <c r="AH1716" s="40">
        <f t="shared" si="128"/>
        <v>1033.0839565644521</v>
      </c>
      <c r="AJ1716" t="str">
        <f t="shared" si="126"/>
        <v>INSERT INTO TABLA_PRESUPUESTO VALUES ('VSR','80191-C','14004747-18',2022,'Octubre',67.5,'USD',2565,1389.905672,0,0,0,22.005,38.144531,50.976563,4.880859,8.83295,0,0,0,0,0,0,0,142.010372,17.170468,0,10,'202210','2022-10-01');</v>
      </c>
    </row>
    <row r="1717" spans="1:36" x14ac:dyDescent="0.2">
      <c r="A1717" s="7" t="s">
        <v>117</v>
      </c>
      <c r="B1717" t="s">
        <v>93</v>
      </c>
      <c r="C1717" t="s">
        <v>177</v>
      </c>
      <c r="D1717">
        <v>2022</v>
      </c>
      <c r="E1717" t="s">
        <v>54</v>
      </c>
      <c r="F1717" s="5">
        <v>112.5</v>
      </c>
      <c r="G1717" t="s">
        <v>134</v>
      </c>
      <c r="H1717" s="5">
        <v>3600</v>
      </c>
      <c r="I1717" s="5">
        <v>2850.0753994937377</v>
      </c>
      <c r="J1717" s="5">
        <v>0</v>
      </c>
      <c r="K1717" s="5">
        <v>0</v>
      </c>
      <c r="L1717" s="5">
        <v>0</v>
      </c>
      <c r="M1717" s="5">
        <v>36.674999999999997</v>
      </c>
      <c r="N1717" s="5">
        <v>63.57421875</v>
      </c>
      <c r="O1717" s="5">
        <v>84.9609375</v>
      </c>
      <c r="P1717" s="5">
        <v>8.134765625</v>
      </c>
      <c r="Q1717" s="5">
        <v>12.397123424399629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f t="shared" si="127"/>
        <v>234.3594925308285</v>
      </c>
      <c r="Z1717" s="5">
        <v>28.617447231428851</v>
      </c>
      <c r="AA1717" s="5">
        <v>0</v>
      </c>
      <c r="AB1717" s="5">
        <f>VLOOKUP($E1717,Parametros!$B$3:$F$14,2,FALSE)</f>
        <v>10</v>
      </c>
      <c r="AC1717" s="5" t="str">
        <f>VLOOKUP($E1717,Parametros!$B$3:$F$14,4,FALSE)</f>
        <v>202210</v>
      </c>
      <c r="AD1717" s="5" t="str">
        <f>VLOOKUP($E1717,Parametros!$B$3:$F$14,5,FALSE)</f>
        <v>2022-10-01</v>
      </c>
      <c r="AE1717" s="5">
        <v>0</v>
      </c>
      <c r="AF1717" t="s">
        <v>409</v>
      </c>
      <c r="AG1717" t="s">
        <v>415</v>
      </c>
      <c r="AH1717" s="40">
        <f t="shared" si="128"/>
        <v>515.56510797543376</v>
      </c>
      <c r="AJ1717" t="str">
        <f t="shared" si="126"/>
        <v>INSERT INTO TABLA_PRESUPUESTO VALUES ('VSR','80191-C','14004920-18',2022,'Octubre',112.5,'USD',3600,2850.075399,0,0,0,36.675,63.574219,84.960938,8.134766,12.397123,0,0,0,0,0,0,0,234.359493,28.617447,0,10,'202210','2022-10-01');</v>
      </c>
    </row>
    <row r="1718" spans="1:36" x14ac:dyDescent="0.2">
      <c r="A1718" s="7" t="s">
        <v>117</v>
      </c>
      <c r="B1718" t="s">
        <v>93</v>
      </c>
      <c r="C1718" t="s">
        <v>178</v>
      </c>
      <c r="D1718">
        <v>2022</v>
      </c>
      <c r="E1718" t="s">
        <v>54</v>
      </c>
      <c r="F1718" s="5">
        <v>337.5</v>
      </c>
      <c r="G1718" t="s">
        <v>134</v>
      </c>
      <c r="H1718" s="5">
        <v>6750</v>
      </c>
      <c r="I1718" s="5">
        <v>4930.6655472816765</v>
      </c>
      <c r="J1718" s="5">
        <v>0</v>
      </c>
      <c r="K1718" s="5">
        <v>0</v>
      </c>
      <c r="L1718" s="5">
        <v>0</v>
      </c>
      <c r="M1718" s="5">
        <v>110.02499999999999</v>
      </c>
      <c r="N1718" s="5">
        <v>190.72265625</v>
      </c>
      <c r="O1718" s="5">
        <v>254.8828125</v>
      </c>
      <c r="P1718" s="5">
        <v>24.404296875</v>
      </c>
      <c r="Q1718" s="5">
        <v>23.244606420749307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f t="shared" si="127"/>
        <v>689.13171374003582</v>
      </c>
      <c r="Z1718" s="5">
        <v>85.852341694286551</v>
      </c>
      <c r="AA1718" s="5">
        <v>0</v>
      </c>
      <c r="AB1718" s="5">
        <f>VLOOKUP($E1718,Parametros!$B$3:$F$14,2,FALSE)</f>
        <v>10</v>
      </c>
      <c r="AC1718" s="5" t="str">
        <f>VLOOKUP($E1718,Parametros!$B$3:$F$14,4,FALSE)</f>
        <v>202210</v>
      </c>
      <c r="AD1718" s="5" t="str">
        <f>VLOOKUP($E1718,Parametros!$B$3:$F$14,5,FALSE)</f>
        <v>2022-10-01</v>
      </c>
      <c r="AE1718" s="5">
        <v>0</v>
      </c>
      <c r="AF1718" t="s">
        <v>409</v>
      </c>
      <c r="AG1718" t="s">
        <v>415</v>
      </c>
      <c r="AH1718" s="40">
        <f t="shared" si="128"/>
        <v>1130.2027389782877</v>
      </c>
      <c r="AJ1718" t="str">
        <f t="shared" si="126"/>
        <v>INSERT INTO TABLA_PRESUPUESTO VALUES ('VSR','80191-C','14004205-18',2022,'Octubre',337.5,'USD',6750,4930.665547,0,0,0,110.025,190.722656,254.882813,24.404297,23.244606,0,0,0,0,0,0,0,689.131714,85.852342,0,10,'202210','2022-10-01');</v>
      </c>
    </row>
    <row r="1719" spans="1:36" x14ac:dyDescent="0.2">
      <c r="A1719" s="7" t="s">
        <v>117</v>
      </c>
      <c r="B1719" t="s">
        <v>94</v>
      </c>
      <c r="C1719" t="s">
        <v>138</v>
      </c>
      <c r="D1719">
        <v>2022</v>
      </c>
      <c r="E1719" t="s">
        <v>54</v>
      </c>
      <c r="F1719" s="5">
        <v>45</v>
      </c>
      <c r="G1719" t="s">
        <v>134</v>
      </c>
      <c r="H1719" s="5">
        <v>4500</v>
      </c>
      <c r="I1719" s="5">
        <v>3295.5259511805366</v>
      </c>
      <c r="J1719" s="5">
        <v>0</v>
      </c>
      <c r="K1719" s="5">
        <v>675</v>
      </c>
      <c r="L1719" s="5">
        <v>11.184662430225611</v>
      </c>
      <c r="M1719" s="5">
        <v>22.784210526315789</v>
      </c>
      <c r="N1719" s="5">
        <v>21.688432835820894</v>
      </c>
      <c r="O1719" s="5">
        <v>28.984541577825155</v>
      </c>
      <c r="P1719" s="5">
        <v>2.7751865671641789</v>
      </c>
      <c r="Q1719" s="5">
        <v>15.496404280499537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f t="shared" si="127"/>
        <v>103.17575468019709</v>
      </c>
      <c r="Z1719" s="5">
        <v>11.446978892571542</v>
      </c>
      <c r="AA1719" s="5">
        <v>0</v>
      </c>
      <c r="AB1719" s="5">
        <f>VLOOKUP($E1719,Parametros!$B$3:$F$14,2,FALSE)</f>
        <v>10</v>
      </c>
      <c r="AC1719" s="5" t="str">
        <f>VLOOKUP($E1719,Parametros!$B$3:$F$14,4,FALSE)</f>
        <v>202210</v>
      </c>
      <c r="AD1719" s="5" t="str">
        <f>VLOOKUP($E1719,Parametros!$B$3:$F$14,5,FALSE)</f>
        <v>2022-10-01</v>
      </c>
      <c r="AE1719" s="5">
        <v>0</v>
      </c>
      <c r="AF1719" t="s">
        <v>409</v>
      </c>
      <c r="AG1719" t="s">
        <v>416</v>
      </c>
      <c r="AH1719" s="40">
        <f t="shared" si="128"/>
        <v>415.11363170904053</v>
      </c>
      <c r="AJ1719" t="str">
        <f t="shared" si="126"/>
        <v>INSERT INTO TABLA_PRESUPUESTO VALUES ('VSR','80196-C','14004965-17',2022,'Octubre',45,'USD',4500,3295.525951,0,675,11.184662,22.784211,21.688433,28.984542,2.775187,15.496404,0,0,0,0,0,0,0,103.175755,11.446979,0,10,'202210','2022-10-01');</v>
      </c>
    </row>
    <row r="1720" spans="1:36" x14ac:dyDescent="0.2">
      <c r="A1720" s="7" t="s">
        <v>117</v>
      </c>
      <c r="B1720" t="s">
        <v>94</v>
      </c>
      <c r="C1720" t="s">
        <v>179</v>
      </c>
      <c r="D1720">
        <v>2022</v>
      </c>
      <c r="E1720" t="s">
        <v>54</v>
      </c>
      <c r="F1720" s="5">
        <v>45</v>
      </c>
      <c r="G1720" t="s">
        <v>134</v>
      </c>
      <c r="H1720" s="5">
        <v>1800</v>
      </c>
      <c r="I1720" s="5">
        <v>915.3762993929887</v>
      </c>
      <c r="J1720" s="5">
        <v>0</v>
      </c>
      <c r="K1720" s="5">
        <v>270</v>
      </c>
      <c r="L1720" s="5">
        <v>11.184662430225611</v>
      </c>
      <c r="M1720" s="5">
        <v>22.784210526315789</v>
      </c>
      <c r="N1720" s="5">
        <v>21.688432835820894</v>
      </c>
      <c r="O1720" s="5">
        <v>28.984541577825155</v>
      </c>
      <c r="P1720" s="5">
        <v>2.7751865671641789</v>
      </c>
      <c r="Q1720" s="5">
        <v>6.1985617121998144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f t="shared" si="127"/>
        <v>93.877912111897373</v>
      </c>
      <c r="Z1720" s="5">
        <v>11.446978892571542</v>
      </c>
      <c r="AA1720" s="5">
        <v>0</v>
      </c>
      <c r="AB1720" s="5">
        <f>VLOOKUP($E1720,Parametros!$B$3:$F$14,2,FALSE)</f>
        <v>10</v>
      </c>
      <c r="AC1720" s="5" t="str">
        <f>VLOOKUP($E1720,Parametros!$B$3:$F$14,4,FALSE)</f>
        <v>202210</v>
      </c>
      <c r="AD1720" s="5" t="str">
        <f>VLOOKUP($E1720,Parametros!$B$3:$F$14,5,FALSE)</f>
        <v>2022-10-01</v>
      </c>
      <c r="AE1720" s="5">
        <v>0</v>
      </c>
      <c r="AF1720" t="s">
        <v>409</v>
      </c>
      <c r="AG1720" t="s">
        <v>416</v>
      </c>
      <c r="AH1720" s="40">
        <f t="shared" si="128"/>
        <v>509.5611260648883</v>
      </c>
      <c r="AJ1720" t="str">
        <f t="shared" si="126"/>
        <v>INSERT INTO TABLA_PRESUPUESTO VALUES ('VSR','80196-C','14004992-19',2022,'Octubre',45,'USD',1800,915.376299,0,270,11.184662,22.784211,21.688433,28.984542,2.775187,6.198562,0,0,0,0,0,0,0,93.877912,11.446979,0,10,'202210','2022-10-01');</v>
      </c>
    </row>
    <row r="1721" spans="1:36" x14ac:dyDescent="0.2">
      <c r="A1721" s="7" t="s">
        <v>117</v>
      </c>
      <c r="B1721" t="s">
        <v>94</v>
      </c>
      <c r="C1721" t="s">
        <v>180</v>
      </c>
      <c r="D1721">
        <v>2022</v>
      </c>
      <c r="E1721" t="s">
        <v>54</v>
      </c>
      <c r="F1721" s="5">
        <v>45</v>
      </c>
      <c r="G1721" t="s">
        <v>134</v>
      </c>
      <c r="H1721" s="5">
        <v>1800</v>
      </c>
      <c r="I1721" s="5">
        <v>801.0955667349524</v>
      </c>
      <c r="J1721" s="5">
        <v>0</v>
      </c>
      <c r="K1721" s="5">
        <v>270</v>
      </c>
      <c r="L1721" s="5">
        <v>11.184662430225611</v>
      </c>
      <c r="M1721" s="5">
        <v>22.784210526315789</v>
      </c>
      <c r="N1721" s="5">
        <v>21.688432835820894</v>
      </c>
      <c r="O1721" s="5">
        <v>28.984541577825155</v>
      </c>
      <c r="P1721" s="5">
        <v>2.7751865671641789</v>
      </c>
      <c r="Q1721" s="5">
        <v>6.1985617121998144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f t="shared" si="127"/>
        <v>93.877912111897373</v>
      </c>
      <c r="Z1721" s="5">
        <v>11.446978892571542</v>
      </c>
      <c r="AA1721" s="5">
        <v>0</v>
      </c>
      <c r="AB1721" s="5">
        <f>VLOOKUP($E1721,Parametros!$B$3:$F$14,2,FALSE)</f>
        <v>10</v>
      </c>
      <c r="AC1721" s="5" t="str">
        <f>VLOOKUP($E1721,Parametros!$B$3:$F$14,4,FALSE)</f>
        <v>202210</v>
      </c>
      <c r="AD1721" s="5" t="str">
        <f>VLOOKUP($E1721,Parametros!$B$3:$F$14,5,FALSE)</f>
        <v>2022-10-01</v>
      </c>
      <c r="AE1721" s="5">
        <v>0</v>
      </c>
      <c r="AF1721" t="s">
        <v>409</v>
      </c>
      <c r="AG1721" t="s">
        <v>416</v>
      </c>
      <c r="AH1721" s="40">
        <f t="shared" si="128"/>
        <v>623.84185872292448</v>
      </c>
      <c r="AJ1721" t="str">
        <f t="shared" si="126"/>
        <v>INSERT INTO TABLA_PRESUPUESTO VALUES ('VSR','80196-C','14004993-18',2022,'Octubre',45,'USD',1800,801.095567,0,270,11.184662,22.784211,21.688433,28.984542,2.775187,6.198562,0,0,0,0,0,0,0,93.877912,11.446979,0,10,'202210','2022-10-01');</v>
      </c>
    </row>
    <row r="1722" spans="1:36" x14ac:dyDescent="0.2">
      <c r="A1722" s="7" t="s">
        <v>117</v>
      </c>
      <c r="B1722" t="s">
        <v>94</v>
      </c>
      <c r="C1722" t="s">
        <v>181</v>
      </c>
      <c r="D1722">
        <v>2022</v>
      </c>
      <c r="E1722" t="s">
        <v>54</v>
      </c>
      <c r="F1722" s="5">
        <v>67.5</v>
      </c>
      <c r="G1722" t="s">
        <v>134</v>
      </c>
      <c r="H1722" s="5">
        <v>2025</v>
      </c>
      <c r="I1722" s="5">
        <v>989.41464121633521</v>
      </c>
      <c r="J1722" s="5">
        <v>0</v>
      </c>
      <c r="K1722" s="5">
        <v>303.75</v>
      </c>
      <c r="L1722" s="5">
        <v>16.776993645338415</v>
      </c>
      <c r="M1722" s="5">
        <v>34.176315789473684</v>
      </c>
      <c r="N1722" s="5">
        <v>32.532649253731343</v>
      </c>
      <c r="O1722" s="5">
        <v>43.47681236673774</v>
      </c>
      <c r="P1722" s="5">
        <v>4.1627798507462686</v>
      </c>
      <c r="Q1722" s="5">
        <v>6.9733819262247918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f t="shared" si="127"/>
        <v>138.49240752577114</v>
      </c>
      <c r="Z1722" s="5">
        <v>17.170468338857312</v>
      </c>
      <c r="AA1722" s="5">
        <v>0</v>
      </c>
      <c r="AB1722" s="5">
        <f>VLOOKUP($E1722,Parametros!$B$3:$F$14,2,FALSE)</f>
        <v>10</v>
      </c>
      <c r="AC1722" s="5" t="str">
        <f>VLOOKUP($E1722,Parametros!$B$3:$F$14,4,FALSE)</f>
        <v>202210</v>
      </c>
      <c r="AD1722" s="5" t="str">
        <f>VLOOKUP($E1722,Parametros!$B$3:$F$14,5,FALSE)</f>
        <v>2022-10-01</v>
      </c>
      <c r="AE1722" s="5">
        <v>0</v>
      </c>
      <c r="AF1722" t="s">
        <v>409</v>
      </c>
      <c r="AG1722" t="s">
        <v>416</v>
      </c>
      <c r="AH1722" s="40">
        <f t="shared" si="128"/>
        <v>576.56595761255517</v>
      </c>
      <c r="AJ1722" t="str">
        <f t="shared" si="126"/>
        <v>INSERT INTO TABLA_PRESUPUESTO VALUES ('VSR','80196-C','14004988-19',2022,'Octubre',67.5,'USD',2025,989.414641,0,303.75,16.776994,34.176316,32.532649,43.476812,4.16278,6.973382,0,0,0,0,0,0,0,138.492408,17.170468,0,10,'202210','2022-10-01');</v>
      </c>
    </row>
    <row r="1723" spans="1:36" x14ac:dyDescent="0.2">
      <c r="A1723" s="7" t="s">
        <v>117</v>
      </c>
      <c r="B1723" t="s">
        <v>94</v>
      </c>
      <c r="C1723" t="s">
        <v>182</v>
      </c>
      <c r="D1723">
        <v>2022</v>
      </c>
      <c r="E1723" t="s">
        <v>54</v>
      </c>
      <c r="F1723" s="5">
        <v>67.5</v>
      </c>
      <c r="G1723" t="s">
        <v>134</v>
      </c>
      <c r="H1723" s="5">
        <v>2025</v>
      </c>
      <c r="I1723" s="5">
        <v>1104.3854883058518</v>
      </c>
      <c r="J1723" s="5">
        <v>0</v>
      </c>
      <c r="K1723" s="5">
        <v>303.75</v>
      </c>
      <c r="L1723" s="5">
        <v>16.776993645338415</v>
      </c>
      <c r="M1723" s="5">
        <v>34.176315789473684</v>
      </c>
      <c r="N1723" s="5">
        <v>32.532649253731343</v>
      </c>
      <c r="O1723" s="5">
        <v>43.47681236673774</v>
      </c>
      <c r="P1723" s="5">
        <v>4.1627798507462686</v>
      </c>
      <c r="Q1723" s="5">
        <v>6.9733819262247918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f t="shared" si="127"/>
        <v>138.49240752577114</v>
      </c>
      <c r="Z1723" s="5">
        <v>17.170468338857312</v>
      </c>
      <c r="AA1723" s="5">
        <v>0</v>
      </c>
      <c r="AB1723" s="5">
        <f>VLOOKUP($E1723,Parametros!$B$3:$F$14,2,FALSE)</f>
        <v>10</v>
      </c>
      <c r="AC1723" s="5" t="str">
        <f>VLOOKUP($E1723,Parametros!$B$3:$F$14,4,FALSE)</f>
        <v>202210</v>
      </c>
      <c r="AD1723" s="5" t="str">
        <f>VLOOKUP($E1723,Parametros!$B$3:$F$14,5,FALSE)</f>
        <v>2022-10-01</v>
      </c>
      <c r="AE1723" s="5">
        <v>0</v>
      </c>
      <c r="AF1723" t="s">
        <v>409</v>
      </c>
      <c r="AG1723" t="s">
        <v>416</v>
      </c>
      <c r="AH1723" s="40">
        <f t="shared" si="128"/>
        <v>461.59511052303856</v>
      </c>
      <c r="AJ1723" t="str">
        <f t="shared" si="126"/>
        <v>INSERT INTO TABLA_PRESUPUESTO VALUES ('VSR','80196-C','14004989-19',2022,'Octubre',67.5,'USD',2025,1104.38548799999,0,303.75,16.776994,34.176316,32.532649,43.476812,4.16278,6.973382,0,0,0,0,0,0,0,138.492408,17.170468,0,10,'202210','2022-10-01');</v>
      </c>
    </row>
    <row r="1724" spans="1:36" x14ac:dyDescent="0.2">
      <c r="A1724" s="7" t="s">
        <v>117</v>
      </c>
      <c r="B1724" t="s">
        <v>94</v>
      </c>
      <c r="C1724" t="s">
        <v>183</v>
      </c>
      <c r="D1724">
        <v>2022</v>
      </c>
      <c r="E1724" t="s">
        <v>54</v>
      </c>
      <c r="F1724" s="5">
        <v>45</v>
      </c>
      <c r="G1724" t="s">
        <v>134</v>
      </c>
      <c r="H1724" s="5">
        <v>1350</v>
      </c>
      <c r="I1724" s="5">
        <v>914.84266465329449</v>
      </c>
      <c r="J1724" s="5">
        <v>0</v>
      </c>
      <c r="K1724" s="5">
        <v>202.5</v>
      </c>
      <c r="L1724" s="5">
        <v>11.184662430225611</v>
      </c>
      <c r="M1724" s="5">
        <v>22.784210526315789</v>
      </c>
      <c r="N1724" s="5">
        <v>21.688432835820894</v>
      </c>
      <c r="O1724" s="5">
        <v>28.984541577825155</v>
      </c>
      <c r="P1724" s="5">
        <v>2.7751865671641789</v>
      </c>
      <c r="Q1724" s="5">
        <v>4.6489212841498606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f t="shared" si="127"/>
        <v>92.328271683847419</v>
      </c>
      <c r="Z1724" s="5">
        <v>11.446978892571542</v>
      </c>
      <c r="AA1724" s="5">
        <v>0</v>
      </c>
      <c r="AB1724" s="5">
        <f>VLOOKUP($E1724,Parametros!$B$3:$F$14,2,FALSE)</f>
        <v>10</v>
      </c>
      <c r="AC1724" s="5" t="str">
        <f>VLOOKUP($E1724,Parametros!$B$3:$F$14,4,FALSE)</f>
        <v>202210</v>
      </c>
      <c r="AD1724" s="5" t="str">
        <f>VLOOKUP($E1724,Parametros!$B$3:$F$14,5,FALSE)</f>
        <v>2022-10-01</v>
      </c>
      <c r="AE1724" s="5">
        <v>0</v>
      </c>
      <c r="AF1724" t="s">
        <v>409</v>
      </c>
      <c r="AG1724" t="s">
        <v>416</v>
      </c>
      <c r="AH1724" s="40">
        <f t="shared" si="128"/>
        <v>129.14440123263253</v>
      </c>
      <c r="AJ1724" t="str">
        <f t="shared" si="126"/>
        <v>INSERT INTO TABLA_PRESUPUESTO VALUES ('VSR','80196-C','14004987-20',2022,'Octubre',45,'USD',1350,914.842665,0,202.5,11.184662,22.784211,21.688433,28.984542,2.775187,4.648921,0,0,0,0,0,0,0,92.328272,11.446979,0,10,'202210','2022-10-01');</v>
      </c>
    </row>
    <row r="1725" spans="1:36" x14ac:dyDescent="0.2">
      <c r="A1725" s="7" t="s">
        <v>117</v>
      </c>
      <c r="B1725" t="s">
        <v>94</v>
      </c>
      <c r="C1725" t="s">
        <v>184</v>
      </c>
      <c r="D1725">
        <v>2022</v>
      </c>
      <c r="E1725" t="s">
        <v>54</v>
      </c>
      <c r="F1725" s="5">
        <v>22.5</v>
      </c>
      <c r="G1725" t="s">
        <v>134</v>
      </c>
      <c r="H1725" s="5">
        <v>675</v>
      </c>
      <c r="I1725" s="5">
        <v>361.51085954780353</v>
      </c>
      <c r="J1725" s="5">
        <v>0</v>
      </c>
      <c r="K1725" s="5">
        <v>101.25</v>
      </c>
      <c r="L1725" s="5">
        <v>5.5923312151128055</v>
      </c>
      <c r="M1725" s="5">
        <v>11.392105263157895</v>
      </c>
      <c r="N1725" s="5">
        <v>10.844216417910447</v>
      </c>
      <c r="O1725" s="5">
        <v>14.492270788912577</v>
      </c>
      <c r="P1725" s="5">
        <v>1.3875932835820894</v>
      </c>
      <c r="Q1725" s="5">
        <v>2.3244606420749303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f t="shared" si="127"/>
        <v>46.164135841923709</v>
      </c>
      <c r="Z1725" s="5">
        <v>5.7234894462857708</v>
      </c>
      <c r="AA1725" s="5">
        <v>0</v>
      </c>
      <c r="AB1725" s="5">
        <f>VLOOKUP($E1725,Parametros!$B$3:$F$14,2,FALSE)</f>
        <v>10</v>
      </c>
      <c r="AC1725" s="5" t="str">
        <f>VLOOKUP($E1725,Parametros!$B$3:$F$14,4,FALSE)</f>
        <v>202210</v>
      </c>
      <c r="AD1725" s="5" t="str">
        <f>VLOOKUP($E1725,Parametros!$B$3:$F$14,5,FALSE)</f>
        <v>2022-10-01</v>
      </c>
      <c r="AE1725" s="5">
        <v>0</v>
      </c>
      <c r="AF1725" t="s">
        <v>409</v>
      </c>
      <c r="AG1725" t="s">
        <v>416</v>
      </c>
      <c r="AH1725" s="40">
        <f t="shared" si="128"/>
        <v>160.48267339515996</v>
      </c>
      <c r="AJ1725" t="str">
        <f t="shared" si="126"/>
        <v>INSERT INTO TABLA_PRESUPUESTO VALUES ('VSR','80196-C','14004990-20',2022,'Octubre',22.5,'USD',675,361.51086,0,101.25,5.592331,11.392105,10.844216,14.492271,1.387593,2.324461,0,0,0,0,0,0,0,46.164136,5.723489,0,10,'202210','2022-10-01');</v>
      </c>
    </row>
    <row r="1726" spans="1:36" x14ac:dyDescent="0.2">
      <c r="A1726" s="7" t="s">
        <v>117</v>
      </c>
      <c r="B1726" t="s">
        <v>94</v>
      </c>
      <c r="C1726" t="s">
        <v>185</v>
      </c>
      <c r="D1726">
        <v>2022</v>
      </c>
      <c r="E1726" t="s">
        <v>54</v>
      </c>
      <c r="F1726" s="5">
        <v>157.5</v>
      </c>
      <c r="G1726" t="s">
        <v>134</v>
      </c>
      <c r="H1726" s="5">
        <v>6300</v>
      </c>
      <c r="I1726" s="5">
        <v>3493.2401055958944</v>
      </c>
      <c r="J1726" s="5">
        <v>0</v>
      </c>
      <c r="K1726" s="5">
        <v>630</v>
      </c>
      <c r="L1726" s="5">
        <v>0</v>
      </c>
      <c r="M1726" s="5">
        <v>79.744736842105254</v>
      </c>
      <c r="N1726" s="5">
        <v>75.909514925373131</v>
      </c>
      <c r="O1726" s="5">
        <v>101.44589552238804</v>
      </c>
      <c r="P1726" s="5">
        <v>9.7131529850746254</v>
      </c>
      <c r="Q1726" s="5">
        <v>21.694965992699352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f t="shared" si="127"/>
        <v>328.57269239164071</v>
      </c>
      <c r="Z1726" s="5">
        <v>40.064426124000391</v>
      </c>
      <c r="AA1726" s="5">
        <v>0</v>
      </c>
      <c r="AB1726" s="5">
        <f>VLOOKUP($E1726,Parametros!$B$3:$F$14,2,FALSE)</f>
        <v>10</v>
      </c>
      <c r="AC1726" s="5" t="str">
        <f>VLOOKUP($E1726,Parametros!$B$3:$F$14,4,FALSE)</f>
        <v>202210</v>
      </c>
      <c r="AD1726" s="5" t="str">
        <f>VLOOKUP($E1726,Parametros!$B$3:$F$14,5,FALSE)</f>
        <v>2022-10-01</v>
      </c>
      <c r="AE1726" s="5">
        <v>0</v>
      </c>
      <c r="AF1726" t="s">
        <v>409</v>
      </c>
      <c r="AG1726" t="s">
        <v>416</v>
      </c>
      <c r="AH1726" s="40">
        <f t="shared" si="128"/>
        <v>1848.1872020124638</v>
      </c>
      <c r="AJ1726" t="str">
        <f t="shared" si="126"/>
        <v>INSERT INTO TABLA_PRESUPUESTO VALUES ('VSR','80196-C','14004539-20',2022,'Octubre',157.5,'USD',6300,3493.240106,0,630,0,79.744737,75.909515,101.445896,9.713153,21.694966,0,0,0,0,0,0,0,328.572692,40.064426,0,10,'202210','2022-10-01');</v>
      </c>
    </row>
    <row r="1727" spans="1:36" x14ac:dyDescent="0.2">
      <c r="A1727" s="7" t="s">
        <v>117</v>
      </c>
      <c r="B1727" t="s">
        <v>94</v>
      </c>
      <c r="C1727" t="s">
        <v>186</v>
      </c>
      <c r="D1727">
        <v>2022</v>
      </c>
      <c r="E1727" t="s">
        <v>54</v>
      </c>
      <c r="F1727" s="5">
        <v>337.5</v>
      </c>
      <c r="G1727" t="s">
        <v>134</v>
      </c>
      <c r="H1727" s="5">
        <v>10125</v>
      </c>
      <c r="I1727" s="5">
        <v>6023.8614830660936</v>
      </c>
      <c r="J1727" s="5">
        <v>0</v>
      </c>
      <c r="K1727" s="5">
        <v>1012.5</v>
      </c>
      <c r="L1727" s="5">
        <v>0</v>
      </c>
      <c r="M1727" s="5">
        <v>170.88157894736841</v>
      </c>
      <c r="N1727" s="5">
        <v>162.66324626865674</v>
      </c>
      <c r="O1727" s="5">
        <v>217.38406183368869</v>
      </c>
      <c r="P1727" s="5">
        <v>20.813899253731343</v>
      </c>
      <c r="Q1727" s="5">
        <v>34.86690963112396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f t="shared" si="127"/>
        <v>692.4620376288558</v>
      </c>
      <c r="Z1727" s="5">
        <v>85.852341694286551</v>
      </c>
      <c r="AA1727" s="5">
        <v>0</v>
      </c>
      <c r="AB1727" s="5">
        <f>VLOOKUP($E1727,Parametros!$B$3:$F$14,2,FALSE)</f>
        <v>10</v>
      </c>
      <c r="AC1727" s="5" t="str">
        <f>VLOOKUP($E1727,Parametros!$B$3:$F$14,4,FALSE)</f>
        <v>202210</v>
      </c>
      <c r="AD1727" s="5" t="str">
        <f>VLOOKUP($E1727,Parametros!$B$3:$F$14,5,FALSE)</f>
        <v>2022-10-01</v>
      </c>
      <c r="AE1727" s="5">
        <v>0</v>
      </c>
      <c r="AF1727" t="s">
        <v>409</v>
      </c>
      <c r="AG1727" t="s">
        <v>416</v>
      </c>
      <c r="AH1727" s="40">
        <f t="shared" si="128"/>
        <v>2396.1764793050502</v>
      </c>
      <c r="AJ1727" t="str">
        <f t="shared" si="126"/>
        <v>INSERT INTO TABLA_PRESUPUESTO VALUES ('VSR','80196-C','14004538-21',2022,'Octubre',337.5,'USD',10125,6023.861483,0,1012.5,0,170.881579,162.663246,217.384062,20.813899,34.86691,0,0,0,0,0,0,0,692.462038,85.852342,0,10,'202210','2022-10-01');</v>
      </c>
    </row>
    <row r="1728" spans="1:36" x14ac:dyDescent="0.2">
      <c r="A1728" s="7" t="s">
        <v>117</v>
      </c>
      <c r="B1728" t="s">
        <v>94</v>
      </c>
      <c r="C1728" t="s">
        <v>187</v>
      </c>
      <c r="D1728">
        <v>2022</v>
      </c>
      <c r="E1728" t="s">
        <v>54</v>
      </c>
      <c r="F1728" s="5">
        <v>22.5</v>
      </c>
      <c r="G1728" t="s">
        <v>134</v>
      </c>
      <c r="H1728" s="5">
        <v>2700</v>
      </c>
      <c r="I1728" s="5">
        <v>1464.60707195807</v>
      </c>
      <c r="J1728" s="5">
        <v>0</v>
      </c>
      <c r="K1728" s="5">
        <v>270</v>
      </c>
      <c r="L1728" s="5">
        <v>0</v>
      </c>
      <c r="M1728" s="5">
        <v>11.392105263157895</v>
      </c>
      <c r="N1728" s="5">
        <v>10.844216417910447</v>
      </c>
      <c r="O1728" s="5">
        <v>14.492270788912577</v>
      </c>
      <c r="P1728" s="5">
        <v>1.3875932835820894</v>
      </c>
      <c r="Q1728" s="5">
        <v>9.2978425682997212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f t="shared" si="127"/>
        <v>53.137517768148498</v>
      </c>
      <c r="Z1728" s="5">
        <v>5.7234894462857708</v>
      </c>
      <c r="AA1728" s="5">
        <v>0</v>
      </c>
      <c r="AB1728" s="5">
        <f>VLOOKUP($E1728,Parametros!$B$3:$F$14,2,FALSE)</f>
        <v>10</v>
      </c>
      <c r="AC1728" s="5" t="str">
        <f>VLOOKUP($E1728,Parametros!$B$3:$F$14,4,FALSE)</f>
        <v>202210</v>
      </c>
      <c r="AD1728" s="5" t="str">
        <f>VLOOKUP($E1728,Parametros!$B$3:$F$14,5,FALSE)</f>
        <v>2022-10-01</v>
      </c>
      <c r="AE1728" s="5">
        <v>0</v>
      </c>
      <c r="AF1728" t="s">
        <v>409</v>
      </c>
      <c r="AG1728" t="s">
        <v>416</v>
      </c>
      <c r="AH1728" s="40">
        <f t="shared" si="128"/>
        <v>912.25541027378142</v>
      </c>
      <c r="AJ1728" t="str">
        <f t="shared" si="126"/>
        <v>INSERT INTO TABLA_PRESUPUESTO VALUES ('VSR','80196-C','14004540-17',2022,'Octubre',22.5,'USD',2700,1464.607072,0,270,0,11.392105,10.844216,14.492271,1.387593,9.297843,0,0,0,0,0,0,0,53.137518,5.723489,0,10,'202210','2022-10-01');</v>
      </c>
    </row>
    <row r="1729" spans="1:36" x14ac:dyDescent="0.2">
      <c r="A1729" s="7" t="s">
        <v>117</v>
      </c>
      <c r="B1729" t="s">
        <v>188</v>
      </c>
      <c r="C1729" t="s">
        <v>133</v>
      </c>
      <c r="D1729">
        <v>2022</v>
      </c>
      <c r="E1729" t="s">
        <v>54</v>
      </c>
      <c r="F1729" s="5">
        <v>16.848000000000003</v>
      </c>
      <c r="G1729" t="s">
        <v>134</v>
      </c>
      <c r="H1729" s="5">
        <v>4043.5200000000004</v>
      </c>
      <c r="I1729" s="5">
        <v>1211.0528962598637</v>
      </c>
      <c r="J1729" s="5">
        <v>0</v>
      </c>
      <c r="K1729" s="5">
        <v>404.35200000000009</v>
      </c>
      <c r="L1729" s="5">
        <v>4.1875376138764695</v>
      </c>
      <c r="M1729" s="5">
        <v>130.17903731092437</v>
      </c>
      <c r="N1729" s="5">
        <v>5.2528965517241391</v>
      </c>
      <c r="O1729" s="5">
        <v>7.0200000000000005</v>
      </c>
      <c r="P1729" s="5">
        <v>0.67214482758620697</v>
      </c>
      <c r="Q1729" s="5">
        <v>13.924449030285665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f t="shared" si="127"/>
        <v>161.33427661789921</v>
      </c>
      <c r="Z1729" s="5">
        <v>4.2857488973787854</v>
      </c>
      <c r="AA1729" s="5">
        <v>0</v>
      </c>
      <c r="AB1729" s="5">
        <f>VLOOKUP($E1729,Parametros!$B$3:$F$14,2,FALSE)</f>
        <v>10</v>
      </c>
      <c r="AC1729" s="5" t="str">
        <f>VLOOKUP($E1729,Parametros!$B$3:$F$14,4,FALSE)</f>
        <v>202210</v>
      </c>
      <c r="AD1729" s="5" t="str">
        <f>VLOOKUP($E1729,Parametros!$B$3:$F$14,5,FALSE)</f>
        <v>2022-10-01</v>
      </c>
      <c r="AE1729" s="5">
        <v>0</v>
      </c>
      <c r="AF1729" t="s">
        <v>409</v>
      </c>
      <c r="AG1729" t="s">
        <v>417</v>
      </c>
      <c r="AH1729" s="40">
        <f t="shared" si="128"/>
        <v>2262.5932895083615</v>
      </c>
      <c r="AJ1729" t="str">
        <f t="shared" si="126"/>
        <v>INSERT INTO TABLA_PRESUPUESTO VALUES ('VSR','Cripton_China','14004807-18',2022,'Octubre',16.848,'USD',4043.52,1211.052896,0,404.352,4.187538,130.179037,5.252897,7.02,0.672145,13.924449,0,0,0,0,0,0,0,161.334277,4.285749,0,10,'202210','2022-10-01');</v>
      </c>
    </row>
    <row r="1730" spans="1:36" x14ac:dyDescent="0.2">
      <c r="A1730" s="7" t="s">
        <v>117</v>
      </c>
      <c r="B1730" t="s">
        <v>188</v>
      </c>
      <c r="C1730" t="s">
        <v>133</v>
      </c>
      <c r="D1730">
        <v>2022</v>
      </c>
      <c r="E1730" t="s">
        <v>54</v>
      </c>
      <c r="F1730" s="5">
        <v>12.960000000000003</v>
      </c>
      <c r="G1730" t="s">
        <v>134</v>
      </c>
      <c r="H1730" s="5">
        <v>4212.0000000000009</v>
      </c>
      <c r="I1730" s="5">
        <v>1173.035858617126</v>
      </c>
      <c r="J1730" s="5">
        <v>0</v>
      </c>
      <c r="K1730" s="5">
        <v>421.2000000000001</v>
      </c>
      <c r="L1730" s="5">
        <v>3.2211827799049764</v>
      </c>
      <c r="M1730" s="5">
        <v>133.18572100840339</v>
      </c>
      <c r="N1730" s="5">
        <v>4.0406896551724145</v>
      </c>
      <c r="O1730" s="5">
        <v>5.4000000000000012</v>
      </c>
      <c r="P1730" s="5">
        <v>0.51703448275862085</v>
      </c>
      <c r="Q1730" s="5">
        <v>14.50463440654757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f t="shared" si="127"/>
        <v>160.9448094739426</v>
      </c>
      <c r="Z1730" s="5">
        <v>3.2967299210606047</v>
      </c>
      <c r="AA1730" s="5">
        <v>0</v>
      </c>
      <c r="AB1730" s="5">
        <f>VLOOKUP($E1730,Parametros!$B$3:$F$14,2,FALSE)</f>
        <v>10</v>
      </c>
      <c r="AC1730" s="5" t="str">
        <f>VLOOKUP($E1730,Parametros!$B$3:$F$14,4,FALSE)</f>
        <v>202210</v>
      </c>
      <c r="AD1730" s="5" t="str">
        <f>VLOOKUP($E1730,Parametros!$B$3:$F$14,5,FALSE)</f>
        <v>2022-10-01</v>
      </c>
      <c r="AE1730" s="5">
        <v>0</v>
      </c>
      <c r="AF1730" t="s">
        <v>409</v>
      </c>
      <c r="AG1730" t="s">
        <v>417</v>
      </c>
      <c r="AH1730" s="40">
        <f t="shared" si="128"/>
        <v>2453.5981491290277</v>
      </c>
      <c r="AJ1730" t="str">
        <f t="shared" si="126"/>
        <v>INSERT INTO TABLA_PRESUPUESTO VALUES ('VSR','Cripton_China','14004807-18',2022,'Octubre',12.96,'USD',4212,1173.035859,0,421.2,3.221183,133.185721,4.04069,5.4,0.517034,14.504634,0,0,0,0,0,0,0,160.944809,3.29673,0,10,'202210','2022-10-01');</v>
      </c>
    </row>
    <row r="1731" spans="1:36" x14ac:dyDescent="0.2">
      <c r="A1731" s="7" t="s">
        <v>117</v>
      </c>
      <c r="B1731" t="s">
        <v>188</v>
      </c>
      <c r="C1731" t="s">
        <v>189</v>
      </c>
      <c r="D1731">
        <v>2022</v>
      </c>
      <c r="E1731" t="s">
        <v>54</v>
      </c>
      <c r="F1731" s="5">
        <v>38.88000000000001</v>
      </c>
      <c r="G1731" t="s">
        <v>134</v>
      </c>
      <c r="H1731" s="5">
        <v>6998.4000000000015</v>
      </c>
      <c r="I1731" s="5">
        <v>3337.8578433881394</v>
      </c>
      <c r="J1731" s="5">
        <v>0</v>
      </c>
      <c r="K1731" s="5">
        <v>699.84000000000015</v>
      </c>
      <c r="L1731" s="5">
        <v>9.6635483397149304</v>
      </c>
      <c r="M1731" s="5">
        <v>230.4291630252101</v>
      </c>
      <c r="N1731" s="5">
        <v>12.122068965517245</v>
      </c>
      <c r="O1731" s="5">
        <v>16.200000000000006</v>
      </c>
      <c r="P1731" s="5">
        <v>1.5511034482758623</v>
      </c>
      <c r="Q1731" s="5">
        <v>24.100007937032885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f t="shared" si="127"/>
        <v>294.29253313921794</v>
      </c>
      <c r="Z1731" s="5">
        <v>9.8901897631818159</v>
      </c>
      <c r="AA1731" s="5">
        <v>0</v>
      </c>
      <c r="AB1731" s="5">
        <f>VLOOKUP($E1731,Parametros!$B$3:$F$14,2,FALSE)</f>
        <v>10</v>
      </c>
      <c r="AC1731" s="5" t="str">
        <f>VLOOKUP($E1731,Parametros!$B$3:$F$14,4,FALSE)</f>
        <v>202210</v>
      </c>
      <c r="AD1731" s="5" t="str">
        <f>VLOOKUP($E1731,Parametros!$B$3:$F$14,5,FALSE)</f>
        <v>2022-10-01</v>
      </c>
      <c r="AE1731" s="5">
        <v>0</v>
      </c>
      <c r="AF1731" t="s">
        <v>409</v>
      </c>
      <c r="AG1731" t="s">
        <v>417</v>
      </c>
      <c r="AH1731" s="40">
        <f t="shared" si="128"/>
        <v>2656.7460751329286</v>
      </c>
      <c r="AJ1731" t="str">
        <f t="shared" si="126"/>
        <v>INSERT INTO TABLA_PRESUPUESTO VALUES ('VSR','Cripton_China','14005073-18',2022,'Octubre',38.88,'USD',6998.4,3337.857843,0,699.84,9.663548,230.429163,12.122069,16.2,1.551103,24.100008,0,0,0,0,0,0,0,294.292533,9.89019,0,10,'202210','2022-10-01');</v>
      </c>
    </row>
    <row r="1732" spans="1:36" x14ac:dyDescent="0.2">
      <c r="A1732" s="7" t="s">
        <v>117</v>
      </c>
      <c r="B1732" t="s">
        <v>188</v>
      </c>
      <c r="C1732" t="s">
        <v>163</v>
      </c>
      <c r="D1732">
        <v>2022</v>
      </c>
      <c r="E1732" t="s">
        <v>54</v>
      </c>
      <c r="F1732" s="5">
        <v>388.80000000000007</v>
      </c>
      <c r="G1732" t="s">
        <v>134</v>
      </c>
      <c r="H1732" s="5">
        <v>17496.000000000004</v>
      </c>
      <c r="I1732" s="5">
        <v>7375.4641458883734</v>
      </c>
      <c r="J1732" s="5">
        <v>0</v>
      </c>
      <c r="K1732" s="5">
        <v>1749.6000000000004</v>
      </c>
      <c r="L1732" s="5">
        <v>96.635483397149287</v>
      </c>
      <c r="M1732" s="5">
        <v>729.65163025210086</v>
      </c>
      <c r="N1732" s="5">
        <v>121.22068965517245</v>
      </c>
      <c r="O1732" s="5">
        <v>162.00000000000003</v>
      </c>
      <c r="P1732" s="5">
        <v>15.511034482758623</v>
      </c>
      <c r="Q1732" s="5">
        <v>60.250019842582212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f t="shared" si="127"/>
        <v>1187.5352718644322</v>
      </c>
      <c r="Z1732" s="5">
        <v>98.901897631818144</v>
      </c>
      <c r="AA1732" s="5">
        <v>0</v>
      </c>
      <c r="AB1732" s="5">
        <f>VLOOKUP($E1732,Parametros!$B$3:$F$14,2,FALSE)</f>
        <v>10</v>
      </c>
      <c r="AC1732" s="5" t="str">
        <f>VLOOKUP($E1732,Parametros!$B$3:$F$14,4,FALSE)</f>
        <v>202210</v>
      </c>
      <c r="AD1732" s="5" t="str">
        <f>VLOOKUP($E1732,Parametros!$B$3:$F$14,5,FALSE)</f>
        <v>2022-10-01</v>
      </c>
      <c r="AE1732" s="5">
        <v>0</v>
      </c>
      <c r="AF1732" t="s">
        <v>409</v>
      </c>
      <c r="AG1732" t="s">
        <v>417</v>
      </c>
      <c r="AH1732" s="40">
        <f t="shared" si="128"/>
        <v>7086.7650988500482</v>
      </c>
      <c r="AJ1732" t="str">
        <f t="shared" si="126"/>
        <v>INSERT INTO TABLA_PRESUPUESTO VALUES ('VSR','Cripton_China','14004339-19',2022,'Octubre',388.8,'USD',17496,7375.464146,0,1749.6,96.635483,729.65163,121.22069,162,15.511034,60.25002,0,0,0,0,0,0,0,1187.535272,98.901898,0,10,'202210','2022-10-01');</v>
      </c>
    </row>
    <row r="1733" spans="1:36" x14ac:dyDescent="0.2">
      <c r="A1733" s="7" t="s">
        <v>117</v>
      </c>
      <c r="B1733" t="s">
        <v>188</v>
      </c>
      <c r="C1733" t="s">
        <v>137</v>
      </c>
      <c r="D1733">
        <v>2022</v>
      </c>
      <c r="E1733" t="s">
        <v>54</v>
      </c>
      <c r="F1733" s="5">
        <v>129.60000000000002</v>
      </c>
      <c r="G1733" t="s">
        <v>134</v>
      </c>
      <c r="H1733" s="5">
        <v>10368.000000000002</v>
      </c>
      <c r="I1733" s="5">
        <v>4889.6227342823731</v>
      </c>
      <c r="J1733" s="5">
        <v>0</v>
      </c>
      <c r="K1733" s="5">
        <v>1036.8000000000002</v>
      </c>
      <c r="L1733" s="5">
        <v>32.211827799049765</v>
      </c>
      <c r="M1733" s="5">
        <v>379.29721008403368</v>
      </c>
      <c r="N1733" s="5">
        <v>40.406896551724152</v>
      </c>
      <c r="O1733" s="5">
        <v>54.000000000000007</v>
      </c>
      <c r="P1733" s="5">
        <v>5.1703448275862076</v>
      </c>
      <c r="Q1733" s="5">
        <v>35.703715462270935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f t="shared" si="127"/>
        <v>547.54546613622108</v>
      </c>
      <c r="Z1733" s="5">
        <v>32.967299210606043</v>
      </c>
      <c r="AA1733" s="5">
        <v>0</v>
      </c>
      <c r="AB1733" s="5">
        <f>VLOOKUP($E1733,Parametros!$B$3:$F$14,2,FALSE)</f>
        <v>10</v>
      </c>
      <c r="AC1733" s="5" t="str">
        <f>VLOOKUP($E1733,Parametros!$B$3:$F$14,4,FALSE)</f>
        <v>202210</v>
      </c>
      <c r="AD1733" s="5" t="str">
        <f>VLOOKUP($E1733,Parametros!$B$3:$F$14,5,FALSE)</f>
        <v>2022-10-01</v>
      </c>
      <c r="AE1733" s="5">
        <v>0</v>
      </c>
      <c r="AF1733" t="s">
        <v>409</v>
      </c>
      <c r="AG1733" t="s">
        <v>417</v>
      </c>
      <c r="AH1733" s="40">
        <f t="shared" si="128"/>
        <v>3861.8199717823572</v>
      </c>
      <c r="AJ1733" t="str">
        <f t="shared" si="126"/>
        <v>INSERT INTO TABLA_PRESUPUESTO VALUES ('VSR','Cripton_China','14004806-17',2022,'Octubre',129.6,'USD',10368,4889.622734,0,1036.8,32.211828,379.29721,40.406897,54,5.170345,35.703715,0,0,0,0,0,0,0,547.545466,32.967299,0,10,'202210','2022-10-01');</v>
      </c>
    </row>
    <row r="1734" spans="1:36" x14ac:dyDescent="0.2">
      <c r="A1734" s="7" t="s">
        <v>117</v>
      </c>
      <c r="B1734" t="s">
        <v>188</v>
      </c>
      <c r="C1734" t="s">
        <v>138</v>
      </c>
      <c r="D1734">
        <v>2022</v>
      </c>
      <c r="E1734" t="s">
        <v>54</v>
      </c>
      <c r="F1734" s="5">
        <v>12.960000000000003</v>
      </c>
      <c r="G1734" t="s">
        <v>134</v>
      </c>
      <c r="H1734" s="5">
        <v>1296.0000000000002</v>
      </c>
      <c r="I1734" s="5">
        <v>949.11147393999465</v>
      </c>
      <c r="J1734" s="5">
        <v>0</v>
      </c>
      <c r="K1734" s="5">
        <v>129.60000000000002</v>
      </c>
      <c r="L1734" s="5">
        <v>3.2211827799049764</v>
      </c>
      <c r="M1734" s="5">
        <v>45.705721008403373</v>
      </c>
      <c r="N1734" s="5">
        <v>4.0406896551724145</v>
      </c>
      <c r="O1734" s="5">
        <v>5.4000000000000012</v>
      </c>
      <c r="P1734" s="5">
        <v>0.51703448275862085</v>
      </c>
      <c r="Q1734" s="5">
        <v>4.4629644327838669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f t="shared" si="127"/>
        <v>63.423139500178877</v>
      </c>
      <c r="Z1734" s="5">
        <v>3.2967299210606047</v>
      </c>
      <c r="AA1734" s="5">
        <v>0</v>
      </c>
      <c r="AB1734" s="5">
        <f>VLOOKUP($E1734,Parametros!$B$3:$F$14,2,FALSE)</f>
        <v>10</v>
      </c>
      <c r="AC1734" s="5" t="str">
        <f>VLOOKUP($E1734,Parametros!$B$3:$F$14,4,FALSE)</f>
        <v>202210</v>
      </c>
      <c r="AD1734" s="5" t="str">
        <f>VLOOKUP($E1734,Parametros!$B$3:$F$14,5,FALSE)</f>
        <v>2022-10-01</v>
      </c>
      <c r="AE1734" s="5">
        <v>0</v>
      </c>
      <c r="AF1734" t="s">
        <v>409</v>
      </c>
      <c r="AG1734" t="s">
        <v>417</v>
      </c>
      <c r="AH1734" s="40">
        <f t="shared" si="128"/>
        <v>150.64420377992184</v>
      </c>
      <c r="AJ1734" t="str">
        <f t="shared" si="126"/>
        <v>INSERT INTO TABLA_PRESUPUESTO VALUES ('VSR','Cripton_China','14004965-17',2022,'Octubre',12.96,'USD',1296,949.111474,0,129.6,3.221183,45.705721,4.04069,5.4,0.517034,4.462964,0,0,0,0,0,0,0,63.42314,3.29673,0,10,'202210','2022-10-01');</v>
      </c>
    </row>
    <row r="1735" spans="1:36" x14ac:dyDescent="0.2">
      <c r="A1735" s="7" t="s">
        <v>117</v>
      </c>
      <c r="B1735" t="s">
        <v>188</v>
      </c>
      <c r="C1735" t="s">
        <v>179</v>
      </c>
      <c r="D1735">
        <v>2022</v>
      </c>
      <c r="E1735" t="s">
        <v>54</v>
      </c>
      <c r="F1735" s="5">
        <v>259.20000000000005</v>
      </c>
      <c r="G1735" t="s">
        <v>134</v>
      </c>
      <c r="H1735" s="5">
        <v>10368.000000000002</v>
      </c>
      <c r="I1735" s="5">
        <v>5272.5674845036156</v>
      </c>
      <c r="J1735" s="5">
        <v>0</v>
      </c>
      <c r="K1735" s="5">
        <v>1036.8000000000002</v>
      </c>
      <c r="L1735" s="5">
        <v>64.423655598099529</v>
      </c>
      <c r="M1735" s="5">
        <v>447.55442016806728</v>
      </c>
      <c r="N1735" s="5">
        <v>80.813793103448305</v>
      </c>
      <c r="O1735" s="5">
        <v>108.00000000000001</v>
      </c>
      <c r="P1735" s="5">
        <v>10.340689655172415</v>
      </c>
      <c r="Q1735" s="5">
        <v>35.703715462270935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f t="shared" si="127"/>
        <v>748.34721681017106</v>
      </c>
      <c r="Z1735" s="5">
        <v>65.934598421212087</v>
      </c>
      <c r="AA1735" s="5">
        <v>0</v>
      </c>
      <c r="AB1735" s="5">
        <f>VLOOKUP($E1735,Parametros!$B$3:$F$14,2,FALSE)</f>
        <v>10</v>
      </c>
      <c r="AC1735" s="5" t="str">
        <f>VLOOKUP($E1735,Parametros!$B$3:$F$14,4,FALSE)</f>
        <v>202210</v>
      </c>
      <c r="AD1735" s="5" t="str">
        <f>VLOOKUP($E1735,Parametros!$B$3:$F$14,5,FALSE)</f>
        <v>2022-10-01</v>
      </c>
      <c r="AE1735" s="5">
        <v>0</v>
      </c>
      <c r="AF1735" t="s">
        <v>409</v>
      </c>
      <c r="AG1735" t="s">
        <v>417</v>
      </c>
      <c r="AH1735" s="40">
        <f t="shared" si="128"/>
        <v>3245.8616430881148</v>
      </c>
      <c r="AJ1735" t="str">
        <f t="shared" ref="AJ1735:AJ1798" si="129">TRIM(_xlfn.CONCAT("INSERT INTO TABLA_PRESUPUESTO VALUES ('",A1735,"','",B1735,"','",C1735,"',",D1735,",'",E1735,"',",SUBSTITUTE(ROUND(F1735,6),",","."),",'",G1735,"',",SUBSTITUTE(ROUND(H1735,6),",","."),",",SUBSTITUTE(ROUND(I1735,6),",","."),",",SUBSTITUTE(ROUND(J1735,6),",","."),",",SUBSTITUTE(ROUND(K1735,6),",","."),",",SUBSTITUTE(ROUND(L1735,6),",","."),",",SUBSTITUTE(ROUND(M1735,6),",","."),",",SUBSTITUTE(ROUND(N1735,6),",","."),",",SUBSTITUTE(ROUND(O1735,6),",","."),",",SUBSTITUTE(ROUND(P1735,6),",","."),",",SUBSTITUTE(ROUND(Q1735,6),",","."),",",SUBSTITUTE(ROUND(R1735,6),",","."),",",SUBSTITUTE(ROUND(S1735,6),",","."),",",SUBSTITUTE(ROUND(T1735,6),",","."),",",SUBSTITUTE(ROUND(U1735,6),",","."),",",SUBSTITUTE(ROUND(V1735,6),",","."),",",SUBSTITUTE(ROUND(W1735,6),",","."),",",SUBSTITUTE(ROUND(X1735,6),",","."),",",SUBSTITUTE(ROUND(Y1735,6),",","."),",",SUBSTITUTE(ROUND(Z1735,6),",","."),",",SUBSTITUTE(ROUND(AA1735,6),",","."),",",AB1735,",'",AC1735,"','",AD1735,"');"))</f>
        <v>INSERT INTO TABLA_PRESUPUESTO VALUES ('VSR','Cripton_China','14004992-19',2022,'Octubre',259.2,'USD',10368,5272.567485,0,1036.8,64.423656,447.55442,80.813793,108,10.34069,35.703715,0,0,0,0,0,0,0,748.347217,65.934598,0,10,'202210','2022-10-01');</v>
      </c>
    </row>
    <row r="1736" spans="1:36" x14ac:dyDescent="0.2">
      <c r="A1736" s="7" t="s">
        <v>117</v>
      </c>
      <c r="B1736" t="s">
        <v>188</v>
      </c>
      <c r="C1736" t="s">
        <v>142</v>
      </c>
      <c r="D1736">
        <v>2022</v>
      </c>
      <c r="E1736" t="s">
        <v>54</v>
      </c>
      <c r="F1736" s="5">
        <v>1555.2000000000003</v>
      </c>
      <c r="G1736" t="s">
        <v>134</v>
      </c>
      <c r="H1736" s="5">
        <v>38880.000000000007</v>
      </c>
      <c r="I1736" s="5">
        <v>24543.538230904367</v>
      </c>
      <c r="J1736" s="5">
        <v>0</v>
      </c>
      <c r="K1736" s="5">
        <v>3888.0000000000009</v>
      </c>
      <c r="L1736" s="5">
        <v>386.54193358859715</v>
      </c>
      <c r="M1736" s="5">
        <v>1985.4865210084038</v>
      </c>
      <c r="N1736" s="5">
        <v>484.8827586206898</v>
      </c>
      <c r="O1736" s="5">
        <v>648.00000000000011</v>
      </c>
      <c r="P1736" s="5">
        <v>62.044137931034491</v>
      </c>
      <c r="Q1736" s="5">
        <v>133.88893298351601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f t="shared" si="127"/>
        <v>3709.9099410709164</v>
      </c>
      <c r="Z1736" s="5">
        <v>395.60759052727258</v>
      </c>
      <c r="AA1736" s="5">
        <v>0</v>
      </c>
      <c r="AB1736" s="5">
        <f>VLOOKUP($E1736,Parametros!$B$3:$F$14,2,FALSE)</f>
        <v>10</v>
      </c>
      <c r="AC1736" s="5" t="str">
        <f>VLOOKUP($E1736,Parametros!$B$3:$F$14,4,FALSE)</f>
        <v>202210</v>
      </c>
      <c r="AD1736" s="5" t="str">
        <f>VLOOKUP($E1736,Parametros!$B$3:$F$14,5,FALSE)</f>
        <v>2022-10-01</v>
      </c>
      <c r="AE1736" s="5">
        <v>0</v>
      </c>
      <c r="AF1736" t="s">
        <v>409</v>
      </c>
      <c r="AG1736" t="s">
        <v>417</v>
      </c>
      <c r="AH1736" s="40">
        <f t="shared" si="128"/>
        <v>6352.009894436128</v>
      </c>
      <c r="AJ1736" t="str">
        <f t="shared" si="129"/>
        <v>INSERT INTO TABLA_PRESUPUESTO VALUES ('VSR','Cripton_China','14004971-20',2022,'Octubre',1555.2,'USD',38880,24543.538231,0,3888,386.541934,1985.486521,484.882759,648,62.044138,133.888933,0,0,0,0,0,0,0,3709.909941,395.607591,0,10,'202210','2022-10-01');</v>
      </c>
    </row>
    <row r="1737" spans="1:36" x14ac:dyDescent="0.2">
      <c r="A1737" s="7" t="s">
        <v>117</v>
      </c>
      <c r="B1737" t="s">
        <v>188</v>
      </c>
      <c r="C1737" t="s">
        <v>184</v>
      </c>
      <c r="D1737">
        <v>2022</v>
      </c>
      <c r="E1737" t="s">
        <v>54</v>
      </c>
      <c r="F1737" s="5">
        <v>673.92000000000019</v>
      </c>
      <c r="G1737" t="s">
        <v>134</v>
      </c>
      <c r="H1737" s="5">
        <v>20217.600000000006</v>
      </c>
      <c r="I1737" s="5">
        <v>10827.973265175815</v>
      </c>
      <c r="J1737" s="5">
        <v>0</v>
      </c>
      <c r="K1737" s="5">
        <v>2021.7600000000007</v>
      </c>
      <c r="L1737" s="5">
        <v>167.50150455505877</v>
      </c>
      <c r="M1737" s="5">
        <v>961.46549243697496</v>
      </c>
      <c r="N1737" s="5">
        <v>210.11586206896561</v>
      </c>
      <c r="O1737" s="5">
        <v>280.80000000000007</v>
      </c>
      <c r="P1737" s="5">
        <v>26.885793103448286</v>
      </c>
      <c r="Q1737" s="5">
        <v>69.622245151428345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f t="shared" ref="Y1737:Y1786" si="130">+M1737+N1737+O1737+P1737+T1737+U1737+V1737+Z1737+AA1737+S1737+X1737+Q1737+R1737</f>
        <v>1720.3193486559687</v>
      </c>
      <c r="Z1737" s="5">
        <v>171.42995589515147</v>
      </c>
      <c r="AA1737" s="5">
        <v>0</v>
      </c>
      <c r="AB1737" s="5">
        <f>VLOOKUP($E1737,Parametros!$B$3:$F$14,2,FALSE)</f>
        <v>10</v>
      </c>
      <c r="AC1737" s="5" t="str">
        <f>VLOOKUP($E1737,Parametros!$B$3:$F$14,4,FALSE)</f>
        <v>202210</v>
      </c>
      <c r="AD1737" s="5" t="str">
        <f>VLOOKUP($E1737,Parametros!$B$3:$F$14,5,FALSE)</f>
        <v>2022-10-01</v>
      </c>
      <c r="AE1737" s="5">
        <v>0</v>
      </c>
      <c r="AF1737" t="s">
        <v>409</v>
      </c>
      <c r="AG1737" t="s">
        <v>417</v>
      </c>
      <c r="AH1737" s="40">
        <f t="shared" ref="AH1737:AH1786" si="131">+H1737-SUM(I1737:X1737)-SUM(Z1737:AA1737)</f>
        <v>5480.0458816131631</v>
      </c>
      <c r="AJ1737" t="str">
        <f t="shared" si="129"/>
        <v>INSERT INTO TABLA_PRESUPUESTO VALUES ('VSR','Cripton_China','14004990-20',2022,'Octubre',673.92,'USD',20217.6,10827.973265,0,2021.76,167.501505,961.465492,210.115862,280.8,26.885793,69.622245,0,0,0,0,0,0,0,1720.319349,171.429956,0,10,'202210','2022-10-01');</v>
      </c>
    </row>
    <row r="1738" spans="1:36" x14ac:dyDescent="0.2">
      <c r="A1738" s="7" t="s">
        <v>117</v>
      </c>
      <c r="B1738" t="s">
        <v>188</v>
      </c>
      <c r="C1738" t="s">
        <v>190</v>
      </c>
      <c r="D1738">
        <v>2022</v>
      </c>
      <c r="E1738" t="s">
        <v>54</v>
      </c>
      <c r="F1738" s="5">
        <v>64.800000000000011</v>
      </c>
      <c r="G1738" t="s">
        <v>134</v>
      </c>
      <c r="H1738" s="5">
        <v>5184.0000000000009</v>
      </c>
      <c r="I1738" s="5">
        <v>3594.0367009161232</v>
      </c>
      <c r="J1738" s="5">
        <v>0</v>
      </c>
      <c r="K1738" s="5">
        <v>518.40000000000009</v>
      </c>
      <c r="L1738" s="5">
        <v>16.105913899524882</v>
      </c>
      <c r="M1738" s="5">
        <v>189.64860504201684</v>
      </c>
      <c r="N1738" s="5">
        <v>20.203448275862076</v>
      </c>
      <c r="O1738" s="5">
        <v>27.000000000000004</v>
      </c>
      <c r="P1738" s="5">
        <v>2.5851724137931038</v>
      </c>
      <c r="Q1738" s="5">
        <v>17.851857731135468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f t="shared" si="130"/>
        <v>273.77273306811054</v>
      </c>
      <c r="Z1738" s="5">
        <v>16.483649605303022</v>
      </c>
      <c r="AA1738" s="5">
        <v>0</v>
      </c>
      <c r="AB1738" s="5">
        <f>VLOOKUP($E1738,Parametros!$B$3:$F$14,2,FALSE)</f>
        <v>10</v>
      </c>
      <c r="AC1738" s="5" t="str">
        <f>VLOOKUP($E1738,Parametros!$B$3:$F$14,4,FALSE)</f>
        <v>202210</v>
      </c>
      <c r="AD1738" s="5" t="str">
        <f>VLOOKUP($E1738,Parametros!$B$3:$F$14,5,FALSE)</f>
        <v>2022-10-01</v>
      </c>
      <c r="AE1738" s="5">
        <v>0</v>
      </c>
      <c r="AF1738" t="s">
        <v>409</v>
      </c>
      <c r="AG1738" t="s">
        <v>417</v>
      </c>
      <c r="AH1738" s="40">
        <f t="shared" si="131"/>
        <v>781.68465211624243</v>
      </c>
      <c r="AJ1738" t="str">
        <f t="shared" si="129"/>
        <v>INSERT INTO TABLA_PRESUPUESTO VALUES ('VSR','Cripton_China','14005163-18',2022,'Octubre',64.8,'USD',5184,3594.036701,0,518.4,16.105914,189.648605,20.203448,27,2.585172,17.851858,0,0,0,0,0,0,0,273.772733,16.48365,0,10,'202210','2022-10-01');</v>
      </c>
    </row>
    <row r="1739" spans="1:36" x14ac:dyDescent="0.2">
      <c r="A1739" s="7" t="s">
        <v>117</v>
      </c>
      <c r="B1739" t="s">
        <v>188</v>
      </c>
      <c r="C1739" t="s">
        <v>191</v>
      </c>
      <c r="D1739">
        <v>2022</v>
      </c>
      <c r="E1739" t="s">
        <v>54</v>
      </c>
      <c r="F1739" s="5">
        <v>103.68000000000002</v>
      </c>
      <c r="G1739" t="s">
        <v>134</v>
      </c>
      <c r="H1739" s="5">
        <v>6220.8000000000011</v>
      </c>
      <c r="I1739" s="5">
        <v>4056.7451870937625</v>
      </c>
      <c r="J1739" s="5">
        <v>0</v>
      </c>
      <c r="K1739" s="5">
        <v>622.08000000000015</v>
      </c>
      <c r="L1739" s="5">
        <v>25.769462239239811</v>
      </c>
      <c r="M1739" s="5">
        <v>241.22976806722693</v>
      </c>
      <c r="N1739" s="5">
        <v>32.325517241379316</v>
      </c>
      <c r="O1739" s="5">
        <v>43.20000000000001</v>
      </c>
      <c r="P1739" s="5">
        <v>4.1362758620689668</v>
      </c>
      <c r="Q1739" s="5">
        <v>21.422229277362565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f t="shared" si="130"/>
        <v>368.68762981652259</v>
      </c>
      <c r="Z1739" s="5">
        <v>26.373839368484838</v>
      </c>
      <c r="AA1739" s="5">
        <v>0</v>
      </c>
      <c r="AB1739" s="5">
        <f>VLOOKUP($E1739,Parametros!$B$3:$F$14,2,FALSE)</f>
        <v>10</v>
      </c>
      <c r="AC1739" s="5" t="str">
        <f>VLOOKUP($E1739,Parametros!$B$3:$F$14,4,FALSE)</f>
        <v>202210</v>
      </c>
      <c r="AD1739" s="5" t="str">
        <f>VLOOKUP($E1739,Parametros!$B$3:$F$14,5,FALSE)</f>
        <v>2022-10-01</v>
      </c>
      <c r="AE1739" s="5">
        <v>0</v>
      </c>
      <c r="AF1739" t="s">
        <v>409</v>
      </c>
      <c r="AG1739" t="s">
        <v>417</v>
      </c>
      <c r="AH1739" s="40">
        <f t="shared" si="131"/>
        <v>1147.5177208504751</v>
      </c>
      <c r="AJ1739" t="str">
        <f t="shared" si="129"/>
        <v>INSERT INTO TABLA_PRESUPUESTO VALUES ('VSR','Cripton_China','14005143-17',2022,'Octubre',103.68,'USD',6220.8,4056.745187,0,622.08,25.769462,241.229768,32.325517,43.2,4.136276,21.422229,0,0,0,0,0,0,0,368.68763,26.373839,0,10,'202210','2022-10-01');</v>
      </c>
    </row>
    <row r="1740" spans="1:36" x14ac:dyDescent="0.2">
      <c r="A1740" s="7" t="s">
        <v>117</v>
      </c>
      <c r="B1740" t="s">
        <v>188</v>
      </c>
      <c r="C1740" t="s">
        <v>153</v>
      </c>
      <c r="D1740">
        <v>2022</v>
      </c>
      <c r="E1740" t="s">
        <v>54</v>
      </c>
      <c r="F1740" s="5">
        <v>129.60000000000002</v>
      </c>
      <c r="G1740" t="s">
        <v>134</v>
      </c>
      <c r="H1740" s="5">
        <v>7128.0000000000009</v>
      </c>
      <c r="I1740" s="5">
        <v>2624.5732049622575</v>
      </c>
      <c r="J1740" s="5">
        <v>0</v>
      </c>
      <c r="K1740" s="5">
        <v>712.80000000000018</v>
      </c>
      <c r="L1740" s="5">
        <v>32.211827799049765</v>
      </c>
      <c r="M1740" s="5">
        <v>282.09721008403363</v>
      </c>
      <c r="N1740" s="5">
        <v>40.406896551724152</v>
      </c>
      <c r="O1740" s="5">
        <v>54.000000000000007</v>
      </c>
      <c r="P1740" s="5">
        <v>5.1703448275862076</v>
      </c>
      <c r="Q1740" s="5">
        <v>24.54630438031127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f t="shared" si="130"/>
        <v>439.18805505426133</v>
      </c>
      <c r="Z1740" s="5">
        <v>32.967299210606043</v>
      </c>
      <c r="AA1740" s="5">
        <v>0</v>
      </c>
      <c r="AB1740" s="5">
        <f>VLOOKUP($E1740,Parametros!$B$3:$F$14,2,FALSE)</f>
        <v>10</v>
      </c>
      <c r="AC1740" s="5" t="str">
        <f>VLOOKUP($E1740,Parametros!$B$3:$F$14,4,FALSE)</f>
        <v>202210</v>
      </c>
      <c r="AD1740" s="5" t="str">
        <f>VLOOKUP($E1740,Parametros!$B$3:$F$14,5,FALSE)</f>
        <v>2022-10-01</v>
      </c>
      <c r="AE1740" s="5">
        <v>0</v>
      </c>
      <c r="AF1740" t="s">
        <v>409</v>
      </c>
      <c r="AG1740" t="s">
        <v>417</v>
      </c>
      <c r="AH1740" s="40">
        <f t="shared" si="131"/>
        <v>3319.2269121844324</v>
      </c>
      <c r="AJ1740" t="str">
        <f t="shared" si="129"/>
        <v>INSERT INTO TABLA_PRESUPUESTO VALUES ('VSR','Cripton_China','14005087-20',2022,'Octubre',129.6,'USD',7128,2624.573205,0,712.8,32.211828,282.09721,40.406897,54,5.170345,24.546304,0,0,0,0,0,0,0,439.188055,32.967299,0,10,'202210','2022-10-01');</v>
      </c>
    </row>
    <row r="1741" spans="1:36" x14ac:dyDescent="0.2">
      <c r="A1741" s="7" t="s">
        <v>117</v>
      </c>
      <c r="B1741" t="s">
        <v>188</v>
      </c>
      <c r="C1741" t="s">
        <v>122</v>
      </c>
      <c r="D1741">
        <v>2022</v>
      </c>
      <c r="E1741" t="s">
        <v>54</v>
      </c>
      <c r="F1741" s="5">
        <v>12.960000000000003</v>
      </c>
      <c r="G1741" t="s">
        <v>134</v>
      </c>
      <c r="H1741" s="5">
        <v>1555.2000000000003</v>
      </c>
      <c r="I1741" s="5">
        <v>748.76762116632869</v>
      </c>
      <c r="J1741" s="5">
        <v>0</v>
      </c>
      <c r="K1741" s="5">
        <v>155.52000000000004</v>
      </c>
      <c r="L1741" s="5">
        <v>3.2211827799049764</v>
      </c>
      <c r="M1741" s="5">
        <v>53.481721008403376</v>
      </c>
      <c r="N1741" s="5">
        <v>4.0406896551724145</v>
      </c>
      <c r="O1741" s="5">
        <v>5.4000000000000012</v>
      </c>
      <c r="P1741" s="5">
        <v>0.51703448275862085</v>
      </c>
      <c r="Q1741" s="5">
        <v>5.3555573193406412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f t="shared" si="130"/>
        <v>72.091732386735657</v>
      </c>
      <c r="Z1741" s="5">
        <v>3.2967299210606047</v>
      </c>
      <c r="AA1741" s="5">
        <v>0</v>
      </c>
      <c r="AB1741" s="5">
        <f>VLOOKUP($E1741,Parametros!$B$3:$F$14,2,FALSE)</f>
        <v>10</v>
      </c>
      <c r="AC1741" s="5" t="str">
        <f>VLOOKUP($E1741,Parametros!$B$3:$F$14,4,FALSE)</f>
        <v>202210</v>
      </c>
      <c r="AD1741" s="5" t="str">
        <f>VLOOKUP($E1741,Parametros!$B$3:$F$14,5,FALSE)</f>
        <v>2022-10-01</v>
      </c>
      <c r="AE1741" s="5">
        <v>0</v>
      </c>
      <c r="AF1741" t="s">
        <v>409</v>
      </c>
      <c r="AG1741" t="s">
        <v>417</v>
      </c>
      <c r="AH1741" s="40">
        <f t="shared" si="131"/>
        <v>575.59946366703082</v>
      </c>
      <c r="AJ1741" t="str">
        <f t="shared" si="129"/>
        <v>INSERT INTO TABLA_PRESUPUESTO VALUES ('VSR','Cripton_China','14005080-18',2022,'Octubre',12.96,'USD',1555.2,748.767621,0,155.52,3.221183,53.481721,4.04069,5.4,0.517034,5.355557,0,0,0,0,0,0,0,72.091732,3.29673,0,10,'202210','2022-10-01');</v>
      </c>
    </row>
    <row r="1742" spans="1:36" x14ac:dyDescent="0.2">
      <c r="A1742" s="7" t="s">
        <v>117</v>
      </c>
      <c r="B1742" t="s">
        <v>188</v>
      </c>
      <c r="C1742" t="s">
        <v>144</v>
      </c>
      <c r="D1742">
        <v>2022</v>
      </c>
      <c r="E1742" t="s">
        <v>54</v>
      </c>
      <c r="F1742" s="5">
        <v>12.960000000000003</v>
      </c>
      <c r="G1742" t="s">
        <v>134</v>
      </c>
      <c r="H1742" s="5">
        <v>1555.2000000000003</v>
      </c>
      <c r="I1742" s="5">
        <v>1256.0327893370165</v>
      </c>
      <c r="J1742" s="5">
        <v>0</v>
      </c>
      <c r="K1742" s="5">
        <v>155.52000000000004</v>
      </c>
      <c r="L1742" s="5">
        <v>3.2211827799049764</v>
      </c>
      <c r="M1742" s="5">
        <v>53.481721008403376</v>
      </c>
      <c r="N1742" s="5">
        <v>4.0406896551724145</v>
      </c>
      <c r="O1742" s="5">
        <v>5.4000000000000012</v>
      </c>
      <c r="P1742" s="5">
        <v>0.51703448275862085</v>
      </c>
      <c r="Q1742" s="5">
        <v>5.3555573193406412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f t="shared" si="130"/>
        <v>72.091732386735657</v>
      </c>
      <c r="Z1742" s="5">
        <v>3.2967299210606047</v>
      </c>
      <c r="AA1742" s="5">
        <v>0</v>
      </c>
      <c r="AB1742" s="5">
        <f>VLOOKUP($E1742,Parametros!$B$3:$F$14,2,FALSE)</f>
        <v>10</v>
      </c>
      <c r="AC1742" s="5" t="str">
        <f>VLOOKUP($E1742,Parametros!$B$3:$F$14,4,FALSE)</f>
        <v>202210</v>
      </c>
      <c r="AD1742" s="5" t="str">
        <f>VLOOKUP($E1742,Parametros!$B$3:$F$14,5,FALSE)</f>
        <v>2022-10-01</v>
      </c>
      <c r="AE1742" s="5">
        <v>1.4210854715202004E-13</v>
      </c>
      <c r="AF1742" t="s">
        <v>409</v>
      </c>
      <c r="AG1742" t="s">
        <v>417</v>
      </c>
      <c r="AH1742" s="40">
        <f t="shared" si="131"/>
        <v>68.334295496343032</v>
      </c>
      <c r="AJ1742" t="str">
        <f t="shared" si="129"/>
        <v>INSERT INTO TABLA_PRESUPUESTO VALUES ('VSR','Cripton_China','14004879-18',2022,'Octubre',12.96,'USD',1555.2,1256.032789,0,155.52,3.221183,53.481721,4.04069,5.4,0.517034,5.355557,0,0,0,0,0,0,0,72.091732,3.29673,0,10,'202210','2022-10-01');</v>
      </c>
    </row>
    <row r="1743" spans="1:36" x14ac:dyDescent="0.2">
      <c r="A1743" s="7" t="s">
        <v>117</v>
      </c>
      <c r="B1743" t="s">
        <v>188</v>
      </c>
      <c r="C1743" t="s">
        <v>192</v>
      </c>
      <c r="D1743">
        <v>2022</v>
      </c>
      <c r="E1743" t="s">
        <v>54</v>
      </c>
      <c r="F1743" s="5">
        <v>648.00000000000011</v>
      </c>
      <c r="G1743" t="s">
        <v>134</v>
      </c>
      <c r="H1743" s="5">
        <v>25920.000000000004</v>
      </c>
      <c r="I1743" s="5">
        <v>10171.358729633565</v>
      </c>
      <c r="J1743" s="5">
        <v>0</v>
      </c>
      <c r="K1743" s="5">
        <v>2592.0000000000005</v>
      </c>
      <c r="L1743" s="5">
        <v>161.05913899524882</v>
      </c>
      <c r="M1743" s="5">
        <v>1118.8860504201682</v>
      </c>
      <c r="N1743" s="5">
        <v>202.03448275862073</v>
      </c>
      <c r="O1743" s="5">
        <v>270.00000000000006</v>
      </c>
      <c r="P1743" s="5">
        <v>25.85172413793104</v>
      </c>
      <c r="Q1743" s="5">
        <v>89.259288655677338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f t="shared" si="130"/>
        <v>1870.8680420254277</v>
      </c>
      <c r="Z1743" s="5">
        <v>164.83649605303023</v>
      </c>
      <c r="AA1743" s="5">
        <v>0</v>
      </c>
      <c r="AB1743" s="5">
        <f>VLOOKUP($E1743,Parametros!$B$3:$F$14,2,FALSE)</f>
        <v>10</v>
      </c>
      <c r="AC1743" s="5" t="str">
        <f>VLOOKUP($E1743,Parametros!$B$3:$F$14,4,FALSE)</f>
        <v>202210</v>
      </c>
      <c r="AD1743" s="5" t="str">
        <f>VLOOKUP($E1743,Parametros!$B$3:$F$14,5,FALSE)</f>
        <v>2022-10-01</v>
      </c>
      <c r="AE1743" s="5">
        <v>0</v>
      </c>
      <c r="AF1743" t="s">
        <v>409</v>
      </c>
      <c r="AG1743" t="s">
        <v>417</v>
      </c>
      <c r="AH1743" s="40">
        <f t="shared" si="131"/>
        <v>11124.714089345762</v>
      </c>
      <c r="AJ1743" t="str">
        <f t="shared" si="129"/>
        <v>INSERT INTO TABLA_PRESUPUESTO VALUES ('VSR','Cripton_China','14005089-20',2022,'Octubre',648,'USD',25920,10171.35873,0,2592,161.059139,1118.88605,202.034483,270,25.851724,89.259289,0,0,0,0,0,0,0,1870.868042,164.836496,0,10,'202210','2022-10-01');</v>
      </c>
    </row>
    <row r="1744" spans="1:36" x14ac:dyDescent="0.2">
      <c r="A1744" s="7" t="s">
        <v>117</v>
      </c>
      <c r="B1744" t="s">
        <v>188</v>
      </c>
      <c r="C1744" t="s">
        <v>159</v>
      </c>
      <c r="D1744">
        <v>2022</v>
      </c>
      <c r="E1744" t="s">
        <v>54</v>
      </c>
      <c r="F1744" s="5">
        <v>103.68000000000002</v>
      </c>
      <c r="G1744" t="s">
        <v>134</v>
      </c>
      <c r="H1744" s="5">
        <v>7257.6000000000013</v>
      </c>
      <c r="I1744" s="5">
        <v>3320.0446104354955</v>
      </c>
      <c r="J1744" s="5">
        <v>0</v>
      </c>
      <c r="K1744" s="5">
        <v>725.7600000000001</v>
      </c>
      <c r="L1744" s="5">
        <v>25.769462239239811</v>
      </c>
      <c r="M1744" s="5">
        <v>272.33376806722697</v>
      </c>
      <c r="N1744" s="5">
        <v>32.325517241379316</v>
      </c>
      <c r="O1744" s="5">
        <v>43.20000000000001</v>
      </c>
      <c r="P1744" s="5">
        <v>4.1362758620689668</v>
      </c>
      <c r="Q1744" s="5">
        <v>24.992600823589658</v>
      </c>
      <c r="R1744" s="5">
        <v>0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f t="shared" si="130"/>
        <v>403.36200136274971</v>
      </c>
      <c r="Z1744" s="5">
        <v>26.373839368484838</v>
      </c>
      <c r="AA1744" s="5">
        <v>0</v>
      </c>
      <c r="AB1744" s="5">
        <f>VLOOKUP($E1744,Parametros!$B$3:$F$14,2,FALSE)</f>
        <v>10</v>
      </c>
      <c r="AC1744" s="5" t="str">
        <f>VLOOKUP($E1744,Parametros!$B$3:$F$14,4,FALSE)</f>
        <v>202210</v>
      </c>
      <c r="AD1744" s="5" t="str">
        <f>VLOOKUP($E1744,Parametros!$B$3:$F$14,5,FALSE)</f>
        <v>2022-10-01</v>
      </c>
      <c r="AE1744" s="5">
        <v>0</v>
      </c>
      <c r="AF1744" t="s">
        <v>409</v>
      </c>
      <c r="AG1744" t="s">
        <v>417</v>
      </c>
      <c r="AH1744" s="40">
        <f t="shared" si="131"/>
        <v>2782.6639259625167</v>
      </c>
      <c r="AJ1744" t="str">
        <f t="shared" si="129"/>
        <v>INSERT INTO TABLA_PRESUPUESTO VALUES ('VSR','Cripton_China','14005043-17',2022,'Octubre',103.68,'USD',7257.6,3320.04461,0,725.76,25.769462,272.333768,32.325517,43.2,4.136276,24.992601,0,0,0,0,0,0,0,403.362001,26.373839,0,10,'202210','2022-10-01');</v>
      </c>
    </row>
    <row r="1745" spans="1:36" x14ac:dyDescent="0.2">
      <c r="A1745" s="7" t="s">
        <v>117</v>
      </c>
      <c r="B1745" t="s">
        <v>102</v>
      </c>
      <c r="C1745" t="s">
        <v>138</v>
      </c>
      <c r="D1745">
        <v>2022</v>
      </c>
      <c r="E1745" t="s">
        <v>54</v>
      </c>
      <c r="F1745" s="5">
        <v>31.5</v>
      </c>
      <c r="G1745" t="s">
        <v>134</v>
      </c>
      <c r="H1745" s="5">
        <v>2835</v>
      </c>
      <c r="I1745" s="5">
        <v>2306.8681658263754</v>
      </c>
      <c r="J1745" s="5">
        <v>0</v>
      </c>
      <c r="K1745" s="5">
        <v>212.625</v>
      </c>
      <c r="L1745" s="5">
        <v>7.8292637011579274</v>
      </c>
      <c r="M1745" s="5">
        <v>18.547088495575217</v>
      </c>
      <c r="N1745" s="5">
        <v>12.491776315789476</v>
      </c>
      <c r="O1745" s="5">
        <v>16.694078947368421</v>
      </c>
      <c r="P1745" s="5">
        <v>1.5984100877192984</v>
      </c>
      <c r="Q1745" s="5">
        <v>9.7627346967147073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f t="shared" si="130"/>
        <v>67.106973767967204</v>
      </c>
      <c r="Z1745" s="5">
        <v>8.0128852248000797</v>
      </c>
      <c r="AA1745" s="5">
        <v>0</v>
      </c>
      <c r="AB1745" s="5">
        <f>VLOOKUP($E1745,Parametros!$B$3:$F$14,2,FALSE)</f>
        <v>10</v>
      </c>
      <c r="AC1745" s="5" t="str">
        <f>VLOOKUP($E1745,Parametros!$B$3:$F$14,4,FALSE)</f>
        <v>202210</v>
      </c>
      <c r="AD1745" s="5" t="str">
        <f>VLOOKUP($E1745,Parametros!$B$3:$F$14,5,FALSE)</f>
        <v>2022-10-01</v>
      </c>
      <c r="AE1745" s="5">
        <v>0</v>
      </c>
      <c r="AF1745" t="s">
        <v>409</v>
      </c>
      <c r="AG1745" t="s">
        <v>420</v>
      </c>
      <c r="AH1745" s="40">
        <f t="shared" si="131"/>
        <v>240.57059670449945</v>
      </c>
      <c r="AJ1745" t="str">
        <f t="shared" si="129"/>
        <v>INSERT INTO TABLA_PRESUPUESTO VALUES ('VSR','80218-C','14004965-17',2022,'Octubre',31.5,'USD',2835,2306.868166,0,212.625,7.829264,18.547088,12.491776,16.694079,1.59841,9.762735,0,0,0,0,0,0,0,67.106974,8.012885,0,10,'202210','2022-10-01');</v>
      </c>
    </row>
    <row r="1746" spans="1:36" x14ac:dyDescent="0.2">
      <c r="A1746" s="7" t="s">
        <v>117</v>
      </c>
      <c r="B1746" t="s">
        <v>102</v>
      </c>
      <c r="C1746" t="s">
        <v>199</v>
      </c>
      <c r="D1746">
        <v>2022</v>
      </c>
      <c r="E1746" t="s">
        <v>54</v>
      </c>
      <c r="F1746" s="5">
        <v>67.5</v>
      </c>
      <c r="G1746" t="s">
        <v>134</v>
      </c>
      <c r="H1746" s="5">
        <v>2700</v>
      </c>
      <c r="I1746" s="5">
        <v>1338.4880216752094</v>
      </c>
      <c r="J1746" s="5">
        <v>0</v>
      </c>
      <c r="K1746" s="5">
        <v>202.5</v>
      </c>
      <c r="L1746" s="5">
        <v>16.776993645338415</v>
      </c>
      <c r="M1746" s="5">
        <v>39.743761061946898</v>
      </c>
      <c r="N1746" s="5">
        <v>26.768092105263158</v>
      </c>
      <c r="O1746" s="5">
        <v>35.773026315789473</v>
      </c>
      <c r="P1746" s="5">
        <v>3.4251644736842106</v>
      </c>
      <c r="Q1746" s="5">
        <v>9.2978425682997212</v>
      </c>
      <c r="R1746" s="5">
        <v>0</v>
      </c>
      <c r="S1746" s="5">
        <v>0</v>
      </c>
      <c r="T1746" s="5"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f t="shared" si="130"/>
        <v>132.17835486384078</v>
      </c>
      <c r="Z1746" s="5">
        <v>17.170468338857312</v>
      </c>
      <c r="AA1746" s="5">
        <v>0</v>
      </c>
      <c r="AB1746" s="5">
        <f>VLOOKUP($E1746,Parametros!$B$3:$F$14,2,FALSE)</f>
        <v>10</v>
      </c>
      <c r="AC1746" s="5" t="str">
        <f>VLOOKUP($E1746,Parametros!$B$3:$F$14,4,FALSE)</f>
        <v>202210</v>
      </c>
      <c r="AD1746" s="5" t="str">
        <f>VLOOKUP($E1746,Parametros!$B$3:$F$14,5,FALSE)</f>
        <v>2022-10-01</v>
      </c>
      <c r="AE1746" s="5">
        <v>0</v>
      </c>
      <c r="AF1746" t="s">
        <v>409</v>
      </c>
      <c r="AG1746" t="s">
        <v>420</v>
      </c>
      <c r="AH1746" s="40">
        <f t="shared" si="131"/>
        <v>1010.0566298156114</v>
      </c>
      <c r="AJ1746" t="str">
        <f t="shared" si="129"/>
        <v>INSERT INTO TABLA_PRESUPUESTO VALUES ('VSR','80218-C','14004975-20',2022,'Octubre',67.5,'USD',2700,1338.488022,0,202.5,16.776994,39.743761,26.768092,35.773026,3.425164,9.297843,0,0,0,0,0,0,0,132.178355,17.170468,0,10,'202210','2022-10-01');</v>
      </c>
    </row>
    <row r="1747" spans="1:36" x14ac:dyDescent="0.2">
      <c r="A1747" s="7" t="s">
        <v>117</v>
      </c>
      <c r="B1747" t="s">
        <v>102</v>
      </c>
      <c r="C1747" t="s">
        <v>200</v>
      </c>
      <c r="D1747">
        <v>2022</v>
      </c>
      <c r="E1747" t="s">
        <v>54</v>
      </c>
      <c r="F1747" s="5">
        <v>45</v>
      </c>
      <c r="G1747" t="s">
        <v>134</v>
      </c>
      <c r="H1747" s="5">
        <v>1800</v>
      </c>
      <c r="I1747" s="5">
        <v>833.10155455445226</v>
      </c>
      <c r="J1747" s="5">
        <v>0</v>
      </c>
      <c r="K1747" s="5">
        <v>135</v>
      </c>
      <c r="L1747" s="5">
        <v>11.184662430225611</v>
      </c>
      <c r="M1747" s="5">
        <v>26.495840707964597</v>
      </c>
      <c r="N1747" s="5">
        <v>17.845394736842106</v>
      </c>
      <c r="O1747" s="5">
        <v>23.848684210526315</v>
      </c>
      <c r="P1747" s="5">
        <v>2.2834429824561404</v>
      </c>
      <c r="Q1747" s="5">
        <v>6.1985617121998144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f t="shared" si="130"/>
        <v>88.118903242560506</v>
      </c>
      <c r="Z1747" s="5">
        <v>11.446978892571542</v>
      </c>
      <c r="AA1747" s="5">
        <v>0</v>
      </c>
      <c r="AB1747" s="5">
        <f>VLOOKUP($E1747,Parametros!$B$3:$F$14,2,FALSE)</f>
        <v>10</v>
      </c>
      <c r="AC1747" s="5" t="str">
        <f>VLOOKUP($E1747,Parametros!$B$3:$F$14,4,FALSE)</f>
        <v>202210</v>
      </c>
      <c r="AD1747" s="5" t="str">
        <f>VLOOKUP($E1747,Parametros!$B$3:$F$14,5,FALSE)</f>
        <v>2022-10-01</v>
      </c>
      <c r="AE1747" s="5">
        <v>0</v>
      </c>
      <c r="AF1747" t="s">
        <v>409</v>
      </c>
      <c r="AG1747" t="s">
        <v>420</v>
      </c>
      <c r="AH1747" s="40">
        <f t="shared" si="131"/>
        <v>732.59487977276183</v>
      </c>
      <c r="AJ1747" t="str">
        <f t="shared" si="129"/>
        <v>INSERT INTO TABLA_PRESUPUESTO VALUES ('VSR','80218-C','14004977-19',2022,'Octubre',45,'USD',1800,833.101555,0,135,11.184662,26.495841,17.845395,23.848684,2.283443,6.198562,0,0,0,0,0,0,0,88.118903,11.446979,0,10,'202210','2022-10-01');</v>
      </c>
    </row>
    <row r="1748" spans="1:36" x14ac:dyDescent="0.2">
      <c r="A1748" s="7" t="s">
        <v>117</v>
      </c>
      <c r="B1748" t="s">
        <v>102</v>
      </c>
      <c r="C1748" t="s">
        <v>201</v>
      </c>
      <c r="D1748">
        <v>2022</v>
      </c>
      <c r="E1748" t="s">
        <v>54</v>
      </c>
      <c r="F1748" s="5">
        <v>45</v>
      </c>
      <c r="G1748" t="s">
        <v>134</v>
      </c>
      <c r="H1748" s="5">
        <v>1800</v>
      </c>
      <c r="I1748" s="5">
        <v>732.51988644962557</v>
      </c>
      <c r="J1748" s="5">
        <v>0</v>
      </c>
      <c r="K1748" s="5">
        <v>135</v>
      </c>
      <c r="L1748" s="5">
        <v>11.184662430225611</v>
      </c>
      <c r="M1748" s="5">
        <v>26.495840707964597</v>
      </c>
      <c r="N1748" s="5">
        <v>17.845394736842106</v>
      </c>
      <c r="O1748" s="5">
        <v>23.848684210526315</v>
      </c>
      <c r="P1748" s="5">
        <v>2.2834429824561404</v>
      </c>
      <c r="Q1748" s="5">
        <v>6.1985617121998144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f t="shared" si="130"/>
        <v>88.118903242560506</v>
      </c>
      <c r="Z1748" s="5">
        <v>11.446978892571542</v>
      </c>
      <c r="AA1748" s="5">
        <v>0</v>
      </c>
      <c r="AB1748" s="5">
        <f>VLOOKUP($E1748,Parametros!$B$3:$F$14,2,FALSE)</f>
        <v>10</v>
      </c>
      <c r="AC1748" s="5" t="str">
        <f>VLOOKUP($E1748,Parametros!$B$3:$F$14,4,FALSE)</f>
        <v>202210</v>
      </c>
      <c r="AD1748" s="5" t="str">
        <f>VLOOKUP($E1748,Parametros!$B$3:$F$14,5,FALSE)</f>
        <v>2022-10-01</v>
      </c>
      <c r="AE1748" s="5">
        <v>0</v>
      </c>
      <c r="AF1748" t="s">
        <v>409</v>
      </c>
      <c r="AG1748" t="s">
        <v>420</v>
      </c>
      <c r="AH1748" s="40">
        <f t="shared" si="131"/>
        <v>833.1765478775884</v>
      </c>
      <c r="AJ1748" t="str">
        <f t="shared" si="129"/>
        <v>INSERT INTO TABLA_PRESUPUESTO VALUES ('VSR','80218-C','14004800-20',2022,'Octubre',45,'USD',1800,732.519886,0,135,11.184662,26.495841,17.845395,23.848684,2.283443,6.198562,0,0,0,0,0,0,0,88.118903,11.446979,0,10,'202210','2022-10-01');</v>
      </c>
    </row>
    <row r="1749" spans="1:36" x14ac:dyDescent="0.2">
      <c r="A1749" s="7" t="s">
        <v>117</v>
      </c>
      <c r="B1749" t="s">
        <v>102</v>
      </c>
      <c r="C1749" t="s">
        <v>142</v>
      </c>
      <c r="D1749">
        <v>2022</v>
      </c>
      <c r="E1749" t="s">
        <v>54</v>
      </c>
      <c r="F1749" s="5">
        <v>90</v>
      </c>
      <c r="G1749" t="s">
        <v>134</v>
      </c>
      <c r="H1749" s="5">
        <v>2700</v>
      </c>
      <c r="I1749" s="5">
        <v>1420.3436476217803</v>
      </c>
      <c r="J1749" s="5">
        <v>0</v>
      </c>
      <c r="K1749" s="5">
        <v>202.5</v>
      </c>
      <c r="L1749" s="5">
        <v>22.369324860451222</v>
      </c>
      <c r="M1749" s="5">
        <v>52.991681415929193</v>
      </c>
      <c r="N1749" s="5">
        <v>35.690789473684212</v>
      </c>
      <c r="O1749" s="5">
        <v>47.69736842105263</v>
      </c>
      <c r="P1749" s="5">
        <v>4.5668859649122808</v>
      </c>
      <c r="Q1749" s="5">
        <v>9.2978425682997212</v>
      </c>
      <c r="R1749" s="5">
        <v>0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f t="shared" si="130"/>
        <v>173.1385256290211</v>
      </c>
      <c r="Z1749" s="5">
        <v>22.893957785143083</v>
      </c>
      <c r="AA1749" s="5">
        <v>0</v>
      </c>
      <c r="AB1749" s="5">
        <f>VLOOKUP($E1749,Parametros!$B$3:$F$14,2,FALSE)</f>
        <v>10</v>
      </c>
      <c r="AC1749" s="5" t="str">
        <f>VLOOKUP($E1749,Parametros!$B$3:$F$14,4,FALSE)</f>
        <v>202210</v>
      </c>
      <c r="AD1749" s="5" t="str">
        <f>VLOOKUP($E1749,Parametros!$B$3:$F$14,5,FALSE)</f>
        <v>2022-10-01</v>
      </c>
      <c r="AE1749" s="5">
        <v>0</v>
      </c>
      <c r="AF1749" t="s">
        <v>409</v>
      </c>
      <c r="AG1749" t="s">
        <v>420</v>
      </c>
      <c r="AH1749" s="40">
        <f t="shared" si="131"/>
        <v>881.64850188874743</v>
      </c>
      <c r="AJ1749" t="str">
        <f t="shared" si="129"/>
        <v>INSERT INTO TABLA_PRESUPUESTO VALUES ('VSR','80218-C','14004971-20',2022,'Octubre',90,'USD',2700,1420.343648,0,202.5,22.369325,52.991681,35.690789,47.697368,4.566886,9.297843,0,0,0,0,0,0,0,173.138526,22.893958,0,10,'202210','2022-10-01');</v>
      </c>
    </row>
    <row r="1750" spans="1:36" x14ac:dyDescent="0.2">
      <c r="A1750" s="7" t="s">
        <v>117</v>
      </c>
      <c r="B1750" t="s">
        <v>102</v>
      </c>
      <c r="C1750" t="s">
        <v>202</v>
      </c>
      <c r="D1750">
        <v>2022</v>
      </c>
      <c r="E1750" t="s">
        <v>54</v>
      </c>
      <c r="F1750" s="5">
        <v>22.5</v>
      </c>
      <c r="G1750" t="s">
        <v>134</v>
      </c>
      <c r="H1750" s="5">
        <v>675</v>
      </c>
      <c r="I1750" s="5">
        <v>361.51085954780353</v>
      </c>
      <c r="J1750" s="5">
        <v>0</v>
      </c>
      <c r="K1750" s="5">
        <v>50.625</v>
      </c>
      <c r="L1750" s="5">
        <v>5.5923312151128055</v>
      </c>
      <c r="M1750" s="5">
        <v>13.247920353982298</v>
      </c>
      <c r="N1750" s="5">
        <v>8.9226973684210531</v>
      </c>
      <c r="O1750" s="5">
        <v>11.924342105263158</v>
      </c>
      <c r="P1750" s="5">
        <v>1.1417214912280702</v>
      </c>
      <c r="Q1750" s="5">
        <v>2.3244606420749303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f t="shared" si="130"/>
        <v>43.284631407255276</v>
      </c>
      <c r="Z1750" s="5">
        <v>5.7234894462857708</v>
      </c>
      <c r="AA1750" s="5">
        <v>0</v>
      </c>
      <c r="AB1750" s="5">
        <f>VLOOKUP($E1750,Parametros!$B$3:$F$14,2,FALSE)</f>
        <v>10</v>
      </c>
      <c r="AC1750" s="5" t="str">
        <f>VLOOKUP($E1750,Parametros!$B$3:$F$14,4,FALSE)</f>
        <v>202210</v>
      </c>
      <c r="AD1750" s="5" t="str">
        <f>VLOOKUP($E1750,Parametros!$B$3:$F$14,5,FALSE)</f>
        <v>2022-10-01</v>
      </c>
      <c r="AE1750" s="5">
        <v>0</v>
      </c>
      <c r="AF1750" t="s">
        <v>409</v>
      </c>
      <c r="AG1750" t="s">
        <v>420</v>
      </c>
      <c r="AH1750" s="40">
        <f t="shared" si="131"/>
        <v>213.9871778298284</v>
      </c>
      <c r="AJ1750" t="str">
        <f t="shared" si="129"/>
        <v>INSERT INTO TABLA_PRESUPUESTO VALUES ('VSR','80218-C','14004874-20',2022,'Octubre',22.5,'USD',675,361.51086,0,50.625,5.592331,13.24792,8.922697,11.924342,1.141721,2.324461,0,0,0,0,0,0,0,43.284631,5.723489,0,10,'202210','2022-10-01');</v>
      </c>
    </row>
    <row r="1751" spans="1:36" x14ac:dyDescent="0.2">
      <c r="A1751" s="7" t="s">
        <v>117</v>
      </c>
      <c r="B1751" t="s">
        <v>102</v>
      </c>
      <c r="C1751" t="s">
        <v>203</v>
      </c>
      <c r="D1751">
        <v>2022</v>
      </c>
      <c r="E1751" t="s">
        <v>54</v>
      </c>
      <c r="F1751" s="5">
        <v>22.5</v>
      </c>
      <c r="G1751" t="s">
        <v>134</v>
      </c>
      <c r="H1751" s="5">
        <v>675</v>
      </c>
      <c r="I1751" s="5">
        <v>392.92738740770722</v>
      </c>
      <c r="J1751" s="5">
        <v>0</v>
      </c>
      <c r="K1751" s="5">
        <v>51.749999999999993</v>
      </c>
      <c r="L1751" s="5">
        <v>5.5923312151128055</v>
      </c>
      <c r="M1751" s="5">
        <v>13.247920353982298</v>
      </c>
      <c r="N1751" s="5">
        <v>8.9226973684210531</v>
      </c>
      <c r="O1751" s="5">
        <v>11.924342105263158</v>
      </c>
      <c r="P1751" s="5">
        <v>1.1417214912280702</v>
      </c>
      <c r="Q1751" s="5">
        <v>2.3244606420749303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f t="shared" si="130"/>
        <v>43.284631407255276</v>
      </c>
      <c r="Z1751" s="5">
        <v>5.7234894462857708</v>
      </c>
      <c r="AA1751" s="5">
        <v>0</v>
      </c>
      <c r="AB1751" s="5">
        <f>VLOOKUP($E1751,Parametros!$B$3:$F$14,2,FALSE)</f>
        <v>10</v>
      </c>
      <c r="AC1751" s="5" t="str">
        <f>VLOOKUP($E1751,Parametros!$B$3:$F$14,4,FALSE)</f>
        <v>202210</v>
      </c>
      <c r="AD1751" s="5" t="str">
        <f>VLOOKUP($E1751,Parametros!$B$3:$F$14,5,FALSE)</f>
        <v>2022-10-01</v>
      </c>
      <c r="AE1751" s="5">
        <v>0</v>
      </c>
      <c r="AF1751" t="s">
        <v>409</v>
      </c>
      <c r="AG1751" t="s">
        <v>420</v>
      </c>
      <c r="AH1751" s="40">
        <f t="shared" si="131"/>
        <v>181.44564996992472</v>
      </c>
      <c r="AJ1751" t="str">
        <f t="shared" si="129"/>
        <v>INSERT INTO TABLA_PRESUPUESTO VALUES ('VSR','80218-C','14004875-20',2022,'Octubre',22.5,'USD',675,392.927387,0,51.75,5.592331,13.24792,8.922697,11.924342,1.141721,2.324461,0,0,0,0,0,0,0,43.284631,5.723489,0,10,'202210','2022-10-01');</v>
      </c>
    </row>
    <row r="1752" spans="1:36" x14ac:dyDescent="0.2">
      <c r="A1752" s="7" t="s">
        <v>117</v>
      </c>
      <c r="B1752" t="s">
        <v>205</v>
      </c>
      <c r="C1752" t="s">
        <v>133</v>
      </c>
      <c r="D1752">
        <v>2022</v>
      </c>
      <c r="E1752" t="s">
        <v>54</v>
      </c>
      <c r="F1752" s="5">
        <v>22.5</v>
      </c>
      <c r="G1752" t="s">
        <v>134</v>
      </c>
      <c r="H1752" s="5">
        <v>5400</v>
      </c>
      <c r="I1752" s="5">
        <v>1617.3249148769542</v>
      </c>
      <c r="J1752" s="5">
        <v>0</v>
      </c>
      <c r="K1752" s="5">
        <v>405</v>
      </c>
      <c r="L1752" s="5">
        <v>5.5923312151128055</v>
      </c>
      <c r="M1752" s="5">
        <v>9.7180327868852459</v>
      </c>
      <c r="N1752" s="5">
        <v>8.8451086956521738</v>
      </c>
      <c r="O1752" s="5">
        <v>11.820652173913041</v>
      </c>
      <c r="P1752" s="5">
        <v>1.1317934782608696</v>
      </c>
      <c r="Q1752" s="5">
        <v>18.595685136599442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f t="shared" si="130"/>
        <v>55.834761717596542</v>
      </c>
      <c r="Z1752" s="5">
        <v>5.7234894462857708</v>
      </c>
      <c r="AA1752" s="5">
        <v>0</v>
      </c>
      <c r="AB1752" s="5">
        <f>VLOOKUP($E1752,Parametros!$B$3:$F$14,2,FALSE)</f>
        <v>10</v>
      </c>
      <c r="AC1752" s="5" t="str">
        <f>VLOOKUP($E1752,Parametros!$B$3:$F$14,4,FALSE)</f>
        <v>202210</v>
      </c>
      <c r="AD1752" s="5" t="str">
        <f>VLOOKUP($E1752,Parametros!$B$3:$F$14,5,FALSE)</f>
        <v>2022-10-01</v>
      </c>
      <c r="AE1752" s="5">
        <v>0</v>
      </c>
      <c r="AF1752" t="s">
        <v>409</v>
      </c>
      <c r="AG1752" t="s">
        <v>421</v>
      </c>
      <c r="AH1752" s="40">
        <f t="shared" si="131"/>
        <v>3316.2479921903359</v>
      </c>
      <c r="AJ1752" t="str">
        <f t="shared" si="129"/>
        <v>INSERT INTO TABLA_PRESUPUESTO VALUES ('VSR','80225-C','14004807-18',2022,'Octubre',22.5,'USD',5400,1617.324915,0,405,5.592331,9.718033,8.845109,11.820652,1.131793,18.595685,0,0,0,0,0,0,0,55.834762,5.723489,0,10,'202210','2022-10-01');</v>
      </c>
    </row>
    <row r="1753" spans="1:36" x14ac:dyDescent="0.2">
      <c r="A1753" s="7" t="s">
        <v>117</v>
      </c>
      <c r="B1753" t="s">
        <v>205</v>
      </c>
      <c r="C1753" t="s">
        <v>138</v>
      </c>
      <c r="D1753">
        <v>2022</v>
      </c>
      <c r="E1753" t="s">
        <v>54</v>
      </c>
      <c r="F1753" s="5">
        <v>22.5</v>
      </c>
      <c r="G1753" t="s">
        <v>134</v>
      </c>
      <c r="H1753" s="5">
        <v>2250</v>
      </c>
      <c r="I1753" s="5">
        <v>1647.7629755902683</v>
      </c>
      <c r="J1753" s="5">
        <v>0</v>
      </c>
      <c r="K1753" s="5">
        <v>168.75</v>
      </c>
      <c r="L1753" s="5">
        <v>5.5923312151128055</v>
      </c>
      <c r="M1753" s="5">
        <v>9.7180327868852459</v>
      </c>
      <c r="N1753" s="5">
        <v>8.8451086956521738</v>
      </c>
      <c r="O1753" s="5">
        <v>11.820652173913041</v>
      </c>
      <c r="P1753" s="5">
        <v>1.1317934782608696</v>
      </c>
      <c r="Q1753" s="5">
        <v>7.7482021402497683</v>
      </c>
      <c r="R1753" s="5">
        <v>0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f t="shared" si="130"/>
        <v>44.987278721246867</v>
      </c>
      <c r="Z1753" s="5">
        <v>5.7234894462857708</v>
      </c>
      <c r="AA1753" s="5">
        <v>0</v>
      </c>
      <c r="AB1753" s="5">
        <f>VLOOKUP($E1753,Parametros!$B$3:$F$14,2,FALSE)</f>
        <v>10</v>
      </c>
      <c r="AC1753" s="5" t="str">
        <f>VLOOKUP($E1753,Parametros!$B$3:$F$14,4,FALSE)</f>
        <v>202210</v>
      </c>
      <c r="AD1753" s="5" t="str">
        <f>VLOOKUP($E1753,Parametros!$B$3:$F$14,5,FALSE)</f>
        <v>2022-10-01</v>
      </c>
      <c r="AE1753" s="5">
        <v>0</v>
      </c>
      <c r="AF1753" t="s">
        <v>409</v>
      </c>
      <c r="AG1753" t="s">
        <v>421</v>
      </c>
      <c r="AH1753" s="40">
        <f t="shared" si="131"/>
        <v>382.90741447337206</v>
      </c>
      <c r="AJ1753" t="str">
        <f t="shared" si="129"/>
        <v>INSERT INTO TABLA_PRESUPUESTO VALUES ('VSR','80225-C','14004965-17',2022,'Octubre',22.5,'USD',2250,1647.762976,0,168.75,5.592331,9.718033,8.845109,11.820652,1.131793,7.748202,0,0,0,0,0,0,0,44.987279,5.723489,0,10,'202210','2022-10-01');</v>
      </c>
    </row>
    <row r="1754" spans="1:36" x14ac:dyDescent="0.2">
      <c r="A1754" s="7" t="s">
        <v>117</v>
      </c>
      <c r="B1754" t="s">
        <v>205</v>
      </c>
      <c r="C1754" t="s">
        <v>206</v>
      </c>
      <c r="D1754">
        <v>2022</v>
      </c>
      <c r="E1754" t="s">
        <v>54</v>
      </c>
      <c r="F1754" s="5">
        <v>135</v>
      </c>
      <c r="G1754" t="s">
        <v>134</v>
      </c>
      <c r="H1754" s="5">
        <v>5670</v>
      </c>
      <c r="I1754" s="5">
        <v>2947.2748433599613</v>
      </c>
      <c r="J1754" s="5">
        <v>0</v>
      </c>
      <c r="K1754" s="5">
        <v>0</v>
      </c>
      <c r="L1754" s="5">
        <v>0</v>
      </c>
      <c r="M1754" s="5">
        <v>58.308196721311475</v>
      </c>
      <c r="N1754" s="5">
        <v>53.070652173913032</v>
      </c>
      <c r="O1754" s="5">
        <v>70.923913043478251</v>
      </c>
      <c r="P1754" s="5">
        <v>6.7907608695652177</v>
      </c>
      <c r="Q1754" s="5">
        <v>19.525469393429415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f t="shared" si="130"/>
        <v>242.95992887941199</v>
      </c>
      <c r="Z1754" s="5">
        <v>34.340936677714623</v>
      </c>
      <c r="AA1754" s="5">
        <v>0</v>
      </c>
      <c r="AB1754" s="5">
        <f>VLOOKUP($E1754,Parametros!$B$3:$F$14,2,FALSE)</f>
        <v>10</v>
      </c>
      <c r="AC1754" s="5" t="str">
        <f>VLOOKUP($E1754,Parametros!$B$3:$F$14,4,FALSE)</f>
        <v>202210</v>
      </c>
      <c r="AD1754" s="5" t="str">
        <f>VLOOKUP($E1754,Parametros!$B$3:$F$14,5,FALSE)</f>
        <v>2022-10-01</v>
      </c>
      <c r="AE1754" s="5">
        <v>0</v>
      </c>
      <c r="AF1754" t="s">
        <v>409</v>
      </c>
      <c r="AG1754" t="s">
        <v>421</v>
      </c>
      <c r="AH1754" s="40">
        <f t="shared" si="131"/>
        <v>2479.7652277606271</v>
      </c>
      <c r="AJ1754" t="str">
        <f t="shared" si="129"/>
        <v>INSERT INTO TABLA_PRESUPUESTO VALUES ('VSR','80225-C','14004882-20',2022,'Octubre',135,'USD',5670,2947.274843,0,0,0,58.308197,53.070652,70.923913,6.790761,19.525469,0,0,0,0,0,0,0,242.959929,34.340937,0,10,'202210','2022-10-01');</v>
      </c>
    </row>
    <row r="1755" spans="1:36" x14ac:dyDescent="0.2">
      <c r="A1755" s="7" t="s">
        <v>117</v>
      </c>
      <c r="B1755" t="s">
        <v>205</v>
      </c>
      <c r="C1755" t="s">
        <v>207</v>
      </c>
      <c r="D1755">
        <v>2022</v>
      </c>
      <c r="E1755" t="s">
        <v>54</v>
      </c>
      <c r="F1755" s="5">
        <v>720</v>
      </c>
      <c r="G1755" t="s">
        <v>134</v>
      </c>
      <c r="H1755" s="5">
        <v>18720</v>
      </c>
      <c r="I1755" s="5">
        <v>12248.56217502899</v>
      </c>
      <c r="J1755" s="5">
        <v>0</v>
      </c>
      <c r="K1755" s="5">
        <v>0</v>
      </c>
      <c r="L1755" s="5">
        <v>0</v>
      </c>
      <c r="M1755" s="5">
        <v>310.97704918032787</v>
      </c>
      <c r="N1755" s="5">
        <v>283.04347826086956</v>
      </c>
      <c r="O1755" s="5">
        <v>378.26086956521732</v>
      </c>
      <c r="P1755" s="5">
        <v>36.217391304347828</v>
      </c>
      <c r="Q1755" s="5">
        <v>64.465041806878077</v>
      </c>
      <c r="R1755" s="5">
        <v>0</v>
      </c>
      <c r="S1755" s="5">
        <v>0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f t="shared" si="130"/>
        <v>1256.1154923987854</v>
      </c>
      <c r="Z1755" s="5">
        <v>183.15166228114467</v>
      </c>
      <c r="AA1755" s="5">
        <v>0</v>
      </c>
      <c r="AB1755" s="5">
        <f>VLOOKUP($E1755,Parametros!$B$3:$F$14,2,FALSE)</f>
        <v>10</v>
      </c>
      <c r="AC1755" s="5" t="str">
        <f>VLOOKUP($E1755,Parametros!$B$3:$F$14,4,FALSE)</f>
        <v>202210</v>
      </c>
      <c r="AD1755" s="5" t="str">
        <f>VLOOKUP($E1755,Parametros!$B$3:$F$14,5,FALSE)</f>
        <v>2022-10-01</v>
      </c>
      <c r="AE1755" s="5">
        <v>0</v>
      </c>
      <c r="AF1755" t="s">
        <v>409</v>
      </c>
      <c r="AG1755" t="s">
        <v>421</v>
      </c>
      <c r="AH1755" s="40">
        <f t="shared" si="131"/>
        <v>5215.3223325722229</v>
      </c>
      <c r="AJ1755" t="str">
        <f t="shared" si="129"/>
        <v>INSERT INTO TABLA_PRESUPUESTO VALUES ('VSR','80225-C','14004880-20',2022,'Octubre',720,'USD',18720,12248.562175,0,0,0,310.977049,283.043478,378.26087,36.217391,64.465042,0,0,0,0,0,0,0,1256.115492,183.151662,0,10,'202210','2022-10-01');</v>
      </c>
    </row>
    <row r="1756" spans="1:36" x14ac:dyDescent="0.2">
      <c r="A1756" s="7" t="s">
        <v>117</v>
      </c>
      <c r="B1756" t="s">
        <v>205</v>
      </c>
      <c r="C1756" t="s">
        <v>208</v>
      </c>
      <c r="D1756">
        <v>2022</v>
      </c>
      <c r="E1756" t="s">
        <v>54</v>
      </c>
      <c r="F1756" s="5">
        <v>135</v>
      </c>
      <c r="G1756" t="s">
        <v>134</v>
      </c>
      <c r="H1756" s="5">
        <v>3510</v>
      </c>
      <c r="I1756" s="5">
        <v>2352.927597996968</v>
      </c>
      <c r="J1756" s="5">
        <v>0</v>
      </c>
      <c r="K1756" s="5">
        <v>0</v>
      </c>
      <c r="L1756" s="5">
        <v>0</v>
      </c>
      <c r="M1756" s="5">
        <v>58.308196721311475</v>
      </c>
      <c r="N1756" s="5">
        <v>53.070652173913032</v>
      </c>
      <c r="O1756" s="5">
        <v>70.923913043478251</v>
      </c>
      <c r="P1756" s="5">
        <v>6.7907608695652177</v>
      </c>
      <c r="Q1756" s="5">
        <v>12.087195338789639</v>
      </c>
      <c r="R1756" s="5">
        <v>0</v>
      </c>
      <c r="S1756" s="5">
        <v>0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f t="shared" si="130"/>
        <v>235.52165482477221</v>
      </c>
      <c r="Z1756" s="5">
        <v>34.340936677714623</v>
      </c>
      <c r="AA1756" s="5">
        <v>0</v>
      </c>
      <c r="AB1756" s="5">
        <f>VLOOKUP($E1756,Parametros!$B$3:$F$14,2,FALSE)</f>
        <v>10</v>
      </c>
      <c r="AC1756" s="5" t="str">
        <f>VLOOKUP($E1756,Parametros!$B$3:$F$14,4,FALSE)</f>
        <v>202210</v>
      </c>
      <c r="AD1756" s="5" t="str">
        <f>VLOOKUP($E1756,Parametros!$B$3:$F$14,5,FALSE)</f>
        <v>2022-10-01</v>
      </c>
      <c r="AE1756" s="5">
        <v>0</v>
      </c>
      <c r="AF1756" t="s">
        <v>409</v>
      </c>
      <c r="AG1756" t="s">
        <v>421</v>
      </c>
      <c r="AH1756" s="40">
        <f t="shared" si="131"/>
        <v>921.55074717825983</v>
      </c>
      <c r="AJ1756" t="str">
        <f t="shared" si="129"/>
        <v>INSERT INTO TABLA_PRESUPUESTO VALUES ('VSR','80225-C','14004881-20',2022,'Octubre',135,'USD',3510,2352.927598,0,0,0,58.308197,53.070652,70.923913,6.790761,12.087195,0,0,0,0,0,0,0,235.521655,34.340937,0,10,'202210','2022-10-01');</v>
      </c>
    </row>
    <row r="1757" spans="1:36" x14ac:dyDescent="0.2">
      <c r="A1757" s="7" t="s">
        <v>117</v>
      </c>
      <c r="B1757" t="s">
        <v>209</v>
      </c>
      <c r="C1757" t="s">
        <v>189</v>
      </c>
      <c r="D1757">
        <v>2022</v>
      </c>
      <c r="E1757" t="s">
        <v>54</v>
      </c>
      <c r="F1757" s="5">
        <v>67.5</v>
      </c>
      <c r="G1757" t="s">
        <v>134</v>
      </c>
      <c r="H1757" s="5">
        <v>10260</v>
      </c>
      <c r="I1757" s="5">
        <v>5794.8920892155184</v>
      </c>
      <c r="J1757" s="5">
        <v>0</v>
      </c>
      <c r="K1757" s="5">
        <v>769.5</v>
      </c>
      <c r="L1757" s="5">
        <v>16.776993645338415</v>
      </c>
      <c r="M1757" s="5">
        <v>42.410082644628098</v>
      </c>
      <c r="N1757" s="5">
        <v>23.473557692307697</v>
      </c>
      <c r="O1757" s="5">
        <v>31.370192307692314</v>
      </c>
      <c r="P1757" s="5">
        <v>3.0036057692307692</v>
      </c>
      <c r="Q1757" s="5">
        <v>35.331801759538941</v>
      </c>
      <c r="R1757" s="5">
        <v>0</v>
      </c>
      <c r="S1757" s="5">
        <v>0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f t="shared" si="130"/>
        <v>152.75970851225514</v>
      </c>
      <c r="Z1757" s="5">
        <v>17.170468338857312</v>
      </c>
      <c r="AA1757" s="5">
        <v>0</v>
      </c>
      <c r="AB1757" s="5">
        <f>VLOOKUP($E1757,Parametros!$B$3:$F$14,2,FALSE)</f>
        <v>10</v>
      </c>
      <c r="AC1757" s="5" t="str">
        <f>VLOOKUP($E1757,Parametros!$B$3:$F$14,4,FALSE)</f>
        <v>202210</v>
      </c>
      <c r="AD1757" s="5" t="str">
        <f>VLOOKUP($E1757,Parametros!$B$3:$F$14,5,FALSE)</f>
        <v>2022-10-01</v>
      </c>
      <c r="AE1757" s="5">
        <v>0</v>
      </c>
      <c r="AF1757" t="s">
        <v>409</v>
      </c>
      <c r="AG1757" t="s">
        <v>422</v>
      </c>
      <c r="AH1757" s="40">
        <f t="shared" si="131"/>
        <v>3526.0712086268873</v>
      </c>
      <c r="AJ1757" t="str">
        <f t="shared" si="129"/>
        <v>INSERT INTO TABLA_PRESUPUESTO VALUES ('VSR','80227-C','14005073-18',2022,'Octubre',67.5,'USD',10260,5794.892089,0,769.5,16.776994,42.410083,23.473558,31.370192,3.003606,35.331802,0,0,0,0,0,0,0,152.759709,17.170468,0,10,'202210','2022-10-01');</v>
      </c>
    </row>
    <row r="1758" spans="1:36" x14ac:dyDescent="0.2">
      <c r="A1758" s="7" t="s">
        <v>117</v>
      </c>
      <c r="B1758" t="s">
        <v>209</v>
      </c>
      <c r="C1758" t="s">
        <v>210</v>
      </c>
      <c r="D1758">
        <v>2022</v>
      </c>
      <c r="E1758" t="s">
        <v>54</v>
      </c>
      <c r="F1758" s="5">
        <v>45</v>
      </c>
      <c r="G1758" t="s">
        <v>134</v>
      </c>
      <c r="H1758" s="5">
        <v>1800</v>
      </c>
      <c r="I1758" s="5">
        <v>657.06829037804732</v>
      </c>
      <c r="J1758" s="5">
        <v>0</v>
      </c>
      <c r="K1758" s="5">
        <v>135</v>
      </c>
      <c r="L1758" s="5">
        <v>11.184662430225611</v>
      </c>
      <c r="M1758" s="5">
        <v>28.273388429752064</v>
      </c>
      <c r="N1758" s="5">
        <v>15.649038461538465</v>
      </c>
      <c r="O1758" s="5">
        <v>20.91346153846154</v>
      </c>
      <c r="P1758" s="5">
        <v>2.0024038461538463</v>
      </c>
      <c r="Q1758" s="5">
        <v>6.1985617121998144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f t="shared" si="130"/>
        <v>84.483832880677255</v>
      </c>
      <c r="Z1758" s="5">
        <v>11.446978892571542</v>
      </c>
      <c r="AA1758" s="5">
        <v>0</v>
      </c>
      <c r="AB1758" s="5">
        <f>VLOOKUP($E1758,Parametros!$B$3:$F$14,2,FALSE)</f>
        <v>10</v>
      </c>
      <c r="AC1758" s="5" t="str">
        <f>VLOOKUP($E1758,Parametros!$B$3:$F$14,4,FALSE)</f>
        <v>202210</v>
      </c>
      <c r="AD1758" s="5" t="str">
        <f>VLOOKUP($E1758,Parametros!$B$3:$F$14,5,FALSE)</f>
        <v>2022-10-01</v>
      </c>
      <c r="AE1758" s="5">
        <v>0</v>
      </c>
      <c r="AF1758" t="s">
        <v>409</v>
      </c>
      <c r="AG1758" t="s">
        <v>422</v>
      </c>
      <c r="AH1758" s="40">
        <f t="shared" si="131"/>
        <v>912.26321431104986</v>
      </c>
      <c r="AJ1758" t="str">
        <f t="shared" si="129"/>
        <v>INSERT INTO TABLA_PRESUPUESTO VALUES ('VSR','80227-C','14005070-20',2022,'Octubre',45,'USD',1800,657.06829,0,135,11.184662,28.273388,15.649038,20.913462,2.002404,6.198562,0,0,0,0,0,0,0,84.483833,11.446979,0,10,'202210','2022-10-01');</v>
      </c>
    </row>
    <row r="1759" spans="1:36" x14ac:dyDescent="0.2">
      <c r="A1759" s="7" t="s">
        <v>117</v>
      </c>
      <c r="B1759" t="s">
        <v>209</v>
      </c>
      <c r="C1759" t="s">
        <v>211</v>
      </c>
      <c r="D1759">
        <v>2022</v>
      </c>
      <c r="E1759" t="s">
        <v>54</v>
      </c>
      <c r="F1759" s="5">
        <v>360</v>
      </c>
      <c r="G1759" t="s">
        <v>134</v>
      </c>
      <c r="H1759" s="5">
        <v>14400</v>
      </c>
      <c r="I1759" s="5">
        <v>6862.2790199774226</v>
      </c>
      <c r="J1759" s="5">
        <v>0</v>
      </c>
      <c r="K1759" s="5">
        <v>1080</v>
      </c>
      <c r="L1759" s="5">
        <v>89.477299441804888</v>
      </c>
      <c r="M1759" s="5">
        <v>226.18710743801651</v>
      </c>
      <c r="N1759" s="5">
        <v>125.19230769230772</v>
      </c>
      <c r="O1759" s="5">
        <v>167.30769230769232</v>
      </c>
      <c r="P1759" s="5">
        <v>16.01923076923077</v>
      </c>
      <c r="Q1759" s="5">
        <v>49.588493697598516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f t="shared" si="130"/>
        <v>675.87066304541804</v>
      </c>
      <c r="Z1759" s="5">
        <v>91.575831140572333</v>
      </c>
      <c r="AA1759" s="5">
        <v>0</v>
      </c>
      <c r="AB1759" s="5">
        <f>VLOOKUP($E1759,Parametros!$B$3:$F$14,2,FALSE)</f>
        <v>10</v>
      </c>
      <c r="AC1759" s="5" t="str">
        <f>VLOOKUP($E1759,Parametros!$B$3:$F$14,4,FALSE)</f>
        <v>202210</v>
      </c>
      <c r="AD1759" s="5" t="str">
        <f>VLOOKUP($E1759,Parametros!$B$3:$F$14,5,FALSE)</f>
        <v>2022-10-01</v>
      </c>
      <c r="AE1759" s="5">
        <v>0</v>
      </c>
      <c r="AF1759" t="s">
        <v>409</v>
      </c>
      <c r="AG1759" t="s">
        <v>422</v>
      </c>
      <c r="AH1759" s="40">
        <f t="shared" si="131"/>
        <v>5692.3730175353548</v>
      </c>
      <c r="AJ1759" t="str">
        <f t="shared" si="129"/>
        <v>INSERT INTO TABLA_PRESUPUESTO VALUES ('VSR','80227-C','14005071-19',2022,'Octubre',360,'USD',14400,6862.27902,0,1080,89.477299,226.187107,125.192308,167.307692,16.019231,49.588494,0,0,0,0,0,0,0,675.870663,91.575831,0,10,'202210','2022-10-01');</v>
      </c>
    </row>
    <row r="1760" spans="1:36" x14ac:dyDescent="0.2">
      <c r="A1760" s="7" t="s">
        <v>117</v>
      </c>
      <c r="B1760" t="s">
        <v>209</v>
      </c>
      <c r="C1760" t="s">
        <v>212</v>
      </c>
      <c r="D1760">
        <v>2022</v>
      </c>
      <c r="E1760" t="s">
        <v>54</v>
      </c>
      <c r="F1760" s="5">
        <v>225</v>
      </c>
      <c r="G1760" t="s">
        <v>134</v>
      </c>
      <c r="H1760" s="5">
        <v>9000</v>
      </c>
      <c r="I1760" s="5">
        <v>3773.8604481227653</v>
      </c>
      <c r="J1760" s="5">
        <v>0</v>
      </c>
      <c r="K1760" s="5">
        <v>675</v>
      </c>
      <c r="L1760" s="5">
        <v>55.923312151128052</v>
      </c>
      <c r="M1760" s="5">
        <v>141.36694214876033</v>
      </c>
      <c r="N1760" s="5">
        <v>78.245192307692321</v>
      </c>
      <c r="O1760" s="5">
        <v>104.56730769230771</v>
      </c>
      <c r="P1760" s="5">
        <v>10.012019230769232</v>
      </c>
      <c r="Q1760" s="5">
        <v>30.992808560999073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f t="shared" si="130"/>
        <v>422.41916440338639</v>
      </c>
      <c r="Z1760" s="5">
        <v>57.234894462857703</v>
      </c>
      <c r="AA1760" s="5">
        <v>0</v>
      </c>
      <c r="AB1760" s="5">
        <f>VLOOKUP($E1760,Parametros!$B$3:$F$14,2,FALSE)</f>
        <v>10</v>
      </c>
      <c r="AC1760" s="5" t="str">
        <f>VLOOKUP($E1760,Parametros!$B$3:$F$14,4,FALSE)</f>
        <v>202210</v>
      </c>
      <c r="AD1760" s="5" t="str">
        <f>VLOOKUP($E1760,Parametros!$B$3:$F$14,5,FALSE)</f>
        <v>2022-10-01</v>
      </c>
      <c r="AE1760" s="5">
        <v>0</v>
      </c>
      <c r="AF1760" t="s">
        <v>409</v>
      </c>
      <c r="AG1760" t="s">
        <v>422</v>
      </c>
      <c r="AH1760" s="40">
        <f t="shared" si="131"/>
        <v>4072.797075322721</v>
      </c>
      <c r="AJ1760" t="str">
        <f t="shared" si="129"/>
        <v>INSERT INTO TABLA_PRESUPUESTO VALUES ('VSR','80227-C','14005072-20',2022,'Octubre',225,'USD',9000,3773.860448,0,675,55.923312,141.366942,78.245192,104.567308,10.012019,30.992809,0,0,0,0,0,0,0,422.419164,57.234894,0,10,'202210','2022-10-01');</v>
      </c>
    </row>
    <row r="1761" spans="1:36" x14ac:dyDescent="0.2">
      <c r="A1761" s="7" t="s">
        <v>117</v>
      </c>
      <c r="B1761" t="s">
        <v>213</v>
      </c>
      <c r="C1761" t="s">
        <v>133</v>
      </c>
      <c r="D1761">
        <v>2022</v>
      </c>
      <c r="E1761" t="s">
        <v>54</v>
      </c>
      <c r="F1761" s="5">
        <v>33.75</v>
      </c>
      <c r="G1761" t="s">
        <v>134</v>
      </c>
      <c r="H1761" s="5">
        <v>8100</v>
      </c>
      <c r="I1761" s="5">
        <v>2425.9873723154315</v>
      </c>
      <c r="J1761" s="5">
        <v>0</v>
      </c>
      <c r="K1761" s="5">
        <v>607.5</v>
      </c>
      <c r="L1761" s="5">
        <v>8.3884968226692074</v>
      </c>
      <c r="M1761" s="5">
        <v>37.33514150943396</v>
      </c>
      <c r="N1761" s="5">
        <v>12.875791139240508</v>
      </c>
      <c r="O1761" s="5">
        <v>17.207278481012658</v>
      </c>
      <c r="P1761" s="5">
        <v>1.64754746835443</v>
      </c>
      <c r="Q1761" s="5">
        <v>27.893527704899167</v>
      </c>
      <c r="R1761" s="5">
        <v>0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f t="shared" si="130"/>
        <v>105.5445204723694</v>
      </c>
      <c r="Z1761" s="5">
        <v>8.5852341694286558</v>
      </c>
      <c r="AA1761" s="5">
        <v>0</v>
      </c>
      <c r="AB1761" s="5">
        <f>VLOOKUP($E1761,Parametros!$B$3:$F$14,2,FALSE)</f>
        <v>10</v>
      </c>
      <c r="AC1761" s="5" t="str">
        <f>VLOOKUP($E1761,Parametros!$B$3:$F$14,4,FALSE)</f>
        <v>202210</v>
      </c>
      <c r="AD1761" s="5" t="str">
        <f>VLOOKUP($E1761,Parametros!$B$3:$F$14,5,FALSE)</f>
        <v>2022-10-01</v>
      </c>
      <c r="AE1761" s="5">
        <v>0</v>
      </c>
      <c r="AF1761" t="s">
        <v>409</v>
      </c>
      <c r="AG1761" t="s">
        <v>423</v>
      </c>
      <c r="AH1761" s="40">
        <f t="shared" si="131"/>
        <v>4952.57961038953</v>
      </c>
      <c r="AJ1761" t="str">
        <f t="shared" si="129"/>
        <v>INSERT INTO TABLA_PRESUPUESTO VALUES ('VSR','80229-C','14004807-18',2022,'Octubre',33.75,'USD',8100,2425.987372,0,607.5,8.388497,37.335142,12.875791,17.207278,1.647547,27.893528,0,0,0,0,0,0,0,105.54452,8.585234,0,10,'202210','2022-10-01');</v>
      </c>
    </row>
    <row r="1762" spans="1:36" x14ac:dyDescent="0.2">
      <c r="A1762" s="7" t="s">
        <v>117</v>
      </c>
      <c r="B1762" t="s">
        <v>213</v>
      </c>
      <c r="C1762" t="s">
        <v>135</v>
      </c>
      <c r="D1762">
        <v>2022</v>
      </c>
      <c r="E1762" t="s">
        <v>54</v>
      </c>
      <c r="F1762" s="5">
        <v>33.75</v>
      </c>
      <c r="G1762" t="s">
        <v>134</v>
      </c>
      <c r="H1762" s="5">
        <v>6075</v>
      </c>
      <c r="I1762" s="5">
        <v>2897.4460446077592</v>
      </c>
      <c r="J1762" s="5">
        <v>0</v>
      </c>
      <c r="K1762" s="5">
        <v>455.625</v>
      </c>
      <c r="L1762" s="5">
        <v>8.3884968226692074</v>
      </c>
      <c r="M1762" s="5">
        <v>37.33514150943396</v>
      </c>
      <c r="N1762" s="5">
        <v>12.875791139240508</v>
      </c>
      <c r="O1762" s="5">
        <v>17.207278481012658</v>
      </c>
      <c r="P1762" s="5">
        <v>1.64754746835443</v>
      </c>
      <c r="Q1762" s="5">
        <v>20.920145778674375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f t="shared" si="130"/>
        <v>98.571138546144596</v>
      </c>
      <c r="Z1762" s="5">
        <v>8.5852341694286558</v>
      </c>
      <c r="AA1762" s="5">
        <v>0</v>
      </c>
      <c r="AB1762" s="5">
        <f>VLOOKUP($E1762,Parametros!$B$3:$F$14,2,FALSE)</f>
        <v>10</v>
      </c>
      <c r="AC1762" s="5" t="str">
        <f>VLOOKUP($E1762,Parametros!$B$3:$F$14,4,FALSE)</f>
        <v>202210</v>
      </c>
      <c r="AD1762" s="5" t="str">
        <f>VLOOKUP($E1762,Parametros!$B$3:$F$14,5,FALSE)</f>
        <v>2022-10-01</v>
      </c>
      <c r="AE1762" s="5">
        <v>0</v>
      </c>
      <c r="AF1762" t="s">
        <v>409</v>
      </c>
      <c r="AG1762" t="s">
        <v>423</v>
      </c>
      <c r="AH1762" s="40">
        <f t="shared" si="131"/>
        <v>2614.9693200234274</v>
      </c>
      <c r="AJ1762" t="str">
        <f t="shared" si="129"/>
        <v>INSERT INTO TABLA_PRESUPUESTO VALUES ('VSR','80229-C','14004877-18',2022,'Octubre',33.75,'USD',6075,2897.446045,0,455.625,8.388497,37.335142,12.875791,17.207278,1.647547,20.920146,0,0,0,0,0,0,0,98.571139,8.585234,0,10,'202210','2022-10-01');</v>
      </c>
    </row>
    <row r="1763" spans="1:36" x14ac:dyDescent="0.2">
      <c r="A1763" s="7" t="s">
        <v>117</v>
      </c>
      <c r="B1763" t="s">
        <v>213</v>
      </c>
      <c r="C1763" t="s">
        <v>214</v>
      </c>
      <c r="D1763">
        <v>2022</v>
      </c>
      <c r="E1763" t="s">
        <v>54</v>
      </c>
      <c r="F1763" s="5">
        <v>54</v>
      </c>
      <c r="G1763" t="s">
        <v>134</v>
      </c>
      <c r="H1763" s="5">
        <v>2970</v>
      </c>
      <c r="I1763" s="5">
        <v>1022.503616859449</v>
      </c>
      <c r="J1763" s="5">
        <v>0</v>
      </c>
      <c r="K1763" s="5">
        <v>223.01999999999998</v>
      </c>
      <c r="L1763" s="5">
        <v>13.421594916270733</v>
      </c>
      <c r="M1763" s="5">
        <v>59.736226415094336</v>
      </c>
      <c r="N1763" s="5">
        <v>20.601265822784811</v>
      </c>
      <c r="O1763" s="5">
        <v>27.531645569620256</v>
      </c>
      <c r="P1763" s="5">
        <v>2.6360759493670884</v>
      </c>
      <c r="Q1763" s="5">
        <v>10.227626825129693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f t="shared" si="130"/>
        <v>134.46921525308204</v>
      </c>
      <c r="Z1763" s="5">
        <v>13.73637467108585</v>
      </c>
      <c r="AA1763" s="5">
        <v>0</v>
      </c>
      <c r="AB1763" s="5">
        <f>VLOOKUP($E1763,Parametros!$B$3:$F$14,2,FALSE)</f>
        <v>10</v>
      </c>
      <c r="AC1763" s="5" t="str">
        <f>VLOOKUP($E1763,Parametros!$B$3:$F$14,4,FALSE)</f>
        <v>202210</v>
      </c>
      <c r="AD1763" s="5" t="str">
        <f>VLOOKUP($E1763,Parametros!$B$3:$F$14,5,FALSE)</f>
        <v>2022-10-01</v>
      </c>
      <c r="AE1763" s="5">
        <v>0</v>
      </c>
      <c r="AF1763" t="s">
        <v>409</v>
      </c>
      <c r="AG1763" t="s">
        <v>423</v>
      </c>
      <c r="AH1763" s="40">
        <f t="shared" si="131"/>
        <v>1576.5855729711984</v>
      </c>
      <c r="AJ1763" t="str">
        <f t="shared" si="129"/>
        <v>INSERT INTO TABLA_PRESUPUESTO VALUES ('VSR','80229-C','14005086-19',2022,'Octubre',54,'USD',2970,1022.503617,0,223.02,13.421595,59.736226,20.601266,27.531646,2.636076,10.227627,0,0,0,0,0,0,0,134.469215,13.736375,0,10,'202210','2022-10-01');</v>
      </c>
    </row>
    <row r="1764" spans="1:36" x14ac:dyDescent="0.2">
      <c r="A1764" s="7" t="s">
        <v>117</v>
      </c>
      <c r="B1764" t="s">
        <v>213</v>
      </c>
      <c r="C1764" t="s">
        <v>153</v>
      </c>
      <c r="D1764">
        <v>2022</v>
      </c>
      <c r="E1764" t="s">
        <v>54</v>
      </c>
      <c r="F1764" s="5">
        <v>54</v>
      </c>
      <c r="G1764" t="s">
        <v>134</v>
      </c>
      <c r="H1764" s="5">
        <v>2970</v>
      </c>
      <c r="I1764" s="5">
        <v>1093.5721687342736</v>
      </c>
      <c r="J1764" s="5">
        <v>0</v>
      </c>
      <c r="K1764" s="5">
        <v>223.01999999999998</v>
      </c>
      <c r="L1764" s="5">
        <v>13.421594916270733</v>
      </c>
      <c r="M1764" s="5">
        <v>59.736226415094336</v>
      </c>
      <c r="N1764" s="5">
        <v>20.601265822784811</v>
      </c>
      <c r="O1764" s="5">
        <v>27.531645569620256</v>
      </c>
      <c r="P1764" s="5">
        <v>2.6360759493670884</v>
      </c>
      <c r="Q1764" s="5">
        <v>10.227626825129693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f t="shared" si="130"/>
        <v>134.46921525308204</v>
      </c>
      <c r="Z1764" s="5">
        <v>13.73637467108585</v>
      </c>
      <c r="AA1764" s="5">
        <v>0</v>
      </c>
      <c r="AB1764" s="5">
        <f>VLOOKUP($E1764,Parametros!$B$3:$F$14,2,FALSE)</f>
        <v>10</v>
      </c>
      <c r="AC1764" s="5" t="str">
        <f>VLOOKUP($E1764,Parametros!$B$3:$F$14,4,FALSE)</f>
        <v>202210</v>
      </c>
      <c r="AD1764" s="5" t="str">
        <f>VLOOKUP($E1764,Parametros!$B$3:$F$14,5,FALSE)</f>
        <v>2022-10-01</v>
      </c>
      <c r="AE1764" s="5">
        <v>0</v>
      </c>
      <c r="AF1764" t="s">
        <v>409</v>
      </c>
      <c r="AG1764" t="s">
        <v>423</v>
      </c>
      <c r="AH1764" s="40">
        <f t="shared" si="131"/>
        <v>1505.5170210963738</v>
      </c>
      <c r="AJ1764" t="str">
        <f t="shared" si="129"/>
        <v>INSERT INTO TABLA_PRESUPUESTO VALUES ('VSR','80229-C','14005087-20',2022,'Octubre',54,'USD',2970,1093.572169,0,223.02,13.421595,59.736226,20.601266,27.531646,2.636076,10.227627,0,0,0,0,0,0,0,134.469215,13.736375,0,10,'202210','2022-10-01');</v>
      </c>
    </row>
    <row r="1765" spans="1:36" x14ac:dyDescent="0.2">
      <c r="A1765" s="7" t="s">
        <v>117</v>
      </c>
      <c r="B1765" t="s">
        <v>213</v>
      </c>
      <c r="C1765" t="s">
        <v>122</v>
      </c>
      <c r="D1765">
        <v>2022</v>
      </c>
      <c r="E1765" t="s">
        <v>54</v>
      </c>
      <c r="F1765" s="5">
        <v>33.75</v>
      </c>
      <c r="G1765" t="s">
        <v>134</v>
      </c>
      <c r="H1765" s="5">
        <v>4050</v>
      </c>
      <c r="I1765" s="5">
        <v>1949.9156801206473</v>
      </c>
      <c r="J1765" s="5">
        <v>0</v>
      </c>
      <c r="K1765" s="5">
        <v>303.75</v>
      </c>
      <c r="L1765" s="5">
        <v>8.3884968226692074</v>
      </c>
      <c r="M1765" s="5">
        <v>37.33514150943396</v>
      </c>
      <c r="N1765" s="5">
        <v>12.875791139240508</v>
      </c>
      <c r="O1765" s="5">
        <v>17.207278481012658</v>
      </c>
      <c r="P1765" s="5">
        <v>1.64754746835443</v>
      </c>
      <c r="Q1765" s="5">
        <v>13.946763852449584</v>
      </c>
      <c r="R1765" s="5">
        <v>0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f t="shared" si="130"/>
        <v>91.597756619919807</v>
      </c>
      <c r="Z1765" s="5">
        <v>8.5852341694286558</v>
      </c>
      <c r="AA1765" s="5">
        <v>0</v>
      </c>
      <c r="AB1765" s="5">
        <f>VLOOKUP($E1765,Parametros!$B$3:$F$14,2,FALSE)</f>
        <v>10</v>
      </c>
      <c r="AC1765" s="5" t="str">
        <f>VLOOKUP($E1765,Parametros!$B$3:$F$14,4,FALSE)</f>
        <v>202210</v>
      </c>
      <c r="AD1765" s="5" t="str">
        <f>VLOOKUP($E1765,Parametros!$B$3:$F$14,5,FALSE)</f>
        <v>2022-10-01</v>
      </c>
      <c r="AE1765" s="5">
        <v>0</v>
      </c>
      <c r="AF1765" t="s">
        <v>409</v>
      </c>
      <c r="AG1765" t="s">
        <v>423</v>
      </c>
      <c r="AH1765" s="40">
        <f t="shared" si="131"/>
        <v>1696.3480664367637</v>
      </c>
      <c r="AJ1765" t="str">
        <f t="shared" si="129"/>
        <v>INSERT INTO TABLA_PRESUPUESTO VALUES ('VSR','80229-C','14005080-18',2022,'Octubre',33.75,'USD',4050,1949.91568,0,303.75,8.388497,37.335142,12.875791,17.207278,1.647547,13.946764,0,0,0,0,0,0,0,91.597757,8.585234,0,10,'202210','2022-10-01');</v>
      </c>
    </row>
    <row r="1766" spans="1:36" x14ac:dyDescent="0.2">
      <c r="A1766" s="7" t="s">
        <v>117</v>
      </c>
      <c r="B1766" t="s">
        <v>213</v>
      </c>
      <c r="C1766" t="s">
        <v>144</v>
      </c>
      <c r="D1766">
        <v>2022</v>
      </c>
      <c r="E1766" t="s">
        <v>54</v>
      </c>
      <c r="F1766" s="5">
        <v>33.75</v>
      </c>
      <c r="G1766" t="s">
        <v>134</v>
      </c>
      <c r="H1766" s="5">
        <v>4050</v>
      </c>
      <c r="I1766" s="5">
        <v>3270.9187222318133</v>
      </c>
      <c r="J1766" s="5">
        <v>0</v>
      </c>
      <c r="K1766" s="5">
        <v>303.75</v>
      </c>
      <c r="L1766" s="5">
        <v>8.3884968226692074</v>
      </c>
      <c r="M1766" s="5">
        <v>37.33514150943396</v>
      </c>
      <c r="N1766" s="5">
        <v>12.875791139240508</v>
      </c>
      <c r="O1766" s="5">
        <v>17.207278481012658</v>
      </c>
      <c r="P1766" s="5">
        <v>1.64754746835443</v>
      </c>
      <c r="Q1766" s="5">
        <v>13.946763852449584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f t="shared" si="130"/>
        <v>91.597756619919807</v>
      </c>
      <c r="Z1766" s="5">
        <v>8.5852341694286558</v>
      </c>
      <c r="AA1766" s="5">
        <v>0</v>
      </c>
      <c r="AB1766" s="5">
        <f>VLOOKUP($E1766,Parametros!$B$3:$F$14,2,FALSE)</f>
        <v>10</v>
      </c>
      <c r="AC1766" s="5" t="str">
        <f>VLOOKUP($E1766,Parametros!$B$3:$F$14,4,FALSE)</f>
        <v>202210</v>
      </c>
      <c r="AD1766" s="5" t="str">
        <f>VLOOKUP($E1766,Parametros!$B$3:$F$14,5,FALSE)</f>
        <v>2022-10-01</v>
      </c>
      <c r="AE1766" s="5">
        <v>0</v>
      </c>
      <c r="AF1766" t="s">
        <v>409</v>
      </c>
      <c r="AG1766" t="s">
        <v>423</v>
      </c>
      <c r="AH1766" s="40">
        <f t="shared" si="131"/>
        <v>375.34502432559782</v>
      </c>
      <c r="AJ1766" t="str">
        <f t="shared" si="129"/>
        <v>INSERT INTO TABLA_PRESUPUESTO VALUES ('VSR','80229-C','14004879-18',2022,'Octubre',33.75,'USD',4050,3270.918722,0,303.75,8.388497,37.335142,12.875791,17.207278,1.647547,13.946764,0,0,0,0,0,0,0,91.597757,8.585234,0,10,'202210','2022-10-01');</v>
      </c>
    </row>
    <row r="1767" spans="1:36" x14ac:dyDescent="0.2">
      <c r="A1767" s="7" t="s">
        <v>117</v>
      </c>
      <c r="B1767" t="s">
        <v>213</v>
      </c>
      <c r="C1767" t="s">
        <v>192</v>
      </c>
      <c r="D1767">
        <v>2022</v>
      </c>
      <c r="E1767" t="s">
        <v>54</v>
      </c>
      <c r="F1767" s="5">
        <v>67.5</v>
      </c>
      <c r="G1767" t="s">
        <v>134</v>
      </c>
      <c r="H1767" s="5">
        <v>2970</v>
      </c>
      <c r="I1767" s="5">
        <v>1059.5165343368294</v>
      </c>
      <c r="J1767" s="5">
        <v>0</v>
      </c>
      <c r="K1767" s="5">
        <v>222.75</v>
      </c>
      <c r="L1767" s="5">
        <v>16.776993645338415</v>
      </c>
      <c r="M1767" s="5">
        <v>74.67028301886792</v>
      </c>
      <c r="N1767" s="5">
        <v>25.751582278481017</v>
      </c>
      <c r="O1767" s="5">
        <v>34.414556962025316</v>
      </c>
      <c r="P1767" s="5">
        <v>3.29509493670886</v>
      </c>
      <c r="Q1767" s="5">
        <v>10.227626825129693</v>
      </c>
      <c r="R1767" s="5">
        <v>0</v>
      </c>
      <c r="S1767" s="5">
        <v>0</v>
      </c>
      <c r="T1767" s="5">
        <v>0</v>
      </c>
      <c r="U1767" s="5">
        <v>0</v>
      </c>
      <c r="V1767" s="5">
        <v>0</v>
      </c>
      <c r="W1767" s="5">
        <v>0</v>
      </c>
      <c r="X1767" s="5">
        <v>0</v>
      </c>
      <c r="Y1767" s="5">
        <f t="shared" si="130"/>
        <v>165.52961236007016</v>
      </c>
      <c r="Z1767" s="5">
        <v>17.170468338857312</v>
      </c>
      <c r="AA1767" s="5">
        <v>0</v>
      </c>
      <c r="AB1767" s="5">
        <f>VLOOKUP($E1767,Parametros!$B$3:$F$14,2,FALSE)</f>
        <v>10</v>
      </c>
      <c r="AC1767" s="5" t="str">
        <f>VLOOKUP($E1767,Parametros!$B$3:$F$14,4,FALSE)</f>
        <v>202210</v>
      </c>
      <c r="AD1767" s="5" t="str">
        <f>VLOOKUP($E1767,Parametros!$B$3:$F$14,5,FALSE)</f>
        <v>2022-10-01</v>
      </c>
      <c r="AE1767" s="5">
        <v>0</v>
      </c>
      <c r="AF1767" t="s">
        <v>409</v>
      </c>
      <c r="AG1767" t="s">
        <v>423</v>
      </c>
      <c r="AH1767" s="40">
        <f t="shared" si="131"/>
        <v>1505.4268596577622</v>
      </c>
      <c r="AJ1767" t="str">
        <f t="shared" si="129"/>
        <v>INSERT INTO TABLA_PRESUPUESTO VALUES ('VSR','80229-C','14005089-20',2022,'Octubre',67.5,'USD',2970,1059.516534,0,222.75,16.776994,74.670283,25.751582,34.414557,3.295095,10.227627,0,0,0,0,0,0,0,165.529612,17.170468,0,10,'202210','2022-10-01');</v>
      </c>
    </row>
    <row r="1768" spans="1:36" x14ac:dyDescent="0.2">
      <c r="A1768" s="7" t="s">
        <v>117</v>
      </c>
      <c r="B1768" t="s">
        <v>213</v>
      </c>
      <c r="C1768" t="s">
        <v>215</v>
      </c>
      <c r="D1768">
        <v>2022</v>
      </c>
      <c r="E1768" t="s">
        <v>54</v>
      </c>
      <c r="F1768" s="5">
        <v>67.5</v>
      </c>
      <c r="G1768" t="s">
        <v>134</v>
      </c>
      <c r="H1768" s="5">
        <v>2970</v>
      </c>
      <c r="I1768" s="5">
        <v>1098.6442869263456</v>
      </c>
      <c r="J1768" s="5">
        <v>0</v>
      </c>
      <c r="K1768" s="5">
        <v>222.75</v>
      </c>
      <c r="L1768" s="5">
        <v>16.776993645338415</v>
      </c>
      <c r="M1768" s="5">
        <v>74.67028301886792</v>
      </c>
      <c r="N1768" s="5">
        <v>25.751582278481017</v>
      </c>
      <c r="O1768" s="5">
        <v>34.414556962025316</v>
      </c>
      <c r="P1768" s="5">
        <v>3.29509493670886</v>
      </c>
      <c r="Q1768" s="5">
        <v>10.227626825129693</v>
      </c>
      <c r="R1768" s="5">
        <v>0</v>
      </c>
      <c r="S1768" s="5">
        <v>0</v>
      </c>
      <c r="T1768" s="5">
        <v>0</v>
      </c>
      <c r="U1768" s="5">
        <v>0</v>
      </c>
      <c r="V1768" s="5">
        <v>0</v>
      </c>
      <c r="W1768" s="5">
        <v>0</v>
      </c>
      <c r="X1768" s="5">
        <v>0</v>
      </c>
      <c r="Y1768" s="5">
        <f t="shared" si="130"/>
        <v>165.52961236007016</v>
      </c>
      <c r="Z1768" s="5">
        <v>17.170468338857312</v>
      </c>
      <c r="AA1768" s="5">
        <v>0</v>
      </c>
      <c r="AB1768" s="5">
        <f>VLOOKUP($E1768,Parametros!$B$3:$F$14,2,FALSE)</f>
        <v>10</v>
      </c>
      <c r="AC1768" s="5" t="str">
        <f>VLOOKUP($E1768,Parametros!$B$3:$F$14,4,FALSE)</f>
        <v>202210</v>
      </c>
      <c r="AD1768" s="5" t="str">
        <f>VLOOKUP($E1768,Parametros!$B$3:$F$14,5,FALSE)</f>
        <v>2022-10-01</v>
      </c>
      <c r="AE1768" s="5">
        <v>0</v>
      </c>
      <c r="AF1768" t="s">
        <v>409</v>
      </c>
      <c r="AG1768" t="s">
        <v>423</v>
      </c>
      <c r="AH1768" s="40">
        <f t="shared" si="131"/>
        <v>1466.299107068246</v>
      </c>
      <c r="AJ1768" t="str">
        <f t="shared" si="129"/>
        <v>INSERT INTO TABLA_PRESUPUESTO VALUES ('VSR','80229-C','14005090-20',2022,'Octubre',67.5,'USD',2970,1098.644287,0,222.75,16.776994,74.670283,25.751582,34.414557,3.295095,10.227627,0,0,0,0,0,0,0,165.529612,17.170468,0,10,'202210','2022-10-01');</v>
      </c>
    </row>
    <row r="1769" spans="1:36" x14ac:dyDescent="0.2">
      <c r="A1769" s="7" t="s">
        <v>117</v>
      </c>
      <c r="B1769" t="s">
        <v>73</v>
      </c>
      <c r="C1769" t="s">
        <v>122</v>
      </c>
      <c r="D1769">
        <v>2022</v>
      </c>
      <c r="E1769" t="s">
        <v>54</v>
      </c>
      <c r="F1769" s="5">
        <v>1440</v>
      </c>
      <c r="G1769" t="s">
        <v>134</v>
      </c>
      <c r="H1769" s="5">
        <v>151200</v>
      </c>
      <c r="I1769" s="5">
        <v>83196.402351814279</v>
      </c>
      <c r="J1769" s="5">
        <v>0</v>
      </c>
      <c r="K1769" s="5">
        <v>36000</v>
      </c>
      <c r="L1769" s="5">
        <v>357.90919776721955</v>
      </c>
      <c r="M1769" s="5">
        <v>1834.56</v>
      </c>
      <c r="N1769" s="5">
        <v>651.00000000000011</v>
      </c>
      <c r="O1769" s="5">
        <v>870</v>
      </c>
      <c r="P1769" s="5">
        <v>83.3</v>
      </c>
      <c r="Q1769" s="5">
        <v>520.67918382478445</v>
      </c>
      <c r="R1769" s="5">
        <v>0</v>
      </c>
      <c r="S1769" s="5">
        <v>0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f t="shared" si="130"/>
        <v>4325.8425083870734</v>
      </c>
      <c r="Z1769" s="5">
        <v>366.30332456228933</v>
      </c>
      <c r="AA1769" s="5">
        <v>0</v>
      </c>
      <c r="AB1769" s="5">
        <f>VLOOKUP($E1769,Parametros!$B$3:$F$14,2,FALSE)</f>
        <v>10</v>
      </c>
      <c r="AC1769" s="5" t="str">
        <f>VLOOKUP($E1769,Parametros!$B$3:$F$14,4,FALSE)</f>
        <v>202210</v>
      </c>
      <c r="AD1769" s="5" t="str">
        <f>VLOOKUP($E1769,Parametros!$B$3:$F$14,5,FALSE)</f>
        <v>2022-10-01</v>
      </c>
      <c r="AE1769" s="5">
        <v>0</v>
      </c>
      <c r="AF1769" t="s">
        <v>409</v>
      </c>
      <c r="AG1769" t="s">
        <v>424</v>
      </c>
      <c r="AH1769" s="40">
        <f t="shared" si="131"/>
        <v>27319.845942031421</v>
      </c>
      <c r="AJ1769" t="str">
        <f t="shared" si="129"/>
        <v>INSERT INTO TABLA_PRESUPUESTO VALUES ('VSR','80122-C','14005080-18',2022,'Octubre',1440,'USD',151200,83196.402352,0,36000,357.909198,1834.56,651,870,83.3,520.679184,0,0,0,0,0,0,0,4325.842508,366.303325,0,10,'202210','2022-10-01');</v>
      </c>
    </row>
    <row r="1770" spans="1:36" x14ac:dyDescent="0.2">
      <c r="A1770" s="7" t="s">
        <v>117</v>
      </c>
      <c r="B1770" t="s">
        <v>73</v>
      </c>
      <c r="C1770" t="s">
        <v>217</v>
      </c>
      <c r="D1770">
        <v>2022</v>
      </c>
      <c r="E1770" t="s">
        <v>54</v>
      </c>
      <c r="F1770" s="5">
        <v>270</v>
      </c>
      <c r="G1770" t="s">
        <v>134</v>
      </c>
      <c r="H1770" s="5">
        <v>21600</v>
      </c>
      <c r="I1770" s="5">
        <v>6652.8415048361958</v>
      </c>
      <c r="J1770" s="5">
        <v>0</v>
      </c>
      <c r="K1770" s="5">
        <v>5400</v>
      </c>
      <c r="L1770" s="5">
        <v>67.107974581353659</v>
      </c>
      <c r="M1770" s="5">
        <v>343.98</v>
      </c>
      <c r="N1770" s="5">
        <v>122.06250000000001</v>
      </c>
      <c r="O1770" s="5">
        <v>163.125</v>
      </c>
      <c r="P1770" s="5">
        <v>15.61875</v>
      </c>
      <c r="Q1770" s="5">
        <v>74.38274054639777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f t="shared" si="130"/>
        <v>787.8508639018271</v>
      </c>
      <c r="Z1770" s="5">
        <v>68.681873355429246</v>
      </c>
      <c r="AA1770" s="5">
        <v>0</v>
      </c>
      <c r="AB1770" s="5">
        <f>VLOOKUP($E1770,Parametros!$B$3:$F$14,2,FALSE)</f>
        <v>10</v>
      </c>
      <c r="AC1770" s="5" t="str">
        <f>VLOOKUP($E1770,Parametros!$B$3:$F$14,4,FALSE)</f>
        <v>202210</v>
      </c>
      <c r="AD1770" s="5" t="str">
        <f>VLOOKUP($E1770,Parametros!$B$3:$F$14,5,FALSE)</f>
        <v>2022-10-01</v>
      </c>
      <c r="AE1770" s="5">
        <v>0</v>
      </c>
      <c r="AF1770" t="s">
        <v>409</v>
      </c>
      <c r="AG1770" t="s">
        <v>424</v>
      </c>
      <c r="AH1770" s="40">
        <f t="shared" si="131"/>
        <v>8692.1996566806229</v>
      </c>
      <c r="AJ1770" t="str">
        <f t="shared" si="129"/>
        <v>INSERT INTO TABLA_PRESUPUESTO VALUES ('VSR','80122-C','14004954-20',2022,'Octubre',270,'USD',21600,6652.841505,0,5400,67.107975,343.98,122.0625,163.125,15.61875,74.382741,0,0,0,0,0,0,0,787.850864,68.681873,0,10,'202210','2022-10-01');</v>
      </c>
    </row>
    <row r="1771" spans="1:36" x14ac:dyDescent="0.2">
      <c r="A1771" s="7" t="s">
        <v>117</v>
      </c>
      <c r="B1771" t="s">
        <v>77</v>
      </c>
      <c r="C1771" t="s">
        <v>138</v>
      </c>
      <c r="D1771">
        <v>2022</v>
      </c>
      <c r="E1771" t="s">
        <v>54</v>
      </c>
      <c r="F1771" s="5">
        <v>20.25</v>
      </c>
      <c r="G1771" t="s">
        <v>134</v>
      </c>
      <c r="H1771" s="5">
        <v>2024.1899999999998</v>
      </c>
      <c r="I1771" s="5">
        <v>1482.9866780312416</v>
      </c>
      <c r="J1771" s="5">
        <v>0</v>
      </c>
      <c r="K1771" s="5">
        <v>202.5</v>
      </c>
      <c r="L1771" s="5">
        <v>5.0330980936015246</v>
      </c>
      <c r="M1771" s="5">
        <v>9.5327592519685016</v>
      </c>
      <c r="N1771" s="5">
        <v>102.46749161073826</v>
      </c>
      <c r="O1771" s="5">
        <v>82.109899328859058</v>
      </c>
      <c r="P1771" s="5">
        <v>7.8617869127516782</v>
      </c>
      <c r="Q1771" s="5">
        <v>6.9705925734543008</v>
      </c>
      <c r="R1771" s="5">
        <v>0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f t="shared" si="130"/>
        <v>214.09367017942898</v>
      </c>
      <c r="Z1771" s="5">
        <v>5.1511405016571938</v>
      </c>
      <c r="AA1771" s="5">
        <v>0</v>
      </c>
      <c r="AB1771" s="5">
        <f>VLOOKUP($E1771,Parametros!$B$3:$F$14,2,FALSE)</f>
        <v>10</v>
      </c>
      <c r="AC1771" s="5" t="str">
        <f>VLOOKUP($E1771,Parametros!$B$3:$F$14,4,FALSE)</f>
        <v>202210</v>
      </c>
      <c r="AD1771" s="5" t="str">
        <f>VLOOKUP($E1771,Parametros!$B$3:$F$14,5,FALSE)</f>
        <v>2022-10-01</v>
      </c>
      <c r="AE1771" s="5">
        <v>-1.1368683772161603E-13</v>
      </c>
      <c r="AF1771" t="s">
        <v>409</v>
      </c>
      <c r="AG1771" t="s">
        <v>425</v>
      </c>
      <c r="AH1771" s="40">
        <f t="shared" si="131"/>
        <v>119.57655369572787</v>
      </c>
      <c r="AJ1771" t="str">
        <f t="shared" si="129"/>
        <v>INSERT INTO TABLA_PRESUPUESTO VALUES ('VSR','80136-C','14004965-17',2022,'Octubre',20.25,'USD',2024.19,1482.986678,0,202.5,5.033098,9.532759,102.467492,82.109899,7.861787,6.970593,0,0,0,0,0,0,0,214.09367,5.151141,0,10,'202210','2022-10-01');</v>
      </c>
    </row>
    <row r="1772" spans="1:36" x14ac:dyDescent="0.2">
      <c r="A1772" s="7" t="s">
        <v>117</v>
      </c>
      <c r="B1772" t="s">
        <v>77</v>
      </c>
      <c r="C1772" t="s">
        <v>218</v>
      </c>
      <c r="D1772">
        <v>2022</v>
      </c>
      <c r="E1772" t="s">
        <v>54</v>
      </c>
      <c r="F1772" s="5">
        <v>20.25</v>
      </c>
      <c r="G1772" t="s">
        <v>134</v>
      </c>
      <c r="H1772" s="5">
        <v>809.19</v>
      </c>
      <c r="I1772" s="5">
        <v>389.61192776035261</v>
      </c>
      <c r="J1772" s="5">
        <v>0</v>
      </c>
      <c r="K1772" s="5">
        <v>121.5</v>
      </c>
      <c r="L1772" s="5">
        <v>5.0330980936015246</v>
      </c>
      <c r="M1772" s="5">
        <v>9.5327592519685016</v>
      </c>
      <c r="N1772" s="5">
        <v>102.46749161073826</v>
      </c>
      <c r="O1772" s="5">
        <v>82.109899328859058</v>
      </c>
      <c r="P1772" s="5">
        <v>7.8617869127516782</v>
      </c>
      <c r="Q1772" s="5">
        <v>2.7865634177194267</v>
      </c>
      <c r="R1772" s="5">
        <v>0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  <c r="X1772" s="5">
        <v>0</v>
      </c>
      <c r="Y1772" s="5">
        <f t="shared" si="130"/>
        <v>209.90964102369412</v>
      </c>
      <c r="Z1772" s="5">
        <v>5.1511405016571938</v>
      </c>
      <c r="AA1772" s="5">
        <v>0</v>
      </c>
      <c r="AB1772" s="5">
        <f>VLOOKUP($E1772,Parametros!$B$3:$F$14,2,FALSE)</f>
        <v>10</v>
      </c>
      <c r="AC1772" s="5" t="str">
        <f>VLOOKUP($E1772,Parametros!$B$3:$F$14,4,FALSE)</f>
        <v>202210</v>
      </c>
      <c r="AD1772" s="5" t="str">
        <f>VLOOKUP($E1772,Parametros!$B$3:$F$14,5,FALSE)</f>
        <v>2022-10-01</v>
      </c>
      <c r="AE1772" s="5">
        <v>0</v>
      </c>
      <c r="AF1772" t="s">
        <v>409</v>
      </c>
      <c r="AG1772" t="s">
        <v>425</v>
      </c>
      <c r="AH1772" s="40">
        <f t="shared" si="131"/>
        <v>83.135333122351668</v>
      </c>
      <c r="AJ1772" t="str">
        <f t="shared" si="129"/>
        <v>INSERT INTO TABLA_PRESUPUESTO VALUES ('VSR','80136-C','14004898-18',2022,'Octubre',20.25,'USD',809.19,389.611928,0,121.5,5.033098,9.532759,102.467492,82.109899,7.861787,2.786563,0,0,0,0,0,0,0,209.909641,5.151141,0,10,'202210','2022-10-01');</v>
      </c>
    </row>
    <row r="1773" spans="1:36" x14ac:dyDescent="0.2">
      <c r="A1773" s="7" t="s">
        <v>117</v>
      </c>
      <c r="B1773" t="s">
        <v>77</v>
      </c>
      <c r="C1773" t="s">
        <v>219</v>
      </c>
      <c r="D1773">
        <v>2022</v>
      </c>
      <c r="E1773" t="s">
        <v>54</v>
      </c>
      <c r="F1773" s="5">
        <v>20.25</v>
      </c>
      <c r="G1773" t="s">
        <v>134</v>
      </c>
      <c r="H1773" s="5">
        <v>809.19</v>
      </c>
      <c r="I1773" s="5">
        <v>352.57175580729336</v>
      </c>
      <c r="J1773" s="5">
        <v>0</v>
      </c>
      <c r="K1773" s="5">
        <v>121.5</v>
      </c>
      <c r="L1773" s="5">
        <v>5.0330980936015246</v>
      </c>
      <c r="M1773" s="5">
        <v>9.5327592519685016</v>
      </c>
      <c r="N1773" s="5">
        <v>102.46749161073826</v>
      </c>
      <c r="O1773" s="5">
        <v>82.109899328859058</v>
      </c>
      <c r="P1773" s="5">
        <v>7.8617869127516782</v>
      </c>
      <c r="Q1773" s="5">
        <v>2.7865634177194267</v>
      </c>
      <c r="R1773" s="5">
        <v>0</v>
      </c>
      <c r="S1773" s="5">
        <v>0</v>
      </c>
      <c r="T1773" s="5">
        <v>0</v>
      </c>
      <c r="U1773" s="5">
        <v>0</v>
      </c>
      <c r="V1773" s="5">
        <v>0</v>
      </c>
      <c r="W1773" s="5">
        <v>0</v>
      </c>
      <c r="X1773" s="5">
        <v>0</v>
      </c>
      <c r="Y1773" s="5">
        <f t="shared" si="130"/>
        <v>209.90964102369412</v>
      </c>
      <c r="Z1773" s="5">
        <v>5.1511405016571938</v>
      </c>
      <c r="AA1773" s="5">
        <v>0</v>
      </c>
      <c r="AB1773" s="5">
        <f>VLOOKUP($E1773,Parametros!$B$3:$F$14,2,FALSE)</f>
        <v>10</v>
      </c>
      <c r="AC1773" s="5" t="str">
        <f>VLOOKUP($E1773,Parametros!$B$3:$F$14,4,FALSE)</f>
        <v>202210</v>
      </c>
      <c r="AD1773" s="5" t="str">
        <f>VLOOKUP($E1773,Parametros!$B$3:$F$14,5,FALSE)</f>
        <v>2022-10-01</v>
      </c>
      <c r="AE1773" s="5">
        <v>0</v>
      </c>
      <c r="AF1773" t="s">
        <v>409</v>
      </c>
      <c r="AG1773" t="s">
        <v>425</v>
      </c>
      <c r="AH1773" s="40">
        <f t="shared" si="131"/>
        <v>120.17550507541104</v>
      </c>
      <c r="AJ1773" t="str">
        <f t="shared" si="129"/>
        <v>INSERT INTO TABLA_PRESUPUESTO VALUES ('VSR','80136-C','14004900-18',2022,'Octubre',20.25,'USD',809.19,352.571756,0,121.5,5.033098,9.532759,102.467492,82.109899,7.861787,2.786563,0,0,0,0,0,0,0,209.909641,5.151141,0,10,'202210','2022-10-01');</v>
      </c>
    </row>
    <row r="1774" spans="1:36" x14ac:dyDescent="0.2">
      <c r="A1774" s="7" t="s">
        <v>117</v>
      </c>
      <c r="B1774" t="s">
        <v>77</v>
      </c>
      <c r="C1774" t="s">
        <v>220</v>
      </c>
      <c r="D1774">
        <v>2022</v>
      </c>
      <c r="E1774" t="s">
        <v>54</v>
      </c>
      <c r="F1774" s="5">
        <v>18</v>
      </c>
      <c r="G1774" t="s">
        <v>134</v>
      </c>
      <c r="H1774" s="5">
        <v>719.28</v>
      </c>
      <c r="I1774" s="5">
        <v>303.19550813970795</v>
      </c>
      <c r="J1774" s="5">
        <v>0</v>
      </c>
      <c r="K1774" s="5">
        <v>108</v>
      </c>
      <c r="L1774" s="5">
        <v>4.4738649720902437</v>
      </c>
      <c r="M1774" s="5">
        <v>8.4735637795275576</v>
      </c>
      <c r="N1774" s="5">
        <v>91.082214765100673</v>
      </c>
      <c r="O1774" s="5">
        <v>72.986577181208048</v>
      </c>
      <c r="P1774" s="5">
        <v>6.9882550335570475</v>
      </c>
      <c r="Q1774" s="5">
        <v>2.4769452601950457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f t="shared" si="130"/>
        <v>186.58634757661696</v>
      </c>
      <c r="Z1774" s="5">
        <v>4.5787915570286168</v>
      </c>
      <c r="AA1774" s="5">
        <v>0</v>
      </c>
      <c r="AB1774" s="5">
        <f>VLOOKUP($E1774,Parametros!$B$3:$F$14,2,FALSE)</f>
        <v>10</v>
      </c>
      <c r="AC1774" s="5" t="str">
        <f>VLOOKUP($E1774,Parametros!$B$3:$F$14,4,FALSE)</f>
        <v>202210</v>
      </c>
      <c r="AD1774" s="5" t="str">
        <f>VLOOKUP($E1774,Parametros!$B$3:$F$14,5,FALSE)</f>
        <v>2022-10-01</v>
      </c>
      <c r="AE1774" s="5">
        <v>-1.4210854715202004E-13</v>
      </c>
      <c r="AF1774" t="s">
        <v>409</v>
      </c>
      <c r="AG1774" t="s">
        <v>425</v>
      </c>
      <c r="AH1774" s="40">
        <f t="shared" si="131"/>
        <v>117.02427931158464</v>
      </c>
      <c r="AJ1774" t="str">
        <f t="shared" si="129"/>
        <v>INSERT INTO TABLA_PRESUPUESTO VALUES ('VSR','80136-C','14004901-18',2022,'Octubre',18,'USD',719.28,303.195508,0,108,4.473865,8.473564,91.082215,72.986577,6.988255,2.476945,0,0,0,0,0,0,0,186.586348,4.578792,0,10,'202210','2022-10-01');</v>
      </c>
    </row>
    <row r="1775" spans="1:36" x14ac:dyDescent="0.2">
      <c r="A1775" s="7" t="s">
        <v>117</v>
      </c>
      <c r="B1775" t="s">
        <v>77</v>
      </c>
      <c r="C1775" t="s">
        <v>221</v>
      </c>
      <c r="D1775">
        <v>2022</v>
      </c>
      <c r="E1775" t="s">
        <v>54</v>
      </c>
      <c r="F1775" s="5">
        <v>31.5</v>
      </c>
      <c r="G1775" t="s">
        <v>134</v>
      </c>
      <c r="H1775" s="5">
        <v>1260</v>
      </c>
      <c r="I1775" s="5">
        <v>560.76689671446661</v>
      </c>
      <c r="J1775" s="5">
        <v>0</v>
      </c>
      <c r="K1775" s="5">
        <v>189</v>
      </c>
      <c r="L1775" s="5">
        <v>7.8292637011579274</v>
      </c>
      <c r="M1775" s="5">
        <v>14.828736614173225</v>
      </c>
      <c r="N1775" s="5">
        <v>159.39387583892616</v>
      </c>
      <c r="O1775" s="5">
        <v>127.72651006711409</v>
      </c>
      <c r="P1775" s="5">
        <v>12.229446308724834</v>
      </c>
      <c r="Q1775" s="5">
        <v>4.3389931985398702</v>
      </c>
      <c r="R1775" s="5">
        <v>0</v>
      </c>
      <c r="S1775" s="5">
        <v>0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f t="shared" si="130"/>
        <v>326.53044725227829</v>
      </c>
      <c r="Z1775" s="5">
        <v>8.0128852248000797</v>
      </c>
      <c r="AA1775" s="5">
        <v>0</v>
      </c>
      <c r="AB1775" s="5">
        <f>VLOOKUP($E1775,Parametros!$B$3:$F$14,2,FALSE)</f>
        <v>10</v>
      </c>
      <c r="AC1775" s="5" t="str">
        <f>VLOOKUP($E1775,Parametros!$B$3:$F$14,4,FALSE)</f>
        <v>202210</v>
      </c>
      <c r="AD1775" s="5" t="str">
        <f>VLOOKUP($E1775,Parametros!$B$3:$F$14,5,FALSE)</f>
        <v>2022-10-01</v>
      </c>
      <c r="AE1775" s="5">
        <v>0</v>
      </c>
      <c r="AF1775" t="s">
        <v>409</v>
      </c>
      <c r="AG1775" t="s">
        <v>425</v>
      </c>
      <c r="AH1775" s="40">
        <f t="shared" si="131"/>
        <v>175.87339233209724</v>
      </c>
      <c r="AJ1775" t="str">
        <f t="shared" si="129"/>
        <v>INSERT INTO TABLA_PRESUPUESTO VALUES ('VSR','80136-C','14005031-19',2022,'Octubre',31.5,'USD',1260,560.766897,0,189,7.829264,14.828737,159.393876,127.72651,12.229446,4.338993,0,0,0,0,0,0,0,326.530447,8.012885,0,10,'202210','2022-10-01');</v>
      </c>
    </row>
    <row r="1776" spans="1:36" x14ac:dyDescent="0.2">
      <c r="A1776" s="7" t="s">
        <v>117</v>
      </c>
      <c r="B1776" t="s">
        <v>77</v>
      </c>
      <c r="C1776" t="s">
        <v>222</v>
      </c>
      <c r="D1776">
        <v>2022</v>
      </c>
      <c r="E1776" t="s">
        <v>54</v>
      </c>
      <c r="F1776" s="5">
        <v>112.5</v>
      </c>
      <c r="G1776" t="s">
        <v>134</v>
      </c>
      <c r="H1776" s="5">
        <v>3375</v>
      </c>
      <c r="I1776" s="5">
        <v>1506.7260124982795</v>
      </c>
      <c r="J1776" s="5">
        <v>0</v>
      </c>
      <c r="K1776" s="5">
        <v>506.25</v>
      </c>
      <c r="L1776" s="5">
        <v>27.961656075564026</v>
      </c>
      <c r="M1776" s="5">
        <v>52.95977362204723</v>
      </c>
      <c r="N1776" s="5">
        <v>569.26384228187931</v>
      </c>
      <c r="O1776" s="5">
        <v>456.16610738255031</v>
      </c>
      <c r="P1776" s="5">
        <v>43.676593959731541</v>
      </c>
      <c r="Q1776" s="5">
        <v>11.622303210374653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f t="shared" si="130"/>
        <v>1162.3060676880118</v>
      </c>
      <c r="Z1776" s="5">
        <v>28.617447231428851</v>
      </c>
      <c r="AA1776" s="5">
        <v>0</v>
      </c>
      <c r="AB1776" s="5">
        <f>VLOOKUP($E1776,Parametros!$B$3:$F$14,2,FALSE)</f>
        <v>10</v>
      </c>
      <c r="AC1776" s="5" t="str">
        <f>VLOOKUP($E1776,Parametros!$B$3:$F$14,4,FALSE)</f>
        <v>202210</v>
      </c>
      <c r="AD1776" s="5" t="str">
        <f>VLOOKUP($E1776,Parametros!$B$3:$F$14,5,FALSE)</f>
        <v>2022-10-01</v>
      </c>
      <c r="AE1776" s="5">
        <v>5.4001247917767614E-13</v>
      </c>
      <c r="AF1776" t="s">
        <v>409</v>
      </c>
      <c r="AG1776" t="s">
        <v>425</v>
      </c>
      <c r="AH1776" s="40">
        <f t="shared" si="131"/>
        <v>171.75626373814418</v>
      </c>
      <c r="AJ1776" t="str">
        <f t="shared" si="129"/>
        <v>INSERT INTO TABLA_PRESUPUESTO VALUES ('VSR','80136-C','14004902-18',2022,'Octubre',112.5,'USD',3375,1506.726012,0,506.25,27.961656,52.959774,569.263842,456.166107,43.676594,11.622303,0,0,0,0,0,0,0,1162.306068,28.617447,0,10,'202210','2022-10-01');</v>
      </c>
    </row>
    <row r="1777" spans="1:36" x14ac:dyDescent="0.2">
      <c r="A1777" s="7" t="s">
        <v>117</v>
      </c>
      <c r="B1777" t="s">
        <v>77</v>
      </c>
      <c r="C1777" t="s">
        <v>223</v>
      </c>
      <c r="D1777">
        <v>2022</v>
      </c>
      <c r="E1777" t="s">
        <v>54</v>
      </c>
      <c r="F1777" s="5">
        <v>112.5</v>
      </c>
      <c r="G1777" t="s">
        <v>134</v>
      </c>
      <c r="H1777" s="5">
        <v>3375</v>
      </c>
      <c r="I1777" s="5">
        <v>1571.9389334808066</v>
      </c>
      <c r="J1777" s="5">
        <v>0</v>
      </c>
      <c r="K1777" s="5">
        <v>506.25</v>
      </c>
      <c r="L1777" s="5">
        <v>27.961656075564026</v>
      </c>
      <c r="M1777" s="5">
        <v>52.95977362204723</v>
      </c>
      <c r="N1777" s="5">
        <v>569.26384228187931</v>
      </c>
      <c r="O1777" s="5">
        <v>456.16610738255031</v>
      </c>
      <c r="P1777" s="5">
        <v>43.676593959731541</v>
      </c>
      <c r="Q1777" s="5">
        <v>11.622303210374653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f t="shared" si="130"/>
        <v>1162.3060676880118</v>
      </c>
      <c r="Z1777" s="5">
        <v>28.617447231428851</v>
      </c>
      <c r="AA1777" s="5">
        <v>0</v>
      </c>
      <c r="AB1777" s="5">
        <f>VLOOKUP($E1777,Parametros!$B$3:$F$14,2,FALSE)</f>
        <v>10</v>
      </c>
      <c r="AC1777" s="5" t="str">
        <f>VLOOKUP($E1777,Parametros!$B$3:$F$14,4,FALSE)</f>
        <v>202210</v>
      </c>
      <c r="AD1777" s="5" t="str">
        <f>VLOOKUP($E1777,Parametros!$B$3:$F$14,5,FALSE)</f>
        <v>2022-10-01</v>
      </c>
      <c r="AE1777" s="5">
        <v>5.2580162446247414E-13</v>
      </c>
      <c r="AF1777" t="s">
        <v>409</v>
      </c>
      <c r="AG1777" t="s">
        <v>425</v>
      </c>
      <c r="AH1777" s="40">
        <f t="shared" si="131"/>
        <v>106.54334275561712</v>
      </c>
      <c r="AJ1777" t="str">
        <f t="shared" si="129"/>
        <v>INSERT INTO TABLA_PRESUPUESTO VALUES ('VSR','80136-C','14004904-18',2022,'Octubre',112.5,'USD',3375,1571.938933,0,506.25,27.961656,52.959774,569.263842,456.166107,43.676594,11.622303,0,0,0,0,0,0,0,1162.306068,28.617447,0,10,'202210','2022-10-01');</v>
      </c>
    </row>
    <row r="1778" spans="1:36" x14ac:dyDescent="0.2">
      <c r="A1778" s="7" t="s">
        <v>225</v>
      </c>
      <c r="B1778" t="s">
        <v>67</v>
      </c>
      <c r="C1778" t="s">
        <v>226</v>
      </c>
      <c r="D1778">
        <v>2022</v>
      </c>
      <c r="E1778" t="s">
        <v>54</v>
      </c>
      <c r="F1778" s="5">
        <v>60</v>
      </c>
      <c r="G1778" t="s">
        <v>227</v>
      </c>
      <c r="H1778" s="5">
        <v>2208</v>
      </c>
      <c r="I1778" s="5">
        <v>988.12294301783209</v>
      </c>
      <c r="J1778" s="5">
        <v>28.800000000000004</v>
      </c>
      <c r="K1778" s="5">
        <v>163.20000000000007</v>
      </c>
      <c r="L1778" s="5">
        <v>14.912883240300815</v>
      </c>
      <c r="M1778" s="5">
        <v>0</v>
      </c>
      <c r="N1778" s="5">
        <v>99.583333333333343</v>
      </c>
      <c r="O1778" s="5">
        <v>99.431818181818173</v>
      </c>
      <c r="P1778" s="5">
        <v>4.6401515151515156</v>
      </c>
      <c r="Q1778" s="5">
        <v>7.6035690336317723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f t="shared" si="130"/>
        <v>211.25887206393477</v>
      </c>
      <c r="Z1778" s="5">
        <v>0</v>
      </c>
      <c r="AA1778" s="5">
        <v>0</v>
      </c>
      <c r="AB1778" s="5">
        <f>VLOOKUP($E1778,Parametros!$B$3:$F$14,2,FALSE)</f>
        <v>10</v>
      </c>
      <c r="AC1778" s="5" t="str">
        <f>VLOOKUP($E1778,Parametros!$B$3:$F$14,4,FALSE)</f>
        <v>202210</v>
      </c>
      <c r="AD1778" s="5" t="str">
        <f>VLOOKUP($E1778,Parametros!$B$3:$F$14,5,FALSE)</f>
        <v>2022-10-01</v>
      </c>
      <c r="AE1778" s="5">
        <v>0</v>
      </c>
      <c r="AF1778" t="s">
        <v>427</v>
      </c>
      <c r="AG1778" t="s">
        <v>428</v>
      </c>
      <c r="AH1778" s="40">
        <f t="shared" si="131"/>
        <v>801.70530167793231</v>
      </c>
      <c r="AJ1778" t="str">
        <f t="shared" si="129"/>
        <v>INSERT INTO TABLA_PRESUPUESTO VALUES ('VIA','80046-C','14003963-19',2022,'Octubre',60,'CAD',2208,988.122943,28.8,163.2,14.912883,0,99.583333,99.431818,4.640152,7.603569,0,0,0,0,0,0,0,211.258872,0,0,10,'202210','2022-10-01');</v>
      </c>
    </row>
    <row r="1779" spans="1:36" x14ac:dyDescent="0.2">
      <c r="A1779" s="7" t="s">
        <v>225</v>
      </c>
      <c r="B1779" t="s">
        <v>67</v>
      </c>
      <c r="C1779" t="s">
        <v>228</v>
      </c>
      <c r="D1779">
        <v>2022</v>
      </c>
      <c r="E1779" t="s">
        <v>54</v>
      </c>
      <c r="F1779" s="5">
        <v>30</v>
      </c>
      <c r="G1779" t="s">
        <v>227</v>
      </c>
      <c r="H1779" s="5">
        <v>1020</v>
      </c>
      <c r="I1779" s="5">
        <v>458.27311429951328</v>
      </c>
      <c r="J1779" s="5">
        <v>14.399999999999997</v>
      </c>
      <c r="K1779" s="5">
        <v>81.59999999999998</v>
      </c>
      <c r="L1779" s="5">
        <v>7.4564416201504073</v>
      </c>
      <c r="M1779" s="5">
        <v>0</v>
      </c>
      <c r="N1779" s="5">
        <v>49.791666666666671</v>
      </c>
      <c r="O1779" s="5">
        <v>49.715909090909086</v>
      </c>
      <c r="P1779" s="5">
        <v>2.3200757575757578</v>
      </c>
      <c r="Q1779" s="5">
        <v>3.512518303579895</v>
      </c>
      <c r="R1779" s="5">
        <v>0</v>
      </c>
      <c r="S1779" s="5">
        <v>0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f t="shared" si="130"/>
        <v>105.3401698187314</v>
      </c>
      <c r="Z1779" s="5">
        <v>0</v>
      </c>
      <c r="AA1779" s="5">
        <v>0</v>
      </c>
      <c r="AB1779" s="5">
        <f>VLOOKUP($E1779,Parametros!$B$3:$F$14,2,FALSE)</f>
        <v>10</v>
      </c>
      <c r="AC1779" s="5" t="str">
        <f>VLOOKUP($E1779,Parametros!$B$3:$F$14,4,FALSE)</f>
        <v>202210</v>
      </c>
      <c r="AD1779" s="5" t="str">
        <f>VLOOKUP($E1779,Parametros!$B$3:$F$14,5,FALSE)</f>
        <v>2022-10-01</v>
      </c>
      <c r="AE1779" s="5">
        <v>0</v>
      </c>
      <c r="AF1779" t="s">
        <v>427</v>
      </c>
      <c r="AG1779" t="s">
        <v>428</v>
      </c>
      <c r="AH1779" s="40">
        <f t="shared" si="131"/>
        <v>352.93027426160495</v>
      </c>
      <c r="AJ1779" t="str">
        <f t="shared" si="129"/>
        <v>INSERT INTO TABLA_PRESUPUESTO VALUES ('VIA','80046-C','14004785-20',2022,'Octubre',30,'CAD',1020,458.273114,14.4,81.6,7.456442,0,49.791667,49.715909,2.320076,3.512518,0,0,0,0,0,0,0,105.34017,0,0,10,'202210','2022-10-01');</v>
      </c>
    </row>
    <row r="1780" spans="1:36" x14ac:dyDescent="0.2">
      <c r="A1780" s="7" t="s">
        <v>225</v>
      </c>
      <c r="B1780" t="s">
        <v>74</v>
      </c>
      <c r="C1780" t="s">
        <v>229</v>
      </c>
      <c r="D1780">
        <v>2022</v>
      </c>
      <c r="E1780" t="s">
        <v>54</v>
      </c>
      <c r="F1780" s="5">
        <v>16.8</v>
      </c>
      <c r="G1780" t="s">
        <v>227</v>
      </c>
      <c r="H1780" s="5">
        <v>497.28000000000003</v>
      </c>
      <c r="I1780" s="5">
        <v>265.90677041494632</v>
      </c>
      <c r="J1780" s="5">
        <v>0</v>
      </c>
      <c r="K1780" s="5">
        <v>40.320000000000007</v>
      </c>
      <c r="L1780" s="5">
        <v>4.1756073072842277</v>
      </c>
      <c r="M1780" s="5">
        <v>0</v>
      </c>
      <c r="N1780" s="5">
        <v>27.883333333333333</v>
      </c>
      <c r="O1780" s="5">
        <v>27.840909090909093</v>
      </c>
      <c r="P1780" s="5">
        <v>1.2992424242424243</v>
      </c>
      <c r="Q1780" s="5">
        <v>1.7124559823570689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f t="shared" si="130"/>
        <v>58.735940830841919</v>
      </c>
      <c r="Z1780" s="5">
        <v>0</v>
      </c>
      <c r="AA1780" s="5">
        <v>0</v>
      </c>
      <c r="AB1780" s="5">
        <f>VLOOKUP($E1780,Parametros!$B$3:$F$14,2,FALSE)</f>
        <v>10</v>
      </c>
      <c r="AC1780" s="5" t="str">
        <f>VLOOKUP($E1780,Parametros!$B$3:$F$14,4,FALSE)</f>
        <v>202210</v>
      </c>
      <c r="AD1780" s="5" t="str">
        <f>VLOOKUP($E1780,Parametros!$B$3:$F$14,5,FALSE)</f>
        <v>2022-10-01</v>
      </c>
      <c r="AE1780" s="5">
        <v>0</v>
      </c>
      <c r="AF1780" t="s">
        <v>427</v>
      </c>
      <c r="AG1780" t="s">
        <v>429</v>
      </c>
      <c r="AH1780" s="40">
        <f t="shared" si="131"/>
        <v>128.14168144692752</v>
      </c>
      <c r="AJ1780" t="str">
        <f t="shared" si="129"/>
        <v>INSERT INTO TABLA_PRESUPUESTO VALUES ('VIA','80128-C','14005133-20',2022,'Octubre',16.8,'CAD',497.28,265.90677,0,40.32,4.175607,0,27.883333,27.840909,1.299242,1.712456,0,0,0,0,0,0,0,58.735941,0,0,10,'202210','2022-10-01');</v>
      </c>
    </row>
    <row r="1781" spans="1:36" x14ac:dyDescent="0.2">
      <c r="A1781" s="7" t="s">
        <v>225</v>
      </c>
      <c r="B1781" t="s">
        <v>74</v>
      </c>
      <c r="C1781" t="s">
        <v>230</v>
      </c>
      <c r="D1781">
        <v>2022</v>
      </c>
      <c r="E1781" t="s">
        <v>54</v>
      </c>
      <c r="F1781" s="5">
        <v>16.8</v>
      </c>
      <c r="G1781" t="s">
        <v>227</v>
      </c>
      <c r="H1781" s="5">
        <v>497.28000000000003</v>
      </c>
      <c r="I1781" s="5">
        <v>277.14627103199319</v>
      </c>
      <c r="J1781" s="5">
        <v>0</v>
      </c>
      <c r="K1781" s="5">
        <v>40.320000000000007</v>
      </c>
      <c r="L1781" s="5">
        <v>4.1756073072842277</v>
      </c>
      <c r="M1781" s="5">
        <v>0</v>
      </c>
      <c r="N1781" s="5">
        <v>27.883333333333333</v>
      </c>
      <c r="O1781" s="5">
        <v>27.840909090909093</v>
      </c>
      <c r="P1781" s="5">
        <v>1.2992424242424243</v>
      </c>
      <c r="Q1781" s="5">
        <v>1.7124559823570689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f t="shared" si="130"/>
        <v>58.735940830841919</v>
      </c>
      <c r="Z1781" s="5">
        <v>0</v>
      </c>
      <c r="AA1781" s="5">
        <v>0</v>
      </c>
      <c r="AB1781" s="5">
        <f>VLOOKUP($E1781,Parametros!$B$3:$F$14,2,FALSE)</f>
        <v>10</v>
      </c>
      <c r="AC1781" s="5" t="str">
        <f>VLOOKUP($E1781,Parametros!$B$3:$F$14,4,FALSE)</f>
        <v>202210</v>
      </c>
      <c r="AD1781" s="5" t="str">
        <f>VLOOKUP($E1781,Parametros!$B$3:$F$14,5,FALSE)</f>
        <v>2022-10-01</v>
      </c>
      <c r="AE1781" s="5">
        <v>0</v>
      </c>
      <c r="AF1781" t="s">
        <v>427</v>
      </c>
      <c r="AG1781" t="s">
        <v>429</v>
      </c>
      <c r="AH1781" s="40">
        <f t="shared" si="131"/>
        <v>116.90218082988071</v>
      </c>
      <c r="AJ1781" t="str">
        <f t="shared" si="129"/>
        <v>INSERT INTO TABLA_PRESUPUESTO VALUES ('VIA','80128-C','14005134-20',2022,'Octubre',16.8,'CAD',497.28,277.146271,0,40.32,4.175607,0,27.883333,27.840909,1.299242,1.712456,0,0,0,0,0,0,0,58.735941,0,0,10,'202210','2022-10-01');</v>
      </c>
    </row>
    <row r="1782" spans="1:36" x14ac:dyDescent="0.2">
      <c r="A1782" s="7" t="s">
        <v>117</v>
      </c>
      <c r="B1782" t="s">
        <v>98</v>
      </c>
      <c r="C1782" t="s">
        <v>232</v>
      </c>
      <c r="D1782">
        <v>2022</v>
      </c>
      <c r="E1782" t="s">
        <v>54</v>
      </c>
      <c r="F1782" s="5">
        <v>84</v>
      </c>
      <c r="G1782" t="s">
        <v>134</v>
      </c>
      <c r="H1782" s="5">
        <v>3192</v>
      </c>
      <c r="I1782" s="5">
        <v>1441.3233053555371</v>
      </c>
      <c r="J1782" s="5">
        <v>340.2</v>
      </c>
      <c r="K1782" s="5">
        <v>415.8</v>
      </c>
      <c r="L1782" s="5">
        <v>20.878036536421138</v>
      </c>
      <c r="M1782" s="5">
        <v>0</v>
      </c>
      <c r="N1782" s="5">
        <v>31.435185185185183</v>
      </c>
      <c r="O1782" s="5">
        <v>46.990740740740748</v>
      </c>
      <c r="P1782" s="5">
        <v>1.3233024691358026</v>
      </c>
      <c r="Q1782" s="5">
        <v>10.992116102967671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f t="shared" si="130"/>
        <v>90.741344498029392</v>
      </c>
      <c r="Z1782" s="5">
        <v>0</v>
      </c>
      <c r="AA1782" s="5">
        <v>0</v>
      </c>
      <c r="AB1782" s="5">
        <f>VLOOKUP($E1782,Parametros!$B$3:$F$14,2,FALSE)</f>
        <v>10</v>
      </c>
      <c r="AC1782" s="5" t="str">
        <f>VLOOKUP($E1782,Parametros!$B$3:$F$14,4,FALSE)</f>
        <v>202210</v>
      </c>
      <c r="AD1782" s="5" t="str">
        <f>VLOOKUP($E1782,Parametros!$B$3:$F$14,5,FALSE)</f>
        <v>2022-10-01</v>
      </c>
      <c r="AE1782" s="5">
        <v>0</v>
      </c>
      <c r="AF1782" t="s">
        <v>427</v>
      </c>
      <c r="AG1782" t="s">
        <v>430</v>
      </c>
      <c r="AH1782" s="40">
        <f t="shared" si="131"/>
        <v>883.05731361001199</v>
      </c>
      <c r="AJ1782" t="str">
        <f t="shared" si="129"/>
        <v>INSERT INTO TABLA_PRESUPUESTO VALUES ('VSR','80209-C','14004814-20',2022,'Octubre',84,'USD',3192,1441.323305,340.2,415.8,20.878037,0,31.435185,46.990741,1.323302,10.992116,0,0,0,0,0,0,0,90.741344,0,0,10,'202210','2022-10-01');</v>
      </c>
    </row>
    <row r="1783" spans="1:36" x14ac:dyDescent="0.2">
      <c r="A1783" s="7" t="s">
        <v>117</v>
      </c>
      <c r="B1783" t="s">
        <v>98</v>
      </c>
      <c r="C1783" t="s">
        <v>233</v>
      </c>
      <c r="D1783">
        <v>2022</v>
      </c>
      <c r="E1783" t="s">
        <v>54</v>
      </c>
      <c r="F1783" s="5">
        <v>63</v>
      </c>
      <c r="G1783" t="s">
        <v>134</v>
      </c>
      <c r="H1783" s="5">
        <v>2394</v>
      </c>
      <c r="I1783" s="5">
        <v>998.07916849602384</v>
      </c>
      <c r="J1783" s="5">
        <v>226.8</v>
      </c>
      <c r="K1783" s="5">
        <v>277.20000000000005</v>
      </c>
      <c r="L1783" s="5">
        <v>15.658527402315855</v>
      </c>
      <c r="M1783" s="5">
        <v>0</v>
      </c>
      <c r="N1783" s="5">
        <v>23.576388888888889</v>
      </c>
      <c r="O1783" s="5">
        <v>35.243055555555557</v>
      </c>
      <c r="P1783" s="5">
        <v>0.99247685185185186</v>
      </c>
      <c r="Q1783" s="5">
        <v>8.2440870772257533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f t="shared" si="130"/>
        <v>68.056008373522047</v>
      </c>
      <c r="Z1783" s="5">
        <v>0</v>
      </c>
      <c r="AA1783" s="5">
        <v>0</v>
      </c>
      <c r="AB1783" s="5">
        <f>VLOOKUP($E1783,Parametros!$B$3:$F$14,2,FALSE)</f>
        <v>10</v>
      </c>
      <c r="AC1783" s="5" t="str">
        <f>VLOOKUP($E1783,Parametros!$B$3:$F$14,4,FALSE)</f>
        <v>202210</v>
      </c>
      <c r="AD1783" s="5" t="str">
        <f>VLOOKUP($E1783,Parametros!$B$3:$F$14,5,FALSE)</f>
        <v>2022-10-01</v>
      </c>
      <c r="AE1783" s="5">
        <v>0</v>
      </c>
      <c r="AF1783" t="s">
        <v>427</v>
      </c>
      <c r="AG1783" t="s">
        <v>430</v>
      </c>
      <c r="AH1783" s="40">
        <f t="shared" si="131"/>
        <v>808.206295728138</v>
      </c>
      <c r="AJ1783" t="str">
        <f t="shared" si="129"/>
        <v>INSERT INTO TABLA_PRESUPUESTO VALUES ('VSR','80209-C','14004947-19',2022,'Octubre',63,'USD',2394,998.079168,226.8,277.2,15.658527,0,23.576389,35.243056,0.992477,8.244087,0,0,0,0,0,0,0,68.056008,0,0,10,'202210','2022-10-01');</v>
      </c>
    </row>
    <row r="1784" spans="1:36" x14ac:dyDescent="0.2">
      <c r="A1784" s="7" t="s">
        <v>117</v>
      </c>
      <c r="B1784" t="s">
        <v>98</v>
      </c>
      <c r="C1784" t="s">
        <v>236</v>
      </c>
      <c r="D1784">
        <v>2022</v>
      </c>
      <c r="E1784" t="s">
        <v>54</v>
      </c>
      <c r="F1784" s="5">
        <v>346.5</v>
      </c>
      <c r="G1784" t="s">
        <v>134</v>
      </c>
      <c r="H1784" s="5">
        <v>13167</v>
      </c>
      <c r="I1784" s="5">
        <v>5650.5885548679798</v>
      </c>
      <c r="J1784" s="5">
        <v>1403.325</v>
      </c>
      <c r="K1784" s="5">
        <v>1715.1750000000002</v>
      </c>
      <c r="L1784" s="5">
        <v>86.121900712737201</v>
      </c>
      <c r="M1784" s="5">
        <v>0</v>
      </c>
      <c r="N1784" s="5">
        <v>129.67013888888889</v>
      </c>
      <c r="O1784" s="5">
        <v>193.83680555555554</v>
      </c>
      <c r="P1784" s="5">
        <v>5.4586226851851851</v>
      </c>
      <c r="Q1784" s="5">
        <v>45.342478924741641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f t="shared" si="130"/>
        <v>374.30804605437129</v>
      </c>
      <c r="Z1784" s="5">
        <v>0</v>
      </c>
      <c r="AA1784" s="5">
        <v>0</v>
      </c>
      <c r="AB1784" s="5">
        <f>VLOOKUP($E1784,Parametros!$B$3:$F$14,2,FALSE)</f>
        <v>10</v>
      </c>
      <c r="AC1784" s="5" t="str">
        <f>VLOOKUP($E1784,Parametros!$B$3:$F$14,4,FALSE)</f>
        <v>202210</v>
      </c>
      <c r="AD1784" s="5" t="str">
        <f>VLOOKUP($E1784,Parametros!$B$3:$F$14,5,FALSE)</f>
        <v>2022-10-01</v>
      </c>
      <c r="AE1784" s="5">
        <v>0</v>
      </c>
      <c r="AF1784" t="s">
        <v>427</v>
      </c>
      <c r="AG1784" t="s">
        <v>430</v>
      </c>
      <c r="AH1784" s="40">
        <f t="shared" si="131"/>
        <v>3937.4814983649139</v>
      </c>
      <c r="AJ1784" t="str">
        <f t="shared" si="129"/>
        <v>INSERT INTO TABLA_PRESUPUESTO VALUES ('VSR','80209-C','14004813-20',2022,'Octubre',346.5,'USD',13167,5650.588555,1403.325,1715.175,86.121901,0,129.670139,193.836806,5.458623,45.342479,0,0,0,0,0,0,0,374.308046,0,0,10,'202210','2022-10-01');</v>
      </c>
    </row>
    <row r="1785" spans="1:36" x14ac:dyDescent="0.2">
      <c r="A1785" s="7" t="s">
        <v>117</v>
      </c>
      <c r="B1785" t="s">
        <v>98</v>
      </c>
      <c r="C1785" t="s">
        <v>238</v>
      </c>
      <c r="D1785">
        <v>2022</v>
      </c>
      <c r="E1785" t="s">
        <v>54</v>
      </c>
      <c r="F1785" s="5">
        <v>247.5</v>
      </c>
      <c r="G1785" t="s">
        <v>134</v>
      </c>
      <c r="H1785" s="5">
        <v>11385</v>
      </c>
      <c r="I1785" s="5">
        <v>4644.1474606058082</v>
      </c>
      <c r="J1785" s="5">
        <v>1002.375</v>
      </c>
      <c r="K1785" s="5">
        <v>1225.125</v>
      </c>
      <c r="L1785" s="5">
        <v>61.515643366240859</v>
      </c>
      <c r="M1785" s="5">
        <v>0</v>
      </c>
      <c r="N1785" s="5">
        <v>92.621527777777771</v>
      </c>
      <c r="O1785" s="5">
        <v>138.45486111111111</v>
      </c>
      <c r="P1785" s="5">
        <v>3.8990162037037042</v>
      </c>
      <c r="Q1785" s="5">
        <v>39.205902829663827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f t="shared" si="130"/>
        <v>274.18130792225639</v>
      </c>
      <c r="Z1785" s="5">
        <v>0</v>
      </c>
      <c r="AA1785" s="5">
        <v>0</v>
      </c>
      <c r="AB1785" s="5">
        <f>VLOOKUP($E1785,Parametros!$B$3:$F$14,2,FALSE)</f>
        <v>10</v>
      </c>
      <c r="AC1785" s="5" t="str">
        <f>VLOOKUP($E1785,Parametros!$B$3:$F$14,4,FALSE)</f>
        <v>202210</v>
      </c>
      <c r="AD1785" s="5" t="str">
        <f>VLOOKUP($E1785,Parametros!$B$3:$F$14,5,FALSE)</f>
        <v>2022-10-01</v>
      </c>
      <c r="AE1785" s="5">
        <v>0</v>
      </c>
      <c r="AF1785" t="s">
        <v>427</v>
      </c>
      <c r="AG1785" t="s">
        <v>430</v>
      </c>
      <c r="AH1785" s="40">
        <f t="shared" si="131"/>
        <v>4177.6555881056956</v>
      </c>
      <c r="AJ1785" t="str">
        <f t="shared" si="129"/>
        <v>INSERT INTO TABLA_PRESUPUESTO VALUES ('VSR','80209-C','14005101-20',2022,'Octubre',247.5,'USD',11385,4644.147461,1002.375,1225.125,61.515643,0,92.621528,138.454861,3.899016,39.205903,0,0,0,0,0,0,0,274.181308,0,0,10,'202210','2022-10-01');</v>
      </c>
    </row>
    <row r="1786" spans="1:36" x14ac:dyDescent="0.2">
      <c r="A1786" s="7" t="s">
        <v>117</v>
      </c>
      <c r="B1786" t="s">
        <v>98</v>
      </c>
      <c r="C1786" t="s">
        <v>239</v>
      </c>
      <c r="D1786">
        <v>2022</v>
      </c>
      <c r="E1786" t="s">
        <v>54</v>
      </c>
      <c r="F1786" s="5">
        <v>247.5</v>
      </c>
      <c r="G1786" t="s">
        <v>134</v>
      </c>
      <c r="H1786" s="5">
        <v>11385</v>
      </c>
      <c r="I1786" s="5">
        <v>4891.5725408654216</v>
      </c>
      <c r="J1786" s="5">
        <v>1002.375</v>
      </c>
      <c r="K1786" s="5">
        <v>1225.125</v>
      </c>
      <c r="L1786" s="5">
        <v>61.515643366240859</v>
      </c>
      <c r="M1786" s="5">
        <v>0</v>
      </c>
      <c r="N1786" s="5">
        <v>92.621527777777771</v>
      </c>
      <c r="O1786" s="5">
        <v>138.45486111111111</v>
      </c>
      <c r="P1786" s="5">
        <v>3.8990162037037042</v>
      </c>
      <c r="Q1786" s="5">
        <v>39.205902829663827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f t="shared" si="130"/>
        <v>274.18130792225639</v>
      </c>
      <c r="Z1786" s="5">
        <v>0</v>
      </c>
      <c r="AA1786" s="5">
        <v>0</v>
      </c>
      <c r="AB1786" s="5">
        <f>VLOOKUP($E1786,Parametros!$B$3:$F$14,2,FALSE)</f>
        <v>10</v>
      </c>
      <c r="AC1786" s="5" t="str">
        <f>VLOOKUP($E1786,Parametros!$B$3:$F$14,4,FALSE)</f>
        <v>202210</v>
      </c>
      <c r="AD1786" s="5" t="str">
        <f>VLOOKUP($E1786,Parametros!$B$3:$F$14,5,FALSE)</f>
        <v>2022-10-01</v>
      </c>
      <c r="AE1786" s="5">
        <v>0</v>
      </c>
      <c r="AF1786" t="s">
        <v>427</v>
      </c>
      <c r="AG1786" t="s">
        <v>430</v>
      </c>
      <c r="AH1786" s="40">
        <f t="shared" si="131"/>
        <v>3930.2305078460822</v>
      </c>
      <c r="AJ1786" t="str">
        <f t="shared" si="129"/>
        <v>INSERT INTO TABLA_PRESUPUESTO VALUES ('VSR','80209-C','14005102-20',2022,'Octubre',247.5,'USD',11385,4891.572541,1002.375,1225.125,61.515643,0,92.621528,138.454861,3.899016,39.205903,0,0,0,0,0,0,0,274.181308,0,0,10,'202210','2022-10-01');</v>
      </c>
    </row>
    <row r="1787" spans="1:36" x14ac:dyDescent="0.2">
      <c r="A1787" s="7" t="s">
        <v>117</v>
      </c>
      <c r="B1787" t="s">
        <v>98</v>
      </c>
      <c r="C1787" t="s">
        <v>245</v>
      </c>
      <c r="D1787">
        <v>2022</v>
      </c>
      <c r="E1787" t="s">
        <v>54</v>
      </c>
      <c r="F1787" s="5">
        <v>38.4</v>
      </c>
      <c r="G1787" t="s">
        <v>134</v>
      </c>
      <c r="H1787" s="5">
        <v>2688</v>
      </c>
      <c r="I1787" s="5">
        <v>1441.9077188413305</v>
      </c>
      <c r="J1787" s="5">
        <v>138.24</v>
      </c>
      <c r="K1787" s="5">
        <v>168.96</v>
      </c>
      <c r="L1787" s="5">
        <v>9.5442452737925212</v>
      </c>
      <c r="M1787" s="5">
        <v>0</v>
      </c>
      <c r="N1787" s="5">
        <v>14.37037037037037</v>
      </c>
      <c r="O1787" s="5">
        <v>21.481481481481481</v>
      </c>
      <c r="P1787" s="5">
        <v>0.60493827160493829</v>
      </c>
      <c r="Q1787" s="5">
        <v>9.2565188235517226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f t="shared" ref="Y1787:Y1828" si="132">+M1787+N1787+O1787+P1787+T1787+U1787+V1787+Z1787+AA1787+S1787+X1787+Q1787+R1787</f>
        <v>45.713308947008507</v>
      </c>
      <c r="Z1787" s="5">
        <v>0</v>
      </c>
      <c r="AA1787" s="5">
        <v>0</v>
      </c>
      <c r="AB1787" s="5">
        <f>VLOOKUP($E1787,Parametros!$B$3:$F$14,2,FALSE)</f>
        <v>10</v>
      </c>
      <c r="AC1787" s="5" t="str">
        <f>VLOOKUP($E1787,Parametros!$B$3:$F$14,4,FALSE)</f>
        <v>202210</v>
      </c>
      <c r="AD1787" s="5" t="str">
        <f>VLOOKUP($E1787,Parametros!$B$3:$F$14,5,FALSE)</f>
        <v>2022-10-01</v>
      </c>
      <c r="AE1787" s="5">
        <v>0</v>
      </c>
      <c r="AF1787" t="s">
        <v>427</v>
      </c>
      <c r="AG1787" t="s">
        <v>430</v>
      </c>
      <c r="AH1787" s="40">
        <f t="shared" ref="AH1787:AH1828" si="133">+H1787-SUM(I1787:X1787)-SUM(Z1787:AA1787)</f>
        <v>883.63472693786844</v>
      </c>
      <c r="AJ1787" t="str">
        <f t="shared" si="129"/>
        <v>INSERT INTO TABLA_PRESUPUESTO VALUES ('VSR','80209-C','14004011-15',2022,'Octubre',38.4,'USD',2688,1441.907719,138.24,168.96,9.544245,0,14.37037,21.481481,0.604938,9.256519,0,0,0,0,0,0,0,45.713309,0,0,10,'202210','2022-10-01');</v>
      </c>
    </row>
    <row r="1788" spans="1:36" x14ac:dyDescent="0.2">
      <c r="A1788" s="7" t="s">
        <v>117</v>
      </c>
      <c r="B1788" t="s">
        <v>81</v>
      </c>
      <c r="C1788" t="s">
        <v>249</v>
      </c>
      <c r="D1788">
        <v>2022</v>
      </c>
      <c r="E1788" t="s">
        <v>54</v>
      </c>
      <c r="F1788" s="5">
        <v>450</v>
      </c>
      <c r="G1788" t="s">
        <v>134</v>
      </c>
      <c r="H1788" s="5">
        <v>15030</v>
      </c>
      <c r="I1788" s="5">
        <v>6287.9212702402883</v>
      </c>
      <c r="J1788" s="5">
        <v>0</v>
      </c>
      <c r="K1788" s="5">
        <v>900</v>
      </c>
      <c r="L1788" s="5">
        <v>111.8466243022561</v>
      </c>
      <c r="M1788" s="5">
        <v>0</v>
      </c>
      <c r="N1788" s="5">
        <v>121.24316939890711</v>
      </c>
      <c r="O1788" s="5">
        <v>148.5655737704918</v>
      </c>
      <c r="P1788" s="5">
        <v>5.0204918032786878</v>
      </c>
      <c r="Q1788" s="5">
        <v>51.757990296868449</v>
      </c>
      <c r="R1788" s="5">
        <v>0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f t="shared" si="132"/>
        <v>327.45579697654176</v>
      </c>
      <c r="Z1788" s="5">
        <v>0.86857170699571529</v>
      </c>
      <c r="AA1788" s="5">
        <v>0</v>
      </c>
      <c r="AB1788" s="5">
        <f>VLOOKUP($E1788,Parametros!$B$3:$F$14,2,FALSE)</f>
        <v>10</v>
      </c>
      <c r="AC1788" s="5" t="str">
        <f>VLOOKUP($E1788,Parametros!$B$3:$F$14,4,FALSE)</f>
        <v>202210</v>
      </c>
      <c r="AD1788" s="5" t="str">
        <f>VLOOKUP($E1788,Parametros!$B$3:$F$14,5,FALSE)</f>
        <v>2022-10-01</v>
      </c>
      <c r="AE1788" s="5">
        <v>0</v>
      </c>
      <c r="AF1788" t="s">
        <v>431</v>
      </c>
      <c r="AG1788" t="s">
        <v>432</v>
      </c>
      <c r="AH1788" s="40">
        <f t="shared" si="133"/>
        <v>7402.7763084809139</v>
      </c>
      <c r="AJ1788" t="str">
        <f t="shared" si="129"/>
        <v>INSERT INTO TABLA_PRESUPUESTO VALUES ('VSR','80145-C','14004891-20',2022,'Octubre',450,'USD',15030,6287.92127,0,900,111.846624,0,121.243169,148.565574,5.020492,51.75799,0,0,0,0,0,0,0,327.455797,0.868572,0,10,'202210','2022-10-01');</v>
      </c>
    </row>
    <row r="1789" spans="1:36" x14ac:dyDescent="0.2">
      <c r="A1789" s="7" t="s">
        <v>117</v>
      </c>
      <c r="B1789" t="s">
        <v>63</v>
      </c>
      <c r="C1789" t="s">
        <v>254</v>
      </c>
      <c r="D1789">
        <v>2022</v>
      </c>
      <c r="E1789" t="s">
        <v>54</v>
      </c>
      <c r="F1789" s="5">
        <v>32.4</v>
      </c>
      <c r="G1789" t="s">
        <v>134</v>
      </c>
      <c r="H1789" s="5">
        <v>793.8</v>
      </c>
      <c r="I1789" s="5">
        <v>478.46295836930074</v>
      </c>
      <c r="J1789" s="5">
        <v>0</v>
      </c>
      <c r="K1789" s="5">
        <v>48.599999999999994</v>
      </c>
      <c r="L1789" s="5">
        <v>8.0529569497624394</v>
      </c>
      <c r="M1789" s="5">
        <v>0</v>
      </c>
      <c r="N1789" s="5">
        <v>11.357142857142856</v>
      </c>
      <c r="O1789" s="5">
        <v>12.428571428571429</v>
      </c>
      <c r="P1789" s="5">
        <v>0.42000000000000004</v>
      </c>
      <c r="Q1789" s="5">
        <v>2.7335657150801183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f t="shared" si="132"/>
        <v>27.001817163698096</v>
      </c>
      <c r="Z1789" s="5">
        <v>6.2537162903691504E-2</v>
      </c>
      <c r="AA1789" s="5">
        <v>0</v>
      </c>
      <c r="AB1789" s="5">
        <f>VLOOKUP($E1789,Parametros!$B$3:$F$14,2,FALSE)</f>
        <v>10</v>
      </c>
      <c r="AC1789" s="5" t="str">
        <f>VLOOKUP($E1789,Parametros!$B$3:$F$14,4,FALSE)</f>
        <v>202210</v>
      </c>
      <c r="AD1789" s="5" t="str">
        <f>VLOOKUP($E1789,Parametros!$B$3:$F$14,5,FALSE)</f>
        <v>2022-10-01</v>
      </c>
      <c r="AE1789" s="5">
        <v>0</v>
      </c>
      <c r="AF1789" t="s">
        <v>431</v>
      </c>
      <c r="AG1789" t="s">
        <v>433</v>
      </c>
      <c r="AH1789" s="40">
        <f t="shared" si="133"/>
        <v>231.68226751723867</v>
      </c>
      <c r="AJ1789" t="str">
        <f t="shared" si="129"/>
        <v>INSERT INTO TABLA_PRESUPUESTO VALUES ('VSR','80007-C','14003817-21',2022,'Octubre',32.4,'USD',793.8,478.462958,0,48.6,8.052957,0,11.357143,12.428571,0.42,2.733566,0,0,0,0,0,0,0,27.001817,0.062537,0,10,'202210','2022-10-01');</v>
      </c>
    </row>
    <row r="1790" spans="1:36" x14ac:dyDescent="0.2">
      <c r="A1790" s="7" t="s">
        <v>117</v>
      </c>
      <c r="B1790" t="s">
        <v>63</v>
      </c>
      <c r="C1790" t="s">
        <v>255</v>
      </c>
      <c r="D1790">
        <v>2022</v>
      </c>
      <c r="E1790" t="s">
        <v>54</v>
      </c>
      <c r="F1790" s="5">
        <v>32.4</v>
      </c>
      <c r="G1790" t="s">
        <v>134</v>
      </c>
      <c r="H1790" s="5">
        <v>1069.2</v>
      </c>
      <c r="I1790" s="5">
        <v>528.36672201362933</v>
      </c>
      <c r="J1790" s="5">
        <v>0</v>
      </c>
      <c r="K1790" s="5">
        <v>48.599999999999994</v>
      </c>
      <c r="L1790" s="5">
        <v>8.0529569497624394</v>
      </c>
      <c r="M1790" s="5">
        <v>0</v>
      </c>
      <c r="N1790" s="5">
        <v>11.357142857142856</v>
      </c>
      <c r="O1790" s="5">
        <v>12.428571428571429</v>
      </c>
      <c r="P1790" s="5">
        <v>0.42000000000000004</v>
      </c>
      <c r="Q1790" s="5">
        <v>3.6819456570466902</v>
      </c>
      <c r="R1790" s="5">
        <v>0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f t="shared" si="132"/>
        <v>27.950197105664667</v>
      </c>
      <c r="Z1790" s="5">
        <v>6.2537162903691504E-2</v>
      </c>
      <c r="AA1790" s="5">
        <v>0</v>
      </c>
      <c r="AB1790" s="5">
        <f>VLOOKUP($E1790,Parametros!$B$3:$F$14,2,FALSE)</f>
        <v>10</v>
      </c>
      <c r="AC1790" s="5" t="str">
        <f>VLOOKUP($E1790,Parametros!$B$3:$F$14,4,FALSE)</f>
        <v>202210</v>
      </c>
      <c r="AD1790" s="5" t="str">
        <f>VLOOKUP($E1790,Parametros!$B$3:$F$14,5,FALSE)</f>
        <v>2022-10-01</v>
      </c>
      <c r="AE1790" s="5">
        <v>0</v>
      </c>
      <c r="AF1790" t="s">
        <v>431</v>
      </c>
      <c r="AG1790" t="s">
        <v>433</v>
      </c>
      <c r="AH1790" s="40">
        <f t="shared" si="133"/>
        <v>456.23012393094359</v>
      </c>
      <c r="AJ1790" t="str">
        <f t="shared" si="129"/>
        <v>INSERT INTO TABLA_PRESUPUESTO VALUES ('VSR','80007-C','14004978-20',2022,'Octubre',32.4,'USD',1069.2,528.366722,0,48.6,8.052957,0,11.357143,12.428571,0.42,3.681946,0,0,0,0,0,0,0,27.950197,0.062537,0,10,'202210','2022-10-01');</v>
      </c>
    </row>
    <row r="1791" spans="1:36" x14ac:dyDescent="0.2">
      <c r="A1791" s="7" t="s">
        <v>117</v>
      </c>
      <c r="B1791" t="s">
        <v>63</v>
      </c>
      <c r="C1791" t="s">
        <v>256</v>
      </c>
      <c r="D1791">
        <v>2022</v>
      </c>
      <c r="E1791" t="s">
        <v>54</v>
      </c>
      <c r="F1791" s="5">
        <v>128.70000000000002</v>
      </c>
      <c r="G1791" t="s">
        <v>134</v>
      </c>
      <c r="H1791" s="5">
        <v>3088.8</v>
      </c>
      <c r="I1791" s="5">
        <v>1725.8735754240322</v>
      </c>
      <c r="J1791" s="5">
        <v>0</v>
      </c>
      <c r="K1791" s="5">
        <v>149.292</v>
      </c>
      <c r="L1791" s="5">
        <v>31.988134550445249</v>
      </c>
      <c r="M1791" s="5">
        <v>0</v>
      </c>
      <c r="N1791" s="5">
        <v>45.113095238095241</v>
      </c>
      <c r="O1791" s="5">
        <v>49.369047619047628</v>
      </c>
      <c r="P1791" s="5">
        <v>1.6683333333333337</v>
      </c>
      <c r="Q1791" s="5">
        <v>10.636731898134883</v>
      </c>
      <c r="R1791" s="5">
        <v>0</v>
      </c>
      <c r="S1791" s="5">
        <v>0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f t="shared" si="132"/>
        <v>107.03561959681186</v>
      </c>
      <c r="Z1791" s="5">
        <v>0.24841150820077462</v>
      </c>
      <c r="AA1791" s="5">
        <v>0</v>
      </c>
      <c r="AB1791" s="5">
        <f>VLOOKUP($E1791,Parametros!$B$3:$F$14,2,FALSE)</f>
        <v>10</v>
      </c>
      <c r="AC1791" s="5" t="str">
        <f>VLOOKUP($E1791,Parametros!$B$3:$F$14,4,FALSE)</f>
        <v>202210</v>
      </c>
      <c r="AD1791" s="5" t="str">
        <f>VLOOKUP($E1791,Parametros!$B$3:$F$14,5,FALSE)</f>
        <v>2022-10-01</v>
      </c>
      <c r="AE1791" s="5">
        <v>0</v>
      </c>
      <c r="AF1791" t="s">
        <v>431</v>
      </c>
      <c r="AG1791" t="s">
        <v>433</v>
      </c>
      <c r="AH1791" s="40">
        <f t="shared" si="133"/>
        <v>1074.610670428711</v>
      </c>
      <c r="AJ1791" t="str">
        <f t="shared" si="129"/>
        <v>INSERT INTO TABLA_PRESUPUESTO VALUES ('VSR','80007-C','14004704-21',2022,'Octubre',128.7,'USD',3088.8,1725.873575,0,149.292,31.988135,0,45.113095,49.369048,1.668333,10.636732,0,0,0,0,0,0,0,107.03562,0.248412,0,10,'202210','2022-10-01');</v>
      </c>
    </row>
    <row r="1792" spans="1:36" x14ac:dyDescent="0.2">
      <c r="A1792" s="7" t="s">
        <v>117</v>
      </c>
      <c r="B1792" t="s">
        <v>63</v>
      </c>
      <c r="C1792" t="s">
        <v>257</v>
      </c>
      <c r="D1792">
        <v>2022</v>
      </c>
      <c r="E1792" t="s">
        <v>54</v>
      </c>
      <c r="F1792" s="5">
        <v>193.05</v>
      </c>
      <c r="G1792" t="s">
        <v>134</v>
      </c>
      <c r="H1792" s="5">
        <v>4681.4625000000005</v>
      </c>
      <c r="I1792" s="5">
        <v>3466.8482703499626</v>
      </c>
      <c r="J1792" s="5">
        <v>0</v>
      </c>
      <c r="K1792" s="5">
        <v>223.93799999999999</v>
      </c>
      <c r="L1792" s="5">
        <v>47.982201825667872</v>
      </c>
      <c r="M1792" s="5">
        <v>0</v>
      </c>
      <c r="N1792" s="5">
        <v>67.669642857142861</v>
      </c>
      <c r="O1792" s="5">
        <v>74.053571428571431</v>
      </c>
      <c r="P1792" s="5">
        <v>2.5025000000000004</v>
      </c>
      <c r="Q1792" s="5">
        <v>16.121296783110683</v>
      </c>
      <c r="R1792" s="5">
        <v>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f t="shared" si="132"/>
        <v>160.71962833112613</v>
      </c>
      <c r="Z1792" s="5">
        <v>0.37261726230116193</v>
      </c>
      <c r="AA1792" s="5">
        <v>0</v>
      </c>
      <c r="AB1792" s="5">
        <f>VLOOKUP($E1792,Parametros!$B$3:$F$14,2,FALSE)</f>
        <v>10</v>
      </c>
      <c r="AC1792" s="5" t="str">
        <f>VLOOKUP($E1792,Parametros!$B$3:$F$14,4,FALSE)</f>
        <v>202210</v>
      </c>
      <c r="AD1792" s="5" t="str">
        <f>VLOOKUP($E1792,Parametros!$B$3:$F$14,5,FALSE)</f>
        <v>2022-10-01</v>
      </c>
      <c r="AE1792" s="5">
        <v>0</v>
      </c>
      <c r="AF1792" t="s">
        <v>431</v>
      </c>
      <c r="AG1792" t="s">
        <v>433</v>
      </c>
      <c r="AH1792" s="40">
        <f t="shared" si="133"/>
        <v>781.97439949324405</v>
      </c>
      <c r="AJ1792" t="str">
        <f t="shared" si="129"/>
        <v>INSERT INTO TABLA_PRESUPUESTO VALUES ('VSR','80007-C','14004705-21',2022,'Octubre',193.05,'USD',4681.4625,3466.84827,0,223.938,47.982202,0,67.669643,74.053571,2.5025,16.121297,0,0,0,0,0,0,0,160.719628,0.372617,0,10,'202210','2022-10-01');</v>
      </c>
    </row>
    <row r="1793" spans="1:36" x14ac:dyDescent="0.2">
      <c r="A1793" s="7" t="s">
        <v>117</v>
      </c>
      <c r="B1793" t="s">
        <v>63</v>
      </c>
      <c r="C1793" t="s">
        <v>258</v>
      </c>
      <c r="D1793">
        <v>2022</v>
      </c>
      <c r="E1793" t="s">
        <v>54</v>
      </c>
      <c r="F1793" s="5">
        <v>321.75</v>
      </c>
      <c r="G1793" t="s">
        <v>134</v>
      </c>
      <c r="H1793" s="5">
        <v>7802.4375</v>
      </c>
      <c r="I1793" s="5">
        <v>4495.8637082218065</v>
      </c>
      <c r="J1793" s="5">
        <v>0</v>
      </c>
      <c r="K1793" s="5">
        <v>148.005</v>
      </c>
      <c r="L1793" s="5">
        <v>79.97033637611311</v>
      </c>
      <c r="M1793" s="5">
        <v>0</v>
      </c>
      <c r="N1793" s="5">
        <v>112.78273809523812</v>
      </c>
      <c r="O1793" s="5">
        <v>123.42261904761907</v>
      </c>
      <c r="P1793" s="5">
        <v>4.1708333333333334</v>
      </c>
      <c r="Q1793" s="5">
        <v>26.868827971851132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f t="shared" si="132"/>
        <v>267.86604721854354</v>
      </c>
      <c r="Z1793" s="5">
        <v>0.6210287705019365</v>
      </c>
      <c r="AA1793" s="5">
        <v>0</v>
      </c>
      <c r="AB1793" s="5">
        <f>VLOOKUP($E1793,Parametros!$B$3:$F$14,2,FALSE)</f>
        <v>10</v>
      </c>
      <c r="AC1793" s="5" t="str">
        <f>VLOOKUP($E1793,Parametros!$B$3:$F$14,4,FALSE)</f>
        <v>202210</v>
      </c>
      <c r="AD1793" s="5" t="str">
        <f>VLOOKUP($E1793,Parametros!$B$3:$F$14,5,FALSE)</f>
        <v>2022-10-01</v>
      </c>
      <c r="AE1793" s="5">
        <v>0</v>
      </c>
      <c r="AF1793" t="s">
        <v>431</v>
      </c>
      <c r="AG1793" t="s">
        <v>433</v>
      </c>
      <c r="AH1793" s="40">
        <f t="shared" si="133"/>
        <v>2810.7324081835363</v>
      </c>
      <c r="AJ1793" t="str">
        <f t="shared" si="129"/>
        <v>INSERT INTO TABLA_PRESUPUESTO VALUES ('VSR','80007-C','14004693-21',2022,'Octubre',321.75,'USD',7802.4375,4495.863708,0,148.005,79.970336,0,112.782738,123.422619,4.170833,26.868828,0,0,0,0,0,0,0,267.866047,0.621029,0,10,'202210','2022-10-01');</v>
      </c>
    </row>
    <row r="1794" spans="1:36" x14ac:dyDescent="0.2">
      <c r="A1794" s="7" t="s">
        <v>117</v>
      </c>
      <c r="B1794" t="s">
        <v>62</v>
      </c>
      <c r="C1794" t="s">
        <v>262</v>
      </c>
      <c r="D1794">
        <v>2022</v>
      </c>
      <c r="E1794" t="s">
        <v>54</v>
      </c>
      <c r="F1794" s="5">
        <v>749.7</v>
      </c>
      <c r="G1794" t="s">
        <v>261</v>
      </c>
      <c r="H1794" s="5">
        <v>24830.063999999998</v>
      </c>
      <c r="I1794" s="5">
        <v>14802.593961100685</v>
      </c>
      <c r="J1794" s="5">
        <v>0</v>
      </c>
      <c r="K1794" s="5">
        <v>1061.5752</v>
      </c>
      <c r="L1794" s="5">
        <v>186.33647608755868</v>
      </c>
      <c r="M1794" s="5">
        <v>0</v>
      </c>
      <c r="N1794" s="5">
        <v>327.1504227957368</v>
      </c>
      <c r="O1794" s="5">
        <v>351.50097991720253</v>
      </c>
      <c r="P1794" s="5">
        <v>13.482229366687221</v>
      </c>
      <c r="Q1794" s="5">
        <v>85.505935567706089</v>
      </c>
      <c r="R1794" s="5">
        <v>0</v>
      </c>
      <c r="S1794" s="5">
        <v>0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f t="shared" si="132"/>
        <v>779.08660811118739</v>
      </c>
      <c r="Z1794" s="5">
        <v>1.4470404638548617</v>
      </c>
      <c r="AA1794" s="5">
        <v>0</v>
      </c>
      <c r="AB1794" s="5">
        <f>VLOOKUP($E1794,Parametros!$B$3:$F$14,2,FALSE)</f>
        <v>10</v>
      </c>
      <c r="AC1794" s="5" t="str">
        <f>VLOOKUP($E1794,Parametros!$B$3:$F$14,4,FALSE)</f>
        <v>202210</v>
      </c>
      <c r="AD1794" s="5" t="str">
        <f>VLOOKUP($E1794,Parametros!$B$3:$F$14,5,FALSE)</f>
        <v>2022-10-01</v>
      </c>
      <c r="AE1794" s="5">
        <v>0</v>
      </c>
      <c r="AF1794" t="s">
        <v>431</v>
      </c>
      <c r="AG1794" t="s">
        <v>434</v>
      </c>
      <c r="AH1794" s="40">
        <f t="shared" si="133"/>
        <v>8000.4717547005648</v>
      </c>
      <c r="AJ1794" t="str">
        <f t="shared" si="129"/>
        <v>INSERT INTO TABLA_PRESUPUESTO VALUES ('VSR','80006-C','14005151-20',2022,'Octubre',749.7,'EUR',24830.064,14802.593961,0,1061.5752,186.336476,0,327.150423,351.50098,13.482229,85.505936,0,0,0,0,0,0,0,779.086608,1.44704,0,10,'202210','2022-10-01');</v>
      </c>
    </row>
    <row r="1795" spans="1:36" x14ac:dyDescent="0.2">
      <c r="A1795" s="7" t="s">
        <v>117</v>
      </c>
      <c r="B1795" t="s">
        <v>62</v>
      </c>
      <c r="C1795" t="s">
        <v>263</v>
      </c>
      <c r="D1795">
        <v>2022</v>
      </c>
      <c r="E1795" t="s">
        <v>54</v>
      </c>
      <c r="F1795" s="5">
        <v>1795.5</v>
      </c>
      <c r="G1795" t="s">
        <v>261</v>
      </c>
      <c r="H1795" s="5">
        <v>38308.788</v>
      </c>
      <c r="I1795" s="5">
        <v>24277.459789099667</v>
      </c>
      <c r="J1795" s="5">
        <v>0</v>
      </c>
      <c r="K1795" s="5">
        <v>2542.4279999999999</v>
      </c>
      <c r="L1795" s="5">
        <v>446.26803096600185</v>
      </c>
      <c r="M1795" s="5">
        <v>0</v>
      </c>
      <c r="N1795" s="5">
        <v>783.51151677970586</v>
      </c>
      <c r="O1795" s="5">
        <v>841.83007795296407</v>
      </c>
      <c r="P1795" s="5">
        <v>32.289372852990404</v>
      </c>
      <c r="Q1795" s="5">
        <v>131.92188140976651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  <c r="X1795" s="5">
        <v>0</v>
      </c>
      <c r="Y1795" s="5">
        <f t="shared" si="132"/>
        <v>1793.0184501063397</v>
      </c>
      <c r="Z1795" s="5">
        <v>3.4656011109129041</v>
      </c>
      <c r="AA1795" s="5">
        <v>0</v>
      </c>
      <c r="AB1795" s="5">
        <f>VLOOKUP($E1795,Parametros!$B$3:$F$14,2,FALSE)</f>
        <v>10</v>
      </c>
      <c r="AC1795" s="5" t="str">
        <f>VLOOKUP($E1795,Parametros!$B$3:$F$14,4,FALSE)</f>
        <v>202210</v>
      </c>
      <c r="AD1795" s="5" t="str">
        <f>VLOOKUP($E1795,Parametros!$B$3:$F$14,5,FALSE)</f>
        <v>2022-10-01</v>
      </c>
      <c r="AE1795" s="5">
        <v>0</v>
      </c>
      <c r="AF1795" t="s">
        <v>431</v>
      </c>
      <c r="AG1795" t="s">
        <v>434</v>
      </c>
      <c r="AH1795" s="40">
        <f t="shared" si="133"/>
        <v>9249.6137298279955</v>
      </c>
      <c r="AJ1795" t="str">
        <f t="shared" si="129"/>
        <v>INSERT INTO TABLA_PRESUPUESTO VALUES ('VSR','80006-C','14003720-21',2022,'Octubre',1795.5,'EUR',38308.788,24277.459789,0,2542.428,446.268031,0,783.511517,841.830078,32.289373,131.921881,0,0,0,0,0,0,0,1793.01845,3.465601,0,10,'202210','2022-10-01');</v>
      </c>
    </row>
    <row r="1796" spans="1:36" x14ac:dyDescent="0.2">
      <c r="A1796" s="7" t="s">
        <v>117</v>
      </c>
      <c r="B1796" t="s">
        <v>62</v>
      </c>
      <c r="C1796" t="s">
        <v>264</v>
      </c>
      <c r="D1796">
        <v>2022</v>
      </c>
      <c r="E1796" t="s">
        <v>54</v>
      </c>
      <c r="F1796" s="5">
        <v>5226.75</v>
      </c>
      <c r="G1796" t="s">
        <v>261</v>
      </c>
      <c r="H1796" s="5">
        <v>111517.93799999999</v>
      </c>
      <c r="I1796" s="5">
        <v>70797.886551250209</v>
      </c>
      <c r="J1796" s="5">
        <v>0</v>
      </c>
      <c r="K1796" s="5">
        <v>7401.0779999999995</v>
      </c>
      <c r="L1796" s="5">
        <v>1299.0985412707046</v>
      </c>
      <c r="M1796" s="5">
        <v>0</v>
      </c>
      <c r="N1796" s="5">
        <v>2280.8236259138557</v>
      </c>
      <c r="O1796" s="5">
        <v>2450.5905652690922</v>
      </c>
      <c r="P1796" s="5">
        <v>93.995254558266552</v>
      </c>
      <c r="Q1796" s="5">
        <v>384.02823372792932</v>
      </c>
      <c r="R1796" s="5">
        <v>0</v>
      </c>
      <c r="S1796" s="5">
        <v>0</v>
      </c>
      <c r="T1796" s="5">
        <v>0</v>
      </c>
      <c r="U1796" s="5">
        <v>0</v>
      </c>
      <c r="V1796" s="5">
        <v>0</v>
      </c>
      <c r="W1796" s="5">
        <v>0</v>
      </c>
      <c r="X1796" s="5">
        <v>0</v>
      </c>
      <c r="Y1796" s="5">
        <f t="shared" si="132"/>
        <v>5219.5261398458997</v>
      </c>
      <c r="Z1796" s="5">
        <v>10.088460376755233</v>
      </c>
      <c r="AA1796" s="5">
        <v>0</v>
      </c>
      <c r="AB1796" s="5">
        <f>VLOOKUP($E1796,Parametros!$B$3:$F$14,2,FALSE)</f>
        <v>10</v>
      </c>
      <c r="AC1796" s="5" t="str">
        <f>VLOOKUP($E1796,Parametros!$B$3:$F$14,4,FALSE)</f>
        <v>202210</v>
      </c>
      <c r="AD1796" s="5" t="str">
        <f>VLOOKUP($E1796,Parametros!$B$3:$F$14,5,FALSE)</f>
        <v>2022-10-01</v>
      </c>
      <c r="AE1796" s="5">
        <v>0</v>
      </c>
      <c r="AF1796" t="s">
        <v>431</v>
      </c>
      <c r="AG1796" t="s">
        <v>434</v>
      </c>
      <c r="AH1796" s="40">
        <f t="shared" si="133"/>
        <v>26800.348767633193</v>
      </c>
      <c r="AJ1796" t="str">
        <f t="shared" si="129"/>
        <v>INSERT INTO TABLA_PRESUPUESTO VALUES ('VSR','80006-C','14003719-21',2022,'Octubre',5226.75,'EUR',111517.938,70797.886551,0,7401.078,1299.098541,0,2280.823626,2450.590565,93.995255,384.028234,0,0,0,0,0,0,0,5219.52614,10.08846,0,10,'202210','2022-10-01');</v>
      </c>
    </row>
    <row r="1797" spans="1:36" x14ac:dyDescent="0.2">
      <c r="A1797" s="7" t="s">
        <v>117</v>
      </c>
      <c r="B1797" t="s">
        <v>62</v>
      </c>
      <c r="C1797" t="s">
        <v>266</v>
      </c>
      <c r="D1797">
        <v>2022</v>
      </c>
      <c r="E1797" t="s">
        <v>54</v>
      </c>
      <c r="F1797" s="5">
        <v>1417.5</v>
      </c>
      <c r="G1797" t="s">
        <v>261</v>
      </c>
      <c r="H1797" s="5">
        <v>37813.230000000003</v>
      </c>
      <c r="I1797" s="5">
        <v>24856.84247512442</v>
      </c>
      <c r="J1797" s="5">
        <v>0</v>
      </c>
      <c r="K1797" s="5">
        <v>2007.1799999999998</v>
      </c>
      <c r="L1797" s="5">
        <v>352.31686655210672</v>
      </c>
      <c r="M1797" s="5">
        <v>0</v>
      </c>
      <c r="N1797" s="5">
        <v>618.56172377345194</v>
      </c>
      <c r="O1797" s="5">
        <v>664.60269312076105</v>
      </c>
      <c r="P1797" s="5">
        <v>25.491610147097681</v>
      </c>
      <c r="Q1797" s="5">
        <v>130.21535538478079</v>
      </c>
      <c r="R1797" s="5">
        <v>0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f t="shared" si="132"/>
        <v>1441.607383303128</v>
      </c>
      <c r="Z1797" s="5">
        <v>2.7360008770365032</v>
      </c>
      <c r="AA1797" s="5">
        <v>0</v>
      </c>
      <c r="AB1797" s="5">
        <f>VLOOKUP($E1797,Parametros!$B$3:$F$14,2,FALSE)</f>
        <v>10</v>
      </c>
      <c r="AC1797" s="5" t="str">
        <f>VLOOKUP($E1797,Parametros!$B$3:$F$14,4,FALSE)</f>
        <v>202210</v>
      </c>
      <c r="AD1797" s="5" t="str">
        <f>VLOOKUP($E1797,Parametros!$B$3:$F$14,5,FALSE)</f>
        <v>2022-10-01</v>
      </c>
      <c r="AE1797" s="5">
        <v>0</v>
      </c>
      <c r="AF1797" t="s">
        <v>431</v>
      </c>
      <c r="AG1797" t="s">
        <v>434</v>
      </c>
      <c r="AH1797" s="40">
        <f t="shared" si="133"/>
        <v>9155.283275020347</v>
      </c>
      <c r="AJ1797" t="str">
        <f t="shared" si="129"/>
        <v>INSERT INTO TABLA_PRESUPUESTO VALUES ('VSR','80006-C','14004090-21',2022,'Octubre',1417.5,'EUR',37813.23,24856.842475,0,2007.18,352.316867,0,618.561724,664.602693,25.49161,130.215355,0,0,0,0,0,0,0,1441.607383,2.736001,0,10,'202210','2022-10-01');</v>
      </c>
    </row>
    <row r="1798" spans="1:36" x14ac:dyDescent="0.2">
      <c r="A1798" s="7" t="s">
        <v>117</v>
      </c>
      <c r="B1798" t="s">
        <v>269</v>
      </c>
      <c r="C1798" t="s">
        <v>265</v>
      </c>
      <c r="D1798">
        <v>2022</v>
      </c>
      <c r="E1798" t="s">
        <v>54</v>
      </c>
      <c r="F1798" s="5">
        <v>90</v>
      </c>
      <c r="G1798" t="s">
        <v>270</v>
      </c>
      <c r="H1798" s="5">
        <v>8775</v>
      </c>
      <c r="I1798" s="5">
        <v>3316.6138643362883</v>
      </c>
      <c r="J1798" s="5">
        <v>0</v>
      </c>
      <c r="K1798" s="5">
        <v>585</v>
      </c>
      <c r="L1798" s="5">
        <v>22.369324860451222</v>
      </c>
      <c r="M1798" s="5">
        <v>0</v>
      </c>
      <c r="N1798" s="5">
        <v>72.131490787269684</v>
      </c>
      <c r="O1798" s="5">
        <v>54.962311557788944</v>
      </c>
      <c r="P1798" s="5">
        <v>3.0778894472361813</v>
      </c>
      <c r="Q1798" s="5">
        <v>30.217988346974096</v>
      </c>
      <c r="R1798" s="5">
        <v>0</v>
      </c>
      <c r="S1798" s="5">
        <v>0</v>
      </c>
      <c r="T1798" s="5">
        <v>0</v>
      </c>
      <c r="U1798" s="5">
        <v>0</v>
      </c>
      <c r="V1798" s="5">
        <v>0</v>
      </c>
      <c r="W1798" s="5">
        <v>0</v>
      </c>
      <c r="X1798" s="5">
        <v>0</v>
      </c>
      <c r="Y1798" s="5">
        <f t="shared" si="132"/>
        <v>160.56339448066805</v>
      </c>
      <c r="Z1798" s="5">
        <v>0.17371434139914307</v>
      </c>
      <c r="AA1798" s="5">
        <v>0</v>
      </c>
      <c r="AB1798" s="5">
        <f>VLOOKUP($E1798,Parametros!$B$3:$F$14,2,FALSE)</f>
        <v>10</v>
      </c>
      <c r="AC1798" s="5" t="str">
        <f>VLOOKUP($E1798,Parametros!$B$3:$F$14,4,FALSE)</f>
        <v>202210</v>
      </c>
      <c r="AD1798" s="5" t="str">
        <f>VLOOKUP($E1798,Parametros!$B$3:$F$14,5,FALSE)</f>
        <v>2022-10-01</v>
      </c>
      <c r="AE1798" s="5">
        <v>0</v>
      </c>
      <c r="AF1798" t="s">
        <v>431</v>
      </c>
      <c r="AG1798" t="s">
        <v>436</v>
      </c>
      <c r="AH1798" s="40">
        <f t="shared" si="133"/>
        <v>4690.4534163225926</v>
      </c>
      <c r="AJ1798" t="str">
        <f t="shared" si="129"/>
        <v>INSERT INTO TABLA_PRESUPUESTO VALUES ('VSR','80094-C','14005008-18',2022,'Octubre',90,'GBP',8775,3316.613864,0,585,22.369325,0,72.131491,54.962312,3.077889,30.217988,0,0,0,0,0,0,0,160.563394,0.173714,0,10,'202210','2022-10-01');</v>
      </c>
    </row>
    <row r="1799" spans="1:36" x14ac:dyDescent="0.2">
      <c r="A1799" s="7" t="s">
        <v>117</v>
      </c>
      <c r="B1799" t="s">
        <v>95</v>
      </c>
      <c r="C1799" t="s">
        <v>263</v>
      </c>
      <c r="D1799">
        <v>2022</v>
      </c>
      <c r="E1799" t="s">
        <v>54</v>
      </c>
      <c r="F1799" s="5">
        <v>1125</v>
      </c>
      <c r="G1799" t="s">
        <v>134</v>
      </c>
      <c r="H1799" s="5">
        <v>40500</v>
      </c>
      <c r="I1799" s="5">
        <v>15211.440970613825</v>
      </c>
      <c r="J1799" s="5">
        <v>0</v>
      </c>
      <c r="K1799" s="5">
        <v>2700</v>
      </c>
      <c r="L1799" s="5">
        <v>279.61656075564025</v>
      </c>
      <c r="M1799" s="5">
        <v>4050</v>
      </c>
      <c r="N1799" s="5">
        <v>492.67344497607661</v>
      </c>
      <c r="O1799" s="5">
        <v>650.41866028708137</v>
      </c>
      <c r="P1799" s="5">
        <v>21.979665071770334</v>
      </c>
      <c r="Q1799" s="5">
        <v>139.46763852449584</v>
      </c>
      <c r="R1799" s="5">
        <v>0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  <c r="X1799" s="5">
        <v>0</v>
      </c>
      <c r="Y1799" s="5">
        <f t="shared" si="132"/>
        <v>5356.7108381269136</v>
      </c>
      <c r="Z1799" s="5">
        <v>2.1714292674892883</v>
      </c>
      <c r="AA1799" s="5">
        <v>0</v>
      </c>
      <c r="AB1799" s="5">
        <f>VLOOKUP($E1799,Parametros!$B$3:$F$14,2,FALSE)</f>
        <v>10</v>
      </c>
      <c r="AC1799" s="5" t="str">
        <f>VLOOKUP($E1799,Parametros!$B$3:$F$14,4,FALSE)</f>
        <v>202210</v>
      </c>
      <c r="AD1799" s="5" t="str">
        <f>VLOOKUP($E1799,Parametros!$B$3:$F$14,5,FALSE)</f>
        <v>2022-10-01</v>
      </c>
      <c r="AE1799" s="5">
        <v>0</v>
      </c>
      <c r="AF1799" t="s">
        <v>431</v>
      </c>
      <c r="AG1799" t="s">
        <v>437</v>
      </c>
      <c r="AH1799" s="40">
        <f t="shared" si="133"/>
        <v>16952.231630503622</v>
      </c>
      <c r="AJ1799" t="str">
        <f t="shared" ref="AJ1799:AJ1862" si="134">TRIM(_xlfn.CONCAT("INSERT INTO TABLA_PRESUPUESTO VALUES ('",A1799,"','",B1799,"','",C1799,"',",D1799,",'",E1799,"',",SUBSTITUTE(ROUND(F1799,6),",","."),",'",G1799,"',",SUBSTITUTE(ROUND(H1799,6),",","."),",",SUBSTITUTE(ROUND(I1799,6),",","."),",",SUBSTITUTE(ROUND(J1799,6),",","."),",",SUBSTITUTE(ROUND(K1799,6),",","."),",",SUBSTITUTE(ROUND(L1799,6),",","."),",",SUBSTITUTE(ROUND(M1799,6),",","."),",",SUBSTITUTE(ROUND(N1799,6),",","."),",",SUBSTITUTE(ROUND(O1799,6),",","."),",",SUBSTITUTE(ROUND(P1799,6),",","."),",",SUBSTITUTE(ROUND(Q1799,6),",","."),",",SUBSTITUTE(ROUND(R1799,6),",","."),",",SUBSTITUTE(ROUND(S1799,6),",","."),",",SUBSTITUTE(ROUND(T1799,6),",","."),",",SUBSTITUTE(ROUND(U1799,6),",","."),",",SUBSTITUTE(ROUND(V1799,6),",","."),",",SUBSTITUTE(ROUND(W1799,6),",","."),",",SUBSTITUTE(ROUND(X1799,6),",","."),",",SUBSTITUTE(ROUND(Y1799,6),",","."),",",SUBSTITUTE(ROUND(Z1799,6),",","."),",",SUBSTITUTE(ROUND(AA1799,6),",","."),",",AB1799,",'",AC1799,"','",AD1799,"');"))</f>
        <v>INSERT INTO TABLA_PRESUPUESTO VALUES ('VSR','80198-C','14003720-21',2022,'Octubre',1125,'USD',40500,15211.440971,0,2700,279.616561,4050,492.673445,650.41866,21.979665,139.467639,0,0,0,0,0,0,0,5356.710838,2.171429,0,10,'202210','2022-10-01');</v>
      </c>
    </row>
    <row r="1800" spans="1:36" x14ac:dyDescent="0.2">
      <c r="A1800" s="7" t="s">
        <v>117</v>
      </c>
      <c r="B1800" t="s">
        <v>75</v>
      </c>
      <c r="C1800" t="s">
        <v>271</v>
      </c>
      <c r="D1800">
        <v>2022</v>
      </c>
      <c r="E1800" t="s">
        <v>54</v>
      </c>
      <c r="F1800" s="5">
        <v>56.35986287259383</v>
      </c>
      <c r="G1800" t="s">
        <v>134</v>
      </c>
      <c r="H1800" s="5">
        <v>6086.8651902401334</v>
      </c>
      <c r="I1800" s="5">
        <v>3924.3626260566475</v>
      </c>
      <c r="J1800" s="5">
        <v>0</v>
      </c>
      <c r="K1800" s="5">
        <v>304.34325951200668</v>
      </c>
      <c r="L1800" s="5">
        <v>14.008134240972611</v>
      </c>
      <c r="M1800" s="5">
        <v>913.02977853601999</v>
      </c>
      <c r="N1800" s="5">
        <v>11.78768373805884</v>
      </c>
      <c r="O1800" s="5">
        <v>0</v>
      </c>
      <c r="P1800" s="5">
        <v>0.90249453619512998</v>
      </c>
      <c r="Q1800" s="5">
        <v>20.961005286413517</v>
      </c>
      <c r="R1800" s="5">
        <v>0</v>
      </c>
      <c r="S1800" s="5">
        <v>0</v>
      </c>
      <c r="T1800" s="5">
        <v>0</v>
      </c>
      <c r="U1800" s="5">
        <v>0</v>
      </c>
      <c r="V1800" s="5">
        <v>0</v>
      </c>
      <c r="W1800" s="5">
        <v>0</v>
      </c>
      <c r="X1800" s="5">
        <v>0</v>
      </c>
      <c r="Y1800" s="5">
        <f t="shared" si="132"/>
        <v>946.78974561291261</v>
      </c>
      <c r="Z1800" s="5">
        <v>0.10878351622509617</v>
      </c>
      <c r="AA1800" s="5">
        <v>0</v>
      </c>
      <c r="AB1800" s="5">
        <f>VLOOKUP($E1800,Parametros!$B$3:$F$14,2,FALSE)</f>
        <v>10</v>
      </c>
      <c r="AC1800" s="5" t="str">
        <f>VLOOKUP($E1800,Parametros!$B$3:$F$14,4,FALSE)</f>
        <v>202210</v>
      </c>
      <c r="AD1800" s="5" t="str">
        <f>VLOOKUP($E1800,Parametros!$B$3:$F$14,5,FALSE)</f>
        <v>2022-10-01</v>
      </c>
      <c r="AE1800" s="5">
        <v>0</v>
      </c>
      <c r="AF1800" t="s">
        <v>438</v>
      </c>
      <c r="AG1800" t="s">
        <v>439</v>
      </c>
      <c r="AH1800" s="40">
        <f t="shared" si="133"/>
        <v>897.36142481759282</v>
      </c>
      <c r="AJ1800" t="str">
        <f t="shared" si="134"/>
        <v>INSERT INTO TABLA_PRESUPUESTO VALUES ('VSR','80130-C','14004732-17',2022,'Octubre',56.359863,'USD',6086.86519,3924.362626,0,304.34326,14.008134,913.029779,11.787684,0,0.902495,20.961005,0,0,0,0,0,0,0,946.789746,0.108784,0,10,'202210','2022-10-01');</v>
      </c>
    </row>
    <row r="1801" spans="1:36" x14ac:dyDescent="0.2">
      <c r="A1801" s="7" t="s">
        <v>117</v>
      </c>
      <c r="B1801" t="s">
        <v>75</v>
      </c>
      <c r="C1801" t="s">
        <v>272</v>
      </c>
      <c r="D1801">
        <v>2022</v>
      </c>
      <c r="E1801" t="s">
        <v>54</v>
      </c>
      <c r="F1801" s="5">
        <v>451.75756454001157</v>
      </c>
      <c r="G1801" t="s">
        <v>134</v>
      </c>
      <c r="H1801" s="5">
        <v>16715.029887980429</v>
      </c>
      <c r="I1801" s="5">
        <v>8251.4789496659669</v>
      </c>
      <c r="J1801" s="5">
        <v>0</v>
      </c>
      <c r="K1801" s="5">
        <v>835.75149439902145</v>
      </c>
      <c r="L1801" s="5">
        <v>112.2834635484642</v>
      </c>
      <c r="M1801" s="5">
        <v>2507.254483197064</v>
      </c>
      <c r="N1801" s="5">
        <v>94.485242256734438</v>
      </c>
      <c r="O1801" s="5">
        <v>0</v>
      </c>
      <c r="P1801" s="5">
        <v>7.2340263602812307</v>
      </c>
      <c r="Q1801" s="5">
        <v>57.560635712172804</v>
      </c>
      <c r="R1801" s="5">
        <v>0</v>
      </c>
      <c r="S1801" s="5">
        <v>0</v>
      </c>
      <c r="T1801" s="5">
        <v>0</v>
      </c>
      <c r="U1801" s="5">
        <v>0</v>
      </c>
      <c r="V1801" s="5">
        <v>0</v>
      </c>
      <c r="W1801" s="5">
        <v>0</v>
      </c>
      <c r="X1801" s="5">
        <v>0</v>
      </c>
      <c r="Y1801" s="5">
        <f t="shared" si="132"/>
        <v>2667.4063516128767</v>
      </c>
      <c r="Z1801" s="5">
        <v>0.87196408662387781</v>
      </c>
      <c r="AA1801" s="5">
        <v>0</v>
      </c>
      <c r="AB1801" s="5">
        <f>VLOOKUP($E1801,Parametros!$B$3:$F$14,2,FALSE)</f>
        <v>10</v>
      </c>
      <c r="AC1801" s="5" t="str">
        <f>VLOOKUP($E1801,Parametros!$B$3:$F$14,4,FALSE)</f>
        <v>202210</v>
      </c>
      <c r="AD1801" s="5" t="str">
        <f>VLOOKUP($E1801,Parametros!$B$3:$F$14,5,FALSE)</f>
        <v>2022-10-01</v>
      </c>
      <c r="AE1801" s="5">
        <v>0</v>
      </c>
      <c r="AF1801" t="s">
        <v>438</v>
      </c>
      <c r="AG1801" t="s">
        <v>439</v>
      </c>
      <c r="AH1801" s="40">
        <f t="shared" si="133"/>
        <v>4848.1096287540986</v>
      </c>
      <c r="AJ1801" t="str">
        <f t="shared" si="134"/>
        <v>INSERT INTO TABLA_PRESUPUESTO VALUES ('VSR','80130-C','14004774-20',2022,'Octubre',451.757565,'USD',16715.029888,8251.47895,0,835.751494,112.283464,2507.254483,94.485242,0,7.234026,57.560636,0,0,0,0,0,0,0,2667.406352,0.871964,0,10,'202210','2022-10-01');</v>
      </c>
    </row>
    <row r="1802" spans="1:36" x14ac:dyDescent="0.2">
      <c r="A1802" s="7" t="s">
        <v>117</v>
      </c>
      <c r="B1802" t="s">
        <v>75</v>
      </c>
      <c r="C1802" t="s">
        <v>273</v>
      </c>
      <c r="D1802">
        <v>2022</v>
      </c>
      <c r="E1802" t="s">
        <v>54</v>
      </c>
      <c r="F1802" s="5">
        <v>447.86634906328464</v>
      </c>
      <c r="G1802" t="s">
        <v>134</v>
      </c>
      <c r="H1802" s="5">
        <v>16571.05491534153</v>
      </c>
      <c r="I1802" s="5">
        <v>7590.9749369778128</v>
      </c>
      <c r="J1802" s="5">
        <v>0</v>
      </c>
      <c r="K1802" s="5">
        <v>828.55274576707666</v>
      </c>
      <c r="L1802" s="5">
        <v>111.31630951400953</v>
      </c>
      <c r="M1802" s="5">
        <v>2485.6582373012297</v>
      </c>
      <c r="N1802" s="5">
        <v>93.671393268137976</v>
      </c>
      <c r="O1802" s="5">
        <v>0</v>
      </c>
      <c r="P1802" s="5">
        <v>7.1717160470918122</v>
      </c>
      <c r="Q1802" s="5">
        <v>57.064836960553642</v>
      </c>
      <c r="R1802" s="5">
        <v>0</v>
      </c>
      <c r="S1802" s="5">
        <v>0</v>
      </c>
      <c r="T1802" s="5">
        <v>0</v>
      </c>
      <c r="U1802" s="5">
        <v>0</v>
      </c>
      <c r="V1802" s="5">
        <v>0</v>
      </c>
      <c r="W1802" s="5">
        <v>0</v>
      </c>
      <c r="X1802" s="5">
        <v>0</v>
      </c>
      <c r="Y1802" s="5">
        <f t="shared" si="132"/>
        <v>2644.4306369977057</v>
      </c>
      <c r="Z1802" s="5">
        <v>0.86445342069296927</v>
      </c>
      <c r="AA1802" s="5">
        <v>0</v>
      </c>
      <c r="AB1802" s="5">
        <f>VLOOKUP($E1802,Parametros!$B$3:$F$14,2,FALSE)</f>
        <v>10</v>
      </c>
      <c r="AC1802" s="5" t="str">
        <f>VLOOKUP($E1802,Parametros!$B$3:$F$14,4,FALSE)</f>
        <v>202210</v>
      </c>
      <c r="AD1802" s="5" t="str">
        <f>VLOOKUP($E1802,Parametros!$B$3:$F$14,5,FALSE)</f>
        <v>2022-10-01</v>
      </c>
      <c r="AE1802" s="5">
        <v>0</v>
      </c>
      <c r="AF1802" t="s">
        <v>438</v>
      </c>
      <c r="AG1802" t="s">
        <v>439</v>
      </c>
      <c r="AH1802" s="40">
        <f t="shared" si="133"/>
        <v>5395.7802860849251</v>
      </c>
      <c r="AJ1802" t="str">
        <f t="shared" si="134"/>
        <v>INSERT INTO TABLA_PRESUPUESTO VALUES ('VSR','80130-C','14004773-20',2022,'Octubre',447.866349,'USD',16571.054915,7590.974937,0,828.552746,111.31631,2485.658237,93.671393,0,7.171716,57.064837,0,0,0,0,0,0,0,2644.430637,0.864453,0,10,'202210','2022-10-01');</v>
      </c>
    </row>
    <row r="1803" spans="1:36" x14ac:dyDescent="0.2">
      <c r="A1803" s="7" t="s">
        <v>117</v>
      </c>
      <c r="B1803" t="s">
        <v>75</v>
      </c>
      <c r="C1803" t="s">
        <v>274</v>
      </c>
      <c r="D1803">
        <v>2022</v>
      </c>
      <c r="E1803" t="s">
        <v>54</v>
      </c>
      <c r="F1803" s="5">
        <v>202.66956479752784</v>
      </c>
      <c r="G1803" t="s">
        <v>134</v>
      </c>
      <c r="H1803" s="5">
        <v>6890.7652031159469</v>
      </c>
      <c r="I1803" s="5">
        <v>3779.1520725832893</v>
      </c>
      <c r="J1803" s="5">
        <v>0</v>
      </c>
      <c r="K1803" s="5">
        <v>344.53826015579739</v>
      </c>
      <c r="L1803" s="5">
        <v>50.373125936468547</v>
      </c>
      <c r="M1803" s="5">
        <v>1033.6147804673919</v>
      </c>
      <c r="N1803" s="5">
        <v>42.388405709286864</v>
      </c>
      <c r="O1803" s="5">
        <v>0</v>
      </c>
      <c r="P1803" s="5">
        <v>3.2453623121172757</v>
      </c>
      <c r="Q1803" s="5">
        <v>23.729351864329605</v>
      </c>
      <c r="R1803" s="5">
        <v>0</v>
      </c>
      <c r="S1803" s="5">
        <v>0</v>
      </c>
      <c r="T1803" s="5">
        <v>0</v>
      </c>
      <c r="U1803" s="5">
        <v>0</v>
      </c>
      <c r="V1803" s="5">
        <v>0</v>
      </c>
      <c r="W1803" s="5">
        <v>0</v>
      </c>
      <c r="X1803" s="5">
        <v>0</v>
      </c>
      <c r="Y1803" s="5">
        <f t="shared" si="132"/>
        <v>1103.369084908353</v>
      </c>
      <c r="Z1803" s="5">
        <v>0.39118455522726125</v>
      </c>
      <c r="AA1803" s="5">
        <v>0</v>
      </c>
      <c r="AB1803" s="5">
        <f>VLOOKUP($E1803,Parametros!$B$3:$F$14,2,FALSE)</f>
        <v>10</v>
      </c>
      <c r="AC1803" s="5" t="str">
        <f>VLOOKUP($E1803,Parametros!$B$3:$F$14,4,FALSE)</f>
        <v>202210</v>
      </c>
      <c r="AD1803" s="5" t="str">
        <f>VLOOKUP($E1803,Parametros!$B$3:$F$14,5,FALSE)</f>
        <v>2022-10-01</v>
      </c>
      <c r="AE1803" s="5">
        <v>0</v>
      </c>
      <c r="AF1803" t="s">
        <v>438</v>
      </c>
      <c r="AG1803" t="s">
        <v>439</v>
      </c>
      <c r="AH1803" s="40">
        <f t="shared" si="133"/>
        <v>1613.3326595320389</v>
      </c>
      <c r="AJ1803" t="str">
        <f t="shared" si="134"/>
        <v>INSERT INTO TABLA_PRESUPUESTO VALUES ('VSR','80130-C','14005136-20',2022,'Octubre',202.669565,'USD',6890.765203,3779.152073,0,344.53826,50.373126,1033.61478,42.388406,0,3.245362,23.729352,0,0,0,0,0,0,0,1103.369085,0.391185,0,10,'202210','2022-10-01');</v>
      </c>
    </row>
    <row r="1804" spans="1:36" x14ac:dyDescent="0.2">
      <c r="A1804" s="7" t="s">
        <v>117</v>
      </c>
      <c r="B1804" t="s">
        <v>75</v>
      </c>
      <c r="C1804" t="s">
        <v>275</v>
      </c>
      <c r="D1804">
        <v>2022</v>
      </c>
      <c r="E1804" t="s">
        <v>54</v>
      </c>
      <c r="F1804" s="5">
        <v>493.93331938453611</v>
      </c>
      <c r="G1804" t="s">
        <v>134</v>
      </c>
      <c r="H1804" s="5">
        <v>18275.532817227835</v>
      </c>
      <c r="I1804" s="5">
        <v>8601.4957414386845</v>
      </c>
      <c r="J1804" s="5">
        <v>0</v>
      </c>
      <c r="K1804" s="5">
        <v>913.7766408613918</v>
      </c>
      <c r="L1804" s="5">
        <v>122.76616534126329</v>
      </c>
      <c r="M1804" s="5">
        <v>2741.3299225841752</v>
      </c>
      <c r="N1804" s="5">
        <v>103.30631516539317</v>
      </c>
      <c r="O1804" s="5">
        <v>0</v>
      </c>
      <c r="P1804" s="5">
        <v>7.9093897548504151</v>
      </c>
      <c r="Q1804" s="5">
        <v>62.934454439399815</v>
      </c>
      <c r="R1804" s="5">
        <v>0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  <c r="X1804" s="5">
        <v>0</v>
      </c>
      <c r="Y1804" s="5">
        <f t="shared" si="132"/>
        <v>2916.433451957952</v>
      </c>
      <c r="Z1804" s="5">
        <v>0.9533700141330812</v>
      </c>
      <c r="AA1804" s="5">
        <v>0</v>
      </c>
      <c r="AB1804" s="5">
        <f>VLOOKUP($E1804,Parametros!$B$3:$F$14,2,FALSE)</f>
        <v>10</v>
      </c>
      <c r="AC1804" s="5" t="str">
        <f>VLOOKUP($E1804,Parametros!$B$3:$F$14,4,FALSE)</f>
        <v>202210</v>
      </c>
      <c r="AD1804" s="5" t="str">
        <f>VLOOKUP($E1804,Parametros!$B$3:$F$14,5,FALSE)</f>
        <v>2022-10-01</v>
      </c>
      <c r="AE1804" s="5">
        <v>0</v>
      </c>
      <c r="AF1804" t="s">
        <v>438</v>
      </c>
      <c r="AG1804" t="s">
        <v>439</v>
      </c>
      <c r="AH1804" s="40">
        <f t="shared" si="133"/>
        <v>5721.0608176285459</v>
      </c>
      <c r="AJ1804" t="str">
        <f t="shared" si="134"/>
        <v>INSERT INTO TABLA_PRESUPUESTO VALUES ('VSR','80130-C','14004731-19',2022,'Octubre',493.933319,'USD',18275.532817,8601.495741,0,913.776641,122.766165,2741.329923,103.306315,0,7.90939,62.934454,0,0,0,0,0,0,0,2916.433452,0.95337,0,10,'202210','2022-10-01');</v>
      </c>
    </row>
    <row r="1805" spans="1:36" x14ac:dyDescent="0.2">
      <c r="A1805" s="7" t="s">
        <v>117</v>
      </c>
      <c r="B1805" t="s">
        <v>75</v>
      </c>
      <c r="C1805" t="s">
        <v>276</v>
      </c>
      <c r="D1805">
        <v>2022</v>
      </c>
      <c r="E1805" t="s">
        <v>54</v>
      </c>
      <c r="F1805" s="5">
        <v>134.78668319062641</v>
      </c>
      <c r="G1805" t="s">
        <v>134</v>
      </c>
      <c r="H1805" s="5">
        <v>4582.7472284812975</v>
      </c>
      <c r="I1805" s="5">
        <v>2423.1744210461957</v>
      </c>
      <c r="J1805" s="5">
        <v>0</v>
      </c>
      <c r="K1805" s="5">
        <v>229.13736142406492</v>
      </c>
      <c r="L1805" s="5">
        <v>33.500967812820463</v>
      </c>
      <c r="M1805" s="5">
        <v>687.41208427219465</v>
      </c>
      <c r="N1805" s="5">
        <v>28.190678837255192</v>
      </c>
      <c r="O1805" s="5">
        <v>0</v>
      </c>
      <c r="P1805" s="5">
        <v>2.1583488484773508</v>
      </c>
      <c r="Q1805" s="5">
        <v>15.781356392863326</v>
      </c>
      <c r="R1805" s="5">
        <v>0</v>
      </c>
      <c r="S1805" s="5">
        <v>0</v>
      </c>
      <c r="T1805" s="5">
        <v>0</v>
      </c>
      <c r="U1805" s="5">
        <v>0</v>
      </c>
      <c r="V1805" s="5">
        <v>0</v>
      </c>
      <c r="W1805" s="5">
        <v>0</v>
      </c>
      <c r="X1805" s="5">
        <v>0</v>
      </c>
      <c r="Y1805" s="5">
        <f t="shared" si="132"/>
        <v>733.80262812745536</v>
      </c>
      <c r="Z1805" s="5">
        <v>0.26015977666482915</v>
      </c>
      <c r="AA1805" s="5">
        <v>0</v>
      </c>
      <c r="AB1805" s="5">
        <f>VLOOKUP($E1805,Parametros!$B$3:$F$14,2,FALSE)</f>
        <v>10</v>
      </c>
      <c r="AC1805" s="5" t="str">
        <f>VLOOKUP($E1805,Parametros!$B$3:$F$14,4,FALSE)</f>
        <v>202210</v>
      </c>
      <c r="AD1805" s="5" t="str">
        <f>VLOOKUP($E1805,Parametros!$B$3:$F$14,5,FALSE)</f>
        <v>2022-10-01</v>
      </c>
      <c r="AE1805" s="5">
        <v>0</v>
      </c>
      <c r="AF1805" t="s">
        <v>438</v>
      </c>
      <c r="AG1805" t="s">
        <v>439</v>
      </c>
      <c r="AH1805" s="40">
        <f t="shared" si="133"/>
        <v>1163.1318500707612</v>
      </c>
      <c r="AJ1805" t="str">
        <f t="shared" si="134"/>
        <v>INSERT INTO TABLA_PRESUPUESTO VALUES ('VSR','80130-C','14005137-20',2022,'Octubre',134.786683,'USD',4582.747228,2423.174421,0,229.137361,33.500968,687.412084,28.190679,0,2.158349,15.781356,0,0,0,0,0,0,0,733.802628,0.26016,0,10,'202210','2022-10-01');</v>
      </c>
    </row>
    <row r="1806" spans="1:36" x14ac:dyDescent="0.2">
      <c r="A1806" s="7" t="s">
        <v>117</v>
      </c>
      <c r="B1806" t="s">
        <v>75</v>
      </c>
      <c r="C1806" t="s">
        <v>277</v>
      </c>
      <c r="D1806">
        <v>2022</v>
      </c>
      <c r="E1806" t="s">
        <v>54</v>
      </c>
      <c r="F1806" s="5">
        <v>196.14236464301811</v>
      </c>
      <c r="G1806" t="s">
        <v>134</v>
      </c>
      <c r="H1806" s="5">
        <v>6668.8403978626156</v>
      </c>
      <c r="I1806" s="5">
        <v>3262.5951729218959</v>
      </c>
      <c r="J1806" s="5">
        <v>0</v>
      </c>
      <c r="K1806" s="5">
        <v>333.44201989313081</v>
      </c>
      <c r="L1806" s="5">
        <v>48.750803039963927</v>
      </c>
      <c r="M1806" s="5">
        <v>1000.3260596793923</v>
      </c>
      <c r="N1806" s="5">
        <v>41.023239663899211</v>
      </c>
      <c r="O1806" s="5">
        <v>0</v>
      </c>
      <c r="P1806" s="5">
        <v>3.1408417867672838</v>
      </c>
      <c r="Q1806" s="5">
        <v>22.96512153053477</v>
      </c>
      <c r="R1806" s="5">
        <v>0</v>
      </c>
      <c r="S1806" s="5">
        <v>0</v>
      </c>
      <c r="T1806" s="5">
        <v>0</v>
      </c>
      <c r="U1806" s="5">
        <v>0</v>
      </c>
      <c r="V1806" s="5">
        <v>0</v>
      </c>
      <c r="W1806" s="5">
        <v>0</v>
      </c>
      <c r="X1806" s="5">
        <v>0</v>
      </c>
      <c r="Y1806" s="5">
        <f t="shared" si="132"/>
        <v>1067.8338486794207</v>
      </c>
      <c r="Z1806" s="5">
        <v>0.37858601882702742</v>
      </c>
      <c r="AA1806" s="5">
        <v>0</v>
      </c>
      <c r="AB1806" s="5">
        <f>VLOOKUP($E1806,Parametros!$B$3:$F$14,2,FALSE)</f>
        <v>10</v>
      </c>
      <c r="AC1806" s="5" t="str">
        <f>VLOOKUP($E1806,Parametros!$B$3:$F$14,4,FALSE)</f>
        <v>202210</v>
      </c>
      <c r="AD1806" s="5" t="str">
        <f>VLOOKUP($E1806,Parametros!$B$3:$F$14,5,FALSE)</f>
        <v>2022-10-01</v>
      </c>
      <c r="AE1806" s="5">
        <v>0</v>
      </c>
      <c r="AF1806" t="s">
        <v>438</v>
      </c>
      <c r="AG1806" t="s">
        <v>439</v>
      </c>
      <c r="AH1806" s="40">
        <f t="shared" si="133"/>
        <v>1956.2185533282047</v>
      </c>
      <c r="AJ1806" t="str">
        <f t="shared" si="134"/>
        <v>INSERT INTO TABLA_PRESUPUESTO VALUES ('VSR','80130-C','14005138-20',2022,'Octubre',196.142365,'USD',6668.840398,3262.595173,0,333.44202,48.750803,1000.32606,41.02324,0,3.140842,22.965122,0,0,0,0,0,0,0,1067.833849,0.378586,0,10,'202210','2022-10-01');</v>
      </c>
    </row>
    <row r="1807" spans="1:36" x14ac:dyDescent="0.2">
      <c r="A1807" s="7" t="s">
        <v>117</v>
      </c>
      <c r="B1807" t="s">
        <v>75</v>
      </c>
      <c r="C1807" t="s">
        <v>278</v>
      </c>
      <c r="D1807">
        <v>2022</v>
      </c>
      <c r="E1807" t="s">
        <v>54</v>
      </c>
      <c r="F1807" s="5">
        <v>163.34318386660658</v>
      </c>
      <c r="G1807" t="s">
        <v>134</v>
      </c>
      <c r="H1807" s="5">
        <v>5553.6682514646236</v>
      </c>
      <c r="I1807" s="5">
        <v>2943.8492902992998</v>
      </c>
      <c r="J1807" s="5">
        <v>0</v>
      </c>
      <c r="K1807" s="5">
        <v>277.68341257323124</v>
      </c>
      <c r="L1807" s="5">
        <v>40.598630485028195</v>
      </c>
      <c r="M1807" s="5">
        <v>833.05023771969354</v>
      </c>
      <c r="N1807" s="5">
        <v>34.163280285826211</v>
      </c>
      <c r="O1807" s="5">
        <v>0</v>
      </c>
      <c r="P1807" s="5">
        <v>2.6156261468835691</v>
      </c>
      <c r="Q1807" s="5">
        <v>19.124864103215728</v>
      </c>
      <c r="R1807" s="5">
        <v>0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f t="shared" si="132"/>
        <v>889.26928662903481</v>
      </c>
      <c r="Z1807" s="5">
        <v>0.31527837341585224</v>
      </c>
      <c r="AA1807" s="5">
        <v>0</v>
      </c>
      <c r="AB1807" s="5">
        <f>VLOOKUP($E1807,Parametros!$B$3:$F$14,2,FALSE)</f>
        <v>10</v>
      </c>
      <c r="AC1807" s="5" t="str">
        <f>VLOOKUP($E1807,Parametros!$B$3:$F$14,4,FALSE)</f>
        <v>202210</v>
      </c>
      <c r="AD1807" s="5" t="str">
        <f>VLOOKUP($E1807,Parametros!$B$3:$F$14,5,FALSE)</f>
        <v>2022-10-01</v>
      </c>
      <c r="AE1807" s="5">
        <v>0</v>
      </c>
      <c r="AF1807" t="s">
        <v>438</v>
      </c>
      <c r="AG1807" t="s">
        <v>439</v>
      </c>
      <c r="AH1807" s="40">
        <f t="shared" si="133"/>
        <v>1402.2676314780292</v>
      </c>
      <c r="AJ1807" t="str">
        <f t="shared" si="134"/>
        <v>INSERT INTO TABLA_PRESUPUESTO VALUES ('VSR','80130-C','14005139-20',2022,'Octubre',163.343184,'USD',5553.668251,2943.84929,0,277.683413,40.59863,833.050238,34.16328,0,2.615626,19.124864,0,0,0,0,0,0,0,889.269287,0.315278,0,10,'202210','2022-10-01');</v>
      </c>
    </row>
    <row r="1808" spans="1:36" x14ac:dyDescent="0.2">
      <c r="A1808" s="7" t="s">
        <v>117</v>
      </c>
      <c r="B1808" t="s">
        <v>75</v>
      </c>
      <c r="C1808" t="s">
        <v>279</v>
      </c>
      <c r="D1808">
        <v>2022</v>
      </c>
      <c r="E1808" t="s">
        <v>54</v>
      </c>
      <c r="F1808" s="5">
        <v>124.1297415180582</v>
      </c>
      <c r="G1808" t="s">
        <v>134</v>
      </c>
      <c r="H1808" s="5">
        <v>4220.4112116139786</v>
      </c>
      <c r="I1808" s="5">
        <v>2155.472200963738</v>
      </c>
      <c r="J1808" s="5">
        <v>0</v>
      </c>
      <c r="K1808" s="5">
        <v>211.02056058069897</v>
      </c>
      <c r="L1808" s="5">
        <v>30.852205698458704</v>
      </c>
      <c r="M1808" s="5">
        <v>633.06168174209677</v>
      </c>
      <c r="N1808" s="5">
        <v>25.961776003776876</v>
      </c>
      <c r="O1808" s="5">
        <v>0</v>
      </c>
      <c r="P1808" s="5">
        <v>1.9876984752891673</v>
      </c>
      <c r="Q1808" s="5">
        <v>14.533599636694021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f t="shared" si="132"/>
        <v>675.78434603892197</v>
      </c>
      <c r="Z1808" s="5">
        <v>0.23959018106505947</v>
      </c>
      <c r="AA1808" s="5">
        <v>0</v>
      </c>
      <c r="AB1808" s="5">
        <f>VLOOKUP($E1808,Parametros!$B$3:$F$14,2,FALSE)</f>
        <v>10</v>
      </c>
      <c r="AC1808" s="5" t="str">
        <f>VLOOKUP($E1808,Parametros!$B$3:$F$14,4,FALSE)</f>
        <v>202210</v>
      </c>
      <c r="AD1808" s="5" t="str">
        <f>VLOOKUP($E1808,Parametros!$B$3:$F$14,5,FALSE)</f>
        <v>2022-10-01</v>
      </c>
      <c r="AE1808" s="5">
        <v>0</v>
      </c>
      <c r="AF1808" t="s">
        <v>438</v>
      </c>
      <c r="AG1808" t="s">
        <v>439</v>
      </c>
      <c r="AH1808" s="40">
        <f t="shared" si="133"/>
        <v>1147.2818983321608</v>
      </c>
      <c r="AJ1808" t="str">
        <f t="shared" si="134"/>
        <v>INSERT INTO TABLA_PRESUPUESTO VALUES ('VSR','80130-C','14005140-21',2022,'Octubre',124.129742,'USD',4220.411212,2155.472201,0,211.020561,30.852206,633.061682,25.961776,0,1.987698,14.5336,0,0,0,0,0,0,0,675.784346,0.23959,0,10,'202210','2022-10-01');</v>
      </c>
    </row>
    <row r="1809" spans="1:36" x14ac:dyDescent="0.2">
      <c r="A1809" s="7" t="s">
        <v>117</v>
      </c>
      <c r="B1809" t="s">
        <v>75</v>
      </c>
      <c r="C1809" t="s">
        <v>280</v>
      </c>
      <c r="D1809">
        <v>2022</v>
      </c>
      <c r="E1809" t="s">
        <v>54</v>
      </c>
      <c r="F1809" s="5">
        <v>571.88315199896988</v>
      </c>
      <c r="G1809" t="s">
        <v>134</v>
      </c>
      <c r="H1809" s="5">
        <v>15955.539940771259</v>
      </c>
      <c r="I1809" s="5">
        <v>7659.2997442342712</v>
      </c>
      <c r="J1809" s="5">
        <v>0</v>
      </c>
      <c r="K1809" s="5">
        <v>797.77699703856297</v>
      </c>
      <c r="L1809" s="5">
        <v>142.14044454759735</v>
      </c>
      <c r="M1809" s="5">
        <v>2393.3309911156889</v>
      </c>
      <c r="N1809" s="5">
        <v>119.6095481305035</v>
      </c>
      <c r="O1809" s="5">
        <v>0</v>
      </c>
      <c r="P1809" s="5">
        <v>9.1576060287416752</v>
      </c>
      <c r="Q1809" s="5">
        <v>54.945221652410901</v>
      </c>
      <c r="R1809" s="5">
        <v>0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f t="shared" si="132"/>
        <v>2578.1471925396422</v>
      </c>
      <c r="Z1809" s="5">
        <v>1.1038256122974124</v>
      </c>
      <c r="AA1809" s="5">
        <v>0</v>
      </c>
      <c r="AB1809" s="5">
        <f>VLOOKUP($E1809,Parametros!$B$3:$F$14,2,FALSE)</f>
        <v>10</v>
      </c>
      <c r="AC1809" s="5" t="str">
        <f>VLOOKUP($E1809,Parametros!$B$3:$F$14,4,FALSE)</f>
        <v>202210</v>
      </c>
      <c r="AD1809" s="5" t="str">
        <f>VLOOKUP($E1809,Parametros!$B$3:$F$14,5,FALSE)</f>
        <v>2022-10-01</v>
      </c>
      <c r="AE1809" s="5">
        <v>0</v>
      </c>
      <c r="AF1809" t="s">
        <v>438</v>
      </c>
      <c r="AG1809" t="s">
        <v>439</v>
      </c>
      <c r="AH1809" s="40">
        <f t="shared" si="133"/>
        <v>4778.1755624111829</v>
      </c>
      <c r="AJ1809" t="str">
        <f t="shared" si="134"/>
        <v>INSERT INTO TABLA_PRESUPUESTO VALUES ('VSR','80130-C','14005128-20',2022,'Octubre',571.883152,'USD',15955.539941,7659.299744,0,797.776997,142.140445,2393.330991,119.609548,0,9.157606,54.945222,0,0,0,0,0,0,0,2578.147193,1.103826,0,10,'202210','2022-10-01');</v>
      </c>
    </row>
    <row r="1810" spans="1:36" x14ac:dyDescent="0.2">
      <c r="A1810" s="7" t="s">
        <v>117</v>
      </c>
      <c r="B1810" t="s">
        <v>75</v>
      </c>
      <c r="C1810" t="s">
        <v>281</v>
      </c>
      <c r="D1810">
        <v>2022</v>
      </c>
      <c r="E1810" t="s">
        <v>54</v>
      </c>
      <c r="F1810" s="5">
        <v>648.70327689435396</v>
      </c>
      <c r="G1810" t="s">
        <v>134</v>
      </c>
      <c r="H1810" s="5">
        <v>18098.821425352475</v>
      </c>
      <c r="I1810" s="5">
        <v>9064.1949975716907</v>
      </c>
      <c r="J1810" s="5">
        <v>0</v>
      </c>
      <c r="K1810" s="5">
        <v>904.94107126762378</v>
      </c>
      <c r="L1810" s="5">
        <v>161.23393709876714</v>
      </c>
      <c r="M1810" s="5">
        <v>2714.8232138028711</v>
      </c>
      <c r="N1810" s="5">
        <v>135.67650235698906</v>
      </c>
      <c r="O1810" s="5">
        <v>0</v>
      </c>
      <c r="P1810" s="5">
        <v>10.387732211706975</v>
      </c>
      <c r="Q1810" s="5">
        <v>62.325923068406404</v>
      </c>
      <c r="R1810" s="5">
        <v>0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  <c r="X1810" s="5">
        <v>0</v>
      </c>
      <c r="Y1810" s="5">
        <f t="shared" si="132"/>
        <v>2924.46547213452</v>
      </c>
      <c r="Z1810" s="5">
        <v>1.2521006945463187</v>
      </c>
      <c r="AA1810" s="5">
        <v>0</v>
      </c>
      <c r="AB1810" s="5">
        <f>VLOOKUP($E1810,Parametros!$B$3:$F$14,2,FALSE)</f>
        <v>10</v>
      </c>
      <c r="AC1810" s="5" t="str">
        <f>VLOOKUP($E1810,Parametros!$B$3:$F$14,4,FALSE)</f>
        <v>202210</v>
      </c>
      <c r="AD1810" s="5" t="str">
        <f>VLOOKUP($E1810,Parametros!$B$3:$F$14,5,FALSE)</f>
        <v>2022-10-01</v>
      </c>
      <c r="AE1810" s="5">
        <v>0</v>
      </c>
      <c r="AF1810" t="s">
        <v>438</v>
      </c>
      <c r="AG1810" t="s">
        <v>439</v>
      </c>
      <c r="AH1810" s="40">
        <f t="shared" si="133"/>
        <v>5043.9859472798726</v>
      </c>
      <c r="AJ1810" t="str">
        <f t="shared" si="134"/>
        <v>INSERT INTO TABLA_PRESUPUESTO VALUES ('VSR','80130-C','14005129-20',2022,'Octubre',648.703277,'USD',18098.821425,9064.194998,0,904.941071,161.233937,2714.823214,135.676502,0,10.387732,62.325923,0,0,0,0,0,0,0,2924.465472,1.252101,0,10,'202210','2022-10-01');</v>
      </c>
    </row>
    <row r="1811" spans="1:36" x14ac:dyDescent="0.2">
      <c r="A1811" s="7" t="s">
        <v>117</v>
      </c>
      <c r="B1811" t="s">
        <v>75</v>
      </c>
      <c r="C1811" t="s">
        <v>282</v>
      </c>
      <c r="D1811">
        <v>2022</v>
      </c>
      <c r="E1811" t="s">
        <v>54</v>
      </c>
      <c r="F1811" s="5">
        <v>331.88302324084208</v>
      </c>
      <c r="G1811" t="s">
        <v>134</v>
      </c>
      <c r="H1811" s="5">
        <v>9259.5363484194932</v>
      </c>
      <c r="I1811" s="5">
        <v>4515.9161179909534</v>
      </c>
      <c r="J1811" s="5">
        <v>0</v>
      </c>
      <c r="K1811" s="5">
        <v>462.97681742097473</v>
      </c>
      <c r="L1811" s="5">
        <v>82.488879583811993</v>
      </c>
      <c r="M1811" s="5">
        <v>1388.9304522629241</v>
      </c>
      <c r="N1811" s="5">
        <v>69.413442769326451</v>
      </c>
      <c r="O1811" s="5">
        <v>0</v>
      </c>
      <c r="P1811" s="5">
        <v>5.3144667120265563</v>
      </c>
      <c r="Q1811" s="5">
        <v>31.886559712241976</v>
      </c>
      <c r="R1811" s="5">
        <v>0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f t="shared" si="132"/>
        <v>1496.1855085765617</v>
      </c>
      <c r="Z1811" s="5">
        <v>0.64058712004265994</v>
      </c>
      <c r="AA1811" s="5">
        <v>0</v>
      </c>
      <c r="AB1811" s="5">
        <f>VLOOKUP($E1811,Parametros!$B$3:$F$14,2,FALSE)</f>
        <v>10</v>
      </c>
      <c r="AC1811" s="5" t="str">
        <f>VLOOKUP($E1811,Parametros!$B$3:$F$14,4,FALSE)</f>
        <v>202210</v>
      </c>
      <c r="AD1811" s="5" t="str">
        <f>VLOOKUP($E1811,Parametros!$B$3:$F$14,5,FALSE)</f>
        <v>2022-10-01</v>
      </c>
      <c r="AE1811" s="5">
        <v>0</v>
      </c>
      <c r="AF1811" t="s">
        <v>438</v>
      </c>
      <c r="AG1811" t="s">
        <v>439</v>
      </c>
      <c r="AH1811" s="40">
        <f t="shared" si="133"/>
        <v>2701.9690248471902</v>
      </c>
      <c r="AJ1811" t="str">
        <f t="shared" si="134"/>
        <v>INSERT INTO TABLA_PRESUPUESTO VALUES ('VSR','80130-C','14005132-20',2022,'Octubre',331.883023,'USD',9259.536348,4515.916118,0,462.976817,82.48888,1388.930452,69.413443,0,5.314467,31.88656,0,0,0,0,0,0,0,1496.185509,0.640587,0,10,'202210','2022-10-01');</v>
      </c>
    </row>
    <row r="1812" spans="1:36" x14ac:dyDescent="0.2">
      <c r="A1812" s="7" t="s">
        <v>117</v>
      </c>
      <c r="B1812" t="s">
        <v>75</v>
      </c>
      <c r="C1812" t="s">
        <v>283</v>
      </c>
      <c r="D1812">
        <v>2022</v>
      </c>
      <c r="E1812" t="s">
        <v>54</v>
      </c>
      <c r="F1812" s="5">
        <v>597.36433721753679</v>
      </c>
      <c r="G1812" t="s">
        <v>134</v>
      </c>
      <c r="H1812" s="5">
        <v>16666.465008369276</v>
      </c>
      <c r="I1812" s="5">
        <v>10717.529233719146</v>
      </c>
      <c r="J1812" s="5">
        <v>0</v>
      </c>
      <c r="K1812" s="5">
        <v>833.32325041846377</v>
      </c>
      <c r="L1812" s="5">
        <v>148.47374354741348</v>
      </c>
      <c r="M1812" s="5">
        <v>2499.9697512553912</v>
      </c>
      <c r="N1812" s="5">
        <v>124.93894634615148</v>
      </c>
      <c r="O1812" s="5">
        <v>0</v>
      </c>
      <c r="P1812" s="5">
        <v>9.565638079627222</v>
      </c>
      <c r="Q1812" s="5">
        <v>57.393395488108752</v>
      </c>
      <c r="R1812" s="5">
        <v>0</v>
      </c>
      <c r="S1812" s="5">
        <v>0</v>
      </c>
      <c r="T1812" s="5">
        <v>0</v>
      </c>
      <c r="U1812" s="5">
        <v>0</v>
      </c>
      <c r="V1812" s="5">
        <v>0</v>
      </c>
      <c r="W1812" s="5">
        <v>0</v>
      </c>
      <c r="X1812" s="5">
        <v>0</v>
      </c>
      <c r="Y1812" s="5">
        <f t="shared" si="132"/>
        <v>2693.020739529446</v>
      </c>
      <c r="Z1812" s="5">
        <v>1.1530083601675563</v>
      </c>
      <c r="AA1812" s="5">
        <v>0</v>
      </c>
      <c r="AB1812" s="5">
        <f>VLOOKUP($E1812,Parametros!$B$3:$F$14,2,FALSE)</f>
        <v>10</v>
      </c>
      <c r="AC1812" s="5" t="str">
        <f>VLOOKUP($E1812,Parametros!$B$3:$F$14,4,FALSE)</f>
        <v>202210</v>
      </c>
      <c r="AD1812" s="5" t="str">
        <f>VLOOKUP($E1812,Parametros!$B$3:$F$14,5,FALSE)</f>
        <v>2022-10-01</v>
      </c>
      <c r="AE1812" s="5">
        <v>0</v>
      </c>
      <c r="AF1812" t="s">
        <v>438</v>
      </c>
      <c r="AG1812" t="s">
        <v>439</v>
      </c>
      <c r="AH1812" s="40">
        <f t="shared" si="133"/>
        <v>2274.1180411548075</v>
      </c>
      <c r="AJ1812" t="str">
        <f t="shared" si="134"/>
        <v>INSERT INTO TABLA_PRESUPUESTO VALUES ('VSR','80130-C','14005130-20',2022,'Octubre',597.364337,'USD',16666.465008,10717.529234,0,833.32325,148.473744,2499.969751,124.938946,0,9.565638,57.393395,0,0,0,0,0,0,0,2693.02074,1.153008,0,10,'202210','2022-10-01');</v>
      </c>
    </row>
    <row r="1813" spans="1:36" x14ac:dyDescent="0.2">
      <c r="A1813" s="7" t="s">
        <v>117</v>
      </c>
      <c r="B1813" t="s">
        <v>75</v>
      </c>
      <c r="C1813" t="s">
        <v>284</v>
      </c>
      <c r="D1813">
        <v>2022</v>
      </c>
      <c r="E1813" t="s">
        <v>54</v>
      </c>
      <c r="F1813" s="5">
        <v>326.61105388527653</v>
      </c>
      <c r="G1813" t="s">
        <v>134</v>
      </c>
      <c r="H1813" s="5">
        <v>9112.4484033992139</v>
      </c>
      <c r="I1813" s="5">
        <v>4563.7879840462829</v>
      </c>
      <c r="J1813" s="5">
        <v>0</v>
      </c>
      <c r="K1813" s="5">
        <v>455.62242016996078</v>
      </c>
      <c r="L1813" s="5">
        <v>81.178541859712112</v>
      </c>
      <c r="M1813" s="5">
        <v>1366.8672605098823</v>
      </c>
      <c r="N1813" s="5">
        <v>68.310808655744111</v>
      </c>
      <c r="O1813" s="5">
        <v>0</v>
      </c>
      <c r="P1813" s="5">
        <v>5.2300462877054086</v>
      </c>
      <c r="Q1813" s="5">
        <v>31.380040987614834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0</v>
      </c>
      <c r="Y1813" s="5">
        <f t="shared" si="132"/>
        <v>1472.4185678200506</v>
      </c>
      <c r="Z1813" s="5">
        <v>0.63041137910400957</v>
      </c>
      <c r="AA1813" s="5">
        <v>0</v>
      </c>
      <c r="AB1813" s="5">
        <f>VLOOKUP($E1813,Parametros!$B$3:$F$14,2,FALSE)</f>
        <v>10</v>
      </c>
      <c r="AC1813" s="5" t="str">
        <f>VLOOKUP($E1813,Parametros!$B$3:$F$14,4,FALSE)</f>
        <v>202210</v>
      </c>
      <c r="AD1813" s="5" t="str">
        <f>VLOOKUP($E1813,Parametros!$B$3:$F$14,5,FALSE)</f>
        <v>2022-10-01</v>
      </c>
      <c r="AE1813" s="5">
        <v>0</v>
      </c>
      <c r="AF1813" t="s">
        <v>438</v>
      </c>
      <c r="AG1813" t="s">
        <v>439</v>
      </c>
      <c r="AH1813" s="40">
        <f t="shared" si="133"/>
        <v>2539.4408895032084</v>
      </c>
      <c r="AJ1813" t="str">
        <f t="shared" si="134"/>
        <v>INSERT INTO TABLA_PRESUPUESTO VALUES ('VSR','80130-C','14004728-20',2022,'Octubre',326.611054,'USD',9112.448403,4563.787984,0,455.62242,81.178542,1366.867261,68.310809,0,5.230046,31.380041,0,0,0,0,0,0,0,1472.418568,0.630411,0,10,'202210','2022-10-01');</v>
      </c>
    </row>
    <row r="1814" spans="1:36" x14ac:dyDescent="0.2">
      <c r="A1814" s="7" t="s">
        <v>117</v>
      </c>
      <c r="B1814" t="s">
        <v>75</v>
      </c>
      <c r="C1814" t="s">
        <v>285</v>
      </c>
      <c r="D1814">
        <v>2022</v>
      </c>
      <c r="E1814" t="s">
        <v>54</v>
      </c>
      <c r="F1814" s="5">
        <v>390.37677847164099</v>
      </c>
      <c r="G1814" t="s">
        <v>134</v>
      </c>
      <c r="H1814" s="5">
        <v>10891.512119358784</v>
      </c>
      <c r="I1814" s="5">
        <v>5993.2663330023152</v>
      </c>
      <c r="J1814" s="5">
        <v>0</v>
      </c>
      <c r="K1814" s="5">
        <v>544.57560596793917</v>
      </c>
      <c r="L1814" s="5">
        <v>97.027388617872646</v>
      </c>
      <c r="M1814" s="5">
        <v>1633.7268179038174</v>
      </c>
      <c r="N1814" s="5">
        <v>81.647430791454326</v>
      </c>
      <c r="O1814" s="5">
        <v>0</v>
      </c>
      <c r="P1814" s="5">
        <v>6.2511314199707222</v>
      </c>
      <c r="Q1814" s="5">
        <v>37.506505561676455</v>
      </c>
      <c r="R1814" s="5">
        <v>0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f t="shared" si="132"/>
        <v>1759.8853750654714</v>
      </c>
      <c r="Z1814" s="5">
        <v>0.75348938855244796</v>
      </c>
      <c r="AA1814" s="5">
        <v>0</v>
      </c>
      <c r="AB1814" s="5">
        <f>VLOOKUP($E1814,Parametros!$B$3:$F$14,2,FALSE)</f>
        <v>10</v>
      </c>
      <c r="AC1814" s="5" t="str">
        <f>VLOOKUP($E1814,Parametros!$B$3:$F$14,4,FALSE)</f>
        <v>202210</v>
      </c>
      <c r="AD1814" s="5" t="str">
        <f>VLOOKUP($E1814,Parametros!$B$3:$F$14,5,FALSE)</f>
        <v>2022-10-01</v>
      </c>
      <c r="AE1814" s="5">
        <v>0</v>
      </c>
      <c r="AF1814" t="s">
        <v>438</v>
      </c>
      <c r="AG1814" t="s">
        <v>439</v>
      </c>
      <c r="AH1814" s="40">
        <f t="shared" si="133"/>
        <v>2496.7574167051853</v>
      </c>
      <c r="AJ1814" t="str">
        <f t="shared" si="134"/>
        <v>INSERT INTO TABLA_PRESUPUESTO VALUES ('VSR','80130-C','14004914-20',2022,'Octubre',390.376778,'USD',10891.512119,5993.266333,0,544.575606,97.027389,1633.726818,81.647431,0,6.251131,37.506506,0,0,0,0,0,0,0,1759.885375,0.753489,0,10,'202210','2022-10-01');</v>
      </c>
    </row>
    <row r="1815" spans="1:36" x14ac:dyDescent="0.2">
      <c r="A1815" s="7" t="s">
        <v>117</v>
      </c>
      <c r="B1815" t="s">
        <v>75</v>
      </c>
      <c r="C1815" t="s">
        <v>286</v>
      </c>
      <c r="D1815">
        <v>2022</v>
      </c>
      <c r="E1815" t="s">
        <v>54</v>
      </c>
      <c r="F1815" s="5">
        <v>34.443533123028388</v>
      </c>
      <c r="G1815" t="s">
        <v>134</v>
      </c>
      <c r="H1815" s="5">
        <v>2755.4826498422708</v>
      </c>
      <c r="I1815" s="5">
        <v>881.57221595121143</v>
      </c>
      <c r="J1815" s="5">
        <v>0</v>
      </c>
      <c r="K1815" s="5">
        <v>137.77413249211355</v>
      </c>
      <c r="L1815" s="5">
        <v>8.560873130785934</v>
      </c>
      <c r="M1815" s="5">
        <v>413.32239747634065</v>
      </c>
      <c r="N1815" s="5">
        <v>7.2038762087379631</v>
      </c>
      <c r="O1815" s="5">
        <v>0</v>
      </c>
      <c r="P1815" s="5">
        <v>0.55154677223150028</v>
      </c>
      <c r="Q1815" s="5">
        <v>9.4889051399684377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0</v>
      </c>
      <c r="Y1815" s="5">
        <f t="shared" si="132"/>
        <v>430.63320710474437</v>
      </c>
      <c r="Z1815" s="5">
        <v>6.6481507465849424E-2</v>
      </c>
      <c r="AA1815" s="5">
        <v>0</v>
      </c>
      <c r="AB1815" s="5">
        <f>VLOOKUP($E1815,Parametros!$B$3:$F$14,2,FALSE)</f>
        <v>10</v>
      </c>
      <c r="AC1815" s="5" t="str">
        <f>VLOOKUP($E1815,Parametros!$B$3:$F$14,4,FALSE)</f>
        <v>202210</v>
      </c>
      <c r="AD1815" s="5" t="str">
        <f>VLOOKUP($E1815,Parametros!$B$3:$F$14,5,FALSE)</f>
        <v>2022-10-01</v>
      </c>
      <c r="AE1815" s="5">
        <v>0</v>
      </c>
      <c r="AF1815" t="s">
        <v>438</v>
      </c>
      <c r="AG1815" t="s">
        <v>439</v>
      </c>
      <c r="AH1815" s="40">
        <f t="shared" si="133"/>
        <v>1296.9422211634155</v>
      </c>
      <c r="AJ1815" t="str">
        <f t="shared" si="134"/>
        <v>INSERT INTO TABLA_PRESUPUESTO VALUES ('VSR','80130-C','14005146-18',2022,'Octubre',34.443533,'USD',2755.48265,881.572216,0,137.774132,8.560873,413.322397,7.203876,0,0.551547,9.488905,0,0,0,0,0,0,0,430.633207,0.066482,0,10,'202210','2022-10-01');</v>
      </c>
    </row>
    <row r="1816" spans="1:36" x14ac:dyDescent="0.2">
      <c r="A1816" s="7" t="s">
        <v>117</v>
      </c>
      <c r="B1816" t="s">
        <v>75</v>
      </c>
      <c r="C1816" t="s">
        <v>287</v>
      </c>
      <c r="D1816">
        <v>2022</v>
      </c>
      <c r="E1816" t="s">
        <v>54</v>
      </c>
      <c r="F1816" s="5">
        <v>34.443533123028388</v>
      </c>
      <c r="G1816" t="s">
        <v>134</v>
      </c>
      <c r="H1816" s="5">
        <v>2755.4826498422708</v>
      </c>
      <c r="I1816" s="5">
        <v>1507.5790054387198</v>
      </c>
      <c r="J1816" s="5">
        <v>0</v>
      </c>
      <c r="K1816" s="5">
        <v>137.77413249211355</v>
      </c>
      <c r="L1816" s="5">
        <v>8.560873130785934</v>
      </c>
      <c r="M1816" s="5">
        <v>413.32239747634065</v>
      </c>
      <c r="N1816" s="5">
        <v>7.2038762087379631</v>
      </c>
      <c r="O1816" s="5">
        <v>0</v>
      </c>
      <c r="P1816" s="5">
        <v>0.55154677223150028</v>
      </c>
      <c r="Q1816" s="5">
        <v>9.4889051399684377</v>
      </c>
      <c r="R1816" s="5">
        <v>0</v>
      </c>
      <c r="S1816" s="5">
        <v>0</v>
      </c>
      <c r="T1816" s="5">
        <v>0</v>
      </c>
      <c r="U1816" s="5">
        <v>0</v>
      </c>
      <c r="V1816" s="5">
        <v>0</v>
      </c>
      <c r="W1816" s="5">
        <v>0</v>
      </c>
      <c r="X1816" s="5">
        <v>0</v>
      </c>
      <c r="Y1816" s="5">
        <f t="shared" si="132"/>
        <v>430.63320710474437</v>
      </c>
      <c r="Z1816" s="5">
        <v>6.6481507465849424E-2</v>
      </c>
      <c r="AA1816" s="5">
        <v>0</v>
      </c>
      <c r="AB1816" s="5">
        <f>VLOOKUP($E1816,Parametros!$B$3:$F$14,2,FALSE)</f>
        <v>10</v>
      </c>
      <c r="AC1816" s="5" t="str">
        <f>VLOOKUP($E1816,Parametros!$B$3:$F$14,4,FALSE)</f>
        <v>202210</v>
      </c>
      <c r="AD1816" s="5" t="str">
        <f>VLOOKUP($E1816,Parametros!$B$3:$F$14,5,FALSE)</f>
        <v>2022-10-01</v>
      </c>
      <c r="AE1816" s="5">
        <v>0</v>
      </c>
      <c r="AF1816" t="s">
        <v>438</v>
      </c>
      <c r="AG1816" t="s">
        <v>439</v>
      </c>
      <c r="AH1816" s="40">
        <f t="shared" si="133"/>
        <v>670.93543167590656</v>
      </c>
      <c r="AJ1816" t="str">
        <f t="shared" si="134"/>
        <v>INSERT INTO TABLA_PRESUPUESTO VALUES ('VSR','80130-C','14005147-18',2022,'Octubre',34.443533,'USD',2755.48265,1507.579005,0,137.774132,8.560873,413.322397,7.203876,0,0.551547,9.488905,0,0,0,0,0,0,0,430.633207,0.066482,0,10,'202210','2022-10-01');</v>
      </c>
    </row>
    <row r="1817" spans="1:36" x14ac:dyDescent="0.2">
      <c r="A1817" s="7" t="s">
        <v>117</v>
      </c>
      <c r="B1817" t="s">
        <v>75</v>
      </c>
      <c r="C1817" t="s">
        <v>288</v>
      </c>
      <c r="D1817">
        <v>2022</v>
      </c>
      <c r="E1817" t="s">
        <v>54</v>
      </c>
      <c r="F1817" s="5">
        <v>34.443533123028388</v>
      </c>
      <c r="G1817" t="s">
        <v>134</v>
      </c>
      <c r="H1817" s="5">
        <v>2755.4826498422708</v>
      </c>
      <c r="I1817" s="5">
        <v>479.62651216236293</v>
      </c>
      <c r="J1817" s="5">
        <v>0</v>
      </c>
      <c r="K1817" s="5">
        <v>137.77413249211355</v>
      </c>
      <c r="L1817" s="5">
        <v>8.560873130785934</v>
      </c>
      <c r="M1817" s="5">
        <v>413.32239747634065</v>
      </c>
      <c r="N1817" s="5">
        <v>7.2038762087379631</v>
      </c>
      <c r="O1817" s="5">
        <v>0</v>
      </c>
      <c r="P1817" s="5">
        <v>0.55154677223150028</v>
      </c>
      <c r="Q1817" s="5">
        <v>9.4889051399684377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  <c r="X1817" s="5">
        <v>0</v>
      </c>
      <c r="Y1817" s="5">
        <f t="shared" si="132"/>
        <v>430.63320710474437</v>
      </c>
      <c r="Z1817" s="5">
        <v>6.6481507465849424E-2</v>
      </c>
      <c r="AA1817" s="5">
        <v>0</v>
      </c>
      <c r="AB1817" s="5">
        <f>VLOOKUP($E1817,Parametros!$B$3:$F$14,2,FALSE)</f>
        <v>10</v>
      </c>
      <c r="AC1817" s="5" t="str">
        <f>VLOOKUP($E1817,Parametros!$B$3:$F$14,4,FALSE)</f>
        <v>202210</v>
      </c>
      <c r="AD1817" s="5" t="str">
        <f>VLOOKUP($E1817,Parametros!$B$3:$F$14,5,FALSE)</f>
        <v>2022-10-01</v>
      </c>
      <c r="AE1817" s="5">
        <v>0</v>
      </c>
      <c r="AF1817" t="s">
        <v>438</v>
      </c>
      <c r="AG1817" t="s">
        <v>439</v>
      </c>
      <c r="AH1817" s="40">
        <f t="shared" si="133"/>
        <v>1698.887924952264</v>
      </c>
      <c r="AJ1817" t="str">
        <f t="shared" si="134"/>
        <v>INSERT INTO TABLA_PRESUPUESTO VALUES ('VSR','80130-C','14005148-16',2022,'Octubre',34.443533,'USD',2755.48265,479.626512,0,137.774132,8.560873,413.322397,7.203876,0,0.551547,9.488905,0,0,0,0,0,0,0,430.633207,0.066482,0,10,'202210','2022-10-01');</v>
      </c>
    </row>
    <row r="1818" spans="1:36" x14ac:dyDescent="0.2">
      <c r="A1818" s="7" t="s">
        <v>117</v>
      </c>
      <c r="B1818" t="s">
        <v>75</v>
      </c>
      <c r="C1818" t="s">
        <v>289</v>
      </c>
      <c r="D1818">
        <v>2022</v>
      </c>
      <c r="E1818" t="s">
        <v>54</v>
      </c>
      <c r="F1818" s="5">
        <v>207.36412798557907</v>
      </c>
      <c r="G1818" t="s">
        <v>134</v>
      </c>
      <c r="H1818" s="5">
        <v>12441.847679134744</v>
      </c>
      <c r="I1818" s="5">
        <v>5405.9786501170556</v>
      </c>
      <c r="J1818" s="5">
        <v>0</v>
      </c>
      <c r="K1818" s="5">
        <v>622.09238395673719</v>
      </c>
      <c r="L1818" s="5">
        <v>51.539950481262252</v>
      </c>
      <c r="M1818" s="5">
        <v>1866.2771518702116</v>
      </c>
      <c r="N1818" s="5">
        <v>43.370275134238753</v>
      </c>
      <c r="O1818" s="5">
        <v>0</v>
      </c>
      <c r="P1818" s="5">
        <v>3.3205366899651549</v>
      </c>
      <c r="Q1818" s="5">
        <v>42.845311473837086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f t="shared" si="132"/>
        <v>1956.213520978506</v>
      </c>
      <c r="Z1818" s="5">
        <v>0.40024581025358325</v>
      </c>
      <c r="AA1818" s="5">
        <v>0</v>
      </c>
      <c r="AB1818" s="5">
        <f>VLOOKUP($E1818,Parametros!$B$3:$F$14,2,FALSE)</f>
        <v>10</v>
      </c>
      <c r="AC1818" s="5" t="str">
        <f>VLOOKUP($E1818,Parametros!$B$3:$F$14,4,FALSE)</f>
        <v>202210</v>
      </c>
      <c r="AD1818" s="5" t="str">
        <f>VLOOKUP($E1818,Parametros!$B$3:$F$14,5,FALSE)</f>
        <v>2022-10-01</v>
      </c>
      <c r="AE1818" s="5">
        <v>0</v>
      </c>
      <c r="AF1818" t="s">
        <v>438</v>
      </c>
      <c r="AG1818" t="s">
        <v>439</v>
      </c>
      <c r="AH1818" s="40">
        <f t="shared" si="133"/>
        <v>4406.0231736011829</v>
      </c>
      <c r="AJ1818" t="str">
        <f t="shared" si="134"/>
        <v>INSERT INTO TABLA_PRESUPUESTO VALUES ('VSR','80130-C','14005141-20',2022,'Octubre',207.364128,'USD',12441.847679,5405.97865,0,622.092384,51.53995,1866.277152,43.370275,0,3.320537,42.845311,0,0,0,0,0,0,0,1956.213521,0.400246,0,10,'202210','2022-10-01');</v>
      </c>
    </row>
    <row r="1819" spans="1:36" x14ac:dyDescent="0.2">
      <c r="A1819" s="7" t="s">
        <v>117</v>
      </c>
      <c r="B1819" t="s">
        <v>75</v>
      </c>
      <c r="C1819" t="s">
        <v>290</v>
      </c>
      <c r="D1819">
        <v>2022</v>
      </c>
      <c r="E1819" t="s">
        <v>54</v>
      </c>
      <c r="F1819" s="5">
        <v>71.874515547543922</v>
      </c>
      <c r="G1819" t="s">
        <v>134</v>
      </c>
      <c r="H1819" s="5">
        <v>4312.4709328526351</v>
      </c>
      <c r="I1819" s="5">
        <v>1764.0367470401247</v>
      </c>
      <c r="J1819" s="5">
        <v>0</v>
      </c>
      <c r="K1819" s="5">
        <v>215.62354664263177</v>
      </c>
      <c r="L1819" s="5">
        <v>17.864270971895134</v>
      </c>
      <c r="M1819" s="5">
        <v>646.87063992789535</v>
      </c>
      <c r="N1819" s="5">
        <v>15.032578415172583</v>
      </c>
      <c r="O1819" s="5">
        <v>0</v>
      </c>
      <c r="P1819" s="5">
        <v>1.1509317849116509</v>
      </c>
      <c r="Q1819" s="5">
        <v>14.850620671863867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f t="shared" si="132"/>
        <v>678.04350006797381</v>
      </c>
      <c r="Z1819" s="5">
        <v>0.1387292681302674</v>
      </c>
      <c r="AA1819" s="5">
        <v>0</v>
      </c>
      <c r="AB1819" s="5">
        <f>VLOOKUP($E1819,Parametros!$B$3:$F$14,2,FALSE)</f>
        <v>10</v>
      </c>
      <c r="AC1819" s="5" t="str">
        <f>VLOOKUP($E1819,Parametros!$B$3:$F$14,4,FALSE)</f>
        <v>202210</v>
      </c>
      <c r="AD1819" s="5" t="str">
        <f>VLOOKUP($E1819,Parametros!$B$3:$F$14,5,FALSE)</f>
        <v>2022-10-01</v>
      </c>
      <c r="AE1819" s="5">
        <v>0</v>
      </c>
      <c r="AF1819" t="s">
        <v>438</v>
      </c>
      <c r="AG1819" t="s">
        <v>439</v>
      </c>
      <c r="AH1819" s="40">
        <f t="shared" si="133"/>
        <v>1636.9028681300092</v>
      </c>
      <c r="AJ1819" t="str">
        <f t="shared" si="134"/>
        <v>INSERT INTO TABLA_PRESUPUESTO VALUES ('VSR','80130-C','14005142-20',2022,'Octubre',71.874516,'USD',4312.470933,1764.036747,0,215.623547,17.864271,646.87064,15.032578,0,1.150932,14.850621,0,0,0,0,0,0,0,678.0435,0.138729,0,10,'202210','2022-10-01');</v>
      </c>
    </row>
    <row r="1820" spans="1:36" x14ac:dyDescent="0.2">
      <c r="A1820" s="7" t="s">
        <v>117</v>
      </c>
      <c r="B1820" t="s">
        <v>75</v>
      </c>
      <c r="C1820" t="s">
        <v>191</v>
      </c>
      <c r="D1820">
        <v>2022</v>
      </c>
      <c r="E1820" t="s">
        <v>54</v>
      </c>
      <c r="F1820" s="5">
        <v>34.794997746732761</v>
      </c>
      <c r="G1820" t="s">
        <v>134</v>
      </c>
      <c r="H1820" s="5">
        <v>2087.6998648039657</v>
      </c>
      <c r="I1820" s="5">
        <v>1361.4432836033604</v>
      </c>
      <c r="J1820" s="5">
        <v>0</v>
      </c>
      <c r="K1820" s="5">
        <v>104.38499324019828</v>
      </c>
      <c r="L1820" s="5">
        <v>8.6482289790592599</v>
      </c>
      <c r="M1820" s="5">
        <v>313.15497972059484</v>
      </c>
      <c r="N1820" s="5">
        <v>7.277385149643453</v>
      </c>
      <c r="O1820" s="5">
        <v>0</v>
      </c>
      <c r="P1820" s="5">
        <v>0.55717480051957691</v>
      </c>
      <c r="Q1820" s="5">
        <v>7.1892980269658837</v>
      </c>
      <c r="R1820" s="5">
        <v>0</v>
      </c>
      <c r="S1820" s="5">
        <v>0</v>
      </c>
      <c r="T1820" s="5">
        <v>0</v>
      </c>
      <c r="U1820" s="5">
        <v>0</v>
      </c>
      <c r="V1820" s="5">
        <v>0</v>
      </c>
      <c r="W1820" s="5">
        <v>0</v>
      </c>
      <c r="X1820" s="5">
        <v>0</v>
      </c>
      <c r="Y1820" s="5">
        <f t="shared" si="132"/>
        <v>328.24599758791891</v>
      </c>
      <c r="Z1820" s="5">
        <v>6.7159890195092789E-2</v>
      </c>
      <c r="AA1820" s="5">
        <v>0</v>
      </c>
      <c r="AB1820" s="5">
        <f>VLOOKUP($E1820,Parametros!$B$3:$F$14,2,FALSE)</f>
        <v>10</v>
      </c>
      <c r="AC1820" s="5" t="str">
        <f>VLOOKUP($E1820,Parametros!$B$3:$F$14,4,FALSE)</f>
        <v>202210</v>
      </c>
      <c r="AD1820" s="5" t="str">
        <f>VLOOKUP($E1820,Parametros!$B$3:$F$14,5,FALSE)</f>
        <v>2022-10-01</v>
      </c>
      <c r="AE1820" s="5">
        <v>0</v>
      </c>
      <c r="AF1820" t="s">
        <v>438</v>
      </c>
      <c r="AG1820" t="s">
        <v>439</v>
      </c>
      <c r="AH1820" s="40">
        <f t="shared" si="133"/>
        <v>284.97736139342902</v>
      </c>
      <c r="AJ1820" t="str">
        <f t="shared" si="134"/>
        <v>INSERT INTO TABLA_PRESUPUESTO VALUES ('VSR','80130-C','14005143-17',2022,'Octubre',34.794998,'USD',2087.699865,1361.443284,0,104.384993,8.648229,313.15498,7.277385,0,0.557175,7.189298,0,0,0,0,0,0,0,328.245998,0.06716,0,10,'202210','2022-10-01');</v>
      </c>
    </row>
    <row r="1821" spans="1:36" x14ac:dyDescent="0.2">
      <c r="A1821" s="7" t="s">
        <v>117</v>
      </c>
      <c r="B1821" t="s">
        <v>75</v>
      </c>
      <c r="C1821" t="s">
        <v>291</v>
      </c>
      <c r="D1821">
        <v>2022</v>
      </c>
      <c r="E1821" t="s">
        <v>54</v>
      </c>
      <c r="F1821" s="5">
        <v>103.15486705723298</v>
      </c>
      <c r="G1821" t="s">
        <v>134</v>
      </c>
      <c r="H1821" s="5">
        <v>5157.7433528616484</v>
      </c>
      <c r="I1821" s="5">
        <v>1859.7632292493133</v>
      </c>
      <c r="J1821" s="5">
        <v>0</v>
      </c>
      <c r="K1821" s="5">
        <v>257.88716764308242</v>
      </c>
      <c r="L1821" s="5">
        <v>25.638941468221137</v>
      </c>
      <c r="M1821" s="5">
        <v>773.66150292924738</v>
      </c>
      <c r="N1821" s="5">
        <v>21.574874155761147</v>
      </c>
      <c r="O1821" s="5">
        <v>0</v>
      </c>
      <c r="P1821" s="5">
        <v>1.6518263025504629</v>
      </c>
      <c r="Q1821" s="5">
        <v>17.76143914911184</v>
      </c>
      <c r="R1821" s="5">
        <v>0</v>
      </c>
      <c r="S1821" s="5">
        <v>0</v>
      </c>
      <c r="T1821" s="5">
        <v>0</v>
      </c>
      <c r="U1821" s="5">
        <v>0</v>
      </c>
      <c r="V1821" s="5">
        <v>0</v>
      </c>
      <c r="W1821" s="5">
        <v>0</v>
      </c>
      <c r="X1821" s="5">
        <v>0</v>
      </c>
      <c r="Y1821" s="5">
        <f t="shared" si="132"/>
        <v>814.84874786770376</v>
      </c>
      <c r="Z1821" s="5">
        <v>0.1991053310329266</v>
      </c>
      <c r="AA1821" s="5">
        <v>0</v>
      </c>
      <c r="AB1821" s="5">
        <f>VLOOKUP($E1821,Parametros!$B$3:$F$14,2,FALSE)</f>
        <v>10</v>
      </c>
      <c r="AC1821" s="5" t="str">
        <f>VLOOKUP($E1821,Parametros!$B$3:$F$14,4,FALSE)</f>
        <v>202210</v>
      </c>
      <c r="AD1821" s="5" t="str">
        <f>VLOOKUP($E1821,Parametros!$B$3:$F$14,5,FALSE)</f>
        <v>2022-10-01</v>
      </c>
      <c r="AE1821" s="5">
        <v>0</v>
      </c>
      <c r="AF1821" t="s">
        <v>438</v>
      </c>
      <c r="AG1821" t="s">
        <v>439</v>
      </c>
      <c r="AH1821" s="40">
        <f t="shared" si="133"/>
        <v>2199.6052666333271</v>
      </c>
      <c r="AJ1821" t="str">
        <f t="shared" si="134"/>
        <v>INSERT INTO TABLA_PRESUPUESTO VALUES ('VSR','80130-C','14005114-20',2022,'Octubre',103.154867,'USD',5157.743353,1859.763229,0,257.887168,25.638941,773.661503,21.574874,0,1.651826,17.761439,0,0,0,0,0,0,0,814.848748,0.199105,0,10,'202210','2022-10-01');</v>
      </c>
    </row>
    <row r="1822" spans="1:36" x14ac:dyDescent="0.2">
      <c r="A1822" s="7" t="s">
        <v>117</v>
      </c>
      <c r="B1822" t="s">
        <v>75</v>
      </c>
      <c r="C1822" t="s">
        <v>292</v>
      </c>
      <c r="D1822">
        <v>2022</v>
      </c>
      <c r="E1822" t="s">
        <v>54</v>
      </c>
      <c r="F1822" s="5">
        <v>73.280374042361416</v>
      </c>
      <c r="G1822" t="s">
        <v>134</v>
      </c>
      <c r="H1822" s="5">
        <v>3664.0187021180709</v>
      </c>
      <c r="I1822" s="5">
        <v>1471.4931009343113</v>
      </c>
      <c r="J1822" s="5">
        <v>0</v>
      </c>
      <c r="K1822" s="5">
        <v>183.20093510590354</v>
      </c>
      <c r="L1822" s="5">
        <v>18.213694364988438</v>
      </c>
      <c r="M1822" s="5">
        <v>549.60280531771059</v>
      </c>
      <c r="N1822" s="5">
        <v>15.326614178794543</v>
      </c>
      <c r="O1822" s="5">
        <v>0</v>
      </c>
      <c r="P1822" s="5">
        <v>1.1734438980639572</v>
      </c>
      <c r="Q1822" s="5">
        <v>12.617581133185073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f t="shared" si="132"/>
        <v>578.86188732680148</v>
      </c>
      <c r="Z1822" s="5">
        <v>0.14144279904724086</v>
      </c>
      <c r="AA1822" s="5">
        <v>0</v>
      </c>
      <c r="AB1822" s="5">
        <f>VLOOKUP($E1822,Parametros!$B$3:$F$14,2,FALSE)</f>
        <v>10</v>
      </c>
      <c r="AC1822" s="5" t="str">
        <f>VLOOKUP($E1822,Parametros!$B$3:$F$14,4,FALSE)</f>
        <v>202210</v>
      </c>
      <c r="AD1822" s="5" t="str">
        <f>VLOOKUP($E1822,Parametros!$B$3:$F$14,5,FALSE)</f>
        <v>2022-10-01</v>
      </c>
      <c r="AE1822" s="5">
        <v>0</v>
      </c>
      <c r="AF1822" t="s">
        <v>438</v>
      </c>
      <c r="AG1822" t="s">
        <v>439</v>
      </c>
      <c r="AH1822" s="40">
        <f t="shared" si="133"/>
        <v>1412.2490843860662</v>
      </c>
      <c r="AJ1822" t="str">
        <f t="shared" si="134"/>
        <v>INSERT INTO TABLA_PRESUPUESTO VALUES ('VSR','80130-C','14005116-20',2022,'Octubre',73.280374,'USD',3664.018702,1471.493101,0,183.200935,18.213694,549.602805,15.326614,0,1.173444,12.617581,0,0,0,0,0,0,0,578.861887,0.141443,0,10,'202210','2022-10-01');</v>
      </c>
    </row>
    <row r="1823" spans="1:36" x14ac:dyDescent="0.2">
      <c r="A1823" s="7" t="s">
        <v>117</v>
      </c>
      <c r="B1823" t="s">
        <v>75</v>
      </c>
      <c r="C1823" t="s">
        <v>293</v>
      </c>
      <c r="D1823">
        <v>2022</v>
      </c>
      <c r="E1823" t="s">
        <v>54</v>
      </c>
      <c r="F1823" s="5">
        <v>111.76575033799008</v>
      </c>
      <c r="G1823" t="s">
        <v>134</v>
      </c>
      <c r="H1823" s="5">
        <v>5588.2875168995042</v>
      </c>
      <c r="I1823" s="5">
        <v>2144.5786454843469</v>
      </c>
      <c r="J1823" s="5">
        <v>0</v>
      </c>
      <c r="K1823" s="5">
        <v>279.41437584497521</v>
      </c>
      <c r="L1823" s="5">
        <v>27.779159750917621</v>
      </c>
      <c r="M1823" s="5">
        <v>838.24312753492563</v>
      </c>
      <c r="N1823" s="5">
        <v>23.375843207945639</v>
      </c>
      <c r="O1823" s="5">
        <v>0</v>
      </c>
      <c r="P1823" s="5">
        <v>1.789712995608338</v>
      </c>
      <c r="Q1823" s="5">
        <v>19.244080577231912</v>
      </c>
      <c r="R1823" s="5">
        <v>0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f t="shared" si="132"/>
        <v>882.86849002361089</v>
      </c>
      <c r="Z1823" s="5">
        <v>0.21572570789938897</v>
      </c>
      <c r="AA1823" s="5">
        <v>0</v>
      </c>
      <c r="AB1823" s="5">
        <f>VLOOKUP($E1823,Parametros!$B$3:$F$14,2,FALSE)</f>
        <v>10</v>
      </c>
      <c r="AC1823" s="5" t="str">
        <f>VLOOKUP($E1823,Parametros!$B$3:$F$14,4,FALSE)</f>
        <v>202210</v>
      </c>
      <c r="AD1823" s="5" t="str">
        <f>VLOOKUP($E1823,Parametros!$B$3:$F$14,5,FALSE)</f>
        <v>2022-10-01</v>
      </c>
      <c r="AE1823" s="5">
        <v>0</v>
      </c>
      <c r="AF1823" t="s">
        <v>438</v>
      </c>
      <c r="AG1823" t="s">
        <v>439</v>
      </c>
      <c r="AH1823" s="40">
        <f t="shared" si="133"/>
        <v>2253.6468457956539</v>
      </c>
      <c r="AJ1823" t="str">
        <f t="shared" si="134"/>
        <v>INSERT INTO TABLA_PRESUPUESTO VALUES ('VSR','80130-C','14005115-20',2022,'Octubre',111.76575,'USD',5588.287517,2144.578645,0,279.414376,27.77916,838.243128,23.375843,0,1.789713,19.244081,0,0,0,0,0,0,0,882.86849,0.215726,0,10,'202210','2022-10-01');</v>
      </c>
    </row>
    <row r="1824" spans="1:36" x14ac:dyDescent="0.2">
      <c r="A1824" s="7" t="s">
        <v>117</v>
      </c>
      <c r="B1824" t="s">
        <v>75</v>
      </c>
      <c r="C1824" t="s">
        <v>294</v>
      </c>
      <c r="D1824">
        <v>2022</v>
      </c>
      <c r="E1824" t="s">
        <v>54</v>
      </c>
      <c r="F1824" s="5">
        <v>14.435154187858107</v>
      </c>
      <c r="G1824" t="s">
        <v>134</v>
      </c>
      <c r="H1824" s="5">
        <v>1515.6911897251011</v>
      </c>
      <c r="I1824" s="5">
        <v>809.42162605521958</v>
      </c>
      <c r="J1824" s="5">
        <v>0</v>
      </c>
      <c r="K1824" s="5">
        <v>75.784559486255063</v>
      </c>
      <c r="L1824" s="5">
        <v>3.5878294826544543</v>
      </c>
      <c r="M1824" s="5">
        <v>227.35367845876519</v>
      </c>
      <c r="N1824" s="5">
        <v>3.0191172157611725</v>
      </c>
      <c r="O1824" s="5">
        <v>0</v>
      </c>
      <c r="P1824" s="5">
        <v>0.23115116183171477</v>
      </c>
      <c r="Q1824" s="5">
        <v>5.2195029867492204</v>
      </c>
      <c r="R1824" s="5">
        <v>0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f t="shared" si="132"/>
        <v>235.85131197091553</v>
      </c>
      <c r="Z1824" s="5">
        <v>2.7862147808209489E-2</v>
      </c>
      <c r="AA1824" s="5">
        <v>0</v>
      </c>
      <c r="AB1824" s="5">
        <f>VLOOKUP($E1824,Parametros!$B$3:$F$14,2,FALSE)</f>
        <v>10</v>
      </c>
      <c r="AC1824" s="5" t="str">
        <f>VLOOKUP($E1824,Parametros!$B$3:$F$14,4,FALSE)</f>
        <v>202210</v>
      </c>
      <c r="AD1824" s="5" t="str">
        <f>VLOOKUP($E1824,Parametros!$B$3:$F$14,5,FALSE)</f>
        <v>2022-10-01</v>
      </c>
      <c r="AE1824" s="5">
        <v>0</v>
      </c>
      <c r="AF1824" t="s">
        <v>438</v>
      </c>
      <c r="AG1824" t="s">
        <v>439</v>
      </c>
      <c r="AH1824" s="40">
        <f t="shared" si="133"/>
        <v>391.04586273005663</v>
      </c>
      <c r="AJ1824" t="str">
        <f t="shared" si="134"/>
        <v>INSERT INTO TABLA_PRESUPUESTO VALUES ('VSR','80130-C','14005122-18',2022,'Octubre',14.435154,'USD',1515.69119,809.421626,0,75.784559,3.587829,227.353678,3.019117,0,0.231151,5.219503,0,0,0,0,0,0,0,235.851312,0.027862,0,10,'202210','2022-10-01');</v>
      </c>
    </row>
    <row r="1825" spans="1:36" x14ac:dyDescent="0.2">
      <c r="A1825" s="7" t="s">
        <v>117</v>
      </c>
      <c r="B1825" t="s">
        <v>75</v>
      </c>
      <c r="C1825" t="s">
        <v>295</v>
      </c>
      <c r="D1825">
        <v>2022</v>
      </c>
      <c r="E1825" t="s">
        <v>54</v>
      </c>
      <c r="F1825" s="5">
        <v>186.97917981072555</v>
      </c>
      <c r="G1825" t="s">
        <v>134</v>
      </c>
      <c r="H1825" s="5">
        <v>6918.2296529968453</v>
      </c>
      <c r="I1825" s="5">
        <v>3136.555680940256</v>
      </c>
      <c r="J1825" s="5">
        <v>0</v>
      </c>
      <c r="K1825" s="5">
        <v>345.9114826498423</v>
      </c>
      <c r="L1825" s="5">
        <v>46.473311281409359</v>
      </c>
      <c r="M1825" s="5">
        <v>1037.7344479495268</v>
      </c>
      <c r="N1825" s="5">
        <v>39.106756561720374</v>
      </c>
      <c r="O1825" s="5">
        <v>0</v>
      </c>
      <c r="P1825" s="5">
        <v>2.9941110492567167</v>
      </c>
      <c r="Q1825" s="5">
        <v>23.823929690706475</v>
      </c>
      <c r="R1825" s="5">
        <v>0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  <c r="X1825" s="5">
        <v>0</v>
      </c>
      <c r="Y1825" s="5">
        <f t="shared" si="132"/>
        <v>1104.0201448631678</v>
      </c>
      <c r="Z1825" s="5">
        <v>0.36089961195746828</v>
      </c>
      <c r="AA1825" s="5">
        <v>0</v>
      </c>
      <c r="AB1825" s="5">
        <f>VLOOKUP($E1825,Parametros!$B$3:$F$14,2,FALSE)</f>
        <v>10</v>
      </c>
      <c r="AC1825" s="5" t="str">
        <f>VLOOKUP($E1825,Parametros!$B$3:$F$14,4,FALSE)</f>
        <v>202210</v>
      </c>
      <c r="AD1825" s="5" t="str">
        <f>VLOOKUP($E1825,Parametros!$B$3:$F$14,5,FALSE)</f>
        <v>2022-10-01</v>
      </c>
      <c r="AE1825" s="5">
        <v>0</v>
      </c>
      <c r="AF1825" t="s">
        <v>438</v>
      </c>
      <c r="AG1825" t="s">
        <v>439</v>
      </c>
      <c r="AH1825" s="40">
        <f t="shared" si="133"/>
        <v>2285.2690332621705</v>
      </c>
      <c r="AJ1825" t="str">
        <f t="shared" si="134"/>
        <v>INSERT INTO TABLA_PRESUPUESTO VALUES ('VSR','80130-C','14005113-20',2022,'Octubre',186.97918,'USD',6918.229653,3136.555681,0,345.911483,46.473311,1037.734448,39.106757,0,2.994111,23.82393,0,0,0,0,0,0,0,1104.020145,0.3609,0,10,'202210','2022-10-01');</v>
      </c>
    </row>
    <row r="1826" spans="1:36" x14ac:dyDescent="0.2">
      <c r="A1826" s="7" t="s">
        <v>117</v>
      </c>
      <c r="B1826" t="s">
        <v>75</v>
      </c>
      <c r="C1826" t="s">
        <v>296</v>
      </c>
      <c r="D1826">
        <v>2022</v>
      </c>
      <c r="E1826" t="s">
        <v>54</v>
      </c>
      <c r="F1826" s="5">
        <v>353.472992982682</v>
      </c>
      <c r="G1826" t="s">
        <v>134</v>
      </c>
      <c r="H1826" s="5">
        <v>13078.500740359234</v>
      </c>
      <c r="I1826" s="5">
        <v>5120.3106799936641</v>
      </c>
      <c r="J1826" s="5">
        <v>0</v>
      </c>
      <c r="K1826" s="5">
        <v>653.9250370179617</v>
      </c>
      <c r="L1826" s="5">
        <v>87.855024549173422</v>
      </c>
      <c r="M1826" s="5">
        <v>1961.775111053885</v>
      </c>
      <c r="N1826" s="5">
        <v>73.928991996377931</v>
      </c>
      <c r="O1826" s="5">
        <v>0</v>
      </c>
      <c r="P1826" s="5">
        <v>5.6601884497226855</v>
      </c>
      <c r="Q1826" s="5">
        <v>45.037718856759817</v>
      </c>
      <c r="R1826" s="5">
        <v>0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f t="shared" si="132"/>
        <v>2087.0842695587271</v>
      </c>
      <c r="Z1826" s="5">
        <v>0.68225920198189494</v>
      </c>
      <c r="AA1826" s="5">
        <v>0</v>
      </c>
      <c r="AB1826" s="5">
        <f>VLOOKUP($E1826,Parametros!$B$3:$F$14,2,FALSE)</f>
        <v>10</v>
      </c>
      <c r="AC1826" s="5" t="str">
        <f>VLOOKUP($E1826,Parametros!$B$3:$F$14,4,FALSE)</f>
        <v>202210</v>
      </c>
      <c r="AD1826" s="5" t="str">
        <f>VLOOKUP($E1826,Parametros!$B$3:$F$14,5,FALSE)</f>
        <v>2022-10-01</v>
      </c>
      <c r="AE1826" s="5">
        <v>0</v>
      </c>
      <c r="AF1826" t="s">
        <v>438</v>
      </c>
      <c r="AG1826" t="s">
        <v>439</v>
      </c>
      <c r="AH1826" s="40">
        <f t="shared" si="133"/>
        <v>5129.3257292397075</v>
      </c>
      <c r="AJ1826" t="str">
        <f t="shared" si="134"/>
        <v>INSERT INTO TABLA_PRESUPUESTO VALUES ('VSR','80130-C','14005107-20',2022,'Octubre',353.472993,'USD',13078.50074,5120.31068,0,653.925037,87.855025,1961.775111,73.928992,0,5.660188,45.037719,0,0,0,0,0,0,0,2087.08427,0.682259,0,10,'202210','2022-10-01');</v>
      </c>
    </row>
    <row r="1827" spans="1:36" x14ac:dyDescent="0.2">
      <c r="A1827" s="7" t="s">
        <v>117</v>
      </c>
      <c r="B1827" t="s">
        <v>75</v>
      </c>
      <c r="C1827" t="s">
        <v>297</v>
      </c>
      <c r="D1827">
        <v>2022</v>
      </c>
      <c r="E1827" t="s">
        <v>54</v>
      </c>
      <c r="F1827" s="5">
        <v>196.01684156312368</v>
      </c>
      <c r="G1827" t="s">
        <v>134</v>
      </c>
      <c r="H1827" s="5">
        <v>7252.623137835576</v>
      </c>
      <c r="I1827" s="5">
        <v>2953.0701761185919</v>
      </c>
      <c r="J1827" s="5">
        <v>0</v>
      </c>
      <c r="K1827" s="5">
        <v>362.6311568917788</v>
      </c>
      <c r="L1827" s="5">
        <v>48.719604522723451</v>
      </c>
      <c r="M1827" s="5">
        <v>1087.8934706753364</v>
      </c>
      <c r="N1827" s="5">
        <v>40.996986470718674</v>
      </c>
      <c r="O1827" s="5">
        <v>0</v>
      </c>
      <c r="P1827" s="5">
        <v>3.1388317766643987</v>
      </c>
      <c r="Q1827" s="5">
        <v>24.975462275112267</v>
      </c>
      <c r="R1827" s="5">
        <v>0</v>
      </c>
      <c r="S1827" s="5">
        <v>0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f t="shared" si="132"/>
        <v>1157.3830949371124</v>
      </c>
      <c r="Z1827" s="5">
        <v>0.37834373928086912</v>
      </c>
      <c r="AA1827" s="5">
        <v>0</v>
      </c>
      <c r="AB1827" s="5">
        <f>VLOOKUP($E1827,Parametros!$B$3:$F$14,2,FALSE)</f>
        <v>10</v>
      </c>
      <c r="AC1827" s="5" t="str">
        <f>VLOOKUP($E1827,Parametros!$B$3:$F$14,4,FALSE)</f>
        <v>202210</v>
      </c>
      <c r="AD1827" s="5" t="str">
        <f>VLOOKUP($E1827,Parametros!$B$3:$F$14,5,FALSE)</f>
        <v>2022-10-01</v>
      </c>
      <c r="AE1827" s="5">
        <v>0</v>
      </c>
      <c r="AF1827" t="s">
        <v>438</v>
      </c>
      <c r="AG1827" t="s">
        <v>439</v>
      </c>
      <c r="AH1827" s="40">
        <f t="shared" si="133"/>
        <v>2730.8191053653686</v>
      </c>
      <c r="AJ1827" t="str">
        <f t="shared" si="134"/>
        <v>INSERT INTO TABLA_PRESUPUESTO VALUES ('VSR','80130-C','14005111-20',2022,'Octubre',196.016842,'USD',7252.623138,2953.070176,0,362.631157,48.719605,1087.893471,40.996986,0,3.138832,24.975462,0,0,0,0,0,0,0,1157.383095,0.378344,0,10,'202210','2022-10-01');</v>
      </c>
    </row>
    <row r="1828" spans="1:36" x14ac:dyDescent="0.2">
      <c r="A1828" s="7" t="s">
        <v>117</v>
      </c>
      <c r="B1828" t="s">
        <v>75</v>
      </c>
      <c r="C1828" t="s">
        <v>298</v>
      </c>
      <c r="D1828">
        <v>2022</v>
      </c>
      <c r="E1828" t="s">
        <v>54</v>
      </c>
      <c r="F1828" s="5">
        <v>137.57329556428249</v>
      </c>
      <c r="G1828" t="s">
        <v>134</v>
      </c>
      <c r="H1828" s="5">
        <v>5090.2119358784521</v>
      </c>
      <c r="I1828" s="5">
        <v>1872.3255810653263</v>
      </c>
      <c r="J1828" s="5">
        <v>0</v>
      </c>
      <c r="K1828" s="5">
        <v>254.51059679392262</v>
      </c>
      <c r="L1828" s="5">
        <v>34.193574895558974</v>
      </c>
      <c r="M1828" s="5">
        <v>763.53179038176779</v>
      </c>
      <c r="N1828" s="5">
        <v>28.773499725863001</v>
      </c>
      <c r="O1828" s="5">
        <v>0</v>
      </c>
      <c r="P1828" s="5">
        <v>2.2029710727613865</v>
      </c>
      <c r="Q1828" s="5">
        <v>17.528884895954818</v>
      </c>
      <c r="R1828" s="5">
        <v>0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f t="shared" si="132"/>
        <v>812.30268445893648</v>
      </c>
      <c r="Z1828" s="5">
        <v>0.26553838258954432</v>
      </c>
      <c r="AA1828" s="5">
        <v>0</v>
      </c>
      <c r="AB1828" s="5">
        <f>VLOOKUP($E1828,Parametros!$B$3:$F$14,2,FALSE)</f>
        <v>10</v>
      </c>
      <c r="AC1828" s="5" t="str">
        <f>VLOOKUP($E1828,Parametros!$B$3:$F$14,4,FALSE)</f>
        <v>202210</v>
      </c>
      <c r="AD1828" s="5" t="str">
        <f>VLOOKUP($E1828,Parametros!$B$3:$F$14,5,FALSE)</f>
        <v>2022-10-01</v>
      </c>
      <c r="AE1828" s="5">
        <v>0</v>
      </c>
      <c r="AF1828" t="s">
        <v>438</v>
      </c>
      <c r="AG1828" t="s">
        <v>439</v>
      </c>
      <c r="AH1828" s="40">
        <f t="shared" si="133"/>
        <v>2116.8794986647076</v>
      </c>
      <c r="AJ1828" t="str">
        <f t="shared" si="134"/>
        <v>INSERT INTO TABLA_PRESUPUESTO VALUES ('VSR','80130-C','14005109-20',2022,'Octubre',137.573296,'USD',5090.211936,1872.325581,0,254.510597,34.193575,763.53179,28.7735,0,2.202971,17.528885,0,0,0,0,0,0,0,812.302684,0.265538,0,10,'202210','2022-10-01');</v>
      </c>
    </row>
    <row r="1829" spans="1:36" x14ac:dyDescent="0.2">
      <c r="A1829" s="7" t="s">
        <v>117</v>
      </c>
      <c r="B1829" t="s">
        <v>75</v>
      </c>
      <c r="C1829" t="s">
        <v>299</v>
      </c>
      <c r="D1829">
        <v>2022</v>
      </c>
      <c r="E1829" t="s">
        <v>54</v>
      </c>
      <c r="F1829" s="5">
        <v>217.90806669671022</v>
      </c>
      <c r="G1829" t="s">
        <v>134</v>
      </c>
      <c r="H1829" s="5">
        <v>8062.5984677782781</v>
      </c>
      <c r="I1829" s="5">
        <v>3840.6714718531084</v>
      </c>
      <c r="J1829" s="5">
        <v>0</v>
      </c>
      <c r="K1829" s="5">
        <v>403.12992338891394</v>
      </c>
      <c r="L1829" s="5">
        <v>54.160625929462029</v>
      </c>
      <c r="M1829" s="5">
        <v>1209.3897701667418</v>
      </c>
      <c r="N1829" s="5">
        <v>45.575543361403447</v>
      </c>
      <c r="O1829" s="5">
        <v>0</v>
      </c>
      <c r="P1829" s="5">
        <v>3.4893775386074513</v>
      </c>
      <c r="Q1829" s="5">
        <v>27.764730090672959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f t="shared" ref="Y1829:Y1856" si="135">+M1829+N1829+O1829+P1829+T1829+U1829+V1829+Z1829+AA1829+S1829+X1829+Q1829+R1829</f>
        <v>1286.6400184495562</v>
      </c>
      <c r="Z1829" s="5">
        <v>0.42059729213088409</v>
      </c>
      <c r="AA1829" s="5">
        <v>0</v>
      </c>
      <c r="AB1829" s="5">
        <f>VLOOKUP($E1829,Parametros!$B$3:$F$14,2,FALSE)</f>
        <v>10</v>
      </c>
      <c r="AC1829" s="5" t="str">
        <f>VLOOKUP($E1829,Parametros!$B$3:$F$14,4,FALSE)</f>
        <v>202210</v>
      </c>
      <c r="AD1829" s="5" t="str">
        <f>VLOOKUP($E1829,Parametros!$B$3:$F$14,5,FALSE)</f>
        <v>2022-10-01</v>
      </c>
      <c r="AE1829" s="5">
        <v>0</v>
      </c>
      <c r="AF1829" t="s">
        <v>438</v>
      </c>
      <c r="AG1829" t="s">
        <v>439</v>
      </c>
      <c r="AH1829" s="40">
        <f t="shared" ref="AH1829:AH1856" si="136">+H1829-SUM(I1829:X1829)-SUM(Z1829:AA1829)</f>
        <v>2477.9964281572375</v>
      </c>
      <c r="AJ1829" t="str">
        <f t="shared" si="134"/>
        <v>INSERT INTO TABLA_PRESUPUESTO VALUES ('VSR','80130-C','14005112-20',2022,'Octubre',217.908067,'USD',8062.598468,3840.671472,0,403.129923,54.160626,1209.38977,45.575543,0,3.489378,27.76473,0,0,0,0,0,0,0,1286.640018,0.420597,0,10,'202210','2022-10-01');</v>
      </c>
    </row>
    <row r="1830" spans="1:36" x14ac:dyDescent="0.2">
      <c r="A1830" s="7" t="s">
        <v>117</v>
      </c>
      <c r="B1830" t="s">
        <v>75</v>
      </c>
      <c r="C1830" t="s">
        <v>300</v>
      </c>
      <c r="D1830">
        <v>2022</v>
      </c>
      <c r="E1830" t="s">
        <v>54</v>
      </c>
      <c r="F1830" s="5">
        <v>340.82026652932467</v>
      </c>
      <c r="G1830" t="s">
        <v>134</v>
      </c>
      <c r="H1830" s="5">
        <v>12610.349861585013</v>
      </c>
      <c r="I1830" s="5">
        <v>4822.7631658522523</v>
      </c>
      <c r="J1830" s="5">
        <v>0</v>
      </c>
      <c r="K1830" s="5">
        <v>630.5174930792507</v>
      </c>
      <c r="L1830" s="5">
        <v>84.710214011333704</v>
      </c>
      <c r="M1830" s="5">
        <v>1891.5524792377519</v>
      </c>
      <c r="N1830" s="5">
        <v>71.282670123780321</v>
      </c>
      <c r="O1830" s="5">
        <v>0</v>
      </c>
      <c r="P1830" s="5">
        <v>5.457579431351931</v>
      </c>
      <c r="Q1830" s="5">
        <v>43.425573238591717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f t="shared" si="135"/>
        <v>2012.376139455205</v>
      </c>
      <c r="Z1830" s="5">
        <v>0.65783742372913401</v>
      </c>
      <c r="AA1830" s="5">
        <v>0</v>
      </c>
      <c r="AB1830" s="5">
        <f>VLOOKUP($E1830,Parametros!$B$3:$F$14,2,FALSE)</f>
        <v>10</v>
      </c>
      <c r="AC1830" s="5" t="str">
        <f>VLOOKUP($E1830,Parametros!$B$3:$F$14,4,FALSE)</f>
        <v>202210</v>
      </c>
      <c r="AD1830" s="5" t="str">
        <f>VLOOKUP($E1830,Parametros!$B$3:$F$14,5,FALSE)</f>
        <v>2022-10-01</v>
      </c>
      <c r="AE1830" s="5">
        <v>0</v>
      </c>
      <c r="AF1830" t="s">
        <v>438</v>
      </c>
      <c r="AG1830" t="s">
        <v>439</v>
      </c>
      <c r="AH1830" s="40">
        <f t="shared" si="136"/>
        <v>5059.9828491869712</v>
      </c>
      <c r="AJ1830" t="str">
        <f t="shared" si="134"/>
        <v>INSERT INTO TABLA_PRESUPUESTO VALUES ('VSR','80130-C','14005108-20',2022,'Octubre',340.820267,'USD',12610.349862,4822.763166,0,630.517493,84.710214,1891.552479,71.28267,0,5.457579,43.425573,0,0,0,0,0,0,0,2012.376139,0.657837,0,10,'202210','2022-10-01');</v>
      </c>
    </row>
    <row r="1831" spans="1:36" x14ac:dyDescent="0.2">
      <c r="A1831" s="7" t="s">
        <v>117</v>
      </c>
      <c r="B1831" t="s">
        <v>75</v>
      </c>
      <c r="C1831" t="s">
        <v>301</v>
      </c>
      <c r="D1831">
        <v>2022</v>
      </c>
      <c r="E1831" t="s">
        <v>54</v>
      </c>
      <c r="F1831" s="5">
        <v>280.56918818000389</v>
      </c>
      <c r="G1831" t="s">
        <v>134</v>
      </c>
      <c r="H1831" s="5">
        <v>10381.059962660143</v>
      </c>
      <c r="I1831" s="5">
        <v>3918.4025274108944</v>
      </c>
      <c r="J1831" s="5">
        <v>0</v>
      </c>
      <c r="K1831" s="5">
        <v>519.05299813300724</v>
      </c>
      <c r="L1831" s="5">
        <v>69.734925735906415</v>
      </c>
      <c r="M1831" s="5">
        <v>1557.1589943990216</v>
      </c>
      <c r="N1831" s="5">
        <v>58.681137397124992</v>
      </c>
      <c r="O1831" s="5">
        <v>0</v>
      </c>
      <c r="P1831" s="5">
        <v>4.4927745819673826</v>
      </c>
      <c r="Q1831" s="5">
        <v>35.748689342553114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  <c r="W1831" s="5">
        <v>0</v>
      </c>
      <c r="X1831" s="5">
        <v>0</v>
      </c>
      <c r="Y1831" s="5">
        <f t="shared" si="135"/>
        <v>1656.6231389622401</v>
      </c>
      <c r="Z1831" s="5">
        <v>0.54154324157312927</v>
      </c>
      <c r="AA1831" s="5">
        <v>0</v>
      </c>
      <c r="AB1831" s="5">
        <f>VLOOKUP($E1831,Parametros!$B$3:$F$14,2,FALSE)</f>
        <v>10</v>
      </c>
      <c r="AC1831" s="5" t="str">
        <f>VLOOKUP($E1831,Parametros!$B$3:$F$14,4,FALSE)</f>
        <v>202210</v>
      </c>
      <c r="AD1831" s="5" t="str">
        <f>VLOOKUP($E1831,Parametros!$B$3:$F$14,5,FALSE)</f>
        <v>2022-10-01</v>
      </c>
      <c r="AE1831" s="5">
        <v>0</v>
      </c>
      <c r="AF1831" t="s">
        <v>438</v>
      </c>
      <c r="AG1831" t="s">
        <v>439</v>
      </c>
      <c r="AH1831" s="40">
        <f t="shared" si="136"/>
        <v>4217.2463724180943</v>
      </c>
      <c r="AJ1831" t="str">
        <f t="shared" si="134"/>
        <v>INSERT INTO TABLA_PRESUPUESTO VALUES ('VSR','80130-C','14005110-20',2022,'Octubre',280.569188,'USD',10381.059963,3918.402527,0,519.052998,69.734926,1557.158994,58.681137,0,4.492775,35.748689,0,0,0,0,0,0,0,1656.623139,0.541543,0,10,'202210','2022-10-01');</v>
      </c>
    </row>
    <row r="1832" spans="1:36" x14ac:dyDescent="0.2">
      <c r="A1832" s="7" t="s">
        <v>117</v>
      </c>
      <c r="B1832" t="s">
        <v>75</v>
      </c>
      <c r="C1832" t="s">
        <v>302</v>
      </c>
      <c r="D1832">
        <v>2022</v>
      </c>
      <c r="E1832" t="s">
        <v>54</v>
      </c>
      <c r="F1832" s="5">
        <v>63.087899954934649</v>
      </c>
      <c r="G1832" t="s">
        <v>134</v>
      </c>
      <c r="H1832" s="5">
        <v>4416.1529968454252</v>
      </c>
      <c r="I1832" s="5">
        <v>1658.3001838466062</v>
      </c>
      <c r="J1832" s="5">
        <v>0</v>
      </c>
      <c r="K1832" s="5">
        <v>220.80764984227127</v>
      </c>
      <c r="L1832" s="5">
        <v>15.680374765061989</v>
      </c>
      <c r="M1832" s="5">
        <v>662.4229495268138</v>
      </c>
      <c r="N1832" s="5">
        <v>13.194854892535352</v>
      </c>
      <c r="O1832" s="5">
        <v>0</v>
      </c>
      <c r="P1832" s="5">
        <v>1.0102310777097379</v>
      </c>
      <c r="Q1832" s="5">
        <v>15.207664934145845</v>
      </c>
      <c r="R1832" s="5">
        <v>0</v>
      </c>
      <c r="S1832" s="5">
        <v>0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f t="shared" si="135"/>
        <v>691.95747013110395</v>
      </c>
      <c r="Z1832" s="5">
        <v>0.12176969989918338</v>
      </c>
      <c r="AA1832" s="5">
        <v>0</v>
      </c>
      <c r="AB1832" s="5">
        <f>VLOOKUP($E1832,Parametros!$B$3:$F$14,2,FALSE)</f>
        <v>10</v>
      </c>
      <c r="AC1832" s="5" t="str">
        <f>VLOOKUP($E1832,Parametros!$B$3:$F$14,4,FALSE)</f>
        <v>202210</v>
      </c>
      <c r="AD1832" s="5" t="str">
        <f>VLOOKUP($E1832,Parametros!$B$3:$F$14,5,FALSE)</f>
        <v>2022-10-01</v>
      </c>
      <c r="AE1832" s="5">
        <v>0</v>
      </c>
      <c r="AF1832" t="s">
        <v>438</v>
      </c>
      <c r="AG1832" t="s">
        <v>439</v>
      </c>
      <c r="AH1832" s="40">
        <f t="shared" si="136"/>
        <v>1829.407318260382</v>
      </c>
      <c r="AJ1832" t="str">
        <f t="shared" si="134"/>
        <v>INSERT INTO TABLA_PRESUPUESTO VALUES ('VSR','80130-C','14005121-17',2022,'Octubre',63.0879,'USD',4416.152997,1658.300184,0,220.80765,15.680375,662.42295,13.194855,0,1.010231,15.207665,0,0,0,0,0,0,0,691.95747,0.12177,0,10,'202210','2022-10-01');</v>
      </c>
    </row>
    <row r="1833" spans="1:36" x14ac:dyDescent="0.2">
      <c r="A1833" s="7" t="s">
        <v>117</v>
      </c>
      <c r="B1833" t="s">
        <v>75</v>
      </c>
      <c r="C1833" t="s">
        <v>303</v>
      </c>
      <c r="D1833">
        <v>2022</v>
      </c>
      <c r="E1833" t="s">
        <v>54</v>
      </c>
      <c r="F1833" s="5">
        <v>51.489567372690395</v>
      </c>
      <c r="G1833" t="s">
        <v>134</v>
      </c>
      <c r="H1833" s="5">
        <v>3604.2697160883276</v>
      </c>
      <c r="I1833" s="5">
        <v>1851.2167289290292</v>
      </c>
      <c r="J1833" s="5">
        <v>0</v>
      </c>
      <c r="K1833" s="5">
        <v>180.21348580441639</v>
      </c>
      <c r="L1833" s="5">
        <v>12.797631772042237</v>
      </c>
      <c r="M1833" s="5">
        <v>540.64045741324912</v>
      </c>
      <c r="N1833" s="5">
        <v>10.769059842654199</v>
      </c>
      <c r="O1833" s="5">
        <v>0</v>
      </c>
      <c r="P1833" s="5">
        <v>0.82450614420321211</v>
      </c>
      <c r="Q1833" s="5">
        <v>12.411826812548002</v>
      </c>
      <c r="R1833" s="5">
        <v>0</v>
      </c>
      <c r="S1833" s="5">
        <v>0</v>
      </c>
      <c r="T1833" s="5">
        <v>0</v>
      </c>
      <c r="U1833" s="5">
        <v>0</v>
      </c>
      <c r="V1833" s="5">
        <v>0</v>
      </c>
      <c r="W1833" s="5">
        <v>0</v>
      </c>
      <c r="X1833" s="5">
        <v>0</v>
      </c>
      <c r="Y1833" s="5">
        <f t="shared" si="135"/>
        <v>564.7452332824887</v>
      </c>
      <c r="Z1833" s="5">
        <v>9.938306983415246E-2</v>
      </c>
      <c r="AA1833" s="5">
        <v>0</v>
      </c>
      <c r="AB1833" s="5">
        <f>VLOOKUP($E1833,Parametros!$B$3:$F$14,2,FALSE)</f>
        <v>10</v>
      </c>
      <c r="AC1833" s="5" t="str">
        <f>VLOOKUP($E1833,Parametros!$B$3:$F$14,4,FALSE)</f>
        <v>202210</v>
      </c>
      <c r="AD1833" s="5" t="str">
        <f>VLOOKUP($E1833,Parametros!$B$3:$F$14,5,FALSE)</f>
        <v>2022-10-01</v>
      </c>
      <c r="AE1833" s="5">
        <v>0</v>
      </c>
      <c r="AF1833" t="s">
        <v>438</v>
      </c>
      <c r="AG1833" t="s">
        <v>439</v>
      </c>
      <c r="AH1833" s="40">
        <f t="shared" si="136"/>
        <v>995.29663630035088</v>
      </c>
      <c r="AJ1833" t="str">
        <f t="shared" si="134"/>
        <v>INSERT INTO TABLA_PRESUPUESTO VALUES ('VSR','80130-C','14005119-18',2022,'Octubre',51.489567,'USD',3604.269716,1851.216729,0,180.213486,12.797632,540.640457,10.76906,0,0.824506,12.411827,0,0,0,0,0,0,0,564.745233,0.099383,0,10,'202210','2022-10-01');</v>
      </c>
    </row>
    <row r="1834" spans="1:36" x14ac:dyDescent="0.2">
      <c r="A1834" s="7" t="s">
        <v>117</v>
      </c>
      <c r="B1834" t="s">
        <v>75</v>
      </c>
      <c r="C1834" t="s">
        <v>304</v>
      </c>
      <c r="D1834">
        <v>2022</v>
      </c>
      <c r="E1834" t="s">
        <v>54</v>
      </c>
      <c r="F1834" s="5">
        <v>68.887066246056776</v>
      </c>
      <c r="G1834" t="s">
        <v>134</v>
      </c>
      <c r="H1834" s="5">
        <v>4822.0946372239741</v>
      </c>
      <c r="I1834" s="5">
        <v>2170.2293188670474</v>
      </c>
      <c r="J1834" s="5">
        <v>0</v>
      </c>
      <c r="K1834" s="5">
        <v>241.10473186119873</v>
      </c>
      <c r="L1834" s="5">
        <v>17.121746261571868</v>
      </c>
      <c r="M1834" s="5">
        <v>723.31419558359619</v>
      </c>
      <c r="N1834" s="5">
        <v>14.407752417475926</v>
      </c>
      <c r="O1834" s="5">
        <v>0</v>
      </c>
      <c r="P1834" s="5">
        <v>1.1030935444630006</v>
      </c>
      <c r="Q1834" s="5">
        <v>16.605583994944766</v>
      </c>
      <c r="R1834" s="5">
        <v>0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f t="shared" si="135"/>
        <v>755.56358855541157</v>
      </c>
      <c r="Z1834" s="5">
        <v>0.13296301493169885</v>
      </c>
      <c r="AA1834" s="5">
        <v>0</v>
      </c>
      <c r="AB1834" s="5">
        <f>VLOOKUP($E1834,Parametros!$B$3:$F$14,2,FALSE)</f>
        <v>10</v>
      </c>
      <c r="AC1834" s="5" t="str">
        <f>VLOOKUP($E1834,Parametros!$B$3:$F$14,4,FALSE)</f>
        <v>202210</v>
      </c>
      <c r="AD1834" s="5" t="str">
        <f>VLOOKUP($E1834,Parametros!$B$3:$F$14,5,FALSE)</f>
        <v>2022-10-01</v>
      </c>
      <c r="AE1834" s="5">
        <v>0</v>
      </c>
      <c r="AF1834" t="s">
        <v>438</v>
      </c>
      <c r="AG1834" t="s">
        <v>439</v>
      </c>
      <c r="AH1834" s="40">
        <f t="shared" si="136"/>
        <v>1638.0752516787447</v>
      </c>
      <c r="AJ1834" t="str">
        <f t="shared" si="134"/>
        <v>INSERT INTO TABLA_PRESUPUESTO VALUES ('VSR','80130-C','14005117-18',2022,'Octubre',68.887066,'USD',4822.094637,2170.229319,0,241.104732,17.121746,723.314196,14.407752,0,1.103094,16.605584,0,0,0,0,0,0,0,755.563589,0.132963,0,10,'202210','2022-10-01');</v>
      </c>
    </row>
    <row r="1835" spans="1:36" x14ac:dyDescent="0.2">
      <c r="A1835" s="7" t="s">
        <v>117</v>
      </c>
      <c r="B1835" t="s">
        <v>75</v>
      </c>
      <c r="C1835" t="s">
        <v>305</v>
      </c>
      <c r="D1835">
        <v>2022</v>
      </c>
      <c r="E1835" t="s">
        <v>54</v>
      </c>
      <c r="F1835" s="5">
        <v>20.560680486705721</v>
      </c>
      <c r="G1835" t="s">
        <v>134</v>
      </c>
      <c r="H1835" s="5">
        <v>1439.2476340694004</v>
      </c>
      <c r="I1835" s="5">
        <v>504.58139606146176</v>
      </c>
      <c r="J1835" s="5">
        <v>0</v>
      </c>
      <c r="K1835" s="5">
        <v>71.962381703470015</v>
      </c>
      <c r="L1835" s="5">
        <v>5.1103171239895619</v>
      </c>
      <c r="M1835" s="5">
        <v>215.88714511041007</v>
      </c>
      <c r="N1835" s="5">
        <v>4.3002730429711313</v>
      </c>
      <c r="O1835" s="5">
        <v>0</v>
      </c>
      <c r="P1835" s="5">
        <v>0.32923965485247719</v>
      </c>
      <c r="Q1835" s="5">
        <v>4.9562584882870864</v>
      </c>
      <c r="R1835" s="5">
        <v>0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f t="shared" si="135"/>
        <v>225.51260168618151</v>
      </c>
      <c r="Z1835" s="5">
        <v>3.9685389660736647E-2</v>
      </c>
      <c r="AA1835" s="5">
        <v>0</v>
      </c>
      <c r="AB1835" s="5">
        <f>VLOOKUP($E1835,Parametros!$B$3:$F$14,2,FALSE)</f>
        <v>10</v>
      </c>
      <c r="AC1835" s="5" t="str">
        <f>VLOOKUP($E1835,Parametros!$B$3:$F$14,4,FALSE)</f>
        <v>202210</v>
      </c>
      <c r="AD1835" s="5" t="str">
        <f>VLOOKUP($E1835,Parametros!$B$3:$F$14,5,FALSE)</f>
        <v>2022-10-01</v>
      </c>
      <c r="AE1835" s="5">
        <v>0</v>
      </c>
      <c r="AF1835" t="s">
        <v>438</v>
      </c>
      <c r="AG1835" t="s">
        <v>439</v>
      </c>
      <c r="AH1835" s="40">
        <f t="shared" si="136"/>
        <v>632.08093749429759</v>
      </c>
      <c r="AJ1835" t="str">
        <f t="shared" si="134"/>
        <v>INSERT INTO TABLA_PRESUPUESTO VALUES ('VSR','80130-C','14005118-18',2022,'Octubre',20.56068,'USD',1439.247634,504.581396,0,71.962382,5.110317,215.887145,4.300273,0,0.32924,4.956258,0,0,0,0,0,0,0,225.512602,0.039685,0,10,'202210','2022-10-01');</v>
      </c>
    </row>
    <row r="1836" spans="1:36" x14ac:dyDescent="0.2">
      <c r="A1836" s="7" t="s">
        <v>117</v>
      </c>
      <c r="B1836" t="s">
        <v>75</v>
      </c>
      <c r="C1836" t="s">
        <v>306</v>
      </c>
      <c r="D1836">
        <v>2022</v>
      </c>
      <c r="E1836" t="s">
        <v>54</v>
      </c>
      <c r="F1836" s="5">
        <v>24.338925191527711</v>
      </c>
      <c r="G1836" t="s">
        <v>134</v>
      </c>
      <c r="H1836" s="5">
        <v>1703.7247634069397</v>
      </c>
      <c r="I1836" s="5">
        <v>993.083366904272</v>
      </c>
      <c r="J1836" s="5">
        <v>0</v>
      </c>
      <c r="K1836" s="5">
        <v>85.186238170346982</v>
      </c>
      <c r="L1836" s="5">
        <v>6.0493924929278142</v>
      </c>
      <c r="M1836" s="5">
        <v>255.55871451104096</v>
      </c>
      <c r="N1836" s="5">
        <v>5.0904941577051419</v>
      </c>
      <c r="O1836" s="5">
        <v>0</v>
      </c>
      <c r="P1836" s="5">
        <v>0.38974095894929994</v>
      </c>
      <c r="Q1836" s="5">
        <v>5.8670239369894137</v>
      </c>
      <c r="R1836" s="5">
        <v>0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f t="shared" si="135"/>
        <v>266.95295156868491</v>
      </c>
      <c r="Z1836" s="5">
        <v>4.6978004000102776E-2</v>
      </c>
      <c r="AA1836" s="5">
        <v>0</v>
      </c>
      <c r="AB1836" s="5">
        <f>VLOOKUP($E1836,Parametros!$B$3:$F$14,2,FALSE)</f>
        <v>10</v>
      </c>
      <c r="AC1836" s="5" t="str">
        <f>VLOOKUP($E1836,Parametros!$B$3:$F$14,4,FALSE)</f>
        <v>202210</v>
      </c>
      <c r="AD1836" s="5" t="str">
        <f>VLOOKUP($E1836,Parametros!$B$3:$F$14,5,FALSE)</f>
        <v>2022-10-01</v>
      </c>
      <c r="AE1836" s="5">
        <v>0</v>
      </c>
      <c r="AF1836" t="s">
        <v>438</v>
      </c>
      <c r="AG1836" t="s">
        <v>439</v>
      </c>
      <c r="AH1836" s="40">
        <f t="shared" si="136"/>
        <v>352.45281427070807</v>
      </c>
      <c r="AJ1836" t="str">
        <f t="shared" si="134"/>
        <v>INSERT INTO TABLA_PRESUPUESTO VALUES ('VSR','80130-C','14005120-17',2022,'Octubre',24.338925,'USD',1703.724763,993.083367,0,85.186238,6.049392,255.558715,5.090494,0,0.389741,5.867024,0,0,0,0,0,0,0,266.952952,0.046978,0,10,'202210','2022-10-01');</v>
      </c>
    </row>
    <row r="1837" spans="1:36" x14ac:dyDescent="0.2">
      <c r="A1837" s="7" t="s">
        <v>117</v>
      </c>
      <c r="B1837" t="s">
        <v>66</v>
      </c>
      <c r="C1837" t="s">
        <v>310</v>
      </c>
      <c r="D1837">
        <v>2022</v>
      </c>
      <c r="E1837" t="s">
        <v>54</v>
      </c>
      <c r="F1837" s="5">
        <v>30</v>
      </c>
      <c r="G1837" t="s">
        <v>134</v>
      </c>
      <c r="H1837" s="5">
        <v>780</v>
      </c>
      <c r="I1837" s="5">
        <v>492.22196683793061</v>
      </c>
      <c r="J1837" s="5">
        <v>0</v>
      </c>
      <c r="K1837" s="5">
        <v>0</v>
      </c>
      <c r="L1837" s="5">
        <v>0</v>
      </c>
      <c r="M1837" s="5">
        <v>0</v>
      </c>
      <c r="N1837" s="5">
        <v>22.84090909090909</v>
      </c>
      <c r="O1837" s="5">
        <v>32.954545454545453</v>
      </c>
      <c r="P1837" s="5">
        <v>1.4848484848484846</v>
      </c>
      <c r="Q1837" s="5">
        <v>2.6860434086199199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f t="shared" si="135"/>
        <v>60.024251219389328</v>
      </c>
      <c r="Z1837" s="5">
        <v>5.7904780466381041E-2</v>
      </c>
      <c r="AA1837" s="5">
        <v>0</v>
      </c>
      <c r="AB1837" s="5">
        <f>VLOOKUP($E1837,Parametros!$B$3:$F$14,2,FALSE)</f>
        <v>10</v>
      </c>
      <c r="AC1837" s="5" t="str">
        <f>VLOOKUP($E1837,Parametros!$B$3:$F$14,4,FALSE)</f>
        <v>202210</v>
      </c>
      <c r="AD1837" s="5" t="str">
        <f>VLOOKUP($E1837,Parametros!$B$3:$F$14,5,FALSE)</f>
        <v>2022-10-01</v>
      </c>
      <c r="AE1837" s="5">
        <v>0</v>
      </c>
      <c r="AF1837" t="s">
        <v>438</v>
      </c>
      <c r="AG1837" t="s">
        <v>441</v>
      </c>
      <c r="AH1837" s="40">
        <f t="shared" si="136"/>
        <v>227.75378194268004</v>
      </c>
      <c r="AJ1837" t="str">
        <f t="shared" si="134"/>
        <v>INSERT INTO TABLA_PRESUPUESTO VALUES ('VSR','80036-C','14003957-16',2022,'Octubre',30,'USD',780,492.221967,0,0,0,0,22.840909,32.954545,1.484848,2.686043,0,0,0,0,0,0,0,60.024251,0.057905,0,10,'202210','2022-10-01');</v>
      </c>
    </row>
    <row r="1838" spans="1:36" x14ac:dyDescent="0.2">
      <c r="A1838" s="7" t="s">
        <v>117</v>
      </c>
      <c r="B1838" t="s">
        <v>66</v>
      </c>
      <c r="C1838" t="s">
        <v>311</v>
      </c>
      <c r="D1838">
        <v>2022</v>
      </c>
      <c r="E1838" t="s">
        <v>54</v>
      </c>
      <c r="F1838" s="5">
        <v>30</v>
      </c>
      <c r="G1838" t="s">
        <v>134</v>
      </c>
      <c r="H1838" s="5">
        <v>780</v>
      </c>
      <c r="I1838" s="5">
        <v>566.51296931722641</v>
      </c>
      <c r="J1838" s="5">
        <v>0</v>
      </c>
      <c r="K1838" s="5">
        <v>0</v>
      </c>
      <c r="L1838" s="5">
        <v>0</v>
      </c>
      <c r="M1838" s="5">
        <v>0</v>
      </c>
      <c r="N1838" s="5">
        <v>22.84090909090909</v>
      </c>
      <c r="O1838" s="5">
        <v>32.954545454545453</v>
      </c>
      <c r="P1838" s="5">
        <v>1.4848484848484846</v>
      </c>
      <c r="Q1838" s="5">
        <v>2.6860434086199199</v>
      </c>
      <c r="R1838" s="5">
        <v>0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f t="shared" si="135"/>
        <v>60.024251219389328</v>
      </c>
      <c r="Z1838" s="5">
        <v>5.7904780466381041E-2</v>
      </c>
      <c r="AA1838" s="5">
        <v>0</v>
      </c>
      <c r="AB1838" s="5">
        <f>VLOOKUP($E1838,Parametros!$B$3:$F$14,2,FALSE)</f>
        <v>10</v>
      </c>
      <c r="AC1838" s="5" t="str">
        <f>VLOOKUP($E1838,Parametros!$B$3:$F$14,4,FALSE)</f>
        <v>202210</v>
      </c>
      <c r="AD1838" s="5" t="str">
        <f>VLOOKUP($E1838,Parametros!$B$3:$F$14,5,FALSE)</f>
        <v>2022-10-01</v>
      </c>
      <c r="AE1838" s="5">
        <v>0</v>
      </c>
      <c r="AF1838" t="s">
        <v>438</v>
      </c>
      <c r="AG1838" t="s">
        <v>441</v>
      </c>
      <c r="AH1838" s="40">
        <f t="shared" si="136"/>
        <v>153.46277946338424</v>
      </c>
      <c r="AJ1838" t="str">
        <f t="shared" si="134"/>
        <v>INSERT INTO TABLA_PRESUPUESTO VALUES ('VSR','80036-C','14003956-16',2022,'Octubre',30,'USD',780,566.512969,0,0,0,0,22.840909,32.954545,1.484848,2.686043,0,0,0,0,0,0,0,60.024251,0.057905,0,10,'202210','2022-10-01');</v>
      </c>
    </row>
    <row r="1839" spans="1:36" x14ac:dyDescent="0.2">
      <c r="A1839" s="7" t="s">
        <v>117</v>
      </c>
      <c r="B1839" t="s">
        <v>89</v>
      </c>
      <c r="C1839" t="s">
        <v>320</v>
      </c>
      <c r="D1839">
        <v>2022</v>
      </c>
      <c r="E1839" t="s">
        <v>54</v>
      </c>
      <c r="F1839" s="5">
        <v>30</v>
      </c>
      <c r="G1839" t="s">
        <v>134</v>
      </c>
      <c r="H1839" s="5">
        <v>1500</v>
      </c>
      <c r="I1839" s="5">
        <v>562.92696492191612</v>
      </c>
      <c r="J1839" s="5">
        <v>150</v>
      </c>
      <c r="K1839" s="5">
        <v>0</v>
      </c>
      <c r="L1839" s="5">
        <v>7.4564416201504073</v>
      </c>
      <c r="M1839" s="5">
        <v>0</v>
      </c>
      <c r="N1839" s="5">
        <v>17.448646939278522</v>
      </c>
      <c r="O1839" s="5">
        <v>17.766333691421238</v>
      </c>
      <c r="P1839" s="5">
        <v>1.1393706023782617</v>
      </c>
      <c r="Q1839" s="5">
        <v>5.1654680934998458</v>
      </c>
      <c r="R1839" s="5">
        <v>0</v>
      </c>
      <c r="S1839" s="5">
        <v>0</v>
      </c>
      <c r="T1839" s="5">
        <v>0</v>
      </c>
      <c r="U1839" s="5">
        <v>0</v>
      </c>
      <c r="V1839" s="5">
        <v>0</v>
      </c>
      <c r="W1839" s="5">
        <v>0</v>
      </c>
      <c r="X1839" s="5">
        <v>0</v>
      </c>
      <c r="Y1839" s="5">
        <f t="shared" si="135"/>
        <v>41.577724107044247</v>
      </c>
      <c r="Z1839" s="5">
        <v>5.7904780466381041E-2</v>
      </c>
      <c r="AA1839" s="5">
        <v>0</v>
      </c>
      <c r="AB1839" s="5">
        <f>VLOOKUP($E1839,Parametros!$B$3:$F$14,2,FALSE)</f>
        <v>10</v>
      </c>
      <c r="AC1839" s="5" t="str">
        <f>VLOOKUP($E1839,Parametros!$B$3:$F$14,4,FALSE)</f>
        <v>202210</v>
      </c>
      <c r="AD1839" s="5" t="str">
        <f>VLOOKUP($E1839,Parametros!$B$3:$F$14,5,FALSE)</f>
        <v>2022-10-01</v>
      </c>
      <c r="AE1839" s="5">
        <v>0</v>
      </c>
      <c r="AF1839" t="s">
        <v>438</v>
      </c>
      <c r="AG1839" t="s">
        <v>444</v>
      </c>
      <c r="AH1839" s="40">
        <f t="shared" si="136"/>
        <v>738.03886935088929</v>
      </c>
      <c r="AJ1839" t="str">
        <f t="shared" si="134"/>
        <v>INSERT INTO TABLA_PRESUPUESTO VALUES ('VSR','80179-C','14005058-19',2022,'Octubre',30,'USD',1500,562.926965,150,0,7.456442,0,17.448647,17.766334,1.139371,5.165468,0,0,0,0,0,0,0,41.577724,0.057905,0,10,'202210','2022-10-01');</v>
      </c>
    </row>
    <row r="1840" spans="1:36" x14ac:dyDescent="0.2">
      <c r="A1840" s="7" t="s">
        <v>117</v>
      </c>
      <c r="B1840" t="s">
        <v>89</v>
      </c>
      <c r="C1840" t="s">
        <v>321</v>
      </c>
      <c r="D1840">
        <v>2022</v>
      </c>
      <c r="E1840" t="s">
        <v>54</v>
      </c>
      <c r="F1840" s="5">
        <v>60</v>
      </c>
      <c r="G1840" t="s">
        <v>134</v>
      </c>
      <c r="H1840" s="5">
        <v>2160</v>
      </c>
      <c r="I1840" s="5">
        <v>657.62308705848477</v>
      </c>
      <c r="J1840" s="5">
        <v>240</v>
      </c>
      <c r="K1840" s="5">
        <v>0</v>
      </c>
      <c r="L1840" s="5">
        <v>14.912883240300815</v>
      </c>
      <c r="M1840" s="5">
        <v>0</v>
      </c>
      <c r="N1840" s="5">
        <v>34.897293878557043</v>
      </c>
      <c r="O1840" s="5">
        <v>35.532667382842476</v>
      </c>
      <c r="P1840" s="5">
        <v>2.2787412047565234</v>
      </c>
      <c r="Q1840" s="5">
        <v>7.4382740546397779</v>
      </c>
      <c r="R1840" s="5">
        <v>0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0</v>
      </c>
      <c r="Y1840" s="5">
        <f t="shared" si="135"/>
        <v>80.262786081728578</v>
      </c>
      <c r="Z1840" s="5">
        <v>0.11580956093276208</v>
      </c>
      <c r="AA1840" s="5">
        <v>0</v>
      </c>
      <c r="AB1840" s="5">
        <f>VLOOKUP($E1840,Parametros!$B$3:$F$14,2,FALSE)</f>
        <v>10</v>
      </c>
      <c r="AC1840" s="5" t="str">
        <f>VLOOKUP($E1840,Parametros!$B$3:$F$14,4,FALSE)</f>
        <v>202210</v>
      </c>
      <c r="AD1840" s="5" t="str">
        <f>VLOOKUP($E1840,Parametros!$B$3:$F$14,5,FALSE)</f>
        <v>2022-10-01</v>
      </c>
      <c r="AE1840" s="5">
        <v>0</v>
      </c>
      <c r="AF1840" t="s">
        <v>438</v>
      </c>
      <c r="AG1840" t="s">
        <v>444</v>
      </c>
      <c r="AH1840" s="40">
        <f t="shared" si="136"/>
        <v>1167.2012436194857</v>
      </c>
      <c r="AJ1840" t="str">
        <f t="shared" si="134"/>
        <v>INSERT INTO TABLA_PRESUPUESTO VALUES ('VSR','80179-C','14005062-21',2022,'Octubre',60,'USD',2160,657.623087,240,0,14.912883,0,34.897294,35.532667,2.278741,7.438274,0,0,0,0,0,0,0,80.262786,0.11581,0,10,'202210','2022-10-01');</v>
      </c>
    </row>
    <row r="1841" spans="1:36" x14ac:dyDescent="0.2">
      <c r="A1841" s="7" t="s">
        <v>117</v>
      </c>
      <c r="B1841" t="s">
        <v>89</v>
      </c>
      <c r="C1841" t="s">
        <v>322</v>
      </c>
      <c r="D1841">
        <v>2022</v>
      </c>
      <c r="E1841" t="s">
        <v>54</v>
      </c>
      <c r="F1841" s="5">
        <v>30</v>
      </c>
      <c r="G1841" t="s">
        <v>134</v>
      </c>
      <c r="H1841" s="5">
        <v>1200</v>
      </c>
      <c r="I1841" s="5">
        <v>533.87293327343559</v>
      </c>
      <c r="J1841" s="5">
        <v>120</v>
      </c>
      <c r="K1841" s="5">
        <v>0</v>
      </c>
      <c r="L1841" s="5">
        <v>7.4564416201504073</v>
      </c>
      <c r="M1841" s="5">
        <v>0</v>
      </c>
      <c r="N1841" s="5">
        <v>17.448646939278522</v>
      </c>
      <c r="O1841" s="5">
        <v>17.766333691421238</v>
      </c>
      <c r="P1841" s="5">
        <v>1.1393706023782617</v>
      </c>
      <c r="Q1841" s="5">
        <v>4.1323744747998763</v>
      </c>
      <c r="R1841" s="5">
        <v>0</v>
      </c>
      <c r="S1841" s="5">
        <v>0</v>
      </c>
      <c r="T1841" s="5">
        <v>0</v>
      </c>
      <c r="U1841" s="5">
        <v>0</v>
      </c>
      <c r="V1841" s="5">
        <v>0</v>
      </c>
      <c r="W1841" s="5">
        <v>0</v>
      </c>
      <c r="X1841" s="5">
        <v>0</v>
      </c>
      <c r="Y1841" s="5">
        <f t="shared" si="135"/>
        <v>40.544630488344275</v>
      </c>
      <c r="Z1841" s="5">
        <v>5.7904780466381041E-2</v>
      </c>
      <c r="AA1841" s="5">
        <v>0</v>
      </c>
      <c r="AB1841" s="5">
        <f>VLOOKUP($E1841,Parametros!$B$3:$F$14,2,FALSE)</f>
        <v>10</v>
      </c>
      <c r="AC1841" s="5" t="str">
        <f>VLOOKUP($E1841,Parametros!$B$3:$F$14,4,FALSE)</f>
        <v>202210</v>
      </c>
      <c r="AD1841" s="5" t="str">
        <f>VLOOKUP($E1841,Parametros!$B$3:$F$14,5,FALSE)</f>
        <v>2022-10-01</v>
      </c>
      <c r="AE1841" s="5">
        <v>0</v>
      </c>
      <c r="AF1841" t="s">
        <v>438</v>
      </c>
      <c r="AG1841" t="s">
        <v>444</v>
      </c>
      <c r="AH1841" s="40">
        <f t="shared" si="136"/>
        <v>498.12599461806974</v>
      </c>
      <c r="AJ1841" t="str">
        <f t="shared" si="134"/>
        <v>INSERT INTO TABLA_PRESUPUESTO VALUES ('VSR','80179-C','14005060-21',2022,'Octubre',30,'USD',1200,533.872933,120,0,7.456442,0,17.448647,17.766334,1.139371,4.132374,0,0,0,0,0,0,0,40.54463,0.057905,0,10,'202210','2022-10-01');</v>
      </c>
    </row>
    <row r="1842" spans="1:36" x14ac:dyDescent="0.2">
      <c r="A1842" s="7" t="s">
        <v>117</v>
      </c>
      <c r="B1842" t="s">
        <v>89</v>
      </c>
      <c r="C1842" t="s">
        <v>323</v>
      </c>
      <c r="D1842">
        <v>2022</v>
      </c>
      <c r="E1842" t="s">
        <v>54</v>
      </c>
      <c r="F1842" s="5">
        <v>30</v>
      </c>
      <c r="G1842" t="s">
        <v>134</v>
      </c>
      <c r="H1842" s="5">
        <v>1200</v>
      </c>
      <c r="I1842" s="5">
        <v>701.07656553544291</v>
      </c>
      <c r="J1842" s="5">
        <v>120</v>
      </c>
      <c r="K1842" s="5">
        <v>0</v>
      </c>
      <c r="L1842" s="5">
        <v>7.4564416201504073</v>
      </c>
      <c r="M1842" s="5">
        <v>0</v>
      </c>
      <c r="N1842" s="5">
        <v>17.448646939278522</v>
      </c>
      <c r="O1842" s="5">
        <v>17.766333691421238</v>
      </c>
      <c r="P1842" s="5">
        <v>1.1393706023782617</v>
      </c>
      <c r="Q1842" s="5">
        <v>4.1323744747998763</v>
      </c>
      <c r="R1842" s="5">
        <v>0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  <c r="X1842" s="5">
        <v>0</v>
      </c>
      <c r="Y1842" s="5">
        <f t="shared" si="135"/>
        <v>40.544630488344275</v>
      </c>
      <c r="Z1842" s="5">
        <v>5.7904780466381041E-2</v>
      </c>
      <c r="AA1842" s="5">
        <v>0</v>
      </c>
      <c r="AB1842" s="5">
        <f>VLOOKUP($E1842,Parametros!$B$3:$F$14,2,FALSE)</f>
        <v>10</v>
      </c>
      <c r="AC1842" s="5" t="str">
        <f>VLOOKUP($E1842,Parametros!$B$3:$F$14,4,FALSE)</f>
        <v>202210</v>
      </c>
      <c r="AD1842" s="5" t="str">
        <f>VLOOKUP($E1842,Parametros!$B$3:$F$14,5,FALSE)</f>
        <v>2022-10-01</v>
      </c>
      <c r="AE1842" s="5">
        <v>0</v>
      </c>
      <c r="AF1842" t="s">
        <v>438</v>
      </c>
      <c r="AG1842" t="s">
        <v>444</v>
      </c>
      <c r="AH1842" s="40">
        <f t="shared" si="136"/>
        <v>330.92236235606242</v>
      </c>
      <c r="AJ1842" t="str">
        <f t="shared" si="134"/>
        <v>INSERT INTO TABLA_PRESUPUESTO VALUES ('VSR','80179-C','14005061-21',2022,'Octubre',30,'USD',1200,701.076566,120,0,7.456442,0,17.448647,17.766334,1.139371,4.132374,0,0,0,0,0,0,0,40.54463,0.057905,0,10,'202210','2022-10-01');</v>
      </c>
    </row>
    <row r="1843" spans="1:36" x14ac:dyDescent="0.2">
      <c r="A1843" s="7" t="s">
        <v>117</v>
      </c>
      <c r="B1843" t="s">
        <v>89</v>
      </c>
      <c r="C1843" t="s">
        <v>125</v>
      </c>
      <c r="D1843">
        <v>2022</v>
      </c>
      <c r="E1843" t="s">
        <v>54</v>
      </c>
      <c r="F1843" s="5">
        <v>60</v>
      </c>
      <c r="G1843" t="s">
        <v>134</v>
      </c>
      <c r="H1843" s="5">
        <v>2160</v>
      </c>
      <c r="I1843" s="5">
        <v>914.80027549008514</v>
      </c>
      <c r="J1843" s="5">
        <v>240</v>
      </c>
      <c r="K1843" s="5">
        <v>0</v>
      </c>
      <c r="L1843" s="5">
        <v>14.912883240300815</v>
      </c>
      <c r="M1843" s="5">
        <v>0</v>
      </c>
      <c r="N1843" s="5">
        <v>34.897293878557043</v>
      </c>
      <c r="O1843" s="5">
        <v>35.532667382842476</v>
      </c>
      <c r="P1843" s="5">
        <v>2.2787412047565234</v>
      </c>
      <c r="Q1843" s="5">
        <v>7.4382740546397779</v>
      </c>
      <c r="R1843" s="5">
        <v>0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0</v>
      </c>
      <c r="Y1843" s="5">
        <f t="shared" si="135"/>
        <v>80.262786081728578</v>
      </c>
      <c r="Z1843" s="5">
        <v>0.11580956093276208</v>
      </c>
      <c r="AA1843" s="5">
        <v>0</v>
      </c>
      <c r="AB1843" s="5">
        <f>VLOOKUP($E1843,Parametros!$B$3:$F$14,2,FALSE)</f>
        <v>10</v>
      </c>
      <c r="AC1843" s="5" t="str">
        <f>VLOOKUP($E1843,Parametros!$B$3:$F$14,4,FALSE)</f>
        <v>202210</v>
      </c>
      <c r="AD1843" s="5" t="str">
        <f>VLOOKUP($E1843,Parametros!$B$3:$F$14,5,FALSE)</f>
        <v>2022-10-01</v>
      </c>
      <c r="AE1843" s="5">
        <v>0</v>
      </c>
      <c r="AF1843" t="s">
        <v>438</v>
      </c>
      <c r="AG1843" t="s">
        <v>444</v>
      </c>
      <c r="AH1843" s="40">
        <f t="shared" si="136"/>
        <v>910.02405518788555</v>
      </c>
      <c r="AJ1843" t="str">
        <f t="shared" si="134"/>
        <v>INSERT INTO TABLA_PRESUPUESTO VALUES ('VSR','80179-C','14005052-21',2022,'Octubre',60,'USD',2160,914.800275,240,0,14.912883,0,34.897294,35.532667,2.278741,7.438274,0,0,0,0,0,0,0,80.262786,0.11581,0,10,'202210','2022-10-01');</v>
      </c>
    </row>
    <row r="1844" spans="1:36" x14ac:dyDescent="0.2">
      <c r="A1844" s="7" t="s">
        <v>117</v>
      </c>
      <c r="B1844" t="s">
        <v>89</v>
      </c>
      <c r="C1844" t="s">
        <v>325</v>
      </c>
      <c r="D1844">
        <v>2022</v>
      </c>
      <c r="E1844" t="s">
        <v>54</v>
      </c>
      <c r="F1844" s="5">
        <v>22.5</v>
      </c>
      <c r="G1844" t="s">
        <v>134</v>
      </c>
      <c r="H1844" s="5">
        <v>900</v>
      </c>
      <c r="I1844" s="5">
        <v>568.79614530350545</v>
      </c>
      <c r="J1844" s="5">
        <v>90</v>
      </c>
      <c r="K1844" s="5">
        <v>0</v>
      </c>
      <c r="L1844" s="5">
        <v>5.5923312151128055</v>
      </c>
      <c r="M1844" s="5">
        <v>0</v>
      </c>
      <c r="N1844" s="5">
        <v>13.086485204458892</v>
      </c>
      <c r="O1844" s="5">
        <v>13.324750268565928</v>
      </c>
      <c r="P1844" s="5">
        <v>0.85452795178369634</v>
      </c>
      <c r="Q1844" s="5">
        <v>3.0992808560999072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f t="shared" si="135"/>
        <v>30.408472866258212</v>
      </c>
      <c r="Z1844" s="5">
        <v>4.3428585349785782E-2</v>
      </c>
      <c r="AA1844" s="5">
        <v>0</v>
      </c>
      <c r="AB1844" s="5">
        <f>VLOOKUP($E1844,Parametros!$B$3:$F$14,2,FALSE)</f>
        <v>10</v>
      </c>
      <c r="AC1844" s="5" t="str">
        <f>VLOOKUP($E1844,Parametros!$B$3:$F$14,4,FALSE)</f>
        <v>202210</v>
      </c>
      <c r="AD1844" s="5" t="str">
        <f>VLOOKUP($E1844,Parametros!$B$3:$F$14,5,FALSE)</f>
        <v>2022-10-01</v>
      </c>
      <c r="AE1844" s="5">
        <v>0</v>
      </c>
      <c r="AF1844" t="s">
        <v>438</v>
      </c>
      <c r="AG1844" t="s">
        <v>444</v>
      </c>
      <c r="AH1844" s="40">
        <f t="shared" si="136"/>
        <v>205.20305061512357</v>
      </c>
      <c r="AJ1844" t="str">
        <f t="shared" si="134"/>
        <v>INSERT INTO TABLA_PRESUPUESTO VALUES ('VSR','80179-C','14004927-18',2022,'Octubre',22.5,'USD',900,568.796145,90,0,5.592331,0,13.086485,13.32475,0.854528,3.099281,0,0,0,0,0,0,0,30.408473,0.043429,0,10,'202210','2022-10-01');</v>
      </c>
    </row>
    <row r="1845" spans="1:36" x14ac:dyDescent="0.2">
      <c r="A1845" s="7" t="s">
        <v>117</v>
      </c>
      <c r="B1845" t="s">
        <v>89</v>
      </c>
      <c r="C1845" t="s">
        <v>326</v>
      </c>
      <c r="D1845">
        <v>2022</v>
      </c>
      <c r="E1845" t="s">
        <v>54</v>
      </c>
      <c r="F1845" s="5">
        <v>60</v>
      </c>
      <c r="G1845" t="s">
        <v>134</v>
      </c>
      <c r="H1845" s="5">
        <v>2160</v>
      </c>
      <c r="I1845" s="5">
        <v>1057.5115084285471</v>
      </c>
      <c r="J1845" s="5">
        <v>240</v>
      </c>
      <c r="K1845" s="5">
        <v>0</v>
      </c>
      <c r="L1845" s="5">
        <v>14.912883240300815</v>
      </c>
      <c r="M1845" s="5">
        <v>0</v>
      </c>
      <c r="N1845" s="5">
        <v>34.897293878557043</v>
      </c>
      <c r="O1845" s="5">
        <v>35.532667382842476</v>
      </c>
      <c r="P1845" s="5">
        <v>2.2787412047565234</v>
      </c>
      <c r="Q1845" s="5">
        <v>7.4382740546397779</v>
      </c>
      <c r="R1845" s="5">
        <v>0</v>
      </c>
      <c r="S1845" s="5">
        <v>0</v>
      </c>
      <c r="T1845" s="5">
        <v>0</v>
      </c>
      <c r="U1845" s="5">
        <v>0</v>
      </c>
      <c r="V1845" s="5">
        <v>0</v>
      </c>
      <c r="W1845" s="5">
        <v>0</v>
      </c>
      <c r="X1845" s="5">
        <v>0</v>
      </c>
      <c r="Y1845" s="5">
        <f t="shared" si="135"/>
        <v>80.262786081728578</v>
      </c>
      <c r="Z1845" s="5">
        <v>0.11580956093276208</v>
      </c>
      <c r="AA1845" s="5">
        <v>0</v>
      </c>
      <c r="AB1845" s="5">
        <f>VLOOKUP($E1845,Parametros!$B$3:$F$14,2,FALSE)</f>
        <v>10</v>
      </c>
      <c r="AC1845" s="5" t="str">
        <f>VLOOKUP($E1845,Parametros!$B$3:$F$14,4,FALSE)</f>
        <v>202210</v>
      </c>
      <c r="AD1845" s="5" t="str">
        <f>VLOOKUP($E1845,Parametros!$B$3:$F$14,5,FALSE)</f>
        <v>2022-10-01</v>
      </c>
      <c r="AE1845" s="5">
        <v>0</v>
      </c>
      <c r="AF1845" t="s">
        <v>438</v>
      </c>
      <c r="AG1845" t="s">
        <v>444</v>
      </c>
      <c r="AH1845" s="40">
        <f t="shared" si="136"/>
        <v>767.31282224942356</v>
      </c>
      <c r="AJ1845" t="str">
        <f t="shared" si="134"/>
        <v>INSERT INTO TABLA_PRESUPUESTO VALUES ('VSR','80179-C','14005053-21',2022,'Octubre',60,'USD',2160,1057.511508,240,0,14.912883,0,34.897294,35.532667,2.278741,7.438274,0,0,0,0,0,0,0,80.262786,0.11581,0,10,'202210','2022-10-01');</v>
      </c>
    </row>
    <row r="1846" spans="1:36" x14ac:dyDescent="0.2">
      <c r="A1846" s="7" t="s">
        <v>117</v>
      </c>
      <c r="B1846" t="s">
        <v>89</v>
      </c>
      <c r="C1846" t="s">
        <v>129</v>
      </c>
      <c r="D1846">
        <v>2022</v>
      </c>
      <c r="E1846" t="s">
        <v>54</v>
      </c>
      <c r="F1846" s="5">
        <v>60</v>
      </c>
      <c r="G1846" t="s">
        <v>134</v>
      </c>
      <c r="H1846" s="5">
        <v>2160</v>
      </c>
      <c r="I1846" s="5">
        <v>870.58489447842885</v>
      </c>
      <c r="J1846" s="5">
        <v>240</v>
      </c>
      <c r="K1846" s="5">
        <v>0</v>
      </c>
      <c r="L1846" s="5">
        <v>14.912883240300815</v>
      </c>
      <c r="M1846" s="5">
        <v>0</v>
      </c>
      <c r="N1846" s="5">
        <v>34.897293878557043</v>
      </c>
      <c r="O1846" s="5">
        <v>35.532667382842476</v>
      </c>
      <c r="P1846" s="5">
        <v>2.2787412047565234</v>
      </c>
      <c r="Q1846" s="5">
        <v>7.4382740546397779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f t="shared" si="135"/>
        <v>80.262786081728578</v>
      </c>
      <c r="Z1846" s="5">
        <v>0.11580956093276208</v>
      </c>
      <c r="AA1846" s="5">
        <v>0</v>
      </c>
      <c r="AB1846" s="5">
        <f>VLOOKUP($E1846,Parametros!$B$3:$F$14,2,FALSE)</f>
        <v>10</v>
      </c>
      <c r="AC1846" s="5" t="str">
        <f>VLOOKUP($E1846,Parametros!$B$3:$F$14,4,FALSE)</f>
        <v>202210</v>
      </c>
      <c r="AD1846" s="5" t="str">
        <f>VLOOKUP($E1846,Parametros!$B$3:$F$14,5,FALSE)</f>
        <v>2022-10-01</v>
      </c>
      <c r="AE1846" s="5">
        <v>0</v>
      </c>
      <c r="AF1846" t="s">
        <v>438</v>
      </c>
      <c r="AG1846" t="s">
        <v>444</v>
      </c>
      <c r="AH1846" s="40">
        <f t="shared" si="136"/>
        <v>954.23943619954184</v>
      </c>
      <c r="AJ1846" t="str">
        <f t="shared" si="134"/>
        <v>INSERT INTO TABLA_PRESUPUESTO VALUES ('VSR','80179-C','14005123-21',2022,'Octubre',60,'USD',2160,870.584894,240,0,14.912883,0,34.897294,35.532667,2.278741,7.438274,0,0,0,0,0,0,0,80.262786,0.11581,0,10,'202210','2022-10-01');</v>
      </c>
    </row>
    <row r="1847" spans="1:36" x14ac:dyDescent="0.2">
      <c r="A1847" s="7" t="s">
        <v>117</v>
      </c>
      <c r="B1847" t="s">
        <v>68</v>
      </c>
      <c r="C1847" t="s">
        <v>327</v>
      </c>
      <c r="D1847">
        <v>2022</v>
      </c>
      <c r="E1847" t="s">
        <v>54</v>
      </c>
      <c r="F1847" s="5">
        <v>1056</v>
      </c>
      <c r="G1847" t="s">
        <v>134</v>
      </c>
      <c r="H1847" s="5">
        <v>44352</v>
      </c>
      <c r="I1847" s="5">
        <v>17257.523375579542</v>
      </c>
      <c r="J1847" s="5">
        <v>4224.0000000000009</v>
      </c>
      <c r="K1847" s="5">
        <v>6335.9999999999982</v>
      </c>
      <c r="L1847" s="5">
        <v>262.46674502929432</v>
      </c>
      <c r="M1847" s="5">
        <v>0</v>
      </c>
      <c r="N1847" s="5">
        <v>362.92517006802723</v>
      </c>
      <c r="O1847" s="5">
        <v>542.5170068027212</v>
      </c>
      <c r="P1847" s="5">
        <v>24.444444444444443</v>
      </c>
      <c r="Q1847" s="5">
        <v>152.73256058860343</v>
      </c>
      <c r="R1847" s="5">
        <v>0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f t="shared" si="135"/>
        <v>1084.657430176213</v>
      </c>
      <c r="Z1847" s="5">
        <v>2.0382482724166127</v>
      </c>
      <c r="AA1847" s="5">
        <v>0</v>
      </c>
      <c r="AB1847" s="5">
        <f>VLOOKUP($E1847,Parametros!$B$3:$F$14,2,FALSE)</f>
        <v>10</v>
      </c>
      <c r="AC1847" s="5" t="str">
        <f>VLOOKUP($E1847,Parametros!$B$3:$F$14,4,FALSE)</f>
        <v>202210</v>
      </c>
      <c r="AD1847" s="5" t="str">
        <f>VLOOKUP($E1847,Parametros!$B$3:$F$14,5,FALSE)</f>
        <v>2022-10-01</v>
      </c>
      <c r="AE1847" s="5">
        <v>0</v>
      </c>
      <c r="AF1847" t="s">
        <v>438</v>
      </c>
      <c r="AG1847" t="s">
        <v>445</v>
      </c>
      <c r="AH1847" s="40">
        <f t="shared" si="136"/>
        <v>15187.352449214948</v>
      </c>
      <c r="AJ1847" t="str">
        <f t="shared" si="134"/>
        <v>INSERT INTO TABLA_PRESUPUESTO VALUES ('VSR','80095-C','14004755-20',2022,'Octubre',1056,'USD',44352,17257.523376,4224,6336,262.466745,0,362.92517,542.517007,24.444444,152.732561,0,0,0,0,0,0,0,1084.65743,2.038248,0,10,'202210','2022-10-01');</v>
      </c>
    </row>
    <row r="1848" spans="1:36" x14ac:dyDescent="0.2">
      <c r="A1848" s="7" t="s">
        <v>117</v>
      </c>
      <c r="B1848" t="s">
        <v>65</v>
      </c>
      <c r="C1848" t="s">
        <v>328</v>
      </c>
      <c r="D1848">
        <v>2022</v>
      </c>
      <c r="E1848" t="s">
        <v>54</v>
      </c>
      <c r="F1848" s="5">
        <v>3</v>
      </c>
      <c r="G1848" t="s">
        <v>134</v>
      </c>
      <c r="H1848" s="5">
        <v>300</v>
      </c>
      <c r="I1848" s="5">
        <v>168.21883899294642</v>
      </c>
      <c r="J1848" s="5">
        <v>30</v>
      </c>
      <c r="K1848" s="5">
        <v>0</v>
      </c>
      <c r="L1848" s="5">
        <v>0.74564416201504069</v>
      </c>
      <c r="M1848" s="5">
        <v>0</v>
      </c>
      <c r="N1848" s="5">
        <v>1.7572463768115942</v>
      </c>
      <c r="O1848" s="5">
        <v>2.6268115942028984</v>
      </c>
      <c r="P1848" s="5">
        <v>0.1183574879227053</v>
      </c>
      <c r="Q1848" s="5">
        <v>1.0330936186999691</v>
      </c>
      <c r="R1848" s="5">
        <v>0</v>
      </c>
      <c r="S1848" s="5">
        <v>0</v>
      </c>
      <c r="T1848" s="5">
        <v>0</v>
      </c>
      <c r="U1848" s="5">
        <v>0</v>
      </c>
      <c r="V1848" s="5">
        <v>0</v>
      </c>
      <c r="W1848" s="5">
        <v>0</v>
      </c>
      <c r="X1848" s="5">
        <v>0</v>
      </c>
      <c r="Y1848" s="5">
        <f t="shared" si="135"/>
        <v>5.5412995556838052</v>
      </c>
      <c r="Z1848" s="5">
        <v>5.7904780466381048E-3</v>
      </c>
      <c r="AA1848" s="5">
        <v>0</v>
      </c>
      <c r="AB1848" s="5">
        <f>VLOOKUP($E1848,Parametros!$B$3:$F$14,2,FALSE)</f>
        <v>10</v>
      </c>
      <c r="AC1848" s="5" t="str">
        <f>VLOOKUP($E1848,Parametros!$B$3:$F$14,4,FALSE)</f>
        <v>202210</v>
      </c>
      <c r="AD1848" s="5" t="str">
        <f>VLOOKUP($E1848,Parametros!$B$3:$F$14,5,FALSE)</f>
        <v>2022-10-01</v>
      </c>
      <c r="AE1848" s="5">
        <v>0</v>
      </c>
      <c r="AF1848" t="s">
        <v>438</v>
      </c>
      <c r="AG1848" t="s">
        <v>446</v>
      </c>
      <c r="AH1848" s="40">
        <f t="shared" si="136"/>
        <v>95.494217289354708</v>
      </c>
      <c r="AJ1848" t="str">
        <f t="shared" si="134"/>
        <v>INSERT INTO TABLA_PRESUPUESTO VALUES ('VSR','80027-C','14005100-18',2022,'Octubre',3,'USD',300,168.218839,30,0,0.745644,0,1.757246,2.626812,0.118357,1.033094,0,0,0,0,0,0,0,5.5413,0.00579,0,10,'202210','2022-10-01');</v>
      </c>
    </row>
    <row r="1849" spans="1:36" x14ac:dyDescent="0.2">
      <c r="A1849" s="7" t="s">
        <v>117</v>
      </c>
      <c r="B1849" t="s">
        <v>65</v>
      </c>
      <c r="C1849" t="s">
        <v>329</v>
      </c>
      <c r="D1849">
        <v>2022</v>
      </c>
      <c r="E1849" t="s">
        <v>54</v>
      </c>
      <c r="F1849" s="5">
        <v>30</v>
      </c>
      <c r="G1849" t="s">
        <v>134</v>
      </c>
      <c r="H1849" s="5">
        <v>1080</v>
      </c>
      <c r="I1849" s="5">
        <v>508.68521739811854</v>
      </c>
      <c r="J1849" s="5">
        <v>120</v>
      </c>
      <c r="K1849" s="5">
        <v>0</v>
      </c>
      <c r="L1849" s="5">
        <v>7.4564416201504073</v>
      </c>
      <c r="M1849" s="5">
        <v>0</v>
      </c>
      <c r="N1849" s="5">
        <v>17.572463768115941</v>
      </c>
      <c r="O1849" s="5">
        <v>26.268115942028984</v>
      </c>
      <c r="P1849" s="5">
        <v>1.1835748792270531</v>
      </c>
      <c r="Q1849" s="5">
        <v>3.7191370273198889</v>
      </c>
      <c r="R1849" s="5">
        <v>0</v>
      </c>
      <c r="S1849" s="5">
        <v>0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f t="shared" si="135"/>
        <v>48.801196397158243</v>
      </c>
      <c r="Z1849" s="5">
        <v>5.7904780466381041E-2</v>
      </c>
      <c r="AA1849" s="5">
        <v>0</v>
      </c>
      <c r="AB1849" s="5">
        <f>VLOOKUP($E1849,Parametros!$B$3:$F$14,2,FALSE)</f>
        <v>10</v>
      </c>
      <c r="AC1849" s="5" t="str">
        <f>VLOOKUP($E1849,Parametros!$B$3:$F$14,4,FALSE)</f>
        <v>202210</v>
      </c>
      <c r="AD1849" s="5" t="str">
        <f>VLOOKUP($E1849,Parametros!$B$3:$F$14,5,FALSE)</f>
        <v>2022-10-01</v>
      </c>
      <c r="AE1849" s="5">
        <v>0</v>
      </c>
      <c r="AF1849" t="s">
        <v>438</v>
      </c>
      <c r="AG1849" t="s">
        <v>446</v>
      </c>
      <c r="AH1849" s="40">
        <f t="shared" si="136"/>
        <v>395.05714458457271</v>
      </c>
      <c r="AJ1849" t="str">
        <f t="shared" si="134"/>
        <v>INSERT INTO TABLA_PRESUPUESTO VALUES ('VSR','80027-C','14005097-20',2022,'Octubre',30,'USD',1080,508.685217,120,0,7.456442,0,17.572464,26.268116,1.183575,3.719137,0,0,0,0,0,0,0,48.801196,0.057905,0,10,'202210','2022-10-01');</v>
      </c>
    </row>
    <row r="1850" spans="1:36" x14ac:dyDescent="0.2">
      <c r="A1850" s="7" t="s">
        <v>117</v>
      </c>
      <c r="B1850" t="s">
        <v>65</v>
      </c>
      <c r="C1850" t="s">
        <v>330</v>
      </c>
      <c r="D1850">
        <v>2022</v>
      </c>
      <c r="E1850" t="s">
        <v>54</v>
      </c>
      <c r="F1850" s="5">
        <v>30</v>
      </c>
      <c r="G1850" t="s">
        <v>134</v>
      </c>
      <c r="H1850" s="5">
        <v>1080</v>
      </c>
      <c r="I1850" s="5">
        <v>440.01002548303541</v>
      </c>
      <c r="J1850" s="5">
        <v>120</v>
      </c>
      <c r="K1850" s="5">
        <v>0</v>
      </c>
      <c r="L1850" s="5">
        <v>7.4564416201504073</v>
      </c>
      <c r="M1850" s="5">
        <v>0</v>
      </c>
      <c r="N1850" s="5">
        <v>17.572463768115941</v>
      </c>
      <c r="O1850" s="5">
        <v>26.268115942028984</v>
      </c>
      <c r="P1850" s="5">
        <v>1.1835748792270531</v>
      </c>
      <c r="Q1850" s="5">
        <v>3.7191370273198889</v>
      </c>
      <c r="R1850" s="5">
        <v>0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  <c r="X1850" s="5">
        <v>0</v>
      </c>
      <c r="Y1850" s="5">
        <f t="shared" si="135"/>
        <v>48.801196397158243</v>
      </c>
      <c r="Z1850" s="5">
        <v>5.7904780466381041E-2</v>
      </c>
      <c r="AA1850" s="5">
        <v>0</v>
      </c>
      <c r="AB1850" s="5">
        <f>VLOOKUP($E1850,Parametros!$B$3:$F$14,2,FALSE)</f>
        <v>10</v>
      </c>
      <c r="AC1850" s="5" t="str">
        <f>VLOOKUP($E1850,Parametros!$B$3:$F$14,4,FALSE)</f>
        <v>202210</v>
      </c>
      <c r="AD1850" s="5" t="str">
        <f>VLOOKUP($E1850,Parametros!$B$3:$F$14,5,FALSE)</f>
        <v>2022-10-01</v>
      </c>
      <c r="AE1850" s="5">
        <v>0</v>
      </c>
      <c r="AF1850" t="s">
        <v>438</v>
      </c>
      <c r="AG1850" t="s">
        <v>446</v>
      </c>
      <c r="AH1850" s="40">
        <f t="shared" si="136"/>
        <v>463.73233649965584</v>
      </c>
      <c r="AJ1850" t="str">
        <f t="shared" si="134"/>
        <v>INSERT INTO TABLA_PRESUPUESTO VALUES ('VSR','80027-C','14005098-20',2022,'Octubre',30,'USD',1080,440.010025,120,0,7.456442,0,17.572464,26.268116,1.183575,3.719137,0,0,0,0,0,0,0,48.801196,0.057905,0,10,'202210','2022-10-01');</v>
      </c>
    </row>
    <row r="1851" spans="1:36" x14ac:dyDescent="0.2">
      <c r="A1851" s="7" t="s">
        <v>117</v>
      </c>
      <c r="B1851" t="s">
        <v>92</v>
      </c>
      <c r="C1851" t="s">
        <v>332</v>
      </c>
      <c r="D1851">
        <v>2022</v>
      </c>
      <c r="E1851" t="s">
        <v>54</v>
      </c>
      <c r="F1851" s="5">
        <v>22.5</v>
      </c>
      <c r="G1851" t="s">
        <v>134</v>
      </c>
      <c r="H1851" s="5">
        <v>1125</v>
      </c>
      <c r="I1851" s="5">
        <v>415.07651619143712</v>
      </c>
      <c r="J1851" s="5">
        <v>0</v>
      </c>
      <c r="K1851" s="5">
        <v>112.5</v>
      </c>
      <c r="L1851" s="5">
        <v>5.5923312151128055</v>
      </c>
      <c r="M1851" s="5">
        <v>0</v>
      </c>
      <c r="N1851" s="5">
        <v>5.7476456801212601</v>
      </c>
      <c r="O1851" s="5">
        <v>11.512834727446245</v>
      </c>
      <c r="P1851" s="5">
        <v>0.85962499298265316</v>
      </c>
      <c r="Q1851" s="5">
        <v>3.8741010701248841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f t="shared" si="135"/>
        <v>22.037635056024829</v>
      </c>
      <c r="Z1851" s="5">
        <v>4.3428585349785782E-2</v>
      </c>
      <c r="AA1851" s="5">
        <v>0</v>
      </c>
      <c r="AB1851" s="5">
        <f>VLOOKUP($E1851,Parametros!$B$3:$F$14,2,FALSE)</f>
        <v>10</v>
      </c>
      <c r="AC1851" s="5" t="str">
        <f>VLOOKUP($E1851,Parametros!$B$3:$F$14,4,FALSE)</f>
        <v>202210</v>
      </c>
      <c r="AD1851" s="5" t="str">
        <f>VLOOKUP($E1851,Parametros!$B$3:$F$14,5,FALSE)</f>
        <v>2022-10-01</v>
      </c>
      <c r="AE1851" s="5">
        <v>0</v>
      </c>
      <c r="AF1851" t="s">
        <v>438</v>
      </c>
      <c r="AG1851" t="s">
        <v>447</v>
      </c>
      <c r="AH1851" s="40">
        <f t="shared" si="136"/>
        <v>569.79351753742515</v>
      </c>
      <c r="AJ1851" t="str">
        <f t="shared" si="134"/>
        <v>INSERT INTO TABLA_PRESUPUESTO VALUES ('VSR','80190-C','14005025-19',2022,'Octubre',22.5,'USD',1125,415.076516,0,112.5,5.592331,0,5.747646,11.512835,0.859625,3.874101,0,0,0,0,0,0,0,22.037635,0.043429,0,10,'202210','2022-10-01');</v>
      </c>
    </row>
    <row r="1852" spans="1:36" x14ac:dyDescent="0.2">
      <c r="A1852" s="7" t="s">
        <v>117</v>
      </c>
      <c r="B1852" t="s">
        <v>92</v>
      </c>
      <c r="C1852" t="s">
        <v>333</v>
      </c>
      <c r="D1852">
        <v>2022</v>
      </c>
      <c r="E1852" t="s">
        <v>54</v>
      </c>
      <c r="F1852" s="5">
        <v>22.5</v>
      </c>
      <c r="G1852" t="s">
        <v>134</v>
      </c>
      <c r="H1852" s="5">
        <v>1125</v>
      </c>
      <c r="I1852" s="5">
        <v>444.68841280594745</v>
      </c>
      <c r="J1852" s="5">
        <v>0</v>
      </c>
      <c r="K1852" s="5">
        <v>112.5</v>
      </c>
      <c r="L1852" s="5">
        <v>5.5923312151128055</v>
      </c>
      <c r="M1852" s="5">
        <v>0</v>
      </c>
      <c r="N1852" s="5">
        <v>5.7476456801212601</v>
      </c>
      <c r="O1852" s="5">
        <v>11.512834727446245</v>
      </c>
      <c r="P1852" s="5">
        <v>0.85962499298265316</v>
      </c>
      <c r="Q1852" s="5">
        <v>3.8741010701248841</v>
      </c>
      <c r="R1852" s="5">
        <v>0</v>
      </c>
      <c r="S1852" s="5">
        <v>0</v>
      </c>
      <c r="T1852" s="5">
        <v>0</v>
      </c>
      <c r="U1852" s="5">
        <v>0</v>
      </c>
      <c r="V1852" s="5">
        <v>0</v>
      </c>
      <c r="W1852" s="5">
        <v>0</v>
      </c>
      <c r="X1852" s="5">
        <v>0</v>
      </c>
      <c r="Y1852" s="5">
        <f t="shared" si="135"/>
        <v>22.037635056024829</v>
      </c>
      <c r="Z1852" s="5">
        <v>4.3428585349785782E-2</v>
      </c>
      <c r="AA1852" s="5">
        <v>0</v>
      </c>
      <c r="AB1852" s="5">
        <f>VLOOKUP($E1852,Parametros!$B$3:$F$14,2,FALSE)</f>
        <v>10</v>
      </c>
      <c r="AC1852" s="5" t="str">
        <f>VLOOKUP($E1852,Parametros!$B$3:$F$14,4,FALSE)</f>
        <v>202210</v>
      </c>
      <c r="AD1852" s="5" t="str">
        <f>VLOOKUP($E1852,Parametros!$B$3:$F$14,5,FALSE)</f>
        <v>2022-10-01</v>
      </c>
      <c r="AE1852" s="5">
        <v>0</v>
      </c>
      <c r="AF1852" t="s">
        <v>438</v>
      </c>
      <c r="AG1852" t="s">
        <v>447</v>
      </c>
      <c r="AH1852" s="40">
        <f t="shared" si="136"/>
        <v>540.18162092291482</v>
      </c>
      <c r="AJ1852" t="str">
        <f t="shared" si="134"/>
        <v>INSERT INTO TABLA_PRESUPUESTO VALUES ('VSR','80190-C','14005027-19',2022,'Octubre',22.5,'USD',1125,444.688413,0,112.5,5.592331,0,5.747646,11.512835,0.859625,3.874101,0,0,0,0,0,0,0,22.037635,0.043429,0,10,'202210','2022-10-01');</v>
      </c>
    </row>
    <row r="1853" spans="1:36" x14ac:dyDescent="0.2">
      <c r="A1853" s="7" t="s">
        <v>117</v>
      </c>
      <c r="B1853" t="s">
        <v>92</v>
      </c>
      <c r="C1853" t="s">
        <v>334</v>
      </c>
      <c r="D1853">
        <v>2022</v>
      </c>
      <c r="E1853" t="s">
        <v>54</v>
      </c>
      <c r="F1853" s="5">
        <v>30</v>
      </c>
      <c r="G1853" t="s">
        <v>134</v>
      </c>
      <c r="H1853" s="5">
        <v>1500</v>
      </c>
      <c r="I1853" s="5">
        <v>588.21464799811861</v>
      </c>
      <c r="J1853" s="5">
        <v>0</v>
      </c>
      <c r="K1853" s="5">
        <v>150</v>
      </c>
      <c r="L1853" s="5">
        <v>7.4564416201504073</v>
      </c>
      <c r="M1853" s="5">
        <v>0</v>
      </c>
      <c r="N1853" s="5">
        <v>7.6635275734950117</v>
      </c>
      <c r="O1853" s="5">
        <v>15.350446303261661</v>
      </c>
      <c r="P1853" s="5">
        <v>1.1461666573102043</v>
      </c>
      <c r="Q1853" s="5">
        <v>5.1654680934998458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f t="shared" si="135"/>
        <v>29.383513408033103</v>
      </c>
      <c r="Z1853" s="5">
        <v>5.7904780466381041E-2</v>
      </c>
      <c r="AA1853" s="5">
        <v>0</v>
      </c>
      <c r="AB1853" s="5">
        <f>VLOOKUP($E1853,Parametros!$B$3:$F$14,2,FALSE)</f>
        <v>10</v>
      </c>
      <c r="AC1853" s="5" t="str">
        <f>VLOOKUP($E1853,Parametros!$B$3:$F$14,4,FALSE)</f>
        <v>202210</v>
      </c>
      <c r="AD1853" s="5" t="str">
        <f>VLOOKUP($E1853,Parametros!$B$3:$F$14,5,FALSE)</f>
        <v>2022-10-01</v>
      </c>
      <c r="AE1853" s="5">
        <v>0</v>
      </c>
      <c r="AF1853" t="s">
        <v>438</v>
      </c>
      <c r="AG1853" t="s">
        <v>447</v>
      </c>
      <c r="AH1853" s="40">
        <f t="shared" si="136"/>
        <v>724.94539697369794</v>
      </c>
      <c r="AJ1853" t="str">
        <f t="shared" si="134"/>
        <v>INSERT INTO TABLA_PRESUPUESTO VALUES ('VSR','80190-C','14005026-19',2022,'Octubre',30,'USD',1500,588.214648,0,150,7.456442,0,7.663528,15.350446,1.146167,5.165468,0,0,0,0,0,0,0,29.383513,0.057905,0,10,'202210','2022-10-01');</v>
      </c>
    </row>
    <row r="1854" spans="1:36" x14ac:dyDescent="0.2">
      <c r="A1854" s="7" t="s">
        <v>117</v>
      </c>
      <c r="B1854" t="s">
        <v>92</v>
      </c>
      <c r="C1854" t="s">
        <v>335</v>
      </c>
      <c r="D1854">
        <v>2022</v>
      </c>
      <c r="E1854" t="s">
        <v>54</v>
      </c>
      <c r="F1854" s="5">
        <v>22.5</v>
      </c>
      <c r="G1854" t="s">
        <v>134</v>
      </c>
      <c r="H1854" s="5">
        <v>920.47499999999991</v>
      </c>
      <c r="I1854" s="5">
        <v>381.5139130485889</v>
      </c>
      <c r="J1854" s="5">
        <v>0</v>
      </c>
      <c r="K1854" s="5">
        <v>90</v>
      </c>
      <c r="L1854" s="5">
        <v>5.5923312151128055</v>
      </c>
      <c r="M1854" s="5">
        <v>0</v>
      </c>
      <c r="N1854" s="5">
        <v>5.7476456801212601</v>
      </c>
      <c r="O1854" s="5">
        <v>11.512834727446245</v>
      </c>
      <c r="P1854" s="5">
        <v>0.85962499298265316</v>
      </c>
      <c r="Q1854" s="5">
        <v>3.1697894955761798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0</v>
      </c>
      <c r="Y1854" s="5">
        <f t="shared" si="135"/>
        <v>21.333323481476125</v>
      </c>
      <c r="Z1854" s="5">
        <v>4.3428585349785782E-2</v>
      </c>
      <c r="AA1854" s="5">
        <v>0</v>
      </c>
      <c r="AB1854" s="5">
        <f>VLOOKUP($E1854,Parametros!$B$3:$F$14,2,FALSE)</f>
        <v>10</v>
      </c>
      <c r="AC1854" s="5" t="str">
        <f>VLOOKUP($E1854,Parametros!$B$3:$F$14,4,FALSE)</f>
        <v>202210</v>
      </c>
      <c r="AD1854" s="5" t="str">
        <f>VLOOKUP($E1854,Parametros!$B$3:$F$14,5,FALSE)</f>
        <v>2022-10-01</v>
      </c>
      <c r="AE1854" s="5">
        <v>0</v>
      </c>
      <c r="AF1854" t="s">
        <v>438</v>
      </c>
      <c r="AG1854" t="s">
        <v>447</v>
      </c>
      <c r="AH1854" s="40">
        <f t="shared" si="136"/>
        <v>422.03543225482207</v>
      </c>
      <c r="AJ1854" t="str">
        <f t="shared" si="134"/>
        <v>INSERT INTO TABLA_PRESUPUESTO VALUES ('VSR','80190-C','14004469-19',2022,'Octubre',22.5,'USD',920.475,381.513913,0,90,5.592331,0,5.747646,11.512835,0.859625,3.169789,0,0,0,0,0,0,0,21.333323,0.043429,0,10,'202210','2022-10-01');</v>
      </c>
    </row>
    <row r="1855" spans="1:36" x14ac:dyDescent="0.2">
      <c r="A1855" s="7" t="s">
        <v>117</v>
      </c>
      <c r="B1855" t="s">
        <v>92</v>
      </c>
      <c r="C1855" t="s">
        <v>338</v>
      </c>
      <c r="D1855">
        <v>2022</v>
      </c>
      <c r="E1855" t="s">
        <v>54</v>
      </c>
      <c r="F1855" s="5">
        <v>22.5</v>
      </c>
      <c r="G1855" t="s">
        <v>134</v>
      </c>
      <c r="H1855" s="5">
        <v>920.47499999999991</v>
      </c>
      <c r="I1855" s="5">
        <v>396.56681566070517</v>
      </c>
      <c r="J1855" s="5">
        <v>0</v>
      </c>
      <c r="K1855" s="5">
        <v>90</v>
      </c>
      <c r="L1855" s="5">
        <v>5.5923312151128055</v>
      </c>
      <c r="M1855" s="5">
        <v>0</v>
      </c>
      <c r="N1855" s="5">
        <v>5.7476456801212601</v>
      </c>
      <c r="O1855" s="5">
        <v>11.512834727446245</v>
      </c>
      <c r="P1855" s="5">
        <v>0.85962499298265316</v>
      </c>
      <c r="Q1855" s="5">
        <v>3.1697894955761798</v>
      </c>
      <c r="R1855" s="5">
        <v>0</v>
      </c>
      <c r="S1855" s="5">
        <v>0</v>
      </c>
      <c r="T1855" s="5">
        <v>0</v>
      </c>
      <c r="U1855" s="5">
        <v>0</v>
      </c>
      <c r="V1855" s="5">
        <v>0</v>
      </c>
      <c r="W1855" s="5">
        <v>0</v>
      </c>
      <c r="X1855" s="5">
        <v>0</v>
      </c>
      <c r="Y1855" s="5">
        <f t="shared" si="135"/>
        <v>21.333323481476125</v>
      </c>
      <c r="Z1855" s="5">
        <v>4.3428585349785782E-2</v>
      </c>
      <c r="AA1855" s="5">
        <v>0</v>
      </c>
      <c r="AB1855" s="5">
        <f>VLOOKUP($E1855,Parametros!$B$3:$F$14,2,FALSE)</f>
        <v>10</v>
      </c>
      <c r="AC1855" s="5" t="str">
        <f>VLOOKUP($E1855,Parametros!$B$3:$F$14,4,FALSE)</f>
        <v>202210</v>
      </c>
      <c r="AD1855" s="5" t="str">
        <f>VLOOKUP($E1855,Parametros!$B$3:$F$14,5,FALSE)</f>
        <v>2022-10-01</v>
      </c>
      <c r="AE1855" s="5">
        <v>0</v>
      </c>
      <c r="AF1855" t="s">
        <v>438</v>
      </c>
      <c r="AG1855" t="s">
        <v>447</v>
      </c>
      <c r="AH1855" s="40">
        <f t="shared" si="136"/>
        <v>406.98252964270586</v>
      </c>
      <c r="AJ1855" t="str">
        <f t="shared" si="134"/>
        <v>INSERT INTO TABLA_PRESUPUESTO VALUES ('VSR','80190-C','14004470-20',2022,'Octubre',22.5,'USD',920.475,396.566816,0,90,5.592331,0,5.747646,11.512835,0.859625,3.169789,0,0,0,0,0,0,0,21.333323,0.043429,0,10,'202210','2022-10-01');</v>
      </c>
    </row>
    <row r="1856" spans="1:36" x14ac:dyDescent="0.2">
      <c r="A1856" s="7" t="s">
        <v>117</v>
      </c>
      <c r="B1856" t="s">
        <v>92</v>
      </c>
      <c r="C1856" t="s">
        <v>339</v>
      </c>
      <c r="D1856">
        <v>2022</v>
      </c>
      <c r="E1856" t="s">
        <v>54</v>
      </c>
      <c r="F1856" s="5">
        <v>22.5</v>
      </c>
      <c r="G1856" t="s">
        <v>134</v>
      </c>
      <c r="H1856" s="5">
        <v>920.47499999999991</v>
      </c>
      <c r="I1856" s="5">
        <v>317.20015612463499</v>
      </c>
      <c r="J1856" s="5">
        <v>0</v>
      </c>
      <c r="K1856" s="5">
        <v>90</v>
      </c>
      <c r="L1856" s="5">
        <v>5.5923312151128055</v>
      </c>
      <c r="M1856" s="5">
        <v>0</v>
      </c>
      <c r="N1856" s="5">
        <v>5.7476456801212601</v>
      </c>
      <c r="O1856" s="5">
        <v>11.512834727446245</v>
      </c>
      <c r="P1856" s="5">
        <v>0.85962499298265316</v>
      </c>
      <c r="Q1856" s="5">
        <v>3.1697894955761798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f t="shared" si="135"/>
        <v>21.333323481476125</v>
      </c>
      <c r="Z1856" s="5">
        <v>4.3428585349785782E-2</v>
      </c>
      <c r="AA1856" s="5">
        <v>0</v>
      </c>
      <c r="AB1856" s="5">
        <f>VLOOKUP($E1856,Parametros!$B$3:$F$14,2,FALSE)</f>
        <v>10</v>
      </c>
      <c r="AC1856" s="5" t="str">
        <f>VLOOKUP($E1856,Parametros!$B$3:$F$14,4,FALSE)</f>
        <v>202210</v>
      </c>
      <c r="AD1856" s="5" t="str">
        <f>VLOOKUP($E1856,Parametros!$B$3:$F$14,5,FALSE)</f>
        <v>2022-10-01</v>
      </c>
      <c r="AE1856" s="5">
        <v>0</v>
      </c>
      <c r="AF1856" t="s">
        <v>438</v>
      </c>
      <c r="AG1856" t="s">
        <v>447</v>
      </c>
      <c r="AH1856" s="40">
        <f t="shared" si="136"/>
        <v>486.34918917877599</v>
      </c>
      <c r="AJ1856" t="str">
        <f t="shared" si="134"/>
        <v>INSERT INTO TABLA_PRESUPUESTO VALUES ('VSR','80190-C','14004466-20',2022,'Octubre',22.5,'USD',920.475,317.200156,0,90,5.592331,0,5.747646,11.512835,0.859625,3.169789,0,0,0,0,0,0,0,21.333323,0.043429,0,10,'202210','2022-10-01');</v>
      </c>
    </row>
    <row r="1857" spans="1:36" x14ac:dyDescent="0.2">
      <c r="A1857" s="7" t="s">
        <v>117</v>
      </c>
      <c r="B1857" t="s">
        <v>360</v>
      </c>
      <c r="C1857" t="s">
        <v>362</v>
      </c>
      <c r="D1857">
        <v>2022</v>
      </c>
      <c r="E1857" t="s">
        <v>54</v>
      </c>
      <c r="F1857" s="5">
        <v>16.8</v>
      </c>
      <c r="G1857" t="s">
        <v>134</v>
      </c>
      <c r="H1857" s="5">
        <v>571.20000000000005</v>
      </c>
      <c r="I1857" s="5">
        <v>283.48461646294635</v>
      </c>
      <c r="J1857" s="5">
        <v>0</v>
      </c>
      <c r="K1857" s="5">
        <v>50.400000000000006</v>
      </c>
      <c r="L1857" s="5">
        <v>4.1756073072842277</v>
      </c>
      <c r="M1857" s="5">
        <v>0</v>
      </c>
      <c r="N1857" s="5">
        <v>5.4115384615384627</v>
      </c>
      <c r="O1857" s="5">
        <v>7.8076923076923084</v>
      </c>
      <c r="P1857" s="5">
        <v>0.35179487179487179</v>
      </c>
      <c r="Q1857" s="5">
        <v>1.9670102500047413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f t="shared" ref="Y1857:Y1870" si="137">+M1857+N1857+O1857+P1857+T1857+U1857+V1857+Z1857+AA1857+S1857+X1857+Q1857+R1857</f>
        <v>15.570462568091555</v>
      </c>
      <c r="Z1857" s="5">
        <v>3.2426677061173387E-2</v>
      </c>
      <c r="AA1857" s="5">
        <v>0</v>
      </c>
      <c r="AB1857" s="5">
        <f>VLOOKUP($E1857,Parametros!$B$3:$F$14,2,FALSE)</f>
        <v>10</v>
      </c>
      <c r="AC1857" s="5" t="str">
        <f>VLOOKUP($E1857,Parametros!$B$3:$F$14,4,FALSE)</f>
        <v>202210</v>
      </c>
      <c r="AD1857" s="5" t="str">
        <f>VLOOKUP($E1857,Parametros!$B$3:$F$14,5,FALSE)</f>
        <v>2022-10-01</v>
      </c>
      <c r="AE1857" s="5">
        <v>0</v>
      </c>
      <c r="AF1857" t="s">
        <v>438</v>
      </c>
      <c r="AG1857" t="s">
        <v>451</v>
      </c>
      <c r="AH1857" s="40">
        <f t="shared" ref="AH1857:AH1870" si="138">+H1857-SUM(I1857:X1857)-SUM(Z1857:AA1857)</f>
        <v>217.56931366167785</v>
      </c>
      <c r="AJ1857" t="str">
        <f t="shared" si="134"/>
        <v>INSERT INTO TABLA_PRESUPUESTO VALUES ('VSR','80093-C','14002618-13',2022,'Octubre',16.8,'USD',571.2,283.484616,0,50.4,4.175607,0,5.411538,7.807692,0.351795,1.96701,0,0,0,0,0,0,0,15.570463,0.032427,0,10,'202210','2022-10-01');</v>
      </c>
    </row>
    <row r="1858" spans="1:36" x14ac:dyDescent="0.2">
      <c r="A1858" s="7" t="s">
        <v>117</v>
      </c>
      <c r="B1858" t="s">
        <v>360</v>
      </c>
      <c r="C1858" t="s">
        <v>363</v>
      </c>
      <c r="D1858">
        <v>2022</v>
      </c>
      <c r="E1858" t="s">
        <v>54</v>
      </c>
      <c r="F1858" s="5">
        <v>16.8</v>
      </c>
      <c r="G1858" t="s">
        <v>134</v>
      </c>
      <c r="H1858" s="5">
        <v>571.20000000000005</v>
      </c>
      <c r="I1858" s="5">
        <v>254.16308147049978</v>
      </c>
      <c r="J1858" s="5">
        <v>0</v>
      </c>
      <c r="K1858" s="5">
        <v>50.400000000000006</v>
      </c>
      <c r="L1858" s="5">
        <v>4.1756073072842277</v>
      </c>
      <c r="M1858" s="5">
        <v>0</v>
      </c>
      <c r="N1858" s="5">
        <v>5.4115384615384627</v>
      </c>
      <c r="O1858" s="5">
        <v>7.8076923076923084</v>
      </c>
      <c r="P1858" s="5">
        <v>0.35179487179487179</v>
      </c>
      <c r="Q1858" s="5">
        <v>1.9670102500047413</v>
      </c>
      <c r="R1858" s="5">
        <v>0</v>
      </c>
      <c r="S1858" s="5">
        <v>0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f t="shared" si="137"/>
        <v>15.570462568091555</v>
      </c>
      <c r="Z1858" s="5">
        <v>3.2426677061173387E-2</v>
      </c>
      <c r="AA1858" s="5">
        <v>0</v>
      </c>
      <c r="AB1858" s="5">
        <f>VLOOKUP($E1858,Parametros!$B$3:$F$14,2,FALSE)</f>
        <v>10</v>
      </c>
      <c r="AC1858" s="5" t="str">
        <f>VLOOKUP($E1858,Parametros!$B$3:$F$14,4,FALSE)</f>
        <v>202210</v>
      </c>
      <c r="AD1858" s="5" t="str">
        <f>VLOOKUP($E1858,Parametros!$B$3:$F$14,5,FALSE)</f>
        <v>2022-10-01</v>
      </c>
      <c r="AE1858" s="5">
        <v>0</v>
      </c>
      <c r="AF1858" t="s">
        <v>438</v>
      </c>
      <c r="AG1858" t="s">
        <v>451</v>
      </c>
      <c r="AH1858" s="40">
        <f t="shared" si="138"/>
        <v>246.89084865412443</v>
      </c>
      <c r="AJ1858" t="str">
        <f t="shared" si="134"/>
        <v>INSERT INTO TABLA_PRESUPUESTO VALUES ('VSR','80093-C','14002924-13',2022,'Octubre',16.8,'USD',571.2,254.163081,0,50.4,4.175607,0,5.411538,7.807692,0.351795,1.96701,0,0,0,0,0,0,0,15.570463,0.032427,0,10,'202210','2022-10-01');</v>
      </c>
    </row>
    <row r="1859" spans="1:36" x14ac:dyDescent="0.2">
      <c r="A1859" s="7" t="s">
        <v>117</v>
      </c>
      <c r="B1859" t="s">
        <v>360</v>
      </c>
      <c r="C1859" t="s">
        <v>364</v>
      </c>
      <c r="D1859">
        <v>2022</v>
      </c>
      <c r="E1859" t="s">
        <v>54</v>
      </c>
      <c r="F1859" s="5">
        <v>16.8</v>
      </c>
      <c r="G1859" t="s">
        <v>134</v>
      </c>
      <c r="H1859" s="5">
        <v>571.20000000000005</v>
      </c>
      <c r="I1859" s="5">
        <v>227.70621075972747</v>
      </c>
      <c r="J1859" s="5">
        <v>0</v>
      </c>
      <c r="K1859" s="5">
        <v>50.400000000000006</v>
      </c>
      <c r="L1859" s="5">
        <v>4.1756073072842277</v>
      </c>
      <c r="M1859" s="5">
        <v>0</v>
      </c>
      <c r="N1859" s="5">
        <v>5.4115384615384627</v>
      </c>
      <c r="O1859" s="5">
        <v>7.8076923076923084</v>
      </c>
      <c r="P1859" s="5">
        <v>0.35179487179487179</v>
      </c>
      <c r="Q1859" s="5">
        <v>1.9670102500047413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f t="shared" si="137"/>
        <v>15.570462568091555</v>
      </c>
      <c r="Z1859" s="5">
        <v>3.2426677061173387E-2</v>
      </c>
      <c r="AA1859" s="5">
        <v>0</v>
      </c>
      <c r="AB1859" s="5">
        <f>VLOOKUP($E1859,Parametros!$B$3:$F$14,2,FALSE)</f>
        <v>10</v>
      </c>
      <c r="AC1859" s="5" t="str">
        <f>VLOOKUP($E1859,Parametros!$B$3:$F$14,4,FALSE)</f>
        <v>202210</v>
      </c>
      <c r="AD1859" s="5" t="str">
        <f>VLOOKUP($E1859,Parametros!$B$3:$F$14,5,FALSE)</f>
        <v>2022-10-01</v>
      </c>
      <c r="AE1859" s="5">
        <v>0</v>
      </c>
      <c r="AF1859" t="s">
        <v>438</v>
      </c>
      <c r="AG1859" t="s">
        <v>451</v>
      </c>
      <c r="AH1859" s="40">
        <f t="shared" si="138"/>
        <v>273.34771936489682</v>
      </c>
      <c r="AJ1859" t="str">
        <f t="shared" si="134"/>
        <v>INSERT INTO TABLA_PRESUPUESTO VALUES ('VSR','80093-C','14002505-14',2022,'Octubre',16.8,'USD',571.2,227.706211,0,50.4,4.175607,0,5.411538,7.807692,0.351795,1.96701,0,0,0,0,0,0,0,15.570463,0.032427,0,10,'202210','2022-10-01');</v>
      </c>
    </row>
    <row r="1860" spans="1:36" x14ac:dyDescent="0.2">
      <c r="A1860" s="7" t="s">
        <v>117</v>
      </c>
      <c r="B1860" t="s">
        <v>104</v>
      </c>
      <c r="C1860" t="s">
        <v>368</v>
      </c>
      <c r="D1860">
        <v>2022</v>
      </c>
      <c r="E1860" t="s">
        <v>54</v>
      </c>
      <c r="F1860" s="5">
        <v>18</v>
      </c>
      <c r="G1860" t="s">
        <v>134</v>
      </c>
      <c r="H1860" s="5">
        <v>1800</v>
      </c>
      <c r="I1860" s="5">
        <v>1544.8227287581126</v>
      </c>
      <c r="J1860" s="5">
        <v>0</v>
      </c>
      <c r="K1860" s="5">
        <v>180</v>
      </c>
      <c r="L1860" s="5">
        <v>4.4738649720902437</v>
      </c>
      <c r="M1860" s="5">
        <v>0</v>
      </c>
      <c r="N1860" s="5">
        <v>28.872633390705683</v>
      </c>
      <c r="O1860" s="5">
        <v>37.435456110154902</v>
      </c>
      <c r="P1860" s="5">
        <v>1.6867469879518071</v>
      </c>
      <c r="Q1860" s="5">
        <v>6.1985617121998144</v>
      </c>
      <c r="R1860" s="5">
        <v>0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f t="shared" si="137"/>
        <v>74.22814106929205</v>
      </c>
      <c r="Z1860" s="5">
        <v>3.4742868279828629E-2</v>
      </c>
      <c r="AA1860" s="5">
        <v>0</v>
      </c>
      <c r="AB1860" s="5">
        <f>VLOOKUP($E1860,Parametros!$B$3:$F$14,2,FALSE)</f>
        <v>10</v>
      </c>
      <c r="AC1860" s="5" t="str">
        <f>VLOOKUP($E1860,Parametros!$B$3:$F$14,4,FALSE)</f>
        <v>202210</v>
      </c>
      <c r="AD1860" s="5" t="str">
        <f>VLOOKUP($E1860,Parametros!$B$3:$F$14,5,FALSE)</f>
        <v>2022-10-01</v>
      </c>
      <c r="AE1860" s="5">
        <v>7.460698725481052E-14</v>
      </c>
      <c r="AF1860" t="s">
        <v>438</v>
      </c>
      <c r="AG1860" t="s">
        <v>452</v>
      </c>
      <c r="AH1860" s="40">
        <f t="shared" si="138"/>
        <v>-3.5247347994950009</v>
      </c>
      <c r="AJ1860" t="str">
        <f t="shared" si="134"/>
        <v>INSERT INTO TABLA_PRESUPUESTO VALUES ('VSR','80222-C','14005096-18',2022,'Octubre',18,'USD',1800,1544.822729,0,180,4.473865,0,28.872633,37.435456,1.686747,6.198562,0,0,0,0,0,0,0,74.228141,0.034743,0,10,'202210','2022-10-01');</v>
      </c>
    </row>
    <row r="1861" spans="1:36" x14ac:dyDescent="0.2">
      <c r="A1861" s="7" t="s">
        <v>117</v>
      </c>
      <c r="B1861" t="s">
        <v>104</v>
      </c>
      <c r="C1861" t="s">
        <v>346</v>
      </c>
      <c r="D1861">
        <v>2022</v>
      </c>
      <c r="E1861" t="s">
        <v>54</v>
      </c>
      <c r="F1861" s="5">
        <v>30</v>
      </c>
      <c r="G1861" t="s">
        <v>134</v>
      </c>
      <c r="H1861" s="5">
        <v>930</v>
      </c>
      <c r="I1861" s="5">
        <v>463.9682172830353</v>
      </c>
      <c r="J1861" s="5">
        <v>0</v>
      </c>
      <c r="K1861" s="5">
        <v>0</v>
      </c>
      <c r="L1861" s="5">
        <v>7.4564416201504073</v>
      </c>
      <c r="M1861" s="5">
        <v>0</v>
      </c>
      <c r="N1861" s="5">
        <v>48.121055651176135</v>
      </c>
      <c r="O1861" s="5">
        <v>62.392426850258175</v>
      </c>
      <c r="P1861" s="5">
        <v>2.8112449799196786</v>
      </c>
      <c r="Q1861" s="5">
        <v>3.2025902179699042</v>
      </c>
      <c r="R1861" s="5">
        <v>0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f t="shared" si="137"/>
        <v>116.58522247979027</v>
      </c>
      <c r="Z1861" s="5">
        <v>5.7904780466381041E-2</v>
      </c>
      <c r="AA1861" s="5">
        <v>0</v>
      </c>
      <c r="AB1861" s="5">
        <f>VLOOKUP($E1861,Parametros!$B$3:$F$14,2,FALSE)</f>
        <v>10</v>
      </c>
      <c r="AC1861" s="5" t="str">
        <f>VLOOKUP($E1861,Parametros!$B$3:$F$14,4,FALSE)</f>
        <v>202210</v>
      </c>
      <c r="AD1861" s="5" t="str">
        <f>VLOOKUP($E1861,Parametros!$B$3:$F$14,5,FALSE)</f>
        <v>2022-10-01</v>
      </c>
      <c r="AE1861" s="5">
        <v>0</v>
      </c>
      <c r="AF1861" t="s">
        <v>438</v>
      </c>
      <c r="AG1861" t="s">
        <v>452</v>
      </c>
      <c r="AH1861" s="40">
        <f t="shared" si="138"/>
        <v>341.99011861702388</v>
      </c>
      <c r="AJ1861" t="str">
        <f t="shared" si="134"/>
        <v>INSERT INTO TABLA_PRESUPUESTO VALUES ('VSR','80222-C','14003574-20',2022,'Octubre',30,'USD',930,463.968217,0,0,7.456442,0,48.121056,62.392427,2.811245,3.20259,0,0,0,0,0,0,0,116.585222,0.057905,0,10,'202210','2022-10-01');</v>
      </c>
    </row>
    <row r="1862" spans="1:36" x14ac:dyDescent="0.2">
      <c r="A1862" s="7" t="s">
        <v>117</v>
      </c>
      <c r="B1862" t="s">
        <v>104</v>
      </c>
      <c r="C1862" t="s">
        <v>369</v>
      </c>
      <c r="D1862">
        <v>2022</v>
      </c>
      <c r="E1862" t="s">
        <v>54</v>
      </c>
      <c r="F1862" s="5">
        <v>30</v>
      </c>
      <c r="G1862" t="s">
        <v>134</v>
      </c>
      <c r="H1862" s="5">
        <v>930</v>
      </c>
      <c r="I1862" s="5">
        <v>924.9586335408726</v>
      </c>
      <c r="J1862" s="5">
        <v>0</v>
      </c>
      <c r="K1862" s="5">
        <v>0</v>
      </c>
      <c r="L1862" s="5">
        <v>7.4564416201504073</v>
      </c>
      <c r="M1862" s="5">
        <v>0</v>
      </c>
      <c r="N1862" s="5">
        <v>48.121055651176135</v>
      </c>
      <c r="O1862" s="5">
        <v>62.392426850258175</v>
      </c>
      <c r="P1862" s="5">
        <v>2.8112449799196786</v>
      </c>
      <c r="Q1862" s="5">
        <v>3.2025902179699042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f t="shared" si="137"/>
        <v>116.58522247979027</v>
      </c>
      <c r="Z1862" s="5">
        <v>5.7904780466381041E-2</v>
      </c>
      <c r="AA1862" s="5">
        <v>0</v>
      </c>
      <c r="AB1862" s="5">
        <f>VLOOKUP($E1862,Parametros!$B$3:$F$14,2,FALSE)</f>
        <v>10</v>
      </c>
      <c r="AC1862" s="5" t="str">
        <f>VLOOKUP($E1862,Parametros!$B$3:$F$14,4,FALSE)</f>
        <v>202210</v>
      </c>
      <c r="AD1862" s="5" t="str">
        <f>VLOOKUP($E1862,Parametros!$B$3:$F$14,5,FALSE)</f>
        <v>2022-10-01</v>
      </c>
      <c r="AE1862" s="5">
        <v>0</v>
      </c>
      <c r="AF1862" t="s">
        <v>438</v>
      </c>
      <c r="AG1862" t="s">
        <v>452</v>
      </c>
      <c r="AH1862" s="40">
        <f t="shared" si="138"/>
        <v>-119.00029764081306</v>
      </c>
      <c r="AJ1862" t="str">
        <f t="shared" si="134"/>
        <v>INSERT INTO TABLA_PRESUPUESTO VALUES ('VSR','80222-C','14004115-15',2022,'Octubre',30,'USD',930,924.958634,0,0,7.456442,0,48.121056,62.392427,2.811245,3.20259,0,0,0,0,0,0,0,116.585222,0.057905,0,10,'202210','2022-10-01');</v>
      </c>
    </row>
    <row r="1863" spans="1:36" x14ac:dyDescent="0.2">
      <c r="A1863" s="7" t="s">
        <v>117</v>
      </c>
      <c r="B1863" t="s">
        <v>104</v>
      </c>
      <c r="C1863" t="s">
        <v>371</v>
      </c>
      <c r="D1863">
        <v>2022</v>
      </c>
      <c r="E1863" t="s">
        <v>54</v>
      </c>
      <c r="F1863" s="5">
        <v>15</v>
      </c>
      <c r="G1863" t="s">
        <v>134</v>
      </c>
      <c r="H1863" s="5">
        <v>465</v>
      </c>
      <c r="I1863" s="5">
        <v>268.36441514495681</v>
      </c>
      <c r="J1863" s="5">
        <v>0</v>
      </c>
      <c r="K1863" s="5">
        <v>0</v>
      </c>
      <c r="L1863" s="5">
        <v>3.7282208100752037</v>
      </c>
      <c r="M1863" s="5">
        <v>0</v>
      </c>
      <c r="N1863" s="5">
        <v>24.060527825588068</v>
      </c>
      <c r="O1863" s="5">
        <v>31.196213425129088</v>
      </c>
      <c r="P1863" s="5">
        <v>1.4056224899598393</v>
      </c>
      <c r="Q1863" s="5">
        <v>1.6012951089849521</v>
      </c>
      <c r="R1863" s="5">
        <v>0</v>
      </c>
      <c r="S1863" s="5">
        <v>0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f t="shared" si="137"/>
        <v>58.292611239895137</v>
      </c>
      <c r="Z1863" s="5">
        <v>2.895239023319052E-2</v>
      </c>
      <c r="AA1863" s="5">
        <v>0</v>
      </c>
      <c r="AB1863" s="5">
        <f>VLOOKUP($E1863,Parametros!$B$3:$F$14,2,FALSE)</f>
        <v>10</v>
      </c>
      <c r="AC1863" s="5" t="str">
        <f>VLOOKUP($E1863,Parametros!$B$3:$F$14,4,FALSE)</f>
        <v>202210</v>
      </c>
      <c r="AD1863" s="5" t="str">
        <f>VLOOKUP($E1863,Parametros!$B$3:$F$14,5,FALSE)</f>
        <v>2022-10-01</v>
      </c>
      <c r="AE1863" s="5">
        <v>0</v>
      </c>
      <c r="AF1863" t="s">
        <v>438</v>
      </c>
      <c r="AG1863" t="s">
        <v>452</v>
      </c>
      <c r="AH1863" s="40">
        <f t="shared" si="138"/>
        <v>134.61475280507284</v>
      </c>
      <c r="AJ1863" t="str">
        <f t="shared" ref="AJ1863:AJ1926" si="139">TRIM(_xlfn.CONCAT("INSERT INTO TABLA_PRESUPUESTO VALUES ('",A1863,"','",B1863,"','",C1863,"',",D1863,",'",E1863,"',",SUBSTITUTE(ROUND(F1863,6),",","."),",'",G1863,"',",SUBSTITUTE(ROUND(H1863,6),",","."),",",SUBSTITUTE(ROUND(I1863,6),",","."),",",SUBSTITUTE(ROUND(J1863,6),",","."),",",SUBSTITUTE(ROUND(K1863,6),",","."),",",SUBSTITUTE(ROUND(L1863,6),",","."),",",SUBSTITUTE(ROUND(M1863,6),",","."),",",SUBSTITUTE(ROUND(N1863,6),",","."),",",SUBSTITUTE(ROUND(O1863,6),",","."),",",SUBSTITUTE(ROUND(P1863,6),",","."),",",SUBSTITUTE(ROUND(Q1863,6),",","."),",",SUBSTITUTE(ROUND(R1863,6),",","."),",",SUBSTITUTE(ROUND(S1863,6),",","."),",",SUBSTITUTE(ROUND(T1863,6),",","."),",",SUBSTITUTE(ROUND(U1863,6),",","."),",",SUBSTITUTE(ROUND(V1863,6),",","."),",",SUBSTITUTE(ROUND(W1863,6),",","."),",",SUBSTITUTE(ROUND(X1863,6),",","."),",",SUBSTITUTE(ROUND(Y1863,6),",","."),",",SUBSTITUTE(ROUND(Z1863,6),",","."),",",SUBSTITUTE(ROUND(AA1863,6),",","."),",",AB1863,",'",AC1863,"','",AD1863,"');"))</f>
        <v>INSERT INTO TABLA_PRESUPUESTO VALUES ('VSR','80222-C','14004857-20',2022,'Octubre',15,'USD',465,268.364415,0,0,3.728221,0,24.060528,31.196213,1.405622,1.601295,0,0,0,0,0,0,0,58.292611,0.028952,0,10,'202210','2022-10-01');</v>
      </c>
    </row>
    <row r="1864" spans="1:36" x14ac:dyDescent="0.2">
      <c r="A1864" s="7" t="s">
        <v>117</v>
      </c>
      <c r="B1864" t="s">
        <v>374</v>
      </c>
      <c r="C1864" t="s">
        <v>375</v>
      </c>
      <c r="D1864">
        <v>2022</v>
      </c>
      <c r="E1864" t="s">
        <v>54</v>
      </c>
      <c r="F1864" s="5">
        <v>22.5</v>
      </c>
      <c r="G1864" t="s">
        <v>134</v>
      </c>
      <c r="H1864" s="5">
        <v>1237.5</v>
      </c>
      <c r="I1864" s="5">
        <v>470.46967780594741</v>
      </c>
      <c r="J1864" s="5">
        <v>0</v>
      </c>
      <c r="K1864" s="5">
        <v>0</v>
      </c>
      <c r="L1864" s="5">
        <v>5.5923312151128055</v>
      </c>
      <c r="M1864" s="5">
        <v>0</v>
      </c>
      <c r="N1864" s="5">
        <v>30.714285714285715</v>
      </c>
      <c r="O1864" s="5">
        <v>38.839285714285715</v>
      </c>
      <c r="P1864" s="5">
        <v>1.75</v>
      </c>
      <c r="Q1864" s="5">
        <v>4.2615111771373728</v>
      </c>
      <c r="R1864" s="5">
        <v>0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f t="shared" si="137"/>
        <v>75.608511191058597</v>
      </c>
      <c r="Z1864" s="5">
        <v>4.3428585349785782E-2</v>
      </c>
      <c r="AA1864" s="5">
        <v>0</v>
      </c>
      <c r="AB1864" s="5">
        <f>VLOOKUP($E1864,Parametros!$B$3:$F$14,2,FALSE)</f>
        <v>10</v>
      </c>
      <c r="AC1864" s="5" t="str">
        <f>VLOOKUP($E1864,Parametros!$B$3:$F$14,4,FALSE)</f>
        <v>202210</v>
      </c>
      <c r="AD1864" s="5" t="str">
        <f>VLOOKUP($E1864,Parametros!$B$3:$F$14,5,FALSE)</f>
        <v>2022-10-01</v>
      </c>
      <c r="AE1864" s="5">
        <v>0</v>
      </c>
      <c r="AF1864" t="s">
        <v>438</v>
      </c>
      <c r="AG1864" t="s">
        <v>454</v>
      </c>
      <c r="AH1864" s="40">
        <f t="shared" si="138"/>
        <v>685.82947978788127</v>
      </c>
      <c r="AJ1864" t="str">
        <f t="shared" si="139"/>
        <v>INSERT INTO TABLA_PRESUPUESTO VALUES ('VSR','80226-C','14005039-20',2022,'Octubre',22.5,'USD',1237.5,470.469678,0,0,5.592331,0,30.714286,38.839286,1.75,4.261511,0,0,0,0,0,0,0,75.608511,0.043429,0,10,'202210','2022-10-01');</v>
      </c>
    </row>
    <row r="1865" spans="1:36" x14ac:dyDescent="0.2">
      <c r="A1865" s="7" t="s">
        <v>117</v>
      </c>
      <c r="B1865" t="s">
        <v>374</v>
      </c>
      <c r="C1865" t="s">
        <v>376</v>
      </c>
      <c r="D1865">
        <v>2022</v>
      </c>
      <c r="E1865" t="s">
        <v>54</v>
      </c>
      <c r="F1865" s="5">
        <v>22.5</v>
      </c>
      <c r="G1865" t="s">
        <v>134</v>
      </c>
      <c r="H1865" s="5">
        <v>720</v>
      </c>
      <c r="I1865" s="5">
        <v>422.51267695594731</v>
      </c>
      <c r="J1865" s="5">
        <v>0</v>
      </c>
      <c r="K1865" s="5">
        <v>0</v>
      </c>
      <c r="L1865" s="5">
        <v>5.5923312151128055</v>
      </c>
      <c r="M1865" s="5">
        <v>0</v>
      </c>
      <c r="N1865" s="5">
        <v>30.714285714285715</v>
      </c>
      <c r="O1865" s="5">
        <v>38.839285714285715</v>
      </c>
      <c r="P1865" s="5">
        <v>1.75</v>
      </c>
      <c r="Q1865" s="5">
        <v>2.479424684879926</v>
      </c>
      <c r="R1865" s="5">
        <v>0</v>
      </c>
      <c r="S1865" s="5">
        <v>0</v>
      </c>
      <c r="T1865" s="5">
        <v>0</v>
      </c>
      <c r="U1865" s="5">
        <v>0</v>
      </c>
      <c r="V1865" s="5">
        <v>0</v>
      </c>
      <c r="W1865" s="5">
        <v>0</v>
      </c>
      <c r="X1865" s="5">
        <v>0</v>
      </c>
      <c r="Y1865" s="5">
        <f t="shared" si="137"/>
        <v>73.826424698801148</v>
      </c>
      <c r="Z1865" s="5">
        <v>4.3428585349785782E-2</v>
      </c>
      <c r="AA1865" s="5">
        <v>0</v>
      </c>
      <c r="AB1865" s="5">
        <f>VLOOKUP($E1865,Parametros!$B$3:$F$14,2,FALSE)</f>
        <v>10</v>
      </c>
      <c r="AC1865" s="5" t="str">
        <f>VLOOKUP($E1865,Parametros!$B$3:$F$14,4,FALSE)</f>
        <v>202210</v>
      </c>
      <c r="AD1865" s="5" t="str">
        <f>VLOOKUP($E1865,Parametros!$B$3:$F$14,5,FALSE)</f>
        <v>2022-10-01</v>
      </c>
      <c r="AE1865" s="5">
        <v>0</v>
      </c>
      <c r="AF1865" t="s">
        <v>438</v>
      </c>
      <c r="AG1865" t="s">
        <v>454</v>
      </c>
      <c r="AH1865" s="40">
        <f t="shared" si="138"/>
        <v>218.06856713013877</v>
      </c>
      <c r="AJ1865" t="str">
        <f t="shared" si="139"/>
        <v>INSERT INTO TABLA_PRESUPUESTO VALUES ('VSR','80226-C','14004826-18',2022,'Octubre',22.5,'USD',720,422.512677,0,0,5.592331,0,30.714286,38.839286,1.75,2.479425,0,0,0,0,0,0,0,73.826425,0.043429,0,10,'202210','2022-10-01');</v>
      </c>
    </row>
    <row r="1866" spans="1:36" x14ac:dyDescent="0.2">
      <c r="A1866" s="7" t="s">
        <v>117</v>
      </c>
      <c r="B1866" t="s">
        <v>69</v>
      </c>
      <c r="C1866" t="s">
        <v>392</v>
      </c>
      <c r="D1866">
        <v>2022</v>
      </c>
      <c r="E1866" t="s">
        <v>54</v>
      </c>
      <c r="F1866" s="5">
        <v>9</v>
      </c>
      <c r="G1866" t="s">
        <v>134</v>
      </c>
      <c r="H1866" s="5">
        <v>899.64</v>
      </c>
      <c r="I1866" s="5">
        <v>468.28671969883925</v>
      </c>
      <c r="J1866" s="5">
        <v>0</v>
      </c>
      <c r="K1866" s="5">
        <v>18</v>
      </c>
      <c r="L1866" s="5">
        <v>2.2369324860451218</v>
      </c>
      <c r="M1866" s="5">
        <v>0</v>
      </c>
      <c r="N1866" s="5">
        <v>13.979166666666668</v>
      </c>
      <c r="O1866" s="5">
        <v>10.9375</v>
      </c>
      <c r="P1866" s="5">
        <v>1.1229166666666668</v>
      </c>
      <c r="Q1866" s="5">
        <v>3.0980411437574675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0</v>
      </c>
      <c r="Y1866" s="5">
        <f t="shared" si="137"/>
        <v>29.154995911230714</v>
      </c>
      <c r="Z1866" s="5">
        <v>1.7371434139914311E-2</v>
      </c>
      <c r="AA1866" s="5">
        <v>0</v>
      </c>
      <c r="AB1866" s="5">
        <f>VLOOKUP($E1866,Parametros!$B$3:$F$14,2,FALSE)</f>
        <v>10</v>
      </c>
      <c r="AC1866" s="5" t="str">
        <f>VLOOKUP($E1866,Parametros!$B$3:$F$14,4,FALSE)</f>
        <v>202210</v>
      </c>
      <c r="AD1866" s="5" t="str">
        <f>VLOOKUP($E1866,Parametros!$B$3:$F$14,5,FALSE)</f>
        <v>2022-10-01</v>
      </c>
      <c r="AE1866" s="5">
        <v>0</v>
      </c>
      <c r="AF1866" t="s">
        <v>456</v>
      </c>
      <c r="AG1866" t="s">
        <v>458</v>
      </c>
      <c r="AH1866" s="40">
        <f t="shared" si="138"/>
        <v>381.96135190388486</v>
      </c>
      <c r="AJ1866" t="str">
        <f t="shared" si="139"/>
        <v>INSERT INTO TABLA_PRESUPUESTO VALUES ('VSR','80099-C','14005066-17',2022,'Octubre',9,'USD',899.64,468.28672,0,18,2.236932,0,13.979167,10.9375,1.122917,3.098041,0,0,0,0,0,0,0,29.154996,0.017371,0,10,'202210','2022-10-01');</v>
      </c>
    </row>
    <row r="1867" spans="1:36" x14ac:dyDescent="0.2">
      <c r="A1867" s="7" t="s">
        <v>117</v>
      </c>
      <c r="B1867" t="s">
        <v>69</v>
      </c>
      <c r="C1867" t="s">
        <v>259</v>
      </c>
      <c r="D1867">
        <v>2022</v>
      </c>
      <c r="E1867" t="s">
        <v>54</v>
      </c>
      <c r="F1867" s="5">
        <v>90</v>
      </c>
      <c r="G1867" t="s">
        <v>134</v>
      </c>
      <c r="H1867" s="5">
        <v>3510</v>
      </c>
      <c r="I1867" s="5">
        <v>1526.0556521943556</v>
      </c>
      <c r="J1867" s="5">
        <v>0</v>
      </c>
      <c r="K1867" s="5">
        <v>180</v>
      </c>
      <c r="L1867" s="5">
        <v>22.369324860451222</v>
      </c>
      <c r="M1867" s="5">
        <v>0</v>
      </c>
      <c r="N1867" s="5">
        <v>139.79166666666666</v>
      </c>
      <c r="O1867" s="5">
        <v>109.375</v>
      </c>
      <c r="P1867" s="5">
        <v>11.229166666666668</v>
      </c>
      <c r="Q1867" s="5">
        <v>12.087195338789639</v>
      </c>
      <c r="R1867" s="5">
        <v>0</v>
      </c>
      <c r="S1867" s="5">
        <v>0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f t="shared" si="137"/>
        <v>272.65674301352209</v>
      </c>
      <c r="Z1867" s="5">
        <v>0.1737143413991431</v>
      </c>
      <c r="AA1867" s="5">
        <v>0</v>
      </c>
      <c r="AB1867" s="5">
        <f>VLOOKUP($E1867,Parametros!$B$3:$F$14,2,FALSE)</f>
        <v>10</v>
      </c>
      <c r="AC1867" s="5" t="str">
        <f>VLOOKUP($E1867,Parametros!$B$3:$F$14,4,FALSE)</f>
        <v>202210</v>
      </c>
      <c r="AD1867" s="5" t="str">
        <f>VLOOKUP($E1867,Parametros!$B$3:$F$14,5,FALSE)</f>
        <v>2022-10-01</v>
      </c>
      <c r="AE1867" s="5">
        <v>0</v>
      </c>
      <c r="AF1867" t="s">
        <v>456</v>
      </c>
      <c r="AG1867" t="s">
        <v>458</v>
      </c>
      <c r="AH1867" s="40">
        <f t="shared" si="138"/>
        <v>1508.9182799316711</v>
      </c>
      <c r="AJ1867" t="str">
        <f t="shared" si="139"/>
        <v>INSERT INTO TABLA_PRESUPUESTO VALUES ('VSR','80099-C','14005051-21',2022,'Octubre',90,'USD',3510,1526.055652,0,180,22.369325,0,139.791667,109.375,11.229167,12.087195,0,0,0,0,0,0,0,272.656743,0.173714,0,10,'202210','2022-10-01');</v>
      </c>
    </row>
    <row r="1868" spans="1:36" x14ac:dyDescent="0.2">
      <c r="A1868" s="7" t="s">
        <v>117</v>
      </c>
      <c r="B1868" t="s">
        <v>69</v>
      </c>
      <c r="C1868" t="s">
        <v>250</v>
      </c>
      <c r="D1868">
        <v>2022</v>
      </c>
      <c r="E1868" t="s">
        <v>54</v>
      </c>
      <c r="F1868" s="5">
        <v>9</v>
      </c>
      <c r="G1868" t="s">
        <v>134</v>
      </c>
      <c r="H1868" s="5">
        <v>351</v>
      </c>
      <c r="I1868" s="5">
        <v>128.985660689854</v>
      </c>
      <c r="J1868" s="5">
        <v>0</v>
      </c>
      <c r="K1868" s="5">
        <v>18</v>
      </c>
      <c r="L1868" s="5">
        <v>2.2369324860451218</v>
      </c>
      <c r="M1868" s="5">
        <v>0</v>
      </c>
      <c r="N1868" s="5">
        <v>13.979166666666668</v>
      </c>
      <c r="O1868" s="5">
        <v>10.9375</v>
      </c>
      <c r="P1868" s="5">
        <v>1.1229166666666668</v>
      </c>
      <c r="Q1868" s="5">
        <v>1.2087195338789638</v>
      </c>
      <c r="R1868" s="5">
        <v>0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f t="shared" si="137"/>
        <v>27.26567430135221</v>
      </c>
      <c r="Z1868" s="5">
        <v>1.7371434139914311E-2</v>
      </c>
      <c r="AA1868" s="5">
        <v>0</v>
      </c>
      <c r="AB1868" s="5">
        <f>VLOOKUP($E1868,Parametros!$B$3:$F$14,2,FALSE)</f>
        <v>10</v>
      </c>
      <c r="AC1868" s="5" t="str">
        <f>VLOOKUP($E1868,Parametros!$B$3:$F$14,4,FALSE)</f>
        <v>202210</v>
      </c>
      <c r="AD1868" s="5" t="str">
        <f>VLOOKUP($E1868,Parametros!$B$3:$F$14,5,FALSE)</f>
        <v>2022-10-01</v>
      </c>
      <c r="AE1868" s="5">
        <v>0</v>
      </c>
      <c r="AF1868" t="s">
        <v>456</v>
      </c>
      <c r="AG1868" t="s">
        <v>458</v>
      </c>
      <c r="AH1868" s="40">
        <f t="shared" si="138"/>
        <v>174.51173252274867</v>
      </c>
      <c r="AJ1868" t="str">
        <f t="shared" si="139"/>
        <v>INSERT INTO TABLA_PRESUPUESTO VALUES ('VSR','80099-C','14005055-21',2022,'Octubre',9,'USD',351,128.985661,0,18,2.236932,0,13.979167,10.9375,1.122917,1.20872,0,0,0,0,0,0,0,27.265674,0.017371,0,10,'202210','2022-10-01');</v>
      </c>
    </row>
    <row r="1869" spans="1:36" x14ac:dyDescent="0.2">
      <c r="A1869" s="7" t="s">
        <v>117</v>
      </c>
      <c r="B1869" t="s">
        <v>69</v>
      </c>
      <c r="C1869" t="s">
        <v>132</v>
      </c>
      <c r="D1869">
        <v>2022</v>
      </c>
      <c r="E1869" t="s">
        <v>54</v>
      </c>
      <c r="F1869" s="5">
        <v>60</v>
      </c>
      <c r="G1869" t="s">
        <v>134</v>
      </c>
      <c r="H1869" s="5">
        <v>3600</v>
      </c>
      <c r="I1869" s="5">
        <v>1944.6341010314163</v>
      </c>
      <c r="J1869" s="5">
        <v>0</v>
      </c>
      <c r="K1869" s="5">
        <v>120</v>
      </c>
      <c r="L1869" s="5">
        <v>14.912883240300815</v>
      </c>
      <c r="M1869" s="5">
        <v>0</v>
      </c>
      <c r="N1869" s="5">
        <v>93.194444444444443</v>
      </c>
      <c r="O1869" s="5">
        <v>72.916666666666671</v>
      </c>
      <c r="P1869" s="5">
        <v>7.4861111111111125</v>
      </c>
      <c r="Q1869" s="5">
        <v>12.397123424399629</v>
      </c>
      <c r="R1869" s="5">
        <v>0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f t="shared" si="137"/>
        <v>186.11015520755464</v>
      </c>
      <c r="Z1869" s="5">
        <v>0.11580956093276207</v>
      </c>
      <c r="AA1869" s="5">
        <v>0</v>
      </c>
      <c r="AB1869" s="5">
        <f>VLOOKUP($E1869,Parametros!$B$3:$F$14,2,FALSE)</f>
        <v>10</v>
      </c>
      <c r="AC1869" s="5" t="str">
        <f>VLOOKUP($E1869,Parametros!$B$3:$F$14,4,FALSE)</f>
        <v>202210</v>
      </c>
      <c r="AD1869" s="5" t="str">
        <f>VLOOKUP($E1869,Parametros!$B$3:$F$14,5,FALSE)</f>
        <v>2022-10-01</v>
      </c>
      <c r="AE1869" s="5">
        <v>0</v>
      </c>
      <c r="AF1869" t="s">
        <v>456</v>
      </c>
      <c r="AG1869" t="s">
        <v>458</v>
      </c>
      <c r="AH1869" s="40">
        <f t="shared" si="138"/>
        <v>1334.3428605207284</v>
      </c>
      <c r="AJ1869" t="str">
        <f t="shared" si="139"/>
        <v>INSERT INTO TABLA_PRESUPUESTO VALUES ('VSR','80099-C','14005075-18',2022,'Octubre',60,'USD',3600,1944.634101,0,120,14.912883,0,93.194444,72.916667,7.486111,12.397123,0,0,0,0,0,0,0,186.110155,0.11581,0,10,'202210','2022-10-01');</v>
      </c>
    </row>
    <row r="1870" spans="1:36" x14ac:dyDescent="0.2">
      <c r="A1870" s="7" t="s">
        <v>117</v>
      </c>
      <c r="B1870" t="s">
        <v>69</v>
      </c>
      <c r="C1870" t="s">
        <v>393</v>
      </c>
      <c r="D1870">
        <v>2022</v>
      </c>
      <c r="E1870" t="s">
        <v>54</v>
      </c>
      <c r="F1870" s="5">
        <v>60</v>
      </c>
      <c r="G1870" t="s">
        <v>134</v>
      </c>
      <c r="H1870" s="5">
        <v>3600</v>
      </c>
      <c r="I1870" s="5">
        <v>1459.3704521769941</v>
      </c>
      <c r="J1870" s="5">
        <v>0</v>
      </c>
      <c r="K1870" s="5">
        <v>120</v>
      </c>
      <c r="L1870" s="5">
        <v>14.912883240300815</v>
      </c>
      <c r="M1870" s="5">
        <v>0</v>
      </c>
      <c r="N1870" s="5">
        <v>93.194444444444443</v>
      </c>
      <c r="O1870" s="5">
        <v>72.916666666666671</v>
      </c>
      <c r="P1870" s="5">
        <v>7.4861111111111125</v>
      </c>
      <c r="Q1870" s="5">
        <v>12.397123424399629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f t="shared" si="137"/>
        <v>186.11015520755464</v>
      </c>
      <c r="Z1870" s="5">
        <v>0.11580956093276207</v>
      </c>
      <c r="AA1870" s="5">
        <v>0</v>
      </c>
      <c r="AB1870" s="5">
        <f>VLOOKUP($E1870,Parametros!$B$3:$F$14,2,FALSE)</f>
        <v>10</v>
      </c>
      <c r="AC1870" s="5" t="str">
        <f>VLOOKUP($E1870,Parametros!$B$3:$F$14,4,FALSE)</f>
        <v>202210</v>
      </c>
      <c r="AD1870" s="5" t="str">
        <f>VLOOKUP($E1870,Parametros!$B$3:$F$14,5,FALSE)</f>
        <v>2022-10-01</v>
      </c>
      <c r="AE1870" s="5">
        <v>0</v>
      </c>
      <c r="AF1870" t="s">
        <v>456</v>
      </c>
      <c r="AG1870" t="s">
        <v>458</v>
      </c>
      <c r="AH1870" s="40">
        <f t="shared" si="138"/>
        <v>1819.6065093751506</v>
      </c>
      <c r="AJ1870" t="str">
        <f t="shared" si="139"/>
        <v>INSERT INTO TABLA_PRESUPUESTO VALUES ('VSR','80099-C','14005069-15',2022,'Octubre',60,'USD',3600,1459.370452,0,120,14.912883,0,93.194444,72.916667,7.486111,12.397123,0,0,0,0,0,0,0,186.110155,0.11581,0,10,'202210','2022-10-01');</v>
      </c>
    </row>
    <row r="1871" spans="1:36" x14ac:dyDescent="0.2">
      <c r="A1871" s="7" t="s">
        <v>117</v>
      </c>
      <c r="B1871" t="s">
        <v>78</v>
      </c>
      <c r="C1871" t="s">
        <v>396</v>
      </c>
      <c r="D1871">
        <v>2022</v>
      </c>
      <c r="E1871" t="s">
        <v>54</v>
      </c>
      <c r="F1871" s="5">
        <v>300</v>
      </c>
      <c r="G1871" t="s">
        <v>134</v>
      </c>
      <c r="H1871" s="5">
        <v>9000</v>
      </c>
      <c r="I1871" s="5">
        <v>4256.2010973287452</v>
      </c>
      <c r="J1871" s="5">
        <v>0</v>
      </c>
      <c r="K1871" s="5">
        <v>600</v>
      </c>
      <c r="L1871" s="5">
        <v>74.564416201504073</v>
      </c>
      <c r="M1871" s="5">
        <v>0</v>
      </c>
      <c r="N1871" s="5">
        <v>185.97141875250588</v>
      </c>
      <c r="O1871" s="5">
        <v>259.5366286728908</v>
      </c>
      <c r="P1871" s="5">
        <v>16.079338259159556</v>
      </c>
      <c r="Q1871" s="5">
        <v>30.992808560999073</v>
      </c>
      <c r="R1871" s="5">
        <v>0</v>
      </c>
      <c r="S1871" s="5">
        <v>0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f t="shared" ref="Y1871:Y1902" si="140">+M1871+N1871+O1871+P1871+T1871+U1871+V1871+Z1871+AA1871+S1871+X1871+Q1871+R1871</f>
        <v>493.15924205021912</v>
      </c>
      <c r="Z1871" s="5">
        <v>0.57904780466381034</v>
      </c>
      <c r="AA1871" s="5">
        <v>0</v>
      </c>
      <c r="AB1871" s="5">
        <f>VLOOKUP($E1871,Parametros!$B$3:$F$14,2,FALSE)</f>
        <v>10</v>
      </c>
      <c r="AC1871" s="5" t="str">
        <f>VLOOKUP($E1871,Parametros!$B$3:$F$14,4,FALSE)</f>
        <v>202210</v>
      </c>
      <c r="AD1871" s="5" t="str">
        <f>VLOOKUP($E1871,Parametros!$B$3:$F$14,5,FALSE)</f>
        <v>2022-10-01</v>
      </c>
      <c r="AE1871" s="5">
        <v>0</v>
      </c>
      <c r="AF1871" t="s">
        <v>456</v>
      </c>
      <c r="AG1871" t="s">
        <v>464</v>
      </c>
      <c r="AH1871" s="40">
        <f t="shared" ref="AH1871:AH1902" si="141">+H1871-SUM(I1871:X1871)-SUM(Z1871:AA1871)</f>
        <v>3576.0752444195323</v>
      </c>
      <c r="AJ1871" t="str">
        <f t="shared" si="139"/>
        <v>INSERT INTO TABLA_PRESUPUESTO VALUES ('VSR','80138-C','14004233-21',2022,'Octubre',300,'USD',9000,4256.201097,0,600,74.564416,0,185.971419,259.536629,16.079338,30.992809,0,0,0,0,0,0,0,493.159242,0.579048,0,10,'202210','2022-10-01');</v>
      </c>
    </row>
    <row r="1872" spans="1:36" x14ac:dyDescent="0.2">
      <c r="A1872" s="7" t="s">
        <v>117</v>
      </c>
      <c r="B1872" t="s">
        <v>78</v>
      </c>
      <c r="C1872" t="s">
        <v>397</v>
      </c>
      <c r="D1872">
        <v>2022</v>
      </c>
      <c r="E1872" t="s">
        <v>54</v>
      </c>
      <c r="F1872" s="5">
        <v>60</v>
      </c>
      <c r="G1872" t="s">
        <v>134</v>
      </c>
      <c r="H1872" s="5">
        <v>1800</v>
      </c>
      <c r="I1872" s="5">
        <v>865.08594660907511</v>
      </c>
      <c r="J1872" s="5">
        <v>0</v>
      </c>
      <c r="K1872" s="5">
        <v>0</v>
      </c>
      <c r="L1872" s="5">
        <v>14.912883240300815</v>
      </c>
      <c r="M1872" s="5">
        <v>0</v>
      </c>
      <c r="N1872" s="5">
        <v>37.194283750501178</v>
      </c>
      <c r="O1872" s="5">
        <v>51.907325734578158</v>
      </c>
      <c r="P1872" s="5">
        <v>3.2158676518319114</v>
      </c>
      <c r="Q1872" s="5">
        <v>6.1985617121998144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f t="shared" si="140"/>
        <v>98.63184841004383</v>
      </c>
      <c r="Z1872" s="5">
        <v>0.11580956093276207</v>
      </c>
      <c r="AA1872" s="5">
        <v>0</v>
      </c>
      <c r="AB1872" s="5">
        <f>VLOOKUP($E1872,Parametros!$B$3:$F$14,2,FALSE)</f>
        <v>10</v>
      </c>
      <c r="AC1872" s="5" t="str">
        <f>VLOOKUP($E1872,Parametros!$B$3:$F$14,4,FALSE)</f>
        <v>202210</v>
      </c>
      <c r="AD1872" s="5" t="str">
        <f>VLOOKUP($E1872,Parametros!$B$3:$F$14,5,FALSE)</f>
        <v>2022-10-01</v>
      </c>
      <c r="AE1872" s="5">
        <v>0</v>
      </c>
      <c r="AF1872" t="s">
        <v>456</v>
      </c>
      <c r="AG1872" t="s">
        <v>464</v>
      </c>
      <c r="AH1872" s="40">
        <f t="shared" si="141"/>
        <v>821.36932174058018</v>
      </c>
      <c r="AJ1872" t="str">
        <f t="shared" si="139"/>
        <v>INSERT INTO TABLA_PRESUPUESTO VALUES ('VSR','80138-C','14004230-21',2022,'Octubre',60,'USD',1800,865.085947,0,0,14.912883,0,37.194284,51.907326,3.215868,6.198562,0,0,0,0,0,0,0,98.631848,0.11581,0,10,'202210','2022-10-01');</v>
      </c>
    </row>
    <row r="1873" spans="1:36" x14ac:dyDescent="0.2">
      <c r="A1873" s="7" t="s">
        <v>117</v>
      </c>
      <c r="B1873" t="s">
        <v>404</v>
      </c>
      <c r="C1873" t="s">
        <v>122</v>
      </c>
      <c r="D1873">
        <v>2022</v>
      </c>
      <c r="E1873" t="s">
        <v>54</v>
      </c>
      <c r="F1873" s="5">
        <v>6</v>
      </c>
      <c r="G1873" t="s">
        <v>134</v>
      </c>
      <c r="H1873" s="5">
        <v>648</v>
      </c>
      <c r="I1873" s="5">
        <v>346.65167646589282</v>
      </c>
      <c r="J1873" s="5">
        <v>0</v>
      </c>
      <c r="K1873" s="5">
        <v>0</v>
      </c>
      <c r="L1873" s="5">
        <v>1.4912883240300814</v>
      </c>
      <c r="M1873" s="5">
        <v>0</v>
      </c>
      <c r="N1873" s="5">
        <v>1.297979797979798</v>
      </c>
      <c r="O1873" s="5">
        <v>2.6515151515151514</v>
      </c>
      <c r="P1873" s="5">
        <v>0.27222222222222225</v>
      </c>
      <c r="Q1873" s="5">
        <v>2.2314822163919334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f t="shared" si="140"/>
        <v>6.4647803442023815</v>
      </c>
      <c r="Z1873" s="5">
        <v>1.1580956093276206E-2</v>
      </c>
      <c r="AA1873" s="5">
        <v>0</v>
      </c>
      <c r="AB1873" s="5">
        <f>VLOOKUP($E1873,Parametros!$B$3:$F$14,2,FALSE)</f>
        <v>10</v>
      </c>
      <c r="AC1873" s="5" t="str">
        <f>VLOOKUP($E1873,Parametros!$B$3:$F$14,4,FALSE)</f>
        <v>202210</v>
      </c>
      <c r="AD1873" s="5" t="str">
        <f>VLOOKUP($E1873,Parametros!$B$3:$F$14,5,FALSE)</f>
        <v>2022-10-01</v>
      </c>
      <c r="AE1873" s="5">
        <v>0</v>
      </c>
      <c r="AF1873" t="s">
        <v>456</v>
      </c>
      <c r="AG1873" t="s">
        <v>465</v>
      </c>
      <c r="AH1873" s="40">
        <f t="shared" si="141"/>
        <v>293.39225486587469</v>
      </c>
      <c r="AJ1873" t="str">
        <f t="shared" si="139"/>
        <v>INSERT INTO TABLA_PRESUPUESTO VALUES ('VSR','80140-C','14005080-18',2022,'Octubre',6,'USD',648,346.651676,0,0,1.491288,0,1.29798,2.651515,0.272222,2.231482,0,0,0,0,0,0,0,6.46478,0.011581,0,10,'202210','2022-10-01');</v>
      </c>
    </row>
    <row r="1874" spans="1:36" x14ac:dyDescent="0.2">
      <c r="A1874" s="7" t="s">
        <v>117</v>
      </c>
      <c r="B1874" t="s">
        <v>404</v>
      </c>
      <c r="C1874" t="s">
        <v>124</v>
      </c>
      <c r="D1874">
        <v>2022</v>
      </c>
      <c r="E1874" t="s">
        <v>54</v>
      </c>
      <c r="F1874" s="5">
        <v>30</v>
      </c>
      <c r="G1874" t="s">
        <v>134</v>
      </c>
      <c r="H1874" s="5">
        <v>1230</v>
      </c>
      <c r="I1874" s="5">
        <v>440.01002548303541</v>
      </c>
      <c r="J1874" s="5">
        <v>0</v>
      </c>
      <c r="K1874" s="5">
        <v>0</v>
      </c>
      <c r="L1874" s="5">
        <v>7.4564416201504073</v>
      </c>
      <c r="M1874" s="5">
        <v>0</v>
      </c>
      <c r="N1874" s="5">
        <v>6.4898989898989896</v>
      </c>
      <c r="O1874" s="5">
        <v>13.257575757575758</v>
      </c>
      <c r="P1874" s="5">
        <v>1.3611111111111112</v>
      </c>
      <c r="Q1874" s="5">
        <v>4.2356838366698737</v>
      </c>
      <c r="R1874" s="5">
        <v>0</v>
      </c>
      <c r="S1874" s="5">
        <v>0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f t="shared" si="140"/>
        <v>25.402174475722113</v>
      </c>
      <c r="Z1874" s="5">
        <v>5.7904780466381034E-2</v>
      </c>
      <c r="AA1874" s="5">
        <v>0</v>
      </c>
      <c r="AB1874" s="5">
        <f>VLOOKUP($E1874,Parametros!$B$3:$F$14,2,FALSE)</f>
        <v>10</v>
      </c>
      <c r="AC1874" s="5" t="str">
        <f>VLOOKUP($E1874,Parametros!$B$3:$F$14,4,FALSE)</f>
        <v>202210</v>
      </c>
      <c r="AD1874" s="5" t="str">
        <f>VLOOKUP($E1874,Parametros!$B$3:$F$14,5,FALSE)</f>
        <v>2022-10-01</v>
      </c>
      <c r="AE1874" s="5">
        <v>0</v>
      </c>
      <c r="AF1874" t="s">
        <v>456</v>
      </c>
      <c r="AG1874" t="s">
        <v>465</v>
      </c>
      <c r="AH1874" s="40">
        <f t="shared" si="141"/>
        <v>757.13135842109205</v>
      </c>
      <c r="AJ1874" t="str">
        <f t="shared" si="139"/>
        <v>INSERT INTO TABLA_PRESUPUESTO VALUES ('VSR','80140-C','14005050-21',2022,'Octubre',30,'USD',1230,440.010025,0,0,7.456442,0,6.489899,13.257576,1.361111,4.235684,0,0,0,0,0,0,0,25.402174,0.057905,0,10,'202210','2022-10-01');</v>
      </c>
    </row>
    <row r="1875" spans="1:36" x14ac:dyDescent="0.2">
      <c r="A1875" s="7" t="s">
        <v>117</v>
      </c>
      <c r="B1875" t="s">
        <v>404</v>
      </c>
      <c r="C1875" t="s">
        <v>395</v>
      </c>
      <c r="D1875">
        <v>2022</v>
      </c>
      <c r="E1875" t="s">
        <v>54</v>
      </c>
      <c r="F1875" s="5">
        <v>30</v>
      </c>
      <c r="G1875" t="s">
        <v>134</v>
      </c>
      <c r="H1875" s="5">
        <v>1230</v>
      </c>
      <c r="I1875" s="5">
        <v>408.28975711869828</v>
      </c>
      <c r="J1875" s="5">
        <v>0</v>
      </c>
      <c r="K1875" s="5">
        <v>0</v>
      </c>
      <c r="L1875" s="5">
        <v>7.4564416201504073</v>
      </c>
      <c r="M1875" s="5">
        <v>0</v>
      </c>
      <c r="N1875" s="5">
        <v>6.4898989898989896</v>
      </c>
      <c r="O1875" s="5">
        <v>13.257575757575758</v>
      </c>
      <c r="P1875" s="5">
        <v>1.3611111111111112</v>
      </c>
      <c r="Q1875" s="5">
        <v>4.2356838366698737</v>
      </c>
      <c r="R1875" s="5">
        <v>0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f t="shared" si="140"/>
        <v>25.402174475722113</v>
      </c>
      <c r="Z1875" s="5">
        <v>5.7904780466381034E-2</v>
      </c>
      <c r="AA1875" s="5">
        <v>0</v>
      </c>
      <c r="AB1875" s="5">
        <f>VLOOKUP($E1875,Parametros!$B$3:$F$14,2,FALSE)</f>
        <v>10</v>
      </c>
      <c r="AC1875" s="5" t="str">
        <f>VLOOKUP($E1875,Parametros!$B$3:$F$14,4,FALSE)</f>
        <v>202210</v>
      </c>
      <c r="AD1875" s="5" t="str">
        <f>VLOOKUP($E1875,Parametros!$B$3:$F$14,5,FALSE)</f>
        <v>2022-10-01</v>
      </c>
      <c r="AE1875" s="5">
        <v>0</v>
      </c>
      <c r="AF1875" t="s">
        <v>456</v>
      </c>
      <c r="AG1875" t="s">
        <v>465</v>
      </c>
      <c r="AH1875" s="40">
        <f t="shared" si="141"/>
        <v>788.85162678542918</v>
      </c>
      <c r="AJ1875" t="str">
        <f t="shared" si="139"/>
        <v>INSERT INTO TABLA_PRESUPUESTO VALUES ('VSR','80140-C','14005054-21',2022,'Octubre',30,'USD',1230,408.289757,0,0,7.456442,0,6.489899,13.257576,1.361111,4.235684,0,0,0,0,0,0,0,25.402174,0.057905,0,10,'202210','2022-10-01');</v>
      </c>
    </row>
    <row r="1876" spans="1:36" x14ac:dyDescent="0.2">
      <c r="A1876" s="7" t="s">
        <v>117</v>
      </c>
      <c r="B1876" t="s">
        <v>404</v>
      </c>
      <c r="C1876" t="s">
        <v>132</v>
      </c>
      <c r="D1876">
        <v>2022</v>
      </c>
      <c r="E1876" t="s">
        <v>54</v>
      </c>
      <c r="F1876" s="5">
        <v>30</v>
      </c>
      <c r="G1876" t="s">
        <v>134</v>
      </c>
      <c r="H1876" s="5">
        <v>1830</v>
      </c>
      <c r="I1876" s="5">
        <v>972.31705051570816</v>
      </c>
      <c r="J1876" s="5">
        <v>0</v>
      </c>
      <c r="K1876" s="5">
        <v>0</v>
      </c>
      <c r="L1876" s="5">
        <v>7.4564416201504073</v>
      </c>
      <c r="M1876" s="5">
        <v>0</v>
      </c>
      <c r="N1876" s="5">
        <v>6.4898989898989896</v>
      </c>
      <c r="O1876" s="5">
        <v>13.257575757575758</v>
      </c>
      <c r="P1876" s="5">
        <v>1.3611111111111112</v>
      </c>
      <c r="Q1876" s="5">
        <v>6.3018710740698118</v>
      </c>
      <c r="R1876" s="5">
        <v>0</v>
      </c>
      <c r="S1876" s="5">
        <v>0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f t="shared" si="140"/>
        <v>27.46836171312205</v>
      </c>
      <c r="Z1876" s="5">
        <v>5.7904780466381034E-2</v>
      </c>
      <c r="AA1876" s="5">
        <v>0</v>
      </c>
      <c r="AB1876" s="5">
        <f>VLOOKUP($E1876,Parametros!$B$3:$F$14,2,FALSE)</f>
        <v>10</v>
      </c>
      <c r="AC1876" s="5" t="str">
        <f>VLOOKUP($E1876,Parametros!$B$3:$F$14,4,FALSE)</f>
        <v>202210</v>
      </c>
      <c r="AD1876" s="5" t="str">
        <f>VLOOKUP($E1876,Parametros!$B$3:$F$14,5,FALSE)</f>
        <v>2022-10-01</v>
      </c>
      <c r="AE1876" s="5">
        <v>0</v>
      </c>
      <c r="AF1876" t="s">
        <v>456</v>
      </c>
      <c r="AG1876" t="s">
        <v>465</v>
      </c>
      <c r="AH1876" s="40">
        <f t="shared" si="141"/>
        <v>822.75814615101945</v>
      </c>
      <c r="AJ1876" t="str">
        <f t="shared" si="139"/>
        <v>INSERT INTO TABLA_PRESUPUESTO VALUES ('VSR','80140-C','14005075-18',2022,'Octubre',30,'USD',1830,972.317051,0,0,7.456442,0,6.489899,13.257576,1.361111,6.301871,0,0,0,0,0,0,0,27.468362,0.057905,0,10,'202210','2022-10-01');</v>
      </c>
    </row>
    <row r="1877" spans="1:36" x14ac:dyDescent="0.2">
      <c r="A1877" s="7" t="s">
        <v>117</v>
      </c>
      <c r="B1877" t="s">
        <v>404</v>
      </c>
      <c r="C1877" t="s">
        <v>405</v>
      </c>
      <c r="D1877">
        <v>2022</v>
      </c>
      <c r="E1877" t="s">
        <v>54</v>
      </c>
      <c r="F1877" s="5">
        <v>6</v>
      </c>
      <c r="G1877" t="s">
        <v>134</v>
      </c>
      <c r="H1877" s="5">
        <v>366</v>
      </c>
      <c r="I1877" s="5">
        <v>147.24650666724318</v>
      </c>
      <c r="J1877" s="5">
        <v>0</v>
      </c>
      <c r="K1877" s="5">
        <v>0</v>
      </c>
      <c r="L1877" s="5">
        <v>1.4912883240300814</v>
      </c>
      <c r="M1877" s="5">
        <v>0</v>
      </c>
      <c r="N1877" s="5">
        <v>1.297979797979798</v>
      </c>
      <c r="O1877" s="5">
        <v>2.6515151515151514</v>
      </c>
      <c r="P1877" s="5">
        <v>0.27222222222222225</v>
      </c>
      <c r="Q1877" s="5">
        <v>1.2603742148139623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f t="shared" si="140"/>
        <v>5.4936723426244107</v>
      </c>
      <c r="Z1877" s="5">
        <v>1.1580956093276206E-2</v>
      </c>
      <c r="AA1877" s="5">
        <v>0</v>
      </c>
      <c r="AB1877" s="5">
        <f>VLOOKUP($E1877,Parametros!$B$3:$F$14,2,FALSE)</f>
        <v>10</v>
      </c>
      <c r="AC1877" s="5" t="str">
        <f>VLOOKUP($E1877,Parametros!$B$3:$F$14,4,FALSE)</f>
        <v>202210</v>
      </c>
      <c r="AD1877" s="5" t="str">
        <f>VLOOKUP($E1877,Parametros!$B$3:$F$14,5,FALSE)</f>
        <v>2022-10-01</v>
      </c>
      <c r="AE1877" s="5">
        <v>0</v>
      </c>
      <c r="AF1877" t="s">
        <v>456</v>
      </c>
      <c r="AG1877" t="s">
        <v>465</v>
      </c>
      <c r="AH1877" s="40">
        <f t="shared" si="141"/>
        <v>211.76853266610235</v>
      </c>
      <c r="AJ1877" t="str">
        <f t="shared" si="139"/>
        <v>INSERT INTO TABLA_PRESUPUESTO VALUES ('VSR','80140-C','14005077-18',2022,'Octubre',6,'USD',366,147.246507,0,0,1.491288,0,1.29798,2.651515,0.272222,1.260374,0,0,0,0,0,0,0,5.493672,0.011581,0,10,'202210','2022-10-01');</v>
      </c>
    </row>
    <row r="1878" spans="1:36" x14ac:dyDescent="0.2">
      <c r="A1878" s="7" t="s">
        <v>117</v>
      </c>
      <c r="B1878" t="s">
        <v>107</v>
      </c>
      <c r="C1878" t="s">
        <v>118</v>
      </c>
      <c r="D1878">
        <v>2022</v>
      </c>
      <c r="E1878" t="s">
        <v>55</v>
      </c>
      <c r="F1878" s="5">
        <v>360</v>
      </c>
      <c r="G1878" t="s">
        <v>119</v>
      </c>
      <c r="H1878" s="5">
        <v>11559.5</v>
      </c>
      <c r="I1878" s="5">
        <v>6755.1235790629935</v>
      </c>
      <c r="J1878" s="5">
        <v>0</v>
      </c>
      <c r="K1878" s="5">
        <v>1350</v>
      </c>
      <c r="L1878" s="5">
        <v>98.910235472834955</v>
      </c>
      <c r="M1878" s="5">
        <v>0</v>
      </c>
      <c r="N1878" s="5">
        <v>0</v>
      </c>
      <c r="O1878" s="5">
        <v>0</v>
      </c>
      <c r="P1878" s="5">
        <v>0</v>
      </c>
      <c r="Q1878" s="5">
        <v>0</v>
      </c>
      <c r="R1878" s="5">
        <v>39.806818951207646</v>
      </c>
      <c r="S1878" s="5">
        <v>0</v>
      </c>
      <c r="T1878" s="5">
        <v>0</v>
      </c>
      <c r="U1878" s="5">
        <v>142.5</v>
      </c>
      <c r="V1878" s="5">
        <v>0</v>
      </c>
      <c r="W1878" s="5">
        <v>0</v>
      </c>
      <c r="X1878" s="5">
        <v>0</v>
      </c>
      <c r="Y1878" s="5">
        <f t="shared" si="140"/>
        <v>182.30681895120765</v>
      </c>
      <c r="Z1878" s="5">
        <v>0</v>
      </c>
      <c r="AA1878" s="5">
        <v>0</v>
      </c>
      <c r="AB1878" s="5">
        <f>VLOOKUP($E1878,Parametros!$B$3:$F$14,2,FALSE)</f>
        <v>11</v>
      </c>
      <c r="AC1878" s="5" t="str">
        <f>VLOOKUP($E1878,Parametros!$B$3:$F$14,4,FALSE)</f>
        <v>202211</v>
      </c>
      <c r="AD1878" s="5" t="str">
        <f>VLOOKUP($E1878,Parametros!$B$3:$F$14,5,FALSE)</f>
        <v>2022-11-01</v>
      </c>
      <c r="AE1878" s="5">
        <v>0</v>
      </c>
      <c r="AF1878" t="s">
        <v>407</v>
      </c>
      <c r="AG1878" t="s">
        <v>408</v>
      </c>
      <c r="AH1878" s="40">
        <f t="shared" si="141"/>
        <v>3173.159366512964</v>
      </c>
      <c r="AJ1878" t="str">
        <f t="shared" si="139"/>
        <v>INSERT INTO TABLA_PRESUPUESTO VALUES ('VSR','96568970-C','14005058-20',2022,'Noviembre',360,'CLP',11559.5,6755.123579,0,1350,98.910235,0,0,0,0,0,39.806819,0,0,142.5,0,0,0,182.306819,0,0,11,'202211','2022-11-01');</v>
      </c>
    </row>
    <row r="1879" spans="1:36" x14ac:dyDescent="0.2">
      <c r="A1879" s="7" t="s">
        <v>117</v>
      </c>
      <c r="B1879" t="s">
        <v>107</v>
      </c>
      <c r="C1879" t="s">
        <v>120</v>
      </c>
      <c r="D1879">
        <v>2022</v>
      </c>
      <c r="E1879" t="s">
        <v>55</v>
      </c>
      <c r="F1879" s="5">
        <v>240</v>
      </c>
      <c r="G1879" t="s">
        <v>119</v>
      </c>
      <c r="H1879" s="5">
        <v>7706.333333333333</v>
      </c>
      <c r="I1879" s="5">
        <v>4743.3430699301061</v>
      </c>
      <c r="J1879" s="5">
        <v>0</v>
      </c>
      <c r="K1879" s="5">
        <v>900</v>
      </c>
      <c r="L1879" s="5">
        <v>65.94015698188997</v>
      </c>
      <c r="M1879" s="5">
        <v>0</v>
      </c>
      <c r="N1879" s="5">
        <v>0</v>
      </c>
      <c r="O1879" s="5">
        <v>0</v>
      </c>
      <c r="P1879" s="5">
        <v>0</v>
      </c>
      <c r="Q1879" s="5">
        <v>0</v>
      </c>
      <c r="R1879" s="5">
        <v>26.537879300805095</v>
      </c>
      <c r="S1879" s="5">
        <v>0</v>
      </c>
      <c r="T1879" s="5">
        <v>0</v>
      </c>
      <c r="U1879" s="5">
        <v>95</v>
      </c>
      <c r="V1879" s="5">
        <v>0</v>
      </c>
      <c r="W1879" s="5">
        <v>0</v>
      </c>
      <c r="X1879" s="5">
        <v>0</v>
      </c>
      <c r="Y1879" s="5">
        <f t="shared" si="140"/>
        <v>121.53787930080509</v>
      </c>
      <c r="Z1879" s="5">
        <v>0</v>
      </c>
      <c r="AA1879" s="5">
        <v>0</v>
      </c>
      <c r="AB1879" s="5">
        <f>VLOOKUP($E1879,Parametros!$B$3:$F$14,2,FALSE)</f>
        <v>11</v>
      </c>
      <c r="AC1879" s="5" t="str">
        <f>VLOOKUP($E1879,Parametros!$B$3:$F$14,4,FALSE)</f>
        <v>202211</v>
      </c>
      <c r="AD1879" s="5" t="str">
        <f>VLOOKUP($E1879,Parametros!$B$3:$F$14,5,FALSE)</f>
        <v>2022-11-01</v>
      </c>
      <c r="AE1879" s="5">
        <v>0</v>
      </c>
      <c r="AF1879" t="s">
        <v>407</v>
      </c>
      <c r="AG1879" t="s">
        <v>408</v>
      </c>
      <c r="AH1879" s="40">
        <f t="shared" si="141"/>
        <v>1875.5122271205319</v>
      </c>
      <c r="AJ1879" t="str">
        <f t="shared" si="139"/>
        <v>INSERT INTO TABLA_PRESUPUESTO VALUES ('VSR','96568970-C','14005057-20',2022,'Noviembre',240,'CLP',7706.333333,4743.34307,0,900,65.940157,0,0,0,0,0,26.537879,0,0,95,0,0,0,121.537879,0,0,11,'202211','2022-11-01');</v>
      </c>
    </row>
    <row r="1880" spans="1:36" x14ac:dyDescent="0.2">
      <c r="A1880" s="7" t="s">
        <v>117</v>
      </c>
      <c r="B1880" t="s">
        <v>107</v>
      </c>
      <c r="C1880" t="s">
        <v>121</v>
      </c>
      <c r="D1880">
        <v>2022</v>
      </c>
      <c r="E1880" t="s">
        <v>55</v>
      </c>
      <c r="F1880" s="5">
        <v>255</v>
      </c>
      <c r="G1880" t="s">
        <v>119</v>
      </c>
      <c r="H1880" s="5">
        <v>8187.979166666667</v>
      </c>
      <c r="I1880" s="5">
        <v>5080.5031929840079</v>
      </c>
      <c r="J1880" s="5">
        <v>0</v>
      </c>
      <c r="K1880" s="5">
        <v>956.25</v>
      </c>
      <c r="L1880" s="5">
        <v>70.06141679325809</v>
      </c>
      <c r="M1880" s="5">
        <v>0</v>
      </c>
      <c r="N1880" s="5">
        <v>0</v>
      </c>
      <c r="O1880" s="5">
        <v>0</v>
      </c>
      <c r="P1880" s="5">
        <v>0</v>
      </c>
      <c r="Q1880" s="5">
        <v>0</v>
      </c>
      <c r="R1880" s="5">
        <v>28.196496757105415</v>
      </c>
      <c r="S1880" s="5">
        <v>0</v>
      </c>
      <c r="T1880" s="5">
        <v>0</v>
      </c>
      <c r="U1880" s="5">
        <v>100.9375</v>
      </c>
      <c r="V1880" s="5">
        <v>0</v>
      </c>
      <c r="W1880" s="5">
        <v>0</v>
      </c>
      <c r="X1880" s="5">
        <v>0</v>
      </c>
      <c r="Y1880" s="5">
        <f t="shared" si="140"/>
        <v>129.13399675710542</v>
      </c>
      <c r="Z1880" s="5">
        <v>0</v>
      </c>
      <c r="AA1880" s="5">
        <v>0</v>
      </c>
      <c r="AB1880" s="5">
        <f>VLOOKUP($E1880,Parametros!$B$3:$F$14,2,FALSE)</f>
        <v>11</v>
      </c>
      <c r="AC1880" s="5" t="str">
        <f>VLOOKUP($E1880,Parametros!$B$3:$F$14,4,FALSE)</f>
        <v>202211</v>
      </c>
      <c r="AD1880" s="5" t="str">
        <f>VLOOKUP($E1880,Parametros!$B$3:$F$14,5,FALSE)</f>
        <v>2022-11-01</v>
      </c>
      <c r="AE1880" s="5">
        <v>0</v>
      </c>
      <c r="AF1880" t="s">
        <v>407</v>
      </c>
      <c r="AG1880" t="s">
        <v>408</v>
      </c>
      <c r="AH1880" s="40">
        <f t="shared" si="141"/>
        <v>1952.0305601322952</v>
      </c>
      <c r="AJ1880" t="str">
        <f t="shared" si="139"/>
        <v>INSERT INTO TABLA_PRESUPUESTO VALUES ('VSR','96568970-C','14005059-20',2022,'Noviembre',255,'CLP',8187.979167,5080.503193,0,956.25,70.061417,0,0,0,0,0,28.196497,0,0,100.9375,0,0,0,129.133997,0,0,11,'202211','2022-11-01');</v>
      </c>
    </row>
    <row r="1881" spans="1:36" x14ac:dyDescent="0.2">
      <c r="A1881" s="7" t="s">
        <v>117</v>
      </c>
      <c r="B1881" t="s">
        <v>107</v>
      </c>
      <c r="C1881" t="s">
        <v>122</v>
      </c>
      <c r="D1881">
        <v>2022</v>
      </c>
      <c r="E1881" t="s">
        <v>55</v>
      </c>
      <c r="F1881" s="5">
        <v>15</v>
      </c>
      <c r="G1881" t="s">
        <v>119</v>
      </c>
      <c r="H1881" s="5">
        <v>1331.25</v>
      </c>
      <c r="I1881" s="5">
        <v>882.53009694797061</v>
      </c>
      <c r="J1881" s="5">
        <v>0</v>
      </c>
      <c r="K1881" s="5">
        <v>133.125</v>
      </c>
      <c r="L1881" s="5">
        <v>4.1212598113681231</v>
      </c>
      <c r="M1881" s="5">
        <v>0</v>
      </c>
      <c r="N1881" s="5">
        <v>0</v>
      </c>
      <c r="O1881" s="5">
        <v>0</v>
      </c>
      <c r="P1881" s="5">
        <v>0</v>
      </c>
      <c r="Q1881" s="5">
        <v>0</v>
      </c>
      <c r="R1881" s="5">
        <v>4.5843529329811128</v>
      </c>
      <c r="S1881" s="5">
        <v>0</v>
      </c>
      <c r="T1881" s="5">
        <v>0</v>
      </c>
      <c r="U1881" s="5">
        <v>5.9375</v>
      </c>
      <c r="V1881" s="5">
        <v>0</v>
      </c>
      <c r="W1881" s="5">
        <v>0</v>
      </c>
      <c r="X1881" s="5">
        <v>0</v>
      </c>
      <c r="Y1881" s="5">
        <f t="shared" si="140"/>
        <v>10.521852932981112</v>
      </c>
      <c r="Z1881" s="5">
        <v>0</v>
      </c>
      <c r="AA1881" s="5">
        <v>0</v>
      </c>
      <c r="AB1881" s="5">
        <f>VLOOKUP($E1881,Parametros!$B$3:$F$14,2,FALSE)</f>
        <v>11</v>
      </c>
      <c r="AC1881" s="5" t="str">
        <f>VLOOKUP($E1881,Parametros!$B$3:$F$14,4,FALSE)</f>
        <v>202211</v>
      </c>
      <c r="AD1881" s="5" t="str">
        <f>VLOOKUP($E1881,Parametros!$B$3:$F$14,5,FALSE)</f>
        <v>2022-11-01</v>
      </c>
      <c r="AE1881" s="5">
        <v>0</v>
      </c>
      <c r="AF1881" t="s">
        <v>407</v>
      </c>
      <c r="AG1881" t="s">
        <v>408</v>
      </c>
      <c r="AH1881" s="40">
        <f t="shared" si="141"/>
        <v>300.95179030768031</v>
      </c>
      <c r="AJ1881" t="str">
        <f t="shared" si="139"/>
        <v>INSERT INTO TABLA_PRESUPUESTO VALUES ('VSR','96568970-C','14005080-18',2022,'Noviembre',15,'CLP',1331.25,882.530097,0,133.125,4.12126,0,0,0,0,0,4.584353,0,0,5.9375,0,0,0,10.521853,0,0,11,'202211','2022-11-01');</v>
      </c>
    </row>
    <row r="1882" spans="1:36" x14ac:dyDescent="0.2">
      <c r="A1882" s="7" t="s">
        <v>117</v>
      </c>
      <c r="B1882" t="s">
        <v>107</v>
      </c>
      <c r="C1882" t="s">
        <v>123</v>
      </c>
      <c r="D1882">
        <v>2022</v>
      </c>
      <c r="E1882" t="s">
        <v>55</v>
      </c>
      <c r="F1882" s="5">
        <v>2400</v>
      </c>
      <c r="G1882" t="s">
        <v>119</v>
      </c>
      <c r="H1882" s="5">
        <v>56053.333333333336</v>
      </c>
      <c r="I1882" s="5">
        <v>40694.817391849487</v>
      </c>
      <c r="J1882" s="5">
        <v>0</v>
      </c>
      <c r="K1882" s="5">
        <v>3000</v>
      </c>
      <c r="L1882" s="5">
        <v>659.4015698188997</v>
      </c>
      <c r="M1882" s="5">
        <v>0</v>
      </c>
      <c r="N1882" s="5">
        <v>0</v>
      </c>
      <c r="O1882" s="5">
        <v>0</v>
      </c>
      <c r="P1882" s="5">
        <v>0</v>
      </c>
      <c r="Q1882" s="5">
        <v>0</v>
      </c>
      <c r="R1882" s="5">
        <v>193.02780324509646</v>
      </c>
      <c r="S1882" s="5">
        <v>0</v>
      </c>
      <c r="T1882" s="5">
        <v>0</v>
      </c>
      <c r="U1882" s="5">
        <v>950</v>
      </c>
      <c r="V1882" s="5">
        <v>0</v>
      </c>
      <c r="W1882" s="5">
        <v>0</v>
      </c>
      <c r="X1882" s="5">
        <v>0</v>
      </c>
      <c r="Y1882" s="5">
        <f t="shared" si="140"/>
        <v>1143.0278032450965</v>
      </c>
      <c r="Z1882" s="5">
        <v>0</v>
      </c>
      <c r="AA1882" s="5">
        <v>0</v>
      </c>
      <c r="AB1882" s="5">
        <f>VLOOKUP($E1882,Parametros!$B$3:$F$14,2,FALSE)</f>
        <v>11</v>
      </c>
      <c r="AC1882" s="5" t="str">
        <f>VLOOKUP($E1882,Parametros!$B$3:$F$14,4,FALSE)</f>
        <v>202211</v>
      </c>
      <c r="AD1882" s="5" t="str">
        <f>VLOOKUP($E1882,Parametros!$B$3:$F$14,5,FALSE)</f>
        <v>2022-11-01</v>
      </c>
      <c r="AE1882" s="5">
        <v>0</v>
      </c>
      <c r="AF1882" t="s">
        <v>407</v>
      </c>
      <c r="AG1882" t="s">
        <v>408</v>
      </c>
      <c r="AH1882" s="40">
        <f t="shared" si="141"/>
        <v>10556.086568419851</v>
      </c>
      <c r="AJ1882" t="str">
        <f t="shared" si="139"/>
        <v>INSERT INTO TABLA_PRESUPUESTO VALUES ('VSR','96568970-C','14005051-20',2022,'Noviembre',2400,'CLP',56053.333333,40694.8173919999,0,3000,659.40157,0,0,0,0,0,193.027803,0,0,950,0,0,0,1143.027803,0,0,11,'202211','2022-11-01');</v>
      </c>
    </row>
    <row r="1883" spans="1:36" x14ac:dyDescent="0.2">
      <c r="A1883" s="7" t="s">
        <v>117</v>
      </c>
      <c r="B1883" t="s">
        <v>107</v>
      </c>
      <c r="C1883" t="s">
        <v>124</v>
      </c>
      <c r="D1883">
        <v>2022</v>
      </c>
      <c r="E1883" t="s">
        <v>55</v>
      </c>
      <c r="F1883" s="5">
        <v>2160</v>
      </c>
      <c r="G1883" t="s">
        <v>119</v>
      </c>
      <c r="H1883" s="5">
        <v>50448</v>
      </c>
      <c r="I1883" s="5">
        <v>31680.721834778546</v>
      </c>
      <c r="J1883" s="5">
        <v>0</v>
      </c>
      <c r="K1883" s="5">
        <v>2700</v>
      </c>
      <c r="L1883" s="5">
        <v>593.46141283700968</v>
      </c>
      <c r="M1883" s="5">
        <v>0</v>
      </c>
      <c r="N1883" s="5">
        <v>0</v>
      </c>
      <c r="O1883" s="5">
        <v>0</v>
      </c>
      <c r="P1883" s="5">
        <v>0</v>
      </c>
      <c r="Q1883" s="5">
        <v>0</v>
      </c>
      <c r="R1883" s="5">
        <v>173.72502292058681</v>
      </c>
      <c r="S1883" s="5">
        <v>0</v>
      </c>
      <c r="T1883" s="5">
        <v>0</v>
      </c>
      <c r="U1883" s="5">
        <v>855</v>
      </c>
      <c r="V1883" s="5">
        <v>0</v>
      </c>
      <c r="W1883" s="5">
        <v>0</v>
      </c>
      <c r="X1883" s="5">
        <v>0</v>
      </c>
      <c r="Y1883" s="5">
        <f t="shared" si="140"/>
        <v>1028.7250229205868</v>
      </c>
      <c r="Z1883" s="5">
        <v>0</v>
      </c>
      <c r="AA1883" s="5">
        <v>0</v>
      </c>
      <c r="AB1883" s="5">
        <f>VLOOKUP($E1883,Parametros!$B$3:$F$14,2,FALSE)</f>
        <v>11</v>
      </c>
      <c r="AC1883" s="5" t="str">
        <f>VLOOKUP($E1883,Parametros!$B$3:$F$14,4,FALSE)</f>
        <v>202211</v>
      </c>
      <c r="AD1883" s="5" t="str">
        <f>VLOOKUP($E1883,Parametros!$B$3:$F$14,5,FALSE)</f>
        <v>2022-11-01</v>
      </c>
      <c r="AE1883" s="5">
        <v>0</v>
      </c>
      <c r="AF1883" t="s">
        <v>407</v>
      </c>
      <c r="AG1883" t="s">
        <v>408</v>
      </c>
      <c r="AH1883" s="40">
        <f t="shared" si="141"/>
        <v>14445.091729463857</v>
      </c>
      <c r="AJ1883" t="str">
        <f t="shared" si="139"/>
        <v>INSERT INTO TABLA_PRESUPUESTO VALUES ('VSR','96568970-C','14005050-21',2022,'Noviembre',2160,'CLP',50448,31680.721835,0,2700,593.461413,0,0,0,0,0,173.725023,0,0,855,0,0,0,1028.725023,0,0,11,'202211','2022-11-01');</v>
      </c>
    </row>
    <row r="1884" spans="1:36" x14ac:dyDescent="0.2">
      <c r="A1884" s="7" t="s">
        <v>117</v>
      </c>
      <c r="B1884" t="s">
        <v>107</v>
      </c>
      <c r="C1884" t="s">
        <v>125</v>
      </c>
      <c r="D1884">
        <v>2022</v>
      </c>
      <c r="E1884" t="s">
        <v>55</v>
      </c>
      <c r="F1884" s="5">
        <v>2100</v>
      </c>
      <c r="G1884" t="s">
        <v>119</v>
      </c>
      <c r="H1884" s="5">
        <v>49046.666666666664</v>
      </c>
      <c r="I1884" s="5">
        <v>32018.009642152982</v>
      </c>
      <c r="J1884" s="5">
        <v>0</v>
      </c>
      <c r="K1884" s="5">
        <v>2625</v>
      </c>
      <c r="L1884" s="5">
        <v>576.97637359153725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5">
        <v>168.89932783945937</v>
      </c>
      <c r="S1884" s="5">
        <v>0</v>
      </c>
      <c r="T1884" s="5">
        <v>0</v>
      </c>
      <c r="U1884" s="5">
        <v>831.25</v>
      </c>
      <c r="V1884" s="5">
        <v>0</v>
      </c>
      <c r="W1884" s="5">
        <v>0</v>
      </c>
      <c r="X1884" s="5">
        <v>0</v>
      </c>
      <c r="Y1884" s="5">
        <f t="shared" si="140"/>
        <v>1000.1493278394594</v>
      </c>
      <c r="Z1884" s="5">
        <v>0</v>
      </c>
      <c r="AA1884" s="5">
        <v>0</v>
      </c>
      <c r="AB1884" s="5">
        <f>VLOOKUP($E1884,Parametros!$B$3:$F$14,2,FALSE)</f>
        <v>11</v>
      </c>
      <c r="AC1884" s="5" t="str">
        <f>VLOOKUP($E1884,Parametros!$B$3:$F$14,4,FALSE)</f>
        <v>202211</v>
      </c>
      <c r="AD1884" s="5" t="str">
        <f>VLOOKUP($E1884,Parametros!$B$3:$F$14,5,FALSE)</f>
        <v>2022-11-01</v>
      </c>
      <c r="AE1884" s="5">
        <v>0</v>
      </c>
      <c r="AF1884" t="s">
        <v>407</v>
      </c>
      <c r="AG1884" t="s">
        <v>408</v>
      </c>
      <c r="AH1884" s="40">
        <f t="shared" si="141"/>
        <v>12826.53132308268</v>
      </c>
      <c r="AJ1884" t="str">
        <f t="shared" si="139"/>
        <v>INSERT INTO TABLA_PRESUPUESTO VALUES ('VSR','96568970-C','14005052-21',2022,'Noviembre',2100,'CLP',49046.666667,32018.009642,0,2625,576.976374,0,0,0,0,0,168.899328,0,0,831.25,0,0,0,1000.149328,0,0,11,'202211','2022-11-01');</v>
      </c>
    </row>
    <row r="1885" spans="1:36" x14ac:dyDescent="0.2">
      <c r="A1885" s="7" t="s">
        <v>117</v>
      </c>
      <c r="B1885" t="s">
        <v>107</v>
      </c>
      <c r="C1885" t="s">
        <v>126</v>
      </c>
      <c r="D1885">
        <v>2022</v>
      </c>
      <c r="E1885" t="s">
        <v>55</v>
      </c>
      <c r="F1885" s="5">
        <v>360</v>
      </c>
      <c r="G1885" t="s">
        <v>119</v>
      </c>
      <c r="H1885" s="5">
        <v>8408</v>
      </c>
      <c r="I1885" s="5">
        <v>4899.4770854243798</v>
      </c>
      <c r="J1885" s="5">
        <v>0</v>
      </c>
      <c r="K1885" s="5">
        <v>450</v>
      </c>
      <c r="L1885" s="5">
        <v>98.910235472834955</v>
      </c>
      <c r="M1885" s="5">
        <v>0</v>
      </c>
      <c r="N1885" s="5">
        <v>0</v>
      </c>
      <c r="O1885" s="5">
        <v>0</v>
      </c>
      <c r="P1885" s="5">
        <v>0</v>
      </c>
      <c r="Q1885" s="5">
        <v>0</v>
      </c>
      <c r="R1885" s="5">
        <v>28.954170486764468</v>
      </c>
      <c r="S1885" s="5">
        <v>0</v>
      </c>
      <c r="T1885" s="5">
        <v>0</v>
      </c>
      <c r="U1885" s="5">
        <v>142.5</v>
      </c>
      <c r="V1885" s="5">
        <v>0</v>
      </c>
      <c r="W1885" s="5">
        <v>0</v>
      </c>
      <c r="X1885" s="5">
        <v>0</v>
      </c>
      <c r="Y1885" s="5">
        <f t="shared" si="140"/>
        <v>171.45417048676447</v>
      </c>
      <c r="Z1885" s="5">
        <v>0</v>
      </c>
      <c r="AA1885" s="5">
        <v>0</v>
      </c>
      <c r="AB1885" s="5">
        <f>VLOOKUP($E1885,Parametros!$B$3:$F$14,2,FALSE)</f>
        <v>11</v>
      </c>
      <c r="AC1885" s="5" t="str">
        <f>VLOOKUP($E1885,Parametros!$B$3:$F$14,4,FALSE)</f>
        <v>202211</v>
      </c>
      <c r="AD1885" s="5" t="str">
        <f>VLOOKUP($E1885,Parametros!$B$3:$F$14,5,FALSE)</f>
        <v>2022-11-01</v>
      </c>
      <c r="AE1885" s="5">
        <v>0</v>
      </c>
      <c r="AF1885" t="s">
        <v>407</v>
      </c>
      <c r="AG1885" t="s">
        <v>408</v>
      </c>
      <c r="AH1885" s="40">
        <f t="shared" si="141"/>
        <v>2788.1585086160212</v>
      </c>
      <c r="AJ1885" t="str">
        <f t="shared" si="139"/>
        <v>INSERT INTO TABLA_PRESUPUESTO VALUES ('VSR','96568970-C','14005054-20',2022,'Noviembre',360,'CLP',8408,4899.477085,0,450,98.910235,0,0,0,0,0,28.95417,0,0,142.5,0,0,0,171.45417,0,0,11,'202211','2022-11-01');</v>
      </c>
    </row>
    <row r="1886" spans="1:36" x14ac:dyDescent="0.2">
      <c r="A1886" s="7" t="s">
        <v>117</v>
      </c>
      <c r="B1886" t="s">
        <v>107</v>
      </c>
      <c r="C1886" t="s">
        <v>127</v>
      </c>
      <c r="D1886">
        <v>2022</v>
      </c>
      <c r="E1886" t="s">
        <v>55</v>
      </c>
      <c r="F1886" s="5">
        <v>210</v>
      </c>
      <c r="G1886" t="s">
        <v>119</v>
      </c>
      <c r="H1886" s="5">
        <v>4904.666666666667</v>
      </c>
      <c r="I1886" s="5">
        <v>3257.9965639025836</v>
      </c>
      <c r="J1886" s="5">
        <v>0</v>
      </c>
      <c r="K1886" s="5">
        <v>262.5</v>
      </c>
      <c r="L1886" s="5">
        <v>57.697637359153717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5">
        <v>16.889932783945941</v>
      </c>
      <c r="S1886" s="5">
        <v>0</v>
      </c>
      <c r="T1886" s="5">
        <v>0</v>
      </c>
      <c r="U1886" s="5">
        <v>83.125</v>
      </c>
      <c r="V1886" s="5">
        <v>0</v>
      </c>
      <c r="W1886" s="5">
        <v>0</v>
      </c>
      <c r="X1886" s="5">
        <v>0</v>
      </c>
      <c r="Y1886" s="5">
        <f t="shared" si="140"/>
        <v>100.01493278394594</v>
      </c>
      <c r="Z1886" s="5">
        <v>0</v>
      </c>
      <c r="AA1886" s="5">
        <v>0</v>
      </c>
      <c r="AB1886" s="5">
        <f>VLOOKUP($E1886,Parametros!$B$3:$F$14,2,FALSE)</f>
        <v>11</v>
      </c>
      <c r="AC1886" s="5" t="str">
        <f>VLOOKUP($E1886,Parametros!$B$3:$F$14,4,FALSE)</f>
        <v>202211</v>
      </c>
      <c r="AD1886" s="5" t="str">
        <f>VLOOKUP($E1886,Parametros!$B$3:$F$14,5,FALSE)</f>
        <v>2022-11-01</v>
      </c>
      <c r="AE1886" s="5">
        <v>0</v>
      </c>
      <c r="AF1886" t="s">
        <v>407</v>
      </c>
      <c r="AG1886" t="s">
        <v>408</v>
      </c>
      <c r="AH1886" s="40">
        <f t="shared" si="141"/>
        <v>1226.4575326209838</v>
      </c>
      <c r="AJ1886" t="str">
        <f t="shared" si="139"/>
        <v>INSERT INTO TABLA_PRESUPUESTO VALUES ('VSR','96568970-C','14004702-19',2022,'Noviembre',210,'CLP',4904.666667,3257.996564,0,262.5,57.697637,0,0,0,0,0,16.889933,0,0,83.125,0,0,0,100.014933,0,0,11,'202211','2022-11-01');</v>
      </c>
    </row>
    <row r="1887" spans="1:36" x14ac:dyDescent="0.2">
      <c r="A1887" s="7" t="s">
        <v>117</v>
      </c>
      <c r="B1887" t="s">
        <v>107</v>
      </c>
      <c r="C1887" t="s">
        <v>128</v>
      </c>
      <c r="D1887">
        <v>2022</v>
      </c>
      <c r="E1887" t="s">
        <v>55</v>
      </c>
      <c r="F1887" s="5">
        <v>420</v>
      </c>
      <c r="G1887" t="s">
        <v>119</v>
      </c>
      <c r="H1887" s="5">
        <v>9809.3333333333339</v>
      </c>
      <c r="I1887" s="5">
        <v>6019.3308321931854</v>
      </c>
      <c r="J1887" s="5">
        <v>0</v>
      </c>
      <c r="K1887" s="5">
        <v>525</v>
      </c>
      <c r="L1887" s="5">
        <v>115.39527471830743</v>
      </c>
      <c r="M1887" s="5">
        <v>0</v>
      </c>
      <c r="N1887" s="5">
        <v>0</v>
      </c>
      <c r="O1887" s="5">
        <v>0</v>
      </c>
      <c r="P1887" s="5">
        <v>0</v>
      </c>
      <c r="Q1887" s="5">
        <v>0</v>
      </c>
      <c r="R1887" s="5">
        <v>33.779865567891882</v>
      </c>
      <c r="S1887" s="5">
        <v>0</v>
      </c>
      <c r="T1887" s="5">
        <v>0</v>
      </c>
      <c r="U1887" s="5">
        <v>166.25</v>
      </c>
      <c r="V1887" s="5">
        <v>0</v>
      </c>
      <c r="W1887" s="5">
        <v>0</v>
      </c>
      <c r="X1887" s="5">
        <v>0</v>
      </c>
      <c r="Y1887" s="5">
        <f t="shared" si="140"/>
        <v>200.02986556789187</v>
      </c>
      <c r="Z1887" s="5">
        <v>0</v>
      </c>
      <c r="AA1887" s="5">
        <v>0</v>
      </c>
      <c r="AB1887" s="5">
        <f>VLOOKUP($E1887,Parametros!$B$3:$F$14,2,FALSE)</f>
        <v>11</v>
      </c>
      <c r="AC1887" s="5" t="str">
        <f>VLOOKUP($E1887,Parametros!$B$3:$F$14,4,FALSE)</f>
        <v>202211</v>
      </c>
      <c r="AD1887" s="5" t="str">
        <f>VLOOKUP($E1887,Parametros!$B$3:$F$14,5,FALSE)</f>
        <v>2022-11-01</v>
      </c>
      <c r="AE1887" s="5">
        <v>0</v>
      </c>
      <c r="AF1887" t="s">
        <v>407</v>
      </c>
      <c r="AG1887" t="s">
        <v>408</v>
      </c>
      <c r="AH1887" s="40">
        <f t="shared" si="141"/>
        <v>2949.5773608539494</v>
      </c>
      <c r="AJ1887" t="str">
        <f t="shared" si="139"/>
        <v>INSERT INTO TABLA_PRESUPUESTO VALUES ('VSR','96568970-C','14005055-20',2022,'Noviembre',420,'CLP',9809.333333,6019.330832,0,525,115.395275,0,0,0,0,0,33.779866,0,0,166.25,0,0,0,200.029866,0,0,11,'202211','2022-11-01');</v>
      </c>
    </row>
    <row r="1888" spans="1:36" x14ac:dyDescent="0.2">
      <c r="A1888" s="7" t="s">
        <v>117</v>
      </c>
      <c r="B1888" t="s">
        <v>107</v>
      </c>
      <c r="C1888" t="s">
        <v>129</v>
      </c>
      <c r="D1888">
        <v>2022</v>
      </c>
      <c r="E1888" t="s">
        <v>55</v>
      </c>
      <c r="F1888" s="5">
        <v>150</v>
      </c>
      <c r="G1888" t="s">
        <v>119</v>
      </c>
      <c r="H1888" s="5">
        <v>3503.3333333333335</v>
      </c>
      <c r="I1888" s="5">
        <v>2176.4622361960719</v>
      </c>
      <c r="J1888" s="5">
        <v>0</v>
      </c>
      <c r="K1888" s="5">
        <v>187.5</v>
      </c>
      <c r="L1888" s="5">
        <v>41.212598113681231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5">
        <v>12.064237702818529</v>
      </c>
      <c r="S1888" s="5">
        <v>0</v>
      </c>
      <c r="T1888" s="5">
        <v>0</v>
      </c>
      <c r="U1888" s="5">
        <v>59.375</v>
      </c>
      <c r="V1888" s="5">
        <v>0</v>
      </c>
      <c r="W1888" s="5">
        <v>0</v>
      </c>
      <c r="X1888" s="5">
        <v>0</v>
      </c>
      <c r="Y1888" s="5">
        <f t="shared" si="140"/>
        <v>71.439237702818531</v>
      </c>
      <c r="Z1888" s="5">
        <v>0</v>
      </c>
      <c r="AA1888" s="5">
        <v>0</v>
      </c>
      <c r="AB1888" s="5">
        <f>VLOOKUP($E1888,Parametros!$B$3:$F$14,2,FALSE)</f>
        <v>11</v>
      </c>
      <c r="AC1888" s="5" t="str">
        <f>VLOOKUP($E1888,Parametros!$B$3:$F$14,4,FALSE)</f>
        <v>202211</v>
      </c>
      <c r="AD1888" s="5" t="str">
        <f>VLOOKUP($E1888,Parametros!$B$3:$F$14,5,FALSE)</f>
        <v>2022-11-01</v>
      </c>
      <c r="AE1888" s="5">
        <v>0</v>
      </c>
      <c r="AF1888" t="s">
        <v>407</v>
      </c>
      <c r="AG1888" t="s">
        <v>408</v>
      </c>
      <c r="AH1888" s="40">
        <f t="shared" si="141"/>
        <v>1026.7192613207617</v>
      </c>
      <c r="AJ1888" t="str">
        <f t="shared" si="139"/>
        <v>INSERT INTO TABLA_PRESUPUESTO VALUES ('VSR','96568970-C','14005123-21',2022,'Noviembre',150,'CLP',3503.333333,2176.462236,0,187.5,41.212598,0,0,0,0,0,12.064238,0,0,59.375,0,0,0,71.439238,0,0,11,'202211','2022-11-01');</v>
      </c>
    </row>
    <row r="1889" spans="1:36" x14ac:dyDescent="0.2">
      <c r="A1889" s="7" t="s">
        <v>117</v>
      </c>
      <c r="B1889" t="s">
        <v>107</v>
      </c>
      <c r="C1889" t="s">
        <v>130</v>
      </c>
      <c r="D1889">
        <v>2022</v>
      </c>
      <c r="E1889" t="s">
        <v>55</v>
      </c>
      <c r="F1889" s="5">
        <v>90</v>
      </c>
      <c r="G1889" t="s">
        <v>119</v>
      </c>
      <c r="H1889" s="5">
        <v>5004.125</v>
      </c>
      <c r="I1889" s="5">
        <v>2633.4045008922594</v>
      </c>
      <c r="J1889" s="5">
        <v>0</v>
      </c>
      <c r="K1889" s="5">
        <v>500</v>
      </c>
      <c r="L1889" s="5">
        <v>24.727558868208739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5">
        <v>17.232432015589943</v>
      </c>
      <c r="S1889" s="5">
        <v>0</v>
      </c>
      <c r="T1889" s="5">
        <v>0</v>
      </c>
      <c r="U1889" s="5">
        <v>35.625</v>
      </c>
      <c r="V1889" s="5">
        <v>0</v>
      </c>
      <c r="W1889" s="5">
        <v>0</v>
      </c>
      <c r="X1889" s="5">
        <v>0</v>
      </c>
      <c r="Y1889" s="5">
        <f t="shared" si="140"/>
        <v>52.857432015589943</v>
      </c>
      <c r="Z1889" s="5">
        <v>0</v>
      </c>
      <c r="AA1889" s="5">
        <v>0</v>
      </c>
      <c r="AB1889" s="5">
        <f>VLOOKUP($E1889,Parametros!$B$3:$F$14,2,FALSE)</f>
        <v>11</v>
      </c>
      <c r="AC1889" s="5" t="str">
        <f>VLOOKUP($E1889,Parametros!$B$3:$F$14,4,FALSE)</f>
        <v>202211</v>
      </c>
      <c r="AD1889" s="5" t="str">
        <f>VLOOKUP($E1889,Parametros!$B$3:$F$14,5,FALSE)</f>
        <v>2022-11-01</v>
      </c>
      <c r="AE1889" s="5">
        <v>0</v>
      </c>
      <c r="AF1889" t="s">
        <v>407</v>
      </c>
      <c r="AG1889" t="s">
        <v>408</v>
      </c>
      <c r="AH1889" s="40">
        <f t="shared" si="141"/>
        <v>1793.135508223942</v>
      </c>
      <c r="AJ1889" t="str">
        <f t="shared" si="139"/>
        <v>INSERT INTO TABLA_PRESUPUESTO VALUES ('VSR','96568970-C','14005078-18',2022,'Noviembre',90,'CLP',5004.125,2633.404501,0,500,24.727559,0,0,0,0,0,17.232432,0,0,35.625,0,0,0,52.857432,0,0,11,'202211','2022-11-01');</v>
      </c>
    </row>
    <row r="1890" spans="1:36" x14ac:dyDescent="0.2">
      <c r="A1890" s="7" t="s">
        <v>117</v>
      </c>
      <c r="B1890" t="s">
        <v>107</v>
      </c>
      <c r="C1890" t="s">
        <v>131</v>
      </c>
      <c r="D1890">
        <v>2022</v>
      </c>
      <c r="E1890" t="s">
        <v>55</v>
      </c>
      <c r="F1890" s="5">
        <v>90</v>
      </c>
      <c r="G1890" t="s">
        <v>119</v>
      </c>
      <c r="H1890" s="5">
        <v>5004.125</v>
      </c>
      <c r="I1890" s="5">
        <v>3249.5317732326193</v>
      </c>
      <c r="J1890" s="5">
        <v>0</v>
      </c>
      <c r="K1890" s="5">
        <v>500</v>
      </c>
      <c r="L1890" s="5">
        <v>24.727558868208739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5">
        <v>17.232432015589943</v>
      </c>
      <c r="S1890" s="5">
        <v>0</v>
      </c>
      <c r="T1890" s="5">
        <v>0</v>
      </c>
      <c r="U1890" s="5">
        <v>35.625</v>
      </c>
      <c r="V1890" s="5">
        <v>0</v>
      </c>
      <c r="W1890" s="5">
        <v>0</v>
      </c>
      <c r="X1890" s="5">
        <v>0</v>
      </c>
      <c r="Y1890" s="5">
        <f t="shared" si="140"/>
        <v>52.857432015589943</v>
      </c>
      <c r="Z1890" s="5">
        <v>0</v>
      </c>
      <c r="AA1890" s="5">
        <v>0</v>
      </c>
      <c r="AB1890" s="5">
        <f>VLOOKUP($E1890,Parametros!$B$3:$F$14,2,FALSE)</f>
        <v>11</v>
      </c>
      <c r="AC1890" s="5" t="str">
        <f>VLOOKUP($E1890,Parametros!$B$3:$F$14,4,FALSE)</f>
        <v>202211</v>
      </c>
      <c r="AD1890" s="5" t="str">
        <f>VLOOKUP($E1890,Parametros!$B$3:$F$14,5,FALSE)</f>
        <v>2022-11-01</v>
      </c>
      <c r="AE1890" s="5">
        <v>0</v>
      </c>
      <c r="AF1890" t="s">
        <v>407</v>
      </c>
      <c r="AG1890" t="s">
        <v>408</v>
      </c>
      <c r="AH1890" s="40">
        <f t="shared" si="141"/>
        <v>1177.0082358835821</v>
      </c>
      <c r="AJ1890" t="str">
        <f t="shared" si="139"/>
        <v>INSERT INTO TABLA_PRESUPUESTO VALUES ('VSR','96568970-C','14005076-18',2022,'Noviembre',90,'CLP',5004.125,3249.531773,0,500,24.727559,0,0,0,0,0,17.232432,0,0,35.625,0,0,0,52.857432,0,0,11,'202211','2022-11-01');</v>
      </c>
    </row>
    <row r="1891" spans="1:36" x14ac:dyDescent="0.2">
      <c r="A1891" s="7" t="s">
        <v>117</v>
      </c>
      <c r="B1891" t="s">
        <v>107</v>
      </c>
      <c r="C1891" t="s">
        <v>132</v>
      </c>
      <c r="D1891">
        <v>2022</v>
      </c>
      <c r="E1891" t="s">
        <v>55</v>
      </c>
      <c r="F1891" s="5">
        <v>90</v>
      </c>
      <c r="G1891" t="s">
        <v>119</v>
      </c>
      <c r="H1891" s="5">
        <v>5004.125</v>
      </c>
      <c r="I1891" s="5">
        <v>2930.6914022434553</v>
      </c>
      <c r="J1891" s="5">
        <v>0</v>
      </c>
      <c r="K1891" s="5">
        <v>500</v>
      </c>
      <c r="L1891" s="5">
        <v>24.727558868208739</v>
      </c>
      <c r="M1891" s="5">
        <v>0</v>
      </c>
      <c r="N1891" s="5">
        <v>0</v>
      </c>
      <c r="O1891" s="5">
        <v>0</v>
      </c>
      <c r="P1891" s="5">
        <v>0</v>
      </c>
      <c r="Q1891" s="5">
        <v>0</v>
      </c>
      <c r="R1891" s="5">
        <v>17.232432015589943</v>
      </c>
      <c r="S1891" s="5">
        <v>0</v>
      </c>
      <c r="T1891" s="5">
        <v>0</v>
      </c>
      <c r="U1891" s="5">
        <v>35.625</v>
      </c>
      <c r="V1891" s="5">
        <v>0</v>
      </c>
      <c r="W1891" s="5">
        <v>0</v>
      </c>
      <c r="X1891" s="5">
        <v>0</v>
      </c>
      <c r="Y1891" s="5">
        <f t="shared" si="140"/>
        <v>52.857432015589943</v>
      </c>
      <c r="Z1891" s="5">
        <v>0</v>
      </c>
      <c r="AA1891" s="5">
        <v>0</v>
      </c>
      <c r="AB1891" s="5">
        <f>VLOOKUP($E1891,Parametros!$B$3:$F$14,2,FALSE)</f>
        <v>11</v>
      </c>
      <c r="AC1891" s="5" t="str">
        <f>VLOOKUP($E1891,Parametros!$B$3:$F$14,4,FALSE)</f>
        <v>202211</v>
      </c>
      <c r="AD1891" s="5" t="str">
        <f>VLOOKUP($E1891,Parametros!$B$3:$F$14,5,FALSE)</f>
        <v>2022-11-01</v>
      </c>
      <c r="AE1891" s="5">
        <v>0</v>
      </c>
      <c r="AF1891" t="s">
        <v>407</v>
      </c>
      <c r="AG1891" t="s">
        <v>408</v>
      </c>
      <c r="AH1891" s="40">
        <f t="shared" si="141"/>
        <v>1495.8486068727461</v>
      </c>
      <c r="AJ1891" t="str">
        <f t="shared" si="139"/>
        <v>INSERT INTO TABLA_PRESUPUESTO VALUES ('VSR','96568970-C','14005075-18',2022,'Noviembre',90,'CLP',5004.125,2930.691402,0,500,24.727559,0,0,0,0,0,17.232432,0,0,35.625,0,0,0,52.857432,0,0,11,'202211','2022-11-01');</v>
      </c>
    </row>
    <row r="1892" spans="1:36" x14ac:dyDescent="0.2">
      <c r="A1892" s="7" t="s">
        <v>117</v>
      </c>
      <c r="B1892" t="s">
        <v>83</v>
      </c>
      <c r="C1892" t="s">
        <v>133</v>
      </c>
      <c r="D1892">
        <v>2022</v>
      </c>
      <c r="E1892" t="s">
        <v>55</v>
      </c>
      <c r="F1892" s="5">
        <v>45</v>
      </c>
      <c r="G1892" t="s">
        <v>134</v>
      </c>
      <c r="H1892" s="5">
        <v>7200</v>
      </c>
      <c r="I1892" s="5">
        <v>3282.3525471036237</v>
      </c>
      <c r="J1892" s="5">
        <v>0</v>
      </c>
      <c r="K1892" s="5">
        <v>0</v>
      </c>
      <c r="L1892" s="5">
        <v>12.363779434104369</v>
      </c>
      <c r="M1892" s="5">
        <v>42.393000000000001</v>
      </c>
      <c r="N1892" s="5">
        <v>24.18995243757432</v>
      </c>
      <c r="O1892" s="5">
        <v>32.327586206896555</v>
      </c>
      <c r="P1892" s="5">
        <v>3.0952734839476812</v>
      </c>
      <c r="Q1892" s="5">
        <v>24.794246848799258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f t="shared" si="140"/>
        <v>164.84102341766595</v>
      </c>
      <c r="Z1892" s="5">
        <v>38.040964440448143</v>
      </c>
      <c r="AA1892" s="5">
        <v>0</v>
      </c>
      <c r="AB1892" s="5">
        <f>VLOOKUP($E1892,Parametros!$B$3:$F$14,2,FALSE)</f>
        <v>11</v>
      </c>
      <c r="AC1892" s="5" t="str">
        <f>VLOOKUP($E1892,Parametros!$B$3:$F$14,4,FALSE)</f>
        <v>202211</v>
      </c>
      <c r="AD1892" s="5" t="str">
        <f>VLOOKUP($E1892,Parametros!$B$3:$F$14,5,FALSE)</f>
        <v>2022-11-01</v>
      </c>
      <c r="AE1892" s="5">
        <v>0</v>
      </c>
      <c r="AF1892" t="s">
        <v>409</v>
      </c>
      <c r="AG1892" t="s">
        <v>410</v>
      </c>
      <c r="AH1892" s="40">
        <f t="shared" si="141"/>
        <v>3740.4426500446061</v>
      </c>
      <c r="AJ1892" t="str">
        <f t="shared" si="139"/>
        <v>INSERT INTO TABLA_PRESUPUESTO VALUES ('VSR','80152-C','14004807-18',2022,'Noviembre',45,'USD',7200,3282.352547,0,0,12.363779,42.393,24.189952,32.327586,3.095273,24.794247,0,0,0,0,0,0,0,164.841023,38.040964,0,11,'202211','2022-11-01');</v>
      </c>
    </row>
    <row r="1893" spans="1:36" x14ac:dyDescent="0.2">
      <c r="A1893" s="7" t="s">
        <v>117</v>
      </c>
      <c r="B1893" t="s">
        <v>83</v>
      </c>
      <c r="C1893" t="s">
        <v>135</v>
      </c>
      <c r="D1893">
        <v>2022</v>
      </c>
      <c r="E1893" t="s">
        <v>55</v>
      </c>
      <c r="F1893" s="5">
        <v>30</v>
      </c>
      <c r="G1893" t="s">
        <v>134</v>
      </c>
      <c r="H1893" s="5">
        <v>3600</v>
      </c>
      <c r="I1893" s="5">
        <v>2607.3094067733746</v>
      </c>
      <c r="J1893" s="5">
        <v>0</v>
      </c>
      <c r="K1893" s="5">
        <v>0</v>
      </c>
      <c r="L1893" s="5">
        <v>8.2425196227362463</v>
      </c>
      <c r="M1893" s="5">
        <v>28.261999999999997</v>
      </c>
      <c r="N1893" s="5">
        <v>16.126634958382876</v>
      </c>
      <c r="O1893" s="5">
        <v>21.551724137931036</v>
      </c>
      <c r="P1893" s="5">
        <v>2.0635156559651211</v>
      </c>
      <c r="Q1893" s="5">
        <v>12.397123424399629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f t="shared" si="140"/>
        <v>105.76164113697742</v>
      </c>
      <c r="Z1893" s="5">
        <v>25.360642960298758</v>
      </c>
      <c r="AA1893" s="5">
        <v>0</v>
      </c>
      <c r="AB1893" s="5">
        <f>VLOOKUP($E1893,Parametros!$B$3:$F$14,2,FALSE)</f>
        <v>11</v>
      </c>
      <c r="AC1893" s="5" t="str">
        <f>VLOOKUP($E1893,Parametros!$B$3:$F$14,4,FALSE)</f>
        <v>202211</v>
      </c>
      <c r="AD1893" s="5" t="str">
        <f>VLOOKUP($E1893,Parametros!$B$3:$F$14,5,FALSE)</f>
        <v>2022-11-01</v>
      </c>
      <c r="AE1893" s="5">
        <v>0</v>
      </c>
      <c r="AF1893" t="s">
        <v>409</v>
      </c>
      <c r="AG1893" t="s">
        <v>410</v>
      </c>
      <c r="AH1893" s="40">
        <f t="shared" si="141"/>
        <v>878.68643246691136</v>
      </c>
      <c r="AJ1893" t="str">
        <f t="shared" si="139"/>
        <v>INSERT INTO TABLA_PRESUPUESTO VALUES ('VSR','80152-C','14004877-18',2022,'Noviembre',30,'USD',3600,2607.309407,0,0,8.24252,28.262,16.126635,21.551724,2.063516,12.397123,0,0,0,0,0,0,0,105.761641,25.360643,0,11,'202211','2022-11-01');</v>
      </c>
    </row>
    <row r="1894" spans="1:36" x14ac:dyDescent="0.2">
      <c r="A1894" s="7" t="s">
        <v>117</v>
      </c>
      <c r="B1894" t="s">
        <v>83</v>
      </c>
      <c r="C1894" t="s">
        <v>139</v>
      </c>
      <c r="D1894">
        <v>2022</v>
      </c>
      <c r="E1894" t="s">
        <v>55</v>
      </c>
      <c r="F1894" s="5">
        <v>30</v>
      </c>
      <c r="G1894" t="s">
        <v>134</v>
      </c>
      <c r="H1894" s="5">
        <v>1020</v>
      </c>
      <c r="I1894" s="5">
        <v>594.88356518898195</v>
      </c>
      <c r="J1894" s="5">
        <v>0</v>
      </c>
      <c r="K1894" s="5">
        <v>0</v>
      </c>
      <c r="L1894" s="5">
        <v>8.2425196227362463</v>
      </c>
      <c r="M1894" s="5">
        <v>28.261999999999997</v>
      </c>
      <c r="N1894" s="5">
        <v>16.126634958382876</v>
      </c>
      <c r="O1894" s="5">
        <v>21.551724137931036</v>
      </c>
      <c r="P1894" s="5">
        <v>2.0635156559651211</v>
      </c>
      <c r="Q1894" s="5">
        <v>3.512518303579895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f t="shared" si="140"/>
        <v>96.877036016157689</v>
      </c>
      <c r="Z1894" s="5">
        <v>25.360642960298758</v>
      </c>
      <c r="AA1894" s="5">
        <v>0</v>
      </c>
      <c r="AB1894" s="5">
        <f>VLOOKUP($E1894,Parametros!$B$3:$F$14,2,FALSE)</f>
        <v>11</v>
      </c>
      <c r="AC1894" s="5" t="str">
        <f>VLOOKUP($E1894,Parametros!$B$3:$F$14,4,FALSE)</f>
        <v>202211</v>
      </c>
      <c r="AD1894" s="5" t="str">
        <f>VLOOKUP($E1894,Parametros!$B$3:$F$14,5,FALSE)</f>
        <v>2022-11-01</v>
      </c>
      <c r="AE1894" s="5">
        <v>0</v>
      </c>
      <c r="AF1894" t="s">
        <v>409</v>
      </c>
      <c r="AG1894" t="s">
        <v>410</v>
      </c>
      <c r="AH1894" s="40">
        <f t="shared" si="141"/>
        <v>319.99687917212412</v>
      </c>
      <c r="AJ1894" t="str">
        <f t="shared" si="139"/>
        <v>INSERT INTO TABLA_PRESUPUESTO VALUES ('VSR','80152-C','14004966-20',2022,'Noviembre',30,'USD',1020,594.883565,0,0,8.24252,28.262,16.126635,21.551724,2.063516,3.512518,0,0,0,0,0,0,0,96.877036,25.360643,0,11,'202211','2022-11-01');</v>
      </c>
    </row>
    <row r="1895" spans="1:36" x14ac:dyDescent="0.2">
      <c r="A1895" s="7" t="s">
        <v>117</v>
      </c>
      <c r="B1895" t="s">
        <v>83</v>
      </c>
      <c r="C1895" t="s">
        <v>141</v>
      </c>
      <c r="D1895">
        <v>2022</v>
      </c>
      <c r="E1895" t="s">
        <v>55</v>
      </c>
      <c r="F1895" s="5">
        <v>15</v>
      </c>
      <c r="G1895" t="s">
        <v>134</v>
      </c>
      <c r="H1895" s="5">
        <v>510</v>
      </c>
      <c r="I1895" s="5">
        <v>273.95816557831745</v>
      </c>
      <c r="J1895" s="5">
        <v>0</v>
      </c>
      <c r="K1895" s="5">
        <v>0</v>
      </c>
      <c r="L1895" s="5">
        <v>4.1212598113681231</v>
      </c>
      <c r="M1895" s="5">
        <v>14.130999999999998</v>
      </c>
      <c r="N1895" s="5">
        <v>8.0633174791914382</v>
      </c>
      <c r="O1895" s="5">
        <v>10.775862068965518</v>
      </c>
      <c r="P1895" s="5">
        <v>1.0317578279825605</v>
      </c>
      <c r="Q1895" s="5">
        <v>1.7562591517899475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f t="shared" si="140"/>
        <v>48.438518008078844</v>
      </c>
      <c r="Z1895" s="5">
        <v>12.680321480149379</v>
      </c>
      <c r="AA1895" s="5">
        <v>0</v>
      </c>
      <c r="AB1895" s="5">
        <f>VLOOKUP($E1895,Parametros!$B$3:$F$14,2,FALSE)</f>
        <v>11</v>
      </c>
      <c r="AC1895" s="5" t="str">
        <f>VLOOKUP($E1895,Parametros!$B$3:$F$14,4,FALSE)</f>
        <v>202211</v>
      </c>
      <c r="AD1895" s="5" t="str">
        <f>VLOOKUP($E1895,Parametros!$B$3:$F$14,5,FALSE)</f>
        <v>2022-11-01</v>
      </c>
      <c r="AE1895" s="5">
        <v>0</v>
      </c>
      <c r="AF1895" t="s">
        <v>409</v>
      </c>
      <c r="AG1895" t="s">
        <v>410</v>
      </c>
      <c r="AH1895" s="40">
        <f t="shared" si="141"/>
        <v>183.48205660223559</v>
      </c>
      <c r="AJ1895" t="str">
        <f t="shared" si="139"/>
        <v>INSERT INTO TABLA_PRESUPUESTO VALUES ('VSR','80152-C','14004801-19',2022,'Noviembre',15,'USD',510,273.958166,0,0,4.12126,14.131,8.063317,10.775862,1.031758,1.756259,0,0,0,0,0,0,0,48.438518,12.680321,0,11,'202211','2022-11-01');</v>
      </c>
    </row>
    <row r="1896" spans="1:36" x14ac:dyDescent="0.2">
      <c r="A1896" s="7" t="s">
        <v>117</v>
      </c>
      <c r="B1896" t="s">
        <v>83</v>
      </c>
      <c r="C1896" t="s">
        <v>142</v>
      </c>
      <c r="D1896">
        <v>2022</v>
      </c>
      <c r="E1896" t="s">
        <v>55</v>
      </c>
      <c r="F1896" s="5">
        <v>30</v>
      </c>
      <c r="G1896" t="s">
        <v>134</v>
      </c>
      <c r="H1896" s="5">
        <v>750</v>
      </c>
      <c r="I1896" s="5">
        <v>473.44788254059347</v>
      </c>
      <c r="J1896" s="5">
        <v>0</v>
      </c>
      <c r="K1896" s="5">
        <v>0</v>
      </c>
      <c r="L1896" s="5">
        <v>8.2425196227362463</v>
      </c>
      <c r="M1896" s="5">
        <v>28.261999999999997</v>
      </c>
      <c r="N1896" s="5">
        <v>16.126634958382876</v>
      </c>
      <c r="O1896" s="5">
        <v>21.551724137931036</v>
      </c>
      <c r="P1896" s="5">
        <v>2.0635156559651211</v>
      </c>
      <c r="Q1896" s="5">
        <v>2.5827340467499229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f t="shared" si="140"/>
        <v>95.947251759327713</v>
      </c>
      <c r="Z1896" s="5">
        <v>25.360642960298758</v>
      </c>
      <c r="AA1896" s="5">
        <v>0</v>
      </c>
      <c r="AB1896" s="5">
        <f>VLOOKUP($E1896,Parametros!$B$3:$F$14,2,FALSE)</f>
        <v>11</v>
      </c>
      <c r="AC1896" s="5" t="str">
        <f>VLOOKUP($E1896,Parametros!$B$3:$F$14,4,FALSE)</f>
        <v>202211</v>
      </c>
      <c r="AD1896" s="5" t="str">
        <f>VLOOKUP($E1896,Parametros!$B$3:$F$14,5,FALSE)</f>
        <v>2022-11-01</v>
      </c>
      <c r="AE1896" s="5">
        <v>0</v>
      </c>
      <c r="AF1896" t="s">
        <v>409</v>
      </c>
      <c r="AG1896" t="s">
        <v>410</v>
      </c>
      <c r="AH1896" s="40">
        <f t="shared" si="141"/>
        <v>172.36234607734249</v>
      </c>
      <c r="AJ1896" t="str">
        <f t="shared" si="139"/>
        <v>INSERT INTO TABLA_PRESUPUESTO VALUES ('VSR','80152-C','14004971-20',2022,'Noviembre',30,'USD',750,473.447883,0,0,8.24252,28.262,16.126635,21.551724,2.063516,2.582734,0,0,0,0,0,0,0,95.947252,25.360643,0,11,'202211','2022-11-01');</v>
      </c>
    </row>
    <row r="1897" spans="1:36" x14ac:dyDescent="0.2">
      <c r="A1897" s="7" t="s">
        <v>117</v>
      </c>
      <c r="B1897" t="s">
        <v>83</v>
      </c>
      <c r="C1897" t="s">
        <v>143</v>
      </c>
      <c r="D1897">
        <v>2022</v>
      </c>
      <c r="E1897" t="s">
        <v>55</v>
      </c>
      <c r="F1897" s="5">
        <v>30</v>
      </c>
      <c r="G1897" t="s">
        <v>134</v>
      </c>
      <c r="H1897" s="5">
        <v>1500</v>
      </c>
      <c r="I1897" s="5">
        <v>559.59207492191615</v>
      </c>
      <c r="J1897" s="5">
        <v>0</v>
      </c>
      <c r="K1897" s="5">
        <v>225</v>
      </c>
      <c r="L1897" s="5">
        <v>8.2425196227362463</v>
      </c>
      <c r="M1897" s="5">
        <v>28.261999999999997</v>
      </c>
      <c r="N1897" s="5">
        <v>16.126634958382876</v>
      </c>
      <c r="O1897" s="5">
        <v>21.551724137931036</v>
      </c>
      <c r="P1897" s="5">
        <v>2.0635156559651211</v>
      </c>
      <c r="Q1897" s="5">
        <v>5.1654680934998458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f t="shared" si="140"/>
        <v>98.529985806077633</v>
      </c>
      <c r="Z1897" s="5">
        <v>25.360642960298758</v>
      </c>
      <c r="AA1897" s="5">
        <v>0</v>
      </c>
      <c r="AB1897" s="5">
        <f>VLOOKUP($E1897,Parametros!$B$3:$F$14,2,FALSE)</f>
        <v>11</v>
      </c>
      <c r="AC1897" s="5" t="str">
        <f>VLOOKUP($E1897,Parametros!$B$3:$F$14,4,FALSE)</f>
        <v>202211</v>
      </c>
      <c r="AD1897" s="5" t="str">
        <f>VLOOKUP($E1897,Parametros!$B$3:$F$14,5,FALSE)</f>
        <v>2022-11-01</v>
      </c>
      <c r="AE1897" s="5">
        <v>0</v>
      </c>
      <c r="AF1897" t="s">
        <v>409</v>
      </c>
      <c r="AG1897" t="s">
        <v>410</v>
      </c>
      <c r="AH1897" s="40">
        <f t="shared" si="141"/>
        <v>608.63541964927003</v>
      </c>
      <c r="AJ1897" t="str">
        <f t="shared" si="139"/>
        <v>INSERT INTO TABLA_PRESUPUESTO VALUES ('VSR','80152-C','14005004-19',2022,'Noviembre',30,'USD',1500,559.592075,0,225,8.24252,28.262,16.126635,21.551724,2.063516,5.165468,0,0,0,0,0,0,0,98.529986,25.360643,0,11,'202211','2022-11-01');</v>
      </c>
    </row>
    <row r="1898" spans="1:36" x14ac:dyDescent="0.2">
      <c r="A1898" s="7" t="s">
        <v>117</v>
      </c>
      <c r="B1898" t="s">
        <v>83</v>
      </c>
      <c r="C1898" t="s">
        <v>144</v>
      </c>
      <c r="D1898">
        <v>2022</v>
      </c>
      <c r="E1898" t="s">
        <v>55</v>
      </c>
      <c r="F1898" s="5">
        <v>45</v>
      </c>
      <c r="G1898" t="s">
        <v>134</v>
      </c>
      <c r="H1898" s="5">
        <v>4320</v>
      </c>
      <c r="I1898" s="5">
        <v>4408.9276803254661</v>
      </c>
      <c r="J1898" s="5">
        <v>0</v>
      </c>
      <c r="K1898" s="5">
        <v>0</v>
      </c>
      <c r="L1898" s="5">
        <v>12.363779434104369</v>
      </c>
      <c r="M1898" s="5">
        <v>42.393000000000001</v>
      </c>
      <c r="N1898" s="5">
        <v>24.18995243757432</v>
      </c>
      <c r="O1898" s="5">
        <v>32.327586206896555</v>
      </c>
      <c r="P1898" s="5">
        <v>3.0952734839476812</v>
      </c>
      <c r="Q1898" s="5">
        <v>14.876548109279556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f t="shared" si="140"/>
        <v>154.92332467814626</v>
      </c>
      <c r="Z1898" s="5">
        <v>38.040964440448143</v>
      </c>
      <c r="AA1898" s="5">
        <v>0</v>
      </c>
      <c r="AB1898" s="5">
        <f>VLOOKUP($E1898,Parametros!$B$3:$F$14,2,FALSE)</f>
        <v>11</v>
      </c>
      <c r="AC1898" s="5" t="str">
        <f>VLOOKUP($E1898,Parametros!$B$3:$F$14,4,FALSE)</f>
        <v>202211</v>
      </c>
      <c r="AD1898" s="5" t="str">
        <f>VLOOKUP($E1898,Parametros!$B$3:$F$14,5,FALSE)</f>
        <v>2022-11-01</v>
      </c>
      <c r="AE1898" s="5">
        <v>0</v>
      </c>
      <c r="AF1898" t="s">
        <v>409</v>
      </c>
      <c r="AG1898" t="s">
        <v>410</v>
      </c>
      <c r="AH1898" s="40">
        <f t="shared" si="141"/>
        <v>-256.2147844377169</v>
      </c>
      <c r="AJ1898" t="str">
        <f t="shared" si="139"/>
        <v>INSERT INTO TABLA_PRESUPUESTO VALUES ('VSR','80152-C','14004879-18',2022,'Noviembre',45,'USD',4320,4408.92768,0,0,12.363779,42.393,24.189952,32.327586,3.095273,14.876548,0,0,0,0,0,0,0,154.923325,38.040964,0,11,'202211','2022-11-01');</v>
      </c>
    </row>
    <row r="1899" spans="1:36" x14ac:dyDescent="0.2">
      <c r="A1899" s="7" t="s">
        <v>117</v>
      </c>
      <c r="B1899" t="s">
        <v>83</v>
      </c>
      <c r="C1899" t="s">
        <v>145</v>
      </c>
      <c r="D1899">
        <v>2022</v>
      </c>
      <c r="E1899" t="s">
        <v>55</v>
      </c>
      <c r="F1899" s="5">
        <v>33</v>
      </c>
      <c r="G1899" t="s">
        <v>134</v>
      </c>
      <c r="H1899" s="5">
        <v>2640</v>
      </c>
      <c r="I1899" s="5">
        <v>818.16316473530105</v>
      </c>
      <c r="J1899" s="5">
        <v>0</v>
      </c>
      <c r="K1899" s="5">
        <v>660</v>
      </c>
      <c r="L1899" s="5">
        <v>9.0667715850098709</v>
      </c>
      <c r="M1899" s="5">
        <v>31.088199999999997</v>
      </c>
      <c r="N1899" s="5">
        <v>17.739298454221167</v>
      </c>
      <c r="O1899" s="5">
        <v>23.706896551724139</v>
      </c>
      <c r="P1899" s="5">
        <v>2.2698672215616327</v>
      </c>
      <c r="Q1899" s="5">
        <v>9.0912238445597282</v>
      </c>
      <c r="R1899" s="5">
        <v>0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f t="shared" si="140"/>
        <v>111.79219332839531</v>
      </c>
      <c r="Z1899" s="5">
        <v>27.896707256328639</v>
      </c>
      <c r="AA1899" s="5">
        <v>0</v>
      </c>
      <c r="AB1899" s="5">
        <f>VLOOKUP($E1899,Parametros!$B$3:$F$14,2,FALSE)</f>
        <v>11</v>
      </c>
      <c r="AC1899" s="5" t="str">
        <f>VLOOKUP($E1899,Parametros!$B$3:$F$14,4,FALSE)</f>
        <v>202211</v>
      </c>
      <c r="AD1899" s="5" t="str">
        <f>VLOOKUP($E1899,Parametros!$B$3:$F$14,5,FALSE)</f>
        <v>2022-11-01</v>
      </c>
      <c r="AE1899" s="5">
        <v>0</v>
      </c>
      <c r="AF1899" t="s">
        <v>409</v>
      </c>
      <c r="AG1899" t="s">
        <v>410</v>
      </c>
      <c r="AH1899" s="40">
        <f t="shared" si="141"/>
        <v>1040.9778703512939</v>
      </c>
      <c r="AJ1899" t="str">
        <f t="shared" si="139"/>
        <v>INSERT INTO TABLA_PRESUPUESTO VALUES ('VSR','80152-C','14004952-20',2022,'Noviembre',33,'USD',2640,818.163165,0,660,9.066772,31.0882,17.739298,23.706897,2.269867,9.091224,0,0,0,0,0,0,0,111.792193,27.896707,0,11,'202211','2022-11-01');</v>
      </c>
    </row>
    <row r="1900" spans="1:36" x14ac:dyDescent="0.2">
      <c r="A1900" s="7" t="s">
        <v>117</v>
      </c>
      <c r="B1900" t="s">
        <v>83</v>
      </c>
      <c r="C1900" t="s">
        <v>146</v>
      </c>
      <c r="D1900">
        <v>2022</v>
      </c>
      <c r="E1900" t="s">
        <v>55</v>
      </c>
      <c r="F1900" s="5">
        <v>33</v>
      </c>
      <c r="G1900" t="s">
        <v>134</v>
      </c>
      <c r="H1900" s="5">
        <v>2640</v>
      </c>
      <c r="I1900" s="5">
        <v>663.90354601808576</v>
      </c>
      <c r="J1900" s="5">
        <v>0</v>
      </c>
      <c r="K1900" s="5">
        <v>330</v>
      </c>
      <c r="L1900" s="5">
        <v>9.0667715850098709</v>
      </c>
      <c r="M1900" s="5">
        <v>31.088199999999997</v>
      </c>
      <c r="N1900" s="5">
        <v>17.739298454221167</v>
      </c>
      <c r="O1900" s="5">
        <v>23.706896551724139</v>
      </c>
      <c r="P1900" s="5">
        <v>2.2698672215616327</v>
      </c>
      <c r="Q1900" s="5">
        <v>9.0912238445597282</v>
      </c>
      <c r="R1900" s="5">
        <v>0</v>
      </c>
      <c r="S1900" s="5">
        <v>0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f t="shared" si="140"/>
        <v>111.79219332839531</v>
      </c>
      <c r="Z1900" s="5">
        <v>27.896707256328639</v>
      </c>
      <c r="AA1900" s="5">
        <v>0</v>
      </c>
      <c r="AB1900" s="5">
        <f>VLOOKUP($E1900,Parametros!$B$3:$F$14,2,FALSE)</f>
        <v>11</v>
      </c>
      <c r="AC1900" s="5" t="str">
        <f>VLOOKUP($E1900,Parametros!$B$3:$F$14,4,FALSE)</f>
        <v>202211</v>
      </c>
      <c r="AD1900" s="5" t="str">
        <f>VLOOKUP($E1900,Parametros!$B$3:$F$14,5,FALSE)</f>
        <v>2022-11-01</v>
      </c>
      <c r="AE1900" s="5">
        <v>0</v>
      </c>
      <c r="AF1900" t="s">
        <v>409</v>
      </c>
      <c r="AG1900" t="s">
        <v>410</v>
      </c>
      <c r="AH1900" s="40">
        <f t="shared" si="141"/>
        <v>1525.2374890685091</v>
      </c>
      <c r="AJ1900" t="str">
        <f t="shared" si="139"/>
        <v>INSERT INTO TABLA_PRESUPUESTO VALUES ('VSR','80152-C','14004810-18',2022,'Noviembre',33,'USD',2640,663.903546,0,330,9.066772,31.0882,17.739298,23.706897,2.269867,9.091224,0,0,0,0,0,0,0,111.792193,27.896707,0,11,'202211','2022-11-01');</v>
      </c>
    </row>
    <row r="1901" spans="1:36" x14ac:dyDescent="0.2">
      <c r="A1901" s="7" t="s">
        <v>117</v>
      </c>
      <c r="B1901" t="s">
        <v>83</v>
      </c>
      <c r="C1901" t="s">
        <v>147</v>
      </c>
      <c r="D1901">
        <v>2022</v>
      </c>
      <c r="E1901" t="s">
        <v>55</v>
      </c>
      <c r="F1901" s="5">
        <v>45</v>
      </c>
      <c r="G1901" t="s">
        <v>134</v>
      </c>
      <c r="H1901" s="5">
        <v>1620</v>
      </c>
      <c r="I1901" s="5">
        <v>1176.0014183385356</v>
      </c>
      <c r="J1901" s="5">
        <v>0</v>
      </c>
      <c r="K1901" s="5">
        <v>270</v>
      </c>
      <c r="L1901" s="5">
        <v>0</v>
      </c>
      <c r="M1901" s="5">
        <v>42.393000000000001</v>
      </c>
      <c r="N1901" s="5">
        <v>24.18995243757432</v>
      </c>
      <c r="O1901" s="5">
        <v>32.327586206896555</v>
      </c>
      <c r="P1901" s="5">
        <v>3.0952734839476812</v>
      </c>
      <c r="Q1901" s="5">
        <v>5.5787055409798336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f t="shared" si="140"/>
        <v>145.62548210984653</v>
      </c>
      <c r="Z1901" s="5">
        <v>38.040964440448143</v>
      </c>
      <c r="AA1901" s="5">
        <v>0</v>
      </c>
      <c r="AB1901" s="5">
        <f>VLOOKUP($E1901,Parametros!$B$3:$F$14,2,FALSE)</f>
        <v>11</v>
      </c>
      <c r="AC1901" s="5" t="str">
        <f>VLOOKUP($E1901,Parametros!$B$3:$F$14,4,FALSE)</f>
        <v>202211</v>
      </c>
      <c r="AD1901" s="5" t="str">
        <f>VLOOKUP($E1901,Parametros!$B$3:$F$14,5,FALSE)</f>
        <v>2022-11-01</v>
      </c>
      <c r="AE1901" s="5">
        <v>1.1368683772161603E-13</v>
      </c>
      <c r="AF1901" t="s">
        <v>409</v>
      </c>
      <c r="AG1901" t="s">
        <v>410</v>
      </c>
      <c r="AH1901" s="40">
        <f t="shared" si="141"/>
        <v>28.373099551617933</v>
      </c>
      <c r="AJ1901" t="str">
        <f t="shared" si="139"/>
        <v>INSERT INTO TABLA_PRESUPUESTO VALUES ('VSR','80152-C','14004949-19',2022,'Noviembre',45,'USD',1620,1176.001418,0,270,0,42.393,24.189952,32.327586,3.095273,5.578706,0,0,0,0,0,0,0,145.625482,38.040964,0,11,'202211','2022-11-01');</v>
      </c>
    </row>
    <row r="1902" spans="1:36" x14ac:dyDescent="0.2">
      <c r="A1902" s="7" t="s">
        <v>117</v>
      </c>
      <c r="B1902" t="s">
        <v>83</v>
      </c>
      <c r="C1902" t="s">
        <v>148</v>
      </c>
      <c r="D1902">
        <v>2022</v>
      </c>
      <c r="E1902" t="s">
        <v>55</v>
      </c>
      <c r="F1902" s="5">
        <v>33</v>
      </c>
      <c r="G1902" t="s">
        <v>134</v>
      </c>
      <c r="H1902" s="5">
        <v>1815</v>
      </c>
      <c r="I1902" s="5">
        <v>699.89303816382971</v>
      </c>
      <c r="J1902" s="5">
        <v>0</v>
      </c>
      <c r="K1902" s="5">
        <v>495</v>
      </c>
      <c r="L1902" s="5">
        <v>0</v>
      </c>
      <c r="M1902" s="5">
        <v>31.088199999999997</v>
      </c>
      <c r="N1902" s="5">
        <v>17.739298454221167</v>
      </c>
      <c r="O1902" s="5">
        <v>23.706896551724139</v>
      </c>
      <c r="P1902" s="5">
        <v>2.2698672215616327</v>
      </c>
      <c r="Q1902" s="5">
        <v>6.2502163931348127</v>
      </c>
      <c r="R1902" s="5">
        <v>0</v>
      </c>
      <c r="S1902" s="5">
        <v>0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f t="shared" si="140"/>
        <v>108.95118587697038</v>
      </c>
      <c r="Z1902" s="5">
        <v>27.896707256328639</v>
      </c>
      <c r="AA1902" s="5">
        <v>0</v>
      </c>
      <c r="AB1902" s="5">
        <f>VLOOKUP($E1902,Parametros!$B$3:$F$14,2,FALSE)</f>
        <v>11</v>
      </c>
      <c r="AC1902" s="5" t="str">
        <f>VLOOKUP($E1902,Parametros!$B$3:$F$14,4,FALSE)</f>
        <v>202211</v>
      </c>
      <c r="AD1902" s="5" t="str">
        <f>VLOOKUP($E1902,Parametros!$B$3:$F$14,5,FALSE)</f>
        <v>2022-11-01</v>
      </c>
      <c r="AE1902" s="5">
        <v>0</v>
      </c>
      <c r="AF1902" t="s">
        <v>409</v>
      </c>
      <c r="AG1902" t="s">
        <v>410</v>
      </c>
      <c r="AH1902" s="40">
        <f t="shared" si="141"/>
        <v>511.15577595919996</v>
      </c>
      <c r="AJ1902" t="str">
        <f t="shared" si="139"/>
        <v>INSERT INTO TABLA_PRESUPUESTO VALUES ('VSR','80152-C','14004950-19',2022,'Noviembre',33,'USD',1815,699.893038,0,495,0,31.0882,17.739298,23.706897,2.269867,6.250216,0,0,0,0,0,0,0,108.951186,27.896707,0,11,'202211','2022-11-01');</v>
      </c>
    </row>
    <row r="1903" spans="1:36" x14ac:dyDescent="0.2">
      <c r="A1903" s="7" t="s">
        <v>117</v>
      </c>
      <c r="B1903" t="s">
        <v>90</v>
      </c>
      <c r="C1903" t="s">
        <v>171</v>
      </c>
      <c r="D1903">
        <v>2022</v>
      </c>
      <c r="E1903" t="s">
        <v>55</v>
      </c>
      <c r="F1903" s="5">
        <v>450</v>
      </c>
      <c r="G1903" t="s">
        <v>134</v>
      </c>
      <c r="H1903" s="5">
        <v>17100</v>
      </c>
      <c r="I1903" s="5">
        <v>10545.613382544525</v>
      </c>
      <c r="J1903" s="5">
        <v>0</v>
      </c>
      <c r="K1903" s="5">
        <v>0</v>
      </c>
      <c r="L1903" s="5">
        <v>0</v>
      </c>
      <c r="M1903" s="5">
        <v>188.1</v>
      </c>
      <c r="N1903" s="5">
        <v>140.78719723183391</v>
      </c>
      <c r="O1903" s="5">
        <v>188.14878892733566</v>
      </c>
      <c r="P1903" s="5">
        <v>18.014705882352942</v>
      </c>
      <c r="Q1903" s="5">
        <v>58.886336265898237</v>
      </c>
      <c r="R1903" s="5">
        <v>0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f t="shared" ref="Y1903:Y1958" si="142">+M1903+N1903+O1903+P1903+T1903+U1903+V1903+Z1903+AA1903+S1903+X1903+Q1903+R1903</f>
        <v>974.34667271190222</v>
      </c>
      <c r="Z1903" s="5">
        <v>380.40964440448147</v>
      </c>
      <c r="AA1903" s="5">
        <v>0</v>
      </c>
      <c r="AB1903" s="5">
        <f>VLOOKUP($E1903,Parametros!$B$3:$F$14,2,FALSE)</f>
        <v>11</v>
      </c>
      <c r="AC1903" s="5" t="str">
        <f>VLOOKUP($E1903,Parametros!$B$3:$F$14,4,FALSE)</f>
        <v>202211</v>
      </c>
      <c r="AD1903" s="5" t="str">
        <f>VLOOKUP($E1903,Parametros!$B$3:$F$14,5,FALSE)</f>
        <v>2022-11-01</v>
      </c>
      <c r="AE1903" s="5">
        <v>0</v>
      </c>
      <c r="AF1903" t="s">
        <v>409</v>
      </c>
      <c r="AG1903" t="s">
        <v>414</v>
      </c>
      <c r="AH1903" s="40">
        <f t="shared" ref="AH1903:AH1958" si="143">+H1903-SUM(I1903:X1903)-SUM(Z1903:AA1903)</f>
        <v>5580.039944743573</v>
      </c>
      <c r="AJ1903" t="str">
        <f t="shared" si="139"/>
        <v>INSERT INTO TABLA_PRESUPUESTO VALUES ('VSR','80183-C','14004718-20',2022,'Noviembre',450,'USD',17100,10545.613383,0,0,0,188.1,140.787197,188.148789,18.014706,58.886336,0,0,0,0,0,0,0,974.346673,380.409644,0,11,'202211','2022-11-01');</v>
      </c>
    </row>
    <row r="1904" spans="1:36" x14ac:dyDescent="0.2">
      <c r="A1904" s="7" t="s">
        <v>117</v>
      </c>
      <c r="B1904" t="s">
        <v>90</v>
      </c>
      <c r="C1904" t="s">
        <v>172</v>
      </c>
      <c r="D1904">
        <v>2022</v>
      </c>
      <c r="E1904" t="s">
        <v>55</v>
      </c>
      <c r="F1904" s="5">
        <v>450</v>
      </c>
      <c r="G1904" t="s">
        <v>134</v>
      </c>
      <c r="H1904" s="5">
        <v>9000</v>
      </c>
      <c r="I1904" s="5">
        <v>6575.1442377089015</v>
      </c>
      <c r="J1904" s="5">
        <v>0</v>
      </c>
      <c r="K1904" s="5">
        <v>0</v>
      </c>
      <c r="L1904" s="5">
        <v>0</v>
      </c>
      <c r="M1904" s="5">
        <v>188.1</v>
      </c>
      <c r="N1904" s="5">
        <v>140.78719723183391</v>
      </c>
      <c r="O1904" s="5">
        <v>188.14878892733566</v>
      </c>
      <c r="P1904" s="5">
        <v>18.014705882352942</v>
      </c>
      <c r="Q1904" s="5">
        <v>30.992808560999073</v>
      </c>
      <c r="R1904" s="5">
        <v>0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f t="shared" si="142"/>
        <v>946.45314500700306</v>
      </c>
      <c r="Z1904" s="5">
        <v>380.40964440448147</v>
      </c>
      <c r="AA1904" s="5">
        <v>0</v>
      </c>
      <c r="AB1904" s="5">
        <f>VLOOKUP($E1904,Parametros!$B$3:$F$14,2,FALSE)</f>
        <v>11</v>
      </c>
      <c r="AC1904" s="5" t="str">
        <f>VLOOKUP($E1904,Parametros!$B$3:$F$14,4,FALSE)</f>
        <v>202211</v>
      </c>
      <c r="AD1904" s="5" t="str">
        <f>VLOOKUP($E1904,Parametros!$B$3:$F$14,5,FALSE)</f>
        <v>2022-11-01</v>
      </c>
      <c r="AE1904" s="5">
        <v>0</v>
      </c>
      <c r="AF1904" t="s">
        <v>409</v>
      </c>
      <c r="AG1904" t="s">
        <v>414</v>
      </c>
      <c r="AH1904" s="40">
        <f t="shared" si="143"/>
        <v>1478.4026172840952</v>
      </c>
      <c r="AJ1904" t="str">
        <f t="shared" si="139"/>
        <v>INSERT INTO TABLA_PRESUPUESTO VALUES ('VSR','80183-C','14004720-21',2022,'Noviembre',450,'USD',9000,6575.144238,0,0,0,188.1,140.787197,188.148789,18.014706,30.992809,0,0,0,0,0,0,0,946.453145,380.409644,0,11,'202211','2022-11-01');</v>
      </c>
    </row>
    <row r="1905" spans="1:36" x14ac:dyDescent="0.2">
      <c r="A1905" s="7" t="s">
        <v>117</v>
      </c>
      <c r="B1905" t="s">
        <v>90</v>
      </c>
      <c r="C1905" t="s">
        <v>173</v>
      </c>
      <c r="D1905">
        <v>2022</v>
      </c>
      <c r="E1905" t="s">
        <v>55</v>
      </c>
      <c r="F1905" s="5">
        <v>60</v>
      </c>
      <c r="G1905" t="s">
        <v>134</v>
      </c>
      <c r="H1905" s="5">
        <v>1200</v>
      </c>
      <c r="I1905" s="5">
        <v>908.75551670451273</v>
      </c>
      <c r="J1905" s="5">
        <v>0</v>
      </c>
      <c r="K1905" s="5">
        <v>0</v>
      </c>
      <c r="L1905" s="5">
        <v>0</v>
      </c>
      <c r="M1905" s="5">
        <v>25.08</v>
      </c>
      <c r="N1905" s="5">
        <v>18.771626297577857</v>
      </c>
      <c r="O1905" s="5">
        <v>25.086505190311417</v>
      </c>
      <c r="P1905" s="5">
        <v>2.4019607843137254</v>
      </c>
      <c r="Q1905" s="5">
        <v>4.1323744747998763</v>
      </c>
      <c r="R1905" s="5">
        <v>0</v>
      </c>
      <c r="S1905" s="5">
        <v>0</v>
      </c>
      <c r="T1905" s="5"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f t="shared" si="142"/>
        <v>126.19375266760038</v>
      </c>
      <c r="Z1905" s="5">
        <v>50.721285920597516</v>
      </c>
      <c r="AA1905" s="5">
        <v>0</v>
      </c>
      <c r="AB1905" s="5">
        <f>VLOOKUP($E1905,Parametros!$B$3:$F$14,2,FALSE)</f>
        <v>11</v>
      </c>
      <c r="AC1905" s="5" t="str">
        <f>VLOOKUP($E1905,Parametros!$B$3:$F$14,4,FALSE)</f>
        <v>202211</v>
      </c>
      <c r="AD1905" s="5" t="str">
        <f>VLOOKUP($E1905,Parametros!$B$3:$F$14,5,FALSE)</f>
        <v>2022-11-01</v>
      </c>
      <c r="AE1905" s="5">
        <v>0</v>
      </c>
      <c r="AF1905" t="s">
        <v>409</v>
      </c>
      <c r="AG1905" t="s">
        <v>414</v>
      </c>
      <c r="AH1905" s="40">
        <f t="shared" si="143"/>
        <v>165.05073062788679</v>
      </c>
      <c r="AJ1905" t="str">
        <f t="shared" si="139"/>
        <v>INSERT INTO TABLA_PRESUPUESTO VALUES ('VSR','80183-C','14004401-21',2022,'Noviembre',60,'USD',1200,908.755517,0,0,0,25.08,18.771626,25.086505,2.401961,4.132374,0,0,0,0,0,0,0,126.193753,50.721286,0,11,'202211','2022-11-01');</v>
      </c>
    </row>
    <row r="1906" spans="1:36" x14ac:dyDescent="0.2">
      <c r="A1906" s="7" t="s">
        <v>117</v>
      </c>
      <c r="B1906" t="s">
        <v>90</v>
      </c>
      <c r="C1906" t="s">
        <v>174</v>
      </c>
      <c r="D1906">
        <v>2022</v>
      </c>
      <c r="E1906" t="s">
        <v>55</v>
      </c>
      <c r="F1906" s="5">
        <v>30</v>
      </c>
      <c r="G1906" t="s">
        <v>134</v>
      </c>
      <c r="H1906" s="5">
        <v>5700</v>
      </c>
      <c r="I1906" s="5">
        <v>2031.6813113734249</v>
      </c>
      <c r="J1906" s="5">
        <v>0</v>
      </c>
      <c r="K1906" s="5">
        <v>300</v>
      </c>
      <c r="L1906" s="5">
        <v>0</v>
      </c>
      <c r="M1906" s="5">
        <v>12.54</v>
      </c>
      <c r="N1906" s="5">
        <v>9.3858131487889285</v>
      </c>
      <c r="O1906" s="5">
        <v>12.543252595155709</v>
      </c>
      <c r="P1906" s="5">
        <v>1.2009803921568627</v>
      </c>
      <c r="Q1906" s="5">
        <v>19.628778755299415</v>
      </c>
      <c r="R1906" s="5">
        <v>0</v>
      </c>
      <c r="S1906" s="5">
        <v>0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f t="shared" si="142"/>
        <v>80.659467851699674</v>
      </c>
      <c r="Z1906" s="5">
        <v>25.360642960298758</v>
      </c>
      <c r="AA1906" s="5">
        <v>0</v>
      </c>
      <c r="AB1906" s="5">
        <f>VLOOKUP($E1906,Parametros!$B$3:$F$14,2,FALSE)</f>
        <v>11</v>
      </c>
      <c r="AC1906" s="5" t="str">
        <f>VLOOKUP($E1906,Parametros!$B$3:$F$14,4,FALSE)</f>
        <v>202211</v>
      </c>
      <c r="AD1906" s="5" t="str">
        <f>VLOOKUP($E1906,Parametros!$B$3:$F$14,5,FALSE)</f>
        <v>2022-11-01</v>
      </c>
      <c r="AE1906" s="5">
        <v>0</v>
      </c>
      <c r="AF1906" t="s">
        <v>409</v>
      </c>
      <c r="AG1906" t="s">
        <v>414</v>
      </c>
      <c r="AH1906" s="40">
        <f t="shared" si="143"/>
        <v>3287.6592207748754</v>
      </c>
      <c r="AJ1906" t="str">
        <f t="shared" si="139"/>
        <v>INSERT INTO TABLA_PRESUPUESTO VALUES ('VSR','80183-C','14004423-18',2022,'Noviembre',30,'USD',5700,2031.681311,0,300,0,12.54,9.385813,12.543253,1.20098,19.628779,0,0,0,0,0,0,0,80.659468,25.360643,0,11,'202211','2022-11-01');</v>
      </c>
    </row>
    <row r="1907" spans="1:36" x14ac:dyDescent="0.2">
      <c r="A1907" s="7" t="s">
        <v>117</v>
      </c>
      <c r="B1907" t="s">
        <v>90</v>
      </c>
      <c r="C1907" t="s">
        <v>175</v>
      </c>
      <c r="D1907">
        <v>2022</v>
      </c>
      <c r="E1907" t="s">
        <v>55</v>
      </c>
      <c r="F1907" s="5">
        <v>150</v>
      </c>
      <c r="G1907" t="s">
        <v>134</v>
      </c>
      <c r="H1907" s="5">
        <v>5700</v>
      </c>
      <c r="I1907" s="5">
        <v>3515.2044608481756</v>
      </c>
      <c r="J1907" s="5">
        <v>0</v>
      </c>
      <c r="K1907" s="5">
        <v>0</v>
      </c>
      <c r="L1907" s="5">
        <v>0</v>
      </c>
      <c r="M1907" s="5">
        <v>62.699999999999996</v>
      </c>
      <c r="N1907" s="5">
        <v>46.929065743944641</v>
      </c>
      <c r="O1907" s="5">
        <v>62.716262975778548</v>
      </c>
      <c r="P1907" s="5">
        <v>6.0049019607843146</v>
      </c>
      <c r="Q1907" s="5">
        <v>19.628778755299415</v>
      </c>
      <c r="R1907" s="5">
        <v>0</v>
      </c>
      <c r="S1907" s="5">
        <v>0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f t="shared" si="142"/>
        <v>324.78222423730074</v>
      </c>
      <c r="Z1907" s="5">
        <v>126.80321480149379</v>
      </c>
      <c r="AA1907" s="5">
        <v>0</v>
      </c>
      <c r="AB1907" s="5">
        <f>VLOOKUP($E1907,Parametros!$B$3:$F$14,2,FALSE)</f>
        <v>11</v>
      </c>
      <c r="AC1907" s="5" t="str">
        <f>VLOOKUP($E1907,Parametros!$B$3:$F$14,4,FALSE)</f>
        <v>202211</v>
      </c>
      <c r="AD1907" s="5" t="str">
        <f>VLOOKUP($E1907,Parametros!$B$3:$F$14,5,FALSE)</f>
        <v>2022-11-01</v>
      </c>
      <c r="AE1907" s="5">
        <v>0</v>
      </c>
      <c r="AF1907" t="s">
        <v>409</v>
      </c>
      <c r="AG1907" t="s">
        <v>414</v>
      </c>
      <c r="AH1907" s="40">
        <f t="shared" si="143"/>
        <v>1860.0133149145238</v>
      </c>
      <c r="AJ1907" t="str">
        <f t="shared" si="139"/>
        <v>INSERT INTO TABLA_PRESUPUESTO VALUES ('VSR','80183-C','14004791-20',2022,'Noviembre',150,'USD',5700,3515.204461,0,0,0,62.7,46.929066,62.716263,6.004902,19.628779,0,0,0,0,0,0,0,324.782224,126.803215,0,11,'202211','2022-11-01');</v>
      </c>
    </row>
    <row r="1908" spans="1:36" x14ac:dyDescent="0.2">
      <c r="A1908" s="7" t="s">
        <v>117</v>
      </c>
      <c r="B1908" t="s">
        <v>93</v>
      </c>
      <c r="C1908" t="s">
        <v>176</v>
      </c>
      <c r="D1908">
        <v>2022</v>
      </c>
      <c r="E1908" t="s">
        <v>55</v>
      </c>
      <c r="F1908" s="5">
        <v>45</v>
      </c>
      <c r="G1908" t="s">
        <v>134</v>
      </c>
      <c r="H1908" s="5">
        <v>1710</v>
      </c>
      <c r="I1908" s="5">
        <v>926.60378102120399</v>
      </c>
      <c r="J1908" s="5">
        <v>0</v>
      </c>
      <c r="K1908" s="5">
        <v>0</v>
      </c>
      <c r="L1908" s="5">
        <v>0</v>
      </c>
      <c r="M1908" s="5">
        <v>14.669999999999998</v>
      </c>
      <c r="N1908" s="5">
        <v>25.4296875</v>
      </c>
      <c r="O1908" s="5">
        <v>33.984375</v>
      </c>
      <c r="P1908" s="5">
        <v>3.25390625</v>
      </c>
      <c r="Q1908" s="5">
        <v>5.888633626589824</v>
      </c>
      <c r="R1908" s="5">
        <v>0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f t="shared" si="142"/>
        <v>121.26756681703797</v>
      </c>
      <c r="Z1908" s="5">
        <v>38.040964440448143</v>
      </c>
      <c r="AA1908" s="5">
        <v>0</v>
      </c>
      <c r="AB1908" s="5">
        <f>VLOOKUP($E1908,Parametros!$B$3:$F$14,2,FALSE)</f>
        <v>11</v>
      </c>
      <c r="AC1908" s="5" t="str">
        <f>VLOOKUP($E1908,Parametros!$B$3:$F$14,4,FALSE)</f>
        <v>202211</v>
      </c>
      <c r="AD1908" s="5" t="str">
        <f>VLOOKUP($E1908,Parametros!$B$3:$F$14,5,FALSE)</f>
        <v>2022-11-01</v>
      </c>
      <c r="AE1908" s="5">
        <v>0</v>
      </c>
      <c r="AF1908" t="s">
        <v>409</v>
      </c>
      <c r="AG1908" t="s">
        <v>415</v>
      </c>
      <c r="AH1908" s="40">
        <f t="shared" si="143"/>
        <v>662.12865216175805</v>
      </c>
      <c r="AJ1908" t="str">
        <f t="shared" si="139"/>
        <v>INSERT INTO TABLA_PRESUPUESTO VALUES ('VSR','80191-C','14004747-18',2022,'Noviembre',45,'USD',1710,926.603781,0,0,0,14.67,25.429688,33.984375,3.253906,5.888634,0,0,0,0,0,0,0,121.267567,38.040964,0,11,'202211','2022-11-01');</v>
      </c>
    </row>
    <row r="1909" spans="1:36" x14ac:dyDescent="0.2">
      <c r="A1909" s="7" t="s">
        <v>117</v>
      </c>
      <c r="B1909" t="s">
        <v>93</v>
      </c>
      <c r="C1909" t="s">
        <v>177</v>
      </c>
      <c r="D1909">
        <v>2022</v>
      </c>
      <c r="E1909" t="s">
        <v>55</v>
      </c>
      <c r="F1909" s="5">
        <v>75</v>
      </c>
      <c r="G1909" t="s">
        <v>134</v>
      </c>
      <c r="H1909" s="5">
        <v>2400</v>
      </c>
      <c r="I1909" s="5">
        <v>1900.0502663291586</v>
      </c>
      <c r="J1909" s="5">
        <v>0</v>
      </c>
      <c r="K1909" s="5">
        <v>0</v>
      </c>
      <c r="L1909" s="5">
        <v>0</v>
      </c>
      <c r="M1909" s="5">
        <v>24.449999999999996</v>
      </c>
      <c r="N1909" s="5">
        <v>42.3828125</v>
      </c>
      <c r="O1909" s="5">
        <v>56.640625</v>
      </c>
      <c r="P1909" s="5">
        <v>5.423177083333333</v>
      </c>
      <c r="Q1909" s="5">
        <v>8.2647489495997526</v>
      </c>
      <c r="R1909" s="5">
        <v>0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  <c r="X1909" s="5">
        <v>0</v>
      </c>
      <c r="Y1909" s="5">
        <f t="shared" si="142"/>
        <v>200.56297093367996</v>
      </c>
      <c r="Z1909" s="5">
        <v>63.401607400746897</v>
      </c>
      <c r="AA1909" s="5">
        <v>0</v>
      </c>
      <c r="AB1909" s="5">
        <f>VLOOKUP($E1909,Parametros!$B$3:$F$14,2,FALSE)</f>
        <v>11</v>
      </c>
      <c r="AC1909" s="5" t="str">
        <f>VLOOKUP($E1909,Parametros!$B$3:$F$14,4,FALSE)</f>
        <v>202211</v>
      </c>
      <c r="AD1909" s="5" t="str">
        <f>VLOOKUP($E1909,Parametros!$B$3:$F$14,5,FALSE)</f>
        <v>2022-11-01</v>
      </c>
      <c r="AE1909" s="5">
        <v>0</v>
      </c>
      <c r="AF1909" t="s">
        <v>409</v>
      </c>
      <c r="AG1909" t="s">
        <v>415</v>
      </c>
      <c r="AH1909" s="40">
        <f t="shared" si="143"/>
        <v>299.38676273716135</v>
      </c>
      <c r="AJ1909" t="str">
        <f t="shared" si="139"/>
        <v>INSERT INTO TABLA_PRESUPUESTO VALUES ('VSR','80191-C','14004920-18',2022,'Noviembre',75,'USD',2400,1900.050266,0,0,0,24.45,42.382813,56.640625,5.423177,8.264749,0,0,0,0,0,0,0,200.562971,63.401607,0,11,'202211','2022-11-01');</v>
      </c>
    </row>
    <row r="1910" spans="1:36" x14ac:dyDescent="0.2">
      <c r="A1910" s="7" t="s">
        <v>117</v>
      </c>
      <c r="B1910" t="s">
        <v>93</v>
      </c>
      <c r="C1910" t="s">
        <v>178</v>
      </c>
      <c r="D1910">
        <v>2022</v>
      </c>
      <c r="E1910" t="s">
        <v>55</v>
      </c>
      <c r="F1910" s="5">
        <v>225</v>
      </c>
      <c r="G1910" t="s">
        <v>134</v>
      </c>
      <c r="H1910" s="5">
        <v>4500</v>
      </c>
      <c r="I1910" s="5">
        <v>3287.1103648544504</v>
      </c>
      <c r="J1910" s="5">
        <v>0</v>
      </c>
      <c r="K1910" s="5">
        <v>0</v>
      </c>
      <c r="L1910" s="5">
        <v>0</v>
      </c>
      <c r="M1910" s="5">
        <v>73.349999999999994</v>
      </c>
      <c r="N1910" s="5">
        <v>127.1484375</v>
      </c>
      <c r="O1910" s="5">
        <v>169.921875</v>
      </c>
      <c r="P1910" s="5">
        <v>16.26953125</v>
      </c>
      <c r="Q1910" s="5">
        <v>15.496404280499537</v>
      </c>
      <c r="R1910" s="5">
        <v>0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f t="shared" si="142"/>
        <v>592.39107023274028</v>
      </c>
      <c r="Z1910" s="5">
        <v>190.20482220224073</v>
      </c>
      <c r="AA1910" s="5">
        <v>0</v>
      </c>
      <c r="AB1910" s="5">
        <f>VLOOKUP($E1910,Parametros!$B$3:$F$14,2,FALSE)</f>
        <v>11</v>
      </c>
      <c r="AC1910" s="5" t="str">
        <f>VLOOKUP($E1910,Parametros!$B$3:$F$14,4,FALSE)</f>
        <v>202211</v>
      </c>
      <c r="AD1910" s="5" t="str">
        <f>VLOOKUP($E1910,Parametros!$B$3:$F$14,5,FALSE)</f>
        <v>2022-11-01</v>
      </c>
      <c r="AE1910" s="5">
        <v>0</v>
      </c>
      <c r="AF1910" t="s">
        <v>409</v>
      </c>
      <c r="AG1910" t="s">
        <v>415</v>
      </c>
      <c r="AH1910" s="40">
        <f t="shared" si="143"/>
        <v>620.49856491280946</v>
      </c>
      <c r="AJ1910" t="str">
        <f t="shared" si="139"/>
        <v>INSERT INTO TABLA_PRESUPUESTO VALUES ('VSR','80191-C','14004205-18',2022,'Noviembre',225,'USD',4500,3287.110365,0,0,0,73.35,127.148438,169.921875,16.269531,15.496404,0,0,0,0,0,0,0,592.39107,190.204822,0,11,'202211','2022-11-01');</v>
      </c>
    </row>
    <row r="1911" spans="1:36" x14ac:dyDescent="0.2">
      <c r="A1911" s="7" t="s">
        <v>117</v>
      </c>
      <c r="B1911" t="s">
        <v>94</v>
      </c>
      <c r="C1911" t="s">
        <v>138</v>
      </c>
      <c r="D1911">
        <v>2022</v>
      </c>
      <c r="E1911" t="s">
        <v>55</v>
      </c>
      <c r="F1911" s="5">
        <v>30</v>
      </c>
      <c r="G1911" t="s">
        <v>134</v>
      </c>
      <c r="H1911" s="5">
        <v>3000</v>
      </c>
      <c r="I1911" s="5">
        <v>2228.8191123535012</v>
      </c>
      <c r="J1911" s="5">
        <v>0</v>
      </c>
      <c r="K1911" s="5">
        <v>450</v>
      </c>
      <c r="L1911" s="5">
        <v>8.2425196227362463</v>
      </c>
      <c r="M1911" s="5">
        <v>15.189473684210524</v>
      </c>
      <c r="N1911" s="5">
        <v>14.458955223880597</v>
      </c>
      <c r="O1911" s="5">
        <v>19.323027718550104</v>
      </c>
      <c r="P1911" s="5">
        <v>1.8501243781094527</v>
      </c>
      <c r="Q1911" s="5">
        <v>10.330936186999692</v>
      </c>
      <c r="R1911" s="5">
        <v>0</v>
      </c>
      <c r="S1911" s="5">
        <v>0</v>
      </c>
      <c r="T1911" s="5"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f t="shared" si="142"/>
        <v>86.513160152049139</v>
      </c>
      <c r="Z1911" s="5">
        <v>25.360642960298758</v>
      </c>
      <c r="AA1911" s="5">
        <v>0</v>
      </c>
      <c r="AB1911" s="5">
        <f>VLOOKUP($E1911,Parametros!$B$3:$F$14,2,FALSE)</f>
        <v>11</v>
      </c>
      <c r="AC1911" s="5" t="str">
        <f>VLOOKUP($E1911,Parametros!$B$3:$F$14,4,FALSE)</f>
        <v>202211</v>
      </c>
      <c r="AD1911" s="5" t="str">
        <f>VLOOKUP($E1911,Parametros!$B$3:$F$14,5,FALSE)</f>
        <v>2022-11-01</v>
      </c>
      <c r="AE1911" s="5">
        <v>0</v>
      </c>
      <c r="AF1911" t="s">
        <v>409</v>
      </c>
      <c r="AG1911" t="s">
        <v>416</v>
      </c>
      <c r="AH1911" s="40">
        <f t="shared" si="143"/>
        <v>226.42520787171313</v>
      </c>
      <c r="AJ1911" t="str">
        <f t="shared" si="139"/>
        <v>INSERT INTO TABLA_PRESUPUESTO VALUES ('VSR','80196-C','14004965-17',2022,'Noviembre',30,'USD',3000,2228.819112,0,450,8.24252,15.189474,14.458955,19.323028,1.850124,10.330936,0,0,0,0,0,0,0,86.51316,25.360643,0,11,'202211','2022-11-01');</v>
      </c>
    </row>
    <row r="1912" spans="1:36" x14ac:dyDescent="0.2">
      <c r="A1912" s="7" t="s">
        <v>117</v>
      </c>
      <c r="B1912" t="s">
        <v>94</v>
      </c>
      <c r="C1912" t="s">
        <v>179</v>
      </c>
      <c r="D1912">
        <v>2022</v>
      </c>
      <c r="E1912" t="s">
        <v>55</v>
      </c>
      <c r="F1912" s="5">
        <v>30</v>
      </c>
      <c r="G1912" t="s">
        <v>134</v>
      </c>
      <c r="H1912" s="5">
        <v>1200</v>
      </c>
      <c r="I1912" s="5">
        <v>610.25086626199243</v>
      </c>
      <c r="J1912" s="5">
        <v>0</v>
      </c>
      <c r="K1912" s="5">
        <v>180</v>
      </c>
      <c r="L1912" s="5">
        <v>8.2425196227362463</v>
      </c>
      <c r="M1912" s="5">
        <v>15.189473684210524</v>
      </c>
      <c r="N1912" s="5">
        <v>14.458955223880597</v>
      </c>
      <c r="O1912" s="5">
        <v>19.323027718550104</v>
      </c>
      <c r="P1912" s="5">
        <v>1.8501243781094527</v>
      </c>
      <c r="Q1912" s="5">
        <v>4.1323744747998763</v>
      </c>
      <c r="R1912" s="5">
        <v>0</v>
      </c>
      <c r="S1912" s="5">
        <v>0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f t="shared" si="142"/>
        <v>80.31459843984932</v>
      </c>
      <c r="Z1912" s="5">
        <v>25.360642960298758</v>
      </c>
      <c r="AA1912" s="5">
        <v>0</v>
      </c>
      <c r="AB1912" s="5">
        <f>VLOOKUP($E1912,Parametros!$B$3:$F$14,2,FALSE)</f>
        <v>11</v>
      </c>
      <c r="AC1912" s="5" t="str">
        <f>VLOOKUP($E1912,Parametros!$B$3:$F$14,4,FALSE)</f>
        <v>202211</v>
      </c>
      <c r="AD1912" s="5" t="str">
        <f>VLOOKUP($E1912,Parametros!$B$3:$F$14,5,FALSE)</f>
        <v>2022-11-01</v>
      </c>
      <c r="AE1912" s="5">
        <v>0</v>
      </c>
      <c r="AF1912" t="s">
        <v>409</v>
      </c>
      <c r="AG1912" t="s">
        <v>416</v>
      </c>
      <c r="AH1912" s="40">
        <f t="shared" si="143"/>
        <v>321.19201567542206</v>
      </c>
      <c r="AJ1912" t="str">
        <f t="shared" si="139"/>
        <v>INSERT INTO TABLA_PRESUPUESTO VALUES ('VSR','80196-C','14004992-19',2022,'Noviembre',30,'USD',1200,610.250866,0,180,8.24252,15.189474,14.458955,19.323028,1.850124,4.132374,0,0,0,0,0,0,0,80.314598,25.360643,0,11,'202211','2022-11-01');</v>
      </c>
    </row>
    <row r="1913" spans="1:36" x14ac:dyDescent="0.2">
      <c r="A1913" s="7" t="s">
        <v>117</v>
      </c>
      <c r="B1913" t="s">
        <v>94</v>
      </c>
      <c r="C1913" t="s">
        <v>180</v>
      </c>
      <c r="D1913">
        <v>2022</v>
      </c>
      <c r="E1913" t="s">
        <v>55</v>
      </c>
      <c r="F1913" s="5">
        <v>30</v>
      </c>
      <c r="G1913" t="s">
        <v>134</v>
      </c>
      <c r="H1913" s="5">
        <v>1200</v>
      </c>
      <c r="I1913" s="5">
        <v>534.06371115663489</v>
      </c>
      <c r="J1913" s="5">
        <v>0</v>
      </c>
      <c r="K1913" s="5">
        <v>180</v>
      </c>
      <c r="L1913" s="5">
        <v>8.2425196227362463</v>
      </c>
      <c r="M1913" s="5">
        <v>15.189473684210524</v>
      </c>
      <c r="N1913" s="5">
        <v>14.458955223880597</v>
      </c>
      <c r="O1913" s="5">
        <v>19.323027718550104</v>
      </c>
      <c r="P1913" s="5">
        <v>1.8501243781094527</v>
      </c>
      <c r="Q1913" s="5">
        <v>4.1323744747998763</v>
      </c>
      <c r="R1913" s="5">
        <v>0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f t="shared" si="142"/>
        <v>80.31459843984932</v>
      </c>
      <c r="Z1913" s="5">
        <v>25.360642960298758</v>
      </c>
      <c r="AA1913" s="5">
        <v>0</v>
      </c>
      <c r="AB1913" s="5">
        <f>VLOOKUP($E1913,Parametros!$B$3:$F$14,2,FALSE)</f>
        <v>11</v>
      </c>
      <c r="AC1913" s="5" t="str">
        <f>VLOOKUP($E1913,Parametros!$B$3:$F$14,4,FALSE)</f>
        <v>202211</v>
      </c>
      <c r="AD1913" s="5" t="str">
        <f>VLOOKUP($E1913,Parametros!$B$3:$F$14,5,FALSE)</f>
        <v>2022-11-01</v>
      </c>
      <c r="AE1913" s="5">
        <v>0</v>
      </c>
      <c r="AF1913" t="s">
        <v>409</v>
      </c>
      <c r="AG1913" t="s">
        <v>416</v>
      </c>
      <c r="AH1913" s="40">
        <f t="shared" si="143"/>
        <v>397.37917078077959</v>
      </c>
      <c r="AJ1913" t="str">
        <f t="shared" si="139"/>
        <v>INSERT INTO TABLA_PRESUPUESTO VALUES ('VSR','80196-C','14004993-18',2022,'Noviembre',30,'USD',1200,534.063711,0,180,8.24252,15.189474,14.458955,19.323028,1.850124,4.132374,0,0,0,0,0,0,0,80.314598,25.360643,0,11,'202211','2022-11-01');</v>
      </c>
    </row>
    <row r="1914" spans="1:36" x14ac:dyDescent="0.2">
      <c r="A1914" s="7" t="s">
        <v>117</v>
      </c>
      <c r="B1914" t="s">
        <v>94</v>
      </c>
      <c r="C1914" t="s">
        <v>181</v>
      </c>
      <c r="D1914">
        <v>2022</v>
      </c>
      <c r="E1914" t="s">
        <v>55</v>
      </c>
      <c r="F1914" s="5">
        <v>45</v>
      </c>
      <c r="G1914" t="s">
        <v>134</v>
      </c>
      <c r="H1914" s="5">
        <v>1350</v>
      </c>
      <c r="I1914" s="5">
        <v>659.60976081089018</v>
      </c>
      <c r="J1914" s="5">
        <v>0</v>
      </c>
      <c r="K1914" s="5">
        <v>202.5</v>
      </c>
      <c r="L1914" s="5">
        <v>12.363779434104369</v>
      </c>
      <c r="M1914" s="5">
        <v>22.784210526315789</v>
      </c>
      <c r="N1914" s="5">
        <v>21.688432835820894</v>
      </c>
      <c r="O1914" s="5">
        <v>28.984541577825155</v>
      </c>
      <c r="P1914" s="5">
        <v>2.7751865671641789</v>
      </c>
      <c r="Q1914" s="5">
        <v>4.6489212841498606</v>
      </c>
      <c r="R1914" s="5">
        <v>0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f t="shared" si="142"/>
        <v>118.92225723172403</v>
      </c>
      <c r="Z1914" s="5">
        <v>38.040964440448143</v>
      </c>
      <c r="AA1914" s="5">
        <v>0</v>
      </c>
      <c r="AB1914" s="5">
        <f>VLOOKUP($E1914,Parametros!$B$3:$F$14,2,FALSE)</f>
        <v>11</v>
      </c>
      <c r="AC1914" s="5" t="str">
        <f>VLOOKUP($E1914,Parametros!$B$3:$F$14,4,FALSE)</f>
        <v>202211</v>
      </c>
      <c r="AD1914" s="5" t="str">
        <f>VLOOKUP($E1914,Parametros!$B$3:$F$14,5,FALSE)</f>
        <v>2022-11-01</v>
      </c>
      <c r="AE1914" s="5">
        <v>0</v>
      </c>
      <c r="AF1914" t="s">
        <v>409</v>
      </c>
      <c r="AG1914" t="s">
        <v>416</v>
      </c>
      <c r="AH1914" s="40">
        <f t="shared" si="143"/>
        <v>356.60420252328146</v>
      </c>
      <c r="AJ1914" t="str">
        <f t="shared" si="139"/>
        <v>INSERT INTO TABLA_PRESUPUESTO VALUES ('VSR','80196-C','14004988-19',2022,'Noviembre',45,'USD',1350,659.609761,0,202.5,12.363779,22.784211,21.688433,28.984542,2.775187,4.648921,0,0,0,0,0,0,0,118.922257,38.040964,0,11,'202211','2022-11-01');</v>
      </c>
    </row>
    <row r="1915" spans="1:36" x14ac:dyDescent="0.2">
      <c r="A1915" s="7" t="s">
        <v>117</v>
      </c>
      <c r="B1915" t="s">
        <v>94</v>
      </c>
      <c r="C1915" t="s">
        <v>182</v>
      </c>
      <c r="D1915">
        <v>2022</v>
      </c>
      <c r="E1915" t="s">
        <v>55</v>
      </c>
      <c r="F1915" s="5">
        <v>45</v>
      </c>
      <c r="G1915" t="s">
        <v>134</v>
      </c>
      <c r="H1915" s="5">
        <v>1350</v>
      </c>
      <c r="I1915" s="5">
        <v>736.25699220390095</v>
      </c>
      <c r="J1915" s="5">
        <v>0</v>
      </c>
      <c r="K1915" s="5">
        <v>202.5</v>
      </c>
      <c r="L1915" s="5">
        <v>12.363779434104369</v>
      </c>
      <c r="M1915" s="5">
        <v>22.784210526315789</v>
      </c>
      <c r="N1915" s="5">
        <v>21.688432835820894</v>
      </c>
      <c r="O1915" s="5">
        <v>28.984541577825155</v>
      </c>
      <c r="P1915" s="5">
        <v>2.7751865671641789</v>
      </c>
      <c r="Q1915" s="5">
        <v>4.6489212841498606</v>
      </c>
      <c r="R1915" s="5">
        <v>0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f t="shared" si="142"/>
        <v>118.92225723172403</v>
      </c>
      <c r="Z1915" s="5">
        <v>38.040964440448143</v>
      </c>
      <c r="AA1915" s="5">
        <v>0</v>
      </c>
      <c r="AB1915" s="5">
        <f>VLOOKUP($E1915,Parametros!$B$3:$F$14,2,FALSE)</f>
        <v>11</v>
      </c>
      <c r="AC1915" s="5" t="str">
        <f>VLOOKUP($E1915,Parametros!$B$3:$F$14,4,FALSE)</f>
        <v>202211</v>
      </c>
      <c r="AD1915" s="5" t="str">
        <f>VLOOKUP($E1915,Parametros!$B$3:$F$14,5,FALSE)</f>
        <v>2022-11-01</v>
      </c>
      <c r="AE1915" s="5">
        <v>0</v>
      </c>
      <c r="AF1915" t="s">
        <v>409</v>
      </c>
      <c r="AG1915" t="s">
        <v>416</v>
      </c>
      <c r="AH1915" s="40">
        <f t="shared" si="143"/>
        <v>279.9569711302708</v>
      </c>
      <c r="AJ1915" t="str">
        <f t="shared" si="139"/>
        <v>INSERT INTO TABLA_PRESUPUESTO VALUES ('VSR','80196-C','14004989-19',2022,'Noviembre',45,'USD',1350,736.256992,0,202.5,12.363779,22.784211,21.688433,28.984542,2.775187,4.648921,0,0,0,0,0,0,0,118.922257,38.040964,0,11,'202211','2022-11-01');</v>
      </c>
    </row>
    <row r="1916" spans="1:36" x14ac:dyDescent="0.2">
      <c r="A1916" s="7" t="s">
        <v>117</v>
      </c>
      <c r="B1916" t="s">
        <v>94</v>
      </c>
      <c r="C1916" t="s">
        <v>183</v>
      </c>
      <c r="D1916">
        <v>2022</v>
      </c>
      <c r="E1916" t="s">
        <v>55</v>
      </c>
      <c r="F1916" s="5">
        <v>30</v>
      </c>
      <c r="G1916" t="s">
        <v>134</v>
      </c>
      <c r="H1916" s="5">
        <v>900</v>
      </c>
      <c r="I1916" s="5">
        <v>609.89510976886299</v>
      </c>
      <c r="J1916" s="5">
        <v>0</v>
      </c>
      <c r="K1916" s="5">
        <v>135</v>
      </c>
      <c r="L1916" s="5">
        <v>8.2425196227362463</v>
      </c>
      <c r="M1916" s="5">
        <v>15.189473684210524</v>
      </c>
      <c r="N1916" s="5">
        <v>14.458955223880597</v>
      </c>
      <c r="O1916" s="5">
        <v>19.323027718550104</v>
      </c>
      <c r="P1916" s="5">
        <v>1.8501243781094527</v>
      </c>
      <c r="Q1916" s="5">
        <v>3.0992808560999072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f t="shared" si="142"/>
        <v>79.281504821149355</v>
      </c>
      <c r="Z1916" s="5">
        <v>25.360642960298758</v>
      </c>
      <c r="AA1916" s="5">
        <v>0</v>
      </c>
      <c r="AB1916" s="5">
        <f>VLOOKUP($E1916,Parametros!$B$3:$F$14,2,FALSE)</f>
        <v>11</v>
      </c>
      <c r="AC1916" s="5" t="str">
        <f>VLOOKUP($E1916,Parametros!$B$3:$F$14,4,FALSE)</f>
        <v>202211</v>
      </c>
      <c r="AD1916" s="5" t="str">
        <f>VLOOKUP($E1916,Parametros!$B$3:$F$14,5,FALSE)</f>
        <v>2022-11-01</v>
      </c>
      <c r="AE1916" s="5">
        <v>0</v>
      </c>
      <c r="AF1916" t="s">
        <v>409</v>
      </c>
      <c r="AG1916" t="s">
        <v>416</v>
      </c>
      <c r="AH1916" s="40">
        <f t="shared" si="143"/>
        <v>67.58086578725154</v>
      </c>
      <c r="AJ1916" t="str">
        <f t="shared" si="139"/>
        <v>INSERT INTO TABLA_PRESUPUESTO VALUES ('VSR','80196-C','14004987-20',2022,'Noviembre',30,'USD',900,609.89511,0,135,8.24252,15.189474,14.458955,19.323028,1.850124,3.099281,0,0,0,0,0,0,0,79.281505,25.360643,0,11,'202211','2022-11-01');</v>
      </c>
    </row>
    <row r="1917" spans="1:36" x14ac:dyDescent="0.2">
      <c r="A1917" s="7" t="s">
        <v>117</v>
      </c>
      <c r="B1917" t="s">
        <v>94</v>
      </c>
      <c r="C1917" t="s">
        <v>184</v>
      </c>
      <c r="D1917">
        <v>2022</v>
      </c>
      <c r="E1917" t="s">
        <v>55</v>
      </c>
      <c r="F1917" s="5">
        <v>15</v>
      </c>
      <c r="G1917" t="s">
        <v>134</v>
      </c>
      <c r="H1917" s="5">
        <v>450</v>
      </c>
      <c r="I1917" s="5">
        <v>241.00723969853564</v>
      </c>
      <c r="J1917" s="5">
        <v>0</v>
      </c>
      <c r="K1917" s="5">
        <v>67.5</v>
      </c>
      <c r="L1917" s="5">
        <v>4.1212598113681231</v>
      </c>
      <c r="M1917" s="5">
        <v>7.5947368421052621</v>
      </c>
      <c r="N1917" s="5">
        <v>7.2294776119402986</v>
      </c>
      <c r="O1917" s="5">
        <v>9.6615138592750522</v>
      </c>
      <c r="P1917" s="5">
        <v>0.92506218905472637</v>
      </c>
      <c r="Q1917" s="5">
        <v>1.5496404280499536</v>
      </c>
      <c r="R1917" s="5">
        <v>0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f t="shared" si="142"/>
        <v>39.640752410574677</v>
      </c>
      <c r="Z1917" s="5">
        <v>12.680321480149379</v>
      </c>
      <c r="AA1917" s="5">
        <v>0</v>
      </c>
      <c r="AB1917" s="5">
        <f>VLOOKUP($E1917,Parametros!$B$3:$F$14,2,FALSE)</f>
        <v>11</v>
      </c>
      <c r="AC1917" s="5" t="str">
        <f>VLOOKUP($E1917,Parametros!$B$3:$F$14,4,FALSE)</f>
        <v>202211</v>
      </c>
      <c r="AD1917" s="5" t="str">
        <f>VLOOKUP($E1917,Parametros!$B$3:$F$14,5,FALSE)</f>
        <v>2022-11-01</v>
      </c>
      <c r="AE1917" s="5">
        <v>0</v>
      </c>
      <c r="AF1917" t="s">
        <v>409</v>
      </c>
      <c r="AG1917" t="s">
        <v>416</v>
      </c>
      <c r="AH1917" s="40">
        <f t="shared" si="143"/>
        <v>97.730748079521661</v>
      </c>
      <c r="AJ1917" t="str">
        <f t="shared" si="139"/>
        <v>INSERT INTO TABLA_PRESUPUESTO VALUES ('VSR','80196-C','14004990-20',2022,'Noviembre',15,'USD',450,241.00724,0,67.5,4.12126,7.594737,7.229478,9.661514,0.925062,1.54964,0,0,0,0,0,0,0,39.640752,12.680321,0,11,'202211','2022-11-01');</v>
      </c>
    </row>
    <row r="1918" spans="1:36" x14ac:dyDescent="0.2">
      <c r="A1918" s="7" t="s">
        <v>117</v>
      </c>
      <c r="B1918" t="s">
        <v>94</v>
      </c>
      <c r="C1918" t="s">
        <v>185</v>
      </c>
      <c r="D1918">
        <v>2022</v>
      </c>
      <c r="E1918" t="s">
        <v>55</v>
      </c>
      <c r="F1918" s="5">
        <v>105</v>
      </c>
      <c r="G1918" t="s">
        <v>134</v>
      </c>
      <c r="H1918" s="5">
        <v>4200</v>
      </c>
      <c r="I1918" s="5">
        <v>2328.8267370639296</v>
      </c>
      <c r="J1918" s="5">
        <v>0</v>
      </c>
      <c r="K1918" s="5">
        <v>420</v>
      </c>
      <c r="L1918" s="5">
        <v>0</v>
      </c>
      <c r="M1918" s="5">
        <v>53.163157894736834</v>
      </c>
      <c r="N1918" s="5">
        <v>50.606343283582092</v>
      </c>
      <c r="O1918" s="5">
        <v>67.630597014925371</v>
      </c>
      <c r="P1918" s="5">
        <v>6.475435323383083</v>
      </c>
      <c r="Q1918" s="5">
        <v>14.463310661799568</v>
      </c>
      <c r="R1918" s="5">
        <v>0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f t="shared" si="142"/>
        <v>281.10109453947268</v>
      </c>
      <c r="Z1918" s="5">
        <v>88.762250361045659</v>
      </c>
      <c r="AA1918" s="5">
        <v>0</v>
      </c>
      <c r="AB1918" s="5">
        <f>VLOOKUP($E1918,Parametros!$B$3:$F$14,2,FALSE)</f>
        <v>11</v>
      </c>
      <c r="AC1918" s="5" t="str">
        <f>VLOOKUP($E1918,Parametros!$B$3:$F$14,4,FALSE)</f>
        <v>202211</v>
      </c>
      <c r="AD1918" s="5" t="str">
        <f>VLOOKUP($E1918,Parametros!$B$3:$F$14,5,FALSE)</f>
        <v>2022-11-01</v>
      </c>
      <c r="AE1918" s="5">
        <v>0</v>
      </c>
      <c r="AF1918" t="s">
        <v>409</v>
      </c>
      <c r="AG1918" t="s">
        <v>416</v>
      </c>
      <c r="AH1918" s="40">
        <f t="shared" si="143"/>
        <v>1170.0721683965978</v>
      </c>
      <c r="AJ1918" t="str">
        <f t="shared" si="139"/>
        <v>INSERT INTO TABLA_PRESUPUESTO VALUES ('VSR','80196-C','14004539-20',2022,'Noviembre',105,'USD',4200,2328.826737,0,420,0,53.163158,50.606343,67.630597,6.475435,14.463311,0,0,0,0,0,0,0,281.101095,88.76225,0,11,'202211','2022-11-01');</v>
      </c>
    </row>
    <row r="1919" spans="1:36" x14ac:dyDescent="0.2">
      <c r="A1919" s="7" t="s">
        <v>117</v>
      </c>
      <c r="B1919" t="s">
        <v>94</v>
      </c>
      <c r="C1919" t="s">
        <v>186</v>
      </c>
      <c r="D1919">
        <v>2022</v>
      </c>
      <c r="E1919" t="s">
        <v>55</v>
      </c>
      <c r="F1919" s="5">
        <v>225</v>
      </c>
      <c r="G1919" t="s">
        <v>134</v>
      </c>
      <c r="H1919" s="5">
        <v>6750</v>
      </c>
      <c r="I1919" s="5">
        <v>4015.9076553773957</v>
      </c>
      <c r="J1919" s="5">
        <v>0</v>
      </c>
      <c r="K1919" s="5">
        <v>675</v>
      </c>
      <c r="L1919" s="5">
        <v>0</v>
      </c>
      <c r="M1919" s="5">
        <v>113.92105263157893</v>
      </c>
      <c r="N1919" s="5">
        <v>108.44216417910448</v>
      </c>
      <c r="O1919" s="5">
        <v>144.9227078891258</v>
      </c>
      <c r="P1919" s="5">
        <v>13.875932835820896</v>
      </c>
      <c r="Q1919" s="5">
        <v>23.244606420749307</v>
      </c>
      <c r="R1919" s="5">
        <v>0</v>
      </c>
      <c r="S1919" s="5">
        <v>0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f t="shared" si="142"/>
        <v>594.61128615862015</v>
      </c>
      <c r="Z1919" s="5">
        <v>190.20482220224073</v>
      </c>
      <c r="AA1919" s="5">
        <v>0</v>
      </c>
      <c r="AB1919" s="5">
        <f>VLOOKUP($E1919,Parametros!$B$3:$F$14,2,FALSE)</f>
        <v>11</v>
      </c>
      <c r="AC1919" s="5" t="str">
        <f>VLOOKUP($E1919,Parametros!$B$3:$F$14,4,FALSE)</f>
        <v>202211</v>
      </c>
      <c r="AD1919" s="5" t="str">
        <f>VLOOKUP($E1919,Parametros!$B$3:$F$14,5,FALSE)</f>
        <v>2022-11-01</v>
      </c>
      <c r="AE1919" s="5">
        <v>0</v>
      </c>
      <c r="AF1919" t="s">
        <v>409</v>
      </c>
      <c r="AG1919" t="s">
        <v>416</v>
      </c>
      <c r="AH1919" s="40">
        <f t="shared" si="143"/>
        <v>1464.481058463984</v>
      </c>
      <c r="AJ1919" t="str">
        <f t="shared" si="139"/>
        <v>INSERT INTO TABLA_PRESUPUESTO VALUES ('VSR','80196-C','14004538-21',2022,'Noviembre',225,'USD',6750,4015.907655,0,675,0,113.921053,108.442164,144.922708,13.875933,23.244606,0,0,0,0,0,0,0,594.611286,190.204822,0,11,'202211','2022-11-01');</v>
      </c>
    </row>
    <row r="1920" spans="1:36" x14ac:dyDescent="0.2">
      <c r="A1920" s="7" t="s">
        <v>117</v>
      </c>
      <c r="B1920" t="s">
        <v>94</v>
      </c>
      <c r="C1920" t="s">
        <v>187</v>
      </c>
      <c r="D1920">
        <v>2022</v>
      </c>
      <c r="E1920" t="s">
        <v>55</v>
      </c>
      <c r="F1920" s="5">
        <v>15</v>
      </c>
      <c r="G1920" t="s">
        <v>134</v>
      </c>
      <c r="H1920" s="5">
        <v>1800</v>
      </c>
      <c r="I1920" s="5">
        <v>992.30562042195163</v>
      </c>
      <c r="J1920" s="5">
        <v>0</v>
      </c>
      <c r="K1920" s="5">
        <v>180</v>
      </c>
      <c r="L1920" s="5">
        <v>0</v>
      </c>
      <c r="M1920" s="5">
        <v>7.5947368421052621</v>
      </c>
      <c r="N1920" s="5">
        <v>7.2294776119402986</v>
      </c>
      <c r="O1920" s="5">
        <v>9.6615138592750522</v>
      </c>
      <c r="P1920" s="5">
        <v>0.92506218905472637</v>
      </c>
      <c r="Q1920" s="5">
        <v>6.1985617121998144</v>
      </c>
      <c r="R1920" s="5">
        <v>0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f t="shared" si="142"/>
        <v>44.289673694724534</v>
      </c>
      <c r="Z1920" s="5">
        <v>12.680321480149379</v>
      </c>
      <c r="AA1920" s="5">
        <v>0</v>
      </c>
      <c r="AB1920" s="5">
        <f>VLOOKUP($E1920,Parametros!$B$3:$F$14,2,FALSE)</f>
        <v>11</v>
      </c>
      <c r="AC1920" s="5" t="str">
        <f>VLOOKUP($E1920,Parametros!$B$3:$F$14,4,FALSE)</f>
        <v>202211</v>
      </c>
      <c r="AD1920" s="5" t="str">
        <f>VLOOKUP($E1920,Parametros!$B$3:$F$14,5,FALSE)</f>
        <v>2022-11-01</v>
      </c>
      <c r="AE1920" s="5">
        <v>0</v>
      </c>
      <c r="AF1920" t="s">
        <v>409</v>
      </c>
      <c r="AG1920" t="s">
        <v>416</v>
      </c>
      <c r="AH1920" s="40">
        <f t="shared" si="143"/>
        <v>583.40470588332391</v>
      </c>
      <c r="AJ1920" t="str">
        <f t="shared" si="139"/>
        <v>INSERT INTO TABLA_PRESUPUESTO VALUES ('VSR','80196-C','14004540-17',2022,'Noviembre',15,'USD',1800,992.30562,0,180,0,7.594737,7.229478,9.661514,0.925062,6.198562,0,0,0,0,0,0,0,44.289674,12.680321,0,11,'202211','2022-11-01');</v>
      </c>
    </row>
    <row r="1921" spans="1:36" x14ac:dyDescent="0.2">
      <c r="A1921" s="7" t="s">
        <v>117</v>
      </c>
      <c r="B1921" t="s">
        <v>188</v>
      </c>
      <c r="C1921" t="s">
        <v>133</v>
      </c>
      <c r="D1921">
        <v>2022</v>
      </c>
      <c r="E1921" t="s">
        <v>55</v>
      </c>
      <c r="F1921" s="5">
        <v>11.232000000000001</v>
      </c>
      <c r="G1921" t="s">
        <v>134</v>
      </c>
      <c r="H1921" s="5">
        <v>2695.6800000000003</v>
      </c>
      <c r="I1921" s="5">
        <v>819.27519575706458</v>
      </c>
      <c r="J1921" s="5">
        <v>0</v>
      </c>
      <c r="K1921" s="5">
        <v>269.56800000000004</v>
      </c>
      <c r="L1921" s="5">
        <v>3.0859993467524509</v>
      </c>
      <c r="M1921" s="5">
        <v>86.786024873949586</v>
      </c>
      <c r="N1921" s="5">
        <v>3.5019310344827592</v>
      </c>
      <c r="O1921" s="5">
        <v>4.6800000000000006</v>
      </c>
      <c r="P1921" s="5">
        <v>0.44809655172413798</v>
      </c>
      <c r="Q1921" s="5">
        <v>9.2829660201904431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f t="shared" si="142"/>
        <v>114.1940432046828</v>
      </c>
      <c r="Z1921" s="5">
        <v>9.4950247243358579</v>
      </c>
      <c r="AA1921" s="5">
        <v>0</v>
      </c>
      <c r="AB1921" s="5">
        <f>VLOOKUP($E1921,Parametros!$B$3:$F$14,2,FALSE)</f>
        <v>11</v>
      </c>
      <c r="AC1921" s="5" t="str">
        <f>VLOOKUP($E1921,Parametros!$B$3:$F$14,4,FALSE)</f>
        <v>202211</v>
      </c>
      <c r="AD1921" s="5" t="str">
        <f>VLOOKUP($E1921,Parametros!$B$3:$F$14,5,FALSE)</f>
        <v>2022-11-01</v>
      </c>
      <c r="AE1921" s="5">
        <v>0</v>
      </c>
      <c r="AF1921" t="s">
        <v>409</v>
      </c>
      <c r="AG1921" t="s">
        <v>417</v>
      </c>
      <c r="AH1921" s="40">
        <f t="shared" si="143"/>
        <v>1489.5567616915</v>
      </c>
      <c r="AJ1921" t="str">
        <f t="shared" si="139"/>
        <v>INSERT INTO TABLA_PRESUPUESTO VALUES ('VSR','Cripton_China','14004807-18',2022,'Noviembre',11.232,'USD',2695.68,819.275196,0,269.568,3.085999,86.786025,3.501931,4.68,0.448097,9.282966,0,0,0,0,0,0,0,114.194043,9.495025,0,11,'202211','2022-11-01');</v>
      </c>
    </row>
    <row r="1922" spans="1:36" x14ac:dyDescent="0.2">
      <c r="A1922" s="7" t="s">
        <v>117</v>
      </c>
      <c r="B1922" t="s">
        <v>188</v>
      </c>
      <c r="C1922" t="s">
        <v>133</v>
      </c>
      <c r="D1922">
        <v>2022</v>
      </c>
      <c r="E1922" t="s">
        <v>55</v>
      </c>
      <c r="F1922" s="5">
        <v>8.64</v>
      </c>
      <c r="G1922" t="s">
        <v>134</v>
      </c>
      <c r="H1922" s="5">
        <v>2808</v>
      </c>
      <c r="I1922" s="5">
        <v>791.18282747589592</v>
      </c>
      <c r="J1922" s="5">
        <v>0</v>
      </c>
      <c r="K1922" s="5">
        <v>280.8</v>
      </c>
      <c r="L1922" s="5">
        <v>2.3738456513480388</v>
      </c>
      <c r="M1922" s="5">
        <v>88.790480672268913</v>
      </c>
      <c r="N1922" s="5">
        <v>2.6937931034482765</v>
      </c>
      <c r="O1922" s="5">
        <v>3.6</v>
      </c>
      <c r="P1922" s="5">
        <v>0.34468965517241384</v>
      </c>
      <c r="Q1922" s="5">
        <v>9.6697562710317104</v>
      </c>
      <c r="R1922" s="5">
        <v>0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f t="shared" si="142"/>
        <v>112.40258487448736</v>
      </c>
      <c r="Z1922" s="5">
        <v>7.3038651725660442</v>
      </c>
      <c r="AA1922" s="5">
        <v>0</v>
      </c>
      <c r="AB1922" s="5">
        <f>VLOOKUP($E1922,Parametros!$B$3:$F$14,2,FALSE)</f>
        <v>11</v>
      </c>
      <c r="AC1922" s="5" t="str">
        <f>VLOOKUP($E1922,Parametros!$B$3:$F$14,4,FALSE)</f>
        <v>202211</v>
      </c>
      <c r="AD1922" s="5" t="str">
        <f>VLOOKUP($E1922,Parametros!$B$3:$F$14,5,FALSE)</f>
        <v>2022-11-01</v>
      </c>
      <c r="AE1922" s="5">
        <v>0</v>
      </c>
      <c r="AF1922" t="s">
        <v>409</v>
      </c>
      <c r="AG1922" t="s">
        <v>417</v>
      </c>
      <c r="AH1922" s="40">
        <f t="shared" si="143"/>
        <v>1621.2407419982687</v>
      </c>
      <c r="AJ1922" t="str">
        <f t="shared" si="139"/>
        <v>INSERT INTO TABLA_PRESUPUESTO VALUES ('VSR','Cripton_China','14004807-18',2022,'Noviembre',8.64,'USD',2808,791.182827,0,280.8,2.373846,88.790481,2.693793,3.6,0.34469,9.669756,0,0,0,0,0,0,0,112.402585,7.303865,0,11,'202211','2022-11-01');</v>
      </c>
    </row>
    <row r="1923" spans="1:36" x14ac:dyDescent="0.2">
      <c r="A1923" s="7" t="s">
        <v>117</v>
      </c>
      <c r="B1923" t="s">
        <v>188</v>
      </c>
      <c r="C1923" t="s">
        <v>189</v>
      </c>
      <c r="D1923">
        <v>2022</v>
      </c>
      <c r="E1923" t="s">
        <v>55</v>
      </c>
      <c r="F1923" s="5">
        <v>25.920000000000005</v>
      </c>
      <c r="G1923" t="s">
        <v>134</v>
      </c>
      <c r="H1923" s="5">
        <v>4665.6000000000013</v>
      </c>
      <c r="I1923" s="5">
        <v>2252.7153274521957</v>
      </c>
      <c r="J1923" s="5">
        <v>0</v>
      </c>
      <c r="K1923" s="5">
        <v>466.56000000000012</v>
      </c>
      <c r="L1923" s="5">
        <v>7.1215369540441174</v>
      </c>
      <c r="M1923" s="5">
        <v>153.61944201680672</v>
      </c>
      <c r="N1923" s="5">
        <v>8.081379310344829</v>
      </c>
      <c r="O1923" s="5">
        <v>10.800000000000002</v>
      </c>
      <c r="P1923" s="5">
        <v>1.0340689655172417</v>
      </c>
      <c r="Q1923" s="5">
        <v>16.066671958021924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f t="shared" si="142"/>
        <v>211.51315776838885</v>
      </c>
      <c r="Z1923" s="5">
        <v>21.911595517698135</v>
      </c>
      <c r="AA1923" s="5">
        <v>0</v>
      </c>
      <c r="AB1923" s="5">
        <f>VLOOKUP($E1923,Parametros!$B$3:$F$14,2,FALSE)</f>
        <v>11</v>
      </c>
      <c r="AC1923" s="5" t="str">
        <f>VLOOKUP($E1923,Parametros!$B$3:$F$14,4,FALSE)</f>
        <v>202211</v>
      </c>
      <c r="AD1923" s="5" t="str">
        <f>VLOOKUP($E1923,Parametros!$B$3:$F$14,5,FALSE)</f>
        <v>2022-11-01</v>
      </c>
      <c r="AE1923" s="5">
        <v>0</v>
      </c>
      <c r="AF1923" t="s">
        <v>409</v>
      </c>
      <c r="AG1923" t="s">
        <v>417</v>
      </c>
      <c r="AH1923" s="40">
        <f t="shared" si="143"/>
        <v>1727.6899778253728</v>
      </c>
      <c r="AJ1923" t="str">
        <f t="shared" si="139"/>
        <v>INSERT INTO TABLA_PRESUPUESTO VALUES ('VSR','Cripton_China','14005073-18',2022,'Noviembre',25.92,'USD',4665.6,2252.715327,0,466.56,7.121537,153.619442,8.081379,10.8,1.034069,16.066672,0,0,0,0,0,0,0,211.513158,21.911596,0,11,'202211','2022-11-01');</v>
      </c>
    </row>
    <row r="1924" spans="1:36" x14ac:dyDescent="0.2">
      <c r="A1924" s="7" t="s">
        <v>117</v>
      </c>
      <c r="B1924" t="s">
        <v>188</v>
      </c>
      <c r="C1924" t="s">
        <v>163</v>
      </c>
      <c r="D1924">
        <v>2022</v>
      </c>
      <c r="E1924" t="s">
        <v>55</v>
      </c>
      <c r="F1924" s="5">
        <v>259.20000000000005</v>
      </c>
      <c r="G1924" t="s">
        <v>134</v>
      </c>
      <c r="H1924" s="5">
        <v>11664.000000000002</v>
      </c>
      <c r="I1924" s="5">
        <v>4916.9760972589138</v>
      </c>
      <c r="J1924" s="5">
        <v>0</v>
      </c>
      <c r="K1924" s="5">
        <v>1166.4000000000001</v>
      </c>
      <c r="L1924" s="5">
        <v>71.215369540441174</v>
      </c>
      <c r="M1924" s="5">
        <v>486.43442016806728</v>
      </c>
      <c r="N1924" s="5">
        <v>80.813793103448305</v>
      </c>
      <c r="O1924" s="5">
        <v>108.00000000000001</v>
      </c>
      <c r="P1924" s="5">
        <v>10.340689655172415</v>
      </c>
      <c r="Q1924" s="5">
        <v>40.166679895054806</v>
      </c>
      <c r="R1924" s="5">
        <v>0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f t="shared" si="142"/>
        <v>944.87153799872431</v>
      </c>
      <c r="Z1924" s="5">
        <v>219.11595517698134</v>
      </c>
      <c r="AA1924" s="5">
        <v>0</v>
      </c>
      <c r="AB1924" s="5">
        <f>VLOOKUP($E1924,Parametros!$B$3:$F$14,2,FALSE)</f>
        <v>11</v>
      </c>
      <c r="AC1924" s="5" t="str">
        <f>VLOOKUP($E1924,Parametros!$B$3:$F$14,4,FALSE)</f>
        <v>202211</v>
      </c>
      <c r="AD1924" s="5" t="str">
        <f>VLOOKUP($E1924,Parametros!$B$3:$F$14,5,FALSE)</f>
        <v>2022-11-01</v>
      </c>
      <c r="AE1924" s="5">
        <v>0</v>
      </c>
      <c r="AF1924" t="s">
        <v>409</v>
      </c>
      <c r="AG1924" t="s">
        <v>417</v>
      </c>
      <c r="AH1924" s="40">
        <f t="shared" si="143"/>
        <v>4564.5369952019237</v>
      </c>
      <c r="AJ1924" t="str">
        <f t="shared" si="139"/>
        <v>INSERT INTO TABLA_PRESUPUESTO VALUES ('VSR','Cripton_China','14004339-19',2022,'Noviembre',259.2,'USD',11664,4916.976097,0,1166.4,71.21537,486.43442,80.813793,108,10.34069,40.16668,0,0,0,0,0,0,0,944.871538,219.115955,0,11,'202211','2022-11-01');</v>
      </c>
    </row>
    <row r="1925" spans="1:36" x14ac:dyDescent="0.2">
      <c r="A1925" s="7" t="s">
        <v>117</v>
      </c>
      <c r="B1925" t="s">
        <v>188</v>
      </c>
      <c r="C1925" t="s">
        <v>137</v>
      </c>
      <c r="D1925">
        <v>2022</v>
      </c>
      <c r="E1925" t="s">
        <v>55</v>
      </c>
      <c r="F1925" s="5">
        <v>86.40000000000002</v>
      </c>
      <c r="G1925" t="s">
        <v>134</v>
      </c>
      <c r="H1925" s="5">
        <v>6912.0000000000018</v>
      </c>
      <c r="I1925" s="5">
        <v>3351.3377068330365</v>
      </c>
      <c r="J1925" s="5">
        <v>0</v>
      </c>
      <c r="K1925" s="5">
        <v>691.20000000000016</v>
      </c>
      <c r="L1925" s="5">
        <v>23.738456513480394</v>
      </c>
      <c r="M1925" s="5">
        <v>252.86480672268914</v>
      </c>
      <c r="N1925" s="5">
        <v>26.937931034482766</v>
      </c>
      <c r="O1925" s="5">
        <v>36.000000000000007</v>
      </c>
      <c r="P1925" s="5">
        <v>3.446896551724139</v>
      </c>
      <c r="Q1925" s="5">
        <v>23.802476974847295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f t="shared" si="142"/>
        <v>416.09076300940376</v>
      </c>
      <c r="Z1925" s="5">
        <v>73.038651725660444</v>
      </c>
      <c r="AA1925" s="5">
        <v>0</v>
      </c>
      <c r="AB1925" s="5">
        <f>VLOOKUP($E1925,Parametros!$B$3:$F$14,2,FALSE)</f>
        <v>11</v>
      </c>
      <c r="AC1925" s="5" t="str">
        <f>VLOOKUP($E1925,Parametros!$B$3:$F$14,4,FALSE)</f>
        <v>202211</v>
      </c>
      <c r="AD1925" s="5" t="str">
        <f>VLOOKUP($E1925,Parametros!$B$3:$F$14,5,FALSE)</f>
        <v>2022-11-01</v>
      </c>
      <c r="AE1925" s="5">
        <v>0</v>
      </c>
      <c r="AF1925" t="s">
        <v>409</v>
      </c>
      <c r="AG1925" t="s">
        <v>417</v>
      </c>
      <c r="AH1925" s="40">
        <f t="shared" si="143"/>
        <v>2429.63307364408</v>
      </c>
      <c r="AJ1925" t="str">
        <f t="shared" si="139"/>
        <v>INSERT INTO TABLA_PRESUPUESTO VALUES ('VSR','Cripton_China','14004806-17',2022,'Noviembre',86.4,'USD',6912,3351.337707,0,691.2,23.738457,252.864807,26.937931,36,3.446897,23.802477,0,0,0,0,0,0,0,416.090763,73.038652,0,11,'202211','2022-11-01');</v>
      </c>
    </row>
    <row r="1926" spans="1:36" x14ac:dyDescent="0.2">
      <c r="A1926" s="7" t="s">
        <v>117</v>
      </c>
      <c r="B1926" t="s">
        <v>188</v>
      </c>
      <c r="C1926" t="s">
        <v>138</v>
      </c>
      <c r="D1926">
        <v>2022</v>
      </c>
      <c r="E1926" t="s">
        <v>55</v>
      </c>
      <c r="F1926" s="5">
        <v>8.64</v>
      </c>
      <c r="G1926" t="s">
        <v>134</v>
      </c>
      <c r="H1926" s="5">
        <v>864</v>
      </c>
      <c r="I1926" s="5">
        <v>641.89990435780828</v>
      </c>
      <c r="J1926" s="5">
        <v>0</v>
      </c>
      <c r="K1926" s="5">
        <v>86.4</v>
      </c>
      <c r="L1926" s="5">
        <v>2.3738456513480388</v>
      </c>
      <c r="M1926" s="5">
        <v>30.470480672268909</v>
      </c>
      <c r="N1926" s="5">
        <v>2.6937931034482765</v>
      </c>
      <c r="O1926" s="5">
        <v>3.6</v>
      </c>
      <c r="P1926" s="5">
        <v>0.34468965517241384</v>
      </c>
      <c r="Q1926" s="5">
        <v>2.975309621855911</v>
      </c>
      <c r="R1926" s="5">
        <v>0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f t="shared" si="142"/>
        <v>47.388138225311558</v>
      </c>
      <c r="Z1926" s="5">
        <v>7.3038651725660442</v>
      </c>
      <c r="AA1926" s="5">
        <v>0</v>
      </c>
      <c r="AB1926" s="5">
        <f>VLOOKUP($E1926,Parametros!$B$3:$F$14,2,FALSE)</f>
        <v>11</v>
      </c>
      <c r="AC1926" s="5" t="str">
        <f>VLOOKUP($E1926,Parametros!$B$3:$F$14,4,FALSE)</f>
        <v>202211</v>
      </c>
      <c r="AD1926" s="5" t="str">
        <f>VLOOKUP($E1926,Parametros!$B$3:$F$14,5,FALSE)</f>
        <v>2022-11-01</v>
      </c>
      <c r="AE1926" s="5">
        <v>0</v>
      </c>
      <c r="AF1926" t="s">
        <v>409</v>
      </c>
      <c r="AG1926" t="s">
        <v>417</v>
      </c>
      <c r="AH1926" s="40">
        <f t="shared" si="143"/>
        <v>85.938111765532284</v>
      </c>
      <c r="AJ1926" t="str">
        <f t="shared" si="139"/>
        <v>INSERT INTO TABLA_PRESUPUESTO VALUES ('VSR','Cripton_China','14004965-17',2022,'Noviembre',8.64,'USD',864,641.899904,0,86.4,2.373846,30.470481,2.693793,3.6,0.34469,2.97531,0,0,0,0,0,0,0,47.388138,7.303865,0,11,'202211','2022-11-01');</v>
      </c>
    </row>
    <row r="1927" spans="1:36" x14ac:dyDescent="0.2">
      <c r="A1927" s="7" t="s">
        <v>117</v>
      </c>
      <c r="B1927" t="s">
        <v>188</v>
      </c>
      <c r="C1927" t="s">
        <v>179</v>
      </c>
      <c r="D1927">
        <v>2022</v>
      </c>
      <c r="E1927" t="s">
        <v>55</v>
      </c>
      <c r="F1927" s="5">
        <v>172.80000000000004</v>
      </c>
      <c r="G1927" t="s">
        <v>134</v>
      </c>
      <c r="H1927" s="5">
        <v>6912.0000000000018</v>
      </c>
      <c r="I1927" s="5">
        <v>3515.044989669077</v>
      </c>
      <c r="J1927" s="5">
        <v>0</v>
      </c>
      <c r="K1927" s="5">
        <v>691.20000000000016</v>
      </c>
      <c r="L1927" s="5">
        <v>47.476913026960787</v>
      </c>
      <c r="M1927" s="5">
        <v>298.36961344537821</v>
      </c>
      <c r="N1927" s="5">
        <v>53.875862068965532</v>
      </c>
      <c r="O1927" s="5">
        <v>72.000000000000014</v>
      </c>
      <c r="P1927" s="5">
        <v>6.893793103448278</v>
      </c>
      <c r="Q1927" s="5">
        <v>23.802476974847295</v>
      </c>
      <c r="R1927" s="5">
        <v>0</v>
      </c>
      <c r="S1927" s="5">
        <v>0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f t="shared" si="142"/>
        <v>601.01904904396019</v>
      </c>
      <c r="Z1927" s="5">
        <v>146.07730345132089</v>
      </c>
      <c r="AA1927" s="5">
        <v>0</v>
      </c>
      <c r="AB1927" s="5">
        <f>VLOOKUP($E1927,Parametros!$B$3:$F$14,2,FALSE)</f>
        <v>11</v>
      </c>
      <c r="AC1927" s="5" t="str">
        <f>VLOOKUP($E1927,Parametros!$B$3:$F$14,4,FALSE)</f>
        <v>202211</v>
      </c>
      <c r="AD1927" s="5" t="str">
        <f>VLOOKUP($E1927,Parametros!$B$3:$F$14,5,FALSE)</f>
        <v>2022-11-01</v>
      </c>
      <c r="AE1927" s="5">
        <v>0</v>
      </c>
      <c r="AF1927" t="s">
        <v>409</v>
      </c>
      <c r="AG1927" t="s">
        <v>417</v>
      </c>
      <c r="AH1927" s="40">
        <f t="shared" si="143"/>
        <v>2057.259048260004</v>
      </c>
      <c r="AJ1927" t="str">
        <f t="shared" ref="AJ1927:AJ1990" si="144">TRIM(_xlfn.CONCAT("INSERT INTO TABLA_PRESUPUESTO VALUES ('",A1927,"','",B1927,"','",C1927,"',",D1927,",'",E1927,"',",SUBSTITUTE(ROUND(F1927,6),",","."),",'",G1927,"',",SUBSTITUTE(ROUND(H1927,6),",","."),",",SUBSTITUTE(ROUND(I1927,6),",","."),",",SUBSTITUTE(ROUND(J1927,6),",","."),",",SUBSTITUTE(ROUND(K1927,6),",","."),",",SUBSTITUTE(ROUND(L1927,6),",","."),",",SUBSTITUTE(ROUND(M1927,6),",","."),",",SUBSTITUTE(ROUND(N1927,6),",","."),",",SUBSTITUTE(ROUND(O1927,6),",","."),",",SUBSTITUTE(ROUND(P1927,6),",","."),",",SUBSTITUTE(ROUND(Q1927,6),",","."),",",SUBSTITUTE(ROUND(R1927,6),",","."),",",SUBSTITUTE(ROUND(S1927,6),",","."),",",SUBSTITUTE(ROUND(T1927,6),",","."),",",SUBSTITUTE(ROUND(U1927,6),",","."),",",SUBSTITUTE(ROUND(V1927,6),",","."),",",SUBSTITUTE(ROUND(W1927,6),",","."),",",SUBSTITUTE(ROUND(X1927,6),",","."),",",SUBSTITUTE(ROUND(Y1927,6),",","."),",",SUBSTITUTE(ROUND(Z1927,6),",","."),",",SUBSTITUTE(ROUND(AA1927,6),",","."),",",AB1927,",'",AC1927,"','",AD1927,"');"))</f>
        <v>INSERT INTO TABLA_PRESUPUESTO VALUES ('VSR','Cripton_China','14004992-19',2022,'Noviembre',172.8,'USD',6912,3515.04499,0,691.2,47.476913,298.369613,53.875862,72,6.893793,23.802477,0,0,0,0,0,0,0,601.019049,146.077303,0,11,'202211','2022-11-01');</v>
      </c>
    </row>
    <row r="1928" spans="1:36" x14ac:dyDescent="0.2">
      <c r="A1928" s="7" t="s">
        <v>117</v>
      </c>
      <c r="B1928" t="s">
        <v>188</v>
      </c>
      <c r="C1928" t="s">
        <v>142</v>
      </c>
      <c r="D1928">
        <v>2022</v>
      </c>
      <c r="E1928" t="s">
        <v>55</v>
      </c>
      <c r="F1928" s="5">
        <v>1036.8000000000002</v>
      </c>
      <c r="G1928" t="s">
        <v>134</v>
      </c>
      <c r="H1928" s="5">
        <v>25920.000000000004</v>
      </c>
      <c r="I1928" s="5">
        <v>16362.358820602911</v>
      </c>
      <c r="J1928" s="5">
        <v>0</v>
      </c>
      <c r="K1928" s="5">
        <v>2592.0000000000005</v>
      </c>
      <c r="L1928" s="5">
        <v>284.86147816176469</v>
      </c>
      <c r="M1928" s="5">
        <v>1323.6576806722692</v>
      </c>
      <c r="N1928" s="5">
        <v>323.25517241379322</v>
      </c>
      <c r="O1928" s="5">
        <v>432.00000000000006</v>
      </c>
      <c r="P1928" s="5">
        <v>41.362758620689661</v>
      </c>
      <c r="Q1928" s="5">
        <v>89.259288655677338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f t="shared" si="142"/>
        <v>3085.9987210703553</v>
      </c>
      <c r="Z1928" s="5">
        <v>876.46382070792538</v>
      </c>
      <c r="AA1928" s="5">
        <v>0</v>
      </c>
      <c r="AB1928" s="5">
        <f>VLOOKUP($E1928,Parametros!$B$3:$F$14,2,FALSE)</f>
        <v>11</v>
      </c>
      <c r="AC1928" s="5" t="str">
        <f>VLOOKUP($E1928,Parametros!$B$3:$F$14,4,FALSE)</f>
        <v>202211</v>
      </c>
      <c r="AD1928" s="5" t="str">
        <f>VLOOKUP($E1928,Parametros!$B$3:$F$14,5,FALSE)</f>
        <v>2022-11-01</v>
      </c>
      <c r="AE1928" s="5">
        <v>0</v>
      </c>
      <c r="AF1928" t="s">
        <v>409</v>
      </c>
      <c r="AG1928" t="s">
        <v>417</v>
      </c>
      <c r="AH1928" s="40">
        <f t="shared" si="143"/>
        <v>3594.7809801649719</v>
      </c>
      <c r="AJ1928" t="str">
        <f t="shared" si="144"/>
        <v>INSERT INTO TABLA_PRESUPUESTO VALUES ('VSR','Cripton_China','14004971-20',2022,'Noviembre',1036.8,'USD',25920,16362.358821,0,2592,284.861478,1323.657681,323.255172,432,41.362759,89.259289,0,0,0,0,0,0,0,3085.998721,876.463821,0,11,'202211','2022-11-01');</v>
      </c>
    </row>
    <row r="1929" spans="1:36" x14ac:dyDescent="0.2">
      <c r="A1929" s="7" t="s">
        <v>117</v>
      </c>
      <c r="B1929" t="s">
        <v>188</v>
      </c>
      <c r="C1929" t="s">
        <v>184</v>
      </c>
      <c r="D1929">
        <v>2022</v>
      </c>
      <c r="E1929" t="s">
        <v>55</v>
      </c>
      <c r="F1929" s="5">
        <v>449.28000000000009</v>
      </c>
      <c r="G1929" t="s">
        <v>134</v>
      </c>
      <c r="H1929" s="5">
        <v>13478.400000000003</v>
      </c>
      <c r="I1929" s="5">
        <v>7218.6488434505427</v>
      </c>
      <c r="J1929" s="5">
        <v>0</v>
      </c>
      <c r="K1929" s="5">
        <v>1347.8400000000001</v>
      </c>
      <c r="L1929" s="5">
        <v>123.43997387009804</v>
      </c>
      <c r="M1929" s="5">
        <v>640.97699495798327</v>
      </c>
      <c r="N1929" s="5">
        <v>140.07724137931038</v>
      </c>
      <c r="O1929" s="5">
        <v>187.20000000000005</v>
      </c>
      <c r="P1929" s="5">
        <v>17.923862068965523</v>
      </c>
      <c r="Q1929" s="5">
        <v>46.414830100952223</v>
      </c>
      <c r="R1929" s="5">
        <v>0</v>
      </c>
      <c r="S1929" s="5">
        <v>0</v>
      </c>
      <c r="T1929" s="5">
        <v>0</v>
      </c>
      <c r="U1929" s="5">
        <v>0</v>
      </c>
      <c r="V1929" s="5">
        <v>0</v>
      </c>
      <c r="W1929" s="5">
        <v>0</v>
      </c>
      <c r="X1929" s="5">
        <v>0</v>
      </c>
      <c r="Y1929" s="5">
        <f t="shared" si="142"/>
        <v>1412.3939174806458</v>
      </c>
      <c r="Z1929" s="5">
        <v>379.80098897343436</v>
      </c>
      <c r="AA1929" s="5">
        <v>0</v>
      </c>
      <c r="AB1929" s="5">
        <f>VLOOKUP($E1929,Parametros!$B$3:$F$14,2,FALSE)</f>
        <v>11</v>
      </c>
      <c r="AC1929" s="5" t="str">
        <f>VLOOKUP($E1929,Parametros!$B$3:$F$14,4,FALSE)</f>
        <v>202211</v>
      </c>
      <c r="AD1929" s="5" t="str">
        <f>VLOOKUP($E1929,Parametros!$B$3:$F$14,5,FALSE)</f>
        <v>2022-11-01</v>
      </c>
      <c r="AE1929" s="5">
        <v>0</v>
      </c>
      <c r="AF1929" t="s">
        <v>409</v>
      </c>
      <c r="AG1929" t="s">
        <v>417</v>
      </c>
      <c r="AH1929" s="40">
        <f t="shared" si="143"/>
        <v>3376.0772651987158</v>
      </c>
      <c r="AJ1929" t="str">
        <f t="shared" si="144"/>
        <v>INSERT INTO TABLA_PRESUPUESTO VALUES ('VSR','Cripton_China','14004990-20',2022,'Noviembre',449.28,'USD',13478.4,7218.648843,0,1347.84,123.439974,640.976995,140.077241,187.2,17.923862,46.41483,0,0,0,0,0,0,0,1412.393917,379.800989,0,11,'202211','2022-11-01');</v>
      </c>
    </row>
    <row r="1930" spans="1:36" x14ac:dyDescent="0.2">
      <c r="A1930" s="7" t="s">
        <v>117</v>
      </c>
      <c r="B1930" t="s">
        <v>188</v>
      </c>
      <c r="C1930" t="s">
        <v>190</v>
      </c>
      <c r="D1930">
        <v>2022</v>
      </c>
      <c r="E1930" t="s">
        <v>55</v>
      </c>
      <c r="F1930" s="5">
        <v>43.20000000000001</v>
      </c>
      <c r="G1930" t="s">
        <v>134</v>
      </c>
      <c r="H1930" s="5">
        <v>3456.0000000000009</v>
      </c>
      <c r="I1930" s="5">
        <v>2402.6197876116548</v>
      </c>
      <c r="J1930" s="5">
        <v>0</v>
      </c>
      <c r="K1930" s="5">
        <v>345.60000000000008</v>
      </c>
      <c r="L1930" s="5">
        <v>11.869228256740197</v>
      </c>
      <c r="M1930" s="5">
        <v>126.43240336134457</v>
      </c>
      <c r="N1930" s="5">
        <v>13.468965517241383</v>
      </c>
      <c r="O1930" s="5">
        <v>18.000000000000004</v>
      </c>
      <c r="P1930" s="5">
        <v>1.7234482758620695</v>
      </c>
      <c r="Q1930" s="5">
        <v>11.901238487423647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f t="shared" si="142"/>
        <v>208.04538150470188</v>
      </c>
      <c r="Z1930" s="5">
        <v>36.519325862830222</v>
      </c>
      <c r="AA1930" s="5">
        <v>0</v>
      </c>
      <c r="AB1930" s="5">
        <f>VLOOKUP($E1930,Parametros!$B$3:$F$14,2,FALSE)</f>
        <v>11</v>
      </c>
      <c r="AC1930" s="5" t="str">
        <f>VLOOKUP($E1930,Parametros!$B$3:$F$14,4,FALSE)</f>
        <v>202211</v>
      </c>
      <c r="AD1930" s="5" t="str">
        <f>VLOOKUP($E1930,Parametros!$B$3:$F$14,5,FALSE)</f>
        <v>2022-11-01</v>
      </c>
      <c r="AE1930" s="5">
        <v>0</v>
      </c>
      <c r="AF1930" t="s">
        <v>409</v>
      </c>
      <c r="AG1930" t="s">
        <v>417</v>
      </c>
      <c r="AH1930" s="40">
        <f t="shared" si="143"/>
        <v>487.86560262690352</v>
      </c>
      <c r="AJ1930" t="str">
        <f t="shared" si="144"/>
        <v>INSERT INTO TABLA_PRESUPUESTO VALUES ('VSR','Cripton_China','14005163-18',2022,'Noviembre',43.2,'USD',3456,2402.619788,0,345.6,11.869228,126.432403,13.468966,18,1.723448,11.901238,0,0,0,0,0,0,0,208.045382,36.519326,0,11,'202211','2022-11-01');</v>
      </c>
    </row>
    <row r="1931" spans="1:36" x14ac:dyDescent="0.2">
      <c r="A1931" s="7" t="s">
        <v>117</v>
      </c>
      <c r="B1931" t="s">
        <v>188</v>
      </c>
      <c r="C1931" t="s">
        <v>191</v>
      </c>
      <c r="D1931">
        <v>2022</v>
      </c>
      <c r="E1931" t="s">
        <v>55</v>
      </c>
      <c r="F1931" s="5">
        <v>69.12</v>
      </c>
      <c r="G1931" t="s">
        <v>134</v>
      </c>
      <c r="H1931" s="5">
        <v>4147.2000000000007</v>
      </c>
      <c r="I1931" s="5">
        <v>2715.0493039306243</v>
      </c>
      <c r="J1931" s="5">
        <v>0</v>
      </c>
      <c r="K1931" s="5">
        <v>414.72</v>
      </c>
      <c r="L1931" s="5">
        <v>18.990765210784311</v>
      </c>
      <c r="M1931" s="5">
        <v>160.81984537815126</v>
      </c>
      <c r="N1931" s="5">
        <v>21.550344827586212</v>
      </c>
      <c r="O1931" s="5">
        <v>28.8</v>
      </c>
      <c r="P1931" s="5">
        <v>2.7575172413793108</v>
      </c>
      <c r="Q1931" s="5">
        <v>14.281486184908376</v>
      </c>
      <c r="R1931" s="5">
        <v>0</v>
      </c>
      <c r="S1931" s="5">
        <v>0</v>
      </c>
      <c r="T1931" s="5"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f t="shared" si="142"/>
        <v>286.64011501255351</v>
      </c>
      <c r="Z1931" s="5">
        <v>58.430921380528353</v>
      </c>
      <c r="AA1931" s="5">
        <v>0</v>
      </c>
      <c r="AB1931" s="5">
        <f>VLOOKUP($E1931,Parametros!$B$3:$F$14,2,FALSE)</f>
        <v>11</v>
      </c>
      <c r="AC1931" s="5" t="str">
        <f>VLOOKUP($E1931,Parametros!$B$3:$F$14,4,FALSE)</f>
        <v>202211</v>
      </c>
      <c r="AD1931" s="5" t="str">
        <f>VLOOKUP($E1931,Parametros!$B$3:$F$14,5,FALSE)</f>
        <v>2022-11-01</v>
      </c>
      <c r="AE1931" s="5">
        <v>0</v>
      </c>
      <c r="AF1931" t="s">
        <v>409</v>
      </c>
      <c r="AG1931" t="s">
        <v>417</v>
      </c>
      <c r="AH1931" s="40">
        <f t="shared" si="143"/>
        <v>711.79981584603843</v>
      </c>
      <c r="AJ1931" t="str">
        <f t="shared" si="144"/>
        <v>INSERT INTO TABLA_PRESUPUESTO VALUES ('VSR','Cripton_China','14005143-17',2022,'Noviembre',69.12,'USD',4147.2,2715.049304,0,414.72,18.990765,160.819845,21.550345,28.8,2.757517,14.281486,0,0,0,0,0,0,0,286.640115,58.430921,0,11,'202211','2022-11-01');</v>
      </c>
    </row>
    <row r="1932" spans="1:36" x14ac:dyDescent="0.2">
      <c r="A1932" s="7" t="s">
        <v>117</v>
      </c>
      <c r="B1932" t="s">
        <v>188</v>
      </c>
      <c r="C1932" t="s">
        <v>153</v>
      </c>
      <c r="D1932">
        <v>2022</v>
      </c>
      <c r="E1932" t="s">
        <v>55</v>
      </c>
      <c r="F1932" s="5">
        <v>86.40000000000002</v>
      </c>
      <c r="G1932" t="s">
        <v>134</v>
      </c>
      <c r="H1932" s="5">
        <v>4752.0000000000009</v>
      </c>
      <c r="I1932" s="5">
        <v>1749.7154699748382</v>
      </c>
      <c r="J1932" s="5">
        <v>0</v>
      </c>
      <c r="K1932" s="5">
        <v>475.2000000000001</v>
      </c>
      <c r="L1932" s="5">
        <v>23.738456513480394</v>
      </c>
      <c r="M1932" s="5">
        <v>188.0648067226891</v>
      </c>
      <c r="N1932" s="5">
        <v>26.937931034482766</v>
      </c>
      <c r="O1932" s="5">
        <v>36.000000000000007</v>
      </c>
      <c r="P1932" s="5">
        <v>3.446896551724139</v>
      </c>
      <c r="Q1932" s="5">
        <v>16.364202920207514</v>
      </c>
      <c r="R1932" s="5">
        <v>0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f t="shared" si="142"/>
        <v>343.85248895476394</v>
      </c>
      <c r="Z1932" s="5">
        <v>73.038651725660444</v>
      </c>
      <c r="AA1932" s="5">
        <v>0</v>
      </c>
      <c r="AB1932" s="5">
        <f>VLOOKUP($E1932,Parametros!$B$3:$F$14,2,FALSE)</f>
        <v>11</v>
      </c>
      <c r="AC1932" s="5" t="str">
        <f>VLOOKUP($E1932,Parametros!$B$3:$F$14,4,FALSE)</f>
        <v>202211</v>
      </c>
      <c r="AD1932" s="5" t="str">
        <f>VLOOKUP($E1932,Parametros!$B$3:$F$14,5,FALSE)</f>
        <v>2022-11-01</v>
      </c>
      <c r="AE1932" s="5">
        <v>0</v>
      </c>
      <c r="AF1932" t="s">
        <v>409</v>
      </c>
      <c r="AG1932" t="s">
        <v>417</v>
      </c>
      <c r="AH1932" s="40">
        <f t="shared" si="143"/>
        <v>2159.4935845569184</v>
      </c>
      <c r="AJ1932" t="str">
        <f t="shared" si="144"/>
        <v>INSERT INTO TABLA_PRESUPUESTO VALUES ('VSR','Cripton_China','14005087-20',2022,'Noviembre',86.4,'USD',4752,1749.71547,0,475.2,23.738457,188.064807,26.937931,36,3.446897,16.364203,0,0,0,0,0,0,0,343.852489,73.038652,0,11,'202211','2022-11-01');</v>
      </c>
    </row>
    <row r="1933" spans="1:36" x14ac:dyDescent="0.2">
      <c r="A1933" s="7" t="s">
        <v>117</v>
      </c>
      <c r="B1933" t="s">
        <v>188</v>
      </c>
      <c r="C1933" t="s">
        <v>122</v>
      </c>
      <c r="D1933">
        <v>2022</v>
      </c>
      <c r="E1933" t="s">
        <v>55</v>
      </c>
      <c r="F1933" s="5">
        <v>8.64</v>
      </c>
      <c r="G1933" t="s">
        <v>134</v>
      </c>
      <c r="H1933" s="5">
        <v>1036.8000000000002</v>
      </c>
      <c r="I1933" s="5">
        <v>508.33733584203111</v>
      </c>
      <c r="J1933" s="5">
        <v>0</v>
      </c>
      <c r="K1933" s="5">
        <v>103.68</v>
      </c>
      <c r="L1933" s="5">
        <v>2.3738456513480388</v>
      </c>
      <c r="M1933" s="5">
        <v>35.65448067226891</v>
      </c>
      <c r="N1933" s="5">
        <v>2.6937931034482765</v>
      </c>
      <c r="O1933" s="5">
        <v>3.6</v>
      </c>
      <c r="P1933" s="5">
        <v>0.34468965517241384</v>
      </c>
      <c r="Q1933" s="5">
        <v>3.570371546227094</v>
      </c>
      <c r="R1933" s="5">
        <v>0</v>
      </c>
      <c r="S1933" s="5">
        <v>0</v>
      </c>
      <c r="T1933" s="5">
        <v>0</v>
      </c>
      <c r="U1933" s="5">
        <v>0</v>
      </c>
      <c r="V1933" s="5">
        <v>0</v>
      </c>
      <c r="W1933" s="5">
        <v>0</v>
      </c>
      <c r="X1933" s="5">
        <v>0</v>
      </c>
      <c r="Y1933" s="5">
        <f t="shared" si="142"/>
        <v>53.167200149682742</v>
      </c>
      <c r="Z1933" s="5">
        <v>7.3038651725660442</v>
      </c>
      <c r="AA1933" s="5">
        <v>0</v>
      </c>
      <c r="AB1933" s="5">
        <f>VLOOKUP($E1933,Parametros!$B$3:$F$14,2,FALSE)</f>
        <v>11</v>
      </c>
      <c r="AC1933" s="5" t="str">
        <f>VLOOKUP($E1933,Parametros!$B$3:$F$14,4,FALSE)</f>
        <v>202211</v>
      </c>
      <c r="AD1933" s="5" t="str">
        <f>VLOOKUP($E1933,Parametros!$B$3:$F$14,5,FALSE)</f>
        <v>2022-11-01</v>
      </c>
      <c r="AE1933" s="5">
        <v>0</v>
      </c>
      <c r="AF1933" t="s">
        <v>409</v>
      </c>
      <c r="AG1933" t="s">
        <v>417</v>
      </c>
      <c r="AH1933" s="40">
        <f t="shared" si="143"/>
        <v>369.24161835693837</v>
      </c>
      <c r="AJ1933" t="str">
        <f t="shared" si="144"/>
        <v>INSERT INTO TABLA_PRESUPUESTO VALUES ('VSR','Cripton_China','14005080-18',2022,'Noviembre',8.64,'USD',1036.8,508.337336,0,103.68,2.373846,35.654481,2.693793,3.6,0.34469,3.570372,0,0,0,0,0,0,0,53.1672,7.303865,0,11,'202211','2022-11-01');</v>
      </c>
    </row>
    <row r="1934" spans="1:36" x14ac:dyDescent="0.2">
      <c r="A1934" s="7" t="s">
        <v>117</v>
      </c>
      <c r="B1934" t="s">
        <v>188</v>
      </c>
      <c r="C1934" t="s">
        <v>144</v>
      </c>
      <c r="D1934">
        <v>2022</v>
      </c>
      <c r="E1934" t="s">
        <v>55</v>
      </c>
      <c r="F1934" s="5">
        <v>8.64</v>
      </c>
      <c r="G1934" t="s">
        <v>134</v>
      </c>
      <c r="H1934" s="5">
        <v>1036.8000000000002</v>
      </c>
      <c r="I1934" s="5">
        <v>846.51411462248973</v>
      </c>
      <c r="J1934" s="5">
        <v>0</v>
      </c>
      <c r="K1934" s="5">
        <v>103.68</v>
      </c>
      <c r="L1934" s="5">
        <v>2.3738456513480388</v>
      </c>
      <c r="M1934" s="5">
        <v>35.65448067226891</v>
      </c>
      <c r="N1934" s="5">
        <v>2.6937931034482765</v>
      </c>
      <c r="O1934" s="5">
        <v>3.6</v>
      </c>
      <c r="P1934" s="5">
        <v>0.34468965517241384</v>
      </c>
      <c r="Q1934" s="5">
        <v>3.570371546227094</v>
      </c>
      <c r="R1934" s="5">
        <v>0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f t="shared" si="142"/>
        <v>53.167200149682742</v>
      </c>
      <c r="Z1934" s="5">
        <v>7.3038651725660442</v>
      </c>
      <c r="AA1934" s="5">
        <v>0</v>
      </c>
      <c r="AB1934" s="5">
        <f>VLOOKUP($E1934,Parametros!$B$3:$F$14,2,FALSE)</f>
        <v>11</v>
      </c>
      <c r="AC1934" s="5" t="str">
        <f>VLOOKUP($E1934,Parametros!$B$3:$F$14,4,FALSE)</f>
        <v>202211</v>
      </c>
      <c r="AD1934" s="5" t="str">
        <f>VLOOKUP($E1934,Parametros!$B$3:$F$14,5,FALSE)</f>
        <v>2022-11-01</v>
      </c>
      <c r="AE1934" s="5">
        <v>3.1974423109204508E-14</v>
      </c>
      <c r="AF1934" t="s">
        <v>409</v>
      </c>
      <c r="AG1934" t="s">
        <v>417</v>
      </c>
      <c r="AH1934" s="40">
        <f t="shared" si="143"/>
        <v>31.064839576479788</v>
      </c>
      <c r="AJ1934" t="str">
        <f t="shared" si="144"/>
        <v>INSERT INTO TABLA_PRESUPUESTO VALUES ('VSR','Cripton_China','14004879-18',2022,'Noviembre',8.64,'USD',1036.8,846.514115,0,103.68,2.373846,35.654481,2.693793,3.6,0.34469,3.570372,0,0,0,0,0,0,0,53.1672,7.303865,0,11,'202211','2022-11-01');</v>
      </c>
    </row>
    <row r="1935" spans="1:36" x14ac:dyDescent="0.2">
      <c r="A1935" s="7" t="s">
        <v>117</v>
      </c>
      <c r="B1935" t="s">
        <v>188</v>
      </c>
      <c r="C1935" t="s">
        <v>192</v>
      </c>
      <c r="D1935">
        <v>2022</v>
      </c>
      <c r="E1935" t="s">
        <v>55</v>
      </c>
      <c r="F1935" s="5">
        <v>432.00000000000006</v>
      </c>
      <c r="G1935" t="s">
        <v>134</v>
      </c>
      <c r="H1935" s="5">
        <v>17280.000000000004</v>
      </c>
      <c r="I1935" s="5">
        <v>6780.9058197557097</v>
      </c>
      <c r="J1935" s="5">
        <v>0</v>
      </c>
      <c r="K1935" s="5">
        <v>1728.0000000000002</v>
      </c>
      <c r="L1935" s="5">
        <v>118.69228256740196</v>
      </c>
      <c r="M1935" s="5">
        <v>745.92403361344543</v>
      </c>
      <c r="N1935" s="5">
        <v>134.68965517241384</v>
      </c>
      <c r="O1935" s="5">
        <v>180.00000000000003</v>
      </c>
      <c r="P1935" s="5">
        <v>17.234482758620693</v>
      </c>
      <c r="Q1935" s="5">
        <v>59.50619243711823</v>
      </c>
      <c r="R1935" s="5">
        <v>0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  <c r="X1935" s="5">
        <v>0</v>
      </c>
      <c r="Y1935" s="5">
        <f t="shared" si="142"/>
        <v>1502.5476226099006</v>
      </c>
      <c r="Z1935" s="5">
        <v>365.19325862830226</v>
      </c>
      <c r="AA1935" s="5">
        <v>0</v>
      </c>
      <c r="AB1935" s="5">
        <f>VLOOKUP($E1935,Parametros!$B$3:$F$14,2,FALSE)</f>
        <v>11</v>
      </c>
      <c r="AC1935" s="5" t="str">
        <f>VLOOKUP($E1935,Parametros!$B$3:$F$14,4,FALSE)</f>
        <v>202211</v>
      </c>
      <c r="AD1935" s="5" t="str">
        <f>VLOOKUP($E1935,Parametros!$B$3:$F$14,5,FALSE)</f>
        <v>2022-11-01</v>
      </c>
      <c r="AE1935" s="5">
        <v>0</v>
      </c>
      <c r="AF1935" t="s">
        <v>409</v>
      </c>
      <c r="AG1935" t="s">
        <v>417</v>
      </c>
      <c r="AH1935" s="40">
        <f t="shared" si="143"/>
        <v>7149.8542750669912</v>
      </c>
      <c r="AJ1935" t="str">
        <f t="shared" si="144"/>
        <v>INSERT INTO TABLA_PRESUPUESTO VALUES ('VSR','Cripton_China','14005089-20',2022,'Noviembre',432,'USD',17280,6780.90582,0,1728,118.692283,745.924034,134.689655,180,17.234483,59.506192,0,0,0,0,0,0,0,1502.547623,365.193259,0,11,'202211','2022-11-01');</v>
      </c>
    </row>
    <row r="1936" spans="1:36" x14ac:dyDescent="0.2">
      <c r="A1936" s="7" t="s">
        <v>117</v>
      </c>
      <c r="B1936" t="s">
        <v>188</v>
      </c>
      <c r="C1936" t="s">
        <v>159</v>
      </c>
      <c r="D1936">
        <v>2022</v>
      </c>
      <c r="E1936" t="s">
        <v>55</v>
      </c>
      <c r="F1936" s="5">
        <v>69.12</v>
      </c>
      <c r="G1936" t="s">
        <v>134</v>
      </c>
      <c r="H1936" s="5">
        <v>4838.4000000000005</v>
      </c>
      <c r="I1936" s="5">
        <v>2223.9155861584459</v>
      </c>
      <c r="J1936" s="5">
        <v>0</v>
      </c>
      <c r="K1936" s="5">
        <v>483.84000000000003</v>
      </c>
      <c r="L1936" s="5">
        <v>18.990765210784311</v>
      </c>
      <c r="M1936" s="5">
        <v>181.55584537815128</v>
      </c>
      <c r="N1936" s="5">
        <v>21.550344827586212</v>
      </c>
      <c r="O1936" s="5">
        <v>28.8</v>
      </c>
      <c r="P1936" s="5">
        <v>2.7575172413793108</v>
      </c>
      <c r="Q1936" s="5">
        <v>16.661733882393104</v>
      </c>
      <c r="R1936" s="5">
        <v>0</v>
      </c>
      <c r="S1936" s="5">
        <v>0</v>
      </c>
      <c r="T1936" s="5"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f t="shared" si="142"/>
        <v>309.75636271003822</v>
      </c>
      <c r="Z1936" s="5">
        <v>58.430921380528353</v>
      </c>
      <c r="AA1936" s="5">
        <v>0</v>
      </c>
      <c r="AB1936" s="5">
        <f>VLOOKUP($E1936,Parametros!$B$3:$F$14,2,FALSE)</f>
        <v>11</v>
      </c>
      <c r="AC1936" s="5" t="str">
        <f>VLOOKUP($E1936,Parametros!$B$3:$F$14,4,FALSE)</f>
        <v>202211</v>
      </c>
      <c r="AD1936" s="5" t="str">
        <f>VLOOKUP($E1936,Parametros!$B$3:$F$14,5,FALSE)</f>
        <v>2022-11-01</v>
      </c>
      <c r="AE1936" s="5">
        <v>0</v>
      </c>
      <c r="AF1936" t="s">
        <v>409</v>
      </c>
      <c r="AG1936" t="s">
        <v>417</v>
      </c>
      <c r="AH1936" s="40">
        <f t="shared" si="143"/>
        <v>1801.8972859207313</v>
      </c>
      <c r="AJ1936" t="str">
        <f t="shared" si="144"/>
        <v>INSERT INTO TABLA_PRESUPUESTO VALUES ('VSR','Cripton_China','14005043-17',2022,'Noviembre',69.12,'USD',4838.4,2223.915586,0,483.84,18.990765,181.555845,21.550345,28.8,2.757517,16.661734,0,0,0,0,0,0,0,309.756363,58.430921,0,11,'202211','2022-11-01');</v>
      </c>
    </row>
    <row r="1937" spans="1:36" x14ac:dyDescent="0.2">
      <c r="A1937" s="7" t="s">
        <v>117</v>
      </c>
      <c r="B1937" t="s">
        <v>102</v>
      </c>
      <c r="C1937" t="s">
        <v>138</v>
      </c>
      <c r="D1937">
        <v>2022</v>
      </c>
      <c r="E1937" t="s">
        <v>55</v>
      </c>
      <c r="F1937" s="5">
        <v>21</v>
      </c>
      <c r="G1937" t="s">
        <v>134</v>
      </c>
      <c r="H1937" s="5">
        <v>1890</v>
      </c>
      <c r="I1937" s="5">
        <v>1560.1733786474508</v>
      </c>
      <c r="J1937" s="5">
        <v>0</v>
      </c>
      <c r="K1937" s="5">
        <v>141.75</v>
      </c>
      <c r="L1937" s="5">
        <v>5.7697637359153724</v>
      </c>
      <c r="M1937" s="5">
        <v>12.364725663716811</v>
      </c>
      <c r="N1937" s="5">
        <v>8.3278508771929829</v>
      </c>
      <c r="O1937" s="5">
        <v>11.129385964912281</v>
      </c>
      <c r="P1937" s="5">
        <v>1.0656067251461987</v>
      </c>
      <c r="Q1937" s="5">
        <v>6.5084897978098057</v>
      </c>
      <c r="R1937" s="5">
        <v>0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f t="shared" si="142"/>
        <v>57.148509100987219</v>
      </c>
      <c r="Z1937" s="5">
        <v>17.752450072209136</v>
      </c>
      <c r="AA1937" s="5">
        <v>0</v>
      </c>
      <c r="AB1937" s="5">
        <f>VLOOKUP($E1937,Parametros!$B$3:$F$14,2,FALSE)</f>
        <v>11</v>
      </c>
      <c r="AC1937" s="5" t="str">
        <f>VLOOKUP($E1937,Parametros!$B$3:$F$14,4,FALSE)</f>
        <v>202211</v>
      </c>
      <c r="AD1937" s="5" t="str">
        <f>VLOOKUP($E1937,Parametros!$B$3:$F$14,5,FALSE)</f>
        <v>2022-11-01</v>
      </c>
      <c r="AE1937" s="5">
        <v>0</v>
      </c>
      <c r="AF1937" t="s">
        <v>409</v>
      </c>
      <c r="AG1937" t="s">
        <v>420</v>
      </c>
      <c r="AH1937" s="40">
        <f t="shared" si="143"/>
        <v>125.15834851564674</v>
      </c>
      <c r="AJ1937" t="str">
        <f t="shared" si="144"/>
        <v>INSERT INTO TABLA_PRESUPUESTO VALUES ('VSR','80218-C','14004965-17',2022,'Noviembre',21,'USD',1890,1560.173379,0,141.75,5.769764,12.364726,8.327851,11.129386,1.065607,6.50849,0,0,0,0,0,0,0,57.148509,17.75245,0,11,'202211','2022-11-01');</v>
      </c>
    </row>
    <row r="1938" spans="1:36" x14ac:dyDescent="0.2">
      <c r="A1938" s="7" t="s">
        <v>117</v>
      </c>
      <c r="B1938" t="s">
        <v>102</v>
      </c>
      <c r="C1938" t="s">
        <v>199</v>
      </c>
      <c r="D1938">
        <v>2022</v>
      </c>
      <c r="E1938" t="s">
        <v>55</v>
      </c>
      <c r="F1938" s="5">
        <v>45</v>
      </c>
      <c r="G1938" t="s">
        <v>134</v>
      </c>
      <c r="H1938" s="5">
        <v>1800</v>
      </c>
      <c r="I1938" s="5">
        <v>892.32534778347303</v>
      </c>
      <c r="J1938" s="5">
        <v>0</v>
      </c>
      <c r="K1938" s="5">
        <v>135</v>
      </c>
      <c r="L1938" s="5">
        <v>12.363779434104369</v>
      </c>
      <c r="M1938" s="5">
        <v>26.495840707964597</v>
      </c>
      <c r="N1938" s="5">
        <v>17.845394736842106</v>
      </c>
      <c r="O1938" s="5">
        <v>23.848684210526315</v>
      </c>
      <c r="P1938" s="5">
        <v>2.2834429824561404</v>
      </c>
      <c r="Q1938" s="5">
        <v>6.1985617121998144</v>
      </c>
      <c r="R1938" s="5">
        <v>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f t="shared" si="142"/>
        <v>114.71288879043712</v>
      </c>
      <c r="Z1938" s="5">
        <v>38.040964440448143</v>
      </c>
      <c r="AA1938" s="5">
        <v>0</v>
      </c>
      <c r="AB1938" s="5">
        <f>VLOOKUP($E1938,Parametros!$B$3:$F$14,2,FALSE)</f>
        <v>11</v>
      </c>
      <c r="AC1938" s="5" t="str">
        <f>VLOOKUP($E1938,Parametros!$B$3:$F$14,4,FALSE)</f>
        <v>202211</v>
      </c>
      <c r="AD1938" s="5" t="str">
        <f>VLOOKUP($E1938,Parametros!$B$3:$F$14,5,FALSE)</f>
        <v>2022-11-01</v>
      </c>
      <c r="AE1938" s="5">
        <v>0</v>
      </c>
      <c r="AF1938" t="s">
        <v>409</v>
      </c>
      <c r="AG1938" t="s">
        <v>420</v>
      </c>
      <c r="AH1938" s="40">
        <f t="shared" si="143"/>
        <v>645.59798399198564</v>
      </c>
      <c r="AJ1938" t="str">
        <f t="shared" si="144"/>
        <v>INSERT INTO TABLA_PRESUPUESTO VALUES ('VSR','80218-C','14004975-20',2022,'Noviembre',45,'USD',1800,892.325348,0,135,12.363779,26.495841,17.845395,23.848684,2.283443,6.198562,0,0,0,0,0,0,0,114.712889,38.040964,0,11,'202211','2022-11-01');</v>
      </c>
    </row>
    <row r="1939" spans="1:36" x14ac:dyDescent="0.2">
      <c r="A1939" s="7" t="s">
        <v>117</v>
      </c>
      <c r="B1939" t="s">
        <v>102</v>
      </c>
      <c r="C1939" t="s">
        <v>200</v>
      </c>
      <c r="D1939">
        <v>2022</v>
      </c>
      <c r="E1939" t="s">
        <v>55</v>
      </c>
      <c r="F1939" s="5">
        <v>30</v>
      </c>
      <c r="G1939" t="s">
        <v>134</v>
      </c>
      <c r="H1939" s="5">
        <v>1200</v>
      </c>
      <c r="I1939" s="5">
        <v>555.40103636963499</v>
      </c>
      <c r="J1939" s="5">
        <v>0</v>
      </c>
      <c r="K1939" s="5">
        <v>90</v>
      </c>
      <c r="L1939" s="5">
        <v>8.2425196227362463</v>
      </c>
      <c r="M1939" s="5">
        <v>17.663893805309733</v>
      </c>
      <c r="N1939" s="5">
        <v>11.896929824561402</v>
      </c>
      <c r="O1939" s="5">
        <v>15.899122807017545</v>
      </c>
      <c r="P1939" s="5">
        <v>1.5222953216374271</v>
      </c>
      <c r="Q1939" s="5">
        <v>4.1323744747998763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f t="shared" si="142"/>
        <v>76.475259193624751</v>
      </c>
      <c r="Z1939" s="5">
        <v>25.360642960298758</v>
      </c>
      <c r="AA1939" s="5">
        <v>0</v>
      </c>
      <c r="AB1939" s="5">
        <f>VLOOKUP($E1939,Parametros!$B$3:$F$14,2,FALSE)</f>
        <v>11</v>
      </c>
      <c r="AC1939" s="5" t="str">
        <f>VLOOKUP($E1939,Parametros!$B$3:$F$14,4,FALSE)</f>
        <v>202211</v>
      </c>
      <c r="AD1939" s="5" t="str">
        <f>VLOOKUP($E1939,Parametros!$B$3:$F$14,5,FALSE)</f>
        <v>2022-11-01</v>
      </c>
      <c r="AE1939" s="5">
        <v>0</v>
      </c>
      <c r="AF1939" t="s">
        <v>409</v>
      </c>
      <c r="AG1939" t="s">
        <v>420</v>
      </c>
      <c r="AH1939" s="40">
        <f t="shared" si="143"/>
        <v>469.88118481400392</v>
      </c>
      <c r="AJ1939" t="str">
        <f t="shared" si="144"/>
        <v>INSERT INTO TABLA_PRESUPUESTO VALUES ('VSR','80218-C','14004977-19',2022,'Noviembre',30,'USD',1200,555.401036,0,90,8.24252,17.663894,11.89693,15.899123,1.522295,4.132374,0,0,0,0,0,0,0,76.475259,25.360643,0,11,'202211','2022-11-01');</v>
      </c>
    </row>
    <row r="1940" spans="1:36" x14ac:dyDescent="0.2">
      <c r="A1940" s="7" t="s">
        <v>117</v>
      </c>
      <c r="B1940" t="s">
        <v>102</v>
      </c>
      <c r="C1940" t="s">
        <v>201</v>
      </c>
      <c r="D1940">
        <v>2022</v>
      </c>
      <c r="E1940" t="s">
        <v>55</v>
      </c>
      <c r="F1940" s="5">
        <v>30</v>
      </c>
      <c r="G1940" t="s">
        <v>134</v>
      </c>
      <c r="H1940" s="5">
        <v>1200</v>
      </c>
      <c r="I1940" s="5">
        <v>488.34659096641707</v>
      </c>
      <c r="J1940" s="5">
        <v>0</v>
      </c>
      <c r="K1940" s="5">
        <v>90</v>
      </c>
      <c r="L1940" s="5">
        <v>8.2425196227362463</v>
      </c>
      <c r="M1940" s="5">
        <v>17.663893805309733</v>
      </c>
      <c r="N1940" s="5">
        <v>11.896929824561402</v>
      </c>
      <c r="O1940" s="5">
        <v>15.899122807017545</v>
      </c>
      <c r="P1940" s="5">
        <v>1.5222953216374271</v>
      </c>
      <c r="Q1940" s="5">
        <v>4.1323744747998763</v>
      </c>
      <c r="R1940" s="5">
        <v>0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f t="shared" si="142"/>
        <v>76.475259193624751</v>
      </c>
      <c r="Z1940" s="5">
        <v>25.360642960298758</v>
      </c>
      <c r="AA1940" s="5">
        <v>0</v>
      </c>
      <c r="AB1940" s="5">
        <f>VLOOKUP($E1940,Parametros!$B$3:$F$14,2,FALSE)</f>
        <v>11</v>
      </c>
      <c r="AC1940" s="5" t="str">
        <f>VLOOKUP($E1940,Parametros!$B$3:$F$14,4,FALSE)</f>
        <v>202211</v>
      </c>
      <c r="AD1940" s="5" t="str">
        <f>VLOOKUP($E1940,Parametros!$B$3:$F$14,5,FALSE)</f>
        <v>2022-11-01</v>
      </c>
      <c r="AE1940" s="5">
        <v>0</v>
      </c>
      <c r="AF1940" t="s">
        <v>409</v>
      </c>
      <c r="AG1940" t="s">
        <v>420</v>
      </c>
      <c r="AH1940" s="40">
        <f t="shared" si="143"/>
        <v>536.93563021722184</v>
      </c>
      <c r="AJ1940" t="str">
        <f t="shared" si="144"/>
        <v>INSERT INTO TABLA_PRESUPUESTO VALUES ('VSR','80218-C','14004800-20',2022,'Noviembre',30,'USD',1200,488.346591,0,90,8.24252,17.663894,11.89693,15.899123,1.522295,4.132374,0,0,0,0,0,0,0,76.475259,25.360643,0,11,'202211','2022-11-01');</v>
      </c>
    </row>
    <row r="1941" spans="1:36" x14ac:dyDescent="0.2">
      <c r="A1941" s="7" t="s">
        <v>117</v>
      </c>
      <c r="B1941" t="s">
        <v>102</v>
      </c>
      <c r="C1941" t="s">
        <v>142</v>
      </c>
      <c r="D1941">
        <v>2022</v>
      </c>
      <c r="E1941" t="s">
        <v>55</v>
      </c>
      <c r="F1941" s="5">
        <v>60</v>
      </c>
      <c r="G1941" t="s">
        <v>134</v>
      </c>
      <c r="H1941" s="5">
        <v>1800</v>
      </c>
      <c r="I1941" s="5">
        <v>946.89576508118694</v>
      </c>
      <c r="J1941" s="5">
        <v>0</v>
      </c>
      <c r="K1941" s="5">
        <v>135</v>
      </c>
      <c r="L1941" s="5">
        <v>16.485039245472493</v>
      </c>
      <c r="M1941" s="5">
        <v>35.327787610619467</v>
      </c>
      <c r="N1941" s="5">
        <v>23.793859649122805</v>
      </c>
      <c r="O1941" s="5">
        <v>31.798245614035089</v>
      </c>
      <c r="P1941" s="5">
        <v>3.0445906432748542</v>
      </c>
      <c r="Q1941" s="5">
        <v>6.1985617121998144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f t="shared" si="142"/>
        <v>150.88433114984957</v>
      </c>
      <c r="Z1941" s="5">
        <v>50.721285920597516</v>
      </c>
      <c r="AA1941" s="5">
        <v>0</v>
      </c>
      <c r="AB1941" s="5">
        <f>VLOOKUP($E1941,Parametros!$B$3:$F$14,2,FALSE)</f>
        <v>11</v>
      </c>
      <c r="AC1941" s="5" t="str">
        <f>VLOOKUP($E1941,Parametros!$B$3:$F$14,4,FALSE)</f>
        <v>202211</v>
      </c>
      <c r="AD1941" s="5" t="str">
        <f>VLOOKUP($E1941,Parametros!$B$3:$F$14,5,FALSE)</f>
        <v>2022-11-01</v>
      </c>
      <c r="AE1941" s="5">
        <v>0</v>
      </c>
      <c r="AF1941" t="s">
        <v>409</v>
      </c>
      <c r="AG1941" t="s">
        <v>420</v>
      </c>
      <c r="AH1941" s="40">
        <f t="shared" si="143"/>
        <v>550.73486452349096</v>
      </c>
      <c r="AJ1941" t="str">
        <f t="shared" si="144"/>
        <v>INSERT INTO TABLA_PRESUPUESTO VALUES ('VSR','80218-C','14004971-20',2022,'Noviembre',60,'USD',1800,946.895765,0,135,16.485039,35.327788,23.79386,31.798246,3.044591,6.198562,0,0,0,0,0,0,0,150.884331,50.721286,0,11,'202211','2022-11-01');</v>
      </c>
    </row>
    <row r="1942" spans="1:36" x14ac:dyDescent="0.2">
      <c r="A1942" s="7" t="s">
        <v>117</v>
      </c>
      <c r="B1942" t="s">
        <v>102</v>
      </c>
      <c r="C1942" t="s">
        <v>202</v>
      </c>
      <c r="D1942">
        <v>2022</v>
      </c>
      <c r="E1942" t="s">
        <v>55</v>
      </c>
      <c r="F1942" s="5">
        <v>15</v>
      </c>
      <c r="G1942" t="s">
        <v>134</v>
      </c>
      <c r="H1942" s="5">
        <v>450</v>
      </c>
      <c r="I1942" s="5">
        <v>241.00723969853564</v>
      </c>
      <c r="J1942" s="5">
        <v>0</v>
      </c>
      <c r="K1942" s="5">
        <v>33.75</v>
      </c>
      <c r="L1942" s="5">
        <v>4.1212598113681231</v>
      </c>
      <c r="M1942" s="5">
        <v>8.8319469026548667</v>
      </c>
      <c r="N1942" s="5">
        <v>5.9484649122807012</v>
      </c>
      <c r="O1942" s="5">
        <v>7.9495614035087723</v>
      </c>
      <c r="P1942" s="5">
        <v>0.76114766081871355</v>
      </c>
      <c r="Q1942" s="5">
        <v>1.5496404280499536</v>
      </c>
      <c r="R1942" s="5">
        <v>0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f t="shared" si="142"/>
        <v>37.721082787462393</v>
      </c>
      <c r="Z1942" s="5">
        <v>12.680321480149379</v>
      </c>
      <c r="AA1942" s="5">
        <v>0</v>
      </c>
      <c r="AB1942" s="5">
        <f>VLOOKUP($E1942,Parametros!$B$3:$F$14,2,FALSE)</f>
        <v>11</v>
      </c>
      <c r="AC1942" s="5" t="str">
        <f>VLOOKUP($E1942,Parametros!$B$3:$F$14,4,FALSE)</f>
        <v>202211</v>
      </c>
      <c r="AD1942" s="5" t="str">
        <f>VLOOKUP($E1942,Parametros!$B$3:$F$14,5,FALSE)</f>
        <v>2022-11-01</v>
      </c>
      <c r="AE1942" s="5">
        <v>0</v>
      </c>
      <c r="AF1942" t="s">
        <v>409</v>
      </c>
      <c r="AG1942" t="s">
        <v>420</v>
      </c>
      <c r="AH1942" s="40">
        <f t="shared" si="143"/>
        <v>133.40041770263386</v>
      </c>
      <c r="AJ1942" t="str">
        <f t="shared" si="144"/>
        <v>INSERT INTO TABLA_PRESUPUESTO VALUES ('VSR','80218-C','14004874-20',2022,'Noviembre',15,'USD',450,241.00724,0,33.75,4.12126,8.831947,5.948465,7.949561,0.761148,1.54964,0,0,0,0,0,0,0,37.721083,12.680321,0,11,'202211','2022-11-01');</v>
      </c>
    </row>
    <row r="1943" spans="1:36" x14ac:dyDescent="0.2">
      <c r="A1943" s="7" t="s">
        <v>117</v>
      </c>
      <c r="B1943" t="s">
        <v>102</v>
      </c>
      <c r="C1943" t="s">
        <v>203</v>
      </c>
      <c r="D1943">
        <v>2022</v>
      </c>
      <c r="E1943" t="s">
        <v>55</v>
      </c>
      <c r="F1943" s="5">
        <v>15</v>
      </c>
      <c r="G1943" t="s">
        <v>134</v>
      </c>
      <c r="H1943" s="5">
        <v>450</v>
      </c>
      <c r="I1943" s="5">
        <v>261.95159160513811</v>
      </c>
      <c r="J1943" s="5">
        <v>0</v>
      </c>
      <c r="K1943" s="5">
        <v>34.5</v>
      </c>
      <c r="L1943" s="5">
        <v>4.1212598113681231</v>
      </c>
      <c r="M1943" s="5">
        <v>8.8319469026548667</v>
      </c>
      <c r="N1943" s="5">
        <v>5.9484649122807012</v>
      </c>
      <c r="O1943" s="5">
        <v>7.9495614035087723</v>
      </c>
      <c r="P1943" s="5">
        <v>0.76114766081871355</v>
      </c>
      <c r="Q1943" s="5">
        <v>1.5496404280499536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f t="shared" si="142"/>
        <v>37.721082787462393</v>
      </c>
      <c r="Z1943" s="5">
        <v>12.680321480149379</v>
      </c>
      <c r="AA1943" s="5">
        <v>0</v>
      </c>
      <c r="AB1943" s="5">
        <f>VLOOKUP($E1943,Parametros!$B$3:$F$14,2,FALSE)</f>
        <v>11</v>
      </c>
      <c r="AC1943" s="5" t="str">
        <f>VLOOKUP($E1943,Parametros!$B$3:$F$14,4,FALSE)</f>
        <v>202211</v>
      </c>
      <c r="AD1943" s="5" t="str">
        <f>VLOOKUP($E1943,Parametros!$B$3:$F$14,5,FALSE)</f>
        <v>2022-11-01</v>
      </c>
      <c r="AE1943" s="5">
        <v>0</v>
      </c>
      <c r="AF1943" t="s">
        <v>409</v>
      </c>
      <c r="AG1943" t="s">
        <v>420</v>
      </c>
      <c r="AH1943" s="40">
        <f t="shared" si="143"/>
        <v>111.70606579603138</v>
      </c>
      <c r="AJ1943" t="str">
        <f t="shared" si="144"/>
        <v>INSERT INTO TABLA_PRESUPUESTO VALUES ('VSR','80218-C','14004875-20',2022,'Noviembre',15,'USD',450,261.951592,0,34.5,4.12126,8.831947,5.948465,7.949561,0.761148,1.54964,0,0,0,0,0,0,0,37.721083,12.680321,0,11,'202211','2022-11-01');</v>
      </c>
    </row>
    <row r="1944" spans="1:36" x14ac:dyDescent="0.2">
      <c r="A1944" s="7" t="s">
        <v>117</v>
      </c>
      <c r="B1944" t="s">
        <v>205</v>
      </c>
      <c r="C1944" t="s">
        <v>133</v>
      </c>
      <c r="D1944">
        <v>2022</v>
      </c>
      <c r="E1944" t="s">
        <v>55</v>
      </c>
      <c r="F1944" s="5">
        <v>15</v>
      </c>
      <c r="G1944" t="s">
        <v>134</v>
      </c>
      <c r="H1944" s="5">
        <v>3600</v>
      </c>
      <c r="I1944" s="5">
        <v>1094.117515701208</v>
      </c>
      <c r="J1944" s="5">
        <v>0</v>
      </c>
      <c r="K1944" s="5">
        <v>270</v>
      </c>
      <c r="L1944" s="5">
        <v>4.1212598113681231</v>
      </c>
      <c r="M1944" s="5">
        <v>6.4786885245901642</v>
      </c>
      <c r="N1944" s="5">
        <v>5.8967391304347831</v>
      </c>
      <c r="O1944" s="5">
        <v>7.8804347826086962</v>
      </c>
      <c r="P1944" s="5">
        <v>0.75452898550724634</v>
      </c>
      <c r="Q1944" s="5">
        <v>12.397123424399629</v>
      </c>
      <c r="R1944" s="5">
        <v>0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f t="shared" si="142"/>
        <v>46.087836327689899</v>
      </c>
      <c r="Z1944" s="5">
        <v>12.680321480149379</v>
      </c>
      <c r="AA1944" s="5">
        <v>0</v>
      </c>
      <c r="AB1944" s="5">
        <f>VLOOKUP($E1944,Parametros!$B$3:$F$14,2,FALSE)</f>
        <v>11</v>
      </c>
      <c r="AC1944" s="5" t="str">
        <f>VLOOKUP($E1944,Parametros!$B$3:$F$14,4,FALSE)</f>
        <v>202211</v>
      </c>
      <c r="AD1944" s="5" t="str">
        <f>VLOOKUP($E1944,Parametros!$B$3:$F$14,5,FALSE)</f>
        <v>2022-11-01</v>
      </c>
      <c r="AE1944" s="5">
        <v>0</v>
      </c>
      <c r="AF1944" t="s">
        <v>409</v>
      </c>
      <c r="AG1944" t="s">
        <v>421</v>
      </c>
      <c r="AH1944" s="40">
        <f t="shared" si="143"/>
        <v>2185.6733881597338</v>
      </c>
      <c r="AJ1944" t="str">
        <f t="shared" si="144"/>
        <v>INSERT INTO TABLA_PRESUPUESTO VALUES ('VSR','80225-C','14004807-18',2022,'Noviembre',15,'USD',3600,1094.117516,0,270,4.12126,6.478689,5.896739,7.880435,0.754529,12.397123,0,0,0,0,0,0,0,46.087836,12.680321,0,11,'202211','2022-11-01');</v>
      </c>
    </row>
    <row r="1945" spans="1:36" x14ac:dyDescent="0.2">
      <c r="A1945" s="7" t="s">
        <v>117</v>
      </c>
      <c r="B1945" t="s">
        <v>205</v>
      </c>
      <c r="C1945" t="s">
        <v>138</v>
      </c>
      <c r="D1945">
        <v>2022</v>
      </c>
      <c r="E1945" t="s">
        <v>55</v>
      </c>
      <c r="F1945" s="5">
        <v>15</v>
      </c>
      <c r="G1945" t="s">
        <v>134</v>
      </c>
      <c r="H1945" s="5">
        <v>1500</v>
      </c>
      <c r="I1945" s="5">
        <v>1114.4095561767506</v>
      </c>
      <c r="J1945" s="5">
        <v>0</v>
      </c>
      <c r="K1945" s="5">
        <v>112.5</v>
      </c>
      <c r="L1945" s="5">
        <v>4.1212598113681231</v>
      </c>
      <c r="M1945" s="5">
        <v>6.4786885245901642</v>
      </c>
      <c r="N1945" s="5">
        <v>5.8967391304347831</v>
      </c>
      <c r="O1945" s="5">
        <v>7.8804347826086962</v>
      </c>
      <c r="P1945" s="5">
        <v>0.75452898550724634</v>
      </c>
      <c r="Q1945" s="5">
        <v>5.1654680934998458</v>
      </c>
      <c r="R1945" s="5">
        <v>0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f t="shared" si="142"/>
        <v>38.856180996790116</v>
      </c>
      <c r="Z1945" s="5">
        <v>12.680321480149379</v>
      </c>
      <c r="AA1945" s="5">
        <v>0</v>
      </c>
      <c r="AB1945" s="5">
        <f>VLOOKUP($E1945,Parametros!$B$3:$F$14,2,FALSE)</f>
        <v>11</v>
      </c>
      <c r="AC1945" s="5" t="str">
        <f>VLOOKUP($E1945,Parametros!$B$3:$F$14,4,FALSE)</f>
        <v>202211</v>
      </c>
      <c r="AD1945" s="5" t="str">
        <f>VLOOKUP($E1945,Parametros!$B$3:$F$14,5,FALSE)</f>
        <v>2022-11-01</v>
      </c>
      <c r="AE1945" s="5">
        <v>0</v>
      </c>
      <c r="AF1945" t="s">
        <v>409</v>
      </c>
      <c r="AG1945" t="s">
        <v>421</v>
      </c>
      <c r="AH1945" s="40">
        <f t="shared" si="143"/>
        <v>230.11300301509115</v>
      </c>
      <c r="AJ1945" t="str">
        <f t="shared" si="144"/>
        <v>INSERT INTO TABLA_PRESUPUESTO VALUES ('VSR','80225-C','14004965-17',2022,'Noviembre',15,'USD',1500,1114.409556,0,112.5,4.12126,6.478689,5.896739,7.880435,0.754529,5.165468,0,0,0,0,0,0,0,38.856181,12.680321,0,11,'202211','2022-11-01');</v>
      </c>
    </row>
    <row r="1946" spans="1:36" x14ac:dyDescent="0.2">
      <c r="A1946" s="7" t="s">
        <v>117</v>
      </c>
      <c r="B1946" t="s">
        <v>205</v>
      </c>
      <c r="C1946" t="s">
        <v>206</v>
      </c>
      <c r="D1946">
        <v>2022</v>
      </c>
      <c r="E1946" t="s">
        <v>55</v>
      </c>
      <c r="F1946" s="5">
        <v>90</v>
      </c>
      <c r="G1946" t="s">
        <v>134</v>
      </c>
      <c r="H1946" s="5">
        <v>3780</v>
      </c>
      <c r="I1946" s="5">
        <v>1964.8498955733075</v>
      </c>
      <c r="J1946" s="5">
        <v>0</v>
      </c>
      <c r="K1946" s="5">
        <v>0</v>
      </c>
      <c r="L1946" s="5">
        <v>0</v>
      </c>
      <c r="M1946" s="5">
        <v>38.872131147540983</v>
      </c>
      <c r="N1946" s="5">
        <v>35.380434782608695</v>
      </c>
      <c r="O1946" s="5">
        <v>47.282608695652165</v>
      </c>
      <c r="P1946" s="5">
        <v>4.5271739130434785</v>
      </c>
      <c r="Q1946" s="5">
        <v>13.016979595619611</v>
      </c>
      <c r="R1946" s="5">
        <v>0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f t="shared" si="142"/>
        <v>215.1612570153612</v>
      </c>
      <c r="Z1946" s="5">
        <v>76.081928880896285</v>
      </c>
      <c r="AA1946" s="5">
        <v>0</v>
      </c>
      <c r="AB1946" s="5">
        <f>VLOOKUP($E1946,Parametros!$B$3:$F$14,2,FALSE)</f>
        <v>11</v>
      </c>
      <c r="AC1946" s="5" t="str">
        <f>VLOOKUP($E1946,Parametros!$B$3:$F$14,4,FALSE)</f>
        <v>202211</v>
      </c>
      <c r="AD1946" s="5" t="str">
        <f>VLOOKUP($E1946,Parametros!$B$3:$F$14,5,FALSE)</f>
        <v>2022-11-01</v>
      </c>
      <c r="AE1946" s="5">
        <v>0</v>
      </c>
      <c r="AF1946" t="s">
        <v>409</v>
      </c>
      <c r="AG1946" t="s">
        <v>421</v>
      </c>
      <c r="AH1946" s="40">
        <f t="shared" si="143"/>
        <v>1599.9888474113311</v>
      </c>
      <c r="AJ1946" t="str">
        <f t="shared" si="144"/>
        <v>INSERT INTO TABLA_PRESUPUESTO VALUES ('VSR','80225-C','14004882-20',2022,'Noviembre',90,'USD',3780,1964.849896,0,0,0,38.872131,35.380435,47.282609,4.527174,13.01698,0,0,0,0,0,0,0,215.161257,76.081929,0,11,'202211','2022-11-01');</v>
      </c>
    </row>
    <row r="1947" spans="1:36" x14ac:dyDescent="0.2">
      <c r="A1947" s="7" t="s">
        <v>117</v>
      </c>
      <c r="B1947" t="s">
        <v>205</v>
      </c>
      <c r="C1947" t="s">
        <v>207</v>
      </c>
      <c r="D1947">
        <v>2022</v>
      </c>
      <c r="E1947" t="s">
        <v>55</v>
      </c>
      <c r="F1947" s="5">
        <v>480</v>
      </c>
      <c r="G1947" t="s">
        <v>134</v>
      </c>
      <c r="H1947" s="5">
        <v>12480</v>
      </c>
      <c r="I1947" s="5">
        <v>8165.7081166859934</v>
      </c>
      <c r="J1947" s="5">
        <v>0</v>
      </c>
      <c r="K1947" s="5">
        <v>0</v>
      </c>
      <c r="L1947" s="5">
        <v>0</v>
      </c>
      <c r="M1947" s="5">
        <v>207.31803278688525</v>
      </c>
      <c r="N1947" s="5">
        <v>188.69565217391306</v>
      </c>
      <c r="O1947" s="5">
        <v>252.17391304347828</v>
      </c>
      <c r="P1947" s="5">
        <v>24.144927536231883</v>
      </c>
      <c r="Q1947" s="5">
        <v>42.976694537918718</v>
      </c>
      <c r="R1947" s="5">
        <v>0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f t="shared" si="142"/>
        <v>1121.0795074432074</v>
      </c>
      <c r="Z1947" s="5">
        <v>405.77028736478013</v>
      </c>
      <c r="AA1947" s="5">
        <v>0</v>
      </c>
      <c r="AB1947" s="5">
        <f>VLOOKUP($E1947,Parametros!$B$3:$F$14,2,FALSE)</f>
        <v>11</v>
      </c>
      <c r="AC1947" s="5" t="str">
        <f>VLOOKUP($E1947,Parametros!$B$3:$F$14,4,FALSE)</f>
        <v>202211</v>
      </c>
      <c r="AD1947" s="5" t="str">
        <f>VLOOKUP($E1947,Parametros!$B$3:$F$14,5,FALSE)</f>
        <v>2022-11-01</v>
      </c>
      <c r="AE1947" s="5">
        <v>0</v>
      </c>
      <c r="AF1947" t="s">
        <v>409</v>
      </c>
      <c r="AG1947" t="s">
        <v>421</v>
      </c>
      <c r="AH1947" s="40">
        <f t="shared" si="143"/>
        <v>3193.2123758707999</v>
      </c>
      <c r="AJ1947" t="str">
        <f t="shared" si="144"/>
        <v>INSERT INTO TABLA_PRESUPUESTO VALUES ('VSR','80225-C','14004880-20',2022,'Noviembre',480,'USD',12480,8165.708117,0,0,0,207.318033,188.695652,252.173913,24.144928,42.976695,0,0,0,0,0,0,0,1121.079507,405.770287,0,11,'202211','2022-11-01');</v>
      </c>
    </row>
    <row r="1948" spans="1:36" x14ac:dyDescent="0.2">
      <c r="A1948" s="7" t="s">
        <v>117</v>
      </c>
      <c r="B1948" t="s">
        <v>205</v>
      </c>
      <c r="C1948" t="s">
        <v>208</v>
      </c>
      <c r="D1948">
        <v>2022</v>
      </c>
      <c r="E1948" t="s">
        <v>55</v>
      </c>
      <c r="F1948" s="5">
        <v>90</v>
      </c>
      <c r="G1948" t="s">
        <v>134</v>
      </c>
      <c r="H1948" s="5">
        <v>2340</v>
      </c>
      <c r="I1948" s="5">
        <v>1568.6183986646456</v>
      </c>
      <c r="J1948" s="5">
        <v>0</v>
      </c>
      <c r="K1948" s="5">
        <v>0</v>
      </c>
      <c r="L1948" s="5">
        <v>0</v>
      </c>
      <c r="M1948" s="5">
        <v>38.872131147540983</v>
      </c>
      <c r="N1948" s="5">
        <v>35.380434782608695</v>
      </c>
      <c r="O1948" s="5">
        <v>47.282608695652165</v>
      </c>
      <c r="P1948" s="5">
        <v>4.5271739130434785</v>
      </c>
      <c r="Q1948" s="5">
        <v>8.0581302258597596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f t="shared" si="142"/>
        <v>210.20240764560137</v>
      </c>
      <c r="Z1948" s="5">
        <v>76.081928880896285</v>
      </c>
      <c r="AA1948" s="5">
        <v>0</v>
      </c>
      <c r="AB1948" s="5">
        <f>VLOOKUP($E1948,Parametros!$B$3:$F$14,2,FALSE)</f>
        <v>11</v>
      </c>
      <c r="AC1948" s="5" t="str">
        <f>VLOOKUP($E1948,Parametros!$B$3:$F$14,4,FALSE)</f>
        <v>202211</v>
      </c>
      <c r="AD1948" s="5" t="str">
        <f>VLOOKUP($E1948,Parametros!$B$3:$F$14,5,FALSE)</f>
        <v>2022-11-01</v>
      </c>
      <c r="AE1948" s="5">
        <v>0</v>
      </c>
      <c r="AF1948" t="s">
        <v>409</v>
      </c>
      <c r="AG1948" t="s">
        <v>421</v>
      </c>
      <c r="AH1948" s="40">
        <f t="shared" si="143"/>
        <v>561.17919368975288</v>
      </c>
      <c r="AJ1948" t="str">
        <f t="shared" si="144"/>
        <v>INSERT INTO TABLA_PRESUPUESTO VALUES ('VSR','80225-C','14004881-20',2022,'Noviembre',90,'USD',2340,1568.618399,0,0,0,38.872131,35.380435,47.282609,4.527174,8.05813,0,0,0,0,0,0,0,210.202408,76.081929,0,11,'202211','2022-11-01');</v>
      </c>
    </row>
    <row r="1949" spans="1:36" x14ac:dyDescent="0.2">
      <c r="A1949" s="7" t="s">
        <v>117</v>
      </c>
      <c r="B1949" t="s">
        <v>209</v>
      </c>
      <c r="C1949" t="s">
        <v>189</v>
      </c>
      <c r="D1949">
        <v>2022</v>
      </c>
      <c r="E1949" t="s">
        <v>55</v>
      </c>
      <c r="F1949" s="5">
        <v>45</v>
      </c>
      <c r="G1949" t="s">
        <v>134</v>
      </c>
      <c r="H1949" s="5">
        <v>6840</v>
      </c>
      <c r="I1949" s="5">
        <v>3910.964110160061</v>
      </c>
      <c r="J1949" s="5">
        <v>0</v>
      </c>
      <c r="K1949" s="5">
        <v>513</v>
      </c>
      <c r="L1949" s="5">
        <v>12.363779434104369</v>
      </c>
      <c r="M1949" s="5">
        <v>28.273388429752064</v>
      </c>
      <c r="N1949" s="5">
        <v>15.649038461538465</v>
      </c>
      <c r="O1949" s="5">
        <v>20.91346153846154</v>
      </c>
      <c r="P1949" s="5">
        <v>2.0024038461538463</v>
      </c>
      <c r="Q1949" s="5">
        <v>23.554534506359296</v>
      </c>
      <c r="R1949" s="5">
        <v>0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f t="shared" si="142"/>
        <v>128.43379122271332</v>
      </c>
      <c r="Z1949" s="5">
        <v>38.040964440448143</v>
      </c>
      <c r="AA1949" s="5">
        <v>0</v>
      </c>
      <c r="AB1949" s="5">
        <f>VLOOKUP($E1949,Parametros!$B$3:$F$14,2,FALSE)</f>
        <v>11</v>
      </c>
      <c r="AC1949" s="5" t="str">
        <f>VLOOKUP($E1949,Parametros!$B$3:$F$14,4,FALSE)</f>
        <v>202211</v>
      </c>
      <c r="AD1949" s="5" t="str">
        <f>VLOOKUP($E1949,Parametros!$B$3:$F$14,5,FALSE)</f>
        <v>2022-11-01</v>
      </c>
      <c r="AE1949" s="5">
        <v>0</v>
      </c>
      <c r="AF1949" t="s">
        <v>409</v>
      </c>
      <c r="AG1949" t="s">
        <v>422</v>
      </c>
      <c r="AH1949" s="40">
        <f t="shared" si="143"/>
        <v>2275.2383191831204</v>
      </c>
      <c r="AJ1949" t="str">
        <f t="shared" si="144"/>
        <v>INSERT INTO TABLA_PRESUPUESTO VALUES ('VSR','80227-C','14005073-18',2022,'Noviembre',45,'USD',6840,3910.96411,0,513,12.363779,28.273388,15.649038,20.913462,2.002404,23.554535,0,0,0,0,0,0,0,128.433791,38.040964,0,11,'202211','2022-11-01');</v>
      </c>
    </row>
    <row r="1950" spans="1:36" x14ac:dyDescent="0.2">
      <c r="A1950" s="7" t="s">
        <v>117</v>
      </c>
      <c r="B1950" t="s">
        <v>209</v>
      </c>
      <c r="C1950" t="s">
        <v>210</v>
      </c>
      <c r="D1950">
        <v>2022</v>
      </c>
      <c r="E1950" t="s">
        <v>55</v>
      </c>
      <c r="F1950" s="5">
        <v>30</v>
      </c>
      <c r="G1950" t="s">
        <v>134</v>
      </c>
      <c r="H1950" s="5">
        <v>1200</v>
      </c>
      <c r="I1950" s="5">
        <v>438.04552691869827</v>
      </c>
      <c r="J1950" s="5">
        <v>0</v>
      </c>
      <c r="K1950" s="5">
        <v>90</v>
      </c>
      <c r="L1950" s="5">
        <v>8.2425196227362463</v>
      </c>
      <c r="M1950" s="5">
        <v>18.848925619834709</v>
      </c>
      <c r="N1950" s="5">
        <v>10.432692307692308</v>
      </c>
      <c r="O1950" s="5">
        <v>13.942307692307693</v>
      </c>
      <c r="P1950" s="5">
        <v>1.3349358974358976</v>
      </c>
      <c r="Q1950" s="5">
        <v>4.1323744747998763</v>
      </c>
      <c r="R1950" s="5">
        <v>0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f t="shared" si="142"/>
        <v>74.051878952369236</v>
      </c>
      <c r="Z1950" s="5">
        <v>25.360642960298758</v>
      </c>
      <c r="AA1950" s="5">
        <v>0</v>
      </c>
      <c r="AB1950" s="5">
        <f>VLOOKUP($E1950,Parametros!$B$3:$F$14,2,FALSE)</f>
        <v>11</v>
      </c>
      <c r="AC1950" s="5" t="str">
        <f>VLOOKUP($E1950,Parametros!$B$3:$F$14,4,FALSE)</f>
        <v>202211</v>
      </c>
      <c r="AD1950" s="5" t="str">
        <f>VLOOKUP($E1950,Parametros!$B$3:$F$14,5,FALSE)</f>
        <v>2022-11-01</v>
      </c>
      <c r="AE1950" s="5">
        <v>0</v>
      </c>
      <c r="AF1950" t="s">
        <v>409</v>
      </c>
      <c r="AG1950" t="s">
        <v>422</v>
      </c>
      <c r="AH1950" s="40">
        <f t="shared" si="143"/>
        <v>589.66007450619622</v>
      </c>
      <c r="AJ1950" t="str">
        <f t="shared" si="144"/>
        <v>INSERT INTO TABLA_PRESUPUESTO VALUES ('VSR','80227-C','14005070-20',2022,'Noviembre',30,'USD',1200,438.045527,0,90,8.24252,18.848926,10.432692,13.942308,1.334936,4.132374,0,0,0,0,0,0,0,74.051879,25.360643,0,11,'202211','2022-11-01');</v>
      </c>
    </row>
    <row r="1951" spans="1:36" x14ac:dyDescent="0.2">
      <c r="A1951" s="7" t="s">
        <v>117</v>
      </c>
      <c r="B1951" t="s">
        <v>209</v>
      </c>
      <c r="C1951" t="s">
        <v>211</v>
      </c>
      <c r="D1951">
        <v>2022</v>
      </c>
      <c r="E1951" t="s">
        <v>55</v>
      </c>
      <c r="F1951" s="5">
        <v>240</v>
      </c>
      <c r="G1951" t="s">
        <v>134</v>
      </c>
      <c r="H1951" s="5">
        <v>9600</v>
      </c>
      <c r="I1951" s="5">
        <v>4574.8526799849478</v>
      </c>
      <c r="J1951" s="5">
        <v>0</v>
      </c>
      <c r="K1951" s="5">
        <v>720</v>
      </c>
      <c r="L1951" s="5">
        <v>65.94015698188997</v>
      </c>
      <c r="M1951" s="5">
        <v>150.79140495867767</v>
      </c>
      <c r="N1951" s="5">
        <v>83.461538461538467</v>
      </c>
      <c r="O1951" s="5">
        <v>111.53846153846155</v>
      </c>
      <c r="P1951" s="5">
        <v>10.679487179487181</v>
      </c>
      <c r="Q1951" s="5">
        <v>33.05899579839901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f t="shared" si="142"/>
        <v>592.41503161895389</v>
      </c>
      <c r="Z1951" s="5">
        <v>202.88514368239007</v>
      </c>
      <c r="AA1951" s="5">
        <v>0</v>
      </c>
      <c r="AB1951" s="5">
        <f>VLOOKUP($E1951,Parametros!$B$3:$F$14,2,FALSE)</f>
        <v>11</v>
      </c>
      <c r="AC1951" s="5" t="str">
        <f>VLOOKUP($E1951,Parametros!$B$3:$F$14,4,FALSE)</f>
        <v>202211</v>
      </c>
      <c r="AD1951" s="5" t="str">
        <f>VLOOKUP($E1951,Parametros!$B$3:$F$14,5,FALSE)</f>
        <v>2022-11-01</v>
      </c>
      <c r="AE1951" s="5">
        <v>0</v>
      </c>
      <c r="AF1951" t="s">
        <v>409</v>
      </c>
      <c r="AG1951" t="s">
        <v>422</v>
      </c>
      <c r="AH1951" s="40">
        <f t="shared" si="143"/>
        <v>3646.7921314142072</v>
      </c>
      <c r="AJ1951" t="str">
        <f t="shared" si="144"/>
        <v>INSERT INTO TABLA_PRESUPUESTO VALUES ('VSR','80227-C','14005071-19',2022,'Noviembre',240,'USD',9600,4574.85268,0,720,65.940157,150.791405,83.461538,111.538462,10.679487,33.058996,0,0,0,0,0,0,0,592.415032,202.885144,0,11,'202211','2022-11-01');</v>
      </c>
    </row>
    <row r="1952" spans="1:36" x14ac:dyDescent="0.2">
      <c r="A1952" s="7" t="s">
        <v>117</v>
      </c>
      <c r="B1952" t="s">
        <v>209</v>
      </c>
      <c r="C1952" t="s">
        <v>212</v>
      </c>
      <c r="D1952">
        <v>2022</v>
      </c>
      <c r="E1952" t="s">
        <v>55</v>
      </c>
      <c r="F1952" s="5">
        <v>150</v>
      </c>
      <c r="G1952" t="s">
        <v>134</v>
      </c>
      <c r="H1952" s="5">
        <v>6000</v>
      </c>
      <c r="I1952" s="5">
        <v>2515.9069654151767</v>
      </c>
      <c r="J1952" s="5">
        <v>0</v>
      </c>
      <c r="K1952" s="5">
        <v>450</v>
      </c>
      <c r="L1952" s="5">
        <v>41.212598113681231</v>
      </c>
      <c r="M1952" s="5">
        <v>94.244628099173539</v>
      </c>
      <c r="N1952" s="5">
        <v>52.163461538461547</v>
      </c>
      <c r="O1952" s="5">
        <v>69.711538461538467</v>
      </c>
      <c r="P1952" s="5">
        <v>6.6746794871794881</v>
      </c>
      <c r="Q1952" s="5">
        <v>20.661872373999383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f t="shared" si="142"/>
        <v>370.25939476184618</v>
      </c>
      <c r="Z1952" s="5">
        <v>126.80321480149379</v>
      </c>
      <c r="AA1952" s="5">
        <v>0</v>
      </c>
      <c r="AB1952" s="5">
        <f>VLOOKUP($E1952,Parametros!$B$3:$F$14,2,FALSE)</f>
        <v>11</v>
      </c>
      <c r="AC1952" s="5" t="str">
        <f>VLOOKUP($E1952,Parametros!$B$3:$F$14,4,FALSE)</f>
        <v>202211</v>
      </c>
      <c r="AD1952" s="5" t="str">
        <f>VLOOKUP($E1952,Parametros!$B$3:$F$14,5,FALSE)</f>
        <v>2022-11-01</v>
      </c>
      <c r="AE1952" s="5">
        <v>0</v>
      </c>
      <c r="AF1952" t="s">
        <v>409</v>
      </c>
      <c r="AG1952" t="s">
        <v>422</v>
      </c>
      <c r="AH1952" s="40">
        <f t="shared" si="143"/>
        <v>2622.6210417092957</v>
      </c>
      <c r="AJ1952" t="str">
        <f t="shared" si="144"/>
        <v>INSERT INTO TABLA_PRESUPUESTO VALUES ('VSR','80227-C','14005072-20',2022,'Noviembre',150,'USD',6000,2515.906965,0,450,41.212598,94.244628,52.163462,69.711538,6.674679,20.661872,0,0,0,0,0,0,0,370.259395,126.803215,0,11,'202211','2022-11-01');</v>
      </c>
    </row>
    <row r="1953" spans="1:36" x14ac:dyDescent="0.2">
      <c r="A1953" s="7" t="s">
        <v>117</v>
      </c>
      <c r="B1953" t="s">
        <v>213</v>
      </c>
      <c r="C1953" t="s">
        <v>133</v>
      </c>
      <c r="D1953">
        <v>2022</v>
      </c>
      <c r="E1953" t="s">
        <v>55</v>
      </c>
      <c r="F1953" s="5">
        <v>22.5</v>
      </c>
      <c r="G1953" t="s">
        <v>134</v>
      </c>
      <c r="H1953" s="5">
        <v>5400</v>
      </c>
      <c r="I1953" s="5">
        <v>1641.1762735518118</v>
      </c>
      <c r="J1953" s="5">
        <v>0</v>
      </c>
      <c r="K1953" s="5">
        <v>405</v>
      </c>
      <c r="L1953" s="5">
        <v>6.1818897170521847</v>
      </c>
      <c r="M1953" s="5">
        <v>24.890094339622639</v>
      </c>
      <c r="N1953" s="5">
        <v>8.5838607594936711</v>
      </c>
      <c r="O1953" s="5">
        <v>11.471518987341774</v>
      </c>
      <c r="P1953" s="5">
        <v>1.0983649789029535</v>
      </c>
      <c r="Q1953" s="5">
        <v>18.595685136599442</v>
      </c>
      <c r="R1953" s="5">
        <v>0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f t="shared" si="142"/>
        <v>83.660006422184551</v>
      </c>
      <c r="Z1953" s="5">
        <v>19.020482220224071</v>
      </c>
      <c r="AA1953" s="5">
        <v>0</v>
      </c>
      <c r="AB1953" s="5">
        <f>VLOOKUP($E1953,Parametros!$B$3:$F$14,2,FALSE)</f>
        <v>11</v>
      </c>
      <c r="AC1953" s="5" t="str">
        <f>VLOOKUP($E1953,Parametros!$B$3:$F$14,4,FALSE)</f>
        <v>202211</v>
      </c>
      <c r="AD1953" s="5" t="str">
        <f>VLOOKUP($E1953,Parametros!$B$3:$F$14,5,FALSE)</f>
        <v>2022-11-01</v>
      </c>
      <c r="AE1953" s="5">
        <v>0</v>
      </c>
      <c r="AF1953" t="s">
        <v>409</v>
      </c>
      <c r="AG1953" t="s">
        <v>423</v>
      </c>
      <c r="AH1953" s="40">
        <f t="shared" si="143"/>
        <v>3263.9818303089514</v>
      </c>
      <c r="AJ1953" t="str">
        <f t="shared" si="144"/>
        <v>INSERT INTO TABLA_PRESUPUESTO VALUES ('VSR','80229-C','14004807-18',2022,'Noviembre',22.5,'USD',5400,1641.176274,0,405,6.18189,24.890094,8.583861,11.471519,1.098365,18.595685,0,0,0,0,0,0,0,83.660006,19.020482,0,11,'202211','2022-11-01');</v>
      </c>
    </row>
    <row r="1954" spans="1:36" x14ac:dyDescent="0.2">
      <c r="A1954" s="7" t="s">
        <v>117</v>
      </c>
      <c r="B1954" t="s">
        <v>213</v>
      </c>
      <c r="C1954" t="s">
        <v>135</v>
      </c>
      <c r="D1954">
        <v>2022</v>
      </c>
      <c r="E1954" t="s">
        <v>55</v>
      </c>
      <c r="F1954" s="5">
        <v>22.5</v>
      </c>
      <c r="G1954" t="s">
        <v>134</v>
      </c>
      <c r="H1954" s="5">
        <v>4050</v>
      </c>
      <c r="I1954" s="5">
        <v>1955.4820550800305</v>
      </c>
      <c r="J1954" s="5">
        <v>0</v>
      </c>
      <c r="K1954" s="5">
        <v>303.75</v>
      </c>
      <c r="L1954" s="5">
        <v>6.1818897170521847</v>
      </c>
      <c r="M1954" s="5">
        <v>24.890094339622639</v>
      </c>
      <c r="N1954" s="5">
        <v>8.5838607594936711</v>
      </c>
      <c r="O1954" s="5">
        <v>11.471518987341774</v>
      </c>
      <c r="P1954" s="5">
        <v>1.0983649789029535</v>
      </c>
      <c r="Q1954" s="5">
        <v>13.946763852449584</v>
      </c>
      <c r="R1954" s="5">
        <v>0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f t="shared" si="142"/>
        <v>79.011085138034687</v>
      </c>
      <c r="Z1954" s="5">
        <v>19.020482220224071</v>
      </c>
      <c r="AA1954" s="5">
        <v>0</v>
      </c>
      <c r="AB1954" s="5">
        <f>VLOOKUP($E1954,Parametros!$B$3:$F$14,2,FALSE)</f>
        <v>11</v>
      </c>
      <c r="AC1954" s="5" t="str">
        <f>VLOOKUP($E1954,Parametros!$B$3:$F$14,4,FALSE)</f>
        <v>202211</v>
      </c>
      <c r="AD1954" s="5" t="str">
        <f>VLOOKUP($E1954,Parametros!$B$3:$F$14,5,FALSE)</f>
        <v>2022-11-01</v>
      </c>
      <c r="AE1954" s="5">
        <v>0</v>
      </c>
      <c r="AF1954" t="s">
        <v>409</v>
      </c>
      <c r="AG1954" t="s">
        <v>423</v>
      </c>
      <c r="AH1954" s="40">
        <f t="shared" si="143"/>
        <v>1705.5749700648826</v>
      </c>
      <c r="AJ1954" t="str">
        <f t="shared" si="144"/>
        <v>INSERT INTO TABLA_PRESUPUESTO VALUES ('VSR','80229-C','14004877-18',2022,'Noviembre',22.5,'USD',4050,1955.482055,0,303.75,6.18189,24.890094,8.583861,11.471519,1.098365,13.946764,0,0,0,0,0,0,0,79.011085,19.020482,0,11,'202211','2022-11-01');</v>
      </c>
    </row>
    <row r="1955" spans="1:36" x14ac:dyDescent="0.2">
      <c r="A1955" s="7" t="s">
        <v>117</v>
      </c>
      <c r="B1955" t="s">
        <v>213</v>
      </c>
      <c r="C1955" t="s">
        <v>214</v>
      </c>
      <c r="D1955">
        <v>2022</v>
      </c>
      <c r="E1955" t="s">
        <v>55</v>
      </c>
      <c r="F1955" s="5">
        <v>36</v>
      </c>
      <c r="G1955" t="s">
        <v>134</v>
      </c>
      <c r="H1955" s="5">
        <v>1980</v>
      </c>
      <c r="I1955" s="5">
        <v>681.66907790629921</v>
      </c>
      <c r="J1955" s="5">
        <v>0</v>
      </c>
      <c r="K1955" s="5">
        <v>148.68</v>
      </c>
      <c r="L1955" s="5">
        <v>9.8910235472834955</v>
      </c>
      <c r="M1955" s="5">
        <v>39.824150943396219</v>
      </c>
      <c r="N1955" s="5">
        <v>13.734177215189874</v>
      </c>
      <c r="O1955" s="5">
        <v>18.354430379746834</v>
      </c>
      <c r="P1955" s="5">
        <v>1.7573839662447255</v>
      </c>
      <c r="Q1955" s="5">
        <v>6.8184178834197962</v>
      </c>
      <c r="R1955" s="5">
        <v>0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f t="shared" si="142"/>
        <v>110.92133194035597</v>
      </c>
      <c r="Z1955" s="5">
        <v>30.432771552358513</v>
      </c>
      <c r="AA1955" s="5">
        <v>0</v>
      </c>
      <c r="AB1955" s="5">
        <f>VLOOKUP($E1955,Parametros!$B$3:$F$14,2,FALSE)</f>
        <v>11</v>
      </c>
      <c r="AC1955" s="5" t="str">
        <f>VLOOKUP($E1955,Parametros!$B$3:$F$14,4,FALSE)</f>
        <v>202211</v>
      </c>
      <c r="AD1955" s="5" t="str">
        <f>VLOOKUP($E1955,Parametros!$B$3:$F$14,5,FALSE)</f>
        <v>2022-11-01</v>
      </c>
      <c r="AE1955" s="5">
        <v>0</v>
      </c>
      <c r="AF1955" t="s">
        <v>409</v>
      </c>
      <c r="AG1955" t="s">
        <v>423</v>
      </c>
      <c r="AH1955" s="40">
        <f t="shared" si="143"/>
        <v>1028.8385666060615</v>
      </c>
      <c r="AJ1955" t="str">
        <f t="shared" si="144"/>
        <v>INSERT INTO TABLA_PRESUPUESTO VALUES ('VSR','80229-C','14005086-19',2022,'Noviembre',36,'USD',1980,681.669078,0,148.68,9.891024,39.824151,13.734177,18.35443,1.757384,6.818418,0,0,0,0,0,0,0,110.921332,30.432772,0,11,'202211','2022-11-01');</v>
      </c>
    </row>
    <row r="1956" spans="1:36" x14ac:dyDescent="0.2">
      <c r="A1956" s="7" t="s">
        <v>117</v>
      </c>
      <c r="B1956" t="s">
        <v>213</v>
      </c>
      <c r="C1956" t="s">
        <v>153</v>
      </c>
      <c r="D1956">
        <v>2022</v>
      </c>
      <c r="E1956" t="s">
        <v>55</v>
      </c>
      <c r="F1956" s="5">
        <v>36</v>
      </c>
      <c r="G1956" t="s">
        <v>134</v>
      </c>
      <c r="H1956" s="5">
        <v>1980</v>
      </c>
      <c r="I1956" s="5">
        <v>729.04811248951569</v>
      </c>
      <c r="J1956" s="5">
        <v>0</v>
      </c>
      <c r="K1956" s="5">
        <v>148.68</v>
      </c>
      <c r="L1956" s="5">
        <v>9.8910235472834955</v>
      </c>
      <c r="M1956" s="5">
        <v>39.824150943396219</v>
      </c>
      <c r="N1956" s="5">
        <v>13.734177215189874</v>
      </c>
      <c r="O1956" s="5">
        <v>18.354430379746834</v>
      </c>
      <c r="P1956" s="5">
        <v>1.7573839662447255</v>
      </c>
      <c r="Q1956" s="5">
        <v>6.8184178834197962</v>
      </c>
      <c r="R1956" s="5">
        <v>0</v>
      </c>
      <c r="S1956" s="5">
        <v>0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f t="shared" si="142"/>
        <v>110.92133194035597</v>
      </c>
      <c r="Z1956" s="5">
        <v>30.432771552358513</v>
      </c>
      <c r="AA1956" s="5">
        <v>0</v>
      </c>
      <c r="AB1956" s="5">
        <f>VLOOKUP($E1956,Parametros!$B$3:$F$14,2,FALSE)</f>
        <v>11</v>
      </c>
      <c r="AC1956" s="5" t="str">
        <f>VLOOKUP($E1956,Parametros!$B$3:$F$14,4,FALSE)</f>
        <v>202211</v>
      </c>
      <c r="AD1956" s="5" t="str">
        <f>VLOOKUP($E1956,Parametros!$B$3:$F$14,5,FALSE)</f>
        <v>2022-11-01</v>
      </c>
      <c r="AE1956" s="5">
        <v>0</v>
      </c>
      <c r="AF1956" t="s">
        <v>409</v>
      </c>
      <c r="AG1956" t="s">
        <v>423</v>
      </c>
      <c r="AH1956" s="40">
        <f t="shared" si="143"/>
        <v>981.45953202284477</v>
      </c>
      <c r="AJ1956" t="str">
        <f t="shared" si="144"/>
        <v>INSERT INTO TABLA_PRESUPUESTO VALUES ('VSR','80229-C','14005087-20',2022,'Noviembre',36,'USD',1980,729.048112,0,148.68,9.891024,39.824151,13.734177,18.35443,1.757384,6.818418,0,0,0,0,0,0,0,110.921332,30.432772,0,11,'202211','2022-11-01');</v>
      </c>
    </row>
    <row r="1957" spans="1:36" x14ac:dyDescent="0.2">
      <c r="A1957" s="7" t="s">
        <v>117</v>
      </c>
      <c r="B1957" t="s">
        <v>213</v>
      </c>
      <c r="C1957" t="s">
        <v>122</v>
      </c>
      <c r="D1957">
        <v>2022</v>
      </c>
      <c r="E1957" t="s">
        <v>55</v>
      </c>
      <c r="F1957" s="5">
        <v>22.5</v>
      </c>
      <c r="G1957" t="s">
        <v>134</v>
      </c>
      <c r="H1957" s="5">
        <v>2700</v>
      </c>
      <c r="I1957" s="5">
        <v>1323.795145421956</v>
      </c>
      <c r="J1957" s="5">
        <v>0</v>
      </c>
      <c r="K1957" s="5">
        <v>202.5</v>
      </c>
      <c r="L1957" s="5">
        <v>6.1818897170521847</v>
      </c>
      <c r="M1957" s="5">
        <v>24.890094339622639</v>
      </c>
      <c r="N1957" s="5">
        <v>8.5838607594936711</v>
      </c>
      <c r="O1957" s="5">
        <v>11.471518987341774</v>
      </c>
      <c r="P1957" s="5">
        <v>1.0983649789029535</v>
      </c>
      <c r="Q1957" s="5">
        <v>9.2978425682997212</v>
      </c>
      <c r="R1957" s="5">
        <v>0</v>
      </c>
      <c r="S1957" s="5">
        <v>0</v>
      </c>
      <c r="T1957" s="5"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f t="shared" si="142"/>
        <v>74.362163853884823</v>
      </c>
      <c r="Z1957" s="5">
        <v>19.020482220224071</v>
      </c>
      <c r="AA1957" s="5">
        <v>0</v>
      </c>
      <c r="AB1957" s="5">
        <f>VLOOKUP($E1957,Parametros!$B$3:$F$14,2,FALSE)</f>
        <v>11</v>
      </c>
      <c r="AC1957" s="5" t="str">
        <f>VLOOKUP($E1957,Parametros!$B$3:$F$14,4,FALSE)</f>
        <v>202211</v>
      </c>
      <c r="AD1957" s="5" t="str">
        <f>VLOOKUP($E1957,Parametros!$B$3:$F$14,5,FALSE)</f>
        <v>2022-11-01</v>
      </c>
      <c r="AE1957" s="5">
        <v>0</v>
      </c>
      <c r="AF1957" t="s">
        <v>409</v>
      </c>
      <c r="AG1957" t="s">
        <v>423</v>
      </c>
      <c r="AH1957" s="40">
        <f t="shared" si="143"/>
        <v>1093.1608010071068</v>
      </c>
      <c r="AJ1957" t="str">
        <f t="shared" si="144"/>
        <v>INSERT INTO TABLA_PRESUPUESTO VALUES ('VSR','80229-C','14005080-18',2022,'Noviembre',22.5,'USD',2700,1323.795145,0,202.5,6.18189,24.890094,8.583861,11.471519,1.098365,9.297843,0,0,0,0,0,0,0,74.362164,19.020482,0,11,'202211','2022-11-01');</v>
      </c>
    </row>
    <row r="1958" spans="1:36" x14ac:dyDescent="0.2">
      <c r="A1958" s="7" t="s">
        <v>117</v>
      </c>
      <c r="B1958" t="s">
        <v>213</v>
      </c>
      <c r="C1958" t="s">
        <v>144</v>
      </c>
      <c r="D1958">
        <v>2022</v>
      </c>
      <c r="E1958" t="s">
        <v>55</v>
      </c>
      <c r="F1958" s="5">
        <v>22.5</v>
      </c>
      <c r="G1958" t="s">
        <v>134</v>
      </c>
      <c r="H1958" s="5">
        <v>2700</v>
      </c>
      <c r="I1958" s="5">
        <v>2204.463840162733</v>
      </c>
      <c r="J1958" s="5">
        <v>0</v>
      </c>
      <c r="K1958" s="5">
        <v>202.5</v>
      </c>
      <c r="L1958" s="5">
        <v>6.1818897170521847</v>
      </c>
      <c r="M1958" s="5">
        <v>24.890094339622639</v>
      </c>
      <c r="N1958" s="5">
        <v>8.5838607594936711</v>
      </c>
      <c r="O1958" s="5">
        <v>11.471518987341774</v>
      </c>
      <c r="P1958" s="5">
        <v>1.0983649789029535</v>
      </c>
      <c r="Q1958" s="5">
        <v>9.2978425682997212</v>
      </c>
      <c r="R1958" s="5">
        <v>0</v>
      </c>
      <c r="S1958" s="5">
        <v>0</v>
      </c>
      <c r="T1958" s="5">
        <v>0</v>
      </c>
      <c r="U1958" s="5">
        <v>0</v>
      </c>
      <c r="V1958" s="5">
        <v>0</v>
      </c>
      <c r="W1958" s="5">
        <v>0</v>
      </c>
      <c r="X1958" s="5">
        <v>0</v>
      </c>
      <c r="Y1958" s="5">
        <f t="shared" si="142"/>
        <v>74.362163853884823</v>
      </c>
      <c r="Z1958" s="5">
        <v>19.020482220224071</v>
      </c>
      <c r="AA1958" s="5">
        <v>0</v>
      </c>
      <c r="AB1958" s="5">
        <f>VLOOKUP($E1958,Parametros!$B$3:$F$14,2,FALSE)</f>
        <v>11</v>
      </c>
      <c r="AC1958" s="5" t="str">
        <f>VLOOKUP($E1958,Parametros!$B$3:$F$14,4,FALSE)</f>
        <v>202211</v>
      </c>
      <c r="AD1958" s="5" t="str">
        <f>VLOOKUP($E1958,Parametros!$B$3:$F$14,5,FALSE)</f>
        <v>2022-11-01</v>
      </c>
      <c r="AE1958" s="5">
        <v>0</v>
      </c>
      <c r="AF1958" t="s">
        <v>409</v>
      </c>
      <c r="AG1958" t="s">
        <v>423</v>
      </c>
      <c r="AH1958" s="40">
        <f t="shared" si="143"/>
        <v>212.49210626633018</v>
      </c>
      <c r="AJ1958" t="str">
        <f t="shared" si="144"/>
        <v>INSERT INTO TABLA_PRESUPUESTO VALUES ('VSR','80229-C','14004879-18',2022,'Noviembre',22.5,'USD',2700,2204.46384,0,202.5,6.18189,24.890094,8.583861,11.471519,1.098365,9.297843,0,0,0,0,0,0,0,74.362164,19.020482,0,11,'202211','2022-11-01');</v>
      </c>
    </row>
    <row r="1959" spans="1:36" x14ac:dyDescent="0.2">
      <c r="A1959" s="7" t="s">
        <v>117</v>
      </c>
      <c r="B1959" t="s">
        <v>213</v>
      </c>
      <c r="C1959" t="s">
        <v>192</v>
      </c>
      <c r="D1959">
        <v>2022</v>
      </c>
      <c r="E1959" t="s">
        <v>55</v>
      </c>
      <c r="F1959" s="5">
        <v>45</v>
      </c>
      <c r="G1959" t="s">
        <v>134</v>
      </c>
      <c r="H1959" s="5">
        <v>1980</v>
      </c>
      <c r="I1959" s="5">
        <v>706.34435622455305</v>
      </c>
      <c r="J1959" s="5">
        <v>0</v>
      </c>
      <c r="K1959" s="5">
        <v>148.5</v>
      </c>
      <c r="L1959" s="5">
        <v>12.363779434104369</v>
      </c>
      <c r="M1959" s="5">
        <v>49.780188679245278</v>
      </c>
      <c r="N1959" s="5">
        <v>17.167721518987342</v>
      </c>
      <c r="O1959" s="5">
        <v>22.943037974683548</v>
      </c>
      <c r="P1959" s="5">
        <v>2.196729957805907</v>
      </c>
      <c r="Q1959" s="5">
        <v>6.8184178834197962</v>
      </c>
      <c r="R1959" s="5">
        <v>0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f t="shared" ref="Y1959:Y1993" si="145">+M1959+N1959+O1959+P1959+T1959+U1959+V1959+Z1959+AA1959+S1959+X1959+Q1959+R1959</f>
        <v>136.94706045459</v>
      </c>
      <c r="Z1959" s="5">
        <v>38.040964440448143</v>
      </c>
      <c r="AA1959" s="5">
        <v>0</v>
      </c>
      <c r="AB1959" s="5">
        <f>VLOOKUP($E1959,Parametros!$B$3:$F$14,2,FALSE)</f>
        <v>11</v>
      </c>
      <c r="AC1959" s="5" t="str">
        <f>VLOOKUP($E1959,Parametros!$B$3:$F$14,4,FALSE)</f>
        <v>202211</v>
      </c>
      <c r="AD1959" s="5" t="str">
        <f>VLOOKUP($E1959,Parametros!$B$3:$F$14,5,FALSE)</f>
        <v>2022-11-01</v>
      </c>
      <c r="AE1959" s="5">
        <v>0</v>
      </c>
      <c r="AF1959" t="s">
        <v>409</v>
      </c>
      <c r="AG1959" t="s">
        <v>423</v>
      </c>
      <c r="AH1959" s="40">
        <f t="shared" ref="AH1959:AH1993" si="146">+H1959-SUM(I1959:X1959)-SUM(Z1959:AA1959)</f>
        <v>975.84480388675252</v>
      </c>
      <c r="AJ1959" t="str">
        <f t="shared" si="144"/>
        <v>INSERT INTO TABLA_PRESUPUESTO VALUES ('VSR','80229-C','14005089-20',2022,'Noviembre',45,'USD',1980,706.344356,0,148.5,12.363779,49.780189,17.167722,22.943038,2.19673,6.818418,0,0,0,0,0,0,0,136.94706,38.040964,0,11,'202211','2022-11-01');</v>
      </c>
    </row>
    <row r="1960" spans="1:36" x14ac:dyDescent="0.2">
      <c r="A1960" s="7" t="s">
        <v>117</v>
      </c>
      <c r="B1960" t="s">
        <v>213</v>
      </c>
      <c r="C1960" t="s">
        <v>215</v>
      </c>
      <c r="D1960">
        <v>2022</v>
      </c>
      <c r="E1960" t="s">
        <v>55</v>
      </c>
      <c r="F1960" s="5">
        <v>45</v>
      </c>
      <c r="G1960" t="s">
        <v>134</v>
      </c>
      <c r="H1960" s="5">
        <v>1980</v>
      </c>
      <c r="I1960" s="5">
        <v>732.42952461756397</v>
      </c>
      <c r="J1960" s="5">
        <v>0</v>
      </c>
      <c r="K1960" s="5">
        <v>148.5</v>
      </c>
      <c r="L1960" s="5">
        <v>12.363779434104369</v>
      </c>
      <c r="M1960" s="5">
        <v>49.780188679245278</v>
      </c>
      <c r="N1960" s="5">
        <v>17.167721518987342</v>
      </c>
      <c r="O1960" s="5">
        <v>22.943037974683548</v>
      </c>
      <c r="P1960" s="5">
        <v>2.196729957805907</v>
      </c>
      <c r="Q1960" s="5">
        <v>6.8184178834197962</v>
      </c>
      <c r="R1960" s="5">
        <v>0</v>
      </c>
      <c r="S1960" s="5">
        <v>0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f t="shared" si="145"/>
        <v>136.94706045459</v>
      </c>
      <c r="Z1960" s="5">
        <v>38.040964440448143</v>
      </c>
      <c r="AA1960" s="5">
        <v>0</v>
      </c>
      <c r="AB1960" s="5">
        <f>VLOOKUP($E1960,Parametros!$B$3:$F$14,2,FALSE)</f>
        <v>11</v>
      </c>
      <c r="AC1960" s="5" t="str">
        <f>VLOOKUP($E1960,Parametros!$B$3:$F$14,4,FALSE)</f>
        <v>202211</v>
      </c>
      <c r="AD1960" s="5" t="str">
        <f>VLOOKUP($E1960,Parametros!$B$3:$F$14,5,FALSE)</f>
        <v>2022-11-01</v>
      </c>
      <c r="AE1960" s="5">
        <v>0</v>
      </c>
      <c r="AF1960" t="s">
        <v>409</v>
      </c>
      <c r="AG1960" t="s">
        <v>423</v>
      </c>
      <c r="AH1960" s="40">
        <f t="shared" si="146"/>
        <v>949.7596354937416</v>
      </c>
      <c r="AJ1960" t="str">
        <f t="shared" si="144"/>
        <v>INSERT INTO TABLA_PRESUPUESTO VALUES ('VSR','80229-C','14005090-20',2022,'Noviembre',45,'USD',1980,732.429525,0,148.5,12.363779,49.780189,17.167722,22.943038,2.19673,6.818418,0,0,0,0,0,0,0,136.94706,38.040964,0,11,'202211','2022-11-01');</v>
      </c>
    </row>
    <row r="1961" spans="1:36" x14ac:dyDescent="0.2">
      <c r="A1961" s="7" t="s">
        <v>117</v>
      </c>
      <c r="B1961" t="s">
        <v>73</v>
      </c>
      <c r="C1961" t="s">
        <v>122</v>
      </c>
      <c r="D1961">
        <v>2022</v>
      </c>
      <c r="E1961" t="s">
        <v>55</v>
      </c>
      <c r="F1961" s="5">
        <v>960</v>
      </c>
      <c r="G1961" t="s">
        <v>134</v>
      </c>
      <c r="H1961" s="5">
        <v>100800</v>
      </c>
      <c r="I1961" s="5">
        <v>56481.926204670119</v>
      </c>
      <c r="J1961" s="5">
        <v>0</v>
      </c>
      <c r="K1961" s="5">
        <v>24000</v>
      </c>
      <c r="L1961" s="5">
        <v>263.76062792755988</v>
      </c>
      <c r="M1961" s="5">
        <v>1223.04</v>
      </c>
      <c r="N1961" s="5">
        <v>434.00000000000006</v>
      </c>
      <c r="O1961" s="5">
        <v>580</v>
      </c>
      <c r="P1961" s="5">
        <v>55.533333333333331</v>
      </c>
      <c r="Q1961" s="5">
        <v>347.11945588318963</v>
      </c>
      <c r="R1961" s="5">
        <v>0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f t="shared" si="145"/>
        <v>3451.233363946083</v>
      </c>
      <c r="Z1961" s="5">
        <v>811.54057472956026</v>
      </c>
      <c r="AA1961" s="5">
        <v>0</v>
      </c>
      <c r="AB1961" s="5">
        <f>VLOOKUP($E1961,Parametros!$B$3:$F$14,2,FALSE)</f>
        <v>11</v>
      </c>
      <c r="AC1961" s="5" t="str">
        <f>VLOOKUP($E1961,Parametros!$B$3:$F$14,4,FALSE)</f>
        <v>202211</v>
      </c>
      <c r="AD1961" s="5" t="str">
        <f>VLOOKUP($E1961,Parametros!$B$3:$F$14,5,FALSE)</f>
        <v>2022-11-01</v>
      </c>
      <c r="AE1961" s="5">
        <v>0</v>
      </c>
      <c r="AF1961" t="s">
        <v>409</v>
      </c>
      <c r="AG1961" t="s">
        <v>424</v>
      </c>
      <c r="AH1961" s="40">
        <f t="shared" si="146"/>
        <v>16603.079803456232</v>
      </c>
      <c r="AJ1961" t="str">
        <f t="shared" si="144"/>
        <v>INSERT INTO TABLA_PRESUPUESTO VALUES ('VSR','80122-C','14005080-18',2022,'Noviembre',960,'USD',100800,56481.926205,0,24000,263.760628,1223.04,434,580,55.533333,347.119456,0,0,0,0,0,0,0,3451.233364,811.540575,0,11,'202211','2022-11-01');</v>
      </c>
    </row>
    <row r="1962" spans="1:36" x14ac:dyDescent="0.2">
      <c r="A1962" s="7" t="s">
        <v>117</v>
      </c>
      <c r="B1962" t="s">
        <v>73</v>
      </c>
      <c r="C1962" t="s">
        <v>217</v>
      </c>
      <c r="D1962">
        <v>2022</v>
      </c>
      <c r="E1962" t="s">
        <v>55</v>
      </c>
      <c r="F1962" s="5">
        <v>180</v>
      </c>
      <c r="G1962" t="s">
        <v>134</v>
      </c>
      <c r="H1962" s="5">
        <v>14400</v>
      </c>
      <c r="I1962" s="5">
        <v>4462.7081712834597</v>
      </c>
      <c r="J1962" s="5">
        <v>0</v>
      </c>
      <c r="K1962" s="5">
        <v>3600</v>
      </c>
      <c r="L1962" s="5">
        <v>49.455117736417478</v>
      </c>
      <c r="M1962" s="5">
        <v>229.32</v>
      </c>
      <c r="N1962" s="5">
        <v>81.375000000000014</v>
      </c>
      <c r="O1962" s="5">
        <v>108.75</v>
      </c>
      <c r="P1962" s="5">
        <v>10.4125</v>
      </c>
      <c r="Q1962" s="5">
        <v>49.588493697598516</v>
      </c>
      <c r="R1962" s="5">
        <v>0</v>
      </c>
      <c r="S1962" s="5">
        <v>0</v>
      </c>
      <c r="T1962" s="5">
        <v>0</v>
      </c>
      <c r="U1962" s="5">
        <v>0</v>
      </c>
      <c r="V1962" s="5">
        <v>0</v>
      </c>
      <c r="W1962" s="5">
        <v>0</v>
      </c>
      <c r="X1962" s="5">
        <v>0</v>
      </c>
      <c r="Y1962" s="5">
        <f t="shared" si="145"/>
        <v>631.60985145939117</v>
      </c>
      <c r="Z1962" s="5">
        <v>152.16385776179257</v>
      </c>
      <c r="AA1962" s="5">
        <v>0</v>
      </c>
      <c r="AB1962" s="5">
        <f>VLOOKUP($E1962,Parametros!$B$3:$F$14,2,FALSE)</f>
        <v>11</v>
      </c>
      <c r="AC1962" s="5" t="str">
        <f>VLOOKUP($E1962,Parametros!$B$3:$F$14,4,FALSE)</f>
        <v>202211</v>
      </c>
      <c r="AD1962" s="5" t="str">
        <f>VLOOKUP($E1962,Parametros!$B$3:$F$14,5,FALSE)</f>
        <v>2022-11-01</v>
      </c>
      <c r="AE1962" s="5">
        <v>0</v>
      </c>
      <c r="AF1962" t="s">
        <v>409</v>
      </c>
      <c r="AG1962" t="s">
        <v>424</v>
      </c>
      <c r="AH1962" s="40">
        <f t="shared" si="146"/>
        <v>5656.2268595207315</v>
      </c>
      <c r="AJ1962" t="str">
        <f t="shared" si="144"/>
        <v>INSERT INTO TABLA_PRESUPUESTO VALUES ('VSR','80122-C','14004954-20',2022,'Noviembre',180,'USD',14400,4462.708171,0,3600,49.455118,229.32,81.375,108.75,10.4125,49.588494,0,0,0,0,0,0,0,631.609851,152.163858,0,11,'202211','2022-11-01');</v>
      </c>
    </row>
    <row r="1963" spans="1:36" x14ac:dyDescent="0.2">
      <c r="A1963" s="7" t="s">
        <v>117</v>
      </c>
      <c r="B1963" t="s">
        <v>77</v>
      </c>
      <c r="C1963" t="s">
        <v>138</v>
      </c>
      <c r="D1963">
        <v>2022</v>
      </c>
      <c r="E1963" t="s">
        <v>55</v>
      </c>
      <c r="F1963" s="5">
        <v>13.5</v>
      </c>
      <c r="G1963" t="s">
        <v>134</v>
      </c>
      <c r="H1963" s="5">
        <v>1349.4599999999998</v>
      </c>
      <c r="I1963" s="5">
        <v>1002.9686005590754</v>
      </c>
      <c r="J1963" s="5">
        <v>0</v>
      </c>
      <c r="K1963" s="5">
        <v>135</v>
      </c>
      <c r="L1963" s="5">
        <v>3.7091338302313104</v>
      </c>
      <c r="M1963" s="5">
        <v>6.3551728346456677</v>
      </c>
      <c r="N1963" s="5">
        <v>68.311661073825505</v>
      </c>
      <c r="O1963" s="5">
        <v>54.739932885906043</v>
      </c>
      <c r="P1963" s="5">
        <v>5.2411912751677852</v>
      </c>
      <c r="Q1963" s="5">
        <v>4.6470617156362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f t="shared" si="145"/>
        <v>150.70730911731565</v>
      </c>
      <c r="Z1963" s="5">
        <v>11.412289332134442</v>
      </c>
      <c r="AA1963" s="5">
        <v>0</v>
      </c>
      <c r="AB1963" s="5">
        <f>VLOOKUP($E1963,Parametros!$B$3:$F$14,2,FALSE)</f>
        <v>11</v>
      </c>
      <c r="AC1963" s="5" t="str">
        <f>VLOOKUP($E1963,Parametros!$B$3:$F$14,4,FALSE)</f>
        <v>202211</v>
      </c>
      <c r="AD1963" s="5" t="str">
        <f>VLOOKUP($E1963,Parametros!$B$3:$F$14,5,FALSE)</f>
        <v>2022-11-01</v>
      </c>
      <c r="AE1963" s="5">
        <v>-5.6843418860808015E-14</v>
      </c>
      <c r="AF1963" t="s">
        <v>409</v>
      </c>
      <c r="AG1963" t="s">
        <v>425</v>
      </c>
      <c r="AH1963" s="40">
        <f t="shared" si="146"/>
        <v>57.074956493377549</v>
      </c>
      <c r="AJ1963" t="str">
        <f t="shared" si="144"/>
        <v>INSERT INTO TABLA_PRESUPUESTO VALUES ('VSR','80136-C','14004965-17',2022,'Noviembre',13.5,'USD',1349.46,1002.968601,0,135,3.709134,6.355173,68.311661,54.739933,5.241191,4.647062,0,0,0,0,0,0,0,150.707309,11.412289,0,11,'202211','2022-11-01');</v>
      </c>
    </row>
    <row r="1964" spans="1:36" x14ac:dyDescent="0.2">
      <c r="A1964" s="7" t="s">
        <v>117</v>
      </c>
      <c r="B1964" t="s">
        <v>77</v>
      </c>
      <c r="C1964" t="s">
        <v>218</v>
      </c>
      <c r="D1964">
        <v>2022</v>
      </c>
      <c r="E1964" t="s">
        <v>55</v>
      </c>
      <c r="F1964" s="5">
        <v>13.5</v>
      </c>
      <c r="G1964" t="s">
        <v>134</v>
      </c>
      <c r="H1964" s="5">
        <v>539.46</v>
      </c>
      <c r="I1964" s="5">
        <v>259.74128517356837</v>
      </c>
      <c r="J1964" s="5">
        <v>0</v>
      </c>
      <c r="K1964" s="5">
        <v>81</v>
      </c>
      <c r="L1964" s="5">
        <v>3.7091338302313104</v>
      </c>
      <c r="M1964" s="5">
        <v>6.3551728346456677</v>
      </c>
      <c r="N1964" s="5">
        <v>68.311661073825505</v>
      </c>
      <c r="O1964" s="5">
        <v>54.739932885906043</v>
      </c>
      <c r="P1964" s="5">
        <v>5.2411912751677852</v>
      </c>
      <c r="Q1964" s="5">
        <v>1.8577089451462845</v>
      </c>
      <c r="R1964" s="5">
        <v>0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f t="shared" si="145"/>
        <v>147.91795634682572</v>
      </c>
      <c r="Z1964" s="5">
        <v>11.412289332134442</v>
      </c>
      <c r="AA1964" s="5">
        <v>0</v>
      </c>
      <c r="AB1964" s="5">
        <f>VLOOKUP($E1964,Parametros!$B$3:$F$14,2,FALSE)</f>
        <v>11</v>
      </c>
      <c r="AC1964" s="5" t="str">
        <f>VLOOKUP($E1964,Parametros!$B$3:$F$14,4,FALSE)</f>
        <v>202211</v>
      </c>
      <c r="AD1964" s="5" t="str">
        <f>VLOOKUP($E1964,Parametros!$B$3:$F$14,5,FALSE)</f>
        <v>2022-11-01</v>
      </c>
      <c r="AE1964" s="5">
        <v>0</v>
      </c>
      <c r="AF1964" t="s">
        <v>409</v>
      </c>
      <c r="AG1964" t="s">
        <v>425</v>
      </c>
      <c r="AH1964" s="40">
        <f t="shared" si="146"/>
        <v>47.091624649374573</v>
      </c>
      <c r="AJ1964" t="str">
        <f t="shared" si="144"/>
        <v>INSERT INTO TABLA_PRESUPUESTO VALUES ('VSR','80136-C','14004898-18',2022,'Noviembre',13.5,'USD',539.46,259.741285,0,81,3.709134,6.355173,68.311661,54.739933,5.241191,1.857709,0,0,0,0,0,0,0,147.917956,11.412289,0,11,'202211','2022-11-01');</v>
      </c>
    </row>
    <row r="1965" spans="1:36" x14ac:dyDescent="0.2">
      <c r="A1965" s="7" t="s">
        <v>117</v>
      </c>
      <c r="B1965" t="s">
        <v>77</v>
      </c>
      <c r="C1965" t="s">
        <v>219</v>
      </c>
      <c r="D1965">
        <v>2022</v>
      </c>
      <c r="E1965" t="s">
        <v>55</v>
      </c>
      <c r="F1965" s="5">
        <v>13.5</v>
      </c>
      <c r="G1965" t="s">
        <v>134</v>
      </c>
      <c r="H1965" s="5">
        <v>539.46</v>
      </c>
      <c r="I1965" s="5">
        <v>235.04783720486225</v>
      </c>
      <c r="J1965" s="5">
        <v>0</v>
      </c>
      <c r="K1965" s="5">
        <v>81</v>
      </c>
      <c r="L1965" s="5">
        <v>3.7091338302313104</v>
      </c>
      <c r="M1965" s="5">
        <v>6.3551728346456677</v>
      </c>
      <c r="N1965" s="5">
        <v>68.311661073825505</v>
      </c>
      <c r="O1965" s="5">
        <v>54.739932885906043</v>
      </c>
      <c r="P1965" s="5">
        <v>5.2411912751677852</v>
      </c>
      <c r="Q1965" s="5">
        <v>1.8577089451462845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f t="shared" si="145"/>
        <v>147.91795634682572</v>
      </c>
      <c r="Z1965" s="5">
        <v>11.412289332134442</v>
      </c>
      <c r="AA1965" s="5">
        <v>0</v>
      </c>
      <c r="AB1965" s="5">
        <f>VLOOKUP($E1965,Parametros!$B$3:$F$14,2,FALSE)</f>
        <v>11</v>
      </c>
      <c r="AC1965" s="5" t="str">
        <f>VLOOKUP($E1965,Parametros!$B$3:$F$14,4,FALSE)</f>
        <v>202211</v>
      </c>
      <c r="AD1965" s="5" t="str">
        <f>VLOOKUP($E1965,Parametros!$B$3:$F$14,5,FALSE)</f>
        <v>2022-11-01</v>
      </c>
      <c r="AE1965" s="5">
        <v>0</v>
      </c>
      <c r="AF1965" t="s">
        <v>409</v>
      </c>
      <c r="AG1965" t="s">
        <v>425</v>
      </c>
      <c r="AH1965" s="40">
        <f t="shared" si="146"/>
        <v>71.785072618080676</v>
      </c>
      <c r="AJ1965" t="str">
        <f t="shared" si="144"/>
        <v>INSERT INTO TABLA_PRESUPUESTO VALUES ('VSR','80136-C','14004900-18',2022,'Noviembre',13.5,'USD',539.46,235.047837,0,81,3.709134,6.355173,68.311661,54.739933,5.241191,1.857709,0,0,0,0,0,0,0,147.917956,11.412289,0,11,'202211','2022-11-01');</v>
      </c>
    </row>
    <row r="1966" spans="1:36" x14ac:dyDescent="0.2">
      <c r="A1966" s="7" t="s">
        <v>117</v>
      </c>
      <c r="B1966" t="s">
        <v>77</v>
      </c>
      <c r="C1966" t="s">
        <v>220</v>
      </c>
      <c r="D1966">
        <v>2022</v>
      </c>
      <c r="E1966" t="s">
        <v>55</v>
      </c>
      <c r="F1966" s="5">
        <v>12</v>
      </c>
      <c r="G1966" t="s">
        <v>134</v>
      </c>
      <c r="H1966" s="5">
        <v>479.52</v>
      </c>
      <c r="I1966" s="5">
        <v>202.13033875980528</v>
      </c>
      <c r="J1966" s="5">
        <v>0</v>
      </c>
      <c r="K1966" s="5">
        <v>72</v>
      </c>
      <c r="L1966" s="5">
        <v>3.2970078490944985</v>
      </c>
      <c r="M1966" s="5">
        <v>5.6490425196850378</v>
      </c>
      <c r="N1966" s="5">
        <v>60.72147651006712</v>
      </c>
      <c r="O1966" s="5">
        <v>48.657718120805377</v>
      </c>
      <c r="P1966" s="5">
        <v>4.6588366890380311</v>
      </c>
      <c r="Q1966" s="5">
        <v>1.6512968401300305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f t="shared" si="145"/>
        <v>131.48262786384512</v>
      </c>
      <c r="Z1966" s="5">
        <v>10.144257184119505</v>
      </c>
      <c r="AA1966" s="5">
        <v>0</v>
      </c>
      <c r="AB1966" s="5">
        <f>VLOOKUP($E1966,Parametros!$B$3:$F$14,2,FALSE)</f>
        <v>11</v>
      </c>
      <c r="AC1966" s="5" t="str">
        <f>VLOOKUP($E1966,Parametros!$B$3:$F$14,4,FALSE)</f>
        <v>202211</v>
      </c>
      <c r="AD1966" s="5" t="str">
        <f>VLOOKUP($E1966,Parametros!$B$3:$F$14,5,FALSE)</f>
        <v>2022-11-01</v>
      </c>
      <c r="AE1966" s="5">
        <v>0</v>
      </c>
      <c r="AF1966" t="s">
        <v>409</v>
      </c>
      <c r="AG1966" t="s">
        <v>425</v>
      </c>
      <c r="AH1966" s="40">
        <f t="shared" si="146"/>
        <v>70.610025527255061</v>
      </c>
      <c r="AJ1966" t="str">
        <f t="shared" si="144"/>
        <v>INSERT INTO TABLA_PRESUPUESTO VALUES ('VSR','80136-C','14004901-18',2022,'Noviembre',12,'USD',479.52,202.130339,0,72,3.297008,5.649043,60.721477,48.657718,4.658837,1.651297,0,0,0,0,0,0,0,131.482628,10.144257,0,11,'202211','2022-11-01');</v>
      </c>
    </row>
    <row r="1967" spans="1:36" x14ac:dyDescent="0.2">
      <c r="A1967" s="7" t="s">
        <v>117</v>
      </c>
      <c r="B1967" t="s">
        <v>77</v>
      </c>
      <c r="C1967" t="s">
        <v>221</v>
      </c>
      <c r="D1967">
        <v>2022</v>
      </c>
      <c r="E1967" t="s">
        <v>55</v>
      </c>
      <c r="F1967" s="5">
        <v>21</v>
      </c>
      <c r="G1967" t="s">
        <v>134</v>
      </c>
      <c r="H1967" s="5">
        <v>840</v>
      </c>
      <c r="I1967" s="5">
        <v>373.84459780964443</v>
      </c>
      <c r="J1967" s="5">
        <v>0</v>
      </c>
      <c r="K1967" s="5">
        <v>126</v>
      </c>
      <c r="L1967" s="5">
        <v>5.7697637359153724</v>
      </c>
      <c r="M1967" s="5">
        <v>9.8858244094488175</v>
      </c>
      <c r="N1967" s="5">
        <v>106.26258389261746</v>
      </c>
      <c r="O1967" s="5">
        <v>85.151006711409394</v>
      </c>
      <c r="P1967" s="5">
        <v>8.1529642058165557</v>
      </c>
      <c r="Q1967" s="5">
        <v>2.8926621323599133</v>
      </c>
      <c r="R1967" s="5">
        <v>0</v>
      </c>
      <c r="S1967" s="5">
        <v>0</v>
      </c>
      <c r="T1967" s="5"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f t="shared" si="145"/>
        <v>230.09749142386124</v>
      </c>
      <c r="Z1967" s="5">
        <v>17.752450072209136</v>
      </c>
      <c r="AA1967" s="5">
        <v>0</v>
      </c>
      <c r="AB1967" s="5">
        <f>VLOOKUP($E1967,Parametros!$B$3:$F$14,2,FALSE)</f>
        <v>11</v>
      </c>
      <c r="AC1967" s="5" t="str">
        <f>VLOOKUP($E1967,Parametros!$B$3:$F$14,4,FALSE)</f>
        <v>202211</v>
      </c>
      <c r="AD1967" s="5" t="str">
        <f>VLOOKUP($E1967,Parametros!$B$3:$F$14,5,FALSE)</f>
        <v>2022-11-01</v>
      </c>
      <c r="AE1967" s="5">
        <v>0</v>
      </c>
      <c r="AF1967" t="s">
        <v>409</v>
      </c>
      <c r="AG1967" t="s">
        <v>425</v>
      </c>
      <c r="AH1967" s="40">
        <f t="shared" si="146"/>
        <v>104.28814703057881</v>
      </c>
      <c r="AJ1967" t="str">
        <f t="shared" si="144"/>
        <v>INSERT INTO TABLA_PRESUPUESTO VALUES ('VSR','80136-C','14005031-19',2022,'Noviembre',21,'USD',840,373.844598,0,126,5.769764,9.885824,106.262584,85.151007,8.152964,2.892662,0,0,0,0,0,0,0,230.097491,17.75245,0,11,'202211','2022-11-01');</v>
      </c>
    </row>
    <row r="1968" spans="1:36" x14ac:dyDescent="0.2">
      <c r="A1968" s="7" t="s">
        <v>117</v>
      </c>
      <c r="B1968" t="s">
        <v>77</v>
      </c>
      <c r="C1968" t="s">
        <v>222</v>
      </c>
      <c r="D1968">
        <v>2022</v>
      </c>
      <c r="E1968" t="s">
        <v>55</v>
      </c>
      <c r="F1968" s="5">
        <v>75</v>
      </c>
      <c r="G1968" t="s">
        <v>134</v>
      </c>
      <c r="H1968" s="5">
        <v>2250</v>
      </c>
      <c r="I1968" s="5">
        <v>1004.4840083321865</v>
      </c>
      <c r="J1968" s="5">
        <v>0</v>
      </c>
      <c r="K1968" s="5">
        <v>337.5</v>
      </c>
      <c r="L1968" s="5">
        <v>20.606299056840616</v>
      </c>
      <c r="M1968" s="5">
        <v>35.306515748031487</v>
      </c>
      <c r="N1968" s="5">
        <v>379.50922818791946</v>
      </c>
      <c r="O1968" s="5">
        <v>304.11073825503354</v>
      </c>
      <c r="P1968" s="5">
        <v>29.117729306487696</v>
      </c>
      <c r="Q1968" s="5">
        <v>7.7482021402497683</v>
      </c>
      <c r="R1968" s="5">
        <v>0</v>
      </c>
      <c r="S1968" s="5">
        <v>0</v>
      </c>
      <c r="T1968" s="5">
        <v>0</v>
      </c>
      <c r="U1968" s="5">
        <v>0</v>
      </c>
      <c r="V1968" s="5">
        <v>0</v>
      </c>
      <c r="W1968" s="5">
        <v>0</v>
      </c>
      <c r="X1968" s="5">
        <v>0</v>
      </c>
      <c r="Y1968" s="5">
        <f t="shared" si="145"/>
        <v>819.1940210384688</v>
      </c>
      <c r="Z1968" s="5">
        <v>63.401607400746897</v>
      </c>
      <c r="AA1968" s="5">
        <v>0</v>
      </c>
      <c r="AB1968" s="5">
        <f>VLOOKUP($E1968,Parametros!$B$3:$F$14,2,FALSE)</f>
        <v>11</v>
      </c>
      <c r="AC1968" s="5" t="str">
        <f>VLOOKUP($E1968,Parametros!$B$3:$F$14,4,FALSE)</f>
        <v>202211</v>
      </c>
      <c r="AD1968" s="5" t="str">
        <f>VLOOKUP($E1968,Parametros!$B$3:$F$14,5,FALSE)</f>
        <v>2022-11-01</v>
      </c>
      <c r="AE1968" s="5">
        <v>0</v>
      </c>
      <c r="AF1968" t="s">
        <v>409</v>
      </c>
      <c r="AG1968" t="s">
        <v>425</v>
      </c>
      <c r="AH1968" s="40">
        <f t="shared" si="146"/>
        <v>68.215671572504462</v>
      </c>
      <c r="AJ1968" t="str">
        <f t="shared" si="144"/>
        <v>INSERT INTO TABLA_PRESUPUESTO VALUES ('VSR','80136-C','14004902-18',2022,'Noviembre',75,'USD',2250,1004.484008,0,337.5,20.606299,35.306516,379.509228,304.110738,29.117729,7.748202,0,0,0,0,0,0,0,819.194021,63.401607,0,11,'202211','2022-11-01');</v>
      </c>
    </row>
    <row r="1969" spans="1:36" x14ac:dyDescent="0.2">
      <c r="A1969" s="7" t="s">
        <v>117</v>
      </c>
      <c r="B1969" t="s">
        <v>77</v>
      </c>
      <c r="C1969" t="s">
        <v>223</v>
      </c>
      <c r="D1969">
        <v>2022</v>
      </c>
      <c r="E1969" t="s">
        <v>55</v>
      </c>
      <c r="F1969" s="5">
        <v>75</v>
      </c>
      <c r="G1969" t="s">
        <v>134</v>
      </c>
      <c r="H1969" s="5">
        <v>2250</v>
      </c>
      <c r="I1969" s="5">
        <v>1047.9592889872044</v>
      </c>
      <c r="J1969" s="5">
        <v>0</v>
      </c>
      <c r="K1969" s="5">
        <v>337.5</v>
      </c>
      <c r="L1969" s="5">
        <v>20.606299056840616</v>
      </c>
      <c r="M1969" s="5">
        <v>35.306515748031487</v>
      </c>
      <c r="N1969" s="5">
        <v>379.50922818791946</v>
      </c>
      <c r="O1969" s="5">
        <v>304.11073825503354</v>
      </c>
      <c r="P1969" s="5">
        <v>29.117729306487696</v>
      </c>
      <c r="Q1969" s="5">
        <v>7.7482021402497683</v>
      </c>
      <c r="R1969" s="5">
        <v>0</v>
      </c>
      <c r="S1969" s="5">
        <v>0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f t="shared" si="145"/>
        <v>819.1940210384688</v>
      </c>
      <c r="Z1969" s="5">
        <v>63.401607400746897</v>
      </c>
      <c r="AA1969" s="5">
        <v>0</v>
      </c>
      <c r="AB1969" s="5">
        <f>VLOOKUP($E1969,Parametros!$B$3:$F$14,2,FALSE)</f>
        <v>11</v>
      </c>
      <c r="AC1969" s="5" t="str">
        <f>VLOOKUP($E1969,Parametros!$B$3:$F$14,4,FALSE)</f>
        <v>202211</v>
      </c>
      <c r="AD1969" s="5" t="str">
        <f>VLOOKUP($E1969,Parametros!$B$3:$F$14,5,FALSE)</f>
        <v>2022-11-01</v>
      </c>
      <c r="AE1969" s="5">
        <v>2.3092638912203256E-13</v>
      </c>
      <c r="AF1969" t="s">
        <v>409</v>
      </c>
      <c r="AG1969" t="s">
        <v>425</v>
      </c>
      <c r="AH1969" s="40">
        <f t="shared" si="146"/>
        <v>24.740390917486266</v>
      </c>
      <c r="AJ1969" t="str">
        <f t="shared" si="144"/>
        <v>INSERT INTO TABLA_PRESUPUESTO VALUES ('VSR','80136-C','14004904-18',2022,'Noviembre',75,'USD',2250,1047.959289,0,337.5,20.606299,35.306516,379.509228,304.110738,29.117729,7.748202,0,0,0,0,0,0,0,819.194021,63.401607,0,11,'202211','2022-11-01');</v>
      </c>
    </row>
    <row r="1970" spans="1:36" x14ac:dyDescent="0.2">
      <c r="A1970" s="7" t="s">
        <v>225</v>
      </c>
      <c r="B1970" t="s">
        <v>67</v>
      </c>
      <c r="C1970" t="s">
        <v>226</v>
      </c>
      <c r="D1970">
        <v>2022</v>
      </c>
      <c r="E1970" t="s">
        <v>55</v>
      </c>
      <c r="F1970" s="5">
        <v>60</v>
      </c>
      <c r="G1970" t="s">
        <v>227</v>
      </c>
      <c r="H1970" s="5">
        <v>2208</v>
      </c>
      <c r="I1970" s="5">
        <v>988.12294301783209</v>
      </c>
      <c r="J1970" s="5">
        <v>28.800000000000004</v>
      </c>
      <c r="K1970" s="5">
        <v>163.20000000000007</v>
      </c>
      <c r="L1970" s="5">
        <v>16.485039245472493</v>
      </c>
      <c r="M1970" s="5">
        <v>0</v>
      </c>
      <c r="N1970" s="5">
        <v>99.583333333333343</v>
      </c>
      <c r="O1970" s="5">
        <v>99.431818181818173</v>
      </c>
      <c r="P1970" s="5">
        <v>4.6401515151515156</v>
      </c>
      <c r="Q1970" s="5">
        <v>7.6035690336317723</v>
      </c>
      <c r="R1970" s="5">
        <v>0</v>
      </c>
      <c r="S1970" s="5">
        <v>0</v>
      </c>
      <c r="T1970" s="5"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f t="shared" si="145"/>
        <v>211.25887206393477</v>
      </c>
      <c r="Z1970" s="5">
        <v>0</v>
      </c>
      <c r="AA1970" s="5">
        <v>0</v>
      </c>
      <c r="AB1970" s="5">
        <f>VLOOKUP($E1970,Parametros!$B$3:$F$14,2,FALSE)</f>
        <v>11</v>
      </c>
      <c r="AC1970" s="5" t="str">
        <f>VLOOKUP($E1970,Parametros!$B$3:$F$14,4,FALSE)</f>
        <v>202211</v>
      </c>
      <c r="AD1970" s="5" t="str">
        <f>VLOOKUP($E1970,Parametros!$B$3:$F$14,5,FALSE)</f>
        <v>2022-11-01</v>
      </c>
      <c r="AE1970" s="5">
        <v>0</v>
      </c>
      <c r="AF1970" t="s">
        <v>427</v>
      </c>
      <c r="AG1970" t="s">
        <v>428</v>
      </c>
      <c r="AH1970" s="40">
        <f t="shared" si="146"/>
        <v>800.13314567276052</v>
      </c>
      <c r="AJ1970" t="str">
        <f t="shared" si="144"/>
        <v>INSERT INTO TABLA_PRESUPUESTO VALUES ('VIA','80046-C','14003963-19',2022,'Noviembre',60,'CAD',2208,988.122943,28.8,163.2,16.485039,0,99.583333,99.431818,4.640152,7.603569,0,0,0,0,0,0,0,211.258872,0,0,11,'202211','2022-11-01');</v>
      </c>
    </row>
    <row r="1971" spans="1:36" x14ac:dyDescent="0.2">
      <c r="A1971" s="7" t="s">
        <v>225</v>
      </c>
      <c r="B1971" t="s">
        <v>67</v>
      </c>
      <c r="C1971" t="s">
        <v>228</v>
      </c>
      <c r="D1971">
        <v>2022</v>
      </c>
      <c r="E1971" t="s">
        <v>55</v>
      </c>
      <c r="F1971" s="5">
        <v>30</v>
      </c>
      <c r="G1971" t="s">
        <v>227</v>
      </c>
      <c r="H1971" s="5">
        <v>1020</v>
      </c>
      <c r="I1971" s="5">
        <v>458.27311429951328</v>
      </c>
      <c r="J1971" s="5">
        <v>14.399999999999997</v>
      </c>
      <c r="K1971" s="5">
        <v>81.59999999999998</v>
      </c>
      <c r="L1971" s="5">
        <v>8.2425196227362463</v>
      </c>
      <c r="M1971" s="5">
        <v>0</v>
      </c>
      <c r="N1971" s="5">
        <v>49.791666666666671</v>
      </c>
      <c r="O1971" s="5">
        <v>49.715909090909086</v>
      </c>
      <c r="P1971" s="5">
        <v>2.3200757575757578</v>
      </c>
      <c r="Q1971" s="5">
        <v>3.512518303579895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f t="shared" si="145"/>
        <v>105.3401698187314</v>
      </c>
      <c r="Z1971" s="5">
        <v>0</v>
      </c>
      <c r="AA1971" s="5">
        <v>0</v>
      </c>
      <c r="AB1971" s="5">
        <f>VLOOKUP($E1971,Parametros!$B$3:$F$14,2,FALSE)</f>
        <v>11</v>
      </c>
      <c r="AC1971" s="5" t="str">
        <f>VLOOKUP($E1971,Parametros!$B$3:$F$14,4,FALSE)</f>
        <v>202211</v>
      </c>
      <c r="AD1971" s="5" t="str">
        <f>VLOOKUP($E1971,Parametros!$B$3:$F$14,5,FALSE)</f>
        <v>2022-11-01</v>
      </c>
      <c r="AE1971" s="5">
        <v>0</v>
      </c>
      <c r="AF1971" t="s">
        <v>427</v>
      </c>
      <c r="AG1971" t="s">
        <v>428</v>
      </c>
      <c r="AH1971" s="40">
        <f t="shared" si="146"/>
        <v>352.14419625901905</v>
      </c>
      <c r="AJ1971" t="str">
        <f t="shared" si="144"/>
        <v>INSERT INTO TABLA_PRESUPUESTO VALUES ('VIA','80046-C','14004785-20',2022,'Noviembre',30,'CAD',1020,458.273114,14.4,81.6,8.24252,0,49.791667,49.715909,2.320076,3.512518,0,0,0,0,0,0,0,105.34017,0,0,11,'202211','2022-11-01');</v>
      </c>
    </row>
    <row r="1972" spans="1:36" x14ac:dyDescent="0.2">
      <c r="A1972" s="7" t="s">
        <v>225</v>
      </c>
      <c r="B1972" t="s">
        <v>74</v>
      </c>
      <c r="C1972" t="s">
        <v>229</v>
      </c>
      <c r="D1972">
        <v>2022</v>
      </c>
      <c r="E1972" t="s">
        <v>55</v>
      </c>
      <c r="F1972" s="5">
        <v>16.8</v>
      </c>
      <c r="G1972" t="s">
        <v>227</v>
      </c>
      <c r="H1972" s="5">
        <v>497.28000000000003</v>
      </c>
      <c r="I1972" s="5">
        <v>265.90677041494632</v>
      </c>
      <c r="J1972" s="5">
        <v>0</v>
      </c>
      <c r="K1972" s="5">
        <v>40.320000000000007</v>
      </c>
      <c r="L1972" s="5">
        <v>4.6158109887322976</v>
      </c>
      <c r="M1972" s="5">
        <v>0</v>
      </c>
      <c r="N1972" s="5">
        <v>27.883333333333333</v>
      </c>
      <c r="O1972" s="5">
        <v>27.840909090909093</v>
      </c>
      <c r="P1972" s="5">
        <v>1.2992424242424243</v>
      </c>
      <c r="Q1972" s="5">
        <v>1.7124559823570689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f t="shared" si="145"/>
        <v>58.735940830841919</v>
      </c>
      <c r="Z1972" s="5">
        <v>0</v>
      </c>
      <c r="AA1972" s="5">
        <v>0</v>
      </c>
      <c r="AB1972" s="5">
        <f>VLOOKUP($E1972,Parametros!$B$3:$F$14,2,FALSE)</f>
        <v>11</v>
      </c>
      <c r="AC1972" s="5" t="str">
        <f>VLOOKUP($E1972,Parametros!$B$3:$F$14,4,FALSE)</f>
        <v>202211</v>
      </c>
      <c r="AD1972" s="5" t="str">
        <f>VLOOKUP($E1972,Parametros!$B$3:$F$14,5,FALSE)</f>
        <v>2022-11-01</v>
      </c>
      <c r="AE1972" s="5">
        <v>0</v>
      </c>
      <c r="AF1972" t="s">
        <v>427</v>
      </c>
      <c r="AG1972" t="s">
        <v>429</v>
      </c>
      <c r="AH1972" s="40">
        <f t="shared" si="146"/>
        <v>127.70147776547952</v>
      </c>
      <c r="AJ1972" t="str">
        <f t="shared" si="144"/>
        <v>INSERT INTO TABLA_PRESUPUESTO VALUES ('VIA','80128-C','14005133-20',2022,'Noviembre',16.8,'CAD',497.28,265.90677,0,40.32,4.615811,0,27.883333,27.840909,1.299242,1.712456,0,0,0,0,0,0,0,58.735941,0,0,11,'202211','2022-11-01');</v>
      </c>
    </row>
    <row r="1973" spans="1:36" x14ac:dyDescent="0.2">
      <c r="A1973" s="7" t="s">
        <v>225</v>
      </c>
      <c r="B1973" t="s">
        <v>74</v>
      </c>
      <c r="C1973" t="s">
        <v>230</v>
      </c>
      <c r="D1973">
        <v>2022</v>
      </c>
      <c r="E1973" t="s">
        <v>55</v>
      </c>
      <c r="F1973" s="5">
        <v>16.8</v>
      </c>
      <c r="G1973" t="s">
        <v>227</v>
      </c>
      <c r="H1973" s="5">
        <v>497.28000000000003</v>
      </c>
      <c r="I1973" s="5">
        <v>277.14627103199319</v>
      </c>
      <c r="J1973" s="5">
        <v>0</v>
      </c>
      <c r="K1973" s="5">
        <v>40.320000000000007</v>
      </c>
      <c r="L1973" s="5">
        <v>4.6158109887322976</v>
      </c>
      <c r="M1973" s="5">
        <v>0</v>
      </c>
      <c r="N1973" s="5">
        <v>27.883333333333333</v>
      </c>
      <c r="O1973" s="5">
        <v>27.840909090909093</v>
      </c>
      <c r="P1973" s="5">
        <v>1.2992424242424243</v>
      </c>
      <c r="Q1973" s="5">
        <v>1.7124559823570689</v>
      </c>
      <c r="R1973" s="5">
        <v>0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f t="shared" si="145"/>
        <v>58.735940830841919</v>
      </c>
      <c r="Z1973" s="5">
        <v>0</v>
      </c>
      <c r="AA1973" s="5">
        <v>0</v>
      </c>
      <c r="AB1973" s="5">
        <f>VLOOKUP($E1973,Parametros!$B$3:$F$14,2,FALSE)</f>
        <v>11</v>
      </c>
      <c r="AC1973" s="5" t="str">
        <f>VLOOKUP($E1973,Parametros!$B$3:$F$14,4,FALSE)</f>
        <v>202211</v>
      </c>
      <c r="AD1973" s="5" t="str">
        <f>VLOOKUP($E1973,Parametros!$B$3:$F$14,5,FALSE)</f>
        <v>2022-11-01</v>
      </c>
      <c r="AE1973" s="5">
        <v>0</v>
      </c>
      <c r="AF1973" t="s">
        <v>427</v>
      </c>
      <c r="AG1973" t="s">
        <v>429</v>
      </c>
      <c r="AH1973" s="40">
        <f t="shared" si="146"/>
        <v>116.4619771484326</v>
      </c>
      <c r="AJ1973" t="str">
        <f t="shared" si="144"/>
        <v>INSERT INTO TABLA_PRESUPUESTO VALUES ('VIA','80128-C','14005134-20',2022,'Noviembre',16.8,'CAD',497.28,277.146271,0,40.32,4.615811,0,27.883333,27.840909,1.299242,1.712456,0,0,0,0,0,0,0,58.735941,0,0,11,'202211','2022-11-01');</v>
      </c>
    </row>
    <row r="1974" spans="1:36" x14ac:dyDescent="0.2">
      <c r="A1974" s="7" t="s">
        <v>117</v>
      </c>
      <c r="B1974" t="s">
        <v>98</v>
      </c>
      <c r="C1974" t="s">
        <v>232</v>
      </c>
      <c r="D1974">
        <v>2022</v>
      </c>
      <c r="E1974" t="s">
        <v>55</v>
      </c>
      <c r="F1974" s="5">
        <v>84</v>
      </c>
      <c r="G1974" t="s">
        <v>134</v>
      </c>
      <c r="H1974" s="5">
        <v>3192</v>
      </c>
      <c r="I1974" s="5">
        <v>1441.3233053555371</v>
      </c>
      <c r="J1974" s="5">
        <v>340.2</v>
      </c>
      <c r="K1974" s="5">
        <v>415.8</v>
      </c>
      <c r="L1974" s="5">
        <v>23.07905494366149</v>
      </c>
      <c r="M1974" s="5">
        <v>0</v>
      </c>
      <c r="N1974" s="5">
        <v>31.435185185185183</v>
      </c>
      <c r="O1974" s="5">
        <v>46.990740740740748</v>
      </c>
      <c r="P1974" s="5">
        <v>1.3233024691358026</v>
      </c>
      <c r="Q1974" s="5">
        <v>10.992116102967671</v>
      </c>
      <c r="R1974" s="5">
        <v>0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f t="shared" si="145"/>
        <v>90.741344498029392</v>
      </c>
      <c r="Z1974" s="5">
        <v>0</v>
      </c>
      <c r="AA1974" s="5">
        <v>0</v>
      </c>
      <c r="AB1974" s="5">
        <f>VLOOKUP($E1974,Parametros!$B$3:$F$14,2,FALSE)</f>
        <v>11</v>
      </c>
      <c r="AC1974" s="5" t="str">
        <f>VLOOKUP($E1974,Parametros!$B$3:$F$14,4,FALSE)</f>
        <v>202211</v>
      </c>
      <c r="AD1974" s="5" t="str">
        <f>VLOOKUP($E1974,Parametros!$B$3:$F$14,5,FALSE)</f>
        <v>2022-11-01</v>
      </c>
      <c r="AE1974" s="5">
        <v>0</v>
      </c>
      <c r="AF1974" t="s">
        <v>427</v>
      </c>
      <c r="AG1974" t="s">
        <v>430</v>
      </c>
      <c r="AH1974" s="40">
        <f t="shared" si="146"/>
        <v>880.85629520277143</v>
      </c>
      <c r="AJ1974" t="str">
        <f t="shared" si="144"/>
        <v>INSERT INTO TABLA_PRESUPUESTO VALUES ('VSR','80209-C','14004814-20',2022,'Noviembre',84,'USD',3192,1441.323305,340.2,415.8,23.079055,0,31.435185,46.990741,1.323302,10.992116,0,0,0,0,0,0,0,90.741344,0,0,11,'202211','2022-11-01');</v>
      </c>
    </row>
    <row r="1975" spans="1:36" x14ac:dyDescent="0.2">
      <c r="A1975" s="7" t="s">
        <v>117</v>
      </c>
      <c r="B1975" t="s">
        <v>98</v>
      </c>
      <c r="C1975" t="s">
        <v>233</v>
      </c>
      <c r="D1975">
        <v>2022</v>
      </c>
      <c r="E1975" t="s">
        <v>55</v>
      </c>
      <c r="F1975" s="5">
        <v>63</v>
      </c>
      <c r="G1975" t="s">
        <v>134</v>
      </c>
      <c r="H1975" s="5">
        <v>2394</v>
      </c>
      <c r="I1975" s="5">
        <v>998.07916849602384</v>
      </c>
      <c r="J1975" s="5">
        <v>226.8</v>
      </c>
      <c r="K1975" s="5">
        <v>277.20000000000005</v>
      </c>
      <c r="L1975" s="5">
        <v>17.309291207746117</v>
      </c>
      <c r="M1975" s="5">
        <v>0</v>
      </c>
      <c r="N1975" s="5">
        <v>23.576388888888889</v>
      </c>
      <c r="O1975" s="5">
        <v>35.243055555555557</v>
      </c>
      <c r="P1975" s="5">
        <v>0.99247685185185186</v>
      </c>
      <c r="Q1975" s="5">
        <v>8.2440870772257533</v>
      </c>
      <c r="R1975" s="5">
        <v>0</v>
      </c>
      <c r="S1975" s="5">
        <v>0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f t="shared" si="145"/>
        <v>68.056008373522047</v>
      </c>
      <c r="Z1975" s="5">
        <v>0</v>
      </c>
      <c r="AA1975" s="5">
        <v>0</v>
      </c>
      <c r="AB1975" s="5">
        <f>VLOOKUP($E1975,Parametros!$B$3:$F$14,2,FALSE)</f>
        <v>11</v>
      </c>
      <c r="AC1975" s="5" t="str">
        <f>VLOOKUP($E1975,Parametros!$B$3:$F$14,4,FALSE)</f>
        <v>202211</v>
      </c>
      <c r="AD1975" s="5" t="str">
        <f>VLOOKUP($E1975,Parametros!$B$3:$F$14,5,FALSE)</f>
        <v>2022-11-01</v>
      </c>
      <c r="AE1975" s="5">
        <v>0</v>
      </c>
      <c r="AF1975" t="s">
        <v>427</v>
      </c>
      <c r="AG1975" t="s">
        <v>430</v>
      </c>
      <c r="AH1975" s="40">
        <f t="shared" si="146"/>
        <v>806.55553192270781</v>
      </c>
      <c r="AJ1975" t="str">
        <f t="shared" si="144"/>
        <v>INSERT INTO TABLA_PRESUPUESTO VALUES ('VSR','80209-C','14004947-19',2022,'Noviembre',63,'USD',2394,998.079168,226.8,277.2,17.309291,0,23.576389,35.243056,0.992477,8.244087,0,0,0,0,0,0,0,68.056008,0,0,11,'202211','2022-11-01');</v>
      </c>
    </row>
    <row r="1976" spans="1:36" x14ac:dyDescent="0.2">
      <c r="A1976" s="7" t="s">
        <v>117</v>
      </c>
      <c r="B1976" t="s">
        <v>98</v>
      </c>
      <c r="C1976" t="s">
        <v>236</v>
      </c>
      <c r="D1976">
        <v>2022</v>
      </c>
      <c r="E1976" t="s">
        <v>55</v>
      </c>
      <c r="F1976" s="5">
        <v>346.5</v>
      </c>
      <c r="G1976" t="s">
        <v>134</v>
      </c>
      <c r="H1976" s="5">
        <v>13167</v>
      </c>
      <c r="I1976" s="5">
        <v>5650.5885548679798</v>
      </c>
      <c r="J1976" s="5">
        <v>1403.325</v>
      </c>
      <c r="K1976" s="5">
        <v>1715.1750000000002</v>
      </c>
      <c r="L1976" s="5">
        <v>95.201101642603632</v>
      </c>
      <c r="M1976" s="5">
        <v>0</v>
      </c>
      <c r="N1976" s="5">
        <v>129.67013888888889</v>
      </c>
      <c r="O1976" s="5">
        <v>193.83680555555554</v>
      </c>
      <c r="P1976" s="5">
        <v>5.4586226851851851</v>
      </c>
      <c r="Q1976" s="5">
        <v>45.342478924741641</v>
      </c>
      <c r="R1976" s="5">
        <v>0</v>
      </c>
      <c r="S1976" s="5">
        <v>0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f t="shared" si="145"/>
        <v>374.30804605437129</v>
      </c>
      <c r="Z1976" s="5">
        <v>0</v>
      </c>
      <c r="AA1976" s="5">
        <v>0</v>
      </c>
      <c r="AB1976" s="5">
        <f>VLOOKUP($E1976,Parametros!$B$3:$F$14,2,FALSE)</f>
        <v>11</v>
      </c>
      <c r="AC1976" s="5" t="str">
        <f>VLOOKUP($E1976,Parametros!$B$3:$F$14,4,FALSE)</f>
        <v>202211</v>
      </c>
      <c r="AD1976" s="5" t="str">
        <f>VLOOKUP($E1976,Parametros!$B$3:$F$14,5,FALSE)</f>
        <v>2022-11-01</v>
      </c>
      <c r="AE1976" s="5">
        <v>0</v>
      </c>
      <c r="AF1976" t="s">
        <v>427</v>
      </c>
      <c r="AG1976" t="s">
        <v>430</v>
      </c>
      <c r="AH1976" s="40">
        <f t="shared" si="146"/>
        <v>3928.4022974350464</v>
      </c>
      <c r="AJ1976" t="str">
        <f t="shared" si="144"/>
        <v>INSERT INTO TABLA_PRESUPUESTO VALUES ('VSR','80209-C','14004813-20',2022,'Noviembre',346.5,'USD',13167,5650.588555,1403.325,1715.175,95.201102,0,129.670139,193.836806,5.458623,45.342479,0,0,0,0,0,0,0,374.308046,0,0,11,'202211','2022-11-01');</v>
      </c>
    </row>
    <row r="1977" spans="1:36" x14ac:dyDescent="0.2">
      <c r="A1977" s="7" t="s">
        <v>117</v>
      </c>
      <c r="B1977" t="s">
        <v>98</v>
      </c>
      <c r="C1977" t="s">
        <v>238</v>
      </c>
      <c r="D1977">
        <v>2022</v>
      </c>
      <c r="E1977" t="s">
        <v>55</v>
      </c>
      <c r="F1977" s="5">
        <v>247.5</v>
      </c>
      <c r="G1977" t="s">
        <v>134</v>
      </c>
      <c r="H1977" s="5">
        <v>11385</v>
      </c>
      <c r="I1977" s="5">
        <v>4644.1474606058082</v>
      </c>
      <c r="J1977" s="5">
        <v>1002.375</v>
      </c>
      <c r="K1977" s="5">
        <v>1225.125</v>
      </c>
      <c r="L1977" s="5">
        <v>68.000786887574023</v>
      </c>
      <c r="M1977" s="5">
        <v>0</v>
      </c>
      <c r="N1977" s="5">
        <v>92.621527777777771</v>
      </c>
      <c r="O1977" s="5">
        <v>138.45486111111111</v>
      </c>
      <c r="P1977" s="5">
        <v>3.8990162037037042</v>
      </c>
      <c r="Q1977" s="5">
        <v>39.205902829663827</v>
      </c>
      <c r="R1977" s="5">
        <v>0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f t="shared" si="145"/>
        <v>274.18130792225639</v>
      </c>
      <c r="Z1977" s="5">
        <v>0</v>
      </c>
      <c r="AA1977" s="5">
        <v>0</v>
      </c>
      <c r="AB1977" s="5">
        <f>VLOOKUP($E1977,Parametros!$B$3:$F$14,2,FALSE)</f>
        <v>11</v>
      </c>
      <c r="AC1977" s="5" t="str">
        <f>VLOOKUP($E1977,Parametros!$B$3:$F$14,4,FALSE)</f>
        <v>202211</v>
      </c>
      <c r="AD1977" s="5" t="str">
        <f>VLOOKUP($E1977,Parametros!$B$3:$F$14,5,FALSE)</f>
        <v>2022-11-01</v>
      </c>
      <c r="AE1977" s="5">
        <v>0</v>
      </c>
      <c r="AF1977" t="s">
        <v>427</v>
      </c>
      <c r="AG1977" t="s">
        <v>430</v>
      </c>
      <c r="AH1977" s="40">
        <f t="shared" si="146"/>
        <v>4171.1704445843625</v>
      </c>
      <c r="AJ1977" t="str">
        <f t="shared" si="144"/>
        <v>INSERT INTO TABLA_PRESUPUESTO VALUES ('VSR','80209-C','14005101-20',2022,'Noviembre',247.5,'USD',11385,4644.147461,1002.375,1225.125,68.000787,0,92.621528,138.454861,3.899016,39.205903,0,0,0,0,0,0,0,274.181308,0,0,11,'202211','2022-11-01');</v>
      </c>
    </row>
    <row r="1978" spans="1:36" x14ac:dyDescent="0.2">
      <c r="A1978" s="7" t="s">
        <v>117</v>
      </c>
      <c r="B1978" t="s">
        <v>98</v>
      </c>
      <c r="C1978" t="s">
        <v>239</v>
      </c>
      <c r="D1978">
        <v>2022</v>
      </c>
      <c r="E1978" t="s">
        <v>55</v>
      </c>
      <c r="F1978" s="5">
        <v>247.5</v>
      </c>
      <c r="G1978" t="s">
        <v>134</v>
      </c>
      <c r="H1978" s="5">
        <v>11385</v>
      </c>
      <c r="I1978" s="5">
        <v>4891.5725408654216</v>
      </c>
      <c r="J1978" s="5">
        <v>1002.375</v>
      </c>
      <c r="K1978" s="5">
        <v>1225.125</v>
      </c>
      <c r="L1978" s="5">
        <v>68.000786887574023</v>
      </c>
      <c r="M1978" s="5">
        <v>0</v>
      </c>
      <c r="N1978" s="5">
        <v>92.621527777777771</v>
      </c>
      <c r="O1978" s="5">
        <v>138.45486111111111</v>
      </c>
      <c r="P1978" s="5">
        <v>3.8990162037037042</v>
      </c>
      <c r="Q1978" s="5">
        <v>39.205902829663827</v>
      </c>
      <c r="R1978" s="5">
        <v>0</v>
      </c>
      <c r="S1978" s="5">
        <v>0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f t="shared" si="145"/>
        <v>274.18130792225639</v>
      </c>
      <c r="Z1978" s="5">
        <v>0</v>
      </c>
      <c r="AA1978" s="5">
        <v>0</v>
      </c>
      <c r="AB1978" s="5">
        <f>VLOOKUP($E1978,Parametros!$B$3:$F$14,2,FALSE)</f>
        <v>11</v>
      </c>
      <c r="AC1978" s="5" t="str">
        <f>VLOOKUP($E1978,Parametros!$B$3:$F$14,4,FALSE)</f>
        <v>202211</v>
      </c>
      <c r="AD1978" s="5" t="str">
        <f>VLOOKUP($E1978,Parametros!$B$3:$F$14,5,FALSE)</f>
        <v>2022-11-01</v>
      </c>
      <c r="AE1978" s="5">
        <v>0</v>
      </c>
      <c r="AF1978" t="s">
        <v>427</v>
      </c>
      <c r="AG1978" t="s">
        <v>430</v>
      </c>
      <c r="AH1978" s="40">
        <f t="shared" si="146"/>
        <v>3923.7453643247491</v>
      </c>
      <c r="AJ1978" t="str">
        <f t="shared" si="144"/>
        <v>INSERT INTO TABLA_PRESUPUESTO VALUES ('VSR','80209-C','14005102-20',2022,'Noviembre',247.5,'USD',11385,4891.572541,1002.375,1225.125,68.000787,0,92.621528,138.454861,3.899016,39.205903,0,0,0,0,0,0,0,274.181308,0,0,11,'202211','2022-11-01');</v>
      </c>
    </row>
    <row r="1979" spans="1:36" x14ac:dyDescent="0.2">
      <c r="A1979" s="7" t="s">
        <v>117</v>
      </c>
      <c r="B1979" t="s">
        <v>98</v>
      </c>
      <c r="C1979" t="s">
        <v>245</v>
      </c>
      <c r="D1979">
        <v>2022</v>
      </c>
      <c r="E1979" t="s">
        <v>55</v>
      </c>
      <c r="F1979" s="5">
        <v>38.4</v>
      </c>
      <c r="G1979" t="s">
        <v>134</v>
      </c>
      <c r="H1979" s="5">
        <v>2688</v>
      </c>
      <c r="I1979" s="5">
        <v>1447.7702258050986</v>
      </c>
      <c r="J1979" s="5">
        <v>138.24</v>
      </c>
      <c r="K1979" s="5">
        <v>168.96</v>
      </c>
      <c r="L1979" s="5">
        <v>10.550425117102394</v>
      </c>
      <c r="M1979" s="5">
        <v>0</v>
      </c>
      <c r="N1979" s="5">
        <v>14.37037037037037</v>
      </c>
      <c r="O1979" s="5">
        <v>21.481481481481481</v>
      </c>
      <c r="P1979" s="5">
        <v>0.60493827160493829</v>
      </c>
      <c r="Q1979" s="5">
        <v>9.2565188235517226</v>
      </c>
      <c r="R1979" s="5">
        <v>0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f t="shared" si="145"/>
        <v>45.713308947008507</v>
      </c>
      <c r="Z1979" s="5">
        <v>0</v>
      </c>
      <c r="AA1979" s="5">
        <v>0</v>
      </c>
      <c r="AB1979" s="5">
        <f>VLOOKUP($E1979,Parametros!$B$3:$F$14,2,FALSE)</f>
        <v>11</v>
      </c>
      <c r="AC1979" s="5" t="str">
        <f>VLOOKUP($E1979,Parametros!$B$3:$F$14,4,FALSE)</f>
        <v>202211</v>
      </c>
      <c r="AD1979" s="5" t="str">
        <f>VLOOKUP($E1979,Parametros!$B$3:$F$14,5,FALSE)</f>
        <v>2022-11-01</v>
      </c>
      <c r="AE1979" s="5">
        <v>0</v>
      </c>
      <c r="AF1979" t="s">
        <v>427</v>
      </c>
      <c r="AG1979" t="s">
        <v>430</v>
      </c>
      <c r="AH1979" s="40">
        <f t="shared" si="146"/>
        <v>876.76604013079054</v>
      </c>
      <c r="AJ1979" t="str">
        <f t="shared" si="144"/>
        <v>INSERT INTO TABLA_PRESUPUESTO VALUES ('VSR','80209-C','14004011-15',2022,'Noviembre',38.4,'USD',2688,1447.770226,138.24,168.96,10.550425,0,14.37037,21.481481,0.604938,9.256519,0,0,0,0,0,0,0,45.713309,0,0,11,'202211','2022-11-01');</v>
      </c>
    </row>
    <row r="1980" spans="1:36" x14ac:dyDescent="0.2">
      <c r="A1980" s="7" t="s">
        <v>117</v>
      </c>
      <c r="B1980" t="s">
        <v>81</v>
      </c>
      <c r="C1980" t="s">
        <v>249</v>
      </c>
      <c r="D1980">
        <v>2022</v>
      </c>
      <c r="E1980" t="s">
        <v>55</v>
      </c>
      <c r="F1980" s="5">
        <v>300</v>
      </c>
      <c r="G1980" t="s">
        <v>134</v>
      </c>
      <c r="H1980" s="5">
        <v>10020</v>
      </c>
      <c r="I1980" s="5">
        <v>4191.9475134935255</v>
      </c>
      <c r="J1980" s="5">
        <v>0</v>
      </c>
      <c r="K1980" s="5">
        <v>600</v>
      </c>
      <c r="L1980" s="5">
        <v>82.425196227362463</v>
      </c>
      <c r="M1980" s="5">
        <v>0</v>
      </c>
      <c r="N1980" s="5">
        <v>80.828779599271385</v>
      </c>
      <c r="O1980" s="5">
        <v>99.04371584699453</v>
      </c>
      <c r="P1980" s="5">
        <v>3.3469945355191251</v>
      </c>
      <c r="Q1980" s="5">
        <v>34.505326864578969</v>
      </c>
      <c r="R1980" s="5">
        <v>0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f t="shared" si="145"/>
        <v>218.47692425284643</v>
      </c>
      <c r="Z1980" s="5">
        <v>0.75210740648242946</v>
      </c>
      <c r="AA1980" s="5">
        <v>0</v>
      </c>
      <c r="AB1980" s="5">
        <f>VLOOKUP($E1980,Parametros!$B$3:$F$14,2,FALSE)</f>
        <v>11</v>
      </c>
      <c r="AC1980" s="5" t="str">
        <f>VLOOKUP($E1980,Parametros!$B$3:$F$14,4,FALSE)</f>
        <v>202211</v>
      </c>
      <c r="AD1980" s="5" t="str">
        <f>VLOOKUP($E1980,Parametros!$B$3:$F$14,5,FALSE)</f>
        <v>2022-11-01</v>
      </c>
      <c r="AE1980" s="5">
        <v>0</v>
      </c>
      <c r="AF1980" t="s">
        <v>431</v>
      </c>
      <c r="AG1980" t="s">
        <v>432</v>
      </c>
      <c r="AH1980" s="40">
        <f t="shared" si="146"/>
        <v>4927.1503660262651</v>
      </c>
      <c r="AJ1980" t="str">
        <f t="shared" si="144"/>
        <v>INSERT INTO TABLA_PRESUPUESTO VALUES ('VSR','80145-C','14004891-20',2022,'Noviembre',300,'USD',10020,4191.947513,0,600,82.425196,0,80.82878,99.043716,3.346995,34.505327,0,0,0,0,0,0,0,218.476924,0.752107,0,11,'202211','2022-11-01');</v>
      </c>
    </row>
    <row r="1981" spans="1:36" x14ac:dyDescent="0.2">
      <c r="A1981" s="7" t="s">
        <v>117</v>
      </c>
      <c r="B1981" t="s">
        <v>63</v>
      </c>
      <c r="C1981" t="s">
        <v>254</v>
      </c>
      <c r="D1981">
        <v>2022</v>
      </c>
      <c r="E1981" t="s">
        <v>55</v>
      </c>
      <c r="F1981" s="5">
        <v>21.599999999999998</v>
      </c>
      <c r="G1981" t="s">
        <v>134</v>
      </c>
      <c r="H1981" s="5">
        <v>529.19999999999993</v>
      </c>
      <c r="I1981" s="5">
        <v>318.97530557953382</v>
      </c>
      <c r="J1981" s="5">
        <v>0</v>
      </c>
      <c r="K1981" s="5">
        <v>32.4</v>
      </c>
      <c r="L1981" s="5">
        <v>5.9346141283700966</v>
      </c>
      <c r="M1981" s="5">
        <v>0</v>
      </c>
      <c r="N1981" s="5">
        <v>7.5714285714285703</v>
      </c>
      <c r="O1981" s="5">
        <v>8.2857142857142847</v>
      </c>
      <c r="P1981" s="5">
        <v>0.27999999999999997</v>
      </c>
      <c r="Q1981" s="5">
        <v>1.8223771433867453</v>
      </c>
      <c r="R1981" s="5">
        <v>0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f t="shared" si="145"/>
        <v>18.013671733796336</v>
      </c>
      <c r="Z1981" s="5">
        <v>5.4151733266734926E-2</v>
      </c>
      <c r="AA1981" s="5">
        <v>0</v>
      </c>
      <c r="AB1981" s="5">
        <f>VLOOKUP($E1981,Parametros!$B$3:$F$14,2,FALSE)</f>
        <v>11</v>
      </c>
      <c r="AC1981" s="5" t="str">
        <f>VLOOKUP($E1981,Parametros!$B$3:$F$14,4,FALSE)</f>
        <v>202211</v>
      </c>
      <c r="AD1981" s="5" t="str">
        <f>VLOOKUP($E1981,Parametros!$B$3:$F$14,5,FALSE)</f>
        <v>2022-11-01</v>
      </c>
      <c r="AE1981" s="5">
        <v>0</v>
      </c>
      <c r="AF1981" t="s">
        <v>431</v>
      </c>
      <c r="AG1981" t="s">
        <v>433</v>
      </c>
      <c r="AH1981" s="40">
        <f t="shared" si="146"/>
        <v>153.87640855829977</v>
      </c>
      <c r="AJ1981" t="str">
        <f t="shared" si="144"/>
        <v>INSERT INTO TABLA_PRESUPUESTO VALUES ('VSR','80007-C','14003817-21',2022,'Noviembre',21.6,'USD',529.2,318.975306,0,32.4,5.934614,0,7.571429,8.285714,0.28,1.822377,0,0,0,0,0,0,0,18.013672,0.054152,0,11,'202211','2022-11-01');</v>
      </c>
    </row>
    <row r="1982" spans="1:36" x14ac:dyDescent="0.2">
      <c r="A1982" s="7" t="s">
        <v>117</v>
      </c>
      <c r="B1982" t="s">
        <v>63</v>
      </c>
      <c r="C1982" t="s">
        <v>255</v>
      </c>
      <c r="D1982">
        <v>2022</v>
      </c>
      <c r="E1982" t="s">
        <v>55</v>
      </c>
      <c r="F1982" s="5">
        <v>21.599999999999998</v>
      </c>
      <c r="G1982" t="s">
        <v>134</v>
      </c>
      <c r="H1982" s="5">
        <v>712.8</v>
      </c>
      <c r="I1982" s="5">
        <v>352.24448134241953</v>
      </c>
      <c r="J1982" s="5">
        <v>0</v>
      </c>
      <c r="K1982" s="5">
        <v>32.4</v>
      </c>
      <c r="L1982" s="5">
        <v>5.9346141283700966</v>
      </c>
      <c r="M1982" s="5">
        <v>0</v>
      </c>
      <c r="N1982" s="5">
        <v>7.5714285714285703</v>
      </c>
      <c r="O1982" s="5">
        <v>8.2857142857142847</v>
      </c>
      <c r="P1982" s="5">
        <v>0.27999999999999997</v>
      </c>
      <c r="Q1982" s="5">
        <v>2.4546304380311263</v>
      </c>
      <c r="R1982" s="5">
        <v>0</v>
      </c>
      <c r="S1982" s="5">
        <v>0</v>
      </c>
      <c r="T1982" s="5">
        <v>0</v>
      </c>
      <c r="U1982" s="5">
        <v>0</v>
      </c>
      <c r="V1982" s="5">
        <v>0</v>
      </c>
      <c r="W1982" s="5">
        <v>0</v>
      </c>
      <c r="X1982" s="5">
        <v>0</v>
      </c>
      <c r="Y1982" s="5">
        <f t="shared" si="145"/>
        <v>18.645925028440718</v>
      </c>
      <c r="Z1982" s="5">
        <v>5.4151733266734926E-2</v>
      </c>
      <c r="AA1982" s="5">
        <v>0</v>
      </c>
      <c r="AB1982" s="5">
        <f>VLOOKUP($E1982,Parametros!$B$3:$F$14,2,FALSE)</f>
        <v>11</v>
      </c>
      <c r="AC1982" s="5" t="str">
        <f>VLOOKUP($E1982,Parametros!$B$3:$F$14,4,FALSE)</f>
        <v>202211</v>
      </c>
      <c r="AD1982" s="5" t="str">
        <f>VLOOKUP($E1982,Parametros!$B$3:$F$14,5,FALSE)</f>
        <v>2022-11-01</v>
      </c>
      <c r="AE1982" s="5">
        <v>0</v>
      </c>
      <c r="AF1982" t="s">
        <v>431</v>
      </c>
      <c r="AG1982" t="s">
        <v>433</v>
      </c>
      <c r="AH1982" s="40">
        <f t="shared" si="146"/>
        <v>303.5749795007697</v>
      </c>
      <c r="AJ1982" t="str">
        <f t="shared" si="144"/>
        <v>INSERT INTO TABLA_PRESUPUESTO VALUES ('VSR','80007-C','14004978-20',2022,'Noviembre',21.6,'USD',712.8,352.244481,0,32.4,5.934614,0,7.571429,8.285714,0.28,2.45463,0,0,0,0,0,0,0,18.645925,0.054152,0,11,'202211','2022-11-01');</v>
      </c>
    </row>
    <row r="1983" spans="1:36" x14ac:dyDescent="0.2">
      <c r="A1983" s="7" t="s">
        <v>117</v>
      </c>
      <c r="B1983" t="s">
        <v>63</v>
      </c>
      <c r="C1983" t="s">
        <v>256</v>
      </c>
      <c r="D1983">
        <v>2022</v>
      </c>
      <c r="E1983" t="s">
        <v>55</v>
      </c>
      <c r="F1983" s="5">
        <v>85.8</v>
      </c>
      <c r="G1983" t="s">
        <v>134</v>
      </c>
      <c r="H1983" s="5">
        <v>2059.1999999999998</v>
      </c>
      <c r="I1983" s="5">
        <v>1150.5823836160214</v>
      </c>
      <c r="J1983" s="5">
        <v>0</v>
      </c>
      <c r="K1983" s="5">
        <v>99.527999999999992</v>
      </c>
      <c r="L1983" s="5">
        <v>23.573606121025662</v>
      </c>
      <c r="M1983" s="5">
        <v>0</v>
      </c>
      <c r="N1983" s="5">
        <v>30.075396825396822</v>
      </c>
      <c r="O1983" s="5">
        <v>32.912698412698418</v>
      </c>
      <c r="P1983" s="5">
        <v>1.1122222222222222</v>
      </c>
      <c r="Q1983" s="5">
        <v>7.0911545987565869</v>
      </c>
      <c r="R1983" s="5">
        <v>0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f t="shared" si="145"/>
        <v>71.406574777328032</v>
      </c>
      <c r="Z1983" s="5">
        <v>0.21510271825397484</v>
      </c>
      <c r="AA1983" s="5">
        <v>0</v>
      </c>
      <c r="AB1983" s="5">
        <f>VLOOKUP($E1983,Parametros!$B$3:$F$14,2,FALSE)</f>
        <v>11</v>
      </c>
      <c r="AC1983" s="5" t="str">
        <f>VLOOKUP($E1983,Parametros!$B$3:$F$14,4,FALSE)</f>
        <v>202211</v>
      </c>
      <c r="AD1983" s="5" t="str">
        <f>VLOOKUP($E1983,Parametros!$B$3:$F$14,5,FALSE)</f>
        <v>2022-11-01</v>
      </c>
      <c r="AE1983" s="5">
        <v>0</v>
      </c>
      <c r="AF1983" t="s">
        <v>431</v>
      </c>
      <c r="AG1983" t="s">
        <v>433</v>
      </c>
      <c r="AH1983" s="40">
        <f t="shared" si="146"/>
        <v>714.10943548562477</v>
      </c>
      <c r="AJ1983" t="str">
        <f t="shared" si="144"/>
        <v>INSERT INTO TABLA_PRESUPUESTO VALUES ('VSR','80007-C','14004704-21',2022,'Noviembre',85.8,'USD',2059.2,1150.582384,0,99.528,23.573606,0,30.075397,32.912698,1.112222,7.091155,0,0,0,0,0,0,0,71.406575,0.215103,0,11,'202211','2022-11-01');</v>
      </c>
    </row>
    <row r="1984" spans="1:36" x14ac:dyDescent="0.2">
      <c r="A1984" s="7" t="s">
        <v>117</v>
      </c>
      <c r="B1984" t="s">
        <v>63</v>
      </c>
      <c r="C1984" t="s">
        <v>257</v>
      </c>
      <c r="D1984">
        <v>2022</v>
      </c>
      <c r="E1984" t="s">
        <v>55</v>
      </c>
      <c r="F1984" s="5">
        <v>128.69999999999999</v>
      </c>
      <c r="G1984" t="s">
        <v>134</v>
      </c>
      <c r="H1984" s="5">
        <v>3120.9749999999999</v>
      </c>
      <c r="I1984" s="5">
        <v>2311.2321802333081</v>
      </c>
      <c r="J1984" s="5">
        <v>0</v>
      </c>
      <c r="K1984" s="5">
        <v>149.29199999999997</v>
      </c>
      <c r="L1984" s="5">
        <v>35.360409181538493</v>
      </c>
      <c r="M1984" s="5">
        <v>0</v>
      </c>
      <c r="N1984" s="5">
        <v>45.113095238095234</v>
      </c>
      <c r="O1984" s="5">
        <v>49.369047619047613</v>
      </c>
      <c r="P1984" s="5">
        <v>1.6683333333333334</v>
      </c>
      <c r="Q1984" s="5">
        <v>10.747531188740453</v>
      </c>
      <c r="R1984" s="5">
        <v>0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0</v>
      </c>
      <c r="Y1984" s="5">
        <f t="shared" si="145"/>
        <v>107.2206614565976</v>
      </c>
      <c r="Z1984" s="5">
        <v>0.3226540773809623</v>
      </c>
      <c r="AA1984" s="5">
        <v>0</v>
      </c>
      <c r="AB1984" s="5">
        <f>VLOOKUP($E1984,Parametros!$B$3:$F$14,2,FALSE)</f>
        <v>11</v>
      </c>
      <c r="AC1984" s="5" t="str">
        <f>VLOOKUP($E1984,Parametros!$B$3:$F$14,4,FALSE)</f>
        <v>202211</v>
      </c>
      <c r="AD1984" s="5" t="str">
        <f>VLOOKUP($E1984,Parametros!$B$3:$F$14,5,FALSE)</f>
        <v>2022-11-01</v>
      </c>
      <c r="AE1984" s="5">
        <v>0</v>
      </c>
      <c r="AF1984" t="s">
        <v>431</v>
      </c>
      <c r="AG1984" t="s">
        <v>433</v>
      </c>
      <c r="AH1984" s="40">
        <f t="shared" si="146"/>
        <v>517.86974912855499</v>
      </c>
      <c r="AJ1984" t="str">
        <f t="shared" si="144"/>
        <v>INSERT INTO TABLA_PRESUPUESTO VALUES ('VSR','80007-C','14004705-21',2022,'Noviembre',128.7,'USD',3120.975,2311.23218,0,149.292,35.360409,0,45.113095,49.369048,1.668333,10.747531,0,0,0,0,0,0,0,107.220661,0.322654,0,11,'202211','2022-11-01');</v>
      </c>
    </row>
    <row r="1985" spans="1:36" x14ac:dyDescent="0.2">
      <c r="A1985" s="7" t="s">
        <v>117</v>
      </c>
      <c r="B1985" t="s">
        <v>63</v>
      </c>
      <c r="C1985" t="s">
        <v>258</v>
      </c>
      <c r="D1985">
        <v>2022</v>
      </c>
      <c r="E1985" t="s">
        <v>55</v>
      </c>
      <c r="F1985" s="5">
        <v>214.5</v>
      </c>
      <c r="G1985" t="s">
        <v>134</v>
      </c>
      <c r="H1985" s="5">
        <v>5201.625</v>
      </c>
      <c r="I1985" s="5">
        <v>2997.242472147871</v>
      </c>
      <c r="J1985" s="5">
        <v>0</v>
      </c>
      <c r="K1985" s="5">
        <v>98.67</v>
      </c>
      <c r="L1985" s="5">
        <v>58.934015302564156</v>
      </c>
      <c r="M1985" s="5">
        <v>0</v>
      </c>
      <c r="N1985" s="5">
        <v>75.188492063492049</v>
      </c>
      <c r="O1985" s="5">
        <v>82.281746031746039</v>
      </c>
      <c r="P1985" s="5">
        <v>2.7805555555555559</v>
      </c>
      <c r="Q1985" s="5">
        <v>17.912551981234088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f t="shared" si="145"/>
        <v>178.70110242766268</v>
      </c>
      <c r="Z1985" s="5">
        <v>0.53775679563493717</v>
      </c>
      <c r="AA1985" s="5">
        <v>0</v>
      </c>
      <c r="AB1985" s="5">
        <f>VLOOKUP($E1985,Parametros!$B$3:$F$14,2,FALSE)</f>
        <v>11</v>
      </c>
      <c r="AC1985" s="5" t="str">
        <f>VLOOKUP($E1985,Parametros!$B$3:$F$14,4,FALSE)</f>
        <v>202211</v>
      </c>
      <c r="AD1985" s="5" t="str">
        <f>VLOOKUP($E1985,Parametros!$B$3:$F$14,5,FALSE)</f>
        <v>2022-11-01</v>
      </c>
      <c r="AE1985" s="5">
        <v>0</v>
      </c>
      <c r="AF1985" t="s">
        <v>431</v>
      </c>
      <c r="AG1985" t="s">
        <v>433</v>
      </c>
      <c r="AH1985" s="40">
        <f t="shared" si="146"/>
        <v>1868.0774101219019</v>
      </c>
      <c r="AJ1985" t="str">
        <f t="shared" si="144"/>
        <v>INSERT INTO TABLA_PRESUPUESTO VALUES ('VSR','80007-C','14004693-21',2022,'Noviembre',214.5,'USD',5201.625,2997.242472,0,98.67,58.934015,0,75.188492,82.281746,2.780556,17.912552,0,0,0,0,0,0,0,178.701102,0.537757,0,11,'202211','2022-11-01');</v>
      </c>
    </row>
    <row r="1986" spans="1:36" x14ac:dyDescent="0.2">
      <c r="A1986" s="7" t="s">
        <v>117</v>
      </c>
      <c r="B1986" t="s">
        <v>62</v>
      </c>
      <c r="C1986" t="s">
        <v>262</v>
      </c>
      <c r="D1986">
        <v>2022</v>
      </c>
      <c r="E1986" t="s">
        <v>55</v>
      </c>
      <c r="F1986" s="5">
        <v>499.79999999999995</v>
      </c>
      <c r="G1986" t="s">
        <v>261</v>
      </c>
      <c r="H1986" s="5">
        <v>16553.376</v>
      </c>
      <c r="I1986" s="5">
        <v>9868.3959740671216</v>
      </c>
      <c r="J1986" s="5">
        <v>0</v>
      </c>
      <c r="K1986" s="5">
        <v>707.71679999999981</v>
      </c>
      <c r="L1986" s="5">
        <v>137.32037691478584</v>
      </c>
      <c r="M1986" s="5">
        <v>0</v>
      </c>
      <c r="N1986" s="5">
        <v>218.10028186382453</v>
      </c>
      <c r="O1986" s="5">
        <v>234.33398661146833</v>
      </c>
      <c r="P1986" s="5">
        <v>8.9881529111248124</v>
      </c>
      <c r="Q1986" s="5">
        <v>57.003957045137398</v>
      </c>
      <c r="R1986" s="5">
        <v>0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f t="shared" si="145"/>
        <v>519.67938937075485</v>
      </c>
      <c r="Z1986" s="5">
        <v>1.2530109391997277</v>
      </c>
      <c r="AA1986" s="5">
        <v>0</v>
      </c>
      <c r="AB1986" s="5">
        <f>VLOOKUP($E1986,Parametros!$B$3:$F$14,2,FALSE)</f>
        <v>11</v>
      </c>
      <c r="AC1986" s="5" t="str">
        <f>VLOOKUP($E1986,Parametros!$B$3:$F$14,4,FALSE)</f>
        <v>202211</v>
      </c>
      <c r="AD1986" s="5" t="str">
        <f>VLOOKUP($E1986,Parametros!$B$3:$F$14,5,FALSE)</f>
        <v>2022-11-01</v>
      </c>
      <c r="AE1986" s="5">
        <v>0</v>
      </c>
      <c r="AF1986" t="s">
        <v>431</v>
      </c>
      <c r="AG1986" t="s">
        <v>434</v>
      </c>
      <c r="AH1986" s="40">
        <f t="shared" si="146"/>
        <v>5320.263459647339</v>
      </c>
      <c r="AJ1986" t="str">
        <f t="shared" si="144"/>
        <v>INSERT INTO TABLA_PRESUPUESTO VALUES ('VSR','80006-C','14005151-20',2022,'Noviembre',499.8,'EUR',16553.376,9868.395974,0,707.7168,137.320377,0,218.100282,234.333987,8.988153,57.003957,0,0,0,0,0,0,0,519.679389,1.253011,0,11,'202211','2022-11-01');</v>
      </c>
    </row>
    <row r="1987" spans="1:36" x14ac:dyDescent="0.2">
      <c r="A1987" s="7" t="s">
        <v>117</v>
      </c>
      <c r="B1987" t="s">
        <v>62</v>
      </c>
      <c r="C1987" t="s">
        <v>263</v>
      </c>
      <c r="D1987">
        <v>2022</v>
      </c>
      <c r="E1987" t="s">
        <v>55</v>
      </c>
      <c r="F1987" s="5">
        <v>1197</v>
      </c>
      <c r="G1987" t="s">
        <v>261</v>
      </c>
      <c r="H1987" s="5">
        <v>25539.191999999999</v>
      </c>
      <c r="I1987" s="5">
        <v>16184.973192733109</v>
      </c>
      <c r="J1987" s="5">
        <v>0</v>
      </c>
      <c r="K1987" s="5">
        <v>1694.952</v>
      </c>
      <c r="L1987" s="5">
        <v>328.8765329471762</v>
      </c>
      <c r="M1987" s="5">
        <v>0</v>
      </c>
      <c r="N1987" s="5">
        <v>522.34101118647061</v>
      </c>
      <c r="O1987" s="5">
        <v>561.22005196864279</v>
      </c>
      <c r="P1987" s="5">
        <v>21.526248568660264</v>
      </c>
      <c r="Q1987" s="5">
        <v>87.947920939844337</v>
      </c>
      <c r="R1987" s="5">
        <v>0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f t="shared" si="145"/>
        <v>1196.0361412154832</v>
      </c>
      <c r="Z1987" s="5">
        <v>3.0009085518648937</v>
      </c>
      <c r="AA1987" s="5">
        <v>0</v>
      </c>
      <c r="AB1987" s="5">
        <f>VLOOKUP($E1987,Parametros!$B$3:$F$14,2,FALSE)</f>
        <v>11</v>
      </c>
      <c r="AC1987" s="5" t="str">
        <f>VLOOKUP($E1987,Parametros!$B$3:$F$14,4,FALSE)</f>
        <v>202211</v>
      </c>
      <c r="AD1987" s="5" t="str">
        <f>VLOOKUP($E1987,Parametros!$B$3:$F$14,5,FALSE)</f>
        <v>2022-11-01</v>
      </c>
      <c r="AE1987" s="5">
        <v>0</v>
      </c>
      <c r="AF1987" t="s">
        <v>431</v>
      </c>
      <c r="AG1987" t="s">
        <v>434</v>
      </c>
      <c r="AH1987" s="40">
        <f t="shared" si="146"/>
        <v>6134.3541331042288</v>
      </c>
      <c r="AJ1987" t="str">
        <f t="shared" si="144"/>
        <v>INSERT INTO TABLA_PRESUPUESTO VALUES ('VSR','80006-C','14003720-21',2022,'Noviembre',1197,'EUR',25539.192,16184.973193,0,1694.952,328.876533,0,522.341011,561.220052,21.526249,87.947921,0,0,0,0,0,0,0,1196.036141,3.000909,0,11,'202211','2022-11-01');</v>
      </c>
    </row>
    <row r="1988" spans="1:36" x14ac:dyDescent="0.2">
      <c r="A1988" s="7" t="s">
        <v>117</v>
      </c>
      <c r="B1988" t="s">
        <v>62</v>
      </c>
      <c r="C1988" t="s">
        <v>264</v>
      </c>
      <c r="D1988">
        <v>2022</v>
      </c>
      <c r="E1988" t="s">
        <v>55</v>
      </c>
      <c r="F1988" s="5">
        <v>3484.5</v>
      </c>
      <c r="G1988" t="s">
        <v>261</v>
      </c>
      <c r="H1988" s="5">
        <v>74345.292000000001</v>
      </c>
      <c r="I1988" s="5">
        <v>47198.591034166806</v>
      </c>
      <c r="J1988" s="5">
        <v>0</v>
      </c>
      <c r="K1988" s="5">
        <v>4934.0519999999997</v>
      </c>
      <c r="L1988" s="5">
        <v>957.36865418081493</v>
      </c>
      <c r="M1988" s="5">
        <v>0</v>
      </c>
      <c r="N1988" s="5">
        <v>1520.5490839425704</v>
      </c>
      <c r="O1988" s="5">
        <v>1633.7270435127282</v>
      </c>
      <c r="P1988" s="5">
        <v>62.663503038844361</v>
      </c>
      <c r="Q1988" s="5">
        <v>256.01882248528619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f t="shared" si="145"/>
        <v>3481.6941805057227</v>
      </c>
      <c r="Z1988" s="5">
        <v>8.7357275262934202</v>
      </c>
      <c r="AA1988" s="5">
        <v>0</v>
      </c>
      <c r="AB1988" s="5">
        <f>VLOOKUP($E1988,Parametros!$B$3:$F$14,2,FALSE)</f>
        <v>11</v>
      </c>
      <c r="AC1988" s="5" t="str">
        <f>VLOOKUP($E1988,Parametros!$B$3:$F$14,4,FALSE)</f>
        <v>202211</v>
      </c>
      <c r="AD1988" s="5" t="str">
        <f>VLOOKUP($E1988,Parametros!$B$3:$F$14,5,FALSE)</f>
        <v>2022-11-01</v>
      </c>
      <c r="AE1988" s="5">
        <v>0</v>
      </c>
      <c r="AF1988" t="s">
        <v>431</v>
      </c>
      <c r="AG1988" t="s">
        <v>434</v>
      </c>
      <c r="AH1988" s="40">
        <f t="shared" si="146"/>
        <v>17773.586131146669</v>
      </c>
      <c r="AJ1988" t="str">
        <f t="shared" si="144"/>
        <v>INSERT INTO TABLA_PRESUPUESTO VALUES ('VSR','80006-C','14003719-21',2022,'Noviembre',3484.5,'EUR',74345.292,47198.591034,0,4934.052,957.368654,0,1520.549084,1633.727044,62.663503,256.018822,0,0,0,0,0,0,0,3481.694181,8.735728,0,11,'202211','2022-11-01');</v>
      </c>
    </row>
    <row r="1989" spans="1:36" x14ac:dyDescent="0.2">
      <c r="A1989" s="7" t="s">
        <v>117</v>
      </c>
      <c r="B1989" t="s">
        <v>62</v>
      </c>
      <c r="C1989" t="s">
        <v>266</v>
      </c>
      <c r="D1989">
        <v>2022</v>
      </c>
      <c r="E1989" t="s">
        <v>55</v>
      </c>
      <c r="F1989" s="5">
        <v>945</v>
      </c>
      <c r="G1989" t="s">
        <v>261</v>
      </c>
      <c r="H1989" s="5">
        <v>25208.82</v>
      </c>
      <c r="I1989" s="5">
        <v>16571.228316749617</v>
      </c>
      <c r="J1989" s="5">
        <v>0</v>
      </c>
      <c r="K1989" s="5">
        <v>1338.12</v>
      </c>
      <c r="L1989" s="5">
        <v>259.63936811619175</v>
      </c>
      <c r="M1989" s="5">
        <v>0</v>
      </c>
      <c r="N1989" s="5">
        <v>412.37448251563461</v>
      </c>
      <c r="O1989" s="5">
        <v>443.0684620805074</v>
      </c>
      <c r="P1989" s="5">
        <v>16.994406764731789</v>
      </c>
      <c r="Q1989" s="5">
        <v>86.81023692318719</v>
      </c>
      <c r="R1989" s="5">
        <v>0</v>
      </c>
      <c r="S1989" s="5">
        <v>0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f t="shared" si="145"/>
        <v>961.61672661448074</v>
      </c>
      <c r="Z1989" s="5">
        <v>2.3691383304196529</v>
      </c>
      <c r="AA1989" s="5">
        <v>0</v>
      </c>
      <c r="AB1989" s="5">
        <f>VLOOKUP($E1989,Parametros!$B$3:$F$14,2,FALSE)</f>
        <v>11</v>
      </c>
      <c r="AC1989" s="5" t="str">
        <f>VLOOKUP($E1989,Parametros!$B$3:$F$14,4,FALSE)</f>
        <v>202211</v>
      </c>
      <c r="AD1989" s="5" t="str">
        <f>VLOOKUP($E1989,Parametros!$B$3:$F$14,5,FALSE)</f>
        <v>2022-11-01</v>
      </c>
      <c r="AE1989" s="5">
        <v>0</v>
      </c>
      <c r="AF1989" t="s">
        <v>431</v>
      </c>
      <c r="AG1989" t="s">
        <v>434</v>
      </c>
      <c r="AH1989" s="40">
        <f t="shared" si="146"/>
        <v>6078.2155885197117</v>
      </c>
      <c r="AJ1989" t="str">
        <f t="shared" si="144"/>
        <v>INSERT INTO TABLA_PRESUPUESTO VALUES ('VSR','80006-C','14004090-21',2022,'Noviembre',945,'EUR',25208.82,16571.228317,0,1338.12,259.639368,0,412.374483,443.068462,16.994407,86.810237,0,0,0,0,0,0,0,961.616727,2.369138,0,11,'202211','2022-11-01');</v>
      </c>
    </row>
    <row r="1990" spans="1:36" x14ac:dyDescent="0.2">
      <c r="A1990" s="7" t="s">
        <v>117</v>
      </c>
      <c r="B1990" t="s">
        <v>269</v>
      </c>
      <c r="C1990" t="s">
        <v>265</v>
      </c>
      <c r="D1990">
        <v>2022</v>
      </c>
      <c r="E1990" t="s">
        <v>55</v>
      </c>
      <c r="F1990" s="5">
        <v>60</v>
      </c>
      <c r="G1990" t="s">
        <v>270</v>
      </c>
      <c r="H1990" s="5">
        <v>5850.0000000000009</v>
      </c>
      <c r="I1990" s="5">
        <v>2220.236076688413</v>
      </c>
      <c r="J1990" s="5">
        <v>0</v>
      </c>
      <c r="K1990" s="5">
        <v>390.00000000000006</v>
      </c>
      <c r="L1990" s="5">
        <v>16.485039245472493</v>
      </c>
      <c r="M1990" s="5">
        <v>0</v>
      </c>
      <c r="N1990" s="5">
        <v>48.087660524846456</v>
      </c>
      <c r="O1990" s="5">
        <v>36.641541038525965</v>
      </c>
      <c r="P1990" s="5">
        <v>2.0519262981574538</v>
      </c>
      <c r="Q1990" s="5">
        <v>20.145325564649401</v>
      </c>
      <c r="R1990" s="5">
        <v>0</v>
      </c>
      <c r="S1990" s="5">
        <v>0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f t="shared" si="145"/>
        <v>107.07687490747576</v>
      </c>
      <c r="Z1990" s="5">
        <v>0.15042148129648591</v>
      </c>
      <c r="AA1990" s="5">
        <v>0</v>
      </c>
      <c r="AB1990" s="5">
        <f>VLOOKUP($E1990,Parametros!$B$3:$F$14,2,FALSE)</f>
        <v>11</v>
      </c>
      <c r="AC1990" s="5" t="str">
        <f>VLOOKUP($E1990,Parametros!$B$3:$F$14,4,FALSE)</f>
        <v>202211</v>
      </c>
      <c r="AD1990" s="5" t="str">
        <f>VLOOKUP($E1990,Parametros!$B$3:$F$14,5,FALSE)</f>
        <v>2022-11-01</v>
      </c>
      <c r="AE1990" s="5">
        <v>0</v>
      </c>
      <c r="AF1990" t="s">
        <v>431</v>
      </c>
      <c r="AG1990" t="s">
        <v>436</v>
      </c>
      <c r="AH1990" s="40">
        <f t="shared" si="146"/>
        <v>3116.2020091586396</v>
      </c>
      <c r="AJ1990" t="str">
        <f t="shared" si="144"/>
        <v>INSERT INTO TABLA_PRESUPUESTO VALUES ('VSR','80094-C','14005008-18',2022,'Noviembre',60,'GBP',5850,2220.236077,0,390,16.485039,0,48.087661,36.641541,2.051926,20.145326,0,0,0,0,0,0,0,107.076875,0.150421,0,11,'202211','2022-11-01');</v>
      </c>
    </row>
    <row r="1991" spans="1:36" x14ac:dyDescent="0.2">
      <c r="A1991" s="7" t="s">
        <v>117</v>
      </c>
      <c r="B1991" t="s">
        <v>95</v>
      </c>
      <c r="C1991" t="s">
        <v>263</v>
      </c>
      <c r="D1991">
        <v>2022</v>
      </c>
      <c r="E1991" t="s">
        <v>55</v>
      </c>
      <c r="F1991" s="5">
        <v>750</v>
      </c>
      <c r="G1991" t="s">
        <v>134</v>
      </c>
      <c r="H1991" s="5">
        <v>27000</v>
      </c>
      <c r="I1991" s="5">
        <v>10140.960647075884</v>
      </c>
      <c r="J1991" s="5">
        <v>0</v>
      </c>
      <c r="K1991" s="5">
        <v>1800</v>
      </c>
      <c r="L1991" s="5">
        <v>206.06299056840615</v>
      </c>
      <c r="M1991" s="5">
        <v>2700</v>
      </c>
      <c r="N1991" s="5">
        <v>328.44896331738437</v>
      </c>
      <c r="O1991" s="5">
        <v>433.61244019138758</v>
      </c>
      <c r="P1991" s="5">
        <v>14.653110047846889</v>
      </c>
      <c r="Q1991" s="5">
        <v>92.978425682997226</v>
      </c>
      <c r="R1991" s="5">
        <v>0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f t="shared" si="145"/>
        <v>3571.5732077558218</v>
      </c>
      <c r="Z1991" s="5">
        <v>1.8802685162060739</v>
      </c>
      <c r="AA1991" s="5">
        <v>0</v>
      </c>
      <c r="AB1991" s="5">
        <f>VLOOKUP($E1991,Parametros!$B$3:$F$14,2,FALSE)</f>
        <v>11</v>
      </c>
      <c r="AC1991" s="5" t="str">
        <f>VLOOKUP($E1991,Parametros!$B$3:$F$14,4,FALSE)</f>
        <v>202211</v>
      </c>
      <c r="AD1991" s="5" t="str">
        <f>VLOOKUP($E1991,Parametros!$B$3:$F$14,5,FALSE)</f>
        <v>2022-11-01</v>
      </c>
      <c r="AE1991" s="5">
        <v>0</v>
      </c>
      <c r="AF1991" t="s">
        <v>431</v>
      </c>
      <c r="AG1991" t="s">
        <v>437</v>
      </c>
      <c r="AH1991" s="40">
        <f t="shared" si="146"/>
        <v>11281.403154599888</v>
      </c>
      <c r="AJ1991" t="str">
        <f t="shared" ref="AJ1991:AJ2054" si="147">TRIM(_xlfn.CONCAT("INSERT INTO TABLA_PRESUPUESTO VALUES ('",A1991,"','",B1991,"','",C1991,"',",D1991,",'",E1991,"',",SUBSTITUTE(ROUND(F1991,6),",","."),",'",G1991,"',",SUBSTITUTE(ROUND(H1991,6),",","."),",",SUBSTITUTE(ROUND(I1991,6),",","."),",",SUBSTITUTE(ROUND(J1991,6),",","."),",",SUBSTITUTE(ROUND(K1991,6),",","."),",",SUBSTITUTE(ROUND(L1991,6),",","."),",",SUBSTITUTE(ROUND(M1991,6),",","."),",",SUBSTITUTE(ROUND(N1991,6),",","."),",",SUBSTITUTE(ROUND(O1991,6),",","."),",",SUBSTITUTE(ROUND(P1991,6),",","."),",",SUBSTITUTE(ROUND(Q1991,6),",","."),",",SUBSTITUTE(ROUND(R1991,6),",","."),",",SUBSTITUTE(ROUND(S1991,6),",","."),",",SUBSTITUTE(ROUND(T1991,6),",","."),",",SUBSTITUTE(ROUND(U1991,6),",","."),",",SUBSTITUTE(ROUND(V1991,6),",","."),",",SUBSTITUTE(ROUND(W1991,6),",","."),",",SUBSTITUTE(ROUND(X1991,6),",","."),",",SUBSTITUTE(ROUND(Y1991,6),",","."),",",SUBSTITUTE(ROUND(Z1991,6),",","."),",",SUBSTITUTE(ROUND(AA1991,6),",","."),",",AB1991,",'",AC1991,"','",AD1991,"');"))</f>
        <v>INSERT INTO TABLA_PRESUPUESTO VALUES ('VSR','80198-C','14003720-21',2022,'Noviembre',750,'USD',27000,10140.9606469999,0,1800,206.062991,2700,328.448963,433.61244,14.65311,92.978426,0,0,0,0,0,0,0,3571.573208,1.880269,0,11,'202211','2022-11-01');</v>
      </c>
    </row>
    <row r="1992" spans="1:36" x14ac:dyDescent="0.2">
      <c r="A1992" s="7" t="s">
        <v>117</v>
      </c>
      <c r="B1992" t="s">
        <v>75</v>
      </c>
      <c r="C1992" t="s">
        <v>271</v>
      </c>
      <c r="D1992">
        <v>2022</v>
      </c>
      <c r="E1992" t="s">
        <v>55</v>
      </c>
      <c r="F1992" s="5">
        <v>56.35986287259383</v>
      </c>
      <c r="G1992" t="s">
        <v>134</v>
      </c>
      <c r="H1992" s="5">
        <v>6086.8651902401334</v>
      </c>
      <c r="I1992" s="5">
        <v>3984.1074840228707</v>
      </c>
      <c r="J1992" s="5">
        <v>0</v>
      </c>
      <c r="K1992" s="5">
        <v>304.34325951200668</v>
      </c>
      <c r="L1992" s="5">
        <v>15.484909188735955</v>
      </c>
      <c r="M1992" s="5">
        <v>913.02977853601999</v>
      </c>
      <c r="N1992" s="5">
        <v>11.78768373805884</v>
      </c>
      <c r="O1992" s="5">
        <v>0</v>
      </c>
      <c r="P1992" s="5">
        <v>0.90249453619512998</v>
      </c>
      <c r="Q1992" s="5">
        <v>20.961005286413517</v>
      </c>
      <c r="R1992" s="5">
        <v>0</v>
      </c>
      <c r="S1992" s="5">
        <v>0</v>
      </c>
      <c r="T1992" s="5"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f t="shared" si="145"/>
        <v>960.90248744928522</v>
      </c>
      <c r="Z1992" s="5">
        <v>14.221525352597693</v>
      </c>
      <c r="AA1992" s="5">
        <v>0</v>
      </c>
      <c r="AB1992" s="5">
        <f>VLOOKUP($E1992,Parametros!$B$3:$F$14,2,FALSE)</f>
        <v>11</v>
      </c>
      <c r="AC1992" s="5" t="str">
        <f>VLOOKUP($E1992,Parametros!$B$3:$F$14,4,FALSE)</f>
        <v>202211</v>
      </c>
      <c r="AD1992" s="5" t="str">
        <f>VLOOKUP($E1992,Parametros!$B$3:$F$14,5,FALSE)</f>
        <v>2022-11-01</v>
      </c>
      <c r="AE1992" s="5">
        <v>0</v>
      </c>
      <c r="AF1992" t="s">
        <v>438</v>
      </c>
      <c r="AG1992" t="s">
        <v>439</v>
      </c>
      <c r="AH1992" s="40">
        <f t="shared" si="146"/>
        <v>822.02705006723374</v>
      </c>
      <c r="AJ1992" t="str">
        <f t="shared" si="147"/>
        <v>INSERT INTO TABLA_PRESUPUESTO VALUES ('VSR','80130-C','14004732-17',2022,'Noviembre',56.359863,'USD',6086.86519,3984.107484,0,304.34326,15.484909,913.029779,11.787684,0,0.902495,20.961005,0,0,0,0,0,0,0,960.902487,14.221525,0,11,'202211','2022-11-01');</v>
      </c>
    </row>
    <row r="1993" spans="1:36" x14ac:dyDescent="0.2">
      <c r="A1993" s="7" t="s">
        <v>117</v>
      </c>
      <c r="B1993" t="s">
        <v>75</v>
      </c>
      <c r="C1993" t="s">
        <v>272</v>
      </c>
      <c r="D1993">
        <v>2022</v>
      </c>
      <c r="E1993" t="s">
        <v>55</v>
      </c>
      <c r="F1993" s="5">
        <v>451.75756454001157</v>
      </c>
      <c r="G1993" t="s">
        <v>134</v>
      </c>
      <c r="H1993" s="5">
        <v>16715.029887980429</v>
      </c>
      <c r="I1993" s="5">
        <v>8251.4789496659669</v>
      </c>
      <c r="J1993" s="5">
        <v>0</v>
      </c>
      <c r="K1993" s="5">
        <v>835.75149439902145</v>
      </c>
      <c r="L1993" s="5">
        <v>124.12068634801938</v>
      </c>
      <c r="M1993" s="5">
        <v>2507.254483197064</v>
      </c>
      <c r="N1993" s="5">
        <v>94.485242256734438</v>
      </c>
      <c r="O1993" s="5">
        <v>0</v>
      </c>
      <c r="P1993" s="5">
        <v>7.2340263602812307</v>
      </c>
      <c r="Q1993" s="5">
        <v>57.560635712172804</v>
      </c>
      <c r="R1993" s="5">
        <v>0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f t="shared" si="145"/>
        <v>2780.5283067779214</v>
      </c>
      <c r="Z1993" s="5">
        <v>113.99391925166837</v>
      </c>
      <c r="AA1993" s="5">
        <v>0</v>
      </c>
      <c r="AB1993" s="5">
        <f>VLOOKUP($E1993,Parametros!$B$3:$F$14,2,FALSE)</f>
        <v>11</v>
      </c>
      <c r="AC1993" s="5" t="str">
        <f>VLOOKUP($E1993,Parametros!$B$3:$F$14,4,FALSE)</f>
        <v>202211</v>
      </c>
      <c r="AD1993" s="5" t="str">
        <f>VLOOKUP($E1993,Parametros!$B$3:$F$14,5,FALSE)</f>
        <v>2022-11-01</v>
      </c>
      <c r="AE1993" s="5">
        <v>0</v>
      </c>
      <c r="AF1993" t="s">
        <v>438</v>
      </c>
      <c r="AG1993" t="s">
        <v>439</v>
      </c>
      <c r="AH1993" s="40">
        <f t="shared" si="146"/>
        <v>4723.1504507894988</v>
      </c>
      <c r="AJ1993" t="str">
        <f t="shared" si="147"/>
        <v>INSERT INTO TABLA_PRESUPUESTO VALUES ('VSR','80130-C','14004774-20',2022,'Noviembre',451.757565,'USD',16715.029888,8251.47895,0,835.751494,124.120686,2507.254483,94.485242,0,7.234026,57.560636,0,0,0,0,0,0,0,2780.528307,113.993919,0,11,'202211','2022-11-01');</v>
      </c>
    </row>
    <row r="1994" spans="1:36" x14ac:dyDescent="0.2">
      <c r="A1994" s="7" t="s">
        <v>117</v>
      </c>
      <c r="B1994" t="s">
        <v>75</v>
      </c>
      <c r="C1994" t="s">
        <v>273</v>
      </c>
      <c r="D1994">
        <v>2022</v>
      </c>
      <c r="E1994" t="s">
        <v>55</v>
      </c>
      <c r="F1994" s="5">
        <v>447.86634906328464</v>
      </c>
      <c r="G1994" t="s">
        <v>134</v>
      </c>
      <c r="H1994" s="5">
        <v>16571.05491534153</v>
      </c>
      <c r="I1994" s="5">
        <v>7590.9749369778128</v>
      </c>
      <c r="J1994" s="5">
        <v>0</v>
      </c>
      <c r="K1994" s="5">
        <v>828.55274576707666</v>
      </c>
      <c r="L1994" s="5">
        <v>123.05157235057882</v>
      </c>
      <c r="M1994" s="5">
        <v>2485.6582373012297</v>
      </c>
      <c r="N1994" s="5">
        <v>93.671393268137976</v>
      </c>
      <c r="O1994" s="5">
        <v>0</v>
      </c>
      <c r="P1994" s="5">
        <v>7.1717160470918122</v>
      </c>
      <c r="Q1994" s="5">
        <v>57.064836960553642</v>
      </c>
      <c r="R1994" s="5">
        <v>0</v>
      </c>
      <c r="S1994" s="5">
        <v>0</v>
      </c>
      <c r="T1994" s="5"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f t="shared" ref="Y1994:Y2041" si="148">+M1994+N1994+O1994+P1994+T1994+U1994+V1994+Z1994+AA1994+S1994+X1994+Q1994+R1994</f>
        <v>2756.5782157776111</v>
      </c>
      <c r="Z1994" s="5">
        <v>113.01203220059817</v>
      </c>
      <c r="AA1994" s="5">
        <v>0</v>
      </c>
      <c r="AB1994" s="5">
        <f>VLOOKUP($E1994,Parametros!$B$3:$F$14,2,FALSE)</f>
        <v>11</v>
      </c>
      <c r="AC1994" s="5" t="str">
        <f>VLOOKUP($E1994,Parametros!$B$3:$F$14,4,FALSE)</f>
        <v>202211</v>
      </c>
      <c r="AD1994" s="5" t="str">
        <f>VLOOKUP($E1994,Parametros!$B$3:$F$14,5,FALSE)</f>
        <v>2022-11-01</v>
      </c>
      <c r="AE1994" s="5">
        <v>0</v>
      </c>
      <c r="AF1994" t="s">
        <v>438</v>
      </c>
      <c r="AG1994" t="s">
        <v>439</v>
      </c>
      <c r="AH1994" s="40">
        <f t="shared" ref="AH1994:AH2041" si="149">+H1994-SUM(I1994:X1994)-SUM(Z1994:AA1994)</f>
        <v>5271.8974444684509</v>
      </c>
      <c r="AJ1994" t="str">
        <f t="shared" si="147"/>
        <v>INSERT INTO TABLA_PRESUPUESTO VALUES ('VSR','80130-C','14004773-20',2022,'Noviembre',447.866349,'USD',16571.054915,7590.974937,0,828.552746,123.051572,2485.658237,93.671393,0,7.171716,57.064837,0,0,0,0,0,0,0,2756.578216,113.012032,0,11,'202211','2022-11-01');</v>
      </c>
    </row>
    <row r="1995" spans="1:36" x14ac:dyDescent="0.2">
      <c r="A1995" s="7" t="s">
        <v>117</v>
      </c>
      <c r="B1995" t="s">
        <v>75</v>
      </c>
      <c r="C1995" t="s">
        <v>274</v>
      </c>
      <c r="D1995">
        <v>2022</v>
      </c>
      <c r="E1995" t="s">
        <v>55</v>
      </c>
      <c r="F1995" s="5">
        <v>202.66956479752784</v>
      </c>
      <c r="G1995" t="s">
        <v>134</v>
      </c>
      <c r="H1995" s="5">
        <v>6890.7652031159469</v>
      </c>
      <c r="I1995" s="5">
        <v>3779.1520725832893</v>
      </c>
      <c r="J1995" s="5">
        <v>0</v>
      </c>
      <c r="K1995" s="5">
        <v>344.53826015579739</v>
      </c>
      <c r="L1995" s="5">
        <v>55.683595492501276</v>
      </c>
      <c r="M1995" s="5">
        <v>1033.6147804673919</v>
      </c>
      <c r="N1995" s="5">
        <v>42.388405709286864</v>
      </c>
      <c r="O1995" s="5">
        <v>0</v>
      </c>
      <c r="P1995" s="5">
        <v>3.2453623121172757</v>
      </c>
      <c r="Q1995" s="5">
        <v>23.729351864329605</v>
      </c>
      <c r="R1995" s="5">
        <v>0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f t="shared" si="148"/>
        <v>1154.1183788259636</v>
      </c>
      <c r="Z1995" s="5">
        <v>51.140478472837941</v>
      </c>
      <c r="AA1995" s="5">
        <v>0</v>
      </c>
      <c r="AB1995" s="5">
        <f>VLOOKUP($E1995,Parametros!$B$3:$F$14,2,FALSE)</f>
        <v>11</v>
      </c>
      <c r="AC1995" s="5" t="str">
        <f>VLOOKUP($E1995,Parametros!$B$3:$F$14,4,FALSE)</f>
        <v>202211</v>
      </c>
      <c r="AD1995" s="5" t="str">
        <f>VLOOKUP($E1995,Parametros!$B$3:$F$14,5,FALSE)</f>
        <v>2022-11-01</v>
      </c>
      <c r="AE1995" s="5">
        <v>0</v>
      </c>
      <c r="AF1995" t="s">
        <v>438</v>
      </c>
      <c r="AG1995" t="s">
        <v>439</v>
      </c>
      <c r="AH1995" s="40">
        <f t="shared" si="149"/>
        <v>1557.2728960583959</v>
      </c>
      <c r="AJ1995" t="str">
        <f t="shared" si="147"/>
        <v>INSERT INTO TABLA_PRESUPUESTO VALUES ('VSR','80130-C','14005136-20',2022,'Noviembre',202.669565,'USD',6890.765203,3779.152073,0,344.53826,55.683595,1033.61478,42.388406,0,3.245362,23.729352,0,0,0,0,0,0,0,1154.118379,51.140478,0,11,'202211','2022-11-01');</v>
      </c>
    </row>
    <row r="1996" spans="1:36" x14ac:dyDescent="0.2">
      <c r="A1996" s="7" t="s">
        <v>117</v>
      </c>
      <c r="B1996" t="s">
        <v>75</v>
      </c>
      <c r="C1996" t="s">
        <v>275</v>
      </c>
      <c r="D1996">
        <v>2022</v>
      </c>
      <c r="E1996" t="s">
        <v>55</v>
      </c>
      <c r="F1996" s="5">
        <v>493.93331938453611</v>
      </c>
      <c r="G1996" t="s">
        <v>134</v>
      </c>
      <c r="H1996" s="5">
        <v>18275.532817227835</v>
      </c>
      <c r="I1996" s="5">
        <v>8601.4957414386845</v>
      </c>
      <c r="J1996" s="5">
        <v>0</v>
      </c>
      <c r="K1996" s="5">
        <v>913.7766408613918</v>
      </c>
      <c r="L1996" s="5">
        <v>135.70850257834294</v>
      </c>
      <c r="M1996" s="5">
        <v>2741.3299225841752</v>
      </c>
      <c r="N1996" s="5">
        <v>103.30631516539317</v>
      </c>
      <c r="O1996" s="5">
        <v>0</v>
      </c>
      <c r="P1996" s="5">
        <v>7.9093897548504151</v>
      </c>
      <c r="Q1996" s="5">
        <v>62.934454439399815</v>
      </c>
      <c r="R1996" s="5">
        <v>0</v>
      </c>
      <c r="S1996" s="5">
        <v>0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f t="shared" si="148"/>
        <v>3040.1163898780546</v>
      </c>
      <c r="Z1996" s="5">
        <v>124.63630793423592</v>
      </c>
      <c r="AA1996" s="5">
        <v>0</v>
      </c>
      <c r="AB1996" s="5">
        <f>VLOOKUP($E1996,Parametros!$B$3:$F$14,2,FALSE)</f>
        <v>11</v>
      </c>
      <c r="AC1996" s="5" t="str">
        <f>VLOOKUP($E1996,Parametros!$B$3:$F$14,4,FALSE)</f>
        <v>202211</v>
      </c>
      <c r="AD1996" s="5" t="str">
        <f>VLOOKUP($E1996,Parametros!$B$3:$F$14,5,FALSE)</f>
        <v>2022-11-01</v>
      </c>
      <c r="AE1996" s="5">
        <v>0</v>
      </c>
      <c r="AF1996" t="s">
        <v>438</v>
      </c>
      <c r="AG1996" t="s">
        <v>439</v>
      </c>
      <c r="AH1996" s="40">
        <f t="shared" si="149"/>
        <v>5584.4355424713622</v>
      </c>
      <c r="AJ1996" t="str">
        <f t="shared" si="147"/>
        <v>INSERT INTO TABLA_PRESUPUESTO VALUES ('VSR','80130-C','14004731-19',2022,'Noviembre',493.933319,'USD',18275.532817,8601.495741,0,913.776641,135.708503,2741.329923,103.306315,0,7.90939,62.934454,0,0,0,0,0,0,0,3040.11639,124.636308,0,11,'202211','2022-11-01');</v>
      </c>
    </row>
    <row r="1997" spans="1:36" x14ac:dyDescent="0.2">
      <c r="A1997" s="7" t="s">
        <v>117</v>
      </c>
      <c r="B1997" t="s">
        <v>75</v>
      </c>
      <c r="C1997" t="s">
        <v>276</v>
      </c>
      <c r="D1997">
        <v>2022</v>
      </c>
      <c r="E1997" t="s">
        <v>55</v>
      </c>
      <c r="F1997" s="5">
        <v>134.78668319062641</v>
      </c>
      <c r="G1997" t="s">
        <v>134</v>
      </c>
      <c r="H1997" s="5">
        <v>4582.7472284812975</v>
      </c>
      <c r="I1997" s="5">
        <v>2423.1744210461957</v>
      </c>
      <c r="J1997" s="5">
        <v>0</v>
      </c>
      <c r="K1997" s="5">
        <v>229.13736142406492</v>
      </c>
      <c r="L1997" s="5">
        <v>37.032729369409061</v>
      </c>
      <c r="M1997" s="5">
        <v>687.41208427219465</v>
      </c>
      <c r="N1997" s="5">
        <v>28.190678837255192</v>
      </c>
      <c r="O1997" s="5">
        <v>0</v>
      </c>
      <c r="P1997" s="5">
        <v>2.1583488484773508</v>
      </c>
      <c r="Q1997" s="5">
        <v>15.781356392863326</v>
      </c>
      <c r="R1997" s="5">
        <v>0</v>
      </c>
      <c r="S1997" s="5">
        <v>0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f t="shared" si="148"/>
        <v>767.55376884882924</v>
      </c>
      <c r="Z1997" s="5">
        <v>34.011300498038764</v>
      </c>
      <c r="AA1997" s="5">
        <v>0</v>
      </c>
      <c r="AB1997" s="5">
        <f>VLOOKUP($E1997,Parametros!$B$3:$F$14,2,FALSE)</f>
        <v>11</v>
      </c>
      <c r="AC1997" s="5" t="str">
        <f>VLOOKUP($E1997,Parametros!$B$3:$F$14,4,FALSE)</f>
        <v>202211</v>
      </c>
      <c r="AD1997" s="5" t="str">
        <f>VLOOKUP($E1997,Parametros!$B$3:$F$14,5,FALSE)</f>
        <v>2022-11-01</v>
      </c>
      <c r="AE1997" s="5">
        <v>0</v>
      </c>
      <c r="AF1997" t="s">
        <v>438</v>
      </c>
      <c r="AG1997" t="s">
        <v>439</v>
      </c>
      <c r="AH1997" s="40">
        <f t="shared" si="149"/>
        <v>1125.8489477927985</v>
      </c>
      <c r="AJ1997" t="str">
        <f t="shared" si="147"/>
        <v>INSERT INTO TABLA_PRESUPUESTO VALUES ('VSR','80130-C','14005137-20',2022,'Noviembre',134.786683,'USD',4582.747228,2423.174421,0,229.137361,37.032729,687.412084,28.190679,0,2.158349,15.781356,0,0,0,0,0,0,0,767.553769,34.0113,0,11,'202211','2022-11-01');</v>
      </c>
    </row>
    <row r="1998" spans="1:36" x14ac:dyDescent="0.2">
      <c r="A1998" s="7" t="s">
        <v>117</v>
      </c>
      <c r="B1998" t="s">
        <v>75</v>
      </c>
      <c r="C1998" t="s">
        <v>277</v>
      </c>
      <c r="D1998">
        <v>2022</v>
      </c>
      <c r="E1998" t="s">
        <v>55</v>
      </c>
      <c r="F1998" s="5">
        <v>196.14236464301811</v>
      </c>
      <c r="G1998" t="s">
        <v>134</v>
      </c>
      <c r="H1998" s="5">
        <v>6668.8403978626156</v>
      </c>
      <c r="I1998" s="5">
        <v>3262.5951729218959</v>
      </c>
      <c r="J1998" s="5">
        <v>0</v>
      </c>
      <c r="K1998" s="5">
        <v>333.44201989313081</v>
      </c>
      <c r="L1998" s="5">
        <v>53.890242980665491</v>
      </c>
      <c r="M1998" s="5">
        <v>1000.3260596793923</v>
      </c>
      <c r="N1998" s="5">
        <v>41.023239663899211</v>
      </c>
      <c r="O1998" s="5">
        <v>0</v>
      </c>
      <c r="P1998" s="5">
        <v>3.1408417867672838</v>
      </c>
      <c r="Q1998" s="5">
        <v>22.96512153053477</v>
      </c>
      <c r="R1998" s="5">
        <v>0</v>
      </c>
      <c r="S1998" s="5">
        <v>0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f t="shared" si="148"/>
        <v>1116.948704789701</v>
      </c>
      <c r="Z1998" s="5">
        <v>49.493442129107258</v>
      </c>
      <c r="AA1998" s="5">
        <v>0</v>
      </c>
      <c r="AB1998" s="5">
        <f>VLOOKUP($E1998,Parametros!$B$3:$F$14,2,FALSE)</f>
        <v>11</v>
      </c>
      <c r="AC1998" s="5" t="str">
        <f>VLOOKUP($E1998,Parametros!$B$3:$F$14,4,FALSE)</f>
        <v>202211</v>
      </c>
      <c r="AD1998" s="5" t="str">
        <f>VLOOKUP($E1998,Parametros!$B$3:$F$14,5,FALSE)</f>
        <v>2022-11-01</v>
      </c>
      <c r="AE1998" s="5">
        <v>0</v>
      </c>
      <c r="AF1998" t="s">
        <v>438</v>
      </c>
      <c r="AG1998" t="s">
        <v>439</v>
      </c>
      <c r="AH1998" s="40">
        <f t="shared" si="149"/>
        <v>1901.9642572772227</v>
      </c>
      <c r="AJ1998" t="str">
        <f t="shared" si="147"/>
        <v>INSERT INTO TABLA_PRESUPUESTO VALUES ('VSR','80130-C','14005138-20',2022,'Noviembre',196.142365,'USD',6668.840398,3262.595173,0,333.44202,53.890243,1000.32606,41.02324,0,3.140842,22.965122,0,0,0,0,0,0,0,1116.948705,49.493442,0,11,'202211','2022-11-01');</v>
      </c>
    </row>
    <row r="1999" spans="1:36" x14ac:dyDescent="0.2">
      <c r="A1999" s="7" t="s">
        <v>117</v>
      </c>
      <c r="B1999" t="s">
        <v>75</v>
      </c>
      <c r="C1999" t="s">
        <v>278</v>
      </c>
      <c r="D1999">
        <v>2022</v>
      </c>
      <c r="E1999" t="s">
        <v>55</v>
      </c>
      <c r="F1999" s="5">
        <v>163.34318386660658</v>
      </c>
      <c r="G1999" t="s">
        <v>134</v>
      </c>
      <c r="H1999" s="5">
        <v>5553.6682514646236</v>
      </c>
      <c r="I1999" s="5">
        <v>2943.8492902992998</v>
      </c>
      <c r="J1999" s="5">
        <v>0</v>
      </c>
      <c r="K1999" s="5">
        <v>277.68341257323124</v>
      </c>
      <c r="L1999" s="5">
        <v>44.878646608690644</v>
      </c>
      <c r="M1999" s="5">
        <v>833.05023771969354</v>
      </c>
      <c r="N1999" s="5">
        <v>34.163280285826211</v>
      </c>
      <c r="O1999" s="5">
        <v>0</v>
      </c>
      <c r="P1999" s="5">
        <v>2.6156261468835691</v>
      </c>
      <c r="Q1999" s="5">
        <v>19.124864103215728</v>
      </c>
      <c r="R1999" s="5">
        <v>0</v>
      </c>
      <c r="S1999" s="5">
        <v>0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f t="shared" si="148"/>
        <v>930.17109275747953</v>
      </c>
      <c r="Z1999" s="5">
        <v>41.217084501860533</v>
      </c>
      <c r="AA1999" s="5">
        <v>0</v>
      </c>
      <c r="AB1999" s="5">
        <f>VLOOKUP($E1999,Parametros!$B$3:$F$14,2,FALSE)</f>
        <v>11</v>
      </c>
      <c r="AC1999" s="5" t="str">
        <f>VLOOKUP($E1999,Parametros!$B$3:$F$14,4,FALSE)</f>
        <v>202211</v>
      </c>
      <c r="AD1999" s="5" t="str">
        <f>VLOOKUP($E1999,Parametros!$B$3:$F$14,5,FALSE)</f>
        <v>2022-11-01</v>
      </c>
      <c r="AE1999" s="5">
        <v>0</v>
      </c>
      <c r="AF1999" t="s">
        <v>438</v>
      </c>
      <c r="AG1999" t="s">
        <v>439</v>
      </c>
      <c r="AH1999" s="40">
        <f t="shared" si="149"/>
        <v>1357.0858092259218</v>
      </c>
      <c r="AJ1999" t="str">
        <f t="shared" si="147"/>
        <v>INSERT INTO TABLA_PRESUPUESTO VALUES ('VSR','80130-C','14005139-20',2022,'Noviembre',163.343184,'USD',5553.668251,2943.84929,0,277.683413,44.878647,833.050238,34.16328,0,2.615626,19.124864,0,0,0,0,0,0,0,930.171093,41.217085,0,11,'202211','2022-11-01');</v>
      </c>
    </row>
    <row r="2000" spans="1:36" x14ac:dyDescent="0.2">
      <c r="A2000" s="7" t="s">
        <v>117</v>
      </c>
      <c r="B2000" t="s">
        <v>75</v>
      </c>
      <c r="C2000" t="s">
        <v>279</v>
      </c>
      <c r="D2000">
        <v>2022</v>
      </c>
      <c r="E2000" t="s">
        <v>55</v>
      </c>
      <c r="F2000" s="5">
        <v>124.1297415180582</v>
      </c>
      <c r="G2000" t="s">
        <v>134</v>
      </c>
      <c r="H2000" s="5">
        <v>4220.4112116139786</v>
      </c>
      <c r="I2000" s="5">
        <v>2155.472200963738</v>
      </c>
      <c r="J2000" s="5">
        <v>0</v>
      </c>
      <c r="K2000" s="5">
        <v>211.02056058069897</v>
      </c>
      <c r="L2000" s="5">
        <v>34.104727674259088</v>
      </c>
      <c r="M2000" s="5">
        <v>633.06168174209677</v>
      </c>
      <c r="N2000" s="5">
        <v>25.961776003776876</v>
      </c>
      <c r="O2000" s="5">
        <v>0</v>
      </c>
      <c r="P2000" s="5">
        <v>1.9876984752891673</v>
      </c>
      <c r="Q2000" s="5">
        <v>14.533599636694021</v>
      </c>
      <c r="R2000" s="5">
        <v>0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f t="shared" si="148"/>
        <v>706.86694466447454</v>
      </c>
      <c r="Z2000" s="5">
        <v>31.322188806617632</v>
      </c>
      <c r="AA2000" s="5">
        <v>0</v>
      </c>
      <c r="AB2000" s="5">
        <f>VLOOKUP($E2000,Parametros!$B$3:$F$14,2,FALSE)</f>
        <v>11</v>
      </c>
      <c r="AC2000" s="5" t="str">
        <f>VLOOKUP($E2000,Parametros!$B$3:$F$14,4,FALSE)</f>
        <v>202211</v>
      </c>
      <c r="AD2000" s="5" t="str">
        <f>VLOOKUP($E2000,Parametros!$B$3:$F$14,5,FALSE)</f>
        <v>2022-11-01</v>
      </c>
      <c r="AE2000" s="5">
        <v>0</v>
      </c>
      <c r="AF2000" t="s">
        <v>438</v>
      </c>
      <c r="AG2000" t="s">
        <v>439</v>
      </c>
      <c r="AH2000" s="40">
        <f t="shared" si="149"/>
        <v>1112.946777730808</v>
      </c>
      <c r="AJ2000" t="str">
        <f t="shared" si="147"/>
        <v>INSERT INTO TABLA_PRESUPUESTO VALUES ('VSR','80130-C','14005140-21',2022,'Noviembre',124.129742,'USD',4220.411212,2155.472201,0,211.020561,34.104728,633.061682,25.961776,0,1.987698,14.5336,0,0,0,0,0,0,0,706.866945,31.322189,0,11,'202211','2022-11-01');</v>
      </c>
    </row>
    <row r="2001" spans="1:36" x14ac:dyDescent="0.2">
      <c r="A2001" s="7" t="s">
        <v>117</v>
      </c>
      <c r="B2001" t="s">
        <v>75</v>
      </c>
      <c r="C2001" t="s">
        <v>280</v>
      </c>
      <c r="D2001">
        <v>2022</v>
      </c>
      <c r="E2001" t="s">
        <v>55</v>
      </c>
      <c r="F2001" s="5">
        <v>571.88315199896988</v>
      </c>
      <c r="G2001" t="s">
        <v>134</v>
      </c>
      <c r="H2001" s="5">
        <v>15955.539940771259</v>
      </c>
      <c r="I2001" s="5">
        <v>7659.2997442342712</v>
      </c>
      <c r="J2001" s="5">
        <v>0</v>
      </c>
      <c r="K2001" s="5">
        <v>797.77699703856297</v>
      </c>
      <c r="L2001" s="5">
        <v>157.12527007545881</v>
      </c>
      <c r="M2001" s="5">
        <v>2393.3309911156889</v>
      </c>
      <c r="N2001" s="5">
        <v>119.6095481305035</v>
      </c>
      <c r="O2001" s="5">
        <v>0</v>
      </c>
      <c r="P2001" s="5">
        <v>9.1576060287416752</v>
      </c>
      <c r="Q2001" s="5">
        <v>54.945221652410901</v>
      </c>
      <c r="R2001" s="5">
        <v>0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f t="shared" si="148"/>
        <v>2721.349089658826</v>
      </c>
      <c r="Z2001" s="5">
        <v>144.30572273148127</v>
      </c>
      <c r="AA2001" s="5">
        <v>0</v>
      </c>
      <c r="AB2001" s="5">
        <f>VLOOKUP($E2001,Parametros!$B$3:$F$14,2,FALSE)</f>
        <v>11</v>
      </c>
      <c r="AC2001" s="5" t="str">
        <f>VLOOKUP($E2001,Parametros!$B$3:$F$14,4,FALSE)</f>
        <v>202211</v>
      </c>
      <c r="AD2001" s="5" t="str">
        <f>VLOOKUP($E2001,Parametros!$B$3:$F$14,5,FALSE)</f>
        <v>2022-11-01</v>
      </c>
      <c r="AE2001" s="5">
        <v>0</v>
      </c>
      <c r="AF2001" t="s">
        <v>438</v>
      </c>
      <c r="AG2001" t="s">
        <v>439</v>
      </c>
      <c r="AH2001" s="40">
        <f t="shared" si="149"/>
        <v>4619.988839764138</v>
      </c>
      <c r="AJ2001" t="str">
        <f t="shared" si="147"/>
        <v>INSERT INTO TABLA_PRESUPUESTO VALUES ('VSR','80130-C','14005128-20',2022,'Noviembre',571.883152,'USD',15955.539941,7659.299744,0,797.776997,157.12527,2393.330991,119.609548,0,9.157606,54.945222,0,0,0,0,0,0,0,2721.34909,144.305723,0,11,'202211','2022-11-01');</v>
      </c>
    </row>
    <row r="2002" spans="1:36" x14ac:dyDescent="0.2">
      <c r="A2002" s="7" t="s">
        <v>117</v>
      </c>
      <c r="B2002" t="s">
        <v>75</v>
      </c>
      <c r="C2002" t="s">
        <v>281</v>
      </c>
      <c r="D2002">
        <v>2022</v>
      </c>
      <c r="E2002" t="s">
        <v>55</v>
      </c>
      <c r="F2002" s="5">
        <v>648.70327689435396</v>
      </c>
      <c r="G2002" t="s">
        <v>134</v>
      </c>
      <c r="H2002" s="5">
        <v>18098.821425352475</v>
      </c>
      <c r="I2002" s="5">
        <v>9064.1949975716907</v>
      </c>
      <c r="J2002" s="5">
        <v>0</v>
      </c>
      <c r="K2002" s="5">
        <v>904.94107126762378</v>
      </c>
      <c r="L2002" s="5">
        <v>178.2316496378339</v>
      </c>
      <c r="M2002" s="5">
        <v>2714.8232138028711</v>
      </c>
      <c r="N2002" s="5">
        <v>135.67650235698906</v>
      </c>
      <c r="O2002" s="5">
        <v>0</v>
      </c>
      <c r="P2002" s="5">
        <v>10.387732211706975</v>
      </c>
      <c r="Q2002" s="5">
        <v>62.325923068406404</v>
      </c>
      <c r="R2002" s="5">
        <v>0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f t="shared" si="148"/>
        <v>3086.9034449861315</v>
      </c>
      <c r="Z2002" s="5">
        <v>163.69007354615786</v>
      </c>
      <c r="AA2002" s="5">
        <v>0</v>
      </c>
      <c r="AB2002" s="5">
        <f>VLOOKUP($E2002,Parametros!$B$3:$F$14,2,FALSE)</f>
        <v>11</v>
      </c>
      <c r="AC2002" s="5" t="str">
        <f>VLOOKUP($E2002,Parametros!$B$3:$F$14,4,FALSE)</f>
        <v>202211</v>
      </c>
      <c r="AD2002" s="5" t="str">
        <f>VLOOKUP($E2002,Parametros!$B$3:$F$14,5,FALSE)</f>
        <v>2022-11-01</v>
      </c>
      <c r="AE2002" s="5">
        <v>0</v>
      </c>
      <c r="AF2002" t="s">
        <v>438</v>
      </c>
      <c r="AG2002" t="s">
        <v>439</v>
      </c>
      <c r="AH2002" s="40">
        <f t="shared" si="149"/>
        <v>4864.5502618891942</v>
      </c>
      <c r="AJ2002" t="str">
        <f t="shared" si="147"/>
        <v>INSERT INTO TABLA_PRESUPUESTO VALUES ('VSR','80130-C','14005129-20',2022,'Noviembre',648.703277,'USD',18098.821425,9064.194998,0,904.941071,178.23165,2714.823214,135.676502,0,10.387732,62.325923,0,0,0,0,0,0,0,3086.903445,163.690074,0,11,'202211','2022-11-01');</v>
      </c>
    </row>
    <row r="2003" spans="1:36" x14ac:dyDescent="0.2">
      <c r="A2003" s="7" t="s">
        <v>117</v>
      </c>
      <c r="B2003" t="s">
        <v>75</v>
      </c>
      <c r="C2003" t="s">
        <v>282</v>
      </c>
      <c r="D2003">
        <v>2022</v>
      </c>
      <c r="E2003" t="s">
        <v>55</v>
      </c>
      <c r="F2003" s="5">
        <v>331.88302324084208</v>
      </c>
      <c r="G2003" t="s">
        <v>134</v>
      </c>
      <c r="H2003" s="5">
        <v>9259.5363484194932</v>
      </c>
      <c r="I2003" s="5">
        <v>4515.9161179909534</v>
      </c>
      <c r="J2003" s="5">
        <v>0</v>
      </c>
      <c r="K2003" s="5">
        <v>462.97681742097473</v>
      </c>
      <c r="L2003" s="5">
        <v>91.185077717189017</v>
      </c>
      <c r="M2003" s="5">
        <v>1388.9304522629241</v>
      </c>
      <c r="N2003" s="5">
        <v>69.413442769326451</v>
      </c>
      <c r="O2003" s="5">
        <v>0</v>
      </c>
      <c r="P2003" s="5">
        <v>5.3144667120265563</v>
      </c>
      <c r="Q2003" s="5">
        <v>31.886559712241976</v>
      </c>
      <c r="R2003" s="5">
        <v>0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f t="shared" si="148"/>
        <v>1579.2903847800565</v>
      </c>
      <c r="Z2003" s="5">
        <v>83.745463323537422</v>
      </c>
      <c r="AA2003" s="5">
        <v>0</v>
      </c>
      <c r="AB2003" s="5">
        <f>VLOOKUP($E2003,Parametros!$B$3:$F$14,2,FALSE)</f>
        <v>11</v>
      </c>
      <c r="AC2003" s="5" t="str">
        <f>VLOOKUP($E2003,Parametros!$B$3:$F$14,4,FALSE)</f>
        <v>202211</v>
      </c>
      <c r="AD2003" s="5" t="str">
        <f>VLOOKUP($E2003,Parametros!$B$3:$F$14,5,FALSE)</f>
        <v>2022-11-01</v>
      </c>
      <c r="AE2003" s="5">
        <v>0</v>
      </c>
      <c r="AF2003" t="s">
        <v>438</v>
      </c>
      <c r="AG2003" t="s">
        <v>439</v>
      </c>
      <c r="AH2003" s="40">
        <f t="shared" si="149"/>
        <v>2610.1679505103184</v>
      </c>
      <c r="AJ2003" t="str">
        <f t="shared" si="147"/>
        <v>INSERT INTO TABLA_PRESUPUESTO VALUES ('VSR','80130-C','14005132-20',2022,'Noviembre',331.883023,'USD',9259.536348,4515.916118,0,462.976817,91.185078,1388.930452,69.413443,0,5.314467,31.88656,0,0,0,0,0,0,0,1579.290385,83.745463,0,11,'202211','2022-11-01');</v>
      </c>
    </row>
    <row r="2004" spans="1:36" x14ac:dyDescent="0.2">
      <c r="A2004" s="7" t="s">
        <v>117</v>
      </c>
      <c r="B2004" t="s">
        <v>75</v>
      </c>
      <c r="C2004" t="s">
        <v>283</v>
      </c>
      <c r="D2004">
        <v>2022</v>
      </c>
      <c r="E2004" t="s">
        <v>55</v>
      </c>
      <c r="F2004" s="5">
        <v>597.36433721753679</v>
      </c>
      <c r="G2004" t="s">
        <v>134</v>
      </c>
      <c r="H2004" s="5">
        <v>16666.465008369276</v>
      </c>
      <c r="I2004" s="5">
        <v>10717.529233719146</v>
      </c>
      <c r="J2004" s="5">
        <v>0</v>
      </c>
      <c r="K2004" s="5">
        <v>833.32325041846377</v>
      </c>
      <c r="L2004" s="5">
        <v>164.1262423812793</v>
      </c>
      <c r="M2004" s="5">
        <v>2499.9697512553912</v>
      </c>
      <c r="N2004" s="5">
        <v>124.93894634615148</v>
      </c>
      <c r="O2004" s="5">
        <v>0</v>
      </c>
      <c r="P2004" s="5">
        <v>9.565638079627222</v>
      </c>
      <c r="Q2004" s="5">
        <v>57.393395488108752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f t="shared" si="148"/>
        <v>2842.6032303964776</v>
      </c>
      <c r="Z2004" s="5">
        <v>150.73549922719914</v>
      </c>
      <c r="AA2004" s="5">
        <v>0</v>
      </c>
      <c r="AB2004" s="5">
        <f>VLOOKUP($E2004,Parametros!$B$3:$F$14,2,FALSE)</f>
        <v>11</v>
      </c>
      <c r="AC2004" s="5" t="str">
        <f>VLOOKUP($E2004,Parametros!$B$3:$F$14,4,FALSE)</f>
        <v>202211</v>
      </c>
      <c r="AD2004" s="5" t="str">
        <f>VLOOKUP($E2004,Parametros!$B$3:$F$14,5,FALSE)</f>
        <v>2022-11-01</v>
      </c>
      <c r="AE2004" s="5">
        <v>0</v>
      </c>
      <c r="AF2004" t="s">
        <v>438</v>
      </c>
      <c r="AG2004" t="s">
        <v>439</v>
      </c>
      <c r="AH2004" s="40">
        <f t="shared" si="149"/>
        <v>2108.8830514539081</v>
      </c>
      <c r="AJ2004" t="str">
        <f t="shared" si="147"/>
        <v>INSERT INTO TABLA_PRESUPUESTO VALUES ('VSR','80130-C','14005130-20',2022,'Noviembre',597.364337,'USD',16666.465008,10717.529234,0,833.32325,164.126242,2499.969751,124.938946,0,9.565638,57.393395,0,0,0,0,0,0,0,2842.60323,150.735499,0,11,'202211','2022-11-01');</v>
      </c>
    </row>
    <row r="2005" spans="1:36" x14ac:dyDescent="0.2">
      <c r="A2005" s="7" t="s">
        <v>117</v>
      </c>
      <c r="B2005" t="s">
        <v>75</v>
      </c>
      <c r="C2005" t="s">
        <v>284</v>
      </c>
      <c r="D2005">
        <v>2022</v>
      </c>
      <c r="E2005" t="s">
        <v>55</v>
      </c>
      <c r="F2005" s="5">
        <v>326.61105388527653</v>
      </c>
      <c r="G2005" t="s">
        <v>134</v>
      </c>
      <c r="H2005" s="5">
        <v>9112.4484033992139</v>
      </c>
      <c r="I2005" s="5">
        <v>4563.7879840462829</v>
      </c>
      <c r="J2005" s="5">
        <v>0</v>
      </c>
      <c r="K2005" s="5">
        <v>455.62242016996078</v>
      </c>
      <c r="L2005" s="5">
        <v>89.736600688398568</v>
      </c>
      <c r="M2005" s="5">
        <v>1366.8672605098823</v>
      </c>
      <c r="N2005" s="5">
        <v>68.310808655744111</v>
      </c>
      <c r="O2005" s="5">
        <v>0</v>
      </c>
      <c r="P2005" s="5">
        <v>5.2300462877054086</v>
      </c>
      <c r="Q2005" s="5">
        <v>31.380040987614834</v>
      </c>
      <c r="R2005" s="5">
        <v>0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f t="shared" si="148"/>
        <v>1554.2033211791629</v>
      </c>
      <c r="Z2005" s="5">
        <v>82.41516473821649</v>
      </c>
      <c r="AA2005" s="5">
        <v>0</v>
      </c>
      <c r="AB2005" s="5">
        <f>VLOOKUP($E2005,Parametros!$B$3:$F$14,2,FALSE)</f>
        <v>11</v>
      </c>
      <c r="AC2005" s="5" t="str">
        <f>VLOOKUP($E2005,Parametros!$B$3:$F$14,4,FALSE)</f>
        <v>202211</v>
      </c>
      <c r="AD2005" s="5" t="str">
        <f>VLOOKUP($E2005,Parametros!$B$3:$F$14,5,FALSE)</f>
        <v>2022-11-01</v>
      </c>
      <c r="AE2005" s="5">
        <v>0</v>
      </c>
      <c r="AF2005" t="s">
        <v>438</v>
      </c>
      <c r="AG2005" t="s">
        <v>439</v>
      </c>
      <c r="AH2005" s="40">
        <f t="shared" si="149"/>
        <v>2449.0980773154092</v>
      </c>
      <c r="AJ2005" t="str">
        <f t="shared" si="147"/>
        <v>INSERT INTO TABLA_PRESUPUESTO VALUES ('VSR','80130-C','14004728-20',2022,'Noviembre',326.611054,'USD',9112.448403,4563.787984,0,455.62242,89.736601,1366.867261,68.310809,0,5.230046,31.380041,0,0,0,0,0,0,0,1554.203321,82.415165,0,11,'202211','2022-11-01');</v>
      </c>
    </row>
    <row r="2006" spans="1:36" x14ac:dyDescent="0.2">
      <c r="A2006" s="7" t="s">
        <v>117</v>
      </c>
      <c r="B2006" t="s">
        <v>75</v>
      </c>
      <c r="C2006" t="s">
        <v>285</v>
      </c>
      <c r="D2006">
        <v>2022</v>
      </c>
      <c r="E2006" t="s">
        <v>55</v>
      </c>
      <c r="F2006" s="5">
        <v>390.37677847164099</v>
      </c>
      <c r="G2006" t="s">
        <v>134</v>
      </c>
      <c r="H2006" s="5">
        <v>10891.512119358784</v>
      </c>
      <c r="I2006" s="5">
        <v>5993.2663330023152</v>
      </c>
      <c r="J2006" s="5">
        <v>0</v>
      </c>
      <c r="K2006" s="5">
        <v>544.57560596793917</v>
      </c>
      <c r="L2006" s="5">
        <v>107.25627522710204</v>
      </c>
      <c r="M2006" s="5">
        <v>1633.7268179038174</v>
      </c>
      <c r="N2006" s="5">
        <v>81.647430791454326</v>
      </c>
      <c r="O2006" s="5">
        <v>0</v>
      </c>
      <c r="P2006" s="5">
        <v>6.2511314199707222</v>
      </c>
      <c r="Q2006" s="5">
        <v>37.506505561676455</v>
      </c>
      <c r="R2006" s="5">
        <v>0</v>
      </c>
      <c r="S2006" s="5">
        <v>0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f t="shared" si="148"/>
        <v>1857.6373285423506</v>
      </c>
      <c r="Z2006" s="5">
        <v>98.505442865431689</v>
      </c>
      <c r="AA2006" s="5">
        <v>0</v>
      </c>
      <c r="AB2006" s="5">
        <f>VLOOKUP($E2006,Parametros!$B$3:$F$14,2,FALSE)</f>
        <v>11</v>
      </c>
      <c r="AC2006" s="5" t="str">
        <f>VLOOKUP($E2006,Parametros!$B$3:$F$14,4,FALSE)</f>
        <v>202211</v>
      </c>
      <c r="AD2006" s="5" t="str">
        <f>VLOOKUP($E2006,Parametros!$B$3:$F$14,5,FALSE)</f>
        <v>2022-11-01</v>
      </c>
      <c r="AE2006" s="5">
        <v>0</v>
      </c>
      <c r="AF2006" t="s">
        <v>438</v>
      </c>
      <c r="AG2006" t="s">
        <v>439</v>
      </c>
      <c r="AH2006" s="40">
        <f t="shared" si="149"/>
        <v>2388.7765766190782</v>
      </c>
      <c r="AJ2006" t="str">
        <f t="shared" si="147"/>
        <v>INSERT INTO TABLA_PRESUPUESTO VALUES ('VSR','80130-C','14004914-20',2022,'Noviembre',390.376778,'USD',10891.512119,5993.266333,0,544.575606,107.256275,1633.726818,81.647431,0,6.251131,37.506506,0,0,0,0,0,0,0,1857.637329,98.505443,0,11,'202211','2022-11-01');</v>
      </c>
    </row>
    <row r="2007" spans="1:36" x14ac:dyDescent="0.2">
      <c r="A2007" s="7" t="s">
        <v>117</v>
      </c>
      <c r="B2007" t="s">
        <v>75</v>
      </c>
      <c r="C2007" t="s">
        <v>286</v>
      </c>
      <c r="D2007">
        <v>2022</v>
      </c>
      <c r="E2007" t="s">
        <v>55</v>
      </c>
      <c r="F2007" s="5">
        <v>34.443533123028388</v>
      </c>
      <c r="G2007" t="s">
        <v>134</v>
      </c>
      <c r="H2007" s="5">
        <v>2755.4826498422708</v>
      </c>
      <c r="I2007" s="5">
        <v>886.83069128429827</v>
      </c>
      <c r="J2007" s="5">
        <v>0</v>
      </c>
      <c r="K2007" s="5">
        <v>137.77413249211355</v>
      </c>
      <c r="L2007" s="5">
        <v>9.4633832547642438</v>
      </c>
      <c r="M2007" s="5">
        <v>413.32239747634065</v>
      </c>
      <c r="N2007" s="5">
        <v>7.2038762087379631</v>
      </c>
      <c r="O2007" s="5">
        <v>0</v>
      </c>
      <c r="P2007" s="5">
        <v>0.55154677223150028</v>
      </c>
      <c r="Q2007" s="5">
        <v>9.4889051399684377</v>
      </c>
      <c r="R2007" s="5">
        <v>0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f t="shared" si="148"/>
        <v>439.25800968804202</v>
      </c>
      <c r="Z2007" s="5">
        <v>8.6912840907634905</v>
      </c>
      <c r="AA2007" s="5">
        <v>0</v>
      </c>
      <c r="AB2007" s="5">
        <f>VLOOKUP($E2007,Parametros!$B$3:$F$14,2,FALSE)</f>
        <v>11</v>
      </c>
      <c r="AC2007" s="5" t="str">
        <f>VLOOKUP($E2007,Parametros!$B$3:$F$14,4,FALSE)</f>
        <v>202211</v>
      </c>
      <c r="AD2007" s="5" t="str">
        <f>VLOOKUP($E2007,Parametros!$B$3:$F$14,5,FALSE)</f>
        <v>2022-11-01</v>
      </c>
      <c r="AE2007" s="5">
        <v>0</v>
      </c>
      <c r="AF2007" t="s">
        <v>438</v>
      </c>
      <c r="AG2007" t="s">
        <v>439</v>
      </c>
      <c r="AH2007" s="40">
        <f t="shared" si="149"/>
        <v>1282.1564331230527</v>
      </c>
      <c r="AJ2007" t="str">
        <f t="shared" si="147"/>
        <v>INSERT INTO TABLA_PRESUPUESTO VALUES ('VSR','80130-C','14005146-18',2022,'Noviembre',34.443533,'USD',2755.48265,886.830691,0,137.774132,9.463383,413.322397,7.203876,0,0.551547,9.488905,0,0,0,0,0,0,0,439.25801,8.691284,0,11,'202211','2022-11-01');</v>
      </c>
    </row>
    <row r="2008" spans="1:36" x14ac:dyDescent="0.2">
      <c r="A2008" s="7" t="s">
        <v>117</v>
      </c>
      <c r="B2008" t="s">
        <v>75</v>
      </c>
      <c r="C2008" t="s">
        <v>287</v>
      </c>
      <c r="D2008">
        <v>2022</v>
      </c>
      <c r="E2008" t="s">
        <v>55</v>
      </c>
      <c r="F2008" s="5">
        <v>34.443533123028388</v>
      </c>
      <c r="G2008" t="s">
        <v>134</v>
      </c>
      <c r="H2008" s="5">
        <v>2755.4826498422708</v>
      </c>
      <c r="I2008" s="5">
        <v>1512.8374807718067</v>
      </c>
      <c r="J2008" s="5">
        <v>0</v>
      </c>
      <c r="K2008" s="5">
        <v>137.77413249211355</v>
      </c>
      <c r="L2008" s="5">
        <v>9.4633832547642438</v>
      </c>
      <c r="M2008" s="5">
        <v>413.32239747634065</v>
      </c>
      <c r="N2008" s="5">
        <v>7.2038762087379631</v>
      </c>
      <c r="O2008" s="5">
        <v>0</v>
      </c>
      <c r="P2008" s="5">
        <v>0.55154677223150028</v>
      </c>
      <c r="Q2008" s="5">
        <v>9.4889051399684377</v>
      </c>
      <c r="R2008" s="5">
        <v>0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f t="shared" si="148"/>
        <v>439.25800968804202</v>
      </c>
      <c r="Z2008" s="5">
        <v>8.6912840907634905</v>
      </c>
      <c r="AA2008" s="5">
        <v>0</v>
      </c>
      <c r="AB2008" s="5">
        <f>VLOOKUP($E2008,Parametros!$B$3:$F$14,2,FALSE)</f>
        <v>11</v>
      </c>
      <c r="AC2008" s="5" t="str">
        <f>VLOOKUP($E2008,Parametros!$B$3:$F$14,4,FALSE)</f>
        <v>202211</v>
      </c>
      <c r="AD2008" s="5" t="str">
        <f>VLOOKUP($E2008,Parametros!$B$3:$F$14,5,FALSE)</f>
        <v>2022-11-01</v>
      </c>
      <c r="AE2008" s="5">
        <v>0</v>
      </c>
      <c r="AF2008" t="s">
        <v>438</v>
      </c>
      <c r="AG2008" t="s">
        <v>439</v>
      </c>
      <c r="AH2008" s="40">
        <f t="shared" si="149"/>
        <v>656.14964363554373</v>
      </c>
      <c r="AJ2008" t="str">
        <f t="shared" si="147"/>
        <v>INSERT INTO TABLA_PRESUPUESTO VALUES ('VSR','80130-C','14005147-18',2022,'Noviembre',34.443533,'USD',2755.48265,1512.837481,0,137.774132,9.463383,413.322397,7.203876,0,0.551547,9.488905,0,0,0,0,0,0,0,439.25801,8.691284,0,11,'202211','2022-11-01');</v>
      </c>
    </row>
    <row r="2009" spans="1:36" x14ac:dyDescent="0.2">
      <c r="A2009" s="7" t="s">
        <v>117</v>
      </c>
      <c r="B2009" t="s">
        <v>75</v>
      </c>
      <c r="C2009" t="s">
        <v>288</v>
      </c>
      <c r="D2009">
        <v>2022</v>
      </c>
      <c r="E2009" t="s">
        <v>55</v>
      </c>
      <c r="F2009" s="5">
        <v>34.443533123028388</v>
      </c>
      <c r="G2009" t="s">
        <v>134</v>
      </c>
      <c r="H2009" s="5">
        <v>2755.4826498422708</v>
      </c>
      <c r="I2009" s="5">
        <v>484.88498749544976</v>
      </c>
      <c r="J2009" s="5">
        <v>0</v>
      </c>
      <c r="K2009" s="5">
        <v>137.77413249211355</v>
      </c>
      <c r="L2009" s="5">
        <v>9.4633832547642438</v>
      </c>
      <c r="M2009" s="5">
        <v>413.32239747634065</v>
      </c>
      <c r="N2009" s="5">
        <v>7.2038762087379631</v>
      </c>
      <c r="O2009" s="5">
        <v>0</v>
      </c>
      <c r="P2009" s="5">
        <v>0.55154677223150028</v>
      </c>
      <c r="Q2009" s="5">
        <v>9.4889051399684377</v>
      </c>
      <c r="R2009" s="5">
        <v>0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f t="shared" si="148"/>
        <v>439.25800968804202</v>
      </c>
      <c r="Z2009" s="5">
        <v>8.6912840907634905</v>
      </c>
      <c r="AA2009" s="5">
        <v>0</v>
      </c>
      <c r="AB2009" s="5">
        <f>VLOOKUP($E2009,Parametros!$B$3:$F$14,2,FALSE)</f>
        <v>11</v>
      </c>
      <c r="AC2009" s="5" t="str">
        <f>VLOOKUP($E2009,Parametros!$B$3:$F$14,4,FALSE)</f>
        <v>202211</v>
      </c>
      <c r="AD2009" s="5" t="str">
        <f>VLOOKUP($E2009,Parametros!$B$3:$F$14,5,FALSE)</f>
        <v>2022-11-01</v>
      </c>
      <c r="AE2009" s="5">
        <v>0</v>
      </c>
      <c r="AF2009" t="s">
        <v>438</v>
      </c>
      <c r="AG2009" t="s">
        <v>439</v>
      </c>
      <c r="AH2009" s="40">
        <f t="shared" si="149"/>
        <v>1684.1021369119012</v>
      </c>
      <c r="AJ2009" t="str">
        <f t="shared" si="147"/>
        <v>INSERT INTO TABLA_PRESUPUESTO VALUES ('VSR','80130-C','14005148-16',2022,'Noviembre',34.443533,'USD',2755.48265,484.884987,0,137.774132,9.463383,413.322397,7.203876,0,0.551547,9.488905,0,0,0,0,0,0,0,439.25801,8.691284,0,11,'202211','2022-11-01');</v>
      </c>
    </row>
    <row r="2010" spans="1:36" x14ac:dyDescent="0.2">
      <c r="A2010" s="7" t="s">
        <v>117</v>
      </c>
      <c r="B2010" t="s">
        <v>75</v>
      </c>
      <c r="C2010" t="s">
        <v>289</v>
      </c>
      <c r="D2010">
        <v>2022</v>
      </c>
      <c r="E2010" t="s">
        <v>55</v>
      </c>
      <c r="F2010" s="5">
        <v>207.36412798557907</v>
      </c>
      <c r="G2010" t="s">
        <v>134</v>
      </c>
      <c r="H2010" s="5">
        <v>12441.847679134744</v>
      </c>
      <c r="I2010" s="5">
        <v>5437.6368179387009</v>
      </c>
      <c r="J2010" s="5">
        <v>0</v>
      </c>
      <c r="K2010" s="5">
        <v>622.09238395673719</v>
      </c>
      <c r="L2010" s="5">
        <v>56.973429799090859</v>
      </c>
      <c r="M2010" s="5">
        <v>1866.2771518702116</v>
      </c>
      <c r="N2010" s="5">
        <v>43.370275134238753</v>
      </c>
      <c r="O2010" s="5">
        <v>0</v>
      </c>
      <c r="P2010" s="5">
        <v>3.3205366899651549</v>
      </c>
      <c r="Q2010" s="5">
        <v>42.845311473837086</v>
      </c>
      <c r="R2010" s="5">
        <v>0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  <c r="X2010" s="5">
        <v>0</v>
      </c>
      <c r="Y2010" s="5">
        <f t="shared" si="148"/>
        <v>2008.1383528575427</v>
      </c>
      <c r="Z2010" s="5">
        <v>52.325077689290396</v>
      </c>
      <c r="AA2010" s="5">
        <v>0</v>
      </c>
      <c r="AB2010" s="5">
        <f>VLOOKUP($E2010,Parametros!$B$3:$F$14,2,FALSE)</f>
        <v>11</v>
      </c>
      <c r="AC2010" s="5" t="str">
        <f>VLOOKUP($E2010,Parametros!$B$3:$F$14,4,FALSE)</f>
        <v>202211</v>
      </c>
      <c r="AD2010" s="5" t="str">
        <f>VLOOKUP($E2010,Parametros!$B$3:$F$14,5,FALSE)</f>
        <v>2022-11-01</v>
      </c>
      <c r="AE2010" s="5">
        <v>0</v>
      </c>
      <c r="AF2010" t="s">
        <v>438</v>
      </c>
      <c r="AG2010" t="s">
        <v>439</v>
      </c>
      <c r="AH2010" s="40">
        <f t="shared" si="149"/>
        <v>4317.006694582672</v>
      </c>
      <c r="AJ2010" t="str">
        <f t="shared" si="147"/>
        <v>INSERT INTO TABLA_PRESUPUESTO VALUES ('VSR','80130-C','14005141-20',2022,'Noviembre',207.364128,'USD',12441.847679,5437.636818,0,622.092384,56.97343,1866.277152,43.370275,0,3.320537,42.845311,0,0,0,0,0,0,0,2008.138353,52.325078,0,11,'202211','2022-11-01');</v>
      </c>
    </row>
    <row r="2011" spans="1:36" x14ac:dyDescent="0.2">
      <c r="A2011" s="7" t="s">
        <v>117</v>
      </c>
      <c r="B2011" t="s">
        <v>75</v>
      </c>
      <c r="C2011" t="s">
        <v>290</v>
      </c>
      <c r="D2011">
        <v>2022</v>
      </c>
      <c r="E2011" t="s">
        <v>55</v>
      </c>
      <c r="F2011" s="5">
        <v>71.874515547543922</v>
      </c>
      <c r="G2011" t="s">
        <v>134</v>
      </c>
      <c r="H2011" s="5">
        <v>4312.4709328526351</v>
      </c>
      <c r="I2011" s="5">
        <v>1764.0367470401247</v>
      </c>
      <c r="J2011" s="5">
        <v>0</v>
      </c>
      <c r="K2011" s="5">
        <v>215.62354664263177</v>
      </c>
      <c r="L2011" s="5">
        <v>19.747570159176405</v>
      </c>
      <c r="M2011" s="5">
        <v>646.87063992789535</v>
      </c>
      <c r="N2011" s="5">
        <v>15.032578415172583</v>
      </c>
      <c r="O2011" s="5">
        <v>0</v>
      </c>
      <c r="P2011" s="5">
        <v>1.1509317849116509</v>
      </c>
      <c r="Q2011" s="5">
        <v>14.850620671863867</v>
      </c>
      <c r="R2011" s="5">
        <v>0</v>
      </c>
      <c r="S2011" s="5">
        <v>0</v>
      </c>
      <c r="T2011" s="5"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f t="shared" si="148"/>
        <v>696.04117484638573</v>
      </c>
      <c r="Z2011" s="5">
        <v>18.136404046542175</v>
      </c>
      <c r="AA2011" s="5">
        <v>0</v>
      </c>
      <c r="AB2011" s="5">
        <f>VLOOKUP($E2011,Parametros!$B$3:$F$14,2,FALSE)</f>
        <v>11</v>
      </c>
      <c r="AC2011" s="5" t="str">
        <f>VLOOKUP($E2011,Parametros!$B$3:$F$14,4,FALSE)</f>
        <v>202211</v>
      </c>
      <c r="AD2011" s="5" t="str">
        <f>VLOOKUP($E2011,Parametros!$B$3:$F$14,5,FALSE)</f>
        <v>2022-11-01</v>
      </c>
      <c r="AE2011" s="5">
        <v>0</v>
      </c>
      <c r="AF2011" t="s">
        <v>438</v>
      </c>
      <c r="AG2011" t="s">
        <v>439</v>
      </c>
      <c r="AH2011" s="40">
        <f t="shared" si="149"/>
        <v>1617.0218941643163</v>
      </c>
      <c r="AJ2011" t="str">
        <f t="shared" si="147"/>
        <v>INSERT INTO TABLA_PRESUPUESTO VALUES ('VSR','80130-C','14005142-20',2022,'Noviembre',71.874516,'USD',4312.470933,1764.036747,0,215.623547,19.74757,646.87064,15.032578,0,1.150932,14.850621,0,0,0,0,0,0,0,696.041175,18.136404,0,11,'202211','2022-11-01');</v>
      </c>
    </row>
    <row r="2012" spans="1:36" x14ac:dyDescent="0.2">
      <c r="A2012" s="7" t="s">
        <v>117</v>
      </c>
      <c r="B2012" t="s">
        <v>75</v>
      </c>
      <c r="C2012" t="s">
        <v>191</v>
      </c>
      <c r="D2012">
        <v>2022</v>
      </c>
      <c r="E2012" t="s">
        <v>55</v>
      </c>
      <c r="F2012" s="5">
        <v>34.794997746732761</v>
      </c>
      <c r="G2012" t="s">
        <v>134</v>
      </c>
      <c r="H2012" s="5">
        <v>2087.6998648039657</v>
      </c>
      <c r="I2012" s="5">
        <v>1366.7554168480094</v>
      </c>
      <c r="J2012" s="5">
        <v>0</v>
      </c>
      <c r="K2012" s="5">
        <v>104.38499324019828</v>
      </c>
      <c r="L2012" s="5">
        <v>9.5599483900169417</v>
      </c>
      <c r="M2012" s="5">
        <v>313.15497972059484</v>
      </c>
      <c r="N2012" s="5">
        <v>7.277385149643453</v>
      </c>
      <c r="O2012" s="5">
        <v>0</v>
      </c>
      <c r="P2012" s="5">
        <v>0.55717480051957691</v>
      </c>
      <c r="Q2012" s="5">
        <v>7.1892980269658837</v>
      </c>
      <c r="R2012" s="5">
        <v>0</v>
      </c>
      <c r="S2012" s="5">
        <v>0</v>
      </c>
      <c r="T2012" s="5">
        <v>0</v>
      </c>
      <c r="U2012" s="5">
        <v>0</v>
      </c>
      <c r="V2012" s="5">
        <v>0</v>
      </c>
      <c r="W2012" s="5">
        <v>0</v>
      </c>
      <c r="X2012" s="5">
        <v>0</v>
      </c>
      <c r="Y2012" s="5">
        <f t="shared" si="148"/>
        <v>336.958808360842</v>
      </c>
      <c r="Z2012" s="5">
        <v>8.7799706631182204</v>
      </c>
      <c r="AA2012" s="5">
        <v>0</v>
      </c>
      <c r="AB2012" s="5">
        <f>VLOOKUP($E2012,Parametros!$B$3:$F$14,2,FALSE)</f>
        <v>11</v>
      </c>
      <c r="AC2012" s="5" t="str">
        <f>VLOOKUP($E2012,Parametros!$B$3:$F$14,4,FALSE)</f>
        <v>202211</v>
      </c>
      <c r="AD2012" s="5" t="str">
        <f>VLOOKUP($E2012,Parametros!$B$3:$F$14,5,FALSE)</f>
        <v>2022-11-01</v>
      </c>
      <c r="AE2012" s="5">
        <v>0</v>
      </c>
      <c r="AF2012" t="s">
        <v>438</v>
      </c>
      <c r="AG2012" t="s">
        <v>439</v>
      </c>
      <c r="AH2012" s="40">
        <f t="shared" si="149"/>
        <v>270.04069796489932</v>
      </c>
      <c r="AJ2012" t="str">
        <f t="shared" si="147"/>
        <v>INSERT INTO TABLA_PRESUPUESTO VALUES ('VSR','80130-C','14005143-17',2022,'Noviembre',34.794998,'USD',2087.699865,1366.755417,0,104.384993,9.559948,313.15498,7.277385,0,0.557175,7.189298,0,0,0,0,0,0,0,336.958808,8.779971,0,11,'202211','2022-11-01');</v>
      </c>
    </row>
    <row r="2013" spans="1:36" x14ac:dyDescent="0.2">
      <c r="A2013" s="7" t="s">
        <v>117</v>
      </c>
      <c r="B2013" t="s">
        <v>75</v>
      </c>
      <c r="C2013" t="s">
        <v>291</v>
      </c>
      <c r="D2013">
        <v>2022</v>
      </c>
      <c r="E2013" t="s">
        <v>55</v>
      </c>
      <c r="F2013" s="5">
        <v>103.15486705723298</v>
      </c>
      <c r="G2013" t="s">
        <v>134</v>
      </c>
      <c r="H2013" s="5">
        <v>5157.7433528616484</v>
      </c>
      <c r="I2013" s="5">
        <v>1859.7632292493133</v>
      </c>
      <c r="J2013" s="5">
        <v>0</v>
      </c>
      <c r="K2013" s="5">
        <v>257.88716764308242</v>
      </c>
      <c r="L2013" s="5">
        <v>28.341867196666385</v>
      </c>
      <c r="M2013" s="5">
        <v>773.66150292924738</v>
      </c>
      <c r="N2013" s="5">
        <v>21.574874155761147</v>
      </c>
      <c r="O2013" s="5">
        <v>0</v>
      </c>
      <c r="P2013" s="5">
        <v>1.6518263025504629</v>
      </c>
      <c r="Q2013" s="5">
        <v>17.76143914911184</v>
      </c>
      <c r="R2013" s="5">
        <v>0</v>
      </c>
      <c r="S2013" s="5">
        <v>0</v>
      </c>
      <c r="T2013" s="5">
        <v>0</v>
      </c>
      <c r="U2013" s="5">
        <v>0</v>
      </c>
      <c r="V2013" s="5">
        <v>0</v>
      </c>
      <c r="W2013" s="5">
        <v>0</v>
      </c>
      <c r="X2013" s="5">
        <v>0</v>
      </c>
      <c r="Y2013" s="5">
        <f t="shared" si="148"/>
        <v>840.67915152278397</v>
      </c>
      <c r="Z2013" s="5">
        <v>26.029508986113104</v>
      </c>
      <c r="AA2013" s="5">
        <v>0</v>
      </c>
      <c r="AB2013" s="5">
        <f>VLOOKUP($E2013,Parametros!$B$3:$F$14,2,FALSE)</f>
        <v>11</v>
      </c>
      <c r="AC2013" s="5" t="str">
        <f>VLOOKUP($E2013,Parametros!$B$3:$F$14,4,FALSE)</f>
        <v>202211</v>
      </c>
      <c r="AD2013" s="5" t="str">
        <f>VLOOKUP($E2013,Parametros!$B$3:$F$14,5,FALSE)</f>
        <v>2022-11-01</v>
      </c>
      <c r="AE2013" s="5">
        <v>0</v>
      </c>
      <c r="AF2013" t="s">
        <v>438</v>
      </c>
      <c r="AG2013" t="s">
        <v>439</v>
      </c>
      <c r="AH2013" s="40">
        <f t="shared" si="149"/>
        <v>2171.071937249802</v>
      </c>
      <c r="AJ2013" t="str">
        <f t="shared" si="147"/>
        <v>INSERT INTO TABLA_PRESUPUESTO VALUES ('VSR','80130-C','14005114-20',2022,'Noviembre',103.154867,'USD',5157.743353,1859.763229,0,257.887168,28.341867,773.661503,21.574874,0,1.651826,17.761439,0,0,0,0,0,0,0,840.679152,26.029509,0,11,'202211','2022-11-01');</v>
      </c>
    </row>
    <row r="2014" spans="1:36" x14ac:dyDescent="0.2">
      <c r="A2014" s="7" t="s">
        <v>117</v>
      </c>
      <c r="B2014" t="s">
        <v>75</v>
      </c>
      <c r="C2014" t="s">
        <v>292</v>
      </c>
      <c r="D2014">
        <v>2022</v>
      </c>
      <c r="E2014" t="s">
        <v>55</v>
      </c>
      <c r="F2014" s="5">
        <v>73.280374042361416</v>
      </c>
      <c r="G2014" t="s">
        <v>134</v>
      </c>
      <c r="H2014" s="5">
        <v>3664.0187021180709</v>
      </c>
      <c r="I2014" s="5">
        <v>1471.4931009343113</v>
      </c>
      <c r="J2014" s="5">
        <v>0</v>
      </c>
      <c r="K2014" s="5">
        <v>183.20093510590354</v>
      </c>
      <c r="L2014" s="5">
        <v>20.133830700187193</v>
      </c>
      <c r="M2014" s="5">
        <v>549.60280531771059</v>
      </c>
      <c r="N2014" s="5">
        <v>15.326614178794543</v>
      </c>
      <c r="O2014" s="5">
        <v>0</v>
      </c>
      <c r="P2014" s="5">
        <v>1.1734438980639572</v>
      </c>
      <c r="Q2014" s="5">
        <v>12.617581133185073</v>
      </c>
      <c r="R2014" s="5">
        <v>0</v>
      </c>
      <c r="S2014" s="5">
        <v>0</v>
      </c>
      <c r="T2014" s="5">
        <v>0</v>
      </c>
      <c r="U2014" s="5">
        <v>0</v>
      </c>
      <c r="V2014" s="5">
        <v>0</v>
      </c>
      <c r="W2014" s="5">
        <v>0</v>
      </c>
      <c r="X2014" s="5">
        <v>0</v>
      </c>
      <c r="Y2014" s="5">
        <f t="shared" si="148"/>
        <v>597.21159486371539</v>
      </c>
      <c r="Z2014" s="5">
        <v>18.491150335961098</v>
      </c>
      <c r="AA2014" s="5">
        <v>0</v>
      </c>
      <c r="AB2014" s="5">
        <f>VLOOKUP($E2014,Parametros!$B$3:$F$14,2,FALSE)</f>
        <v>11</v>
      </c>
      <c r="AC2014" s="5" t="str">
        <f>VLOOKUP($E2014,Parametros!$B$3:$F$14,4,FALSE)</f>
        <v>202211</v>
      </c>
      <c r="AD2014" s="5" t="str">
        <f>VLOOKUP($E2014,Parametros!$B$3:$F$14,5,FALSE)</f>
        <v>2022-11-01</v>
      </c>
      <c r="AE2014" s="5">
        <v>0</v>
      </c>
      <c r="AF2014" t="s">
        <v>438</v>
      </c>
      <c r="AG2014" t="s">
        <v>439</v>
      </c>
      <c r="AH2014" s="40">
        <f t="shared" si="149"/>
        <v>1391.979240513954</v>
      </c>
      <c r="AJ2014" t="str">
        <f t="shared" si="147"/>
        <v>INSERT INTO TABLA_PRESUPUESTO VALUES ('VSR','80130-C','14005116-20',2022,'Noviembre',73.280374,'USD',3664.018702,1471.493101,0,183.200935,20.133831,549.602805,15.326614,0,1.173444,12.617581,0,0,0,0,0,0,0,597.211595,18.49115,0,11,'202211','2022-11-01');</v>
      </c>
    </row>
    <row r="2015" spans="1:36" x14ac:dyDescent="0.2">
      <c r="A2015" s="7" t="s">
        <v>117</v>
      </c>
      <c r="B2015" t="s">
        <v>75</v>
      </c>
      <c r="C2015" t="s">
        <v>293</v>
      </c>
      <c r="D2015">
        <v>2022</v>
      </c>
      <c r="E2015" t="s">
        <v>55</v>
      </c>
      <c r="F2015" s="5">
        <v>111.76575033799008</v>
      </c>
      <c r="G2015" t="s">
        <v>134</v>
      </c>
      <c r="H2015" s="5">
        <v>5588.2875168995042</v>
      </c>
      <c r="I2015" s="5">
        <v>2144.5786454843469</v>
      </c>
      <c r="J2015" s="5">
        <v>0</v>
      </c>
      <c r="K2015" s="5">
        <v>279.41437584497521</v>
      </c>
      <c r="L2015" s="5">
        <v>30.707713010357448</v>
      </c>
      <c r="M2015" s="5">
        <v>838.24312753492563</v>
      </c>
      <c r="N2015" s="5">
        <v>23.375843207945639</v>
      </c>
      <c r="O2015" s="5">
        <v>0</v>
      </c>
      <c r="P2015" s="5">
        <v>1.789712995608338</v>
      </c>
      <c r="Q2015" s="5">
        <v>19.244080577231912</v>
      </c>
      <c r="R2015" s="5">
        <v>0</v>
      </c>
      <c r="S2015" s="5">
        <v>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f t="shared" si="148"/>
        <v>910.85509432451545</v>
      </c>
      <c r="Z2015" s="5">
        <v>28.20233000880398</v>
      </c>
      <c r="AA2015" s="5">
        <v>0</v>
      </c>
      <c r="AB2015" s="5">
        <f>VLOOKUP($E2015,Parametros!$B$3:$F$14,2,FALSE)</f>
        <v>11</v>
      </c>
      <c r="AC2015" s="5" t="str">
        <f>VLOOKUP($E2015,Parametros!$B$3:$F$14,4,FALSE)</f>
        <v>202211</v>
      </c>
      <c r="AD2015" s="5" t="str">
        <f>VLOOKUP($E2015,Parametros!$B$3:$F$14,5,FALSE)</f>
        <v>2022-11-01</v>
      </c>
      <c r="AE2015" s="5">
        <v>0</v>
      </c>
      <c r="AF2015" t="s">
        <v>438</v>
      </c>
      <c r="AG2015" t="s">
        <v>439</v>
      </c>
      <c r="AH2015" s="40">
        <f t="shared" si="149"/>
        <v>2222.7316882353089</v>
      </c>
      <c r="AJ2015" t="str">
        <f t="shared" si="147"/>
        <v>INSERT INTO TABLA_PRESUPUESTO VALUES ('VSR','80130-C','14005115-20',2022,'Noviembre',111.76575,'USD',5588.287517,2144.578645,0,279.414376,30.707713,838.243128,23.375843,0,1.789713,19.244081,0,0,0,0,0,0,0,910.855094,28.20233,0,11,'202211','2022-11-01');</v>
      </c>
    </row>
    <row r="2016" spans="1:36" x14ac:dyDescent="0.2">
      <c r="A2016" s="7" t="s">
        <v>117</v>
      </c>
      <c r="B2016" t="s">
        <v>75</v>
      </c>
      <c r="C2016" t="s">
        <v>294</v>
      </c>
      <c r="D2016">
        <v>2022</v>
      </c>
      <c r="E2016" t="s">
        <v>55</v>
      </c>
      <c r="F2016" s="5">
        <v>14.435154187858107</v>
      </c>
      <c r="G2016" t="s">
        <v>134</v>
      </c>
      <c r="H2016" s="5">
        <v>1515.6911897251011</v>
      </c>
      <c r="I2016" s="5">
        <v>824.72376116906298</v>
      </c>
      <c r="J2016" s="5">
        <v>0</v>
      </c>
      <c r="K2016" s="5">
        <v>75.784559486255063</v>
      </c>
      <c r="L2016" s="5">
        <v>3.966068055021458</v>
      </c>
      <c r="M2016" s="5">
        <v>227.35367845876519</v>
      </c>
      <c r="N2016" s="5">
        <v>3.0191172157611725</v>
      </c>
      <c r="O2016" s="5">
        <v>0</v>
      </c>
      <c r="P2016" s="5">
        <v>0.23115116183171477</v>
      </c>
      <c r="Q2016" s="5">
        <v>5.2195029867492204</v>
      </c>
      <c r="R2016" s="5">
        <v>0</v>
      </c>
      <c r="S2016" s="5">
        <v>0</v>
      </c>
      <c r="T2016" s="5"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f t="shared" si="148"/>
        <v>239.46593404481942</v>
      </c>
      <c r="Z2016" s="5">
        <v>3.6424842217121034</v>
      </c>
      <c r="AA2016" s="5">
        <v>0</v>
      </c>
      <c r="AB2016" s="5">
        <f>VLOOKUP($E2016,Parametros!$B$3:$F$14,2,FALSE)</f>
        <v>11</v>
      </c>
      <c r="AC2016" s="5" t="str">
        <f>VLOOKUP($E2016,Parametros!$B$3:$F$14,4,FALSE)</f>
        <v>202211</v>
      </c>
      <c r="AD2016" s="5" t="str">
        <f>VLOOKUP($E2016,Parametros!$B$3:$F$14,5,FALSE)</f>
        <v>2022-11-01</v>
      </c>
      <c r="AE2016" s="5">
        <v>0</v>
      </c>
      <c r="AF2016" t="s">
        <v>438</v>
      </c>
      <c r="AG2016" t="s">
        <v>439</v>
      </c>
      <c r="AH2016" s="40">
        <f t="shared" si="149"/>
        <v>371.75086696994248</v>
      </c>
      <c r="AJ2016" t="str">
        <f t="shared" si="147"/>
        <v>INSERT INTO TABLA_PRESUPUESTO VALUES ('VSR','80130-C','14005122-18',2022,'Noviembre',14.435154,'USD',1515.69119,824.723761,0,75.784559,3.966068,227.353678,3.019117,0,0.231151,5.219503,0,0,0,0,0,0,0,239.465934,3.642484,0,11,'202211','2022-11-01');</v>
      </c>
    </row>
    <row r="2017" spans="1:36" x14ac:dyDescent="0.2">
      <c r="A2017" s="7" t="s">
        <v>117</v>
      </c>
      <c r="B2017" t="s">
        <v>75</v>
      </c>
      <c r="C2017" t="s">
        <v>295</v>
      </c>
      <c r="D2017">
        <v>2022</v>
      </c>
      <c r="E2017" t="s">
        <v>55</v>
      </c>
      <c r="F2017" s="5">
        <v>186.97917981072555</v>
      </c>
      <c r="G2017" t="s">
        <v>134</v>
      </c>
      <c r="H2017" s="5">
        <v>6918.2296529968453</v>
      </c>
      <c r="I2017" s="5">
        <v>3136.555680940256</v>
      </c>
      <c r="J2017" s="5">
        <v>0</v>
      </c>
      <c r="K2017" s="5">
        <v>345.9114826498423</v>
      </c>
      <c r="L2017" s="5">
        <v>51.372651954434474</v>
      </c>
      <c r="M2017" s="5">
        <v>1037.7344479495268</v>
      </c>
      <c r="N2017" s="5">
        <v>39.106756561720374</v>
      </c>
      <c r="O2017" s="5">
        <v>0</v>
      </c>
      <c r="P2017" s="5">
        <v>2.9941110492567167</v>
      </c>
      <c r="Q2017" s="5">
        <v>23.823929690706475</v>
      </c>
      <c r="R2017" s="5">
        <v>0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f t="shared" si="148"/>
        <v>1150.8405017439266</v>
      </c>
      <c r="Z2017" s="5">
        <v>47.181256492716095</v>
      </c>
      <c r="AA2017" s="5">
        <v>0</v>
      </c>
      <c r="AB2017" s="5">
        <f>VLOOKUP($E2017,Parametros!$B$3:$F$14,2,FALSE)</f>
        <v>11</v>
      </c>
      <c r="AC2017" s="5" t="str">
        <f>VLOOKUP($E2017,Parametros!$B$3:$F$14,4,FALSE)</f>
        <v>202211</v>
      </c>
      <c r="AD2017" s="5" t="str">
        <f>VLOOKUP($E2017,Parametros!$B$3:$F$14,5,FALSE)</f>
        <v>2022-11-01</v>
      </c>
      <c r="AE2017" s="5">
        <v>0</v>
      </c>
      <c r="AF2017" t="s">
        <v>438</v>
      </c>
      <c r="AG2017" t="s">
        <v>439</v>
      </c>
      <c r="AH2017" s="40">
        <f t="shared" si="149"/>
        <v>2233.549335708386</v>
      </c>
      <c r="AJ2017" t="str">
        <f t="shared" si="147"/>
        <v>INSERT INTO TABLA_PRESUPUESTO VALUES ('VSR','80130-C','14005113-20',2022,'Noviembre',186.97918,'USD',6918.229653,3136.555681,0,345.911483,51.372652,1037.734448,39.106757,0,2.994111,23.82393,0,0,0,0,0,0,0,1150.840502,47.181256,0,11,'202211','2022-11-01');</v>
      </c>
    </row>
    <row r="2018" spans="1:36" x14ac:dyDescent="0.2">
      <c r="A2018" s="7" t="s">
        <v>117</v>
      </c>
      <c r="B2018" t="s">
        <v>75</v>
      </c>
      <c r="C2018" t="s">
        <v>296</v>
      </c>
      <c r="D2018">
        <v>2022</v>
      </c>
      <c r="E2018" t="s">
        <v>55</v>
      </c>
      <c r="F2018" s="5">
        <v>353.472992982682</v>
      </c>
      <c r="G2018" t="s">
        <v>134</v>
      </c>
      <c r="H2018" s="5">
        <v>13078.500740359234</v>
      </c>
      <c r="I2018" s="5">
        <v>5120.3106799936641</v>
      </c>
      <c r="J2018" s="5">
        <v>0</v>
      </c>
      <c r="K2018" s="5">
        <v>653.9250370179617</v>
      </c>
      <c r="L2018" s="5">
        <v>97.116936025568918</v>
      </c>
      <c r="M2018" s="5">
        <v>1961.775111053885</v>
      </c>
      <c r="N2018" s="5">
        <v>73.928991996377931</v>
      </c>
      <c r="O2018" s="5">
        <v>0</v>
      </c>
      <c r="P2018" s="5">
        <v>5.6601884497226855</v>
      </c>
      <c r="Q2018" s="5">
        <v>45.037718856759817</v>
      </c>
      <c r="R2018" s="5">
        <v>0</v>
      </c>
      <c r="S2018" s="5">
        <v>0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f t="shared" si="148"/>
        <v>2175.5953631249304</v>
      </c>
      <c r="Z2018" s="5">
        <v>89.193352768185079</v>
      </c>
      <c r="AA2018" s="5">
        <v>0</v>
      </c>
      <c r="AB2018" s="5">
        <f>VLOOKUP($E2018,Parametros!$B$3:$F$14,2,FALSE)</f>
        <v>11</v>
      </c>
      <c r="AC2018" s="5" t="str">
        <f>VLOOKUP($E2018,Parametros!$B$3:$F$14,4,FALSE)</f>
        <v>202211</v>
      </c>
      <c r="AD2018" s="5" t="str">
        <f>VLOOKUP($E2018,Parametros!$B$3:$F$14,5,FALSE)</f>
        <v>2022-11-01</v>
      </c>
      <c r="AE2018" s="5">
        <v>0</v>
      </c>
      <c r="AF2018" t="s">
        <v>438</v>
      </c>
      <c r="AG2018" t="s">
        <v>439</v>
      </c>
      <c r="AH2018" s="40">
        <f t="shared" si="149"/>
        <v>5031.5527241971085</v>
      </c>
      <c r="AJ2018" t="str">
        <f t="shared" si="147"/>
        <v>INSERT INTO TABLA_PRESUPUESTO VALUES ('VSR','80130-C','14005107-20',2022,'Noviembre',353.472993,'USD',13078.50074,5120.31068,0,653.925037,97.116936,1961.775111,73.928992,0,5.660188,45.037719,0,0,0,0,0,0,0,2175.595363,89.193353,0,11,'202211','2022-11-01');</v>
      </c>
    </row>
    <row r="2019" spans="1:36" x14ac:dyDescent="0.2">
      <c r="A2019" s="7" t="s">
        <v>117</v>
      </c>
      <c r="B2019" t="s">
        <v>75</v>
      </c>
      <c r="C2019" t="s">
        <v>297</v>
      </c>
      <c r="D2019">
        <v>2022</v>
      </c>
      <c r="E2019" t="s">
        <v>55</v>
      </c>
      <c r="F2019" s="5">
        <v>196.01684156312368</v>
      </c>
      <c r="G2019" t="s">
        <v>134</v>
      </c>
      <c r="H2019" s="5">
        <v>7252.623137835576</v>
      </c>
      <c r="I2019" s="5">
        <v>2953.0701761185919</v>
      </c>
      <c r="J2019" s="5">
        <v>0</v>
      </c>
      <c r="K2019" s="5">
        <v>362.6311568917788</v>
      </c>
      <c r="L2019" s="5">
        <v>53.855755432360951</v>
      </c>
      <c r="M2019" s="5">
        <v>1087.8934706753364</v>
      </c>
      <c r="N2019" s="5">
        <v>40.996986470718674</v>
      </c>
      <c r="O2019" s="5">
        <v>0</v>
      </c>
      <c r="P2019" s="5">
        <v>3.1388317766643987</v>
      </c>
      <c r="Q2019" s="5">
        <v>24.975462275112267</v>
      </c>
      <c r="R2019" s="5">
        <v>0</v>
      </c>
      <c r="S2019" s="5">
        <v>0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f t="shared" si="148"/>
        <v>1206.4665195510979</v>
      </c>
      <c r="Z2019" s="5">
        <v>49.461768353266287</v>
      </c>
      <c r="AA2019" s="5">
        <v>0</v>
      </c>
      <c r="AB2019" s="5">
        <f>VLOOKUP($E2019,Parametros!$B$3:$F$14,2,FALSE)</f>
        <v>11</v>
      </c>
      <c r="AC2019" s="5" t="str">
        <f>VLOOKUP($E2019,Parametros!$B$3:$F$14,4,FALSE)</f>
        <v>202211</v>
      </c>
      <c r="AD2019" s="5" t="str">
        <f>VLOOKUP($E2019,Parametros!$B$3:$F$14,5,FALSE)</f>
        <v>2022-11-01</v>
      </c>
      <c r="AE2019" s="5">
        <v>0</v>
      </c>
      <c r="AF2019" t="s">
        <v>438</v>
      </c>
      <c r="AG2019" t="s">
        <v>439</v>
      </c>
      <c r="AH2019" s="40">
        <f t="shared" si="149"/>
        <v>2676.5995298417452</v>
      </c>
      <c r="AJ2019" t="str">
        <f t="shared" si="147"/>
        <v>INSERT INTO TABLA_PRESUPUESTO VALUES ('VSR','80130-C','14005111-20',2022,'Noviembre',196.016842,'USD',7252.623138,2953.070176,0,362.631157,53.855755,1087.893471,40.996986,0,3.138832,24.975462,0,0,0,0,0,0,0,1206.46652,49.461768,0,11,'202211','2022-11-01');</v>
      </c>
    </row>
    <row r="2020" spans="1:36" x14ac:dyDescent="0.2">
      <c r="A2020" s="7" t="s">
        <v>117</v>
      </c>
      <c r="B2020" t="s">
        <v>75</v>
      </c>
      <c r="C2020" t="s">
        <v>298</v>
      </c>
      <c r="D2020">
        <v>2022</v>
      </c>
      <c r="E2020" t="s">
        <v>55</v>
      </c>
      <c r="F2020" s="5">
        <v>137.57329556428249</v>
      </c>
      <c r="G2020" t="s">
        <v>134</v>
      </c>
      <c r="H2020" s="5">
        <v>5090.2119358784521</v>
      </c>
      <c r="I2020" s="5">
        <v>1872.3255810653263</v>
      </c>
      <c r="J2020" s="5">
        <v>0</v>
      </c>
      <c r="K2020" s="5">
        <v>254.51059679392262</v>
      </c>
      <c r="L2020" s="5">
        <v>37.798352941769721</v>
      </c>
      <c r="M2020" s="5">
        <v>763.53179038176779</v>
      </c>
      <c r="N2020" s="5">
        <v>28.773499725863001</v>
      </c>
      <c r="O2020" s="5">
        <v>0</v>
      </c>
      <c r="P2020" s="5">
        <v>2.2029710727613865</v>
      </c>
      <c r="Q2020" s="5">
        <v>17.528884895954818</v>
      </c>
      <c r="R2020" s="5">
        <v>0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f t="shared" si="148"/>
        <v>846.75160439805541</v>
      </c>
      <c r="Z2020" s="5">
        <v>34.714458321708406</v>
      </c>
      <c r="AA2020" s="5">
        <v>0</v>
      </c>
      <c r="AB2020" s="5">
        <f>VLOOKUP($E2020,Parametros!$B$3:$F$14,2,FALSE)</f>
        <v>11</v>
      </c>
      <c r="AC2020" s="5" t="str">
        <f>VLOOKUP($E2020,Parametros!$B$3:$F$14,4,FALSE)</f>
        <v>202211</v>
      </c>
      <c r="AD2020" s="5" t="str">
        <f>VLOOKUP($E2020,Parametros!$B$3:$F$14,5,FALSE)</f>
        <v>2022-11-01</v>
      </c>
      <c r="AE2020" s="5">
        <v>0</v>
      </c>
      <c r="AF2020" t="s">
        <v>438</v>
      </c>
      <c r="AG2020" t="s">
        <v>439</v>
      </c>
      <c r="AH2020" s="40">
        <f t="shared" si="149"/>
        <v>2078.8258006793781</v>
      </c>
      <c r="AJ2020" t="str">
        <f t="shared" si="147"/>
        <v>INSERT INTO TABLA_PRESUPUESTO VALUES ('VSR','80130-C','14005109-20',2022,'Noviembre',137.573296,'USD',5090.211936,1872.325581,0,254.510597,37.798353,763.53179,28.7735,0,2.202971,17.528885,0,0,0,0,0,0,0,846.751604,34.714458,0,11,'202211','2022-11-01');</v>
      </c>
    </row>
    <row r="2021" spans="1:36" x14ac:dyDescent="0.2">
      <c r="A2021" s="7" t="s">
        <v>117</v>
      </c>
      <c r="B2021" t="s">
        <v>75</v>
      </c>
      <c r="C2021" t="s">
        <v>299</v>
      </c>
      <c r="D2021">
        <v>2022</v>
      </c>
      <c r="E2021" t="s">
        <v>55</v>
      </c>
      <c r="F2021" s="5">
        <v>217.90806669671022</v>
      </c>
      <c r="G2021" t="s">
        <v>134</v>
      </c>
      <c r="H2021" s="5">
        <v>8062.5984677782781</v>
      </c>
      <c r="I2021" s="5">
        <v>3840.6714718531084</v>
      </c>
      <c r="J2021" s="5">
        <v>0</v>
      </c>
      <c r="K2021" s="5">
        <v>403.12992338891394</v>
      </c>
      <c r="L2021" s="5">
        <v>59.870383856671751</v>
      </c>
      <c r="M2021" s="5">
        <v>1209.3897701667418</v>
      </c>
      <c r="N2021" s="5">
        <v>45.575543361403447</v>
      </c>
      <c r="O2021" s="5">
        <v>0</v>
      </c>
      <c r="P2021" s="5">
        <v>3.4893775386074513</v>
      </c>
      <c r="Q2021" s="5">
        <v>27.764730090672959</v>
      </c>
      <c r="R2021" s="5">
        <v>0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f t="shared" si="148"/>
        <v>1341.2050960173576</v>
      </c>
      <c r="Z2021" s="5">
        <v>54.985674859932288</v>
      </c>
      <c r="AA2021" s="5">
        <v>0</v>
      </c>
      <c r="AB2021" s="5">
        <f>VLOOKUP($E2021,Parametros!$B$3:$F$14,2,FALSE)</f>
        <v>11</v>
      </c>
      <c r="AC2021" s="5" t="str">
        <f>VLOOKUP($E2021,Parametros!$B$3:$F$14,4,FALSE)</f>
        <v>202211</v>
      </c>
      <c r="AD2021" s="5" t="str">
        <f>VLOOKUP($E2021,Parametros!$B$3:$F$14,5,FALSE)</f>
        <v>2022-11-01</v>
      </c>
      <c r="AE2021" s="5">
        <v>0</v>
      </c>
      <c r="AF2021" t="s">
        <v>438</v>
      </c>
      <c r="AG2021" t="s">
        <v>439</v>
      </c>
      <c r="AH2021" s="40">
        <f t="shared" si="149"/>
        <v>2417.7215926622266</v>
      </c>
      <c r="AJ2021" t="str">
        <f t="shared" si="147"/>
        <v>INSERT INTO TABLA_PRESUPUESTO VALUES ('VSR','80130-C','14005112-20',2022,'Noviembre',217.908067,'USD',8062.598468,3840.671472,0,403.129923,59.870384,1209.38977,45.575543,0,3.489378,27.76473,0,0,0,0,0,0,0,1341.205096,54.985675,0,11,'202211','2022-11-01');</v>
      </c>
    </row>
    <row r="2022" spans="1:36" x14ac:dyDescent="0.2">
      <c r="A2022" s="7" t="s">
        <v>117</v>
      </c>
      <c r="B2022" t="s">
        <v>75</v>
      </c>
      <c r="C2022" t="s">
        <v>300</v>
      </c>
      <c r="D2022">
        <v>2022</v>
      </c>
      <c r="E2022" t="s">
        <v>55</v>
      </c>
      <c r="F2022" s="5">
        <v>340.82026652932467</v>
      </c>
      <c r="G2022" t="s">
        <v>134</v>
      </c>
      <c r="H2022" s="5">
        <v>12610.349861585013</v>
      </c>
      <c r="I2022" s="5">
        <v>4822.7631658522523</v>
      </c>
      <c r="J2022" s="5">
        <v>0</v>
      </c>
      <c r="K2022" s="5">
        <v>630.5174930792507</v>
      </c>
      <c r="L2022" s="5">
        <v>93.640591156471856</v>
      </c>
      <c r="M2022" s="5">
        <v>1891.5524792377519</v>
      </c>
      <c r="N2022" s="5">
        <v>71.282670123780321</v>
      </c>
      <c r="O2022" s="5">
        <v>0</v>
      </c>
      <c r="P2022" s="5">
        <v>5.457579431351931</v>
      </c>
      <c r="Q2022" s="5">
        <v>43.425573238591717</v>
      </c>
      <c r="R2022" s="5">
        <v>0</v>
      </c>
      <c r="S2022" s="5">
        <v>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f t="shared" si="148"/>
        <v>2097.7189381948906</v>
      </c>
      <c r="Z2022" s="5">
        <v>86.000636163414839</v>
      </c>
      <c r="AA2022" s="5">
        <v>0</v>
      </c>
      <c r="AB2022" s="5">
        <f>VLOOKUP($E2022,Parametros!$B$3:$F$14,2,FALSE)</f>
        <v>11</v>
      </c>
      <c r="AC2022" s="5" t="str">
        <f>VLOOKUP($E2022,Parametros!$B$3:$F$14,4,FALSE)</f>
        <v>202211</v>
      </c>
      <c r="AD2022" s="5" t="str">
        <f>VLOOKUP($E2022,Parametros!$B$3:$F$14,5,FALSE)</f>
        <v>2022-11-01</v>
      </c>
      <c r="AE2022" s="5">
        <v>0</v>
      </c>
      <c r="AF2022" t="s">
        <v>438</v>
      </c>
      <c r="AG2022" t="s">
        <v>439</v>
      </c>
      <c r="AH2022" s="40">
        <f t="shared" si="149"/>
        <v>4965.7096733021472</v>
      </c>
      <c r="AJ2022" t="str">
        <f t="shared" si="147"/>
        <v>INSERT INTO TABLA_PRESUPUESTO VALUES ('VSR','80130-C','14005108-20',2022,'Noviembre',340.820267,'USD',12610.349862,4822.763166,0,630.517493,93.640591,1891.552479,71.28267,0,5.457579,43.425573,0,0,0,0,0,0,0,2097.718938,86.000636,0,11,'202211','2022-11-01');</v>
      </c>
    </row>
    <row r="2023" spans="1:36" x14ac:dyDescent="0.2">
      <c r="A2023" s="7" t="s">
        <v>117</v>
      </c>
      <c r="B2023" t="s">
        <v>75</v>
      </c>
      <c r="C2023" t="s">
        <v>301</v>
      </c>
      <c r="D2023">
        <v>2022</v>
      </c>
      <c r="E2023" t="s">
        <v>55</v>
      </c>
      <c r="F2023" s="5">
        <v>280.56918818000389</v>
      </c>
      <c r="G2023" t="s">
        <v>134</v>
      </c>
      <c r="H2023" s="5">
        <v>10381.059962660143</v>
      </c>
      <c r="I2023" s="5">
        <v>3918.4025274108944</v>
      </c>
      <c r="J2023" s="5">
        <v>0</v>
      </c>
      <c r="K2023" s="5">
        <v>519.05299813300724</v>
      </c>
      <c r="L2023" s="5">
        <v>77.086567970295349</v>
      </c>
      <c r="M2023" s="5">
        <v>1557.1589943990216</v>
      </c>
      <c r="N2023" s="5">
        <v>58.681137397124992</v>
      </c>
      <c r="O2023" s="5">
        <v>0</v>
      </c>
      <c r="P2023" s="5">
        <v>4.4927745819673826</v>
      </c>
      <c r="Q2023" s="5">
        <v>35.748689342553114</v>
      </c>
      <c r="R2023" s="5">
        <v>0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f t="shared" si="148"/>
        <v>1726.8788194804138</v>
      </c>
      <c r="Z2023" s="5">
        <v>70.797223759746927</v>
      </c>
      <c r="AA2023" s="5">
        <v>0</v>
      </c>
      <c r="AB2023" s="5">
        <f>VLOOKUP($E2023,Parametros!$B$3:$F$14,2,FALSE)</f>
        <v>11</v>
      </c>
      <c r="AC2023" s="5" t="str">
        <f>VLOOKUP($E2023,Parametros!$B$3:$F$14,4,FALSE)</f>
        <v>202211</v>
      </c>
      <c r="AD2023" s="5" t="str">
        <f>VLOOKUP($E2023,Parametros!$B$3:$F$14,5,FALSE)</f>
        <v>2022-11-01</v>
      </c>
      <c r="AE2023" s="5">
        <v>0</v>
      </c>
      <c r="AF2023" t="s">
        <v>438</v>
      </c>
      <c r="AG2023" t="s">
        <v>439</v>
      </c>
      <c r="AH2023" s="40">
        <f t="shared" si="149"/>
        <v>4139.6390496655313</v>
      </c>
      <c r="AJ2023" t="str">
        <f t="shared" si="147"/>
        <v>INSERT INTO TABLA_PRESUPUESTO VALUES ('VSR','80130-C','14005110-20',2022,'Noviembre',280.569188,'USD',10381.059963,3918.402527,0,519.052998,77.086568,1557.158994,58.681137,0,4.492775,35.748689,0,0,0,0,0,0,0,1726.878819,70.797224,0,11,'202211','2022-11-01');</v>
      </c>
    </row>
    <row r="2024" spans="1:36" x14ac:dyDescent="0.2">
      <c r="A2024" s="7" t="s">
        <v>117</v>
      </c>
      <c r="B2024" t="s">
        <v>75</v>
      </c>
      <c r="C2024" t="s">
        <v>302</v>
      </c>
      <c r="D2024">
        <v>2022</v>
      </c>
      <c r="E2024" t="s">
        <v>55</v>
      </c>
      <c r="F2024" s="5">
        <v>63.087899954934649</v>
      </c>
      <c r="G2024" t="s">
        <v>134</v>
      </c>
      <c r="H2024" s="5">
        <v>4416.1529968454252</v>
      </c>
      <c r="I2024" s="5">
        <v>1667.9317789720053</v>
      </c>
      <c r="J2024" s="5">
        <v>0</v>
      </c>
      <c r="K2024" s="5">
        <v>220.80764984227127</v>
      </c>
      <c r="L2024" s="5">
        <v>17.333441777858997</v>
      </c>
      <c r="M2024" s="5">
        <v>662.4229495268138</v>
      </c>
      <c r="N2024" s="5">
        <v>13.194854892535352</v>
      </c>
      <c r="O2024" s="5">
        <v>0</v>
      </c>
      <c r="P2024" s="5">
        <v>1.0102310777097379</v>
      </c>
      <c r="Q2024" s="5">
        <v>15.207664934145845</v>
      </c>
      <c r="R2024" s="5">
        <v>0</v>
      </c>
      <c r="S2024" s="5">
        <v>0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f t="shared" si="148"/>
        <v>707.75494016887865</v>
      </c>
      <c r="Z2024" s="5">
        <v>15.919239737673944</v>
      </c>
      <c r="AA2024" s="5">
        <v>0</v>
      </c>
      <c r="AB2024" s="5">
        <f>VLOOKUP($E2024,Parametros!$B$3:$F$14,2,FALSE)</f>
        <v>11</v>
      </c>
      <c r="AC2024" s="5" t="str">
        <f>VLOOKUP($E2024,Parametros!$B$3:$F$14,4,FALSE)</f>
        <v>202211</v>
      </c>
      <c r="AD2024" s="5" t="str">
        <f>VLOOKUP($E2024,Parametros!$B$3:$F$14,5,FALSE)</f>
        <v>2022-11-01</v>
      </c>
      <c r="AE2024" s="5">
        <v>0</v>
      </c>
      <c r="AF2024" t="s">
        <v>438</v>
      </c>
      <c r="AG2024" t="s">
        <v>439</v>
      </c>
      <c r="AH2024" s="40">
        <f t="shared" si="149"/>
        <v>1802.3251860844114</v>
      </c>
      <c r="AJ2024" t="str">
        <f t="shared" si="147"/>
        <v>INSERT INTO TABLA_PRESUPUESTO VALUES ('VSR','80130-C','14005121-17',2022,'Noviembre',63.0879,'USD',4416.152997,1667.931779,0,220.80765,17.333442,662.42295,13.194855,0,1.010231,15.207665,0,0,0,0,0,0,0,707.75494,15.91924,0,11,'202211','2022-11-01');</v>
      </c>
    </row>
    <row r="2025" spans="1:36" x14ac:dyDescent="0.2">
      <c r="A2025" s="7" t="s">
        <v>117</v>
      </c>
      <c r="B2025" t="s">
        <v>75</v>
      </c>
      <c r="C2025" t="s">
        <v>303</v>
      </c>
      <c r="D2025">
        <v>2022</v>
      </c>
      <c r="E2025" t="s">
        <v>55</v>
      </c>
      <c r="F2025" s="5">
        <v>51.489567372690395</v>
      </c>
      <c r="G2025" t="s">
        <v>134</v>
      </c>
      <c r="H2025" s="5">
        <v>3604.2697160883276</v>
      </c>
      <c r="I2025" s="5">
        <v>1859.0776129728783</v>
      </c>
      <c r="J2025" s="5">
        <v>0</v>
      </c>
      <c r="K2025" s="5">
        <v>180.21348580441639</v>
      </c>
      <c r="L2025" s="5">
        <v>14.146792314520019</v>
      </c>
      <c r="M2025" s="5">
        <v>540.64045741324912</v>
      </c>
      <c r="N2025" s="5">
        <v>10.769059842654199</v>
      </c>
      <c r="O2025" s="5">
        <v>0</v>
      </c>
      <c r="P2025" s="5">
        <v>0.82450614420321211</v>
      </c>
      <c r="Q2025" s="5">
        <v>12.411826812548002</v>
      </c>
      <c r="R2025" s="5">
        <v>0</v>
      </c>
      <c r="S2025" s="5">
        <v>0</v>
      </c>
      <c r="T2025" s="5">
        <v>0</v>
      </c>
      <c r="U2025" s="5">
        <v>0</v>
      </c>
      <c r="V2025" s="5">
        <v>0</v>
      </c>
      <c r="W2025" s="5">
        <v>0</v>
      </c>
      <c r="X2025" s="5">
        <v>0</v>
      </c>
      <c r="Y2025" s="5">
        <f t="shared" si="148"/>
        <v>577.63843306262243</v>
      </c>
      <c r="Z2025" s="5">
        <v>12.992582849967871</v>
      </c>
      <c r="AA2025" s="5">
        <v>0</v>
      </c>
      <c r="AB2025" s="5">
        <f>VLOOKUP($E2025,Parametros!$B$3:$F$14,2,FALSE)</f>
        <v>11</v>
      </c>
      <c r="AC2025" s="5" t="str">
        <f>VLOOKUP($E2025,Parametros!$B$3:$F$14,4,FALSE)</f>
        <v>202211</v>
      </c>
      <c r="AD2025" s="5" t="str">
        <f>VLOOKUP($E2025,Parametros!$B$3:$F$14,5,FALSE)</f>
        <v>2022-11-01</v>
      </c>
      <c r="AE2025" s="5">
        <v>0</v>
      </c>
      <c r="AF2025" t="s">
        <v>438</v>
      </c>
      <c r="AG2025" t="s">
        <v>439</v>
      </c>
      <c r="AH2025" s="40">
        <f t="shared" si="149"/>
        <v>973.1933919338901</v>
      </c>
      <c r="AJ2025" t="str">
        <f t="shared" si="147"/>
        <v>INSERT INTO TABLA_PRESUPUESTO VALUES ('VSR','80130-C','14005119-18',2022,'Noviembre',51.489567,'USD',3604.269716,1859.077613,0,180.213486,14.146792,540.640457,10.76906,0,0.824506,12.411827,0,0,0,0,0,0,0,577.638433,12.992583,0,11,'202211','2022-11-01');</v>
      </c>
    </row>
    <row r="2026" spans="1:36" x14ac:dyDescent="0.2">
      <c r="A2026" s="7" t="s">
        <v>117</v>
      </c>
      <c r="B2026" t="s">
        <v>75</v>
      </c>
      <c r="C2026" t="s">
        <v>304</v>
      </c>
      <c r="D2026">
        <v>2022</v>
      </c>
      <c r="E2026" t="s">
        <v>55</v>
      </c>
      <c r="F2026" s="5">
        <v>68.887066246056776</v>
      </c>
      <c r="G2026" t="s">
        <v>134</v>
      </c>
      <c r="H2026" s="5">
        <v>4822.0946372239741</v>
      </c>
      <c r="I2026" s="5">
        <v>2180.7462695332206</v>
      </c>
      <c r="J2026" s="5">
        <v>0</v>
      </c>
      <c r="K2026" s="5">
        <v>241.10473186119873</v>
      </c>
      <c r="L2026" s="5">
        <v>18.926766509528488</v>
      </c>
      <c r="M2026" s="5">
        <v>723.31419558359619</v>
      </c>
      <c r="N2026" s="5">
        <v>14.407752417475926</v>
      </c>
      <c r="O2026" s="5">
        <v>0</v>
      </c>
      <c r="P2026" s="5">
        <v>1.1030935444630006</v>
      </c>
      <c r="Q2026" s="5">
        <v>16.605583994944766</v>
      </c>
      <c r="R2026" s="5">
        <v>0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f t="shared" si="148"/>
        <v>772.81319372200687</v>
      </c>
      <c r="Z2026" s="5">
        <v>17.382568181526981</v>
      </c>
      <c r="AA2026" s="5">
        <v>0</v>
      </c>
      <c r="AB2026" s="5">
        <f>VLOOKUP($E2026,Parametros!$B$3:$F$14,2,FALSE)</f>
        <v>11</v>
      </c>
      <c r="AC2026" s="5" t="str">
        <f>VLOOKUP($E2026,Parametros!$B$3:$F$14,4,FALSE)</f>
        <v>202211</v>
      </c>
      <c r="AD2026" s="5" t="str">
        <f>VLOOKUP($E2026,Parametros!$B$3:$F$14,5,FALSE)</f>
        <v>2022-11-01</v>
      </c>
      <c r="AE2026" s="5">
        <v>0</v>
      </c>
      <c r="AF2026" t="s">
        <v>438</v>
      </c>
      <c r="AG2026" t="s">
        <v>439</v>
      </c>
      <c r="AH2026" s="40">
        <f t="shared" si="149"/>
        <v>1608.5036755980195</v>
      </c>
      <c r="AJ2026" t="str">
        <f t="shared" si="147"/>
        <v>INSERT INTO TABLA_PRESUPUESTO VALUES ('VSR','80130-C','14005117-18',2022,'Noviembre',68.887066,'USD',4822.094637,2180.74627,0,241.104732,18.926767,723.314196,14.407752,0,1.103094,16.605584,0,0,0,0,0,0,0,772.813194,17.382568,0,11,'202211','2022-11-01');</v>
      </c>
    </row>
    <row r="2027" spans="1:36" x14ac:dyDescent="0.2">
      <c r="A2027" s="7" t="s">
        <v>117</v>
      </c>
      <c r="B2027" t="s">
        <v>75</v>
      </c>
      <c r="C2027" t="s">
        <v>305</v>
      </c>
      <c r="D2027">
        <v>2022</v>
      </c>
      <c r="E2027" t="s">
        <v>55</v>
      </c>
      <c r="F2027" s="5">
        <v>20.560680486705721</v>
      </c>
      <c r="G2027" t="s">
        <v>134</v>
      </c>
      <c r="H2027" s="5">
        <v>1439.2476340694004</v>
      </c>
      <c r="I2027" s="5">
        <v>507.72038388784534</v>
      </c>
      <c r="J2027" s="5">
        <v>0</v>
      </c>
      <c r="K2027" s="5">
        <v>71.962381703470015</v>
      </c>
      <c r="L2027" s="5">
        <v>5.6490604122827373</v>
      </c>
      <c r="M2027" s="5">
        <v>215.88714511041007</v>
      </c>
      <c r="N2027" s="5">
        <v>4.3002730429711313</v>
      </c>
      <c r="O2027" s="5">
        <v>0</v>
      </c>
      <c r="P2027" s="5">
        <v>0.32923965485247719</v>
      </c>
      <c r="Q2027" s="5">
        <v>4.9562584882870864</v>
      </c>
      <c r="R2027" s="5">
        <v>0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  <c r="X2027" s="5">
        <v>0</v>
      </c>
      <c r="Y2027" s="5">
        <f t="shared" si="148"/>
        <v>230.66108077927245</v>
      </c>
      <c r="Z2027" s="5">
        <v>5.1881644827516746</v>
      </c>
      <c r="AA2027" s="5">
        <v>0</v>
      </c>
      <c r="AB2027" s="5">
        <f>VLOOKUP($E2027,Parametros!$B$3:$F$14,2,FALSE)</f>
        <v>11</v>
      </c>
      <c r="AC2027" s="5" t="str">
        <f>VLOOKUP($E2027,Parametros!$B$3:$F$14,4,FALSE)</f>
        <v>202211</v>
      </c>
      <c r="AD2027" s="5" t="str">
        <f>VLOOKUP($E2027,Parametros!$B$3:$F$14,5,FALSE)</f>
        <v>2022-11-01</v>
      </c>
      <c r="AE2027" s="5">
        <v>0</v>
      </c>
      <c r="AF2027" t="s">
        <v>438</v>
      </c>
      <c r="AG2027" t="s">
        <v>439</v>
      </c>
      <c r="AH2027" s="40">
        <f t="shared" si="149"/>
        <v>623.25472728652983</v>
      </c>
      <c r="AJ2027" t="str">
        <f t="shared" si="147"/>
        <v>INSERT INTO TABLA_PRESUPUESTO VALUES ('VSR','80130-C','14005118-18',2022,'Noviembre',20.56068,'USD',1439.247634,507.720384,0,71.962382,5.64906,215.887145,4.300273,0,0.32924,4.956258,0,0,0,0,0,0,0,230.661081,5.188164,0,11,'202211','2022-11-01');</v>
      </c>
    </row>
    <row r="2028" spans="1:36" x14ac:dyDescent="0.2">
      <c r="A2028" s="7" t="s">
        <v>117</v>
      </c>
      <c r="B2028" t="s">
        <v>75</v>
      </c>
      <c r="C2028" t="s">
        <v>306</v>
      </c>
      <c r="D2028">
        <v>2022</v>
      </c>
      <c r="E2028" t="s">
        <v>55</v>
      </c>
      <c r="F2028" s="5">
        <v>24.338925191527711</v>
      </c>
      <c r="G2028" t="s">
        <v>134</v>
      </c>
      <c r="H2028" s="5">
        <v>1703.7247634069397</v>
      </c>
      <c r="I2028" s="5">
        <v>993.083366904272</v>
      </c>
      <c r="J2028" s="5">
        <v>0</v>
      </c>
      <c r="K2028" s="5">
        <v>85.186238170346982</v>
      </c>
      <c r="L2028" s="5">
        <v>6.6871356162492228</v>
      </c>
      <c r="M2028" s="5">
        <v>255.55871451104096</v>
      </c>
      <c r="N2028" s="5">
        <v>5.0904941577051419</v>
      </c>
      <c r="O2028" s="5">
        <v>0</v>
      </c>
      <c r="P2028" s="5">
        <v>0.38974095894929994</v>
      </c>
      <c r="Q2028" s="5">
        <v>5.8670239369894137</v>
      </c>
      <c r="R2028" s="5">
        <v>0</v>
      </c>
      <c r="S2028" s="5">
        <v>0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f t="shared" si="148"/>
        <v>273.04751870024984</v>
      </c>
      <c r="Z2028" s="5">
        <v>6.1415451355650159</v>
      </c>
      <c r="AA2028" s="5">
        <v>0</v>
      </c>
      <c r="AB2028" s="5">
        <f>VLOOKUP($E2028,Parametros!$B$3:$F$14,2,FALSE)</f>
        <v>11</v>
      </c>
      <c r="AC2028" s="5" t="str">
        <f>VLOOKUP($E2028,Parametros!$B$3:$F$14,4,FALSE)</f>
        <v>202211</v>
      </c>
      <c r="AD2028" s="5" t="str">
        <f>VLOOKUP($E2028,Parametros!$B$3:$F$14,5,FALSE)</f>
        <v>2022-11-01</v>
      </c>
      <c r="AE2028" s="5">
        <v>0</v>
      </c>
      <c r="AF2028" t="s">
        <v>438</v>
      </c>
      <c r="AG2028" t="s">
        <v>439</v>
      </c>
      <c r="AH2028" s="40">
        <f t="shared" si="149"/>
        <v>345.7205040158218</v>
      </c>
      <c r="AJ2028" t="str">
        <f t="shared" si="147"/>
        <v>INSERT INTO TABLA_PRESUPUESTO VALUES ('VSR','80130-C','14005120-17',2022,'Noviembre',24.338925,'USD',1703.724763,993.083367,0,85.186238,6.687136,255.558715,5.090494,0,0.389741,5.867024,0,0,0,0,0,0,0,273.047519,6.141545,0,11,'202211','2022-11-01');</v>
      </c>
    </row>
    <row r="2029" spans="1:36" x14ac:dyDescent="0.2">
      <c r="A2029" s="7" t="s">
        <v>117</v>
      </c>
      <c r="B2029" t="s">
        <v>66</v>
      </c>
      <c r="C2029" t="s">
        <v>310</v>
      </c>
      <c r="D2029">
        <v>2022</v>
      </c>
      <c r="E2029" t="s">
        <v>55</v>
      </c>
      <c r="F2029" s="5">
        <v>30</v>
      </c>
      <c r="G2029" t="s">
        <v>134</v>
      </c>
      <c r="H2029" s="5">
        <v>780</v>
      </c>
      <c r="I2029" s="5">
        <v>496.80205040337449</v>
      </c>
      <c r="J2029" s="5">
        <v>0</v>
      </c>
      <c r="K2029" s="5">
        <v>0</v>
      </c>
      <c r="L2029" s="5">
        <v>0</v>
      </c>
      <c r="M2029" s="5">
        <v>0</v>
      </c>
      <c r="N2029" s="5">
        <v>22.84090909090909</v>
      </c>
      <c r="O2029" s="5">
        <v>32.954545454545453</v>
      </c>
      <c r="P2029" s="5">
        <v>1.4848484848484846</v>
      </c>
      <c r="Q2029" s="5">
        <v>2.6860434086199199</v>
      </c>
      <c r="R2029" s="5">
        <v>0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f t="shared" si="148"/>
        <v>67.536374803654766</v>
      </c>
      <c r="Z2029" s="5">
        <v>7.5700283647318152</v>
      </c>
      <c r="AA2029" s="5">
        <v>0</v>
      </c>
      <c r="AB2029" s="5">
        <f>VLOOKUP($E2029,Parametros!$B$3:$F$14,2,FALSE)</f>
        <v>11</v>
      </c>
      <c r="AC2029" s="5" t="str">
        <f>VLOOKUP($E2029,Parametros!$B$3:$F$14,4,FALSE)</f>
        <v>202211</v>
      </c>
      <c r="AD2029" s="5" t="str">
        <f>VLOOKUP($E2029,Parametros!$B$3:$F$14,5,FALSE)</f>
        <v>2022-11-01</v>
      </c>
      <c r="AE2029" s="5">
        <v>0</v>
      </c>
      <c r="AF2029" t="s">
        <v>438</v>
      </c>
      <c r="AG2029" t="s">
        <v>441</v>
      </c>
      <c r="AH2029" s="40">
        <f t="shared" si="149"/>
        <v>215.66157479297075</v>
      </c>
      <c r="AJ2029" t="str">
        <f t="shared" si="147"/>
        <v>INSERT INTO TABLA_PRESUPUESTO VALUES ('VSR','80036-C','14003957-16',2022,'Noviembre',30,'USD',780,496.80205,0,0,0,0,22.840909,32.954545,1.484848,2.686043,0,0,0,0,0,0,0,67.536375,7.570028,0,11,'202211','2022-11-01');</v>
      </c>
    </row>
    <row r="2030" spans="1:36" x14ac:dyDescent="0.2">
      <c r="A2030" s="7" t="s">
        <v>117</v>
      </c>
      <c r="B2030" t="s">
        <v>66</v>
      </c>
      <c r="C2030" t="s">
        <v>311</v>
      </c>
      <c r="D2030">
        <v>2022</v>
      </c>
      <c r="E2030" t="s">
        <v>55</v>
      </c>
      <c r="F2030" s="5">
        <v>30</v>
      </c>
      <c r="G2030" t="s">
        <v>134</v>
      </c>
      <c r="H2030" s="5">
        <v>780</v>
      </c>
      <c r="I2030" s="5">
        <v>571.09305288267035</v>
      </c>
      <c r="J2030" s="5">
        <v>0</v>
      </c>
      <c r="K2030" s="5">
        <v>0</v>
      </c>
      <c r="L2030" s="5">
        <v>0</v>
      </c>
      <c r="M2030" s="5">
        <v>0</v>
      </c>
      <c r="N2030" s="5">
        <v>22.84090909090909</v>
      </c>
      <c r="O2030" s="5">
        <v>32.954545454545453</v>
      </c>
      <c r="P2030" s="5">
        <v>1.4848484848484846</v>
      </c>
      <c r="Q2030" s="5">
        <v>2.6860434086199199</v>
      </c>
      <c r="R2030" s="5">
        <v>0</v>
      </c>
      <c r="S2030" s="5">
        <v>0</v>
      </c>
      <c r="T2030" s="5">
        <v>0</v>
      </c>
      <c r="U2030" s="5">
        <v>0</v>
      </c>
      <c r="V2030" s="5">
        <v>0</v>
      </c>
      <c r="W2030" s="5">
        <v>0</v>
      </c>
      <c r="X2030" s="5">
        <v>0</v>
      </c>
      <c r="Y2030" s="5">
        <f t="shared" si="148"/>
        <v>67.536374803654766</v>
      </c>
      <c r="Z2030" s="5">
        <v>7.5700283647318152</v>
      </c>
      <c r="AA2030" s="5">
        <v>0</v>
      </c>
      <c r="AB2030" s="5">
        <f>VLOOKUP($E2030,Parametros!$B$3:$F$14,2,FALSE)</f>
        <v>11</v>
      </c>
      <c r="AC2030" s="5" t="str">
        <f>VLOOKUP($E2030,Parametros!$B$3:$F$14,4,FALSE)</f>
        <v>202211</v>
      </c>
      <c r="AD2030" s="5" t="str">
        <f>VLOOKUP($E2030,Parametros!$B$3:$F$14,5,FALSE)</f>
        <v>2022-11-01</v>
      </c>
      <c r="AE2030" s="5">
        <v>0</v>
      </c>
      <c r="AF2030" t="s">
        <v>438</v>
      </c>
      <c r="AG2030" t="s">
        <v>441</v>
      </c>
      <c r="AH2030" s="40">
        <f t="shared" si="149"/>
        <v>141.37057231367484</v>
      </c>
      <c r="AJ2030" t="str">
        <f t="shared" si="147"/>
        <v>INSERT INTO TABLA_PRESUPUESTO VALUES ('VSR','80036-C','14003956-16',2022,'Noviembre',30,'USD',780,571.093053,0,0,0,0,22.840909,32.954545,1.484848,2.686043,0,0,0,0,0,0,0,67.536375,7.570028,0,11,'202211','2022-11-01');</v>
      </c>
    </row>
    <row r="2031" spans="1:36" x14ac:dyDescent="0.2">
      <c r="A2031" s="7" t="s">
        <v>117</v>
      </c>
      <c r="B2031" t="s">
        <v>89</v>
      </c>
      <c r="C2031" t="s">
        <v>320</v>
      </c>
      <c r="D2031">
        <v>2022</v>
      </c>
      <c r="E2031" t="s">
        <v>55</v>
      </c>
      <c r="F2031" s="5">
        <v>30</v>
      </c>
      <c r="G2031" t="s">
        <v>134</v>
      </c>
      <c r="H2031" s="5">
        <v>1500</v>
      </c>
      <c r="I2031" s="5">
        <v>562.92696492191612</v>
      </c>
      <c r="J2031" s="5">
        <v>150</v>
      </c>
      <c r="K2031" s="5">
        <v>0</v>
      </c>
      <c r="L2031" s="5">
        <v>8.2425196227362463</v>
      </c>
      <c r="M2031" s="5">
        <v>0</v>
      </c>
      <c r="N2031" s="5">
        <v>17.448646939278522</v>
      </c>
      <c r="O2031" s="5">
        <v>17.766333691421238</v>
      </c>
      <c r="P2031" s="5">
        <v>1.1393706023782617</v>
      </c>
      <c r="Q2031" s="5">
        <v>5.1654680934998458</v>
      </c>
      <c r="R2031" s="5">
        <v>0</v>
      </c>
      <c r="S2031" s="5">
        <v>0</v>
      </c>
      <c r="T2031" s="5"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f t="shared" si="148"/>
        <v>49.089847691309679</v>
      </c>
      <c r="Z2031" s="5">
        <v>7.5700283647318152</v>
      </c>
      <c r="AA2031" s="5">
        <v>0</v>
      </c>
      <c r="AB2031" s="5">
        <f>VLOOKUP($E2031,Parametros!$B$3:$F$14,2,FALSE)</f>
        <v>11</v>
      </c>
      <c r="AC2031" s="5" t="str">
        <f>VLOOKUP($E2031,Parametros!$B$3:$F$14,4,FALSE)</f>
        <v>202211</v>
      </c>
      <c r="AD2031" s="5" t="str">
        <f>VLOOKUP($E2031,Parametros!$B$3:$F$14,5,FALSE)</f>
        <v>2022-11-01</v>
      </c>
      <c r="AE2031" s="5">
        <v>0</v>
      </c>
      <c r="AF2031" t="s">
        <v>438</v>
      </c>
      <c r="AG2031" t="s">
        <v>444</v>
      </c>
      <c r="AH2031" s="40">
        <f t="shared" si="149"/>
        <v>729.74066776403799</v>
      </c>
      <c r="AJ2031" t="str">
        <f t="shared" si="147"/>
        <v>INSERT INTO TABLA_PRESUPUESTO VALUES ('VSR','80179-C','14005058-19',2022,'Noviembre',30,'USD',1500,562.926965,150,0,8.24252,0,17.448647,17.766334,1.139371,5.165468,0,0,0,0,0,0,0,49.089848,7.570028,0,11,'202211','2022-11-01');</v>
      </c>
    </row>
    <row r="2032" spans="1:36" x14ac:dyDescent="0.2">
      <c r="A2032" s="7" t="s">
        <v>117</v>
      </c>
      <c r="B2032" t="s">
        <v>89</v>
      </c>
      <c r="C2032" t="s">
        <v>321</v>
      </c>
      <c r="D2032">
        <v>2022</v>
      </c>
      <c r="E2032" t="s">
        <v>55</v>
      </c>
      <c r="F2032" s="5">
        <v>60</v>
      </c>
      <c r="G2032" t="s">
        <v>134</v>
      </c>
      <c r="H2032" s="5">
        <v>2160</v>
      </c>
      <c r="I2032" s="5">
        <v>657.62308705848477</v>
      </c>
      <c r="J2032" s="5">
        <v>240</v>
      </c>
      <c r="K2032" s="5">
        <v>0</v>
      </c>
      <c r="L2032" s="5">
        <v>16.485039245472493</v>
      </c>
      <c r="M2032" s="5">
        <v>0</v>
      </c>
      <c r="N2032" s="5">
        <v>34.897293878557043</v>
      </c>
      <c r="O2032" s="5">
        <v>35.532667382842476</v>
      </c>
      <c r="P2032" s="5">
        <v>2.2787412047565234</v>
      </c>
      <c r="Q2032" s="5">
        <v>7.4382740546397779</v>
      </c>
      <c r="R2032" s="5">
        <v>0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f t="shared" si="148"/>
        <v>95.287033250259441</v>
      </c>
      <c r="Z2032" s="5">
        <v>15.14005672946363</v>
      </c>
      <c r="AA2032" s="5">
        <v>0</v>
      </c>
      <c r="AB2032" s="5">
        <f>VLOOKUP($E2032,Parametros!$B$3:$F$14,2,FALSE)</f>
        <v>11</v>
      </c>
      <c r="AC2032" s="5" t="str">
        <f>VLOOKUP($E2032,Parametros!$B$3:$F$14,4,FALSE)</f>
        <v>202211</v>
      </c>
      <c r="AD2032" s="5" t="str">
        <f>VLOOKUP($E2032,Parametros!$B$3:$F$14,5,FALSE)</f>
        <v>2022-11-01</v>
      </c>
      <c r="AE2032" s="5">
        <v>0</v>
      </c>
      <c r="AF2032" t="s">
        <v>438</v>
      </c>
      <c r="AG2032" t="s">
        <v>444</v>
      </c>
      <c r="AH2032" s="40">
        <f t="shared" si="149"/>
        <v>1150.6048404457833</v>
      </c>
      <c r="AJ2032" t="str">
        <f t="shared" si="147"/>
        <v>INSERT INTO TABLA_PRESUPUESTO VALUES ('VSR','80179-C','14005062-21',2022,'Noviembre',60,'USD',2160,657.623087,240,0,16.485039,0,34.897294,35.532667,2.278741,7.438274,0,0,0,0,0,0,0,95.287033,15.140057,0,11,'202211','2022-11-01');</v>
      </c>
    </row>
    <row r="2033" spans="1:36" x14ac:dyDescent="0.2">
      <c r="A2033" s="7" t="s">
        <v>117</v>
      </c>
      <c r="B2033" t="s">
        <v>89</v>
      </c>
      <c r="C2033" t="s">
        <v>322</v>
      </c>
      <c r="D2033">
        <v>2022</v>
      </c>
      <c r="E2033" t="s">
        <v>55</v>
      </c>
      <c r="F2033" s="5">
        <v>30</v>
      </c>
      <c r="G2033" t="s">
        <v>134</v>
      </c>
      <c r="H2033" s="5">
        <v>1200</v>
      </c>
      <c r="I2033" s="5">
        <v>533.87293327343559</v>
      </c>
      <c r="J2033" s="5">
        <v>120</v>
      </c>
      <c r="K2033" s="5">
        <v>0</v>
      </c>
      <c r="L2033" s="5">
        <v>8.2425196227362463</v>
      </c>
      <c r="M2033" s="5">
        <v>0</v>
      </c>
      <c r="N2033" s="5">
        <v>17.448646939278522</v>
      </c>
      <c r="O2033" s="5">
        <v>17.766333691421238</v>
      </c>
      <c r="P2033" s="5">
        <v>1.1393706023782617</v>
      </c>
      <c r="Q2033" s="5">
        <v>4.1323744747998763</v>
      </c>
      <c r="R2033" s="5">
        <v>0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f t="shared" si="148"/>
        <v>48.056754072609706</v>
      </c>
      <c r="Z2033" s="5">
        <v>7.5700283647318152</v>
      </c>
      <c r="AA2033" s="5">
        <v>0</v>
      </c>
      <c r="AB2033" s="5">
        <f>VLOOKUP($E2033,Parametros!$B$3:$F$14,2,FALSE)</f>
        <v>11</v>
      </c>
      <c r="AC2033" s="5" t="str">
        <f>VLOOKUP($E2033,Parametros!$B$3:$F$14,4,FALSE)</f>
        <v>202211</v>
      </c>
      <c r="AD2033" s="5" t="str">
        <f>VLOOKUP($E2033,Parametros!$B$3:$F$14,5,FALSE)</f>
        <v>2022-11-01</v>
      </c>
      <c r="AE2033" s="5">
        <v>0</v>
      </c>
      <c r="AF2033" t="s">
        <v>438</v>
      </c>
      <c r="AG2033" t="s">
        <v>444</v>
      </c>
      <c r="AH2033" s="40">
        <f t="shared" si="149"/>
        <v>489.82779303121845</v>
      </c>
      <c r="AJ2033" t="str">
        <f t="shared" si="147"/>
        <v>INSERT INTO TABLA_PRESUPUESTO VALUES ('VSR','80179-C','14005060-21',2022,'Noviembre',30,'USD',1200,533.872933,120,0,8.24252,0,17.448647,17.766334,1.139371,4.132374,0,0,0,0,0,0,0,48.056754,7.570028,0,11,'202211','2022-11-01');</v>
      </c>
    </row>
    <row r="2034" spans="1:36" x14ac:dyDescent="0.2">
      <c r="A2034" s="7" t="s">
        <v>117</v>
      </c>
      <c r="B2034" t="s">
        <v>89</v>
      </c>
      <c r="C2034" t="s">
        <v>323</v>
      </c>
      <c r="D2034">
        <v>2022</v>
      </c>
      <c r="E2034" t="s">
        <v>55</v>
      </c>
      <c r="F2034" s="5">
        <v>30</v>
      </c>
      <c r="G2034" t="s">
        <v>134</v>
      </c>
      <c r="H2034" s="5">
        <v>1200</v>
      </c>
      <c r="I2034" s="5">
        <v>701.07656553544291</v>
      </c>
      <c r="J2034" s="5">
        <v>120</v>
      </c>
      <c r="K2034" s="5">
        <v>0</v>
      </c>
      <c r="L2034" s="5">
        <v>8.2425196227362463</v>
      </c>
      <c r="M2034" s="5">
        <v>0</v>
      </c>
      <c r="N2034" s="5">
        <v>17.448646939278522</v>
      </c>
      <c r="O2034" s="5">
        <v>17.766333691421238</v>
      </c>
      <c r="P2034" s="5">
        <v>1.1393706023782617</v>
      </c>
      <c r="Q2034" s="5">
        <v>4.1323744747998763</v>
      </c>
      <c r="R2034" s="5">
        <v>0</v>
      </c>
      <c r="S2034" s="5">
        <v>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f t="shared" si="148"/>
        <v>48.056754072609706</v>
      </c>
      <c r="Z2034" s="5">
        <v>7.5700283647318152</v>
      </c>
      <c r="AA2034" s="5">
        <v>0</v>
      </c>
      <c r="AB2034" s="5">
        <f>VLOOKUP($E2034,Parametros!$B$3:$F$14,2,FALSE)</f>
        <v>11</v>
      </c>
      <c r="AC2034" s="5" t="str">
        <f>VLOOKUP($E2034,Parametros!$B$3:$F$14,4,FALSE)</f>
        <v>202211</v>
      </c>
      <c r="AD2034" s="5" t="str">
        <f>VLOOKUP($E2034,Parametros!$B$3:$F$14,5,FALSE)</f>
        <v>2022-11-01</v>
      </c>
      <c r="AE2034" s="5">
        <v>0</v>
      </c>
      <c r="AF2034" t="s">
        <v>438</v>
      </c>
      <c r="AG2034" t="s">
        <v>444</v>
      </c>
      <c r="AH2034" s="40">
        <f t="shared" si="149"/>
        <v>322.62416076921113</v>
      </c>
      <c r="AJ2034" t="str">
        <f t="shared" si="147"/>
        <v>INSERT INTO TABLA_PRESUPUESTO VALUES ('VSR','80179-C','14005061-21',2022,'Noviembre',30,'USD',1200,701.076566,120,0,8.24252,0,17.448647,17.766334,1.139371,4.132374,0,0,0,0,0,0,0,48.056754,7.570028,0,11,'202211','2022-11-01');</v>
      </c>
    </row>
    <row r="2035" spans="1:36" x14ac:dyDescent="0.2">
      <c r="A2035" s="7" t="s">
        <v>117</v>
      </c>
      <c r="B2035" t="s">
        <v>89</v>
      </c>
      <c r="C2035" t="s">
        <v>125</v>
      </c>
      <c r="D2035">
        <v>2022</v>
      </c>
      <c r="E2035" t="s">
        <v>55</v>
      </c>
      <c r="F2035" s="5">
        <v>60</v>
      </c>
      <c r="G2035" t="s">
        <v>134</v>
      </c>
      <c r="H2035" s="5">
        <v>2160</v>
      </c>
      <c r="I2035" s="5">
        <v>914.80027549008514</v>
      </c>
      <c r="J2035" s="5">
        <v>240</v>
      </c>
      <c r="K2035" s="5">
        <v>0</v>
      </c>
      <c r="L2035" s="5">
        <v>16.485039245472493</v>
      </c>
      <c r="M2035" s="5">
        <v>0</v>
      </c>
      <c r="N2035" s="5">
        <v>34.897293878557043</v>
      </c>
      <c r="O2035" s="5">
        <v>35.532667382842476</v>
      </c>
      <c r="P2035" s="5">
        <v>2.2787412047565234</v>
      </c>
      <c r="Q2035" s="5">
        <v>7.4382740546397779</v>
      </c>
      <c r="R2035" s="5">
        <v>0</v>
      </c>
      <c r="S2035" s="5">
        <v>0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f t="shared" si="148"/>
        <v>95.287033250259441</v>
      </c>
      <c r="Z2035" s="5">
        <v>15.14005672946363</v>
      </c>
      <c r="AA2035" s="5">
        <v>0</v>
      </c>
      <c r="AB2035" s="5">
        <f>VLOOKUP($E2035,Parametros!$B$3:$F$14,2,FALSE)</f>
        <v>11</v>
      </c>
      <c r="AC2035" s="5" t="str">
        <f>VLOOKUP($E2035,Parametros!$B$3:$F$14,4,FALSE)</f>
        <v>202211</v>
      </c>
      <c r="AD2035" s="5" t="str">
        <f>VLOOKUP($E2035,Parametros!$B$3:$F$14,5,FALSE)</f>
        <v>2022-11-01</v>
      </c>
      <c r="AE2035" s="5">
        <v>0</v>
      </c>
      <c r="AF2035" t="s">
        <v>438</v>
      </c>
      <c r="AG2035" t="s">
        <v>444</v>
      </c>
      <c r="AH2035" s="40">
        <f t="shared" si="149"/>
        <v>893.42765201418297</v>
      </c>
      <c r="AJ2035" t="str">
        <f t="shared" si="147"/>
        <v>INSERT INTO TABLA_PRESUPUESTO VALUES ('VSR','80179-C','14005052-21',2022,'Noviembre',60,'USD',2160,914.800275,240,0,16.485039,0,34.897294,35.532667,2.278741,7.438274,0,0,0,0,0,0,0,95.287033,15.140057,0,11,'202211','2022-11-01');</v>
      </c>
    </row>
    <row r="2036" spans="1:36" x14ac:dyDescent="0.2">
      <c r="A2036" s="7" t="s">
        <v>117</v>
      </c>
      <c r="B2036" t="s">
        <v>89</v>
      </c>
      <c r="C2036" t="s">
        <v>325</v>
      </c>
      <c r="D2036">
        <v>2022</v>
      </c>
      <c r="E2036" t="s">
        <v>55</v>
      </c>
      <c r="F2036" s="5">
        <v>22.5</v>
      </c>
      <c r="G2036" t="s">
        <v>134</v>
      </c>
      <c r="H2036" s="5">
        <v>900</v>
      </c>
      <c r="I2036" s="5">
        <v>568.79614530350545</v>
      </c>
      <c r="J2036" s="5">
        <v>90</v>
      </c>
      <c r="K2036" s="5">
        <v>0</v>
      </c>
      <c r="L2036" s="5">
        <v>6.1818897170521847</v>
      </c>
      <c r="M2036" s="5">
        <v>0</v>
      </c>
      <c r="N2036" s="5">
        <v>13.086485204458892</v>
      </c>
      <c r="O2036" s="5">
        <v>13.324750268565928</v>
      </c>
      <c r="P2036" s="5">
        <v>0.85452795178369634</v>
      </c>
      <c r="Q2036" s="5">
        <v>3.0992808560999072</v>
      </c>
      <c r="R2036" s="5">
        <v>0</v>
      </c>
      <c r="S2036" s="5">
        <v>0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f t="shared" si="148"/>
        <v>36.04256555445729</v>
      </c>
      <c r="Z2036" s="5">
        <v>5.6775212735488614</v>
      </c>
      <c r="AA2036" s="5">
        <v>0</v>
      </c>
      <c r="AB2036" s="5">
        <f>VLOOKUP($E2036,Parametros!$B$3:$F$14,2,FALSE)</f>
        <v>11</v>
      </c>
      <c r="AC2036" s="5" t="str">
        <f>VLOOKUP($E2036,Parametros!$B$3:$F$14,4,FALSE)</f>
        <v>202211</v>
      </c>
      <c r="AD2036" s="5" t="str">
        <f>VLOOKUP($E2036,Parametros!$B$3:$F$14,5,FALSE)</f>
        <v>2022-11-01</v>
      </c>
      <c r="AE2036" s="5">
        <v>0</v>
      </c>
      <c r="AF2036" t="s">
        <v>438</v>
      </c>
      <c r="AG2036" t="s">
        <v>444</v>
      </c>
      <c r="AH2036" s="40">
        <f t="shared" si="149"/>
        <v>198.97939942498516</v>
      </c>
      <c r="AJ2036" t="str">
        <f t="shared" si="147"/>
        <v>INSERT INTO TABLA_PRESUPUESTO VALUES ('VSR','80179-C','14004927-18',2022,'Noviembre',22.5,'USD',900,568.796145,90,0,6.18189,0,13.086485,13.32475,0.854528,3.099281,0,0,0,0,0,0,0,36.042566,5.677521,0,11,'202211','2022-11-01');</v>
      </c>
    </row>
    <row r="2037" spans="1:36" x14ac:dyDescent="0.2">
      <c r="A2037" s="7" t="s">
        <v>117</v>
      </c>
      <c r="B2037" t="s">
        <v>89</v>
      </c>
      <c r="C2037" t="s">
        <v>326</v>
      </c>
      <c r="D2037">
        <v>2022</v>
      </c>
      <c r="E2037" t="s">
        <v>55</v>
      </c>
      <c r="F2037" s="5">
        <v>60</v>
      </c>
      <c r="G2037" t="s">
        <v>134</v>
      </c>
      <c r="H2037" s="5">
        <v>2160</v>
      </c>
      <c r="I2037" s="5">
        <v>1057.5115084285471</v>
      </c>
      <c r="J2037" s="5">
        <v>240</v>
      </c>
      <c r="K2037" s="5">
        <v>0</v>
      </c>
      <c r="L2037" s="5">
        <v>16.485039245472493</v>
      </c>
      <c r="M2037" s="5">
        <v>0</v>
      </c>
      <c r="N2037" s="5">
        <v>34.897293878557043</v>
      </c>
      <c r="O2037" s="5">
        <v>35.532667382842476</v>
      </c>
      <c r="P2037" s="5">
        <v>2.2787412047565234</v>
      </c>
      <c r="Q2037" s="5">
        <v>7.4382740546397779</v>
      </c>
      <c r="R2037" s="5">
        <v>0</v>
      </c>
      <c r="S2037" s="5">
        <v>0</v>
      </c>
      <c r="T2037" s="5">
        <v>0</v>
      </c>
      <c r="U2037" s="5">
        <v>0</v>
      </c>
      <c r="V2037" s="5">
        <v>0</v>
      </c>
      <c r="W2037" s="5">
        <v>0</v>
      </c>
      <c r="X2037" s="5">
        <v>0</v>
      </c>
      <c r="Y2037" s="5">
        <f t="shared" si="148"/>
        <v>95.287033250259441</v>
      </c>
      <c r="Z2037" s="5">
        <v>15.14005672946363</v>
      </c>
      <c r="AA2037" s="5">
        <v>0</v>
      </c>
      <c r="AB2037" s="5">
        <f>VLOOKUP($E2037,Parametros!$B$3:$F$14,2,FALSE)</f>
        <v>11</v>
      </c>
      <c r="AC2037" s="5" t="str">
        <f>VLOOKUP($E2037,Parametros!$B$3:$F$14,4,FALSE)</f>
        <v>202211</v>
      </c>
      <c r="AD2037" s="5" t="str">
        <f>VLOOKUP($E2037,Parametros!$B$3:$F$14,5,FALSE)</f>
        <v>2022-11-01</v>
      </c>
      <c r="AE2037" s="5">
        <v>0</v>
      </c>
      <c r="AF2037" t="s">
        <v>438</v>
      </c>
      <c r="AG2037" t="s">
        <v>444</v>
      </c>
      <c r="AH2037" s="40">
        <f t="shared" si="149"/>
        <v>750.71641907572098</v>
      </c>
      <c r="AJ2037" t="str">
        <f t="shared" si="147"/>
        <v>INSERT INTO TABLA_PRESUPUESTO VALUES ('VSR','80179-C','14005053-21',2022,'Noviembre',60,'USD',2160,1057.511508,240,0,16.485039,0,34.897294,35.532667,2.278741,7.438274,0,0,0,0,0,0,0,95.287033,15.140057,0,11,'202211','2022-11-01');</v>
      </c>
    </row>
    <row r="2038" spans="1:36" x14ac:dyDescent="0.2">
      <c r="A2038" s="7" t="s">
        <v>117</v>
      </c>
      <c r="B2038" t="s">
        <v>89</v>
      </c>
      <c r="C2038" t="s">
        <v>129</v>
      </c>
      <c r="D2038">
        <v>2022</v>
      </c>
      <c r="E2038" t="s">
        <v>55</v>
      </c>
      <c r="F2038" s="5">
        <v>60</v>
      </c>
      <c r="G2038" t="s">
        <v>134</v>
      </c>
      <c r="H2038" s="5">
        <v>2160</v>
      </c>
      <c r="I2038" s="5">
        <v>870.58489447842885</v>
      </c>
      <c r="J2038" s="5">
        <v>240</v>
      </c>
      <c r="K2038" s="5">
        <v>0</v>
      </c>
      <c r="L2038" s="5">
        <v>16.485039245472493</v>
      </c>
      <c r="M2038" s="5">
        <v>0</v>
      </c>
      <c r="N2038" s="5">
        <v>34.897293878557043</v>
      </c>
      <c r="O2038" s="5">
        <v>35.532667382842476</v>
      </c>
      <c r="P2038" s="5">
        <v>2.2787412047565234</v>
      </c>
      <c r="Q2038" s="5">
        <v>7.4382740546397779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f t="shared" si="148"/>
        <v>95.287033250259441</v>
      </c>
      <c r="Z2038" s="5">
        <v>15.14005672946363</v>
      </c>
      <c r="AA2038" s="5">
        <v>0</v>
      </c>
      <c r="AB2038" s="5">
        <f>VLOOKUP($E2038,Parametros!$B$3:$F$14,2,FALSE)</f>
        <v>11</v>
      </c>
      <c r="AC2038" s="5" t="str">
        <f>VLOOKUP($E2038,Parametros!$B$3:$F$14,4,FALSE)</f>
        <v>202211</v>
      </c>
      <c r="AD2038" s="5" t="str">
        <f>VLOOKUP($E2038,Parametros!$B$3:$F$14,5,FALSE)</f>
        <v>2022-11-01</v>
      </c>
      <c r="AE2038" s="5">
        <v>0</v>
      </c>
      <c r="AF2038" t="s">
        <v>438</v>
      </c>
      <c r="AG2038" t="s">
        <v>444</v>
      </c>
      <c r="AH2038" s="40">
        <f t="shared" si="149"/>
        <v>937.64303302583926</v>
      </c>
      <c r="AJ2038" t="str">
        <f t="shared" si="147"/>
        <v>INSERT INTO TABLA_PRESUPUESTO VALUES ('VSR','80179-C','14005123-21',2022,'Noviembre',60,'USD',2160,870.584894,240,0,16.485039,0,34.897294,35.532667,2.278741,7.438274,0,0,0,0,0,0,0,95.287033,15.140057,0,11,'202211','2022-11-01');</v>
      </c>
    </row>
    <row r="2039" spans="1:36" x14ac:dyDescent="0.2">
      <c r="A2039" s="7" t="s">
        <v>117</v>
      </c>
      <c r="B2039" t="s">
        <v>68</v>
      </c>
      <c r="C2039" t="s">
        <v>327</v>
      </c>
      <c r="D2039">
        <v>2022</v>
      </c>
      <c r="E2039" t="s">
        <v>55</v>
      </c>
      <c r="F2039" s="5">
        <v>1056</v>
      </c>
      <c r="G2039" t="s">
        <v>134</v>
      </c>
      <c r="H2039" s="5">
        <v>44352</v>
      </c>
      <c r="I2039" s="5">
        <v>17257.523375579542</v>
      </c>
      <c r="J2039" s="5">
        <v>4224.0000000000009</v>
      </c>
      <c r="K2039" s="5">
        <v>6335.9999999999982</v>
      </c>
      <c r="L2039" s="5">
        <v>290.13669072031587</v>
      </c>
      <c r="M2039" s="5">
        <v>0</v>
      </c>
      <c r="N2039" s="5">
        <v>362.92517006802723</v>
      </c>
      <c r="O2039" s="5">
        <v>542.5170068027212</v>
      </c>
      <c r="P2039" s="5">
        <v>24.444444444444443</v>
      </c>
      <c r="Q2039" s="5">
        <v>152.73256058860343</v>
      </c>
      <c r="R2039" s="5">
        <v>0</v>
      </c>
      <c r="S2039" s="5">
        <v>0</v>
      </c>
      <c r="T2039" s="5">
        <v>0</v>
      </c>
      <c r="U2039" s="5">
        <v>0</v>
      </c>
      <c r="V2039" s="5">
        <v>0</v>
      </c>
      <c r="W2039" s="5">
        <v>0</v>
      </c>
      <c r="X2039" s="5">
        <v>0</v>
      </c>
      <c r="Y2039" s="5">
        <f t="shared" si="148"/>
        <v>1349.0841803423564</v>
      </c>
      <c r="Z2039" s="5">
        <v>266.46499843855986</v>
      </c>
      <c r="AA2039" s="5">
        <v>0</v>
      </c>
      <c r="AB2039" s="5">
        <f>VLOOKUP($E2039,Parametros!$B$3:$F$14,2,FALSE)</f>
        <v>11</v>
      </c>
      <c r="AC2039" s="5" t="str">
        <f>VLOOKUP($E2039,Parametros!$B$3:$F$14,4,FALSE)</f>
        <v>202211</v>
      </c>
      <c r="AD2039" s="5" t="str">
        <f>VLOOKUP($E2039,Parametros!$B$3:$F$14,5,FALSE)</f>
        <v>2022-11-01</v>
      </c>
      <c r="AE2039" s="5">
        <v>0</v>
      </c>
      <c r="AF2039" t="s">
        <v>438</v>
      </c>
      <c r="AG2039" t="s">
        <v>445</v>
      </c>
      <c r="AH2039" s="40">
        <f t="shared" si="149"/>
        <v>14895.255753357784</v>
      </c>
      <c r="AJ2039" t="str">
        <f t="shared" si="147"/>
        <v>INSERT INTO TABLA_PRESUPUESTO VALUES ('VSR','80095-C','14004755-20',2022,'Noviembre',1056,'USD',44352,17257.523376,4224,6336,290.136691,0,362.92517,542.517007,24.444444,152.732561,0,0,0,0,0,0,0,1349.08418,266.464998,0,11,'202211','2022-11-01');</v>
      </c>
    </row>
    <row r="2040" spans="1:36" x14ac:dyDescent="0.2">
      <c r="A2040" s="7" t="s">
        <v>117</v>
      </c>
      <c r="B2040" t="s">
        <v>65</v>
      </c>
      <c r="C2040" t="s">
        <v>328</v>
      </c>
      <c r="D2040">
        <v>2022</v>
      </c>
      <c r="E2040" t="s">
        <v>55</v>
      </c>
      <c r="F2040" s="5">
        <v>3</v>
      </c>
      <c r="G2040" t="s">
        <v>134</v>
      </c>
      <c r="H2040" s="5">
        <v>300</v>
      </c>
      <c r="I2040" s="5">
        <v>171.39902014959409</v>
      </c>
      <c r="J2040" s="5">
        <v>30</v>
      </c>
      <c r="K2040" s="5">
        <v>0</v>
      </c>
      <c r="L2040" s="5">
        <v>0.82425196227362463</v>
      </c>
      <c r="M2040" s="5">
        <v>0</v>
      </c>
      <c r="N2040" s="5">
        <v>1.7572463768115942</v>
      </c>
      <c r="O2040" s="5">
        <v>2.6268115942028984</v>
      </c>
      <c r="P2040" s="5">
        <v>0.1183574879227053</v>
      </c>
      <c r="Q2040" s="5">
        <v>1.0330936186999691</v>
      </c>
      <c r="R2040" s="5">
        <v>0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f t="shared" si="148"/>
        <v>6.2925119141103476</v>
      </c>
      <c r="Z2040" s="5">
        <v>0.75700283647318145</v>
      </c>
      <c r="AA2040" s="5">
        <v>0</v>
      </c>
      <c r="AB2040" s="5">
        <f>VLOOKUP($E2040,Parametros!$B$3:$F$14,2,FALSE)</f>
        <v>11</v>
      </c>
      <c r="AC2040" s="5" t="str">
        <f>VLOOKUP($E2040,Parametros!$B$3:$F$14,4,FALSE)</f>
        <v>202211</v>
      </c>
      <c r="AD2040" s="5" t="str">
        <f>VLOOKUP($E2040,Parametros!$B$3:$F$14,5,FALSE)</f>
        <v>2022-11-01</v>
      </c>
      <c r="AE2040" s="5">
        <v>0</v>
      </c>
      <c r="AF2040" t="s">
        <v>438</v>
      </c>
      <c r="AG2040" t="s">
        <v>446</v>
      </c>
      <c r="AH2040" s="40">
        <f t="shared" si="149"/>
        <v>91.484215974021922</v>
      </c>
      <c r="AJ2040" t="str">
        <f t="shared" si="147"/>
        <v>INSERT INTO TABLA_PRESUPUESTO VALUES ('VSR','80027-C','14005100-18',2022,'Noviembre',3,'USD',300,171.39902,30,0,0.824252,0,1.757246,2.626812,0.118357,1.033094,0,0,0,0,0,0,0,6.292512,0.757003,0,11,'202211','2022-11-01');</v>
      </c>
    </row>
    <row r="2041" spans="1:36" x14ac:dyDescent="0.2">
      <c r="A2041" s="7" t="s">
        <v>117</v>
      </c>
      <c r="B2041" t="s">
        <v>65</v>
      </c>
      <c r="C2041" t="s">
        <v>329</v>
      </c>
      <c r="D2041">
        <v>2022</v>
      </c>
      <c r="E2041" t="s">
        <v>55</v>
      </c>
      <c r="F2041" s="5">
        <v>30</v>
      </c>
      <c r="G2041" t="s">
        <v>134</v>
      </c>
      <c r="H2041" s="5">
        <v>1080</v>
      </c>
      <c r="I2041" s="5">
        <v>508.68521739811854</v>
      </c>
      <c r="J2041" s="5">
        <v>120</v>
      </c>
      <c r="K2041" s="5">
        <v>0</v>
      </c>
      <c r="L2041" s="5">
        <v>8.2425196227362463</v>
      </c>
      <c r="M2041" s="5">
        <v>0</v>
      </c>
      <c r="N2041" s="5">
        <v>17.572463768115941</v>
      </c>
      <c r="O2041" s="5">
        <v>26.268115942028984</v>
      </c>
      <c r="P2041" s="5">
        <v>1.1835748792270531</v>
      </c>
      <c r="Q2041" s="5">
        <v>3.7191370273198889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f t="shared" si="148"/>
        <v>56.313319981423675</v>
      </c>
      <c r="Z2041" s="5">
        <v>7.5700283647318152</v>
      </c>
      <c r="AA2041" s="5">
        <v>0</v>
      </c>
      <c r="AB2041" s="5">
        <f>VLOOKUP($E2041,Parametros!$B$3:$F$14,2,FALSE)</f>
        <v>11</v>
      </c>
      <c r="AC2041" s="5" t="str">
        <f>VLOOKUP($E2041,Parametros!$B$3:$F$14,4,FALSE)</f>
        <v>202211</v>
      </c>
      <c r="AD2041" s="5" t="str">
        <f>VLOOKUP($E2041,Parametros!$B$3:$F$14,5,FALSE)</f>
        <v>2022-11-01</v>
      </c>
      <c r="AE2041" s="5">
        <v>0</v>
      </c>
      <c r="AF2041" t="s">
        <v>438</v>
      </c>
      <c r="AG2041" t="s">
        <v>446</v>
      </c>
      <c r="AH2041" s="40">
        <f t="shared" si="149"/>
        <v>386.75894299772142</v>
      </c>
      <c r="AJ2041" t="str">
        <f t="shared" si="147"/>
        <v>INSERT INTO TABLA_PRESUPUESTO VALUES ('VSR','80027-C','14005097-20',2022,'Noviembre',30,'USD',1080,508.685217,120,0,8.24252,0,17.572464,26.268116,1.183575,3.719137,0,0,0,0,0,0,0,56.31332,7.570028,0,11,'202211','2022-11-01');</v>
      </c>
    </row>
    <row r="2042" spans="1:36" x14ac:dyDescent="0.2">
      <c r="A2042" s="7" t="s">
        <v>117</v>
      </c>
      <c r="B2042" t="s">
        <v>65</v>
      </c>
      <c r="C2042" t="s">
        <v>330</v>
      </c>
      <c r="D2042">
        <v>2022</v>
      </c>
      <c r="E2042" t="s">
        <v>55</v>
      </c>
      <c r="F2042" s="5">
        <v>30</v>
      </c>
      <c r="G2042" t="s">
        <v>134</v>
      </c>
      <c r="H2042" s="5">
        <v>1080</v>
      </c>
      <c r="I2042" s="5">
        <v>440.01002548303541</v>
      </c>
      <c r="J2042" s="5">
        <v>120</v>
      </c>
      <c r="K2042" s="5">
        <v>0</v>
      </c>
      <c r="L2042" s="5">
        <v>8.2425196227362463</v>
      </c>
      <c r="M2042" s="5">
        <v>0</v>
      </c>
      <c r="N2042" s="5">
        <v>17.572463768115941</v>
      </c>
      <c r="O2042" s="5">
        <v>26.268115942028984</v>
      </c>
      <c r="P2042" s="5">
        <v>1.1835748792270531</v>
      </c>
      <c r="Q2042" s="5">
        <v>3.7191370273198889</v>
      </c>
      <c r="R2042" s="5">
        <v>0</v>
      </c>
      <c r="S2042" s="5">
        <v>0</v>
      </c>
      <c r="T2042" s="5"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f t="shared" ref="Y2042:Y2057" si="150">+M2042+N2042+O2042+P2042+T2042+U2042+V2042+Z2042+AA2042+S2042+X2042+Q2042+R2042</f>
        <v>56.313319981423675</v>
      </c>
      <c r="Z2042" s="5">
        <v>7.5700283647318152</v>
      </c>
      <c r="AA2042" s="5">
        <v>0</v>
      </c>
      <c r="AB2042" s="5">
        <f>VLOOKUP($E2042,Parametros!$B$3:$F$14,2,FALSE)</f>
        <v>11</v>
      </c>
      <c r="AC2042" s="5" t="str">
        <f>VLOOKUP($E2042,Parametros!$B$3:$F$14,4,FALSE)</f>
        <v>202211</v>
      </c>
      <c r="AD2042" s="5" t="str">
        <f>VLOOKUP($E2042,Parametros!$B$3:$F$14,5,FALSE)</f>
        <v>2022-11-01</v>
      </c>
      <c r="AE2042" s="5">
        <v>0</v>
      </c>
      <c r="AF2042" t="s">
        <v>438</v>
      </c>
      <c r="AG2042" t="s">
        <v>446</v>
      </c>
      <c r="AH2042" s="40">
        <f t="shared" ref="AH2042:AH2057" si="151">+H2042-SUM(I2042:X2042)-SUM(Z2042:AA2042)</f>
        <v>455.43413491280455</v>
      </c>
      <c r="AJ2042" t="str">
        <f t="shared" si="147"/>
        <v>INSERT INTO TABLA_PRESUPUESTO VALUES ('VSR','80027-C','14005098-20',2022,'Noviembre',30,'USD',1080,440.010025,120,0,8.24252,0,17.572464,26.268116,1.183575,3.719137,0,0,0,0,0,0,0,56.31332,7.570028,0,11,'202211','2022-11-01');</v>
      </c>
    </row>
    <row r="2043" spans="1:36" x14ac:dyDescent="0.2">
      <c r="A2043" s="7" t="s">
        <v>117</v>
      </c>
      <c r="B2043" t="s">
        <v>92</v>
      </c>
      <c r="C2043" t="s">
        <v>332</v>
      </c>
      <c r="D2043">
        <v>2022</v>
      </c>
      <c r="E2043" t="s">
        <v>55</v>
      </c>
      <c r="F2043" s="5">
        <v>22.5</v>
      </c>
      <c r="G2043" t="s">
        <v>134</v>
      </c>
      <c r="H2043" s="5">
        <v>1125</v>
      </c>
      <c r="I2043" s="5">
        <v>415.07651619143712</v>
      </c>
      <c r="J2043" s="5">
        <v>0</v>
      </c>
      <c r="K2043" s="5">
        <v>112.5</v>
      </c>
      <c r="L2043" s="5">
        <v>6.1818897170521847</v>
      </c>
      <c r="M2043" s="5">
        <v>0</v>
      </c>
      <c r="N2043" s="5">
        <v>5.7476456801212601</v>
      </c>
      <c r="O2043" s="5">
        <v>11.512834727446245</v>
      </c>
      <c r="P2043" s="5">
        <v>0.85962499298265316</v>
      </c>
      <c r="Q2043" s="5">
        <v>3.8741010701248841</v>
      </c>
      <c r="R2043" s="5">
        <v>0</v>
      </c>
      <c r="S2043" s="5">
        <v>0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f t="shared" si="150"/>
        <v>27.671727744223904</v>
      </c>
      <c r="Z2043" s="5">
        <v>5.6775212735488614</v>
      </c>
      <c r="AA2043" s="5">
        <v>0</v>
      </c>
      <c r="AB2043" s="5">
        <f>VLOOKUP($E2043,Parametros!$B$3:$F$14,2,FALSE)</f>
        <v>11</v>
      </c>
      <c r="AC2043" s="5" t="str">
        <f>VLOOKUP($E2043,Parametros!$B$3:$F$14,4,FALSE)</f>
        <v>202211</v>
      </c>
      <c r="AD2043" s="5" t="str">
        <f>VLOOKUP($E2043,Parametros!$B$3:$F$14,5,FALSE)</f>
        <v>2022-11-01</v>
      </c>
      <c r="AE2043" s="5">
        <v>0</v>
      </c>
      <c r="AF2043" t="s">
        <v>438</v>
      </c>
      <c r="AG2043" t="s">
        <v>447</v>
      </c>
      <c r="AH2043" s="40">
        <f t="shared" si="151"/>
        <v>563.56986634728673</v>
      </c>
      <c r="AJ2043" t="str">
        <f t="shared" si="147"/>
        <v>INSERT INTO TABLA_PRESUPUESTO VALUES ('VSR','80190-C','14005025-19',2022,'Noviembre',22.5,'USD',1125,415.076516,0,112.5,6.18189,0,5.747646,11.512835,0.859625,3.874101,0,0,0,0,0,0,0,27.671728,5.677521,0,11,'202211','2022-11-01');</v>
      </c>
    </row>
    <row r="2044" spans="1:36" x14ac:dyDescent="0.2">
      <c r="A2044" s="7" t="s">
        <v>117</v>
      </c>
      <c r="B2044" t="s">
        <v>92</v>
      </c>
      <c r="C2044" t="s">
        <v>333</v>
      </c>
      <c r="D2044">
        <v>2022</v>
      </c>
      <c r="E2044" t="s">
        <v>55</v>
      </c>
      <c r="F2044" s="5">
        <v>22.5</v>
      </c>
      <c r="G2044" t="s">
        <v>134</v>
      </c>
      <c r="H2044" s="5">
        <v>1125</v>
      </c>
      <c r="I2044" s="5">
        <v>444.68841280594745</v>
      </c>
      <c r="J2044" s="5">
        <v>0</v>
      </c>
      <c r="K2044" s="5">
        <v>112.5</v>
      </c>
      <c r="L2044" s="5">
        <v>6.1818897170521847</v>
      </c>
      <c r="M2044" s="5">
        <v>0</v>
      </c>
      <c r="N2044" s="5">
        <v>5.7476456801212601</v>
      </c>
      <c r="O2044" s="5">
        <v>11.512834727446245</v>
      </c>
      <c r="P2044" s="5">
        <v>0.85962499298265316</v>
      </c>
      <c r="Q2044" s="5">
        <v>3.8741010701248841</v>
      </c>
      <c r="R2044" s="5">
        <v>0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f t="shared" si="150"/>
        <v>27.671727744223904</v>
      </c>
      <c r="Z2044" s="5">
        <v>5.6775212735488614</v>
      </c>
      <c r="AA2044" s="5">
        <v>0</v>
      </c>
      <c r="AB2044" s="5">
        <f>VLOOKUP($E2044,Parametros!$B$3:$F$14,2,FALSE)</f>
        <v>11</v>
      </c>
      <c r="AC2044" s="5" t="str">
        <f>VLOOKUP($E2044,Parametros!$B$3:$F$14,4,FALSE)</f>
        <v>202211</v>
      </c>
      <c r="AD2044" s="5" t="str">
        <f>VLOOKUP($E2044,Parametros!$B$3:$F$14,5,FALSE)</f>
        <v>2022-11-01</v>
      </c>
      <c r="AE2044" s="5">
        <v>0</v>
      </c>
      <c r="AF2044" t="s">
        <v>438</v>
      </c>
      <c r="AG2044" t="s">
        <v>447</v>
      </c>
      <c r="AH2044" s="40">
        <f t="shared" si="151"/>
        <v>533.95796973277641</v>
      </c>
      <c r="AJ2044" t="str">
        <f t="shared" si="147"/>
        <v>INSERT INTO TABLA_PRESUPUESTO VALUES ('VSR','80190-C','14005027-19',2022,'Noviembre',22.5,'USD',1125,444.688413,0,112.5,6.18189,0,5.747646,11.512835,0.859625,3.874101,0,0,0,0,0,0,0,27.671728,5.677521,0,11,'202211','2022-11-01');</v>
      </c>
    </row>
    <row r="2045" spans="1:36" x14ac:dyDescent="0.2">
      <c r="A2045" s="7" t="s">
        <v>117</v>
      </c>
      <c r="B2045" t="s">
        <v>92</v>
      </c>
      <c r="C2045" t="s">
        <v>334</v>
      </c>
      <c r="D2045">
        <v>2022</v>
      </c>
      <c r="E2045" t="s">
        <v>55</v>
      </c>
      <c r="F2045" s="5">
        <v>30</v>
      </c>
      <c r="G2045" t="s">
        <v>134</v>
      </c>
      <c r="H2045" s="5">
        <v>1500</v>
      </c>
      <c r="I2045" s="5">
        <v>588.21464799811861</v>
      </c>
      <c r="J2045" s="5">
        <v>0</v>
      </c>
      <c r="K2045" s="5">
        <v>150</v>
      </c>
      <c r="L2045" s="5">
        <v>8.2425196227362463</v>
      </c>
      <c r="M2045" s="5">
        <v>0</v>
      </c>
      <c r="N2045" s="5">
        <v>7.6635275734950117</v>
      </c>
      <c r="O2045" s="5">
        <v>15.350446303261661</v>
      </c>
      <c r="P2045" s="5">
        <v>1.1461666573102043</v>
      </c>
      <c r="Q2045" s="5">
        <v>5.1654680934998458</v>
      </c>
      <c r="R2045" s="5">
        <v>0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f t="shared" si="150"/>
        <v>36.895636992298535</v>
      </c>
      <c r="Z2045" s="5">
        <v>7.5700283647318152</v>
      </c>
      <c r="AA2045" s="5">
        <v>0</v>
      </c>
      <c r="AB2045" s="5">
        <f>VLOOKUP($E2045,Parametros!$B$3:$F$14,2,FALSE)</f>
        <v>11</v>
      </c>
      <c r="AC2045" s="5" t="str">
        <f>VLOOKUP($E2045,Parametros!$B$3:$F$14,4,FALSE)</f>
        <v>202211</v>
      </c>
      <c r="AD2045" s="5" t="str">
        <f>VLOOKUP($E2045,Parametros!$B$3:$F$14,5,FALSE)</f>
        <v>2022-11-01</v>
      </c>
      <c r="AE2045" s="5">
        <v>0</v>
      </c>
      <c r="AF2045" t="s">
        <v>438</v>
      </c>
      <c r="AG2045" t="s">
        <v>447</v>
      </c>
      <c r="AH2045" s="40">
        <f t="shared" si="151"/>
        <v>716.64719538684665</v>
      </c>
      <c r="AJ2045" t="str">
        <f t="shared" si="147"/>
        <v>INSERT INTO TABLA_PRESUPUESTO VALUES ('VSR','80190-C','14005026-19',2022,'Noviembre',30,'USD',1500,588.214648,0,150,8.24252,0,7.663528,15.350446,1.146167,5.165468,0,0,0,0,0,0,0,36.895637,7.570028,0,11,'202211','2022-11-01');</v>
      </c>
    </row>
    <row r="2046" spans="1:36" x14ac:dyDescent="0.2">
      <c r="A2046" s="7" t="s">
        <v>117</v>
      </c>
      <c r="B2046" t="s">
        <v>92</v>
      </c>
      <c r="C2046" t="s">
        <v>335</v>
      </c>
      <c r="D2046">
        <v>2022</v>
      </c>
      <c r="E2046" t="s">
        <v>55</v>
      </c>
      <c r="F2046" s="5">
        <v>22.5</v>
      </c>
      <c r="G2046" t="s">
        <v>134</v>
      </c>
      <c r="H2046" s="5">
        <v>920.47499999999991</v>
      </c>
      <c r="I2046" s="5">
        <v>381.5139130485889</v>
      </c>
      <c r="J2046" s="5">
        <v>0</v>
      </c>
      <c r="K2046" s="5">
        <v>90</v>
      </c>
      <c r="L2046" s="5">
        <v>6.1818897170521847</v>
      </c>
      <c r="M2046" s="5">
        <v>0</v>
      </c>
      <c r="N2046" s="5">
        <v>5.7476456801212601</v>
      </c>
      <c r="O2046" s="5">
        <v>11.512834727446245</v>
      </c>
      <c r="P2046" s="5">
        <v>0.85962499298265316</v>
      </c>
      <c r="Q2046" s="5">
        <v>3.1697894955761798</v>
      </c>
      <c r="R2046" s="5">
        <v>0</v>
      </c>
      <c r="S2046" s="5">
        <v>0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f t="shared" si="150"/>
        <v>26.9674161696752</v>
      </c>
      <c r="Z2046" s="5">
        <v>5.6775212735488614</v>
      </c>
      <c r="AA2046" s="5">
        <v>0</v>
      </c>
      <c r="AB2046" s="5">
        <f>VLOOKUP($E2046,Parametros!$B$3:$F$14,2,FALSE)</f>
        <v>11</v>
      </c>
      <c r="AC2046" s="5" t="str">
        <f>VLOOKUP($E2046,Parametros!$B$3:$F$14,4,FALSE)</f>
        <v>202211</v>
      </c>
      <c r="AD2046" s="5" t="str">
        <f>VLOOKUP($E2046,Parametros!$B$3:$F$14,5,FALSE)</f>
        <v>2022-11-01</v>
      </c>
      <c r="AE2046" s="5">
        <v>0</v>
      </c>
      <c r="AF2046" t="s">
        <v>438</v>
      </c>
      <c r="AG2046" t="s">
        <v>447</v>
      </c>
      <c r="AH2046" s="40">
        <f t="shared" si="151"/>
        <v>415.8117810646836</v>
      </c>
      <c r="AJ2046" t="str">
        <f t="shared" si="147"/>
        <v>INSERT INTO TABLA_PRESUPUESTO VALUES ('VSR','80190-C','14004469-19',2022,'Noviembre',22.5,'USD',920.475,381.513913,0,90,6.18189,0,5.747646,11.512835,0.859625,3.169789,0,0,0,0,0,0,0,26.967416,5.677521,0,11,'202211','2022-11-01');</v>
      </c>
    </row>
    <row r="2047" spans="1:36" x14ac:dyDescent="0.2">
      <c r="A2047" s="7" t="s">
        <v>117</v>
      </c>
      <c r="B2047" t="s">
        <v>92</v>
      </c>
      <c r="C2047" t="s">
        <v>338</v>
      </c>
      <c r="D2047">
        <v>2022</v>
      </c>
      <c r="E2047" t="s">
        <v>55</v>
      </c>
      <c r="F2047" s="5">
        <v>22.5</v>
      </c>
      <c r="G2047" t="s">
        <v>134</v>
      </c>
      <c r="H2047" s="5">
        <v>920.47499999999991</v>
      </c>
      <c r="I2047" s="5">
        <v>396.56681566070517</v>
      </c>
      <c r="J2047" s="5">
        <v>0</v>
      </c>
      <c r="K2047" s="5">
        <v>90</v>
      </c>
      <c r="L2047" s="5">
        <v>6.1818897170521847</v>
      </c>
      <c r="M2047" s="5">
        <v>0</v>
      </c>
      <c r="N2047" s="5">
        <v>5.7476456801212601</v>
      </c>
      <c r="O2047" s="5">
        <v>11.512834727446245</v>
      </c>
      <c r="P2047" s="5">
        <v>0.85962499298265316</v>
      </c>
      <c r="Q2047" s="5">
        <v>3.1697894955761798</v>
      </c>
      <c r="R2047" s="5">
        <v>0</v>
      </c>
      <c r="S2047" s="5">
        <v>0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f t="shared" si="150"/>
        <v>26.9674161696752</v>
      </c>
      <c r="Z2047" s="5">
        <v>5.6775212735488614</v>
      </c>
      <c r="AA2047" s="5">
        <v>0</v>
      </c>
      <c r="AB2047" s="5">
        <f>VLOOKUP($E2047,Parametros!$B$3:$F$14,2,FALSE)</f>
        <v>11</v>
      </c>
      <c r="AC2047" s="5" t="str">
        <f>VLOOKUP($E2047,Parametros!$B$3:$F$14,4,FALSE)</f>
        <v>202211</v>
      </c>
      <c r="AD2047" s="5" t="str">
        <f>VLOOKUP($E2047,Parametros!$B$3:$F$14,5,FALSE)</f>
        <v>2022-11-01</v>
      </c>
      <c r="AE2047" s="5">
        <v>0</v>
      </c>
      <c r="AF2047" t="s">
        <v>438</v>
      </c>
      <c r="AG2047" t="s">
        <v>447</v>
      </c>
      <c r="AH2047" s="40">
        <f t="shared" si="151"/>
        <v>400.75887845256733</v>
      </c>
      <c r="AJ2047" t="str">
        <f t="shared" si="147"/>
        <v>INSERT INTO TABLA_PRESUPUESTO VALUES ('VSR','80190-C','14004470-20',2022,'Noviembre',22.5,'USD',920.475,396.566816,0,90,6.18189,0,5.747646,11.512835,0.859625,3.169789,0,0,0,0,0,0,0,26.967416,5.677521,0,11,'202211','2022-11-01');</v>
      </c>
    </row>
    <row r="2048" spans="1:36" x14ac:dyDescent="0.2">
      <c r="A2048" s="7" t="s">
        <v>117</v>
      </c>
      <c r="B2048" t="s">
        <v>92</v>
      </c>
      <c r="C2048" t="s">
        <v>339</v>
      </c>
      <c r="D2048">
        <v>2022</v>
      </c>
      <c r="E2048" t="s">
        <v>55</v>
      </c>
      <c r="F2048" s="5">
        <v>22.5</v>
      </c>
      <c r="G2048" t="s">
        <v>134</v>
      </c>
      <c r="H2048" s="5">
        <v>920.47499999999991</v>
      </c>
      <c r="I2048" s="5">
        <v>317.20015612463499</v>
      </c>
      <c r="J2048" s="5">
        <v>0</v>
      </c>
      <c r="K2048" s="5">
        <v>90</v>
      </c>
      <c r="L2048" s="5">
        <v>6.1818897170521847</v>
      </c>
      <c r="M2048" s="5">
        <v>0</v>
      </c>
      <c r="N2048" s="5">
        <v>5.7476456801212601</v>
      </c>
      <c r="O2048" s="5">
        <v>11.512834727446245</v>
      </c>
      <c r="P2048" s="5">
        <v>0.85962499298265316</v>
      </c>
      <c r="Q2048" s="5">
        <v>3.1697894955761798</v>
      </c>
      <c r="R2048" s="5">
        <v>0</v>
      </c>
      <c r="S2048" s="5">
        <v>0</v>
      </c>
      <c r="T2048" s="5">
        <v>0</v>
      </c>
      <c r="U2048" s="5">
        <v>0</v>
      </c>
      <c r="V2048" s="5">
        <v>0</v>
      </c>
      <c r="W2048" s="5">
        <v>0</v>
      </c>
      <c r="X2048" s="5">
        <v>0</v>
      </c>
      <c r="Y2048" s="5">
        <f t="shared" si="150"/>
        <v>26.9674161696752</v>
      </c>
      <c r="Z2048" s="5">
        <v>5.6775212735488614</v>
      </c>
      <c r="AA2048" s="5">
        <v>0</v>
      </c>
      <c r="AB2048" s="5">
        <f>VLOOKUP($E2048,Parametros!$B$3:$F$14,2,FALSE)</f>
        <v>11</v>
      </c>
      <c r="AC2048" s="5" t="str">
        <f>VLOOKUP($E2048,Parametros!$B$3:$F$14,4,FALSE)</f>
        <v>202211</v>
      </c>
      <c r="AD2048" s="5" t="str">
        <f>VLOOKUP($E2048,Parametros!$B$3:$F$14,5,FALSE)</f>
        <v>2022-11-01</v>
      </c>
      <c r="AE2048" s="5">
        <v>0</v>
      </c>
      <c r="AF2048" t="s">
        <v>438</v>
      </c>
      <c r="AG2048" t="s">
        <v>447</v>
      </c>
      <c r="AH2048" s="40">
        <f t="shared" si="151"/>
        <v>480.12553798863752</v>
      </c>
      <c r="AJ2048" t="str">
        <f t="shared" si="147"/>
        <v>INSERT INTO TABLA_PRESUPUESTO VALUES ('VSR','80190-C','14004466-20',2022,'Noviembre',22.5,'USD',920.475,317.200156,0,90,6.18189,0,5.747646,11.512835,0.859625,3.169789,0,0,0,0,0,0,0,26.967416,5.677521,0,11,'202211','2022-11-01');</v>
      </c>
    </row>
    <row r="2049" spans="1:36" x14ac:dyDescent="0.2">
      <c r="A2049" s="7" t="s">
        <v>117</v>
      </c>
      <c r="B2049" t="s">
        <v>360</v>
      </c>
      <c r="C2049" t="s">
        <v>362</v>
      </c>
      <c r="D2049">
        <v>2022</v>
      </c>
      <c r="E2049" t="s">
        <v>55</v>
      </c>
      <c r="F2049" s="5">
        <v>16.8</v>
      </c>
      <c r="G2049" t="s">
        <v>134</v>
      </c>
      <c r="H2049" s="5">
        <v>571.20000000000005</v>
      </c>
      <c r="I2049" s="5">
        <v>283.48461646294635</v>
      </c>
      <c r="J2049" s="5">
        <v>0</v>
      </c>
      <c r="K2049" s="5">
        <v>50.400000000000006</v>
      </c>
      <c r="L2049" s="5">
        <v>4.6158109887322976</v>
      </c>
      <c r="M2049" s="5">
        <v>0</v>
      </c>
      <c r="N2049" s="5">
        <v>5.4115384615384627</v>
      </c>
      <c r="O2049" s="5">
        <v>7.8076923076923084</v>
      </c>
      <c r="P2049" s="5">
        <v>0.35179487179487179</v>
      </c>
      <c r="Q2049" s="5">
        <v>1.9670102500047413</v>
      </c>
      <c r="R2049" s="5">
        <v>0</v>
      </c>
      <c r="S2049" s="5">
        <v>0</v>
      </c>
      <c r="T2049" s="5"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f t="shared" si="150"/>
        <v>19.777251775280199</v>
      </c>
      <c r="Z2049" s="5">
        <v>4.2392158842498162</v>
      </c>
      <c r="AA2049" s="5">
        <v>0</v>
      </c>
      <c r="AB2049" s="5">
        <f>VLOOKUP($E2049,Parametros!$B$3:$F$14,2,FALSE)</f>
        <v>11</v>
      </c>
      <c r="AC2049" s="5" t="str">
        <f>VLOOKUP($E2049,Parametros!$B$3:$F$14,4,FALSE)</f>
        <v>202211</v>
      </c>
      <c r="AD2049" s="5" t="str">
        <f>VLOOKUP($E2049,Parametros!$B$3:$F$14,5,FALSE)</f>
        <v>2022-11-01</v>
      </c>
      <c r="AE2049" s="5">
        <v>0</v>
      </c>
      <c r="AF2049" t="s">
        <v>438</v>
      </c>
      <c r="AG2049" t="s">
        <v>451</v>
      </c>
      <c r="AH2049" s="40">
        <f t="shared" si="151"/>
        <v>212.92232077304118</v>
      </c>
      <c r="AJ2049" t="str">
        <f t="shared" si="147"/>
        <v>INSERT INTO TABLA_PRESUPUESTO VALUES ('VSR','80093-C','14002618-13',2022,'Noviembre',16.8,'USD',571.2,283.484616,0,50.4,4.615811,0,5.411538,7.807692,0.351795,1.96701,0,0,0,0,0,0,0,19.777252,4.239216,0,11,'202211','2022-11-01');</v>
      </c>
    </row>
    <row r="2050" spans="1:36" x14ac:dyDescent="0.2">
      <c r="A2050" s="7" t="s">
        <v>117</v>
      </c>
      <c r="B2050" t="s">
        <v>360</v>
      </c>
      <c r="C2050" t="s">
        <v>363</v>
      </c>
      <c r="D2050">
        <v>2022</v>
      </c>
      <c r="E2050" t="s">
        <v>55</v>
      </c>
      <c r="F2050" s="5">
        <v>16.8</v>
      </c>
      <c r="G2050" t="s">
        <v>134</v>
      </c>
      <c r="H2050" s="5">
        <v>571.20000000000005</v>
      </c>
      <c r="I2050" s="5">
        <v>254.16308147049978</v>
      </c>
      <c r="J2050" s="5">
        <v>0</v>
      </c>
      <c r="K2050" s="5">
        <v>50.400000000000006</v>
      </c>
      <c r="L2050" s="5">
        <v>4.6158109887322976</v>
      </c>
      <c r="M2050" s="5">
        <v>0</v>
      </c>
      <c r="N2050" s="5">
        <v>5.4115384615384627</v>
      </c>
      <c r="O2050" s="5">
        <v>7.8076923076923084</v>
      </c>
      <c r="P2050" s="5">
        <v>0.35179487179487179</v>
      </c>
      <c r="Q2050" s="5">
        <v>1.9670102500047413</v>
      </c>
      <c r="R2050" s="5">
        <v>0</v>
      </c>
      <c r="S2050" s="5">
        <v>0</v>
      </c>
      <c r="T2050" s="5">
        <v>0</v>
      </c>
      <c r="U2050" s="5">
        <v>0</v>
      </c>
      <c r="V2050" s="5">
        <v>0</v>
      </c>
      <c r="W2050" s="5">
        <v>0</v>
      </c>
      <c r="X2050" s="5">
        <v>0</v>
      </c>
      <c r="Y2050" s="5">
        <f t="shared" si="150"/>
        <v>19.777251775280199</v>
      </c>
      <c r="Z2050" s="5">
        <v>4.2392158842498162</v>
      </c>
      <c r="AA2050" s="5">
        <v>0</v>
      </c>
      <c r="AB2050" s="5">
        <f>VLOOKUP($E2050,Parametros!$B$3:$F$14,2,FALSE)</f>
        <v>11</v>
      </c>
      <c r="AC2050" s="5" t="str">
        <f>VLOOKUP($E2050,Parametros!$B$3:$F$14,4,FALSE)</f>
        <v>202211</v>
      </c>
      <c r="AD2050" s="5" t="str">
        <f>VLOOKUP($E2050,Parametros!$B$3:$F$14,5,FALSE)</f>
        <v>2022-11-01</v>
      </c>
      <c r="AE2050" s="5">
        <v>0</v>
      </c>
      <c r="AF2050" t="s">
        <v>438</v>
      </c>
      <c r="AG2050" t="s">
        <v>451</v>
      </c>
      <c r="AH2050" s="40">
        <f t="shared" si="151"/>
        <v>242.24385576548775</v>
      </c>
      <c r="AJ2050" t="str">
        <f t="shared" si="147"/>
        <v>INSERT INTO TABLA_PRESUPUESTO VALUES ('VSR','80093-C','14002924-13',2022,'Noviembre',16.8,'USD',571.2,254.163081,0,50.4,4.615811,0,5.411538,7.807692,0.351795,1.96701,0,0,0,0,0,0,0,19.777252,4.239216,0,11,'202211','2022-11-01');</v>
      </c>
    </row>
    <row r="2051" spans="1:36" x14ac:dyDescent="0.2">
      <c r="A2051" s="7" t="s">
        <v>117</v>
      </c>
      <c r="B2051" t="s">
        <v>360</v>
      </c>
      <c r="C2051" t="s">
        <v>364</v>
      </c>
      <c r="D2051">
        <v>2022</v>
      </c>
      <c r="E2051" t="s">
        <v>55</v>
      </c>
      <c r="F2051" s="5">
        <v>16.8</v>
      </c>
      <c r="G2051" t="s">
        <v>134</v>
      </c>
      <c r="H2051" s="5">
        <v>571.20000000000005</v>
      </c>
      <c r="I2051" s="5">
        <v>227.70621075972747</v>
      </c>
      <c r="J2051" s="5">
        <v>0</v>
      </c>
      <c r="K2051" s="5">
        <v>50.400000000000006</v>
      </c>
      <c r="L2051" s="5">
        <v>4.6158109887322976</v>
      </c>
      <c r="M2051" s="5">
        <v>0</v>
      </c>
      <c r="N2051" s="5">
        <v>5.4115384615384627</v>
      </c>
      <c r="O2051" s="5">
        <v>7.8076923076923084</v>
      </c>
      <c r="P2051" s="5">
        <v>0.35179487179487179</v>
      </c>
      <c r="Q2051" s="5">
        <v>1.9670102500047413</v>
      </c>
      <c r="R2051" s="5">
        <v>0</v>
      </c>
      <c r="S2051" s="5">
        <v>0</v>
      </c>
      <c r="T2051" s="5">
        <v>0</v>
      </c>
      <c r="U2051" s="5">
        <v>0</v>
      </c>
      <c r="V2051" s="5">
        <v>0</v>
      </c>
      <c r="W2051" s="5">
        <v>0</v>
      </c>
      <c r="X2051" s="5">
        <v>0</v>
      </c>
      <c r="Y2051" s="5">
        <f t="shared" si="150"/>
        <v>19.777251775280199</v>
      </c>
      <c r="Z2051" s="5">
        <v>4.2392158842498162</v>
      </c>
      <c r="AA2051" s="5">
        <v>0</v>
      </c>
      <c r="AB2051" s="5">
        <f>VLOOKUP($E2051,Parametros!$B$3:$F$14,2,FALSE)</f>
        <v>11</v>
      </c>
      <c r="AC2051" s="5" t="str">
        <f>VLOOKUP($E2051,Parametros!$B$3:$F$14,4,FALSE)</f>
        <v>202211</v>
      </c>
      <c r="AD2051" s="5" t="str">
        <f>VLOOKUP($E2051,Parametros!$B$3:$F$14,5,FALSE)</f>
        <v>2022-11-01</v>
      </c>
      <c r="AE2051" s="5">
        <v>0</v>
      </c>
      <c r="AF2051" t="s">
        <v>438</v>
      </c>
      <c r="AG2051" t="s">
        <v>451</v>
      </c>
      <c r="AH2051" s="40">
        <f t="shared" si="151"/>
        <v>268.70072647626012</v>
      </c>
      <c r="AJ2051" t="str">
        <f t="shared" si="147"/>
        <v>INSERT INTO TABLA_PRESUPUESTO VALUES ('VSR','80093-C','14002505-14',2022,'Noviembre',16.8,'USD',571.2,227.706211,0,50.4,4.615811,0,5.411538,7.807692,0.351795,1.96701,0,0,0,0,0,0,0,19.777252,4.239216,0,11,'202211','2022-11-01');</v>
      </c>
    </row>
    <row r="2052" spans="1:36" x14ac:dyDescent="0.2">
      <c r="A2052" s="7" t="s">
        <v>117</v>
      </c>
      <c r="B2052" t="s">
        <v>104</v>
      </c>
      <c r="C2052" t="s">
        <v>368</v>
      </c>
      <c r="D2052">
        <v>2022</v>
      </c>
      <c r="E2052" t="s">
        <v>55</v>
      </c>
      <c r="F2052" s="5">
        <v>18</v>
      </c>
      <c r="G2052" t="s">
        <v>134</v>
      </c>
      <c r="H2052" s="5">
        <v>1800</v>
      </c>
      <c r="I2052" s="5">
        <v>1563.9038156979987</v>
      </c>
      <c r="J2052" s="5">
        <v>0</v>
      </c>
      <c r="K2052" s="5">
        <v>180</v>
      </c>
      <c r="L2052" s="5">
        <v>4.9455117736417478</v>
      </c>
      <c r="M2052" s="5">
        <v>0</v>
      </c>
      <c r="N2052" s="5">
        <v>28.872633390705683</v>
      </c>
      <c r="O2052" s="5">
        <v>37.435456110154902</v>
      </c>
      <c r="P2052" s="5">
        <v>1.6867469879518071</v>
      </c>
      <c r="Q2052" s="5">
        <v>6.1985617121998144</v>
      </c>
      <c r="R2052" s="5">
        <v>0</v>
      </c>
      <c r="S2052" s="5">
        <v>0</v>
      </c>
      <c r="T2052" s="5"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f t="shared" si="150"/>
        <v>78.735415219851305</v>
      </c>
      <c r="Z2052" s="5">
        <v>4.5420170188390889</v>
      </c>
      <c r="AA2052" s="5">
        <v>0</v>
      </c>
      <c r="AB2052" s="5">
        <f>VLOOKUP($E2052,Parametros!$B$3:$F$14,2,FALSE)</f>
        <v>11</v>
      </c>
      <c r="AC2052" s="5" t="str">
        <f>VLOOKUP($E2052,Parametros!$B$3:$F$14,4,FALSE)</f>
        <v>202211</v>
      </c>
      <c r="AD2052" s="5" t="str">
        <f>VLOOKUP($E2052,Parametros!$B$3:$F$14,5,FALSE)</f>
        <v>2022-11-01</v>
      </c>
      <c r="AE2052" s="5">
        <v>-7.815970093361102E-14</v>
      </c>
      <c r="AF2052" t="s">
        <v>438</v>
      </c>
      <c r="AG2052" t="s">
        <v>452</v>
      </c>
      <c r="AH2052" s="40">
        <f t="shared" si="151"/>
        <v>-27.58474269149184</v>
      </c>
      <c r="AJ2052" t="str">
        <f t="shared" si="147"/>
        <v>INSERT INTO TABLA_PRESUPUESTO VALUES ('VSR','80222-C','14005096-18',2022,'Noviembre',18,'USD',1800,1563.903816,0,180,4.945512,0,28.872633,37.435456,1.686747,6.198562,0,0,0,0,0,0,0,78.735415,4.542017,0,11,'202211','2022-11-01');</v>
      </c>
    </row>
    <row r="2053" spans="1:36" x14ac:dyDescent="0.2">
      <c r="A2053" s="7" t="s">
        <v>117</v>
      </c>
      <c r="B2053" t="s">
        <v>104</v>
      </c>
      <c r="C2053" t="s">
        <v>346</v>
      </c>
      <c r="D2053">
        <v>2022</v>
      </c>
      <c r="E2053" t="s">
        <v>55</v>
      </c>
      <c r="F2053" s="5">
        <v>30</v>
      </c>
      <c r="G2053" t="s">
        <v>134</v>
      </c>
      <c r="H2053" s="5">
        <v>930</v>
      </c>
      <c r="I2053" s="5">
        <v>463.9682172830353</v>
      </c>
      <c r="J2053" s="5">
        <v>0</v>
      </c>
      <c r="K2053" s="5">
        <v>0</v>
      </c>
      <c r="L2053" s="5">
        <v>8.2425196227362463</v>
      </c>
      <c r="M2053" s="5">
        <v>0</v>
      </c>
      <c r="N2053" s="5">
        <v>48.121055651176135</v>
      </c>
      <c r="O2053" s="5">
        <v>62.392426850258175</v>
      </c>
      <c r="P2053" s="5">
        <v>2.8112449799196786</v>
      </c>
      <c r="Q2053" s="5">
        <v>3.2025902179699042</v>
      </c>
      <c r="R2053" s="5">
        <v>0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  <c r="X2053" s="5">
        <v>0</v>
      </c>
      <c r="Y2053" s="5">
        <f t="shared" si="150"/>
        <v>124.0973460640557</v>
      </c>
      <c r="Z2053" s="5">
        <v>7.5700283647318152</v>
      </c>
      <c r="AA2053" s="5">
        <v>0</v>
      </c>
      <c r="AB2053" s="5">
        <f>VLOOKUP($E2053,Parametros!$B$3:$F$14,2,FALSE)</f>
        <v>11</v>
      </c>
      <c r="AC2053" s="5" t="str">
        <f>VLOOKUP($E2053,Parametros!$B$3:$F$14,4,FALSE)</f>
        <v>202211</v>
      </c>
      <c r="AD2053" s="5" t="str">
        <f>VLOOKUP($E2053,Parametros!$B$3:$F$14,5,FALSE)</f>
        <v>2022-11-01</v>
      </c>
      <c r="AE2053" s="5">
        <v>0</v>
      </c>
      <c r="AF2053" t="s">
        <v>438</v>
      </c>
      <c r="AG2053" t="s">
        <v>452</v>
      </c>
      <c r="AH2053" s="40">
        <f t="shared" si="151"/>
        <v>333.6919170301727</v>
      </c>
      <c r="AJ2053" t="str">
        <f t="shared" si="147"/>
        <v>INSERT INTO TABLA_PRESUPUESTO VALUES ('VSR','80222-C','14003574-20',2022,'Noviembre',30,'USD',930,463.968217,0,0,8.24252,0,48.121056,62.392427,2.811245,3.20259,0,0,0,0,0,0,0,124.097346,7.570028,0,11,'202211','2022-11-01');</v>
      </c>
    </row>
    <row r="2054" spans="1:36" x14ac:dyDescent="0.2">
      <c r="A2054" s="7" t="s">
        <v>117</v>
      </c>
      <c r="B2054" t="s">
        <v>104</v>
      </c>
      <c r="C2054" t="s">
        <v>369</v>
      </c>
      <c r="D2054">
        <v>2022</v>
      </c>
      <c r="E2054" t="s">
        <v>55</v>
      </c>
      <c r="F2054" s="5">
        <v>30</v>
      </c>
      <c r="G2054" t="s">
        <v>134</v>
      </c>
      <c r="H2054" s="5">
        <v>930</v>
      </c>
      <c r="I2054" s="5">
        <v>929.53871710631643</v>
      </c>
      <c r="J2054" s="5">
        <v>0</v>
      </c>
      <c r="K2054" s="5">
        <v>0</v>
      </c>
      <c r="L2054" s="5">
        <v>8.2425196227362463</v>
      </c>
      <c r="M2054" s="5">
        <v>0</v>
      </c>
      <c r="N2054" s="5">
        <v>48.121055651176135</v>
      </c>
      <c r="O2054" s="5">
        <v>62.392426850258175</v>
      </c>
      <c r="P2054" s="5">
        <v>2.8112449799196786</v>
      </c>
      <c r="Q2054" s="5">
        <v>3.2025902179699042</v>
      </c>
      <c r="R2054" s="5">
        <v>0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f t="shared" si="150"/>
        <v>124.0973460640557</v>
      </c>
      <c r="Z2054" s="5">
        <v>7.5700283647318152</v>
      </c>
      <c r="AA2054" s="5">
        <v>0</v>
      </c>
      <c r="AB2054" s="5">
        <f>VLOOKUP($E2054,Parametros!$B$3:$F$14,2,FALSE)</f>
        <v>11</v>
      </c>
      <c r="AC2054" s="5" t="str">
        <f>VLOOKUP($E2054,Parametros!$B$3:$F$14,4,FALSE)</f>
        <v>202211</v>
      </c>
      <c r="AD2054" s="5" t="str">
        <f>VLOOKUP($E2054,Parametros!$B$3:$F$14,5,FALSE)</f>
        <v>2022-11-01</v>
      </c>
      <c r="AE2054" s="5">
        <v>0</v>
      </c>
      <c r="AF2054" t="s">
        <v>438</v>
      </c>
      <c r="AG2054" t="s">
        <v>452</v>
      </c>
      <c r="AH2054" s="40">
        <f t="shared" si="151"/>
        <v>-131.87858279310811</v>
      </c>
      <c r="AJ2054" t="str">
        <f t="shared" si="147"/>
        <v>INSERT INTO TABLA_PRESUPUESTO VALUES ('VSR','80222-C','14004115-15',2022,'Noviembre',30,'USD',930,929.538717,0,0,8.24252,0,48.121056,62.392427,2.811245,3.20259,0,0,0,0,0,0,0,124.097346,7.570028,0,11,'202211','2022-11-01');</v>
      </c>
    </row>
    <row r="2055" spans="1:36" x14ac:dyDescent="0.2">
      <c r="A2055" s="7" t="s">
        <v>117</v>
      </c>
      <c r="B2055" t="s">
        <v>104</v>
      </c>
      <c r="C2055" t="s">
        <v>371</v>
      </c>
      <c r="D2055">
        <v>2022</v>
      </c>
      <c r="E2055" t="s">
        <v>55</v>
      </c>
      <c r="F2055" s="5">
        <v>15</v>
      </c>
      <c r="G2055" t="s">
        <v>134</v>
      </c>
      <c r="H2055" s="5">
        <v>465</v>
      </c>
      <c r="I2055" s="5">
        <v>268.36441514495681</v>
      </c>
      <c r="J2055" s="5">
        <v>0</v>
      </c>
      <c r="K2055" s="5">
        <v>0</v>
      </c>
      <c r="L2055" s="5">
        <v>4.1212598113681231</v>
      </c>
      <c r="M2055" s="5">
        <v>0</v>
      </c>
      <c r="N2055" s="5">
        <v>24.060527825588068</v>
      </c>
      <c r="O2055" s="5">
        <v>31.196213425129088</v>
      </c>
      <c r="P2055" s="5">
        <v>1.4056224899598393</v>
      </c>
      <c r="Q2055" s="5">
        <v>1.6012951089849521</v>
      </c>
      <c r="R2055" s="5">
        <v>0</v>
      </c>
      <c r="S2055" s="5">
        <v>0</v>
      </c>
      <c r="T2055" s="5">
        <v>0</v>
      </c>
      <c r="U2055" s="5">
        <v>0</v>
      </c>
      <c r="V2055" s="5">
        <v>0</v>
      </c>
      <c r="W2055" s="5">
        <v>0</v>
      </c>
      <c r="X2055" s="5">
        <v>0</v>
      </c>
      <c r="Y2055" s="5">
        <f t="shared" si="150"/>
        <v>62.04867303202785</v>
      </c>
      <c r="Z2055" s="5">
        <v>3.7850141823659076</v>
      </c>
      <c r="AA2055" s="5">
        <v>0</v>
      </c>
      <c r="AB2055" s="5">
        <f>VLOOKUP($E2055,Parametros!$B$3:$F$14,2,FALSE)</f>
        <v>11</v>
      </c>
      <c r="AC2055" s="5" t="str">
        <f>VLOOKUP($E2055,Parametros!$B$3:$F$14,4,FALSE)</f>
        <v>202211</v>
      </c>
      <c r="AD2055" s="5" t="str">
        <f>VLOOKUP($E2055,Parametros!$B$3:$F$14,5,FALSE)</f>
        <v>2022-11-01</v>
      </c>
      <c r="AE2055" s="5">
        <v>0</v>
      </c>
      <c r="AF2055" t="s">
        <v>438</v>
      </c>
      <c r="AG2055" t="s">
        <v>452</v>
      </c>
      <c r="AH2055" s="40">
        <f t="shared" si="151"/>
        <v>130.46565201164719</v>
      </c>
      <c r="AJ2055" t="str">
        <f t="shared" ref="AJ2055:AJ2118" si="152">TRIM(_xlfn.CONCAT("INSERT INTO TABLA_PRESUPUESTO VALUES ('",A2055,"','",B2055,"','",C2055,"',",D2055,",'",E2055,"',",SUBSTITUTE(ROUND(F2055,6),",","."),",'",G2055,"',",SUBSTITUTE(ROUND(H2055,6),",","."),",",SUBSTITUTE(ROUND(I2055,6),",","."),",",SUBSTITUTE(ROUND(J2055,6),",","."),",",SUBSTITUTE(ROUND(K2055,6),",","."),",",SUBSTITUTE(ROUND(L2055,6),",","."),",",SUBSTITUTE(ROUND(M2055,6),",","."),",",SUBSTITUTE(ROUND(N2055,6),",","."),",",SUBSTITUTE(ROUND(O2055,6),",","."),",",SUBSTITUTE(ROUND(P2055,6),",","."),",",SUBSTITUTE(ROUND(Q2055,6),",","."),",",SUBSTITUTE(ROUND(R2055,6),",","."),",",SUBSTITUTE(ROUND(S2055,6),",","."),",",SUBSTITUTE(ROUND(T2055,6),",","."),",",SUBSTITUTE(ROUND(U2055,6),",","."),",",SUBSTITUTE(ROUND(V2055,6),",","."),",",SUBSTITUTE(ROUND(W2055,6),",","."),",",SUBSTITUTE(ROUND(X2055,6),",","."),",",SUBSTITUTE(ROUND(Y2055,6),",","."),",",SUBSTITUTE(ROUND(Z2055,6),",","."),",",SUBSTITUTE(ROUND(AA2055,6),",","."),",",AB2055,",'",AC2055,"','",AD2055,"');"))</f>
        <v>INSERT INTO TABLA_PRESUPUESTO VALUES ('VSR','80222-C','14004857-20',2022,'Noviembre',15,'USD',465,268.364415,0,0,4.12126,0,24.060528,31.196213,1.405622,1.601295,0,0,0,0,0,0,0,62.048673,3.785014,0,11,'202211','2022-11-01');</v>
      </c>
    </row>
    <row r="2056" spans="1:36" x14ac:dyDescent="0.2">
      <c r="A2056" s="7" t="s">
        <v>117</v>
      </c>
      <c r="B2056" t="s">
        <v>374</v>
      </c>
      <c r="C2056" t="s">
        <v>375</v>
      </c>
      <c r="D2056">
        <v>2022</v>
      </c>
      <c r="E2056" t="s">
        <v>55</v>
      </c>
      <c r="F2056" s="5">
        <v>22.5</v>
      </c>
      <c r="G2056" t="s">
        <v>134</v>
      </c>
      <c r="H2056" s="5">
        <v>1237.5</v>
      </c>
      <c r="I2056" s="5">
        <v>470.46967780594741</v>
      </c>
      <c r="J2056" s="5">
        <v>0</v>
      </c>
      <c r="K2056" s="5">
        <v>0</v>
      </c>
      <c r="L2056" s="5">
        <v>6.1818897170521847</v>
      </c>
      <c r="M2056" s="5">
        <v>0</v>
      </c>
      <c r="N2056" s="5">
        <v>30.714285714285715</v>
      </c>
      <c r="O2056" s="5">
        <v>38.839285714285715</v>
      </c>
      <c r="P2056" s="5">
        <v>1.75</v>
      </c>
      <c r="Q2056" s="5">
        <v>4.2615111771373728</v>
      </c>
      <c r="R2056" s="5">
        <v>0</v>
      </c>
      <c r="S2056" s="5">
        <v>0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f t="shared" si="150"/>
        <v>81.242603879257672</v>
      </c>
      <c r="Z2056" s="5">
        <v>5.6775212735488614</v>
      </c>
      <c r="AA2056" s="5">
        <v>0</v>
      </c>
      <c r="AB2056" s="5">
        <f>VLOOKUP($E2056,Parametros!$B$3:$F$14,2,FALSE)</f>
        <v>11</v>
      </c>
      <c r="AC2056" s="5" t="str">
        <f>VLOOKUP($E2056,Parametros!$B$3:$F$14,4,FALSE)</f>
        <v>202211</v>
      </c>
      <c r="AD2056" s="5" t="str">
        <f>VLOOKUP($E2056,Parametros!$B$3:$F$14,5,FALSE)</f>
        <v>2022-11-01</v>
      </c>
      <c r="AE2056" s="5">
        <v>0</v>
      </c>
      <c r="AF2056" t="s">
        <v>438</v>
      </c>
      <c r="AG2056" t="s">
        <v>454</v>
      </c>
      <c r="AH2056" s="40">
        <f t="shared" si="151"/>
        <v>679.60582859774274</v>
      </c>
      <c r="AJ2056" t="str">
        <f t="shared" si="152"/>
        <v>INSERT INTO TABLA_PRESUPUESTO VALUES ('VSR','80226-C','14005039-20',2022,'Noviembre',22.5,'USD',1237.5,470.469678,0,0,6.18189,0,30.714286,38.839286,1.75,4.261511,0,0,0,0,0,0,0,81.242604,5.677521,0,11,'202211','2022-11-01');</v>
      </c>
    </row>
    <row r="2057" spans="1:36" x14ac:dyDescent="0.2">
      <c r="A2057" s="7" t="s">
        <v>117</v>
      </c>
      <c r="B2057" t="s">
        <v>374</v>
      </c>
      <c r="C2057" t="s">
        <v>376</v>
      </c>
      <c r="D2057">
        <v>2022</v>
      </c>
      <c r="E2057" t="s">
        <v>55</v>
      </c>
      <c r="F2057" s="5">
        <v>22.5</v>
      </c>
      <c r="G2057" t="s">
        <v>134</v>
      </c>
      <c r="H2057" s="5">
        <v>720</v>
      </c>
      <c r="I2057" s="5">
        <v>422.51267695594731</v>
      </c>
      <c r="J2057" s="5">
        <v>0</v>
      </c>
      <c r="K2057" s="5">
        <v>0</v>
      </c>
      <c r="L2057" s="5">
        <v>6.1818897170521847</v>
      </c>
      <c r="M2057" s="5">
        <v>0</v>
      </c>
      <c r="N2057" s="5">
        <v>30.714285714285715</v>
      </c>
      <c r="O2057" s="5">
        <v>38.839285714285715</v>
      </c>
      <c r="P2057" s="5">
        <v>1.75</v>
      </c>
      <c r="Q2057" s="5">
        <v>2.479424684879926</v>
      </c>
      <c r="R2057" s="5">
        <v>0</v>
      </c>
      <c r="S2057" s="5">
        <v>0</v>
      </c>
      <c r="T2057" s="5">
        <v>0</v>
      </c>
      <c r="U2057" s="5">
        <v>0</v>
      </c>
      <c r="V2057" s="5">
        <v>0</v>
      </c>
      <c r="W2057" s="5">
        <v>0</v>
      </c>
      <c r="X2057" s="5">
        <v>0</v>
      </c>
      <c r="Y2057" s="5">
        <f t="shared" si="150"/>
        <v>79.460517387000223</v>
      </c>
      <c r="Z2057" s="5">
        <v>5.6775212735488614</v>
      </c>
      <c r="AA2057" s="5">
        <v>0</v>
      </c>
      <c r="AB2057" s="5">
        <f>VLOOKUP($E2057,Parametros!$B$3:$F$14,2,FALSE)</f>
        <v>11</v>
      </c>
      <c r="AC2057" s="5" t="str">
        <f>VLOOKUP($E2057,Parametros!$B$3:$F$14,4,FALSE)</f>
        <v>202211</v>
      </c>
      <c r="AD2057" s="5" t="str">
        <f>VLOOKUP($E2057,Parametros!$B$3:$F$14,5,FALSE)</f>
        <v>2022-11-01</v>
      </c>
      <c r="AE2057" s="5">
        <v>0</v>
      </c>
      <c r="AF2057" t="s">
        <v>438</v>
      </c>
      <c r="AG2057" t="s">
        <v>454</v>
      </c>
      <c r="AH2057" s="40">
        <f t="shared" si="151"/>
        <v>211.84491594000031</v>
      </c>
      <c r="AJ2057" t="str">
        <f t="shared" si="152"/>
        <v>INSERT INTO TABLA_PRESUPUESTO VALUES ('VSR','80226-C','14004826-18',2022,'Noviembre',22.5,'USD',720,422.512677,0,0,6.18189,0,30.714286,38.839286,1.75,2.479425,0,0,0,0,0,0,0,79.460517,5.677521,0,11,'202211','2022-11-01');</v>
      </c>
    </row>
    <row r="2058" spans="1:36" x14ac:dyDescent="0.2">
      <c r="A2058" s="7" t="s">
        <v>117</v>
      </c>
      <c r="B2058" t="s">
        <v>69</v>
      </c>
      <c r="C2058" t="s">
        <v>392</v>
      </c>
      <c r="D2058">
        <v>2022</v>
      </c>
      <c r="E2058" t="s">
        <v>55</v>
      </c>
      <c r="F2058" s="5">
        <v>9</v>
      </c>
      <c r="G2058" t="s">
        <v>134</v>
      </c>
      <c r="H2058" s="5">
        <v>899.64</v>
      </c>
      <c r="I2058" s="5">
        <v>477.82726316878234</v>
      </c>
      <c r="J2058" s="5">
        <v>0</v>
      </c>
      <c r="K2058" s="5">
        <v>18</v>
      </c>
      <c r="L2058" s="5">
        <v>2.4727558868208739</v>
      </c>
      <c r="M2058" s="5">
        <v>0</v>
      </c>
      <c r="N2058" s="5">
        <v>13.979166666666668</v>
      </c>
      <c r="O2058" s="5">
        <v>10.9375</v>
      </c>
      <c r="P2058" s="5">
        <v>1.1229166666666668</v>
      </c>
      <c r="Q2058" s="5">
        <v>3.0980411437574675</v>
      </c>
      <c r="R2058" s="5">
        <v>0</v>
      </c>
      <c r="S2058" s="5">
        <v>0</v>
      </c>
      <c r="T2058" s="5">
        <v>0</v>
      </c>
      <c r="U2058" s="5">
        <v>0</v>
      </c>
      <c r="V2058" s="5">
        <v>0</v>
      </c>
      <c r="W2058" s="5">
        <v>0</v>
      </c>
      <c r="X2058" s="5">
        <v>0</v>
      </c>
      <c r="Y2058" s="5">
        <f t="shared" ref="Y2058:Y2089" si="153">+M2058+N2058+O2058+P2058+T2058+U2058+V2058+Z2058+AA2058+S2058+X2058+Q2058+R2058</f>
        <v>29.160187699285274</v>
      </c>
      <c r="Z2058" s="5">
        <v>2.2563222194472893E-2</v>
      </c>
      <c r="AA2058" s="5">
        <v>0</v>
      </c>
      <c r="AB2058" s="5">
        <f>VLOOKUP($E2058,Parametros!$B$3:$F$14,2,FALSE)</f>
        <v>11</v>
      </c>
      <c r="AC2058" s="5" t="str">
        <f>VLOOKUP($E2058,Parametros!$B$3:$F$14,4,FALSE)</f>
        <v>202211</v>
      </c>
      <c r="AD2058" s="5" t="str">
        <f>VLOOKUP($E2058,Parametros!$B$3:$F$14,5,FALSE)</f>
        <v>2022-11-01</v>
      </c>
      <c r="AE2058" s="5">
        <v>0</v>
      </c>
      <c r="AF2058" t="s">
        <v>456</v>
      </c>
      <c r="AG2058" t="s">
        <v>458</v>
      </c>
      <c r="AH2058" s="40">
        <f t="shared" ref="AH2058:AH2089" si="154">+H2058-SUM(I2058:X2058)-SUM(Z2058:AA2058)</f>
        <v>372.17979324511151</v>
      </c>
      <c r="AJ2058" t="str">
        <f t="shared" si="152"/>
        <v>INSERT INTO TABLA_PRESUPUESTO VALUES ('VSR','80099-C','14005066-17',2022,'Noviembre',9,'USD',899.64,477.827263,0,18,2.472756,0,13.979167,10.9375,1.122917,3.098041,0,0,0,0,0,0,0,29.160188,0.022563,0,11,'202211','2022-11-01');</v>
      </c>
    </row>
    <row r="2059" spans="1:36" x14ac:dyDescent="0.2">
      <c r="A2059" s="7" t="s">
        <v>117</v>
      </c>
      <c r="B2059" t="s">
        <v>69</v>
      </c>
      <c r="C2059" t="s">
        <v>259</v>
      </c>
      <c r="D2059">
        <v>2022</v>
      </c>
      <c r="E2059" t="s">
        <v>55</v>
      </c>
      <c r="F2059" s="5">
        <v>90</v>
      </c>
      <c r="G2059" t="s">
        <v>134</v>
      </c>
      <c r="H2059" s="5">
        <v>3510</v>
      </c>
      <c r="I2059" s="5">
        <v>1526.0556521943556</v>
      </c>
      <c r="J2059" s="5">
        <v>0</v>
      </c>
      <c r="K2059" s="5">
        <v>180</v>
      </c>
      <c r="L2059" s="5">
        <v>24.727558868208739</v>
      </c>
      <c r="M2059" s="5">
        <v>0</v>
      </c>
      <c r="N2059" s="5">
        <v>139.79166666666666</v>
      </c>
      <c r="O2059" s="5">
        <v>109.375</v>
      </c>
      <c r="P2059" s="5">
        <v>11.229166666666668</v>
      </c>
      <c r="Q2059" s="5">
        <v>12.087195338789639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f t="shared" si="153"/>
        <v>272.70866089406769</v>
      </c>
      <c r="Z2059" s="5">
        <v>0.2256322219447289</v>
      </c>
      <c r="AA2059" s="5">
        <v>0</v>
      </c>
      <c r="AB2059" s="5">
        <f>VLOOKUP($E2059,Parametros!$B$3:$F$14,2,FALSE)</f>
        <v>11</v>
      </c>
      <c r="AC2059" s="5" t="str">
        <f>VLOOKUP($E2059,Parametros!$B$3:$F$14,4,FALSE)</f>
        <v>202211</v>
      </c>
      <c r="AD2059" s="5" t="str">
        <f>VLOOKUP($E2059,Parametros!$B$3:$F$14,5,FALSE)</f>
        <v>2022-11-01</v>
      </c>
      <c r="AE2059" s="5">
        <v>0</v>
      </c>
      <c r="AF2059" t="s">
        <v>456</v>
      </c>
      <c r="AG2059" t="s">
        <v>458</v>
      </c>
      <c r="AH2059" s="40">
        <f t="shared" si="154"/>
        <v>1506.5081280433678</v>
      </c>
      <c r="AJ2059" t="str">
        <f t="shared" si="152"/>
        <v>INSERT INTO TABLA_PRESUPUESTO VALUES ('VSR','80099-C','14005051-21',2022,'Noviembre',90,'USD',3510,1526.055652,0,180,24.727559,0,139.791667,109.375,11.229167,12.087195,0,0,0,0,0,0,0,272.708661,0.225632,0,11,'202211','2022-11-01');</v>
      </c>
    </row>
    <row r="2060" spans="1:36" x14ac:dyDescent="0.2">
      <c r="A2060" s="7" t="s">
        <v>117</v>
      </c>
      <c r="B2060" t="s">
        <v>69</v>
      </c>
      <c r="C2060" t="s">
        <v>250</v>
      </c>
      <c r="D2060">
        <v>2022</v>
      </c>
      <c r="E2060" t="s">
        <v>55</v>
      </c>
      <c r="F2060" s="5">
        <v>9</v>
      </c>
      <c r="G2060" t="s">
        <v>134</v>
      </c>
      <c r="H2060" s="5">
        <v>351</v>
      </c>
      <c r="I2060" s="5">
        <v>128.985660689854</v>
      </c>
      <c r="J2060" s="5">
        <v>0</v>
      </c>
      <c r="K2060" s="5">
        <v>18</v>
      </c>
      <c r="L2060" s="5">
        <v>2.4727558868208739</v>
      </c>
      <c r="M2060" s="5">
        <v>0</v>
      </c>
      <c r="N2060" s="5">
        <v>13.979166666666668</v>
      </c>
      <c r="O2060" s="5">
        <v>10.9375</v>
      </c>
      <c r="P2060" s="5">
        <v>1.1229166666666668</v>
      </c>
      <c r="Q2060" s="5">
        <v>1.2087195338789638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f t="shared" si="153"/>
        <v>27.27086608940677</v>
      </c>
      <c r="Z2060" s="5">
        <v>2.2563222194472893E-2</v>
      </c>
      <c r="AA2060" s="5">
        <v>0</v>
      </c>
      <c r="AB2060" s="5">
        <f>VLOOKUP($E2060,Parametros!$B$3:$F$14,2,FALSE)</f>
        <v>11</v>
      </c>
      <c r="AC2060" s="5" t="str">
        <f>VLOOKUP($E2060,Parametros!$B$3:$F$14,4,FALSE)</f>
        <v>202211</v>
      </c>
      <c r="AD2060" s="5" t="str">
        <f>VLOOKUP($E2060,Parametros!$B$3:$F$14,5,FALSE)</f>
        <v>2022-11-01</v>
      </c>
      <c r="AE2060" s="5">
        <v>0</v>
      </c>
      <c r="AF2060" t="s">
        <v>456</v>
      </c>
      <c r="AG2060" t="s">
        <v>458</v>
      </c>
      <c r="AH2060" s="40">
        <f t="shared" si="154"/>
        <v>174.27071733391838</v>
      </c>
      <c r="AJ2060" t="str">
        <f t="shared" si="152"/>
        <v>INSERT INTO TABLA_PRESUPUESTO VALUES ('VSR','80099-C','14005055-21',2022,'Noviembre',9,'USD',351,128.985661,0,18,2.472756,0,13.979167,10.9375,1.122917,1.20872,0,0,0,0,0,0,0,27.270866,0.022563,0,11,'202211','2022-11-01');</v>
      </c>
    </row>
    <row r="2061" spans="1:36" x14ac:dyDescent="0.2">
      <c r="A2061" s="7" t="s">
        <v>117</v>
      </c>
      <c r="B2061" t="s">
        <v>69</v>
      </c>
      <c r="C2061" t="s">
        <v>132</v>
      </c>
      <c r="D2061">
        <v>2022</v>
      </c>
      <c r="E2061" t="s">
        <v>55</v>
      </c>
      <c r="F2061" s="5">
        <v>60</v>
      </c>
      <c r="G2061" t="s">
        <v>134</v>
      </c>
      <c r="H2061" s="5">
        <v>3600</v>
      </c>
      <c r="I2061" s="5">
        <v>1953.794268162304</v>
      </c>
      <c r="J2061" s="5">
        <v>0</v>
      </c>
      <c r="K2061" s="5">
        <v>120</v>
      </c>
      <c r="L2061" s="5">
        <v>16.485039245472493</v>
      </c>
      <c r="M2061" s="5">
        <v>0</v>
      </c>
      <c r="N2061" s="5">
        <v>93.194444444444443</v>
      </c>
      <c r="O2061" s="5">
        <v>72.916666666666671</v>
      </c>
      <c r="P2061" s="5">
        <v>7.4861111111111125</v>
      </c>
      <c r="Q2061" s="5">
        <v>12.397123424399629</v>
      </c>
      <c r="R2061" s="5">
        <v>0</v>
      </c>
      <c r="S2061" s="5">
        <v>0</v>
      </c>
      <c r="T2061" s="5">
        <v>0</v>
      </c>
      <c r="U2061" s="5">
        <v>0</v>
      </c>
      <c r="V2061" s="5">
        <v>0</v>
      </c>
      <c r="W2061" s="5">
        <v>0</v>
      </c>
      <c r="X2061" s="5">
        <v>0</v>
      </c>
      <c r="Y2061" s="5">
        <f t="shared" si="153"/>
        <v>186.14476712791836</v>
      </c>
      <c r="Z2061" s="5">
        <v>0.15042148129648594</v>
      </c>
      <c r="AA2061" s="5">
        <v>0</v>
      </c>
      <c r="AB2061" s="5">
        <f>VLOOKUP($E2061,Parametros!$B$3:$F$14,2,FALSE)</f>
        <v>11</v>
      </c>
      <c r="AC2061" s="5" t="str">
        <f>VLOOKUP($E2061,Parametros!$B$3:$F$14,4,FALSE)</f>
        <v>202211</v>
      </c>
      <c r="AD2061" s="5" t="str">
        <f>VLOOKUP($E2061,Parametros!$B$3:$F$14,5,FALSE)</f>
        <v>2022-11-01</v>
      </c>
      <c r="AE2061" s="5">
        <v>0</v>
      </c>
      <c r="AF2061" t="s">
        <v>456</v>
      </c>
      <c r="AG2061" t="s">
        <v>458</v>
      </c>
      <c r="AH2061" s="40">
        <f t="shared" si="154"/>
        <v>1323.5759254643056</v>
      </c>
      <c r="AJ2061" t="str">
        <f t="shared" si="152"/>
        <v>INSERT INTO TABLA_PRESUPUESTO VALUES ('VSR','80099-C','14005075-18',2022,'Noviembre',60,'USD',3600,1953.794268,0,120,16.485039,0,93.194444,72.916667,7.486111,12.397123,0,0,0,0,0,0,0,186.144767,0.150421,0,11,'202211','2022-11-01');</v>
      </c>
    </row>
    <row r="2062" spans="1:36" x14ac:dyDescent="0.2">
      <c r="A2062" s="7" t="s">
        <v>117</v>
      </c>
      <c r="B2062" t="s">
        <v>69</v>
      </c>
      <c r="C2062" t="s">
        <v>393</v>
      </c>
      <c r="D2062">
        <v>2022</v>
      </c>
      <c r="E2062" t="s">
        <v>55</v>
      </c>
      <c r="F2062" s="5">
        <v>60</v>
      </c>
      <c r="G2062" t="s">
        <v>134</v>
      </c>
      <c r="H2062" s="5">
        <v>3600</v>
      </c>
      <c r="I2062" s="5">
        <v>1468.5306193078823</v>
      </c>
      <c r="J2062" s="5">
        <v>0</v>
      </c>
      <c r="K2062" s="5">
        <v>120</v>
      </c>
      <c r="L2062" s="5">
        <v>16.485039245472493</v>
      </c>
      <c r="M2062" s="5">
        <v>0</v>
      </c>
      <c r="N2062" s="5">
        <v>93.194444444444443</v>
      </c>
      <c r="O2062" s="5">
        <v>72.916666666666671</v>
      </c>
      <c r="P2062" s="5">
        <v>7.4861111111111125</v>
      </c>
      <c r="Q2062" s="5">
        <v>12.397123424399629</v>
      </c>
      <c r="R2062" s="5">
        <v>0</v>
      </c>
      <c r="S2062" s="5">
        <v>0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f t="shared" si="153"/>
        <v>186.14476712791836</v>
      </c>
      <c r="Z2062" s="5">
        <v>0.15042148129648594</v>
      </c>
      <c r="AA2062" s="5">
        <v>0</v>
      </c>
      <c r="AB2062" s="5">
        <f>VLOOKUP($E2062,Parametros!$B$3:$F$14,2,FALSE)</f>
        <v>11</v>
      </c>
      <c r="AC2062" s="5" t="str">
        <f>VLOOKUP($E2062,Parametros!$B$3:$F$14,4,FALSE)</f>
        <v>202211</v>
      </c>
      <c r="AD2062" s="5" t="str">
        <f>VLOOKUP($E2062,Parametros!$B$3:$F$14,5,FALSE)</f>
        <v>2022-11-01</v>
      </c>
      <c r="AE2062" s="5">
        <v>0</v>
      </c>
      <c r="AF2062" t="s">
        <v>456</v>
      </c>
      <c r="AG2062" t="s">
        <v>458</v>
      </c>
      <c r="AH2062" s="40">
        <f t="shared" si="154"/>
        <v>1808.839574318727</v>
      </c>
      <c r="AJ2062" t="str">
        <f t="shared" si="152"/>
        <v>INSERT INTO TABLA_PRESUPUESTO VALUES ('VSR','80099-C','14005069-15',2022,'Noviembre',60,'USD',3600,1468.530619,0,120,16.485039,0,93.194444,72.916667,7.486111,12.397123,0,0,0,0,0,0,0,186.144767,0.150421,0,11,'202211','2022-11-01');</v>
      </c>
    </row>
    <row r="2063" spans="1:36" x14ac:dyDescent="0.2">
      <c r="A2063" s="7" t="s">
        <v>117</v>
      </c>
      <c r="B2063" t="s">
        <v>78</v>
      </c>
      <c r="C2063" t="s">
        <v>396</v>
      </c>
      <c r="D2063">
        <v>2022</v>
      </c>
      <c r="E2063" t="s">
        <v>55</v>
      </c>
      <c r="F2063" s="5">
        <v>300</v>
      </c>
      <c r="G2063" t="s">
        <v>134</v>
      </c>
      <c r="H2063" s="5">
        <v>9000</v>
      </c>
      <c r="I2063" s="5">
        <v>4256.2010973287452</v>
      </c>
      <c r="J2063" s="5">
        <v>0</v>
      </c>
      <c r="K2063" s="5">
        <v>600</v>
      </c>
      <c r="L2063" s="5">
        <v>82.425196227362463</v>
      </c>
      <c r="M2063" s="5">
        <v>0</v>
      </c>
      <c r="N2063" s="5">
        <v>185.97141875250588</v>
      </c>
      <c r="O2063" s="5">
        <v>259.5366286728908</v>
      </c>
      <c r="P2063" s="5">
        <v>16.079338259159556</v>
      </c>
      <c r="Q2063" s="5">
        <v>30.992808560999073</v>
      </c>
      <c r="R2063" s="5">
        <v>0</v>
      </c>
      <c r="S2063" s="5">
        <v>0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f t="shared" si="153"/>
        <v>493.33230165203776</v>
      </c>
      <c r="Z2063" s="5">
        <v>0.75210740648242969</v>
      </c>
      <c r="AA2063" s="5">
        <v>0</v>
      </c>
      <c r="AB2063" s="5">
        <f>VLOOKUP($E2063,Parametros!$B$3:$F$14,2,FALSE)</f>
        <v>11</v>
      </c>
      <c r="AC2063" s="5" t="str">
        <f>VLOOKUP($E2063,Parametros!$B$3:$F$14,4,FALSE)</f>
        <v>202211</v>
      </c>
      <c r="AD2063" s="5" t="str">
        <f>VLOOKUP($E2063,Parametros!$B$3:$F$14,5,FALSE)</f>
        <v>2022-11-01</v>
      </c>
      <c r="AE2063" s="5">
        <v>0</v>
      </c>
      <c r="AF2063" t="s">
        <v>456</v>
      </c>
      <c r="AG2063" t="s">
        <v>464</v>
      </c>
      <c r="AH2063" s="40">
        <f t="shared" si="154"/>
        <v>3568.0414047918548</v>
      </c>
      <c r="AJ2063" t="str">
        <f t="shared" si="152"/>
        <v>INSERT INTO TABLA_PRESUPUESTO VALUES ('VSR','80138-C','14004233-21',2022,'Noviembre',300,'USD',9000,4256.201097,0,600,82.425196,0,185.971419,259.536629,16.079338,30.992809,0,0,0,0,0,0,0,493.332302,0.752107,0,11,'202211','2022-11-01');</v>
      </c>
    </row>
    <row r="2064" spans="1:36" x14ac:dyDescent="0.2">
      <c r="A2064" s="7" t="s">
        <v>117</v>
      </c>
      <c r="B2064" t="s">
        <v>78</v>
      </c>
      <c r="C2064" t="s">
        <v>397</v>
      </c>
      <c r="D2064">
        <v>2022</v>
      </c>
      <c r="E2064" t="s">
        <v>55</v>
      </c>
      <c r="F2064" s="5">
        <v>60</v>
      </c>
      <c r="G2064" t="s">
        <v>134</v>
      </c>
      <c r="H2064" s="5">
        <v>1800</v>
      </c>
      <c r="I2064" s="5">
        <v>865.08594660907511</v>
      </c>
      <c r="J2064" s="5">
        <v>0</v>
      </c>
      <c r="K2064" s="5">
        <v>0</v>
      </c>
      <c r="L2064" s="5">
        <v>16.485039245472493</v>
      </c>
      <c r="M2064" s="5">
        <v>0</v>
      </c>
      <c r="N2064" s="5">
        <v>37.194283750501178</v>
      </c>
      <c r="O2064" s="5">
        <v>51.907325734578158</v>
      </c>
      <c r="P2064" s="5">
        <v>3.2158676518319114</v>
      </c>
      <c r="Q2064" s="5">
        <v>6.1985617121998144</v>
      </c>
      <c r="R2064" s="5">
        <v>0</v>
      </c>
      <c r="S2064" s="5">
        <v>0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f t="shared" si="153"/>
        <v>98.66646033040756</v>
      </c>
      <c r="Z2064" s="5">
        <v>0.15042148129648594</v>
      </c>
      <c r="AA2064" s="5">
        <v>0</v>
      </c>
      <c r="AB2064" s="5">
        <f>VLOOKUP($E2064,Parametros!$B$3:$F$14,2,FALSE)</f>
        <v>11</v>
      </c>
      <c r="AC2064" s="5" t="str">
        <f>VLOOKUP($E2064,Parametros!$B$3:$F$14,4,FALSE)</f>
        <v>202211</v>
      </c>
      <c r="AD2064" s="5" t="str">
        <f>VLOOKUP($E2064,Parametros!$B$3:$F$14,5,FALSE)</f>
        <v>2022-11-01</v>
      </c>
      <c r="AE2064" s="5">
        <v>0</v>
      </c>
      <c r="AF2064" t="s">
        <v>456</v>
      </c>
      <c r="AG2064" t="s">
        <v>464</v>
      </c>
      <c r="AH2064" s="40">
        <f t="shared" si="154"/>
        <v>819.76255381504484</v>
      </c>
      <c r="AJ2064" t="str">
        <f t="shared" si="152"/>
        <v>INSERT INTO TABLA_PRESUPUESTO VALUES ('VSR','80138-C','14004230-21',2022,'Noviembre',60,'USD',1800,865.085947,0,0,16.485039,0,37.194284,51.907326,3.215868,6.198562,0,0,0,0,0,0,0,98.66646,0.150421,0,11,'202211','2022-11-01');</v>
      </c>
    </row>
    <row r="2065" spans="1:36" x14ac:dyDescent="0.2">
      <c r="A2065" s="7" t="s">
        <v>117</v>
      </c>
      <c r="B2065" t="s">
        <v>404</v>
      </c>
      <c r="C2065" t="s">
        <v>122</v>
      </c>
      <c r="D2065">
        <v>2022</v>
      </c>
      <c r="E2065" t="s">
        <v>55</v>
      </c>
      <c r="F2065" s="5">
        <v>6</v>
      </c>
      <c r="G2065" t="s">
        <v>134</v>
      </c>
      <c r="H2065" s="5">
        <v>648</v>
      </c>
      <c r="I2065" s="5">
        <v>353.01203877918823</v>
      </c>
      <c r="J2065" s="5">
        <v>0</v>
      </c>
      <c r="K2065" s="5">
        <v>0</v>
      </c>
      <c r="L2065" s="5">
        <v>1.6485039245472493</v>
      </c>
      <c r="M2065" s="5">
        <v>0</v>
      </c>
      <c r="N2065" s="5">
        <v>1.297979797979798</v>
      </c>
      <c r="O2065" s="5">
        <v>2.6515151515151514</v>
      </c>
      <c r="P2065" s="5">
        <v>0.27222222222222225</v>
      </c>
      <c r="Q2065" s="5">
        <v>2.2314822163919334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f t="shared" si="153"/>
        <v>6.4682415362387538</v>
      </c>
      <c r="Z2065" s="5">
        <v>1.5042148129648594E-2</v>
      </c>
      <c r="AA2065" s="5">
        <v>0</v>
      </c>
      <c r="AB2065" s="5">
        <f>VLOOKUP($E2065,Parametros!$B$3:$F$14,2,FALSE)</f>
        <v>11</v>
      </c>
      <c r="AC2065" s="5" t="str">
        <f>VLOOKUP($E2065,Parametros!$B$3:$F$14,4,FALSE)</f>
        <v>202211</v>
      </c>
      <c r="AD2065" s="5" t="str">
        <f>VLOOKUP($E2065,Parametros!$B$3:$F$14,5,FALSE)</f>
        <v>2022-11-01</v>
      </c>
      <c r="AE2065" s="5">
        <v>0</v>
      </c>
      <c r="AF2065" t="s">
        <v>456</v>
      </c>
      <c r="AG2065" t="s">
        <v>465</v>
      </c>
      <c r="AH2065" s="40">
        <f t="shared" si="154"/>
        <v>286.87121576002579</v>
      </c>
      <c r="AJ2065" t="str">
        <f t="shared" si="152"/>
        <v>INSERT INTO TABLA_PRESUPUESTO VALUES ('VSR','80140-C','14005080-18',2022,'Noviembre',6,'USD',648,353.012039,0,0,1.648504,0,1.29798,2.651515,0.272222,2.231482,0,0,0,0,0,0,0,6.468242,0.015042,0,11,'202211','2022-11-01');</v>
      </c>
    </row>
    <row r="2066" spans="1:36" x14ac:dyDescent="0.2">
      <c r="A2066" s="7" t="s">
        <v>117</v>
      </c>
      <c r="B2066" t="s">
        <v>404</v>
      </c>
      <c r="C2066" t="s">
        <v>124</v>
      </c>
      <c r="D2066">
        <v>2022</v>
      </c>
      <c r="E2066" t="s">
        <v>55</v>
      </c>
      <c r="F2066" s="5">
        <v>30</v>
      </c>
      <c r="G2066" t="s">
        <v>134</v>
      </c>
      <c r="H2066" s="5">
        <v>1230</v>
      </c>
      <c r="I2066" s="5">
        <v>440.01002548303541</v>
      </c>
      <c r="J2066" s="5">
        <v>0</v>
      </c>
      <c r="K2066" s="5">
        <v>0</v>
      </c>
      <c r="L2066" s="5">
        <v>8.2425196227362463</v>
      </c>
      <c r="M2066" s="5">
        <v>0</v>
      </c>
      <c r="N2066" s="5">
        <v>6.4898989898989896</v>
      </c>
      <c r="O2066" s="5">
        <v>13.257575757575758</v>
      </c>
      <c r="P2066" s="5">
        <v>1.3611111111111112</v>
      </c>
      <c r="Q2066" s="5">
        <v>4.2356838366698737</v>
      </c>
      <c r="R2066" s="5">
        <v>0</v>
      </c>
      <c r="S2066" s="5">
        <v>0</v>
      </c>
      <c r="T2066" s="5">
        <v>0</v>
      </c>
      <c r="U2066" s="5">
        <v>0</v>
      </c>
      <c r="V2066" s="5">
        <v>0</v>
      </c>
      <c r="W2066" s="5">
        <v>0</v>
      </c>
      <c r="X2066" s="5">
        <v>0</v>
      </c>
      <c r="Y2066" s="5">
        <f t="shared" si="153"/>
        <v>25.419480435903974</v>
      </c>
      <c r="Z2066" s="5">
        <v>7.5210740648242971E-2</v>
      </c>
      <c r="AA2066" s="5">
        <v>0</v>
      </c>
      <c r="AB2066" s="5">
        <f>VLOOKUP($E2066,Parametros!$B$3:$F$14,2,FALSE)</f>
        <v>11</v>
      </c>
      <c r="AC2066" s="5" t="str">
        <f>VLOOKUP($E2066,Parametros!$B$3:$F$14,4,FALSE)</f>
        <v>202211</v>
      </c>
      <c r="AD2066" s="5" t="str">
        <f>VLOOKUP($E2066,Parametros!$B$3:$F$14,5,FALSE)</f>
        <v>2022-11-01</v>
      </c>
      <c r="AE2066" s="5">
        <v>0</v>
      </c>
      <c r="AF2066" t="s">
        <v>456</v>
      </c>
      <c r="AG2066" t="s">
        <v>465</v>
      </c>
      <c r="AH2066" s="40">
        <f t="shared" si="154"/>
        <v>756.32797445832443</v>
      </c>
      <c r="AJ2066" t="str">
        <f t="shared" si="152"/>
        <v>INSERT INTO TABLA_PRESUPUESTO VALUES ('VSR','80140-C','14005050-21',2022,'Noviembre',30,'USD',1230,440.010025,0,0,8.24252,0,6.489899,13.257576,1.361111,4.235684,0,0,0,0,0,0,0,25.41948,0.075211,0,11,'202211','2022-11-01');</v>
      </c>
    </row>
    <row r="2067" spans="1:36" x14ac:dyDescent="0.2">
      <c r="A2067" s="7" t="s">
        <v>117</v>
      </c>
      <c r="B2067" t="s">
        <v>404</v>
      </c>
      <c r="C2067" t="s">
        <v>395</v>
      </c>
      <c r="D2067">
        <v>2022</v>
      </c>
      <c r="E2067" t="s">
        <v>55</v>
      </c>
      <c r="F2067" s="5">
        <v>30</v>
      </c>
      <c r="G2067" t="s">
        <v>134</v>
      </c>
      <c r="H2067" s="5">
        <v>1230</v>
      </c>
      <c r="I2067" s="5">
        <v>408.28975711869828</v>
      </c>
      <c r="J2067" s="5">
        <v>0</v>
      </c>
      <c r="K2067" s="5">
        <v>0</v>
      </c>
      <c r="L2067" s="5">
        <v>8.2425196227362463</v>
      </c>
      <c r="M2067" s="5">
        <v>0</v>
      </c>
      <c r="N2067" s="5">
        <v>6.4898989898989896</v>
      </c>
      <c r="O2067" s="5">
        <v>13.257575757575758</v>
      </c>
      <c r="P2067" s="5">
        <v>1.3611111111111112</v>
      </c>
      <c r="Q2067" s="5">
        <v>4.2356838366698737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f t="shared" si="153"/>
        <v>25.419480435903974</v>
      </c>
      <c r="Z2067" s="5">
        <v>7.5210740648242971E-2</v>
      </c>
      <c r="AA2067" s="5">
        <v>0</v>
      </c>
      <c r="AB2067" s="5">
        <f>VLOOKUP($E2067,Parametros!$B$3:$F$14,2,FALSE)</f>
        <v>11</v>
      </c>
      <c r="AC2067" s="5" t="str">
        <f>VLOOKUP($E2067,Parametros!$B$3:$F$14,4,FALSE)</f>
        <v>202211</v>
      </c>
      <c r="AD2067" s="5" t="str">
        <f>VLOOKUP($E2067,Parametros!$B$3:$F$14,5,FALSE)</f>
        <v>2022-11-01</v>
      </c>
      <c r="AE2067" s="5">
        <v>0</v>
      </c>
      <c r="AF2067" t="s">
        <v>456</v>
      </c>
      <c r="AG2067" t="s">
        <v>465</v>
      </c>
      <c r="AH2067" s="40">
        <f t="shared" si="154"/>
        <v>788.04824282266156</v>
      </c>
      <c r="AJ2067" t="str">
        <f t="shared" si="152"/>
        <v>INSERT INTO TABLA_PRESUPUESTO VALUES ('VSR','80140-C','14005054-21',2022,'Noviembre',30,'USD',1230,408.289757,0,0,8.24252,0,6.489899,13.257576,1.361111,4.235684,0,0,0,0,0,0,0,25.41948,0.075211,0,11,'202211','2022-11-01');</v>
      </c>
    </row>
    <row r="2068" spans="1:36" x14ac:dyDescent="0.2">
      <c r="A2068" s="7" t="s">
        <v>117</v>
      </c>
      <c r="B2068" t="s">
        <v>404</v>
      </c>
      <c r="C2068" t="s">
        <v>132</v>
      </c>
      <c r="D2068">
        <v>2022</v>
      </c>
      <c r="E2068" t="s">
        <v>55</v>
      </c>
      <c r="F2068" s="5">
        <v>30</v>
      </c>
      <c r="G2068" t="s">
        <v>134</v>
      </c>
      <c r="H2068" s="5">
        <v>1830</v>
      </c>
      <c r="I2068" s="5">
        <v>976.89713408115199</v>
      </c>
      <c r="J2068" s="5">
        <v>0</v>
      </c>
      <c r="K2068" s="5">
        <v>0</v>
      </c>
      <c r="L2068" s="5">
        <v>8.2425196227362463</v>
      </c>
      <c r="M2068" s="5">
        <v>0</v>
      </c>
      <c r="N2068" s="5">
        <v>6.4898989898989896</v>
      </c>
      <c r="O2068" s="5">
        <v>13.257575757575758</v>
      </c>
      <c r="P2068" s="5">
        <v>1.3611111111111112</v>
      </c>
      <c r="Q2068" s="5">
        <v>6.3018710740698118</v>
      </c>
      <c r="R2068" s="5">
        <v>0</v>
      </c>
      <c r="S2068" s="5">
        <v>0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f t="shared" si="153"/>
        <v>27.485667673303912</v>
      </c>
      <c r="Z2068" s="5">
        <v>7.5210740648242971E-2</v>
      </c>
      <c r="AA2068" s="5">
        <v>0</v>
      </c>
      <c r="AB2068" s="5">
        <f>VLOOKUP($E2068,Parametros!$B$3:$F$14,2,FALSE)</f>
        <v>11</v>
      </c>
      <c r="AC2068" s="5" t="str">
        <f>VLOOKUP($E2068,Parametros!$B$3:$F$14,4,FALSE)</f>
        <v>202211</v>
      </c>
      <c r="AD2068" s="5" t="str">
        <f>VLOOKUP($E2068,Parametros!$B$3:$F$14,5,FALSE)</f>
        <v>2022-11-01</v>
      </c>
      <c r="AE2068" s="5">
        <v>0</v>
      </c>
      <c r="AF2068" t="s">
        <v>456</v>
      </c>
      <c r="AG2068" t="s">
        <v>465</v>
      </c>
      <c r="AH2068" s="40">
        <f t="shared" si="154"/>
        <v>817.37467862280789</v>
      </c>
      <c r="AJ2068" t="str">
        <f t="shared" si="152"/>
        <v>INSERT INTO TABLA_PRESUPUESTO VALUES ('VSR','80140-C','14005075-18',2022,'Noviembre',30,'USD',1830,976.897134,0,0,8.24252,0,6.489899,13.257576,1.361111,6.301871,0,0,0,0,0,0,0,27.485668,0.075211,0,11,'202211','2022-11-01');</v>
      </c>
    </row>
    <row r="2069" spans="1:36" x14ac:dyDescent="0.2">
      <c r="A2069" s="7" t="s">
        <v>117</v>
      </c>
      <c r="B2069" t="s">
        <v>404</v>
      </c>
      <c r="C2069" t="s">
        <v>405</v>
      </c>
      <c r="D2069">
        <v>2022</v>
      </c>
      <c r="E2069" t="s">
        <v>55</v>
      </c>
      <c r="F2069" s="5">
        <v>6</v>
      </c>
      <c r="G2069" t="s">
        <v>134</v>
      </c>
      <c r="H2069" s="5">
        <v>366</v>
      </c>
      <c r="I2069" s="5">
        <v>148.162523380332</v>
      </c>
      <c r="J2069" s="5">
        <v>0</v>
      </c>
      <c r="K2069" s="5">
        <v>0</v>
      </c>
      <c r="L2069" s="5">
        <v>1.6485039245472493</v>
      </c>
      <c r="M2069" s="5">
        <v>0</v>
      </c>
      <c r="N2069" s="5">
        <v>1.297979797979798</v>
      </c>
      <c r="O2069" s="5">
        <v>2.6515151515151514</v>
      </c>
      <c r="P2069" s="5">
        <v>0.27222222222222225</v>
      </c>
      <c r="Q2069" s="5">
        <v>1.2603742148139623</v>
      </c>
      <c r="R2069" s="5">
        <v>0</v>
      </c>
      <c r="S2069" s="5">
        <v>0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f t="shared" si="153"/>
        <v>5.497133534660783</v>
      </c>
      <c r="Z2069" s="5">
        <v>1.5042148129648594E-2</v>
      </c>
      <c r="AA2069" s="5">
        <v>0</v>
      </c>
      <c r="AB2069" s="5">
        <f>VLOOKUP($E2069,Parametros!$B$3:$F$14,2,FALSE)</f>
        <v>11</v>
      </c>
      <c r="AC2069" s="5" t="str">
        <f>VLOOKUP($E2069,Parametros!$B$3:$F$14,4,FALSE)</f>
        <v>202211</v>
      </c>
      <c r="AD2069" s="5" t="str">
        <f>VLOOKUP($E2069,Parametros!$B$3:$F$14,5,FALSE)</f>
        <v>2022-11-01</v>
      </c>
      <c r="AE2069" s="5">
        <v>0</v>
      </c>
      <c r="AF2069" t="s">
        <v>456</v>
      </c>
      <c r="AG2069" t="s">
        <v>465</v>
      </c>
      <c r="AH2069" s="40">
        <f t="shared" si="154"/>
        <v>210.69183916045998</v>
      </c>
      <c r="AJ2069" t="str">
        <f t="shared" si="152"/>
        <v>INSERT INTO TABLA_PRESUPUESTO VALUES ('VSR','80140-C','14005077-18',2022,'Noviembre',6,'USD',366,148.162523,0,0,1.648504,0,1.29798,2.651515,0.272222,1.260374,0,0,0,0,0,0,0,5.497134,0.015042,0,11,'202211','2022-11-01');</v>
      </c>
    </row>
    <row r="2070" spans="1:36" x14ac:dyDescent="0.2">
      <c r="A2070" s="7" t="s">
        <v>117</v>
      </c>
      <c r="B2070" t="s">
        <v>107</v>
      </c>
      <c r="C2070" t="s">
        <v>118</v>
      </c>
      <c r="D2070">
        <v>2022</v>
      </c>
      <c r="E2070" t="s">
        <v>56</v>
      </c>
      <c r="F2070" s="5">
        <v>480</v>
      </c>
      <c r="G2070" t="s">
        <v>119</v>
      </c>
      <c r="H2070" s="5">
        <v>15412.666666666666</v>
      </c>
      <c r="I2070" s="5">
        <v>9006.831438750658</v>
      </c>
      <c r="J2070" s="5">
        <v>0</v>
      </c>
      <c r="K2070" s="5">
        <v>1800</v>
      </c>
      <c r="L2070" s="5">
        <v>119.88010314257826</v>
      </c>
      <c r="M2070" s="5">
        <v>0</v>
      </c>
      <c r="N2070" s="5">
        <v>0</v>
      </c>
      <c r="O2070" s="5">
        <v>0</v>
      </c>
      <c r="P2070" s="5">
        <v>0</v>
      </c>
      <c r="Q2070" s="5">
        <v>0</v>
      </c>
      <c r="R2070" s="5">
        <v>53.07575860161019</v>
      </c>
      <c r="S2070" s="5">
        <v>0</v>
      </c>
      <c r="T2070" s="5">
        <v>0</v>
      </c>
      <c r="U2070" s="5">
        <v>190</v>
      </c>
      <c r="V2070" s="5">
        <v>0</v>
      </c>
      <c r="W2070" s="5">
        <v>0</v>
      </c>
      <c r="X2070" s="5">
        <v>0</v>
      </c>
      <c r="Y2070" s="5">
        <f t="shared" si="153"/>
        <v>346.54332012286301</v>
      </c>
      <c r="Z2070" s="5">
        <v>0</v>
      </c>
      <c r="AA2070" s="5">
        <v>103.4675615212528</v>
      </c>
      <c r="AB2070" s="5">
        <f>VLOOKUP($E2070,Parametros!$B$3:$F$14,2,FALSE)</f>
        <v>12</v>
      </c>
      <c r="AC2070" s="5" t="str">
        <f>VLOOKUP($E2070,Parametros!$B$3:$F$14,4,FALSE)</f>
        <v>202212</v>
      </c>
      <c r="AD2070" s="5" t="str">
        <f>VLOOKUP($E2070,Parametros!$B$3:$F$14,5,FALSE)</f>
        <v>2022-12-01</v>
      </c>
      <c r="AE2070" s="5">
        <v>0</v>
      </c>
      <c r="AF2070" t="s">
        <v>407</v>
      </c>
      <c r="AG2070" t="s">
        <v>408</v>
      </c>
      <c r="AH2070" s="40">
        <f t="shared" si="154"/>
        <v>4139.4118046505664</v>
      </c>
      <c r="AJ2070" t="str">
        <f t="shared" si="152"/>
        <v>INSERT INTO TABLA_PRESUPUESTO VALUES ('VSR','96568970-C','14005058-20',2022,'Diciembre',480,'CLP',15412.666667,9006.831439,0,1800,119.880103,0,0,0,0,0,53.075759,0,0,190,0,0,0,346.54332,0,103.467562,12,'202212','2022-12-01');</v>
      </c>
    </row>
    <row r="2071" spans="1:36" x14ac:dyDescent="0.2">
      <c r="A2071" s="7" t="s">
        <v>117</v>
      </c>
      <c r="B2071" t="s">
        <v>107</v>
      </c>
      <c r="C2071" t="s">
        <v>120</v>
      </c>
      <c r="D2071">
        <v>2022</v>
      </c>
      <c r="E2071" t="s">
        <v>56</v>
      </c>
      <c r="F2071" s="5">
        <v>320</v>
      </c>
      <c r="G2071" t="s">
        <v>119</v>
      </c>
      <c r="H2071" s="5">
        <v>10275.111111111111</v>
      </c>
      <c r="I2071" s="5">
        <v>6324.4574265734736</v>
      </c>
      <c r="J2071" s="5">
        <v>0</v>
      </c>
      <c r="K2071" s="5">
        <v>1200</v>
      </c>
      <c r="L2071" s="5">
        <v>79.920068761718838</v>
      </c>
      <c r="M2071" s="5">
        <v>0</v>
      </c>
      <c r="N2071" s="5">
        <v>0</v>
      </c>
      <c r="O2071" s="5">
        <v>0</v>
      </c>
      <c r="P2071" s="5">
        <v>0</v>
      </c>
      <c r="Q2071" s="5">
        <v>0</v>
      </c>
      <c r="R2071" s="5">
        <v>35.383839067740126</v>
      </c>
      <c r="S2071" s="5">
        <v>0</v>
      </c>
      <c r="T2071" s="5">
        <v>0</v>
      </c>
      <c r="U2071" s="5">
        <v>126.66666666666666</v>
      </c>
      <c r="V2071" s="5">
        <v>0</v>
      </c>
      <c r="W2071" s="5">
        <v>0</v>
      </c>
      <c r="X2071" s="5">
        <v>0</v>
      </c>
      <c r="Y2071" s="5">
        <f t="shared" si="153"/>
        <v>231.02888008190865</v>
      </c>
      <c r="Z2071" s="5">
        <v>0</v>
      </c>
      <c r="AA2071" s="5">
        <v>68.97837434750187</v>
      </c>
      <c r="AB2071" s="5">
        <f>VLOOKUP($E2071,Parametros!$B$3:$F$14,2,FALSE)</f>
        <v>12</v>
      </c>
      <c r="AC2071" s="5" t="str">
        <f>VLOOKUP($E2071,Parametros!$B$3:$F$14,4,FALSE)</f>
        <v>202212</v>
      </c>
      <c r="AD2071" s="5" t="str">
        <f>VLOOKUP($E2071,Parametros!$B$3:$F$14,5,FALSE)</f>
        <v>2022-12-01</v>
      </c>
      <c r="AE2071" s="5">
        <v>0</v>
      </c>
      <c r="AF2071" t="s">
        <v>407</v>
      </c>
      <c r="AG2071" t="s">
        <v>408</v>
      </c>
      <c r="AH2071" s="40">
        <f t="shared" si="154"/>
        <v>2439.7047356940102</v>
      </c>
      <c r="AJ2071" t="str">
        <f t="shared" si="152"/>
        <v>INSERT INTO TABLA_PRESUPUESTO VALUES ('VSR','96568970-C','14005057-20',2022,'Diciembre',320,'CLP',10275.111111,6324.457427,0,1200,79.920069,0,0,0,0,0,35.383839,0,0,126.666667,0,0,0,231.02888,0,68.978374,12,'202212','2022-12-01');</v>
      </c>
    </row>
    <row r="2072" spans="1:36" x14ac:dyDescent="0.2">
      <c r="A2072" s="7" t="s">
        <v>117</v>
      </c>
      <c r="B2072" t="s">
        <v>107</v>
      </c>
      <c r="C2072" t="s">
        <v>121</v>
      </c>
      <c r="D2072">
        <v>2022</v>
      </c>
      <c r="E2072" t="s">
        <v>56</v>
      </c>
      <c r="F2072" s="5">
        <v>340</v>
      </c>
      <c r="G2072" t="s">
        <v>119</v>
      </c>
      <c r="H2072" s="5">
        <v>10917.305555555555</v>
      </c>
      <c r="I2072" s="5">
        <v>6774.0042573120099</v>
      </c>
      <c r="J2072" s="5">
        <v>0</v>
      </c>
      <c r="K2072" s="5">
        <v>1275</v>
      </c>
      <c r="L2072" s="5">
        <v>84.915073059326275</v>
      </c>
      <c r="M2072" s="5">
        <v>0</v>
      </c>
      <c r="N2072" s="5">
        <v>0</v>
      </c>
      <c r="O2072" s="5">
        <v>0</v>
      </c>
      <c r="P2072" s="5">
        <v>0</v>
      </c>
      <c r="Q2072" s="5">
        <v>0</v>
      </c>
      <c r="R2072" s="5">
        <v>37.595329009473879</v>
      </c>
      <c r="S2072" s="5">
        <v>0</v>
      </c>
      <c r="T2072" s="5">
        <v>0</v>
      </c>
      <c r="U2072" s="5">
        <v>134.58333333333331</v>
      </c>
      <c r="V2072" s="5">
        <v>0</v>
      </c>
      <c r="W2072" s="5">
        <v>0</v>
      </c>
      <c r="X2072" s="5">
        <v>0</v>
      </c>
      <c r="Y2072" s="5">
        <f t="shared" si="153"/>
        <v>245.46818508702793</v>
      </c>
      <c r="Z2072" s="5">
        <v>0</v>
      </c>
      <c r="AA2072" s="5">
        <v>73.289522744220733</v>
      </c>
      <c r="AB2072" s="5">
        <f>VLOOKUP($E2072,Parametros!$B$3:$F$14,2,FALSE)</f>
        <v>12</v>
      </c>
      <c r="AC2072" s="5" t="str">
        <f>VLOOKUP($E2072,Parametros!$B$3:$F$14,4,FALSE)</f>
        <v>202212</v>
      </c>
      <c r="AD2072" s="5" t="str">
        <f>VLOOKUP($E2072,Parametros!$B$3:$F$14,5,FALSE)</f>
        <v>2022-12-01</v>
      </c>
      <c r="AE2072" s="5">
        <v>0</v>
      </c>
      <c r="AF2072" t="s">
        <v>407</v>
      </c>
      <c r="AG2072" t="s">
        <v>408</v>
      </c>
      <c r="AH2072" s="40">
        <f t="shared" si="154"/>
        <v>2537.9180400971904</v>
      </c>
      <c r="AJ2072" t="str">
        <f t="shared" si="152"/>
        <v>INSERT INTO TABLA_PRESUPUESTO VALUES ('VSR','96568970-C','14005059-20',2022,'Diciembre',340,'CLP',10917.305556,6774.004257,0,1275,84.915073,0,0,0,0,0,37.595329,0,0,134.583333,0,0,0,245.468185,0,73.289523,12,'202212','2022-12-01');</v>
      </c>
    </row>
    <row r="2073" spans="1:36" x14ac:dyDescent="0.2">
      <c r="A2073" s="7" t="s">
        <v>117</v>
      </c>
      <c r="B2073" t="s">
        <v>107</v>
      </c>
      <c r="C2073" t="s">
        <v>122</v>
      </c>
      <c r="D2073">
        <v>2022</v>
      </c>
      <c r="E2073" t="s">
        <v>56</v>
      </c>
      <c r="F2073" s="5">
        <v>20</v>
      </c>
      <c r="G2073" t="s">
        <v>119</v>
      </c>
      <c r="H2073" s="5">
        <v>1775</v>
      </c>
      <c r="I2073" s="5">
        <v>1197.9080036416117</v>
      </c>
      <c r="J2073" s="5">
        <v>0</v>
      </c>
      <c r="K2073" s="5">
        <v>177.5</v>
      </c>
      <c r="L2073" s="5">
        <v>4.9950042976074274</v>
      </c>
      <c r="M2073" s="5">
        <v>0</v>
      </c>
      <c r="N2073" s="5">
        <v>0</v>
      </c>
      <c r="O2073" s="5">
        <v>0</v>
      </c>
      <c r="P2073" s="5">
        <v>0</v>
      </c>
      <c r="Q2073" s="5">
        <v>0</v>
      </c>
      <c r="R2073" s="5">
        <v>6.1124705773081507</v>
      </c>
      <c r="S2073" s="5">
        <v>0</v>
      </c>
      <c r="T2073" s="5">
        <v>0</v>
      </c>
      <c r="U2073" s="5">
        <v>7.9166666666666661</v>
      </c>
      <c r="V2073" s="5">
        <v>0</v>
      </c>
      <c r="W2073" s="5">
        <v>0</v>
      </c>
      <c r="X2073" s="5">
        <v>0</v>
      </c>
      <c r="Y2073" s="5">
        <f t="shared" si="153"/>
        <v>18.340285640693683</v>
      </c>
      <c r="Z2073" s="5">
        <v>0</v>
      </c>
      <c r="AA2073" s="5">
        <v>4.3111483967188668</v>
      </c>
      <c r="AB2073" s="5">
        <f>VLOOKUP($E2073,Parametros!$B$3:$F$14,2,FALSE)</f>
        <v>12</v>
      </c>
      <c r="AC2073" s="5" t="str">
        <f>VLOOKUP($E2073,Parametros!$B$3:$F$14,4,FALSE)</f>
        <v>202212</v>
      </c>
      <c r="AD2073" s="5" t="str">
        <f>VLOOKUP($E2073,Parametros!$B$3:$F$14,5,FALSE)</f>
        <v>2022-12-01</v>
      </c>
      <c r="AE2073" s="5">
        <v>0</v>
      </c>
      <c r="AF2073" t="s">
        <v>407</v>
      </c>
      <c r="AG2073" t="s">
        <v>408</v>
      </c>
      <c r="AH2073" s="40">
        <f t="shared" si="154"/>
        <v>376.25670642008708</v>
      </c>
      <c r="AJ2073" t="str">
        <f t="shared" si="152"/>
        <v>INSERT INTO TABLA_PRESUPUESTO VALUES ('VSR','96568970-C','14005080-18',2022,'Diciembre',20,'CLP',1775,1197.908004,0,177.5,4.995004,0,0,0,0,0,6.112471,0,0,7.916667,0,0,0,18.340286,0,4.311148,12,'202212','2022-12-01');</v>
      </c>
    </row>
    <row r="2074" spans="1:36" x14ac:dyDescent="0.2">
      <c r="A2074" s="7" t="s">
        <v>117</v>
      </c>
      <c r="B2074" t="s">
        <v>107</v>
      </c>
      <c r="C2074" t="s">
        <v>123</v>
      </c>
      <c r="D2074">
        <v>2022</v>
      </c>
      <c r="E2074" t="s">
        <v>56</v>
      </c>
      <c r="F2074" s="5">
        <v>3200</v>
      </c>
      <c r="G2074" t="s">
        <v>119</v>
      </c>
      <c r="H2074" s="5">
        <v>74737.777777777781</v>
      </c>
      <c r="I2074" s="5">
        <v>54259.756522465977</v>
      </c>
      <c r="J2074" s="5">
        <v>0</v>
      </c>
      <c r="K2074" s="5">
        <v>4000</v>
      </c>
      <c r="L2074" s="5">
        <v>799.20068761718846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5">
        <v>257.37040432679527</v>
      </c>
      <c r="S2074" s="5">
        <v>0</v>
      </c>
      <c r="T2074" s="5">
        <v>0</v>
      </c>
      <c r="U2074" s="5">
        <v>1266.6666666666665</v>
      </c>
      <c r="V2074" s="5">
        <v>0</v>
      </c>
      <c r="W2074" s="5">
        <v>0</v>
      </c>
      <c r="X2074" s="5">
        <v>0</v>
      </c>
      <c r="Y2074" s="5">
        <f t="shared" si="153"/>
        <v>2213.8208144684804</v>
      </c>
      <c r="Z2074" s="5">
        <v>0</v>
      </c>
      <c r="AA2074" s="5">
        <v>689.78374347501858</v>
      </c>
      <c r="AB2074" s="5">
        <f>VLOOKUP($E2074,Parametros!$B$3:$F$14,2,FALSE)</f>
        <v>12</v>
      </c>
      <c r="AC2074" s="5" t="str">
        <f>VLOOKUP($E2074,Parametros!$B$3:$F$14,4,FALSE)</f>
        <v>202212</v>
      </c>
      <c r="AD2074" s="5" t="str">
        <f>VLOOKUP($E2074,Parametros!$B$3:$F$14,5,FALSE)</f>
        <v>2022-12-01</v>
      </c>
      <c r="AE2074" s="5">
        <v>0</v>
      </c>
      <c r="AF2074" t="s">
        <v>407</v>
      </c>
      <c r="AG2074" t="s">
        <v>408</v>
      </c>
      <c r="AH2074" s="40">
        <f t="shared" si="154"/>
        <v>13464.99975322614</v>
      </c>
      <c r="AJ2074" t="str">
        <f t="shared" si="152"/>
        <v>INSERT INTO TABLA_PRESUPUESTO VALUES ('VSR','96568970-C','14005051-20',2022,'Diciembre',3200,'CLP',74737.777778,54259.756522,0,4000,799.200688,0,0,0,0,0,257.370404,0,0,1266.666667,0,0,0,2213.820814,0,689.783743,12,'202212','2022-12-01');</v>
      </c>
    </row>
    <row r="2075" spans="1:36" x14ac:dyDescent="0.2">
      <c r="A2075" s="7" t="s">
        <v>117</v>
      </c>
      <c r="B2075" t="s">
        <v>107</v>
      </c>
      <c r="C2075" t="s">
        <v>124</v>
      </c>
      <c r="D2075">
        <v>2022</v>
      </c>
      <c r="E2075" t="s">
        <v>56</v>
      </c>
      <c r="F2075" s="5">
        <v>2880</v>
      </c>
      <c r="G2075" t="s">
        <v>119</v>
      </c>
      <c r="H2075" s="5">
        <v>67264</v>
      </c>
      <c r="I2075" s="5">
        <v>42240.962446371392</v>
      </c>
      <c r="J2075" s="5">
        <v>0</v>
      </c>
      <c r="K2075" s="5">
        <v>3600</v>
      </c>
      <c r="L2075" s="5">
        <v>719.28061885546958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5">
        <v>231.63336389411575</v>
      </c>
      <c r="S2075" s="5">
        <v>0</v>
      </c>
      <c r="T2075" s="5">
        <v>0</v>
      </c>
      <c r="U2075" s="5">
        <v>1140</v>
      </c>
      <c r="V2075" s="5">
        <v>0</v>
      </c>
      <c r="W2075" s="5">
        <v>0</v>
      </c>
      <c r="X2075" s="5">
        <v>0</v>
      </c>
      <c r="Y2075" s="5">
        <f t="shared" si="153"/>
        <v>1992.4387330216325</v>
      </c>
      <c r="Z2075" s="5">
        <v>0</v>
      </c>
      <c r="AA2075" s="5">
        <v>620.80536912751677</v>
      </c>
      <c r="AB2075" s="5">
        <f>VLOOKUP($E2075,Parametros!$B$3:$F$14,2,FALSE)</f>
        <v>12</v>
      </c>
      <c r="AC2075" s="5" t="str">
        <f>VLOOKUP($E2075,Parametros!$B$3:$F$14,4,FALSE)</f>
        <v>202212</v>
      </c>
      <c r="AD2075" s="5" t="str">
        <f>VLOOKUP($E2075,Parametros!$B$3:$F$14,5,FALSE)</f>
        <v>2022-12-01</v>
      </c>
      <c r="AE2075" s="5">
        <v>0</v>
      </c>
      <c r="AF2075" t="s">
        <v>407</v>
      </c>
      <c r="AG2075" t="s">
        <v>408</v>
      </c>
      <c r="AH2075" s="40">
        <f t="shared" si="154"/>
        <v>18711.31820175151</v>
      </c>
      <c r="AJ2075" t="str">
        <f t="shared" si="152"/>
        <v>INSERT INTO TABLA_PRESUPUESTO VALUES ('VSR','96568970-C','14005050-21',2022,'Diciembre',2880,'CLP',67264,42240.962446,0,3600,719.280619,0,0,0,0,0,231.633364,0,0,1140,0,0,0,1992.438733,0,620.805369,12,'202212','2022-12-01');</v>
      </c>
    </row>
    <row r="2076" spans="1:36" x14ac:dyDescent="0.2">
      <c r="A2076" s="7" t="s">
        <v>117</v>
      </c>
      <c r="B2076" t="s">
        <v>107</v>
      </c>
      <c r="C2076" t="s">
        <v>125</v>
      </c>
      <c r="D2076">
        <v>2022</v>
      </c>
      <c r="E2076" t="s">
        <v>56</v>
      </c>
      <c r="F2076" s="5">
        <v>2800</v>
      </c>
      <c r="G2076" t="s">
        <v>119</v>
      </c>
      <c r="H2076" s="5">
        <v>65395.555555555555</v>
      </c>
      <c r="I2076" s="5">
        <v>42690.67952287064</v>
      </c>
      <c r="J2076" s="5">
        <v>0</v>
      </c>
      <c r="K2076" s="5">
        <v>3500</v>
      </c>
      <c r="L2076" s="5">
        <v>699.30060166503984</v>
      </c>
      <c r="M2076" s="5">
        <v>0</v>
      </c>
      <c r="N2076" s="5">
        <v>0</v>
      </c>
      <c r="O2076" s="5">
        <v>0</v>
      </c>
      <c r="P2076" s="5">
        <v>0</v>
      </c>
      <c r="Q2076" s="5">
        <v>0</v>
      </c>
      <c r="R2076" s="5">
        <v>225.19910378594585</v>
      </c>
      <c r="S2076" s="5">
        <v>0</v>
      </c>
      <c r="T2076" s="5">
        <v>0</v>
      </c>
      <c r="U2076" s="5">
        <v>1108.3333333333333</v>
      </c>
      <c r="V2076" s="5">
        <v>0</v>
      </c>
      <c r="W2076" s="5">
        <v>0</v>
      </c>
      <c r="X2076" s="5">
        <v>0</v>
      </c>
      <c r="Y2076" s="5">
        <f t="shared" si="153"/>
        <v>1937.0932126599205</v>
      </c>
      <c r="Z2076" s="5">
        <v>0</v>
      </c>
      <c r="AA2076" s="5">
        <v>603.56077554064132</v>
      </c>
      <c r="AB2076" s="5">
        <f>VLOOKUP($E2076,Parametros!$B$3:$F$14,2,FALSE)</f>
        <v>12</v>
      </c>
      <c r="AC2076" s="5" t="str">
        <f>VLOOKUP($E2076,Parametros!$B$3:$F$14,4,FALSE)</f>
        <v>202212</v>
      </c>
      <c r="AD2076" s="5" t="str">
        <f>VLOOKUP($E2076,Parametros!$B$3:$F$14,5,FALSE)</f>
        <v>2022-12-01</v>
      </c>
      <c r="AE2076" s="5">
        <v>0</v>
      </c>
      <c r="AF2076" t="s">
        <v>407</v>
      </c>
      <c r="AG2076" t="s">
        <v>408</v>
      </c>
      <c r="AH2076" s="40">
        <f t="shared" si="154"/>
        <v>16568.48221835995</v>
      </c>
      <c r="AJ2076" t="str">
        <f t="shared" si="152"/>
        <v>INSERT INTO TABLA_PRESUPUESTO VALUES ('VSR','96568970-C','14005052-21',2022,'Diciembre',2800,'CLP',65395.555556,42690.679523,0,3500,699.300602,0,0,0,0,0,225.199104,0,0,1108.333333,0,0,0,1937.093213,0,603.560776,12,'202212','2022-12-01');</v>
      </c>
    </row>
    <row r="2077" spans="1:36" x14ac:dyDescent="0.2">
      <c r="A2077" s="7" t="s">
        <v>117</v>
      </c>
      <c r="B2077" t="s">
        <v>107</v>
      </c>
      <c r="C2077" t="s">
        <v>126</v>
      </c>
      <c r="D2077">
        <v>2022</v>
      </c>
      <c r="E2077" t="s">
        <v>56</v>
      </c>
      <c r="F2077" s="5">
        <v>480</v>
      </c>
      <c r="G2077" t="s">
        <v>119</v>
      </c>
      <c r="H2077" s="5">
        <v>11210.666666666666</v>
      </c>
      <c r="I2077" s="5">
        <v>6532.6361138991724</v>
      </c>
      <c r="J2077" s="5">
        <v>0</v>
      </c>
      <c r="K2077" s="5">
        <v>600</v>
      </c>
      <c r="L2077" s="5">
        <v>119.88010314257826</v>
      </c>
      <c r="M2077" s="5">
        <v>0</v>
      </c>
      <c r="N2077" s="5">
        <v>0</v>
      </c>
      <c r="O2077" s="5">
        <v>0</v>
      </c>
      <c r="P2077" s="5">
        <v>0</v>
      </c>
      <c r="Q2077" s="5">
        <v>0</v>
      </c>
      <c r="R2077" s="5">
        <v>38.605560649019289</v>
      </c>
      <c r="S2077" s="5">
        <v>0</v>
      </c>
      <c r="T2077" s="5">
        <v>0</v>
      </c>
      <c r="U2077" s="5">
        <v>190</v>
      </c>
      <c r="V2077" s="5">
        <v>0</v>
      </c>
      <c r="W2077" s="5">
        <v>0</v>
      </c>
      <c r="X2077" s="5">
        <v>0</v>
      </c>
      <c r="Y2077" s="5">
        <f t="shared" si="153"/>
        <v>332.07312217027214</v>
      </c>
      <c r="Z2077" s="5">
        <v>0</v>
      </c>
      <c r="AA2077" s="5">
        <v>103.4675615212528</v>
      </c>
      <c r="AB2077" s="5">
        <f>VLOOKUP($E2077,Parametros!$B$3:$F$14,2,FALSE)</f>
        <v>12</v>
      </c>
      <c r="AC2077" s="5" t="str">
        <f>VLOOKUP($E2077,Parametros!$B$3:$F$14,4,FALSE)</f>
        <v>202212</v>
      </c>
      <c r="AD2077" s="5" t="str">
        <f>VLOOKUP($E2077,Parametros!$B$3:$F$14,5,FALSE)</f>
        <v>2022-12-01</v>
      </c>
      <c r="AE2077" s="5">
        <v>0</v>
      </c>
      <c r="AF2077" t="s">
        <v>407</v>
      </c>
      <c r="AG2077" t="s">
        <v>408</v>
      </c>
      <c r="AH2077" s="40">
        <f t="shared" si="154"/>
        <v>3626.0773274546436</v>
      </c>
      <c r="AJ2077" t="str">
        <f t="shared" si="152"/>
        <v>INSERT INTO TABLA_PRESUPUESTO VALUES ('VSR','96568970-C','14005054-20',2022,'Diciembre',480,'CLP',11210.666667,6532.636114,0,600,119.880103,0,0,0,0,0,38.605561,0,0,190,0,0,0,332.073122,0,103.467562,12,'202212','2022-12-01');</v>
      </c>
    </row>
    <row r="2078" spans="1:36" x14ac:dyDescent="0.2">
      <c r="A2078" s="7" t="s">
        <v>117</v>
      </c>
      <c r="B2078" t="s">
        <v>107</v>
      </c>
      <c r="C2078" t="s">
        <v>127</v>
      </c>
      <c r="D2078">
        <v>2022</v>
      </c>
      <c r="E2078" t="s">
        <v>56</v>
      </c>
      <c r="F2078" s="5">
        <v>280</v>
      </c>
      <c r="G2078" t="s">
        <v>119</v>
      </c>
      <c r="H2078" s="5">
        <v>6539.5555555555557</v>
      </c>
      <c r="I2078" s="5">
        <v>4343.9954185367778</v>
      </c>
      <c r="J2078" s="5">
        <v>0</v>
      </c>
      <c r="K2078" s="5">
        <v>350</v>
      </c>
      <c r="L2078" s="5">
        <v>69.930060166503992</v>
      </c>
      <c r="M2078" s="5">
        <v>0</v>
      </c>
      <c r="N2078" s="5">
        <v>0</v>
      </c>
      <c r="O2078" s="5">
        <v>0</v>
      </c>
      <c r="P2078" s="5">
        <v>0</v>
      </c>
      <c r="Q2078" s="5">
        <v>0</v>
      </c>
      <c r="R2078" s="5">
        <v>22.519910378594588</v>
      </c>
      <c r="S2078" s="5">
        <v>0</v>
      </c>
      <c r="T2078" s="5">
        <v>0</v>
      </c>
      <c r="U2078" s="5">
        <v>110.83333333333333</v>
      </c>
      <c r="V2078" s="5">
        <v>0</v>
      </c>
      <c r="W2078" s="5">
        <v>0</v>
      </c>
      <c r="X2078" s="5">
        <v>0</v>
      </c>
      <c r="Y2078" s="5">
        <f t="shared" si="153"/>
        <v>193.70932126599206</v>
      </c>
      <c r="Z2078" s="5">
        <v>0</v>
      </c>
      <c r="AA2078" s="5">
        <v>60.356077554064129</v>
      </c>
      <c r="AB2078" s="5">
        <f>VLOOKUP($E2078,Parametros!$B$3:$F$14,2,FALSE)</f>
        <v>12</v>
      </c>
      <c r="AC2078" s="5" t="str">
        <f>VLOOKUP($E2078,Parametros!$B$3:$F$14,4,FALSE)</f>
        <v>202212</v>
      </c>
      <c r="AD2078" s="5" t="str">
        <f>VLOOKUP($E2078,Parametros!$B$3:$F$14,5,FALSE)</f>
        <v>2022-12-01</v>
      </c>
      <c r="AE2078" s="5">
        <v>0</v>
      </c>
      <c r="AF2078" t="s">
        <v>407</v>
      </c>
      <c r="AG2078" t="s">
        <v>408</v>
      </c>
      <c r="AH2078" s="40">
        <f t="shared" si="154"/>
        <v>1581.9207555862827</v>
      </c>
      <c r="AJ2078" t="str">
        <f t="shared" si="152"/>
        <v>INSERT INTO TABLA_PRESUPUESTO VALUES ('VSR','96568970-C','14004702-19',2022,'Diciembre',280,'CLP',6539.555556,4343.995419,0,350,69.93006,0,0,0,0,0,22.51991,0,0,110.833333,0,0,0,193.709321,0,60.356078,12,'202212','2022-12-01');</v>
      </c>
    </row>
    <row r="2079" spans="1:36" x14ac:dyDescent="0.2">
      <c r="A2079" s="7" t="s">
        <v>117</v>
      </c>
      <c r="B2079" t="s">
        <v>107</v>
      </c>
      <c r="C2079" t="s">
        <v>128</v>
      </c>
      <c r="D2079">
        <v>2022</v>
      </c>
      <c r="E2079" t="s">
        <v>56</v>
      </c>
      <c r="F2079" s="5">
        <v>560</v>
      </c>
      <c r="G2079" t="s">
        <v>119</v>
      </c>
      <c r="H2079" s="5">
        <v>13079.111111111111</v>
      </c>
      <c r="I2079" s="5">
        <v>8025.7744429242484</v>
      </c>
      <c r="J2079" s="5">
        <v>0</v>
      </c>
      <c r="K2079" s="5">
        <v>700</v>
      </c>
      <c r="L2079" s="5">
        <v>139.86012033300798</v>
      </c>
      <c r="M2079" s="5">
        <v>0</v>
      </c>
      <c r="N2079" s="5">
        <v>0</v>
      </c>
      <c r="O2079" s="5">
        <v>0</v>
      </c>
      <c r="P2079" s="5">
        <v>0</v>
      </c>
      <c r="Q2079" s="5">
        <v>0</v>
      </c>
      <c r="R2079" s="5">
        <v>45.039820757189176</v>
      </c>
      <c r="S2079" s="5">
        <v>0</v>
      </c>
      <c r="T2079" s="5">
        <v>0</v>
      </c>
      <c r="U2079" s="5">
        <v>221.66666666666666</v>
      </c>
      <c r="V2079" s="5">
        <v>0</v>
      </c>
      <c r="W2079" s="5">
        <v>0</v>
      </c>
      <c r="X2079" s="5">
        <v>0</v>
      </c>
      <c r="Y2079" s="5">
        <f t="shared" si="153"/>
        <v>387.41864253198412</v>
      </c>
      <c r="Z2079" s="5">
        <v>0</v>
      </c>
      <c r="AA2079" s="5">
        <v>120.71215510812826</v>
      </c>
      <c r="AB2079" s="5">
        <f>VLOOKUP($E2079,Parametros!$B$3:$F$14,2,FALSE)</f>
        <v>12</v>
      </c>
      <c r="AC2079" s="5" t="str">
        <f>VLOOKUP($E2079,Parametros!$B$3:$F$14,4,FALSE)</f>
        <v>202212</v>
      </c>
      <c r="AD2079" s="5" t="str">
        <f>VLOOKUP($E2079,Parametros!$B$3:$F$14,5,FALSE)</f>
        <v>2022-12-01</v>
      </c>
      <c r="AE2079" s="5">
        <v>0</v>
      </c>
      <c r="AF2079" t="s">
        <v>407</v>
      </c>
      <c r="AG2079" t="s">
        <v>408</v>
      </c>
      <c r="AH2079" s="40">
        <f t="shared" si="154"/>
        <v>3826.0579053218726</v>
      </c>
      <c r="AJ2079" t="str">
        <f t="shared" si="152"/>
        <v>INSERT INTO TABLA_PRESUPUESTO VALUES ('VSR','96568970-C','14005055-20',2022,'Diciembre',560,'CLP',13079.111111,8025.774443,0,700,139.86012,0,0,0,0,0,45.039821,0,0,221.666667,0,0,0,387.418643,0,120.712155,12,'202212','2022-12-01');</v>
      </c>
    </row>
    <row r="2080" spans="1:36" x14ac:dyDescent="0.2">
      <c r="A2080" s="7" t="s">
        <v>117</v>
      </c>
      <c r="B2080" t="s">
        <v>107</v>
      </c>
      <c r="C2080" t="s">
        <v>129</v>
      </c>
      <c r="D2080">
        <v>2022</v>
      </c>
      <c r="E2080" t="s">
        <v>56</v>
      </c>
      <c r="F2080" s="5">
        <v>200</v>
      </c>
      <c r="G2080" t="s">
        <v>119</v>
      </c>
      <c r="H2080" s="5">
        <v>4671.1111111111113</v>
      </c>
      <c r="I2080" s="5">
        <v>2901.949648261429</v>
      </c>
      <c r="J2080" s="5">
        <v>0</v>
      </c>
      <c r="K2080" s="5">
        <v>250</v>
      </c>
      <c r="L2080" s="5">
        <v>49.950042976074279</v>
      </c>
      <c r="M2080" s="5">
        <v>0</v>
      </c>
      <c r="N2080" s="5">
        <v>0</v>
      </c>
      <c r="O2080" s="5">
        <v>0</v>
      </c>
      <c r="P2080" s="5">
        <v>0</v>
      </c>
      <c r="Q2080" s="5">
        <v>0</v>
      </c>
      <c r="R2080" s="5">
        <v>16.085650270424704</v>
      </c>
      <c r="S2080" s="5">
        <v>0</v>
      </c>
      <c r="T2080" s="5">
        <v>0</v>
      </c>
      <c r="U2080" s="5">
        <v>79.166666666666657</v>
      </c>
      <c r="V2080" s="5">
        <v>0</v>
      </c>
      <c r="W2080" s="5">
        <v>0</v>
      </c>
      <c r="X2080" s="5">
        <v>0</v>
      </c>
      <c r="Y2080" s="5">
        <f t="shared" si="153"/>
        <v>138.36380090428003</v>
      </c>
      <c r="Z2080" s="5">
        <v>0</v>
      </c>
      <c r="AA2080" s="5">
        <v>43.111483967188661</v>
      </c>
      <c r="AB2080" s="5">
        <f>VLOOKUP($E2080,Parametros!$B$3:$F$14,2,FALSE)</f>
        <v>12</v>
      </c>
      <c r="AC2080" s="5" t="str">
        <f>VLOOKUP($E2080,Parametros!$B$3:$F$14,4,FALSE)</f>
        <v>202212</v>
      </c>
      <c r="AD2080" s="5" t="str">
        <f>VLOOKUP($E2080,Parametros!$B$3:$F$14,5,FALSE)</f>
        <v>2022-12-01</v>
      </c>
      <c r="AE2080" s="5">
        <v>0</v>
      </c>
      <c r="AF2080" t="s">
        <v>407</v>
      </c>
      <c r="AG2080" t="s">
        <v>408</v>
      </c>
      <c r="AH2080" s="40">
        <f t="shared" si="154"/>
        <v>1330.8476189693283</v>
      </c>
      <c r="AJ2080" t="str">
        <f t="shared" si="152"/>
        <v>INSERT INTO TABLA_PRESUPUESTO VALUES ('VSR','96568970-C','14005123-21',2022,'Diciembre',200,'CLP',4671.111111,2901.949648,0,250,49.950043,0,0,0,0,0,16.08565,0,0,79.166667,0,0,0,138.363801,0,43.111484,12,'202212','2022-12-01');</v>
      </c>
    </row>
    <row r="2081" spans="1:36" x14ac:dyDescent="0.2">
      <c r="A2081" s="7" t="s">
        <v>117</v>
      </c>
      <c r="B2081" t="s">
        <v>107</v>
      </c>
      <c r="C2081" t="s">
        <v>130</v>
      </c>
      <c r="D2081">
        <v>2022</v>
      </c>
      <c r="E2081" t="s">
        <v>56</v>
      </c>
      <c r="F2081" s="5">
        <v>120</v>
      </c>
      <c r="G2081" t="s">
        <v>119</v>
      </c>
      <c r="H2081" s="5">
        <v>6672.166666666667</v>
      </c>
      <c r="I2081" s="5">
        <v>3529.5263354514545</v>
      </c>
      <c r="J2081" s="5">
        <v>0</v>
      </c>
      <c r="K2081" s="5">
        <v>666.66666666666663</v>
      </c>
      <c r="L2081" s="5">
        <v>29.970025785644566</v>
      </c>
      <c r="M2081" s="5">
        <v>0</v>
      </c>
      <c r="N2081" s="5">
        <v>0</v>
      </c>
      <c r="O2081" s="5">
        <v>0</v>
      </c>
      <c r="P2081" s="5">
        <v>0</v>
      </c>
      <c r="Q2081" s="5">
        <v>0</v>
      </c>
      <c r="R2081" s="5">
        <v>22.976576020786592</v>
      </c>
      <c r="S2081" s="5">
        <v>0</v>
      </c>
      <c r="T2081" s="5">
        <v>0</v>
      </c>
      <c r="U2081" s="5">
        <v>47.5</v>
      </c>
      <c r="V2081" s="5">
        <v>0</v>
      </c>
      <c r="W2081" s="5">
        <v>0</v>
      </c>
      <c r="X2081" s="5">
        <v>0</v>
      </c>
      <c r="Y2081" s="5">
        <f t="shared" si="153"/>
        <v>96.343466401099803</v>
      </c>
      <c r="Z2081" s="5">
        <v>0</v>
      </c>
      <c r="AA2081" s="5">
        <v>25.866890380313201</v>
      </c>
      <c r="AB2081" s="5">
        <f>VLOOKUP($E2081,Parametros!$B$3:$F$14,2,FALSE)</f>
        <v>12</v>
      </c>
      <c r="AC2081" s="5" t="str">
        <f>VLOOKUP($E2081,Parametros!$B$3:$F$14,4,FALSE)</f>
        <v>202212</v>
      </c>
      <c r="AD2081" s="5" t="str">
        <f>VLOOKUP($E2081,Parametros!$B$3:$F$14,5,FALSE)</f>
        <v>2022-12-01</v>
      </c>
      <c r="AE2081" s="5">
        <v>0</v>
      </c>
      <c r="AF2081" t="s">
        <v>407</v>
      </c>
      <c r="AG2081" t="s">
        <v>408</v>
      </c>
      <c r="AH2081" s="40">
        <f t="shared" si="154"/>
        <v>2349.660172361801</v>
      </c>
      <c r="AJ2081" t="str">
        <f t="shared" si="152"/>
        <v>INSERT INTO TABLA_PRESUPUESTO VALUES ('VSR','96568970-C','14005078-18',2022,'Diciembre',120,'CLP',6672.166667,3529.526335,0,666.666667,29.970026,0,0,0,0,0,22.976576,0,0,47.5,0,0,0,96.343466,0,25.86689,12,'202212','2022-12-01');</v>
      </c>
    </row>
    <row r="2082" spans="1:36" x14ac:dyDescent="0.2">
      <c r="A2082" s="7" t="s">
        <v>117</v>
      </c>
      <c r="B2082" t="s">
        <v>107</v>
      </c>
      <c r="C2082" t="s">
        <v>131</v>
      </c>
      <c r="D2082">
        <v>2022</v>
      </c>
      <c r="E2082" t="s">
        <v>56</v>
      </c>
      <c r="F2082" s="5">
        <v>120</v>
      </c>
      <c r="G2082" t="s">
        <v>119</v>
      </c>
      <c r="H2082" s="5">
        <v>6672.166666666667</v>
      </c>
      <c r="I2082" s="5">
        <v>4351.0293652386026</v>
      </c>
      <c r="J2082" s="5">
        <v>0</v>
      </c>
      <c r="K2082" s="5">
        <v>666.66666666666663</v>
      </c>
      <c r="L2082" s="5">
        <v>29.970025785644566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5">
        <v>22.976576020786592</v>
      </c>
      <c r="S2082" s="5">
        <v>0</v>
      </c>
      <c r="T2082" s="5">
        <v>0</v>
      </c>
      <c r="U2082" s="5">
        <v>47.5</v>
      </c>
      <c r="V2082" s="5">
        <v>0</v>
      </c>
      <c r="W2082" s="5">
        <v>0</v>
      </c>
      <c r="X2082" s="5">
        <v>0</v>
      </c>
      <c r="Y2082" s="5">
        <f t="shared" si="153"/>
        <v>96.343466401099803</v>
      </c>
      <c r="Z2082" s="5">
        <v>0</v>
      </c>
      <c r="AA2082" s="5">
        <v>25.866890380313201</v>
      </c>
      <c r="AB2082" s="5">
        <f>VLOOKUP($E2082,Parametros!$B$3:$F$14,2,FALSE)</f>
        <v>12</v>
      </c>
      <c r="AC2082" s="5" t="str">
        <f>VLOOKUP($E2082,Parametros!$B$3:$F$14,4,FALSE)</f>
        <v>202212</v>
      </c>
      <c r="AD2082" s="5" t="str">
        <f>VLOOKUP($E2082,Parametros!$B$3:$F$14,5,FALSE)</f>
        <v>2022-12-01</v>
      </c>
      <c r="AE2082" s="5">
        <v>0</v>
      </c>
      <c r="AF2082" t="s">
        <v>407</v>
      </c>
      <c r="AG2082" t="s">
        <v>408</v>
      </c>
      <c r="AH2082" s="40">
        <f t="shared" si="154"/>
        <v>1528.1571425746529</v>
      </c>
      <c r="AJ2082" t="str">
        <f t="shared" si="152"/>
        <v>INSERT INTO TABLA_PRESUPUESTO VALUES ('VSR','96568970-C','14005076-18',2022,'Diciembre',120,'CLP',6672.166667,4351.029365,0,666.666667,29.970026,0,0,0,0,0,22.976576,0,0,47.5,0,0,0,96.343466,0,25.86689,12,'202212','2022-12-01');</v>
      </c>
    </row>
    <row r="2083" spans="1:36" x14ac:dyDescent="0.2">
      <c r="A2083" s="7" t="s">
        <v>117</v>
      </c>
      <c r="B2083" t="s">
        <v>107</v>
      </c>
      <c r="C2083" t="s">
        <v>132</v>
      </c>
      <c r="D2083">
        <v>2022</v>
      </c>
      <c r="E2083" t="s">
        <v>56</v>
      </c>
      <c r="F2083" s="5">
        <v>120</v>
      </c>
      <c r="G2083" t="s">
        <v>119</v>
      </c>
      <c r="H2083" s="5">
        <v>6672.166666666667</v>
      </c>
      <c r="I2083" s="5">
        <v>3925.9088705863828</v>
      </c>
      <c r="J2083" s="5">
        <v>0</v>
      </c>
      <c r="K2083" s="5">
        <v>666.66666666666663</v>
      </c>
      <c r="L2083" s="5">
        <v>29.970025785644566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5">
        <v>22.976576020786592</v>
      </c>
      <c r="S2083" s="5">
        <v>0</v>
      </c>
      <c r="T2083" s="5">
        <v>0</v>
      </c>
      <c r="U2083" s="5">
        <v>47.5</v>
      </c>
      <c r="V2083" s="5">
        <v>0</v>
      </c>
      <c r="W2083" s="5">
        <v>0</v>
      </c>
      <c r="X2083" s="5">
        <v>0</v>
      </c>
      <c r="Y2083" s="5">
        <f t="shared" si="153"/>
        <v>96.343466401099803</v>
      </c>
      <c r="Z2083" s="5">
        <v>0</v>
      </c>
      <c r="AA2083" s="5">
        <v>25.866890380313201</v>
      </c>
      <c r="AB2083" s="5">
        <f>VLOOKUP($E2083,Parametros!$B$3:$F$14,2,FALSE)</f>
        <v>12</v>
      </c>
      <c r="AC2083" s="5" t="str">
        <f>VLOOKUP($E2083,Parametros!$B$3:$F$14,4,FALSE)</f>
        <v>202212</v>
      </c>
      <c r="AD2083" s="5" t="str">
        <f>VLOOKUP($E2083,Parametros!$B$3:$F$14,5,FALSE)</f>
        <v>2022-12-01</v>
      </c>
      <c r="AE2083" s="5">
        <v>0</v>
      </c>
      <c r="AF2083" t="s">
        <v>407</v>
      </c>
      <c r="AG2083" t="s">
        <v>408</v>
      </c>
      <c r="AH2083" s="40">
        <f t="shared" si="154"/>
        <v>1953.2776372268731</v>
      </c>
      <c r="AJ2083" t="str">
        <f t="shared" si="152"/>
        <v>INSERT INTO TABLA_PRESUPUESTO VALUES ('VSR','96568970-C','14005075-18',2022,'Diciembre',120,'CLP',6672.166667,3925.908871,0,666.666667,29.970026,0,0,0,0,0,22.976576,0,0,47.5,0,0,0,96.343466,0,25.86689,12,'202212','2022-12-01');</v>
      </c>
    </row>
    <row r="2084" spans="1:36" x14ac:dyDescent="0.2">
      <c r="A2084" s="7" t="s">
        <v>117</v>
      </c>
      <c r="B2084" t="s">
        <v>83</v>
      </c>
      <c r="C2084" t="s">
        <v>133</v>
      </c>
      <c r="D2084">
        <v>2022</v>
      </c>
      <c r="E2084" t="s">
        <v>56</v>
      </c>
      <c r="F2084" s="5">
        <v>37.5</v>
      </c>
      <c r="G2084" t="s">
        <v>134</v>
      </c>
      <c r="H2084" s="5">
        <v>6000</v>
      </c>
      <c r="I2084" s="5">
        <v>2775.0460537111157</v>
      </c>
      <c r="J2084" s="5">
        <v>0</v>
      </c>
      <c r="K2084" s="5">
        <v>0</v>
      </c>
      <c r="L2084" s="5">
        <v>9.3656330580139269</v>
      </c>
      <c r="M2084" s="5">
        <v>35.327500000000001</v>
      </c>
      <c r="N2084" s="5">
        <v>20.158293697978596</v>
      </c>
      <c r="O2084" s="5">
        <v>26.939655172413797</v>
      </c>
      <c r="P2084" s="5">
        <v>2.5793945699564009</v>
      </c>
      <c r="Q2084" s="5">
        <v>20.661872373999383</v>
      </c>
      <c r="R2084" s="5">
        <v>0</v>
      </c>
      <c r="S2084" s="5">
        <v>0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f t="shared" si="153"/>
        <v>127.19524615858936</v>
      </c>
      <c r="Z2084" s="5">
        <v>21.52853034424118</v>
      </c>
      <c r="AA2084" s="5">
        <v>0</v>
      </c>
      <c r="AB2084" s="5">
        <f>VLOOKUP($E2084,Parametros!$B$3:$F$14,2,FALSE)</f>
        <v>12</v>
      </c>
      <c r="AC2084" s="5" t="str">
        <f>VLOOKUP($E2084,Parametros!$B$3:$F$14,4,FALSE)</f>
        <v>202212</v>
      </c>
      <c r="AD2084" s="5" t="str">
        <f>VLOOKUP($E2084,Parametros!$B$3:$F$14,5,FALSE)</f>
        <v>2022-12-01</v>
      </c>
      <c r="AE2084" s="5">
        <v>0</v>
      </c>
      <c r="AF2084" t="s">
        <v>409</v>
      </c>
      <c r="AG2084" t="s">
        <v>410</v>
      </c>
      <c r="AH2084" s="40">
        <f t="shared" si="154"/>
        <v>3088.3930670722812</v>
      </c>
      <c r="AJ2084" t="str">
        <f t="shared" si="152"/>
        <v>INSERT INTO TABLA_PRESUPUESTO VALUES ('VSR','80152-C','14004807-18',2022,'Diciembre',37.5,'USD',6000,2775.046054,0,0,9.365633,35.3275,20.158294,26.939655,2.579395,20.661872,0,0,0,0,0,0,0,127.195246,21.52853,0,12,'202212','2022-12-01');</v>
      </c>
    </row>
    <row r="2085" spans="1:36" x14ac:dyDescent="0.2">
      <c r="A2085" s="7" t="s">
        <v>117</v>
      </c>
      <c r="B2085" t="s">
        <v>83</v>
      </c>
      <c r="C2085" t="s">
        <v>135</v>
      </c>
      <c r="D2085">
        <v>2022</v>
      </c>
      <c r="E2085" t="s">
        <v>56</v>
      </c>
      <c r="F2085" s="5">
        <v>25</v>
      </c>
      <c r="G2085" t="s">
        <v>134</v>
      </c>
      <c r="H2085" s="5">
        <v>3000</v>
      </c>
      <c r="I2085" s="5">
        <v>2199.2593486165424</v>
      </c>
      <c r="J2085" s="5">
        <v>0</v>
      </c>
      <c r="K2085" s="5">
        <v>0</v>
      </c>
      <c r="L2085" s="5">
        <v>6.2437553720092849</v>
      </c>
      <c r="M2085" s="5">
        <v>23.551666666666666</v>
      </c>
      <c r="N2085" s="5">
        <v>13.438862465319064</v>
      </c>
      <c r="O2085" s="5">
        <v>17.959770114942529</v>
      </c>
      <c r="P2085" s="5">
        <v>1.719596379970934</v>
      </c>
      <c r="Q2085" s="5">
        <v>10.330936186999692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f t="shared" si="153"/>
        <v>81.35318537672633</v>
      </c>
      <c r="Z2085" s="5">
        <v>14.352353562827453</v>
      </c>
      <c r="AA2085" s="5">
        <v>0</v>
      </c>
      <c r="AB2085" s="5">
        <f>VLOOKUP($E2085,Parametros!$B$3:$F$14,2,FALSE)</f>
        <v>12</v>
      </c>
      <c r="AC2085" s="5" t="str">
        <f>VLOOKUP($E2085,Parametros!$B$3:$F$14,4,FALSE)</f>
        <v>202212</v>
      </c>
      <c r="AD2085" s="5" t="str">
        <f>VLOOKUP($E2085,Parametros!$B$3:$F$14,5,FALSE)</f>
        <v>2022-12-01</v>
      </c>
      <c r="AE2085" s="5">
        <v>0</v>
      </c>
      <c r="AF2085" t="s">
        <v>409</v>
      </c>
      <c r="AG2085" t="s">
        <v>410</v>
      </c>
      <c r="AH2085" s="40">
        <f t="shared" si="154"/>
        <v>713.14371063472197</v>
      </c>
      <c r="AJ2085" t="str">
        <f t="shared" si="152"/>
        <v>INSERT INTO TABLA_PRESUPUESTO VALUES ('VSR','80152-C','14004877-18',2022,'Diciembre',25,'USD',3000,2199.259349,0,0,6.243755,23.551667,13.438862,17.95977,1.719596,10.330936,0,0,0,0,0,0,0,81.353185,14.352354,0,12,'202212','2022-12-01');</v>
      </c>
    </row>
    <row r="2086" spans="1:36" x14ac:dyDescent="0.2">
      <c r="A2086" s="7" t="s">
        <v>117</v>
      </c>
      <c r="B2086" t="s">
        <v>83</v>
      </c>
      <c r="C2086" t="s">
        <v>139</v>
      </c>
      <c r="D2086">
        <v>2022</v>
      </c>
      <c r="E2086" t="s">
        <v>56</v>
      </c>
      <c r="F2086" s="5">
        <v>25</v>
      </c>
      <c r="G2086" t="s">
        <v>134</v>
      </c>
      <c r="H2086" s="5">
        <v>850</v>
      </c>
      <c r="I2086" s="5">
        <v>495.73630432415172</v>
      </c>
      <c r="J2086" s="5">
        <v>0</v>
      </c>
      <c r="K2086" s="5">
        <v>0</v>
      </c>
      <c r="L2086" s="5">
        <v>6.2437553720092849</v>
      </c>
      <c r="M2086" s="5">
        <v>23.551666666666666</v>
      </c>
      <c r="N2086" s="5">
        <v>13.438862465319064</v>
      </c>
      <c r="O2086" s="5">
        <v>17.959770114942529</v>
      </c>
      <c r="P2086" s="5">
        <v>1.719596379970934</v>
      </c>
      <c r="Q2086" s="5">
        <v>2.9270985863165793</v>
      </c>
      <c r="R2086" s="5">
        <v>0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f t="shared" si="153"/>
        <v>73.949347776043211</v>
      </c>
      <c r="Z2086" s="5">
        <v>14.352353562827453</v>
      </c>
      <c r="AA2086" s="5">
        <v>0</v>
      </c>
      <c r="AB2086" s="5">
        <f>VLOOKUP($E2086,Parametros!$B$3:$F$14,2,FALSE)</f>
        <v>12</v>
      </c>
      <c r="AC2086" s="5" t="str">
        <f>VLOOKUP($E2086,Parametros!$B$3:$F$14,4,FALSE)</f>
        <v>202212</v>
      </c>
      <c r="AD2086" s="5" t="str">
        <f>VLOOKUP($E2086,Parametros!$B$3:$F$14,5,FALSE)</f>
        <v>2022-12-01</v>
      </c>
      <c r="AE2086" s="5">
        <v>0</v>
      </c>
      <c r="AF2086" t="s">
        <v>409</v>
      </c>
      <c r="AG2086" t="s">
        <v>410</v>
      </c>
      <c r="AH2086" s="40">
        <f t="shared" si="154"/>
        <v>274.0705925277959</v>
      </c>
      <c r="AJ2086" t="str">
        <f t="shared" si="152"/>
        <v>INSERT INTO TABLA_PRESUPUESTO VALUES ('VSR','80152-C','14004966-20',2022,'Diciembre',25,'USD',850,495.736304,0,0,6.243755,23.551667,13.438862,17.95977,1.719596,2.927099,0,0,0,0,0,0,0,73.949348,14.352354,0,12,'202212','2022-12-01');</v>
      </c>
    </row>
    <row r="2087" spans="1:36" x14ac:dyDescent="0.2">
      <c r="A2087" s="7" t="s">
        <v>117</v>
      </c>
      <c r="B2087" t="s">
        <v>83</v>
      </c>
      <c r="C2087" t="s">
        <v>141</v>
      </c>
      <c r="D2087">
        <v>2022</v>
      </c>
      <c r="E2087" t="s">
        <v>56</v>
      </c>
      <c r="F2087" s="5">
        <v>12.5</v>
      </c>
      <c r="G2087" t="s">
        <v>134</v>
      </c>
      <c r="H2087" s="5">
        <v>425</v>
      </c>
      <c r="I2087" s="5">
        <v>228.29847131526452</v>
      </c>
      <c r="J2087" s="5">
        <v>0</v>
      </c>
      <c r="K2087" s="5">
        <v>0</v>
      </c>
      <c r="L2087" s="5">
        <v>3.1218776860046424</v>
      </c>
      <c r="M2087" s="5">
        <v>11.775833333333333</v>
      </c>
      <c r="N2087" s="5">
        <v>6.7194312326595318</v>
      </c>
      <c r="O2087" s="5">
        <v>8.9798850574712645</v>
      </c>
      <c r="P2087" s="5">
        <v>0.85979818998546698</v>
      </c>
      <c r="Q2087" s="5">
        <v>1.4635492931582896</v>
      </c>
      <c r="R2087" s="5">
        <v>0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f t="shared" si="153"/>
        <v>36.974673888021606</v>
      </c>
      <c r="Z2087" s="5">
        <v>7.1761767814137265</v>
      </c>
      <c r="AA2087" s="5">
        <v>0</v>
      </c>
      <c r="AB2087" s="5">
        <f>VLOOKUP($E2087,Parametros!$B$3:$F$14,2,FALSE)</f>
        <v>12</v>
      </c>
      <c r="AC2087" s="5" t="str">
        <f>VLOOKUP($E2087,Parametros!$B$3:$F$14,4,FALSE)</f>
        <v>202212</v>
      </c>
      <c r="AD2087" s="5" t="str">
        <f>VLOOKUP($E2087,Parametros!$B$3:$F$14,5,FALSE)</f>
        <v>2022-12-01</v>
      </c>
      <c r="AE2087" s="5">
        <v>0</v>
      </c>
      <c r="AF2087" t="s">
        <v>409</v>
      </c>
      <c r="AG2087" t="s">
        <v>410</v>
      </c>
      <c r="AH2087" s="40">
        <f t="shared" si="154"/>
        <v>156.60497711070926</v>
      </c>
      <c r="AJ2087" t="str">
        <f t="shared" si="152"/>
        <v>INSERT INTO TABLA_PRESUPUESTO VALUES ('VSR','80152-C','14004801-19',2022,'Diciembre',12.5,'USD',425,228.298471,0,0,3.121878,11.775833,6.719431,8.979885,0.859798,1.463549,0,0,0,0,0,0,0,36.974674,7.176177,0,12,'202212','2022-12-01');</v>
      </c>
    </row>
    <row r="2088" spans="1:36" x14ac:dyDescent="0.2">
      <c r="A2088" s="7" t="s">
        <v>117</v>
      </c>
      <c r="B2088" t="s">
        <v>83</v>
      </c>
      <c r="C2088" t="s">
        <v>142</v>
      </c>
      <c r="D2088">
        <v>2022</v>
      </c>
      <c r="E2088" t="s">
        <v>56</v>
      </c>
      <c r="F2088" s="5">
        <v>25</v>
      </c>
      <c r="G2088" t="s">
        <v>134</v>
      </c>
      <c r="H2088" s="5">
        <v>625</v>
      </c>
      <c r="I2088" s="5">
        <v>394.5399021171612</v>
      </c>
      <c r="J2088" s="5">
        <v>0</v>
      </c>
      <c r="K2088" s="5">
        <v>0</v>
      </c>
      <c r="L2088" s="5">
        <v>6.2437553720092849</v>
      </c>
      <c r="M2088" s="5">
        <v>23.551666666666666</v>
      </c>
      <c r="N2088" s="5">
        <v>13.438862465319064</v>
      </c>
      <c r="O2088" s="5">
        <v>17.959770114942529</v>
      </c>
      <c r="P2088" s="5">
        <v>1.719596379970934</v>
      </c>
      <c r="Q2088" s="5">
        <v>2.1522783722916023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f t="shared" si="153"/>
        <v>73.174527562018241</v>
      </c>
      <c r="Z2088" s="5">
        <v>14.352353562827453</v>
      </c>
      <c r="AA2088" s="5">
        <v>0</v>
      </c>
      <c r="AB2088" s="5">
        <f>VLOOKUP($E2088,Parametros!$B$3:$F$14,2,FALSE)</f>
        <v>12</v>
      </c>
      <c r="AC2088" s="5" t="str">
        <f>VLOOKUP($E2088,Parametros!$B$3:$F$14,4,FALSE)</f>
        <v>202212</v>
      </c>
      <c r="AD2088" s="5" t="str">
        <f>VLOOKUP($E2088,Parametros!$B$3:$F$14,5,FALSE)</f>
        <v>2022-12-01</v>
      </c>
      <c r="AE2088" s="5">
        <v>0</v>
      </c>
      <c r="AF2088" t="s">
        <v>409</v>
      </c>
      <c r="AG2088" t="s">
        <v>410</v>
      </c>
      <c r="AH2088" s="40">
        <f t="shared" si="154"/>
        <v>151.04181494881121</v>
      </c>
      <c r="AJ2088" t="str">
        <f t="shared" si="152"/>
        <v>INSERT INTO TABLA_PRESUPUESTO VALUES ('VSR','80152-C','14004971-20',2022,'Diciembre',25,'USD',625,394.539902,0,0,6.243755,23.551667,13.438862,17.95977,1.719596,2.152278,0,0,0,0,0,0,0,73.174528,14.352354,0,12,'202212','2022-12-01');</v>
      </c>
    </row>
    <row r="2089" spans="1:36" x14ac:dyDescent="0.2">
      <c r="A2089" s="7" t="s">
        <v>117</v>
      </c>
      <c r="B2089" t="s">
        <v>83</v>
      </c>
      <c r="C2089" t="s">
        <v>143</v>
      </c>
      <c r="D2089">
        <v>2022</v>
      </c>
      <c r="E2089" t="s">
        <v>56</v>
      </c>
      <c r="F2089" s="5">
        <v>25</v>
      </c>
      <c r="G2089" t="s">
        <v>134</v>
      </c>
      <c r="H2089" s="5">
        <v>1250</v>
      </c>
      <c r="I2089" s="5">
        <v>466.32672910159681</v>
      </c>
      <c r="J2089" s="5">
        <v>0</v>
      </c>
      <c r="K2089" s="5">
        <v>187.5</v>
      </c>
      <c r="L2089" s="5">
        <v>6.2437553720092849</v>
      </c>
      <c r="M2089" s="5">
        <v>23.551666666666666</v>
      </c>
      <c r="N2089" s="5">
        <v>13.438862465319064</v>
      </c>
      <c r="O2089" s="5">
        <v>17.959770114942529</v>
      </c>
      <c r="P2089" s="5">
        <v>1.719596379970934</v>
      </c>
      <c r="Q2089" s="5">
        <v>4.3045567445832047</v>
      </c>
      <c r="R2089" s="5">
        <v>0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f t="shared" si="153"/>
        <v>75.326805934309846</v>
      </c>
      <c r="Z2089" s="5">
        <v>14.352353562827453</v>
      </c>
      <c r="AA2089" s="5">
        <v>0</v>
      </c>
      <c r="AB2089" s="5">
        <f>VLOOKUP($E2089,Parametros!$B$3:$F$14,2,FALSE)</f>
        <v>12</v>
      </c>
      <c r="AC2089" s="5" t="str">
        <f>VLOOKUP($E2089,Parametros!$B$3:$F$14,4,FALSE)</f>
        <v>202212</v>
      </c>
      <c r="AD2089" s="5" t="str">
        <f>VLOOKUP($E2089,Parametros!$B$3:$F$14,5,FALSE)</f>
        <v>2022-12-01</v>
      </c>
      <c r="AE2089" s="5">
        <v>0</v>
      </c>
      <c r="AF2089" t="s">
        <v>409</v>
      </c>
      <c r="AG2089" t="s">
        <v>410</v>
      </c>
      <c r="AH2089" s="40">
        <f t="shared" si="154"/>
        <v>514.60270959208401</v>
      </c>
      <c r="AJ2089" t="str">
        <f t="shared" si="152"/>
        <v>INSERT INTO TABLA_PRESUPUESTO VALUES ('VSR','80152-C','14005004-19',2022,'Diciembre',25,'USD',1250,466.326729,0,187.5,6.243755,23.551667,13.438862,17.95977,1.719596,4.304557,0,0,0,0,0,0,0,75.326806,14.352354,0,12,'202212','2022-12-01');</v>
      </c>
    </row>
    <row r="2090" spans="1:36" x14ac:dyDescent="0.2">
      <c r="A2090" s="7" t="s">
        <v>117</v>
      </c>
      <c r="B2090" t="s">
        <v>83</v>
      </c>
      <c r="C2090" t="s">
        <v>144</v>
      </c>
      <c r="D2090">
        <v>2022</v>
      </c>
      <c r="E2090" t="s">
        <v>56</v>
      </c>
      <c r="F2090" s="5">
        <v>37.5</v>
      </c>
      <c r="G2090" t="s">
        <v>134</v>
      </c>
      <c r="H2090" s="5">
        <v>3600</v>
      </c>
      <c r="I2090" s="5">
        <v>3713.8586647293182</v>
      </c>
      <c r="J2090" s="5">
        <v>0</v>
      </c>
      <c r="K2090" s="5">
        <v>0</v>
      </c>
      <c r="L2090" s="5">
        <v>9.3656330580139269</v>
      </c>
      <c r="M2090" s="5">
        <v>35.327500000000001</v>
      </c>
      <c r="N2090" s="5">
        <v>20.158293697978596</v>
      </c>
      <c r="O2090" s="5">
        <v>26.939655172413797</v>
      </c>
      <c r="P2090" s="5">
        <v>2.5793945699564009</v>
      </c>
      <c r="Q2090" s="5">
        <v>12.397123424399629</v>
      </c>
      <c r="R2090" s="5">
        <v>0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f t="shared" ref="Y2090:Y2128" si="155">+M2090+N2090+O2090+P2090+T2090+U2090+V2090+Z2090+AA2090+S2090+X2090+Q2090+R2090</f>
        <v>118.93049720898959</v>
      </c>
      <c r="Z2090" s="5">
        <v>21.52853034424118</v>
      </c>
      <c r="AA2090" s="5">
        <v>0</v>
      </c>
      <c r="AB2090" s="5">
        <f>VLOOKUP($E2090,Parametros!$B$3:$F$14,2,FALSE)</f>
        <v>12</v>
      </c>
      <c r="AC2090" s="5" t="str">
        <f>VLOOKUP($E2090,Parametros!$B$3:$F$14,4,FALSE)</f>
        <v>202212</v>
      </c>
      <c r="AD2090" s="5" t="str">
        <f>VLOOKUP($E2090,Parametros!$B$3:$F$14,5,FALSE)</f>
        <v>2022-12-01</v>
      </c>
      <c r="AE2090" s="5">
        <v>0</v>
      </c>
      <c r="AF2090" t="s">
        <v>409</v>
      </c>
      <c r="AG2090" t="s">
        <v>410</v>
      </c>
      <c r="AH2090" s="40">
        <f t="shared" ref="AH2090:AH2128" si="156">+H2090-SUM(I2090:X2090)-SUM(Z2090:AA2090)</f>
        <v>-242.15479499632158</v>
      </c>
      <c r="AJ2090" t="str">
        <f t="shared" si="152"/>
        <v>INSERT INTO TABLA_PRESUPUESTO VALUES ('VSR','80152-C','14004879-18',2022,'Diciembre',37.5,'USD',3600,3713.858665,0,0,9.365633,35.3275,20.158294,26.939655,2.579395,12.397123,0,0,0,0,0,0,0,118.930497,21.52853,0,12,'202212','2022-12-01');</v>
      </c>
    </row>
    <row r="2091" spans="1:36" x14ac:dyDescent="0.2">
      <c r="A2091" s="7" t="s">
        <v>117</v>
      </c>
      <c r="B2091" t="s">
        <v>83</v>
      </c>
      <c r="C2091" t="s">
        <v>145</v>
      </c>
      <c r="D2091">
        <v>2022</v>
      </c>
      <c r="E2091" t="s">
        <v>56</v>
      </c>
      <c r="F2091" s="5">
        <v>27.5</v>
      </c>
      <c r="G2091" t="s">
        <v>134</v>
      </c>
      <c r="H2091" s="5">
        <v>2200</v>
      </c>
      <c r="I2091" s="5">
        <v>686.00104721440766</v>
      </c>
      <c r="J2091" s="5">
        <v>0</v>
      </c>
      <c r="K2091" s="5">
        <v>550</v>
      </c>
      <c r="L2091" s="5">
        <v>6.8681309092102127</v>
      </c>
      <c r="M2091" s="5">
        <v>25.906833333333331</v>
      </c>
      <c r="N2091" s="5">
        <v>14.782748711850971</v>
      </c>
      <c r="O2091" s="5">
        <v>19.755747126436784</v>
      </c>
      <c r="P2091" s="5">
        <v>1.8915560179680275</v>
      </c>
      <c r="Q2091" s="5">
        <v>7.5760198704664399</v>
      </c>
      <c r="R2091" s="5">
        <v>0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f t="shared" si="155"/>
        <v>85.700493979165756</v>
      </c>
      <c r="Z2091" s="5">
        <v>15.787588919110201</v>
      </c>
      <c r="AA2091" s="5">
        <v>0</v>
      </c>
      <c r="AB2091" s="5">
        <f>VLOOKUP($E2091,Parametros!$B$3:$F$14,2,FALSE)</f>
        <v>12</v>
      </c>
      <c r="AC2091" s="5" t="str">
        <f>VLOOKUP($E2091,Parametros!$B$3:$F$14,4,FALSE)</f>
        <v>202212</v>
      </c>
      <c r="AD2091" s="5" t="str">
        <f>VLOOKUP($E2091,Parametros!$B$3:$F$14,5,FALSE)</f>
        <v>2022-12-01</v>
      </c>
      <c r="AE2091" s="5">
        <v>0</v>
      </c>
      <c r="AF2091" t="s">
        <v>409</v>
      </c>
      <c r="AG2091" t="s">
        <v>410</v>
      </c>
      <c r="AH2091" s="40">
        <f t="shared" si="156"/>
        <v>871.43032789721633</v>
      </c>
      <c r="AJ2091" t="str">
        <f t="shared" si="152"/>
        <v>INSERT INTO TABLA_PRESUPUESTO VALUES ('VSR','80152-C','14004952-20',2022,'Diciembre',27.5,'USD',2200,686.001047,0,550,6.868131,25.906833,14.782749,19.755747,1.891556,7.57602,0,0,0,0,0,0,0,85.700494,15.787589,0,12,'202212','2022-12-01');</v>
      </c>
    </row>
    <row r="2092" spans="1:36" x14ac:dyDescent="0.2">
      <c r="A2092" s="7" t="s">
        <v>117</v>
      </c>
      <c r="B2092" t="s">
        <v>83</v>
      </c>
      <c r="C2092" t="s">
        <v>146</v>
      </c>
      <c r="D2092">
        <v>2022</v>
      </c>
      <c r="E2092" t="s">
        <v>56</v>
      </c>
      <c r="F2092" s="5">
        <v>27.5</v>
      </c>
      <c r="G2092" t="s">
        <v>134</v>
      </c>
      <c r="H2092" s="5">
        <v>2200</v>
      </c>
      <c r="I2092" s="5">
        <v>557.45136495006159</v>
      </c>
      <c r="J2092" s="5">
        <v>0</v>
      </c>
      <c r="K2092" s="5">
        <v>275</v>
      </c>
      <c r="L2092" s="5">
        <v>6.8681309092102127</v>
      </c>
      <c r="M2092" s="5">
        <v>25.906833333333331</v>
      </c>
      <c r="N2092" s="5">
        <v>14.782748711850971</v>
      </c>
      <c r="O2092" s="5">
        <v>19.755747126436784</v>
      </c>
      <c r="P2092" s="5">
        <v>1.8915560179680275</v>
      </c>
      <c r="Q2092" s="5">
        <v>7.5760198704664399</v>
      </c>
      <c r="R2092" s="5">
        <v>0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f t="shared" si="155"/>
        <v>85.700493979165756</v>
      </c>
      <c r="Z2092" s="5">
        <v>15.787588919110201</v>
      </c>
      <c r="AA2092" s="5">
        <v>0</v>
      </c>
      <c r="AB2092" s="5">
        <f>VLOOKUP($E2092,Parametros!$B$3:$F$14,2,FALSE)</f>
        <v>12</v>
      </c>
      <c r="AC2092" s="5" t="str">
        <f>VLOOKUP($E2092,Parametros!$B$3:$F$14,4,FALSE)</f>
        <v>202212</v>
      </c>
      <c r="AD2092" s="5" t="str">
        <f>VLOOKUP($E2092,Parametros!$B$3:$F$14,5,FALSE)</f>
        <v>2022-12-01</v>
      </c>
      <c r="AE2092" s="5">
        <v>0</v>
      </c>
      <c r="AF2092" t="s">
        <v>409</v>
      </c>
      <c r="AG2092" t="s">
        <v>410</v>
      </c>
      <c r="AH2092" s="40">
        <f t="shared" si="156"/>
        <v>1274.9800101615624</v>
      </c>
      <c r="AJ2092" t="str">
        <f t="shared" si="152"/>
        <v>INSERT INTO TABLA_PRESUPUESTO VALUES ('VSR','80152-C','14004810-18',2022,'Diciembre',27.5,'USD',2200,557.451365,0,275,6.868131,25.906833,14.782749,19.755747,1.891556,7.57602,0,0,0,0,0,0,0,85.700494,15.787589,0,12,'202212','2022-12-01');</v>
      </c>
    </row>
    <row r="2093" spans="1:36" x14ac:dyDescent="0.2">
      <c r="A2093" s="7" t="s">
        <v>117</v>
      </c>
      <c r="B2093" t="s">
        <v>83</v>
      </c>
      <c r="C2093" t="s">
        <v>147</v>
      </c>
      <c r="D2093">
        <v>2022</v>
      </c>
      <c r="E2093" t="s">
        <v>56</v>
      </c>
      <c r="F2093" s="5">
        <v>37.5</v>
      </c>
      <c r="G2093" t="s">
        <v>134</v>
      </c>
      <c r="H2093" s="5">
        <v>1350</v>
      </c>
      <c r="I2093" s="5">
        <v>980.00118194877973</v>
      </c>
      <c r="J2093" s="5">
        <v>0</v>
      </c>
      <c r="K2093" s="5">
        <v>225</v>
      </c>
      <c r="L2093" s="5">
        <v>0</v>
      </c>
      <c r="M2093" s="5">
        <v>35.327500000000001</v>
      </c>
      <c r="N2093" s="5">
        <v>20.158293697978596</v>
      </c>
      <c r="O2093" s="5">
        <v>26.939655172413797</v>
      </c>
      <c r="P2093" s="5">
        <v>2.5793945699564009</v>
      </c>
      <c r="Q2093" s="5">
        <v>4.6489212841498606</v>
      </c>
      <c r="R2093" s="5">
        <v>0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f t="shared" si="155"/>
        <v>111.18229506873983</v>
      </c>
      <c r="Z2093" s="5">
        <v>21.52853034424118</v>
      </c>
      <c r="AA2093" s="5">
        <v>0</v>
      </c>
      <c r="AB2093" s="5">
        <f>VLOOKUP($E2093,Parametros!$B$3:$F$14,2,FALSE)</f>
        <v>12</v>
      </c>
      <c r="AC2093" s="5" t="str">
        <f>VLOOKUP($E2093,Parametros!$B$3:$F$14,4,FALSE)</f>
        <v>202212</v>
      </c>
      <c r="AD2093" s="5" t="str">
        <f>VLOOKUP($E2093,Parametros!$B$3:$F$14,5,FALSE)</f>
        <v>2022-12-01</v>
      </c>
      <c r="AE2093" s="5">
        <v>-7.1054273576010019E-14</v>
      </c>
      <c r="AF2093" t="s">
        <v>409</v>
      </c>
      <c r="AG2093" t="s">
        <v>410</v>
      </c>
      <c r="AH2093" s="40">
        <f t="shared" si="156"/>
        <v>33.816522982480478</v>
      </c>
      <c r="AJ2093" t="str">
        <f t="shared" si="152"/>
        <v>INSERT INTO TABLA_PRESUPUESTO VALUES ('VSR','80152-C','14004949-19',2022,'Diciembre',37.5,'USD',1350,980.001182,0,225,0,35.3275,20.158294,26.939655,2.579395,4.648921,0,0,0,0,0,0,0,111.182295,21.52853,0,12,'202212','2022-12-01');</v>
      </c>
    </row>
    <row r="2094" spans="1:36" x14ac:dyDescent="0.2">
      <c r="A2094" s="7" t="s">
        <v>117</v>
      </c>
      <c r="B2094" t="s">
        <v>83</v>
      </c>
      <c r="C2094" t="s">
        <v>148</v>
      </c>
      <c r="D2094">
        <v>2022</v>
      </c>
      <c r="E2094" t="s">
        <v>56</v>
      </c>
      <c r="F2094" s="5">
        <v>27.5</v>
      </c>
      <c r="G2094" t="s">
        <v>134</v>
      </c>
      <c r="H2094" s="5">
        <v>1512.5</v>
      </c>
      <c r="I2094" s="5">
        <v>583.24419846985802</v>
      </c>
      <c r="J2094" s="5">
        <v>0</v>
      </c>
      <c r="K2094" s="5">
        <v>412.5</v>
      </c>
      <c r="L2094" s="5">
        <v>0</v>
      </c>
      <c r="M2094" s="5">
        <v>25.906833333333331</v>
      </c>
      <c r="N2094" s="5">
        <v>14.782748711850971</v>
      </c>
      <c r="O2094" s="5">
        <v>19.755747126436784</v>
      </c>
      <c r="P2094" s="5">
        <v>1.8915560179680275</v>
      </c>
      <c r="Q2094" s="5">
        <v>5.2085136609456777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f t="shared" si="155"/>
        <v>83.332987769645001</v>
      </c>
      <c r="Z2094" s="5">
        <v>15.787588919110201</v>
      </c>
      <c r="AA2094" s="5">
        <v>0</v>
      </c>
      <c r="AB2094" s="5">
        <f>VLOOKUP($E2094,Parametros!$B$3:$F$14,2,FALSE)</f>
        <v>12</v>
      </c>
      <c r="AC2094" s="5" t="str">
        <f>VLOOKUP($E2094,Parametros!$B$3:$F$14,4,FALSE)</f>
        <v>202212</v>
      </c>
      <c r="AD2094" s="5" t="str">
        <f>VLOOKUP($E2094,Parametros!$B$3:$F$14,5,FALSE)</f>
        <v>2022-12-01</v>
      </c>
      <c r="AE2094" s="5">
        <v>0</v>
      </c>
      <c r="AF2094" t="s">
        <v>409</v>
      </c>
      <c r="AG2094" t="s">
        <v>410</v>
      </c>
      <c r="AH2094" s="40">
        <f t="shared" si="156"/>
        <v>433.42281376049692</v>
      </c>
      <c r="AJ2094" t="str">
        <f t="shared" si="152"/>
        <v>INSERT INTO TABLA_PRESUPUESTO VALUES ('VSR','80152-C','14004950-19',2022,'Diciembre',27.5,'USD',1512.5,583.244198,0,412.5,0,25.906833,14.782749,19.755747,1.891556,5.208514,0,0,0,0,0,0,0,83.332988,15.787589,0,12,'202212','2022-12-01');</v>
      </c>
    </row>
    <row r="2095" spans="1:36" x14ac:dyDescent="0.2">
      <c r="A2095" s="7" t="s">
        <v>117</v>
      </c>
      <c r="B2095" t="s">
        <v>90</v>
      </c>
      <c r="C2095" t="s">
        <v>171</v>
      </c>
      <c r="D2095">
        <v>2022</v>
      </c>
      <c r="E2095" t="s">
        <v>56</v>
      </c>
      <c r="F2095" s="5">
        <v>375</v>
      </c>
      <c r="G2095" t="s">
        <v>134</v>
      </c>
      <c r="H2095" s="5">
        <v>14250</v>
      </c>
      <c r="I2095" s="5">
        <v>8788.0111521204381</v>
      </c>
      <c r="J2095" s="5">
        <v>0</v>
      </c>
      <c r="K2095" s="5">
        <v>0</v>
      </c>
      <c r="L2095" s="5">
        <v>0</v>
      </c>
      <c r="M2095" s="5">
        <v>156.75</v>
      </c>
      <c r="N2095" s="5">
        <v>117.32266435986161</v>
      </c>
      <c r="O2095" s="5">
        <v>156.79065743944636</v>
      </c>
      <c r="P2095" s="5">
        <v>15.012254901960786</v>
      </c>
      <c r="Q2095" s="5">
        <v>49.071946888248533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f t="shared" si="155"/>
        <v>710.23282703192899</v>
      </c>
      <c r="Z2095" s="5">
        <v>215.28530344241182</v>
      </c>
      <c r="AA2095" s="5">
        <v>0</v>
      </c>
      <c r="AB2095" s="5">
        <f>VLOOKUP($E2095,Parametros!$B$3:$F$14,2,FALSE)</f>
        <v>12</v>
      </c>
      <c r="AC2095" s="5" t="str">
        <f>VLOOKUP($E2095,Parametros!$B$3:$F$14,4,FALSE)</f>
        <v>202212</v>
      </c>
      <c r="AD2095" s="5" t="str">
        <f>VLOOKUP($E2095,Parametros!$B$3:$F$14,5,FALSE)</f>
        <v>2022-12-01</v>
      </c>
      <c r="AE2095" s="5">
        <v>0</v>
      </c>
      <c r="AF2095" t="s">
        <v>409</v>
      </c>
      <c r="AG2095" t="s">
        <v>414</v>
      </c>
      <c r="AH2095" s="40">
        <f t="shared" si="156"/>
        <v>4751.7560208476334</v>
      </c>
      <c r="AJ2095" t="str">
        <f t="shared" si="152"/>
        <v>INSERT INTO TABLA_PRESUPUESTO VALUES ('VSR','80183-C','14004718-20',2022,'Diciembre',375,'USD',14250,8788.011152,0,0,0,156.75,117.322664,156.790657,15.012255,49.071947,0,0,0,0,0,0,0,710.232827,215.285303,0,12,'202212','2022-12-01');</v>
      </c>
    </row>
    <row r="2096" spans="1:36" x14ac:dyDescent="0.2">
      <c r="A2096" s="7" t="s">
        <v>117</v>
      </c>
      <c r="B2096" t="s">
        <v>90</v>
      </c>
      <c r="C2096" t="s">
        <v>172</v>
      </c>
      <c r="D2096">
        <v>2022</v>
      </c>
      <c r="E2096" t="s">
        <v>56</v>
      </c>
      <c r="F2096" s="5">
        <v>375</v>
      </c>
      <c r="G2096" t="s">
        <v>134</v>
      </c>
      <c r="H2096" s="5">
        <v>7500</v>
      </c>
      <c r="I2096" s="5">
        <v>5479.2868647574178</v>
      </c>
      <c r="J2096" s="5">
        <v>0</v>
      </c>
      <c r="K2096" s="5">
        <v>0</v>
      </c>
      <c r="L2096" s="5">
        <v>0</v>
      </c>
      <c r="M2096" s="5">
        <v>156.75</v>
      </c>
      <c r="N2096" s="5">
        <v>117.32266435986161</v>
      </c>
      <c r="O2096" s="5">
        <v>156.79065743944636</v>
      </c>
      <c r="P2096" s="5">
        <v>15.012254901960786</v>
      </c>
      <c r="Q2096" s="5">
        <v>25.827340467499226</v>
      </c>
      <c r="R2096" s="5">
        <v>0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f t="shared" si="155"/>
        <v>686.98822061117971</v>
      </c>
      <c r="Z2096" s="5">
        <v>215.28530344241182</v>
      </c>
      <c r="AA2096" s="5">
        <v>0</v>
      </c>
      <c r="AB2096" s="5">
        <f>VLOOKUP($E2096,Parametros!$B$3:$F$14,2,FALSE)</f>
        <v>12</v>
      </c>
      <c r="AC2096" s="5" t="str">
        <f>VLOOKUP($E2096,Parametros!$B$3:$F$14,4,FALSE)</f>
        <v>202212</v>
      </c>
      <c r="AD2096" s="5" t="str">
        <f>VLOOKUP($E2096,Parametros!$B$3:$F$14,5,FALSE)</f>
        <v>2022-12-01</v>
      </c>
      <c r="AE2096" s="5">
        <v>0</v>
      </c>
      <c r="AF2096" t="s">
        <v>409</v>
      </c>
      <c r="AG2096" t="s">
        <v>414</v>
      </c>
      <c r="AH2096" s="40">
        <f t="shared" si="156"/>
        <v>1333.7249146314023</v>
      </c>
      <c r="AJ2096" t="str">
        <f t="shared" si="152"/>
        <v>INSERT INTO TABLA_PRESUPUESTO VALUES ('VSR','80183-C','14004720-21',2022,'Diciembre',375,'USD',7500,5479.286865,0,0,0,156.75,117.322664,156.790657,15.012255,25.82734,0,0,0,0,0,0,0,686.988221,215.285303,0,12,'202212','2022-12-01');</v>
      </c>
    </row>
    <row r="2097" spans="1:36" x14ac:dyDescent="0.2">
      <c r="A2097" s="7" t="s">
        <v>117</v>
      </c>
      <c r="B2097" t="s">
        <v>90</v>
      </c>
      <c r="C2097" t="s">
        <v>173</v>
      </c>
      <c r="D2097">
        <v>2022</v>
      </c>
      <c r="E2097" t="s">
        <v>56</v>
      </c>
      <c r="F2097" s="5">
        <v>50</v>
      </c>
      <c r="G2097" t="s">
        <v>134</v>
      </c>
      <c r="H2097" s="5">
        <v>1000</v>
      </c>
      <c r="I2097" s="5">
        <v>757.29626392042724</v>
      </c>
      <c r="J2097" s="5">
        <v>0</v>
      </c>
      <c r="K2097" s="5">
        <v>0</v>
      </c>
      <c r="L2097" s="5">
        <v>0</v>
      </c>
      <c r="M2097" s="5">
        <v>20.9</v>
      </c>
      <c r="N2097" s="5">
        <v>15.643021914648214</v>
      </c>
      <c r="O2097" s="5">
        <v>20.905420991926182</v>
      </c>
      <c r="P2097" s="5">
        <v>2.0016339869281046</v>
      </c>
      <c r="Q2097" s="5">
        <v>3.4436453956665636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f t="shared" si="155"/>
        <v>91.598429414823968</v>
      </c>
      <c r="Z2097" s="5">
        <v>28.704707125654906</v>
      </c>
      <c r="AA2097" s="5">
        <v>0</v>
      </c>
      <c r="AB2097" s="5">
        <f>VLOOKUP($E2097,Parametros!$B$3:$F$14,2,FALSE)</f>
        <v>12</v>
      </c>
      <c r="AC2097" s="5" t="str">
        <f>VLOOKUP($E2097,Parametros!$B$3:$F$14,4,FALSE)</f>
        <v>202212</v>
      </c>
      <c r="AD2097" s="5" t="str">
        <f>VLOOKUP($E2097,Parametros!$B$3:$F$14,5,FALSE)</f>
        <v>2022-12-01</v>
      </c>
      <c r="AE2097" s="5">
        <v>0</v>
      </c>
      <c r="AF2097" t="s">
        <v>409</v>
      </c>
      <c r="AG2097" t="s">
        <v>414</v>
      </c>
      <c r="AH2097" s="40">
        <f t="shared" si="156"/>
        <v>151.10530666474875</v>
      </c>
      <c r="AJ2097" t="str">
        <f t="shared" si="152"/>
        <v>INSERT INTO TABLA_PRESUPUESTO VALUES ('VSR','80183-C','14004401-21',2022,'Diciembre',50,'USD',1000,757.296264,0,0,0,20.9,15.643022,20.905421,2.001634,3.443645,0,0,0,0,0,0,0,91.598429,28.704707,0,12,'202212','2022-12-01');</v>
      </c>
    </row>
    <row r="2098" spans="1:36" x14ac:dyDescent="0.2">
      <c r="A2098" s="7" t="s">
        <v>117</v>
      </c>
      <c r="B2098" t="s">
        <v>90</v>
      </c>
      <c r="C2098" t="s">
        <v>174</v>
      </c>
      <c r="D2098">
        <v>2022</v>
      </c>
      <c r="E2098" t="s">
        <v>56</v>
      </c>
      <c r="F2098" s="5">
        <v>25</v>
      </c>
      <c r="G2098" t="s">
        <v>134</v>
      </c>
      <c r="H2098" s="5">
        <v>4750</v>
      </c>
      <c r="I2098" s="5">
        <v>1719.569269116585</v>
      </c>
      <c r="J2098" s="5">
        <v>0</v>
      </c>
      <c r="K2098" s="5">
        <v>250</v>
      </c>
      <c r="L2098" s="5">
        <v>0</v>
      </c>
      <c r="M2098" s="5">
        <v>10.45</v>
      </c>
      <c r="N2098" s="5">
        <v>7.8215109573241071</v>
      </c>
      <c r="O2098" s="5">
        <v>10.452710495963091</v>
      </c>
      <c r="P2098" s="5">
        <v>1.0008169934640523</v>
      </c>
      <c r="Q2098" s="5">
        <v>16.357315629416178</v>
      </c>
      <c r="R2098" s="5">
        <v>0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f t="shared" si="155"/>
        <v>60.43470763899488</v>
      </c>
      <c r="Z2098" s="5">
        <v>14.352353562827453</v>
      </c>
      <c r="AA2098" s="5">
        <v>0</v>
      </c>
      <c r="AB2098" s="5">
        <f>VLOOKUP($E2098,Parametros!$B$3:$F$14,2,FALSE)</f>
        <v>12</v>
      </c>
      <c r="AC2098" s="5" t="str">
        <f>VLOOKUP($E2098,Parametros!$B$3:$F$14,4,FALSE)</f>
        <v>202212</v>
      </c>
      <c r="AD2098" s="5" t="str">
        <f>VLOOKUP($E2098,Parametros!$B$3:$F$14,5,FALSE)</f>
        <v>2022-12-01</v>
      </c>
      <c r="AE2098" s="5">
        <v>0</v>
      </c>
      <c r="AF2098" t="s">
        <v>409</v>
      </c>
      <c r="AG2098" t="s">
        <v>414</v>
      </c>
      <c r="AH2098" s="40">
        <f t="shared" si="156"/>
        <v>2719.99602324442</v>
      </c>
      <c r="AJ2098" t="str">
        <f t="shared" si="152"/>
        <v>INSERT INTO TABLA_PRESUPUESTO VALUES ('VSR','80183-C','14004423-18',2022,'Diciembre',25,'USD',4750,1719.569269,0,250,0,10.45,7.821511,10.45271,1.000817,16.357316,0,0,0,0,0,0,0,60.434708,14.352354,0,12,'202212','2022-12-01');</v>
      </c>
    </row>
    <row r="2099" spans="1:36" x14ac:dyDescent="0.2">
      <c r="A2099" s="7" t="s">
        <v>117</v>
      </c>
      <c r="B2099" t="s">
        <v>90</v>
      </c>
      <c r="C2099" t="s">
        <v>175</v>
      </c>
      <c r="D2099">
        <v>2022</v>
      </c>
      <c r="E2099" t="s">
        <v>56</v>
      </c>
      <c r="F2099" s="5">
        <v>125</v>
      </c>
      <c r="G2099" t="s">
        <v>134</v>
      </c>
      <c r="H2099" s="5">
        <v>4750</v>
      </c>
      <c r="I2099" s="5">
        <v>2929.3370507068125</v>
      </c>
      <c r="J2099" s="5">
        <v>0</v>
      </c>
      <c r="K2099" s="5">
        <v>0</v>
      </c>
      <c r="L2099" s="5">
        <v>0</v>
      </c>
      <c r="M2099" s="5">
        <v>52.25</v>
      </c>
      <c r="N2099" s="5">
        <v>39.107554786620533</v>
      </c>
      <c r="O2099" s="5">
        <v>52.263552479815452</v>
      </c>
      <c r="P2099" s="5">
        <v>5.0040849673202619</v>
      </c>
      <c r="Q2099" s="5">
        <v>16.357315629416178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f t="shared" si="155"/>
        <v>236.7442756773097</v>
      </c>
      <c r="Z2099" s="5">
        <v>71.761767814137272</v>
      </c>
      <c r="AA2099" s="5">
        <v>0</v>
      </c>
      <c r="AB2099" s="5">
        <f>VLOOKUP($E2099,Parametros!$B$3:$F$14,2,FALSE)</f>
        <v>12</v>
      </c>
      <c r="AC2099" s="5" t="str">
        <f>VLOOKUP($E2099,Parametros!$B$3:$F$14,4,FALSE)</f>
        <v>202212</v>
      </c>
      <c r="AD2099" s="5" t="str">
        <f>VLOOKUP($E2099,Parametros!$B$3:$F$14,5,FALSE)</f>
        <v>2022-12-01</v>
      </c>
      <c r="AE2099" s="5">
        <v>0</v>
      </c>
      <c r="AF2099" t="s">
        <v>409</v>
      </c>
      <c r="AG2099" t="s">
        <v>414</v>
      </c>
      <c r="AH2099" s="40">
        <f t="shared" si="156"/>
        <v>1583.9186736158781</v>
      </c>
      <c r="AJ2099" t="str">
        <f t="shared" si="152"/>
        <v>INSERT INTO TABLA_PRESUPUESTO VALUES ('VSR','80183-C','14004791-20',2022,'Diciembre',125,'USD',4750,2929.337051,0,0,0,52.25,39.107555,52.263552,5.004085,16.357316,0,0,0,0,0,0,0,236.744276,71.761768,0,12,'202212','2022-12-01');</v>
      </c>
    </row>
    <row r="2100" spans="1:36" x14ac:dyDescent="0.2">
      <c r="A2100" s="7" t="s">
        <v>117</v>
      </c>
      <c r="B2100" t="s">
        <v>93</v>
      </c>
      <c r="C2100" t="s">
        <v>176</v>
      </c>
      <c r="D2100">
        <v>2022</v>
      </c>
      <c r="E2100" t="s">
        <v>56</v>
      </c>
      <c r="F2100" s="5">
        <v>37.5</v>
      </c>
      <c r="G2100" t="s">
        <v>134</v>
      </c>
      <c r="H2100" s="5">
        <v>1425</v>
      </c>
      <c r="I2100" s="5">
        <v>772.16981751767003</v>
      </c>
      <c r="J2100" s="5">
        <v>0</v>
      </c>
      <c r="K2100" s="5">
        <v>0</v>
      </c>
      <c r="L2100" s="5">
        <v>0</v>
      </c>
      <c r="M2100" s="5">
        <v>12.224999999999998</v>
      </c>
      <c r="N2100" s="5">
        <v>21.19140625</v>
      </c>
      <c r="O2100" s="5">
        <v>28.3203125</v>
      </c>
      <c r="P2100" s="5">
        <v>2.7115885416666665</v>
      </c>
      <c r="Q2100" s="5">
        <v>4.9071946888248537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f t="shared" si="155"/>
        <v>90.884032324732701</v>
      </c>
      <c r="Z2100" s="5">
        <v>21.52853034424118</v>
      </c>
      <c r="AA2100" s="5">
        <v>0</v>
      </c>
      <c r="AB2100" s="5">
        <f>VLOOKUP($E2100,Parametros!$B$3:$F$14,2,FALSE)</f>
        <v>12</v>
      </c>
      <c r="AC2100" s="5" t="str">
        <f>VLOOKUP($E2100,Parametros!$B$3:$F$14,4,FALSE)</f>
        <v>202212</v>
      </c>
      <c r="AD2100" s="5" t="str">
        <f>VLOOKUP($E2100,Parametros!$B$3:$F$14,5,FALSE)</f>
        <v>2022-12-01</v>
      </c>
      <c r="AE2100" s="5">
        <v>0</v>
      </c>
      <c r="AF2100" t="s">
        <v>409</v>
      </c>
      <c r="AG2100" t="s">
        <v>415</v>
      </c>
      <c r="AH2100" s="40">
        <f t="shared" si="156"/>
        <v>561.94615015759734</v>
      </c>
      <c r="AJ2100" t="str">
        <f t="shared" si="152"/>
        <v>INSERT INTO TABLA_PRESUPUESTO VALUES ('VSR','80191-C','14004747-18',2022,'Diciembre',37.5,'USD',1425,772.169818,0,0,0,12.225,21.191406,28.320313,2.711589,4.907195,0,0,0,0,0,0,0,90.884032,21.52853,0,12,'202212','2022-12-01');</v>
      </c>
    </row>
    <row r="2101" spans="1:36" x14ac:dyDescent="0.2">
      <c r="A2101" s="7" t="s">
        <v>117</v>
      </c>
      <c r="B2101" t="s">
        <v>93</v>
      </c>
      <c r="C2101" t="s">
        <v>177</v>
      </c>
      <c r="D2101">
        <v>2022</v>
      </c>
      <c r="E2101" t="s">
        <v>56</v>
      </c>
      <c r="F2101" s="5">
        <v>62.5</v>
      </c>
      <c r="G2101" t="s">
        <v>134</v>
      </c>
      <c r="H2101" s="5">
        <v>2000</v>
      </c>
      <c r="I2101" s="5">
        <v>1583.3752219409655</v>
      </c>
      <c r="J2101" s="5">
        <v>0</v>
      </c>
      <c r="K2101" s="5">
        <v>0</v>
      </c>
      <c r="L2101" s="5">
        <v>0</v>
      </c>
      <c r="M2101" s="5">
        <v>20.374999999999996</v>
      </c>
      <c r="N2101" s="5">
        <v>35.319010416666664</v>
      </c>
      <c r="O2101" s="5">
        <v>47.200520833333336</v>
      </c>
      <c r="P2101" s="5">
        <v>4.5193142361111107</v>
      </c>
      <c r="Q2101" s="5">
        <v>6.8872907913331272</v>
      </c>
      <c r="R2101" s="5">
        <v>0</v>
      </c>
      <c r="S2101" s="5">
        <v>0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f t="shared" si="155"/>
        <v>150.18202018451288</v>
      </c>
      <c r="Z2101" s="5">
        <v>35.880883907068636</v>
      </c>
      <c r="AA2101" s="5">
        <v>0</v>
      </c>
      <c r="AB2101" s="5">
        <f>VLOOKUP($E2101,Parametros!$B$3:$F$14,2,FALSE)</f>
        <v>12</v>
      </c>
      <c r="AC2101" s="5" t="str">
        <f>VLOOKUP($E2101,Parametros!$B$3:$F$14,4,FALSE)</f>
        <v>202212</v>
      </c>
      <c r="AD2101" s="5" t="str">
        <f>VLOOKUP($E2101,Parametros!$B$3:$F$14,5,FALSE)</f>
        <v>2022-12-01</v>
      </c>
      <c r="AE2101" s="5">
        <v>0</v>
      </c>
      <c r="AF2101" t="s">
        <v>409</v>
      </c>
      <c r="AG2101" t="s">
        <v>415</v>
      </c>
      <c r="AH2101" s="40">
        <f t="shared" si="156"/>
        <v>266.4427578745217</v>
      </c>
      <c r="AJ2101" t="str">
        <f t="shared" si="152"/>
        <v>INSERT INTO TABLA_PRESUPUESTO VALUES ('VSR','80191-C','14004920-18',2022,'Diciembre',62.5,'USD',2000,1583.375222,0,0,0,20.375,35.31901,47.200521,4.519314,6.887291,0,0,0,0,0,0,0,150.18202,35.880884,0,12,'202212','2022-12-01');</v>
      </c>
    </row>
    <row r="2102" spans="1:36" x14ac:dyDescent="0.2">
      <c r="A2102" s="7" t="s">
        <v>117</v>
      </c>
      <c r="B2102" t="s">
        <v>93</v>
      </c>
      <c r="C2102" t="s">
        <v>178</v>
      </c>
      <c r="D2102">
        <v>2022</v>
      </c>
      <c r="E2102" t="s">
        <v>56</v>
      </c>
      <c r="F2102" s="5">
        <v>187.5</v>
      </c>
      <c r="G2102" t="s">
        <v>134</v>
      </c>
      <c r="H2102" s="5">
        <v>3750</v>
      </c>
      <c r="I2102" s="5">
        <v>2739.258637378709</v>
      </c>
      <c r="J2102" s="5">
        <v>0</v>
      </c>
      <c r="K2102" s="5">
        <v>0</v>
      </c>
      <c r="L2102" s="5">
        <v>0</v>
      </c>
      <c r="M2102" s="5">
        <v>61.124999999999993</v>
      </c>
      <c r="N2102" s="5">
        <v>105.95703125</v>
      </c>
      <c r="O2102" s="5">
        <v>141.6015625</v>
      </c>
      <c r="P2102" s="5">
        <v>13.557942708333334</v>
      </c>
      <c r="Q2102" s="5">
        <v>12.913670233749613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f t="shared" si="155"/>
        <v>442.79785841328885</v>
      </c>
      <c r="Z2102" s="5">
        <v>107.64265172120591</v>
      </c>
      <c r="AA2102" s="5">
        <v>0</v>
      </c>
      <c r="AB2102" s="5">
        <f>VLOOKUP($E2102,Parametros!$B$3:$F$14,2,FALSE)</f>
        <v>12</v>
      </c>
      <c r="AC2102" s="5" t="str">
        <f>VLOOKUP($E2102,Parametros!$B$3:$F$14,4,FALSE)</f>
        <v>202212</v>
      </c>
      <c r="AD2102" s="5" t="str">
        <f>VLOOKUP($E2102,Parametros!$B$3:$F$14,5,FALSE)</f>
        <v>2022-12-01</v>
      </c>
      <c r="AE2102" s="5">
        <v>0</v>
      </c>
      <c r="AF2102" t="s">
        <v>409</v>
      </c>
      <c r="AG2102" t="s">
        <v>415</v>
      </c>
      <c r="AH2102" s="40">
        <f t="shared" si="156"/>
        <v>567.94350420800208</v>
      </c>
      <c r="AJ2102" t="str">
        <f t="shared" si="152"/>
        <v>INSERT INTO TABLA_PRESUPUESTO VALUES ('VSR','80191-C','14004205-18',2022,'Diciembre',187.5,'USD',3750,2739.258637,0,0,0,61.125,105.957031,141.601563,13.557943,12.91367,0,0,0,0,0,0,0,442.797858,107.642652,0,12,'202212','2022-12-01');</v>
      </c>
    </row>
    <row r="2103" spans="1:36" x14ac:dyDescent="0.2">
      <c r="A2103" s="7" t="s">
        <v>117</v>
      </c>
      <c r="B2103" t="s">
        <v>94</v>
      </c>
      <c r="C2103" t="s">
        <v>138</v>
      </c>
      <c r="D2103">
        <v>2022</v>
      </c>
      <c r="E2103" t="s">
        <v>56</v>
      </c>
      <c r="F2103" s="5">
        <v>25</v>
      </c>
      <c r="G2103" t="s">
        <v>134</v>
      </c>
      <c r="H2103" s="5">
        <v>2500</v>
      </c>
      <c r="I2103" s="5">
        <v>1883.850769933315</v>
      </c>
      <c r="J2103" s="5">
        <v>0</v>
      </c>
      <c r="K2103" s="5">
        <v>375</v>
      </c>
      <c r="L2103" s="5">
        <v>6.2437553720092849</v>
      </c>
      <c r="M2103" s="5">
        <v>12.657894736842104</v>
      </c>
      <c r="N2103" s="5">
        <v>12.04912935323383</v>
      </c>
      <c r="O2103" s="5">
        <v>16.102523098791753</v>
      </c>
      <c r="P2103" s="5">
        <v>1.5417703150912103</v>
      </c>
      <c r="Q2103" s="5">
        <v>8.6091134891664094</v>
      </c>
      <c r="R2103" s="5">
        <v>0</v>
      </c>
      <c r="S2103" s="5">
        <v>0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f t="shared" si="155"/>
        <v>65.31278455595276</v>
      </c>
      <c r="Z2103" s="5">
        <v>14.352353562827453</v>
      </c>
      <c r="AA2103" s="5">
        <v>0</v>
      </c>
      <c r="AB2103" s="5">
        <f>VLOOKUP($E2103,Parametros!$B$3:$F$14,2,FALSE)</f>
        <v>12</v>
      </c>
      <c r="AC2103" s="5" t="str">
        <f>VLOOKUP($E2103,Parametros!$B$3:$F$14,4,FALSE)</f>
        <v>202212</v>
      </c>
      <c r="AD2103" s="5" t="str">
        <f>VLOOKUP($E2103,Parametros!$B$3:$F$14,5,FALSE)</f>
        <v>2022-12-01</v>
      </c>
      <c r="AE2103" s="5">
        <v>0</v>
      </c>
      <c r="AF2103" t="s">
        <v>409</v>
      </c>
      <c r="AG2103" t="s">
        <v>416</v>
      </c>
      <c r="AH2103" s="40">
        <f t="shared" si="156"/>
        <v>169.59269013872373</v>
      </c>
      <c r="AJ2103" t="str">
        <f t="shared" si="152"/>
        <v>INSERT INTO TABLA_PRESUPUESTO VALUES ('VSR','80196-C','14004965-17',2022,'Diciembre',25,'USD',2500,1883.85077,0,375,6.243755,12.657895,12.049129,16.102523,1.54177,8.609113,0,0,0,0,0,0,0,65.312785,14.352354,0,12,'202212','2022-12-01');</v>
      </c>
    </row>
    <row r="2104" spans="1:36" x14ac:dyDescent="0.2">
      <c r="A2104" s="7" t="s">
        <v>117</v>
      </c>
      <c r="B2104" t="s">
        <v>94</v>
      </c>
      <c r="C2104" t="s">
        <v>179</v>
      </c>
      <c r="D2104">
        <v>2022</v>
      </c>
      <c r="E2104" t="s">
        <v>56</v>
      </c>
      <c r="F2104" s="5">
        <v>25</v>
      </c>
      <c r="G2104" t="s">
        <v>134</v>
      </c>
      <c r="H2104" s="5">
        <v>1000</v>
      </c>
      <c r="I2104" s="5">
        <v>508.54238855166034</v>
      </c>
      <c r="J2104" s="5">
        <v>0</v>
      </c>
      <c r="K2104" s="5">
        <v>150</v>
      </c>
      <c r="L2104" s="5">
        <v>6.2437553720092849</v>
      </c>
      <c r="M2104" s="5">
        <v>12.657894736842104</v>
      </c>
      <c r="N2104" s="5">
        <v>12.04912935323383</v>
      </c>
      <c r="O2104" s="5">
        <v>16.102523098791753</v>
      </c>
      <c r="P2104" s="5">
        <v>1.5417703150912103</v>
      </c>
      <c r="Q2104" s="5">
        <v>3.4436453956665636</v>
      </c>
      <c r="R2104" s="5">
        <v>0</v>
      </c>
      <c r="S2104" s="5">
        <v>0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f t="shared" si="155"/>
        <v>60.147316462452913</v>
      </c>
      <c r="Z2104" s="5">
        <v>14.352353562827453</v>
      </c>
      <c r="AA2104" s="5">
        <v>0</v>
      </c>
      <c r="AB2104" s="5">
        <f>VLOOKUP($E2104,Parametros!$B$3:$F$14,2,FALSE)</f>
        <v>12</v>
      </c>
      <c r="AC2104" s="5" t="str">
        <f>VLOOKUP($E2104,Parametros!$B$3:$F$14,4,FALSE)</f>
        <v>202212</v>
      </c>
      <c r="AD2104" s="5" t="str">
        <f>VLOOKUP($E2104,Parametros!$B$3:$F$14,5,FALSE)</f>
        <v>2022-12-01</v>
      </c>
      <c r="AE2104" s="5">
        <v>0</v>
      </c>
      <c r="AF2104" t="s">
        <v>409</v>
      </c>
      <c r="AG2104" t="s">
        <v>416</v>
      </c>
      <c r="AH2104" s="40">
        <f t="shared" si="156"/>
        <v>275.06653961387752</v>
      </c>
      <c r="AJ2104" t="str">
        <f t="shared" si="152"/>
        <v>INSERT INTO TABLA_PRESUPUESTO VALUES ('VSR','80196-C','14004992-19',2022,'Diciembre',25,'USD',1000,508.542389,0,150,6.243755,12.657895,12.049129,16.102523,1.54177,3.443645,0,0,0,0,0,0,0,60.147316,14.352354,0,12,'202212','2022-12-01');</v>
      </c>
    </row>
    <row r="2105" spans="1:36" x14ac:dyDescent="0.2">
      <c r="A2105" s="7" t="s">
        <v>117</v>
      </c>
      <c r="B2105" t="s">
        <v>94</v>
      </c>
      <c r="C2105" t="s">
        <v>180</v>
      </c>
      <c r="D2105">
        <v>2022</v>
      </c>
      <c r="E2105" t="s">
        <v>56</v>
      </c>
      <c r="F2105" s="5">
        <v>25</v>
      </c>
      <c r="G2105" t="s">
        <v>134</v>
      </c>
      <c r="H2105" s="5">
        <v>1000</v>
      </c>
      <c r="I2105" s="5">
        <v>445.05309263052908</v>
      </c>
      <c r="J2105" s="5">
        <v>0</v>
      </c>
      <c r="K2105" s="5">
        <v>150</v>
      </c>
      <c r="L2105" s="5">
        <v>6.2437553720092849</v>
      </c>
      <c r="M2105" s="5">
        <v>12.657894736842104</v>
      </c>
      <c r="N2105" s="5">
        <v>12.04912935323383</v>
      </c>
      <c r="O2105" s="5">
        <v>16.102523098791753</v>
      </c>
      <c r="P2105" s="5">
        <v>1.5417703150912103</v>
      </c>
      <c r="Q2105" s="5">
        <v>3.4436453956665636</v>
      </c>
      <c r="R2105" s="5">
        <v>0</v>
      </c>
      <c r="S2105" s="5">
        <v>0</v>
      </c>
      <c r="T2105" s="5">
        <v>0</v>
      </c>
      <c r="U2105" s="5">
        <v>0</v>
      </c>
      <c r="V2105" s="5">
        <v>0</v>
      </c>
      <c r="W2105" s="5">
        <v>0</v>
      </c>
      <c r="X2105" s="5">
        <v>0</v>
      </c>
      <c r="Y2105" s="5">
        <f t="shared" si="155"/>
        <v>60.147316462452913</v>
      </c>
      <c r="Z2105" s="5">
        <v>14.352353562827453</v>
      </c>
      <c r="AA2105" s="5">
        <v>0</v>
      </c>
      <c r="AB2105" s="5">
        <f>VLOOKUP($E2105,Parametros!$B$3:$F$14,2,FALSE)</f>
        <v>12</v>
      </c>
      <c r="AC2105" s="5" t="str">
        <f>VLOOKUP($E2105,Parametros!$B$3:$F$14,4,FALSE)</f>
        <v>202212</v>
      </c>
      <c r="AD2105" s="5" t="str">
        <f>VLOOKUP($E2105,Parametros!$B$3:$F$14,5,FALSE)</f>
        <v>2022-12-01</v>
      </c>
      <c r="AE2105" s="5">
        <v>0</v>
      </c>
      <c r="AF2105" t="s">
        <v>409</v>
      </c>
      <c r="AG2105" t="s">
        <v>416</v>
      </c>
      <c r="AH2105" s="40">
        <f t="shared" si="156"/>
        <v>338.55583553500873</v>
      </c>
      <c r="AJ2105" t="str">
        <f t="shared" si="152"/>
        <v>INSERT INTO TABLA_PRESUPUESTO VALUES ('VSR','80196-C','14004993-18',2022,'Diciembre',25,'USD',1000,445.053093,0,150,6.243755,12.657895,12.049129,16.102523,1.54177,3.443645,0,0,0,0,0,0,0,60.147316,14.352354,0,12,'202212','2022-12-01');</v>
      </c>
    </row>
    <row r="2106" spans="1:36" x14ac:dyDescent="0.2">
      <c r="A2106" s="7" t="s">
        <v>117</v>
      </c>
      <c r="B2106" t="s">
        <v>94</v>
      </c>
      <c r="C2106" t="s">
        <v>181</v>
      </c>
      <c r="D2106">
        <v>2022</v>
      </c>
      <c r="E2106" t="s">
        <v>56</v>
      </c>
      <c r="F2106" s="5">
        <v>37.5</v>
      </c>
      <c r="G2106" t="s">
        <v>134</v>
      </c>
      <c r="H2106" s="5">
        <v>1125</v>
      </c>
      <c r="I2106" s="5">
        <v>549.67480067574172</v>
      </c>
      <c r="J2106" s="5">
        <v>0</v>
      </c>
      <c r="K2106" s="5">
        <v>168.75</v>
      </c>
      <c r="L2106" s="5">
        <v>9.3656330580139269</v>
      </c>
      <c r="M2106" s="5">
        <v>18.986842105263158</v>
      </c>
      <c r="N2106" s="5">
        <v>18.073694029850746</v>
      </c>
      <c r="O2106" s="5">
        <v>24.153784648187635</v>
      </c>
      <c r="P2106" s="5">
        <v>2.3126554726368158</v>
      </c>
      <c r="Q2106" s="5">
        <v>3.8741010701248841</v>
      </c>
      <c r="R2106" s="5">
        <v>0</v>
      </c>
      <c r="S2106" s="5">
        <v>0</v>
      </c>
      <c r="T2106" s="5"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f t="shared" si="155"/>
        <v>88.929607670304421</v>
      </c>
      <c r="Z2106" s="5">
        <v>21.52853034424118</v>
      </c>
      <c r="AA2106" s="5">
        <v>0</v>
      </c>
      <c r="AB2106" s="5">
        <f>VLOOKUP($E2106,Parametros!$B$3:$F$14,2,FALSE)</f>
        <v>12</v>
      </c>
      <c r="AC2106" s="5" t="str">
        <f>VLOOKUP($E2106,Parametros!$B$3:$F$14,4,FALSE)</f>
        <v>202212</v>
      </c>
      <c r="AD2106" s="5" t="str">
        <f>VLOOKUP($E2106,Parametros!$B$3:$F$14,5,FALSE)</f>
        <v>2022-12-01</v>
      </c>
      <c r="AE2106" s="5">
        <v>0</v>
      </c>
      <c r="AF2106" t="s">
        <v>409</v>
      </c>
      <c r="AG2106" t="s">
        <v>416</v>
      </c>
      <c r="AH2106" s="40">
        <f t="shared" si="156"/>
        <v>308.27995859593989</v>
      </c>
      <c r="AJ2106" t="str">
        <f t="shared" si="152"/>
        <v>INSERT INTO TABLA_PRESUPUESTO VALUES ('VSR','80196-C','14004988-19',2022,'Diciembre',37.5,'USD',1125,549.674801,0,168.75,9.365633,18.986842,18.073694,24.153785,2.312655,3.874101,0,0,0,0,0,0,0,88.929608,21.52853,0,12,'202212','2022-12-01');</v>
      </c>
    </row>
    <row r="2107" spans="1:36" x14ac:dyDescent="0.2">
      <c r="A2107" s="7" t="s">
        <v>117</v>
      </c>
      <c r="B2107" t="s">
        <v>94</v>
      </c>
      <c r="C2107" t="s">
        <v>182</v>
      </c>
      <c r="D2107">
        <v>2022</v>
      </c>
      <c r="E2107" t="s">
        <v>56</v>
      </c>
      <c r="F2107" s="5">
        <v>37.5</v>
      </c>
      <c r="G2107" t="s">
        <v>134</v>
      </c>
      <c r="H2107" s="5">
        <v>1125</v>
      </c>
      <c r="I2107" s="5">
        <v>613.54749350325073</v>
      </c>
      <c r="J2107" s="5">
        <v>0</v>
      </c>
      <c r="K2107" s="5">
        <v>168.75</v>
      </c>
      <c r="L2107" s="5">
        <v>9.3656330580139269</v>
      </c>
      <c r="M2107" s="5">
        <v>18.986842105263158</v>
      </c>
      <c r="N2107" s="5">
        <v>18.073694029850746</v>
      </c>
      <c r="O2107" s="5">
        <v>24.153784648187635</v>
      </c>
      <c r="P2107" s="5">
        <v>2.3126554726368158</v>
      </c>
      <c r="Q2107" s="5">
        <v>3.8741010701248841</v>
      </c>
      <c r="R2107" s="5">
        <v>0</v>
      </c>
      <c r="S2107" s="5">
        <v>0</v>
      </c>
      <c r="T2107" s="5">
        <v>0</v>
      </c>
      <c r="U2107" s="5">
        <v>0</v>
      </c>
      <c r="V2107" s="5">
        <v>0</v>
      </c>
      <c r="W2107" s="5">
        <v>0</v>
      </c>
      <c r="X2107" s="5">
        <v>0</v>
      </c>
      <c r="Y2107" s="5">
        <f t="shared" si="155"/>
        <v>88.929607670304421</v>
      </c>
      <c r="Z2107" s="5">
        <v>21.52853034424118</v>
      </c>
      <c r="AA2107" s="5">
        <v>0</v>
      </c>
      <c r="AB2107" s="5">
        <f>VLOOKUP($E2107,Parametros!$B$3:$F$14,2,FALSE)</f>
        <v>12</v>
      </c>
      <c r="AC2107" s="5" t="str">
        <f>VLOOKUP($E2107,Parametros!$B$3:$F$14,4,FALSE)</f>
        <v>202212</v>
      </c>
      <c r="AD2107" s="5" t="str">
        <f>VLOOKUP($E2107,Parametros!$B$3:$F$14,5,FALSE)</f>
        <v>2022-12-01</v>
      </c>
      <c r="AE2107" s="5">
        <v>0</v>
      </c>
      <c r="AF2107" t="s">
        <v>409</v>
      </c>
      <c r="AG2107" t="s">
        <v>416</v>
      </c>
      <c r="AH2107" s="40">
        <f t="shared" si="156"/>
        <v>244.40726576843088</v>
      </c>
      <c r="AJ2107" t="str">
        <f t="shared" si="152"/>
        <v>INSERT INTO TABLA_PRESUPUESTO VALUES ('VSR','80196-C','14004989-19',2022,'Diciembre',37.5,'USD',1125,613.547494,0,168.75,9.365633,18.986842,18.073694,24.153785,2.312655,3.874101,0,0,0,0,0,0,0,88.929608,21.52853,0,12,'202212','2022-12-01');</v>
      </c>
    </row>
    <row r="2108" spans="1:36" x14ac:dyDescent="0.2">
      <c r="A2108" s="7" t="s">
        <v>117</v>
      </c>
      <c r="B2108" t="s">
        <v>94</v>
      </c>
      <c r="C2108" t="s">
        <v>183</v>
      </c>
      <c r="D2108">
        <v>2022</v>
      </c>
      <c r="E2108" t="s">
        <v>56</v>
      </c>
      <c r="F2108" s="5">
        <v>25</v>
      </c>
      <c r="G2108" t="s">
        <v>134</v>
      </c>
      <c r="H2108" s="5">
        <v>750</v>
      </c>
      <c r="I2108" s="5">
        <v>508.2459248073859</v>
      </c>
      <c r="J2108" s="5">
        <v>0</v>
      </c>
      <c r="K2108" s="5">
        <v>112.5</v>
      </c>
      <c r="L2108" s="5">
        <v>6.2437553720092849</v>
      </c>
      <c r="M2108" s="5">
        <v>12.657894736842104</v>
      </c>
      <c r="N2108" s="5">
        <v>12.04912935323383</v>
      </c>
      <c r="O2108" s="5">
        <v>16.102523098791753</v>
      </c>
      <c r="P2108" s="5">
        <v>1.5417703150912103</v>
      </c>
      <c r="Q2108" s="5">
        <v>2.5827340467499229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f t="shared" si="155"/>
        <v>59.286405113536269</v>
      </c>
      <c r="Z2108" s="5">
        <v>14.352353562827453</v>
      </c>
      <c r="AA2108" s="5">
        <v>0</v>
      </c>
      <c r="AB2108" s="5">
        <f>VLOOKUP($E2108,Parametros!$B$3:$F$14,2,FALSE)</f>
        <v>12</v>
      </c>
      <c r="AC2108" s="5" t="str">
        <f>VLOOKUP($E2108,Parametros!$B$3:$F$14,4,FALSE)</f>
        <v>202212</v>
      </c>
      <c r="AD2108" s="5" t="str">
        <f>VLOOKUP($E2108,Parametros!$B$3:$F$14,5,FALSE)</f>
        <v>2022-12-01</v>
      </c>
      <c r="AE2108" s="5">
        <v>0</v>
      </c>
      <c r="AF2108" t="s">
        <v>409</v>
      </c>
      <c r="AG2108" t="s">
        <v>416</v>
      </c>
      <c r="AH2108" s="40">
        <f t="shared" si="156"/>
        <v>63.723914707068538</v>
      </c>
      <c r="AJ2108" t="str">
        <f t="shared" si="152"/>
        <v>INSERT INTO TABLA_PRESUPUESTO VALUES ('VSR','80196-C','14004987-20',2022,'Diciembre',25,'USD',750,508.245925,0,112.5,6.243755,12.657895,12.049129,16.102523,1.54177,2.582734,0,0,0,0,0,0,0,59.286405,14.352354,0,12,'202212','2022-12-01');</v>
      </c>
    </row>
    <row r="2109" spans="1:36" x14ac:dyDescent="0.2">
      <c r="A2109" s="7" t="s">
        <v>117</v>
      </c>
      <c r="B2109" t="s">
        <v>94</v>
      </c>
      <c r="C2109" t="s">
        <v>184</v>
      </c>
      <c r="D2109">
        <v>2022</v>
      </c>
      <c r="E2109" t="s">
        <v>56</v>
      </c>
      <c r="F2109" s="5">
        <v>12.5</v>
      </c>
      <c r="G2109" t="s">
        <v>134</v>
      </c>
      <c r="H2109" s="5">
        <v>375</v>
      </c>
      <c r="I2109" s="5">
        <v>200.83936641544642</v>
      </c>
      <c r="J2109" s="5">
        <v>0</v>
      </c>
      <c r="K2109" s="5">
        <v>56.25</v>
      </c>
      <c r="L2109" s="5">
        <v>3.1218776860046424</v>
      </c>
      <c r="M2109" s="5">
        <v>6.3289473684210522</v>
      </c>
      <c r="N2109" s="5">
        <v>6.0245646766169152</v>
      </c>
      <c r="O2109" s="5">
        <v>8.0512615493958766</v>
      </c>
      <c r="P2109" s="5">
        <v>0.77088515754560516</v>
      </c>
      <c r="Q2109" s="5">
        <v>1.2913670233749615</v>
      </c>
      <c r="R2109" s="5">
        <v>0</v>
      </c>
      <c r="S2109" s="5">
        <v>0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f t="shared" si="155"/>
        <v>29.643202556768134</v>
      </c>
      <c r="Z2109" s="5">
        <v>7.1761767814137265</v>
      </c>
      <c r="AA2109" s="5">
        <v>0</v>
      </c>
      <c r="AB2109" s="5">
        <f>VLOOKUP($E2109,Parametros!$B$3:$F$14,2,FALSE)</f>
        <v>12</v>
      </c>
      <c r="AC2109" s="5" t="str">
        <f>VLOOKUP($E2109,Parametros!$B$3:$F$14,4,FALSE)</f>
        <v>202212</v>
      </c>
      <c r="AD2109" s="5" t="str">
        <f>VLOOKUP($E2109,Parametros!$B$3:$F$14,5,FALSE)</f>
        <v>2022-12-01</v>
      </c>
      <c r="AE2109" s="5">
        <v>0</v>
      </c>
      <c r="AF2109" t="s">
        <v>409</v>
      </c>
      <c r="AG2109" t="s">
        <v>416</v>
      </c>
      <c r="AH2109" s="40">
        <f t="shared" si="156"/>
        <v>85.145553341780797</v>
      </c>
      <c r="AJ2109" t="str">
        <f t="shared" si="152"/>
        <v>INSERT INTO TABLA_PRESUPUESTO VALUES ('VSR','80196-C','14004990-20',2022,'Diciembre',12.5,'USD',375,200.839366,0,56.25,3.121878,6.328947,6.024565,8.051262,0.770885,1.291367,0,0,0,0,0,0,0,29.643203,7.176177,0,12,'202212','2022-12-01');</v>
      </c>
    </row>
    <row r="2110" spans="1:36" x14ac:dyDescent="0.2">
      <c r="A2110" s="7" t="s">
        <v>117</v>
      </c>
      <c r="B2110" t="s">
        <v>94</v>
      </c>
      <c r="C2110" t="s">
        <v>185</v>
      </c>
      <c r="D2110">
        <v>2022</v>
      </c>
      <c r="E2110" t="s">
        <v>56</v>
      </c>
      <c r="F2110" s="5">
        <v>87.5</v>
      </c>
      <c r="G2110" t="s">
        <v>134</v>
      </c>
      <c r="H2110" s="5">
        <v>3500</v>
      </c>
      <c r="I2110" s="5">
        <v>1940.6889475532744</v>
      </c>
      <c r="J2110" s="5">
        <v>0</v>
      </c>
      <c r="K2110" s="5">
        <v>350</v>
      </c>
      <c r="L2110" s="5">
        <v>0</v>
      </c>
      <c r="M2110" s="5">
        <v>44.302631578947363</v>
      </c>
      <c r="N2110" s="5">
        <v>42.17195273631841</v>
      </c>
      <c r="O2110" s="5">
        <v>56.358830845771145</v>
      </c>
      <c r="P2110" s="5">
        <v>5.3961961028192365</v>
      </c>
      <c r="Q2110" s="5">
        <v>12.052758884832972</v>
      </c>
      <c r="R2110" s="5">
        <v>0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f t="shared" si="155"/>
        <v>210.51560761858522</v>
      </c>
      <c r="Z2110" s="5">
        <v>50.233237469896082</v>
      </c>
      <c r="AA2110" s="5">
        <v>0</v>
      </c>
      <c r="AB2110" s="5">
        <f>VLOOKUP($E2110,Parametros!$B$3:$F$14,2,FALSE)</f>
        <v>12</v>
      </c>
      <c r="AC2110" s="5" t="str">
        <f>VLOOKUP($E2110,Parametros!$B$3:$F$14,4,FALSE)</f>
        <v>202212</v>
      </c>
      <c r="AD2110" s="5" t="str">
        <f>VLOOKUP($E2110,Parametros!$B$3:$F$14,5,FALSE)</f>
        <v>2022-12-01</v>
      </c>
      <c r="AE2110" s="5">
        <v>0</v>
      </c>
      <c r="AF2110" t="s">
        <v>409</v>
      </c>
      <c r="AG2110" t="s">
        <v>416</v>
      </c>
      <c r="AH2110" s="40">
        <f t="shared" si="156"/>
        <v>998.79544482814003</v>
      </c>
      <c r="AJ2110" t="str">
        <f t="shared" si="152"/>
        <v>INSERT INTO TABLA_PRESUPUESTO VALUES ('VSR','80196-C','14004539-20',2022,'Diciembre',87.5,'USD',3500,1940.688948,0,350,0,44.302632,42.171953,56.358831,5.396196,12.052759,0,0,0,0,0,0,0,210.515608,50.233237,0,12,'202212','2022-12-01');</v>
      </c>
    </row>
    <row r="2111" spans="1:36" x14ac:dyDescent="0.2">
      <c r="A2111" s="7" t="s">
        <v>117</v>
      </c>
      <c r="B2111" t="s">
        <v>94</v>
      </c>
      <c r="C2111" t="s">
        <v>186</v>
      </c>
      <c r="D2111">
        <v>2022</v>
      </c>
      <c r="E2111" t="s">
        <v>56</v>
      </c>
      <c r="F2111" s="5">
        <v>187.5</v>
      </c>
      <c r="G2111" t="s">
        <v>134</v>
      </c>
      <c r="H2111" s="5">
        <v>5625</v>
      </c>
      <c r="I2111" s="5">
        <v>3346.589712814497</v>
      </c>
      <c r="J2111" s="5">
        <v>0</v>
      </c>
      <c r="K2111" s="5">
        <v>562.5</v>
      </c>
      <c r="L2111" s="5">
        <v>0</v>
      </c>
      <c r="M2111" s="5">
        <v>94.93421052631578</v>
      </c>
      <c r="N2111" s="5">
        <v>90.368470149253724</v>
      </c>
      <c r="O2111" s="5">
        <v>120.76892324093816</v>
      </c>
      <c r="P2111" s="5">
        <v>11.56327736318408</v>
      </c>
      <c r="Q2111" s="5">
        <v>19.37050535062442</v>
      </c>
      <c r="R2111" s="5">
        <v>0</v>
      </c>
      <c r="S2111" s="5">
        <v>0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f t="shared" si="155"/>
        <v>444.64803835152202</v>
      </c>
      <c r="Z2111" s="5">
        <v>107.64265172120591</v>
      </c>
      <c r="AA2111" s="5">
        <v>0</v>
      </c>
      <c r="AB2111" s="5">
        <f>VLOOKUP($E2111,Parametros!$B$3:$F$14,2,FALSE)</f>
        <v>12</v>
      </c>
      <c r="AC2111" s="5" t="str">
        <f>VLOOKUP($E2111,Parametros!$B$3:$F$14,4,FALSE)</f>
        <v>202212</v>
      </c>
      <c r="AD2111" s="5" t="str">
        <f>VLOOKUP($E2111,Parametros!$B$3:$F$14,5,FALSE)</f>
        <v>2022-12-01</v>
      </c>
      <c r="AE2111" s="5">
        <v>0</v>
      </c>
      <c r="AF2111" t="s">
        <v>409</v>
      </c>
      <c r="AG2111" t="s">
        <v>416</v>
      </c>
      <c r="AH2111" s="40">
        <f t="shared" si="156"/>
        <v>1271.26224883398</v>
      </c>
      <c r="AJ2111" t="str">
        <f t="shared" si="152"/>
        <v>INSERT INTO TABLA_PRESUPUESTO VALUES ('VSR','80196-C','14004538-21',2022,'Diciembre',187.5,'USD',5625,3346.589713,0,562.5,0,94.934211,90.36847,120.768923,11.563277,19.370505,0,0,0,0,0,0,0,444.648038,107.642652,0,12,'202212','2022-12-01');</v>
      </c>
    </row>
    <row r="2112" spans="1:36" x14ac:dyDescent="0.2">
      <c r="A2112" s="7" t="s">
        <v>117</v>
      </c>
      <c r="B2112" t="s">
        <v>94</v>
      </c>
      <c r="C2112" t="s">
        <v>187</v>
      </c>
      <c r="D2112">
        <v>2022</v>
      </c>
      <c r="E2112" t="s">
        <v>56</v>
      </c>
      <c r="F2112" s="5">
        <v>12.5</v>
      </c>
      <c r="G2112" t="s">
        <v>134</v>
      </c>
      <c r="H2112" s="5">
        <v>1500</v>
      </c>
      <c r="I2112" s="5">
        <v>840.17210517099181</v>
      </c>
      <c r="J2112" s="5">
        <v>0</v>
      </c>
      <c r="K2112" s="5">
        <v>150</v>
      </c>
      <c r="L2112" s="5">
        <v>0</v>
      </c>
      <c r="M2112" s="5">
        <v>6.3289473684210522</v>
      </c>
      <c r="N2112" s="5">
        <v>6.0245646766169152</v>
      </c>
      <c r="O2112" s="5">
        <v>8.0512615493958766</v>
      </c>
      <c r="P2112" s="5">
        <v>0.77088515754560516</v>
      </c>
      <c r="Q2112" s="5">
        <v>5.1654680934998458</v>
      </c>
      <c r="R2112" s="5">
        <v>0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f t="shared" si="155"/>
        <v>33.517303626893018</v>
      </c>
      <c r="Z2112" s="5">
        <v>7.1761767814137265</v>
      </c>
      <c r="AA2112" s="5">
        <v>0</v>
      </c>
      <c r="AB2112" s="5">
        <f>VLOOKUP($E2112,Parametros!$B$3:$F$14,2,FALSE)</f>
        <v>12</v>
      </c>
      <c r="AC2112" s="5" t="str">
        <f>VLOOKUP($E2112,Parametros!$B$3:$F$14,4,FALSE)</f>
        <v>202212</v>
      </c>
      <c r="AD2112" s="5" t="str">
        <f>VLOOKUP($E2112,Parametros!$B$3:$F$14,5,FALSE)</f>
        <v>2022-12-01</v>
      </c>
      <c r="AE2112" s="5">
        <v>0</v>
      </c>
      <c r="AF2112" t="s">
        <v>409</v>
      </c>
      <c r="AG2112" t="s">
        <v>416</v>
      </c>
      <c r="AH2112" s="40">
        <f t="shared" si="156"/>
        <v>476.31059120211506</v>
      </c>
      <c r="AJ2112" t="str">
        <f t="shared" si="152"/>
        <v>INSERT INTO TABLA_PRESUPUESTO VALUES ('VSR','80196-C','14004540-17',2022,'Diciembre',12.5,'USD',1500,840.172105,0,150,0,6.328947,6.024565,8.051262,0.770885,5.165468,0,0,0,0,0,0,0,33.517304,7.176177,0,12,'202212','2022-12-01');</v>
      </c>
    </row>
    <row r="2113" spans="1:36" x14ac:dyDescent="0.2">
      <c r="A2113" s="7" t="s">
        <v>117</v>
      </c>
      <c r="B2113" t="s">
        <v>188</v>
      </c>
      <c r="C2113" t="s">
        <v>133</v>
      </c>
      <c r="D2113">
        <v>2022</v>
      </c>
      <c r="E2113" t="s">
        <v>56</v>
      </c>
      <c r="F2113" s="5">
        <v>9.3600000000000012</v>
      </c>
      <c r="G2113" t="s">
        <v>134</v>
      </c>
      <c r="H2113" s="5">
        <v>2246.4</v>
      </c>
      <c r="I2113" s="5">
        <v>692.65149500629468</v>
      </c>
      <c r="J2113" s="5">
        <v>0</v>
      </c>
      <c r="K2113" s="5">
        <v>224.64000000000004</v>
      </c>
      <c r="L2113" s="5">
        <v>2.3376620112802766</v>
      </c>
      <c r="M2113" s="5">
        <v>72.321687394957991</v>
      </c>
      <c r="N2113" s="5">
        <v>2.9182758620689659</v>
      </c>
      <c r="O2113" s="5">
        <v>3.9000000000000008</v>
      </c>
      <c r="P2113" s="5">
        <v>0.37341379310344835</v>
      </c>
      <c r="Q2113" s="5">
        <v>7.7358050168253687</v>
      </c>
      <c r="R2113" s="5">
        <v>0</v>
      </c>
      <c r="S2113" s="5">
        <v>0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f t="shared" si="155"/>
        <v>92.62270324087838</v>
      </c>
      <c r="Z2113" s="5">
        <v>5.3735211739225992</v>
      </c>
      <c r="AA2113" s="5">
        <v>0</v>
      </c>
      <c r="AB2113" s="5">
        <f>VLOOKUP($E2113,Parametros!$B$3:$F$14,2,FALSE)</f>
        <v>12</v>
      </c>
      <c r="AC2113" s="5" t="str">
        <f>VLOOKUP($E2113,Parametros!$B$3:$F$14,4,FALSE)</f>
        <v>202212</v>
      </c>
      <c r="AD2113" s="5" t="str">
        <f>VLOOKUP($E2113,Parametros!$B$3:$F$14,5,FALSE)</f>
        <v>2022-12-01</v>
      </c>
      <c r="AE2113" s="5">
        <v>0</v>
      </c>
      <c r="AF2113" t="s">
        <v>409</v>
      </c>
      <c r="AG2113" t="s">
        <v>417</v>
      </c>
      <c r="AH2113" s="40">
        <f t="shared" si="156"/>
        <v>1234.1481397415469</v>
      </c>
      <c r="AJ2113" t="str">
        <f t="shared" si="152"/>
        <v>INSERT INTO TABLA_PRESUPUESTO VALUES ('VSR','Cripton_China','14004807-18',2022,'Diciembre',9.36,'USD',2246.4,692.651495,0,224.64,2.337662,72.321687,2.918276,3.9,0.373414,7.735805,0,0,0,0,0,0,0,92.622703,5.373521,0,12,'202212','2022-12-01');</v>
      </c>
    </row>
    <row r="2114" spans="1:36" x14ac:dyDescent="0.2">
      <c r="A2114" s="7" t="s">
        <v>117</v>
      </c>
      <c r="B2114" t="s">
        <v>188</v>
      </c>
      <c r="C2114" t="s">
        <v>133</v>
      </c>
      <c r="D2114">
        <v>2022</v>
      </c>
      <c r="E2114" t="s">
        <v>56</v>
      </c>
      <c r="F2114" s="5">
        <v>7.2000000000000011</v>
      </c>
      <c r="G2114" t="s">
        <v>134</v>
      </c>
      <c r="H2114" s="5">
        <v>2340.0000000000005</v>
      </c>
      <c r="I2114" s="5">
        <v>666.95145767253439</v>
      </c>
      <c r="J2114" s="5">
        <v>0</v>
      </c>
      <c r="K2114" s="5">
        <v>234.00000000000003</v>
      </c>
      <c r="L2114" s="5">
        <v>1.7982015471386743</v>
      </c>
      <c r="M2114" s="5">
        <v>73.992067226890768</v>
      </c>
      <c r="N2114" s="5">
        <v>2.2448275862068972</v>
      </c>
      <c r="O2114" s="5">
        <v>3.0000000000000004</v>
      </c>
      <c r="P2114" s="5">
        <v>0.28724137931034488</v>
      </c>
      <c r="Q2114" s="5">
        <v>8.0581302258597614</v>
      </c>
      <c r="R2114" s="5">
        <v>0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f t="shared" si="155"/>
        <v>91.715744244362071</v>
      </c>
      <c r="Z2114" s="5">
        <v>4.1334778260943068</v>
      </c>
      <c r="AA2114" s="5">
        <v>0</v>
      </c>
      <c r="AB2114" s="5">
        <f>VLOOKUP($E2114,Parametros!$B$3:$F$14,2,FALSE)</f>
        <v>12</v>
      </c>
      <c r="AC2114" s="5" t="str">
        <f>VLOOKUP($E2114,Parametros!$B$3:$F$14,4,FALSE)</f>
        <v>202212</v>
      </c>
      <c r="AD2114" s="5" t="str">
        <f>VLOOKUP($E2114,Parametros!$B$3:$F$14,5,FALSE)</f>
        <v>2022-12-01</v>
      </c>
      <c r="AE2114" s="5">
        <v>0</v>
      </c>
      <c r="AF2114" t="s">
        <v>409</v>
      </c>
      <c r="AG2114" t="s">
        <v>417</v>
      </c>
      <c r="AH2114" s="40">
        <f t="shared" si="156"/>
        <v>1345.5345965359652</v>
      </c>
      <c r="AJ2114" t="str">
        <f t="shared" si="152"/>
        <v>INSERT INTO TABLA_PRESUPUESTO VALUES ('VSR','Cripton_China','14004807-18',2022,'Diciembre',7.2,'USD',2340,666.951458,0,234,1.798202,73.992067,2.244828,3,0.287241,8.05813,0,0,0,0,0,0,0,91.715744,4.133478,0,12,'202212','2022-12-01');</v>
      </c>
    </row>
    <row r="2115" spans="1:36" x14ac:dyDescent="0.2">
      <c r="A2115" s="7" t="s">
        <v>117</v>
      </c>
      <c r="B2115" t="s">
        <v>188</v>
      </c>
      <c r="C2115" t="s">
        <v>189</v>
      </c>
      <c r="D2115">
        <v>2022</v>
      </c>
      <c r="E2115" t="s">
        <v>56</v>
      </c>
      <c r="F2115" s="5">
        <v>21.600000000000005</v>
      </c>
      <c r="G2115" t="s">
        <v>134</v>
      </c>
      <c r="H2115" s="5">
        <v>3888.0000000000009</v>
      </c>
      <c r="I2115" s="5">
        <v>1900.1600772046932</v>
      </c>
      <c r="J2115" s="5">
        <v>0</v>
      </c>
      <c r="K2115" s="5">
        <v>388.80000000000007</v>
      </c>
      <c r="L2115" s="5">
        <v>5.3946046414160236</v>
      </c>
      <c r="M2115" s="5">
        <v>128.01620168067228</v>
      </c>
      <c r="N2115" s="5">
        <v>6.7344827586206915</v>
      </c>
      <c r="O2115" s="5">
        <v>9.0000000000000018</v>
      </c>
      <c r="P2115" s="5">
        <v>0.86172413793103475</v>
      </c>
      <c r="Q2115" s="5">
        <v>13.388893298351602</v>
      </c>
      <c r="R2115" s="5">
        <v>0</v>
      </c>
      <c r="S2115" s="5">
        <v>0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f t="shared" si="155"/>
        <v>170.40173535385856</v>
      </c>
      <c r="Z2115" s="5">
        <v>12.400433478282924</v>
      </c>
      <c r="AA2115" s="5">
        <v>0</v>
      </c>
      <c r="AB2115" s="5">
        <f>VLOOKUP($E2115,Parametros!$B$3:$F$14,2,FALSE)</f>
        <v>12</v>
      </c>
      <c r="AC2115" s="5" t="str">
        <f>VLOOKUP($E2115,Parametros!$B$3:$F$14,4,FALSE)</f>
        <v>202212</v>
      </c>
      <c r="AD2115" s="5" t="str">
        <f>VLOOKUP($E2115,Parametros!$B$3:$F$14,5,FALSE)</f>
        <v>2022-12-01</v>
      </c>
      <c r="AE2115" s="5">
        <v>0</v>
      </c>
      <c r="AF2115" t="s">
        <v>409</v>
      </c>
      <c r="AG2115" t="s">
        <v>417</v>
      </c>
      <c r="AH2115" s="40">
        <f t="shared" si="156"/>
        <v>1423.2435828000332</v>
      </c>
      <c r="AJ2115" t="str">
        <f t="shared" si="152"/>
        <v>INSERT INTO TABLA_PRESUPUESTO VALUES ('VSR','Cripton_China','14005073-18',2022,'Diciembre',21.6,'USD',3888,1900.160077,0,388.8,5.394605,128.016202,6.734483,9,0.861724,13.388893,0,0,0,0,0,0,0,170.401735,12.400433,0,12,'202212','2022-12-01');</v>
      </c>
    </row>
    <row r="2116" spans="1:36" x14ac:dyDescent="0.2">
      <c r="A2116" s="7" t="s">
        <v>117</v>
      </c>
      <c r="B2116" t="s">
        <v>188</v>
      </c>
      <c r="C2116" t="s">
        <v>163</v>
      </c>
      <c r="D2116">
        <v>2022</v>
      </c>
      <c r="E2116" t="s">
        <v>56</v>
      </c>
      <c r="F2116" s="5">
        <v>216.00000000000003</v>
      </c>
      <c r="G2116" t="s">
        <v>134</v>
      </c>
      <c r="H2116" s="5">
        <v>9720.0000000000018</v>
      </c>
      <c r="I2116" s="5">
        <v>4097.480081049096</v>
      </c>
      <c r="J2116" s="5">
        <v>0</v>
      </c>
      <c r="K2116" s="5">
        <v>972.00000000000011</v>
      </c>
      <c r="L2116" s="5">
        <v>53.946046414160229</v>
      </c>
      <c r="M2116" s="5">
        <v>405.36201680672269</v>
      </c>
      <c r="N2116" s="5">
        <v>67.344827586206918</v>
      </c>
      <c r="O2116" s="5">
        <v>90.000000000000014</v>
      </c>
      <c r="P2116" s="5">
        <v>8.6172413793103466</v>
      </c>
      <c r="Q2116" s="5">
        <v>33.472233245879004</v>
      </c>
      <c r="R2116" s="5">
        <v>0</v>
      </c>
      <c r="S2116" s="5">
        <v>0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f t="shared" si="155"/>
        <v>728.80065380094823</v>
      </c>
      <c r="Z2116" s="5">
        <v>124.00433478282923</v>
      </c>
      <c r="AA2116" s="5">
        <v>0</v>
      </c>
      <c r="AB2116" s="5">
        <f>VLOOKUP($E2116,Parametros!$B$3:$F$14,2,FALSE)</f>
        <v>12</v>
      </c>
      <c r="AC2116" s="5" t="str">
        <f>VLOOKUP($E2116,Parametros!$B$3:$F$14,4,FALSE)</f>
        <v>202212</v>
      </c>
      <c r="AD2116" s="5" t="str">
        <f>VLOOKUP($E2116,Parametros!$B$3:$F$14,5,FALSE)</f>
        <v>2022-12-01</v>
      </c>
      <c r="AE2116" s="5">
        <v>0</v>
      </c>
      <c r="AF2116" t="s">
        <v>409</v>
      </c>
      <c r="AG2116" t="s">
        <v>417</v>
      </c>
      <c r="AH2116" s="40">
        <f t="shared" si="156"/>
        <v>3867.7732187357983</v>
      </c>
      <c r="AJ2116" t="str">
        <f t="shared" si="152"/>
        <v>INSERT INTO TABLA_PRESUPUESTO VALUES ('VSR','Cripton_China','14004339-19',2022,'Diciembre',216,'USD',9720,4097.480081,0,972,53.946046,405.362017,67.344828,90,8.617241,33.472233,0,0,0,0,0,0,0,728.800654,124.004335,0,12,'202212','2022-12-01');</v>
      </c>
    </row>
    <row r="2117" spans="1:36" x14ac:dyDescent="0.2">
      <c r="A2117" s="7" t="s">
        <v>117</v>
      </c>
      <c r="B2117" t="s">
        <v>188</v>
      </c>
      <c r="C2117" t="s">
        <v>137</v>
      </c>
      <c r="D2117">
        <v>2022</v>
      </c>
      <c r="E2117" t="s">
        <v>56</v>
      </c>
      <c r="F2117" s="5">
        <v>72.000000000000014</v>
      </c>
      <c r="G2117" t="s">
        <v>134</v>
      </c>
      <c r="H2117" s="5">
        <v>5760.0000000000009</v>
      </c>
      <c r="I2117" s="5">
        <v>2869.1057701204077</v>
      </c>
      <c r="J2117" s="5">
        <v>0</v>
      </c>
      <c r="K2117" s="5">
        <v>576.00000000000011</v>
      </c>
      <c r="L2117" s="5">
        <v>17.982015471386742</v>
      </c>
      <c r="M2117" s="5">
        <v>210.72067226890761</v>
      </c>
      <c r="N2117" s="5">
        <v>22.448275862068975</v>
      </c>
      <c r="O2117" s="5">
        <v>30.000000000000004</v>
      </c>
      <c r="P2117" s="5">
        <v>2.872413793103449</v>
      </c>
      <c r="Q2117" s="5">
        <v>19.835397479039411</v>
      </c>
      <c r="R2117" s="5">
        <v>0</v>
      </c>
      <c r="S2117" s="5">
        <v>0</v>
      </c>
      <c r="T2117" s="5">
        <v>0</v>
      </c>
      <c r="U2117" s="5">
        <v>0</v>
      </c>
      <c r="V2117" s="5">
        <v>0</v>
      </c>
      <c r="W2117" s="5">
        <v>0</v>
      </c>
      <c r="X2117" s="5">
        <v>0</v>
      </c>
      <c r="Y2117" s="5">
        <f t="shared" si="155"/>
        <v>327.21153766406258</v>
      </c>
      <c r="Z2117" s="5">
        <v>41.334778260943075</v>
      </c>
      <c r="AA2117" s="5">
        <v>0</v>
      </c>
      <c r="AB2117" s="5">
        <f>VLOOKUP($E2117,Parametros!$B$3:$F$14,2,FALSE)</f>
        <v>12</v>
      </c>
      <c r="AC2117" s="5" t="str">
        <f>VLOOKUP($E2117,Parametros!$B$3:$F$14,4,FALSE)</f>
        <v>202212</v>
      </c>
      <c r="AD2117" s="5" t="str">
        <f>VLOOKUP($E2117,Parametros!$B$3:$F$14,5,FALSE)</f>
        <v>2022-12-01</v>
      </c>
      <c r="AE2117" s="5">
        <v>0</v>
      </c>
      <c r="AF2117" t="s">
        <v>409</v>
      </c>
      <c r="AG2117" t="s">
        <v>417</v>
      </c>
      <c r="AH2117" s="40">
        <f t="shared" si="156"/>
        <v>1969.7006767441444</v>
      </c>
      <c r="AJ2117" t="str">
        <f t="shared" si="152"/>
        <v>INSERT INTO TABLA_PRESUPUESTO VALUES ('VSR','Cripton_China','14004806-17',2022,'Diciembre',72,'USD',5760,2869.10577,0,576,17.982015,210.720672,22.448276,30,2.872414,19.835397,0,0,0,0,0,0,0,327.211538,41.334778,0,12,'202212','2022-12-01');</v>
      </c>
    </row>
    <row r="2118" spans="1:36" x14ac:dyDescent="0.2">
      <c r="A2118" s="7" t="s">
        <v>117</v>
      </c>
      <c r="B2118" t="s">
        <v>188</v>
      </c>
      <c r="C2118" t="s">
        <v>138</v>
      </c>
      <c r="D2118">
        <v>2022</v>
      </c>
      <c r="E2118" t="s">
        <v>56</v>
      </c>
      <c r="F2118" s="5">
        <v>7.2000000000000011</v>
      </c>
      <c r="G2118" t="s">
        <v>134</v>
      </c>
      <c r="H2118" s="5">
        <v>720.00000000000011</v>
      </c>
      <c r="I2118" s="5">
        <v>542.54902174079484</v>
      </c>
      <c r="J2118" s="5">
        <v>0</v>
      </c>
      <c r="K2118" s="5">
        <v>72.000000000000014</v>
      </c>
      <c r="L2118" s="5">
        <v>1.7982015471386743</v>
      </c>
      <c r="M2118" s="5">
        <v>25.392067226890759</v>
      </c>
      <c r="N2118" s="5">
        <v>2.2448275862068972</v>
      </c>
      <c r="O2118" s="5">
        <v>3.0000000000000004</v>
      </c>
      <c r="P2118" s="5">
        <v>0.28724137931034488</v>
      </c>
      <c r="Q2118" s="5">
        <v>2.4794246848799264</v>
      </c>
      <c r="R2118" s="5">
        <v>0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f t="shared" si="155"/>
        <v>37.53703870338223</v>
      </c>
      <c r="Z2118" s="5">
        <v>4.1334778260943068</v>
      </c>
      <c r="AA2118" s="5">
        <v>0</v>
      </c>
      <c r="AB2118" s="5">
        <f>VLOOKUP($E2118,Parametros!$B$3:$F$14,2,FALSE)</f>
        <v>12</v>
      </c>
      <c r="AC2118" s="5" t="str">
        <f>VLOOKUP($E2118,Parametros!$B$3:$F$14,4,FALSE)</f>
        <v>202212</v>
      </c>
      <c r="AD2118" s="5" t="str">
        <f>VLOOKUP($E2118,Parametros!$B$3:$F$14,5,FALSE)</f>
        <v>2022-12-01</v>
      </c>
      <c r="AE2118" s="5">
        <v>0</v>
      </c>
      <c r="AF2118" t="s">
        <v>409</v>
      </c>
      <c r="AG2118" t="s">
        <v>417</v>
      </c>
      <c r="AH2118" s="40">
        <f t="shared" si="156"/>
        <v>66.115738008684318</v>
      </c>
      <c r="AJ2118" t="str">
        <f t="shared" si="152"/>
        <v>INSERT INTO TABLA_PRESUPUESTO VALUES ('VSR','Cripton_China','14004965-17',2022,'Diciembre',7.2,'USD',720,542.549022,0,72,1.798202,25.392067,2.244828,3,0.287241,2.479425,0,0,0,0,0,0,0,37.537039,4.133478,0,12,'202212','2022-12-01');</v>
      </c>
    </row>
    <row r="2119" spans="1:36" x14ac:dyDescent="0.2">
      <c r="A2119" s="7" t="s">
        <v>117</v>
      </c>
      <c r="B2119" t="s">
        <v>188</v>
      </c>
      <c r="C2119" t="s">
        <v>179</v>
      </c>
      <c r="D2119">
        <v>2022</v>
      </c>
      <c r="E2119" t="s">
        <v>56</v>
      </c>
      <c r="F2119" s="5">
        <v>144.00000000000003</v>
      </c>
      <c r="G2119" t="s">
        <v>134</v>
      </c>
      <c r="H2119" s="5">
        <v>5760.0000000000009</v>
      </c>
      <c r="I2119" s="5">
        <v>2929.2041580575642</v>
      </c>
      <c r="J2119" s="5">
        <v>0</v>
      </c>
      <c r="K2119" s="5">
        <v>576.00000000000011</v>
      </c>
      <c r="L2119" s="5">
        <v>35.964030942773483</v>
      </c>
      <c r="M2119" s="5">
        <v>248.64134453781517</v>
      </c>
      <c r="N2119" s="5">
        <v>44.89655172413795</v>
      </c>
      <c r="O2119" s="5">
        <v>60.000000000000007</v>
      </c>
      <c r="P2119" s="5">
        <v>5.744827586206898</v>
      </c>
      <c r="Q2119" s="5">
        <v>19.835397479039411</v>
      </c>
      <c r="R2119" s="5">
        <v>0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f t="shared" si="155"/>
        <v>461.78767784908553</v>
      </c>
      <c r="Z2119" s="5">
        <v>82.66955652188615</v>
      </c>
      <c r="AA2119" s="5">
        <v>0</v>
      </c>
      <c r="AB2119" s="5">
        <f>VLOOKUP($E2119,Parametros!$B$3:$F$14,2,FALSE)</f>
        <v>12</v>
      </c>
      <c r="AC2119" s="5" t="str">
        <f>VLOOKUP($E2119,Parametros!$B$3:$F$14,4,FALSE)</f>
        <v>202212</v>
      </c>
      <c r="AD2119" s="5" t="str">
        <f>VLOOKUP($E2119,Parametros!$B$3:$F$14,5,FALSE)</f>
        <v>2022-12-01</v>
      </c>
      <c r="AE2119" s="5">
        <v>0</v>
      </c>
      <c r="AF2119" t="s">
        <v>409</v>
      </c>
      <c r="AG2119" t="s">
        <v>417</v>
      </c>
      <c r="AH2119" s="40">
        <f t="shared" si="156"/>
        <v>1757.0441331505772</v>
      </c>
      <c r="AJ2119" t="str">
        <f t="shared" ref="AJ2119:AJ2182" si="157">TRIM(_xlfn.CONCAT("INSERT INTO TABLA_PRESUPUESTO VALUES ('",A2119,"','",B2119,"','",C2119,"',",D2119,",'",E2119,"',",SUBSTITUTE(ROUND(F2119,6),",","."),",'",G2119,"',",SUBSTITUTE(ROUND(H2119,6),",","."),",",SUBSTITUTE(ROUND(I2119,6),",","."),",",SUBSTITUTE(ROUND(J2119,6),",","."),",",SUBSTITUTE(ROUND(K2119,6),",","."),",",SUBSTITUTE(ROUND(L2119,6),",","."),",",SUBSTITUTE(ROUND(M2119,6),",","."),",",SUBSTITUTE(ROUND(N2119,6),",","."),",",SUBSTITUTE(ROUND(O2119,6),",","."),",",SUBSTITUTE(ROUND(P2119,6),",","."),",",SUBSTITUTE(ROUND(Q2119,6),",","."),",",SUBSTITUTE(ROUND(R2119,6),",","."),",",SUBSTITUTE(ROUND(S2119,6),",","."),",",SUBSTITUTE(ROUND(T2119,6),",","."),",",SUBSTITUTE(ROUND(U2119,6),",","."),",",SUBSTITUTE(ROUND(V2119,6),",","."),",",SUBSTITUTE(ROUND(W2119,6),",","."),",",SUBSTITUTE(ROUND(X2119,6),",","."),",",SUBSTITUTE(ROUND(Y2119,6),",","."),",",SUBSTITUTE(ROUND(Z2119,6),",","."),",",SUBSTITUTE(ROUND(AA2119,6),",","."),",",AB2119,",'",AC2119,"','",AD2119,"');"))</f>
        <v>INSERT INTO TABLA_PRESUPUESTO VALUES ('VSR','Cripton_China','14004992-19',2022,'Diciembre',144,'USD',5760,2929.204158,0,576,35.964031,248.641345,44.896552,60,5.744828,19.835397,0,0,0,0,0,0,0,461.787678,82.669557,0,12,'202212','2022-12-01');</v>
      </c>
    </row>
    <row r="2120" spans="1:36" x14ac:dyDescent="0.2">
      <c r="A2120" s="7" t="s">
        <v>117</v>
      </c>
      <c r="B2120" t="s">
        <v>188</v>
      </c>
      <c r="C2120" t="s">
        <v>142</v>
      </c>
      <c r="D2120">
        <v>2022</v>
      </c>
      <c r="E2120" t="s">
        <v>56</v>
      </c>
      <c r="F2120" s="5">
        <v>864.00000000000011</v>
      </c>
      <c r="G2120" t="s">
        <v>134</v>
      </c>
      <c r="H2120" s="5">
        <v>21600.000000000004</v>
      </c>
      <c r="I2120" s="5">
        <v>13635.299017169091</v>
      </c>
      <c r="J2120" s="5">
        <v>0</v>
      </c>
      <c r="K2120" s="5">
        <v>2160.0000000000005</v>
      </c>
      <c r="L2120" s="5">
        <v>215.78418565664091</v>
      </c>
      <c r="M2120" s="5">
        <v>1103.0480672268909</v>
      </c>
      <c r="N2120" s="5">
        <v>269.37931034482767</v>
      </c>
      <c r="O2120" s="5">
        <v>360.00000000000006</v>
      </c>
      <c r="P2120" s="5">
        <v>34.468965517241386</v>
      </c>
      <c r="Q2120" s="5">
        <v>74.382740546397784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f t="shared" si="155"/>
        <v>2337.2964227666748</v>
      </c>
      <c r="Z2120" s="5">
        <v>496.01733913131693</v>
      </c>
      <c r="AA2120" s="5">
        <v>0</v>
      </c>
      <c r="AB2120" s="5">
        <f>VLOOKUP($E2120,Parametros!$B$3:$F$14,2,FALSE)</f>
        <v>12</v>
      </c>
      <c r="AC2120" s="5" t="str">
        <f>VLOOKUP($E2120,Parametros!$B$3:$F$14,4,FALSE)</f>
        <v>202212</v>
      </c>
      <c r="AD2120" s="5" t="str">
        <f>VLOOKUP($E2120,Parametros!$B$3:$F$14,5,FALSE)</f>
        <v>2022-12-01</v>
      </c>
      <c r="AE2120" s="5">
        <v>0</v>
      </c>
      <c r="AF2120" t="s">
        <v>409</v>
      </c>
      <c r="AG2120" t="s">
        <v>417</v>
      </c>
      <c r="AH2120" s="40">
        <f t="shared" si="156"/>
        <v>3251.6203744076024</v>
      </c>
      <c r="AJ2120" t="str">
        <f t="shared" si="157"/>
        <v>INSERT INTO TABLA_PRESUPUESTO VALUES ('VSR','Cripton_China','14004971-20',2022,'Diciembre',864,'USD',21600,13635.299017,0,2160,215.784186,1103.048067,269.37931,360,34.468966,74.382741,0,0,0,0,0,0,0,2337.296423,496.017339,0,12,'202212','2022-12-01');</v>
      </c>
    </row>
    <row r="2121" spans="1:36" x14ac:dyDescent="0.2">
      <c r="A2121" s="7" t="s">
        <v>117</v>
      </c>
      <c r="B2121" t="s">
        <v>188</v>
      </c>
      <c r="C2121" t="s">
        <v>184</v>
      </c>
      <c r="D2121">
        <v>2022</v>
      </c>
      <c r="E2121" t="s">
        <v>56</v>
      </c>
      <c r="F2121" s="5">
        <v>374.40000000000009</v>
      </c>
      <c r="G2121" t="s">
        <v>134</v>
      </c>
      <c r="H2121" s="5">
        <v>11232.000000000004</v>
      </c>
      <c r="I2121" s="5">
        <v>6015.5407028754526</v>
      </c>
      <c r="J2121" s="5">
        <v>0</v>
      </c>
      <c r="K2121" s="5">
        <v>1123.2000000000003</v>
      </c>
      <c r="L2121" s="5">
        <v>93.506480451211075</v>
      </c>
      <c r="M2121" s="5">
        <v>534.14749579831937</v>
      </c>
      <c r="N2121" s="5">
        <v>116.73103448275864</v>
      </c>
      <c r="O2121" s="5">
        <v>156.00000000000003</v>
      </c>
      <c r="P2121" s="5">
        <v>14.936551724137935</v>
      </c>
      <c r="Q2121" s="5">
        <v>38.679025084126856</v>
      </c>
      <c r="R2121" s="5">
        <v>0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f t="shared" si="155"/>
        <v>1075.4349540462467</v>
      </c>
      <c r="Z2121" s="5">
        <v>214.94084695690398</v>
      </c>
      <c r="AA2121" s="5">
        <v>0</v>
      </c>
      <c r="AB2121" s="5">
        <f>VLOOKUP($E2121,Parametros!$B$3:$F$14,2,FALSE)</f>
        <v>12</v>
      </c>
      <c r="AC2121" s="5" t="str">
        <f>VLOOKUP($E2121,Parametros!$B$3:$F$14,4,FALSE)</f>
        <v>202212</v>
      </c>
      <c r="AD2121" s="5" t="str">
        <f>VLOOKUP($E2121,Parametros!$B$3:$F$14,5,FALSE)</f>
        <v>2022-12-01</v>
      </c>
      <c r="AE2121" s="5">
        <v>0</v>
      </c>
      <c r="AF2121" t="s">
        <v>409</v>
      </c>
      <c r="AG2121" t="s">
        <v>417</v>
      </c>
      <c r="AH2121" s="40">
        <f t="shared" si="156"/>
        <v>2924.3178626270933</v>
      </c>
      <c r="AJ2121" t="str">
        <f t="shared" si="157"/>
        <v>INSERT INTO TABLA_PRESUPUESTO VALUES ('VSR','Cripton_China','14004990-20',2022,'Diciembre',374.4,'USD',11232,6015.540703,0,1123.2,93.50648,534.147496,116.731034,156,14.936552,38.679025,0,0,0,0,0,0,0,1075.434954,214.940847,0,12,'202212','2022-12-01');</v>
      </c>
    </row>
    <row r="2122" spans="1:36" x14ac:dyDescent="0.2">
      <c r="A2122" s="7" t="s">
        <v>117</v>
      </c>
      <c r="B2122" t="s">
        <v>188</v>
      </c>
      <c r="C2122" t="s">
        <v>190</v>
      </c>
      <c r="D2122">
        <v>2022</v>
      </c>
      <c r="E2122" t="s">
        <v>56</v>
      </c>
      <c r="F2122" s="5">
        <v>36.000000000000007</v>
      </c>
      <c r="G2122" t="s">
        <v>134</v>
      </c>
      <c r="H2122" s="5">
        <v>2880.0000000000005</v>
      </c>
      <c r="I2122" s="5">
        <v>2007.6792566215781</v>
      </c>
      <c r="J2122" s="5">
        <v>0</v>
      </c>
      <c r="K2122" s="5">
        <v>288.00000000000006</v>
      </c>
      <c r="L2122" s="5">
        <v>8.9910077356933709</v>
      </c>
      <c r="M2122" s="5">
        <v>105.3603361344538</v>
      </c>
      <c r="N2122" s="5">
        <v>11.224137931034488</v>
      </c>
      <c r="O2122" s="5">
        <v>15.000000000000002</v>
      </c>
      <c r="P2122" s="5">
        <v>1.4362068965517245</v>
      </c>
      <c r="Q2122" s="5">
        <v>9.9176987395197056</v>
      </c>
      <c r="R2122" s="5">
        <v>0</v>
      </c>
      <c r="S2122" s="5">
        <v>0</v>
      </c>
      <c r="T2122" s="5"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f t="shared" si="155"/>
        <v>163.60576883203129</v>
      </c>
      <c r="Z2122" s="5">
        <v>20.667389130471538</v>
      </c>
      <c r="AA2122" s="5">
        <v>0</v>
      </c>
      <c r="AB2122" s="5">
        <f>VLOOKUP($E2122,Parametros!$B$3:$F$14,2,FALSE)</f>
        <v>12</v>
      </c>
      <c r="AC2122" s="5" t="str">
        <f>VLOOKUP($E2122,Parametros!$B$3:$F$14,4,FALSE)</f>
        <v>202212</v>
      </c>
      <c r="AD2122" s="5" t="str">
        <f>VLOOKUP($E2122,Parametros!$B$3:$F$14,5,FALSE)</f>
        <v>2022-12-01</v>
      </c>
      <c r="AE2122" s="5">
        <v>0</v>
      </c>
      <c r="AF2122" t="s">
        <v>409</v>
      </c>
      <c r="AG2122" t="s">
        <v>417</v>
      </c>
      <c r="AH2122" s="40">
        <f t="shared" si="156"/>
        <v>411.72396681069745</v>
      </c>
      <c r="AJ2122" t="str">
        <f t="shared" si="157"/>
        <v>INSERT INTO TABLA_PRESUPUESTO VALUES ('VSR','Cripton_China','14005163-18',2022,'Diciembre',36,'USD',2880,2007.679257,0,288,8.991008,105.360336,11.224138,15,1.436207,9.917699,0,0,0,0,0,0,0,163.605769,20.667389,0,12,'202212','2022-12-01');</v>
      </c>
    </row>
    <row r="2123" spans="1:36" x14ac:dyDescent="0.2">
      <c r="A2123" s="7" t="s">
        <v>117</v>
      </c>
      <c r="B2123" t="s">
        <v>188</v>
      </c>
      <c r="C2123" t="s">
        <v>191</v>
      </c>
      <c r="D2123">
        <v>2022</v>
      </c>
      <c r="E2123" t="s">
        <v>56</v>
      </c>
      <c r="F2123" s="5">
        <v>57.600000000000009</v>
      </c>
      <c r="G2123" t="s">
        <v>134</v>
      </c>
      <c r="H2123" s="5">
        <v>3456.0000000000005</v>
      </c>
      <c r="I2123" s="5">
        <v>2271.3348470545061</v>
      </c>
      <c r="J2123" s="5">
        <v>0</v>
      </c>
      <c r="K2123" s="5">
        <v>345.6</v>
      </c>
      <c r="L2123" s="5">
        <v>14.385612377109394</v>
      </c>
      <c r="M2123" s="5">
        <v>134.01653781512607</v>
      </c>
      <c r="N2123" s="5">
        <v>17.958620689655177</v>
      </c>
      <c r="O2123" s="5">
        <v>24.000000000000004</v>
      </c>
      <c r="P2123" s="5">
        <v>2.297931034482759</v>
      </c>
      <c r="Q2123" s="5">
        <v>11.901238487423646</v>
      </c>
      <c r="R2123" s="5">
        <v>0</v>
      </c>
      <c r="S2123" s="5">
        <v>0</v>
      </c>
      <c r="T2123" s="5">
        <v>0</v>
      </c>
      <c r="U2123" s="5">
        <v>0</v>
      </c>
      <c r="V2123" s="5">
        <v>0</v>
      </c>
      <c r="W2123" s="5">
        <v>0</v>
      </c>
      <c r="X2123" s="5">
        <v>0</v>
      </c>
      <c r="Y2123" s="5">
        <f t="shared" si="155"/>
        <v>223.2421506354421</v>
      </c>
      <c r="Z2123" s="5">
        <v>33.067822608754454</v>
      </c>
      <c r="AA2123" s="5">
        <v>0</v>
      </c>
      <c r="AB2123" s="5">
        <f>VLOOKUP($E2123,Parametros!$B$3:$F$14,2,FALSE)</f>
        <v>12</v>
      </c>
      <c r="AC2123" s="5" t="str">
        <f>VLOOKUP($E2123,Parametros!$B$3:$F$14,4,FALSE)</f>
        <v>202212</v>
      </c>
      <c r="AD2123" s="5" t="str">
        <f>VLOOKUP($E2123,Parametros!$B$3:$F$14,5,FALSE)</f>
        <v>2022-12-01</v>
      </c>
      <c r="AE2123" s="5">
        <v>0</v>
      </c>
      <c r="AF2123" t="s">
        <v>409</v>
      </c>
      <c r="AG2123" t="s">
        <v>417</v>
      </c>
      <c r="AH2123" s="40">
        <f t="shared" si="156"/>
        <v>601.43738993294335</v>
      </c>
      <c r="AJ2123" t="str">
        <f t="shared" si="157"/>
        <v>INSERT INTO TABLA_PRESUPUESTO VALUES ('VSR','Cripton_China','14005143-17',2022,'Diciembre',57.6,'USD',3456,2271.334847,0,345.6,14.385612,134.016538,17.958621,24,2.297931,11.901238,0,0,0,0,0,0,0,223.242151,33.067823,0,12,'202212','2022-12-01');</v>
      </c>
    </row>
    <row r="2124" spans="1:36" x14ac:dyDescent="0.2">
      <c r="A2124" s="7" t="s">
        <v>117</v>
      </c>
      <c r="B2124" t="s">
        <v>188</v>
      </c>
      <c r="C2124" t="s">
        <v>153</v>
      </c>
      <c r="D2124">
        <v>2022</v>
      </c>
      <c r="E2124" t="s">
        <v>56</v>
      </c>
      <c r="F2124" s="5">
        <v>72.000000000000014</v>
      </c>
      <c r="G2124" t="s">
        <v>134</v>
      </c>
      <c r="H2124" s="5">
        <v>3960.0000000000009</v>
      </c>
      <c r="I2124" s="5">
        <v>1458.0962249790318</v>
      </c>
      <c r="J2124" s="5">
        <v>0</v>
      </c>
      <c r="K2124" s="5">
        <v>396.00000000000006</v>
      </c>
      <c r="L2124" s="5">
        <v>17.982015471386742</v>
      </c>
      <c r="M2124" s="5">
        <v>156.72067226890758</v>
      </c>
      <c r="N2124" s="5">
        <v>22.448275862068975</v>
      </c>
      <c r="O2124" s="5">
        <v>30.000000000000004</v>
      </c>
      <c r="P2124" s="5">
        <v>2.872413793103449</v>
      </c>
      <c r="Q2124" s="5">
        <v>13.636835766839596</v>
      </c>
      <c r="R2124" s="5">
        <v>0</v>
      </c>
      <c r="S2124" s="5">
        <v>0</v>
      </c>
      <c r="T2124" s="5"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f t="shared" si="155"/>
        <v>267.0129759518627</v>
      </c>
      <c r="Z2124" s="5">
        <v>41.334778260943075</v>
      </c>
      <c r="AA2124" s="5">
        <v>0</v>
      </c>
      <c r="AB2124" s="5">
        <f>VLOOKUP($E2124,Parametros!$B$3:$F$14,2,FALSE)</f>
        <v>12</v>
      </c>
      <c r="AC2124" s="5" t="str">
        <f>VLOOKUP($E2124,Parametros!$B$3:$F$14,4,FALSE)</f>
        <v>202212</v>
      </c>
      <c r="AD2124" s="5" t="str">
        <f>VLOOKUP($E2124,Parametros!$B$3:$F$14,5,FALSE)</f>
        <v>2022-12-01</v>
      </c>
      <c r="AE2124" s="5">
        <v>0</v>
      </c>
      <c r="AF2124" t="s">
        <v>409</v>
      </c>
      <c r="AG2124" t="s">
        <v>417</v>
      </c>
      <c r="AH2124" s="40">
        <f t="shared" si="156"/>
        <v>1820.9087835977193</v>
      </c>
      <c r="AJ2124" t="str">
        <f t="shared" si="157"/>
        <v>INSERT INTO TABLA_PRESUPUESTO VALUES ('VSR','Cripton_China','14005087-20',2022,'Diciembre',72,'USD',3960,1458.096225,0,396,17.982015,156.720672,22.448276,30,2.872414,13.636836,0,0,0,0,0,0,0,267.012976,41.334778,0,12,'202212','2022-12-01');</v>
      </c>
    </row>
    <row r="2125" spans="1:36" x14ac:dyDescent="0.2">
      <c r="A2125" s="7" t="s">
        <v>117</v>
      </c>
      <c r="B2125" t="s">
        <v>188</v>
      </c>
      <c r="C2125" t="s">
        <v>122</v>
      </c>
      <c r="D2125">
        <v>2022</v>
      </c>
      <c r="E2125" t="s">
        <v>56</v>
      </c>
      <c r="F2125" s="5">
        <v>7.2000000000000011</v>
      </c>
      <c r="G2125" t="s">
        <v>134</v>
      </c>
      <c r="H2125" s="5">
        <v>864.00000000000011</v>
      </c>
      <c r="I2125" s="5">
        <v>431.24688131098037</v>
      </c>
      <c r="J2125" s="5">
        <v>0</v>
      </c>
      <c r="K2125" s="5">
        <v>86.4</v>
      </c>
      <c r="L2125" s="5">
        <v>1.7982015471386743</v>
      </c>
      <c r="M2125" s="5">
        <v>29.71206722689076</v>
      </c>
      <c r="N2125" s="5">
        <v>2.2448275862068972</v>
      </c>
      <c r="O2125" s="5">
        <v>3.0000000000000004</v>
      </c>
      <c r="P2125" s="5">
        <v>0.28724137931034488</v>
      </c>
      <c r="Q2125" s="5">
        <v>2.9753096218559114</v>
      </c>
      <c r="R2125" s="5">
        <v>0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f t="shared" si="155"/>
        <v>42.35292364035822</v>
      </c>
      <c r="Z2125" s="5">
        <v>4.1334778260943068</v>
      </c>
      <c r="AA2125" s="5">
        <v>0</v>
      </c>
      <c r="AB2125" s="5">
        <f>VLOOKUP($E2125,Parametros!$B$3:$F$14,2,FALSE)</f>
        <v>12</v>
      </c>
      <c r="AC2125" s="5" t="str">
        <f>VLOOKUP($E2125,Parametros!$B$3:$F$14,4,FALSE)</f>
        <v>202212</v>
      </c>
      <c r="AD2125" s="5" t="str">
        <f>VLOOKUP($E2125,Parametros!$B$3:$F$14,5,FALSE)</f>
        <v>2022-12-01</v>
      </c>
      <c r="AE2125" s="5">
        <v>0</v>
      </c>
      <c r="AF2125" t="s">
        <v>409</v>
      </c>
      <c r="AG2125" t="s">
        <v>417</v>
      </c>
      <c r="AH2125" s="40">
        <f t="shared" si="156"/>
        <v>302.20199350152285</v>
      </c>
      <c r="AJ2125" t="str">
        <f t="shared" si="157"/>
        <v>INSERT INTO TABLA_PRESUPUESTO VALUES ('VSR','Cripton_China','14005080-18',2022,'Diciembre',7.2,'USD',864,431.246881,0,86.4,1.798202,29.712067,2.244828,3,0.287241,2.97531,0,0,0,0,0,0,0,42.352924,4.133478,0,12,'202212','2022-12-01');</v>
      </c>
    </row>
    <row r="2126" spans="1:36" x14ac:dyDescent="0.2">
      <c r="A2126" s="7" t="s">
        <v>117</v>
      </c>
      <c r="B2126" t="s">
        <v>188</v>
      </c>
      <c r="C2126" t="s">
        <v>144</v>
      </c>
      <c r="D2126">
        <v>2022</v>
      </c>
      <c r="E2126" t="s">
        <v>56</v>
      </c>
      <c r="F2126" s="5">
        <v>7.2000000000000011</v>
      </c>
      <c r="G2126" t="s">
        <v>134</v>
      </c>
      <c r="H2126" s="5">
        <v>864.00000000000011</v>
      </c>
      <c r="I2126" s="5">
        <v>713.06086362802921</v>
      </c>
      <c r="J2126" s="5">
        <v>0</v>
      </c>
      <c r="K2126" s="5">
        <v>86.4</v>
      </c>
      <c r="L2126" s="5">
        <v>1.7982015471386743</v>
      </c>
      <c r="M2126" s="5">
        <v>29.71206722689076</v>
      </c>
      <c r="N2126" s="5">
        <v>2.2448275862068972</v>
      </c>
      <c r="O2126" s="5">
        <v>3.0000000000000004</v>
      </c>
      <c r="P2126" s="5">
        <v>0.28724137931034488</v>
      </c>
      <c r="Q2126" s="5">
        <v>2.9753096218559114</v>
      </c>
      <c r="R2126" s="5">
        <v>0</v>
      </c>
      <c r="S2126" s="5">
        <v>0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f t="shared" si="155"/>
        <v>42.35292364035822</v>
      </c>
      <c r="Z2126" s="5">
        <v>4.1334778260943068</v>
      </c>
      <c r="AA2126" s="5">
        <v>0</v>
      </c>
      <c r="AB2126" s="5">
        <f>VLOOKUP($E2126,Parametros!$B$3:$F$14,2,FALSE)</f>
        <v>12</v>
      </c>
      <c r="AC2126" s="5" t="str">
        <f>VLOOKUP($E2126,Parametros!$B$3:$F$14,4,FALSE)</f>
        <v>202212</v>
      </c>
      <c r="AD2126" s="5" t="str">
        <f>VLOOKUP($E2126,Parametros!$B$3:$F$14,5,FALSE)</f>
        <v>2022-12-01</v>
      </c>
      <c r="AE2126" s="5">
        <v>6.3948846218409017E-14</v>
      </c>
      <c r="AF2126" t="s">
        <v>409</v>
      </c>
      <c r="AG2126" t="s">
        <v>417</v>
      </c>
      <c r="AH2126" s="40">
        <f t="shared" si="156"/>
        <v>20.388011184473996</v>
      </c>
      <c r="AJ2126" t="str">
        <f t="shared" si="157"/>
        <v>INSERT INTO TABLA_PRESUPUESTO VALUES ('VSR','Cripton_China','14004879-18',2022,'Diciembre',7.2,'USD',864,713.060864,0,86.4,1.798202,29.712067,2.244828,3,0.287241,2.97531,0,0,0,0,0,0,0,42.352924,4.133478,0,12,'202212','2022-12-01');</v>
      </c>
    </row>
    <row r="2127" spans="1:36" x14ac:dyDescent="0.2">
      <c r="A2127" s="7" t="s">
        <v>117</v>
      </c>
      <c r="B2127" t="s">
        <v>188</v>
      </c>
      <c r="C2127" t="s">
        <v>192</v>
      </c>
      <c r="D2127">
        <v>2022</v>
      </c>
      <c r="E2127" t="s">
        <v>56</v>
      </c>
      <c r="F2127" s="5">
        <v>360.00000000000006</v>
      </c>
      <c r="G2127" t="s">
        <v>134</v>
      </c>
      <c r="H2127" s="5">
        <v>14400.000000000002</v>
      </c>
      <c r="I2127" s="5">
        <v>5650.7548497964253</v>
      </c>
      <c r="J2127" s="5">
        <v>0</v>
      </c>
      <c r="K2127" s="5">
        <v>1440.0000000000002</v>
      </c>
      <c r="L2127" s="5">
        <v>89.910077356933712</v>
      </c>
      <c r="M2127" s="5">
        <v>621.60336134453792</v>
      </c>
      <c r="N2127" s="5">
        <v>112.24137931034485</v>
      </c>
      <c r="O2127" s="5">
        <v>150.00000000000003</v>
      </c>
      <c r="P2127" s="5">
        <v>14.362068965517246</v>
      </c>
      <c r="Q2127" s="5">
        <v>49.588493697598523</v>
      </c>
      <c r="R2127" s="5">
        <v>0</v>
      </c>
      <c r="S2127" s="5">
        <v>0</v>
      </c>
      <c r="T2127" s="5"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f t="shared" si="155"/>
        <v>1154.469194622714</v>
      </c>
      <c r="Z2127" s="5">
        <v>206.67389130471537</v>
      </c>
      <c r="AA2127" s="5">
        <v>0</v>
      </c>
      <c r="AB2127" s="5">
        <f>VLOOKUP($E2127,Parametros!$B$3:$F$14,2,FALSE)</f>
        <v>12</v>
      </c>
      <c r="AC2127" s="5" t="str">
        <f>VLOOKUP($E2127,Parametros!$B$3:$F$14,4,FALSE)</f>
        <v>202212</v>
      </c>
      <c r="AD2127" s="5" t="str">
        <f>VLOOKUP($E2127,Parametros!$B$3:$F$14,5,FALSE)</f>
        <v>2022-12-01</v>
      </c>
      <c r="AE2127" s="5">
        <v>0</v>
      </c>
      <c r="AF2127" t="s">
        <v>409</v>
      </c>
      <c r="AG2127" t="s">
        <v>417</v>
      </c>
      <c r="AH2127" s="40">
        <f t="shared" si="156"/>
        <v>6064.865878223929</v>
      </c>
      <c r="AJ2127" t="str">
        <f t="shared" si="157"/>
        <v>INSERT INTO TABLA_PRESUPUESTO VALUES ('VSR','Cripton_China','14005089-20',2022,'Diciembre',360,'USD',14400,5650.75485,0,1440,89.910077,621.603361,112.241379,150,14.362069,49.588494,0,0,0,0,0,0,0,1154.469195,206.673891,0,12,'202212','2022-12-01');</v>
      </c>
    </row>
    <row r="2128" spans="1:36" x14ac:dyDescent="0.2">
      <c r="A2128" s="7" t="s">
        <v>117</v>
      </c>
      <c r="B2128" t="s">
        <v>188</v>
      </c>
      <c r="C2128" t="s">
        <v>159</v>
      </c>
      <c r="D2128">
        <v>2022</v>
      </c>
      <c r="E2128" t="s">
        <v>56</v>
      </c>
      <c r="F2128" s="5">
        <v>57.600000000000009</v>
      </c>
      <c r="G2128" t="s">
        <v>134</v>
      </c>
      <c r="H2128" s="5">
        <v>4032.0000000000005</v>
      </c>
      <c r="I2128" s="5">
        <v>1862.0567489110242</v>
      </c>
      <c r="J2128" s="5">
        <v>0</v>
      </c>
      <c r="K2128" s="5">
        <v>403.20000000000005</v>
      </c>
      <c r="L2128" s="5">
        <v>14.385612377109394</v>
      </c>
      <c r="M2128" s="5">
        <v>151.29653781512607</v>
      </c>
      <c r="N2128" s="5">
        <v>17.958620689655177</v>
      </c>
      <c r="O2128" s="5">
        <v>24.000000000000004</v>
      </c>
      <c r="P2128" s="5">
        <v>2.297931034482759</v>
      </c>
      <c r="Q2128" s="5">
        <v>13.884778235327586</v>
      </c>
      <c r="R2128" s="5">
        <v>0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f t="shared" si="155"/>
        <v>242.50569038334606</v>
      </c>
      <c r="Z2128" s="5">
        <v>33.067822608754454</v>
      </c>
      <c r="AA2128" s="5">
        <v>0</v>
      </c>
      <c r="AB2128" s="5">
        <f>VLOOKUP($E2128,Parametros!$B$3:$F$14,2,FALSE)</f>
        <v>12</v>
      </c>
      <c r="AC2128" s="5" t="str">
        <f>VLOOKUP($E2128,Parametros!$B$3:$F$14,4,FALSE)</f>
        <v>202212</v>
      </c>
      <c r="AD2128" s="5" t="str">
        <f>VLOOKUP($E2128,Parametros!$B$3:$F$14,5,FALSE)</f>
        <v>2022-12-01</v>
      </c>
      <c r="AE2128" s="5">
        <v>0</v>
      </c>
      <c r="AF2128" t="s">
        <v>409</v>
      </c>
      <c r="AG2128" t="s">
        <v>417</v>
      </c>
      <c r="AH2128" s="40">
        <f t="shared" si="156"/>
        <v>1509.8519483285208</v>
      </c>
      <c r="AJ2128" t="str">
        <f t="shared" si="157"/>
        <v>INSERT INTO TABLA_PRESUPUESTO VALUES ('VSR','Cripton_China','14005043-17',2022,'Diciembre',57.6,'USD',4032,1862.056749,0,403.2,14.385612,151.296538,17.958621,24,2.297931,13.884778,0,0,0,0,0,0,0,242.50569,33.067823,0,12,'202212','2022-12-01');</v>
      </c>
    </row>
    <row r="2129" spans="1:36" x14ac:dyDescent="0.2">
      <c r="A2129" s="7" t="s">
        <v>117</v>
      </c>
      <c r="B2129" t="s">
        <v>102</v>
      </c>
      <c r="C2129" t="s">
        <v>138</v>
      </c>
      <c r="D2129">
        <v>2022</v>
      </c>
      <c r="E2129" t="s">
        <v>56</v>
      </c>
      <c r="F2129" s="5">
        <v>17.5</v>
      </c>
      <c r="G2129" t="s">
        <v>134</v>
      </c>
      <c r="H2129" s="5">
        <v>1575</v>
      </c>
      <c r="I2129" s="5">
        <v>1318.6955389533207</v>
      </c>
      <c r="J2129" s="5">
        <v>0</v>
      </c>
      <c r="K2129" s="5">
        <v>118.125</v>
      </c>
      <c r="L2129" s="5">
        <v>4.3706287604064995</v>
      </c>
      <c r="M2129" s="5">
        <v>10.303938053097344</v>
      </c>
      <c r="N2129" s="5">
        <v>6.9398757309941521</v>
      </c>
      <c r="O2129" s="5">
        <v>9.2744883040935679</v>
      </c>
      <c r="P2129" s="5">
        <v>0.88800560428849906</v>
      </c>
      <c r="Q2129" s="5">
        <v>5.423741498174838</v>
      </c>
      <c r="R2129" s="5">
        <v>0</v>
      </c>
      <c r="S2129" s="5">
        <v>0</v>
      </c>
      <c r="T2129" s="5">
        <v>0</v>
      </c>
      <c r="U2129" s="5">
        <v>0</v>
      </c>
      <c r="V2129" s="5">
        <v>0</v>
      </c>
      <c r="W2129" s="5">
        <v>0</v>
      </c>
      <c r="X2129" s="5">
        <v>0</v>
      </c>
      <c r="Y2129" s="5">
        <f t="shared" ref="Y2129:Y2172" si="158">+M2129+N2129+O2129+P2129+T2129+U2129+V2129+Z2129+AA2129+S2129+X2129+Q2129+R2129</f>
        <v>42.876696684627618</v>
      </c>
      <c r="Z2129" s="5">
        <v>10.046647493979219</v>
      </c>
      <c r="AA2129" s="5">
        <v>0</v>
      </c>
      <c r="AB2129" s="5">
        <f>VLOOKUP($E2129,Parametros!$B$3:$F$14,2,FALSE)</f>
        <v>12</v>
      </c>
      <c r="AC2129" s="5" t="str">
        <f>VLOOKUP($E2129,Parametros!$B$3:$F$14,4,FALSE)</f>
        <v>202212</v>
      </c>
      <c r="AD2129" s="5" t="str">
        <f>VLOOKUP($E2129,Parametros!$B$3:$F$14,5,FALSE)</f>
        <v>2022-12-01</v>
      </c>
      <c r="AE2129" s="5">
        <v>0</v>
      </c>
      <c r="AF2129" t="s">
        <v>409</v>
      </c>
      <c r="AG2129" t="s">
        <v>420</v>
      </c>
      <c r="AH2129" s="40">
        <f t="shared" ref="AH2129:AH2172" si="159">+H2129-SUM(I2129:X2129)-SUM(Z2129:AA2129)</f>
        <v>90.932135601644845</v>
      </c>
      <c r="AJ2129" t="str">
        <f t="shared" si="157"/>
        <v>INSERT INTO TABLA_PRESUPUESTO VALUES ('VSR','80218-C','14004965-17',2022,'Diciembre',17.5,'USD',1575,1318.695539,0,118.125,4.370629,10.303938,6.939876,9.274488,0.888006,5.423741,0,0,0,0,0,0,0,42.876697,10.046647,0,12,'202212','2022-12-01');</v>
      </c>
    </row>
    <row r="2130" spans="1:36" x14ac:dyDescent="0.2">
      <c r="A2130" s="7" t="s">
        <v>117</v>
      </c>
      <c r="B2130" t="s">
        <v>102</v>
      </c>
      <c r="C2130" t="s">
        <v>199</v>
      </c>
      <c r="D2130">
        <v>2022</v>
      </c>
      <c r="E2130" t="s">
        <v>56</v>
      </c>
      <c r="F2130" s="5">
        <v>37.5</v>
      </c>
      <c r="G2130" t="s">
        <v>134</v>
      </c>
      <c r="H2130" s="5">
        <v>1500</v>
      </c>
      <c r="I2130" s="5">
        <v>743.6044564862276</v>
      </c>
      <c r="J2130" s="5">
        <v>0</v>
      </c>
      <c r="K2130" s="5">
        <v>112.5</v>
      </c>
      <c r="L2130" s="5">
        <v>9.3656330580139269</v>
      </c>
      <c r="M2130" s="5">
        <v>22.079867256637165</v>
      </c>
      <c r="N2130" s="5">
        <v>14.871162280701753</v>
      </c>
      <c r="O2130" s="5">
        <v>19.873903508771928</v>
      </c>
      <c r="P2130" s="5">
        <v>1.9028691520467835</v>
      </c>
      <c r="Q2130" s="5">
        <v>5.1654680934998458</v>
      </c>
      <c r="R2130" s="5">
        <v>0</v>
      </c>
      <c r="S2130" s="5">
        <v>0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f t="shared" si="158"/>
        <v>85.421800635898649</v>
      </c>
      <c r="Z2130" s="5">
        <v>21.52853034424118</v>
      </c>
      <c r="AA2130" s="5">
        <v>0</v>
      </c>
      <c r="AB2130" s="5">
        <f>VLOOKUP($E2130,Parametros!$B$3:$F$14,2,FALSE)</f>
        <v>12</v>
      </c>
      <c r="AC2130" s="5" t="str">
        <f>VLOOKUP($E2130,Parametros!$B$3:$F$14,4,FALSE)</f>
        <v>202212</v>
      </c>
      <c r="AD2130" s="5" t="str">
        <f>VLOOKUP($E2130,Parametros!$B$3:$F$14,5,FALSE)</f>
        <v>2022-12-01</v>
      </c>
      <c r="AE2130" s="5">
        <v>0</v>
      </c>
      <c r="AF2130" t="s">
        <v>409</v>
      </c>
      <c r="AG2130" t="s">
        <v>420</v>
      </c>
      <c r="AH2130" s="40">
        <f t="shared" si="159"/>
        <v>549.10810981985981</v>
      </c>
      <c r="AJ2130" t="str">
        <f t="shared" si="157"/>
        <v>INSERT INTO TABLA_PRESUPUESTO VALUES ('VSR','80218-C','14004975-20',2022,'Diciembre',37.5,'USD',1500,743.604456,0,112.5,9.365633,22.079867,14.871162,19.873904,1.902869,5.165468,0,0,0,0,0,0,0,85.421801,21.52853,0,12,'202212','2022-12-01');</v>
      </c>
    </row>
    <row r="2131" spans="1:36" x14ac:dyDescent="0.2">
      <c r="A2131" s="7" t="s">
        <v>117</v>
      </c>
      <c r="B2131" t="s">
        <v>102</v>
      </c>
      <c r="C2131" t="s">
        <v>200</v>
      </c>
      <c r="D2131">
        <v>2022</v>
      </c>
      <c r="E2131" t="s">
        <v>56</v>
      </c>
      <c r="F2131" s="5">
        <v>25</v>
      </c>
      <c r="G2131" t="s">
        <v>134</v>
      </c>
      <c r="H2131" s="5">
        <v>1000</v>
      </c>
      <c r="I2131" s="5">
        <v>462.83419697469583</v>
      </c>
      <c r="J2131" s="5">
        <v>0</v>
      </c>
      <c r="K2131" s="5">
        <v>75</v>
      </c>
      <c r="L2131" s="5">
        <v>6.2437553720092849</v>
      </c>
      <c r="M2131" s="5">
        <v>14.719911504424775</v>
      </c>
      <c r="N2131" s="5">
        <v>9.9141081871345058</v>
      </c>
      <c r="O2131" s="5">
        <v>13.249269005847953</v>
      </c>
      <c r="P2131" s="5">
        <v>1.2685794346978556</v>
      </c>
      <c r="Q2131" s="5">
        <v>3.4436453956665636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f t="shared" si="158"/>
        <v>56.947867090599111</v>
      </c>
      <c r="Z2131" s="5">
        <v>14.352353562827453</v>
      </c>
      <c r="AA2131" s="5">
        <v>0</v>
      </c>
      <c r="AB2131" s="5">
        <f>VLOOKUP($E2131,Parametros!$B$3:$F$14,2,FALSE)</f>
        <v>12</v>
      </c>
      <c r="AC2131" s="5" t="str">
        <f>VLOOKUP($E2131,Parametros!$B$3:$F$14,4,FALSE)</f>
        <v>202212</v>
      </c>
      <c r="AD2131" s="5" t="str">
        <f>VLOOKUP($E2131,Parametros!$B$3:$F$14,5,FALSE)</f>
        <v>2022-12-01</v>
      </c>
      <c r="AE2131" s="5">
        <v>0</v>
      </c>
      <c r="AF2131" t="s">
        <v>409</v>
      </c>
      <c r="AG2131" t="s">
        <v>420</v>
      </c>
      <c r="AH2131" s="40">
        <f t="shared" si="159"/>
        <v>398.97418056269584</v>
      </c>
      <c r="AJ2131" t="str">
        <f t="shared" si="157"/>
        <v>INSERT INTO TABLA_PRESUPUESTO VALUES ('VSR','80218-C','14004977-19',2022,'Diciembre',25,'USD',1000,462.834197,0,75,6.243755,14.719912,9.914108,13.249269,1.268579,3.443645,0,0,0,0,0,0,0,56.947867,14.352354,0,12,'202212','2022-12-01');</v>
      </c>
    </row>
    <row r="2132" spans="1:36" x14ac:dyDescent="0.2">
      <c r="A2132" s="7" t="s">
        <v>117</v>
      </c>
      <c r="B2132" t="s">
        <v>102</v>
      </c>
      <c r="C2132" t="s">
        <v>201</v>
      </c>
      <c r="D2132">
        <v>2022</v>
      </c>
      <c r="E2132" t="s">
        <v>56</v>
      </c>
      <c r="F2132" s="5">
        <v>25</v>
      </c>
      <c r="G2132" t="s">
        <v>134</v>
      </c>
      <c r="H2132" s="5">
        <v>1000</v>
      </c>
      <c r="I2132" s="5">
        <v>406.95549247201421</v>
      </c>
      <c r="J2132" s="5">
        <v>0</v>
      </c>
      <c r="K2132" s="5">
        <v>75</v>
      </c>
      <c r="L2132" s="5">
        <v>6.2437553720092849</v>
      </c>
      <c r="M2132" s="5">
        <v>14.719911504424775</v>
      </c>
      <c r="N2132" s="5">
        <v>9.9141081871345058</v>
      </c>
      <c r="O2132" s="5">
        <v>13.249269005847953</v>
      </c>
      <c r="P2132" s="5">
        <v>1.2685794346978556</v>
      </c>
      <c r="Q2132" s="5">
        <v>3.4436453956665636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f t="shared" si="158"/>
        <v>56.947867090599111</v>
      </c>
      <c r="Z2132" s="5">
        <v>14.352353562827453</v>
      </c>
      <c r="AA2132" s="5">
        <v>0</v>
      </c>
      <c r="AB2132" s="5">
        <f>VLOOKUP($E2132,Parametros!$B$3:$F$14,2,FALSE)</f>
        <v>12</v>
      </c>
      <c r="AC2132" s="5" t="str">
        <f>VLOOKUP($E2132,Parametros!$B$3:$F$14,4,FALSE)</f>
        <v>202212</v>
      </c>
      <c r="AD2132" s="5" t="str">
        <f>VLOOKUP($E2132,Parametros!$B$3:$F$14,5,FALSE)</f>
        <v>2022-12-01</v>
      </c>
      <c r="AE2132" s="5">
        <v>0</v>
      </c>
      <c r="AF2132" t="s">
        <v>409</v>
      </c>
      <c r="AG2132" t="s">
        <v>420</v>
      </c>
      <c r="AH2132" s="40">
        <f t="shared" si="159"/>
        <v>454.85288506537751</v>
      </c>
      <c r="AJ2132" t="str">
        <f t="shared" si="157"/>
        <v>INSERT INTO TABLA_PRESUPUESTO VALUES ('VSR','80218-C','14004800-20',2022,'Diciembre',25,'USD',1000,406.955492,0,75,6.243755,14.719912,9.914108,13.249269,1.268579,3.443645,0,0,0,0,0,0,0,56.947867,14.352354,0,12,'202212','2022-12-01');</v>
      </c>
    </row>
    <row r="2133" spans="1:36" x14ac:dyDescent="0.2">
      <c r="A2133" s="7" t="s">
        <v>117</v>
      </c>
      <c r="B2133" t="s">
        <v>102</v>
      </c>
      <c r="C2133" t="s">
        <v>142</v>
      </c>
      <c r="D2133">
        <v>2022</v>
      </c>
      <c r="E2133" t="s">
        <v>56</v>
      </c>
      <c r="F2133" s="5">
        <v>50</v>
      </c>
      <c r="G2133" t="s">
        <v>134</v>
      </c>
      <c r="H2133" s="5">
        <v>1500</v>
      </c>
      <c r="I2133" s="5">
        <v>789.07980423432241</v>
      </c>
      <c r="J2133" s="5">
        <v>0</v>
      </c>
      <c r="K2133" s="5">
        <v>112.5</v>
      </c>
      <c r="L2133" s="5">
        <v>12.48751074401857</v>
      </c>
      <c r="M2133" s="5">
        <v>29.439823008849551</v>
      </c>
      <c r="N2133" s="5">
        <v>19.828216374269012</v>
      </c>
      <c r="O2133" s="5">
        <v>26.498538011695906</v>
      </c>
      <c r="P2133" s="5">
        <v>2.5371588693957112</v>
      </c>
      <c r="Q2133" s="5">
        <v>5.1654680934998458</v>
      </c>
      <c r="R2133" s="5">
        <v>0</v>
      </c>
      <c r="S2133" s="5">
        <v>0</v>
      </c>
      <c r="T2133" s="5"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f t="shared" si="158"/>
        <v>112.17391148336493</v>
      </c>
      <c r="Z2133" s="5">
        <v>28.704707125654906</v>
      </c>
      <c r="AA2133" s="5">
        <v>0</v>
      </c>
      <c r="AB2133" s="5">
        <f>VLOOKUP($E2133,Parametros!$B$3:$F$14,2,FALSE)</f>
        <v>12</v>
      </c>
      <c r="AC2133" s="5" t="str">
        <f>VLOOKUP($E2133,Parametros!$B$3:$F$14,4,FALSE)</f>
        <v>202212</v>
      </c>
      <c r="AD2133" s="5" t="str">
        <f>VLOOKUP($E2133,Parametros!$B$3:$F$14,5,FALSE)</f>
        <v>2022-12-01</v>
      </c>
      <c r="AE2133" s="5">
        <v>0</v>
      </c>
      <c r="AF2133" t="s">
        <v>409</v>
      </c>
      <c r="AG2133" t="s">
        <v>420</v>
      </c>
      <c r="AH2133" s="40">
        <f t="shared" si="159"/>
        <v>473.75877353829407</v>
      </c>
      <c r="AJ2133" t="str">
        <f t="shared" si="157"/>
        <v>INSERT INTO TABLA_PRESUPUESTO VALUES ('VSR','80218-C','14004971-20',2022,'Diciembre',50,'USD',1500,789.079804,0,112.5,12.487511,29.439823,19.828216,26.498538,2.537159,5.165468,0,0,0,0,0,0,0,112.173911,28.704707,0,12,'202212','2022-12-01');</v>
      </c>
    </row>
    <row r="2134" spans="1:36" x14ac:dyDescent="0.2">
      <c r="A2134" s="7" t="s">
        <v>117</v>
      </c>
      <c r="B2134" t="s">
        <v>102</v>
      </c>
      <c r="C2134" t="s">
        <v>202</v>
      </c>
      <c r="D2134">
        <v>2022</v>
      </c>
      <c r="E2134" t="s">
        <v>56</v>
      </c>
      <c r="F2134" s="5">
        <v>12.5</v>
      </c>
      <c r="G2134" t="s">
        <v>134</v>
      </c>
      <c r="H2134" s="5">
        <v>375</v>
      </c>
      <c r="I2134" s="5">
        <v>200.83936641544642</v>
      </c>
      <c r="J2134" s="5">
        <v>0</v>
      </c>
      <c r="K2134" s="5">
        <v>28.125</v>
      </c>
      <c r="L2134" s="5">
        <v>3.1218776860046424</v>
      </c>
      <c r="M2134" s="5">
        <v>7.3599557522123877</v>
      </c>
      <c r="N2134" s="5">
        <v>4.9570540935672529</v>
      </c>
      <c r="O2134" s="5">
        <v>6.6246345029239766</v>
      </c>
      <c r="P2134" s="5">
        <v>0.63428971734892781</v>
      </c>
      <c r="Q2134" s="5">
        <v>1.2913670233749615</v>
      </c>
      <c r="R2134" s="5">
        <v>0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f t="shared" si="158"/>
        <v>28.043477870841233</v>
      </c>
      <c r="Z2134" s="5">
        <v>7.1761767814137265</v>
      </c>
      <c r="AA2134" s="5">
        <v>0</v>
      </c>
      <c r="AB2134" s="5">
        <f>VLOOKUP($E2134,Parametros!$B$3:$F$14,2,FALSE)</f>
        <v>12</v>
      </c>
      <c r="AC2134" s="5" t="str">
        <f>VLOOKUP($E2134,Parametros!$B$3:$F$14,4,FALSE)</f>
        <v>202212</v>
      </c>
      <c r="AD2134" s="5" t="str">
        <f>VLOOKUP($E2134,Parametros!$B$3:$F$14,5,FALSE)</f>
        <v>2022-12-01</v>
      </c>
      <c r="AE2134" s="5">
        <v>0</v>
      </c>
      <c r="AF2134" t="s">
        <v>409</v>
      </c>
      <c r="AG2134" t="s">
        <v>420</v>
      </c>
      <c r="AH2134" s="40">
        <f t="shared" si="159"/>
        <v>114.8702780277077</v>
      </c>
      <c r="AJ2134" t="str">
        <f t="shared" si="157"/>
        <v>INSERT INTO TABLA_PRESUPUESTO VALUES ('VSR','80218-C','14004874-20',2022,'Diciembre',12.5,'USD',375,200.839366,0,28.125,3.121878,7.359956,4.957054,6.624635,0.63429,1.291367,0,0,0,0,0,0,0,28.043478,7.176177,0,12,'202212','2022-12-01');</v>
      </c>
    </row>
    <row r="2135" spans="1:36" x14ac:dyDescent="0.2">
      <c r="A2135" s="7" t="s">
        <v>117</v>
      </c>
      <c r="B2135" t="s">
        <v>102</v>
      </c>
      <c r="C2135" t="s">
        <v>203</v>
      </c>
      <c r="D2135">
        <v>2022</v>
      </c>
      <c r="E2135" t="s">
        <v>56</v>
      </c>
      <c r="F2135" s="5">
        <v>12.5</v>
      </c>
      <c r="G2135" t="s">
        <v>134</v>
      </c>
      <c r="H2135" s="5">
        <v>375</v>
      </c>
      <c r="I2135" s="5">
        <v>218.29299300428181</v>
      </c>
      <c r="J2135" s="5">
        <v>0</v>
      </c>
      <c r="K2135" s="5">
        <v>28.749999999999996</v>
      </c>
      <c r="L2135" s="5">
        <v>3.1218776860046424</v>
      </c>
      <c r="M2135" s="5">
        <v>7.3599557522123877</v>
      </c>
      <c r="N2135" s="5">
        <v>4.9570540935672529</v>
      </c>
      <c r="O2135" s="5">
        <v>6.6246345029239766</v>
      </c>
      <c r="P2135" s="5">
        <v>0.63428971734892781</v>
      </c>
      <c r="Q2135" s="5">
        <v>1.2913670233749615</v>
      </c>
      <c r="R2135" s="5">
        <v>0</v>
      </c>
      <c r="S2135" s="5">
        <v>0</v>
      </c>
      <c r="T2135" s="5">
        <v>0</v>
      </c>
      <c r="U2135" s="5">
        <v>0</v>
      </c>
      <c r="V2135" s="5">
        <v>0</v>
      </c>
      <c r="W2135" s="5">
        <v>0</v>
      </c>
      <c r="X2135" s="5">
        <v>0</v>
      </c>
      <c r="Y2135" s="5">
        <f t="shared" si="158"/>
        <v>28.043477870841233</v>
      </c>
      <c r="Z2135" s="5">
        <v>7.1761767814137265</v>
      </c>
      <c r="AA2135" s="5">
        <v>0</v>
      </c>
      <c r="AB2135" s="5">
        <f>VLOOKUP($E2135,Parametros!$B$3:$F$14,2,FALSE)</f>
        <v>12</v>
      </c>
      <c r="AC2135" s="5" t="str">
        <f>VLOOKUP($E2135,Parametros!$B$3:$F$14,4,FALSE)</f>
        <v>202212</v>
      </c>
      <c r="AD2135" s="5" t="str">
        <f>VLOOKUP($E2135,Parametros!$B$3:$F$14,5,FALSE)</f>
        <v>2022-12-01</v>
      </c>
      <c r="AE2135" s="5">
        <v>0</v>
      </c>
      <c r="AF2135" t="s">
        <v>409</v>
      </c>
      <c r="AG2135" t="s">
        <v>420</v>
      </c>
      <c r="AH2135" s="40">
        <f t="shared" si="159"/>
        <v>96.791651438872307</v>
      </c>
      <c r="AJ2135" t="str">
        <f t="shared" si="157"/>
        <v>INSERT INTO TABLA_PRESUPUESTO VALUES ('VSR','80218-C','14004875-20',2022,'Diciembre',12.5,'USD',375,218.292993,0,28.75,3.121878,7.359956,4.957054,6.624635,0.63429,1.291367,0,0,0,0,0,0,0,28.043478,7.176177,0,12,'202212','2022-12-01');</v>
      </c>
    </row>
    <row r="2136" spans="1:36" x14ac:dyDescent="0.2">
      <c r="A2136" s="7" t="s">
        <v>117</v>
      </c>
      <c r="B2136" t="s">
        <v>205</v>
      </c>
      <c r="C2136" t="s">
        <v>133</v>
      </c>
      <c r="D2136">
        <v>2022</v>
      </c>
      <c r="E2136" t="s">
        <v>56</v>
      </c>
      <c r="F2136" s="5">
        <v>12.5</v>
      </c>
      <c r="G2136" t="s">
        <v>134</v>
      </c>
      <c r="H2136" s="5">
        <v>3000</v>
      </c>
      <c r="I2136" s="5">
        <v>925.01535123703866</v>
      </c>
      <c r="J2136" s="5">
        <v>0</v>
      </c>
      <c r="K2136" s="5">
        <v>225</v>
      </c>
      <c r="L2136" s="5">
        <v>3.1218776860046424</v>
      </c>
      <c r="M2136" s="5">
        <v>5.3989071038251364</v>
      </c>
      <c r="N2136" s="5">
        <v>4.9139492753623193</v>
      </c>
      <c r="O2136" s="5">
        <v>6.5670289855072461</v>
      </c>
      <c r="P2136" s="5">
        <v>0.62877415458937203</v>
      </c>
      <c r="Q2136" s="5">
        <v>10.330936186999692</v>
      </c>
      <c r="R2136" s="5">
        <v>0</v>
      </c>
      <c r="S2136" s="5">
        <v>0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f t="shared" si="158"/>
        <v>35.01577248769749</v>
      </c>
      <c r="Z2136" s="5">
        <v>7.1761767814137265</v>
      </c>
      <c r="AA2136" s="5">
        <v>0</v>
      </c>
      <c r="AB2136" s="5">
        <f>VLOOKUP($E2136,Parametros!$B$3:$F$14,2,FALSE)</f>
        <v>12</v>
      </c>
      <c r="AC2136" s="5" t="str">
        <f>VLOOKUP($E2136,Parametros!$B$3:$F$14,4,FALSE)</f>
        <v>202212</v>
      </c>
      <c r="AD2136" s="5" t="str">
        <f>VLOOKUP($E2136,Parametros!$B$3:$F$14,5,FALSE)</f>
        <v>2022-12-01</v>
      </c>
      <c r="AE2136" s="5">
        <v>0</v>
      </c>
      <c r="AF2136" t="s">
        <v>409</v>
      </c>
      <c r="AG2136" t="s">
        <v>421</v>
      </c>
      <c r="AH2136" s="40">
        <f t="shared" si="159"/>
        <v>1811.8469985892593</v>
      </c>
      <c r="AJ2136" t="str">
        <f t="shared" si="157"/>
        <v>INSERT INTO TABLA_PRESUPUESTO VALUES ('VSR','80225-C','14004807-18',2022,'Diciembre',12.5,'USD',3000,925.015351,0,225,3.121878,5.398907,4.913949,6.567029,0.628774,10.330936,0,0,0,0,0,0,0,35.015772,7.176177,0,12,'202212','2022-12-01');</v>
      </c>
    </row>
    <row r="2137" spans="1:36" x14ac:dyDescent="0.2">
      <c r="A2137" s="7" t="s">
        <v>117</v>
      </c>
      <c r="B2137" t="s">
        <v>205</v>
      </c>
      <c r="C2137" t="s">
        <v>138</v>
      </c>
      <c r="D2137">
        <v>2022</v>
      </c>
      <c r="E2137" t="s">
        <v>56</v>
      </c>
      <c r="F2137" s="5">
        <v>12.5</v>
      </c>
      <c r="G2137" t="s">
        <v>134</v>
      </c>
      <c r="H2137" s="5">
        <v>1250</v>
      </c>
      <c r="I2137" s="5">
        <v>941.92538496665748</v>
      </c>
      <c r="J2137" s="5">
        <v>0</v>
      </c>
      <c r="K2137" s="5">
        <v>93.75</v>
      </c>
      <c r="L2137" s="5">
        <v>3.1218776860046424</v>
      </c>
      <c r="M2137" s="5">
        <v>5.3989071038251364</v>
      </c>
      <c r="N2137" s="5">
        <v>4.9139492753623193</v>
      </c>
      <c r="O2137" s="5">
        <v>6.5670289855072461</v>
      </c>
      <c r="P2137" s="5">
        <v>0.62877415458937203</v>
      </c>
      <c r="Q2137" s="5">
        <v>4.3045567445832047</v>
      </c>
      <c r="R2137" s="5">
        <v>0</v>
      </c>
      <c r="S2137" s="5">
        <v>0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f t="shared" si="158"/>
        <v>28.989393045281005</v>
      </c>
      <c r="Z2137" s="5">
        <v>7.1761767814137265</v>
      </c>
      <c r="AA2137" s="5">
        <v>0</v>
      </c>
      <c r="AB2137" s="5">
        <f>VLOOKUP($E2137,Parametros!$B$3:$F$14,2,FALSE)</f>
        <v>12</v>
      </c>
      <c r="AC2137" s="5" t="str">
        <f>VLOOKUP($E2137,Parametros!$B$3:$F$14,4,FALSE)</f>
        <v>202212</v>
      </c>
      <c r="AD2137" s="5" t="str">
        <f>VLOOKUP($E2137,Parametros!$B$3:$F$14,5,FALSE)</f>
        <v>2022-12-01</v>
      </c>
      <c r="AE2137" s="5">
        <v>0</v>
      </c>
      <c r="AF2137" t="s">
        <v>409</v>
      </c>
      <c r="AG2137" t="s">
        <v>421</v>
      </c>
      <c r="AH2137" s="40">
        <f t="shared" si="159"/>
        <v>182.21334430205704</v>
      </c>
      <c r="AJ2137" t="str">
        <f t="shared" si="157"/>
        <v>INSERT INTO TABLA_PRESUPUESTO VALUES ('VSR','80225-C','14004965-17',2022,'Diciembre',12.5,'USD',1250,941.925385,0,93.75,3.121878,5.398907,4.913949,6.567029,0.628774,4.304557,0,0,0,0,0,0,0,28.989393,7.176177,0,12,'202212','2022-12-01');</v>
      </c>
    </row>
    <row r="2138" spans="1:36" x14ac:dyDescent="0.2">
      <c r="A2138" s="7" t="s">
        <v>117</v>
      </c>
      <c r="B2138" t="s">
        <v>205</v>
      </c>
      <c r="C2138" t="s">
        <v>206</v>
      </c>
      <c r="D2138">
        <v>2022</v>
      </c>
      <c r="E2138" t="s">
        <v>56</v>
      </c>
      <c r="F2138" s="5">
        <v>75</v>
      </c>
      <c r="G2138" t="s">
        <v>134</v>
      </c>
      <c r="H2138" s="5">
        <v>3150</v>
      </c>
      <c r="I2138" s="5">
        <v>1637.3749129777561</v>
      </c>
      <c r="J2138" s="5">
        <v>0</v>
      </c>
      <c r="K2138" s="5">
        <v>0</v>
      </c>
      <c r="L2138" s="5">
        <v>0</v>
      </c>
      <c r="M2138" s="5">
        <v>32.393442622950822</v>
      </c>
      <c r="N2138" s="5">
        <v>29.483695652173914</v>
      </c>
      <c r="O2138" s="5">
        <v>39.402173913043477</v>
      </c>
      <c r="P2138" s="5">
        <v>3.7726449275362319</v>
      </c>
      <c r="Q2138" s="5">
        <v>10.847482996349676</v>
      </c>
      <c r="R2138" s="5">
        <v>0</v>
      </c>
      <c r="S2138" s="5">
        <v>0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f t="shared" si="158"/>
        <v>158.95650080053647</v>
      </c>
      <c r="Z2138" s="5">
        <v>43.057060688482359</v>
      </c>
      <c r="AA2138" s="5">
        <v>0</v>
      </c>
      <c r="AB2138" s="5">
        <f>VLOOKUP($E2138,Parametros!$B$3:$F$14,2,FALSE)</f>
        <v>12</v>
      </c>
      <c r="AC2138" s="5" t="str">
        <f>VLOOKUP($E2138,Parametros!$B$3:$F$14,4,FALSE)</f>
        <v>202212</v>
      </c>
      <c r="AD2138" s="5" t="str">
        <f>VLOOKUP($E2138,Parametros!$B$3:$F$14,5,FALSE)</f>
        <v>2022-12-01</v>
      </c>
      <c r="AE2138" s="5">
        <v>0</v>
      </c>
      <c r="AF2138" t="s">
        <v>409</v>
      </c>
      <c r="AG2138" t="s">
        <v>421</v>
      </c>
      <c r="AH2138" s="40">
        <f t="shared" si="159"/>
        <v>1353.6685862217073</v>
      </c>
      <c r="AJ2138" t="str">
        <f t="shared" si="157"/>
        <v>INSERT INTO TABLA_PRESUPUESTO VALUES ('VSR','80225-C','14004882-20',2022,'Diciembre',75,'USD',3150,1637.374913,0,0,0,32.393443,29.483696,39.402174,3.772645,10.847483,0,0,0,0,0,0,0,158.956501,43.057061,0,12,'202212','2022-12-01');</v>
      </c>
    </row>
    <row r="2139" spans="1:36" x14ac:dyDescent="0.2">
      <c r="A2139" s="7" t="s">
        <v>117</v>
      </c>
      <c r="B2139" t="s">
        <v>205</v>
      </c>
      <c r="C2139" t="s">
        <v>207</v>
      </c>
      <c r="D2139">
        <v>2022</v>
      </c>
      <c r="E2139" t="s">
        <v>56</v>
      </c>
      <c r="F2139" s="5">
        <v>400</v>
      </c>
      <c r="G2139" t="s">
        <v>134</v>
      </c>
      <c r="H2139" s="5">
        <v>10400</v>
      </c>
      <c r="I2139" s="5">
        <v>6804.7567639049958</v>
      </c>
      <c r="J2139" s="5">
        <v>0</v>
      </c>
      <c r="K2139" s="5">
        <v>0</v>
      </c>
      <c r="L2139" s="5">
        <v>0</v>
      </c>
      <c r="M2139" s="5">
        <v>172.76502732240436</v>
      </c>
      <c r="N2139" s="5">
        <v>157.24637681159422</v>
      </c>
      <c r="O2139" s="5">
        <v>210.14492753623188</v>
      </c>
      <c r="P2139" s="5">
        <v>20.120772946859905</v>
      </c>
      <c r="Q2139" s="5">
        <v>35.813912114932265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f t="shared" si="158"/>
        <v>825.72867373726183</v>
      </c>
      <c r="Z2139" s="5">
        <v>229.63765700523925</v>
      </c>
      <c r="AA2139" s="5">
        <v>0</v>
      </c>
      <c r="AB2139" s="5">
        <f>VLOOKUP($E2139,Parametros!$B$3:$F$14,2,FALSE)</f>
        <v>12</v>
      </c>
      <c r="AC2139" s="5" t="str">
        <f>VLOOKUP($E2139,Parametros!$B$3:$F$14,4,FALSE)</f>
        <v>202212</v>
      </c>
      <c r="AD2139" s="5" t="str">
        <f>VLOOKUP($E2139,Parametros!$B$3:$F$14,5,FALSE)</f>
        <v>2022-12-01</v>
      </c>
      <c r="AE2139" s="5">
        <v>0</v>
      </c>
      <c r="AF2139" t="s">
        <v>409</v>
      </c>
      <c r="AG2139" t="s">
        <v>421</v>
      </c>
      <c r="AH2139" s="40">
        <f t="shared" si="159"/>
        <v>2769.5145623577423</v>
      </c>
      <c r="AJ2139" t="str">
        <f t="shared" si="157"/>
        <v>INSERT INTO TABLA_PRESUPUESTO VALUES ('VSR','80225-C','14004880-20',2022,'Diciembre',400,'USD',10400,6804.756764,0,0,0,172.765027,157.246377,210.144928,20.120773,35.813912,0,0,0,0,0,0,0,825.728674,229.637657,0,12,'202212','2022-12-01');</v>
      </c>
    </row>
    <row r="2140" spans="1:36" x14ac:dyDescent="0.2">
      <c r="A2140" s="7" t="s">
        <v>117</v>
      </c>
      <c r="B2140" t="s">
        <v>205</v>
      </c>
      <c r="C2140" t="s">
        <v>208</v>
      </c>
      <c r="D2140">
        <v>2022</v>
      </c>
      <c r="E2140" t="s">
        <v>56</v>
      </c>
      <c r="F2140" s="5">
        <v>75</v>
      </c>
      <c r="G2140" t="s">
        <v>134</v>
      </c>
      <c r="H2140" s="5">
        <v>1950</v>
      </c>
      <c r="I2140" s="5">
        <v>1307.1819988872046</v>
      </c>
      <c r="J2140" s="5">
        <v>0</v>
      </c>
      <c r="K2140" s="5">
        <v>0</v>
      </c>
      <c r="L2140" s="5">
        <v>0</v>
      </c>
      <c r="M2140" s="5">
        <v>32.393442622950822</v>
      </c>
      <c r="N2140" s="5">
        <v>29.483695652173914</v>
      </c>
      <c r="O2140" s="5">
        <v>39.402173913043477</v>
      </c>
      <c r="P2140" s="5">
        <v>3.7726449275362319</v>
      </c>
      <c r="Q2140" s="5">
        <v>6.7151085215497996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f t="shared" si="158"/>
        <v>154.82412632573661</v>
      </c>
      <c r="Z2140" s="5">
        <v>43.057060688482359</v>
      </c>
      <c r="AA2140" s="5">
        <v>0</v>
      </c>
      <c r="AB2140" s="5">
        <f>VLOOKUP($E2140,Parametros!$B$3:$F$14,2,FALSE)</f>
        <v>12</v>
      </c>
      <c r="AC2140" s="5" t="str">
        <f>VLOOKUP($E2140,Parametros!$B$3:$F$14,4,FALSE)</f>
        <v>202212</v>
      </c>
      <c r="AD2140" s="5" t="str">
        <f>VLOOKUP($E2140,Parametros!$B$3:$F$14,5,FALSE)</f>
        <v>2022-12-01</v>
      </c>
      <c r="AE2140" s="5">
        <v>0</v>
      </c>
      <c r="AF2140" t="s">
        <v>409</v>
      </c>
      <c r="AG2140" t="s">
        <v>421</v>
      </c>
      <c r="AH2140" s="40">
        <f t="shared" si="159"/>
        <v>487.99387478705876</v>
      </c>
      <c r="AJ2140" t="str">
        <f t="shared" si="157"/>
        <v>INSERT INTO TABLA_PRESUPUESTO VALUES ('VSR','80225-C','14004881-20',2022,'Diciembre',75,'USD',1950,1307.181999,0,0,0,32.393443,29.483696,39.402174,3.772645,6.715109,0,0,0,0,0,0,0,154.824126,43.057061,0,12,'202212','2022-12-01');</v>
      </c>
    </row>
    <row r="2141" spans="1:36" x14ac:dyDescent="0.2">
      <c r="A2141" s="7" t="s">
        <v>117</v>
      </c>
      <c r="B2141" t="s">
        <v>209</v>
      </c>
      <c r="C2141" t="s">
        <v>189</v>
      </c>
      <c r="D2141">
        <v>2022</v>
      </c>
      <c r="E2141" t="s">
        <v>56</v>
      </c>
      <c r="F2141" s="5">
        <v>37.5</v>
      </c>
      <c r="G2141" t="s">
        <v>134</v>
      </c>
      <c r="H2141" s="5">
        <v>5700</v>
      </c>
      <c r="I2141" s="5">
        <v>3298.8890229248136</v>
      </c>
      <c r="J2141" s="5">
        <v>0</v>
      </c>
      <c r="K2141" s="5">
        <v>427.5</v>
      </c>
      <c r="L2141" s="5">
        <v>9.3656330580139269</v>
      </c>
      <c r="M2141" s="5">
        <v>23.561157024793385</v>
      </c>
      <c r="N2141" s="5">
        <v>13.040865384615387</v>
      </c>
      <c r="O2141" s="5">
        <v>17.427884615384617</v>
      </c>
      <c r="P2141" s="5">
        <v>1.668669871794872</v>
      </c>
      <c r="Q2141" s="5">
        <v>19.628778755299415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f t="shared" si="158"/>
        <v>96.855885996128848</v>
      </c>
      <c r="Z2141" s="5">
        <v>21.52853034424118</v>
      </c>
      <c r="AA2141" s="5">
        <v>0</v>
      </c>
      <c r="AB2141" s="5">
        <f>VLOOKUP($E2141,Parametros!$B$3:$F$14,2,FALSE)</f>
        <v>12</v>
      </c>
      <c r="AC2141" s="5" t="str">
        <f>VLOOKUP($E2141,Parametros!$B$3:$F$14,4,FALSE)</f>
        <v>202212</v>
      </c>
      <c r="AD2141" s="5" t="str">
        <f>VLOOKUP($E2141,Parametros!$B$3:$F$14,5,FALSE)</f>
        <v>2022-12-01</v>
      </c>
      <c r="AE2141" s="5">
        <v>0</v>
      </c>
      <c r="AF2141" t="s">
        <v>409</v>
      </c>
      <c r="AG2141" t="s">
        <v>422</v>
      </c>
      <c r="AH2141" s="40">
        <f t="shared" si="159"/>
        <v>1867.3894580210438</v>
      </c>
      <c r="AJ2141" t="str">
        <f t="shared" si="157"/>
        <v>INSERT INTO TABLA_PRESUPUESTO VALUES ('VSR','80227-C','14005073-18',2022,'Diciembre',37.5,'USD',5700,3298.889023,0,427.5,9.365633,23.561157,13.040865,17.427885,1.66867,19.628779,0,0,0,0,0,0,0,96.855886,21.52853,0,12,'202212','2022-12-01');</v>
      </c>
    </row>
    <row r="2142" spans="1:36" x14ac:dyDescent="0.2">
      <c r="A2142" s="7" t="s">
        <v>117</v>
      </c>
      <c r="B2142" t="s">
        <v>209</v>
      </c>
      <c r="C2142" t="s">
        <v>210</v>
      </c>
      <c r="D2142">
        <v>2022</v>
      </c>
      <c r="E2142" t="s">
        <v>56</v>
      </c>
      <c r="F2142" s="5">
        <v>25</v>
      </c>
      <c r="G2142" t="s">
        <v>134</v>
      </c>
      <c r="H2142" s="5">
        <v>1000</v>
      </c>
      <c r="I2142" s="5">
        <v>365.03793909891522</v>
      </c>
      <c r="J2142" s="5">
        <v>0</v>
      </c>
      <c r="K2142" s="5">
        <v>75</v>
      </c>
      <c r="L2142" s="5">
        <v>6.2437553720092849</v>
      </c>
      <c r="M2142" s="5">
        <v>15.707438016528924</v>
      </c>
      <c r="N2142" s="5">
        <v>8.6939102564102573</v>
      </c>
      <c r="O2142" s="5">
        <v>11.618589743589743</v>
      </c>
      <c r="P2142" s="5">
        <v>1.1124465811965811</v>
      </c>
      <c r="Q2142" s="5">
        <v>3.4436453956665636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f t="shared" si="158"/>
        <v>54.928383556219522</v>
      </c>
      <c r="Z2142" s="5">
        <v>14.352353562827453</v>
      </c>
      <c r="AA2142" s="5">
        <v>0</v>
      </c>
      <c r="AB2142" s="5">
        <f>VLOOKUP($E2142,Parametros!$B$3:$F$14,2,FALSE)</f>
        <v>12</v>
      </c>
      <c r="AC2142" s="5" t="str">
        <f>VLOOKUP($E2142,Parametros!$B$3:$F$14,4,FALSE)</f>
        <v>202212</v>
      </c>
      <c r="AD2142" s="5" t="str">
        <f>VLOOKUP($E2142,Parametros!$B$3:$F$14,5,FALSE)</f>
        <v>2022-12-01</v>
      </c>
      <c r="AE2142" s="5">
        <v>0</v>
      </c>
      <c r="AF2142" t="s">
        <v>409</v>
      </c>
      <c r="AG2142" t="s">
        <v>422</v>
      </c>
      <c r="AH2142" s="40">
        <f t="shared" si="159"/>
        <v>498.78992197285601</v>
      </c>
      <c r="AJ2142" t="str">
        <f t="shared" si="157"/>
        <v>INSERT INTO TABLA_PRESUPUESTO VALUES ('VSR','80227-C','14005070-20',2022,'Diciembre',25,'USD',1000,365.037939,0,75,6.243755,15.707438,8.69391,11.61859,1.112447,3.443645,0,0,0,0,0,0,0,54.928384,14.352354,0,12,'202212','2022-12-01');</v>
      </c>
    </row>
    <row r="2143" spans="1:36" x14ac:dyDescent="0.2">
      <c r="A2143" s="7" t="s">
        <v>117</v>
      </c>
      <c r="B2143" t="s">
        <v>209</v>
      </c>
      <c r="C2143" t="s">
        <v>211</v>
      </c>
      <c r="D2143">
        <v>2022</v>
      </c>
      <c r="E2143" t="s">
        <v>56</v>
      </c>
      <c r="F2143" s="5">
        <v>200</v>
      </c>
      <c r="G2143" t="s">
        <v>134</v>
      </c>
      <c r="H2143" s="5">
        <v>8000</v>
      </c>
      <c r="I2143" s="5">
        <v>3812.3772333207903</v>
      </c>
      <c r="J2143" s="5">
        <v>0</v>
      </c>
      <c r="K2143" s="5">
        <v>600</v>
      </c>
      <c r="L2143" s="5">
        <v>49.950042976074279</v>
      </c>
      <c r="M2143" s="5">
        <v>125.65950413223139</v>
      </c>
      <c r="N2143" s="5">
        <v>69.551282051282058</v>
      </c>
      <c r="O2143" s="5">
        <v>92.948717948717942</v>
      </c>
      <c r="P2143" s="5">
        <v>8.899572649572649</v>
      </c>
      <c r="Q2143" s="5">
        <v>27.549163165332509</v>
      </c>
      <c r="R2143" s="5">
        <v>0</v>
      </c>
      <c r="S2143" s="5">
        <v>0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f t="shared" si="158"/>
        <v>439.42706844975618</v>
      </c>
      <c r="Z2143" s="5">
        <v>114.81882850261962</v>
      </c>
      <c r="AA2143" s="5">
        <v>0</v>
      </c>
      <c r="AB2143" s="5">
        <f>VLOOKUP($E2143,Parametros!$B$3:$F$14,2,FALSE)</f>
        <v>12</v>
      </c>
      <c r="AC2143" s="5" t="str">
        <f>VLOOKUP($E2143,Parametros!$B$3:$F$14,4,FALSE)</f>
        <v>202212</v>
      </c>
      <c r="AD2143" s="5" t="str">
        <f>VLOOKUP($E2143,Parametros!$B$3:$F$14,5,FALSE)</f>
        <v>2022-12-01</v>
      </c>
      <c r="AE2143" s="5">
        <v>0</v>
      </c>
      <c r="AF2143" t="s">
        <v>409</v>
      </c>
      <c r="AG2143" t="s">
        <v>422</v>
      </c>
      <c r="AH2143" s="40">
        <f t="shared" si="159"/>
        <v>3098.245655253379</v>
      </c>
      <c r="AJ2143" t="str">
        <f t="shared" si="157"/>
        <v>INSERT INTO TABLA_PRESUPUESTO VALUES ('VSR','80227-C','14005071-19',2022,'Diciembre',200,'USD',8000,3812.377233,0,600,49.950043,125.659504,69.551282,92.948718,8.899573,27.549163,0,0,0,0,0,0,0,439.427068,114.818829,0,12,'202212','2022-12-01');</v>
      </c>
    </row>
    <row r="2144" spans="1:36" x14ac:dyDescent="0.2">
      <c r="A2144" s="7" t="s">
        <v>117</v>
      </c>
      <c r="B2144" t="s">
        <v>209</v>
      </c>
      <c r="C2144" t="s">
        <v>212</v>
      </c>
      <c r="D2144">
        <v>2022</v>
      </c>
      <c r="E2144" t="s">
        <v>56</v>
      </c>
      <c r="F2144" s="5">
        <v>125</v>
      </c>
      <c r="G2144" t="s">
        <v>134</v>
      </c>
      <c r="H2144" s="5">
        <v>5000</v>
      </c>
      <c r="I2144" s="5">
        <v>2096.5891378459805</v>
      </c>
      <c r="J2144" s="5">
        <v>0</v>
      </c>
      <c r="K2144" s="5">
        <v>375</v>
      </c>
      <c r="L2144" s="5">
        <v>31.218776860046422</v>
      </c>
      <c r="M2144" s="5">
        <v>78.537190082644614</v>
      </c>
      <c r="N2144" s="5">
        <v>43.469551282051285</v>
      </c>
      <c r="O2144" s="5">
        <v>58.092948717948723</v>
      </c>
      <c r="P2144" s="5">
        <v>5.5622329059829063</v>
      </c>
      <c r="Q2144" s="5">
        <v>17.218226978332819</v>
      </c>
      <c r="R2144" s="5">
        <v>0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f t="shared" si="158"/>
        <v>274.64191778109762</v>
      </c>
      <c r="Z2144" s="5">
        <v>71.761767814137272</v>
      </c>
      <c r="AA2144" s="5">
        <v>0</v>
      </c>
      <c r="AB2144" s="5">
        <f>VLOOKUP($E2144,Parametros!$B$3:$F$14,2,FALSE)</f>
        <v>12</v>
      </c>
      <c r="AC2144" s="5" t="str">
        <f>VLOOKUP($E2144,Parametros!$B$3:$F$14,4,FALSE)</f>
        <v>202212</v>
      </c>
      <c r="AD2144" s="5" t="str">
        <f>VLOOKUP($E2144,Parametros!$B$3:$F$14,5,FALSE)</f>
        <v>2022-12-01</v>
      </c>
      <c r="AE2144" s="5">
        <v>0</v>
      </c>
      <c r="AF2144" t="s">
        <v>409</v>
      </c>
      <c r="AG2144" t="s">
        <v>422</v>
      </c>
      <c r="AH2144" s="40">
        <f t="shared" si="159"/>
        <v>2222.5501675128753</v>
      </c>
      <c r="AJ2144" t="str">
        <f t="shared" si="157"/>
        <v>INSERT INTO TABLA_PRESUPUESTO VALUES ('VSR','80227-C','14005072-20',2022,'Diciembre',125,'USD',5000,2096.589138,0,375,31.218777,78.53719,43.469551,58.092949,5.562233,17.218227,0,0,0,0,0,0,0,274.641918,71.761768,0,12,'202212','2022-12-01');</v>
      </c>
    </row>
    <row r="2145" spans="1:36" x14ac:dyDescent="0.2">
      <c r="A2145" s="7" t="s">
        <v>117</v>
      </c>
      <c r="B2145" t="s">
        <v>213</v>
      </c>
      <c r="C2145" t="s">
        <v>133</v>
      </c>
      <c r="D2145">
        <v>2022</v>
      </c>
      <c r="E2145" t="s">
        <v>56</v>
      </c>
      <c r="F2145" s="5">
        <v>18.75</v>
      </c>
      <c r="G2145" t="s">
        <v>134</v>
      </c>
      <c r="H2145" s="5">
        <v>4500</v>
      </c>
      <c r="I2145" s="5">
        <v>1387.5230268555579</v>
      </c>
      <c r="J2145" s="5">
        <v>0</v>
      </c>
      <c r="K2145" s="5">
        <v>337.5</v>
      </c>
      <c r="L2145" s="5">
        <v>4.6828165290069634</v>
      </c>
      <c r="M2145" s="5">
        <v>20.741745283018865</v>
      </c>
      <c r="N2145" s="5">
        <v>7.153217299578059</v>
      </c>
      <c r="O2145" s="5">
        <v>9.5595991561181428</v>
      </c>
      <c r="P2145" s="5">
        <v>0.9153041490857946</v>
      </c>
      <c r="Q2145" s="5">
        <v>15.496404280499537</v>
      </c>
      <c r="R2145" s="5">
        <v>0</v>
      </c>
      <c r="S2145" s="5">
        <v>0</v>
      </c>
      <c r="T2145" s="5">
        <v>0</v>
      </c>
      <c r="U2145" s="5">
        <v>0</v>
      </c>
      <c r="V2145" s="5">
        <v>0</v>
      </c>
      <c r="W2145" s="5">
        <v>0</v>
      </c>
      <c r="X2145" s="5">
        <v>0</v>
      </c>
      <c r="Y2145" s="5">
        <f t="shared" si="158"/>
        <v>64.630535340420991</v>
      </c>
      <c r="Z2145" s="5">
        <v>10.76426517212059</v>
      </c>
      <c r="AA2145" s="5">
        <v>0</v>
      </c>
      <c r="AB2145" s="5">
        <f>VLOOKUP($E2145,Parametros!$B$3:$F$14,2,FALSE)</f>
        <v>12</v>
      </c>
      <c r="AC2145" s="5" t="str">
        <f>VLOOKUP($E2145,Parametros!$B$3:$F$14,4,FALSE)</f>
        <v>202212</v>
      </c>
      <c r="AD2145" s="5" t="str">
        <f>VLOOKUP($E2145,Parametros!$B$3:$F$14,5,FALSE)</f>
        <v>2022-12-01</v>
      </c>
      <c r="AE2145" s="5">
        <v>0</v>
      </c>
      <c r="AF2145" t="s">
        <v>409</v>
      </c>
      <c r="AG2145" t="s">
        <v>423</v>
      </c>
      <c r="AH2145" s="40">
        <f t="shared" si="159"/>
        <v>2705.6636212750141</v>
      </c>
      <c r="AJ2145" t="str">
        <f t="shared" si="157"/>
        <v>INSERT INTO TABLA_PRESUPUESTO VALUES ('VSR','80229-C','14004807-18',2022,'Diciembre',18.75,'USD',4500,1387.523027,0,337.5,4.682817,20.741745,7.153217,9.559599,0.915304,15.496404,0,0,0,0,0,0,0,64.630535,10.764265,0,12,'202212','2022-12-01');</v>
      </c>
    </row>
    <row r="2146" spans="1:36" x14ac:dyDescent="0.2">
      <c r="A2146" s="7" t="s">
        <v>117</v>
      </c>
      <c r="B2146" t="s">
        <v>213</v>
      </c>
      <c r="C2146" t="s">
        <v>135</v>
      </c>
      <c r="D2146">
        <v>2022</v>
      </c>
      <c r="E2146" t="s">
        <v>56</v>
      </c>
      <c r="F2146" s="5">
        <v>18.75</v>
      </c>
      <c r="G2146" t="s">
        <v>134</v>
      </c>
      <c r="H2146" s="5">
        <v>3375</v>
      </c>
      <c r="I2146" s="5">
        <v>1649.4445114624068</v>
      </c>
      <c r="J2146" s="5">
        <v>0</v>
      </c>
      <c r="K2146" s="5">
        <v>253.125</v>
      </c>
      <c r="L2146" s="5">
        <v>4.6828165290069634</v>
      </c>
      <c r="M2146" s="5">
        <v>20.741745283018865</v>
      </c>
      <c r="N2146" s="5">
        <v>7.153217299578059</v>
      </c>
      <c r="O2146" s="5">
        <v>9.5595991561181428</v>
      </c>
      <c r="P2146" s="5">
        <v>0.9153041490857946</v>
      </c>
      <c r="Q2146" s="5">
        <v>11.622303210374653</v>
      </c>
      <c r="R2146" s="5">
        <v>0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f t="shared" si="158"/>
        <v>60.756434270296104</v>
      </c>
      <c r="Z2146" s="5">
        <v>10.76426517212059</v>
      </c>
      <c r="AA2146" s="5">
        <v>0</v>
      </c>
      <c r="AB2146" s="5">
        <f>VLOOKUP($E2146,Parametros!$B$3:$F$14,2,FALSE)</f>
        <v>12</v>
      </c>
      <c r="AC2146" s="5" t="str">
        <f>VLOOKUP($E2146,Parametros!$B$3:$F$14,4,FALSE)</f>
        <v>202212</v>
      </c>
      <c r="AD2146" s="5" t="str">
        <f>VLOOKUP($E2146,Parametros!$B$3:$F$14,5,FALSE)</f>
        <v>2022-12-01</v>
      </c>
      <c r="AE2146" s="5">
        <v>0</v>
      </c>
      <c r="AF2146" t="s">
        <v>409</v>
      </c>
      <c r="AG2146" t="s">
        <v>423</v>
      </c>
      <c r="AH2146" s="40">
        <f t="shared" si="159"/>
        <v>1406.9912377382902</v>
      </c>
      <c r="AJ2146" t="str">
        <f t="shared" si="157"/>
        <v>INSERT INTO TABLA_PRESUPUESTO VALUES ('VSR','80229-C','14004877-18',2022,'Diciembre',18.75,'USD',3375,1649.444511,0,253.125,4.682817,20.741745,7.153217,9.559599,0.915304,11.622303,0,0,0,0,0,0,0,60.756434,10.764265,0,12,'202212','2022-12-01');</v>
      </c>
    </row>
    <row r="2147" spans="1:36" x14ac:dyDescent="0.2">
      <c r="A2147" s="7" t="s">
        <v>117</v>
      </c>
      <c r="B2147" t="s">
        <v>213</v>
      </c>
      <c r="C2147" t="s">
        <v>214</v>
      </c>
      <c r="D2147">
        <v>2022</v>
      </c>
      <c r="E2147" t="s">
        <v>56</v>
      </c>
      <c r="F2147" s="5">
        <v>30</v>
      </c>
      <c r="G2147" t="s">
        <v>134</v>
      </c>
      <c r="H2147" s="5">
        <v>1650</v>
      </c>
      <c r="I2147" s="5">
        <v>568.05756492191608</v>
      </c>
      <c r="J2147" s="5">
        <v>0</v>
      </c>
      <c r="K2147" s="5">
        <v>123.89999999999999</v>
      </c>
      <c r="L2147" s="5">
        <v>7.4925064464111415</v>
      </c>
      <c r="M2147" s="5">
        <v>33.186792452830183</v>
      </c>
      <c r="N2147" s="5">
        <v>11.445147679324895</v>
      </c>
      <c r="O2147" s="5">
        <v>15.29535864978903</v>
      </c>
      <c r="P2147" s="5">
        <v>1.4644866385372712</v>
      </c>
      <c r="Q2147" s="5">
        <v>5.6820149028498301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f t="shared" si="158"/>
        <v>84.296624598724151</v>
      </c>
      <c r="Z2147" s="5">
        <v>17.222824275392945</v>
      </c>
      <c r="AA2147" s="5">
        <v>0</v>
      </c>
      <c r="AB2147" s="5">
        <f>VLOOKUP($E2147,Parametros!$B$3:$F$14,2,FALSE)</f>
        <v>12</v>
      </c>
      <c r="AC2147" s="5" t="str">
        <f>VLOOKUP($E2147,Parametros!$B$3:$F$14,4,FALSE)</f>
        <v>202212</v>
      </c>
      <c r="AD2147" s="5" t="str">
        <f>VLOOKUP($E2147,Parametros!$B$3:$F$14,5,FALSE)</f>
        <v>2022-12-01</v>
      </c>
      <c r="AE2147" s="5">
        <v>0</v>
      </c>
      <c r="AF2147" t="s">
        <v>409</v>
      </c>
      <c r="AG2147" t="s">
        <v>423</v>
      </c>
      <c r="AH2147" s="40">
        <f t="shared" si="159"/>
        <v>866.25330403294868</v>
      </c>
      <c r="AJ2147" t="str">
        <f t="shared" si="157"/>
        <v>INSERT INTO TABLA_PRESUPUESTO VALUES ('VSR','80229-C','14005086-19',2022,'Diciembre',30,'USD',1650,568.057565,0,123.9,7.492506,33.186792,11.445148,15.295359,1.464487,5.682015,0,0,0,0,0,0,0,84.296625,17.222824,0,12,'202212','2022-12-01');</v>
      </c>
    </row>
    <row r="2148" spans="1:36" x14ac:dyDescent="0.2">
      <c r="A2148" s="7" t="s">
        <v>117</v>
      </c>
      <c r="B2148" t="s">
        <v>213</v>
      </c>
      <c r="C2148" t="s">
        <v>153</v>
      </c>
      <c r="D2148">
        <v>2022</v>
      </c>
      <c r="E2148" t="s">
        <v>56</v>
      </c>
      <c r="F2148" s="5">
        <v>30</v>
      </c>
      <c r="G2148" t="s">
        <v>134</v>
      </c>
      <c r="H2148" s="5">
        <v>1650</v>
      </c>
      <c r="I2148" s="5">
        <v>607.54009374126315</v>
      </c>
      <c r="J2148" s="5">
        <v>0</v>
      </c>
      <c r="K2148" s="5">
        <v>123.89999999999999</v>
      </c>
      <c r="L2148" s="5">
        <v>7.4925064464111415</v>
      </c>
      <c r="M2148" s="5">
        <v>33.186792452830183</v>
      </c>
      <c r="N2148" s="5">
        <v>11.445147679324895</v>
      </c>
      <c r="O2148" s="5">
        <v>15.29535864978903</v>
      </c>
      <c r="P2148" s="5">
        <v>1.4644866385372712</v>
      </c>
      <c r="Q2148" s="5">
        <v>5.6820149028498301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f t="shared" si="158"/>
        <v>84.296624598724151</v>
      </c>
      <c r="Z2148" s="5">
        <v>17.222824275392945</v>
      </c>
      <c r="AA2148" s="5">
        <v>0</v>
      </c>
      <c r="AB2148" s="5">
        <f>VLOOKUP($E2148,Parametros!$B$3:$F$14,2,FALSE)</f>
        <v>12</v>
      </c>
      <c r="AC2148" s="5" t="str">
        <f>VLOOKUP($E2148,Parametros!$B$3:$F$14,4,FALSE)</f>
        <v>202212</v>
      </c>
      <c r="AD2148" s="5" t="str">
        <f>VLOOKUP($E2148,Parametros!$B$3:$F$14,5,FALSE)</f>
        <v>2022-12-01</v>
      </c>
      <c r="AE2148" s="5">
        <v>0</v>
      </c>
      <c r="AF2148" t="s">
        <v>409</v>
      </c>
      <c r="AG2148" t="s">
        <v>423</v>
      </c>
      <c r="AH2148" s="40">
        <f t="shared" si="159"/>
        <v>826.7707752136015</v>
      </c>
      <c r="AJ2148" t="str">
        <f t="shared" si="157"/>
        <v>INSERT INTO TABLA_PRESUPUESTO VALUES ('VSR','80229-C','14005087-20',2022,'Diciembre',30,'USD',1650,607.540094,0,123.9,7.492506,33.186792,11.445148,15.295359,1.464487,5.682015,0,0,0,0,0,0,0,84.296625,17.222824,0,12,'202212','2022-12-01');</v>
      </c>
    </row>
    <row r="2149" spans="1:36" x14ac:dyDescent="0.2">
      <c r="A2149" s="7" t="s">
        <v>117</v>
      </c>
      <c r="B2149" t="s">
        <v>213</v>
      </c>
      <c r="C2149" t="s">
        <v>122</v>
      </c>
      <c r="D2149">
        <v>2022</v>
      </c>
      <c r="E2149" t="s">
        <v>56</v>
      </c>
      <c r="F2149" s="5">
        <v>18.75</v>
      </c>
      <c r="G2149" t="s">
        <v>134</v>
      </c>
      <c r="H2149" s="5">
        <v>2250</v>
      </c>
      <c r="I2149" s="5">
        <v>1123.0387534140114</v>
      </c>
      <c r="J2149" s="5">
        <v>0</v>
      </c>
      <c r="K2149" s="5">
        <v>168.75</v>
      </c>
      <c r="L2149" s="5">
        <v>4.6828165290069634</v>
      </c>
      <c r="M2149" s="5">
        <v>20.741745283018865</v>
      </c>
      <c r="N2149" s="5">
        <v>7.153217299578059</v>
      </c>
      <c r="O2149" s="5">
        <v>9.5595991561181428</v>
      </c>
      <c r="P2149" s="5">
        <v>0.9153041490857946</v>
      </c>
      <c r="Q2149" s="5">
        <v>7.7482021402497683</v>
      </c>
      <c r="R2149" s="5">
        <v>0</v>
      </c>
      <c r="S2149" s="5">
        <v>0</v>
      </c>
      <c r="T2149" s="5"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f t="shared" si="158"/>
        <v>56.882333200171217</v>
      </c>
      <c r="Z2149" s="5">
        <v>10.76426517212059</v>
      </c>
      <c r="AA2149" s="5">
        <v>0</v>
      </c>
      <c r="AB2149" s="5">
        <f>VLOOKUP($E2149,Parametros!$B$3:$F$14,2,FALSE)</f>
        <v>12</v>
      </c>
      <c r="AC2149" s="5" t="str">
        <f>VLOOKUP($E2149,Parametros!$B$3:$F$14,4,FALSE)</f>
        <v>202212</v>
      </c>
      <c r="AD2149" s="5" t="str">
        <f>VLOOKUP($E2149,Parametros!$B$3:$F$14,5,FALSE)</f>
        <v>2022-12-01</v>
      </c>
      <c r="AE2149" s="5">
        <v>0</v>
      </c>
      <c r="AF2149" t="s">
        <v>409</v>
      </c>
      <c r="AG2149" t="s">
        <v>423</v>
      </c>
      <c r="AH2149" s="40">
        <f t="shared" si="159"/>
        <v>896.64609685681046</v>
      </c>
      <c r="AJ2149" t="str">
        <f t="shared" si="157"/>
        <v>INSERT INTO TABLA_PRESUPUESTO VALUES ('VSR','80229-C','14005080-18',2022,'Diciembre',18.75,'USD',2250,1123.038753,0,168.75,4.682817,20.741745,7.153217,9.559599,0.915304,7.748202,0,0,0,0,0,0,0,56.882333,10.764265,0,12,'202212','2022-12-01');</v>
      </c>
    </row>
    <row r="2150" spans="1:36" x14ac:dyDescent="0.2">
      <c r="A2150" s="7" t="s">
        <v>117</v>
      </c>
      <c r="B2150" t="s">
        <v>213</v>
      </c>
      <c r="C2150" t="s">
        <v>144</v>
      </c>
      <c r="D2150">
        <v>2022</v>
      </c>
      <c r="E2150" t="s">
        <v>56</v>
      </c>
      <c r="F2150" s="5">
        <v>18.75</v>
      </c>
      <c r="G2150" t="s">
        <v>134</v>
      </c>
      <c r="H2150" s="5">
        <v>2250</v>
      </c>
      <c r="I2150" s="5">
        <v>1856.9293323646591</v>
      </c>
      <c r="J2150" s="5">
        <v>0</v>
      </c>
      <c r="K2150" s="5">
        <v>168.75</v>
      </c>
      <c r="L2150" s="5">
        <v>4.6828165290069634</v>
      </c>
      <c r="M2150" s="5">
        <v>20.741745283018865</v>
      </c>
      <c r="N2150" s="5">
        <v>7.153217299578059</v>
      </c>
      <c r="O2150" s="5">
        <v>9.5595991561181428</v>
      </c>
      <c r="P2150" s="5">
        <v>0.9153041490857946</v>
      </c>
      <c r="Q2150" s="5">
        <v>7.7482021402497683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f t="shared" si="158"/>
        <v>56.882333200171217</v>
      </c>
      <c r="Z2150" s="5">
        <v>10.76426517212059</v>
      </c>
      <c r="AA2150" s="5">
        <v>0</v>
      </c>
      <c r="AB2150" s="5">
        <f>VLOOKUP($E2150,Parametros!$B$3:$F$14,2,FALSE)</f>
        <v>12</v>
      </c>
      <c r="AC2150" s="5" t="str">
        <f>VLOOKUP($E2150,Parametros!$B$3:$F$14,4,FALSE)</f>
        <v>202212</v>
      </c>
      <c r="AD2150" s="5" t="str">
        <f>VLOOKUP($E2150,Parametros!$B$3:$F$14,5,FALSE)</f>
        <v>2022-12-01</v>
      </c>
      <c r="AE2150" s="5">
        <v>0</v>
      </c>
      <c r="AF2150" t="s">
        <v>409</v>
      </c>
      <c r="AG2150" t="s">
        <v>423</v>
      </c>
      <c r="AH2150" s="40">
        <f t="shared" si="159"/>
        <v>162.75551790616299</v>
      </c>
      <c r="AJ2150" t="str">
        <f t="shared" si="157"/>
        <v>INSERT INTO TABLA_PRESUPUESTO VALUES ('VSR','80229-C','14004879-18',2022,'Diciembre',18.75,'USD',2250,1856.929332,0,168.75,4.682817,20.741745,7.153217,9.559599,0.915304,7.748202,0,0,0,0,0,0,0,56.882333,10.764265,0,12,'202212','2022-12-01');</v>
      </c>
    </row>
    <row r="2151" spans="1:36" x14ac:dyDescent="0.2">
      <c r="A2151" s="7" t="s">
        <v>117</v>
      </c>
      <c r="B2151" t="s">
        <v>213</v>
      </c>
      <c r="C2151" t="s">
        <v>192</v>
      </c>
      <c r="D2151">
        <v>2022</v>
      </c>
      <c r="E2151" t="s">
        <v>56</v>
      </c>
      <c r="F2151" s="5">
        <v>37.5</v>
      </c>
      <c r="G2151" t="s">
        <v>134</v>
      </c>
      <c r="H2151" s="5">
        <v>1650</v>
      </c>
      <c r="I2151" s="5">
        <v>588.62029685379412</v>
      </c>
      <c r="J2151" s="5">
        <v>0</v>
      </c>
      <c r="K2151" s="5">
        <v>123.75</v>
      </c>
      <c r="L2151" s="5">
        <v>9.3656330580139269</v>
      </c>
      <c r="M2151" s="5">
        <v>41.48349056603773</v>
      </c>
      <c r="N2151" s="5">
        <v>14.306434599156118</v>
      </c>
      <c r="O2151" s="5">
        <v>19.119198312236286</v>
      </c>
      <c r="P2151" s="5">
        <v>1.8306082981715892</v>
      </c>
      <c r="Q2151" s="5">
        <v>5.6820149028498301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f t="shared" si="158"/>
        <v>103.95027702269273</v>
      </c>
      <c r="Z2151" s="5">
        <v>21.52853034424118</v>
      </c>
      <c r="AA2151" s="5">
        <v>0</v>
      </c>
      <c r="AB2151" s="5">
        <f>VLOOKUP($E2151,Parametros!$B$3:$F$14,2,FALSE)</f>
        <v>12</v>
      </c>
      <c r="AC2151" s="5" t="str">
        <f>VLOOKUP($E2151,Parametros!$B$3:$F$14,4,FALSE)</f>
        <v>202212</v>
      </c>
      <c r="AD2151" s="5" t="str">
        <f>VLOOKUP($E2151,Parametros!$B$3:$F$14,5,FALSE)</f>
        <v>2022-12-01</v>
      </c>
      <c r="AE2151" s="5">
        <v>0</v>
      </c>
      <c r="AF2151" t="s">
        <v>409</v>
      </c>
      <c r="AG2151" t="s">
        <v>423</v>
      </c>
      <c r="AH2151" s="40">
        <f t="shared" si="159"/>
        <v>824.31379306549923</v>
      </c>
      <c r="AJ2151" t="str">
        <f t="shared" si="157"/>
        <v>INSERT INTO TABLA_PRESUPUESTO VALUES ('VSR','80229-C','14005089-20',2022,'Diciembre',37.5,'USD',1650,588.620297,0,123.75,9.365633,41.483491,14.306435,19.119198,1.830608,5.682015,0,0,0,0,0,0,0,103.950277,21.52853,0,12,'202212','2022-12-01');</v>
      </c>
    </row>
    <row r="2152" spans="1:36" x14ac:dyDescent="0.2">
      <c r="A2152" s="7" t="s">
        <v>117</v>
      </c>
      <c r="B2152" t="s">
        <v>213</v>
      </c>
      <c r="C2152" t="s">
        <v>215</v>
      </c>
      <c r="D2152">
        <v>2022</v>
      </c>
      <c r="E2152" t="s">
        <v>56</v>
      </c>
      <c r="F2152" s="5">
        <v>37.5</v>
      </c>
      <c r="G2152" t="s">
        <v>134</v>
      </c>
      <c r="H2152" s="5">
        <v>1650</v>
      </c>
      <c r="I2152" s="5">
        <v>610.35793718130321</v>
      </c>
      <c r="J2152" s="5">
        <v>0</v>
      </c>
      <c r="K2152" s="5">
        <v>123.75</v>
      </c>
      <c r="L2152" s="5">
        <v>9.3656330580139269</v>
      </c>
      <c r="M2152" s="5">
        <v>41.48349056603773</v>
      </c>
      <c r="N2152" s="5">
        <v>14.306434599156118</v>
      </c>
      <c r="O2152" s="5">
        <v>19.119198312236286</v>
      </c>
      <c r="P2152" s="5">
        <v>1.8306082981715892</v>
      </c>
      <c r="Q2152" s="5">
        <v>5.6820149028498301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f t="shared" si="158"/>
        <v>103.95027702269273</v>
      </c>
      <c r="Z2152" s="5">
        <v>21.52853034424118</v>
      </c>
      <c r="AA2152" s="5">
        <v>0</v>
      </c>
      <c r="AB2152" s="5">
        <f>VLOOKUP($E2152,Parametros!$B$3:$F$14,2,FALSE)</f>
        <v>12</v>
      </c>
      <c r="AC2152" s="5" t="str">
        <f>VLOOKUP($E2152,Parametros!$B$3:$F$14,4,FALSE)</f>
        <v>202212</v>
      </c>
      <c r="AD2152" s="5" t="str">
        <f>VLOOKUP($E2152,Parametros!$B$3:$F$14,5,FALSE)</f>
        <v>2022-12-01</v>
      </c>
      <c r="AE2152" s="5">
        <v>0</v>
      </c>
      <c r="AF2152" t="s">
        <v>409</v>
      </c>
      <c r="AG2152" t="s">
        <v>423</v>
      </c>
      <c r="AH2152" s="40">
        <f t="shared" si="159"/>
        <v>802.57615273799013</v>
      </c>
      <c r="AJ2152" t="str">
        <f t="shared" si="157"/>
        <v>INSERT INTO TABLA_PRESUPUESTO VALUES ('VSR','80229-C','14005090-20',2022,'Diciembre',37.5,'USD',1650,610.357937,0,123.75,9.365633,41.483491,14.306435,19.119198,1.830608,5.682015,0,0,0,0,0,0,0,103.950277,21.52853,0,12,'202212','2022-12-01');</v>
      </c>
    </row>
    <row r="2153" spans="1:36" x14ac:dyDescent="0.2">
      <c r="A2153" s="7" t="s">
        <v>117</v>
      </c>
      <c r="B2153" t="s">
        <v>73</v>
      </c>
      <c r="C2153" t="s">
        <v>122</v>
      </c>
      <c r="D2153">
        <v>2022</v>
      </c>
      <c r="E2153" t="s">
        <v>56</v>
      </c>
      <c r="F2153" s="5">
        <v>800</v>
      </c>
      <c r="G2153" t="s">
        <v>134</v>
      </c>
      <c r="H2153" s="5">
        <v>84000</v>
      </c>
      <c r="I2153" s="5">
        <v>47916.320145664475</v>
      </c>
      <c r="J2153" s="5">
        <v>0</v>
      </c>
      <c r="K2153" s="5">
        <v>20000</v>
      </c>
      <c r="L2153" s="5">
        <v>199.80017190429712</v>
      </c>
      <c r="M2153" s="5">
        <v>1019.2</v>
      </c>
      <c r="N2153" s="5">
        <v>361.66666666666669</v>
      </c>
      <c r="O2153" s="5">
        <v>483.33333333333331</v>
      </c>
      <c r="P2153" s="5">
        <v>46.277777777777779</v>
      </c>
      <c r="Q2153" s="5">
        <v>289.26621323599136</v>
      </c>
      <c r="R2153" s="5">
        <v>0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  <c r="X2153" s="5">
        <v>0</v>
      </c>
      <c r="Y2153" s="5">
        <f t="shared" si="158"/>
        <v>2659.0193050242478</v>
      </c>
      <c r="Z2153" s="5">
        <v>459.2753140104785</v>
      </c>
      <c r="AA2153" s="5">
        <v>0</v>
      </c>
      <c r="AB2153" s="5">
        <f>VLOOKUP($E2153,Parametros!$B$3:$F$14,2,FALSE)</f>
        <v>12</v>
      </c>
      <c r="AC2153" s="5" t="str">
        <f>VLOOKUP($E2153,Parametros!$B$3:$F$14,4,FALSE)</f>
        <v>202212</v>
      </c>
      <c r="AD2153" s="5" t="str">
        <f>VLOOKUP($E2153,Parametros!$B$3:$F$14,5,FALSE)</f>
        <v>2022-12-01</v>
      </c>
      <c r="AE2153" s="5">
        <v>0</v>
      </c>
      <c r="AF2153" t="s">
        <v>409</v>
      </c>
      <c r="AG2153" t="s">
        <v>424</v>
      </c>
      <c r="AH2153" s="40">
        <f t="shared" si="159"/>
        <v>13224.860377406976</v>
      </c>
      <c r="AJ2153" t="str">
        <f t="shared" si="157"/>
        <v>INSERT INTO TABLA_PRESUPUESTO VALUES ('VSR','80122-C','14005080-18',2022,'Diciembre',800,'USD',84000,47916.320146,0,20000,199.800172,1019.2,361.666667,483.333333,46.277778,289.266213,0,0,0,0,0,0,0,2659.019305,459.275314,0,12,'202212','2022-12-01');</v>
      </c>
    </row>
    <row r="2154" spans="1:36" x14ac:dyDescent="0.2">
      <c r="A2154" s="7" t="s">
        <v>117</v>
      </c>
      <c r="B2154" t="s">
        <v>73</v>
      </c>
      <c r="C2154" t="s">
        <v>217</v>
      </c>
      <c r="D2154">
        <v>2022</v>
      </c>
      <c r="E2154" t="s">
        <v>56</v>
      </c>
      <c r="F2154" s="5">
        <v>150</v>
      </c>
      <c r="G2154" t="s">
        <v>134</v>
      </c>
      <c r="H2154" s="5">
        <v>12000</v>
      </c>
      <c r="I2154" s="5">
        <v>3741.8238938967688</v>
      </c>
      <c r="J2154" s="5">
        <v>0</v>
      </c>
      <c r="K2154" s="5">
        <v>3000</v>
      </c>
      <c r="L2154" s="5">
        <v>37.462532232055707</v>
      </c>
      <c r="M2154" s="5">
        <v>191.1</v>
      </c>
      <c r="N2154" s="5">
        <v>67.8125</v>
      </c>
      <c r="O2154" s="5">
        <v>90.625</v>
      </c>
      <c r="P2154" s="5">
        <v>8.6770833333333339</v>
      </c>
      <c r="Q2154" s="5">
        <v>41.323744747998767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f t="shared" si="158"/>
        <v>485.65244945829681</v>
      </c>
      <c r="Z2154" s="5">
        <v>86.114121376964718</v>
      </c>
      <c r="AA2154" s="5">
        <v>0</v>
      </c>
      <c r="AB2154" s="5">
        <f>VLOOKUP($E2154,Parametros!$B$3:$F$14,2,FALSE)</f>
        <v>12</v>
      </c>
      <c r="AC2154" s="5" t="str">
        <f>VLOOKUP($E2154,Parametros!$B$3:$F$14,4,FALSE)</f>
        <v>202212</v>
      </c>
      <c r="AD2154" s="5" t="str">
        <f>VLOOKUP($E2154,Parametros!$B$3:$F$14,5,FALSE)</f>
        <v>2022-12-01</v>
      </c>
      <c r="AE2154" s="5">
        <v>0</v>
      </c>
      <c r="AF2154" t="s">
        <v>409</v>
      </c>
      <c r="AG2154" t="s">
        <v>424</v>
      </c>
      <c r="AH2154" s="40">
        <f t="shared" si="159"/>
        <v>4735.0611244128786</v>
      </c>
      <c r="AJ2154" t="str">
        <f t="shared" si="157"/>
        <v>INSERT INTO TABLA_PRESUPUESTO VALUES ('VSR','80122-C','14004954-20',2022,'Diciembre',150,'USD',12000,3741.823894,0,3000,37.462532,191.1,67.8125,90.625,8.677083,41.323745,0,0,0,0,0,0,0,485.652449,86.114121,0,12,'202212','2022-12-01');</v>
      </c>
    </row>
    <row r="2155" spans="1:36" x14ac:dyDescent="0.2">
      <c r="A2155" s="7" t="s">
        <v>117</v>
      </c>
      <c r="B2155" t="s">
        <v>77</v>
      </c>
      <c r="C2155" t="s">
        <v>138</v>
      </c>
      <c r="D2155">
        <v>2022</v>
      </c>
      <c r="E2155" t="s">
        <v>56</v>
      </c>
      <c r="F2155" s="5">
        <v>11.25</v>
      </c>
      <c r="G2155" t="s">
        <v>134</v>
      </c>
      <c r="H2155" s="5">
        <v>1124.55</v>
      </c>
      <c r="I2155" s="5">
        <v>847.73284646999173</v>
      </c>
      <c r="J2155" s="5">
        <v>0</v>
      </c>
      <c r="K2155" s="5">
        <v>112.5</v>
      </c>
      <c r="L2155" s="5">
        <v>2.8096899174041781</v>
      </c>
      <c r="M2155" s="5">
        <v>5.2959773622047237</v>
      </c>
      <c r="N2155" s="5">
        <v>56.926384228187928</v>
      </c>
      <c r="O2155" s="5">
        <v>45.616610738255034</v>
      </c>
      <c r="P2155" s="5">
        <v>4.3676593959731544</v>
      </c>
      <c r="Q2155" s="5">
        <v>3.8725514296968342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f t="shared" si="158"/>
        <v>122.53774225759003</v>
      </c>
      <c r="Z2155" s="5">
        <v>6.4585591032723544</v>
      </c>
      <c r="AA2155" s="5">
        <v>0</v>
      </c>
      <c r="AB2155" s="5">
        <f>VLOOKUP($E2155,Parametros!$B$3:$F$14,2,FALSE)</f>
        <v>12</v>
      </c>
      <c r="AC2155" s="5" t="str">
        <f>VLOOKUP($E2155,Parametros!$B$3:$F$14,4,FALSE)</f>
        <v>202212</v>
      </c>
      <c r="AD2155" s="5" t="str">
        <f>VLOOKUP($E2155,Parametros!$B$3:$F$14,5,FALSE)</f>
        <v>2022-12-01</v>
      </c>
      <c r="AE2155" s="5">
        <v>1.2079226507921703E-13</v>
      </c>
      <c r="AF2155" t="s">
        <v>409</v>
      </c>
      <c r="AG2155" t="s">
        <v>425</v>
      </c>
      <c r="AH2155" s="40">
        <f t="shared" si="159"/>
        <v>38.969721355013924</v>
      </c>
      <c r="AJ2155" t="str">
        <f t="shared" si="157"/>
        <v>INSERT INTO TABLA_PRESUPUESTO VALUES ('VSR','80136-C','14004965-17',2022,'Diciembre',11.25,'USD',1124.55,847.732846,0,112.5,2.80969,5.295977,56.926384,45.616611,4.367659,3.872551,0,0,0,0,0,0,0,122.537742,6.458559,0,12,'202212','2022-12-01');</v>
      </c>
    </row>
    <row r="2156" spans="1:36" x14ac:dyDescent="0.2">
      <c r="A2156" s="7" t="s">
        <v>117</v>
      </c>
      <c r="B2156" t="s">
        <v>77</v>
      </c>
      <c r="C2156" t="s">
        <v>218</v>
      </c>
      <c r="D2156">
        <v>2022</v>
      </c>
      <c r="E2156" t="s">
        <v>56</v>
      </c>
      <c r="F2156" s="5">
        <v>11.25</v>
      </c>
      <c r="G2156" t="s">
        <v>134</v>
      </c>
      <c r="H2156" s="5">
        <v>449.55</v>
      </c>
      <c r="I2156" s="5">
        <v>216.4510709779737</v>
      </c>
      <c r="J2156" s="5">
        <v>0</v>
      </c>
      <c r="K2156" s="5">
        <v>67.5</v>
      </c>
      <c r="L2156" s="5">
        <v>2.8096899174041781</v>
      </c>
      <c r="M2156" s="5">
        <v>5.2959773622047237</v>
      </c>
      <c r="N2156" s="5">
        <v>56.926384228187928</v>
      </c>
      <c r="O2156" s="5">
        <v>45.616610738255034</v>
      </c>
      <c r="P2156" s="5">
        <v>4.3676593959731544</v>
      </c>
      <c r="Q2156" s="5">
        <v>1.5480907876219037</v>
      </c>
      <c r="R2156" s="5">
        <v>0</v>
      </c>
      <c r="S2156" s="5">
        <v>0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f t="shared" si="158"/>
        <v>120.21328161551509</v>
      </c>
      <c r="Z2156" s="5">
        <v>6.4585591032723544</v>
      </c>
      <c r="AA2156" s="5">
        <v>0</v>
      </c>
      <c r="AB2156" s="5">
        <f>VLOOKUP($E2156,Parametros!$B$3:$F$14,2,FALSE)</f>
        <v>12</v>
      </c>
      <c r="AC2156" s="5" t="str">
        <f>VLOOKUP($E2156,Parametros!$B$3:$F$14,4,FALSE)</f>
        <v>202212</v>
      </c>
      <c r="AD2156" s="5" t="str">
        <f>VLOOKUP($E2156,Parametros!$B$3:$F$14,5,FALSE)</f>
        <v>2022-12-01</v>
      </c>
      <c r="AE2156" s="5">
        <v>0</v>
      </c>
      <c r="AF2156" t="s">
        <v>409</v>
      </c>
      <c r="AG2156" t="s">
        <v>425</v>
      </c>
      <c r="AH2156" s="40">
        <f t="shared" si="159"/>
        <v>42.575957489107061</v>
      </c>
      <c r="AJ2156" t="str">
        <f t="shared" si="157"/>
        <v>INSERT INTO TABLA_PRESUPUESTO VALUES ('VSR','80136-C','14004898-18',2022,'Diciembre',11.25,'USD',449.55,216.451071,0,67.5,2.80969,5.295977,56.926384,45.616611,4.367659,1.548091,0,0,0,0,0,0,0,120.213282,6.458559,0,12,'202212','2022-12-01');</v>
      </c>
    </row>
    <row r="2157" spans="1:36" x14ac:dyDescent="0.2">
      <c r="A2157" s="7" t="s">
        <v>117</v>
      </c>
      <c r="B2157" t="s">
        <v>77</v>
      </c>
      <c r="C2157" t="s">
        <v>219</v>
      </c>
      <c r="D2157">
        <v>2022</v>
      </c>
      <c r="E2157" t="s">
        <v>56</v>
      </c>
      <c r="F2157" s="5">
        <v>11.25</v>
      </c>
      <c r="G2157" t="s">
        <v>134</v>
      </c>
      <c r="H2157" s="5">
        <v>449.55</v>
      </c>
      <c r="I2157" s="5">
        <v>195.87319767071855</v>
      </c>
      <c r="J2157" s="5">
        <v>0</v>
      </c>
      <c r="K2157" s="5">
        <v>67.5</v>
      </c>
      <c r="L2157" s="5">
        <v>2.8096899174041781</v>
      </c>
      <c r="M2157" s="5">
        <v>5.2959773622047237</v>
      </c>
      <c r="N2157" s="5">
        <v>56.926384228187928</v>
      </c>
      <c r="O2157" s="5">
        <v>45.616610738255034</v>
      </c>
      <c r="P2157" s="5">
        <v>4.3676593959731544</v>
      </c>
      <c r="Q2157" s="5">
        <v>1.5480907876219037</v>
      </c>
      <c r="R2157" s="5">
        <v>0</v>
      </c>
      <c r="S2157" s="5">
        <v>0</v>
      </c>
      <c r="T2157" s="5">
        <v>0</v>
      </c>
      <c r="U2157" s="5">
        <v>0</v>
      </c>
      <c r="V2157" s="5">
        <v>0</v>
      </c>
      <c r="W2157" s="5">
        <v>0</v>
      </c>
      <c r="X2157" s="5">
        <v>0</v>
      </c>
      <c r="Y2157" s="5">
        <f t="shared" si="158"/>
        <v>120.21328161551509</v>
      </c>
      <c r="Z2157" s="5">
        <v>6.4585591032723544</v>
      </c>
      <c r="AA2157" s="5">
        <v>0</v>
      </c>
      <c r="AB2157" s="5">
        <f>VLOOKUP($E2157,Parametros!$B$3:$F$14,2,FALSE)</f>
        <v>12</v>
      </c>
      <c r="AC2157" s="5" t="str">
        <f>VLOOKUP($E2157,Parametros!$B$3:$F$14,4,FALSE)</f>
        <v>202212</v>
      </c>
      <c r="AD2157" s="5" t="str">
        <f>VLOOKUP($E2157,Parametros!$B$3:$F$14,5,FALSE)</f>
        <v>2022-12-01</v>
      </c>
      <c r="AE2157" s="5">
        <v>0</v>
      </c>
      <c r="AF2157" t="s">
        <v>409</v>
      </c>
      <c r="AG2157" t="s">
        <v>425</v>
      </c>
      <c r="AH2157" s="40">
        <f t="shared" si="159"/>
        <v>63.153830796362179</v>
      </c>
      <c r="AJ2157" t="str">
        <f t="shared" si="157"/>
        <v>INSERT INTO TABLA_PRESUPUESTO VALUES ('VSR','80136-C','14004900-18',2022,'Diciembre',11.25,'USD',449.55,195.873198,0,67.5,2.80969,5.295977,56.926384,45.616611,4.367659,1.548091,0,0,0,0,0,0,0,120.213282,6.458559,0,12,'202212','2022-12-01');</v>
      </c>
    </row>
    <row r="2158" spans="1:36" x14ac:dyDescent="0.2">
      <c r="A2158" s="7" t="s">
        <v>117</v>
      </c>
      <c r="B2158" t="s">
        <v>77</v>
      </c>
      <c r="C2158" t="s">
        <v>220</v>
      </c>
      <c r="D2158">
        <v>2022</v>
      </c>
      <c r="E2158" t="s">
        <v>56</v>
      </c>
      <c r="F2158" s="5">
        <v>10</v>
      </c>
      <c r="G2158" t="s">
        <v>134</v>
      </c>
      <c r="H2158" s="5">
        <v>399.6</v>
      </c>
      <c r="I2158" s="5">
        <v>168.44194896650441</v>
      </c>
      <c r="J2158" s="5">
        <v>0</v>
      </c>
      <c r="K2158" s="5">
        <v>60</v>
      </c>
      <c r="L2158" s="5">
        <v>2.4975021488037137</v>
      </c>
      <c r="M2158" s="5">
        <v>4.7075354330708654</v>
      </c>
      <c r="N2158" s="5">
        <v>50.601230425055931</v>
      </c>
      <c r="O2158" s="5">
        <v>40.548098434004473</v>
      </c>
      <c r="P2158" s="5">
        <v>3.8823639075316931</v>
      </c>
      <c r="Q2158" s="5">
        <v>1.376080700108359</v>
      </c>
      <c r="R2158" s="5">
        <v>0</v>
      </c>
      <c r="S2158" s="5">
        <v>0</v>
      </c>
      <c r="T2158" s="5">
        <v>0</v>
      </c>
      <c r="U2158" s="5">
        <v>0</v>
      </c>
      <c r="V2158" s="5">
        <v>0</v>
      </c>
      <c r="W2158" s="5">
        <v>0</v>
      </c>
      <c r="X2158" s="5">
        <v>0</v>
      </c>
      <c r="Y2158" s="5">
        <f t="shared" si="158"/>
        <v>106.85625032490231</v>
      </c>
      <c r="Z2158" s="5">
        <v>5.7409414251309814</v>
      </c>
      <c r="AA2158" s="5">
        <v>0</v>
      </c>
      <c r="AB2158" s="5">
        <f>VLOOKUP($E2158,Parametros!$B$3:$F$14,2,FALSE)</f>
        <v>12</v>
      </c>
      <c r="AC2158" s="5" t="str">
        <f>VLOOKUP($E2158,Parametros!$B$3:$F$14,4,FALSE)</f>
        <v>202212</v>
      </c>
      <c r="AD2158" s="5" t="str">
        <f>VLOOKUP($E2158,Parametros!$B$3:$F$14,5,FALSE)</f>
        <v>2022-12-01</v>
      </c>
      <c r="AE2158" s="5">
        <v>0</v>
      </c>
      <c r="AF2158" t="s">
        <v>409</v>
      </c>
      <c r="AG2158" t="s">
        <v>425</v>
      </c>
      <c r="AH2158" s="40">
        <f t="shared" si="159"/>
        <v>61.804298559789629</v>
      </c>
      <c r="AJ2158" t="str">
        <f t="shared" si="157"/>
        <v>INSERT INTO TABLA_PRESUPUESTO VALUES ('VSR','80136-C','14004901-18',2022,'Diciembre',10,'USD',399.6,168.441949,0,60,2.497502,4.707535,50.60123,40.548098,3.882364,1.376081,0,0,0,0,0,0,0,106.85625,5.740941,0,12,'202212','2022-12-01');</v>
      </c>
    </row>
    <row r="2159" spans="1:36" x14ac:dyDescent="0.2">
      <c r="A2159" s="7" t="s">
        <v>117</v>
      </c>
      <c r="B2159" t="s">
        <v>77</v>
      </c>
      <c r="C2159" t="s">
        <v>221</v>
      </c>
      <c r="D2159">
        <v>2022</v>
      </c>
      <c r="E2159" t="s">
        <v>56</v>
      </c>
      <c r="F2159" s="5">
        <v>17.5</v>
      </c>
      <c r="G2159" t="s">
        <v>134</v>
      </c>
      <c r="H2159" s="5">
        <v>700</v>
      </c>
      <c r="I2159" s="5">
        <v>311.53716484137033</v>
      </c>
      <c r="J2159" s="5">
        <v>0</v>
      </c>
      <c r="K2159" s="5">
        <v>105</v>
      </c>
      <c r="L2159" s="5">
        <v>4.3706287604064995</v>
      </c>
      <c r="M2159" s="5">
        <v>8.2381870078740143</v>
      </c>
      <c r="N2159" s="5">
        <v>88.552153243847869</v>
      </c>
      <c r="O2159" s="5">
        <v>70.959172259507824</v>
      </c>
      <c r="P2159" s="5">
        <v>6.7941368381804628</v>
      </c>
      <c r="Q2159" s="5">
        <v>2.4105517769665945</v>
      </c>
      <c r="R2159" s="5">
        <v>0</v>
      </c>
      <c r="S2159" s="5">
        <v>0</v>
      </c>
      <c r="T2159" s="5"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f t="shared" si="158"/>
        <v>187.00084862035598</v>
      </c>
      <c r="Z2159" s="5">
        <v>10.046647493979219</v>
      </c>
      <c r="AA2159" s="5">
        <v>0</v>
      </c>
      <c r="AB2159" s="5">
        <f>VLOOKUP($E2159,Parametros!$B$3:$F$14,2,FALSE)</f>
        <v>12</v>
      </c>
      <c r="AC2159" s="5" t="str">
        <f>VLOOKUP($E2159,Parametros!$B$3:$F$14,4,FALSE)</f>
        <v>202212</v>
      </c>
      <c r="AD2159" s="5" t="str">
        <f>VLOOKUP($E2159,Parametros!$B$3:$F$14,5,FALSE)</f>
        <v>2022-12-01</v>
      </c>
      <c r="AE2159" s="5">
        <v>0</v>
      </c>
      <c r="AF2159" t="s">
        <v>409</v>
      </c>
      <c r="AG2159" t="s">
        <v>425</v>
      </c>
      <c r="AH2159" s="40">
        <f t="shared" si="159"/>
        <v>92.091357777867287</v>
      </c>
      <c r="AJ2159" t="str">
        <f t="shared" si="157"/>
        <v>INSERT INTO TABLA_PRESUPUESTO VALUES ('VSR','80136-C','14005031-19',2022,'Diciembre',17.5,'USD',700,311.537165,0,105,4.370629,8.238187,88.552153,70.959172,6.794137,2.410552,0,0,0,0,0,0,0,187.000849,10.046647,0,12,'202212','2022-12-01');</v>
      </c>
    </row>
    <row r="2160" spans="1:36" x14ac:dyDescent="0.2">
      <c r="A2160" s="7" t="s">
        <v>117</v>
      </c>
      <c r="B2160" t="s">
        <v>77</v>
      </c>
      <c r="C2160" t="s">
        <v>222</v>
      </c>
      <c r="D2160">
        <v>2022</v>
      </c>
      <c r="E2160" t="s">
        <v>56</v>
      </c>
      <c r="F2160" s="5">
        <v>62.5</v>
      </c>
      <c r="G2160" t="s">
        <v>134</v>
      </c>
      <c r="H2160" s="5">
        <v>1875</v>
      </c>
      <c r="I2160" s="5">
        <v>837.07000694348858</v>
      </c>
      <c r="J2160" s="5">
        <v>0</v>
      </c>
      <c r="K2160" s="5">
        <v>281.25</v>
      </c>
      <c r="L2160" s="5">
        <v>15.609388430023211</v>
      </c>
      <c r="M2160" s="5">
        <v>29.422096456692909</v>
      </c>
      <c r="N2160" s="5">
        <v>316.25769015659955</v>
      </c>
      <c r="O2160" s="5">
        <v>253.42561521252796</v>
      </c>
      <c r="P2160" s="5">
        <v>24.264774422073081</v>
      </c>
      <c r="Q2160" s="5">
        <v>6.4568351168748066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f t="shared" si="158"/>
        <v>665.70789527183695</v>
      </c>
      <c r="Z2160" s="5">
        <v>35.880883907068636</v>
      </c>
      <c r="AA2160" s="5">
        <v>0</v>
      </c>
      <c r="AB2160" s="5">
        <f>VLOOKUP($E2160,Parametros!$B$3:$F$14,2,FALSE)</f>
        <v>12</v>
      </c>
      <c r="AC2160" s="5" t="str">
        <f>VLOOKUP($E2160,Parametros!$B$3:$F$14,4,FALSE)</f>
        <v>202212</v>
      </c>
      <c r="AD2160" s="5" t="str">
        <f>VLOOKUP($E2160,Parametros!$B$3:$F$14,5,FALSE)</f>
        <v>2022-12-01</v>
      </c>
      <c r="AE2160" s="5">
        <v>0</v>
      </c>
      <c r="AF2160" t="s">
        <v>409</v>
      </c>
      <c r="AG2160" t="s">
        <v>425</v>
      </c>
      <c r="AH2160" s="40">
        <f t="shared" si="159"/>
        <v>75.362709354651344</v>
      </c>
      <c r="AJ2160" t="str">
        <f t="shared" si="157"/>
        <v>INSERT INTO TABLA_PRESUPUESTO VALUES ('VSR','80136-C','14004902-18',2022,'Diciembre',62.5,'USD',1875,837.070007,0,281.25,15.609388,29.422096,316.25769,253.425615,24.264774,6.456835,0,0,0,0,0,0,0,665.707895,35.880884,0,12,'202212','2022-12-01');</v>
      </c>
    </row>
    <row r="2161" spans="1:36" x14ac:dyDescent="0.2">
      <c r="A2161" s="7" t="s">
        <v>117</v>
      </c>
      <c r="B2161" t="s">
        <v>77</v>
      </c>
      <c r="C2161" t="s">
        <v>223</v>
      </c>
      <c r="D2161">
        <v>2022</v>
      </c>
      <c r="E2161" t="s">
        <v>56</v>
      </c>
      <c r="F2161" s="5">
        <v>62.5</v>
      </c>
      <c r="G2161" t="s">
        <v>134</v>
      </c>
      <c r="H2161" s="5">
        <v>1875</v>
      </c>
      <c r="I2161" s="5">
        <v>873.299407489337</v>
      </c>
      <c r="J2161" s="5">
        <v>0</v>
      </c>
      <c r="K2161" s="5">
        <v>281.25</v>
      </c>
      <c r="L2161" s="5">
        <v>15.609388430023211</v>
      </c>
      <c r="M2161" s="5">
        <v>29.422096456692909</v>
      </c>
      <c r="N2161" s="5">
        <v>316.25769015659955</v>
      </c>
      <c r="O2161" s="5">
        <v>253.42561521252796</v>
      </c>
      <c r="P2161" s="5">
        <v>24.264774422073081</v>
      </c>
      <c r="Q2161" s="5">
        <v>6.4568351168748066</v>
      </c>
      <c r="R2161" s="5">
        <v>0</v>
      </c>
      <c r="S2161" s="5">
        <v>0</v>
      </c>
      <c r="T2161" s="5">
        <v>0</v>
      </c>
      <c r="U2161" s="5">
        <v>0</v>
      </c>
      <c r="V2161" s="5">
        <v>0</v>
      </c>
      <c r="W2161" s="5">
        <v>0</v>
      </c>
      <c r="X2161" s="5">
        <v>0</v>
      </c>
      <c r="Y2161" s="5">
        <f t="shared" si="158"/>
        <v>665.70789527183695</v>
      </c>
      <c r="Z2161" s="5">
        <v>35.880883907068636</v>
      </c>
      <c r="AA2161" s="5">
        <v>0</v>
      </c>
      <c r="AB2161" s="5">
        <f>VLOOKUP($E2161,Parametros!$B$3:$F$14,2,FALSE)</f>
        <v>12</v>
      </c>
      <c r="AC2161" s="5" t="str">
        <f>VLOOKUP($E2161,Parametros!$B$3:$F$14,4,FALSE)</f>
        <v>202212</v>
      </c>
      <c r="AD2161" s="5" t="str">
        <f>VLOOKUP($E2161,Parametros!$B$3:$F$14,5,FALSE)</f>
        <v>2022-12-01</v>
      </c>
      <c r="AE2161" s="5">
        <v>0</v>
      </c>
      <c r="AF2161" t="s">
        <v>409</v>
      </c>
      <c r="AG2161" t="s">
        <v>425</v>
      </c>
      <c r="AH2161" s="40">
        <f t="shared" si="159"/>
        <v>39.133308808802923</v>
      </c>
      <c r="AJ2161" t="str">
        <f t="shared" si="157"/>
        <v>INSERT INTO TABLA_PRESUPUESTO VALUES ('VSR','80136-C','14004904-18',2022,'Diciembre',62.5,'USD',1875,873.299407,0,281.25,15.609388,29.422096,316.25769,253.425615,24.264774,6.456835,0,0,0,0,0,0,0,665.707895,35.880884,0,12,'202212','2022-12-01');</v>
      </c>
    </row>
    <row r="2162" spans="1:36" x14ac:dyDescent="0.2">
      <c r="A2162" s="7" t="s">
        <v>225</v>
      </c>
      <c r="B2162" t="s">
        <v>67</v>
      </c>
      <c r="C2162" t="s">
        <v>226</v>
      </c>
      <c r="D2162">
        <v>2022</v>
      </c>
      <c r="E2162" t="s">
        <v>56</v>
      </c>
      <c r="F2162" s="5">
        <v>80</v>
      </c>
      <c r="G2162" t="s">
        <v>227</v>
      </c>
      <c r="H2162" s="5">
        <v>2944</v>
      </c>
      <c r="I2162" s="5">
        <v>1317.4972573571094</v>
      </c>
      <c r="J2162" s="5">
        <v>38.400000000000006</v>
      </c>
      <c r="K2162" s="5">
        <v>217.60000000000011</v>
      </c>
      <c r="L2162" s="5">
        <v>19.980017190429709</v>
      </c>
      <c r="M2162" s="5">
        <v>0</v>
      </c>
      <c r="N2162" s="5">
        <v>132.77777777777777</v>
      </c>
      <c r="O2162" s="5">
        <v>132.57575757575756</v>
      </c>
      <c r="P2162" s="5">
        <v>6.186868686868686</v>
      </c>
      <c r="Q2162" s="5">
        <v>10.138092044842363</v>
      </c>
      <c r="R2162" s="5">
        <v>0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f t="shared" si="158"/>
        <v>281.67849608524642</v>
      </c>
      <c r="Z2162" s="5">
        <v>0</v>
      </c>
      <c r="AA2162" s="5">
        <v>0</v>
      </c>
      <c r="AB2162" s="5">
        <f>VLOOKUP($E2162,Parametros!$B$3:$F$14,2,FALSE)</f>
        <v>12</v>
      </c>
      <c r="AC2162" s="5" t="str">
        <f>VLOOKUP($E2162,Parametros!$B$3:$F$14,4,FALSE)</f>
        <v>202212</v>
      </c>
      <c r="AD2162" s="5" t="str">
        <f>VLOOKUP($E2162,Parametros!$B$3:$F$14,5,FALSE)</f>
        <v>2022-12-01</v>
      </c>
      <c r="AE2162" s="5">
        <v>0</v>
      </c>
      <c r="AF2162" t="s">
        <v>427</v>
      </c>
      <c r="AG2162" t="s">
        <v>428</v>
      </c>
      <c r="AH2162" s="40">
        <f t="shared" si="159"/>
        <v>1068.8442293672144</v>
      </c>
      <c r="AJ2162" t="str">
        <f t="shared" si="157"/>
        <v>INSERT INTO TABLA_PRESUPUESTO VALUES ('VIA','80046-C','14003963-19',2022,'Diciembre',80,'CAD',2944,1317.497257,38.4,217.6,19.980017,0,132.777778,132.575758,6.186869,10.138092,0,0,0,0,0,0,0,281.678496,0,0,12,'202212','2022-12-01');</v>
      </c>
    </row>
    <row r="2163" spans="1:36" x14ac:dyDescent="0.2">
      <c r="A2163" s="7" t="s">
        <v>225</v>
      </c>
      <c r="B2163" t="s">
        <v>67</v>
      </c>
      <c r="C2163" t="s">
        <v>228</v>
      </c>
      <c r="D2163">
        <v>2022</v>
      </c>
      <c r="E2163" t="s">
        <v>56</v>
      </c>
      <c r="F2163" s="5">
        <v>40</v>
      </c>
      <c r="G2163" t="s">
        <v>227</v>
      </c>
      <c r="H2163" s="5">
        <v>1360</v>
      </c>
      <c r="I2163" s="5">
        <v>611.03081906601778</v>
      </c>
      <c r="J2163" s="5">
        <v>19.199999999999996</v>
      </c>
      <c r="K2163" s="5">
        <v>108.79999999999997</v>
      </c>
      <c r="L2163" s="5">
        <v>9.9900085952148547</v>
      </c>
      <c r="M2163" s="5">
        <v>0</v>
      </c>
      <c r="N2163" s="5">
        <v>66.388888888888886</v>
      </c>
      <c r="O2163" s="5">
        <v>66.287878787878782</v>
      </c>
      <c r="P2163" s="5">
        <v>3.093434343434343</v>
      </c>
      <c r="Q2163" s="5">
        <v>4.683357738106527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f t="shared" si="158"/>
        <v>140.45355975830856</v>
      </c>
      <c r="Z2163" s="5">
        <v>0</v>
      </c>
      <c r="AA2163" s="5">
        <v>0</v>
      </c>
      <c r="AB2163" s="5">
        <f>VLOOKUP($E2163,Parametros!$B$3:$F$14,2,FALSE)</f>
        <v>12</v>
      </c>
      <c r="AC2163" s="5" t="str">
        <f>VLOOKUP($E2163,Parametros!$B$3:$F$14,4,FALSE)</f>
        <v>202212</v>
      </c>
      <c r="AD2163" s="5" t="str">
        <f>VLOOKUP($E2163,Parametros!$B$3:$F$14,5,FALSE)</f>
        <v>2022-12-01</v>
      </c>
      <c r="AE2163" s="5">
        <v>0</v>
      </c>
      <c r="AF2163" t="s">
        <v>427</v>
      </c>
      <c r="AG2163" t="s">
        <v>428</v>
      </c>
      <c r="AH2163" s="40">
        <f t="shared" si="159"/>
        <v>470.52561258045887</v>
      </c>
      <c r="AJ2163" t="str">
        <f t="shared" si="157"/>
        <v>INSERT INTO TABLA_PRESUPUESTO VALUES ('VIA','80046-C','14004785-20',2022,'Diciembre',40,'CAD',1360,611.030819,19.2,108.8,9.990009,0,66.388889,66.287879,3.093434,4.683358,0,0,0,0,0,0,0,140.45356,0,0,12,'202212','2022-12-01');</v>
      </c>
    </row>
    <row r="2164" spans="1:36" x14ac:dyDescent="0.2">
      <c r="A2164" s="7" t="s">
        <v>225</v>
      </c>
      <c r="B2164" t="s">
        <v>74</v>
      </c>
      <c r="C2164" t="s">
        <v>229</v>
      </c>
      <c r="D2164">
        <v>2022</v>
      </c>
      <c r="E2164" t="s">
        <v>56</v>
      </c>
      <c r="F2164" s="5">
        <v>22.400000000000002</v>
      </c>
      <c r="G2164" t="s">
        <v>227</v>
      </c>
      <c r="H2164" s="5">
        <v>663.04000000000008</v>
      </c>
      <c r="I2164" s="5">
        <v>354.54236055326186</v>
      </c>
      <c r="J2164" s="5">
        <v>0</v>
      </c>
      <c r="K2164" s="5">
        <v>53.760000000000005</v>
      </c>
      <c r="L2164" s="5">
        <v>5.5944048133203195</v>
      </c>
      <c r="M2164" s="5">
        <v>0</v>
      </c>
      <c r="N2164" s="5">
        <v>37.177777777777777</v>
      </c>
      <c r="O2164" s="5">
        <v>37.121212121212125</v>
      </c>
      <c r="P2164" s="5">
        <v>1.7323232323232323</v>
      </c>
      <c r="Q2164" s="5">
        <v>2.2832746431427586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f t="shared" si="158"/>
        <v>78.314587774455902</v>
      </c>
      <c r="Z2164" s="5">
        <v>0</v>
      </c>
      <c r="AA2164" s="5">
        <v>0</v>
      </c>
      <c r="AB2164" s="5">
        <f>VLOOKUP($E2164,Parametros!$B$3:$F$14,2,FALSE)</f>
        <v>12</v>
      </c>
      <c r="AC2164" s="5" t="str">
        <f>VLOOKUP($E2164,Parametros!$B$3:$F$14,4,FALSE)</f>
        <v>202212</v>
      </c>
      <c r="AD2164" s="5" t="str">
        <f>VLOOKUP($E2164,Parametros!$B$3:$F$14,5,FALSE)</f>
        <v>2022-12-01</v>
      </c>
      <c r="AE2164" s="5">
        <v>0</v>
      </c>
      <c r="AF2164" t="s">
        <v>427</v>
      </c>
      <c r="AG2164" t="s">
        <v>429</v>
      </c>
      <c r="AH2164" s="40">
        <f t="shared" si="159"/>
        <v>170.82864685896203</v>
      </c>
      <c r="AJ2164" t="str">
        <f t="shared" si="157"/>
        <v>INSERT INTO TABLA_PRESUPUESTO VALUES ('VIA','80128-C','14005133-20',2022,'Diciembre',22.4,'CAD',663.04,354.542361,0,53.76,5.594405,0,37.177778,37.121212,1.732323,2.283275,0,0,0,0,0,0,0,78.314588,0,0,12,'202212','2022-12-01');</v>
      </c>
    </row>
    <row r="2165" spans="1:36" x14ac:dyDescent="0.2">
      <c r="A2165" s="7" t="s">
        <v>225</v>
      </c>
      <c r="B2165" t="s">
        <v>74</v>
      </c>
      <c r="C2165" t="s">
        <v>230</v>
      </c>
      <c r="D2165">
        <v>2022</v>
      </c>
      <c r="E2165" t="s">
        <v>56</v>
      </c>
      <c r="F2165" s="5">
        <v>22.400000000000002</v>
      </c>
      <c r="G2165" t="s">
        <v>227</v>
      </c>
      <c r="H2165" s="5">
        <v>663.04000000000008</v>
      </c>
      <c r="I2165" s="5">
        <v>369.5283613759911</v>
      </c>
      <c r="J2165" s="5">
        <v>0</v>
      </c>
      <c r="K2165" s="5">
        <v>53.760000000000005</v>
      </c>
      <c r="L2165" s="5">
        <v>5.5944048133203195</v>
      </c>
      <c r="M2165" s="5">
        <v>0</v>
      </c>
      <c r="N2165" s="5">
        <v>37.177777777777777</v>
      </c>
      <c r="O2165" s="5">
        <v>37.121212121212125</v>
      </c>
      <c r="P2165" s="5">
        <v>1.7323232323232323</v>
      </c>
      <c r="Q2165" s="5">
        <v>2.2832746431427586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f t="shared" si="158"/>
        <v>78.314587774455902</v>
      </c>
      <c r="Z2165" s="5">
        <v>0</v>
      </c>
      <c r="AA2165" s="5">
        <v>0</v>
      </c>
      <c r="AB2165" s="5">
        <f>VLOOKUP($E2165,Parametros!$B$3:$F$14,2,FALSE)</f>
        <v>12</v>
      </c>
      <c r="AC2165" s="5" t="str">
        <f>VLOOKUP($E2165,Parametros!$B$3:$F$14,4,FALSE)</f>
        <v>202212</v>
      </c>
      <c r="AD2165" s="5" t="str">
        <f>VLOOKUP($E2165,Parametros!$B$3:$F$14,5,FALSE)</f>
        <v>2022-12-01</v>
      </c>
      <c r="AE2165" s="5">
        <v>0</v>
      </c>
      <c r="AF2165" t="s">
        <v>427</v>
      </c>
      <c r="AG2165" t="s">
        <v>429</v>
      </c>
      <c r="AH2165" s="40">
        <f t="shared" si="159"/>
        <v>155.84264603623279</v>
      </c>
      <c r="AJ2165" t="str">
        <f t="shared" si="157"/>
        <v>INSERT INTO TABLA_PRESUPUESTO VALUES ('VIA','80128-C','14005134-20',2022,'Diciembre',22.4,'CAD',663.04,369.528361,0,53.76,5.594405,0,37.177778,37.121212,1.732323,2.283275,0,0,0,0,0,0,0,78.314588,0,0,12,'202212','2022-12-01');</v>
      </c>
    </row>
    <row r="2166" spans="1:36" x14ac:dyDescent="0.2">
      <c r="A2166" s="7" t="s">
        <v>117</v>
      </c>
      <c r="B2166" t="s">
        <v>98</v>
      </c>
      <c r="C2166" t="s">
        <v>232</v>
      </c>
      <c r="D2166">
        <v>2022</v>
      </c>
      <c r="E2166" t="s">
        <v>56</v>
      </c>
      <c r="F2166" s="5">
        <v>112</v>
      </c>
      <c r="G2166" t="s">
        <v>134</v>
      </c>
      <c r="H2166" s="5">
        <v>4256</v>
      </c>
      <c r="I2166" s="5">
        <v>1921.764407140716</v>
      </c>
      <c r="J2166" s="5">
        <v>453.6</v>
      </c>
      <c r="K2166" s="5">
        <v>554.40000000000009</v>
      </c>
      <c r="L2166" s="5">
        <v>27.972024066601595</v>
      </c>
      <c r="M2166" s="5">
        <v>0</v>
      </c>
      <c r="N2166" s="5">
        <v>41.913580246913583</v>
      </c>
      <c r="O2166" s="5">
        <v>62.654320987654316</v>
      </c>
      <c r="P2166" s="5">
        <v>1.7644032921810699</v>
      </c>
      <c r="Q2166" s="5">
        <v>14.656154803956895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f t="shared" si="158"/>
        <v>120.98845933070587</v>
      </c>
      <c r="Z2166" s="5">
        <v>0</v>
      </c>
      <c r="AA2166" s="5">
        <v>0</v>
      </c>
      <c r="AB2166" s="5">
        <f>VLOOKUP($E2166,Parametros!$B$3:$F$14,2,FALSE)</f>
        <v>12</v>
      </c>
      <c r="AC2166" s="5" t="str">
        <f>VLOOKUP($E2166,Parametros!$B$3:$F$14,4,FALSE)</f>
        <v>202212</v>
      </c>
      <c r="AD2166" s="5" t="str">
        <f>VLOOKUP($E2166,Parametros!$B$3:$F$14,5,FALSE)</f>
        <v>2022-12-01</v>
      </c>
      <c r="AE2166" s="5">
        <v>0</v>
      </c>
      <c r="AF2166" t="s">
        <v>427</v>
      </c>
      <c r="AG2166" t="s">
        <v>430</v>
      </c>
      <c r="AH2166" s="40">
        <f t="shared" si="159"/>
        <v>1177.2751094619762</v>
      </c>
      <c r="AJ2166" t="str">
        <f t="shared" si="157"/>
        <v>INSERT INTO TABLA_PRESUPUESTO VALUES ('VSR','80209-C','14004814-20',2022,'Diciembre',112,'USD',4256,1921.764407,453.6,554.4,27.972024,0,41.91358,62.654321,1.764403,14.656155,0,0,0,0,0,0,0,120.988459,0,0,12,'202212','2022-12-01');</v>
      </c>
    </row>
    <row r="2167" spans="1:36" x14ac:dyDescent="0.2">
      <c r="A2167" s="7" t="s">
        <v>117</v>
      </c>
      <c r="B2167" t="s">
        <v>98</v>
      </c>
      <c r="C2167" t="s">
        <v>233</v>
      </c>
      <c r="D2167">
        <v>2022</v>
      </c>
      <c r="E2167" t="s">
        <v>56</v>
      </c>
      <c r="F2167" s="5">
        <v>84</v>
      </c>
      <c r="G2167" t="s">
        <v>134</v>
      </c>
      <c r="H2167" s="5">
        <v>3192</v>
      </c>
      <c r="I2167" s="5">
        <v>1330.7722246613653</v>
      </c>
      <c r="J2167" s="5">
        <v>302.40000000000003</v>
      </c>
      <c r="K2167" s="5">
        <v>369.6</v>
      </c>
      <c r="L2167" s="5">
        <v>20.979018049951197</v>
      </c>
      <c r="M2167" s="5">
        <v>0</v>
      </c>
      <c r="N2167" s="5">
        <v>31.435185185185183</v>
      </c>
      <c r="O2167" s="5">
        <v>46.990740740740748</v>
      </c>
      <c r="P2167" s="5">
        <v>1.3233024691358026</v>
      </c>
      <c r="Q2167" s="5">
        <v>10.992116102967671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f t="shared" si="158"/>
        <v>90.741344498029392</v>
      </c>
      <c r="Z2167" s="5">
        <v>0</v>
      </c>
      <c r="AA2167" s="5">
        <v>0</v>
      </c>
      <c r="AB2167" s="5">
        <f>VLOOKUP($E2167,Parametros!$B$3:$F$14,2,FALSE)</f>
        <v>12</v>
      </c>
      <c r="AC2167" s="5" t="str">
        <f>VLOOKUP($E2167,Parametros!$B$3:$F$14,4,FALSE)</f>
        <v>202212</v>
      </c>
      <c r="AD2167" s="5" t="str">
        <f>VLOOKUP($E2167,Parametros!$B$3:$F$14,5,FALSE)</f>
        <v>2022-12-01</v>
      </c>
      <c r="AE2167" s="5">
        <v>0</v>
      </c>
      <c r="AF2167" t="s">
        <v>427</v>
      </c>
      <c r="AG2167" t="s">
        <v>430</v>
      </c>
      <c r="AH2167" s="40">
        <f t="shared" si="159"/>
        <v>1077.5074127906537</v>
      </c>
      <c r="AJ2167" t="str">
        <f t="shared" si="157"/>
        <v>INSERT INTO TABLA_PRESUPUESTO VALUES ('VSR','80209-C','14004947-19',2022,'Diciembre',84,'USD',3192,1330.772225,302.4,369.6,20.979018,0,31.435185,46.990741,1.323302,10.992116,0,0,0,0,0,0,0,90.741344,0,0,12,'202212','2022-12-01');</v>
      </c>
    </row>
    <row r="2168" spans="1:36" x14ac:dyDescent="0.2">
      <c r="A2168" s="7" t="s">
        <v>117</v>
      </c>
      <c r="B2168" t="s">
        <v>98</v>
      </c>
      <c r="C2168" t="s">
        <v>236</v>
      </c>
      <c r="D2168">
        <v>2022</v>
      </c>
      <c r="E2168" t="s">
        <v>56</v>
      </c>
      <c r="F2168" s="5">
        <v>462</v>
      </c>
      <c r="G2168" t="s">
        <v>134</v>
      </c>
      <c r="H2168" s="5">
        <v>17556</v>
      </c>
      <c r="I2168" s="5">
        <v>7534.1180731573068</v>
      </c>
      <c r="J2168" s="5">
        <v>1871.1000000000001</v>
      </c>
      <c r="K2168" s="5">
        <v>2286.9</v>
      </c>
      <c r="L2168" s="5">
        <v>115.38459927473158</v>
      </c>
      <c r="M2168" s="5">
        <v>0</v>
      </c>
      <c r="N2168" s="5">
        <v>172.8935185185185</v>
      </c>
      <c r="O2168" s="5">
        <v>258.44907407407408</v>
      </c>
      <c r="P2168" s="5">
        <v>7.2781635802469147</v>
      </c>
      <c r="Q2168" s="5">
        <v>60.456638566322191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f t="shared" si="158"/>
        <v>499.07739473916172</v>
      </c>
      <c r="Z2168" s="5">
        <v>0</v>
      </c>
      <c r="AA2168" s="5">
        <v>0</v>
      </c>
      <c r="AB2168" s="5">
        <f>VLOOKUP($E2168,Parametros!$B$3:$F$14,2,FALSE)</f>
        <v>12</v>
      </c>
      <c r="AC2168" s="5" t="str">
        <f>VLOOKUP($E2168,Parametros!$B$3:$F$14,4,FALSE)</f>
        <v>202212</v>
      </c>
      <c r="AD2168" s="5" t="str">
        <f>VLOOKUP($E2168,Parametros!$B$3:$F$14,5,FALSE)</f>
        <v>2022-12-01</v>
      </c>
      <c r="AE2168" s="5">
        <v>0</v>
      </c>
      <c r="AF2168" t="s">
        <v>427</v>
      </c>
      <c r="AG2168" t="s">
        <v>430</v>
      </c>
      <c r="AH2168" s="40">
        <f t="shared" si="159"/>
        <v>5249.4199328287996</v>
      </c>
      <c r="AJ2168" t="str">
        <f t="shared" si="157"/>
        <v>INSERT INTO TABLA_PRESUPUESTO VALUES ('VSR','80209-C','14004813-20',2022,'Diciembre',462,'USD',17556,7534.118073,1871.1,2286.9,115.384599,0,172.893519,258.449074,7.278164,60.456639,0,0,0,0,0,0,0,499.077395,0,0,12,'202212','2022-12-01');</v>
      </c>
    </row>
    <row r="2169" spans="1:36" x14ac:dyDescent="0.2">
      <c r="A2169" s="7" t="s">
        <v>117</v>
      </c>
      <c r="B2169" t="s">
        <v>98</v>
      </c>
      <c r="C2169" t="s">
        <v>238</v>
      </c>
      <c r="D2169">
        <v>2022</v>
      </c>
      <c r="E2169" t="s">
        <v>56</v>
      </c>
      <c r="F2169" s="5">
        <v>330</v>
      </c>
      <c r="G2169" t="s">
        <v>134</v>
      </c>
      <c r="H2169" s="5">
        <v>15180</v>
      </c>
      <c r="I2169" s="5">
        <v>6192.1966141410767</v>
      </c>
      <c r="J2169" s="5">
        <v>1336.5</v>
      </c>
      <c r="K2169" s="5">
        <v>1633.5000000000002</v>
      </c>
      <c r="L2169" s="5">
        <v>82.417570910522556</v>
      </c>
      <c r="M2169" s="5">
        <v>0</v>
      </c>
      <c r="N2169" s="5">
        <v>123.49537037037038</v>
      </c>
      <c r="O2169" s="5">
        <v>184.60648148148147</v>
      </c>
      <c r="P2169" s="5">
        <v>5.1986882716049383</v>
      </c>
      <c r="Q2169" s="5">
        <v>52.274537106218439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f t="shared" si="158"/>
        <v>365.57507722967523</v>
      </c>
      <c r="Z2169" s="5">
        <v>0</v>
      </c>
      <c r="AA2169" s="5">
        <v>0</v>
      </c>
      <c r="AB2169" s="5">
        <f>VLOOKUP($E2169,Parametros!$B$3:$F$14,2,FALSE)</f>
        <v>12</v>
      </c>
      <c r="AC2169" s="5" t="str">
        <f>VLOOKUP($E2169,Parametros!$B$3:$F$14,4,FALSE)</f>
        <v>202212</v>
      </c>
      <c r="AD2169" s="5" t="str">
        <f>VLOOKUP($E2169,Parametros!$B$3:$F$14,5,FALSE)</f>
        <v>2022-12-01</v>
      </c>
      <c r="AE2169" s="5">
        <v>0</v>
      </c>
      <c r="AF2169" t="s">
        <v>427</v>
      </c>
      <c r="AG2169" t="s">
        <v>430</v>
      </c>
      <c r="AH2169" s="40">
        <f t="shared" si="159"/>
        <v>5569.8107377187243</v>
      </c>
      <c r="AJ2169" t="str">
        <f t="shared" si="157"/>
        <v>INSERT INTO TABLA_PRESUPUESTO VALUES ('VSR','80209-C','14005101-20',2022,'Diciembre',330,'USD',15180,6192.196614,1336.5,1633.5,82.417571,0,123.49537,184.606481,5.198688,52.274537,0,0,0,0,0,0,0,365.575077,0,0,12,'202212','2022-12-01');</v>
      </c>
    </row>
    <row r="2170" spans="1:36" x14ac:dyDescent="0.2">
      <c r="A2170" s="7" t="s">
        <v>117</v>
      </c>
      <c r="B2170" t="s">
        <v>98</v>
      </c>
      <c r="C2170" t="s">
        <v>239</v>
      </c>
      <c r="D2170">
        <v>2022</v>
      </c>
      <c r="E2170" t="s">
        <v>56</v>
      </c>
      <c r="F2170" s="5">
        <v>330</v>
      </c>
      <c r="G2170" t="s">
        <v>134</v>
      </c>
      <c r="H2170" s="5">
        <v>15180</v>
      </c>
      <c r="I2170" s="5">
        <v>6522.0967211538955</v>
      </c>
      <c r="J2170" s="5">
        <v>1336.5</v>
      </c>
      <c r="K2170" s="5">
        <v>1633.5000000000002</v>
      </c>
      <c r="L2170" s="5">
        <v>82.417570910522556</v>
      </c>
      <c r="M2170" s="5">
        <v>0</v>
      </c>
      <c r="N2170" s="5">
        <v>123.49537037037038</v>
      </c>
      <c r="O2170" s="5">
        <v>184.60648148148147</v>
      </c>
      <c r="P2170" s="5">
        <v>5.1986882716049383</v>
      </c>
      <c r="Q2170" s="5">
        <v>52.274537106218439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f t="shared" si="158"/>
        <v>365.57507722967523</v>
      </c>
      <c r="Z2170" s="5">
        <v>0</v>
      </c>
      <c r="AA2170" s="5">
        <v>0</v>
      </c>
      <c r="AB2170" s="5">
        <f>VLOOKUP($E2170,Parametros!$B$3:$F$14,2,FALSE)</f>
        <v>12</v>
      </c>
      <c r="AC2170" s="5" t="str">
        <f>VLOOKUP($E2170,Parametros!$B$3:$F$14,4,FALSE)</f>
        <v>202212</v>
      </c>
      <c r="AD2170" s="5" t="str">
        <f>VLOOKUP($E2170,Parametros!$B$3:$F$14,5,FALSE)</f>
        <v>2022-12-01</v>
      </c>
      <c r="AE2170" s="5">
        <v>0</v>
      </c>
      <c r="AF2170" t="s">
        <v>427</v>
      </c>
      <c r="AG2170" t="s">
        <v>430</v>
      </c>
      <c r="AH2170" s="40">
        <f t="shared" si="159"/>
        <v>5239.9106307059064</v>
      </c>
      <c r="AJ2170" t="str">
        <f t="shared" si="157"/>
        <v>INSERT INTO TABLA_PRESUPUESTO VALUES ('VSR','80209-C','14005102-20',2022,'Diciembre',330,'USD',15180,6522.096721,1336.5,1633.5,82.417571,0,123.49537,184.606481,5.198688,52.274537,0,0,0,0,0,0,0,365.575077,0,0,12,'202212','2022-12-01');</v>
      </c>
    </row>
    <row r="2171" spans="1:36" x14ac:dyDescent="0.2">
      <c r="A2171" s="7" t="s">
        <v>117</v>
      </c>
      <c r="B2171" t="s">
        <v>98</v>
      </c>
      <c r="C2171" t="s">
        <v>245</v>
      </c>
      <c r="D2171">
        <v>2022</v>
      </c>
      <c r="E2171" t="s">
        <v>56</v>
      </c>
      <c r="F2171" s="5">
        <v>51.2</v>
      </c>
      <c r="G2171" t="s">
        <v>134</v>
      </c>
      <c r="H2171" s="5">
        <v>3584</v>
      </c>
      <c r="I2171" s="5">
        <v>1938.1769770251558</v>
      </c>
      <c r="J2171" s="5">
        <v>184.32000000000002</v>
      </c>
      <c r="K2171" s="5">
        <v>225.28000000000003</v>
      </c>
      <c r="L2171" s="5">
        <v>12.787211001875015</v>
      </c>
      <c r="M2171" s="5">
        <v>0</v>
      </c>
      <c r="N2171" s="5">
        <v>19.160493827160494</v>
      </c>
      <c r="O2171" s="5">
        <v>28.641975308641975</v>
      </c>
      <c r="P2171" s="5">
        <v>0.80658436213991769</v>
      </c>
      <c r="Q2171" s="5">
        <v>12.342025098068964</v>
      </c>
      <c r="R2171" s="5">
        <v>0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f t="shared" si="158"/>
        <v>60.951078596011349</v>
      </c>
      <c r="Z2171" s="5">
        <v>0</v>
      </c>
      <c r="AA2171" s="5">
        <v>0</v>
      </c>
      <c r="AB2171" s="5">
        <f>VLOOKUP($E2171,Parametros!$B$3:$F$14,2,FALSE)</f>
        <v>12</v>
      </c>
      <c r="AC2171" s="5" t="str">
        <f>VLOOKUP($E2171,Parametros!$B$3:$F$14,4,FALSE)</f>
        <v>202212</v>
      </c>
      <c r="AD2171" s="5" t="str">
        <f>VLOOKUP($E2171,Parametros!$B$3:$F$14,5,FALSE)</f>
        <v>2022-12-01</v>
      </c>
      <c r="AE2171" s="5">
        <v>0</v>
      </c>
      <c r="AF2171" t="s">
        <v>427</v>
      </c>
      <c r="AG2171" t="s">
        <v>430</v>
      </c>
      <c r="AH2171" s="40">
        <f t="shared" si="159"/>
        <v>1162.4847333769576</v>
      </c>
      <c r="AJ2171" t="str">
        <f t="shared" si="157"/>
        <v>INSERT INTO TABLA_PRESUPUESTO VALUES ('VSR','80209-C','14004011-15',2022,'Diciembre',51.2,'USD',3584,1938.176977,184.32,225.28,12.787211,0,19.160494,28.641975,0.806584,12.342025,0,0,0,0,0,0,0,60.951079,0,0,12,'202212','2022-12-01');</v>
      </c>
    </row>
    <row r="2172" spans="1:36" x14ac:dyDescent="0.2">
      <c r="A2172" s="7" t="s">
        <v>117</v>
      </c>
      <c r="B2172" t="s">
        <v>81</v>
      </c>
      <c r="C2172" t="s">
        <v>249</v>
      </c>
      <c r="D2172">
        <v>2022</v>
      </c>
      <c r="E2172" t="s">
        <v>56</v>
      </c>
      <c r="F2172" s="5">
        <v>250</v>
      </c>
      <c r="G2172" t="s">
        <v>134</v>
      </c>
      <c r="H2172" s="5">
        <v>8350</v>
      </c>
      <c r="I2172" s="5">
        <v>3493.2895945779378</v>
      </c>
      <c r="J2172" s="5">
        <v>0</v>
      </c>
      <c r="K2172" s="5">
        <v>500</v>
      </c>
      <c r="L2172" s="5">
        <v>62.437553720092843</v>
      </c>
      <c r="M2172" s="5">
        <v>0</v>
      </c>
      <c r="N2172" s="5">
        <v>67.357316332726171</v>
      </c>
      <c r="O2172" s="5">
        <v>82.536429872495447</v>
      </c>
      <c r="P2172" s="5">
        <v>2.7891621129326047</v>
      </c>
      <c r="Q2172" s="5">
        <v>28.754439053815808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f t="shared" si="158"/>
        <v>182.04322262830686</v>
      </c>
      <c r="Z2172" s="5">
        <v>0.60587525633681072</v>
      </c>
      <c r="AA2172" s="5">
        <v>0</v>
      </c>
      <c r="AB2172" s="5">
        <f>VLOOKUP($E2172,Parametros!$B$3:$F$14,2,FALSE)</f>
        <v>12</v>
      </c>
      <c r="AC2172" s="5" t="str">
        <f>VLOOKUP($E2172,Parametros!$B$3:$F$14,4,FALSE)</f>
        <v>202212</v>
      </c>
      <c r="AD2172" s="5" t="str">
        <f>VLOOKUP($E2172,Parametros!$B$3:$F$14,5,FALSE)</f>
        <v>2022-12-01</v>
      </c>
      <c r="AE2172" s="5">
        <v>0</v>
      </c>
      <c r="AF2172" t="s">
        <v>431</v>
      </c>
      <c r="AG2172" t="s">
        <v>432</v>
      </c>
      <c r="AH2172" s="40">
        <f t="shared" si="159"/>
        <v>4112.2296290736622</v>
      </c>
      <c r="AJ2172" t="str">
        <f t="shared" si="157"/>
        <v>INSERT INTO TABLA_PRESUPUESTO VALUES ('VSR','80145-C','14004891-20',2022,'Diciembre',250,'USD',8350,3493.289595,0,500,62.437554,0,67.357316,82.53643,2.789162,28.754439,0,0,0,0,0,0,0,182.043223,0.605875,0,12,'202212','2022-12-01');</v>
      </c>
    </row>
    <row r="2173" spans="1:36" x14ac:dyDescent="0.2">
      <c r="A2173" s="7" t="s">
        <v>117</v>
      </c>
      <c r="B2173" t="s">
        <v>63</v>
      </c>
      <c r="C2173" t="s">
        <v>254</v>
      </c>
      <c r="D2173">
        <v>2022</v>
      </c>
      <c r="E2173" t="s">
        <v>56</v>
      </c>
      <c r="F2173" s="5">
        <v>18</v>
      </c>
      <c r="G2173" t="s">
        <v>134</v>
      </c>
      <c r="H2173" s="5">
        <v>441</v>
      </c>
      <c r="I2173" s="5">
        <v>265.81275464961152</v>
      </c>
      <c r="J2173" s="5">
        <v>0</v>
      </c>
      <c r="K2173" s="5">
        <v>27</v>
      </c>
      <c r="L2173" s="5">
        <v>4.4955038678466845</v>
      </c>
      <c r="M2173" s="5">
        <v>0</v>
      </c>
      <c r="N2173" s="5">
        <v>6.3095238095238093</v>
      </c>
      <c r="O2173" s="5">
        <v>6.9047619047619051</v>
      </c>
      <c r="P2173" s="5">
        <v>0.23333333333333334</v>
      </c>
      <c r="Q2173" s="5">
        <v>1.5186476194889547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f t="shared" ref="Y2173:Y2220" si="160">+M2173+N2173+O2173+P2173+T2173+U2173+V2173+Z2173+AA2173+S2173+X2173+Q2173+R2173</f>
        <v>15.009889685564252</v>
      </c>
      <c r="Z2173" s="5">
        <v>4.362301845625037E-2</v>
      </c>
      <c r="AA2173" s="5">
        <v>0</v>
      </c>
      <c r="AB2173" s="5">
        <f>VLOOKUP($E2173,Parametros!$B$3:$F$14,2,FALSE)</f>
        <v>12</v>
      </c>
      <c r="AC2173" s="5" t="str">
        <f>VLOOKUP($E2173,Parametros!$B$3:$F$14,4,FALSE)</f>
        <v>202212</v>
      </c>
      <c r="AD2173" s="5" t="str">
        <f>VLOOKUP($E2173,Parametros!$B$3:$F$14,5,FALSE)</f>
        <v>2022-12-01</v>
      </c>
      <c r="AE2173" s="5">
        <v>0</v>
      </c>
      <c r="AF2173" t="s">
        <v>431</v>
      </c>
      <c r="AG2173" t="s">
        <v>433</v>
      </c>
      <c r="AH2173" s="40">
        <f t="shared" ref="AH2173:AH2220" si="161">+H2173-SUM(I2173:X2173)-SUM(Z2173:AA2173)</f>
        <v>128.6818517969775</v>
      </c>
      <c r="AJ2173" t="str">
        <f t="shared" si="157"/>
        <v>INSERT INTO TABLA_PRESUPUESTO VALUES ('VSR','80007-C','14003817-21',2022,'Diciembre',18,'USD',441,265.812755,0,27,4.495504,0,6.309524,6.904762,0.233333,1.518648,0,0,0,0,0,0,0,15.00989,0.043623,0,12,'202212','2022-12-01');</v>
      </c>
    </row>
    <row r="2174" spans="1:36" x14ac:dyDescent="0.2">
      <c r="A2174" s="7" t="s">
        <v>117</v>
      </c>
      <c r="B2174" t="s">
        <v>63</v>
      </c>
      <c r="C2174" t="s">
        <v>255</v>
      </c>
      <c r="D2174">
        <v>2022</v>
      </c>
      <c r="E2174" t="s">
        <v>56</v>
      </c>
      <c r="F2174" s="5">
        <v>18</v>
      </c>
      <c r="G2174" t="s">
        <v>134</v>
      </c>
      <c r="H2174" s="5">
        <v>594</v>
      </c>
      <c r="I2174" s="5">
        <v>293.53706778534956</v>
      </c>
      <c r="J2174" s="5">
        <v>0</v>
      </c>
      <c r="K2174" s="5">
        <v>27</v>
      </c>
      <c r="L2174" s="5">
        <v>4.4955038678466845</v>
      </c>
      <c r="M2174" s="5">
        <v>0</v>
      </c>
      <c r="N2174" s="5">
        <v>6.3095238095238093</v>
      </c>
      <c r="O2174" s="5">
        <v>6.9047619047619051</v>
      </c>
      <c r="P2174" s="5">
        <v>0.23333333333333334</v>
      </c>
      <c r="Q2174" s="5">
        <v>2.0455253650259388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f t="shared" si="160"/>
        <v>15.536767431101236</v>
      </c>
      <c r="Z2174" s="5">
        <v>4.362301845625037E-2</v>
      </c>
      <c r="AA2174" s="5">
        <v>0</v>
      </c>
      <c r="AB2174" s="5">
        <f>VLOOKUP($E2174,Parametros!$B$3:$F$14,2,FALSE)</f>
        <v>12</v>
      </c>
      <c r="AC2174" s="5" t="str">
        <f>VLOOKUP($E2174,Parametros!$B$3:$F$14,4,FALSE)</f>
        <v>202212</v>
      </c>
      <c r="AD2174" s="5" t="str">
        <f>VLOOKUP($E2174,Parametros!$B$3:$F$14,5,FALSE)</f>
        <v>2022-12-01</v>
      </c>
      <c r="AE2174" s="5">
        <v>0</v>
      </c>
      <c r="AF2174" t="s">
        <v>431</v>
      </c>
      <c r="AG2174" t="s">
        <v>433</v>
      </c>
      <c r="AH2174" s="40">
        <f t="shared" si="161"/>
        <v>253.43066091570248</v>
      </c>
      <c r="AJ2174" t="str">
        <f t="shared" si="157"/>
        <v>INSERT INTO TABLA_PRESUPUESTO VALUES ('VSR','80007-C','14004978-20',2022,'Diciembre',18,'USD',594,293.537068,0,27,4.495504,0,6.309524,6.904762,0.233333,2.045525,0,0,0,0,0,0,0,15.536767,0.043623,0,12,'202212','2022-12-01');</v>
      </c>
    </row>
    <row r="2175" spans="1:36" x14ac:dyDescent="0.2">
      <c r="A2175" s="7" t="s">
        <v>117</v>
      </c>
      <c r="B2175" t="s">
        <v>63</v>
      </c>
      <c r="C2175" t="s">
        <v>256</v>
      </c>
      <c r="D2175">
        <v>2022</v>
      </c>
      <c r="E2175" t="s">
        <v>56</v>
      </c>
      <c r="F2175" s="5">
        <v>71.5</v>
      </c>
      <c r="G2175" t="s">
        <v>134</v>
      </c>
      <c r="H2175" s="5">
        <v>1716</v>
      </c>
      <c r="I2175" s="5">
        <v>958.81865301335108</v>
      </c>
      <c r="J2175" s="5">
        <v>0</v>
      </c>
      <c r="K2175" s="5">
        <v>82.94</v>
      </c>
      <c r="L2175" s="5">
        <v>17.857140363946556</v>
      </c>
      <c r="M2175" s="5">
        <v>0</v>
      </c>
      <c r="N2175" s="5">
        <v>25.062830687830687</v>
      </c>
      <c r="O2175" s="5">
        <v>27.427248677248681</v>
      </c>
      <c r="P2175" s="5">
        <v>0.92685185185185193</v>
      </c>
      <c r="Q2175" s="5">
        <v>5.9092954989638233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f t="shared" si="160"/>
        <v>59.499507039207366</v>
      </c>
      <c r="Z2175" s="5">
        <v>0.17328032331232787</v>
      </c>
      <c r="AA2175" s="5">
        <v>0</v>
      </c>
      <c r="AB2175" s="5">
        <f>VLOOKUP($E2175,Parametros!$B$3:$F$14,2,FALSE)</f>
        <v>12</v>
      </c>
      <c r="AC2175" s="5" t="str">
        <f>VLOOKUP($E2175,Parametros!$B$3:$F$14,4,FALSE)</f>
        <v>202212</v>
      </c>
      <c r="AD2175" s="5" t="str">
        <f>VLOOKUP($E2175,Parametros!$B$3:$F$14,5,FALSE)</f>
        <v>2022-12-01</v>
      </c>
      <c r="AE2175" s="5">
        <v>0</v>
      </c>
      <c r="AF2175" t="s">
        <v>431</v>
      </c>
      <c r="AG2175" t="s">
        <v>433</v>
      </c>
      <c r="AH2175" s="40">
        <f t="shared" si="161"/>
        <v>596.88469958349515</v>
      </c>
      <c r="AJ2175" t="str">
        <f t="shared" si="157"/>
        <v>INSERT INTO TABLA_PRESUPUESTO VALUES ('VSR','80007-C','14004704-21',2022,'Diciembre',71.5,'USD',1716,958.818653,0,82.94,17.85714,0,25.062831,27.427249,0.926852,5.909295,0,0,0,0,0,0,0,59.499507,0.17328,0,12,'202212','2022-12-01');</v>
      </c>
    </row>
    <row r="2176" spans="1:36" x14ac:dyDescent="0.2">
      <c r="A2176" s="7" t="s">
        <v>117</v>
      </c>
      <c r="B2176" t="s">
        <v>63</v>
      </c>
      <c r="C2176" t="s">
        <v>257</v>
      </c>
      <c r="D2176">
        <v>2022</v>
      </c>
      <c r="E2176" t="s">
        <v>56</v>
      </c>
      <c r="F2176" s="5">
        <v>107.25</v>
      </c>
      <c r="G2176" t="s">
        <v>134</v>
      </c>
      <c r="H2176" s="5">
        <v>2600.8125</v>
      </c>
      <c r="I2176" s="5">
        <v>1926.0268168610908</v>
      </c>
      <c r="J2176" s="5">
        <v>0</v>
      </c>
      <c r="K2176" s="5">
        <v>124.41</v>
      </c>
      <c r="L2176" s="5">
        <v>26.78571054591983</v>
      </c>
      <c r="M2176" s="5">
        <v>0</v>
      </c>
      <c r="N2176" s="5">
        <v>37.594246031746025</v>
      </c>
      <c r="O2176" s="5">
        <v>41.140873015873019</v>
      </c>
      <c r="P2176" s="5">
        <v>1.3902777777777779</v>
      </c>
      <c r="Q2176" s="5">
        <v>8.9562759906170442</v>
      </c>
      <c r="R2176" s="5">
        <v>0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f t="shared" si="160"/>
        <v>89.341593300982353</v>
      </c>
      <c r="Z2176" s="5">
        <v>0.25992048496849179</v>
      </c>
      <c r="AA2176" s="5">
        <v>0</v>
      </c>
      <c r="AB2176" s="5">
        <f>VLOOKUP($E2176,Parametros!$B$3:$F$14,2,FALSE)</f>
        <v>12</v>
      </c>
      <c r="AC2176" s="5" t="str">
        <f>VLOOKUP($E2176,Parametros!$B$3:$F$14,4,FALSE)</f>
        <v>202212</v>
      </c>
      <c r="AD2176" s="5" t="str">
        <f>VLOOKUP($E2176,Parametros!$B$3:$F$14,5,FALSE)</f>
        <v>2022-12-01</v>
      </c>
      <c r="AE2176" s="5">
        <v>0</v>
      </c>
      <c r="AF2176" t="s">
        <v>431</v>
      </c>
      <c r="AG2176" t="s">
        <v>433</v>
      </c>
      <c r="AH2176" s="40">
        <f t="shared" si="161"/>
        <v>434.24837929200697</v>
      </c>
      <c r="AJ2176" t="str">
        <f t="shared" si="157"/>
        <v>INSERT INTO TABLA_PRESUPUESTO VALUES ('VSR','80007-C','14004705-21',2022,'Diciembre',107.25,'USD',2600.8125,1926.026817,0,124.41,26.785711,0,37.594246,41.140873,1.390278,8.956276,0,0,0,0,0,0,0,89.341593,0.25992,0,12,'202212','2022-12-01');</v>
      </c>
    </row>
    <row r="2177" spans="1:36" x14ac:dyDescent="0.2">
      <c r="A2177" s="7" t="s">
        <v>117</v>
      </c>
      <c r="B2177" t="s">
        <v>63</v>
      </c>
      <c r="C2177" t="s">
        <v>258</v>
      </c>
      <c r="D2177">
        <v>2022</v>
      </c>
      <c r="E2177" t="s">
        <v>56</v>
      </c>
      <c r="F2177" s="5">
        <v>178.75</v>
      </c>
      <c r="G2177" t="s">
        <v>134</v>
      </c>
      <c r="H2177" s="5">
        <v>4334.6875</v>
      </c>
      <c r="I2177" s="5">
        <v>2497.7020601232257</v>
      </c>
      <c r="J2177" s="5">
        <v>0</v>
      </c>
      <c r="K2177" s="5">
        <v>82.225000000000009</v>
      </c>
      <c r="L2177" s="5">
        <v>44.642850909866382</v>
      </c>
      <c r="M2177" s="5">
        <v>0</v>
      </c>
      <c r="N2177" s="5">
        <v>62.657076719576722</v>
      </c>
      <c r="O2177" s="5">
        <v>68.568121693121697</v>
      </c>
      <c r="P2177" s="5">
        <v>2.3171296296296298</v>
      </c>
      <c r="Q2177" s="5">
        <v>14.927126651028408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f t="shared" si="160"/>
        <v>148.90265550163727</v>
      </c>
      <c r="Z2177" s="5">
        <v>0.43320080828081964</v>
      </c>
      <c r="AA2177" s="5">
        <v>0</v>
      </c>
      <c r="AB2177" s="5">
        <f>VLOOKUP($E2177,Parametros!$B$3:$F$14,2,FALSE)</f>
        <v>12</v>
      </c>
      <c r="AC2177" s="5" t="str">
        <f>VLOOKUP($E2177,Parametros!$B$3:$F$14,4,FALSE)</f>
        <v>202212</v>
      </c>
      <c r="AD2177" s="5" t="str">
        <f>VLOOKUP($E2177,Parametros!$B$3:$F$14,5,FALSE)</f>
        <v>2022-12-01</v>
      </c>
      <c r="AE2177" s="5">
        <v>0</v>
      </c>
      <c r="AF2177" t="s">
        <v>431</v>
      </c>
      <c r="AG2177" t="s">
        <v>433</v>
      </c>
      <c r="AH2177" s="40">
        <f t="shared" si="161"/>
        <v>1561.2149334652706</v>
      </c>
      <c r="AJ2177" t="str">
        <f t="shared" si="157"/>
        <v>INSERT INTO TABLA_PRESUPUESTO VALUES ('VSR','80007-C','14004693-21',2022,'Diciembre',178.75,'USD',4334.6875,2497.70206,0,82.225,44.642851,0,62.657077,68.568122,2.31713,14.927127,0,0,0,0,0,0,0,148.902656,0.433201,0,12,'202212','2022-12-01');</v>
      </c>
    </row>
    <row r="2178" spans="1:36" x14ac:dyDescent="0.2">
      <c r="A2178" s="7" t="s">
        <v>117</v>
      </c>
      <c r="B2178" t="s">
        <v>62</v>
      </c>
      <c r="C2178" t="s">
        <v>262</v>
      </c>
      <c r="D2178">
        <v>2022</v>
      </c>
      <c r="E2178" t="s">
        <v>56</v>
      </c>
      <c r="F2178" s="5">
        <v>416.5</v>
      </c>
      <c r="G2178" t="s">
        <v>261</v>
      </c>
      <c r="H2178" s="5">
        <v>13794.480000000001</v>
      </c>
      <c r="I2178" s="5">
        <v>8223.6633117226011</v>
      </c>
      <c r="J2178" s="5">
        <v>0</v>
      </c>
      <c r="K2178" s="5">
        <v>589.7639999999999</v>
      </c>
      <c r="L2178" s="5">
        <v>104.02096449767468</v>
      </c>
      <c r="M2178" s="5">
        <v>0</v>
      </c>
      <c r="N2178" s="5">
        <v>181.75023488652047</v>
      </c>
      <c r="O2178" s="5">
        <v>195.27832217622364</v>
      </c>
      <c r="P2178" s="5">
        <v>7.4901274259373443</v>
      </c>
      <c r="Q2178" s="5">
        <v>47.503297537614507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f t="shared" si="160"/>
        <v>433.03137020335305</v>
      </c>
      <c r="Z2178" s="5">
        <v>1.0093881770571267</v>
      </c>
      <c r="AA2178" s="5">
        <v>0</v>
      </c>
      <c r="AB2178" s="5">
        <f>VLOOKUP($E2178,Parametros!$B$3:$F$14,2,FALSE)</f>
        <v>12</v>
      </c>
      <c r="AC2178" s="5" t="str">
        <f>VLOOKUP($E2178,Parametros!$B$3:$F$14,4,FALSE)</f>
        <v>202212</v>
      </c>
      <c r="AD2178" s="5" t="str">
        <f>VLOOKUP($E2178,Parametros!$B$3:$F$14,5,FALSE)</f>
        <v>2022-12-01</v>
      </c>
      <c r="AE2178" s="5">
        <v>0</v>
      </c>
      <c r="AF2178" t="s">
        <v>431</v>
      </c>
      <c r="AG2178" t="s">
        <v>434</v>
      </c>
      <c r="AH2178" s="40">
        <f t="shared" si="161"/>
        <v>4444.0003535763735</v>
      </c>
      <c r="AJ2178" t="str">
        <f t="shared" si="157"/>
        <v>INSERT INTO TABLA_PRESUPUESTO VALUES ('VSR','80006-C','14005151-20',2022,'Diciembre',416.5,'EUR',13794.48,8223.663312,0,589.764,104.020964,0,181.750235,195.278322,7.490127,47.503298,0,0,0,0,0,0,0,433.03137,1.009388,0,12,'202212','2022-12-01');</v>
      </c>
    </row>
    <row r="2179" spans="1:36" x14ac:dyDescent="0.2">
      <c r="A2179" s="7" t="s">
        <v>117</v>
      </c>
      <c r="B2179" t="s">
        <v>62</v>
      </c>
      <c r="C2179" t="s">
        <v>263</v>
      </c>
      <c r="D2179">
        <v>2022</v>
      </c>
      <c r="E2179" t="s">
        <v>56</v>
      </c>
      <c r="F2179" s="5">
        <v>997.5</v>
      </c>
      <c r="G2179" t="s">
        <v>261</v>
      </c>
      <c r="H2179" s="5">
        <v>21282.660000000003</v>
      </c>
      <c r="I2179" s="5">
        <v>13487.477660610926</v>
      </c>
      <c r="J2179" s="5">
        <v>0</v>
      </c>
      <c r="K2179" s="5">
        <v>1412.4599999999998</v>
      </c>
      <c r="L2179" s="5">
        <v>249.12583934317047</v>
      </c>
      <c r="M2179" s="5">
        <v>0</v>
      </c>
      <c r="N2179" s="5">
        <v>435.28417598872539</v>
      </c>
      <c r="O2179" s="5">
        <v>467.68337664053558</v>
      </c>
      <c r="P2179" s="5">
        <v>17.938540473883556</v>
      </c>
      <c r="Q2179" s="5">
        <v>73.289934116536955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f t="shared" si="160"/>
        <v>996.61346949246547</v>
      </c>
      <c r="Z2179" s="5">
        <v>2.4174422727838749</v>
      </c>
      <c r="AA2179" s="5">
        <v>0</v>
      </c>
      <c r="AB2179" s="5">
        <f>VLOOKUP($E2179,Parametros!$B$3:$F$14,2,FALSE)</f>
        <v>12</v>
      </c>
      <c r="AC2179" s="5" t="str">
        <f>VLOOKUP($E2179,Parametros!$B$3:$F$14,4,FALSE)</f>
        <v>202212</v>
      </c>
      <c r="AD2179" s="5" t="str">
        <f>VLOOKUP($E2179,Parametros!$B$3:$F$14,5,FALSE)</f>
        <v>2022-12-01</v>
      </c>
      <c r="AE2179" s="5">
        <v>0</v>
      </c>
      <c r="AF2179" t="s">
        <v>431</v>
      </c>
      <c r="AG2179" t="s">
        <v>434</v>
      </c>
      <c r="AH2179" s="40">
        <f t="shared" si="161"/>
        <v>5136.9830305534406</v>
      </c>
      <c r="AJ2179" t="str">
        <f t="shared" si="157"/>
        <v>INSERT INTO TABLA_PRESUPUESTO VALUES ('VSR','80006-C','14003720-21',2022,'Diciembre',997.5,'EUR',21282.66,13487.477661,0,1412.46,249.125839,0,435.284176,467.683377,17.93854,73.289934,0,0,0,0,0,0,0,996.613469,2.417442,0,12,'202212','2022-12-01');</v>
      </c>
    </row>
    <row r="2180" spans="1:36" x14ac:dyDescent="0.2">
      <c r="A2180" s="7" t="s">
        <v>117</v>
      </c>
      <c r="B2180" t="s">
        <v>62</v>
      </c>
      <c r="C2180" t="s">
        <v>264</v>
      </c>
      <c r="D2180">
        <v>2022</v>
      </c>
      <c r="E2180" t="s">
        <v>56</v>
      </c>
      <c r="F2180" s="5">
        <v>2903.75</v>
      </c>
      <c r="G2180" t="s">
        <v>261</v>
      </c>
      <c r="H2180" s="5">
        <v>61954.41</v>
      </c>
      <c r="I2180" s="5">
        <v>39332.159195139</v>
      </c>
      <c r="J2180" s="5">
        <v>0</v>
      </c>
      <c r="K2180" s="5">
        <v>4111.7099999999991</v>
      </c>
      <c r="L2180" s="5">
        <v>725.21218645887836</v>
      </c>
      <c r="M2180" s="5">
        <v>0</v>
      </c>
      <c r="N2180" s="5">
        <v>1267.1242366188085</v>
      </c>
      <c r="O2180" s="5">
        <v>1361.4392029272733</v>
      </c>
      <c r="P2180" s="5">
        <v>52.219585865703628</v>
      </c>
      <c r="Q2180" s="5">
        <v>213.34901873773853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f t="shared" si="160"/>
        <v>2901.1692852518763</v>
      </c>
      <c r="Z2180" s="5">
        <v>7.0372411023520565</v>
      </c>
      <c r="AA2180" s="5">
        <v>0</v>
      </c>
      <c r="AB2180" s="5">
        <f>VLOOKUP($E2180,Parametros!$B$3:$F$14,2,FALSE)</f>
        <v>12</v>
      </c>
      <c r="AC2180" s="5" t="str">
        <f>VLOOKUP($E2180,Parametros!$B$3:$F$14,4,FALSE)</f>
        <v>202212</v>
      </c>
      <c r="AD2180" s="5" t="str">
        <f>VLOOKUP($E2180,Parametros!$B$3:$F$14,5,FALSE)</f>
        <v>2022-12-01</v>
      </c>
      <c r="AE2180" s="5">
        <v>0</v>
      </c>
      <c r="AF2180" t="s">
        <v>431</v>
      </c>
      <c r="AG2180" t="s">
        <v>434</v>
      </c>
      <c r="AH2180" s="40">
        <f t="shared" si="161"/>
        <v>14884.159333150248</v>
      </c>
      <c r="AJ2180" t="str">
        <f t="shared" si="157"/>
        <v>INSERT INTO TABLA_PRESUPUESTO VALUES ('VSR','80006-C','14003719-21',2022,'Diciembre',2903.75,'EUR',61954.41,39332.159195,0,4111.71,725.212186,0,1267.124237,1361.439203,52.219586,213.349019,0,0,0,0,0,0,0,2901.169285,7.037241,0,12,'202212','2022-12-01');</v>
      </c>
    </row>
    <row r="2181" spans="1:36" x14ac:dyDescent="0.2">
      <c r="A2181" s="7" t="s">
        <v>117</v>
      </c>
      <c r="B2181" t="s">
        <v>62</v>
      </c>
      <c r="C2181" t="s">
        <v>266</v>
      </c>
      <c r="D2181">
        <v>2022</v>
      </c>
      <c r="E2181" t="s">
        <v>56</v>
      </c>
      <c r="F2181" s="5">
        <v>787.5</v>
      </c>
      <c r="G2181" t="s">
        <v>261</v>
      </c>
      <c r="H2181" s="5">
        <v>21007.35</v>
      </c>
      <c r="I2181" s="5">
        <v>13809.356930624679</v>
      </c>
      <c r="J2181" s="5">
        <v>0</v>
      </c>
      <c r="K2181" s="5">
        <v>1115.0999999999999</v>
      </c>
      <c r="L2181" s="5">
        <v>196.67829421829248</v>
      </c>
      <c r="M2181" s="5">
        <v>0</v>
      </c>
      <c r="N2181" s="5">
        <v>343.64540209636215</v>
      </c>
      <c r="O2181" s="5">
        <v>369.22371840042285</v>
      </c>
      <c r="P2181" s="5">
        <v>14.162005637276492</v>
      </c>
      <c r="Q2181" s="5">
        <v>72.341864102655975</v>
      </c>
      <c r="R2181" s="5">
        <v>0</v>
      </c>
      <c r="S2181" s="5">
        <v>0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f t="shared" si="160"/>
        <v>801.28149729417839</v>
      </c>
      <c r="Z2181" s="5">
        <v>1.9085070574609539</v>
      </c>
      <c r="AA2181" s="5">
        <v>0</v>
      </c>
      <c r="AB2181" s="5">
        <f>VLOOKUP($E2181,Parametros!$B$3:$F$14,2,FALSE)</f>
        <v>12</v>
      </c>
      <c r="AC2181" s="5" t="str">
        <f>VLOOKUP($E2181,Parametros!$B$3:$F$14,4,FALSE)</f>
        <v>202212</v>
      </c>
      <c r="AD2181" s="5" t="str">
        <f>VLOOKUP($E2181,Parametros!$B$3:$F$14,5,FALSE)</f>
        <v>2022-12-01</v>
      </c>
      <c r="AE2181" s="5">
        <v>0</v>
      </c>
      <c r="AF2181" t="s">
        <v>431</v>
      </c>
      <c r="AG2181" t="s">
        <v>434</v>
      </c>
      <c r="AH2181" s="40">
        <f t="shared" si="161"/>
        <v>5084.9332778628477</v>
      </c>
      <c r="AJ2181" t="str">
        <f t="shared" si="157"/>
        <v>INSERT INTO TABLA_PRESUPUESTO VALUES ('VSR','80006-C','14004090-21',2022,'Diciembre',787.5,'EUR',21007.35,13809.356931,0,1115.1,196.678294,0,343.645402,369.223718,14.162006,72.341864,0,0,0,0,0,0,0,801.281497,1.908507,0,12,'202212','2022-12-01');</v>
      </c>
    </row>
    <row r="2182" spans="1:36" x14ac:dyDescent="0.2">
      <c r="A2182" s="7" t="s">
        <v>117</v>
      </c>
      <c r="B2182" t="s">
        <v>269</v>
      </c>
      <c r="C2182" t="s">
        <v>265</v>
      </c>
      <c r="D2182">
        <v>2022</v>
      </c>
      <c r="E2182" t="s">
        <v>56</v>
      </c>
      <c r="F2182" s="5">
        <v>50</v>
      </c>
      <c r="G2182" t="s">
        <v>270</v>
      </c>
      <c r="H2182" s="5">
        <v>4875</v>
      </c>
      <c r="I2182" s="5">
        <v>1857.8302031827504</v>
      </c>
      <c r="J2182" s="5">
        <v>0</v>
      </c>
      <c r="K2182" s="5">
        <v>325.00000000000006</v>
      </c>
      <c r="L2182" s="5">
        <v>12.48751074401857</v>
      </c>
      <c r="M2182" s="5">
        <v>0</v>
      </c>
      <c r="N2182" s="5">
        <v>40.073050437372046</v>
      </c>
      <c r="O2182" s="5">
        <v>30.534617532104967</v>
      </c>
      <c r="P2182" s="5">
        <v>1.7099385817978783</v>
      </c>
      <c r="Q2182" s="5">
        <v>16.787771303874496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f t="shared" si="160"/>
        <v>89.226552906416728</v>
      </c>
      <c r="Z2182" s="5">
        <v>0.12117505126736214</v>
      </c>
      <c r="AA2182" s="5">
        <v>0</v>
      </c>
      <c r="AB2182" s="5">
        <f>VLOOKUP($E2182,Parametros!$B$3:$F$14,2,FALSE)</f>
        <v>12</v>
      </c>
      <c r="AC2182" s="5" t="str">
        <f>VLOOKUP($E2182,Parametros!$B$3:$F$14,4,FALSE)</f>
        <v>202212</v>
      </c>
      <c r="AD2182" s="5" t="str">
        <f>VLOOKUP($E2182,Parametros!$B$3:$F$14,5,FALSE)</f>
        <v>2022-12-01</v>
      </c>
      <c r="AE2182" s="5">
        <v>0</v>
      </c>
      <c r="AF2182" t="s">
        <v>431</v>
      </c>
      <c r="AG2182" t="s">
        <v>436</v>
      </c>
      <c r="AH2182" s="40">
        <f t="shared" si="161"/>
        <v>2590.4557331668138</v>
      </c>
      <c r="AJ2182" t="str">
        <f t="shared" si="157"/>
        <v>INSERT INTO TABLA_PRESUPUESTO VALUES ('VSR','80094-C','14005008-18',2022,'Diciembre',50,'GBP',4875,1857.830203,0,325,12.487511,0,40.07305,30.534618,1.709939,16.787771,0,0,0,0,0,0,0,89.226553,0.121175,0,12,'202212','2022-12-01');</v>
      </c>
    </row>
    <row r="2183" spans="1:36" x14ac:dyDescent="0.2">
      <c r="A2183" s="7" t="s">
        <v>117</v>
      </c>
      <c r="B2183" t="s">
        <v>95</v>
      </c>
      <c r="C2183" t="s">
        <v>263</v>
      </c>
      <c r="D2183">
        <v>2022</v>
      </c>
      <c r="E2183" t="s">
        <v>56</v>
      </c>
      <c r="F2183" s="5">
        <v>625</v>
      </c>
      <c r="G2183" t="s">
        <v>134</v>
      </c>
      <c r="H2183" s="5">
        <v>22500</v>
      </c>
      <c r="I2183" s="5">
        <v>8450.8005392299037</v>
      </c>
      <c r="J2183" s="5">
        <v>0</v>
      </c>
      <c r="K2183" s="5">
        <v>1500</v>
      </c>
      <c r="L2183" s="5">
        <v>156.09388430023211</v>
      </c>
      <c r="M2183" s="5">
        <v>2250</v>
      </c>
      <c r="N2183" s="5">
        <v>273.70746943115364</v>
      </c>
      <c r="O2183" s="5">
        <v>361.34370015948963</v>
      </c>
      <c r="P2183" s="5">
        <v>12.210925039872409</v>
      </c>
      <c r="Q2183" s="5">
        <v>77.482021402497679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f t="shared" si="160"/>
        <v>2976.2588041738554</v>
      </c>
      <c r="Z2183" s="5">
        <v>1.514688140842027</v>
      </c>
      <c r="AA2183" s="5">
        <v>0</v>
      </c>
      <c r="AB2183" s="5">
        <f>VLOOKUP($E2183,Parametros!$B$3:$F$14,2,FALSE)</f>
        <v>12</v>
      </c>
      <c r="AC2183" s="5" t="str">
        <f>VLOOKUP($E2183,Parametros!$B$3:$F$14,4,FALSE)</f>
        <v>202212</v>
      </c>
      <c r="AD2183" s="5" t="str">
        <f>VLOOKUP($E2183,Parametros!$B$3:$F$14,5,FALSE)</f>
        <v>2022-12-01</v>
      </c>
      <c r="AE2183" s="5">
        <v>0</v>
      </c>
      <c r="AF2183" t="s">
        <v>431</v>
      </c>
      <c r="AG2183" t="s">
        <v>437</v>
      </c>
      <c r="AH2183" s="40">
        <f t="shared" si="161"/>
        <v>9416.8467722960086</v>
      </c>
      <c r="AJ2183" t="str">
        <f t="shared" ref="AJ2183:AJ2246" si="162">TRIM(_xlfn.CONCAT("INSERT INTO TABLA_PRESUPUESTO VALUES ('",A2183,"','",B2183,"','",C2183,"',",D2183,",'",E2183,"',",SUBSTITUTE(ROUND(F2183,6),",","."),",'",G2183,"',",SUBSTITUTE(ROUND(H2183,6),",","."),",",SUBSTITUTE(ROUND(I2183,6),",","."),",",SUBSTITUTE(ROUND(J2183,6),",","."),",",SUBSTITUTE(ROUND(K2183,6),",","."),",",SUBSTITUTE(ROUND(L2183,6),",","."),",",SUBSTITUTE(ROUND(M2183,6),",","."),",",SUBSTITUTE(ROUND(N2183,6),",","."),",",SUBSTITUTE(ROUND(O2183,6),",","."),",",SUBSTITUTE(ROUND(P2183,6),",","."),",",SUBSTITUTE(ROUND(Q2183,6),",","."),",",SUBSTITUTE(ROUND(R2183,6),",","."),",",SUBSTITUTE(ROUND(S2183,6),",","."),",",SUBSTITUTE(ROUND(T2183,6),",","."),",",SUBSTITUTE(ROUND(U2183,6),",","."),",",SUBSTITUTE(ROUND(V2183,6),",","."),",",SUBSTITUTE(ROUND(W2183,6),",","."),",",SUBSTITUTE(ROUND(X2183,6),",","."),",",SUBSTITUTE(ROUND(Y2183,6),",","."),",",SUBSTITUTE(ROUND(Z2183,6),",","."),",",SUBSTITUTE(ROUND(AA2183,6),",","."),",",AB2183,",'",AC2183,"','",AD2183,"');"))</f>
        <v>INSERT INTO TABLA_PRESUPUESTO VALUES ('VSR','80198-C','14003720-21',2022,'Diciembre',625,'USD',22500,8450.800539,0,1500,156.093884,2250,273.707469,361.3437,12.210925,77.482021,0,0,0,0,0,0,0,2976.258804,1.514688,0,12,'202212','2022-12-01');</v>
      </c>
    </row>
    <row r="2184" spans="1:36" x14ac:dyDescent="0.2">
      <c r="A2184" s="7" t="s">
        <v>117</v>
      </c>
      <c r="B2184" t="s">
        <v>75</v>
      </c>
      <c r="C2184" t="s">
        <v>271</v>
      </c>
      <c r="D2184">
        <v>2022</v>
      </c>
      <c r="E2184" t="s">
        <v>56</v>
      </c>
      <c r="F2184" s="5">
        <v>75.146483830125121</v>
      </c>
      <c r="G2184" t="s">
        <v>134</v>
      </c>
      <c r="H2184" s="5">
        <v>8115.8202536535127</v>
      </c>
      <c r="I2184" s="5">
        <v>5391.8031226521271</v>
      </c>
      <c r="J2184" s="5">
        <v>0</v>
      </c>
      <c r="K2184" s="5">
        <v>405.79101268267567</v>
      </c>
      <c r="L2184" s="5">
        <v>18.767850484078103</v>
      </c>
      <c r="M2184" s="5">
        <v>1217.373038048027</v>
      </c>
      <c r="N2184" s="5">
        <v>15.716911650745121</v>
      </c>
      <c r="O2184" s="5">
        <v>0</v>
      </c>
      <c r="P2184" s="5">
        <v>1.2033260482601735</v>
      </c>
      <c r="Q2184" s="5">
        <v>27.948007048551361</v>
      </c>
      <c r="R2184" s="5">
        <v>0</v>
      </c>
      <c r="S2184" s="5">
        <v>0</v>
      </c>
      <c r="T2184" s="5"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f t="shared" si="160"/>
        <v>1262.4234003761969</v>
      </c>
      <c r="Z2184" s="5">
        <v>0.18211758061354821</v>
      </c>
      <c r="AA2184" s="5">
        <v>0</v>
      </c>
      <c r="AB2184" s="5">
        <f>VLOOKUP($E2184,Parametros!$B$3:$F$14,2,FALSE)</f>
        <v>12</v>
      </c>
      <c r="AC2184" s="5" t="str">
        <f>VLOOKUP($E2184,Parametros!$B$3:$F$14,4,FALSE)</f>
        <v>202212</v>
      </c>
      <c r="AD2184" s="5" t="str">
        <f>VLOOKUP($E2184,Parametros!$B$3:$F$14,5,FALSE)</f>
        <v>2022-12-01</v>
      </c>
      <c r="AE2184" s="5">
        <v>0</v>
      </c>
      <c r="AF2184" t="s">
        <v>438</v>
      </c>
      <c r="AG2184" t="s">
        <v>439</v>
      </c>
      <c r="AH2184" s="40">
        <f t="shared" si="161"/>
        <v>1037.0348674584347</v>
      </c>
      <c r="AJ2184" t="str">
        <f t="shared" si="162"/>
        <v>INSERT INTO TABLA_PRESUPUESTO VALUES ('VSR','80130-C','14004732-17',2022,'Diciembre',75.146484,'USD',8115.820254,5391.803123,0,405.791013,18.76785,1217.373038,15.716912,0,1.203326,27.948007,0,0,0,0,0,0,0,1262.4234,0.182118,0,12,'202212','2022-12-01');</v>
      </c>
    </row>
    <row r="2185" spans="1:36" x14ac:dyDescent="0.2">
      <c r="A2185" s="7" t="s">
        <v>117</v>
      </c>
      <c r="B2185" t="s">
        <v>75</v>
      </c>
      <c r="C2185" t="s">
        <v>272</v>
      </c>
      <c r="D2185">
        <v>2022</v>
      </c>
      <c r="E2185" t="s">
        <v>56</v>
      </c>
      <c r="F2185" s="5">
        <v>602.34341938668217</v>
      </c>
      <c r="G2185" t="s">
        <v>134</v>
      </c>
      <c r="H2185" s="5">
        <v>22286.706517307241</v>
      </c>
      <c r="I2185" s="5">
        <v>11001.971932887958</v>
      </c>
      <c r="J2185" s="5">
        <v>0</v>
      </c>
      <c r="K2185" s="5">
        <v>1114.3353258653622</v>
      </c>
      <c r="L2185" s="5">
        <v>150.43539842360153</v>
      </c>
      <c r="M2185" s="5">
        <v>3343.0059775960858</v>
      </c>
      <c r="N2185" s="5">
        <v>125.98032300897927</v>
      </c>
      <c r="O2185" s="5">
        <v>0</v>
      </c>
      <c r="P2185" s="5">
        <v>9.6453684803749766</v>
      </c>
      <c r="Q2185" s="5">
        <v>76.747514282897072</v>
      </c>
      <c r="R2185" s="5">
        <v>0</v>
      </c>
      <c r="S2185" s="5">
        <v>0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f t="shared" si="160"/>
        <v>3556.8389632628318</v>
      </c>
      <c r="Z2185" s="5">
        <v>1.4597798944947882</v>
      </c>
      <c r="AA2185" s="5">
        <v>0</v>
      </c>
      <c r="AB2185" s="5">
        <f>VLOOKUP($E2185,Parametros!$B$3:$F$14,2,FALSE)</f>
        <v>12</v>
      </c>
      <c r="AC2185" s="5" t="str">
        <f>VLOOKUP($E2185,Parametros!$B$3:$F$14,4,FALSE)</f>
        <v>202212</v>
      </c>
      <c r="AD2185" s="5" t="str">
        <f>VLOOKUP($E2185,Parametros!$B$3:$F$14,5,FALSE)</f>
        <v>2022-12-01</v>
      </c>
      <c r="AE2185" s="5">
        <v>0</v>
      </c>
      <c r="AF2185" t="s">
        <v>438</v>
      </c>
      <c r="AG2185" t="s">
        <v>439</v>
      </c>
      <c r="AH2185" s="40">
        <f t="shared" si="161"/>
        <v>6463.1248968674854</v>
      </c>
      <c r="AJ2185" t="str">
        <f t="shared" si="162"/>
        <v>INSERT INTO TABLA_PRESUPUESTO VALUES ('VSR','80130-C','14004774-20',2022,'Diciembre',602.343419,'USD',22286.706517,11001.971933,0,1114.335326,150.435398,3343.005978,125.980323,0,9.645368,76.747514,0,0,0,0,0,0,0,3556.838963,1.45978,0,12,'202212','2022-12-01');</v>
      </c>
    </row>
    <row r="2186" spans="1:36" x14ac:dyDescent="0.2">
      <c r="A2186" s="7" t="s">
        <v>117</v>
      </c>
      <c r="B2186" t="s">
        <v>75</v>
      </c>
      <c r="C2186" t="s">
        <v>273</v>
      </c>
      <c r="D2186">
        <v>2022</v>
      </c>
      <c r="E2186" t="s">
        <v>56</v>
      </c>
      <c r="F2186" s="5">
        <v>597.15513208437949</v>
      </c>
      <c r="G2186" t="s">
        <v>134</v>
      </c>
      <c r="H2186" s="5">
        <v>22094.739887122039</v>
      </c>
      <c r="I2186" s="5">
        <v>10121.299915970414</v>
      </c>
      <c r="J2186" s="5">
        <v>0</v>
      </c>
      <c r="K2186" s="5">
        <v>1104.7369943561021</v>
      </c>
      <c r="L2186" s="5">
        <v>149.13962255499032</v>
      </c>
      <c r="M2186" s="5">
        <v>3314.2109830683062</v>
      </c>
      <c r="N2186" s="5">
        <v>124.89519102418394</v>
      </c>
      <c r="O2186" s="5">
        <v>0</v>
      </c>
      <c r="P2186" s="5">
        <v>9.5622880627890829</v>
      </c>
      <c r="Q2186" s="5">
        <v>76.086449280738179</v>
      </c>
      <c r="R2186" s="5">
        <v>0</v>
      </c>
      <c r="S2186" s="5">
        <v>0</v>
      </c>
      <c r="T2186" s="5"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f t="shared" si="160"/>
        <v>3526.2021175109153</v>
      </c>
      <c r="Z2186" s="5">
        <v>1.4472060748978615</v>
      </c>
      <c r="AA2186" s="5">
        <v>0</v>
      </c>
      <c r="AB2186" s="5">
        <f>VLOOKUP($E2186,Parametros!$B$3:$F$14,2,FALSE)</f>
        <v>12</v>
      </c>
      <c r="AC2186" s="5" t="str">
        <f>VLOOKUP($E2186,Parametros!$B$3:$F$14,4,FALSE)</f>
        <v>202212</v>
      </c>
      <c r="AD2186" s="5" t="str">
        <f>VLOOKUP($E2186,Parametros!$B$3:$F$14,5,FALSE)</f>
        <v>2022-12-01</v>
      </c>
      <c r="AE2186" s="5">
        <v>0</v>
      </c>
      <c r="AF2186" t="s">
        <v>438</v>
      </c>
      <c r="AG2186" t="s">
        <v>439</v>
      </c>
      <c r="AH2186" s="40">
        <f t="shared" si="161"/>
        <v>7193.3612367296191</v>
      </c>
      <c r="AJ2186" t="str">
        <f t="shared" si="162"/>
        <v>INSERT INTO TABLA_PRESUPUESTO VALUES ('VSR','80130-C','14004773-20',2022,'Diciembre',597.155132,'USD',22094.739887,10121.299916,0,1104.736994,149.139623,3314.210983,124.895191,0,9.562288,76.086449,0,0,0,0,0,0,0,3526.202118,1.447206,0,12,'202212','2022-12-01');</v>
      </c>
    </row>
    <row r="2187" spans="1:36" x14ac:dyDescent="0.2">
      <c r="A2187" s="7" t="s">
        <v>117</v>
      </c>
      <c r="B2187" t="s">
        <v>75</v>
      </c>
      <c r="C2187" t="s">
        <v>274</v>
      </c>
      <c r="D2187">
        <v>2022</v>
      </c>
      <c r="E2187" t="s">
        <v>56</v>
      </c>
      <c r="F2187" s="5">
        <v>270.22608639670381</v>
      </c>
      <c r="G2187" t="s">
        <v>134</v>
      </c>
      <c r="H2187" s="5">
        <v>9187.6869374879298</v>
      </c>
      <c r="I2187" s="5">
        <v>5038.8694301110536</v>
      </c>
      <c r="J2187" s="5">
        <v>0</v>
      </c>
      <c r="K2187" s="5">
        <v>459.3843468743965</v>
      </c>
      <c r="L2187" s="5">
        <v>67.489023143858574</v>
      </c>
      <c r="M2187" s="5">
        <v>1378.1530406231893</v>
      </c>
      <c r="N2187" s="5">
        <v>56.51787427904916</v>
      </c>
      <c r="O2187" s="5">
        <v>0</v>
      </c>
      <c r="P2187" s="5">
        <v>4.3271497494897009</v>
      </c>
      <c r="Q2187" s="5">
        <v>31.639135819106141</v>
      </c>
      <c r="R2187" s="5">
        <v>0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f t="shared" si="160"/>
        <v>1471.2920936682924</v>
      </c>
      <c r="Z2187" s="5">
        <v>0.65489319745798413</v>
      </c>
      <c r="AA2187" s="5">
        <v>0</v>
      </c>
      <c r="AB2187" s="5">
        <f>VLOOKUP($E2187,Parametros!$B$3:$F$14,2,FALSE)</f>
        <v>12</v>
      </c>
      <c r="AC2187" s="5" t="str">
        <f>VLOOKUP($E2187,Parametros!$B$3:$F$14,4,FALSE)</f>
        <v>202212</v>
      </c>
      <c r="AD2187" s="5" t="str">
        <f>VLOOKUP($E2187,Parametros!$B$3:$F$14,5,FALSE)</f>
        <v>2022-12-01</v>
      </c>
      <c r="AE2187" s="5">
        <v>0</v>
      </c>
      <c r="AF2187" t="s">
        <v>438</v>
      </c>
      <c r="AG2187" t="s">
        <v>439</v>
      </c>
      <c r="AH2187" s="40">
        <f t="shared" si="161"/>
        <v>2150.6520436903288</v>
      </c>
      <c r="AJ2187" t="str">
        <f t="shared" si="162"/>
        <v>INSERT INTO TABLA_PRESUPUESTO VALUES ('VSR','80130-C','14005136-20',2022,'Diciembre',270.226086,'USD',9187.686937,5038.86943,0,459.384347,67.489023,1378.153041,56.517874,0,4.32715,31.639136,0,0,0,0,0,0,0,1471.292094,0.654893,0,12,'202212','2022-12-01');</v>
      </c>
    </row>
    <row r="2188" spans="1:36" x14ac:dyDescent="0.2">
      <c r="A2188" s="7" t="s">
        <v>117</v>
      </c>
      <c r="B2188" t="s">
        <v>75</v>
      </c>
      <c r="C2188" t="s">
        <v>275</v>
      </c>
      <c r="D2188">
        <v>2022</v>
      </c>
      <c r="E2188" t="s">
        <v>56</v>
      </c>
      <c r="F2188" s="5">
        <v>658.57775917938159</v>
      </c>
      <c r="G2188" t="s">
        <v>134</v>
      </c>
      <c r="H2188" s="5">
        <v>24367.377089637117</v>
      </c>
      <c r="I2188" s="5">
        <v>11468.660988584918</v>
      </c>
      <c r="J2188" s="5">
        <v>0</v>
      </c>
      <c r="K2188" s="5">
        <v>1218.368854481856</v>
      </c>
      <c r="L2188" s="5">
        <v>164.47993687048404</v>
      </c>
      <c r="M2188" s="5">
        <v>3655.1065634455676</v>
      </c>
      <c r="N2188" s="5">
        <v>137.74175355385759</v>
      </c>
      <c r="O2188" s="5">
        <v>0</v>
      </c>
      <c r="P2188" s="5">
        <v>10.545853006467222</v>
      </c>
      <c r="Q2188" s="5">
        <v>83.912605919199763</v>
      </c>
      <c r="R2188" s="5">
        <v>0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f t="shared" si="160"/>
        <v>3888.902839799734</v>
      </c>
      <c r="Z2188" s="5">
        <v>1.5960638746421205</v>
      </c>
      <c r="AA2188" s="5">
        <v>0</v>
      </c>
      <c r="AB2188" s="5">
        <f>VLOOKUP($E2188,Parametros!$B$3:$F$14,2,FALSE)</f>
        <v>12</v>
      </c>
      <c r="AC2188" s="5" t="str">
        <f>VLOOKUP($E2188,Parametros!$B$3:$F$14,4,FALSE)</f>
        <v>202212</v>
      </c>
      <c r="AD2188" s="5" t="str">
        <f>VLOOKUP($E2188,Parametros!$B$3:$F$14,5,FALSE)</f>
        <v>2022-12-01</v>
      </c>
      <c r="AE2188" s="5">
        <v>0</v>
      </c>
      <c r="AF2188" t="s">
        <v>438</v>
      </c>
      <c r="AG2188" t="s">
        <v>439</v>
      </c>
      <c r="AH2188" s="40">
        <f t="shared" si="161"/>
        <v>7626.9644699001237</v>
      </c>
      <c r="AJ2188" t="str">
        <f t="shared" si="162"/>
        <v>INSERT INTO TABLA_PRESUPUESTO VALUES ('VSR','80130-C','14004731-19',2022,'Diciembre',658.577759,'USD',24367.37709,11468.660989,0,1218.368854,164.479937,3655.106563,137.741754,0,10.545853,83.912606,0,0,0,0,0,0,0,3888.90284,1.596064,0,12,'202212','2022-12-01');</v>
      </c>
    </row>
    <row r="2189" spans="1:36" x14ac:dyDescent="0.2">
      <c r="A2189" s="7" t="s">
        <v>117</v>
      </c>
      <c r="B2189" t="s">
        <v>75</v>
      </c>
      <c r="C2189" t="s">
        <v>276</v>
      </c>
      <c r="D2189">
        <v>2022</v>
      </c>
      <c r="E2189" t="s">
        <v>56</v>
      </c>
      <c r="F2189" s="5">
        <v>179.71557758750188</v>
      </c>
      <c r="G2189" t="s">
        <v>134</v>
      </c>
      <c r="H2189" s="5">
        <v>6110.3296379750636</v>
      </c>
      <c r="I2189" s="5">
        <v>3230.8992280615935</v>
      </c>
      <c r="J2189" s="5">
        <v>0</v>
      </c>
      <c r="K2189" s="5">
        <v>305.51648189875323</v>
      </c>
      <c r="L2189" s="5">
        <v>44.884004119828653</v>
      </c>
      <c r="M2189" s="5">
        <v>916.54944569625957</v>
      </c>
      <c r="N2189" s="5">
        <v>37.587571783006922</v>
      </c>
      <c r="O2189" s="5">
        <v>0</v>
      </c>
      <c r="P2189" s="5">
        <v>2.8777984646364683</v>
      </c>
      <c r="Q2189" s="5">
        <v>21.041808523817767</v>
      </c>
      <c r="R2189" s="5">
        <v>0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f t="shared" si="160"/>
        <v>978.4921653542749</v>
      </c>
      <c r="Z2189" s="5">
        <v>0.43554088655418272</v>
      </c>
      <c r="AA2189" s="5">
        <v>0</v>
      </c>
      <c r="AB2189" s="5">
        <f>VLOOKUP($E2189,Parametros!$B$3:$F$14,2,FALSE)</f>
        <v>12</v>
      </c>
      <c r="AC2189" s="5" t="str">
        <f>VLOOKUP($E2189,Parametros!$B$3:$F$14,4,FALSE)</f>
        <v>202212</v>
      </c>
      <c r="AD2189" s="5" t="str">
        <f>VLOOKUP($E2189,Parametros!$B$3:$F$14,5,FALSE)</f>
        <v>2022-12-01</v>
      </c>
      <c r="AE2189" s="5">
        <v>0</v>
      </c>
      <c r="AF2189" t="s">
        <v>438</v>
      </c>
      <c r="AG2189" t="s">
        <v>439</v>
      </c>
      <c r="AH2189" s="40">
        <f t="shared" si="161"/>
        <v>1550.5377585406129</v>
      </c>
      <c r="AJ2189" t="str">
        <f t="shared" si="162"/>
        <v>INSERT INTO TABLA_PRESUPUESTO VALUES ('VSR','80130-C','14005137-20',2022,'Diciembre',179.715578,'USD',6110.329638,3230.899228,0,305.516482,44.884004,916.549446,37.587572,0,2.877798,21.041809,0,0,0,0,0,0,0,978.492165,0.435541,0,12,'202212','2022-12-01');</v>
      </c>
    </row>
    <row r="2190" spans="1:36" x14ac:dyDescent="0.2">
      <c r="A2190" s="7" t="s">
        <v>117</v>
      </c>
      <c r="B2190" t="s">
        <v>75</v>
      </c>
      <c r="C2190" t="s">
        <v>277</v>
      </c>
      <c r="D2190">
        <v>2022</v>
      </c>
      <c r="E2190" t="s">
        <v>56</v>
      </c>
      <c r="F2190" s="5">
        <v>261.5231528573575</v>
      </c>
      <c r="G2190" t="s">
        <v>134</v>
      </c>
      <c r="H2190" s="5">
        <v>8891.7871971501554</v>
      </c>
      <c r="I2190" s="5">
        <v>4350.1268972291946</v>
      </c>
      <c r="J2190" s="5">
        <v>0</v>
      </c>
      <c r="K2190" s="5">
        <v>444.58935985750782</v>
      </c>
      <c r="L2190" s="5">
        <v>65.315463622317253</v>
      </c>
      <c r="M2190" s="5">
        <v>1333.7680795725232</v>
      </c>
      <c r="N2190" s="5">
        <v>54.697652885198949</v>
      </c>
      <c r="O2190" s="5">
        <v>0</v>
      </c>
      <c r="P2190" s="5">
        <v>4.1877890490230447</v>
      </c>
      <c r="Q2190" s="5">
        <v>30.620162040713033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f t="shared" si="160"/>
        <v>1423.9074851765599</v>
      </c>
      <c r="Z2190" s="5">
        <v>0.63380162910184945</v>
      </c>
      <c r="AA2190" s="5">
        <v>0</v>
      </c>
      <c r="AB2190" s="5">
        <f>VLOOKUP($E2190,Parametros!$B$3:$F$14,2,FALSE)</f>
        <v>12</v>
      </c>
      <c r="AC2190" s="5" t="str">
        <f>VLOOKUP($E2190,Parametros!$B$3:$F$14,4,FALSE)</f>
        <v>202212</v>
      </c>
      <c r="AD2190" s="5" t="str">
        <f>VLOOKUP($E2190,Parametros!$B$3:$F$14,5,FALSE)</f>
        <v>2022-12-01</v>
      </c>
      <c r="AE2190" s="5">
        <v>0</v>
      </c>
      <c r="AF2190" t="s">
        <v>438</v>
      </c>
      <c r="AG2190" t="s">
        <v>439</v>
      </c>
      <c r="AH2190" s="40">
        <f t="shared" si="161"/>
        <v>2607.8479912645762</v>
      </c>
      <c r="AJ2190" t="str">
        <f t="shared" si="162"/>
        <v>INSERT INTO TABLA_PRESUPUESTO VALUES ('VSR','80130-C','14005138-20',2022,'Diciembre',261.523153,'USD',8891.787197,4350.126897,0,444.58936,65.315464,1333.76808,54.697653,0,4.187789,30.620162,0,0,0,0,0,0,0,1423.907485,0.633802,0,12,'202212','2022-12-01');</v>
      </c>
    </row>
    <row r="2191" spans="1:36" x14ac:dyDescent="0.2">
      <c r="A2191" s="7" t="s">
        <v>117</v>
      </c>
      <c r="B2191" t="s">
        <v>75</v>
      </c>
      <c r="C2191" t="s">
        <v>278</v>
      </c>
      <c r="D2191">
        <v>2022</v>
      </c>
      <c r="E2191" t="s">
        <v>56</v>
      </c>
      <c r="F2191" s="5">
        <v>217.79091182214211</v>
      </c>
      <c r="G2191" t="s">
        <v>134</v>
      </c>
      <c r="H2191" s="5">
        <v>7404.8910019528321</v>
      </c>
      <c r="I2191" s="5">
        <v>3925.1323870657338</v>
      </c>
      <c r="J2191" s="5">
        <v>0</v>
      </c>
      <c r="K2191" s="5">
        <v>370.24455009764159</v>
      </c>
      <c r="L2191" s="5">
        <v>54.39332702657201</v>
      </c>
      <c r="M2191" s="5">
        <v>1110.7336502929247</v>
      </c>
      <c r="N2191" s="5">
        <v>45.551040381101622</v>
      </c>
      <c r="O2191" s="5">
        <v>0</v>
      </c>
      <c r="P2191" s="5">
        <v>3.4875015291780924</v>
      </c>
      <c r="Q2191" s="5">
        <v>25.499818804287639</v>
      </c>
      <c r="R2191" s="5">
        <v>0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f t="shared" si="160"/>
        <v>1185.7998275056043</v>
      </c>
      <c r="Z2191" s="5">
        <v>0.52781649811227227</v>
      </c>
      <c r="AA2191" s="5">
        <v>0</v>
      </c>
      <c r="AB2191" s="5">
        <f>VLOOKUP($E2191,Parametros!$B$3:$F$14,2,FALSE)</f>
        <v>12</v>
      </c>
      <c r="AC2191" s="5" t="str">
        <f>VLOOKUP($E2191,Parametros!$B$3:$F$14,4,FALSE)</f>
        <v>202212</v>
      </c>
      <c r="AD2191" s="5" t="str">
        <f>VLOOKUP($E2191,Parametros!$B$3:$F$14,5,FALSE)</f>
        <v>2022-12-01</v>
      </c>
      <c r="AE2191" s="5">
        <v>0</v>
      </c>
      <c r="AF2191" t="s">
        <v>438</v>
      </c>
      <c r="AG2191" t="s">
        <v>439</v>
      </c>
      <c r="AH2191" s="40">
        <f t="shared" si="161"/>
        <v>1869.3209102572814</v>
      </c>
      <c r="AJ2191" t="str">
        <f t="shared" si="162"/>
        <v>INSERT INTO TABLA_PRESUPUESTO VALUES ('VSR','80130-C','14005139-20',2022,'Diciembre',217.790912,'USD',7404.891002,3925.132387,0,370.24455,54.393327,1110.73365,45.55104,0,3.487502,25.499819,0,0,0,0,0,0,0,1185.799828,0.527816,0,12,'202212','2022-12-01');</v>
      </c>
    </row>
    <row r="2192" spans="1:36" x14ac:dyDescent="0.2">
      <c r="A2192" s="7" t="s">
        <v>117</v>
      </c>
      <c r="B2192" t="s">
        <v>75</v>
      </c>
      <c r="C2192" t="s">
        <v>279</v>
      </c>
      <c r="D2192">
        <v>2022</v>
      </c>
      <c r="E2192" t="s">
        <v>56</v>
      </c>
      <c r="F2192" s="5">
        <v>165.5063220240776</v>
      </c>
      <c r="G2192" t="s">
        <v>134</v>
      </c>
      <c r="H2192" s="5">
        <v>5627.2149488186387</v>
      </c>
      <c r="I2192" s="5">
        <v>2873.9629346183174</v>
      </c>
      <c r="J2192" s="5">
        <v>0</v>
      </c>
      <c r="K2192" s="5">
        <v>281.36074744093196</v>
      </c>
      <c r="L2192" s="5">
        <v>41.335239489573325</v>
      </c>
      <c r="M2192" s="5">
        <v>844.08224232279576</v>
      </c>
      <c r="N2192" s="5">
        <v>34.615701338369171</v>
      </c>
      <c r="O2192" s="5">
        <v>0</v>
      </c>
      <c r="P2192" s="5">
        <v>2.6502646337188898</v>
      </c>
      <c r="Q2192" s="5">
        <v>19.378132848925365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f t="shared" si="160"/>
        <v>901.12744588493592</v>
      </c>
      <c r="Z2192" s="5">
        <v>0.40110474112680294</v>
      </c>
      <c r="AA2192" s="5">
        <v>0</v>
      </c>
      <c r="AB2192" s="5">
        <f>VLOOKUP($E2192,Parametros!$B$3:$F$14,2,FALSE)</f>
        <v>12</v>
      </c>
      <c r="AC2192" s="5" t="str">
        <f>VLOOKUP($E2192,Parametros!$B$3:$F$14,4,FALSE)</f>
        <v>202212</v>
      </c>
      <c r="AD2192" s="5" t="str">
        <f>VLOOKUP($E2192,Parametros!$B$3:$F$14,5,FALSE)</f>
        <v>2022-12-01</v>
      </c>
      <c r="AE2192" s="5">
        <v>0</v>
      </c>
      <c r="AF2192" t="s">
        <v>438</v>
      </c>
      <c r="AG2192" t="s">
        <v>439</v>
      </c>
      <c r="AH2192" s="40">
        <f t="shared" si="161"/>
        <v>1529.4285813848801</v>
      </c>
      <c r="AJ2192" t="str">
        <f t="shared" si="162"/>
        <v>INSERT INTO TABLA_PRESUPUESTO VALUES ('VSR','80130-C','14005140-21',2022,'Diciembre',165.506322,'USD',5627.214949,2873.962935,0,281.360747,41.335239,844.082242,34.615701,0,2.650265,19.378133,0,0,0,0,0,0,0,901.127446,0.401105,0,12,'202212','2022-12-01');</v>
      </c>
    </row>
    <row r="2193" spans="1:36" x14ac:dyDescent="0.2">
      <c r="A2193" s="7" t="s">
        <v>117</v>
      </c>
      <c r="B2193" t="s">
        <v>75</v>
      </c>
      <c r="C2193" t="s">
        <v>280</v>
      </c>
      <c r="D2193">
        <v>2022</v>
      </c>
      <c r="E2193" t="s">
        <v>56</v>
      </c>
      <c r="F2193" s="5">
        <v>762.51086933195995</v>
      </c>
      <c r="G2193" t="s">
        <v>134</v>
      </c>
      <c r="H2193" s="5">
        <v>21274.053254361683</v>
      </c>
      <c r="I2193" s="5">
        <v>10212.399658979029</v>
      </c>
      <c r="J2193" s="5">
        <v>0</v>
      </c>
      <c r="K2193" s="5">
        <v>1063.7026627180842</v>
      </c>
      <c r="L2193" s="5">
        <v>190.43725346427578</v>
      </c>
      <c r="M2193" s="5">
        <v>3191.1079881542523</v>
      </c>
      <c r="N2193" s="5">
        <v>159.47939750733801</v>
      </c>
      <c r="O2193" s="5">
        <v>0</v>
      </c>
      <c r="P2193" s="5">
        <v>12.210141371655567</v>
      </c>
      <c r="Q2193" s="5">
        <v>73.260295536547886</v>
      </c>
      <c r="R2193" s="5">
        <v>0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f t="shared" si="160"/>
        <v>3437.9057684434579</v>
      </c>
      <c r="Z2193" s="5">
        <v>1.8479458736644221</v>
      </c>
      <c r="AA2193" s="5">
        <v>0</v>
      </c>
      <c r="AB2193" s="5">
        <f>VLOOKUP($E2193,Parametros!$B$3:$F$14,2,FALSE)</f>
        <v>12</v>
      </c>
      <c r="AC2193" s="5" t="str">
        <f>VLOOKUP($E2193,Parametros!$B$3:$F$14,4,FALSE)</f>
        <v>202212</v>
      </c>
      <c r="AD2193" s="5" t="str">
        <f>VLOOKUP($E2193,Parametros!$B$3:$F$14,5,FALSE)</f>
        <v>2022-12-01</v>
      </c>
      <c r="AE2193" s="5">
        <v>0</v>
      </c>
      <c r="AF2193" t="s">
        <v>438</v>
      </c>
      <c r="AG2193" t="s">
        <v>439</v>
      </c>
      <c r="AH2193" s="40">
        <f t="shared" si="161"/>
        <v>6369.6079107568376</v>
      </c>
      <c r="AJ2193" t="str">
        <f t="shared" si="162"/>
        <v>INSERT INTO TABLA_PRESUPUESTO VALUES ('VSR','80130-C','14005128-20',2022,'Diciembre',762.510869,'USD',21274.053254,10212.399659,0,1063.702663,190.437253,3191.107988,159.479398,0,12.210141,73.260296,0,0,0,0,0,0,0,3437.905768,1.847946,0,12,'202212','2022-12-01');</v>
      </c>
    </row>
    <row r="2194" spans="1:36" x14ac:dyDescent="0.2">
      <c r="A2194" s="7" t="s">
        <v>117</v>
      </c>
      <c r="B2194" t="s">
        <v>75</v>
      </c>
      <c r="C2194" t="s">
        <v>281</v>
      </c>
      <c r="D2194">
        <v>2022</v>
      </c>
      <c r="E2194" t="s">
        <v>56</v>
      </c>
      <c r="F2194" s="5">
        <v>864.93770252580532</v>
      </c>
      <c r="G2194" t="s">
        <v>134</v>
      </c>
      <c r="H2194" s="5">
        <v>24131.761900469966</v>
      </c>
      <c r="I2194" s="5">
        <v>12085.593330095588</v>
      </c>
      <c r="J2194" s="5">
        <v>0</v>
      </c>
      <c r="K2194" s="5">
        <v>1206.5880950234985</v>
      </c>
      <c r="L2194" s="5">
        <v>216.01837706395463</v>
      </c>
      <c r="M2194" s="5">
        <v>3619.7642850704951</v>
      </c>
      <c r="N2194" s="5">
        <v>180.90200314265209</v>
      </c>
      <c r="O2194" s="5">
        <v>0</v>
      </c>
      <c r="P2194" s="5">
        <v>13.8503096156093</v>
      </c>
      <c r="Q2194" s="5">
        <v>83.1012307578752</v>
      </c>
      <c r="R2194" s="5">
        <v>0</v>
      </c>
      <c r="S2194" s="5">
        <v>0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f t="shared" si="160"/>
        <v>3899.7140059955645</v>
      </c>
      <c r="Z2194" s="5">
        <v>2.0961774089327774</v>
      </c>
      <c r="AA2194" s="5">
        <v>0</v>
      </c>
      <c r="AB2194" s="5">
        <f>VLOOKUP($E2194,Parametros!$B$3:$F$14,2,FALSE)</f>
        <v>12</v>
      </c>
      <c r="AC2194" s="5" t="str">
        <f>VLOOKUP($E2194,Parametros!$B$3:$F$14,4,FALSE)</f>
        <v>202212</v>
      </c>
      <c r="AD2194" s="5" t="str">
        <f>VLOOKUP($E2194,Parametros!$B$3:$F$14,5,FALSE)</f>
        <v>2022-12-01</v>
      </c>
      <c r="AE2194" s="5">
        <v>0</v>
      </c>
      <c r="AF2194" t="s">
        <v>438</v>
      </c>
      <c r="AG2194" t="s">
        <v>439</v>
      </c>
      <c r="AH2194" s="40">
        <f t="shared" si="161"/>
        <v>6723.8480922913632</v>
      </c>
      <c r="AJ2194" t="str">
        <f t="shared" si="162"/>
        <v>INSERT INTO TABLA_PRESUPUESTO VALUES ('VSR','80130-C','14005129-20',2022,'Diciembre',864.937703,'USD',24131.7619,12085.59333,0,1206.588095,216.018377,3619.764285,180.902003,0,13.85031,83.101231,0,0,0,0,0,0,0,3899.714006,2.096177,0,12,'202212','2022-12-01');</v>
      </c>
    </row>
    <row r="2195" spans="1:36" x14ac:dyDescent="0.2">
      <c r="A2195" s="7" t="s">
        <v>117</v>
      </c>
      <c r="B2195" t="s">
        <v>75</v>
      </c>
      <c r="C2195" t="s">
        <v>282</v>
      </c>
      <c r="D2195">
        <v>2022</v>
      </c>
      <c r="E2195" t="s">
        <v>56</v>
      </c>
      <c r="F2195" s="5">
        <v>442.51069765445612</v>
      </c>
      <c r="G2195" t="s">
        <v>134</v>
      </c>
      <c r="H2195" s="5">
        <v>12346.048464559326</v>
      </c>
      <c r="I2195" s="5">
        <v>6021.2214906546033</v>
      </c>
      <c r="J2195" s="5">
        <v>0</v>
      </c>
      <c r="K2195" s="5">
        <v>617.3024232279663</v>
      </c>
      <c r="L2195" s="5">
        <v>110.51714182606347</v>
      </c>
      <c r="M2195" s="5">
        <v>1851.9072696838987</v>
      </c>
      <c r="N2195" s="5">
        <v>92.551257025768592</v>
      </c>
      <c r="O2195" s="5">
        <v>0</v>
      </c>
      <c r="P2195" s="5">
        <v>7.0859556160354078</v>
      </c>
      <c r="Q2195" s="5">
        <v>42.515412949655975</v>
      </c>
      <c r="R2195" s="5">
        <v>0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f t="shared" si="160"/>
        <v>1995.1323204048513</v>
      </c>
      <c r="Z2195" s="5">
        <v>1.0724251294926981</v>
      </c>
      <c r="AA2195" s="5">
        <v>0</v>
      </c>
      <c r="AB2195" s="5">
        <f>VLOOKUP($E2195,Parametros!$B$3:$F$14,2,FALSE)</f>
        <v>12</v>
      </c>
      <c r="AC2195" s="5" t="str">
        <f>VLOOKUP($E2195,Parametros!$B$3:$F$14,4,FALSE)</f>
        <v>202212</v>
      </c>
      <c r="AD2195" s="5" t="str">
        <f>VLOOKUP($E2195,Parametros!$B$3:$F$14,5,FALSE)</f>
        <v>2022-12-01</v>
      </c>
      <c r="AE2195" s="5">
        <v>0</v>
      </c>
      <c r="AF2195" t="s">
        <v>438</v>
      </c>
      <c r="AG2195" t="s">
        <v>439</v>
      </c>
      <c r="AH2195" s="40">
        <f t="shared" si="161"/>
        <v>3601.87508844584</v>
      </c>
      <c r="AJ2195" t="str">
        <f t="shared" si="162"/>
        <v>INSERT INTO TABLA_PRESUPUESTO VALUES ('VSR','80130-C','14005132-20',2022,'Diciembre',442.510698,'USD',12346.0484649999,6021.221491,0,617.302423,110.517142,1851.90727,92.551257,0,7.085956,42.515413,0,0,0,0,0,0,0,1995.13232,1.072425,0,12,'202212','2022-12-01');</v>
      </c>
    </row>
    <row r="2196" spans="1:36" x14ac:dyDescent="0.2">
      <c r="A2196" s="7" t="s">
        <v>117</v>
      </c>
      <c r="B2196" t="s">
        <v>75</v>
      </c>
      <c r="C2196" t="s">
        <v>283</v>
      </c>
      <c r="D2196">
        <v>2022</v>
      </c>
      <c r="E2196" t="s">
        <v>56</v>
      </c>
      <c r="F2196" s="5">
        <v>796.48578295671587</v>
      </c>
      <c r="G2196" t="s">
        <v>134</v>
      </c>
      <c r="H2196" s="5">
        <v>22221.953344492373</v>
      </c>
      <c r="I2196" s="5">
        <v>14290.038978292197</v>
      </c>
      <c r="J2196" s="5">
        <v>0</v>
      </c>
      <c r="K2196" s="5">
        <v>1111.0976672246186</v>
      </c>
      <c r="L2196" s="5">
        <v>198.92249544260062</v>
      </c>
      <c r="M2196" s="5">
        <v>3333.2930016738555</v>
      </c>
      <c r="N2196" s="5">
        <v>166.58526179486867</v>
      </c>
      <c r="O2196" s="5">
        <v>0</v>
      </c>
      <c r="P2196" s="5">
        <v>12.754184106169633</v>
      </c>
      <c r="Q2196" s="5">
        <v>76.524527317478359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f t="shared" si="160"/>
        <v>3591.0872590040422</v>
      </c>
      <c r="Z2196" s="5">
        <v>1.9302841116701022</v>
      </c>
      <c r="AA2196" s="5">
        <v>0</v>
      </c>
      <c r="AB2196" s="5">
        <f>VLOOKUP($E2196,Parametros!$B$3:$F$14,2,FALSE)</f>
        <v>12</v>
      </c>
      <c r="AC2196" s="5" t="str">
        <f>VLOOKUP($E2196,Parametros!$B$3:$F$14,4,FALSE)</f>
        <v>202212</v>
      </c>
      <c r="AD2196" s="5" t="str">
        <f>VLOOKUP($E2196,Parametros!$B$3:$F$14,5,FALSE)</f>
        <v>2022-12-01</v>
      </c>
      <c r="AE2196" s="5">
        <v>0</v>
      </c>
      <c r="AF2196" t="s">
        <v>438</v>
      </c>
      <c r="AG2196" t="s">
        <v>439</v>
      </c>
      <c r="AH2196" s="40">
        <f t="shared" si="161"/>
        <v>3030.8069445289143</v>
      </c>
      <c r="AJ2196" t="str">
        <f t="shared" si="162"/>
        <v>INSERT INTO TABLA_PRESUPUESTO VALUES ('VSR','80130-C','14005130-20',2022,'Diciembre',796.485783,'USD',22221.953344,14290.038978,0,1111.097667,198.922495,3333.293002,166.585262,0,12.754184,76.524527,0,0,0,0,0,0,0,3591.087259,1.930284,0,12,'202212','2022-12-01');</v>
      </c>
    </row>
    <row r="2197" spans="1:36" x14ac:dyDescent="0.2">
      <c r="A2197" s="7" t="s">
        <v>117</v>
      </c>
      <c r="B2197" t="s">
        <v>75</v>
      </c>
      <c r="C2197" t="s">
        <v>284</v>
      </c>
      <c r="D2197">
        <v>2022</v>
      </c>
      <c r="E2197" t="s">
        <v>56</v>
      </c>
      <c r="F2197" s="5">
        <v>435.48140518036871</v>
      </c>
      <c r="G2197" t="s">
        <v>134</v>
      </c>
      <c r="H2197" s="5">
        <v>12149.931204532286</v>
      </c>
      <c r="I2197" s="5">
        <v>6085.0506453950438</v>
      </c>
      <c r="J2197" s="5">
        <v>0</v>
      </c>
      <c r="K2197" s="5">
        <v>607.49656022661441</v>
      </c>
      <c r="L2197" s="5">
        <v>108.76157452020317</v>
      </c>
      <c r="M2197" s="5">
        <v>1822.4896806798429</v>
      </c>
      <c r="N2197" s="5">
        <v>91.081078207658805</v>
      </c>
      <c r="O2197" s="5">
        <v>0</v>
      </c>
      <c r="P2197" s="5">
        <v>6.9733950502738784</v>
      </c>
      <c r="Q2197" s="5">
        <v>41.840054650153114</v>
      </c>
      <c r="R2197" s="5">
        <v>0</v>
      </c>
      <c r="S2197" s="5">
        <v>0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f t="shared" si="160"/>
        <v>1963.439598219903</v>
      </c>
      <c r="Z2197" s="5">
        <v>1.0553896319742815</v>
      </c>
      <c r="AA2197" s="5">
        <v>0</v>
      </c>
      <c r="AB2197" s="5">
        <f>VLOOKUP($E2197,Parametros!$B$3:$F$14,2,FALSE)</f>
        <v>12</v>
      </c>
      <c r="AC2197" s="5" t="str">
        <f>VLOOKUP($E2197,Parametros!$B$3:$F$14,4,FALSE)</f>
        <v>202212</v>
      </c>
      <c r="AD2197" s="5" t="str">
        <f>VLOOKUP($E2197,Parametros!$B$3:$F$14,5,FALSE)</f>
        <v>2022-12-01</v>
      </c>
      <c r="AE2197" s="5">
        <v>0</v>
      </c>
      <c r="AF2197" t="s">
        <v>438</v>
      </c>
      <c r="AG2197" t="s">
        <v>439</v>
      </c>
      <c r="AH2197" s="40">
        <f t="shared" si="161"/>
        <v>3385.1828261705214</v>
      </c>
      <c r="AJ2197" t="str">
        <f t="shared" si="162"/>
        <v>INSERT INTO TABLA_PRESUPUESTO VALUES ('VSR','80130-C','14004728-20',2022,'Diciembre',435.481405,'USD',12149.931205,6085.050645,0,607.49656,108.761575,1822.489681,91.081078,0,6.973395,41.840055,0,0,0,0,0,0,0,1963.439598,1.05539,0,12,'202212','2022-12-01');</v>
      </c>
    </row>
    <row r="2198" spans="1:36" x14ac:dyDescent="0.2">
      <c r="A2198" s="7" t="s">
        <v>117</v>
      </c>
      <c r="B2198" t="s">
        <v>75</v>
      </c>
      <c r="C2198" t="s">
        <v>285</v>
      </c>
      <c r="D2198">
        <v>2022</v>
      </c>
      <c r="E2198" t="s">
        <v>56</v>
      </c>
      <c r="F2198" s="5">
        <v>520.50237129552136</v>
      </c>
      <c r="G2198" t="s">
        <v>134</v>
      </c>
      <c r="H2198" s="5">
        <v>14522.016159145045</v>
      </c>
      <c r="I2198" s="5">
        <v>7991.0217773364211</v>
      </c>
      <c r="J2198" s="5">
        <v>0</v>
      </c>
      <c r="K2198" s="5">
        <v>726.1008079572523</v>
      </c>
      <c r="L2198" s="5">
        <v>129.99557907679932</v>
      </c>
      <c r="M2198" s="5">
        <v>2178.3024238717567</v>
      </c>
      <c r="N2198" s="5">
        <v>108.86324105527244</v>
      </c>
      <c r="O2198" s="5">
        <v>0</v>
      </c>
      <c r="P2198" s="5">
        <v>8.3348418932942963</v>
      </c>
      <c r="Q2198" s="5">
        <v>50.008674082235274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f t="shared" si="160"/>
        <v>2346.7706189330888</v>
      </c>
      <c r="Z2198" s="5">
        <v>1.2614380305303672</v>
      </c>
      <c r="AA2198" s="5">
        <v>0</v>
      </c>
      <c r="AB2198" s="5">
        <f>VLOOKUP($E2198,Parametros!$B$3:$F$14,2,FALSE)</f>
        <v>12</v>
      </c>
      <c r="AC2198" s="5" t="str">
        <f>VLOOKUP($E2198,Parametros!$B$3:$F$14,4,FALSE)</f>
        <v>202212</v>
      </c>
      <c r="AD2198" s="5" t="str">
        <f>VLOOKUP($E2198,Parametros!$B$3:$F$14,5,FALSE)</f>
        <v>2022-12-01</v>
      </c>
      <c r="AE2198" s="5">
        <v>0</v>
      </c>
      <c r="AF2198" t="s">
        <v>438</v>
      </c>
      <c r="AG2198" t="s">
        <v>439</v>
      </c>
      <c r="AH2198" s="40">
        <f t="shared" si="161"/>
        <v>3328.1273758414818</v>
      </c>
      <c r="AJ2198" t="str">
        <f t="shared" si="162"/>
        <v>INSERT INTO TABLA_PRESUPUESTO VALUES ('VSR','80130-C','14004914-20',2022,'Diciembre',520.502371,'USD',14522.016159,7991.021777,0,726.100808,129.995579,2178.302424,108.863241,0,8.334842,50.008674,0,0,0,0,0,0,0,2346.770619,1.261438,0,12,'202212','2022-12-01');</v>
      </c>
    </row>
    <row r="2199" spans="1:36" x14ac:dyDescent="0.2">
      <c r="A2199" s="7" t="s">
        <v>117</v>
      </c>
      <c r="B2199" t="s">
        <v>75</v>
      </c>
      <c r="C2199" t="s">
        <v>286</v>
      </c>
      <c r="D2199">
        <v>2022</v>
      </c>
      <c r="E2199" t="s">
        <v>56</v>
      </c>
      <c r="F2199" s="5">
        <v>45.92471083070452</v>
      </c>
      <c r="G2199" t="s">
        <v>134</v>
      </c>
      <c r="H2199" s="5">
        <v>3673.9768664563617</v>
      </c>
      <c r="I2199" s="5">
        <v>1189.4522221565135</v>
      </c>
      <c r="J2199" s="5">
        <v>0</v>
      </c>
      <c r="K2199" s="5">
        <v>183.69884332281808</v>
      </c>
      <c r="L2199" s="5">
        <v>11.469706398287373</v>
      </c>
      <c r="M2199" s="5">
        <v>551.09652996845421</v>
      </c>
      <c r="N2199" s="5">
        <v>9.6051682783172865</v>
      </c>
      <c r="O2199" s="5">
        <v>0</v>
      </c>
      <c r="P2199" s="5">
        <v>0.73539569630866719</v>
      </c>
      <c r="Q2199" s="5">
        <v>12.651873519957919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f t="shared" si="160"/>
        <v>574.20026604682494</v>
      </c>
      <c r="Z2199" s="5">
        <v>0.11129858378698801</v>
      </c>
      <c r="AA2199" s="5">
        <v>0</v>
      </c>
      <c r="AB2199" s="5">
        <f>VLOOKUP($E2199,Parametros!$B$3:$F$14,2,FALSE)</f>
        <v>12</v>
      </c>
      <c r="AC2199" s="5" t="str">
        <f>VLOOKUP($E2199,Parametros!$B$3:$F$14,4,FALSE)</f>
        <v>202212</v>
      </c>
      <c r="AD2199" s="5" t="str">
        <f>VLOOKUP($E2199,Parametros!$B$3:$F$14,5,FALSE)</f>
        <v>2022-12-01</v>
      </c>
      <c r="AE2199" s="5">
        <v>0</v>
      </c>
      <c r="AF2199" t="s">
        <v>438</v>
      </c>
      <c r="AG2199" t="s">
        <v>439</v>
      </c>
      <c r="AH2199" s="40">
        <f t="shared" si="161"/>
        <v>1715.1558285319179</v>
      </c>
      <c r="AJ2199" t="str">
        <f t="shared" si="162"/>
        <v>INSERT INTO TABLA_PRESUPUESTO VALUES ('VSR','80130-C','14005146-18',2022,'Diciembre',45.924711,'USD',3673.976866,1189.452222,0,183.698843,11.469706,551.09653,9.605168,0,0.735396,12.651874,0,0,0,0,0,0,0,574.200266,0.111299,0,12,'202212','2022-12-01');</v>
      </c>
    </row>
    <row r="2200" spans="1:36" x14ac:dyDescent="0.2">
      <c r="A2200" s="7" t="s">
        <v>117</v>
      </c>
      <c r="B2200" t="s">
        <v>75</v>
      </c>
      <c r="C2200" t="s">
        <v>287</v>
      </c>
      <c r="D2200">
        <v>2022</v>
      </c>
      <c r="E2200" t="s">
        <v>56</v>
      </c>
      <c r="F2200" s="5">
        <v>45.92471083070452</v>
      </c>
      <c r="G2200" t="s">
        <v>134</v>
      </c>
      <c r="H2200" s="5">
        <v>3673.9768664563617</v>
      </c>
      <c r="I2200" s="5">
        <v>2024.1279414731914</v>
      </c>
      <c r="J2200" s="5">
        <v>0</v>
      </c>
      <c r="K2200" s="5">
        <v>183.69884332281808</v>
      </c>
      <c r="L2200" s="5">
        <v>11.469706398287373</v>
      </c>
      <c r="M2200" s="5">
        <v>551.09652996845421</v>
      </c>
      <c r="N2200" s="5">
        <v>9.6051682783172865</v>
      </c>
      <c r="O2200" s="5">
        <v>0</v>
      </c>
      <c r="P2200" s="5">
        <v>0.73539569630866719</v>
      </c>
      <c r="Q2200" s="5">
        <v>12.651873519957919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f t="shared" si="160"/>
        <v>574.20026604682494</v>
      </c>
      <c r="Z2200" s="5">
        <v>0.11129858378698801</v>
      </c>
      <c r="AA2200" s="5">
        <v>0</v>
      </c>
      <c r="AB2200" s="5">
        <f>VLOOKUP($E2200,Parametros!$B$3:$F$14,2,FALSE)</f>
        <v>12</v>
      </c>
      <c r="AC2200" s="5" t="str">
        <f>VLOOKUP($E2200,Parametros!$B$3:$F$14,4,FALSE)</f>
        <v>202212</v>
      </c>
      <c r="AD2200" s="5" t="str">
        <f>VLOOKUP($E2200,Parametros!$B$3:$F$14,5,FALSE)</f>
        <v>2022-12-01</v>
      </c>
      <c r="AE2200" s="5">
        <v>0</v>
      </c>
      <c r="AF2200" t="s">
        <v>438</v>
      </c>
      <c r="AG2200" t="s">
        <v>439</v>
      </c>
      <c r="AH2200" s="40">
        <f t="shared" si="161"/>
        <v>880.48010921523951</v>
      </c>
      <c r="AJ2200" t="str">
        <f t="shared" si="162"/>
        <v>INSERT INTO TABLA_PRESUPUESTO VALUES ('VSR','80130-C','14005147-18',2022,'Diciembre',45.924711,'USD',3673.976866,2024.127941,0,183.698843,11.469706,551.09653,9.605168,0,0.735396,12.651874,0,0,0,0,0,0,0,574.200266,0.111299,0,12,'202212','2022-12-01');</v>
      </c>
    </row>
    <row r="2201" spans="1:36" x14ac:dyDescent="0.2">
      <c r="A2201" s="7" t="s">
        <v>117</v>
      </c>
      <c r="B2201" t="s">
        <v>75</v>
      </c>
      <c r="C2201" t="s">
        <v>288</v>
      </c>
      <c r="D2201">
        <v>2022</v>
      </c>
      <c r="E2201" t="s">
        <v>56</v>
      </c>
      <c r="F2201" s="5">
        <v>45.92471083070452</v>
      </c>
      <c r="G2201" t="s">
        <v>134</v>
      </c>
      <c r="H2201" s="5">
        <v>3673.9768664563617</v>
      </c>
      <c r="I2201" s="5">
        <v>653.52461710471539</v>
      </c>
      <c r="J2201" s="5">
        <v>0</v>
      </c>
      <c r="K2201" s="5">
        <v>183.69884332281808</v>
      </c>
      <c r="L2201" s="5">
        <v>11.469706398287373</v>
      </c>
      <c r="M2201" s="5">
        <v>551.09652996845421</v>
      </c>
      <c r="N2201" s="5">
        <v>9.6051682783172865</v>
      </c>
      <c r="O2201" s="5">
        <v>0</v>
      </c>
      <c r="P2201" s="5">
        <v>0.73539569630866719</v>
      </c>
      <c r="Q2201" s="5">
        <v>12.651873519957919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f t="shared" si="160"/>
        <v>574.20026604682494</v>
      </c>
      <c r="Z2201" s="5">
        <v>0.11129858378698801</v>
      </c>
      <c r="AA2201" s="5">
        <v>0</v>
      </c>
      <c r="AB2201" s="5">
        <f>VLOOKUP($E2201,Parametros!$B$3:$F$14,2,FALSE)</f>
        <v>12</v>
      </c>
      <c r="AC2201" s="5" t="str">
        <f>VLOOKUP($E2201,Parametros!$B$3:$F$14,4,FALSE)</f>
        <v>202212</v>
      </c>
      <c r="AD2201" s="5" t="str">
        <f>VLOOKUP($E2201,Parametros!$B$3:$F$14,5,FALSE)</f>
        <v>2022-12-01</v>
      </c>
      <c r="AE2201" s="5">
        <v>0</v>
      </c>
      <c r="AF2201" t="s">
        <v>438</v>
      </c>
      <c r="AG2201" t="s">
        <v>439</v>
      </c>
      <c r="AH2201" s="40">
        <f t="shared" si="161"/>
        <v>2251.0834335837153</v>
      </c>
      <c r="AJ2201" t="str">
        <f t="shared" si="162"/>
        <v>INSERT INTO TABLA_PRESUPUESTO VALUES ('VSR','80130-C','14005148-16',2022,'Diciembre',45.924711,'USD',3673.976866,653.524617,0,183.698843,11.469706,551.09653,9.605168,0,0.735396,12.651874,0,0,0,0,0,0,0,574.200266,0.111299,0,12,'202212','2022-12-01');</v>
      </c>
    </row>
    <row r="2202" spans="1:36" x14ac:dyDescent="0.2">
      <c r="A2202" s="7" t="s">
        <v>117</v>
      </c>
      <c r="B2202" t="s">
        <v>75</v>
      </c>
      <c r="C2202" t="s">
        <v>289</v>
      </c>
      <c r="D2202">
        <v>2022</v>
      </c>
      <c r="E2202" t="s">
        <v>56</v>
      </c>
      <c r="F2202" s="5">
        <v>276.48550398077208</v>
      </c>
      <c r="G2202" t="s">
        <v>134</v>
      </c>
      <c r="H2202" s="5">
        <v>16589.130238846326</v>
      </c>
      <c r="I2202" s="5">
        <v>7292.3933143471277</v>
      </c>
      <c r="J2202" s="5">
        <v>0</v>
      </c>
      <c r="K2202" s="5">
        <v>829.45651194231618</v>
      </c>
      <c r="L2202" s="5">
        <v>69.052314030505599</v>
      </c>
      <c r="M2202" s="5">
        <v>2488.3695358269488</v>
      </c>
      <c r="N2202" s="5">
        <v>57.827033512318344</v>
      </c>
      <c r="O2202" s="5">
        <v>0</v>
      </c>
      <c r="P2202" s="5">
        <v>4.427382253286873</v>
      </c>
      <c r="Q2202" s="5">
        <v>57.127081965116112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f t="shared" si="160"/>
        <v>2608.4210964600616</v>
      </c>
      <c r="Z2202" s="5">
        <v>0.67006290239105026</v>
      </c>
      <c r="AA2202" s="5">
        <v>0</v>
      </c>
      <c r="AB2202" s="5">
        <f>VLOOKUP($E2202,Parametros!$B$3:$F$14,2,FALSE)</f>
        <v>12</v>
      </c>
      <c r="AC2202" s="5" t="str">
        <f>VLOOKUP($E2202,Parametros!$B$3:$F$14,4,FALSE)</f>
        <v>202212</v>
      </c>
      <c r="AD2202" s="5" t="str">
        <f>VLOOKUP($E2202,Parametros!$B$3:$F$14,5,FALSE)</f>
        <v>2022-12-01</v>
      </c>
      <c r="AE2202" s="5">
        <v>0</v>
      </c>
      <c r="AF2202" t="s">
        <v>438</v>
      </c>
      <c r="AG2202" t="s">
        <v>439</v>
      </c>
      <c r="AH2202" s="40">
        <f t="shared" si="161"/>
        <v>5789.8070020663163</v>
      </c>
      <c r="AJ2202" t="str">
        <f t="shared" si="162"/>
        <v>INSERT INTO TABLA_PRESUPUESTO VALUES ('VSR','80130-C','14005141-20',2022,'Diciembre',276.485504,'USD',16589.130239,7292.393314,0,829.456512,69.052314,2488.369536,57.827034,0,4.427382,57.127082,0,0,0,0,0,0,0,2608.421096,0.670063,0,12,'202212','2022-12-01');</v>
      </c>
    </row>
    <row r="2203" spans="1:36" x14ac:dyDescent="0.2">
      <c r="A2203" s="7" t="s">
        <v>117</v>
      </c>
      <c r="B2203" t="s">
        <v>75</v>
      </c>
      <c r="C2203" t="s">
        <v>290</v>
      </c>
      <c r="D2203">
        <v>2022</v>
      </c>
      <c r="E2203" t="s">
        <v>56</v>
      </c>
      <c r="F2203" s="5">
        <v>95.832687396725248</v>
      </c>
      <c r="G2203" t="s">
        <v>134</v>
      </c>
      <c r="H2203" s="5">
        <v>5749.9612438035147</v>
      </c>
      <c r="I2203" s="5">
        <v>2352.0489960534996</v>
      </c>
      <c r="J2203" s="5">
        <v>0</v>
      </c>
      <c r="K2203" s="5">
        <v>287.49806219017574</v>
      </c>
      <c r="L2203" s="5">
        <v>23.93423426989559</v>
      </c>
      <c r="M2203" s="5">
        <v>862.49418657052729</v>
      </c>
      <c r="N2203" s="5">
        <v>20.043437886896786</v>
      </c>
      <c r="O2203" s="5">
        <v>0</v>
      </c>
      <c r="P2203" s="5">
        <v>1.5345757132155351</v>
      </c>
      <c r="Q2203" s="5">
        <v>19.800827562485161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f t="shared" si="160"/>
        <v>904.10527834929258</v>
      </c>
      <c r="Z2203" s="5">
        <v>0.23225061616774537</v>
      </c>
      <c r="AA2203" s="5">
        <v>0</v>
      </c>
      <c r="AB2203" s="5">
        <f>VLOOKUP($E2203,Parametros!$B$3:$F$14,2,FALSE)</f>
        <v>12</v>
      </c>
      <c r="AC2203" s="5" t="str">
        <f>VLOOKUP($E2203,Parametros!$B$3:$F$14,4,FALSE)</f>
        <v>202212</v>
      </c>
      <c r="AD2203" s="5" t="str">
        <f>VLOOKUP($E2203,Parametros!$B$3:$F$14,5,FALSE)</f>
        <v>2022-12-01</v>
      </c>
      <c r="AE2203" s="5">
        <v>0</v>
      </c>
      <c r="AF2203" t="s">
        <v>438</v>
      </c>
      <c r="AG2203" t="s">
        <v>439</v>
      </c>
      <c r="AH2203" s="40">
        <f t="shared" si="161"/>
        <v>2182.3746729406512</v>
      </c>
      <c r="AJ2203" t="str">
        <f t="shared" si="162"/>
        <v>INSERT INTO TABLA_PRESUPUESTO VALUES ('VSR','80130-C','14005142-20',2022,'Diciembre',95.832687,'USD',5749.961244,2352.048996,0,287.498062,23.934234,862.494187,20.043438,0,1.534576,19.800828,0,0,0,0,0,0,0,904.105278,0.232251,0,12,'202212','2022-12-01');</v>
      </c>
    </row>
    <row r="2204" spans="1:36" x14ac:dyDescent="0.2">
      <c r="A2204" s="7" t="s">
        <v>117</v>
      </c>
      <c r="B2204" t="s">
        <v>75</v>
      </c>
      <c r="C2204" t="s">
        <v>191</v>
      </c>
      <c r="D2204">
        <v>2022</v>
      </c>
      <c r="E2204" t="s">
        <v>56</v>
      </c>
      <c r="F2204" s="5">
        <v>46.393330328977015</v>
      </c>
      <c r="G2204" t="s">
        <v>134</v>
      </c>
      <c r="H2204" s="5">
        <v>2783.5998197386207</v>
      </c>
      <c r="I2204" s="5">
        <v>1829.423400123545</v>
      </c>
      <c r="J2204" s="5">
        <v>0</v>
      </c>
      <c r="K2204" s="5">
        <v>139.17999098693105</v>
      </c>
      <c r="L2204" s="5">
        <v>11.58674421867806</v>
      </c>
      <c r="M2204" s="5">
        <v>417.53997296079314</v>
      </c>
      <c r="N2204" s="5">
        <v>9.7031801995246028</v>
      </c>
      <c r="O2204" s="5">
        <v>0</v>
      </c>
      <c r="P2204" s="5">
        <v>0.74289973402610243</v>
      </c>
      <c r="Q2204" s="5">
        <v>9.5857307026211771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f t="shared" si="160"/>
        <v>437.68421788058652</v>
      </c>
      <c r="Z2204" s="5">
        <v>0.11243428362154911</v>
      </c>
      <c r="AA2204" s="5">
        <v>0</v>
      </c>
      <c r="AB2204" s="5">
        <f>VLOOKUP($E2204,Parametros!$B$3:$F$14,2,FALSE)</f>
        <v>12</v>
      </c>
      <c r="AC2204" s="5" t="str">
        <f>VLOOKUP($E2204,Parametros!$B$3:$F$14,4,FALSE)</f>
        <v>202212</v>
      </c>
      <c r="AD2204" s="5" t="str">
        <f>VLOOKUP($E2204,Parametros!$B$3:$F$14,5,FALSE)</f>
        <v>2022-12-01</v>
      </c>
      <c r="AE2204" s="5">
        <v>0</v>
      </c>
      <c r="AF2204" t="s">
        <v>438</v>
      </c>
      <c r="AG2204" t="s">
        <v>439</v>
      </c>
      <c r="AH2204" s="40">
        <f t="shared" si="161"/>
        <v>365.72546652888008</v>
      </c>
      <c r="AJ2204" t="str">
        <f t="shared" si="162"/>
        <v>INSERT INTO TABLA_PRESUPUESTO VALUES ('VSR','80130-C','14005143-17',2022,'Diciembre',46.39333,'USD',2783.59982,1829.4234,0,139.179991,11.586744,417.539973,9.70318,0,0.7429,9.585731,0,0,0,0,0,0,0,437.684218,0.112434,0,12,'202212','2022-12-01');</v>
      </c>
    </row>
    <row r="2205" spans="1:36" x14ac:dyDescent="0.2">
      <c r="A2205" s="7" t="s">
        <v>117</v>
      </c>
      <c r="B2205" t="s">
        <v>75</v>
      </c>
      <c r="C2205" t="s">
        <v>291</v>
      </c>
      <c r="D2205">
        <v>2022</v>
      </c>
      <c r="E2205" t="s">
        <v>56</v>
      </c>
      <c r="F2205" s="5">
        <v>137.53982274297729</v>
      </c>
      <c r="G2205" t="s">
        <v>134</v>
      </c>
      <c r="H2205" s="5">
        <v>6876.9911371488643</v>
      </c>
      <c r="I2205" s="5">
        <v>2479.6843056657508</v>
      </c>
      <c r="J2205" s="5">
        <v>0</v>
      </c>
      <c r="K2205" s="5">
        <v>343.84955685744325</v>
      </c>
      <c r="L2205" s="5">
        <v>34.350600284666768</v>
      </c>
      <c r="M2205" s="5">
        <v>1031.5486705723297</v>
      </c>
      <c r="N2205" s="5">
        <v>28.766498874348191</v>
      </c>
      <c r="O2205" s="5">
        <v>0</v>
      </c>
      <c r="P2205" s="5">
        <v>2.2024350700672835</v>
      </c>
      <c r="Q2205" s="5">
        <v>23.681918865482452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f t="shared" si="160"/>
        <v>1086.5328512836713</v>
      </c>
      <c r="Z2205" s="5">
        <v>0.33332790144368346</v>
      </c>
      <c r="AA2205" s="5">
        <v>0</v>
      </c>
      <c r="AB2205" s="5">
        <f>VLOOKUP($E2205,Parametros!$B$3:$F$14,2,FALSE)</f>
        <v>12</v>
      </c>
      <c r="AC2205" s="5" t="str">
        <f>VLOOKUP($E2205,Parametros!$B$3:$F$14,4,FALSE)</f>
        <v>202212</v>
      </c>
      <c r="AD2205" s="5" t="str">
        <f>VLOOKUP($E2205,Parametros!$B$3:$F$14,5,FALSE)</f>
        <v>2022-12-01</v>
      </c>
      <c r="AE2205" s="5">
        <v>0</v>
      </c>
      <c r="AF2205" t="s">
        <v>438</v>
      </c>
      <c r="AG2205" t="s">
        <v>439</v>
      </c>
      <c r="AH2205" s="40">
        <f t="shared" si="161"/>
        <v>2932.5738230573324</v>
      </c>
      <c r="AJ2205" t="str">
        <f t="shared" si="162"/>
        <v>INSERT INTO TABLA_PRESUPUESTO VALUES ('VSR','80130-C','14005114-20',2022,'Diciembre',137.539823,'USD',6876.991137,2479.684306,0,343.849557,34.3506,1031.548671,28.766499,0,2.202435,23.681919,0,0,0,0,0,0,0,1086.532851,0.333328,0,12,'202212','2022-12-01');</v>
      </c>
    </row>
    <row r="2206" spans="1:36" x14ac:dyDescent="0.2">
      <c r="A2206" s="7" t="s">
        <v>117</v>
      </c>
      <c r="B2206" t="s">
        <v>75</v>
      </c>
      <c r="C2206" t="s">
        <v>292</v>
      </c>
      <c r="D2206">
        <v>2022</v>
      </c>
      <c r="E2206" t="s">
        <v>56</v>
      </c>
      <c r="F2206" s="5">
        <v>97.707165389815231</v>
      </c>
      <c r="G2206" t="s">
        <v>134</v>
      </c>
      <c r="H2206" s="5">
        <v>4885.3582694907618</v>
      </c>
      <c r="I2206" s="5">
        <v>1961.9908012457483</v>
      </c>
      <c r="J2206" s="5">
        <v>0</v>
      </c>
      <c r="K2206" s="5">
        <v>244.26791347453809</v>
      </c>
      <c r="L2206" s="5">
        <v>24.402385551458341</v>
      </c>
      <c r="M2206" s="5">
        <v>732.80374042361427</v>
      </c>
      <c r="N2206" s="5">
        <v>20.435485571726062</v>
      </c>
      <c r="O2206" s="5">
        <v>0</v>
      </c>
      <c r="P2206" s="5">
        <v>1.5645918640852765</v>
      </c>
      <c r="Q2206" s="5">
        <v>16.823441510913433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f t="shared" si="160"/>
        <v>771.86405278584505</v>
      </c>
      <c r="Z2206" s="5">
        <v>0.23679341550598978</v>
      </c>
      <c r="AA2206" s="5">
        <v>0</v>
      </c>
      <c r="AB2206" s="5">
        <f>VLOOKUP($E2206,Parametros!$B$3:$F$14,2,FALSE)</f>
        <v>12</v>
      </c>
      <c r="AC2206" s="5" t="str">
        <f>VLOOKUP($E2206,Parametros!$B$3:$F$14,4,FALSE)</f>
        <v>202212</v>
      </c>
      <c r="AD2206" s="5" t="str">
        <f>VLOOKUP($E2206,Parametros!$B$3:$F$14,5,FALSE)</f>
        <v>2022-12-01</v>
      </c>
      <c r="AE2206" s="5">
        <v>0</v>
      </c>
      <c r="AF2206" t="s">
        <v>438</v>
      </c>
      <c r="AG2206" t="s">
        <v>439</v>
      </c>
      <c r="AH2206" s="40">
        <f t="shared" si="161"/>
        <v>1882.8331164331714</v>
      </c>
      <c r="AJ2206" t="str">
        <f t="shared" si="162"/>
        <v>INSERT INTO TABLA_PRESUPUESTO VALUES ('VSR','80130-C','14005116-20',2022,'Diciembre',97.707165,'USD',4885.358269,1961.990801,0,244.267913,24.402386,732.80374,20.435486,0,1.564592,16.823442,0,0,0,0,0,0,0,771.864053,0.236793,0,12,'202212','2022-12-01');</v>
      </c>
    </row>
    <row r="2207" spans="1:36" x14ac:dyDescent="0.2">
      <c r="A2207" s="7" t="s">
        <v>117</v>
      </c>
      <c r="B2207" t="s">
        <v>75</v>
      </c>
      <c r="C2207" t="s">
        <v>293</v>
      </c>
      <c r="D2207">
        <v>2022</v>
      </c>
      <c r="E2207" t="s">
        <v>56</v>
      </c>
      <c r="F2207" s="5">
        <v>149.02100045065345</v>
      </c>
      <c r="G2207" t="s">
        <v>134</v>
      </c>
      <c r="H2207" s="5">
        <v>7451.0500225326723</v>
      </c>
      <c r="I2207" s="5">
        <v>2859.4381939791292</v>
      </c>
      <c r="J2207" s="5">
        <v>0</v>
      </c>
      <c r="K2207" s="5">
        <v>372.55250112663362</v>
      </c>
      <c r="L2207" s="5">
        <v>37.218026884238618</v>
      </c>
      <c r="M2207" s="5">
        <v>1117.6575033799008</v>
      </c>
      <c r="N2207" s="5">
        <v>31.167790943927514</v>
      </c>
      <c r="O2207" s="5">
        <v>0</v>
      </c>
      <c r="P2207" s="5">
        <v>2.3862839941444509</v>
      </c>
      <c r="Q2207" s="5">
        <v>25.658774102975883</v>
      </c>
      <c r="R2207" s="5">
        <v>0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f t="shared" si="160"/>
        <v>1177.2315049683391</v>
      </c>
      <c r="Z2207" s="5">
        <v>0.36115254739043051</v>
      </c>
      <c r="AA2207" s="5">
        <v>0</v>
      </c>
      <c r="AB2207" s="5">
        <f>VLOOKUP($E2207,Parametros!$B$3:$F$14,2,FALSE)</f>
        <v>12</v>
      </c>
      <c r="AC2207" s="5" t="str">
        <f>VLOOKUP($E2207,Parametros!$B$3:$F$14,4,FALSE)</f>
        <v>202212</v>
      </c>
      <c r="AD2207" s="5" t="str">
        <f>VLOOKUP($E2207,Parametros!$B$3:$F$14,5,FALSE)</f>
        <v>2022-12-01</v>
      </c>
      <c r="AE2207" s="5">
        <v>0</v>
      </c>
      <c r="AF2207" t="s">
        <v>438</v>
      </c>
      <c r="AG2207" t="s">
        <v>439</v>
      </c>
      <c r="AH2207" s="40">
        <f t="shared" si="161"/>
        <v>3004.6097955743312</v>
      </c>
      <c r="AJ2207" t="str">
        <f t="shared" si="162"/>
        <v>INSERT INTO TABLA_PRESUPUESTO VALUES ('VSR','80130-C','14005115-20',2022,'Diciembre',149.021,'USD',7451.050023,2859.438194,0,372.552501,37.218027,1117.657503,31.167791,0,2.386284,25.658774,0,0,0,0,0,0,0,1177.231505,0.361153,0,12,'202212','2022-12-01');</v>
      </c>
    </row>
    <row r="2208" spans="1:36" x14ac:dyDescent="0.2">
      <c r="A2208" s="7" t="s">
        <v>117</v>
      </c>
      <c r="B2208" t="s">
        <v>75</v>
      </c>
      <c r="C2208" t="s">
        <v>294</v>
      </c>
      <c r="D2208">
        <v>2022</v>
      </c>
      <c r="E2208" t="s">
        <v>56</v>
      </c>
      <c r="F2208" s="5">
        <v>19.24687225047748</v>
      </c>
      <c r="G2208" t="s">
        <v>134</v>
      </c>
      <c r="H2208" s="5">
        <v>2020.9215863001355</v>
      </c>
      <c r="I2208" s="5">
        <v>1120.034528377209</v>
      </c>
      <c r="J2208" s="5">
        <v>0</v>
      </c>
      <c r="K2208" s="5">
        <v>101.04607931500678</v>
      </c>
      <c r="L2208" s="5">
        <v>4.8069104803318075</v>
      </c>
      <c r="M2208" s="5">
        <v>303.13823794502031</v>
      </c>
      <c r="N2208" s="5">
        <v>4.0254896210148976</v>
      </c>
      <c r="O2208" s="5">
        <v>0</v>
      </c>
      <c r="P2208" s="5">
        <v>0.30820154910895309</v>
      </c>
      <c r="Q2208" s="5">
        <v>6.9593373156656293</v>
      </c>
      <c r="R2208" s="5">
        <v>0</v>
      </c>
      <c r="S2208" s="5">
        <v>0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f t="shared" si="160"/>
        <v>314.47791124544352</v>
      </c>
      <c r="Z2208" s="5">
        <v>4.6644814633759565E-2</v>
      </c>
      <c r="AA2208" s="5">
        <v>0</v>
      </c>
      <c r="AB2208" s="5">
        <f>VLOOKUP($E2208,Parametros!$B$3:$F$14,2,FALSE)</f>
        <v>12</v>
      </c>
      <c r="AC2208" s="5" t="str">
        <f>VLOOKUP($E2208,Parametros!$B$3:$F$14,4,FALSE)</f>
        <v>202212</v>
      </c>
      <c r="AD2208" s="5" t="str">
        <f>VLOOKUP($E2208,Parametros!$B$3:$F$14,5,FALSE)</f>
        <v>2022-12-01</v>
      </c>
      <c r="AE2208" s="5">
        <v>0</v>
      </c>
      <c r="AF2208" t="s">
        <v>438</v>
      </c>
      <c r="AG2208" t="s">
        <v>439</v>
      </c>
      <c r="AH2208" s="40">
        <f t="shared" si="161"/>
        <v>480.55615688214425</v>
      </c>
      <c r="AJ2208" t="str">
        <f t="shared" si="162"/>
        <v>INSERT INTO TABLA_PRESUPUESTO VALUES ('VSR','80130-C','14005122-18',2022,'Diciembre',19.246872,'USD',2020.921586,1120.034528,0,101.046079,4.80691,303.138238,4.02549,0,0.308202,6.959337,0,0,0,0,0,0,0,314.477911,0.046645,0,12,'202212','2022-12-01');</v>
      </c>
    </row>
    <row r="2209" spans="1:36" x14ac:dyDescent="0.2">
      <c r="A2209" s="7" t="s">
        <v>117</v>
      </c>
      <c r="B2209" t="s">
        <v>75</v>
      </c>
      <c r="C2209" t="s">
        <v>295</v>
      </c>
      <c r="D2209">
        <v>2022</v>
      </c>
      <c r="E2209" t="s">
        <v>56</v>
      </c>
      <c r="F2209" s="5">
        <v>249.30557308096741</v>
      </c>
      <c r="G2209" t="s">
        <v>134</v>
      </c>
      <c r="H2209" s="5">
        <v>9224.3062039957949</v>
      </c>
      <c r="I2209" s="5">
        <v>4182.0742412536747</v>
      </c>
      <c r="J2209" s="5">
        <v>0</v>
      </c>
      <c r="K2209" s="5">
        <v>461.21531019978971</v>
      </c>
      <c r="L2209" s="5">
        <v>62.264120447845741</v>
      </c>
      <c r="M2209" s="5">
        <v>1383.645930599369</v>
      </c>
      <c r="N2209" s="5">
        <v>52.142342082293837</v>
      </c>
      <c r="O2209" s="5">
        <v>0</v>
      </c>
      <c r="P2209" s="5">
        <v>3.9921480656756216</v>
      </c>
      <c r="Q2209" s="5">
        <v>31.765239587608637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f t="shared" si="160"/>
        <v>1472.1498526469336</v>
      </c>
      <c r="Z2209" s="5">
        <v>0.60419231198650636</v>
      </c>
      <c r="AA2209" s="5">
        <v>0</v>
      </c>
      <c r="AB2209" s="5">
        <f>VLOOKUP($E2209,Parametros!$B$3:$F$14,2,FALSE)</f>
        <v>12</v>
      </c>
      <c r="AC2209" s="5" t="str">
        <f>VLOOKUP($E2209,Parametros!$B$3:$F$14,4,FALSE)</f>
        <v>202212</v>
      </c>
      <c r="AD2209" s="5" t="str">
        <f>VLOOKUP($E2209,Parametros!$B$3:$F$14,5,FALSE)</f>
        <v>2022-12-01</v>
      </c>
      <c r="AE2209" s="5">
        <v>0</v>
      </c>
      <c r="AF2209" t="s">
        <v>438</v>
      </c>
      <c r="AG2209" t="s">
        <v>439</v>
      </c>
      <c r="AH2209" s="40">
        <f t="shared" si="161"/>
        <v>3046.6026794475511</v>
      </c>
      <c r="AJ2209" t="str">
        <f t="shared" si="162"/>
        <v>INSERT INTO TABLA_PRESUPUESTO VALUES ('VSR','80130-C','14005113-20',2022,'Diciembre',249.305573,'USD',9224.306204,4182.074241,0,461.21531,62.26412,1383.645931,52.142342,0,3.992148,31.76524,0,0,0,0,0,0,0,1472.149853,0.604192,0,12,'202212','2022-12-01');</v>
      </c>
    </row>
    <row r="2210" spans="1:36" x14ac:dyDescent="0.2">
      <c r="A2210" s="7" t="s">
        <v>117</v>
      </c>
      <c r="B2210" t="s">
        <v>75</v>
      </c>
      <c r="C2210" t="s">
        <v>296</v>
      </c>
      <c r="D2210">
        <v>2022</v>
      </c>
      <c r="E2210" t="s">
        <v>56</v>
      </c>
      <c r="F2210" s="5">
        <v>471.29732397690935</v>
      </c>
      <c r="G2210" t="s">
        <v>134</v>
      </c>
      <c r="H2210" s="5">
        <v>17438.000987145646</v>
      </c>
      <c r="I2210" s="5">
        <v>6827.0809066582187</v>
      </c>
      <c r="J2210" s="5">
        <v>0</v>
      </c>
      <c r="K2210" s="5">
        <v>871.90004935728234</v>
      </c>
      <c r="L2210" s="5">
        <v>117.70660793577711</v>
      </c>
      <c r="M2210" s="5">
        <v>2615.7001480718468</v>
      </c>
      <c r="N2210" s="5">
        <v>98.571989328503903</v>
      </c>
      <c r="O2210" s="5">
        <v>0</v>
      </c>
      <c r="P2210" s="5">
        <v>7.5469179329635807</v>
      </c>
      <c r="Q2210" s="5">
        <v>60.050291809013096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f t="shared" si="160"/>
        <v>2783.0115366902291</v>
      </c>
      <c r="Z2210" s="5">
        <v>1.1421895479014512</v>
      </c>
      <c r="AA2210" s="5">
        <v>0</v>
      </c>
      <c r="AB2210" s="5">
        <f>VLOOKUP($E2210,Parametros!$B$3:$F$14,2,FALSE)</f>
        <v>12</v>
      </c>
      <c r="AC2210" s="5" t="str">
        <f>VLOOKUP($E2210,Parametros!$B$3:$F$14,4,FALSE)</f>
        <v>202212</v>
      </c>
      <c r="AD2210" s="5" t="str">
        <f>VLOOKUP($E2210,Parametros!$B$3:$F$14,5,FALSE)</f>
        <v>2022-12-01</v>
      </c>
      <c r="AE2210" s="5">
        <v>0</v>
      </c>
      <c r="AF2210" t="s">
        <v>438</v>
      </c>
      <c r="AG2210" t="s">
        <v>439</v>
      </c>
      <c r="AH2210" s="40">
        <f t="shared" si="161"/>
        <v>6838.3018865041395</v>
      </c>
      <c r="AJ2210" t="str">
        <f t="shared" si="162"/>
        <v>INSERT INTO TABLA_PRESUPUESTO VALUES ('VSR','80130-C','14005107-20',2022,'Diciembre',471.297324,'USD',17438.000987,6827.080907,0,871.900049,117.706608,2615.700148,98.571989,0,7.546918,60.050292,0,0,0,0,0,0,0,2783.011537,1.14219,0,12,'202212','2022-12-01');</v>
      </c>
    </row>
    <row r="2211" spans="1:36" x14ac:dyDescent="0.2">
      <c r="A2211" s="7" t="s">
        <v>117</v>
      </c>
      <c r="B2211" t="s">
        <v>75</v>
      </c>
      <c r="C2211" t="s">
        <v>297</v>
      </c>
      <c r="D2211">
        <v>2022</v>
      </c>
      <c r="E2211" t="s">
        <v>56</v>
      </c>
      <c r="F2211" s="5">
        <v>261.35578875083155</v>
      </c>
      <c r="G2211" t="s">
        <v>134</v>
      </c>
      <c r="H2211" s="5">
        <v>9670.1641837807674</v>
      </c>
      <c r="I2211" s="5">
        <v>3937.4269014914562</v>
      </c>
      <c r="J2211" s="5">
        <v>0</v>
      </c>
      <c r="K2211" s="5">
        <v>483.50820918903838</v>
      </c>
      <c r="L2211" s="5">
        <v>65.273664400749126</v>
      </c>
      <c r="M2211" s="5">
        <v>1450.524627567115</v>
      </c>
      <c r="N2211" s="5">
        <v>54.662648627624904</v>
      </c>
      <c r="O2211" s="5">
        <v>0</v>
      </c>
      <c r="P2211" s="5">
        <v>4.1851090355525313</v>
      </c>
      <c r="Q2211" s="5">
        <v>33.300616366816357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f t="shared" si="160"/>
        <v>1543.306397619127</v>
      </c>
      <c r="Z2211" s="5">
        <v>0.63339602201807754</v>
      </c>
      <c r="AA2211" s="5">
        <v>0</v>
      </c>
      <c r="AB2211" s="5">
        <f>VLOOKUP($E2211,Parametros!$B$3:$F$14,2,FALSE)</f>
        <v>12</v>
      </c>
      <c r="AC2211" s="5" t="str">
        <f>VLOOKUP($E2211,Parametros!$B$3:$F$14,4,FALSE)</f>
        <v>202212</v>
      </c>
      <c r="AD2211" s="5" t="str">
        <f>VLOOKUP($E2211,Parametros!$B$3:$F$14,5,FALSE)</f>
        <v>2022-12-01</v>
      </c>
      <c r="AE2211" s="5">
        <v>0</v>
      </c>
      <c r="AF2211" t="s">
        <v>438</v>
      </c>
      <c r="AG2211" t="s">
        <v>439</v>
      </c>
      <c r="AH2211" s="40">
        <f t="shared" si="161"/>
        <v>3640.6490110803979</v>
      </c>
      <c r="AJ2211" t="str">
        <f t="shared" si="162"/>
        <v>INSERT INTO TABLA_PRESUPUESTO VALUES ('VSR','80130-C','14005111-20',2022,'Diciembre',261.355789,'USD',9670.164184,3937.426901,0,483.508209,65.273664,1450.524628,54.662649,0,4.185109,33.300616,0,0,0,0,0,0,0,1543.306398,0.633396,0,12,'202212','2022-12-01');</v>
      </c>
    </row>
    <row r="2212" spans="1:36" x14ac:dyDescent="0.2">
      <c r="A2212" s="7" t="s">
        <v>117</v>
      </c>
      <c r="B2212" t="s">
        <v>75</v>
      </c>
      <c r="C2212" t="s">
        <v>298</v>
      </c>
      <c r="D2212">
        <v>2022</v>
      </c>
      <c r="E2212" t="s">
        <v>56</v>
      </c>
      <c r="F2212" s="5">
        <v>183.43106075237665</v>
      </c>
      <c r="G2212" t="s">
        <v>134</v>
      </c>
      <c r="H2212" s="5">
        <v>6786.9492478379361</v>
      </c>
      <c r="I2212" s="5">
        <v>2496.4341080871018</v>
      </c>
      <c r="J2212" s="5">
        <v>0</v>
      </c>
      <c r="K2212" s="5">
        <v>339.34746239189684</v>
      </c>
      <c r="L2212" s="5">
        <v>45.81194683864053</v>
      </c>
      <c r="M2212" s="5">
        <v>1018.0423871756904</v>
      </c>
      <c r="N2212" s="5">
        <v>38.36466630115067</v>
      </c>
      <c r="O2212" s="5">
        <v>0</v>
      </c>
      <c r="P2212" s="5">
        <v>2.9372947636818481</v>
      </c>
      <c r="Q2212" s="5">
        <v>23.371846527939756</v>
      </c>
      <c r="R2212" s="5">
        <v>0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f t="shared" si="160"/>
        <v>1083.1607401322765</v>
      </c>
      <c r="Z2212" s="5">
        <v>0.44454536381391713</v>
      </c>
      <c r="AA2212" s="5">
        <v>0</v>
      </c>
      <c r="AB2212" s="5">
        <f>VLOOKUP($E2212,Parametros!$B$3:$F$14,2,FALSE)</f>
        <v>12</v>
      </c>
      <c r="AC2212" s="5" t="str">
        <f>VLOOKUP($E2212,Parametros!$B$3:$F$14,4,FALSE)</f>
        <v>202212</v>
      </c>
      <c r="AD2212" s="5" t="str">
        <f>VLOOKUP($E2212,Parametros!$B$3:$F$14,5,FALSE)</f>
        <v>2022-12-01</v>
      </c>
      <c r="AE2212" s="5">
        <v>0</v>
      </c>
      <c r="AF2212" t="s">
        <v>438</v>
      </c>
      <c r="AG2212" t="s">
        <v>439</v>
      </c>
      <c r="AH2212" s="40">
        <f t="shared" si="161"/>
        <v>2822.1949903880209</v>
      </c>
      <c r="AJ2212" t="str">
        <f t="shared" si="162"/>
        <v>INSERT INTO TABLA_PRESUPUESTO VALUES ('VSR','80130-C','14005109-20',2022,'Diciembre',183.431061,'USD',6786.949248,2496.434108,0,339.347462,45.811947,1018.042387,38.364666,0,2.937295,23.371847,0,0,0,0,0,0,0,1083.16074,0.444545,0,12,'202212','2022-12-01');</v>
      </c>
    </row>
    <row r="2213" spans="1:36" x14ac:dyDescent="0.2">
      <c r="A2213" s="7" t="s">
        <v>117</v>
      </c>
      <c r="B2213" t="s">
        <v>75</v>
      </c>
      <c r="C2213" t="s">
        <v>299</v>
      </c>
      <c r="D2213">
        <v>2022</v>
      </c>
      <c r="E2213" t="s">
        <v>56</v>
      </c>
      <c r="F2213" s="5">
        <v>290.54408892894702</v>
      </c>
      <c r="G2213" t="s">
        <v>134</v>
      </c>
      <c r="H2213" s="5">
        <v>10750.13129037104</v>
      </c>
      <c r="I2213" s="5">
        <v>5120.8952958041446</v>
      </c>
      <c r="J2213" s="5">
        <v>0</v>
      </c>
      <c r="K2213" s="5">
        <v>537.50656451855207</v>
      </c>
      <c r="L2213" s="5">
        <v>72.563448642226248</v>
      </c>
      <c r="M2213" s="5">
        <v>1612.519693555656</v>
      </c>
      <c r="N2213" s="5">
        <v>60.767391148537939</v>
      </c>
      <c r="O2213" s="5">
        <v>0</v>
      </c>
      <c r="P2213" s="5">
        <v>4.6525033848099362</v>
      </c>
      <c r="Q2213" s="5">
        <v>37.019640120897286</v>
      </c>
      <c r="R2213" s="5">
        <v>0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f t="shared" si="160"/>
        <v>1715.663362107329</v>
      </c>
      <c r="Z2213" s="5">
        <v>0.70413389742788346</v>
      </c>
      <c r="AA2213" s="5">
        <v>0</v>
      </c>
      <c r="AB2213" s="5">
        <f>VLOOKUP($E2213,Parametros!$B$3:$F$14,2,FALSE)</f>
        <v>12</v>
      </c>
      <c r="AC2213" s="5" t="str">
        <f>VLOOKUP($E2213,Parametros!$B$3:$F$14,4,FALSE)</f>
        <v>202212</v>
      </c>
      <c r="AD2213" s="5" t="str">
        <f>VLOOKUP($E2213,Parametros!$B$3:$F$14,5,FALSE)</f>
        <v>2022-12-01</v>
      </c>
      <c r="AE2213" s="5">
        <v>0</v>
      </c>
      <c r="AF2213" t="s">
        <v>438</v>
      </c>
      <c r="AG2213" t="s">
        <v>439</v>
      </c>
      <c r="AH2213" s="40">
        <f t="shared" si="161"/>
        <v>3303.5026192987889</v>
      </c>
      <c r="AJ2213" t="str">
        <f t="shared" si="162"/>
        <v>INSERT INTO TABLA_PRESUPUESTO VALUES ('VSR','80130-C','14005112-20',2022,'Diciembre',290.544089,'USD',10750.13129,5120.895296,0,537.506565,72.563449,1612.519694,60.767391,0,4.652503,37.01964,0,0,0,0,0,0,0,1715.663362,0.704134,0,12,'202212','2022-12-01');</v>
      </c>
    </row>
    <row r="2214" spans="1:36" x14ac:dyDescent="0.2">
      <c r="A2214" s="7" t="s">
        <v>117</v>
      </c>
      <c r="B2214" t="s">
        <v>75</v>
      </c>
      <c r="C2214" t="s">
        <v>300</v>
      </c>
      <c r="D2214">
        <v>2022</v>
      </c>
      <c r="E2214" t="s">
        <v>56</v>
      </c>
      <c r="F2214" s="5">
        <v>454.4270220390996</v>
      </c>
      <c r="G2214" t="s">
        <v>134</v>
      </c>
      <c r="H2214" s="5">
        <v>16813.799815446684</v>
      </c>
      <c r="I2214" s="5">
        <v>6430.3508878030043</v>
      </c>
      <c r="J2214" s="5">
        <v>0</v>
      </c>
      <c r="K2214" s="5">
        <v>840.68999077233434</v>
      </c>
      <c r="L2214" s="5">
        <v>113.49324640171238</v>
      </c>
      <c r="M2214" s="5">
        <v>2522.0699723170028</v>
      </c>
      <c r="N2214" s="5">
        <v>95.043560165040446</v>
      </c>
      <c r="O2214" s="5">
        <v>0</v>
      </c>
      <c r="P2214" s="5">
        <v>7.276772575135908</v>
      </c>
      <c r="Q2214" s="5">
        <v>57.900764318122292</v>
      </c>
      <c r="R2214" s="5">
        <v>0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f t="shared" si="160"/>
        <v>2683.3923737291589</v>
      </c>
      <c r="Z2214" s="5">
        <v>1.1013043538572518</v>
      </c>
      <c r="AA2214" s="5">
        <v>0</v>
      </c>
      <c r="AB2214" s="5">
        <f>VLOOKUP($E2214,Parametros!$B$3:$F$14,2,FALSE)</f>
        <v>12</v>
      </c>
      <c r="AC2214" s="5" t="str">
        <f>VLOOKUP($E2214,Parametros!$B$3:$F$14,4,FALSE)</f>
        <v>202212</v>
      </c>
      <c r="AD2214" s="5" t="str">
        <f>VLOOKUP($E2214,Parametros!$B$3:$F$14,5,FALSE)</f>
        <v>2022-12-01</v>
      </c>
      <c r="AE2214" s="5">
        <v>0</v>
      </c>
      <c r="AF2214" t="s">
        <v>438</v>
      </c>
      <c r="AG2214" t="s">
        <v>439</v>
      </c>
      <c r="AH2214" s="40">
        <f t="shared" si="161"/>
        <v>6745.8733167404735</v>
      </c>
      <c r="AJ2214" t="str">
        <f t="shared" si="162"/>
        <v>INSERT INTO TABLA_PRESUPUESTO VALUES ('VSR','80130-C','14005108-20',2022,'Diciembre',454.427022,'USD',16813.799815,6430.350888,0,840.689991,113.493246,2522.069972,95.04356,0,7.276773,57.900764,0,0,0,0,0,0,0,2683.392374,1.101304,0,12,'202212','2022-12-01');</v>
      </c>
    </row>
    <row r="2215" spans="1:36" x14ac:dyDescent="0.2">
      <c r="A2215" s="7" t="s">
        <v>117</v>
      </c>
      <c r="B2215" t="s">
        <v>75</v>
      </c>
      <c r="C2215" t="s">
        <v>301</v>
      </c>
      <c r="D2215">
        <v>2022</v>
      </c>
      <c r="E2215" t="s">
        <v>56</v>
      </c>
      <c r="F2215" s="5">
        <v>374.09225090667189</v>
      </c>
      <c r="G2215" t="s">
        <v>134</v>
      </c>
      <c r="H2215" s="5">
        <v>13841.413283546861</v>
      </c>
      <c r="I2215" s="5">
        <v>5224.5367032145277</v>
      </c>
      <c r="J2215" s="5">
        <v>0</v>
      </c>
      <c r="K2215" s="5">
        <v>692.07066417734302</v>
      </c>
      <c r="L2215" s="5">
        <v>93.429620049023114</v>
      </c>
      <c r="M2215" s="5">
        <v>2076.2119925320289</v>
      </c>
      <c r="N2215" s="5">
        <v>78.241516529500004</v>
      </c>
      <c r="O2215" s="5">
        <v>0</v>
      </c>
      <c r="P2215" s="5">
        <v>5.9903661092898437</v>
      </c>
      <c r="Q2215" s="5">
        <v>47.664919123404161</v>
      </c>
      <c r="R2215" s="5">
        <v>0</v>
      </c>
      <c r="S2215" s="5">
        <v>0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f t="shared" si="160"/>
        <v>2209.0154072478699</v>
      </c>
      <c r="Z2215" s="5">
        <v>0.90661295364677719</v>
      </c>
      <c r="AA2215" s="5">
        <v>0</v>
      </c>
      <c r="AB2215" s="5">
        <f>VLOOKUP($E2215,Parametros!$B$3:$F$14,2,FALSE)</f>
        <v>12</v>
      </c>
      <c r="AC2215" s="5" t="str">
        <f>VLOOKUP($E2215,Parametros!$B$3:$F$14,4,FALSE)</f>
        <v>202212</v>
      </c>
      <c r="AD2215" s="5" t="str">
        <f>VLOOKUP($E2215,Parametros!$B$3:$F$14,5,FALSE)</f>
        <v>2022-12-01</v>
      </c>
      <c r="AE2215" s="5">
        <v>0</v>
      </c>
      <c r="AF2215" t="s">
        <v>438</v>
      </c>
      <c r="AG2215" t="s">
        <v>439</v>
      </c>
      <c r="AH2215" s="40">
        <f t="shared" si="161"/>
        <v>5622.3608888580975</v>
      </c>
      <c r="AJ2215" t="str">
        <f t="shared" si="162"/>
        <v>INSERT INTO TABLA_PRESUPUESTO VALUES ('VSR','80130-C','14005110-20',2022,'Diciembre',374.092251,'USD',13841.413284,5224.536703,0,692.070664,93.42962,2076.211993,78.241517,0,5.990366,47.664919,0,0,0,0,0,0,0,2209.015407,0.906613,0,12,'202212','2022-12-01');</v>
      </c>
    </row>
    <row r="2216" spans="1:36" x14ac:dyDescent="0.2">
      <c r="A2216" s="7" t="s">
        <v>117</v>
      </c>
      <c r="B2216" t="s">
        <v>75</v>
      </c>
      <c r="C2216" t="s">
        <v>302</v>
      </c>
      <c r="D2216">
        <v>2022</v>
      </c>
      <c r="E2216" t="s">
        <v>56</v>
      </c>
      <c r="F2216" s="5">
        <v>84.117199939912879</v>
      </c>
      <c r="G2216" t="s">
        <v>134</v>
      </c>
      <c r="H2216" s="5">
        <v>5888.2039957939014</v>
      </c>
      <c r="I2216" s="5">
        <v>2236.7511654632053</v>
      </c>
      <c r="J2216" s="5">
        <v>0</v>
      </c>
      <c r="K2216" s="5">
        <v>294.41019978969507</v>
      </c>
      <c r="L2216" s="5">
        <v>21.008288760128405</v>
      </c>
      <c r="M2216" s="5">
        <v>883.23059936908521</v>
      </c>
      <c r="N2216" s="5">
        <v>17.593139856713805</v>
      </c>
      <c r="O2216" s="5">
        <v>0</v>
      </c>
      <c r="P2216" s="5">
        <v>1.3469747702796506</v>
      </c>
      <c r="Q2216" s="5">
        <v>20.276886578861131</v>
      </c>
      <c r="R2216" s="5">
        <v>0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f t="shared" si="160"/>
        <v>922.65145869524349</v>
      </c>
      <c r="Z2216" s="5">
        <v>0.20385812030371783</v>
      </c>
      <c r="AA2216" s="5">
        <v>0</v>
      </c>
      <c r="AB2216" s="5">
        <f>VLOOKUP($E2216,Parametros!$B$3:$F$14,2,FALSE)</f>
        <v>12</v>
      </c>
      <c r="AC2216" s="5" t="str">
        <f>VLOOKUP($E2216,Parametros!$B$3:$F$14,4,FALSE)</f>
        <v>202212</v>
      </c>
      <c r="AD2216" s="5" t="str">
        <f>VLOOKUP($E2216,Parametros!$B$3:$F$14,5,FALSE)</f>
        <v>2022-12-01</v>
      </c>
      <c r="AE2216" s="5">
        <v>0</v>
      </c>
      <c r="AF2216" t="s">
        <v>438</v>
      </c>
      <c r="AG2216" t="s">
        <v>439</v>
      </c>
      <c r="AH2216" s="40">
        <f t="shared" si="161"/>
        <v>2413.3828830856291</v>
      </c>
      <c r="AJ2216" t="str">
        <f t="shared" si="162"/>
        <v>INSERT INTO TABLA_PRESUPUESTO VALUES ('VSR','80130-C','14005121-17',2022,'Diciembre',84.1172,'USD',5888.203996,2236.751165,0,294.4102,21.008289,883.230599,17.59314,0,1.346975,20.276887,0,0,0,0,0,0,0,922.651459,0.203858,0,12,'202212','2022-12-01');</v>
      </c>
    </row>
    <row r="2217" spans="1:36" x14ac:dyDescent="0.2">
      <c r="A2217" s="7" t="s">
        <v>117</v>
      </c>
      <c r="B2217" t="s">
        <v>75</v>
      </c>
      <c r="C2217" t="s">
        <v>303</v>
      </c>
      <c r="D2217">
        <v>2022</v>
      </c>
      <c r="E2217" t="s">
        <v>56</v>
      </c>
      <c r="F2217" s="5">
        <v>68.652756496920532</v>
      </c>
      <c r="G2217" t="s">
        <v>134</v>
      </c>
      <c r="H2217" s="5">
        <v>4805.6929547844375</v>
      </c>
      <c r="I2217" s="5">
        <v>2489.2513293556367</v>
      </c>
      <c r="J2217" s="5">
        <v>0</v>
      </c>
      <c r="K2217" s="5">
        <v>240.28464773922187</v>
      </c>
      <c r="L2217" s="5">
        <v>17.146040687235715</v>
      </c>
      <c r="M2217" s="5">
        <v>720.85394321766557</v>
      </c>
      <c r="N2217" s="5">
        <v>14.358746456872268</v>
      </c>
      <c r="O2217" s="5">
        <v>0</v>
      </c>
      <c r="P2217" s="5">
        <v>1.0993415256042829</v>
      </c>
      <c r="Q2217" s="5">
        <v>16.549102416730673</v>
      </c>
      <c r="R2217" s="5">
        <v>0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f t="shared" si="160"/>
        <v>753.02751364263588</v>
      </c>
      <c r="Z2217" s="5">
        <v>0.16638002576320146</v>
      </c>
      <c r="AA2217" s="5">
        <v>0</v>
      </c>
      <c r="AB2217" s="5">
        <f>VLOOKUP($E2217,Parametros!$B$3:$F$14,2,FALSE)</f>
        <v>12</v>
      </c>
      <c r="AC2217" s="5" t="str">
        <f>VLOOKUP($E2217,Parametros!$B$3:$F$14,4,FALSE)</f>
        <v>202212</v>
      </c>
      <c r="AD2217" s="5" t="str">
        <f>VLOOKUP($E2217,Parametros!$B$3:$F$14,5,FALSE)</f>
        <v>2022-12-01</v>
      </c>
      <c r="AE2217" s="5">
        <v>0</v>
      </c>
      <c r="AF2217" t="s">
        <v>438</v>
      </c>
      <c r="AG2217" t="s">
        <v>439</v>
      </c>
      <c r="AH2217" s="40">
        <f t="shared" si="161"/>
        <v>1305.9834233597073</v>
      </c>
      <c r="AJ2217" t="str">
        <f t="shared" si="162"/>
        <v>INSERT INTO TABLA_PRESUPUESTO VALUES ('VSR','80130-C','14005119-18',2022,'Diciembre',68.652756,'USD',4805.692955,2489.251329,0,240.284648,17.146041,720.853943,14.358746,0,1.099342,16.549102,0,0,0,0,0,0,0,753.027514,0.16638,0,12,'202212','2022-12-01');</v>
      </c>
    </row>
    <row r="2218" spans="1:36" x14ac:dyDescent="0.2">
      <c r="A2218" s="7" t="s">
        <v>117</v>
      </c>
      <c r="B2218" t="s">
        <v>75</v>
      </c>
      <c r="C2218" t="s">
        <v>304</v>
      </c>
      <c r="D2218">
        <v>2022</v>
      </c>
      <c r="E2218" t="s">
        <v>56</v>
      </c>
      <c r="F2218" s="5">
        <v>91.849421661409039</v>
      </c>
      <c r="G2218" t="s">
        <v>134</v>
      </c>
      <c r="H2218" s="5">
        <v>6429.4595162986325</v>
      </c>
      <c r="I2218" s="5">
        <v>2921.6842935991926</v>
      </c>
      <c r="J2218" s="5">
        <v>0</v>
      </c>
      <c r="K2218" s="5">
        <v>321.47297581493166</v>
      </c>
      <c r="L2218" s="5">
        <v>22.939412796574747</v>
      </c>
      <c r="M2218" s="5">
        <v>964.41892744479492</v>
      </c>
      <c r="N2218" s="5">
        <v>19.210336556634573</v>
      </c>
      <c r="O2218" s="5">
        <v>0</v>
      </c>
      <c r="P2218" s="5">
        <v>1.4707913926173344</v>
      </c>
      <c r="Q2218" s="5">
        <v>22.140778659926358</v>
      </c>
      <c r="R2218" s="5">
        <v>0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f t="shared" si="160"/>
        <v>1007.4634312215472</v>
      </c>
      <c r="Z2218" s="5">
        <v>0.22259716757397602</v>
      </c>
      <c r="AA2218" s="5">
        <v>0</v>
      </c>
      <c r="AB2218" s="5">
        <f>VLOOKUP($E2218,Parametros!$B$3:$F$14,2,FALSE)</f>
        <v>12</v>
      </c>
      <c r="AC2218" s="5" t="str">
        <f>VLOOKUP($E2218,Parametros!$B$3:$F$14,4,FALSE)</f>
        <v>202212</v>
      </c>
      <c r="AD2218" s="5" t="str">
        <f>VLOOKUP($E2218,Parametros!$B$3:$F$14,5,FALSE)</f>
        <v>2022-12-01</v>
      </c>
      <c r="AE2218" s="5">
        <v>0</v>
      </c>
      <c r="AF2218" t="s">
        <v>438</v>
      </c>
      <c r="AG2218" t="s">
        <v>439</v>
      </c>
      <c r="AH2218" s="40">
        <f t="shared" si="161"/>
        <v>2155.899402866386</v>
      </c>
      <c r="AJ2218" t="str">
        <f t="shared" si="162"/>
        <v>INSERT INTO TABLA_PRESUPUESTO VALUES ('VSR','80130-C','14005117-18',2022,'Diciembre',91.849422,'USD',6429.459516,2921.684294,0,321.472976,22.939413,964.418927,19.210337,0,1.470791,22.140779,0,0,0,0,0,0,0,1007.463431,0.222597,0,12,'202212','2022-12-01');</v>
      </c>
    </row>
    <row r="2219" spans="1:36" x14ac:dyDescent="0.2">
      <c r="A2219" s="7" t="s">
        <v>117</v>
      </c>
      <c r="B2219" t="s">
        <v>75</v>
      </c>
      <c r="C2219" t="s">
        <v>305</v>
      </c>
      <c r="D2219">
        <v>2022</v>
      </c>
      <c r="E2219" t="s">
        <v>56</v>
      </c>
      <c r="F2219" s="5">
        <v>27.414240648940961</v>
      </c>
      <c r="G2219" t="s">
        <v>134</v>
      </c>
      <c r="H2219" s="5">
        <v>1918.9968454258674</v>
      </c>
      <c r="I2219" s="5">
        <v>681.14582895230501</v>
      </c>
      <c r="J2219" s="5">
        <v>0</v>
      </c>
      <c r="K2219" s="5">
        <v>95.949842271293363</v>
      </c>
      <c r="L2219" s="5">
        <v>6.8467124928552172</v>
      </c>
      <c r="M2219" s="5">
        <v>287.84952681388006</v>
      </c>
      <c r="N2219" s="5">
        <v>5.7336973906281736</v>
      </c>
      <c r="O2219" s="5">
        <v>0</v>
      </c>
      <c r="P2219" s="5">
        <v>0.43898620646996966</v>
      </c>
      <c r="Q2219" s="5">
        <v>6.6083446510494488</v>
      </c>
      <c r="R2219" s="5">
        <v>0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f t="shared" si="160"/>
        <v>300.69699350234941</v>
      </c>
      <c r="Z2219" s="5">
        <v>6.6438440321824471E-2</v>
      </c>
      <c r="AA2219" s="5">
        <v>0</v>
      </c>
      <c r="AB2219" s="5">
        <f>VLOOKUP($E2219,Parametros!$B$3:$F$14,2,FALSE)</f>
        <v>12</v>
      </c>
      <c r="AC2219" s="5" t="str">
        <f>VLOOKUP($E2219,Parametros!$B$3:$F$14,4,FALSE)</f>
        <v>202212</v>
      </c>
      <c r="AD2219" s="5" t="str">
        <f>VLOOKUP($E2219,Parametros!$B$3:$F$14,5,FALSE)</f>
        <v>2022-12-01</v>
      </c>
      <c r="AE2219" s="5">
        <v>0</v>
      </c>
      <c r="AF2219" t="s">
        <v>438</v>
      </c>
      <c r="AG2219" t="s">
        <v>439</v>
      </c>
      <c r="AH2219" s="40">
        <f t="shared" si="161"/>
        <v>834.35746820706447</v>
      </c>
      <c r="AJ2219" t="str">
        <f t="shared" si="162"/>
        <v>INSERT INTO TABLA_PRESUPUESTO VALUES ('VSR','80130-C','14005118-18',2022,'Diciembre',27.414241,'USD',1918.996845,681.145829,0,95.949842,6.846712,287.849527,5.733697,0,0.438986,6.608345,0,0,0,0,0,0,0,300.696994,0.066438,0,12,'202212','2022-12-01');</v>
      </c>
    </row>
    <row r="2220" spans="1:36" x14ac:dyDescent="0.2">
      <c r="A2220" s="7" t="s">
        <v>117</v>
      </c>
      <c r="B2220" t="s">
        <v>75</v>
      </c>
      <c r="C2220" t="s">
        <v>306</v>
      </c>
      <c r="D2220">
        <v>2022</v>
      </c>
      <c r="E2220" t="s">
        <v>56</v>
      </c>
      <c r="F2220" s="5">
        <v>32.451900255370283</v>
      </c>
      <c r="G2220" t="s">
        <v>134</v>
      </c>
      <c r="H2220" s="5">
        <v>2271.6330178759199</v>
      </c>
      <c r="I2220" s="5">
        <v>1324.1111558723626</v>
      </c>
      <c r="J2220" s="5">
        <v>0</v>
      </c>
      <c r="K2220" s="5">
        <v>113.581650893796</v>
      </c>
      <c r="L2220" s="5">
        <v>8.1048690620551067</v>
      </c>
      <c r="M2220" s="5">
        <v>340.74495268138799</v>
      </c>
      <c r="N2220" s="5">
        <v>6.7873255436068574</v>
      </c>
      <c r="O2220" s="5">
        <v>0</v>
      </c>
      <c r="P2220" s="5">
        <v>0.51965461193240003</v>
      </c>
      <c r="Q2220" s="5">
        <v>7.8226985826525528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f t="shared" si="160"/>
        <v>355.9532786331232</v>
      </c>
      <c r="Z2220" s="5">
        <v>7.8647213543356312E-2</v>
      </c>
      <c r="AA2220" s="5">
        <v>0</v>
      </c>
      <c r="AB2220" s="5">
        <f>VLOOKUP($E2220,Parametros!$B$3:$F$14,2,FALSE)</f>
        <v>12</v>
      </c>
      <c r="AC2220" s="5" t="str">
        <f>VLOOKUP($E2220,Parametros!$B$3:$F$14,4,FALSE)</f>
        <v>202212</v>
      </c>
      <c r="AD2220" s="5" t="str">
        <f>VLOOKUP($E2220,Parametros!$B$3:$F$14,5,FALSE)</f>
        <v>2022-12-01</v>
      </c>
      <c r="AE2220" s="5">
        <v>0</v>
      </c>
      <c r="AF2220" t="s">
        <v>438</v>
      </c>
      <c r="AG2220" t="s">
        <v>439</v>
      </c>
      <c r="AH2220" s="40">
        <f t="shared" si="161"/>
        <v>469.88206341458329</v>
      </c>
      <c r="AJ2220" t="str">
        <f t="shared" si="162"/>
        <v>INSERT INTO TABLA_PRESUPUESTO VALUES ('VSR','80130-C','14005120-17',2022,'Diciembre',32.4519,'USD',2271.633018,1324.111156,0,113.581651,8.104869,340.744953,6.787326,0,0.519655,7.822699,0,0,0,0,0,0,0,355.953279,0.078647,0,12,'202212','2022-12-01');</v>
      </c>
    </row>
    <row r="2221" spans="1:36" x14ac:dyDescent="0.2">
      <c r="A2221" s="7" t="s">
        <v>117</v>
      </c>
      <c r="B2221" t="s">
        <v>66</v>
      </c>
      <c r="C2221" t="s">
        <v>310</v>
      </c>
      <c r="D2221">
        <v>2022</v>
      </c>
      <c r="E2221" t="s">
        <v>56</v>
      </c>
      <c r="F2221" s="5">
        <v>40</v>
      </c>
      <c r="G2221" t="s">
        <v>134</v>
      </c>
      <c r="H2221" s="5">
        <v>1040</v>
      </c>
      <c r="I2221" s="5">
        <v>668.50951195842435</v>
      </c>
      <c r="J2221" s="5">
        <v>0</v>
      </c>
      <c r="K2221" s="5">
        <v>0</v>
      </c>
      <c r="L2221" s="5">
        <v>0</v>
      </c>
      <c r="M2221" s="5">
        <v>0</v>
      </c>
      <c r="N2221" s="5">
        <v>30.454545454545453</v>
      </c>
      <c r="O2221" s="5">
        <v>43.939393939393938</v>
      </c>
      <c r="P2221" s="5">
        <v>1.9797979797979794</v>
      </c>
      <c r="Q2221" s="5">
        <v>3.581391211493226</v>
      </c>
      <c r="R2221" s="5">
        <v>0</v>
      </c>
      <c r="S2221" s="5">
        <v>0</v>
      </c>
      <c r="T2221" s="5"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f t="shared" ref="Y2221:Y2241" si="163">+M2221+N2221+O2221+P2221+T2221+U2221+V2221+Z2221+AA2221+S2221+X2221+Q2221+R2221</f>
        <v>80.052068626244491</v>
      </c>
      <c r="Z2221" s="5">
        <v>9.69400410138897E-2</v>
      </c>
      <c r="AA2221" s="5">
        <v>0</v>
      </c>
      <c r="AB2221" s="5">
        <f>VLOOKUP($E2221,Parametros!$B$3:$F$14,2,FALSE)</f>
        <v>12</v>
      </c>
      <c r="AC2221" s="5" t="str">
        <f>VLOOKUP($E2221,Parametros!$B$3:$F$14,4,FALSE)</f>
        <v>202212</v>
      </c>
      <c r="AD2221" s="5" t="str">
        <f>VLOOKUP($E2221,Parametros!$B$3:$F$14,5,FALSE)</f>
        <v>2022-12-01</v>
      </c>
      <c r="AE2221" s="5">
        <v>0</v>
      </c>
      <c r="AF2221" t="s">
        <v>438</v>
      </c>
      <c r="AG2221" t="s">
        <v>441</v>
      </c>
      <c r="AH2221" s="40">
        <f t="shared" ref="AH2221:AH2241" si="164">+H2221-SUM(I2221:X2221)-SUM(Z2221:AA2221)</f>
        <v>291.43841941533094</v>
      </c>
      <c r="AJ2221" t="str">
        <f t="shared" si="162"/>
        <v>INSERT INTO TABLA_PRESUPUESTO VALUES ('VSR','80036-C','14003957-16',2022,'Diciembre',40,'USD',1040,668.509512,0,0,0,0,30.454545,43.939394,1.979798,3.581391,0,0,0,0,0,0,0,80.052069,0.09694,0,12,'202212','2022-12-01');</v>
      </c>
    </row>
    <row r="2222" spans="1:36" x14ac:dyDescent="0.2">
      <c r="A2222" s="7" t="s">
        <v>117</v>
      </c>
      <c r="B2222" t="s">
        <v>66</v>
      </c>
      <c r="C2222" t="s">
        <v>311</v>
      </c>
      <c r="D2222">
        <v>2022</v>
      </c>
      <c r="E2222" t="s">
        <v>56</v>
      </c>
      <c r="F2222" s="5">
        <v>40</v>
      </c>
      <c r="G2222" t="s">
        <v>134</v>
      </c>
      <c r="H2222" s="5">
        <v>1040</v>
      </c>
      <c r="I2222" s="5">
        <v>767.56418193081902</v>
      </c>
      <c r="J2222" s="5">
        <v>0</v>
      </c>
      <c r="K2222" s="5">
        <v>0</v>
      </c>
      <c r="L2222" s="5">
        <v>0</v>
      </c>
      <c r="M2222" s="5">
        <v>0</v>
      </c>
      <c r="N2222" s="5">
        <v>30.454545454545453</v>
      </c>
      <c r="O2222" s="5">
        <v>43.939393939393938</v>
      </c>
      <c r="P2222" s="5">
        <v>1.9797979797979794</v>
      </c>
      <c r="Q2222" s="5">
        <v>3.581391211493226</v>
      </c>
      <c r="R2222" s="5">
        <v>0</v>
      </c>
      <c r="S2222" s="5">
        <v>0</v>
      </c>
      <c r="T2222" s="5"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f t="shared" si="163"/>
        <v>80.052068626244491</v>
      </c>
      <c r="Z2222" s="5">
        <v>9.69400410138897E-2</v>
      </c>
      <c r="AA2222" s="5">
        <v>0</v>
      </c>
      <c r="AB2222" s="5">
        <f>VLOOKUP($E2222,Parametros!$B$3:$F$14,2,FALSE)</f>
        <v>12</v>
      </c>
      <c r="AC2222" s="5" t="str">
        <f>VLOOKUP($E2222,Parametros!$B$3:$F$14,4,FALSE)</f>
        <v>202212</v>
      </c>
      <c r="AD2222" s="5" t="str">
        <f>VLOOKUP($E2222,Parametros!$B$3:$F$14,5,FALSE)</f>
        <v>2022-12-01</v>
      </c>
      <c r="AE2222" s="5">
        <v>0</v>
      </c>
      <c r="AF2222" t="s">
        <v>438</v>
      </c>
      <c r="AG2222" t="s">
        <v>441</v>
      </c>
      <c r="AH2222" s="40">
        <f t="shared" si="164"/>
        <v>192.38374944293642</v>
      </c>
      <c r="AJ2222" t="str">
        <f t="shared" si="162"/>
        <v>INSERT INTO TABLA_PRESUPUESTO VALUES ('VSR','80036-C','14003956-16',2022,'Diciembre',40,'USD',1040,767.564182,0,0,0,0,30.454545,43.939394,1.979798,3.581391,0,0,0,0,0,0,0,80.052069,0.09694,0,12,'202212','2022-12-01');</v>
      </c>
    </row>
    <row r="2223" spans="1:36" x14ac:dyDescent="0.2">
      <c r="A2223" s="7" t="s">
        <v>117</v>
      </c>
      <c r="B2223" t="s">
        <v>89</v>
      </c>
      <c r="C2223" t="s">
        <v>320</v>
      </c>
      <c r="D2223">
        <v>2022</v>
      </c>
      <c r="E2223" t="s">
        <v>56</v>
      </c>
      <c r="F2223" s="5">
        <v>40</v>
      </c>
      <c r="G2223" t="s">
        <v>134</v>
      </c>
      <c r="H2223" s="5">
        <v>2000</v>
      </c>
      <c r="I2223" s="5">
        <v>750.56928656255468</v>
      </c>
      <c r="J2223" s="5">
        <v>200</v>
      </c>
      <c r="K2223" s="5">
        <v>0</v>
      </c>
      <c r="L2223" s="5">
        <v>9.9900085952148547</v>
      </c>
      <c r="M2223" s="5">
        <v>0</v>
      </c>
      <c r="N2223" s="5">
        <v>23.264862585704698</v>
      </c>
      <c r="O2223" s="5">
        <v>23.688444921894988</v>
      </c>
      <c r="P2223" s="5">
        <v>1.5191608031710158</v>
      </c>
      <c r="Q2223" s="5">
        <v>6.8872907913331272</v>
      </c>
      <c r="R2223" s="5">
        <v>0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f t="shared" si="163"/>
        <v>55.456699143117724</v>
      </c>
      <c r="Z2223" s="5">
        <v>9.69400410138897E-2</v>
      </c>
      <c r="AA2223" s="5">
        <v>0</v>
      </c>
      <c r="AB2223" s="5">
        <f>VLOOKUP($E2223,Parametros!$B$3:$F$14,2,FALSE)</f>
        <v>12</v>
      </c>
      <c r="AC2223" s="5" t="str">
        <f>VLOOKUP($E2223,Parametros!$B$3:$F$14,4,FALSE)</f>
        <v>202212</v>
      </c>
      <c r="AD2223" s="5" t="str">
        <f>VLOOKUP($E2223,Parametros!$B$3:$F$14,5,FALSE)</f>
        <v>2022-12-01</v>
      </c>
      <c r="AE2223" s="5">
        <v>0</v>
      </c>
      <c r="AF2223" t="s">
        <v>438</v>
      </c>
      <c r="AG2223" t="s">
        <v>444</v>
      </c>
      <c r="AH2223" s="40">
        <f t="shared" si="164"/>
        <v>983.9840056991128</v>
      </c>
      <c r="AJ2223" t="str">
        <f t="shared" si="162"/>
        <v>INSERT INTO TABLA_PRESUPUESTO VALUES ('VSR','80179-C','14005058-19',2022,'Diciembre',40,'USD',2000,750.569287,200,0,9.990009,0,23.264863,23.688445,1.519161,6.887291,0,0,0,0,0,0,0,55.456699,0.09694,0,12,'202212','2022-12-01');</v>
      </c>
    </row>
    <row r="2224" spans="1:36" x14ac:dyDescent="0.2">
      <c r="A2224" s="7" t="s">
        <v>117</v>
      </c>
      <c r="B2224" t="s">
        <v>89</v>
      </c>
      <c r="C2224" t="s">
        <v>321</v>
      </c>
      <c r="D2224">
        <v>2022</v>
      </c>
      <c r="E2224" t="s">
        <v>56</v>
      </c>
      <c r="F2224" s="5">
        <v>80</v>
      </c>
      <c r="G2224" t="s">
        <v>134</v>
      </c>
      <c r="H2224" s="5">
        <v>2880</v>
      </c>
      <c r="I2224" s="5">
        <v>876.83078274464629</v>
      </c>
      <c r="J2224" s="5">
        <v>320</v>
      </c>
      <c r="K2224" s="5">
        <v>0</v>
      </c>
      <c r="L2224" s="5">
        <v>19.980017190429709</v>
      </c>
      <c r="M2224" s="5">
        <v>0</v>
      </c>
      <c r="N2224" s="5">
        <v>46.529725171409396</v>
      </c>
      <c r="O2224" s="5">
        <v>47.376889843789975</v>
      </c>
      <c r="P2224" s="5">
        <v>3.0383216063420315</v>
      </c>
      <c r="Q2224" s="5">
        <v>9.9176987395197038</v>
      </c>
      <c r="R2224" s="5">
        <v>0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  <c r="X2224" s="5">
        <v>0</v>
      </c>
      <c r="Y2224" s="5">
        <f t="shared" si="163"/>
        <v>107.0565154430889</v>
      </c>
      <c r="Z2224" s="5">
        <v>0.1938800820277794</v>
      </c>
      <c r="AA2224" s="5">
        <v>0</v>
      </c>
      <c r="AB2224" s="5">
        <f>VLOOKUP($E2224,Parametros!$B$3:$F$14,2,FALSE)</f>
        <v>12</v>
      </c>
      <c r="AC2224" s="5" t="str">
        <f>VLOOKUP($E2224,Parametros!$B$3:$F$14,4,FALSE)</f>
        <v>202212</v>
      </c>
      <c r="AD2224" s="5" t="str">
        <f>VLOOKUP($E2224,Parametros!$B$3:$F$14,5,FALSE)</f>
        <v>2022-12-01</v>
      </c>
      <c r="AE2224" s="5">
        <v>0</v>
      </c>
      <c r="AF2224" t="s">
        <v>438</v>
      </c>
      <c r="AG2224" t="s">
        <v>444</v>
      </c>
      <c r="AH2224" s="40">
        <f t="shared" si="164"/>
        <v>1556.1326846218353</v>
      </c>
      <c r="AJ2224" t="str">
        <f t="shared" si="162"/>
        <v>INSERT INTO TABLA_PRESUPUESTO VALUES ('VSR','80179-C','14005062-21',2022,'Diciembre',80,'USD',2880,876.830783,320,0,19.980017,0,46.529725,47.37689,3.038322,9.917699,0,0,0,0,0,0,0,107.056515,0.19388,0,12,'202212','2022-12-01');</v>
      </c>
    </row>
    <row r="2225" spans="1:36" x14ac:dyDescent="0.2">
      <c r="A2225" s="7" t="s">
        <v>117</v>
      </c>
      <c r="B2225" t="s">
        <v>89</v>
      </c>
      <c r="C2225" t="s">
        <v>322</v>
      </c>
      <c r="D2225">
        <v>2022</v>
      </c>
      <c r="E2225" t="s">
        <v>56</v>
      </c>
      <c r="F2225" s="5">
        <v>40</v>
      </c>
      <c r="G2225" t="s">
        <v>134</v>
      </c>
      <c r="H2225" s="5">
        <v>1600</v>
      </c>
      <c r="I2225" s="5">
        <v>711.83057769791412</v>
      </c>
      <c r="J2225" s="5">
        <v>160</v>
      </c>
      <c r="K2225" s="5">
        <v>0</v>
      </c>
      <c r="L2225" s="5">
        <v>9.9900085952148547</v>
      </c>
      <c r="M2225" s="5">
        <v>0</v>
      </c>
      <c r="N2225" s="5">
        <v>23.264862585704698</v>
      </c>
      <c r="O2225" s="5">
        <v>23.688444921894988</v>
      </c>
      <c r="P2225" s="5">
        <v>1.5191608031710158</v>
      </c>
      <c r="Q2225" s="5">
        <v>5.5098326330665017</v>
      </c>
      <c r="R2225" s="5">
        <v>0</v>
      </c>
      <c r="S2225" s="5">
        <v>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f t="shared" si="163"/>
        <v>54.079240984851097</v>
      </c>
      <c r="Z2225" s="5">
        <v>9.69400410138897E-2</v>
      </c>
      <c r="AA2225" s="5">
        <v>0</v>
      </c>
      <c r="AB2225" s="5">
        <f>VLOOKUP($E2225,Parametros!$B$3:$F$14,2,FALSE)</f>
        <v>12</v>
      </c>
      <c r="AC2225" s="5" t="str">
        <f>VLOOKUP($E2225,Parametros!$B$3:$F$14,4,FALSE)</f>
        <v>202212</v>
      </c>
      <c r="AD2225" s="5" t="str">
        <f>VLOOKUP($E2225,Parametros!$B$3:$F$14,5,FALSE)</f>
        <v>2022-12-01</v>
      </c>
      <c r="AE2225" s="5">
        <v>0</v>
      </c>
      <c r="AF2225" t="s">
        <v>438</v>
      </c>
      <c r="AG2225" t="s">
        <v>444</v>
      </c>
      <c r="AH2225" s="40">
        <f t="shared" si="164"/>
        <v>664.10017272202003</v>
      </c>
      <c r="AJ2225" t="str">
        <f t="shared" si="162"/>
        <v>INSERT INTO TABLA_PRESUPUESTO VALUES ('VSR','80179-C','14005060-21',2022,'Diciembre',40,'USD',1600,711.830578,160,0,9.990009,0,23.264863,23.688445,1.519161,5.509833,0,0,0,0,0,0,0,54.079241,0.09694,0,12,'202212','2022-12-01');</v>
      </c>
    </row>
    <row r="2226" spans="1:36" x14ac:dyDescent="0.2">
      <c r="A2226" s="7" t="s">
        <v>117</v>
      </c>
      <c r="B2226" t="s">
        <v>89</v>
      </c>
      <c r="C2226" t="s">
        <v>323</v>
      </c>
      <c r="D2226">
        <v>2022</v>
      </c>
      <c r="E2226" t="s">
        <v>56</v>
      </c>
      <c r="F2226" s="5">
        <v>40</v>
      </c>
      <c r="G2226" t="s">
        <v>134</v>
      </c>
      <c r="H2226" s="5">
        <v>1600</v>
      </c>
      <c r="I2226" s="5">
        <v>934.76875404725706</v>
      </c>
      <c r="J2226" s="5">
        <v>160</v>
      </c>
      <c r="K2226" s="5">
        <v>0</v>
      </c>
      <c r="L2226" s="5">
        <v>9.9900085952148547</v>
      </c>
      <c r="M2226" s="5">
        <v>0</v>
      </c>
      <c r="N2226" s="5">
        <v>23.264862585704698</v>
      </c>
      <c r="O2226" s="5">
        <v>23.688444921894988</v>
      </c>
      <c r="P2226" s="5">
        <v>1.5191608031710158</v>
      </c>
      <c r="Q2226" s="5">
        <v>5.5098326330665017</v>
      </c>
      <c r="R2226" s="5">
        <v>0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f t="shared" si="163"/>
        <v>54.079240984851097</v>
      </c>
      <c r="Z2226" s="5">
        <v>9.69400410138897E-2</v>
      </c>
      <c r="AA2226" s="5">
        <v>0</v>
      </c>
      <c r="AB2226" s="5">
        <f>VLOOKUP($E2226,Parametros!$B$3:$F$14,2,FALSE)</f>
        <v>12</v>
      </c>
      <c r="AC2226" s="5" t="str">
        <f>VLOOKUP($E2226,Parametros!$B$3:$F$14,4,FALSE)</f>
        <v>202212</v>
      </c>
      <c r="AD2226" s="5" t="str">
        <f>VLOOKUP($E2226,Parametros!$B$3:$F$14,5,FALSE)</f>
        <v>2022-12-01</v>
      </c>
      <c r="AE2226" s="5">
        <v>0</v>
      </c>
      <c r="AF2226" t="s">
        <v>438</v>
      </c>
      <c r="AG2226" t="s">
        <v>444</v>
      </c>
      <c r="AH2226" s="40">
        <f t="shared" si="164"/>
        <v>441.16199637267675</v>
      </c>
      <c r="AJ2226" t="str">
        <f t="shared" si="162"/>
        <v>INSERT INTO TABLA_PRESUPUESTO VALUES ('VSR','80179-C','14005061-21',2022,'Diciembre',40,'USD',1600,934.768754,160,0,9.990009,0,23.264863,23.688445,1.519161,5.509833,0,0,0,0,0,0,0,54.079241,0.09694,0,12,'202212','2022-12-01');</v>
      </c>
    </row>
    <row r="2227" spans="1:36" x14ac:dyDescent="0.2">
      <c r="A2227" s="7" t="s">
        <v>117</v>
      </c>
      <c r="B2227" t="s">
        <v>89</v>
      </c>
      <c r="C2227" t="s">
        <v>125</v>
      </c>
      <c r="D2227">
        <v>2022</v>
      </c>
      <c r="E2227" t="s">
        <v>56</v>
      </c>
      <c r="F2227" s="5">
        <v>80</v>
      </c>
      <c r="G2227" t="s">
        <v>134</v>
      </c>
      <c r="H2227" s="5">
        <v>2880</v>
      </c>
      <c r="I2227" s="5">
        <v>1219.7337006534467</v>
      </c>
      <c r="J2227" s="5">
        <v>320</v>
      </c>
      <c r="K2227" s="5">
        <v>0</v>
      </c>
      <c r="L2227" s="5">
        <v>19.980017190429709</v>
      </c>
      <c r="M2227" s="5">
        <v>0</v>
      </c>
      <c r="N2227" s="5">
        <v>46.529725171409396</v>
      </c>
      <c r="O2227" s="5">
        <v>47.376889843789975</v>
      </c>
      <c r="P2227" s="5">
        <v>3.0383216063420315</v>
      </c>
      <c r="Q2227" s="5">
        <v>9.9176987395197038</v>
      </c>
      <c r="R2227" s="5">
        <v>0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f t="shared" si="163"/>
        <v>107.0565154430889</v>
      </c>
      <c r="Z2227" s="5">
        <v>0.1938800820277794</v>
      </c>
      <c r="AA2227" s="5">
        <v>0</v>
      </c>
      <c r="AB2227" s="5">
        <f>VLOOKUP($E2227,Parametros!$B$3:$F$14,2,FALSE)</f>
        <v>12</v>
      </c>
      <c r="AC2227" s="5" t="str">
        <f>VLOOKUP($E2227,Parametros!$B$3:$F$14,4,FALSE)</f>
        <v>202212</v>
      </c>
      <c r="AD2227" s="5" t="str">
        <f>VLOOKUP($E2227,Parametros!$B$3:$F$14,5,FALSE)</f>
        <v>2022-12-01</v>
      </c>
      <c r="AE2227" s="5">
        <v>0</v>
      </c>
      <c r="AF2227" t="s">
        <v>438</v>
      </c>
      <c r="AG2227" t="s">
        <v>444</v>
      </c>
      <c r="AH2227" s="40">
        <f t="shared" si="164"/>
        <v>1213.2297667130349</v>
      </c>
      <c r="AJ2227" t="str">
        <f t="shared" si="162"/>
        <v>INSERT INTO TABLA_PRESUPUESTO VALUES ('VSR','80179-C','14005052-21',2022,'Diciembre',80,'USD',2880,1219.733701,320,0,19.980017,0,46.529725,47.37689,3.038322,9.917699,0,0,0,0,0,0,0,107.056515,0.19388,0,12,'202212','2022-12-01');</v>
      </c>
    </row>
    <row r="2228" spans="1:36" x14ac:dyDescent="0.2">
      <c r="A2228" s="7" t="s">
        <v>117</v>
      </c>
      <c r="B2228" t="s">
        <v>89</v>
      </c>
      <c r="C2228" t="s">
        <v>325</v>
      </c>
      <c r="D2228">
        <v>2022</v>
      </c>
      <c r="E2228" t="s">
        <v>56</v>
      </c>
      <c r="F2228" s="5">
        <v>30</v>
      </c>
      <c r="G2228" t="s">
        <v>134</v>
      </c>
      <c r="H2228" s="5">
        <v>1200</v>
      </c>
      <c r="I2228" s="5">
        <v>758.39486040467386</v>
      </c>
      <c r="J2228" s="5">
        <v>120</v>
      </c>
      <c r="K2228" s="5">
        <v>0</v>
      </c>
      <c r="L2228" s="5">
        <v>7.4925064464111415</v>
      </c>
      <c r="M2228" s="5">
        <v>0</v>
      </c>
      <c r="N2228" s="5">
        <v>17.448646939278522</v>
      </c>
      <c r="O2228" s="5">
        <v>17.766333691421238</v>
      </c>
      <c r="P2228" s="5">
        <v>1.1393706023782617</v>
      </c>
      <c r="Q2228" s="5">
        <v>4.1323744747998763</v>
      </c>
      <c r="R2228" s="5">
        <v>0</v>
      </c>
      <c r="S2228" s="5">
        <v>0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f t="shared" si="163"/>
        <v>40.559430738638312</v>
      </c>
      <c r="Z2228" s="5">
        <v>7.2705030760417261E-2</v>
      </c>
      <c r="AA2228" s="5">
        <v>0</v>
      </c>
      <c r="AB2228" s="5">
        <f>VLOOKUP($E2228,Parametros!$B$3:$F$14,2,FALSE)</f>
        <v>12</v>
      </c>
      <c r="AC2228" s="5" t="str">
        <f>VLOOKUP($E2228,Parametros!$B$3:$F$14,4,FALSE)</f>
        <v>202212</v>
      </c>
      <c r="AD2228" s="5" t="str">
        <f>VLOOKUP($E2228,Parametros!$B$3:$F$14,5,FALSE)</f>
        <v>2022-12-01</v>
      </c>
      <c r="AE2228" s="5">
        <v>0</v>
      </c>
      <c r="AF2228" t="s">
        <v>438</v>
      </c>
      <c r="AG2228" t="s">
        <v>444</v>
      </c>
      <c r="AH2228" s="40">
        <f t="shared" si="164"/>
        <v>273.55320241027664</v>
      </c>
      <c r="AJ2228" t="str">
        <f t="shared" si="162"/>
        <v>INSERT INTO TABLA_PRESUPUESTO VALUES ('VSR','80179-C','14004927-18',2022,'Diciembre',30,'USD',1200,758.39486,120,0,7.492506,0,17.448647,17.766334,1.139371,4.132374,0,0,0,0,0,0,0,40.559431,0.072705,0,12,'202212','2022-12-01');</v>
      </c>
    </row>
    <row r="2229" spans="1:36" x14ac:dyDescent="0.2">
      <c r="A2229" s="7" t="s">
        <v>117</v>
      </c>
      <c r="B2229" t="s">
        <v>89</v>
      </c>
      <c r="C2229" t="s">
        <v>326</v>
      </c>
      <c r="D2229">
        <v>2022</v>
      </c>
      <c r="E2229" t="s">
        <v>56</v>
      </c>
      <c r="F2229" s="5">
        <v>80</v>
      </c>
      <c r="G2229" t="s">
        <v>134</v>
      </c>
      <c r="H2229" s="5">
        <v>2880</v>
      </c>
      <c r="I2229" s="5">
        <v>1410.0153445713963</v>
      </c>
      <c r="J2229" s="5">
        <v>320</v>
      </c>
      <c r="K2229" s="5">
        <v>0</v>
      </c>
      <c r="L2229" s="5">
        <v>19.980017190429709</v>
      </c>
      <c r="M2229" s="5">
        <v>0</v>
      </c>
      <c r="N2229" s="5">
        <v>46.529725171409396</v>
      </c>
      <c r="O2229" s="5">
        <v>47.376889843789975</v>
      </c>
      <c r="P2229" s="5">
        <v>3.0383216063420315</v>
      </c>
      <c r="Q2229" s="5">
        <v>9.9176987395197038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f t="shared" si="163"/>
        <v>107.0565154430889</v>
      </c>
      <c r="Z2229" s="5">
        <v>0.1938800820277794</v>
      </c>
      <c r="AA2229" s="5">
        <v>0</v>
      </c>
      <c r="AB2229" s="5">
        <f>VLOOKUP($E2229,Parametros!$B$3:$F$14,2,FALSE)</f>
        <v>12</v>
      </c>
      <c r="AC2229" s="5" t="str">
        <f>VLOOKUP($E2229,Parametros!$B$3:$F$14,4,FALSE)</f>
        <v>202212</v>
      </c>
      <c r="AD2229" s="5" t="str">
        <f>VLOOKUP($E2229,Parametros!$B$3:$F$14,5,FALSE)</f>
        <v>2022-12-01</v>
      </c>
      <c r="AE2229" s="5">
        <v>0</v>
      </c>
      <c r="AF2229" t="s">
        <v>438</v>
      </c>
      <c r="AG2229" t="s">
        <v>444</v>
      </c>
      <c r="AH2229" s="40">
        <f t="shared" si="164"/>
        <v>1022.9481227950853</v>
      </c>
      <c r="AJ2229" t="str">
        <f t="shared" si="162"/>
        <v>INSERT INTO TABLA_PRESUPUESTO VALUES ('VSR','80179-C','14005053-21',2022,'Diciembre',80,'USD',2880,1410.015345,320,0,19.980017,0,46.529725,47.37689,3.038322,9.917699,0,0,0,0,0,0,0,107.056515,0.19388,0,12,'202212','2022-12-01');</v>
      </c>
    </row>
    <row r="2230" spans="1:36" x14ac:dyDescent="0.2">
      <c r="A2230" s="7" t="s">
        <v>117</v>
      </c>
      <c r="B2230" t="s">
        <v>89</v>
      </c>
      <c r="C2230" t="s">
        <v>129</v>
      </c>
      <c r="D2230">
        <v>2022</v>
      </c>
      <c r="E2230" t="s">
        <v>56</v>
      </c>
      <c r="F2230" s="5">
        <v>80</v>
      </c>
      <c r="G2230" t="s">
        <v>134</v>
      </c>
      <c r="H2230" s="5">
        <v>2880</v>
      </c>
      <c r="I2230" s="5">
        <v>1160.7798593045718</v>
      </c>
      <c r="J2230" s="5">
        <v>320</v>
      </c>
      <c r="K2230" s="5">
        <v>0</v>
      </c>
      <c r="L2230" s="5">
        <v>19.980017190429709</v>
      </c>
      <c r="M2230" s="5">
        <v>0</v>
      </c>
      <c r="N2230" s="5">
        <v>46.529725171409396</v>
      </c>
      <c r="O2230" s="5">
        <v>47.376889843789975</v>
      </c>
      <c r="P2230" s="5">
        <v>3.0383216063420315</v>
      </c>
      <c r="Q2230" s="5">
        <v>9.9176987395197038</v>
      </c>
      <c r="R2230" s="5">
        <v>0</v>
      </c>
      <c r="S2230" s="5">
        <v>0</v>
      </c>
      <c r="T2230" s="5">
        <v>0</v>
      </c>
      <c r="U2230" s="5">
        <v>0</v>
      </c>
      <c r="V2230" s="5">
        <v>0</v>
      </c>
      <c r="W2230" s="5">
        <v>0</v>
      </c>
      <c r="X2230" s="5">
        <v>0</v>
      </c>
      <c r="Y2230" s="5">
        <f t="shared" si="163"/>
        <v>107.0565154430889</v>
      </c>
      <c r="Z2230" s="5">
        <v>0.1938800820277794</v>
      </c>
      <c r="AA2230" s="5">
        <v>0</v>
      </c>
      <c r="AB2230" s="5">
        <f>VLOOKUP($E2230,Parametros!$B$3:$F$14,2,FALSE)</f>
        <v>12</v>
      </c>
      <c r="AC2230" s="5" t="str">
        <f>VLOOKUP($E2230,Parametros!$B$3:$F$14,4,FALSE)</f>
        <v>202212</v>
      </c>
      <c r="AD2230" s="5" t="str">
        <f>VLOOKUP($E2230,Parametros!$B$3:$F$14,5,FALSE)</f>
        <v>2022-12-01</v>
      </c>
      <c r="AE2230" s="5">
        <v>0</v>
      </c>
      <c r="AF2230" t="s">
        <v>438</v>
      </c>
      <c r="AG2230" t="s">
        <v>444</v>
      </c>
      <c r="AH2230" s="40">
        <f t="shared" si="164"/>
        <v>1272.1836080619098</v>
      </c>
      <c r="AJ2230" t="str">
        <f t="shared" si="162"/>
        <v>INSERT INTO TABLA_PRESUPUESTO VALUES ('VSR','80179-C','14005123-21',2022,'Diciembre',80,'USD',2880,1160.779859,320,0,19.980017,0,46.529725,47.37689,3.038322,9.917699,0,0,0,0,0,0,0,107.056515,0.19388,0,12,'202212','2022-12-01');</v>
      </c>
    </row>
    <row r="2231" spans="1:36" x14ac:dyDescent="0.2">
      <c r="A2231" s="7" t="s">
        <v>117</v>
      </c>
      <c r="B2231" t="s">
        <v>68</v>
      </c>
      <c r="C2231" t="s">
        <v>327</v>
      </c>
      <c r="D2231">
        <v>2022</v>
      </c>
      <c r="E2231" t="s">
        <v>56</v>
      </c>
      <c r="F2231" s="5">
        <v>1408</v>
      </c>
      <c r="G2231" t="s">
        <v>134</v>
      </c>
      <c r="H2231" s="5">
        <v>59136</v>
      </c>
      <c r="I2231" s="5">
        <v>27748.977257296858</v>
      </c>
      <c r="J2231" s="5">
        <v>5632.0000000000009</v>
      </c>
      <c r="K2231" s="5">
        <v>8447.9999999999982</v>
      </c>
      <c r="L2231" s="5">
        <v>351.64830255156289</v>
      </c>
      <c r="M2231" s="5">
        <v>0</v>
      </c>
      <c r="N2231" s="5">
        <v>483.90022675736958</v>
      </c>
      <c r="O2231" s="5">
        <v>723.35600907029482</v>
      </c>
      <c r="P2231" s="5">
        <v>32.592592592592595</v>
      </c>
      <c r="Q2231" s="5">
        <v>203.64341411813791</v>
      </c>
      <c r="R2231" s="5">
        <v>0</v>
      </c>
      <c r="S2231" s="5">
        <v>0</v>
      </c>
      <c r="T2231" s="5">
        <v>0</v>
      </c>
      <c r="U2231" s="5">
        <v>0</v>
      </c>
      <c r="V2231" s="5">
        <v>0</v>
      </c>
      <c r="W2231" s="5">
        <v>0</v>
      </c>
      <c r="X2231" s="5">
        <v>0</v>
      </c>
      <c r="Y2231" s="5">
        <f t="shared" si="163"/>
        <v>1446.9045319820839</v>
      </c>
      <c r="Z2231" s="5">
        <v>3.4122894436889171</v>
      </c>
      <c r="AA2231" s="5">
        <v>0</v>
      </c>
      <c r="AB2231" s="5">
        <f>VLOOKUP($E2231,Parametros!$B$3:$F$14,2,FALSE)</f>
        <v>12</v>
      </c>
      <c r="AC2231" s="5" t="str">
        <f>VLOOKUP($E2231,Parametros!$B$3:$F$14,4,FALSE)</f>
        <v>202212</v>
      </c>
      <c r="AD2231" s="5" t="str">
        <f>VLOOKUP($E2231,Parametros!$B$3:$F$14,5,FALSE)</f>
        <v>2022-12-01</v>
      </c>
      <c r="AE2231" s="5">
        <v>0</v>
      </c>
      <c r="AF2231" t="s">
        <v>438</v>
      </c>
      <c r="AG2231" t="s">
        <v>445</v>
      </c>
      <c r="AH2231" s="40">
        <f t="shared" si="164"/>
        <v>15508.469908169498</v>
      </c>
      <c r="AJ2231" t="str">
        <f t="shared" si="162"/>
        <v>INSERT INTO TABLA_PRESUPUESTO VALUES ('VSR','80095-C','14004755-20',2022,'Diciembre',1408,'USD',59136,27748.977257,5632,8448,351.648303,0,483.900227,723.356009,32.592593,203.643414,0,0,0,0,0,0,0,1446.904532,3.412289,0,12,'202212','2022-12-01');</v>
      </c>
    </row>
    <row r="2232" spans="1:36" x14ac:dyDescent="0.2">
      <c r="A2232" s="7" t="s">
        <v>117</v>
      </c>
      <c r="B2232" t="s">
        <v>65</v>
      </c>
      <c r="C2232" t="s">
        <v>328</v>
      </c>
      <c r="D2232">
        <v>2022</v>
      </c>
      <c r="E2232" t="s">
        <v>56</v>
      </c>
      <c r="F2232" s="5">
        <v>4</v>
      </c>
      <c r="G2232" t="s">
        <v>134</v>
      </c>
      <c r="H2232" s="5">
        <v>400</v>
      </c>
      <c r="I2232" s="5">
        <v>232.77226840832242</v>
      </c>
      <c r="J2232" s="5">
        <v>40</v>
      </c>
      <c r="K2232" s="5">
        <v>0</v>
      </c>
      <c r="L2232" s="5">
        <v>0.99900085952148554</v>
      </c>
      <c r="M2232" s="5">
        <v>0</v>
      </c>
      <c r="N2232" s="5">
        <v>2.3429951690821258</v>
      </c>
      <c r="O2232" s="5">
        <v>3.5024154589371981</v>
      </c>
      <c r="P2232" s="5">
        <v>0.1578099838969404</v>
      </c>
      <c r="Q2232" s="5">
        <v>1.3774581582666254</v>
      </c>
      <c r="R2232" s="5">
        <v>0</v>
      </c>
      <c r="S2232" s="5">
        <v>0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f t="shared" si="163"/>
        <v>7.3903727742842786</v>
      </c>
      <c r="Z2232" s="5">
        <v>9.6940041013889693E-3</v>
      </c>
      <c r="AA2232" s="5">
        <v>0</v>
      </c>
      <c r="AB2232" s="5">
        <f>VLOOKUP($E2232,Parametros!$B$3:$F$14,2,FALSE)</f>
        <v>12</v>
      </c>
      <c r="AC2232" s="5" t="str">
        <f>VLOOKUP($E2232,Parametros!$B$3:$F$14,4,FALSE)</f>
        <v>202212</v>
      </c>
      <c r="AD2232" s="5" t="str">
        <f>VLOOKUP($E2232,Parametros!$B$3:$F$14,5,FALSE)</f>
        <v>2022-12-01</v>
      </c>
      <c r="AE2232" s="5">
        <v>0</v>
      </c>
      <c r="AF2232" t="s">
        <v>438</v>
      </c>
      <c r="AG2232" t="s">
        <v>446</v>
      </c>
      <c r="AH2232" s="40">
        <f t="shared" si="164"/>
        <v>118.83835795787184</v>
      </c>
      <c r="AJ2232" t="str">
        <f t="shared" si="162"/>
        <v>INSERT INTO TABLA_PRESUPUESTO VALUES ('VSR','80027-C','14005100-18',2022,'Diciembre',4,'USD',400,232.772268,40,0,0.999001,0,2.342995,3.502415,0.15781,1.377458,0,0,0,0,0,0,0,7.390373,0.009694,0,12,'202212','2022-12-01');</v>
      </c>
    </row>
    <row r="2233" spans="1:36" x14ac:dyDescent="0.2">
      <c r="A2233" s="7" t="s">
        <v>117</v>
      </c>
      <c r="B2233" t="s">
        <v>65</v>
      </c>
      <c r="C2233" t="s">
        <v>329</v>
      </c>
      <c r="D2233">
        <v>2022</v>
      </c>
      <c r="E2233" t="s">
        <v>56</v>
      </c>
      <c r="F2233" s="5">
        <v>40</v>
      </c>
      <c r="G2233" t="s">
        <v>134</v>
      </c>
      <c r="H2233" s="5">
        <v>1440</v>
      </c>
      <c r="I2233" s="5">
        <v>678.24695653082472</v>
      </c>
      <c r="J2233" s="5">
        <v>160</v>
      </c>
      <c r="K2233" s="5">
        <v>0</v>
      </c>
      <c r="L2233" s="5">
        <v>9.9900085952148547</v>
      </c>
      <c r="M2233" s="5">
        <v>0</v>
      </c>
      <c r="N2233" s="5">
        <v>23.429951690821255</v>
      </c>
      <c r="O2233" s="5">
        <v>35.024154589371975</v>
      </c>
      <c r="P2233" s="5">
        <v>1.5780998389694041</v>
      </c>
      <c r="Q2233" s="5">
        <v>4.9588493697598519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f t="shared" si="163"/>
        <v>65.087995529936379</v>
      </c>
      <c r="Z2233" s="5">
        <v>9.69400410138897E-2</v>
      </c>
      <c r="AA2233" s="5">
        <v>0</v>
      </c>
      <c r="AB2233" s="5">
        <f>VLOOKUP($E2233,Parametros!$B$3:$F$14,2,FALSE)</f>
        <v>12</v>
      </c>
      <c r="AC2233" s="5" t="str">
        <f>VLOOKUP($E2233,Parametros!$B$3:$F$14,4,FALSE)</f>
        <v>202212</v>
      </c>
      <c r="AD2233" s="5" t="str">
        <f>VLOOKUP($E2233,Parametros!$B$3:$F$14,5,FALSE)</f>
        <v>2022-12-01</v>
      </c>
      <c r="AE2233" s="5">
        <v>0</v>
      </c>
      <c r="AF2233" t="s">
        <v>438</v>
      </c>
      <c r="AG2233" t="s">
        <v>446</v>
      </c>
      <c r="AH2233" s="40">
        <f t="shared" si="164"/>
        <v>526.67503934402419</v>
      </c>
      <c r="AJ2233" t="str">
        <f t="shared" si="162"/>
        <v>INSERT INTO TABLA_PRESUPUESTO VALUES ('VSR','80027-C','14005097-20',2022,'Diciembre',40,'USD',1440,678.246957,160,0,9.990009,0,23.429952,35.024155,1.5781,4.958849,0,0,0,0,0,0,0,65.087996,0.09694,0,12,'202212','2022-12-01');</v>
      </c>
    </row>
    <row r="2234" spans="1:36" x14ac:dyDescent="0.2">
      <c r="A2234" s="7" t="s">
        <v>117</v>
      </c>
      <c r="B2234" t="s">
        <v>65</v>
      </c>
      <c r="C2234" t="s">
        <v>330</v>
      </c>
      <c r="D2234">
        <v>2022</v>
      </c>
      <c r="E2234" t="s">
        <v>56</v>
      </c>
      <c r="F2234" s="5">
        <v>40</v>
      </c>
      <c r="G2234" t="s">
        <v>134</v>
      </c>
      <c r="H2234" s="5">
        <v>1440</v>
      </c>
      <c r="I2234" s="5">
        <v>586.6800339773805</v>
      </c>
      <c r="J2234" s="5">
        <v>160</v>
      </c>
      <c r="K2234" s="5">
        <v>0</v>
      </c>
      <c r="L2234" s="5">
        <v>9.9900085952148547</v>
      </c>
      <c r="M2234" s="5">
        <v>0</v>
      </c>
      <c r="N2234" s="5">
        <v>23.429951690821255</v>
      </c>
      <c r="O2234" s="5">
        <v>35.024154589371975</v>
      </c>
      <c r="P2234" s="5">
        <v>1.5780998389694041</v>
      </c>
      <c r="Q2234" s="5">
        <v>4.9588493697598519</v>
      </c>
      <c r="R2234" s="5">
        <v>0</v>
      </c>
      <c r="S2234" s="5">
        <v>0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f t="shared" si="163"/>
        <v>65.087995529936379</v>
      </c>
      <c r="Z2234" s="5">
        <v>9.69400410138897E-2</v>
      </c>
      <c r="AA2234" s="5">
        <v>0</v>
      </c>
      <c r="AB2234" s="5">
        <f>VLOOKUP($E2234,Parametros!$B$3:$F$14,2,FALSE)</f>
        <v>12</v>
      </c>
      <c r="AC2234" s="5" t="str">
        <f>VLOOKUP($E2234,Parametros!$B$3:$F$14,4,FALSE)</f>
        <v>202212</v>
      </c>
      <c r="AD2234" s="5" t="str">
        <f>VLOOKUP($E2234,Parametros!$B$3:$F$14,5,FALSE)</f>
        <v>2022-12-01</v>
      </c>
      <c r="AE2234" s="5">
        <v>0</v>
      </c>
      <c r="AF2234" t="s">
        <v>438</v>
      </c>
      <c r="AG2234" t="s">
        <v>446</v>
      </c>
      <c r="AH2234" s="40">
        <f t="shared" si="164"/>
        <v>618.2419618974684</v>
      </c>
      <c r="AJ2234" t="str">
        <f t="shared" si="162"/>
        <v>INSERT INTO TABLA_PRESUPUESTO VALUES ('VSR','80027-C','14005098-20',2022,'Diciembre',40,'USD',1440,586.680034,160,0,9.990009,0,23.429952,35.024155,1.5781,4.958849,0,0,0,0,0,0,0,65.087996,0.09694,0,12,'202212','2022-12-01');</v>
      </c>
    </row>
    <row r="2235" spans="1:36" x14ac:dyDescent="0.2">
      <c r="A2235" s="7" t="s">
        <v>117</v>
      </c>
      <c r="B2235" t="s">
        <v>92</v>
      </c>
      <c r="C2235" t="s">
        <v>332</v>
      </c>
      <c r="D2235">
        <v>2022</v>
      </c>
      <c r="E2235" t="s">
        <v>56</v>
      </c>
      <c r="F2235" s="5">
        <v>30</v>
      </c>
      <c r="G2235" t="s">
        <v>134</v>
      </c>
      <c r="H2235" s="5">
        <v>1500</v>
      </c>
      <c r="I2235" s="5">
        <v>553.4353549219162</v>
      </c>
      <c r="J2235" s="5">
        <v>0</v>
      </c>
      <c r="K2235" s="5">
        <v>150</v>
      </c>
      <c r="L2235" s="5">
        <v>7.4925064464111415</v>
      </c>
      <c r="M2235" s="5">
        <v>0</v>
      </c>
      <c r="N2235" s="5">
        <v>7.6635275734950117</v>
      </c>
      <c r="O2235" s="5">
        <v>15.350446303261661</v>
      </c>
      <c r="P2235" s="5">
        <v>1.1461666573102043</v>
      </c>
      <c r="Q2235" s="5">
        <v>5.1654680934998458</v>
      </c>
      <c r="R2235" s="5">
        <v>0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f t="shared" si="163"/>
        <v>29.39831365832714</v>
      </c>
      <c r="Z2235" s="5">
        <v>7.2705030760417261E-2</v>
      </c>
      <c r="AA2235" s="5">
        <v>0</v>
      </c>
      <c r="AB2235" s="5">
        <f>VLOOKUP($E2235,Parametros!$B$3:$F$14,2,FALSE)</f>
        <v>12</v>
      </c>
      <c r="AC2235" s="5" t="str">
        <f>VLOOKUP($E2235,Parametros!$B$3:$F$14,4,FALSE)</f>
        <v>202212</v>
      </c>
      <c r="AD2235" s="5" t="str">
        <f>VLOOKUP($E2235,Parametros!$B$3:$F$14,5,FALSE)</f>
        <v>2022-12-01</v>
      </c>
      <c r="AE2235" s="5">
        <v>0</v>
      </c>
      <c r="AF2235" t="s">
        <v>438</v>
      </c>
      <c r="AG2235" t="s">
        <v>447</v>
      </c>
      <c r="AH2235" s="40">
        <f t="shared" si="164"/>
        <v>759.67382497334563</v>
      </c>
      <c r="AJ2235" t="str">
        <f t="shared" si="162"/>
        <v>INSERT INTO TABLA_PRESUPUESTO VALUES ('VSR','80190-C','14005025-19',2022,'Diciembre',30,'USD',1500,553.435355,0,150,7.492506,0,7.663528,15.350446,1.146167,5.165468,0,0,0,0,0,0,0,29.398314,0.072705,0,12,'202212','2022-12-01');</v>
      </c>
    </row>
    <row r="2236" spans="1:36" x14ac:dyDescent="0.2">
      <c r="A2236" s="7" t="s">
        <v>117</v>
      </c>
      <c r="B2236" t="s">
        <v>92</v>
      </c>
      <c r="C2236" t="s">
        <v>333</v>
      </c>
      <c r="D2236">
        <v>2022</v>
      </c>
      <c r="E2236" t="s">
        <v>56</v>
      </c>
      <c r="F2236" s="5">
        <v>30</v>
      </c>
      <c r="G2236" t="s">
        <v>134</v>
      </c>
      <c r="H2236" s="5">
        <v>1500</v>
      </c>
      <c r="I2236" s="5">
        <v>592.91788374126327</v>
      </c>
      <c r="J2236" s="5">
        <v>0</v>
      </c>
      <c r="K2236" s="5">
        <v>150</v>
      </c>
      <c r="L2236" s="5">
        <v>7.4925064464111415</v>
      </c>
      <c r="M2236" s="5">
        <v>0</v>
      </c>
      <c r="N2236" s="5">
        <v>7.6635275734950117</v>
      </c>
      <c r="O2236" s="5">
        <v>15.350446303261661</v>
      </c>
      <c r="P2236" s="5">
        <v>1.1461666573102043</v>
      </c>
      <c r="Q2236" s="5">
        <v>5.1654680934998458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f t="shared" si="163"/>
        <v>29.39831365832714</v>
      </c>
      <c r="Z2236" s="5">
        <v>7.2705030760417261E-2</v>
      </c>
      <c r="AA2236" s="5">
        <v>0</v>
      </c>
      <c r="AB2236" s="5">
        <f>VLOOKUP($E2236,Parametros!$B$3:$F$14,2,FALSE)</f>
        <v>12</v>
      </c>
      <c r="AC2236" s="5" t="str">
        <f>VLOOKUP($E2236,Parametros!$B$3:$F$14,4,FALSE)</f>
        <v>202212</v>
      </c>
      <c r="AD2236" s="5" t="str">
        <f>VLOOKUP($E2236,Parametros!$B$3:$F$14,5,FALSE)</f>
        <v>2022-12-01</v>
      </c>
      <c r="AE2236" s="5">
        <v>0</v>
      </c>
      <c r="AF2236" t="s">
        <v>438</v>
      </c>
      <c r="AG2236" t="s">
        <v>447</v>
      </c>
      <c r="AH2236" s="40">
        <f t="shared" si="164"/>
        <v>720.19129615399845</v>
      </c>
      <c r="AJ2236" t="str">
        <f t="shared" si="162"/>
        <v>INSERT INTO TABLA_PRESUPUESTO VALUES ('VSR','80190-C','14005027-19',2022,'Diciembre',30,'USD',1500,592.917884,0,150,7.492506,0,7.663528,15.350446,1.146167,5.165468,0,0,0,0,0,0,0,29.398314,0.072705,0,12,'202212','2022-12-01');</v>
      </c>
    </row>
    <row r="2237" spans="1:36" x14ac:dyDescent="0.2">
      <c r="A2237" s="7" t="s">
        <v>117</v>
      </c>
      <c r="B2237" t="s">
        <v>92</v>
      </c>
      <c r="C2237" t="s">
        <v>334</v>
      </c>
      <c r="D2237">
        <v>2022</v>
      </c>
      <c r="E2237" t="s">
        <v>56</v>
      </c>
      <c r="F2237" s="5">
        <v>40</v>
      </c>
      <c r="G2237" t="s">
        <v>134</v>
      </c>
      <c r="H2237" s="5">
        <v>2000</v>
      </c>
      <c r="I2237" s="5">
        <v>784.28619733082473</v>
      </c>
      <c r="J2237" s="5">
        <v>0</v>
      </c>
      <c r="K2237" s="5">
        <v>200</v>
      </c>
      <c r="L2237" s="5">
        <v>9.9900085952148547</v>
      </c>
      <c r="M2237" s="5">
        <v>0</v>
      </c>
      <c r="N2237" s="5">
        <v>10.218036764660017</v>
      </c>
      <c r="O2237" s="5">
        <v>20.467261737682218</v>
      </c>
      <c r="P2237" s="5">
        <v>1.5282222097469389</v>
      </c>
      <c r="Q2237" s="5">
        <v>6.8872907913331272</v>
      </c>
      <c r="R2237" s="5">
        <v>0</v>
      </c>
      <c r="S2237" s="5">
        <v>0</v>
      </c>
      <c r="T2237" s="5">
        <v>0</v>
      </c>
      <c r="U2237" s="5">
        <v>0</v>
      </c>
      <c r="V2237" s="5">
        <v>0</v>
      </c>
      <c r="W2237" s="5">
        <v>0</v>
      </c>
      <c r="X2237" s="5">
        <v>0</v>
      </c>
      <c r="Y2237" s="5">
        <f t="shared" si="163"/>
        <v>39.197751544436187</v>
      </c>
      <c r="Z2237" s="5">
        <v>9.69400410138897E-2</v>
      </c>
      <c r="AA2237" s="5">
        <v>0</v>
      </c>
      <c r="AB2237" s="5">
        <f>VLOOKUP($E2237,Parametros!$B$3:$F$14,2,FALSE)</f>
        <v>12</v>
      </c>
      <c r="AC2237" s="5" t="str">
        <f>VLOOKUP($E2237,Parametros!$B$3:$F$14,4,FALSE)</f>
        <v>202212</v>
      </c>
      <c r="AD2237" s="5" t="str">
        <f>VLOOKUP($E2237,Parametros!$B$3:$F$14,5,FALSE)</f>
        <v>2022-12-01</v>
      </c>
      <c r="AE2237" s="5">
        <v>0</v>
      </c>
      <c r="AF2237" t="s">
        <v>438</v>
      </c>
      <c r="AG2237" t="s">
        <v>447</v>
      </c>
      <c r="AH2237" s="40">
        <f t="shared" si="164"/>
        <v>966.52604252952426</v>
      </c>
      <c r="AJ2237" t="str">
        <f t="shared" si="162"/>
        <v>INSERT INTO TABLA_PRESUPUESTO VALUES ('VSR','80190-C','14005026-19',2022,'Diciembre',40,'USD',2000,784.286197,0,200,9.990009,0,10.218037,20.467262,1.528222,6.887291,0,0,0,0,0,0,0,39.197752,0.09694,0,12,'202212','2022-12-01');</v>
      </c>
    </row>
    <row r="2238" spans="1:36" x14ac:dyDescent="0.2">
      <c r="A2238" s="7" t="s">
        <v>117</v>
      </c>
      <c r="B2238" t="s">
        <v>92</v>
      </c>
      <c r="C2238" t="s">
        <v>335</v>
      </c>
      <c r="D2238">
        <v>2022</v>
      </c>
      <c r="E2238" t="s">
        <v>56</v>
      </c>
      <c r="F2238" s="5">
        <v>30</v>
      </c>
      <c r="G2238" t="s">
        <v>134</v>
      </c>
      <c r="H2238" s="5">
        <v>1227.3</v>
      </c>
      <c r="I2238" s="5">
        <v>508.68521739811854</v>
      </c>
      <c r="J2238" s="5">
        <v>0</v>
      </c>
      <c r="K2238" s="5">
        <v>120</v>
      </c>
      <c r="L2238" s="5">
        <v>7.4925064464111415</v>
      </c>
      <c r="M2238" s="5">
        <v>0</v>
      </c>
      <c r="N2238" s="5">
        <v>7.6635275734950117</v>
      </c>
      <c r="O2238" s="5">
        <v>15.350446303261661</v>
      </c>
      <c r="P2238" s="5">
        <v>1.1461666573102043</v>
      </c>
      <c r="Q2238" s="5">
        <v>4.2263859941015731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f t="shared" si="163"/>
        <v>28.459231558928867</v>
      </c>
      <c r="Z2238" s="5">
        <v>7.2705030760417261E-2</v>
      </c>
      <c r="AA2238" s="5">
        <v>0</v>
      </c>
      <c r="AB2238" s="5">
        <f>VLOOKUP($E2238,Parametros!$B$3:$F$14,2,FALSE)</f>
        <v>12</v>
      </c>
      <c r="AC2238" s="5" t="str">
        <f>VLOOKUP($E2238,Parametros!$B$3:$F$14,4,FALSE)</f>
        <v>202212</v>
      </c>
      <c r="AD2238" s="5" t="str">
        <f>VLOOKUP($E2238,Parametros!$B$3:$F$14,5,FALSE)</f>
        <v>2022-12-01</v>
      </c>
      <c r="AE2238" s="5">
        <v>0</v>
      </c>
      <c r="AF2238" t="s">
        <v>438</v>
      </c>
      <c r="AG2238" t="s">
        <v>447</v>
      </c>
      <c r="AH2238" s="40">
        <f t="shared" si="164"/>
        <v>562.66304459654145</v>
      </c>
      <c r="AJ2238" t="str">
        <f t="shared" si="162"/>
        <v>INSERT INTO TABLA_PRESUPUESTO VALUES ('VSR','80190-C','14004469-19',2022,'Diciembre',30,'USD',1227.3,508.685217,0,120,7.492506,0,7.663528,15.350446,1.146167,4.226386,0,0,0,0,0,0,0,28.459232,0.072705,0,12,'202212','2022-12-01');</v>
      </c>
    </row>
    <row r="2239" spans="1:36" x14ac:dyDescent="0.2">
      <c r="A2239" s="7" t="s">
        <v>117</v>
      </c>
      <c r="B2239" t="s">
        <v>92</v>
      </c>
      <c r="C2239" t="s">
        <v>338</v>
      </c>
      <c r="D2239">
        <v>2022</v>
      </c>
      <c r="E2239" t="s">
        <v>56</v>
      </c>
      <c r="F2239" s="5">
        <v>30</v>
      </c>
      <c r="G2239" t="s">
        <v>134</v>
      </c>
      <c r="H2239" s="5">
        <v>1227.3</v>
      </c>
      <c r="I2239" s="5">
        <v>528.75575421427357</v>
      </c>
      <c r="J2239" s="5">
        <v>0</v>
      </c>
      <c r="K2239" s="5">
        <v>120</v>
      </c>
      <c r="L2239" s="5">
        <v>7.4925064464111415</v>
      </c>
      <c r="M2239" s="5">
        <v>0</v>
      </c>
      <c r="N2239" s="5">
        <v>7.6635275734950117</v>
      </c>
      <c r="O2239" s="5">
        <v>15.350446303261661</v>
      </c>
      <c r="P2239" s="5">
        <v>1.1461666573102043</v>
      </c>
      <c r="Q2239" s="5">
        <v>4.2263859941015731</v>
      </c>
      <c r="R2239" s="5">
        <v>0</v>
      </c>
      <c r="S2239" s="5">
        <v>0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f t="shared" si="163"/>
        <v>28.459231558928867</v>
      </c>
      <c r="Z2239" s="5">
        <v>7.2705030760417261E-2</v>
      </c>
      <c r="AA2239" s="5">
        <v>0</v>
      </c>
      <c r="AB2239" s="5">
        <f>VLOOKUP($E2239,Parametros!$B$3:$F$14,2,FALSE)</f>
        <v>12</v>
      </c>
      <c r="AC2239" s="5" t="str">
        <f>VLOOKUP($E2239,Parametros!$B$3:$F$14,4,FALSE)</f>
        <v>202212</v>
      </c>
      <c r="AD2239" s="5" t="str">
        <f>VLOOKUP($E2239,Parametros!$B$3:$F$14,5,FALSE)</f>
        <v>2022-12-01</v>
      </c>
      <c r="AE2239" s="5">
        <v>0</v>
      </c>
      <c r="AF2239" t="s">
        <v>438</v>
      </c>
      <c r="AG2239" t="s">
        <v>447</v>
      </c>
      <c r="AH2239" s="40">
        <f t="shared" si="164"/>
        <v>542.59250778038643</v>
      </c>
      <c r="AJ2239" t="str">
        <f t="shared" si="162"/>
        <v>INSERT INTO TABLA_PRESUPUESTO VALUES ('VSR','80190-C','14004470-20',2022,'Diciembre',30,'USD',1227.3,528.755754,0,120,7.492506,0,7.663528,15.350446,1.146167,4.226386,0,0,0,0,0,0,0,28.459232,0.072705,0,12,'202212','2022-12-01');</v>
      </c>
    </row>
    <row r="2240" spans="1:36" x14ac:dyDescent="0.2">
      <c r="A2240" s="7" t="s">
        <v>117</v>
      </c>
      <c r="B2240" t="s">
        <v>92</v>
      </c>
      <c r="C2240" t="s">
        <v>339</v>
      </c>
      <c r="D2240">
        <v>2022</v>
      </c>
      <c r="E2240" t="s">
        <v>56</v>
      </c>
      <c r="F2240" s="5">
        <v>30</v>
      </c>
      <c r="G2240" t="s">
        <v>134</v>
      </c>
      <c r="H2240" s="5">
        <v>1227.3</v>
      </c>
      <c r="I2240" s="5">
        <v>422.9335414995133</v>
      </c>
      <c r="J2240" s="5">
        <v>0</v>
      </c>
      <c r="K2240" s="5">
        <v>120</v>
      </c>
      <c r="L2240" s="5">
        <v>7.4925064464111415</v>
      </c>
      <c r="M2240" s="5">
        <v>0</v>
      </c>
      <c r="N2240" s="5">
        <v>7.6635275734950117</v>
      </c>
      <c r="O2240" s="5">
        <v>15.350446303261661</v>
      </c>
      <c r="P2240" s="5">
        <v>1.1461666573102043</v>
      </c>
      <c r="Q2240" s="5">
        <v>4.2263859941015731</v>
      </c>
      <c r="R2240" s="5">
        <v>0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f t="shared" si="163"/>
        <v>28.459231558928867</v>
      </c>
      <c r="Z2240" s="5">
        <v>7.2705030760417261E-2</v>
      </c>
      <c r="AA2240" s="5">
        <v>0</v>
      </c>
      <c r="AB2240" s="5">
        <f>VLOOKUP($E2240,Parametros!$B$3:$F$14,2,FALSE)</f>
        <v>12</v>
      </c>
      <c r="AC2240" s="5" t="str">
        <f>VLOOKUP($E2240,Parametros!$B$3:$F$14,4,FALSE)</f>
        <v>202212</v>
      </c>
      <c r="AD2240" s="5" t="str">
        <f>VLOOKUP($E2240,Parametros!$B$3:$F$14,5,FALSE)</f>
        <v>2022-12-01</v>
      </c>
      <c r="AE2240" s="5">
        <v>0</v>
      </c>
      <c r="AF2240" t="s">
        <v>438</v>
      </c>
      <c r="AG2240" t="s">
        <v>447</v>
      </c>
      <c r="AH2240" s="40">
        <f t="shared" si="164"/>
        <v>648.41472049514675</v>
      </c>
      <c r="AJ2240" t="str">
        <f t="shared" si="162"/>
        <v>INSERT INTO TABLA_PRESUPUESTO VALUES ('VSR','80190-C','14004466-20',2022,'Diciembre',30,'USD',1227.3,422.933541,0,120,7.492506,0,7.663528,15.350446,1.146167,4.226386,0,0,0,0,0,0,0,28.459232,0.072705,0,12,'202212','2022-12-01');</v>
      </c>
    </row>
    <row r="2241" spans="1:36" x14ac:dyDescent="0.2">
      <c r="A2241" s="7" t="s">
        <v>117</v>
      </c>
      <c r="B2241" t="s">
        <v>360</v>
      </c>
      <c r="C2241" t="s">
        <v>362</v>
      </c>
      <c r="D2241">
        <v>2022</v>
      </c>
      <c r="E2241" t="s">
        <v>56</v>
      </c>
      <c r="F2241" s="5">
        <v>22.400000000000002</v>
      </c>
      <c r="G2241" t="s">
        <v>134</v>
      </c>
      <c r="H2241" s="5">
        <v>761.6</v>
      </c>
      <c r="I2241" s="5">
        <v>377.97948861726178</v>
      </c>
      <c r="J2241" s="5">
        <v>0</v>
      </c>
      <c r="K2241" s="5">
        <v>67.2</v>
      </c>
      <c r="L2241" s="5">
        <v>5.5944048133203195</v>
      </c>
      <c r="M2241" s="5">
        <v>0</v>
      </c>
      <c r="N2241" s="5">
        <v>7.2153846153846164</v>
      </c>
      <c r="O2241" s="5">
        <v>10.410256410256412</v>
      </c>
      <c r="P2241" s="5">
        <v>0.46905982905982913</v>
      </c>
      <c r="Q2241" s="5">
        <v>2.6226803333396549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f t="shared" si="163"/>
        <v>20.771667611008294</v>
      </c>
      <c r="Z2241" s="5">
        <v>5.4286422967778233E-2</v>
      </c>
      <c r="AA2241" s="5">
        <v>0</v>
      </c>
      <c r="AB2241" s="5">
        <f>VLOOKUP($E2241,Parametros!$B$3:$F$14,2,FALSE)</f>
        <v>12</v>
      </c>
      <c r="AC2241" s="5" t="str">
        <f>VLOOKUP($E2241,Parametros!$B$3:$F$14,4,FALSE)</f>
        <v>202212</v>
      </c>
      <c r="AD2241" s="5" t="str">
        <f>VLOOKUP($E2241,Parametros!$B$3:$F$14,5,FALSE)</f>
        <v>2022-12-01</v>
      </c>
      <c r="AE2241" s="5">
        <v>0</v>
      </c>
      <c r="AF2241" t="s">
        <v>438</v>
      </c>
      <c r="AG2241" t="s">
        <v>451</v>
      </c>
      <c r="AH2241" s="40">
        <f t="shared" si="164"/>
        <v>290.05443895840972</v>
      </c>
      <c r="AJ2241" t="str">
        <f t="shared" si="162"/>
        <v>INSERT INTO TABLA_PRESUPUESTO VALUES ('VSR','80093-C','14002618-13',2022,'Diciembre',22.4,'USD',761.6,377.979489,0,67.2,5.594405,0,7.215385,10.410256,0.46906,2.62268,0,0,0,0,0,0,0,20.771668,0.054286,0,12,'202212','2022-12-01');</v>
      </c>
    </row>
    <row r="2242" spans="1:36" x14ac:dyDescent="0.2">
      <c r="A2242" s="7" t="s">
        <v>117</v>
      </c>
      <c r="B2242" t="s">
        <v>360</v>
      </c>
      <c r="C2242" t="s">
        <v>363</v>
      </c>
      <c r="D2242">
        <v>2022</v>
      </c>
      <c r="E2242" t="s">
        <v>56</v>
      </c>
      <c r="F2242" s="5">
        <v>22.400000000000002</v>
      </c>
      <c r="G2242" t="s">
        <v>134</v>
      </c>
      <c r="H2242" s="5">
        <v>761.6</v>
      </c>
      <c r="I2242" s="5">
        <v>338.88410862733309</v>
      </c>
      <c r="J2242" s="5">
        <v>0</v>
      </c>
      <c r="K2242" s="5">
        <v>67.2</v>
      </c>
      <c r="L2242" s="5">
        <v>5.5944048133203195</v>
      </c>
      <c r="M2242" s="5">
        <v>0</v>
      </c>
      <c r="N2242" s="5">
        <v>7.2153846153846164</v>
      </c>
      <c r="O2242" s="5">
        <v>10.410256410256412</v>
      </c>
      <c r="P2242" s="5">
        <v>0.46905982905982913</v>
      </c>
      <c r="Q2242" s="5">
        <v>2.6226803333396549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f t="shared" ref="Y2242:Y2258" si="165">+M2242+N2242+O2242+P2242+T2242+U2242+V2242+Z2242+AA2242+S2242+X2242+Q2242+R2242</f>
        <v>20.771667611008294</v>
      </c>
      <c r="Z2242" s="5">
        <v>5.4286422967778233E-2</v>
      </c>
      <c r="AA2242" s="5">
        <v>0</v>
      </c>
      <c r="AB2242" s="5">
        <f>VLOOKUP($E2242,Parametros!$B$3:$F$14,2,FALSE)</f>
        <v>12</v>
      </c>
      <c r="AC2242" s="5" t="str">
        <f>VLOOKUP($E2242,Parametros!$B$3:$F$14,4,FALSE)</f>
        <v>202212</v>
      </c>
      <c r="AD2242" s="5" t="str">
        <f>VLOOKUP($E2242,Parametros!$B$3:$F$14,5,FALSE)</f>
        <v>2022-12-01</v>
      </c>
      <c r="AE2242" s="5">
        <v>0</v>
      </c>
      <c r="AF2242" t="s">
        <v>438</v>
      </c>
      <c r="AG2242" t="s">
        <v>451</v>
      </c>
      <c r="AH2242" s="40">
        <f t="shared" ref="AH2242:AH2258" si="166">+H2242-SUM(I2242:X2242)-SUM(Z2242:AA2242)</f>
        <v>329.14981894833841</v>
      </c>
      <c r="AJ2242" t="str">
        <f t="shared" si="162"/>
        <v>INSERT INTO TABLA_PRESUPUESTO VALUES ('VSR','80093-C','14002924-13',2022,'Diciembre',22.4,'USD',761.6,338.884109,0,67.2,5.594405,0,7.215385,10.410256,0.46906,2.62268,0,0,0,0,0,0,0,20.771668,0.054286,0,12,'202212','2022-12-01');</v>
      </c>
    </row>
    <row r="2243" spans="1:36" x14ac:dyDescent="0.2">
      <c r="A2243" s="7" t="s">
        <v>117</v>
      </c>
      <c r="B2243" t="s">
        <v>360</v>
      </c>
      <c r="C2243" t="s">
        <v>364</v>
      </c>
      <c r="D2243">
        <v>2022</v>
      </c>
      <c r="E2243" t="s">
        <v>56</v>
      </c>
      <c r="F2243" s="5">
        <v>22.400000000000002</v>
      </c>
      <c r="G2243" t="s">
        <v>134</v>
      </c>
      <c r="H2243" s="5">
        <v>761.6</v>
      </c>
      <c r="I2243" s="5">
        <v>303.60828101297</v>
      </c>
      <c r="J2243" s="5">
        <v>0</v>
      </c>
      <c r="K2243" s="5">
        <v>67.2</v>
      </c>
      <c r="L2243" s="5">
        <v>5.5944048133203195</v>
      </c>
      <c r="M2243" s="5">
        <v>0</v>
      </c>
      <c r="N2243" s="5">
        <v>7.2153846153846164</v>
      </c>
      <c r="O2243" s="5">
        <v>10.410256410256412</v>
      </c>
      <c r="P2243" s="5">
        <v>0.46905982905982913</v>
      </c>
      <c r="Q2243" s="5">
        <v>2.6226803333396549</v>
      </c>
      <c r="R2243" s="5">
        <v>0</v>
      </c>
      <c r="S2243" s="5">
        <v>0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f t="shared" si="165"/>
        <v>20.771667611008294</v>
      </c>
      <c r="Z2243" s="5">
        <v>5.4286422967778233E-2</v>
      </c>
      <c r="AA2243" s="5">
        <v>0</v>
      </c>
      <c r="AB2243" s="5">
        <f>VLOOKUP($E2243,Parametros!$B$3:$F$14,2,FALSE)</f>
        <v>12</v>
      </c>
      <c r="AC2243" s="5" t="str">
        <f>VLOOKUP($E2243,Parametros!$B$3:$F$14,4,FALSE)</f>
        <v>202212</v>
      </c>
      <c r="AD2243" s="5" t="str">
        <f>VLOOKUP($E2243,Parametros!$B$3:$F$14,5,FALSE)</f>
        <v>2022-12-01</v>
      </c>
      <c r="AE2243" s="5">
        <v>0</v>
      </c>
      <c r="AF2243" t="s">
        <v>438</v>
      </c>
      <c r="AG2243" t="s">
        <v>451</v>
      </c>
      <c r="AH2243" s="40">
        <f t="shared" si="166"/>
        <v>364.4256465627015</v>
      </c>
      <c r="AJ2243" t="str">
        <f t="shared" si="162"/>
        <v>INSERT INTO TABLA_PRESUPUESTO VALUES ('VSR','80093-C','14002505-14',2022,'Diciembre',22.4,'USD',761.6,303.608281,0,67.2,5.594405,0,7.215385,10.410256,0.46906,2.62268,0,0,0,0,0,0,0,20.771668,0.054286,0,12,'202212','2022-12-01');</v>
      </c>
    </row>
    <row r="2244" spans="1:36" x14ac:dyDescent="0.2">
      <c r="A2244" s="7" t="s">
        <v>117</v>
      </c>
      <c r="B2244" t="s">
        <v>104</v>
      </c>
      <c r="C2244" t="s">
        <v>368</v>
      </c>
      <c r="D2244">
        <v>2022</v>
      </c>
      <c r="E2244" t="s">
        <v>56</v>
      </c>
      <c r="F2244" s="5">
        <v>24</v>
      </c>
      <c r="G2244" t="s">
        <v>134</v>
      </c>
      <c r="H2244" s="5">
        <v>2400</v>
      </c>
      <c r="I2244" s="5">
        <v>2110.6465368505128</v>
      </c>
      <c r="J2244" s="5">
        <v>0</v>
      </c>
      <c r="K2244" s="5">
        <v>240</v>
      </c>
      <c r="L2244" s="5">
        <v>5.994005157128913</v>
      </c>
      <c r="M2244" s="5">
        <v>0</v>
      </c>
      <c r="N2244" s="5">
        <v>38.496844520940911</v>
      </c>
      <c r="O2244" s="5">
        <v>49.913941480206539</v>
      </c>
      <c r="P2244" s="5">
        <v>2.248995983935743</v>
      </c>
      <c r="Q2244" s="5">
        <v>8.2647489495997526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f t="shared" si="165"/>
        <v>98.982694959291265</v>
      </c>
      <c r="Z2244" s="5">
        <v>5.8164024608333816E-2</v>
      </c>
      <c r="AA2244" s="5">
        <v>0</v>
      </c>
      <c r="AB2244" s="5">
        <f>VLOOKUP($E2244,Parametros!$B$3:$F$14,2,FALSE)</f>
        <v>12</v>
      </c>
      <c r="AC2244" s="5" t="str">
        <f>VLOOKUP($E2244,Parametros!$B$3:$F$14,4,FALSE)</f>
        <v>202212</v>
      </c>
      <c r="AD2244" s="5" t="str">
        <f>VLOOKUP($E2244,Parametros!$B$3:$F$14,5,FALSE)</f>
        <v>2022-12-01</v>
      </c>
      <c r="AE2244" s="5">
        <v>1.4210854715202004E-13</v>
      </c>
      <c r="AF2244" t="s">
        <v>438</v>
      </c>
      <c r="AG2244" t="s">
        <v>452</v>
      </c>
      <c r="AH2244" s="40">
        <f t="shared" si="166"/>
        <v>-55.623236966933391</v>
      </c>
      <c r="AJ2244" t="str">
        <f t="shared" si="162"/>
        <v>INSERT INTO TABLA_PRESUPUESTO VALUES ('VSR','80222-C','14005096-18',2022,'Diciembre',24,'USD',2400,2110.646537,0,240,5.994005,0,38.496845,49.913941,2.248996,8.264749,0,0,0,0,0,0,0,98.982695,0.058164,0,12,'202212','2022-12-01');</v>
      </c>
    </row>
    <row r="2245" spans="1:36" x14ac:dyDescent="0.2">
      <c r="A2245" s="7" t="s">
        <v>117</v>
      </c>
      <c r="B2245" t="s">
        <v>104</v>
      </c>
      <c r="C2245" t="s">
        <v>346</v>
      </c>
      <c r="D2245">
        <v>2022</v>
      </c>
      <c r="E2245" t="s">
        <v>56</v>
      </c>
      <c r="F2245" s="5">
        <v>40</v>
      </c>
      <c r="G2245" t="s">
        <v>134</v>
      </c>
      <c r="H2245" s="5">
        <v>1240</v>
      </c>
      <c r="I2245" s="5">
        <v>618.62428971071381</v>
      </c>
      <c r="J2245" s="5">
        <v>0</v>
      </c>
      <c r="K2245" s="5">
        <v>0</v>
      </c>
      <c r="L2245" s="5">
        <v>9.9900085952148547</v>
      </c>
      <c r="M2245" s="5">
        <v>0</v>
      </c>
      <c r="N2245" s="5">
        <v>64.161407534901514</v>
      </c>
      <c r="O2245" s="5">
        <v>83.189902467010896</v>
      </c>
      <c r="P2245" s="5">
        <v>3.7483266398929049</v>
      </c>
      <c r="Q2245" s="5">
        <v>4.2701202906265392</v>
      </c>
      <c r="R2245" s="5">
        <v>0</v>
      </c>
      <c r="S2245" s="5">
        <v>0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f t="shared" si="165"/>
        <v>155.46669697344572</v>
      </c>
      <c r="Z2245" s="5">
        <v>9.69400410138897E-2</v>
      </c>
      <c r="AA2245" s="5">
        <v>0</v>
      </c>
      <c r="AB2245" s="5">
        <f>VLOOKUP($E2245,Parametros!$B$3:$F$14,2,FALSE)</f>
        <v>12</v>
      </c>
      <c r="AC2245" s="5" t="str">
        <f>VLOOKUP($E2245,Parametros!$B$3:$F$14,4,FALSE)</f>
        <v>202212</v>
      </c>
      <c r="AD2245" s="5" t="str">
        <f>VLOOKUP($E2245,Parametros!$B$3:$F$14,5,FALSE)</f>
        <v>2022-12-01</v>
      </c>
      <c r="AE2245" s="5">
        <v>0</v>
      </c>
      <c r="AF2245" t="s">
        <v>438</v>
      </c>
      <c r="AG2245" t="s">
        <v>452</v>
      </c>
      <c r="AH2245" s="40">
        <f t="shared" si="166"/>
        <v>455.91900472062559</v>
      </c>
      <c r="AJ2245" t="str">
        <f t="shared" si="162"/>
        <v>INSERT INTO TABLA_PRESUPUESTO VALUES ('VSR','80222-C','14003574-20',2022,'Diciembre',40,'USD',1240,618.62429,0,0,9.990009,0,64.161408,83.189902,3.748327,4.27012,0,0,0,0,0,0,0,155.466697,0.09694,0,12,'202212','2022-12-01');</v>
      </c>
    </row>
    <row r="2246" spans="1:36" x14ac:dyDescent="0.2">
      <c r="A2246" s="7" t="s">
        <v>117</v>
      </c>
      <c r="B2246" t="s">
        <v>104</v>
      </c>
      <c r="C2246" t="s">
        <v>369</v>
      </c>
      <c r="D2246">
        <v>2022</v>
      </c>
      <c r="E2246" t="s">
        <v>56</v>
      </c>
      <c r="F2246" s="5">
        <v>40</v>
      </c>
      <c r="G2246" t="s">
        <v>134</v>
      </c>
      <c r="H2246" s="5">
        <v>1240</v>
      </c>
      <c r="I2246" s="5">
        <v>1245.4917342290137</v>
      </c>
      <c r="J2246" s="5">
        <v>0</v>
      </c>
      <c r="K2246" s="5">
        <v>0</v>
      </c>
      <c r="L2246" s="5">
        <v>9.9900085952148547</v>
      </c>
      <c r="M2246" s="5">
        <v>0</v>
      </c>
      <c r="N2246" s="5">
        <v>64.161407534901514</v>
      </c>
      <c r="O2246" s="5">
        <v>83.189902467010896</v>
      </c>
      <c r="P2246" s="5">
        <v>3.7483266398929049</v>
      </c>
      <c r="Q2246" s="5">
        <v>4.2701202906265392</v>
      </c>
      <c r="R2246" s="5">
        <v>0</v>
      </c>
      <c r="S2246" s="5">
        <v>0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f t="shared" si="165"/>
        <v>155.46669697344572</v>
      </c>
      <c r="Z2246" s="5">
        <v>9.69400410138897E-2</v>
      </c>
      <c r="AA2246" s="5">
        <v>0</v>
      </c>
      <c r="AB2246" s="5">
        <f>VLOOKUP($E2246,Parametros!$B$3:$F$14,2,FALSE)</f>
        <v>12</v>
      </c>
      <c r="AC2246" s="5" t="str">
        <f>VLOOKUP($E2246,Parametros!$B$3:$F$14,4,FALSE)</f>
        <v>202212</v>
      </c>
      <c r="AD2246" s="5" t="str">
        <f>VLOOKUP($E2246,Parametros!$B$3:$F$14,5,FALSE)</f>
        <v>2022-12-01</v>
      </c>
      <c r="AE2246" s="5">
        <v>0</v>
      </c>
      <c r="AF2246" t="s">
        <v>438</v>
      </c>
      <c r="AG2246" t="s">
        <v>452</v>
      </c>
      <c r="AH2246" s="40">
        <f t="shared" si="166"/>
        <v>-170.94843979767424</v>
      </c>
      <c r="AJ2246" t="str">
        <f t="shared" si="162"/>
        <v>INSERT INTO TABLA_PRESUPUESTO VALUES ('VSR','80222-C','14004115-15',2022,'Diciembre',40,'USD',1240,1245.491734,0,0,9.990009,0,64.161408,83.189902,3.748327,4.27012,0,0,0,0,0,0,0,155.466697,0.09694,0,12,'202212','2022-12-01');</v>
      </c>
    </row>
    <row r="2247" spans="1:36" x14ac:dyDescent="0.2">
      <c r="A2247" s="7" t="s">
        <v>117</v>
      </c>
      <c r="B2247" t="s">
        <v>104</v>
      </c>
      <c r="C2247" t="s">
        <v>371</v>
      </c>
      <c r="D2247">
        <v>2022</v>
      </c>
      <c r="E2247" t="s">
        <v>56</v>
      </c>
      <c r="F2247" s="5">
        <v>20</v>
      </c>
      <c r="G2247" t="s">
        <v>134</v>
      </c>
      <c r="H2247" s="5">
        <v>620</v>
      </c>
      <c r="I2247" s="5">
        <v>357.81922019327578</v>
      </c>
      <c r="J2247" s="5">
        <v>0</v>
      </c>
      <c r="K2247" s="5">
        <v>0</v>
      </c>
      <c r="L2247" s="5">
        <v>4.9950042976074274</v>
      </c>
      <c r="M2247" s="5">
        <v>0</v>
      </c>
      <c r="N2247" s="5">
        <v>32.080703767450757</v>
      </c>
      <c r="O2247" s="5">
        <v>41.594951233505448</v>
      </c>
      <c r="P2247" s="5">
        <v>1.8741633199464525</v>
      </c>
      <c r="Q2247" s="5">
        <v>2.1350601453132696</v>
      </c>
      <c r="R2247" s="5">
        <v>0</v>
      </c>
      <c r="S2247" s="5">
        <v>0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f t="shared" si="165"/>
        <v>77.733348486722861</v>
      </c>
      <c r="Z2247" s="5">
        <v>4.847002050694485E-2</v>
      </c>
      <c r="AA2247" s="5">
        <v>0</v>
      </c>
      <c r="AB2247" s="5">
        <f>VLOOKUP($E2247,Parametros!$B$3:$F$14,2,FALSE)</f>
        <v>12</v>
      </c>
      <c r="AC2247" s="5" t="str">
        <f>VLOOKUP($E2247,Parametros!$B$3:$F$14,4,FALSE)</f>
        <v>202212</v>
      </c>
      <c r="AD2247" s="5" t="str">
        <f>VLOOKUP($E2247,Parametros!$B$3:$F$14,5,FALSE)</f>
        <v>2022-12-01</v>
      </c>
      <c r="AE2247" s="5">
        <v>0</v>
      </c>
      <c r="AF2247" t="s">
        <v>438</v>
      </c>
      <c r="AG2247" t="s">
        <v>452</v>
      </c>
      <c r="AH2247" s="40">
        <f t="shared" si="166"/>
        <v>179.45242702239392</v>
      </c>
      <c r="AJ2247" t="str">
        <f t="shared" ref="AJ2247:AJ2310" si="167">TRIM(_xlfn.CONCAT("INSERT INTO TABLA_PRESUPUESTO VALUES ('",A2247,"','",B2247,"','",C2247,"',",D2247,",'",E2247,"',",SUBSTITUTE(ROUND(F2247,6),",","."),",'",G2247,"',",SUBSTITUTE(ROUND(H2247,6),",","."),",",SUBSTITUTE(ROUND(I2247,6),",","."),",",SUBSTITUTE(ROUND(J2247,6),",","."),",",SUBSTITUTE(ROUND(K2247,6),",","."),",",SUBSTITUTE(ROUND(L2247,6),",","."),",",SUBSTITUTE(ROUND(M2247,6),",","."),",",SUBSTITUTE(ROUND(N2247,6),",","."),",",SUBSTITUTE(ROUND(O2247,6),",","."),",",SUBSTITUTE(ROUND(P2247,6),",","."),",",SUBSTITUTE(ROUND(Q2247,6),",","."),",",SUBSTITUTE(ROUND(R2247,6),",","."),",",SUBSTITUTE(ROUND(S2247,6),",","."),",",SUBSTITUTE(ROUND(T2247,6),",","."),",",SUBSTITUTE(ROUND(U2247,6),",","."),",",SUBSTITUTE(ROUND(V2247,6),",","."),",",SUBSTITUTE(ROUND(W2247,6),",","."),",",SUBSTITUTE(ROUND(X2247,6),",","."),",",SUBSTITUTE(ROUND(Y2247,6),",","."),",",SUBSTITUTE(ROUND(Z2247,6),",","."),",",SUBSTITUTE(ROUND(AA2247,6),",","."),",",AB2247,",'",AC2247,"','",AD2247,"');"))</f>
        <v>INSERT INTO TABLA_PRESUPUESTO VALUES ('VSR','80222-C','14004857-20',2022,'Diciembre',20,'USD',620,357.81922,0,0,4.995004,0,32.080704,41.594951,1.874163,2.13506,0,0,0,0,0,0,0,77.733348,0.04847,0,12,'202212','2022-12-01');</v>
      </c>
    </row>
    <row r="2248" spans="1:36" x14ac:dyDescent="0.2">
      <c r="A2248" s="7" t="s">
        <v>117</v>
      </c>
      <c r="B2248" t="s">
        <v>374</v>
      </c>
      <c r="C2248" t="s">
        <v>375</v>
      </c>
      <c r="D2248">
        <v>2022</v>
      </c>
      <c r="E2248" t="s">
        <v>56</v>
      </c>
      <c r="F2248" s="5">
        <v>30</v>
      </c>
      <c r="G2248" t="s">
        <v>134</v>
      </c>
      <c r="H2248" s="5">
        <v>1650</v>
      </c>
      <c r="I2248" s="5">
        <v>627.29290374126322</v>
      </c>
      <c r="J2248" s="5">
        <v>0</v>
      </c>
      <c r="K2248" s="5">
        <v>0</v>
      </c>
      <c r="L2248" s="5">
        <v>7.4925064464111415</v>
      </c>
      <c r="M2248" s="5">
        <v>0</v>
      </c>
      <c r="N2248" s="5">
        <v>40.952380952380956</v>
      </c>
      <c r="O2248" s="5">
        <v>51.785714285714292</v>
      </c>
      <c r="P2248" s="5">
        <v>2.3333333333333335</v>
      </c>
      <c r="Q2248" s="5">
        <v>5.6820149028498301</v>
      </c>
      <c r="R2248" s="5">
        <v>0</v>
      </c>
      <c r="S2248" s="5">
        <v>0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f t="shared" si="165"/>
        <v>100.82614850503882</v>
      </c>
      <c r="Z2248" s="5">
        <v>7.2705030760417261E-2</v>
      </c>
      <c r="AA2248" s="5">
        <v>0</v>
      </c>
      <c r="AB2248" s="5">
        <f>VLOOKUP($E2248,Parametros!$B$3:$F$14,2,FALSE)</f>
        <v>12</v>
      </c>
      <c r="AC2248" s="5" t="str">
        <f>VLOOKUP($E2248,Parametros!$B$3:$F$14,4,FALSE)</f>
        <v>202212</v>
      </c>
      <c r="AD2248" s="5" t="str">
        <f>VLOOKUP($E2248,Parametros!$B$3:$F$14,5,FALSE)</f>
        <v>2022-12-01</v>
      </c>
      <c r="AE2248" s="5">
        <v>0</v>
      </c>
      <c r="AF2248" t="s">
        <v>438</v>
      </c>
      <c r="AG2248" t="s">
        <v>454</v>
      </c>
      <c r="AH2248" s="40">
        <f t="shared" si="166"/>
        <v>914.38844130728671</v>
      </c>
      <c r="AJ2248" t="str">
        <f t="shared" si="167"/>
        <v>INSERT INTO TABLA_PRESUPUESTO VALUES ('VSR','80226-C','14005039-20',2022,'Diciembre',30,'USD',1650,627.292904,0,0,7.492506,0,40.952381,51.785714,2.333333,5.682015,0,0,0,0,0,0,0,100.826149,0.072705,0,12,'202212','2022-12-01');</v>
      </c>
    </row>
    <row r="2249" spans="1:36" x14ac:dyDescent="0.2">
      <c r="A2249" s="7" t="s">
        <v>117</v>
      </c>
      <c r="B2249" t="s">
        <v>374</v>
      </c>
      <c r="C2249" t="s">
        <v>376</v>
      </c>
      <c r="D2249">
        <v>2022</v>
      </c>
      <c r="E2249" t="s">
        <v>56</v>
      </c>
      <c r="F2249" s="5">
        <v>30</v>
      </c>
      <c r="G2249" t="s">
        <v>134</v>
      </c>
      <c r="H2249" s="5">
        <v>960</v>
      </c>
      <c r="I2249" s="5">
        <v>563.35023594126312</v>
      </c>
      <c r="J2249" s="5">
        <v>0</v>
      </c>
      <c r="K2249" s="5">
        <v>0</v>
      </c>
      <c r="L2249" s="5">
        <v>7.4925064464111415</v>
      </c>
      <c r="M2249" s="5">
        <v>0</v>
      </c>
      <c r="N2249" s="5">
        <v>40.952380952380956</v>
      </c>
      <c r="O2249" s="5">
        <v>51.785714285714292</v>
      </c>
      <c r="P2249" s="5">
        <v>2.3333333333333335</v>
      </c>
      <c r="Q2249" s="5">
        <v>3.3058995798399011</v>
      </c>
      <c r="R2249" s="5">
        <v>0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f t="shared" si="165"/>
        <v>98.450033182028889</v>
      </c>
      <c r="Z2249" s="5">
        <v>7.2705030760417261E-2</v>
      </c>
      <c r="AA2249" s="5">
        <v>0</v>
      </c>
      <c r="AB2249" s="5">
        <f>VLOOKUP($E2249,Parametros!$B$3:$F$14,2,FALSE)</f>
        <v>12</v>
      </c>
      <c r="AC2249" s="5" t="str">
        <f>VLOOKUP($E2249,Parametros!$B$3:$F$14,4,FALSE)</f>
        <v>202212</v>
      </c>
      <c r="AD2249" s="5" t="str">
        <f>VLOOKUP($E2249,Parametros!$B$3:$F$14,5,FALSE)</f>
        <v>2022-12-01</v>
      </c>
      <c r="AE2249" s="5">
        <v>0</v>
      </c>
      <c r="AF2249" t="s">
        <v>438</v>
      </c>
      <c r="AG2249" t="s">
        <v>454</v>
      </c>
      <c r="AH2249" s="40">
        <f t="shared" si="166"/>
        <v>290.70722443029683</v>
      </c>
      <c r="AJ2249" t="str">
        <f t="shared" si="167"/>
        <v>INSERT INTO TABLA_PRESUPUESTO VALUES ('VSR','80226-C','14004826-18',2022,'Diciembre',30,'USD',960,563.350236,0,0,7.492506,0,40.952381,51.785714,2.333333,3.3059,0,0,0,0,0,0,0,98.450033,0.072705,0,12,'202212','2022-12-01');</v>
      </c>
    </row>
    <row r="2250" spans="1:36" x14ac:dyDescent="0.2">
      <c r="A2250" s="7" t="s">
        <v>117</v>
      </c>
      <c r="B2250" t="s">
        <v>69</v>
      </c>
      <c r="C2250" t="s">
        <v>392</v>
      </c>
      <c r="D2250">
        <v>2022</v>
      </c>
      <c r="E2250" t="s">
        <v>56</v>
      </c>
      <c r="F2250" s="5">
        <v>12</v>
      </c>
      <c r="G2250" t="s">
        <v>134</v>
      </c>
      <c r="H2250" s="5">
        <v>1199.52</v>
      </c>
      <c r="I2250" s="5">
        <v>649.82374218496716</v>
      </c>
      <c r="J2250" s="5">
        <v>0</v>
      </c>
      <c r="K2250" s="5">
        <v>24</v>
      </c>
      <c r="L2250" s="5">
        <v>2.9970025785644565</v>
      </c>
      <c r="M2250" s="5">
        <v>0</v>
      </c>
      <c r="N2250" s="5">
        <v>18.638888888888889</v>
      </c>
      <c r="O2250" s="5">
        <v>14.583333333333334</v>
      </c>
      <c r="P2250" s="5">
        <v>1.4972222222222222</v>
      </c>
      <c r="Q2250" s="5">
        <v>4.1307215250099567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f t="shared" si="165"/>
        <v>38.879247981758567</v>
      </c>
      <c r="Z2250" s="5">
        <v>2.9082012304166911E-2</v>
      </c>
      <c r="AA2250" s="5">
        <v>0</v>
      </c>
      <c r="AB2250" s="5">
        <f>VLOOKUP($E2250,Parametros!$B$3:$F$14,2,FALSE)</f>
        <v>12</v>
      </c>
      <c r="AC2250" s="5" t="str">
        <f>VLOOKUP($E2250,Parametros!$B$3:$F$14,4,FALSE)</f>
        <v>202212</v>
      </c>
      <c r="AD2250" s="5" t="str">
        <f>VLOOKUP($E2250,Parametros!$B$3:$F$14,5,FALSE)</f>
        <v>2022-12-01</v>
      </c>
      <c r="AE2250" s="5">
        <v>0</v>
      </c>
      <c r="AF2250" t="s">
        <v>456</v>
      </c>
      <c r="AG2250" t="s">
        <v>458</v>
      </c>
      <c r="AH2250" s="40">
        <f t="shared" si="166"/>
        <v>483.82000725470976</v>
      </c>
      <c r="AJ2250" t="str">
        <f t="shared" si="167"/>
        <v>INSERT INTO TABLA_PRESUPUESTO VALUES ('VSR','80099-C','14005066-17',2022,'Diciembre',12,'USD',1199.52,649.823742,0,24,2.997003,0,18.638889,14.583333,1.497222,4.130722,0,0,0,0,0,0,0,38.879248,0.029082,0,12,'202212','2022-12-01');</v>
      </c>
    </row>
    <row r="2251" spans="1:36" x14ac:dyDescent="0.2">
      <c r="A2251" s="7" t="s">
        <v>117</v>
      </c>
      <c r="B2251" t="s">
        <v>69</v>
      </c>
      <c r="C2251" t="s">
        <v>259</v>
      </c>
      <c r="D2251">
        <v>2022</v>
      </c>
      <c r="E2251" t="s">
        <v>56</v>
      </c>
      <c r="F2251" s="5">
        <v>120</v>
      </c>
      <c r="G2251" t="s">
        <v>134</v>
      </c>
      <c r="H2251" s="5">
        <v>4680</v>
      </c>
      <c r="I2251" s="5">
        <v>2034.7408695924742</v>
      </c>
      <c r="J2251" s="5">
        <v>0</v>
      </c>
      <c r="K2251" s="5">
        <v>240</v>
      </c>
      <c r="L2251" s="5">
        <v>29.970025785644566</v>
      </c>
      <c r="M2251" s="5">
        <v>0</v>
      </c>
      <c r="N2251" s="5">
        <v>186.38888888888889</v>
      </c>
      <c r="O2251" s="5">
        <v>145.83333333333334</v>
      </c>
      <c r="P2251" s="5">
        <v>14.972222222222225</v>
      </c>
      <c r="Q2251" s="5">
        <v>16.116260451719519</v>
      </c>
      <c r="R2251" s="5">
        <v>0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f t="shared" si="165"/>
        <v>363.60152501920567</v>
      </c>
      <c r="Z2251" s="5">
        <v>0.2908201230416691</v>
      </c>
      <c r="AA2251" s="5">
        <v>0</v>
      </c>
      <c r="AB2251" s="5">
        <f>VLOOKUP($E2251,Parametros!$B$3:$F$14,2,FALSE)</f>
        <v>12</v>
      </c>
      <c r="AC2251" s="5" t="str">
        <f>VLOOKUP($E2251,Parametros!$B$3:$F$14,4,FALSE)</f>
        <v>202212</v>
      </c>
      <c r="AD2251" s="5" t="str">
        <f>VLOOKUP($E2251,Parametros!$B$3:$F$14,5,FALSE)</f>
        <v>2022-12-01</v>
      </c>
      <c r="AE2251" s="5">
        <v>0</v>
      </c>
      <c r="AF2251" t="s">
        <v>456</v>
      </c>
      <c r="AG2251" t="s">
        <v>458</v>
      </c>
      <c r="AH2251" s="40">
        <f t="shared" si="166"/>
        <v>2011.6875796026757</v>
      </c>
      <c r="AJ2251" t="str">
        <f t="shared" si="167"/>
        <v>INSERT INTO TABLA_PRESUPUESTO VALUES ('VSR','80099-C','14005051-21',2022,'Diciembre',120,'USD',4680,2034.74087,0,240,29.970026,0,186.388889,145.833333,14.972222,16.11626,0,0,0,0,0,0,0,363.601525,0.29082,0,12,'202212','2022-12-01');</v>
      </c>
    </row>
    <row r="2252" spans="1:36" x14ac:dyDescent="0.2">
      <c r="A2252" s="7" t="s">
        <v>117</v>
      </c>
      <c r="B2252" t="s">
        <v>69</v>
      </c>
      <c r="C2252" t="s">
        <v>250</v>
      </c>
      <c r="D2252">
        <v>2022</v>
      </c>
      <c r="E2252" t="s">
        <v>56</v>
      </c>
      <c r="F2252" s="5">
        <v>12</v>
      </c>
      <c r="G2252" t="s">
        <v>134</v>
      </c>
      <c r="H2252" s="5">
        <v>468</v>
      </c>
      <c r="I2252" s="5">
        <v>171.98088091980532</v>
      </c>
      <c r="J2252" s="5">
        <v>0</v>
      </c>
      <c r="K2252" s="5">
        <v>24</v>
      </c>
      <c r="L2252" s="5">
        <v>2.9970025785644565</v>
      </c>
      <c r="M2252" s="5">
        <v>0</v>
      </c>
      <c r="N2252" s="5">
        <v>18.638888888888889</v>
      </c>
      <c r="O2252" s="5">
        <v>14.583333333333334</v>
      </c>
      <c r="P2252" s="5">
        <v>1.4972222222222222</v>
      </c>
      <c r="Q2252" s="5">
        <v>1.6116260451719517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f t="shared" si="165"/>
        <v>36.36015250192056</v>
      </c>
      <c r="Z2252" s="5">
        <v>2.9082012304166911E-2</v>
      </c>
      <c r="AA2252" s="5">
        <v>0</v>
      </c>
      <c r="AB2252" s="5">
        <f>VLOOKUP($E2252,Parametros!$B$3:$F$14,2,FALSE)</f>
        <v>12</v>
      </c>
      <c r="AC2252" s="5" t="str">
        <f>VLOOKUP($E2252,Parametros!$B$3:$F$14,4,FALSE)</f>
        <v>202212</v>
      </c>
      <c r="AD2252" s="5" t="str">
        <f>VLOOKUP($E2252,Parametros!$B$3:$F$14,5,FALSE)</f>
        <v>2022-12-01</v>
      </c>
      <c r="AE2252" s="5">
        <v>0</v>
      </c>
      <c r="AF2252" t="s">
        <v>456</v>
      </c>
      <c r="AG2252" t="s">
        <v>458</v>
      </c>
      <c r="AH2252" s="40">
        <f t="shared" si="166"/>
        <v>232.66196399970963</v>
      </c>
      <c r="AJ2252" t="str">
        <f t="shared" si="167"/>
        <v>INSERT INTO TABLA_PRESUPUESTO VALUES ('VSR','80099-C','14005055-21',2022,'Diciembre',12,'USD',468,171.980881,0,24,2.997003,0,18.638889,14.583333,1.497222,1.611626,0,0,0,0,0,0,0,36.360153,0.029082,0,12,'202212','2022-12-01');</v>
      </c>
    </row>
    <row r="2253" spans="1:36" x14ac:dyDescent="0.2">
      <c r="A2253" s="7" t="s">
        <v>117</v>
      </c>
      <c r="B2253" t="s">
        <v>69</v>
      </c>
      <c r="C2253" t="s">
        <v>132</v>
      </c>
      <c r="D2253">
        <v>2022</v>
      </c>
      <c r="E2253" t="s">
        <v>56</v>
      </c>
      <c r="F2253" s="5">
        <v>80</v>
      </c>
      <c r="G2253" t="s">
        <v>134</v>
      </c>
      <c r="H2253" s="5">
        <v>4800</v>
      </c>
      <c r="I2253" s="5">
        <v>2617.272580390922</v>
      </c>
      <c r="J2253" s="5">
        <v>0</v>
      </c>
      <c r="K2253" s="5">
        <v>160</v>
      </c>
      <c r="L2253" s="5">
        <v>19.980017190429709</v>
      </c>
      <c r="M2253" s="5">
        <v>0</v>
      </c>
      <c r="N2253" s="5">
        <v>124.25925925925925</v>
      </c>
      <c r="O2253" s="5">
        <v>97.222222222222229</v>
      </c>
      <c r="P2253" s="5">
        <v>9.9814814814814827</v>
      </c>
      <c r="Q2253" s="5">
        <v>16.529497899199505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f t="shared" si="165"/>
        <v>248.18634094419025</v>
      </c>
      <c r="Z2253" s="5">
        <v>0.19388008202777943</v>
      </c>
      <c r="AA2253" s="5">
        <v>0</v>
      </c>
      <c r="AB2253" s="5">
        <f>VLOOKUP($E2253,Parametros!$B$3:$F$14,2,FALSE)</f>
        <v>12</v>
      </c>
      <c r="AC2253" s="5" t="str">
        <f>VLOOKUP($E2253,Parametros!$B$3:$F$14,4,FALSE)</f>
        <v>202212</v>
      </c>
      <c r="AD2253" s="5" t="str">
        <f>VLOOKUP($E2253,Parametros!$B$3:$F$14,5,FALSE)</f>
        <v>2022-12-01</v>
      </c>
      <c r="AE2253" s="5">
        <v>0</v>
      </c>
      <c r="AF2253" t="s">
        <v>456</v>
      </c>
      <c r="AG2253" t="s">
        <v>458</v>
      </c>
      <c r="AH2253" s="40">
        <f t="shared" si="166"/>
        <v>1754.561061474458</v>
      </c>
      <c r="AJ2253" t="str">
        <f t="shared" si="167"/>
        <v>INSERT INTO TABLA_PRESUPUESTO VALUES ('VSR','80099-C','14005075-18',2022,'Diciembre',80,'USD',4800,2617.27258,0,160,19.980017,0,124.259259,97.222222,9.981481,16.529498,0,0,0,0,0,0,0,248.186341,0.19388,0,12,'202212','2022-12-01');</v>
      </c>
    </row>
    <row r="2254" spans="1:36" x14ac:dyDescent="0.2">
      <c r="A2254" s="7" t="s">
        <v>117</v>
      </c>
      <c r="B2254" t="s">
        <v>69</v>
      </c>
      <c r="C2254" t="s">
        <v>393</v>
      </c>
      <c r="D2254">
        <v>2022</v>
      </c>
      <c r="E2254" t="s">
        <v>56</v>
      </c>
      <c r="F2254" s="5">
        <v>80</v>
      </c>
      <c r="G2254" t="s">
        <v>134</v>
      </c>
      <c r="H2254" s="5">
        <v>4800</v>
      </c>
      <c r="I2254" s="5">
        <v>1970.2543819183597</v>
      </c>
      <c r="J2254" s="5">
        <v>0</v>
      </c>
      <c r="K2254" s="5">
        <v>160</v>
      </c>
      <c r="L2254" s="5">
        <v>19.980017190429709</v>
      </c>
      <c r="M2254" s="5">
        <v>0</v>
      </c>
      <c r="N2254" s="5">
        <v>124.25925925925925</v>
      </c>
      <c r="O2254" s="5">
        <v>97.222222222222229</v>
      </c>
      <c r="P2254" s="5">
        <v>9.9814814814814827</v>
      </c>
      <c r="Q2254" s="5">
        <v>16.529497899199505</v>
      </c>
      <c r="R2254" s="5">
        <v>0</v>
      </c>
      <c r="S2254" s="5">
        <v>0</v>
      </c>
      <c r="T2254" s="5"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f t="shared" si="165"/>
        <v>248.18634094419025</v>
      </c>
      <c r="Z2254" s="5">
        <v>0.19388008202777943</v>
      </c>
      <c r="AA2254" s="5">
        <v>0</v>
      </c>
      <c r="AB2254" s="5">
        <f>VLOOKUP($E2254,Parametros!$B$3:$F$14,2,FALSE)</f>
        <v>12</v>
      </c>
      <c r="AC2254" s="5" t="str">
        <f>VLOOKUP($E2254,Parametros!$B$3:$F$14,4,FALSE)</f>
        <v>202212</v>
      </c>
      <c r="AD2254" s="5" t="str">
        <f>VLOOKUP($E2254,Parametros!$B$3:$F$14,5,FALSE)</f>
        <v>2022-12-01</v>
      </c>
      <c r="AE2254" s="5">
        <v>0</v>
      </c>
      <c r="AF2254" t="s">
        <v>456</v>
      </c>
      <c r="AG2254" t="s">
        <v>458</v>
      </c>
      <c r="AH2254" s="40">
        <f t="shared" si="166"/>
        <v>2401.5792599470205</v>
      </c>
      <c r="AJ2254" t="str">
        <f t="shared" si="167"/>
        <v>INSERT INTO TABLA_PRESUPUESTO VALUES ('VSR','80099-C','14005069-15',2022,'Diciembre',80,'USD',4800,1970.254382,0,160,19.980017,0,124.259259,97.222222,9.981481,16.529498,0,0,0,0,0,0,0,248.186341,0.19388,0,12,'202212','2022-12-01');</v>
      </c>
    </row>
    <row r="2255" spans="1:36" x14ac:dyDescent="0.2">
      <c r="A2255" s="7" t="s">
        <v>117</v>
      </c>
      <c r="B2255" t="s">
        <v>78</v>
      </c>
      <c r="C2255" t="s">
        <v>396</v>
      </c>
      <c r="D2255">
        <v>2022</v>
      </c>
      <c r="E2255" t="s">
        <v>56</v>
      </c>
      <c r="F2255" s="5">
        <v>400</v>
      </c>
      <c r="G2255" t="s">
        <v>134</v>
      </c>
      <c r="H2255" s="5">
        <v>12000</v>
      </c>
      <c r="I2255" s="5">
        <v>5674.9347964383287</v>
      </c>
      <c r="J2255" s="5">
        <v>0</v>
      </c>
      <c r="K2255" s="5">
        <v>800</v>
      </c>
      <c r="L2255" s="5">
        <v>99.900085952148558</v>
      </c>
      <c r="M2255" s="5">
        <v>0</v>
      </c>
      <c r="N2255" s="5">
        <v>247.96189167000784</v>
      </c>
      <c r="O2255" s="5">
        <v>346.04883823052103</v>
      </c>
      <c r="P2255" s="5">
        <v>21.439117678879409</v>
      </c>
      <c r="Q2255" s="5">
        <v>41.323744747998767</v>
      </c>
      <c r="R2255" s="5">
        <v>0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f t="shared" si="165"/>
        <v>657.74299273754582</v>
      </c>
      <c r="Z2255" s="5">
        <v>0.96940041013889711</v>
      </c>
      <c r="AA2255" s="5">
        <v>0</v>
      </c>
      <c r="AB2255" s="5">
        <f>VLOOKUP($E2255,Parametros!$B$3:$F$14,2,FALSE)</f>
        <v>12</v>
      </c>
      <c r="AC2255" s="5" t="str">
        <f>VLOOKUP($E2255,Parametros!$B$3:$F$14,4,FALSE)</f>
        <v>202212</v>
      </c>
      <c r="AD2255" s="5" t="str">
        <f>VLOOKUP($E2255,Parametros!$B$3:$F$14,5,FALSE)</f>
        <v>2022-12-01</v>
      </c>
      <c r="AE2255" s="5">
        <v>0</v>
      </c>
      <c r="AF2255" t="s">
        <v>456</v>
      </c>
      <c r="AG2255" t="s">
        <v>464</v>
      </c>
      <c r="AH2255" s="40">
        <f t="shared" si="166"/>
        <v>4767.4221248719759</v>
      </c>
      <c r="AJ2255" t="str">
        <f t="shared" si="167"/>
        <v>INSERT INTO TABLA_PRESUPUESTO VALUES ('VSR','80138-C','14004233-21',2022,'Diciembre',400,'USD',12000,5674.934796,0,800,99.900086,0,247.961892,346.048838,21.439118,41.323745,0,0,0,0,0,0,0,657.742993,0.9694,0,12,'202212','2022-12-01');</v>
      </c>
    </row>
    <row r="2256" spans="1:36" x14ac:dyDescent="0.2">
      <c r="A2256" s="7" t="s">
        <v>117</v>
      </c>
      <c r="B2256" t="s">
        <v>78</v>
      </c>
      <c r="C2256" t="s">
        <v>397</v>
      </c>
      <c r="D2256">
        <v>2022</v>
      </c>
      <c r="E2256" t="s">
        <v>56</v>
      </c>
      <c r="F2256" s="5">
        <v>80</v>
      </c>
      <c r="G2256" t="s">
        <v>134</v>
      </c>
      <c r="H2256" s="5">
        <v>2400</v>
      </c>
      <c r="I2256" s="5">
        <v>1153.4479288121001</v>
      </c>
      <c r="J2256" s="5">
        <v>0</v>
      </c>
      <c r="K2256" s="5">
        <v>0</v>
      </c>
      <c r="L2256" s="5">
        <v>19.980017190429709</v>
      </c>
      <c r="M2256" s="5">
        <v>0</v>
      </c>
      <c r="N2256" s="5">
        <v>49.592378334001566</v>
      </c>
      <c r="O2256" s="5">
        <v>69.209767646104211</v>
      </c>
      <c r="P2256" s="5">
        <v>4.2878235357758818</v>
      </c>
      <c r="Q2256" s="5">
        <v>8.2647489495997526</v>
      </c>
      <c r="R2256" s="5">
        <v>0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f t="shared" si="165"/>
        <v>131.54859854750919</v>
      </c>
      <c r="Z2256" s="5">
        <v>0.19388008202777943</v>
      </c>
      <c r="AA2256" s="5">
        <v>0</v>
      </c>
      <c r="AB2256" s="5">
        <f>VLOOKUP($E2256,Parametros!$B$3:$F$14,2,FALSE)</f>
        <v>12</v>
      </c>
      <c r="AC2256" s="5" t="str">
        <f>VLOOKUP($E2256,Parametros!$B$3:$F$14,4,FALSE)</f>
        <v>202212</v>
      </c>
      <c r="AD2256" s="5" t="str">
        <f>VLOOKUP($E2256,Parametros!$B$3:$F$14,5,FALSE)</f>
        <v>2022-12-01</v>
      </c>
      <c r="AE2256" s="5">
        <v>0</v>
      </c>
      <c r="AF2256" t="s">
        <v>456</v>
      </c>
      <c r="AG2256" t="s">
        <v>464</v>
      </c>
      <c r="AH2256" s="40">
        <f t="shared" si="166"/>
        <v>1095.0234554499609</v>
      </c>
      <c r="AJ2256" t="str">
        <f t="shared" si="167"/>
        <v>INSERT INTO TABLA_PRESUPUESTO VALUES ('VSR','80138-C','14004230-21',2022,'Diciembre',80,'USD',2400,1153.447929,0,0,19.980017,0,49.592378,69.209768,4.287824,8.264749,0,0,0,0,0,0,0,131.548599,0.19388,0,12,'202212','2022-12-01');</v>
      </c>
    </row>
    <row r="2257" spans="1:36" x14ac:dyDescent="0.2">
      <c r="A2257" s="7" t="s">
        <v>117</v>
      </c>
      <c r="B2257" t="s">
        <v>404</v>
      </c>
      <c r="C2257" t="s">
        <v>122</v>
      </c>
      <c r="D2257">
        <v>2022</v>
      </c>
      <c r="E2257" t="s">
        <v>56</v>
      </c>
      <c r="F2257" s="5">
        <v>8</v>
      </c>
      <c r="G2257" t="s">
        <v>134</v>
      </c>
      <c r="H2257" s="5">
        <v>864</v>
      </c>
      <c r="I2257" s="5">
        <v>479.16320145664486</v>
      </c>
      <c r="J2257" s="5">
        <v>0</v>
      </c>
      <c r="K2257" s="5">
        <v>0</v>
      </c>
      <c r="L2257" s="5">
        <v>1.9980017190429711</v>
      </c>
      <c r="M2257" s="5">
        <v>0</v>
      </c>
      <c r="N2257" s="5">
        <v>1.7306397306397305</v>
      </c>
      <c r="O2257" s="5">
        <v>3.5353535353535355</v>
      </c>
      <c r="P2257" s="5">
        <v>0.36296296296296304</v>
      </c>
      <c r="Q2257" s="5">
        <v>2.975309621855911</v>
      </c>
      <c r="R2257" s="5">
        <v>0</v>
      </c>
      <c r="S2257" s="5">
        <v>0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f t="shared" si="165"/>
        <v>8.6236538590149188</v>
      </c>
      <c r="Z2257" s="5">
        <v>1.9388008202777942E-2</v>
      </c>
      <c r="AA2257" s="5">
        <v>0</v>
      </c>
      <c r="AB2257" s="5">
        <f>VLOOKUP($E2257,Parametros!$B$3:$F$14,2,FALSE)</f>
        <v>12</v>
      </c>
      <c r="AC2257" s="5" t="str">
        <f>VLOOKUP($E2257,Parametros!$B$3:$F$14,4,FALSE)</f>
        <v>202212</v>
      </c>
      <c r="AD2257" s="5" t="str">
        <f>VLOOKUP($E2257,Parametros!$B$3:$F$14,5,FALSE)</f>
        <v>2022-12-01</v>
      </c>
      <c r="AE2257" s="5">
        <v>0</v>
      </c>
      <c r="AF2257" t="s">
        <v>456</v>
      </c>
      <c r="AG2257" t="s">
        <v>465</v>
      </c>
      <c r="AH2257" s="40">
        <f t="shared" si="166"/>
        <v>374.21514296529728</v>
      </c>
      <c r="AJ2257" t="str">
        <f t="shared" si="167"/>
        <v>INSERT INTO TABLA_PRESUPUESTO VALUES ('VSR','80140-C','14005080-18',2022,'Diciembre',8,'USD',864,479.163201,0,0,1.998002,0,1.73064,3.535354,0.362963,2.97531,0,0,0,0,0,0,0,8.623654,0.019388,0,12,'202212','2022-12-01');</v>
      </c>
    </row>
    <row r="2258" spans="1:36" x14ac:dyDescent="0.2">
      <c r="A2258" s="7" t="s">
        <v>117</v>
      </c>
      <c r="B2258" t="s">
        <v>404</v>
      </c>
      <c r="C2258" t="s">
        <v>124</v>
      </c>
      <c r="D2258">
        <v>2022</v>
      </c>
      <c r="E2258" t="s">
        <v>56</v>
      </c>
      <c r="F2258" s="5">
        <v>40</v>
      </c>
      <c r="G2258" t="s">
        <v>134</v>
      </c>
      <c r="H2258" s="5">
        <v>1640</v>
      </c>
      <c r="I2258" s="5">
        <v>586.6800339773805</v>
      </c>
      <c r="J2258" s="5">
        <v>0</v>
      </c>
      <c r="K2258" s="5">
        <v>0</v>
      </c>
      <c r="L2258" s="5">
        <v>9.9900085952148547</v>
      </c>
      <c r="M2258" s="5">
        <v>0</v>
      </c>
      <c r="N2258" s="5">
        <v>8.653198653198654</v>
      </c>
      <c r="O2258" s="5">
        <v>17.676767676767678</v>
      </c>
      <c r="P2258" s="5">
        <v>1.8148148148148153</v>
      </c>
      <c r="Q2258" s="5">
        <v>5.6475784488931646</v>
      </c>
      <c r="R2258" s="5">
        <v>0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f t="shared" si="165"/>
        <v>33.889299634688207</v>
      </c>
      <c r="Z2258" s="5">
        <v>9.6940041013889713E-2</v>
      </c>
      <c r="AA2258" s="5">
        <v>0</v>
      </c>
      <c r="AB2258" s="5">
        <f>VLOOKUP($E2258,Parametros!$B$3:$F$14,2,FALSE)</f>
        <v>12</v>
      </c>
      <c r="AC2258" s="5" t="str">
        <f>VLOOKUP($E2258,Parametros!$B$3:$F$14,4,FALSE)</f>
        <v>202212</v>
      </c>
      <c r="AD2258" s="5" t="str">
        <f>VLOOKUP($E2258,Parametros!$B$3:$F$14,5,FALSE)</f>
        <v>2022-12-01</v>
      </c>
      <c r="AE2258" s="5">
        <v>0</v>
      </c>
      <c r="AF2258" t="s">
        <v>456</v>
      </c>
      <c r="AG2258" t="s">
        <v>465</v>
      </c>
      <c r="AH2258" s="40">
        <f t="shared" si="166"/>
        <v>1009.4406577927166</v>
      </c>
      <c r="AJ2258" t="str">
        <f t="shared" si="167"/>
        <v>INSERT INTO TABLA_PRESUPUESTO VALUES ('VSR','80140-C','14005050-21',2022,'Diciembre',40,'USD',1640,586.680034,0,0,9.990009,0,8.653199,17.676768,1.814815,5.647578,0,0,0,0,0,0,0,33.8893,0.09694,0,12,'202212','2022-12-01');</v>
      </c>
    </row>
    <row r="2259" spans="1:36" x14ac:dyDescent="0.2">
      <c r="A2259" s="7" t="s">
        <v>117</v>
      </c>
      <c r="B2259" t="s">
        <v>404</v>
      </c>
      <c r="C2259" t="s">
        <v>395</v>
      </c>
      <c r="D2259">
        <v>2022</v>
      </c>
      <c r="E2259" t="s">
        <v>56</v>
      </c>
      <c r="F2259" s="5">
        <v>40</v>
      </c>
      <c r="G2259" t="s">
        <v>134</v>
      </c>
      <c r="H2259" s="5">
        <v>1640</v>
      </c>
      <c r="I2259" s="5">
        <v>544.38634282493103</v>
      </c>
      <c r="J2259" s="5">
        <v>0</v>
      </c>
      <c r="K2259" s="5">
        <v>0</v>
      </c>
      <c r="L2259" s="5">
        <v>9.9900085952148547</v>
      </c>
      <c r="M2259" s="5">
        <v>0</v>
      </c>
      <c r="N2259" s="5">
        <v>8.653198653198654</v>
      </c>
      <c r="O2259" s="5">
        <v>17.676767676767678</v>
      </c>
      <c r="P2259" s="5">
        <v>1.8148148148148153</v>
      </c>
      <c r="Q2259" s="5">
        <v>5.6475784488931646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f t="shared" ref="Y2259:Y2261" si="168">+M2259+N2259+O2259+P2259+T2259+U2259+V2259+Z2259+AA2259+S2259+X2259+Q2259+R2259</f>
        <v>33.889299634688207</v>
      </c>
      <c r="Z2259" s="5">
        <v>9.6940041013889713E-2</v>
      </c>
      <c r="AA2259" s="5">
        <v>0</v>
      </c>
      <c r="AB2259" s="5">
        <f>VLOOKUP($E2259,Parametros!$B$3:$F$14,2,FALSE)</f>
        <v>12</v>
      </c>
      <c r="AC2259" s="5" t="str">
        <f>VLOOKUP($E2259,Parametros!$B$3:$F$14,4,FALSE)</f>
        <v>202212</v>
      </c>
      <c r="AD2259" s="5" t="str">
        <f>VLOOKUP($E2259,Parametros!$B$3:$F$14,5,FALSE)</f>
        <v>2022-12-01</v>
      </c>
      <c r="AE2259" s="5">
        <v>0</v>
      </c>
      <c r="AF2259" t="s">
        <v>456</v>
      </c>
      <c r="AG2259" t="s">
        <v>465</v>
      </c>
      <c r="AH2259" s="40">
        <f t="shared" ref="AH2259:AH2261" si="169">+H2259-SUM(I2259:X2259)-SUM(Z2259:AA2259)</f>
        <v>1051.7343489451662</v>
      </c>
      <c r="AJ2259" t="str">
        <f t="shared" si="167"/>
        <v>INSERT INTO TABLA_PRESUPUESTO VALUES ('VSR','80140-C','14005054-21',2022,'Diciembre',40,'USD',1640,544.386343,0,0,9.990009,0,8.653199,17.676768,1.814815,5.647578,0,0,0,0,0,0,0,33.8893,0.09694,0,12,'202212','2022-12-01');</v>
      </c>
    </row>
    <row r="2260" spans="1:36" x14ac:dyDescent="0.2">
      <c r="A2260" s="7" t="s">
        <v>117</v>
      </c>
      <c r="B2260" t="s">
        <v>404</v>
      </c>
      <c r="C2260" t="s">
        <v>132</v>
      </c>
      <c r="D2260">
        <v>2022</v>
      </c>
      <c r="E2260" t="s">
        <v>56</v>
      </c>
      <c r="F2260" s="5">
        <v>40</v>
      </c>
      <c r="G2260" t="s">
        <v>134</v>
      </c>
      <c r="H2260" s="5">
        <v>2440</v>
      </c>
      <c r="I2260" s="5">
        <v>1308.636290195461</v>
      </c>
      <c r="J2260" s="5">
        <v>0</v>
      </c>
      <c r="K2260" s="5">
        <v>0</v>
      </c>
      <c r="L2260" s="5">
        <v>9.9900085952148547</v>
      </c>
      <c r="M2260" s="5">
        <v>0</v>
      </c>
      <c r="N2260" s="5">
        <v>8.653198653198654</v>
      </c>
      <c r="O2260" s="5">
        <v>17.676767676767678</v>
      </c>
      <c r="P2260" s="5">
        <v>1.8148148148148153</v>
      </c>
      <c r="Q2260" s="5">
        <v>8.4024947654264146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f t="shared" si="168"/>
        <v>36.644215951221454</v>
      </c>
      <c r="Z2260" s="5">
        <v>9.6940041013889713E-2</v>
      </c>
      <c r="AA2260" s="5">
        <v>0</v>
      </c>
      <c r="AB2260" s="5">
        <f>VLOOKUP($E2260,Parametros!$B$3:$F$14,2,FALSE)</f>
        <v>12</v>
      </c>
      <c r="AC2260" s="5" t="str">
        <f>VLOOKUP($E2260,Parametros!$B$3:$F$14,4,FALSE)</f>
        <v>202212</v>
      </c>
      <c r="AD2260" s="5" t="str">
        <f>VLOOKUP($E2260,Parametros!$B$3:$F$14,5,FALSE)</f>
        <v>2022-12-01</v>
      </c>
      <c r="AE2260" s="5">
        <v>0</v>
      </c>
      <c r="AF2260" t="s">
        <v>456</v>
      </c>
      <c r="AG2260" t="s">
        <v>465</v>
      </c>
      <c r="AH2260" s="40">
        <f t="shared" si="169"/>
        <v>1084.7294852581028</v>
      </c>
      <c r="AJ2260" t="str">
        <f t="shared" si="167"/>
        <v>INSERT INTO TABLA_PRESUPUESTO VALUES ('VSR','80140-C','14005075-18',2022,'Diciembre',40,'USD',2440,1308.63629,0,0,9.990009,0,8.653199,17.676768,1.814815,8.402495,0,0,0,0,0,0,0,36.644216,0.09694,0,12,'202212','2022-12-01');</v>
      </c>
    </row>
    <row r="2261" spans="1:36" x14ac:dyDescent="0.2">
      <c r="A2261" s="7" t="s">
        <v>117</v>
      </c>
      <c r="B2261" t="s">
        <v>404</v>
      </c>
      <c r="C2261" t="s">
        <v>405</v>
      </c>
      <c r="D2261">
        <v>2022</v>
      </c>
      <c r="E2261" t="s">
        <v>56</v>
      </c>
      <c r="F2261" s="5">
        <v>8</v>
      </c>
      <c r="G2261" t="s">
        <v>134</v>
      </c>
      <c r="H2261" s="5">
        <v>488</v>
      </c>
      <c r="I2261" s="5">
        <v>198.77138679122766</v>
      </c>
      <c r="J2261" s="5">
        <v>0</v>
      </c>
      <c r="K2261" s="5">
        <v>0</v>
      </c>
      <c r="L2261" s="5">
        <v>1.9980017190429711</v>
      </c>
      <c r="M2261" s="5">
        <v>0</v>
      </c>
      <c r="N2261" s="5">
        <v>1.7306397306397305</v>
      </c>
      <c r="O2261" s="5">
        <v>3.5353535353535355</v>
      </c>
      <c r="P2261" s="5">
        <v>0.36296296296296304</v>
      </c>
      <c r="Q2261" s="5">
        <v>1.6804989530852832</v>
      </c>
      <c r="R2261" s="5">
        <v>0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f t="shared" si="168"/>
        <v>7.3288431902442905</v>
      </c>
      <c r="Z2261" s="5">
        <v>1.9388008202777942E-2</v>
      </c>
      <c r="AA2261" s="5">
        <v>0</v>
      </c>
      <c r="AB2261" s="5">
        <f>VLOOKUP($E2261,Parametros!$B$3:$F$14,2,FALSE)</f>
        <v>12</v>
      </c>
      <c r="AC2261" s="5" t="str">
        <f>VLOOKUP($E2261,Parametros!$B$3:$F$14,4,FALSE)</f>
        <v>202212</v>
      </c>
      <c r="AD2261" s="5" t="str">
        <f>VLOOKUP($E2261,Parametros!$B$3:$F$14,5,FALSE)</f>
        <v>2022-12-01</v>
      </c>
      <c r="AE2261" s="5">
        <v>0</v>
      </c>
      <c r="AF2261" t="s">
        <v>456</v>
      </c>
      <c r="AG2261" t="s">
        <v>465</v>
      </c>
      <c r="AH2261" s="40">
        <f t="shared" si="169"/>
        <v>279.90176829948507</v>
      </c>
      <c r="AJ2261" t="str">
        <f t="shared" si="167"/>
        <v>INSERT INTO TABLA_PRESUPUESTO VALUES ('VSR','80140-C','14005077-18',2022,'Diciembre',8,'USD',488,198.771387,0,0,1.998002,0,1.73064,3.535354,0.362963,1.680499,0,0,0,0,0,0,0,7.328843,0.019388,0,12,'202212','2022-12-01');</v>
      </c>
    </row>
    <row r="2262" spans="1:36" x14ac:dyDescent="0.2">
      <c r="A2262" s="7" t="s">
        <v>117</v>
      </c>
      <c r="B2262" t="s">
        <v>75</v>
      </c>
      <c r="C2262" t="s">
        <v>406</v>
      </c>
      <c r="D2262">
        <v>2022</v>
      </c>
      <c r="E2262" t="s">
        <v>44</v>
      </c>
      <c r="F2262" s="5">
        <v>60</v>
      </c>
      <c r="G2262" t="s">
        <v>134</v>
      </c>
      <c r="H2262" s="5">
        <v>3000</v>
      </c>
      <c r="I2262" s="5">
        <v>2076.7876476763013</v>
      </c>
      <c r="J2262" s="5">
        <v>0</v>
      </c>
      <c r="K2262" s="5">
        <v>150</v>
      </c>
      <c r="L2262" s="5">
        <v>73.984137898416122</v>
      </c>
      <c r="M2262" s="5">
        <v>450</v>
      </c>
      <c r="N2262" s="5">
        <v>12.549019607843137</v>
      </c>
      <c r="O2262" s="5">
        <v>0</v>
      </c>
      <c r="P2262" s="5">
        <v>0.96078431372549022</v>
      </c>
      <c r="Q2262" s="5">
        <v>10.330936186999692</v>
      </c>
      <c r="R2262" s="5">
        <v>0</v>
      </c>
      <c r="S2262" s="5">
        <v>0</v>
      </c>
      <c r="T2262" s="5"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f t="shared" ref="Y2262:Y2296" si="170">+M2262+N2262+O2262+P2262+T2262+U2262+V2262+Z2262+AA2262+S2262+X2262+Q2262+R2262</f>
        <v>535.55383005729993</v>
      </c>
      <c r="Z2262" s="5">
        <v>61.71308994873165</v>
      </c>
      <c r="AA2262" s="5">
        <v>0</v>
      </c>
      <c r="AB2262" s="5">
        <f>VLOOKUP($E2262,Parametros!$B$3:$F$14,2,FALSE)</f>
        <v>1</v>
      </c>
      <c r="AC2262" s="5" t="str">
        <f>VLOOKUP($E2262,Parametros!$B$3:$F$14,4,FALSE)</f>
        <v>20221</v>
      </c>
      <c r="AD2262" s="5" t="str">
        <f>VLOOKUP($E2262,Parametros!$B$3:$F$14,5,FALSE)</f>
        <v>2022-1-01</v>
      </c>
      <c r="AE2262" s="5">
        <v>-2.8421709430404007E-13</v>
      </c>
      <c r="AF2262" t="s">
        <v>438</v>
      </c>
      <c r="AG2262" t="s">
        <v>439</v>
      </c>
      <c r="AH2262" s="40">
        <f t="shared" ref="AH2262:AH2296" si="171">+H2262-SUM(I2262:X2262)-SUM(Z2262:AA2262)</f>
        <v>163.67438436798273</v>
      </c>
      <c r="AJ2262" t="str">
        <f t="shared" si="167"/>
        <v>INSERT INTO TABLA_PRESUPUESTO VALUES ('VSR','80130-C','14005166-21',2022,'Enero',60,'USD',3000,2076.787648,0,150,73.984138,450,12.54902,0,0.960784,10.330936,0,0,0,0,0,0,0,535.55383,61.71309,0,1,'20221','2022-1-01');</v>
      </c>
    </row>
    <row r="2263" spans="1:36" x14ac:dyDescent="0.2">
      <c r="A2263" s="7" t="s">
        <v>117</v>
      </c>
      <c r="B2263" t="s">
        <v>89</v>
      </c>
      <c r="C2263" t="s">
        <v>406</v>
      </c>
      <c r="D2263">
        <v>2022</v>
      </c>
      <c r="E2263" t="s">
        <v>44</v>
      </c>
      <c r="F2263" s="5">
        <v>15</v>
      </c>
      <c r="G2263" t="s">
        <v>134</v>
      </c>
      <c r="H2263" s="5">
        <v>750</v>
      </c>
      <c r="I2263" s="5">
        <v>519.19691191907532</v>
      </c>
      <c r="J2263" s="5">
        <v>37.5</v>
      </c>
      <c r="K2263" s="5">
        <v>0</v>
      </c>
      <c r="L2263" s="5">
        <v>18.496034474604031</v>
      </c>
      <c r="M2263" s="5">
        <v>0</v>
      </c>
      <c r="N2263" s="5">
        <v>8.7243234696392609</v>
      </c>
      <c r="O2263" s="5">
        <v>8.883166845710619</v>
      </c>
      <c r="P2263" s="5">
        <v>0.56968530118913085</v>
      </c>
      <c r="Q2263" s="5">
        <v>2.5827340467499229</v>
      </c>
      <c r="R2263" s="5">
        <v>0</v>
      </c>
      <c r="S2263" s="5">
        <v>0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f t="shared" si="170"/>
        <v>36.188182150471846</v>
      </c>
      <c r="Z2263" s="5">
        <v>15.428272487182912</v>
      </c>
      <c r="AA2263" s="5">
        <v>0</v>
      </c>
      <c r="AB2263" s="5">
        <f>VLOOKUP($E2263,Parametros!$B$3:$F$14,2,FALSE)</f>
        <v>1</v>
      </c>
      <c r="AC2263" s="5" t="str">
        <f>VLOOKUP($E2263,Parametros!$B$3:$F$14,4,FALSE)</f>
        <v>20221</v>
      </c>
      <c r="AD2263" s="5" t="str">
        <f>VLOOKUP($E2263,Parametros!$B$3:$F$14,5,FALSE)</f>
        <v>2022-1-01</v>
      </c>
      <c r="AE2263" s="5">
        <v>0</v>
      </c>
      <c r="AF2263" t="s">
        <v>438</v>
      </c>
      <c r="AG2263" t="s">
        <v>444</v>
      </c>
      <c r="AH2263" s="40">
        <f t="shared" si="171"/>
        <v>138.61887145584885</v>
      </c>
      <c r="AJ2263" t="str">
        <f t="shared" si="167"/>
        <v>INSERT INTO TABLA_PRESUPUESTO VALUES ('VSR','80179-C','14005166-21',2022,'Enero',15,'USD',750,519.196912,37.5,0,18.496034,0,8.724323,8.883167,0.569685,2.582734,0,0,0,0,0,0,0,36.188182,15.428272,0,1,'20221','2022-1-01');</v>
      </c>
    </row>
    <row r="2264" spans="1:36" x14ac:dyDescent="0.2">
      <c r="A2264" s="7" t="s">
        <v>117</v>
      </c>
      <c r="B2264" t="s">
        <v>65</v>
      </c>
      <c r="C2264" t="s">
        <v>406</v>
      </c>
      <c r="D2264">
        <v>2022</v>
      </c>
      <c r="E2264" t="s">
        <v>44</v>
      </c>
      <c r="F2264" s="5">
        <v>30</v>
      </c>
      <c r="G2264" t="s">
        <v>134</v>
      </c>
      <c r="H2264" s="5">
        <v>1500</v>
      </c>
      <c r="I2264" s="5">
        <v>1038.3938238381506</v>
      </c>
      <c r="J2264" s="5">
        <v>75</v>
      </c>
      <c r="K2264" s="5">
        <v>0</v>
      </c>
      <c r="L2264" s="5">
        <v>36.992068949208061</v>
      </c>
      <c r="M2264" s="5">
        <v>0</v>
      </c>
      <c r="N2264" s="5">
        <v>17.572463768115941</v>
      </c>
      <c r="O2264" s="5">
        <v>26.268115942028984</v>
      </c>
      <c r="P2264" s="5">
        <v>1.1835748792270531</v>
      </c>
      <c r="Q2264" s="5">
        <v>5.1654680934998458</v>
      </c>
      <c r="R2264" s="5">
        <v>0</v>
      </c>
      <c r="S2264" s="5">
        <v>0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f t="shared" si="170"/>
        <v>81.046167657237646</v>
      </c>
      <c r="Z2264" s="5">
        <v>30.856544974365825</v>
      </c>
      <c r="AA2264" s="5">
        <v>0</v>
      </c>
      <c r="AB2264" s="5">
        <f>VLOOKUP($E2264,Parametros!$B$3:$F$14,2,FALSE)</f>
        <v>1</v>
      </c>
      <c r="AC2264" s="5" t="str">
        <f>VLOOKUP($E2264,Parametros!$B$3:$F$14,4,FALSE)</f>
        <v>20221</v>
      </c>
      <c r="AD2264" s="5" t="str">
        <f>VLOOKUP($E2264,Parametros!$B$3:$F$14,5,FALSE)</f>
        <v>2022-1-01</v>
      </c>
      <c r="AE2264" s="5">
        <v>0</v>
      </c>
      <c r="AF2264" t="s">
        <v>438</v>
      </c>
      <c r="AG2264" t="s">
        <v>446</v>
      </c>
      <c r="AH2264" s="40">
        <f t="shared" si="171"/>
        <v>268.5679395554036</v>
      </c>
      <c r="AJ2264" t="str">
        <f t="shared" si="167"/>
        <v>INSERT INTO TABLA_PRESUPUESTO VALUES ('VSR','80027-C','14005166-21',2022,'Enero',30,'USD',1500,1038.393824,75,0,36.992069,0,17.572464,26.268116,1.183575,5.165468,0,0,0,0,0,0,0,81.046168,30.856545,0,1,'20221','2022-1-01');</v>
      </c>
    </row>
    <row r="2265" spans="1:36" x14ac:dyDescent="0.2">
      <c r="A2265" s="7" t="s">
        <v>117</v>
      </c>
      <c r="B2265" t="s">
        <v>70</v>
      </c>
      <c r="C2265" t="s">
        <v>406</v>
      </c>
      <c r="D2265">
        <v>2022</v>
      </c>
      <c r="E2265" t="s">
        <v>44</v>
      </c>
      <c r="F2265" s="5">
        <v>7.5</v>
      </c>
      <c r="G2265" t="s">
        <v>134</v>
      </c>
      <c r="H2265" s="5">
        <v>375</v>
      </c>
      <c r="I2265" s="5">
        <v>259.59845595953766</v>
      </c>
      <c r="J2265" s="5">
        <v>3.7499999999999956</v>
      </c>
      <c r="K2265" s="5">
        <v>15</v>
      </c>
      <c r="L2265" s="5">
        <v>9.2480172373020153</v>
      </c>
      <c r="M2265" s="5">
        <v>0</v>
      </c>
      <c r="N2265" s="5">
        <v>30.120920745920749</v>
      </c>
      <c r="O2265" s="5">
        <v>19.121503496503497</v>
      </c>
      <c r="P2265" s="5">
        <v>1.4277389277389276</v>
      </c>
      <c r="Q2265" s="5">
        <v>1.2913670233749615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f t="shared" si="170"/>
        <v>59.675666437129593</v>
      </c>
      <c r="Z2265" s="5">
        <v>7.7141362435914562</v>
      </c>
      <c r="AA2265" s="5">
        <v>0</v>
      </c>
      <c r="AB2265" s="5">
        <f>VLOOKUP($E2265,Parametros!$B$3:$F$14,2,FALSE)</f>
        <v>1</v>
      </c>
      <c r="AC2265" s="5" t="str">
        <f>VLOOKUP($E2265,Parametros!$B$3:$F$14,4,FALSE)</f>
        <v>20221</v>
      </c>
      <c r="AD2265" s="5" t="str">
        <f>VLOOKUP($E2265,Parametros!$B$3:$F$14,5,FALSE)</f>
        <v>2022-1-01</v>
      </c>
      <c r="AE2265" s="5">
        <v>3.5527136788005009E-14</v>
      </c>
      <c r="AF2265" t="s">
        <v>438</v>
      </c>
      <c r="AG2265" t="s">
        <v>448</v>
      </c>
      <c r="AH2265" s="40">
        <f t="shared" si="171"/>
        <v>27.727860366030754</v>
      </c>
      <c r="AJ2265" t="str">
        <f t="shared" si="167"/>
        <v>INSERT INTO TABLA_PRESUPUESTO VALUES ('VSR','80101-C','14005166-21',2022,'Enero',7.5,'USD',375,259.598456,3.75,15,9.248017,0,30.120921,19.121503,1.427739,1.291367,0,0,0,0,0,0,0,59.675666,7.714136,0,1,'20221','2022-1-01');</v>
      </c>
    </row>
    <row r="2266" spans="1:36" x14ac:dyDescent="0.2">
      <c r="A2266" s="7" t="s">
        <v>117</v>
      </c>
      <c r="B2266" t="s">
        <v>72</v>
      </c>
      <c r="C2266" t="s">
        <v>406</v>
      </c>
      <c r="D2266">
        <v>2022</v>
      </c>
      <c r="E2266" t="s">
        <v>44</v>
      </c>
      <c r="F2266" s="5">
        <v>15</v>
      </c>
      <c r="G2266" t="s">
        <v>134</v>
      </c>
      <c r="H2266" s="5">
        <v>750</v>
      </c>
      <c r="I2266" s="5">
        <v>519.19691191907532</v>
      </c>
      <c r="J2266" s="5">
        <v>37.5</v>
      </c>
      <c r="K2266" s="5">
        <v>0</v>
      </c>
      <c r="L2266" s="5">
        <v>18.496034474604031</v>
      </c>
      <c r="M2266" s="5">
        <v>0</v>
      </c>
      <c r="N2266" s="5">
        <v>7.1354166666666661</v>
      </c>
      <c r="O2266" s="5">
        <v>0</v>
      </c>
      <c r="P2266" s="5">
        <v>1.0208333333333333</v>
      </c>
      <c r="Q2266" s="5">
        <v>2.5827340467499229</v>
      </c>
      <c r="R2266" s="5">
        <v>0</v>
      </c>
      <c r="S2266" s="5">
        <v>0</v>
      </c>
      <c r="T2266" s="5">
        <v>0</v>
      </c>
      <c r="U2266" s="5">
        <v>0</v>
      </c>
      <c r="V2266" s="5">
        <v>0</v>
      </c>
      <c r="W2266" s="5">
        <v>0</v>
      </c>
      <c r="X2266" s="5">
        <v>0</v>
      </c>
      <c r="Y2266" s="5">
        <f t="shared" si="170"/>
        <v>26.167256533932836</v>
      </c>
      <c r="Z2266" s="5">
        <v>15.428272487182912</v>
      </c>
      <c r="AA2266" s="5">
        <v>0</v>
      </c>
      <c r="AB2266" s="5">
        <f>VLOOKUP($E2266,Parametros!$B$3:$F$14,2,FALSE)</f>
        <v>1</v>
      </c>
      <c r="AC2266" s="5" t="str">
        <f>VLOOKUP($E2266,Parametros!$B$3:$F$14,4,FALSE)</f>
        <v>20221</v>
      </c>
      <c r="AD2266" s="5" t="str">
        <f>VLOOKUP($E2266,Parametros!$B$3:$F$14,5,FALSE)</f>
        <v>2022-1-01</v>
      </c>
      <c r="AE2266" s="5">
        <v>0</v>
      </c>
      <c r="AF2266" t="s">
        <v>438</v>
      </c>
      <c r="AG2266" t="s">
        <v>449</v>
      </c>
      <c r="AH2266" s="40">
        <f t="shared" si="171"/>
        <v>148.63979707238784</v>
      </c>
      <c r="AJ2266" t="str">
        <f t="shared" si="167"/>
        <v>INSERT INTO TABLA_PRESUPUESTO VALUES ('VSR','80116-C','14005166-21',2022,'Enero',15,'USD',750,519.196912,37.5,0,18.496034,0,7.135417,0,1.020833,2.582734,0,0,0,0,0,0,0,26.167257,15.428272,0,1,'20221','2022-1-01');</v>
      </c>
    </row>
    <row r="2267" spans="1:36" x14ac:dyDescent="0.2">
      <c r="A2267" s="7" t="s">
        <v>117</v>
      </c>
      <c r="B2267" t="s">
        <v>105</v>
      </c>
      <c r="C2267" t="s">
        <v>406</v>
      </c>
      <c r="D2267">
        <v>2022</v>
      </c>
      <c r="E2267" t="s">
        <v>44</v>
      </c>
      <c r="F2267" s="5">
        <v>37.5</v>
      </c>
      <c r="G2267" t="s">
        <v>134</v>
      </c>
      <c r="H2267" s="5">
        <v>1800</v>
      </c>
      <c r="I2267" s="5">
        <v>1297.9922797976883</v>
      </c>
      <c r="J2267" s="5">
        <v>0</v>
      </c>
      <c r="K2267" s="5">
        <v>0</v>
      </c>
      <c r="L2267" s="5">
        <v>46.240086186510077</v>
      </c>
      <c r="M2267" s="5">
        <v>0</v>
      </c>
      <c r="N2267" s="5">
        <v>37.087887792281293</v>
      </c>
      <c r="O2267" s="5">
        <v>48.087127241855029</v>
      </c>
      <c r="P2267" s="5">
        <v>2.166684353885882</v>
      </c>
      <c r="Q2267" s="5">
        <v>6.1985617121998144</v>
      </c>
      <c r="R2267" s="5">
        <v>0</v>
      </c>
      <c r="S2267" s="5">
        <v>0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f t="shared" si="170"/>
        <v>132.1109423181793</v>
      </c>
      <c r="Z2267" s="5">
        <v>38.570681217957279</v>
      </c>
      <c r="AA2267" s="5">
        <v>0</v>
      </c>
      <c r="AB2267" s="5">
        <f>VLOOKUP($E2267,Parametros!$B$3:$F$14,2,FALSE)</f>
        <v>1</v>
      </c>
      <c r="AC2267" s="5" t="str">
        <f>VLOOKUP($E2267,Parametros!$B$3:$F$14,4,FALSE)</f>
        <v>20221</v>
      </c>
      <c r="AD2267" s="5" t="str">
        <f>VLOOKUP($E2267,Parametros!$B$3:$F$14,5,FALSE)</f>
        <v>2022-1-01</v>
      </c>
      <c r="AE2267" s="5">
        <v>0</v>
      </c>
      <c r="AF2267" t="s">
        <v>438</v>
      </c>
      <c r="AG2267" t="s">
        <v>455</v>
      </c>
      <c r="AH2267" s="40">
        <f t="shared" si="171"/>
        <v>323.65669169762248</v>
      </c>
      <c r="AJ2267" t="str">
        <f t="shared" si="167"/>
        <v>INSERT INTO TABLA_PRESUPUESTO VALUES ('VSR','80223-C','14005166-21',2022,'Enero',37.5,'USD',1800,1297.99228,0,0,46.240086,0,37.087888,48.087127,2.166684,6.198562,0,0,0,0,0,0,0,132.110942,38.570681,0,1,'20221','2022-1-01');</v>
      </c>
    </row>
    <row r="2268" spans="1:36" x14ac:dyDescent="0.2">
      <c r="A2268" s="7" t="s">
        <v>117</v>
      </c>
      <c r="B2268" t="s">
        <v>75</v>
      </c>
      <c r="C2268" t="s">
        <v>406</v>
      </c>
      <c r="D2268">
        <v>2022</v>
      </c>
      <c r="E2268" t="s">
        <v>46</v>
      </c>
      <c r="F2268" s="5">
        <v>120</v>
      </c>
      <c r="G2268" t="s">
        <v>134</v>
      </c>
      <c r="H2268" s="5">
        <v>6000</v>
      </c>
      <c r="I2268" s="5">
        <v>4153.5752953526026</v>
      </c>
      <c r="J2268" s="5">
        <v>0</v>
      </c>
      <c r="K2268" s="5">
        <v>300</v>
      </c>
      <c r="L2268" s="5">
        <v>104.32801604476683</v>
      </c>
      <c r="M2268" s="5">
        <v>900</v>
      </c>
      <c r="N2268" s="5">
        <v>25.098039215686274</v>
      </c>
      <c r="O2268" s="5">
        <v>0</v>
      </c>
      <c r="P2268" s="5">
        <v>1.9215686274509804</v>
      </c>
      <c r="Q2268" s="5">
        <v>20.661872373999383</v>
      </c>
      <c r="R2268" s="5">
        <v>0</v>
      </c>
      <c r="S2268" s="5">
        <v>0</v>
      </c>
      <c r="T2268" s="5"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f t="shared" si="170"/>
        <v>948.56966504003515</v>
      </c>
      <c r="Z2268" s="5">
        <v>0.88818482289853873</v>
      </c>
      <c r="AA2268" s="5">
        <v>0</v>
      </c>
      <c r="AB2268" s="5">
        <f>VLOOKUP($E2268,Parametros!$B$3:$F$14,2,FALSE)</f>
        <v>2</v>
      </c>
      <c r="AC2268" s="5" t="str">
        <f>VLOOKUP($E2268,Parametros!$B$3:$F$14,4,FALSE)</f>
        <v>20222</v>
      </c>
      <c r="AD2268" s="5" t="str">
        <f>VLOOKUP($E2268,Parametros!$B$3:$F$14,5,FALSE)</f>
        <v>2022-2-01</v>
      </c>
      <c r="AE2268" s="5">
        <v>0</v>
      </c>
      <c r="AF2268" t="s">
        <v>438</v>
      </c>
      <c r="AG2268" t="s">
        <v>439</v>
      </c>
      <c r="AH2268" s="40">
        <f t="shared" si="171"/>
        <v>493.52702356259567</v>
      </c>
      <c r="AJ2268" t="str">
        <f t="shared" si="167"/>
        <v>INSERT INTO TABLA_PRESUPUESTO VALUES ('VSR','80130-C','14005166-21',2022,'Febrero',120,'USD',6000,4153.575295,0,300,104.328016,900,25.098039,0,1.921569,20.661872,0,0,0,0,0,0,0,948.569665,0.888185,0,2,'20222','2022-2-01');</v>
      </c>
    </row>
    <row r="2269" spans="1:36" x14ac:dyDescent="0.2">
      <c r="A2269" s="7" t="s">
        <v>117</v>
      </c>
      <c r="B2269" t="s">
        <v>89</v>
      </c>
      <c r="C2269" t="s">
        <v>406</v>
      </c>
      <c r="D2269">
        <v>2022</v>
      </c>
      <c r="E2269" t="s">
        <v>46</v>
      </c>
      <c r="F2269" s="5">
        <v>30</v>
      </c>
      <c r="G2269" t="s">
        <v>134</v>
      </c>
      <c r="H2269" s="5">
        <v>1500</v>
      </c>
      <c r="I2269" s="5">
        <v>1038.3938238381506</v>
      </c>
      <c r="J2269" s="5">
        <v>75</v>
      </c>
      <c r="K2269" s="5">
        <v>0</v>
      </c>
      <c r="L2269" s="5">
        <v>26.082004011191707</v>
      </c>
      <c r="M2269" s="5">
        <v>0</v>
      </c>
      <c r="N2269" s="5">
        <v>17.448646939278522</v>
      </c>
      <c r="O2269" s="5">
        <v>17.766333691421238</v>
      </c>
      <c r="P2269" s="5">
        <v>1.1393706023782617</v>
      </c>
      <c r="Q2269" s="5">
        <v>5.1654680934998458</v>
      </c>
      <c r="R2269" s="5">
        <v>0</v>
      </c>
      <c r="S2269" s="5">
        <v>0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f t="shared" si="170"/>
        <v>41.741865532302505</v>
      </c>
      <c r="Z2269" s="5">
        <v>0.22204620572463468</v>
      </c>
      <c r="AA2269" s="5">
        <v>0</v>
      </c>
      <c r="AB2269" s="5">
        <f>VLOOKUP($E2269,Parametros!$B$3:$F$14,2,FALSE)</f>
        <v>2</v>
      </c>
      <c r="AC2269" s="5" t="str">
        <f>VLOOKUP($E2269,Parametros!$B$3:$F$14,4,FALSE)</f>
        <v>20222</v>
      </c>
      <c r="AD2269" s="5" t="str">
        <f>VLOOKUP($E2269,Parametros!$B$3:$F$14,5,FALSE)</f>
        <v>2022-2-01</v>
      </c>
      <c r="AE2269" s="5">
        <v>0</v>
      </c>
      <c r="AF2269" t="s">
        <v>438</v>
      </c>
      <c r="AG2269" t="s">
        <v>444</v>
      </c>
      <c r="AH2269" s="40">
        <f t="shared" si="171"/>
        <v>318.78230661835528</v>
      </c>
      <c r="AJ2269" t="str">
        <f t="shared" si="167"/>
        <v>INSERT INTO TABLA_PRESUPUESTO VALUES ('VSR','80179-C','14005166-21',2022,'Febrero',30,'USD',1500,1038.393824,75,0,26.082004,0,17.448647,17.766334,1.139371,5.165468,0,0,0,0,0,0,0,41.741866,0.222046,0,2,'20222','2022-2-01');</v>
      </c>
    </row>
    <row r="2270" spans="1:36" x14ac:dyDescent="0.2">
      <c r="A2270" s="7" t="s">
        <v>117</v>
      </c>
      <c r="B2270" t="s">
        <v>65</v>
      </c>
      <c r="C2270" t="s">
        <v>406</v>
      </c>
      <c r="D2270">
        <v>2022</v>
      </c>
      <c r="E2270" t="s">
        <v>46</v>
      </c>
      <c r="F2270" s="5">
        <v>60</v>
      </c>
      <c r="G2270" t="s">
        <v>134</v>
      </c>
      <c r="H2270" s="5">
        <v>3000</v>
      </c>
      <c r="I2270" s="5">
        <v>2076.7876476763013</v>
      </c>
      <c r="J2270" s="5">
        <v>150</v>
      </c>
      <c r="K2270" s="5">
        <v>0</v>
      </c>
      <c r="L2270" s="5">
        <v>52.164008022383413</v>
      </c>
      <c r="M2270" s="5">
        <v>0</v>
      </c>
      <c r="N2270" s="5">
        <v>35.144927536231883</v>
      </c>
      <c r="O2270" s="5">
        <v>52.536231884057969</v>
      </c>
      <c r="P2270" s="5">
        <v>2.3671497584541061</v>
      </c>
      <c r="Q2270" s="5">
        <v>10.330936186999692</v>
      </c>
      <c r="R2270" s="5">
        <v>0</v>
      </c>
      <c r="S2270" s="5">
        <v>0</v>
      </c>
      <c r="T2270" s="5"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f t="shared" si="170"/>
        <v>100.82333777719292</v>
      </c>
      <c r="Z2270" s="5">
        <v>0.44409241144926936</v>
      </c>
      <c r="AA2270" s="5">
        <v>0</v>
      </c>
      <c r="AB2270" s="5">
        <f>VLOOKUP($E2270,Parametros!$B$3:$F$14,2,FALSE)</f>
        <v>2</v>
      </c>
      <c r="AC2270" s="5" t="str">
        <f>VLOOKUP($E2270,Parametros!$B$3:$F$14,4,FALSE)</f>
        <v>20222</v>
      </c>
      <c r="AD2270" s="5" t="str">
        <f>VLOOKUP($E2270,Parametros!$B$3:$F$14,5,FALSE)</f>
        <v>2022-2-01</v>
      </c>
      <c r="AE2270" s="5">
        <v>0</v>
      </c>
      <c r="AF2270" t="s">
        <v>438</v>
      </c>
      <c r="AG2270" t="s">
        <v>446</v>
      </c>
      <c r="AH2270" s="40">
        <f t="shared" si="171"/>
        <v>620.22500652412236</v>
      </c>
      <c r="AJ2270" t="str">
        <f t="shared" si="167"/>
        <v>INSERT INTO TABLA_PRESUPUESTO VALUES ('VSR','80027-C','14005166-21',2022,'Febrero',60,'USD',3000,2076.787648,150,0,52.164008,0,35.144928,52.536232,2.36715,10.330936,0,0,0,0,0,0,0,100.823338,0.444092,0,2,'20222','2022-2-01');</v>
      </c>
    </row>
    <row r="2271" spans="1:36" x14ac:dyDescent="0.2">
      <c r="A2271" s="7" t="s">
        <v>117</v>
      </c>
      <c r="B2271" t="s">
        <v>70</v>
      </c>
      <c r="C2271" t="s">
        <v>406</v>
      </c>
      <c r="D2271">
        <v>2022</v>
      </c>
      <c r="E2271" t="s">
        <v>46</v>
      </c>
      <c r="F2271" s="5">
        <v>15</v>
      </c>
      <c r="G2271" t="s">
        <v>134</v>
      </c>
      <c r="H2271" s="5">
        <v>750</v>
      </c>
      <c r="I2271" s="5">
        <v>519.19691191907532</v>
      </c>
      <c r="J2271" s="5">
        <v>7.4999999999999911</v>
      </c>
      <c r="K2271" s="5">
        <v>30</v>
      </c>
      <c r="L2271" s="5">
        <v>13.041002005595853</v>
      </c>
      <c r="M2271" s="5">
        <v>0</v>
      </c>
      <c r="N2271" s="5">
        <v>60.241841491841498</v>
      </c>
      <c r="O2271" s="5">
        <v>38.243006993006993</v>
      </c>
      <c r="P2271" s="5">
        <v>2.8554778554778553</v>
      </c>
      <c r="Q2271" s="5">
        <v>2.5827340467499229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f t="shared" si="170"/>
        <v>104.0340834899386</v>
      </c>
      <c r="Z2271" s="5">
        <v>0.11102310286231734</v>
      </c>
      <c r="AA2271" s="5">
        <v>0</v>
      </c>
      <c r="AB2271" s="5">
        <f>VLOOKUP($E2271,Parametros!$B$3:$F$14,2,FALSE)</f>
        <v>2</v>
      </c>
      <c r="AC2271" s="5" t="str">
        <f>VLOOKUP($E2271,Parametros!$B$3:$F$14,4,FALSE)</f>
        <v>20222</v>
      </c>
      <c r="AD2271" s="5" t="str">
        <f>VLOOKUP($E2271,Parametros!$B$3:$F$14,5,FALSE)</f>
        <v>2022-2-01</v>
      </c>
      <c r="AE2271" s="5">
        <v>0</v>
      </c>
      <c r="AF2271" t="s">
        <v>438</v>
      </c>
      <c r="AG2271" t="s">
        <v>448</v>
      </c>
      <c r="AH2271" s="40">
        <f t="shared" si="171"/>
        <v>76.228002585390286</v>
      </c>
      <c r="AJ2271" t="str">
        <f t="shared" si="167"/>
        <v>INSERT INTO TABLA_PRESUPUESTO VALUES ('VSR','80101-C','14005166-21',2022,'Febrero',15,'USD',750,519.196912,7.5,30,13.041002,0,60.241841,38.243007,2.855478,2.582734,0,0,0,0,0,0,0,104.034083,0.111023,0,2,'20222','2022-2-01');</v>
      </c>
    </row>
    <row r="2272" spans="1:36" x14ac:dyDescent="0.2">
      <c r="A2272" s="7" t="s">
        <v>117</v>
      </c>
      <c r="B2272" t="s">
        <v>72</v>
      </c>
      <c r="C2272" t="s">
        <v>406</v>
      </c>
      <c r="D2272">
        <v>2022</v>
      </c>
      <c r="E2272" t="s">
        <v>46</v>
      </c>
      <c r="F2272" s="5">
        <v>30</v>
      </c>
      <c r="G2272" t="s">
        <v>134</v>
      </c>
      <c r="H2272" s="5">
        <v>1500</v>
      </c>
      <c r="I2272" s="5">
        <v>1038.3938238381506</v>
      </c>
      <c r="J2272" s="5">
        <v>75</v>
      </c>
      <c r="K2272" s="5">
        <v>0</v>
      </c>
      <c r="L2272" s="5">
        <v>26.082004011191707</v>
      </c>
      <c r="M2272" s="5">
        <v>0</v>
      </c>
      <c r="N2272" s="5">
        <v>14.270833333333332</v>
      </c>
      <c r="O2272" s="5">
        <v>0</v>
      </c>
      <c r="P2272" s="5">
        <v>2.0416666666666665</v>
      </c>
      <c r="Q2272" s="5">
        <v>5.1654680934998458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f t="shared" si="170"/>
        <v>21.700014299224481</v>
      </c>
      <c r="Z2272" s="5">
        <v>0.22204620572463468</v>
      </c>
      <c r="AA2272" s="5">
        <v>0</v>
      </c>
      <c r="AB2272" s="5">
        <f>VLOOKUP($E2272,Parametros!$B$3:$F$14,2,FALSE)</f>
        <v>2</v>
      </c>
      <c r="AC2272" s="5" t="str">
        <f>VLOOKUP($E2272,Parametros!$B$3:$F$14,4,FALSE)</f>
        <v>20222</v>
      </c>
      <c r="AD2272" s="5" t="str">
        <f>VLOOKUP($E2272,Parametros!$B$3:$F$14,5,FALSE)</f>
        <v>2022-2-01</v>
      </c>
      <c r="AE2272" s="5">
        <v>0</v>
      </c>
      <c r="AF2272" t="s">
        <v>438</v>
      </c>
      <c r="AG2272" t="s">
        <v>449</v>
      </c>
      <c r="AH2272" s="40">
        <f t="shared" si="171"/>
        <v>338.82415785143326</v>
      </c>
      <c r="AJ2272" t="str">
        <f t="shared" si="167"/>
        <v>INSERT INTO TABLA_PRESUPUESTO VALUES ('VSR','80116-C','14005166-21',2022,'Febrero',30,'USD',1500,1038.393824,75,0,26.082004,0,14.270833,0,2.041667,5.165468,0,0,0,0,0,0,0,21.700014,0.222046,0,2,'20222','2022-2-01');</v>
      </c>
    </row>
    <row r="2273" spans="1:36" x14ac:dyDescent="0.2">
      <c r="A2273" s="7" t="s">
        <v>117</v>
      </c>
      <c r="B2273" t="s">
        <v>105</v>
      </c>
      <c r="C2273" t="s">
        <v>406</v>
      </c>
      <c r="D2273">
        <v>2022</v>
      </c>
      <c r="E2273" t="s">
        <v>46</v>
      </c>
      <c r="F2273" s="5">
        <v>75</v>
      </c>
      <c r="G2273" t="s">
        <v>134</v>
      </c>
      <c r="H2273" s="5">
        <v>3600</v>
      </c>
      <c r="I2273" s="5">
        <v>2595.9845595953766</v>
      </c>
      <c r="J2273" s="5">
        <v>0</v>
      </c>
      <c r="K2273" s="5">
        <v>0</v>
      </c>
      <c r="L2273" s="5">
        <v>65.20501002797927</v>
      </c>
      <c r="M2273" s="5">
        <v>0</v>
      </c>
      <c r="N2273" s="5">
        <v>74.175775584562587</v>
      </c>
      <c r="O2273" s="5">
        <v>96.174254483710058</v>
      </c>
      <c r="P2273" s="5">
        <v>4.333368707771764</v>
      </c>
      <c r="Q2273" s="5">
        <v>12.397123424399629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f t="shared" si="170"/>
        <v>187.63563771475563</v>
      </c>
      <c r="Z2273" s="5">
        <v>0.55511551431158668</v>
      </c>
      <c r="AA2273" s="5">
        <v>0</v>
      </c>
      <c r="AB2273" s="5">
        <f>VLOOKUP($E2273,Parametros!$B$3:$F$14,2,FALSE)</f>
        <v>2</v>
      </c>
      <c r="AC2273" s="5" t="str">
        <f>VLOOKUP($E2273,Parametros!$B$3:$F$14,4,FALSE)</f>
        <v>20222</v>
      </c>
      <c r="AD2273" s="5" t="str">
        <f>VLOOKUP($E2273,Parametros!$B$3:$F$14,5,FALSE)</f>
        <v>2022-2-01</v>
      </c>
      <c r="AE2273" s="5">
        <v>0</v>
      </c>
      <c r="AF2273" t="s">
        <v>438</v>
      </c>
      <c r="AG2273" t="s">
        <v>455</v>
      </c>
      <c r="AH2273" s="40">
        <f t="shared" si="171"/>
        <v>751.17479266188866</v>
      </c>
      <c r="AJ2273" t="str">
        <f t="shared" si="167"/>
        <v>INSERT INTO TABLA_PRESUPUESTO VALUES ('VSR','80223-C','14005166-21',2022,'Febrero',75,'USD',3600,2595.98456,0,0,65.20501,0,74.175776,96.174254,4.333369,12.397123,0,0,0,0,0,0,0,187.635638,0.555116,0,2,'20222','2022-2-01');</v>
      </c>
    </row>
    <row r="2274" spans="1:36" x14ac:dyDescent="0.2">
      <c r="A2274" s="7" t="s">
        <v>117</v>
      </c>
      <c r="B2274" t="s">
        <v>75</v>
      </c>
      <c r="C2274" t="s">
        <v>406</v>
      </c>
      <c r="D2274">
        <v>2022</v>
      </c>
      <c r="E2274" t="s">
        <v>47</v>
      </c>
      <c r="F2274" s="5">
        <v>220.00000000000003</v>
      </c>
      <c r="G2274" t="s">
        <v>134</v>
      </c>
      <c r="H2274" s="5">
        <v>11000.000000000002</v>
      </c>
      <c r="I2274" s="5">
        <v>7614.8880414797741</v>
      </c>
      <c r="J2274" s="5">
        <v>0</v>
      </c>
      <c r="K2274" s="5">
        <v>550.00000000000011</v>
      </c>
      <c r="L2274" s="5">
        <v>117.17860090335417</v>
      </c>
      <c r="M2274" s="5">
        <v>1650.0000000000002</v>
      </c>
      <c r="N2274" s="5">
        <v>46.013071895424844</v>
      </c>
      <c r="O2274" s="5">
        <v>0</v>
      </c>
      <c r="P2274" s="5">
        <v>3.5228758169934649</v>
      </c>
      <c r="Q2274" s="5">
        <v>37.880099352332209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f t="shared" si="170"/>
        <v>2024.5713153643851</v>
      </c>
      <c r="Z2274" s="5">
        <v>287.15526829963403</v>
      </c>
      <c r="AA2274" s="5">
        <v>0</v>
      </c>
      <c r="AB2274" s="5">
        <f>VLOOKUP($E2274,Parametros!$B$3:$F$14,2,FALSE)</f>
        <v>3</v>
      </c>
      <c r="AC2274" s="5" t="str">
        <f>VLOOKUP($E2274,Parametros!$B$3:$F$14,4,FALSE)</f>
        <v>20223</v>
      </c>
      <c r="AD2274" s="5" t="str">
        <f>VLOOKUP($E2274,Parametros!$B$3:$F$14,5,FALSE)</f>
        <v>2022-3-01</v>
      </c>
      <c r="AE2274" s="5">
        <v>0</v>
      </c>
      <c r="AF2274" t="s">
        <v>438</v>
      </c>
      <c r="AG2274" t="s">
        <v>439</v>
      </c>
      <c r="AH2274" s="40">
        <f t="shared" si="171"/>
        <v>693.36204225248855</v>
      </c>
      <c r="AJ2274" t="str">
        <f t="shared" si="167"/>
        <v>INSERT INTO TABLA_PRESUPUESTO VALUES ('VSR','80130-C','14005166-21',2022,'Marzo',220,'USD',11000,7614.888041,0,550,117.178601,1650,46.013072,0,3.522876,37.880099,0,0,0,0,0,0,0,2024.571315,287.155268,0,3,'20223','2022-3-01');</v>
      </c>
    </row>
    <row r="2275" spans="1:36" x14ac:dyDescent="0.2">
      <c r="A2275" s="7" t="s">
        <v>117</v>
      </c>
      <c r="B2275" t="s">
        <v>89</v>
      </c>
      <c r="C2275" t="s">
        <v>406</v>
      </c>
      <c r="D2275">
        <v>2022</v>
      </c>
      <c r="E2275" t="s">
        <v>47</v>
      </c>
      <c r="F2275" s="5">
        <v>55.000000000000007</v>
      </c>
      <c r="G2275" t="s">
        <v>134</v>
      </c>
      <c r="H2275" s="5">
        <v>2750.0000000000005</v>
      </c>
      <c r="I2275" s="5">
        <v>1903.7220103699435</v>
      </c>
      <c r="J2275" s="5">
        <v>137.50000000000003</v>
      </c>
      <c r="K2275" s="5">
        <v>0</v>
      </c>
      <c r="L2275" s="5">
        <v>29.294650225838542</v>
      </c>
      <c r="M2275" s="5">
        <v>0</v>
      </c>
      <c r="N2275" s="5">
        <v>31.989186055343964</v>
      </c>
      <c r="O2275" s="5">
        <v>32.571611767605603</v>
      </c>
      <c r="P2275" s="5">
        <v>2.0888461043601469</v>
      </c>
      <c r="Q2275" s="5">
        <v>9.4700248380830523</v>
      </c>
      <c r="R2275" s="5">
        <v>0</v>
      </c>
      <c r="S2275" s="5">
        <v>0</v>
      </c>
      <c r="T2275" s="5"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f t="shared" si="170"/>
        <v>147.90848584030127</v>
      </c>
      <c r="Z2275" s="5">
        <v>71.788817074908508</v>
      </c>
      <c r="AA2275" s="5">
        <v>0</v>
      </c>
      <c r="AB2275" s="5">
        <f>VLOOKUP($E2275,Parametros!$B$3:$F$14,2,FALSE)</f>
        <v>3</v>
      </c>
      <c r="AC2275" s="5" t="str">
        <f>VLOOKUP($E2275,Parametros!$B$3:$F$14,4,FALSE)</f>
        <v>20223</v>
      </c>
      <c r="AD2275" s="5" t="str">
        <f>VLOOKUP($E2275,Parametros!$B$3:$F$14,5,FALSE)</f>
        <v>2022-3-01</v>
      </c>
      <c r="AE2275" s="5">
        <v>0</v>
      </c>
      <c r="AF2275" t="s">
        <v>438</v>
      </c>
      <c r="AG2275" t="s">
        <v>444</v>
      </c>
      <c r="AH2275" s="40">
        <f t="shared" si="171"/>
        <v>531.57485356391715</v>
      </c>
      <c r="AJ2275" t="str">
        <f t="shared" si="167"/>
        <v>INSERT INTO TABLA_PRESUPUESTO VALUES ('VSR','80179-C','14005166-21',2022,'Marzo',55,'USD',2750,1903.72201,137.5,0,29.29465,0,31.989186,32.571612,2.088846,9.470025,0,0,0,0,0,0,0,147.908486,71.788817,0,3,'20223','2022-3-01');</v>
      </c>
    </row>
    <row r="2276" spans="1:36" x14ac:dyDescent="0.2">
      <c r="A2276" s="7" t="s">
        <v>117</v>
      </c>
      <c r="B2276" t="s">
        <v>65</v>
      </c>
      <c r="C2276" t="s">
        <v>406</v>
      </c>
      <c r="D2276">
        <v>2022</v>
      </c>
      <c r="E2276" t="s">
        <v>47</v>
      </c>
      <c r="F2276" s="5">
        <v>110.00000000000001</v>
      </c>
      <c r="G2276" t="s">
        <v>134</v>
      </c>
      <c r="H2276" s="5">
        <v>5500.0000000000009</v>
      </c>
      <c r="I2276" s="5">
        <v>3807.444020739887</v>
      </c>
      <c r="J2276" s="5">
        <v>275.00000000000006</v>
      </c>
      <c r="K2276" s="5">
        <v>0</v>
      </c>
      <c r="L2276" s="5">
        <v>58.589300451677083</v>
      </c>
      <c r="M2276" s="5">
        <v>0</v>
      </c>
      <c r="N2276" s="5">
        <v>64.432367149758477</v>
      </c>
      <c r="O2276" s="5">
        <v>96.316425120772948</v>
      </c>
      <c r="P2276" s="5">
        <v>4.3397745571658621</v>
      </c>
      <c r="Q2276" s="5">
        <v>18.940049676166105</v>
      </c>
      <c r="R2276" s="5">
        <v>0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f t="shared" si="170"/>
        <v>327.60625065368043</v>
      </c>
      <c r="Z2276" s="5">
        <v>143.57763414981702</v>
      </c>
      <c r="AA2276" s="5">
        <v>0</v>
      </c>
      <c r="AB2276" s="5">
        <f>VLOOKUP($E2276,Parametros!$B$3:$F$14,2,FALSE)</f>
        <v>3</v>
      </c>
      <c r="AC2276" s="5" t="str">
        <f>VLOOKUP($E2276,Parametros!$B$3:$F$14,4,FALSE)</f>
        <v>20223</v>
      </c>
      <c r="AD2276" s="5" t="str">
        <f>VLOOKUP($E2276,Parametros!$B$3:$F$14,5,FALSE)</f>
        <v>2022-3-01</v>
      </c>
      <c r="AE2276" s="5">
        <v>0</v>
      </c>
      <c r="AF2276" t="s">
        <v>438</v>
      </c>
      <c r="AG2276" t="s">
        <v>446</v>
      </c>
      <c r="AH2276" s="40">
        <f t="shared" si="171"/>
        <v>1031.3604281547566</v>
      </c>
      <c r="AJ2276" t="str">
        <f t="shared" si="167"/>
        <v>INSERT INTO TABLA_PRESUPUESTO VALUES ('VSR','80027-C','14005166-21',2022,'Marzo',110,'USD',5500,3807.444021,275,0,58.5893,0,64.432367,96.316425,4.339775,18.94005,0,0,0,0,0,0,0,327.606251,143.577634,0,3,'20223','2022-3-01');</v>
      </c>
    </row>
    <row r="2277" spans="1:36" x14ac:dyDescent="0.2">
      <c r="A2277" s="7" t="s">
        <v>117</v>
      </c>
      <c r="B2277" t="s">
        <v>70</v>
      </c>
      <c r="C2277" t="s">
        <v>406</v>
      </c>
      <c r="D2277">
        <v>2022</v>
      </c>
      <c r="E2277" t="s">
        <v>47</v>
      </c>
      <c r="F2277" s="5">
        <v>27.500000000000004</v>
      </c>
      <c r="G2277" t="s">
        <v>134</v>
      </c>
      <c r="H2277" s="5">
        <v>1375.0000000000002</v>
      </c>
      <c r="I2277" s="5">
        <v>951.86100518497176</v>
      </c>
      <c r="J2277" s="5">
        <v>13.749999999999986</v>
      </c>
      <c r="K2277" s="5">
        <v>55.000000000000014</v>
      </c>
      <c r="L2277" s="5">
        <v>14.647325112919271</v>
      </c>
      <c r="M2277" s="5">
        <v>0</v>
      </c>
      <c r="N2277" s="5">
        <v>110.44337606837608</v>
      </c>
      <c r="O2277" s="5">
        <v>70.112179487179489</v>
      </c>
      <c r="P2277" s="5">
        <v>5.235042735042736</v>
      </c>
      <c r="Q2277" s="5">
        <v>4.7350124190415261</v>
      </c>
      <c r="R2277" s="5">
        <v>0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f t="shared" si="170"/>
        <v>226.4200192470941</v>
      </c>
      <c r="Z2277" s="5">
        <v>35.894408537454254</v>
      </c>
      <c r="AA2277" s="5">
        <v>0</v>
      </c>
      <c r="AB2277" s="5">
        <f>VLOOKUP($E2277,Parametros!$B$3:$F$14,2,FALSE)</f>
        <v>3</v>
      </c>
      <c r="AC2277" s="5" t="str">
        <f>VLOOKUP($E2277,Parametros!$B$3:$F$14,4,FALSE)</f>
        <v>20223</v>
      </c>
      <c r="AD2277" s="5" t="str">
        <f>VLOOKUP($E2277,Parametros!$B$3:$F$14,5,FALSE)</f>
        <v>2022-3-01</v>
      </c>
      <c r="AE2277" s="5">
        <v>0</v>
      </c>
      <c r="AF2277" t="s">
        <v>438</v>
      </c>
      <c r="AG2277" t="s">
        <v>448</v>
      </c>
      <c r="AH2277" s="40">
        <f t="shared" si="171"/>
        <v>113.32165045501522</v>
      </c>
      <c r="AJ2277" t="str">
        <f t="shared" si="167"/>
        <v>INSERT INTO TABLA_PRESUPUESTO VALUES ('VSR','80101-C','14005166-21',2022,'Marzo',27.5,'USD',1375,951.861005,13.75,55,14.647325,0,110.443376,70.112179,5.235043,4.735012,0,0,0,0,0,0,0,226.420019,35.894409,0,3,'20223','2022-3-01');</v>
      </c>
    </row>
    <row r="2278" spans="1:36" x14ac:dyDescent="0.2">
      <c r="A2278" s="7" t="s">
        <v>117</v>
      </c>
      <c r="B2278" t="s">
        <v>72</v>
      </c>
      <c r="C2278" t="s">
        <v>406</v>
      </c>
      <c r="D2278">
        <v>2022</v>
      </c>
      <c r="E2278" t="s">
        <v>47</v>
      </c>
      <c r="F2278" s="5">
        <v>55.000000000000007</v>
      </c>
      <c r="G2278" t="s">
        <v>134</v>
      </c>
      <c r="H2278" s="5">
        <v>2750.0000000000005</v>
      </c>
      <c r="I2278" s="5">
        <v>1903.7220103699435</v>
      </c>
      <c r="J2278" s="5">
        <v>137.50000000000003</v>
      </c>
      <c r="K2278" s="5">
        <v>0</v>
      </c>
      <c r="L2278" s="5">
        <v>29.294650225838542</v>
      </c>
      <c r="M2278" s="5">
        <v>0</v>
      </c>
      <c r="N2278" s="5">
        <v>26.163194444444446</v>
      </c>
      <c r="O2278" s="5">
        <v>0</v>
      </c>
      <c r="P2278" s="5">
        <v>3.7430555555555562</v>
      </c>
      <c r="Q2278" s="5">
        <v>9.4700248380830523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f t="shared" si="170"/>
        <v>111.16509191299156</v>
      </c>
      <c r="Z2278" s="5">
        <v>71.788817074908508</v>
      </c>
      <c r="AA2278" s="5">
        <v>0</v>
      </c>
      <c r="AB2278" s="5">
        <f>VLOOKUP($E2278,Parametros!$B$3:$F$14,2,FALSE)</f>
        <v>3</v>
      </c>
      <c r="AC2278" s="5" t="str">
        <f>VLOOKUP($E2278,Parametros!$B$3:$F$14,4,FALSE)</f>
        <v>20223</v>
      </c>
      <c r="AD2278" s="5" t="str">
        <f>VLOOKUP($E2278,Parametros!$B$3:$F$14,5,FALSE)</f>
        <v>2022-3-01</v>
      </c>
      <c r="AE2278" s="5">
        <v>0</v>
      </c>
      <c r="AF2278" t="s">
        <v>438</v>
      </c>
      <c r="AG2278" t="s">
        <v>449</v>
      </c>
      <c r="AH2278" s="40">
        <f t="shared" si="171"/>
        <v>568.31824749122677</v>
      </c>
      <c r="AJ2278" t="str">
        <f t="shared" si="167"/>
        <v>INSERT INTO TABLA_PRESUPUESTO VALUES ('VSR','80116-C','14005166-21',2022,'Marzo',55,'USD',2750,1903.72201,137.5,0,29.29465,0,26.163194,0,3.743056,9.470025,0,0,0,0,0,0,0,111.165092,71.788817,0,3,'20223','2022-3-01');</v>
      </c>
    </row>
    <row r="2279" spans="1:36" x14ac:dyDescent="0.2">
      <c r="A2279" s="7" t="s">
        <v>117</v>
      </c>
      <c r="B2279" t="s">
        <v>105</v>
      </c>
      <c r="C2279" t="s">
        <v>406</v>
      </c>
      <c r="D2279">
        <v>2022</v>
      </c>
      <c r="E2279" t="s">
        <v>47</v>
      </c>
      <c r="F2279" s="5">
        <v>137.5</v>
      </c>
      <c r="G2279" t="s">
        <v>134</v>
      </c>
      <c r="H2279" s="5">
        <v>6600</v>
      </c>
      <c r="I2279" s="5">
        <v>4759.3050259248575</v>
      </c>
      <c r="J2279" s="5">
        <v>0</v>
      </c>
      <c r="K2279" s="5">
        <v>0</v>
      </c>
      <c r="L2279" s="5">
        <v>73.236625564596352</v>
      </c>
      <c r="M2279" s="5">
        <v>0</v>
      </c>
      <c r="N2279" s="5">
        <v>135.98892190503142</v>
      </c>
      <c r="O2279" s="5">
        <v>176.31946655346846</v>
      </c>
      <c r="P2279" s="5">
        <v>7.9445092975815665</v>
      </c>
      <c r="Q2279" s="5">
        <v>22.728059611399321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f t="shared" si="170"/>
        <v>522.45300005475201</v>
      </c>
      <c r="Z2279" s="5">
        <v>179.47204268727126</v>
      </c>
      <c r="AA2279" s="5">
        <v>0</v>
      </c>
      <c r="AB2279" s="5">
        <f>VLOOKUP($E2279,Parametros!$B$3:$F$14,2,FALSE)</f>
        <v>3</v>
      </c>
      <c r="AC2279" s="5" t="str">
        <f>VLOOKUP($E2279,Parametros!$B$3:$F$14,4,FALSE)</f>
        <v>20223</v>
      </c>
      <c r="AD2279" s="5" t="str">
        <f>VLOOKUP($E2279,Parametros!$B$3:$F$14,5,FALSE)</f>
        <v>2022-3-01</v>
      </c>
      <c r="AE2279" s="5">
        <v>0</v>
      </c>
      <c r="AF2279" t="s">
        <v>438</v>
      </c>
      <c r="AG2279" t="s">
        <v>455</v>
      </c>
      <c r="AH2279" s="40">
        <f t="shared" si="171"/>
        <v>1245.0053484557943</v>
      </c>
      <c r="AJ2279" t="str">
        <f t="shared" si="167"/>
        <v>INSERT INTO TABLA_PRESUPUESTO VALUES ('VSR','80223-C','14005166-21',2022,'Marzo',137.5,'USD',6600,4759.305026,0,0,73.236626,0,135.988922,176.319467,7.944509,22.72806,0,0,0,0,0,0,0,522.453,179.472043,0,3,'20223','2022-3-01');</v>
      </c>
    </row>
    <row r="2280" spans="1:36" x14ac:dyDescent="0.2">
      <c r="A2280" s="7" t="s">
        <v>117</v>
      </c>
      <c r="B2280" t="s">
        <v>81</v>
      </c>
      <c r="C2280" t="s">
        <v>406</v>
      </c>
      <c r="D2280">
        <v>2022</v>
      </c>
      <c r="E2280" t="s">
        <v>48</v>
      </c>
      <c r="F2280" s="5">
        <v>125</v>
      </c>
      <c r="G2280" t="s">
        <v>134</v>
      </c>
      <c r="H2280" s="5">
        <v>6250</v>
      </c>
      <c r="I2280" s="5">
        <v>4326.640932658961</v>
      </c>
      <c r="J2280" s="5">
        <v>0</v>
      </c>
      <c r="K2280" s="5">
        <v>625</v>
      </c>
      <c r="L2280" s="5">
        <v>112.87263223282831</v>
      </c>
      <c r="M2280" s="5">
        <v>0</v>
      </c>
      <c r="N2280" s="5">
        <v>33.678658166363086</v>
      </c>
      <c r="O2280" s="5">
        <v>41.268214936247723</v>
      </c>
      <c r="P2280" s="5">
        <v>1.3945810564663024</v>
      </c>
      <c r="Q2280" s="5">
        <v>21.522783722916024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f t="shared" si="170"/>
        <v>98.379744196932137</v>
      </c>
      <c r="Z2280" s="5">
        <v>0.51550631493900445</v>
      </c>
      <c r="AA2280" s="5">
        <v>0</v>
      </c>
      <c r="AB2280" s="5">
        <f>VLOOKUP($E2280,Parametros!$B$3:$F$14,2,FALSE)</f>
        <v>4</v>
      </c>
      <c r="AC2280" s="5" t="str">
        <f>VLOOKUP($E2280,Parametros!$B$3:$F$14,4,FALSE)</f>
        <v>20224</v>
      </c>
      <c r="AD2280" s="5" t="str">
        <f>VLOOKUP($E2280,Parametros!$B$3:$F$14,5,FALSE)</f>
        <v>2022-4-01</v>
      </c>
      <c r="AE2280" s="5">
        <v>0</v>
      </c>
      <c r="AF2280" t="s">
        <v>431</v>
      </c>
      <c r="AG2280" t="s">
        <v>432</v>
      </c>
      <c r="AH2280" s="40">
        <f t="shared" si="171"/>
        <v>1087.1066909112783</v>
      </c>
      <c r="AJ2280" t="str">
        <f t="shared" si="167"/>
        <v>INSERT INTO TABLA_PRESUPUESTO VALUES ('VSR','80145-C','14005166-21',2022,'Abril',125,'USD',6250,4326.640933,0,625,112.872632,0,33.678658,41.268215,1.394581,21.522784,0,0,0,0,0,0,0,98.379744,0.515506,0,4,'20224','2022-4-01');</v>
      </c>
    </row>
    <row r="2281" spans="1:36" x14ac:dyDescent="0.2">
      <c r="A2281" s="7" t="s">
        <v>117</v>
      </c>
      <c r="B2281" t="s">
        <v>75</v>
      </c>
      <c r="C2281" t="s">
        <v>406</v>
      </c>
      <c r="D2281">
        <v>2022</v>
      </c>
      <c r="E2281" t="s">
        <v>48</v>
      </c>
      <c r="F2281" s="5">
        <v>120</v>
      </c>
      <c r="G2281" t="s">
        <v>134</v>
      </c>
      <c r="H2281" s="5">
        <v>6000</v>
      </c>
      <c r="I2281" s="5">
        <v>4153.5752953526026</v>
      </c>
      <c r="J2281" s="5">
        <v>0</v>
      </c>
      <c r="K2281" s="5">
        <v>300</v>
      </c>
      <c r="L2281" s="5">
        <v>108.35772694351517</v>
      </c>
      <c r="M2281" s="5">
        <v>900</v>
      </c>
      <c r="N2281" s="5">
        <v>25.098039215686274</v>
      </c>
      <c r="O2281" s="5">
        <v>0</v>
      </c>
      <c r="P2281" s="5">
        <v>1.9215686274509804</v>
      </c>
      <c r="Q2281" s="5">
        <v>20.661872373999383</v>
      </c>
      <c r="R2281" s="5">
        <v>0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f t="shared" si="170"/>
        <v>948.17636627947809</v>
      </c>
      <c r="Z2281" s="5">
        <v>0.49488606234144428</v>
      </c>
      <c r="AA2281" s="5">
        <v>0</v>
      </c>
      <c r="AB2281" s="5">
        <f>VLOOKUP($E2281,Parametros!$B$3:$F$14,2,FALSE)</f>
        <v>4</v>
      </c>
      <c r="AC2281" s="5" t="str">
        <f>VLOOKUP($E2281,Parametros!$B$3:$F$14,4,FALSE)</f>
        <v>20224</v>
      </c>
      <c r="AD2281" s="5" t="str">
        <f>VLOOKUP($E2281,Parametros!$B$3:$F$14,5,FALSE)</f>
        <v>2022-4-01</v>
      </c>
      <c r="AE2281" s="5">
        <v>-5.1159076974727213E-13</v>
      </c>
      <c r="AF2281" t="s">
        <v>438</v>
      </c>
      <c r="AG2281" t="s">
        <v>439</v>
      </c>
      <c r="AH2281" s="40">
        <f t="shared" si="171"/>
        <v>489.89061142440397</v>
      </c>
      <c r="AJ2281" t="str">
        <f t="shared" si="167"/>
        <v>INSERT INTO TABLA_PRESUPUESTO VALUES ('VSR','80130-C','14005166-21',2022,'Abril',120,'USD',6000,4153.575295,0,300,108.357727,900,25.098039,0,1.921569,20.661872,0,0,0,0,0,0,0,948.176366,0.494886,0,4,'20224','2022-4-01');</v>
      </c>
    </row>
    <row r="2282" spans="1:36" x14ac:dyDescent="0.2">
      <c r="A2282" s="7" t="s">
        <v>117</v>
      </c>
      <c r="B2282" t="s">
        <v>92</v>
      </c>
      <c r="C2282" t="s">
        <v>406</v>
      </c>
      <c r="D2282">
        <v>2022</v>
      </c>
      <c r="E2282" t="s">
        <v>48</v>
      </c>
      <c r="F2282" s="5">
        <v>45</v>
      </c>
      <c r="G2282" t="s">
        <v>134</v>
      </c>
      <c r="H2282" s="5">
        <v>2250</v>
      </c>
      <c r="I2282" s="5">
        <v>1557.590735757226</v>
      </c>
      <c r="J2282" s="5">
        <v>0</v>
      </c>
      <c r="K2282" s="5">
        <v>112.5</v>
      </c>
      <c r="L2282" s="5">
        <v>40.634147603818192</v>
      </c>
      <c r="M2282" s="5">
        <v>0</v>
      </c>
      <c r="N2282" s="5">
        <v>11.49529136024252</v>
      </c>
      <c r="O2282" s="5">
        <v>23.025669454892491</v>
      </c>
      <c r="P2282" s="5">
        <v>1.7192499859653063</v>
      </c>
      <c r="Q2282" s="5">
        <v>7.7482021402497683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f t="shared" si="170"/>
        <v>44.173995214728123</v>
      </c>
      <c r="Z2282" s="5">
        <v>0.18558227337804162</v>
      </c>
      <c r="AA2282" s="5">
        <v>0</v>
      </c>
      <c r="AB2282" s="5">
        <f>VLOOKUP($E2282,Parametros!$B$3:$F$14,2,FALSE)</f>
        <v>4</v>
      </c>
      <c r="AC2282" s="5" t="str">
        <f>VLOOKUP($E2282,Parametros!$B$3:$F$14,4,FALSE)</f>
        <v>20224</v>
      </c>
      <c r="AD2282" s="5" t="str">
        <f>VLOOKUP($E2282,Parametros!$B$3:$F$14,5,FALSE)</f>
        <v>2022-4-01</v>
      </c>
      <c r="AE2282" s="5">
        <v>0</v>
      </c>
      <c r="AF2282" t="s">
        <v>438</v>
      </c>
      <c r="AG2282" t="s">
        <v>447</v>
      </c>
      <c r="AH2282" s="40">
        <f t="shared" si="171"/>
        <v>495.10112142422759</v>
      </c>
      <c r="AJ2282" t="str">
        <f t="shared" si="167"/>
        <v>INSERT INTO TABLA_PRESUPUESTO VALUES ('VSR','80190-C','14005166-21',2022,'Abril',45,'USD',2250,1557.590736,0,112.5,40.634148,0,11.495291,23.025669,1.71925,7.748202,0,0,0,0,0,0,0,44.173995,0.185582,0,4,'20224','2022-4-01');</v>
      </c>
    </row>
    <row r="2283" spans="1:36" x14ac:dyDescent="0.2">
      <c r="A2283" s="7" t="s">
        <v>117</v>
      </c>
      <c r="B2283" t="s">
        <v>360</v>
      </c>
      <c r="C2283" t="s">
        <v>406</v>
      </c>
      <c r="D2283">
        <v>2022</v>
      </c>
      <c r="E2283" t="s">
        <v>48</v>
      </c>
      <c r="F2283" s="5">
        <v>15</v>
      </c>
      <c r="G2283" t="s">
        <v>134</v>
      </c>
      <c r="H2283" s="5">
        <v>750</v>
      </c>
      <c r="I2283" s="5">
        <v>519.19691191907532</v>
      </c>
      <c r="J2283" s="5">
        <v>0</v>
      </c>
      <c r="K2283" s="5">
        <v>37.5</v>
      </c>
      <c r="L2283" s="5">
        <v>13.544715867939397</v>
      </c>
      <c r="M2283" s="5">
        <v>0</v>
      </c>
      <c r="N2283" s="5">
        <v>4.8317307692307692</v>
      </c>
      <c r="O2283" s="5">
        <v>6.9711538461538467</v>
      </c>
      <c r="P2283" s="5">
        <v>0.3141025641025641</v>
      </c>
      <c r="Q2283" s="5">
        <v>2.5827340467499229</v>
      </c>
      <c r="R2283" s="5">
        <v>0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  <c r="X2283" s="5">
        <v>0</v>
      </c>
      <c r="Y2283" s="5">
        <f t="shared" si="170"/>
        <v>14.761581984029785</v>
      </c>
      <c r="Z2283" s="5">
        <v>6.1860757792680535E-2</v>
      </c>
      <c r="AA2283" s="5">
        <v>0</v>
      </c>
      <c r="AB2283" s="5">
        <f>VLOOKUP($E2283,Parametros!$B$3:$F$14,2,FALSE)</f>
        <v>4</v>
      </c>
      <c r="AC2283" s="5" t="str">
        <f>VLOOKUP($E2283,Parametros!$B$3:$F$14,4,FALSE)</f>
        <v>20224</v>
      </c>
      <c r="AD2283" s="5" t="str">
        <f>VLOOKUP($E2283,Parametros!$B$3:$F$14,5,FALSE)</f>
        <v>2022-4-01</v>
      </c>
      <c r="AE2283" s="5">
        <v>0</v>
      </c>
      <c r="AF2283" t="s">
        <v>438</v>
      </c>
      <c r="AG2283" t="s">
        <v>451</v>
      </c>
      <c r="AH2283" s="40">
        <f t="shared" si="171"/>
        <v>164.99679022895558</v>
      </c>
      <c r="AJ2283" t="str">
        <f t="shared" si="167"/>
        <v>INSERT INTO TABLA_PRESUPUESTO VALUES ('VSR','80093-C','14005166-21',2022,'Abril',15,'USD',750,519.196912,0,37.5,13.544716,0,4.831731,6.971154,0.314103,2.582734,0,0,0,0,0,0,0,14.761582,0.061861,0,4,'20224','2022-4-01');</v>
      </c>
    </row>
    <row r="2284" spans="1:36" x14ac:dyDescent="0.2">
      <c r="A2284" s="7" t="s">
        <v>117</v>
      </c>
      <c r="B2284" t="s">
        <v>104</v>
      </c>
      <c r="C2284" t="s">
        <v>406</v>
      </c>
      <c r="D2284">
        <v>2022</v>
      </c>
      <c r="E2284" t="s">
        <v>48</v>
      </c>
      <c r="F2284" s="5">
        <v>30</v>
      </c>
      <c r="G2284" t="s">
        <v>134</v>
      </c>
      <c r="H2284" s="5">
        <v>1440</v>
      </c>
      <c r="I2284" s="5">
        <v>1038.3938238381506</v>
      </c>
      <c r="J2284" s="5">
        <v>0</v>
      </c>
      <c r="K2284" s="5">
        <v>0</v>
      </c>
      <c r="L2284" s="5">
        <v>27.089431735878794</v>
      </c>
      <c r="M2284" s="5">
        <v>0</v>
      </c>
      <c r="N2284" s="5">
        <v>48.121055651176135</v>
      </c>
      <c r="O2284" s="5">
        <v>62.392426850258175</v>
      </c>
      <c r="P2284" s="5">
        <v>2.8112449799196786</v>
      </c>
      <c r="Q2284" s="5">
        <v>4.9588493697598519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f t="shared" si="170"/>
        <v>118.40729836669919</v>
      </c>
      <c r="Z2284" s="5">
        <v>0.12372151558536107</v>
      </c>
      <c r="AA2284" s="5">
        <v>0</v>
      </c>
      <c r="AB2284" s="5">
        <f>VLOOKUP($E2284,Parametros!$B$3:$F$14,2,FALSE)</f>
        <v>4</v>
      </c>
      <c r="AC2284" s="5" t="str">
        <f>VLOOKUP($E2284,Parametros!$B$3:$F$14,4,FALSE)</f>
        <v>20224</v>
      </c>
      <c r="AD2284" s="5" t="str">
        <f>VLOOKUP($E2284,Parametros!$B$3:$F$14,5,FALSE)</f>
        <v>2022-4-01</v>
      </c>
      <c r="AE2284" s="5">
        <v>0</v>
      </c>
      <c r="AF2284" t="s">
        <v>438</v>
      </c>
      <c r="AG2284" t="s">
        <v>452</v>
      </c>
      <c r="AH2284" s="40">
        <f t="shared" si="171"/>
        <v>256.10944605927131</v>
      </c>
      <c r="AJ2284" t="str">
        <f t="shared" si="167"/>
        <v>INSERT INTO TABLA_PRESUPUESTO VALUES ('VSR','80222-C','14005166-21',2022,'Abril',30,'USD',1440,1038.393824,0,0,27.089432,0,48.121056,62.392427,2.811245,4.958849,0,0,0,0,0,0,0,118.407298,0.123722,0,4,'20224','2022-4-01');</v>
      </c>
    </row>
    <row r="2285" spans="1:36" x14ac:dyDescent="0.2">
      <c r="A2285" s="7" t="s">
        <v>117</v>
      </c>
      <c r="B2285" t="s">
        <v>81</v>
      </c>
      <c r="C2285" t="s">
        <v>406</v>
      </c>
      <c r="D2285">
        <v>2022</v>
      </c>
      <c r="E2285" t="s">
        <v>49</v>
      </c>
      <c r="F2285" s="5">
        <v>250</v>
      </c>
      <c r="G2285" t="s">
        <v>134</v>
      </c>
      <c r="H2285" s="5">
        <v>12500</v>
      </c>
      <c r="I2285" s="5">
        <v>8653.281865317922</v>
      </c>
      <c r="J2285" s="5">
        <v>0</v>
      </c>
      <c r="K2285" s="5">
        <v>1250</v>
      </c>
      <c r="L2285" s="5">
        <v>174.00456967119914</v>
      </c>
      <c r="M2285" s="5">
        <v>0</v>
      </c>
      <c r="N2285" s="5">
        <v>67.357316332726171</v>
      </c>
      <c r="O2285" s="5">
        <v>82.536429872495447</v>
      </c>
      <c r="P2285" s="5">
        <v>2.7891621129326047</v>
      </c>
      <c r="Q2285" s="5">
        <v>43.045567445832049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f t="shared" si="170"/>
        <v>196.57515354877921</v>
      </c>
      <c r="Z2285" s="5">
        <v>0.84667778479291345</v>
      </c>
      <c r="AA2285" s="5">
        <v>0</v>
      </c>
      <c r="AB2285" s="5">
        <f>VLOOKUP($E2285,Parametros!$B$3:$F$14,2,FALSE)</f>
        <v>5</v>
      </c>
      <c r="AC2285" s="5" t="str">
        <f>VLOOKUP($E2285,Parametros!$B$3:$F$14,4,FALSE)</f>
        <v>20225</v>
      </c>
      <c r="AD2285" s="5" t="str">
        <f>VLOOKUP($E2285,Parametros!$B$3:$F$14,5,FALSE)</f>
        <v>2022-5-01</v>
      </c>
      <c r="AE2285" s="5">
        <v>0</v>
      </c>
      <c r="AF2285" t="s">
        <v>431</v>
      </c>
      <c r="AG2285" t="s">
        <v>432</v>
      </c>
      <c r="AH2285" s="40">
        <f t="shared" si="171"/>
        <v>2226.1384114621001</v>
      </c>
      <c r="AJ2285" t="str">
        <f t="shared" si="167"/>
        <v>INSERT INTO TABLA_PRESUPUESTO VALUES ('VSR','80145-C','14005166-21',2022,'Mayo',250,'USD',12500,8653.281865,0,1250,174.00457,0,67.357316,82.53643,2.789162,43.045567,0,0,0,0,0,0,0,196.575154,0.846678,0,5,'20225','2022-5-01');</v>
      </c>
    </row>
    <row r="2286" spans="1:36" x14ac:dyDescent="0.2">
      <c r="A2286" s="7" t="s">
        <v>117</v>
      </c>
      <c r="B2286" t="s">
        <v>75</v>
      </c>
      <c r="C2286" t="s">
        <v>406</v>
      </c>
      <c r="D2286">
        <v>2022</v>
      </c>
      <c r="E2286" t="s">
        <v>49</v>
      </c>
      <c r="F2286" s="5">
        <v>100</v>
      </c>
      <c r="G2286" t="s">
        <v>134</v>
      </c>
      <c r="H2286" s="5">
        <v>5000</v>
      </c>
      <c r="I2286" s="5">
        <v>3461.3127461271688</v>
      </c>
      <c r="J2286" s="5">
        <v>0</v>
      </c>
      <c r="K2286" s="5">
        <v>250</v>
      </c>
      <c r="L2286" s="5">
        <v>69.601827868479646</v>
      </c>
      <c r="M2286" s="5">
        <v>750</v>
      </c>
      <c r="N2286" s="5">
        <v>20.915032679738559</v>
      </c>
      <c r="O2286" s="5">
        <v>0</v>
      </c>
      <c r="P2286" s="5">
        <v>1.6013071895424837</v>
      </c>
      <c r="Q2286" s="5">
        <v>17.218226978332819</v>
      </c>
      <c r="R2286" s="5">
        <v>0</v>
      </c>
      <c r="S2286" s="5">
        <v>0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f t="shared" si="170"/>
        <v>861.70963935161944</v>
      </c>
      <c r="Z2286" s="5">
        <v>71.975072504005567</v>
      </c>
      <c r="AA2286" s="5">
        <v>0</v>
      </c>
      <c r="AB2286" s="5">
        <f>VLOOKUP($E2286,Parametros!$B$3:$F$14,2,FALSE)</f>
        <v>5</v>
      </c>
      <c r="AC2286" s="5" t="str">
        <f>VLOOKUP($E2286,Parametros!$B$3:$F$14,4,FALSE)</f>
        <v>20225</v>
      </c>
      <c r="AD2286" s="5" t="str">
        <f>VLOOKUP($E2286,Parametros!$B$3:$F$14,5,FALSE)</f>
        <v>2022-5-01</v>
      </c>
      <c r="AE2286" s="5">
        <v>0</v>
      </c>
      <c r="AF2286" t="s">
        <v>438</v>
      </c>
      <c r="AG2286" t="s">
        <v>439</v>
      </c>
      <c r="AH2286" s="40">
        <f t="shared" si="171"/>
        <v>357.37578665273236</v>
      </c>
      <c r="AJ2286" t="str">
        <f t="shared" si="167"/>
        <v>INSERT INTO TABLA_PRESUPUESTO VALUES ('VSR','80130-C','14005166-21',2022,'Mayo',100,'USD',5000,3461.312746,0,250,69.601828,750,20.915033,0,1.601307,17.218227,0,0,0,0,0,0,0,861.709639,71.975073,0,5,'20225','2022-5-01');</v>
      </c>
    </row>
    <row r="2287" spans="1:36" x14ac:dyDescent="0.2">
      <c r="A2287" s="7" t="s">
        <v>117</v>
      </c>
      <c r="B2287" t="s">
        <v>92</v>
      </c>
      <c r="C2287" t="s">
        <v>406</v>
      </c>
      <c r="D2287">
        <v>2022</v>
      </c>
      <c r="E2287" t="s">
        <v>49</v>
      </c>
      <c r="F2287" s="5">
        <v>37.5</v>
      </c>
      <c r="G2287" t="s">
        <v>134</v>
      </c>
      <c r="H2287" s="5">
        <v>1875</v>
      </c>
      <c r="I2287" s="5">
        <v>1297.9922797976883</v>
      </c>
      <c r="J2287" s="5">
        <v>0</v>
      </c>
      <c r="K2287" s="5">
        <v>93.75</v>
      </c>
      <c r="L2287" s="5">
        <v>26.100685450679869</v>
      </c>
      <c r="M2287" s="5">
        <v>0</v>
      </c>
      <c r="N2287" s="5">
        <v>9.5794094668687659</v>
      </c>
      <c r="O2287" s="5">
        <v>19.188057879077078</v>
      </c>
      <c r="P2287" s="5">
        <v>1.4327083216377554</v>
      </c>
      <c r="Q2287" s="5">
        <v>6.4568351168748066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f t="shared" si="170"/>
        <v>63.647662973460491</v>
      </c>
      <c r="Z2287" s="5">
        <v>26.990652189002084</v>
      </c>
      <c r="AA2287" s="5">
        <v>0</v>
      </c>
      <c r="AB2287" s="5">
        <f>VLOOKUP($E2287,Parametros!$B$3:$F$14,2,FALSE)</f>
        <v>5</v>
      </c>
      <c r="AC2287" s="5" t="str">
        <f>VLOOKUP($E2287,Parametros!$B$3:$F$14,4,FALSE)</f>
        <v>20225</v>
      </c>
      <c r="AD2287" s="5" t="str">
        <f>VLOOKUP($E2287,Parametros!$B$3:$F$14,5,FALSE)</f>
        <v>2022-5-01</v>
      </c>
      <c r="AE2287" s="5">
        <v>0</v>
      </c>
      <c r="AF2287" t="s">
        <v>438</v>
      </c>
      <c r="AG2287" t="s">
        <v>447</v>
      </c>
      <c r="AH2287" s="40">
        <f t="shared" si="171"/>
        <v>393.50937177817099</v>
      </c>
      <c r="AJ2287" t="str">
        <f t="shared" si="167"/>
        <v>INSERT INTO TABLA_PRESUPUESTO VALUES ('VSR','80190-C','14005166-21',2022,'Mayo',37.5,'USD',1875,1297.99228,0,93.75,26.100685,0,9.579409,19.188058,1.432708,6.456835,0,0,0,0,0,0,0,63.647663,26.990652,0,5,'20225','2022-5-01');</v>
      </c>
    </row>
    <row r="2288" spans="1:36" x14ac:dyDescent="0.2">
      <c r="A2288" s="7" t="s">
        <v>117</v>
      </c>
      <c r="B2288" t="s">
        <v>360</v>
      </c>
      <c r="C2288" t="s">
        <v>406</v>
      </c>
      <c r="D2288">
        <v>2022</v>
      </c>
      <c r="E2288" t="s">
        <v>49</v>
      </c>
      <c r="F2288" s="5">
        <v>12.5</v>
      </c>
      <c r="G2288" t="s">
        <v>134</v>
      </c>
      <c r="H2288" s="5">
        <v>625</v>
      </c>
      <c r="I2288" s="5">
        <v>432.6640932658961</v>
      </c>
      <c r="J2288" s="5">
        <v>0</v>
      </c>
      <c r="K2288" s="5">
        <v>31.25</v>
      </c>
      <c r="L2288" s="5">
        <v>8.7002284835599557</v>
      </c>
      <c r="M2288" s="5">
        <v>0</v>
      </c>
      <c r="N2288" s="5">
        <v>4.0264423076923075</v>
      </c>
      <c r="O2288" s="5">
        <v>5.8092948717948714</v>
      </c>
      <c r="P2288" s="5">
        <v>0.26175213675213677</v>
      </c>
      <c r="Q2288" s="5">
        <v>2.1522783722916023</v>
      </c>
      <c r="R2288" s="5">
        <v>0</v>
      </c>
      <c r="S2288" s="5">
        <v>0</v>
      </c>
      <c r="T2288" s="5"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f t="shared" si="170"/>
        <v>21.246651751531612</v>
      </c>
      <c r="Z2288" s="5">
        <v>8.9968840630006959</v>
      </c>
      <c r="AA2288" s="5">
        <v>0</v>
      </c>
      <c r="AB2288" s="5">
        <f>VLOOKUP($E2288,Parametros!$B$3:$F$14,2,FALSE)</f>
        <v>5</v>
      </c>
      <c r="AC2288" s="5" t="str">
        <f>VLOOKUP($E2288,Parametros!$B$3:$F$14,4,FALSE)</f>
        <v>20225</v>
      </c>
      <c r="AD2288" s="5" t="str">
        <f>VLOOKUP($E2288,Parametros!$B$3:$F$14,5,FALSE)</f>
        <v>2022-5-01</v>
      </c>
      <c r="AE2288" s="5">
        <v>0</v>
      </c>
      <c r="AF2288" t="s">
        <v>438</v>
      </c>
      <c r="AG2288" t="s">
        <v>451</v>
      </c>
      <c r="AH2288" s="40">
        <f t="shared" si="171"/>
        <v>131.13902649901232</v>
      </c>
      <c r="AJ2288" t="str">
        <f t="shared" si="167"/>
        <v>INSERT INTO TABLA_PRESUPUESTO VALUES ('VSR','80093-C','14005166-21',2022,'Mayo',12.5,'USD',625,432.664093,0,31.25,8.700228,0,4.026442,5.809295,0.261752,2.152278,0,0,0,0,0,0,0,21.246652,8.996884,0,5,'20225','2022-5-01');</v>
      </c>
    </row>
    <row r="2289" spans="1:36" x14ac:dyDescent="0.2">
      <c r="A2289" s="7" t="s">
        <v>117</v>
      </c>
      <c r="B2289" t="s">
        <v>104</v>
      </c>
      <c r="C2289" t="s">
        <v>406</v>
      </c>
      <c r="D2289">
        <v>2022</v>
      </c>
      <c r="E2289" t="s">
        <v>49</v>
      </c>
      <c r="F2289" s="5">
        <v>25</v>
      </c>
      <c r="G2289" t="s">
        <v>134</v>
      </c>
      <c r="H2289" s="5">
        <v>1200</v>
      </c>
      <c r="I2289" s="5">
        <v>865.3281865317922</v>
      </c>
      <c r="J2289" s="5">
        <v>0</v>
      </c>
      <c r="K2289" s="5">
        <v>0</v>
      </c>
      <c r="L2289" s="5">
        <v>17.400456967119911</v>
      </c>
      <c r="M2289" s="5">
        <v>0</v>
      </c>
      <c r="N2289" s="5">
        <v>40.100879709313446</v>
      </c>
      <c r="O2289" s="5">
        <v>51.993689041881808</v>
      </c>
      <c r="P2289" s="5">
        <v>2.3427041499330659</v>
      </c>
      <c r="Q2289" s="5">
        <v>4.1323744747998763</v>
      </c>
      <c r="R2289" s="5">
        <v>0</v>
      </c>
      <c r="S2289" s="5">
        <v>0</v>
      </c>
      <c r="T2289" s="5"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f t="shared" si="170"/>
        <v>116.56341550192958</v>
      </c>
      <c r="Z2289" s="5">
        <v>17.993768126001392</v>
      </c>
      <c r="AA2289" s="5">
        <v>0</v>
      </c>
      <c r="AB2289" s="5">
        <f>VLOOKUP($E2289,Parametros!$B$3:$F$14,2,FALSE)</f>
        <v>5</v>
      </c>
      <c r="AC2289" s="5" t="str">
        <f>VLOOKUP($E2289,Parametros!$B$3:$F$14,4,FALSE)</f>
        <v>20225</v>
      </c>
      <c r="AD2289" s="5" t="str">
        <f>VLOOKUP($E2289,Parametros!$B$3:$F$14,5,FALSE)</f>
        <v>2022-5-01</v>
      </c>
      <c r="AE2289" s="5">
        <v>0</v>
      </c>
      <c r="AF2289" t="s">
        <v>438</v>
      </c>
      <c r="AG2289" t="s">
        <v>452</v>
      </c>
      <c r="AH2289" s="40">
        <f t="shared" si="171"/>
        <v>200.70794099915832</v>
      </c>
      <c r="AJ2289" t="str">
        <f t="shared" si="167"/>
        <v>INSERT INTO TABLA_PRESUPUESTO VALUES ('VSR','80222-C','14005166-21',2022,'Mayo',25,'USD',1200,865.328187,0,0,17.400457,0,40.10088,51.993689,2.342704,4.132374,0,0,0,0,0,0,0,116.563416,17.993768,0,5,'20225','2022-5-01');</v>
      </c>
    </row>
    <row r="2290" spans="1:36" x14ac:dyDescent="0.2">
      <c r="A2290" s="7" t="s">
        <v>117</v>
      </c>
      <c r="B2290" t="s">
        <v>81</v>
      </c>
      <c r="C2290" t="s">
        <v>406</v>
      </c>
      <c r="D2290">
        <v>2022</v>
      </c>
      <c r="E2290" t="s">
        <v>50</v>
      </c>
      <c r="F2290" s="5">
        <v>125</v>
      </c>
      <c r="G2290" t="s">
        <v>134</v>
      </c>
      <c r="H2290" s="5">
        <v>6250</v>
      </c>
      <c r="I2290" s="5">
        <v>4326.640932658961</v>
      </c>
      <c r="J2290" s="5">
        <v>0</v>
      </c>
      <c r="K2290" s="5">
        <v>625</v>
      </c>
      <c r="L2290" s="5">
        <v>45.241630891440749</v>
      </c>
      <c r="M2290" s="5">
        <v>0</v>
      </c>
      <c r="N2290" s="5">
        <v>33.678658166363086</v>
      </c>
      <c r="O2290" s="5">
        <v>41.268214936247723</v>
      </c>
      <c r="P2290" s="5">
        <v>1.3945810564663024</v>
      </c>
      <c r="Q2290" s="5">
        <v>21.522783722916024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f t="shared" si="170"/>
        <v>126.76392224555505</v>
      </c>
      <c r="Z2290" s="5">
        <v>28.899684363561914</v>
      </c>
      <c r="AA2290" s="5">
        <v>0</v>
      </c>
      <c r="AB2290" s="5">
        <f>VLOOKUP($E2290,Parametros!$B$3:$F$14,2,FALSE)</f>
        <v>6</v>
      </c>
      <c r="AC2290" s="5" t="str">
        <f>VLOOKUP($E2290,Parametros!$B$3:$F$14,4,FALSE)</f>
        <v>20226</v>
      </c>
      <c r="AD2290" s="5" t="str">
        <f>VLOOKUP($E2290,Parametros!$B$3:$F$14,5,FALSE)</f>
        <v>2022-6-01</v>
      </c>
      <c r="AE2290" s="5">
        <v>0</v>
      </c>
      <c r="AF2290" t="s">
        <v>431</v>
      </c>
      <c r="AG2290" t="s">
        <v>432</v>
      </c>
      <c r="AH2290" s="40">
        <f t="shared" si="171"/>
        <v>1126.3535142040432</v>
      </c>
      <c r="AJ2290" t="str">
        <f t="shared" si="167"/>
        <v>INSERT INTO TABLA_PRESUPUESTO VALUES ('VSR','80145-C','14005166-21',2022,'Junio',125,'USD',6250,4326.640933,0,625,45.241631,0,33.678658,41.268215,1.394581,21.522784,0,0,0,0,0,0,0,126.763922,28.899684,0,6,'20226','2022-6-01');</v>
      </c>
    </row>
    <row r="2291" spans="1:36" x14ac:dyDescent="0.2">
      <c r="A2291" s="7" t="s">
        <v>117</v>
      </c>
      <c r="B2291" t="s">
        <v>75</v>
      </c>
      <c r="C2291" t="s">
        <v>406</v>
      </c>
      <c r="D2291">
        <v>2022</v>
      </c>
      <c r="E2291" t="s">
        <v>50</v>
      </c>
      <c r="F2291" s="5">
        <v>180</v>
      </c>
      <c r="G2291" t="s">
        <v>134</v>
      </c>
      <c r="H2291" s="5">
        <v>9000</v>
      </c>
      <c r="I2291" s="5">
        <v>6230.3629430289038</v>
      </c>
      <c r="J2291" s="5">
        <v>0</v>
      </c>
      <c r="K2291" s="5">
        <v>450</v>
      </c>
      <c r="L2291" s="5">
        <v>65.147948483674682</v>
      </c>
      <c r="M2291" s="5">
        <v>1350</v>
      </c>
      <c r="N2291" s="5">
        <v>37.647058823529413</v>
      </c>
      <c r="O2291" s="5">
        <v>0</v>
      </c>
      <c r="P2291" s="5">
        <v>2.882352941176471</v>
      </c>
      <c r="Q2291" s="5">
        <v>30.992808560999073</v>
      </c>
      <c r="R2291" s="5">
        <v>0</v>
      </c>
      <c r="S2291" s="5">
        <v>0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f t="shared" si="170"/>
        <v>1463.1377658092342</v>
      </c>
      <c r="Z2291" s="5">
        <v>41.615545483529154</v>
      </c>
      <c r="AA2291" s="5">
        <v>0</v>
      </c>
      <c r="AB2291" s="5">
        <f>VLOOKUP($E2291,Parametros!$B$3:$F$14,2,FALSE)</f>
        <v>6</v>
      </c>
      <c r="AC2291" s="5" t="str">
        <f>VLOOKUP($E2291,Parametros!$B$3:$F$14,4,FALSE)</f>
        <v>20226</v>
      </c>
      <c r="AD2291" s="5" t="str">
        <f>VLOOKUP($E2291,Parametros!$B$3:$F$14,5,FALSE)</f>
        <v>2022-6-01</v>
      </c>
      <c r="AE2291" s="5">
        <v>0</v>
      </c>
      <c r="AF2291" t="s">
        <v>438</v>
      </c>
      <c r="AG2291" t="s">
        <v>439</v>
      </c>
      <c r="AH2291" s="40">
        <f t="shared" si="171"/>
        <v>791.35134267818717</v>
      </c>
      <c r="AJ2291" t="str">
        <f t="shared" si="167"/>
        <v>INSERT INTO TABLA_PRESUPUESTO VALUES ('VSR','80130-C','14005166-21',2022,'Junio',180,'USD',9000,6230.362943,0,450,65.147948,1350,37.647059,0,2.882353,30.992809,0,0,0,0,0,0,0,1463.137766,41.615545,0,6,'20226','2022-6-01');</v>
      </c>
    </row>
    <row r="2292" spans="1:36" x14ac:dyDescent="0.2">
      <c r="A2292" s="7" t="s">
        <v>117</v>
      </c>
      <c r="B2292" t="s">
        <v>92</v>
      </c>
      <c r="C2292" t="s">
        <v>406</v>
      </c>
      <c r="D2292">
        <v>2022</v>
      </c>
      <c r="E2292" t="s">
        <v>50</v>
      </c>
      <c r="F2292" s="5">
        <v>67.5</v>
      </c>
      <c r="G2292" t="s">
        <v>134</v>
      </c>
      <c r="H2292" s="5">
        <v>3375</v>
      </c>
      <c r="I2292" s="5">
        <v>2336.3861036358394</v>
      </c>
      <c r="J2292" s="5">
        <v>0</v>
      </c>
      <c r="K2292" s="5">
        <v>168.75</v>
      </c>
      <c r="L2292" s="5">
        <v>24.430480681378008</v>
      </c>
      <c r="M2292" s="5">
        <v>0</v>
      </c>
      <c r="N2292" s="5">
        <v>17.242937040363778</v>
      </c>
      <c r="O2292" s="5">
        <v>34.538504182338741</v>
      </c>
      <c r="P2292" s="5">
        <v>2.5788749789479595</v>
      </c>
      <c r="Q2292" s="5">
        <v>11.622303210374653</v>
      </c>
      <c r="R2292" s="5">
        <v>0</v>
      </c>
      <c r="S2292" s="5">
        <v>0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f t="shared" si="170"/>
        <v>81.588448968348558</v>
      </c>
      <c r="Z2292" s="5">
        <v>15.605829556323432</v>
      </c>
      <c r="AA2292" s="5">
        <v>0</v>
      </c>
      <c r="AB2292" s="5">
        <f>VLOOKUP($E2292,Parametros!$B$3:$F$14,2,FALSE)</f>
        <v>6</v>
      </c>
      <c r="AC2292" s="5" t="str">
        <f>VLOOKUP($E2292,Parametros!$B$3:$F$14,4,FALSE)</f>
        <v>20226</v>
      </c>
      <c r="AD2292" s="5" t="str">
        <f>VLOOKUP($E2292,Parametros!$B$3:$F$14,5,FALSE)</f>
        <v>2022-6-01</v>
      </c>
      <c r="AE2292" s="5">
        <v>0</v>
      </c>
      <c r="AF2292" t="s">
        <v>438</v>
      </c>
      <c r="AG2292" t="s">
        <v>447</v>
      </c>
      <c r="AH2292" s="40">
        <f t="shared" si="171"/>
        <v>763.84496671443367</v>
      </c>
      <c r="AJ2292" t="str">
        <f t="shared" si="167"/>
        <v>INSERT INTO TABLA_PRESUPUESTO VALUES ('VSR','80190-C','14005166-21',2022,'Junio',67.5,'USD',3375,2336.386104,0,168.75,24.430481,0,17.242937,34.538504,2.578875,11.622303,0,0,0,0,0,0,0,81.588449,15.60583,0,6,'20226','2022-6-01');</v>
      </c>
    </row>
    <row r="2293" spans="1:36" x14ac:dyDescent="0.2">
      <c r="A2293" s="7" t="s">
        <v>117</v>
      </c>
      <c r="B2293" t="s">
        <v>360</v>
      </c>
      <c r="C2293" t="s">
        <v>406</v>
      </c>
      <c r="D2293">
        <v>2022</v>
      </c>
      <c r="E2293" t="s">
        <v>50</v>
      </c>
      <c r="F2293" s="5">
        <v>22.5</v>
      </c>
      <c r="G2293" t="s">
        <v>134</v>
      </c>
      <c r="H2293" s="5">
        <v>1125</v>
      </c>
      <c r="I2293" s="5">
        <v>778.79536787861298</v>
      </c>
      <c r="J2293" s="5">
        <v>0</v>
      </c>
      <c r="K2293" s="5">
        <v>56.25</v>
      </c>
      <c r="L2293" s="5">
        <v>8.1434935604593353</v>
      </c>
      <c r="M2293" s="5">
        <v>0</v>
      </c>
      <c r="N2293" s="5">
        <v>7.2475961538461542</v>
      </c>
      <c r="O2293" s="5">
        <v>10.45673076923077</v>
      </c>
      <c r="P2293" s="5">
        <v>0.47115384615384615</v>
      </c>
      <c r="Q2293" s="5">
        <v>3.8741010701248841</v>
      </c>
      <c r="R2293" s="5">
        <v>0</v>
      </c>
      <c r="S2293" s="5">
        <v>0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f t="shared" si="170"/>
        <v>27.251525024796798</v>
      </c>
      <c r="Z2293" s="5">
        <v>5.2019431854411442</v>
      </c>
      <c r="AA2293" s="5">
        <v>0</v>
      </c>
      <c r="AB2293" s="5">
        <f>VLOOKUP($E2293,Parametros!$B$3:$F$14,2,FALSE)</f>
        <v>6</v>
      </c>
      <c r="AC2293" s="5" t="str">
        <f>VLOOKUP($E2293,Parametros!$B$3:$F$14,4,FALSE)</f>
        <v>20226</v>
      </c>
      <c r="AD2293" s="5" t="str">
        <f>VLOOKUP($E2293,Parametros!$B$3:$F$14,5,FALSE)</f>
        <v>2022-6-01</v>
      </c>
      <c r="AE2293" s="5">
        <v>0</v>
      </c>
      <c r="AF2293" t="s">
        <v>438</v>
      </c>
      <c r="AG2293" t="s">
        <v>451</v>
      </c>
      <c r="AH2293" s="40">
        <f t="shared" si="171"/>
        <v>254.55961353613097</v>
      </c>
      <c r="AJ2293" t="str">
        <f t="shared" si="167"/>
        <v>INSERT INTO TABLA_PRESUPUESTO VALUES ('VSR','80093-C','14005166-21',2022,'Junio',22.5,'USD',1125,778.795368,0,56.25,8.143494,0,7.247596,10.456731,0.471154,3.874101,0,0,0,0,0,0,0,27.251525,5.201943,0,6,'20226','2022-6-01');</v>
      </c>
    </row>
    <row r="2294" spans="1:36" x14ac:dyDescent="0.2">
      <c r="A2294" s="7" t="s">
        <v>117</v>
      </c>
      <c r="B2294" t="s">
        <v>104</v>
      </c>
      <c r="C2294" t="s">
        <v>406</v>
      </c>
      <c r="D2294">
        <v>2022</v>
      </c>
      <c r="E2294" t="s">
        <v>50</v>
      </c>
      <c r="F2294" s="5">
        <v>45</v>
      </c>
      <c r="G2294" t="s">
        <v>134</v>
      </c>
      <c r="H2294" s="5">
        <v>2160</v>
      </c>
      <c r="I2294" s="5">
        <v>1557.590735757226</v>
      </c>
      <c r="J2294" s="5">
        <v>0</v>
      </c>
      <c r="K2294" s="5">
        <v>0</v>
      </c>
      <c r="L2294" s="5">
        <v>16.286987120918671</v>
      </c>
      <c r="M2294" s="5">
        <v>0</v>
      </c>
      <c r="N2294" s="5">
        <v>72.181583476764203</v>
      </c>
      <c r="O2294" s="5">
        <v>93.588640275387263</v>
      </c>
      <c r="P2294" s="5">
        <v>4.2168674698795181</v>
      </c>
      <c r="Q2294" s="5">
        <v>7.4382740546397779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f t="shared" si="170"/>
        <v>187.82925164755306</v>
      </c>
      <c r="Z2294" s="5">
        <v>10.403886370882288</v>
      </c>
      <c r="AA2294" s="5">
        <v>0</v>
      </c>
      <c r="AB2294" s="5">
        <f>VLOOKUP($E2294,Parametros!$B$3:$F$14,2,FALSE)</f>
        <v>6</v>
      </c>
      <c r="AC2294" s="5" t="str">
        <f>VLOOKUP($E2294,Parametros!$B$3:$F$14,4,FALSE)</f>
        <v>20226</v>
      </c>
      <c r="AD2294" s="5" t="str">
        <f>VLOOKUP($E2294,Parametros!$B$3:$F$14,5,FALSE)</f>
        <v>2022-6-01</v>
      </c>
      <c r="AE2294" s="5">
        <v>0</v>
      </c>
      <c r="AF2294" t="s">
        <v>438</v>
      </c>
      <c r="AG2294" t="s">
        <v>452</v>
      </c>
      <c r="AH2294" s="40">
        <f t="shared" si="171"/>
        <v>398.29302547430228</v>
      </c>
      <c r="AJ2294" t="str">
        <f t="shared" si="167"/>
        <v>INSERT INTO TABLA_PRESUPUESTO VALUES ('VSR','80222-C','14005166-21',2022,'Junio',45,'USD',2160,1557.590736,0,0,16.286987,0,72.181583,93.58864,4.216867,7.438274,0,0,0,0,0,0,0,187.829252,10.403886,0,6,'20226','2022-6-01');</v>
      </c>
    </row>
    <row r="2295" spans="1:36" x14ac:dyDescent="0.2">
      <c r="A2295" s="7" t="s">
        <v>117</v>
      </c>
      <c r="B2295" t="s">
        <v>75</v>
      </c>
      <c r="C2295" t="s">
        <v>406</v>
      </c>
      <c r="D2295">
        <v>2022</v>
      </c>
      <c r="E2295" t="s">
        <v>51</v>
      </c>
      <c r="F2295" s="5">
        <v>125</v>
      </c>
      <c r="G2295" t="s">
        <v>134</v>
      </c>
      <c r="H2295" s="5">
        <v>6250</v>
      </c>
      <c r="I2295" s="5">
        <v>4326.640932658961</v>
      </c>
      <c r="J2295" s="5">
        <v>0</v>
      </c>
      <c r="K2295" s="5">
        <v>312.5</v>
      </c>
      <c r="L2295" s="5">
        <v>64.983346014917217</v>
      </c>
      <c r="M2295" s="5">
        <v>937.5</v>
      </c>
      <c r="N2295" s="5">
        <v>26.143790849673206</v>
      </c>
      <c r="O2295" s="5">
        <v>0</v>
      </c>
      <c r="P2295" s="5">
        <v>2.0016339869281046</v>
      </c>
      <c r="Q2295" s="5">
        <v>21.522783722916024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f t="shared" si="170"/>
        <v>1077.7656632873618</v>
      </c>
      <c r="Z2295" s="5">
        <v>90.59745472784428</v>
      </c>
      <c r="AA2295" s="5">
        <v>0</v>
      </c>
      <c r="AB2295" s="5">
        <f>VLOOKUP($E2295,Parametros!$B$3:$F$14,2,FALSE)</f>
        <v>7</v>
      </c>
      <c r="AC2295" s="5" t="str">
        <f>VLOOKUP($E2295,Parametros!$B$3:$F$14,4,FALSE)</f>
        <v>20227</v>
      </c>
      <c r="AD2295" s="5" t="str">
        <f>VLOOKUP($E2295,Parametros!$B$3:$F$14,5,FALSE)</f>
        <v>2022-7-01</v>
      </c>
      <c r="AE2295" s="5">
        <v>0</v>
      </c>
      <c r="AF2295" t="s">
        <v>438</v>
      </c>
      <c r="AG2295" t="s">
        <v>439</v>
      </c>
      <c r="AH2295" s="40">
        <f t="shared" si="171"/>
        <v>468.1100580387606</v>
      </c>
      <c r="AJ2295" t="str">
        <f t="shared" si="167"/>
        <v>INSERT INTO TABLA_PRESUPUESTO VALUES ('VSR','80130-C','14005166-21',2022,'Julio',125,'USD',6250,4326.640933,0,312.5,64.983346,937.5,26.143791,0,2.001634,21.522784,0,0,0,0,0,0,0,1077.765663,90.597455,0,7,'20227','2022-7-01');</v>
      </c>
    </row>
    <row r="2296" spans="1:36" x14ac:dyDescent="0.2">
      <c r="A2296" s="7" t="s">
        <v>117</v>
      </c>
      <c r="B2296" t="s">
        <v>89</v>
      </c>
      <c r="C2296" t="s">
        <v>406</v>
      </c>
      <c r="D2296">
        <v>2022</v>
      </c>
      <c r="E2296" t="s">
        <v>51</v>
      </c>
      <c r="F2296" s="5">
        <v>75</v>
      </c>
      <c r="G2296" t="s">
        <v>134</v>
      </c>
      <c r="H2296" s="5">
        <v>3750</v>
      </c>
      <c r="I2296" s="5">
        <v>2595.9845595953766</v>
      </c>
      <c r="J2296" s="5">
        <v>187.5</v>
      </c>
      <c r="K2296" s="5">
        <v>0</v>
      </c>
      <c r="L2296" s="5">
        <v>38.990007608950329</v>
      </c>
      <c r="M2296" s="5">
        <v>0</v>
      </c>
      <c r="N2296" s="5">
        <v>43.62161734819631</v>
      </c>
      <c r="O2296" s="5">
        <v>44.415834228553095</v>
      </c>
      <c r="P2296" s="5">
        <v>2.8484265059456542</v>
      </c>
      <c r="Q2296" s="5">
        <v>12.913670233749613</v>
      </c>
      <c r="R2296" s="5">
        <v>0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f t="shared" si="170"/>
        <v>158.15802115315125</v>
      </c>
      <c r="Z2296" s="5">
        <v>54.358472836706568</v>
      </c>
      <c r="AA2296" s="5">
        <v>0</v>
      </c>
      <c r="AB2296" s="5">
        <f>VLOOKUP($E2296,Parametros!$B$3:$F$14,2,FALSE)</f>
        <v>7</v>
      </c>
      <c r="AC2296" s="5" t="str">
        <f>VLOOKUP($E2296,Parametros!$B$3:$F$14,4,FALSE)</f>
        <v>20227</v>
      </c>
      <c r="AD2296" s="5" t="str">
        <f>VLOOKUP($E2296,Parametros!$B$3:$F$14,5,FALSE)</f>
        <v>2022-7-01</v>
      </c>
      <c r="AE2296" s="5">
        <v>0</v>
      </c>
      <c r="AF2296" t="s">
        <v>438</v>
      </c>
      <c r="AG2296" t="s">
        <v>444</v>
      </c>
      <c r="AH2296" s="40">
        <f t="shared" si="171"/>
        <v>769.36741164252203</v>
      </c>
      <c r="AJ2296" t="str">
        <f t="shared" si="167"/>
        <v>INSERT INTO TABLA_PRESUPUESTO VALUES ('VSR','80179-C','14005166-21',2022,'Julio',75,'USD',3750,2595.98456,187.5,0,38.990008,0,43.621617,44.415834,2.848427,12.91367,0,0,0,0,0,0,0,158.158021,54.358473,0,7,'20227','2022-7-01');</v>
      </c>
    </row>
    <row r="2297" spans="1:36" x14ac:dyDescent="0.2">
      <c r="A2297" s="7" t="s">
        <v>117</v>
      </c>
      <c r="B2297" t="s">
        <v>70</v>
      </c>
      <c r="C2297" t="s">
        <v>406</v>
      </c>
      <c r="D2297">
        <v>2022</v>
      </c>
      <c r="E2297" t="s">
        <v>51</v>
      </c>
      <c r="F2297" s="5">
        <v>12.5</v>
      </c>
      <c r="G2297" t="s">
        <v>134</v>
      </c>
      <c r="H2297" s="5">
        <v>625</v>
      </c>
      <c r="I2297" s="5">
        <v>432.6640932658961</v>
      </c>
      <c r="J2297" s="5">
        <v>6.2499999999999929</v>
      </c>
      <c r="K2297" s="5">
        <v>25</v>
      </c>
      <c r="L2297" s="5">
        <v>6.498334601491722</v>
      </c>
      <c r="M2297" s="5">
        <v>0</v>
      </c>
      <c r="N2297" s="5">
        <v>50.201534576534577</v>
      </c>
      <c r="O2297" s="5">
        <v>31.869172494172492</v>
      </c>
      <c r="P2297" s="5">
        <v>2.3795648795648798</v>
      </c>
      <c r="Q2297" s="5">
        <v>2.1522783722916023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f t="shared" ref="Y2297:Y2306" si="172">+M2297+N2297+O2297+P2297+T2297+U2297+V2297+Z2297+AA2297+S2297+X2297+Q2297+R2297</f>
        <v>95.662295795347987</v>
      </c>
      <c r="Z2297" s="5">
        <v>9.0597454727844262</v>
      </c>
      <c r="AA2297" s="5">
        <v>0</v>
      </c>
      <c r="AB2297" s="5">
        <f>VLOOKUP($E2297,Parametros!$B$3:$F$14,2,FALSE)</f>
        <v>7</v>
      </c>
      <c r="AC2297" s="5" t="str">
        <f>VLOOKUP($E2297,Parametros!$B$3:$F$14,4,FALSE)</f>
        <v>20227</v>
      </c>
      <c r="AD2297" s="5" t="str">
        <f>VLOOKUP($E2297,Parametros!$B$3:$F$14,5,FALSE)</f>
        <v>2022-7-01</v>
      </c>
      <c r="AE2297" s="5">
        <v>0</v>
      </c>
      <c r="AF2297" t="s">
        <v>438</v>
      </c>
      <c r="AG2297" t="s">
        <v>448</v>
      </c>
      <c r="AH2297" s="40">
        <f t="shared" ref="AH2297:AH2306" si="173">+H2297-SUM(I2297:X2297)-SUM(Z2297:AA2297)</f>
        <v>58.925276337264265</v>
      </c>
      <c r="AJ2297" t="str">
        <f t="shared" si="167"/>
        <v>INSERT INTO TABLA_PRESUPUESTO VALUES ('VSR','80101-C','14005166-21',2022,'Julio',12.5,'USD',625,432.664093,6.25,25,6.498335,0,50.201535,31.869172,2.379565,2.152278,0,0,0,0,0,0,0,95.662296,9.059745,0,7,'20227','2022-7-01');</v>
      </c>
    </row>
    <row r="2298" spans="1:36" x14ac:dyDescent="0.2">
      <c r="A2298" s="7" t="s">
        <v>117</v>
      </c>
      <c r="B2298" t="s">
        <v>72</v>
      </c>
      <c r="C2298" t="s">
        <v>406</v>
      </c>
      <c r="D2298">
        <v>2022</v>
      </c>
      <c r="E2298" t="s">
        <v>51</v>
      </c>
      <c r="F2298" s="5">
        <v>25</v>
      </c>
      <c r="G2298" t="s">
        <v>134</v>
      </c>
      <c r="H2298" s="5">
        <v>1250</v>
      </c>
      <c r="I2298" s="5">
        <v>865.3281865317922</v>
      </c>
      <c r="J2298" s="5">
        <v>62.5</v>
      </c>
      <c r="K2298" s="5">
        <v>0</v>
      </c>
      <c r="L2298" s="5">
        <v>12.996669202983444</v>
      </c>
      <c r="M2298" s="5">
        <v>0</v>
      </c>
      <c r="N2298" s="5">
        <v>11.892361111111111</v>
      </c>
      <c r="O2298" s="5">
        <v>0</v>
      </c>
      <c r="P2298" s="5">
        <v>1.7013888888888888</v>
      </c>
      <c r="Q2298" s="5">
        <v>4.3045567445832047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f t="shared" si="172"/>
        <v>36.017797690152058</v>
      </c>
      <c r="Z2298" s="5">
        <v>18.119490945568852</v>
      </c>
      <c r="AA2298" s="5">
        <v>0</v>
      </c>
      <c r="AB2298" s="5">
        <f>VLOOKUP($E2298,Parametros!$B$3:$F$14,2,FALSE)</f>
        <v>7</v>
      </c>
      <c r="AC2298" s="5" t="str">
        <f>VLOOKUP($E2298,Parametros!$B$3:$F$14,4,FALSE)</f>
        <v>20227</v>
      </c>
      <c r="AD2298" s="5" t="str">
        <f>VLOOKUP($E2298,Parametros!$B$3:$F$14,5,FALSE)</f>
        <v>2022-7-01</v>
      </c>
      <c r="AE2298" s="5">
        <v>0</v>
      </c>
      <c r="AF2298" t="s">
        <v>438</v>
      </c>
      <c r="AG2298" t="s">
        <v>449</v>
      </c>
      <c r="AH2298" s="40">
        <f t="shared" si="173"/>
        <v>273.15734657507232</v>
      </c>
      <c r="AJ2298" t="str">
        <f t="shared" si="167"/>
        <v>INSERT INTO TABLA_PRESUPUESTO VALUES ('VSR','80116-C','14005166-21',2022,'Julio',25,'USD',1250,865.328187,62.5,0,12.996669,0,11.892361,0,1.701389,4.304557,0,0,0,0,0,0,0,36.017798,18.119491,0,7,'20227','2022-7-01');</v>
      </c>
    </row>
    <row r="2299" spans="1:36" x14ac:dyDescent="0.2">
      <c r="A2299" s="7" t="s">
        <v>117</v>
      </c>
      <c r="B2299" t="s">
        <v>75</v>
      </c>
      <c r="C2299" t="s">
        <v>406</v>
      </c>
      <c r="D2299">
        <v>2022</v>
      </c>
      <c r="E2299" t="s">
        <v>52</v>
      </c>
      <c r="F2299" s="5">
        <v>150</v>
      </c>
      <c r="G2299" t="s">
        <v>134</v>
      </c>
      <c r="H2299" s="5">
        <v>7500</v>
      </c>
      <c r="I2299" s="5">
        <v>5191.9691191907532</v>
      </c>
      <c r="J2299" s="5">
        <v>0</v>
      </c>
      <c r="K2299" s="5">
        <v>375</v>
      </c>
      <c r="L2299" s="5">
        <v>41.45202929551381</v>
      </c>
      <c r="M2299" s="5">
        <v>1125</v>
      </c>
      <c r="N2299" s="5">
        <v>31.372549019607842</v>
      </c>
      <c r="O2299" s="5">
        <v>0</v>
      </c>
      <c r="P2299" s="5">
        <v>2.4019607843137254</v>
      </c>
      <c r="Q2299" s="5">
        <v>25.827340467499226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f t="shared" si="172"/>
        <v>1184.9804881003874</v>
      </c>
      <c r="Z2299" s="5">
        <v>0.37863782896666193</v>
      </c>
      <c r="AA2299" s="5">
        <v>0</v>
      </c>
      <c r="AB2299" s="5">
        <f>VLOOKUP($E2299,Parametros!$B$3:$F$14,2,FALSE)</f>
        <v>8</v>
      </c>
      <c r="AC2299" s="5" t="str">
        <f>VLOOKUP($E2299,Parametros!$B$3:$F$14,4,FALSE)</f>
        <v>20228</v>
      </c>
      <c r="AD2299" s="5" t="str">
        <f>VLOOKUP($E2299,Parametros!$B$3:$F$14,5,FALSE)</f>
        <v>2022-8-01</v>
      </c>
      <c r="AE2299" s="5">
        <v>0</v>
      </c>
      <c r="AF2299" t="s">
        <v>438</v>
      </c>
      <c r="AG2299" t="s">
        <v>439</v>
      </c>
      <c r="AH2299" s="40">
        <f t="shared" si="173"/>
        <v>706.59836341334562</v>
      </c>
      <c r="AJ2299" t="str">
        <f t="shared" si="167"/>
        <v>INSERT INTO TABLA_PRESUPUESTO VALUES ('VSR','80130-C','14005166-21',2022,'Agosto',150,'USD',7500,5191.969119,0,375,41.452029,1125,31.372549,0,2.401961,25.82734,0,0,0,0,0,0,0,1184.980488,0.378638,0,8,'20228','2022-8-01');</v>
      </c>
    </row>
    <row r="2300" spans="1:36" x14ac:dyDescent="0.2">
      <c r="A2300" s="7" t="s">
        <v>117</v>
      </c>
      <c r="B2300" t="s">
        <v>89</v>
      </c>
      <c r="C2300" t="s">
        <v>406</v>
      </c>
      <c r="D2300">
        <v>2022</v>
      </c>
      <c r="E2300" t="s">
        <v>52</v>
      </c>
      <c r="F2300" s="5">
        <v>90</v>
      </c>
      <c r="G2300" t="s">
        <v>134</v>
      </c>
      <c r="H2300" s="5">
        <v>4500</v>
      </c>
      <c r="I2300" s="5">
        <v>3115.1814715144519</v>
      </c>
      <c r="J2300" s="5">
        <v>225</v>
      </c>
      <c r="K2300" s="5">
        <v>0</v>
      </c>
      <c r="L2300" s="5">
        <v>24.871217577308286</v>
      </c>
      <c r="M2300" s="5">
        <v>0</v>
      </c>
      <c r="N2300" s="5">
        <v>52.345940817835569</v>
      </c>
      <c r="O2300" s="5">
        <v>53.299001074263714</v>
      </c>
      <c r="P2300" s="5">
        <v>3.4181118071347854</v>
      </c>
      <c r="Q2300" s="5">
        <v>15.496404280499537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f t="shared" si="172"/>
        <v>124.78664067711361</v>
      </c>
      <c r="Z2300" s="5">
        <v>0.22718269737999716</v>
      </c>
      <c r="AA2300" s="5">
        <v>0</v>
      </c>
      <c r="AB2300" s="5">
        <f>VLOOKUP($E2300,Parametros!$B$3:$F$14,2,FALSE)</f>
        <v>8</v>
      </c>
      <c r="AC2300" s="5" t="str">
        <f>VLOOKUP($E2300,Parametros!$B$3:$F$14,4,FALSE)</f>
        <v>20228</v>
      </c>
      <c r="AD2300" s="5" t="str">
        <f>VLOOKUP($E2300,Parametros!$B$3:$F$14,5,FALSE)</f>
        <v>2022-8-01</v>
      </c>
      <c r="AE2300" s="5">
        <v>0</v>
      </c>
      <c r="AF2300" t="s">
        <v>438</v>
      </c>
      <c r="AG2300" t="s">
        <v>444</v>
      </c>
      <c r="AH2300" s="40">
        <f t="shared" si="173"/>
        <v>1010.1606702311261</v>
      </c>
      <c r="AJ2300" t="str">
        <f t="shared" si="167"/>
        <v>INSERT INTO TABLA_PRESUPUESTO VALUES ('VSR','80179-C','14005166-21',2022,'Agosto',90,'USD',4500,3115.181472,225,0,24.871218,0,52.345941,53.299001,3.418112,15.496404,0,0,0,0,0,0,0,124.786641,0.227183,0,8,'20228','2022-8-01');</v>
      </c>
    </row>
    <row r="2301" spans="1:36" x14ac:dyDescent="0.2">
      <c r="A2301" s="7" t="s">
        <v>117</v>
      </c>
      <c r="B2301" t="s">
        <v>70</v>
      </c>
      <c r="C2301" t="s">
        <v>406</v>
      </c>
      <c r="D2301">
        <v>2022</v>
      </c>
      <c r="E2301" t="s">
        <v>52</v>
      </c>
      <c r="F2301" s="5">
        <v>15</v>
      </c>
      <c r="G2301" t="s">
        <v>134</v>
      </c>
      <c r="H2301" s="5">
        <v>750</v>
      </c>
      <c r="I2301" s="5">
        <v>519.19691191907532</v>
      </c>
      <c r="J2301" s="5">
        <v>7.4999999999999911</v>
      </c>
      <c r="K2301" s="5">
        <v>30</v>
      </c>
      <c r="L2301" s="5">
        <v>4.145202929551381</v>
      </c>
      <c r="M2301" s="5">
        <v>0</v>
      </c>
      <c r="N2301" s="5">
        <v>60.241841491841498</v>
      </c>
      <c r="O2301" s="5">
        <v>38.243006993006993</v>
      </c>
      <c r="P2301" s="5">
        <v>2.8554778554778553</v>
      </c>
      <c r="Q2301" s="5">
        <v>2.5827340467499229</v>
      </c>
      <c r="R2301" s="5">
        <v>0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f t="shared" si="172"/>
        <v>103.96092416997294</v>
      </c>
      <c r="Z2301" s="5">
        <v>3.7863782896666191E-2</v>
      </c>
      <c r="AA2301" s="5">
        <v>0</v>
      </c>
      <c r="AB2301" s="5">
        <f>VLOOKUP($E2301,Parametros!$B$3:$F$14,2,FALSE)</f>
        <v>8</v>
      </c>
      <c r="AC2301" s="5" t="str">
        <f>VLOOKUP($E2301,Parametros!$B$3:$F$14,4,FALSE)</f>
        <v>20228</v>
      </c>
      <c r="AD2301" s="5" t="str">
        <f>VLOOKUP($E2301,Parametros!$B$3:$F$14,5,FALSE)</f>
        <v>2022-8-01</v>
      </c>
      <c r="AE2301" s="5">
        <v>0</v>
      </c>
      <c r="AF2301" t="s">
        <v>438</v>
      </c>
      <c r="AG2301" t="s">
        <v>448</v>
      </c>
      <c r="AH2301" s="40">
        <f t="shared" si="173"/>
        <v>85.196960981400395</v>
      </c>
      <c r="AJ2301" t="str">
        <f t="shared" si="167"/>
        <v>INSERT INTO TABLA_PRESUPUESTO VALUES ('VSR','80101-C','14005166-21',2022,'Agosto',15,'USD',750,519.196912,7.5,30,4.145203,0,60.241841,38.243007,2.855478,2.582734,0,0,0,0,0,0,0,103.960924,0.037864,0,8,'20228','2022-8-01');</v>
      </c>
    </row>
    <row r="2302" spans="1:36" x14ac:dyDescent="0.2">
      <c r="A2302" s="7" t="s">
        <v>117</v>
      </c>
      <c r="B2302" t="s">
        <v>72</v>
      </c>
      <c r="C2302" t="s">
        <v>406</v>
      </c>
      <c r="D2302">
        <v>2022</v>
      </c>
      <c r="E2302" t="s">
        <v>52</v>
      </c>
      <c r="F2302" s="5">
        <v>30</v>
      </c>
      <c r="G2302" t="s">
        <v>134</v>
      </c>
      <c r="H2302" s="5">
        <v>1500</v>
      </c>
      <c r="I2302" s="5">
        <v>1038.3938238381506</v>
      </c>
      <c r="J2302" s="5">
        <v>75</v>
      </c>
      <c r="K2302" s="5">
        <v>0</v>
      </c>
      <c r="L2302" s="5">
        <v>8.2904058591027621</v>
      </c>
      <c r="M2302" s="5">
        <v>0</v>
      </c>
      <c r="N2302" s="5">
        <v>14.270833333333332</v>
      </c>
      <c r="O2302" s="5">
        <v>0</v>
      </c>
      <c r="P2302" s="5">
        <v>2.0416666666666665</v>
      </c>
      <c r="Q2302" s="5">
        <v>5.1654680934998458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f t="shared" si="172"/>
        <v>21.553695659293179</v>
      </c>
      <c r="Z2302" s="5">
        <v>7.5727565793332383E-2</v>
      </c>
      <c r="AA2302" s="5">
        <v>0</v>
      </c>
      <c r="AB2302" s="5">
        <f>VLOOKUP($E2302,Parametros!$B$3:$F$14,2,FALSE)</f>
        <v>8</v>
      </c>
      <c r="AC2302" s="5" t="str">
        <f>VLOOKUP($E2302,Parametros!$B$3:$F$14,4,FALSE)</f>
        <v>20228</v>
      </c>
      <c r="AD2302" s="5" t="str">
        <f>VLOOKUP($E2302,Parametros!$B$3:$F$14,5,FALSE)</f>
        <v>2022-8-01</v>
      </c>
      <c r="AE2302" s="5">
        <v>0</v>
      </c>
      <c r="AF2302" t="s">
        <v>438</v>
      </c>
      <c r="AG2302" t="s">
        <v>449</v>
      </c>
      <c r="AH2302" s="40">
        <f t="shared" si="173"/>
        <v>356.76207464345345</v>
      </c>
      <c r="AJ2302" t="str">
        <f t="shared" si="167"/>
        <v>INSERT INTO TABLA_PRESUPUESTO VALUES ('VSR','80116-C','14005166-21',2022,'Agosto',30,'USD',1500,1038.393824,75,0,8.290406,0,14.270833,0,2.041667,5.165468,0,0,0,0,0,0,0,21.553696,0.075728,0,8,'20228','2022-8-01');</v>
      </c>
    </row>
    <row r="2303" spans="1:36" x14ac:dyDescent="0.2">
      <c r="A2303" s="7" t="s">
        <v>117</v>
      </c>
      <c r="B2303" t="s">
        <v>75</v>
      </c>
      <c r="C2303" t="s">
        <v>406</v>
      </c>
      <c r="D2303">
        <v>2022</v>
      </c>
      <c r="E2303" t="s">
        <v>53</v>
      </c>
      <c r="F2303" s="5">
        <v>225</v>
      </c>
      <c r="G2303" t="s">
        <v>134</v>
      </c>
      <c r="H2303" s="5">
        <v>11250</v>
      </c>
      <c r="I2303" s="5">
        <v>7787.9536787861316</v>
      </c>
      <c r="J2303" s="5">
        <v>0</v>
      </c>
      <c r="K2303" s="5">
        <v>562.5</v>
      </c>
      <c r="L2303" s="5">
        <v>51.639705239914349</v>
      </c>
      <c r="M2303" s="5">
        <v>1687.5</v>
      </c>
      <c r="N2303" s="5">
        <v>47.058823529411761</v>
      </c>
      <c r="O2303" s="5">
        <v>0</v>
      </c>
      <c r="P2303" s="5">
        <v>3.6029411764705879</v>
      </c>
      <c r="Q2303" s="5">
        <v>38.74101070124884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f t="shared" si="172"/>
        <v>1842.31787804538</v>
      </c>
      <c r="Z2303" s="5">
        <v>65.415102638248982</v>
      </c>
      <c r="AA2303" s="5">
        <v>0</v>
      </c>
      <c r="AB2303" s="5">
        <f>VLOOKUP($E2303,Parametros!$B$3:$F$14,2,FALSE)</f>
        <v>9</v>
      </c>
      <c r="AC2303" s="5" t="str">
        <f>VLOOKUP($E2303,Parametros!$B$3:$F$14,4,FALSE)</f>
        <v>20229</v>
      </c>
      <c r="AD2303" s="5" t="str">
        <f>VLOOKUP($E2303,Parametros!$B$3:$F$14,5,FALSE)</f>
        <v>2022-9-01</v>
      </c>
      <c r="AE2303" s="5">
        <v>0</v>
      </c>
      <c r="AF2303" t="s">
        <v>438</v>
      </c>
      <c r="AG2303" t="s">
        <v>439</v>
      </c>
      <c r="AH2303" s="40">
        <f t="shared" si="173"/>
        <v>1005.5887379285712</v>
      </c>
      <c r="AJ2303" t="str">
        <f t="shared" si="167"/>
        <v>INSERT INTO TABLA_PRESUPUESTO VALUES ('VSR','80130-C','14005166-21',2022,'Septiembre',225,'USD',11250,7787.953679,0,562.5,51.639705,1687.5,47.058824,0,3.602941,38.741011,0,0,0,0,0,0,0,1842.317878,65.415103,0,9,'20229','2022-9-01');</v>
      </c>
    </row>
    <row r="2304" spans="1:36" x14ac:dyDescent="0.2">
      <c r="A2304" s="7" t="s">
        <v>117</v>
      </c>
      <c r="B2304" t="s">
        <v>89</v>
      </c>
      <c r="C2304" t="s">
        <v>406</v>
      </c>
      <c r="D2304">
        <v>2022</v>
      </c>
      <c r="E2304" t="s">
        <v>53</v>
      </c>
      <c r="F2304" s="5">
        <v>135</v>
      </c>
      <c r="G2304" t="s">
        <v>134</v>
      </c>
      <c r="H2304" s="5">
        <v>6750</v>
      </c>
      <c r="I2304" s="5">
        <v>4672.7722072716788</v>
      </c>
      <c r="J2304" s="5">
        <v>337.5</v>
      </c>
      <c r="K2304" s="5">
        <v>0</v>
      </c>
      <c r="L2304" s="5">
        <v>30.983823143948609</v>
      </c>
      <c r="M2304" s="5">
        <v>0</v>
      </c>
      <c r="N2304" s="5">
        <v>78.518911226753346</v>
      </c>
      <c r="O2304" s="5">
        <v>79.948501611395571</v>
      </c>
      <c r="P2304" s="5">
        <v>5.127167710702178</v>
      </c>
      <c r="Q2304" s="5">
        <v>23.244606420749307</v>
      </c>
      <c r="R2304" s="5">
        <v>0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f t="shared" si="172"/>
        <v>226.08824855254977</v>
      </c>
      <c r="Z2304" s="5">
        <v>39.249061582949395</v>
      </c>
      <c r="AA2304" s="5">
        <v>0</v>
      </c>
      <c r="AB2304" s="5">
        <f>VLOOKUP($E2304,Parametros!$B$3:$F$14,2,FALSE)</f>
        <v>9</v>
      </c>
      <c r="AC2304" s="5" t="str">
        <f>VLOOKUP($E2304,Parametros!$B$3:$F$14,4,FALSE)</f>
        <v>20229</v>
      </c>
      <c r="AD2304" s="5" t="str">
        <f>VLOOKUP($E2304,Parametros!$B$3:$F$14,5,FALSE)</f>
        <v>2022-9-01</v>
      </c>
      <c r="AE2304" s="5">
        <v>0</v>
      </c>
      <c r="AF2304" t="s">
        <v>438</v>
      </c>
      <c r="AG2304" t="s">
        <v>444</v>
      </c>
      <c r="AH2304" s="40">
        <f t="shared" si="173"/>
        <v>1482.6557210318213</v>
      </c>
      <c r="AJ2304" t="str">
        <f t="shared" si="167"/>
        <v>INSERT INTO TABLA_PRESUPUESTO VALUES ('VSR','80179-C','14005166-21',2022,'Septiembre',135,'USD',6750,4672.772207,337.5,0,30.983823,0,78.518911,79.948502,5.127168,23.244606,0,0,0,0,0,0,0,226.088249,39.249062,0,9,'20229','2022-9-01');</v>
      </c>
    </row>
    <row r="2305" spans="1:36" x14ac:dyDescent="0.2">
      <c r="A2305" s="7" t="s">
        <v>117</v>
      </c>
      <c r="B2305" t="s">
        <v>70</v>
      </c>
      <c r="C2305" t="s">
        <v>406</v>
      </c>
      <c r="D2305">
        <v>2022</v>
      </c>
      <c r="E2305" t="s">
        <v>53</v>
      </c>
      <c r="F2305" s="5">
        <v>22.5</v>
      </c>
      <c r="G2305" t="s">
        <v>134</v>
      </c>
      <c r="H2305" s="5">
        <v>1125</v>
      </c>
      <c r="I2305" s="5">
        <v>778.79536787861298</v>
      </c>
      <c r="J2305" s="5">
        <v>11.249999999999986</v>
      </c>
      <c r="K2305" s="5">
        <v>45</v>
      </c>
      <c r="L2305" s="5">
        <v>5.1639705239914351</v>
      </c>
      <c r="M2305" s="5">
        <v>0</v>
      </c>
      <c r="N2305" s="5">
        <v>90.36276223776224</v>
      </c>
      <c r="O2305" s="5">
        <v>57.364510489510486</v>
      </c>
      <c r="P2305" s="5">
        <v>4.2832167832167833</v>
      </c>
      <c r="Q2305" s="5">
        <v>3.8741010701248841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f t="shared" si="172"/>
        <v>162.42610084443928</v>
      </c>
      <c r="Z2305" s="5">
        <v>6.5415102638248985</v>
      </c>
      <c r="AA2305" s="5">
        <v>0</v>
      </c>
      <c r="AB2305" s="5">
        <f>VLOOKUP($E2305,Parametros!$B$3:$F$14,2,FALSE)</f>
        <v>9</v>
      </c>
      <c r="AC2305" s="5" t="str">
        <f>VLOOKUP($E2305,Parametros!$B$3:$F$14,4,FALSE)</f>
        <v>20229</v>
      </c>
      <c r="AD2305" s="5" t="str">
        <f>VLOOKUP($E2305,Parametros!$B$3:$F$14,5,FALSE)</f>
        <v>2022-9-01</v>
      </c>
      <c r="AE2305" s="5">
        <v>0</v>
      </c>
      <c r="AF2305" t="s">
        <v>438</v>
      </c>
      <c r="AG2305" t="s">
        <v>448</v>
      </c>
      <c r="AH2305" s="40">
        <f t="shared" si="173"/>
        <v>122.36456075295629</v>
      </c>
      <c r="AJ2305" t="str">
        <f t="shared" si="167"/>
        <v>INSERT INTO TABLA_PRESUPUESTO VALUES ('VSR','80101-C','14005166-21',2022,'Septiembre',22.5,'USD',1125,778.795368,11.25,45,5.163971,0,90.362762,57.36451,4.283217,3.874101,0,0,0,0,0,0,0,162.426101,6.54151,0,9,'20229','2022-9-01');</v>
      </c>
    </row>
    <row r="2306" spans="1:36" x14ac:dyDescent="0.2">
      <c r="A2306" s="7" t="s">
        <v>117</v>
      </c>
      <c r="B2306" t="s">
        <v>72</v>
      </c>
      <c r="C2306" t="s">
        <v>406</v>
      </c>
      <c r="D2306">
        <v>2022</v>
      </c>
      <c r="E2306" t="s">
        <v>53</v>
      </c>
      <c r="F2306" s="5">
        <v>45</v>
      </c>
      <c r="G2306" t="s">
        <v>134</v>
      </c>
      <c r="H2306" s="5">
        <v>2250</v>
      </c>
      <c r="I2306" s="5">
        <v>1557.590735757226</v>
      </c>
      <c r="J2306" s="5">
        <v>112.5</v>
      </c>
      <c r="K2306" s="5">
        <v>0</v>
      </c>
      <c r="L2306" s="5">
        <v>10.32794104798287</v>
      </c>
      <c r="M2306" s="5">
        <v>0</v>
      </c>
      <c r="N2306" s="5">
        <v>21.40625</v>
      </c>
      <c r="O2306" s="5">
        <v>0</v>
      </c>
      <c r="P2306" s="5">
        <v>3.0625</v>
      </c>
      <c r="Q2306" s="5">
        <v>7.7482021402497683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f t="shared" si="172"/>
        <v>45.29997266789956</v>
      </c>
      <c r="Z2306" s="5">
        <v>13.083020527649797</v>
      </c>
      <c r="AA2306" s="5">
        <v>0</v>
      </c>
      <c r="AB2306" s="5">
        <f>VLOOKUP($E2306,Parametros!$B$3:$F$14,2,FALSE)</f>
        <v>9</v>
      </c>
      <c r="AC2306" s="5" t="str">
        <f>VLOOKUP($E2306,Parametros!$B$3:$F$14,4,FALSE)</f>
        <v>20229</v>
      </c>
      <c r="AD2306" s="5" t="str">
        <f>VLOOKUP($E2306,Parametros!$B$3:$F$14,5,FALSE)</f>
        <v>2022-9-01</v>
      </c>
      <c r="AE2306" s="5">
        <v>0</v>
      </c>
      <c r="AF2306" t="s">
        <v>438</v>
      </c>
      <c r="AG2306" t="s">
        <v>449</v>
      </c>
      <c r="AH2306" s="40">
        <f t="shared" si="173"/>
        <v>524.28135052689163</v>
      </c>
      <c r="AJ2306" t="str">
        <f t="shared" si="167"/>
        <v>INSERT INTO TABLA_PRESUPUESTO VALUES ('VSR','80116-C','14005166-21',2022,'Septiembre',45,'USD',2250,1557.590736,112.5,0,10.327941,0,21.40625,0,3.0625,7.748202,0,0,0,0,0,0,0,45.299973,13.083021,0,9,'20229','2022-9-01');</v>
      </c>
    </row>
    <row r="2307" spans="1:36" x14ac:dyDescent="0.2">
      <c r="A2307" s="7" t="s">
        <v>117</v>
      </c>
      <c r="B2307" t="s">
        <v>75</v>
      </c>
      <c r="C2307" t="s">
        <v>406</v>
      </c>
      <c r="D2307">
        <v>2022</v>
      </c>
      <c r="E2307" t="s">
        <v>54</v>
      </c>
      <c r="F2307" s="5">
        <v>150</v>
      </c>
      <c r="G2307" t="s">
        <v>134</v>
      </c>
      <c r="H2307" s="5">
        <v>7500</v>
      </c>
      <c r="I2307" s="5">
        <v>5191.9691191907532</v>
      </c>
      <c r="J2307" s="5">
        <v>0</v>
      </c>
      <c r="K2307" s="5">
        <v>375</v>
      </c>
      <c r="L2307" s="5">
        <v>37.282208100752037</v>
      </c>
      <c r="M2307" s="5">
        <v>1125</v>
      </c>
      <c r="N2307" s="5">
        <v>31.372549019607842</v>
      </c>
      <c r="O2307" s="5">
        <v>0</v>
      </c>
      <c r="P2307" s="5">
        <v>2.4019607843137254</v>
      </c>
      <c r="Q2307" s="5">
        <v>25.827340467499226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f t="shared" ref="Y2307:Y2321" si="174">+M2307+N2307+O2307+P2307+T2307+U2307+V2307+Z2307+AA2307+S2307+X2307+Q2307+R2307</f>
        <v>1184.8913741737526</v>
      </c>
      <c r="Z2307" s="5">
        <v>0.28952390233190523</v>
      </c>
      <c r="AA2307" s="5">
        <v>0</v>
      </c>
      <c r="AB2307" s="5">
        <f>VLOOKUP($E2307,Parametros!$B$3:$F$14,2,FALSE)</f>
        <v>10</v>
      </c>
      <c r="AC2307" s="5" t="str">
        <f>VLOOKUP($E2307,Parametros!$B$3:$F$14,4,FALSE)</f>
        <v>202210</v>
      </c>
      <c r="AD2307" s="5" t="str">
        <f>VLOOKUP($E2307,Parametros!$B$3:$F$14,5,FALSE)</f>
        <v>2022-10-01</v>
      </c>
      <c r="AE2307" s="5">
        <v>0</v>
      </c>
      <c r="AF2307" t="s">
        <v>438</v>
      </c>
      <c r="AG2307" t="s">
        <v>439</v>
      </c>
      <c r="AH2307" s="40">
        <f t="shared" ref="AH2307:AH2321" si="175">+H2307-SUM(I2307:X2307)-SUM(Z2307:AA2307)</f>
        <v>710.85729853474277</v>
      </c>
      <c r="AJ2307" t="str">
        <f t="shared" si="167"/>
        <v>INSERT INTO TABLA_PRESUPUESTO VALUES ('VSR','80130-C','14005166-21',2022,'Octubre',150,'USD',7500,5191.969119,0,375,37.282208,1125,31.372549,0,2.401961,25.82734,0,0,0,0,0,0,0,1184.891374,0.289524,0,10,'202210','2022-10-01');</v>
      </c>
    </row>
    <row r="2308" spans="1:36" x14ac:dyDescent="0.2">
      <c r="A2308" s="7" t="s">
        <v>117</v>
      </c>
      <c r="B2308" t="s">
        <v>65</v>
      </c>
      <c r="C2308" t="s">
        <v>406</v>
      </c>
      <c r="D2308">
        <v>2022</v>
      </c>
      <c r="E2308" t="s">
        <v>54</v>
      </c>
      <c r="F2308" s="5">
        <v>60</v>
      </c>
      <c r="G2308" t="s">
        <v>134</v>
      </c>
      <c r="H2308" s="5">
        <v>3000</v>
      </c>
      <c r="I2308" s="5">
        <v>2076.7876476763013</v>
      </c>
      <c r="J2308" s="5">
        <v>150</v>
      </c>
      <c r="K2308" s="5">
        <v>0</v>
      </c>
      <c r="L2308" s="5">
        <v>14.912883240300815</v>
      </c>
      <c r="M2308" s="5">
        <v>0</v>
      </c>
      <c r="N2308" s="5">
        <v>35.144927536231883</v>
      </c>
      <c r="O2308" s="5">
        <v>52.536231884057969</v>
      </c>
      <c r="P2308" s="5">
        <v>2.3671497584541061</v>
      </c>
      <c r="Q2308" s="5">
        <v>10.330936186999692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f t="shared" si="174"/>
        <v>100.4950549266764</v>
      </c>
      <c r="Z2308" s="5">
        <v>0.11580956093276208</v>
      </c>
      <c r="AA2308" s="5">
        <v>0</v>
      </c>
      <c r="AB2308" s="5">
        <f>VLOOKUP($E2308,Parametros!$B$3:$F$14,2,FALSE)</f>
        <v>10</v>
      </c>
      <c r="AC2308" s="5" t="str">
        <f>VLOOKUP($E2308,Parametros!$B$3:$F$14,4,FALSE)</f>
        <v>202210</v>
      </c>
      <c r="AD2308" s="5" t="str">
        <f>VLOOKUP($E2308,Parametros!$B$3:$F$14,5,FALSE)</f>
        <v>2022-10-01</v>
      </c>
      <c r="AE2308" s="5">
        <v>0</v>
      </c>
      <c r="AF2308" t="s">
        <v>438</v>
      </c>
      <c r="AG2308" t="s">
        <v>446</v>
      </c>
      <c r="AH2308" s="40">
        <f t="shared" si="175"/>
        <v>657.80441415672135</v>
      </c>
      <c r="AJ2308" t="str">
        <f t="shared" si="167"/>
        <v>INSERT INTO TABLA_PRESUPUESTO VALUES ('VSR','80027-C','14005166-21',2022,'Octubre',60,'USD',3000,2076.787648,150,0,14.912883,0,35.144928,52.536232,2.36715,10.330936,0,0,0,0,0,0,0,100.495055,0.11581,0,10,'202210','2022-10-01');</v>
      </c>
    </row>
    <row r="2309" spans="1:36" x14ac:dyDescent="0.2">
      <c r="A2309" s="7" t="s">
        <v>117</v>
      </c>
      <c r="B2309" t="s">
        <v>92</v>
      </c>
      <c r="C2309" t="s">
        <v>406</v>
      </c>
      <c r="D2309">
        <v>2022</v>
      </c>
      <c r="E2309" t="s">
        <v>54</v>
      </c>
      <c r="F2309" s="5">
        <v>30</v>
      </c>
      <c r="G2309" t="s">
        <v>134</v>
      </c>
      <c r="H2309" s="5">
        <v>1500</v>
      </c>
      <c r="I2309" s="5">
        <v>1038.3938238381506</v>
      </c>
      <c r="J2309" s="5">
        <v>0</v>
      </c>
      <c r="K2309" s="5">
        <v>75</v>
      </c>
      <c r="L2309" s="5">
        <v>7.4564416201504073</v>
      </c>
      <c r="M2309" s="5">
        <v>0</v>
      </c>
      <c r="N2309" s="5">
        <v>7.6635275734950117</v>
      </c>
      <c r="O2309" s="5">
        <v>15.350446303261661</v>
      </c>
      <c r="P2309" s="5">
        <v>1.1461666573102043</v>
      </c>
      <c r="Q2309" s="5">
        <v>5.1654680934998458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f t="shared" si="174"/>
        <v>29.383513408033103</v>
      </c>
      <c r="Z2309" s="5">
        <v>5.7904780466381041E-2</v>
      </c>
      <c r="AA2309" s="5">
        <v>0</v>
      </c>
      <c r="AB2309" s="5">
        <f>VLOOKUP($E2309,Parametros!$B$3:$F$14,2,FALSE)</f>
        <v>10</v>
      </c>
      <c r="AC2309" s="5" t="str">
        <f>VLOOKUP($E2309,Parametros!$B$3:$F$14,4,FALSE)</f>
        <v>202210</v>
      </c>
      <c r="AD2309" s="5" t="str">
        <f>VLOOKUP($E2309,Parametros!$B$3:$F$14,5,FALSE)</f>
        <v>2022-10-01</v>
      </c>
      <c r="AE2309" s="5">
        <v>0</v>
      </c>
      <c r="AF2309" t="s">
        <v>438</v>
      </c>
      <c r="AG2309" t="s">
        <v>447</v>
      </c>
      <c r="AH2309" s="40">
        <f t="shared" si="175"/>
        <v>349.76622113366591</v>
      </c>
      <c r="AJ2309" t="str">
        <f t="shared" si="167"/>
        <v>INSERT INTO TABLA_PRESUPUESTO VALUES ('VSR','80190-C','14005166-21',2022,'Octubre',30,'USD',1500,1038.393824,0,75,7.456442,0,7.663528,15.350446,1.146167,5.165468,0,0,0,0,0,0,0,29.383513,0.057905,0,10,'202210','2022-10-01');</v>
      </c>
    </row>
    <row r="2310" spans="1:36" x14ac:dyDescent="0.2">
      <c r="A2310" s="7" t="s">
        <v>117</v>
      </c>
      <c r="B2310" t="s">
        <v>104</v>
      </c>
      <c r="C2310" t="s">
        <v>406</v>
      </c>
      <c r="D2310">
        <v>2022</v>
      </c>
      <c r="E2310" t="s">
        <v>54</v>
      </c>
      <c r="F2310" s="5">
        <v>30</v>
      </c>
      <c r="G2310" t="s">
        <v>134</v>
      </c>
      <c r="H2310" s="5">
        <v>1440</v>
      </c>
      <c r="I2310" s="5">
        <v>1038.3938238381506</v>
      </c>
      <c r="J2310" s="5">
        <v>0</v>
      </c>
      <c r="K2310" s="5">
        <v>0</v>
      </c>
      <c r="L2310" s="5">
        <v>7.4564416201504073</v>
      </c>
      <c r="M2310" s="5">
        <v>0</v>
      </c>
      <c r="N2310" s="5">
        <v>48.121055651176135</v>
      </c>
      <c r="O2310" s="5">
        <v>62.392426850258175</v>
      </c>
      <c r="P2310" s="5">
        <v>2.8112449799196786</v>
      </c>
      <c r="Q2310" s="5">
        <v>4.9588493697598519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f t="shared" si="174"/>
        <v>118.34148163158022</v>
      </c>
      <c r="Z2310" s="5">
        <v>5.7904780466381041E-2</v>
      </c>
      <c r="AA2310" s="5">
        <v>0</v>
      </c>
      <c r="AB2310" s="5">
        <f>VLOOKUP($E2310,Parametros!$B$3:$F$14,2,FALSE)</f>
        <v>10</v>
      </c>
      <c r="AC2310" s="5" t="str">
        <f>VLOOKUP($E2310,Parametros!$B$3:$F$14,4,FALSE)</f>
        <v>202210</v>
      </c>
      <c r="AD2310" s="5" t="str">
        <f>VLOOKUP($E2310,Parametros!$B$3:$F$14,5,FALSE)</f>
        <v>2022-10-01</v>
      </c>
      <c r="AE2310" s="5">
        <v>0</v>
      </c>
      <c r="AF2310" t="s">
        <v>438</v>
      </c>
      <c r="AG2310" t="s">
        <v>452</v>
      </c>
      <c r="AH2310" s="40">
        <f t="shared" si="175"/>
        <v>275.80825291011854</v>
      </c>
      <c r="AJ2310" t="str">
        <f t="shared" si="167"/>
        <v>INSERT INTO TABLA_PRESUPUESTO VALUES ('VSR','80222-C','14005166-21',2022,'Octubre',30,'USD',1440,1038.393824,0,0,7.456442,0,48.121056,62.392427,2.811245,4.958849,0,0,0,0,0,0,0,118.341482,0.057905,0,10,'202210','2022-10-01');</v>
      </c>
    </row>
    <row r="2311" spans="1:36" x14ac:dyDescent="0.2">
      <c r="A2311" s="7" t="s">
        <v>117</v>
      </c>
      <c r="B2311" t="s">
        <v>105</v>
      </c>
      <c r="C2311" t="s">
        <v>406</v>
      </c>
      <c r="D2311">
        <v>2022</v>
      </c>
      <c r="E2311" t="s">
        <v>54</v>
      </c>
      <c r="F2311" s="5">
        <v>75</v>
      </c>
      <c r="G2311" t="s">
        <v>134</v>
      </c>
      <c r="H2311" s="5">
        <v>3600</v>
      </c>
      <c r="I2311" s="5">
        <v>2595.9845595953766</v>
      </c>
      <c r="J2311" s="5">
        <v>0</v>
      </c>
      <c r="K2311" s="5">
        <v>0</v>
      </c>
      <c r="L2311" s="5">
        <v>18.641104050376018</v>
      </c>
      <c r="M2311" s="5">
        <v>0</v>
      </c>
      <c r="N2311" s="5">
        <v>74.175775584562587</v>
      </c>
      <c r="O2311" s="5">
        <v>96.174254483710058</v>
      </c>
      <c r="P2311" s="5">
        <v>4.333368707771764</v>
      </c>
      <c r="Q2311" s="5">
        <v>12.397123424399629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f t="shared" si="174"/>
        <v>187.22528415161</v>
      </c>
      <c r="Z2311" s="5">
        <v>0.14476195116595261</v>
      </c>
      <c r="AA2311" s="5">
        <v>0</v>
      </c>
      <c r="AB2311" s="5">
        <f>VLOOKUP($E2311,Parametros!$B$3:$F$14,2,FALSE)</f>
        <v>10</v>
      </c>
      <c r="AC2311" s="5" t="str">
        <f>VLOOKUP($E2311,Parametros!$B$3:$F$14,4,FALSE)</f>
        <v>202210</v>
      </c>
      <c r="AD2311" s="5" t="str">
        <f>VLOOKUP($E2311,Parametros!$B$3:$F$14,5,FALSE)</f>
        <v>2022-10-01</v>
      </c>
      <c r="AE2311" s="5">
        <v>0</v>
      </c>
      <c r="AF2311" t="s">
        <v>438</v>
      </c>
      <c r="AG2311" t="s">
        <v>455</v>
      </c>
      <c r="AH2311" s="40">
        <f t="shared" si="175"/>
        <v>798.1490522026379</v>
      </c>
      <c r="AJ2311" t="str">
        <f t="shared" ref="AJ2311:AJ2321" si="176">TRIM(_xlfn.CONCAT("INSERT INTO TABLA_PRESUPUESTO VALUES ('",A2311,"','",B2311,"','",C2311,"',",D2311,",'",E2311,"',",SUBSTITUTE(ROUND(F2311,6),",","."),",'",G2311,"',",SUBSTITUTE(ROUND(H2311,6),",","."),",",SUBSTITUTE(ROUND(I2311,6),",","."),",",SUBSTITUTE(ROUND(J2311,6),",","."),",",SUBSTITUTE(ROUND(K2311,6),",","."),",",SUBSTITUTE(ROUND(L2311,6),",","."),",",SUBSTITUTE(ROUND(M2311,6),",","."),",",SUBSTITUTE(ROUND(N2311,6),",","."),",",SUBSTITUTE(ROUND(O2311,6),",","."),",",SUBSTITUTE(ROUND(P2311,6),",","."),",",SUBSTITUTE(ROUND(Q2311,6),",","."),",",SUBSTITUTE(ROUND(R2311,6),",","."),",",SUBSTITUTE(ROUND(S2311,6),",","."),",",SUBSTITUTE(ROUND(T2311,6),",","."),",",SUBSTITUTE(ROUND(U2311,6),",","."),",",SUBSTITUTE(ROUND(V2311,6),",","."),",",SUBSTITUTE(ROUND(W2311,6),",","."),",",SUBSTITUTE(ROUND(X2311,6),",","."),",",SUBSTITUTE(ROUND(Y2311,6),",","."),",",SUBSTITUTE(ROUND(Z2311,6),",","."),",",SUBSTITUTE(ROUND(AA2311,6),",","."),",",AB2311,",'",AC2311,"','",AD2311,"');"))</f>
        <v>INSERT INTO TABLA_PRESUPUESTO VALUES ('VSR','80223-C','14005166-21',2022,'Octubre',75,'USD',3600,2595.98456,0,0,18.641104,0,74.175776,96.174254,4.333369,12.397123,0,0,0,0,0,0,0,187.225284,0.144762,0,10,'202210','2022-10-01');</v>
      </c>
    </row>
    <row r="2312" spans="1:36" x14ac:dyDescent="0.2">
      <c r="A2312" s="7" t="s">
        <v>117</v>
      </c>
      <c r="B2312" t="s">
        <v>75</v>
      </c>
      <c r="C2312" t="s">
        <v>406</v>
      </c>
      <c r="D2312">
        <v>2022</v>
      </c>
      <c r="E2312" t="s">
        <v>55</v>
      </c>
      <c r="F2312" s="5">
        <v>150</v>
      </c>
      <c r="G2312" t="s">
        <v>134</v>
      </c>
      <c r="H2312" s="5">
        <v>7500</v>
      </c>
      <c r="I2312" s="5">
        <v>5191.9691191907532</v>
      </c>
      <c r="J2312" s="5">
        <v>0</v>
      </c>
      <c r="K2312" s="5">
        <v>375</v>
      </c>
      <c r="L2312" s="5">
        <v>41.212598113681231</v>
      </c>
      <c r="M2312" s="5">
        <v>1125</v>
      </c>
      <c r="N2312" s="5">
        <v>31.372549019607842</v>
      </c>
      <c r="O2312" s="5">
        <v>0</v>
      </c>
      <c r="P2312" s="5">
        <v>2.4019607843137254</v>
      </c>
      <c r="Q2312" s="5">
        <v>25.827340467499226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f t="shared" si="174"/>
        <v>1222.4519920950797</v>
      </c>
      <c r="Z2312" s="5">
        <v>37.850141823659079</v>
      </c>
      <c r="AA2312" s="5">
        <v>0</v>
      </c>
      <c r="AB2312" s="5">
        <f>VLOOKUP($E2312,Parametros!$B$3:$F$14,2,FALSE)</f>
        <v>11</v>
      </c>
      <c r="AC2312" s="5" t="str">
        <f>VLOOKUP($E2312,Parametros!$B$3:$F$14,4,FALSE)</f>
        <v>202211</v>
      </c>
      <c r="AD2312" s="5" t="str">
        <f>VLOOKUP($E2312,Parametros!$B$3:$F$14,5,FALSE)</f>
        <v>2022-11-01</v>
      </c>
      <c r="AE2312" s="5">
        <v>0</v>
      </c>
      <c r="AF2312" t="s">
        <v>438</v>
      </c>
      <c r="AG2312" t="s">
        <v>439</v>
      </c>
      <c r="AH2312" s="40">
        <f t="shared" si="175"/>
        <v>669.36629060048574</v>
      </c>
      <c r="AJ2312" t="str">
        <f t="shared" si="176"/>
        <v>INSERT INTO TABLA_PRESUPUESTO VALUES ('VSR','80130-C','14005166-21',2022,'Noviembre',150,'USD',7500,5191.969119,0,375,41.212598,1125,31.372549,0,2.401961,25.82734,0,0,0,0,0,0,0,1222.451992,37.850142,0,11,'202211','2022-11-01');</v>
      </c>
    </row>
    <row r="2313" spans="1:36" x14ac:dyDescent="0.2">
      <c r="A2313" s="7" t="s">
        <v>117</v>
      </c>
      <c r="B2313" t="s">
        <v>65</v>
      </c>
      <c r="C2313" t="s">
        <v>406</v>
      </c>
      <c r="D2313">
        <v>2022</v>
      </c>
      <c r="E2313" t="s">
        <v>55</v>
      </c>
      <c r="F2313" s="5">
        <v>60</v>
      </c>
      <c r="G2313" t="s">
        <v>134</v>
      </c>
      <c r="H2313" s="5">
        <v>3000</v>
      </c>
      <c r="I2313" s="5">
        <v>2076.7876476763013</v>
      </c>
      <c r="J2313" s="5">
        <v>150</v>
      </c>
      <c r="K2313" s="5">
        <v>0</v>
      </c>
      <c r="L2313" s="5">
        <v>16.485039245472493</v>
      </c>
      <c r="M2313" s="5">
        <v>0</v>
      </c>
      <c r="N2313" s="5">
        <v>35.144927536231883</v>
      </c>
      <c r="O2313" s="5">
        <v>52.536231884057969</v>
      </c>
      <c r="P2313" s="5">
        <v>2.3671497584541061</v>
      </c>
      <c r="Q2313" s="5">
        <v>10.330936186999692</v>
      </c>
      <c r="R2313" s="5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f t="shared" si="174"/>
        <v>115.51930209520727</v>
      </c>
      <c r="Z2313" s="5">
        <v>15.14005672946363</v>
      </c>
      <c r="AA2313" s="5">
        <v>0</v>
      </c>
      <c r="AB2313" s="5">
        <f>VLOOKUP($E2313,Parametros!$B$3:$F$14,2,FALSE)</f>
        <v>11</v>
      </c>
      <c r="AC2313" s="5" t="str">
        <f>VLOOKUP($E2313,Parametros!$B$3:$F$14,4,FALSE)</f>
        <v>202211</v>
      </c>
      <c r="AD2313" s="5" t="str">
        <f>VLOOKUP($E2313,Parametros!$B$3:$F$14,5,FALSE)</f>
        <v>2022-11-01</v>
      </c>
      <c r="AE2313" s="5">
        <v>0</v>
      </c>
      <c r="AF2313" t="s">
        <v>438</v>
      </c>
      <c r="AG2313" t="s">
        <v>446</v>
      </c>
      <c r="AH2313" s="40">
        <f t="shared" si="175"/>
        <v>641.20801098301899</v>
      </c>
      <c r="AJ2313" t="str">
        <f t="shared" si="176"/>
        <v>INSERT INTO TABLA_PRESUPUESTO VALUES ('VSR','80027-C','14005166-21',2022,'Noviembre',60,'USD',3000,2076.787648,150,0,16.485039,0,35.144928,52.536232,2.36715,10.330936,0,0,0,0,0,0,0,115.519302,15.140057,0,11,'202211','2022-11-01');</v>
      </c>
    </row>
    <row r="2314" spans="1:36" x14ac:dyDescent="0.2">
      <c r="A2314" s="7" t="s">
        <v>117</v>
      </c>
      <c r="B2314" t="s">
        <v>92</v>
      </c>
      <c r="C2314" t="s">
        <v>406</v>
      </c>
      <c r="D2314">
        <v>2022</v>
      </c>
      <c r="E2314" t="s">
        <v>55</v>
      </c>
      <c r="F2314" s="5">
        <v>30</v>
      </c>
      <c r="G2314" t="s">
        <v>134</v>
      </c>
      <c r="H2314" s="5">
        <v>1500</v>
      </c>
      <c r="I2314" s="5">
        <v>1038.3938238381506</v>
      </c>
      <c r="J2314" s="5">
        <v>0</v>
      </c>
      <c r="K2314" s="5">
        <v>75</v>
      </c>
      <c r="L2314" s="5">
        <v>8.2425196227362463</v>
      </c>
      <c r="M2314" s="5">
        <v>0</v>
      </c>
      <c r="N2314" s="5">
        <v>7.6635275734950117</v>
      </c>
      <c r="O2314" s="5">
        <v>15.350446303261661</v>
      </c>
      <c r="P2314" s="5">
        <v>1.1461666573102043</v>
      </c>
      <c r="Q2314" s="5">
        <v>5.1654680934998458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f t="shared" si="174"/>
        <v>36.895636992298535</v>
      </c>
      <c r="Z2314" s="5">
        <v>7.5700283647318152</v>
      </c>
      <c r="AA2314" s="5">
        <v>0</v>
      </c>
      <c r="AB2314" s="5">
        <f>VLOOKUP($E2314,Parametros!$B$3:$F$14,2,FALSE)</f>
        <v>11</v>
      </c>
      <c r="AC2314" s="5" t="str">
        <f>VLOOKUP($E2314,Parametros!$B$3:$F$14,4,FALSE)</f>
        <v>202211</v>
      </c>
      <c r="AD2314" s="5" t="str">
        <f>VLOOKUP($E2314,Parametros!$B$3:$F$14,5,FALSE)</f>
        <v>2022-11-01</v>
      </c>
      <c r="AE2314" s="5">
        <v>0</v>
      </c>
      <c r="AF2314" t="s">
        <v>438</v>
      </c>
      <c r="AG2314" t="s">
        <v>447</v>
      </c>
      <c r="AH2314" s="40">
        <f t="shared" si="175"/>
        <v>341.46801954681473</v>
      </c>
      <c r="AJ2314" t="str">
        <f t="shared" si="176"/>
        <v>INSERT INTO TABLA_PRESUPUESTO VALUES ('VSR','80190-C','14005166-21',2022,'Noviembre',30,'USD',1500,1038.393824,0,75,8.24252,0,7.663528,15.350446,1.146167,5.165468,0,0,0,0,0,0,0,36.895637,7.570028,0,11,'202211','2022-11-01');</v>
      </c>
    </row>
    <row r="2315" spans="1:36" x14ac:dyDescent="0.2">
      <c r="A2315" s="7" t="s">
        <v>117</v>
      </c>
      <c r="B2315" t="s">
        <v>104</v>
      </c>
      <c r="C2315" t="s">
        <v>406</v>
      </c>
      <c r="D2315">
        <v>2022</v>
      </c>
      <c r="E2315" t="s">
        <v>55</v>
      </c>
      <c r="F2315" s="5">
        <v>30</v>
      </c>
      <c r="G2315" t="s">
        <v>134</v>
      </c>
      <c r="H2315" s="5">
        <v>1440</v>
      </c>
      <c r="I2315" s="5">
        <v>1038.3938238381506</v>
      </c>
      <c r="J2315" s="5">
        <v>0</v>
      </c>
      <c r="K2315" s="5">
        <v>0</v>
      </c>
      <c r="L2315" s="5">
        <v>8.2425196227362463</v>
      </c>
      <c r="M2315" s="5">
        <v>0</v>
      </c>
      <c r="N2315" s="5">
        <v>48.121055651176135</v>
      </c>
      <c r="O2315" s="5">
        <v>62.392426850258175</v>
      </c>
      <c r="P2315" s="5">
        <v>2.8112449799196786</v>
      </c>
      <c r="Q2315" s="5">
        <v>4.9588493697598519</v>
      </c>
      <c r="R2315" s="5">
        <v>0</v>
      </c>
      <c r="S2315" s="5">
        <v>0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f t="shared" si="174"/>
        <v>125.85360521584565</v>
      </c>
      <c r="Z2315" s="5">
        <v>7.5700283647318152</v>
      </c>
      <c r="AA2315" s="5">
        <v>0</v>
      </c>
      <c r="AB2315" s="5">
        <f>VLOOKUP($E2315,Parametros!$B$3:$F$14,2,FALSE)</f>
        <v>11</v>
      </c>
      <c r="AC2315" s="5" t="str">
        <f>VLOOKUP($E2315,Parametros!$B$3:$F$14,4,FALSE)</f>
        <v>202211</v>
      </c>
      <c r="AD2315" s="5" t="str">
        <f>VLOOKUP($E2315,Parametros!$B$3:$F$14,5,FALSE)</f>
        <v>2022-11-01</v>
      </c>
      <c r="AE2315" s="5">
        <v>0</v>
      </c>
      <c r="AF2315" t="s">
        <v>438</v>
      </c>
      <c r="AG2315" t="s">
        <v>452</v>
      </c>
      <c r="AH2315" s="40">
        <f t="shared" si="175"/>
        <v>267.51005132326736</v>
      </c>
      <c r="AJ2315" t="str">
        <f t="shared" si="176"/>
        <v>INSERT INTO TABLA_PRESUPUESTO VALUES ('VSR','80222-C','14005166-21',2022,'Noviembre',30,'USD',1440,1038.393824,0,0,8.24252,0,48.121056,62.392427,2.811245,4.958849,0,0,0,0,0,0,0,125.853605,7.570028,0,11,'202211','2022-11-01');</v>
      </c>
    </row>
    <row r="2316" spans="1:36" x14ac:dyDescent="0.2">
      <c r="A2316" s="7" t="s">
        <v>117</v>
      </c>
      <c r="B2316" t="s">
        <v>105</v>
      </c>
      <c r="C2316" t="s">
        <v>406</v>
      </c>
      <c r="D2316">
        <v>2022</v>
      </c>
      <c r="E2316" t="s">
        <v>55</v>
      </c>
      <c r="F2316" s="5">
        <v>75</v>
      </c>
      <c r="G2316" t="s">
        <v>134</v>
      </c>
      <c r="H2316" s="5">
        <v>3600</v>
      </c>
      <c r="I2316" s="5">
        <v>2595.9845595953766</v>
      </c>
      <c r="J2316" s="5">
        <v>0</v>
      </c>
      <c r="K2316" s="5">
        <v>0</v>
      </c>
      <c r="L2316" s="5">
        <v>20.606299056840616</v>
      </c>
      <c r="M2316" s="5">
        <v>0</v>
      </c>
      <c r="N2316" s="5">
        <v>74.175775584562587</v>
      </c>
      <c r="O2316" s="5">
        <v>96.174254483710058</v>
      </c>
      <c r="P2316" s="5">
        <v>4.333368707771764</v>
      </c>
      <c r="Q2316" s="5">
        <v>12.397123424399629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f t="shared" si="174"/>
        <v>206.0055931122736</v>
      </c>
      <c r="Z2316" s="5">
        <v>18.92507091182954</v>
      </c>
      <c r="AA2316" s="5">
        <v>0</v>
      </c>
      <c r="AB2316" s="5">
        <f>VLOOKUP($E2316,Parametros!$B$3:$F$14,2,FALSE)</f>
        <v>11</v>
      </c>
      <c r="AC2316" s="5" t="str">
        <f>VLOOKUP($E2316,Parametros!$B$3:$F$14,4,FALSE)</f>
        <v>202211</v>
      </c>
      <c r="AD2316" s="5" t="str">
        <f>VLOOKUP($E2316,Parametros!$B$3:$F$14,5,FALSE)</f>
        <v>2022-11-01</v>
      </c>
      <c r="AE2316" s="5">
        <v>0</v>
      </c>
      <c r="AF2316" t="s">
        <v>438</v>
      </c>
      <c r="AG2316" t="s">
        <v>455</v>
      </c>
      <c r="AH2316" s="40">
        <f t="shared" si="175"/>
        <v>777.40354823550945</v>
      </c>
      <c r="AJ2316" t="str">
        <f t="shared" si="176"/>
        <v>INSERT INTO TABLA_PRESUPUESTO VALUES ('VSR','80223-C','14005166-21',2022,'Noviembre',75,'USD',3600,2595.98456,0,0,20.606299,0,74.175776,96.174254,4.333369,12.397123,0,0,0,0,0,0,0,206.005593,18.925071,0,11,'202211','2022-11-01');</v>
      </c>
    </row>
    <row r="2317" spans="1:36" x14ac:dyDescent="0.2">
      <c r="A2317" s="7" t="s">
        <v>117</v>
      </c>
      <c r="B2317" t="s">
        <v>75</v>
      </c>
      <c r="C2317" t="s">
        <v>406</v>
      </c>
      <c r="D2317">
        <v>2022</v>
      </c>
      <c r="E2317" t="s">
        <v>56</v>
      </c>
      <c r="F2317" s="5">
        <v>200</v>
      </c>
      <c r="G2317" t="s">
        <v>134</v>
      </c>
      <c r="H2317" s="5">
        <v>10000</v>
      </c>
      <c r="I2317" s="5">
        <v>6922.6254922543376</v>
      </c>
      <c r="J2317" s="5">
        <v>0</v>
      </c>
      <c r="K2317" s="5">
        <v>500</v>
      </c>
      <c r="L2317" s="5">
        <v>49.950042976074279</v>
      </c>
      <c r="M2317" s="5">
        <v>1500</v>
      </c>
      <c r="N2317" s="5">
        <v>41.830065359477118</v>
      </c>
      <c r="O2317" s="5">
        <v>0</v>
      </c>
      <c r="P2317" s="5">
        <v>3.2026143790849675</v>
      </c>
      <c r="Q2317" s="5">
        <v>34.436453956665638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f t="shared" si="174"/>
        <v>1579.9538339002972</v>
      </c>
      <c r="Z2317" s="5">
        <v>0.4847002050694485</v>
      </c>
      <c r="AA2317" s="5">
        <v>0</v>
      </c>
      <c r="AB2317" s="5">
        <f>VLOOKUP($E2317,Parametros!$B$3:$F$14,2,FALSE)</f>
        <v>12</v>
      </c>
      <c r="AC2317" s="5" t="str">
        <f>VLOOKUP($E2317,Parametros!$B$3:$F$14,4,FALSE)</f>
        <v>202212</v>
      </c>
      <c r="AD2317" s="5" t="str">
        <f>VLOOKUP($E2317,Parametros!$B$3:$F$14,5,FALSE)</f>
        <v>2022-12-01</v>
      </c>
      <c r="AE2317" s="5">
        <v>0</v>
      </c>
      <c r="AF2317" t="s">
        <v>438</v>
      </c>
      <c r="AG2317" t="s">
        <v>439</v>
      </c>
      <c r="AH2317" s="40">
        <f t="shared" si="175"/>
        <v>947.47063086929188</v>
      </c>
      <c r="AJ2317" t="str">
        <f t="shared" si="176"/>
        <v>INSERT INTO TABLA_PRESUPUESTO VALUES ('VSR','80130-C','14005166-21',2022,'Diciembre',200,'USD',10000,6922.625492,0,500,49.950043,1500,41.830065,0,3.202614,34.436454,0,0,0,0,0,0,0,1579.953834,0.4847,0,12,'202212','2022-12-01');</v>
      </c>
    </row>
    <row r="2318" spans="1:36" x14ac:dyDescent="0.2">
      <c r="A2318" s="7" t="s">
        <v>117</v>
      </c>
      <c r="B2318" t="s">
        <v>65</v>
      </c>
      <c r="C2318" t="s">
        <v>406</v>
      </c>
      <c r="D2318">
        <v>2022</v>
      </c>
      <c r="E2318" t="s">
        <v>56</v>
      </c>
      <c r="F2318" s="5">
        <v>80</v>
      </c>
      <c r="G2318" t="s">
        <v>134</v>
      </c>
      <c r="H2318" s="5">
        <v>4000</v>
      </c>
      <c r="I2318" s="5">
        <v>2769.050196901735</v>
      </c>
      <c r="J2318" s="5">
        <v>200</v>
      </c>
      <c r="K2318" s="5">
        <v>0</v>
      </c>
      <c r="L2318" s="5">
        <v>19.980017190429709</v>
      </c>
      <c r="M2318" s="5">
        <v>0</v>
      </c>
      <c r="N2318" s="5">
        <v>46.859903381642511</v>
      </c>
      <c r="O2318" s="5">
        <v>70.048309178743949</v>
      </c>
      <c r="P2318" s="5">
        <v>3.1561996779388082</v>
      </c>
      <c r="Q2318" s="5">
        <v>13.774581582666254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f t="shared" si="174"/>
        <v>134.03287390301929</v>
      </c>
      <c r="Z2318" s="5">
        <v>0.1938800820277794</v>
      </c>
      <c r="AA2318" s="5">
        <v>0</v>
      </c>
      <c r="AB2318" s="5">
        <f>VLOOKUP($E2318,Parametros!$B$3:$F$14,2,FALSE)</f>
        <v>12</v>
      </c>
      <c r="AC2318" s="5" t="str">
        <f>VLOOKUP($E2318,Parametros!$B$3:$F$14,4,FALSE)</f>
        <v>202212</v>
      </c>
      <c r="AD2318" s="5" t="str">
        <f>VLOOKUP($E2318,Parametros!$B$3:$F$14,5,FALSE)</f>
        <v>2022-12-01</v>
      </c>
      <c r="AE2318" s="5">
        <v>0</v>
      </c>
      <c r="AF2318" t="s">
        <v>438</v>
      </c>
      <c r="AG2318" t="s">
        <v>446</v>
      </c>
      <c r="AH2318" s="40">
        <f t="shared" si="175"/>
        <v>876.93691200481567</v>
      </c>
      <c r="AJ2318" t="str">
        <f t="shared" si="176"/>
        <v>INSERT INTO TABLA_PRESUPUESTO VALUES ('VSR','80027-C','14005166-21',2022,'Diciembre',80,'USD',4000,2769.050197,200,0,19.980017,0,46.859903,70.048309,3.1562,13.774582,0,0,0,0,0,0,0,134.032874,0.19388,0,12,'202212','2022-12-01');</v>
      </c>
    </row>
    <row r="2319" spans="1:36" x14ac:dyDescent="0.2">
      <c r="A2319" s="7" t="s">
        <v>117</v>
      </c>
      <c r="B2319" t="s">
        <v>92</v>
      </c>
      <c r="C2319" t="s">
        <v>406</v>
      </c>
      <c r="D2319">
        <v>2022</v>
      </c>
      <c r="E2319" t="s">
        <v>56</v>
      </c>
      <c r="F2319" s="5">
        <v>40</v>
      </c>
      <c r="G2319" t="s">
        <v>134</v>
      </c>
      <c r="H2319" s="5">
        <v>2000</v>
      </c>
      <c r="I2319" s="5">
        <v>1384.5250984508675</v>
      </c>
      <c r="J2319" s="5">
        <v>0</v>
      </c>
      <c r="K2319" s="5">
        <v>100</v>
      </c>
      <c r="L2319" s="5">
        <v>9.9900085952148547</v>
      </c>
      <c r="M2319" s="5">
        <v>0</v>
      </c>
      <c r="N2319" s="5">
        <v>10.218036764660017</v>
      </c>
      <c r="O2319" s="5">
        <v>20.467261737682218</v>
      </c>
      <c r="P2319" s="5">
        <v>1.5282222097469389</v>
      </c>
      <c r="Q2319" s="5">
        <v>6.8872907913331272</v>
      </c>
      <c r="R2319" s="5">
        <v>0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f t="shared" si="174"/>
        <v>39.197751544436187</v>
      </c>
      <c r="Z2319" s="5">
        <v>9.69400410138897E-2</v>
      </c>
      <c r="AA2319" s="5">
        <v>0</v>
      </c>
      <c r="AB2319" s="5">
        <f>VLOOKUP($E2319,Parametros!$B$3:$F$14,2,FALSE)</f>
        <v>12</v>
      </c>
      <c r="AC2319" s="5" t="str">
        <f>VLOOKUP($E2319,Parametros!$B$3:$F$14,4,FALSE)</f>
        <v>202212</v>
      </c>
      <c r="AD2319" s="5" t="str">
        <f>VLOOKUP($E2319,Parametros!$B$3:$F$14,5,FALSE)</f>
        <v>2022-12-01</v>
      </c>
      <c r="AE2319" s="5">
        <v>0</v>
      </c>
      <c r="AF2319" t="s">
        <v>438</v>
      </c>
      <c r="AG2319" t="s">
        <v>447</v>
      </c>
      <c r="AH2319" s="40">
        <f t="shared" si="175"/>
        <v>466.28714140948148</v>
      </c>
      <c r="AJ2319" t="str">
        <f t="shared" si="176"/>
        <v>INSERT INTO TABLA_PRESUPUESTO VALUES ('VSR','80190-C','14005166-21',2022,'Diciembre',40,'USD',2000,1384.525098,0,100,9.990009,0,10.218037,20.467262,1.528222,6.887291,0,0,0,0,0,0,0,39.197752,0.09694,0,12,'202212','2022-12-01');</v>
      </c>
    </row>
    <row r="2320" spans="1:36" x14ac:dyDescent="0.2">
      <c r="A2320" s="7" t="s">
        <v>117</v>
      </c>
      <c r="B2320" t="s">
        <v>104</v>
      </c>
      <c r="C2320" t="s">
        <v>406</v>
      </c>
      <c r="D2320">
        <v>2022</v>
      </c>
      <c r="E2320" t="s">
        <v>56</v>
      </c>
      <c r="F2320" s="5">
        <v>40</v>
      </c>
      <c r="G2320" t="s">
        <v>134</v>
      </c>
      <c r="H2320" s="5">
        <v>1920</v>
      </c>
      <c r="I2320" s="5">
        <v>1384.5250984508675</v>
      </c>
      <c r="J2320" s="5">
        <v>0</v>
      </c>
      <c r="K2320" s="5">
        <v>0</v>
      </c>
      <c r="L2320" s="5">
        <v>9.9900085952148547</v>
      </c>
      <c r="M2320" s="5">
        <v>0</v>
      </c>
      <c r="N2320" s="5">
        <v>64.161407534901514</v>
      </c>
      <c r="O2320" s="5">
        <v>83.189902467010896</v>
      </c>
      <c r="P2320" s="5">
        <v>3.7483266398929049</v>
      </c>
      <c r="Q2320" s="5">
        <v>6.6117991596798023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f t="shared" si="174"/>
        <v>157.80837584249898</v>
      </c>
      <c r="Z2320" s="5">
        <v>9.69400410138897E-2</v>
      </c>
      <c r="AA2320" s="5">
        <v>0</v>
      </c>
      <c r="AB2320" s="5">
        <f>VLOOKUP($E2320,Parametros!$B$3:$F$14,2,FALSE)</f>
        <v>12</v>
      </c>
      <c r="AC2320" s="5" t="str">
        <f>VLOOKUP($E2320,Parametros!$B$3:$F$14,4,FALSE)</f>
        <v>202212</v>
      </c>
      <c r="AD2320" s="5" t="str">
        <f>VLOOKUP($E2320,Parametros!$B$3:$F$14,5,FALSE)</f>
        <v>2022-12-01</v>
      </c>
      <c r="AE2320" s="5">
        <v>0</v>
      </c>
      <c r="AF2320" t="s">
        <v>438</v>
      </c>
      <c r="AG2320" t="s">
        <v>452</v>
      </c>
      <c r="AH2320" s="40">
        <f t="shared" si="175"/>
        <v>367.67651711141855</v>
      </c>
      <c r="AJ2320" t="str">
        <f t="shared" si="176"/>
        <v>INSERT INTO TABLA_PRESUPUESTO VALUES ('VSR','80222-C','14005166-21',2022,'Diciembre',40,'USD',1920,1384.525098,0,0,9.990009,0,64.161408,83.189902,3.748327,6.611799,0,0,0,0,0,0,0,157.808376,0.09694,0,12,'202212','2022-12-01');</v>
      </c>
    </row>
    <row r="2321" spans="1:36" x14ac:dyDescent="0.2">
      <c r="A2321" s="7" t="s">
        <v>117</v>
      </c>
      <c r="B2321" t="s">
        <v>105</v>
      </c>
      <c r="C2321" t="s">
        <v>406</v>
      </c>
      <c r="D2321">
        <v>2022</v>
      </c>
      <c r="E2321" t="s">
        <v>56</v>
      </c>
      <c r="F2321" s="5">
        <v>100</v>
      </c>
      <c r="G2321" t="s">
        <v>134</v>
      </c>
      <c r="H2321" s="5">
        <v>4800</v>
      </c>
      <c r="I2321" s="5">
        <v>3461.3127461271688</v>
      </c>
      <c r="J2321" s="5">
        <v>0</v>
      </c>
      <c r="K2321" s="5">
        <v>0</v>
      </c>
      <c r="L2321" s="5">
        <v>24.97502148803714</v>
      </c>
      <c r="M2321" s="5">
        <v>0</v>
      </c>
      <c r="N2321" s="5">
        <v>98.901034112750125</v>
      </c>
      <c r="O2321" s="5">
        <v>128.23233931161343</v>
      </c>
      <c r="P2321" s="5">
        <v>5.777824943695685</v>
      </c>
      <c r="Q2321" s="5">
        <v>16.529497899199505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f t="shared" si="174"/>
        <v>249.68304636979346</v>
      </c>
      <c r="Z2321" s="5">
        <v>0.24235010253472425</v>
      </c>
      <c r="AA2321" s="5">
        <v>0</v>
      </c>
      <c r="AB2321" s="5">
        <f>VLOOKUP($E2321,Parametros!$B$3:$F$14,2,FALSE)</f>
        <v>12</v>
      </c>
      <c r="AC2321" s="5" t="str">
        <f>VLOOKUP($E2321,Parametros!$B$3:$F$14,4,FALSE)</f>
        <v>202212</v>
      </c>
      <c r="AD2321" s="5" t="str">
        <f>VLOOKUP($E2321,Parametros!$B$3:$F$14,5,FALSE)</f>
        <v>2022-12-01</v>
      </c>
      <c r="AE2321" s="5">
        <v>0</v>
      </c>
      <c r="AF2321" t="s">
        <v>438</v>
      </c>
      <c r="AG2321" t="s">
        <v>455</v>
      </c>
      <c r="AH2321" s="40">
        <f t="shared" si="175"/>
        <v>1064.0291860150003</v>
      </c>
      <c r="AJ2321" t="str">
        <f t="shared" si="176"/>
        <v>INSERT INTO TABLA_PRESUPUESTO VALUES ('VSR','80223-C','14005166-21',2022,'Diciembre',100,'USD',4800,3461.312746,0,0,24.975021,0,98.901034,128.232339,5.777825,16.529498,0,0,0,0,0,0,0,249.683046,0.24235,0,12,'202212','2022-12-01');</v>
      </c>
    </row>
    <row r="2322" spans="1:36" x14ac:dyDescent="0.2">
      <c r="A2322" s="7"/>
      <c r="F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H2322" s="40"/>
    </row>
    <row r="2323" spans="1:36" x14ac:dyDescent="0.2">
      <c r="A2323" s="7"/>
      <c r="F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H2323" s="40"/>
    </row>
    <row r="2324" spans="1:36" x14ac:dyDescent="0.2">
      <c r="A2324" s="7"/>
      <c r="F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H2324" s="40"/>
    </row>
    <row r="2325" spans="1:36" x14ac:dyDescent="0.2">
      <c r="A2325" s="7"/>
      <c r="F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H2325" s="40"/>
    </row>
    <row r="2326" spans="1:36" x14ac:dyDescent="0.2">
      <c r="A2326" s="7"/>
      <c r="F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H2326" s="40"/>
    </row>
    <row r="2327" spans="1:36" x14ac:dyDescent="0.2">
      <c r="A2327" s="7"/>
      <c r="F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H2327" s="40"/>
    </row>
    <row r="2328" spans="1:36" x14ac:dyDescent="0.2">
      <c r="A2328" s="7"/>
      <c r="F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H2328" s="40"/>
    </row>
    <row r="2329" spans="1:36" x14ac:dyDescent="0.2">
      <c r="A2329" s="7"/>
      <c r="F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H2329" s="40"/>
    </row>
    <row r="2330" spans="1:36" x14ac:dyDescent="0.2">
      <c r="A2330" s="7"/>
      <c r="F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H2330" s="40"/>
    </row>
    <row r="2331" spans="1:36" x14ac:dyDescent="0.2">
      <c r="A2331" s="7"/>
      <c r="F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H2331" s="40"/>
    </row>
    <row r="2332" spans="1:36" x14ac:dyDescent="0.2">
      <c r="A2332" s="7"/>
      <c r="F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H2332" s="40"/>
    </row>
    <row r="2333" spans="1:36" x14ac:dyDescent="0.2">
      <c r="A2333" s="7"/>
      <c r="F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H2333" s="40"/>
    </row>
    <row r="2334" spans="1:36" x14ac:dyDescent="0.2">
      <c r="A2334" s="7"/>
      <c r="F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H2334" s="40"/>
    </row>
    <row r="2335" spans="1:36" x14ac:dyDescent="0.2">
      <c r="A2335" s="7"/>
      <c r="F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H2335" s="40"/>
    </row>
    <row r="2336" spans="1:36" x14ac:dyDescent="0.2">
      <c r="A2336" s="7"/>
      <c r="F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H2336" s="40"/>
    </row>
    <row r="2337" spans="1:34" x14ac:dyDescent="0.2">
      <c r="A2337" s="7"/>
      <c r="F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H2337" s="40"/>
    </row>
    <row r="2338" spans="1:34" x14ac:dyDescent="0.2">
      <c r="A2338" s="7"/>
      <c r="F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H2338" s="40"/>
    </row>
    <row r="2339" spans="1:34" x14ac:dyDescent="0.2">
      <c r="A2339" s="7"/>
      <c r="F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H2339" s="40"/>
    </row>
    <row r="2340" spans="1:34" x14ac:dyDescent="0.2">
      <c r="A2340" s="7"/>
      <c r="F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H2340" s="40"/>
    </row>
    <row r="2341" spans="1:34" x14ac:dyDescent="0.2">
      <c r="A2341" s="7"/>
      <c r="F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H2341" s="40"/>
    </row>
    <row r="2342" spans="1:34" x14ac:dyDescent="0.2">
      <c r="A2342" s="7"/>
      <c r="F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H2342" s="40"/>
    </row>
    <row r="2343" spans="1:34" x14ac:dyDescent="0.2">
      <c r="A2343" s="7"/>
      <c r="F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H2343" s="40"/>
    </row>
    <row r="2344" spans="1:34" x14ac:dyDescent="0.2">
      <c r="A2344" s="7"/>
      <c r="F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H2344" s="40"/>
    </row>
    <row r="2345" spans="1:34" x14ac:dyDescent="0.2">
      <c r="A2345" s="7"/>
      <c r="F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H2345" s="40"/>
    </row>
    <row r="2346" spans="1:34" x14ac:dyDescent="0.2">
      <c r="A2346" s="7"/>
      <c r="F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H2346" s="40"/>
    </row>
    <row r="2347" spans="1:34" x14ac:dyDescent="0.2">
      <c r="A2347" s="7"/>
      <c r="F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H2347" s="40"/>
    </row>
    <row r="2348" spans="1:34" x14ac:dyDescent="0.2">
      <c r="A2348" s="7"/>
      <c r="F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H2348" s="40"/>
    </row>
    <row r="2349" spans="1:34" x14ac:dyDescent="0.2">
      <c r="A2349" s="7"/>
      <c r="F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H2349" s="6"/>
    </row>
    <row r="2350" spans="1:34" x14ac:dyDescent="0.2">
      <c r="A2350" s="7"/>
      <c r="F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H2350" s="6"/>
    </row>
    <row r="2351" spans="1:34" x14ac:dyDescent="0.2">
      <c r="A2351" s="7"/>
      <c r="F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H2351" s="6"/>
    </row>
    <row r="2352" spans="1:34" x14ac:dyDescent="0.2">
      <c r="A2352" s="7"/>
      <c r="F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H2352" s="6"/>
    </row>
    <row r="2353" spans="1:34" x14ac:dyDescent="0.2">
      <c r="A2353" s="7"/>
      <c r="F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H2353" s="6"/>
    </row>
    <row r="2354" spans="1:34" x14ac:dyDescent="0.2">
      <c r="A2354" s="7"/>
      <c r="F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H2354" s="6"/>
    </row>
    <row r="2355" spans="1:34" x14ac:dyDescent="0.2">
      <c r="A2355" s="7"/>
      <c r="F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H2355" s="6"/>
    </row>
    <row r="2356" spans="1:34" x14ac:dyDescent="0.2">
      <c r="A2356" s="7"/>
      <c r="F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H2356" s="6"/>
    </row>
    <row r="2357" spans="1:34" x14ac:dyDescent="0.2">
      <c r="A2357" s="7"/>
      <c r="F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H2357" s="6"/>
    </row>
    <row r="2358" spans="1:34" x14ac:dyDescent="0.2">
      <c r="A2358" s="7"/>
      <c r="F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H2358" s="6"/>
    </row>
    <row r="2359" spans="1:34" x14ac:dyDescent="0.2">
      <c r="A2359" s="7"/>
      <c r="F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H2359" s="6"/>
    </row>
    <row r="2360" spans="1:34" x14ac:dyDescent="0.2">
      <c r="A2360" s="7"/>
      <c r="F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H2360" s="6"/>
    </row>
    <row r="2361" spans="1:34" x14ac:dyDescent="0.2">
      <c r="A2361" s="7"/>
      <c r="F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H2361" s="6"/>
    </row>
    <row r="2362" spans="1:34" x14ac:dyDescent="0.2">
      <c r="A2362" s="7"/>
      <c r="F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H2362" s="6"/>
    </row>
    <row r="2363" spans="1:34" x14ac:dyDescent="0.2">
      <c r="A2363" s="7"/>
      <c r="F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H2363" s="6"/>
    </row>
    <row r="2364" spans="1:34" x14ac:dyDescent="0.2">
      <c r="A2364" s="7"/>
      <c r="F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H2364" s="6"/>
    </row>
    <row r="2365" spans="1:34" x14ac:dyDescent="0.2">
      <c r="A2365" s="7"/>
      <c r="F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H2365" s="6"/>
    </row>
    <row r="2366" spans="1:34" x14ac:dyDescent="0.2">
      <c r="A2366" s="7"/>
      <c r="F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H2366" s="6"/>
    </row>
    <row r="2367" spans="1:34" x14ac:dyDescent="0.2">
      <c r="A2367" s="7"/>
      <c r="F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H2367" s="6"/>
    </row>
    <row r="2368" spans="1:34" x14ac:dyDescent="0.2">
      <c r="A2368" s="7"/>
      <c r="F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H2368" s="6"/>
    </row>
    <row r="2369" spans="1:34" x14ac:dyDescent="0.2">
      <c r="A2369" s="7"/>
      <c r="F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H2369" s="6"/>
    </row>
    <row r="2370" spans="1:34" x14ac:dyDescent="0.2">
      <c r="A2370" s="7"/>
      <c r="F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H2370" s="6"/>
    </row>
    <row r="2371" spans="1:34" x14ac:dyDescent="0.2">
      <c r="A2371" s="7"/>
      <c r="F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H2371" s="6"/>
    </row>
    <row r="2372" spans="1:34" x14ac:dyDescent="0.2">
      <c r="A2372" s="7"/>
      <c r="F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H2372" s="6"/>
    </row>
    <row r="2373" spans="1:34" x14ac:dyDescent="0.2">
      <c r="A2373" s="7"/>
      <c r="F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H2373" s="6"/>
    </row>
    <row r="2374" spans="1:34" x14ac:dyDescent="0.2">
      <c r="A2374" s="7"/>
      <c r="F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H2374" s="6"/>
    </row>
    <row r="2375" spans="1:34" x14ac:dyDescent="0.2">
      <c r="A2375" s="7"/>
      <c r="F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H2375" s="6"/>
    </row>
    <row r="2376" spans="1:34" x14ac:dyDescent="0.2">
      <c r="A2376" s="7"/>
      <c r="F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H2376" s="6"/>
    </row>
    <row r="2377" spans="1:34" x14ac:dyDescent="0.2">
      <c r="A2377" s="7"/>
      <c r="F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H2377" s="6"/>
    </row>
    <row r="2378" spans="1:34" x14ac:dyDescent="0.2">
      <c r="A2378" s="7"/>
      <c r="F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H2378" s="6"/>
    </row>
    <row r="2379" spans="1:34" x14ac:dyDescent="0.2">
      <c r="A2379" s="7"/>
      <c r="F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H2379" s="6"/>
    </row>
    <row r="2380" spans="1:34" x14ac:dyDescent="0.2">
      <c r="A2380" s="7"/>
      <c r="F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H2380" s="6"/>
    </row>
    <row r="2381" spans="1:34" x14ac:dyDescent="0.2">
      <c r="A2381" s="7"/>
      <c r="F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H2381" s="6"/>
    </row>
    <row r="2382" spans="1:34" x14ac:dyDescent="0.2">
      <c r="A2382" s="7"/>
      <c r="F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H2382" s="6"/>
    </row>
    <row r="2383" spans="1:34" x14ac:dyDescent="0.2">
      <c r="A2383" s="7"/>
      <c r="F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H2383" s="6"/>
    </row>
    <row r="2384" spans="1:34" x14ac:dyDescent="0.2">
      <c r="A2384" s="7"/>
      <c r="F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H2384" s="6"/>
    </row>
    <row r="2385" spans="1:34" x14ac:dyDescent="0.2">
      <c r="A2385" s="7"/>
      <c r="F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H2385" s="6"/>
    </row>
    <row r="2386" spans="1:34" x14ac:dyDescent="0.2">
      <c r="A2386" s="7"/>
      <c r="F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H2386" s="6"/>
    </row>
    <row r="2387" spans="1:34" x14ac:dyDescent="0.2">
      <c r="A2387" s="7"/>
      <c r="F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H2387" s="6"/>
    </row>
    <row r="2388" spans="1:34" x14ac:dyDescent="0.2">
      <c r="A2388" s="7"/>
      <c r="F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H2388" s="6"/>
    </row>
    <row r="2389" spans="1:34" x14ac:dyDescent="0.2">
      <c r="A2389" s="7"/>
      <c r="F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H2389" s="6"/>
    </row>
    <row r="2390" spans="1:34" x14ac:dyDescent="0.2">
      <c r="A2390" s="7"/>
      <c r="F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H2390" s="6"/>
    </row>
    <row r="2391" spans="1:34" x14ac:dyDescent="0.2">
      <c r="A2391" s="7"/>
      <c r="F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H2391" s="6"/>
    </row>
    <row r="2392" spans="1:34" x14ac:dyDescent="0.2">
      <c r="A2392" s="7"/>
      <c r="F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H2392" s="6"/>
    </row>
    <row r="2393" spans="1:34" x14ac:dyDescent="0.2">
      <c r="A2393" s="7"/>
      <c r="F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H2393" s="6"/>
    </row>
    <row r="2394" spans="1:34" x14ac:dyDescent="0.2">
      <c r="A2394" s="7"/>
      <c r="F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H2394" s="6"/>
    </row>
    <row r="2395" spans="1:34" x14ac:dyDescent="0.2">
      <c r="A2395" s="7"/>
      <c r="F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H2395" s="6"/>
    </row>
    <row r="2396" spans="1:34" x14ac:dyDescent="0.2">
      <c r="A2396" s="7"/>
      <c r="F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H2396" s="6"/>
    </row>
    <row r="2397" spans="1:34" x14ac:dyDescent="0.2">
      <c r="A2397" s="7"/>
      <c r="F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H2397" s="6"/>
    </row>
    <row r="2398" spans="1:34" x14ac:dyDescent="0.2">
      <c r="A2398" s="7"/>
      <c r="F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H2398" s="6"/>
    </row>
    <row r="2399" spans="1:34" x14ac:dyDescent="0.2">
      <c r="A2399" s="7"/>
      <c r="F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H2399" s="6"/>
    </row>
    <row r="2400" spans="1:34" x14ac:dyDescent="0.2">
      <c r="A2400" s="7"/>
      <c r="F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H2400" s="6"/>
    </row>
    <row r="2401" spans="1:34" x14ac:dyDescent="0.2">
      <c r="A2401" s="7"/>
      <c r="F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H2401" s="6"/>
    </row>
    <row r="2402" spans="1:34" x14ac:dyDescent="0.2">
      <c r="A2402" s="7"/>
      <c r="F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H2402" s="6"/>
    </row>
    <row r="2403" spans="1:34" x14ac:dyDescent="0.2">
      <c r="A2403" s="7"/>
      <c r="F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H2403" s="6"/>
    </row>
    <row r="2404" spans="1:34" x14ac:dyDescent="0.2">
      <c r="A2404" s="7"/>
      <c r="F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H2404" s="6"/>
    </row>
    <row r="2405" spans="1:34" x14ac:dyDescent="0.2">
      <c r="A2405" s="7"/>
      <c r="F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H2405" s="6"/>
    </row>
    <row r="2406" spans="1:34" x14ac:dyDescent="0.2">
      <c r="A2406" s="7"/>
      <c r="F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H2406" s="6"/>
    </row>
    <row r="2407" spans="1:34" x14ac:dyDescent="0.2">
      <c r="A2407" s="7"/>
      <c r="F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H2407" s="6"/>
    </row>
    <row r="2408" spans="1:34" x14ac:dyDescent="0.2">
      <c r="A2408" s="7"/>
      <c r="F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H2408" s="6"/>
    </row>
    <row r="2409" spans="1:34" x14ac:dyDescent="0.2">
      <c r="A2409" s="7"/>
      <c r="F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H2409" s="6"/>
    </row>
    <row r="2410" spans="1:34" x14ac:dyDescent="0.2">
      <c r="A2410" s="7"/>
      <c r="F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H2410" s="6"/>
    </row>
    <row r="2411" spans="1:34" x14ac:dyDescent="0.2">
      <c r="A2411" s="7"/>
      <c r="F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H2411" s="6"/>
    </row>
    <row r="2412" spans="1:34" x14ac:dyDescent="0.2">
      <c r="A2412" s="7"/>
      <c r="F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H2412" s="6"/>
    </row>
    <row r="2413" spans="1:34" x14ac:dyDescent="0.2">
      <c r="A2413" s="7"/>
      <c r="F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H2413" s="6"/>
    </row>
    <row r="2414" spans="1:34" x14ac:dyDescent="0.2">
      <c r="A2414" s="7"/>
      <c r="F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H2414" s="6"/>
    </row>
    <row r="2415" spans="1:34" x14ac:dyDescent="0.2">
      <c r="A2415" s="7"/>
      <c r="F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H2415" s="6"/>
    </row>
    <row r="2416" spans="1:34" x14ac:dyDescent="0.2">
      <c r="A2416" s="7"/>
      <c r="F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H2416" s="6"/>
    </row>
    <row r="2417" spans="1:34" x14ac:dyDescent="0.2">
      <c r="A2417" s="7"/>
      <c r="F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H2417" s="6"/>
    </row>
    <row r="2418" spans="1:34" x14ac:dyDescent="0.2">
      <c r="A2418" s="7"/>
      <c r="F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H2418" s="6"/>
    </row>
    <row r="2419" spans="1:34" x14ac:dyDescent="0.2">
      <c r="A2419" s="7"/>
      <c r="F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H2419" s="6"/>
    </row>
    <row r="2420" spans="1:34" x14ac:dyDescent="0.2">
      <c r="A2420" s="7"/>
      <c r="F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H2420" s="6"/>
    </row>
    <row r="2421" spans="1:34" x14ac:dyDescent="0.2">
      <c r="A2421" s="7"/>
      <c r="F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H2421" s="6"/>
    </row>
    <row r="2422" spans="1:34" x14ac:dyDescent="0.2">
      <c r="A2422" s="7"/>
      <c r="F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H2422" s="6"/>
    </row>
    <row r="2423" spans="1:34" x14ac:dyDescent="0.2">
      <c r="A2423" s="7"/>
      <c r="F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H2423" s="6"/>
    </row>
    <row r="2424" spans="1:34" x14ac:dyDescent="0.2">
      <c r="A2424" s="7"/>
      <c r="F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H2424" s="6"/>
    </row>
    <row r="2425" spans="1:34" x14ac:dyDescent="0.2">
      <c r="A2425" s="7"/>
      <c r="F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H2425" s="6"/>
    </row>
    <row r="2426" spans="1:34" x14ac:dyDescent="0.2">
      <c r="A2426" s="7"/>
      <c r="F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H2426" s="6"/>
    </row>
    <row r="2427" spans="1:34" x14ac:dyDescent="0.2">
      <c r="A2427" s="7"/>
      <c r="F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H2427" s="6"/>
    </row>
    <row r="2428" spans="1:34" x14ac:dyDescent="0.2">
      <c r="A2428" s="7"/>
      <c r="F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H2428" s="6"/>
    </row>
    <row r="2429" spans="1:34" x14ac:dyDescent="0.2">
      <c r="A2429" s="7"/>
      <c r="F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H2429" s="6"/>
    </row>
    <row r="2430" spans="1:34" x14ac:dyDescent="0.2">
      <c r="A2430" s="7"/>
      <c r="F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H2430" s="6"/>
    </row>
    <row r="2431" spans="1:34" x14ac:dyDescent="0.2">
      <c r="A2431" s="7"/>
      <c r="F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H2431" s="6"/>
    </row>
    <row r="2432" spans="1:34" x14ac:dyDescent="0.2">
      <c r="A2432" s="7"/>
      <c r="F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H2432" s="6"/>
    </row>
    <row r="2433" spans="1:34" x14ac:dyDescent="0.2">
      <c r="A2433" s="7"/>
      <c r="F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H2433" s="6"/>
    </row>
    <row r="2434" spans="1:34" x14ac:dyDescent="0.2">
      <c r="A2434" s="7"/>
      <c r="F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H2434" s="6"/>
    </row>
    <row r="2435" spans="1:34" x14ac:dyDescent="0.2">
      <c r="A2435" s="7"/>
      <c r="F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H2435" s="6"/>
    </row>
    <row r="2436" spans="1:34" x14ac:dyDescent="0.2">
      <c r="A2436" s="7"/>
      <c r="F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H2436" s="6"/>
    </row>
    <row r="2437" spans="1:34" x14ac:dyDescent="0.2">
      <c r="A2437" s="7"/>
      <c r="F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H2437" s="6"/>
    </row>
    <row r="2438" spans="1:34" x14ac:dyDescent="0.2">
      <c r="A2438" s="7"/>
      <c r="F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H2438" s="6"/>
    </row>
    <row r="2439" spans="1:34" x14ac:dyDescent="0.2">
      <c r="A2439" s="7"/>
      <c r="F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H2439" s="6"/>
    </row>
    <row r="2440" spans="1:34" x14ac:dyDescent="0.2">
      <c r="A2440" s="7"/>
      <c r="F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H2440" s="6"/>
    </row>
    <row r="2441" spans="1:34" x14ac:dyDescent="0.2">
      <c r="A2441" s="7"/>
      <c r="F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H2441" s="6"/>
    </row>
    <row r="2442" spans="1:34" x14ac:dyDescent="0.2">
      <c r="A2442" s="7"/>
      <c r="F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H2442" s="6"/>
    </row>
    <row r="2443" spans="1:34" x14ac:dyDescent="0.2">
      <c r="A2443" s="7"/>
      <c r="F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H2443" s="6"/>
    </row>
    <row r="2444" spans="1:34" x14ac:dyDescent="0.2">
      <c r="A2444" s="7"/>
      <c r="F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H2444" s="6"/>
    </row>
    <row r="2445" spans="1:34" x14ac:dyDescent="0.2">
      <c r="A2445" s="7"/>
      <c r="F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H2445" s="6"/>
    </row>
    <row r="2446" spans="1:34" x14ac:dyDescent="0.2">
      <c r="A2446" s="7"/>
      <c r="F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H2446" s="6"/>
    </row>
    <row r="2447" spans="1:34" x14ac:dyDescent="0.2">
      <c r="A2447" s="7"/>
      <c r="F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H2447" s="6"/>
    </row>
    <row r="2448" spans="1:34" x14ac:dyDescent="0.2">
      <c r="A2448" s="7"/>
      <c r="F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H2448" s="6"/>
    </row>
    <row r="2449" spans="1:34" x14ac:dyDescent="0.2">
      <c r="A2449" s="7"/>
      <c r="F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H2449" s="6"/>
    </row>
    <row r="2450" spans="1:34" x14ac:dyDescent="0.2">
      <c r="A2450" s="7"/>
      <c r="F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H2450" s="6"/>
    </row>
    <row r="2451" spans="1:34" x14ac:dyDescent="0.2">
      <c r="A2451" s="7"/>
      <c r="F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H2451" s="6"/>
    </row>
    <row r="2452" spans="1:34" x14ac:dyDescent="0.2">
      <c r="A2452" s="7"/>
      <c r="F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H2452" s="6"/>
    </row>
    <row r="2453" spans="1:34" x14ac:dyDescent="0.2">
      <c r="A2453" s="7"/>
      <c r="F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H2453" s="6"/>
    </row>
    <row r="2454" spans="1:34" x14ac:dyDescent="0.2">
      <c r="A2454" s="7"/>
      <c r="F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H2454" s="6"/>
    </row>
    <row r="2455" spans="1:34" x14ac:dyDescent="0.2">
      <c r="A2455" s="7"/>
      <c r="F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H2455" s="6"/>
    </row>
    <row r="2456" spans="1:34" x14ac:dyDescent="0.2">
      <c r="A2456" s="7"/>
      <c r="F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H2456" s="6"/>
    </row>
    <row r="2457" spans="1:34" x14ac:dyDescent="0.2">
      <c r="A2457" s="7"/>
      <c r="F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H2457" s="6"/>
    </row>
    <row r="2458" spans="1:34" x14ac:dyDescent="0.2">
      <c r="A2458" s="7"/>
      <c r="F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H2458" s="6"/>
    </row>
    <row r="2459" spans="1:34" x14ac:dyDescent="0.2">
      <c r="A2459" s="7"/>
      <c r="F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H2459" s="6"/>
    </row>
    <row r="2460" spans="1:34" x14ac:dyDescent="0.2">
      <c r="A2460" s="7"/>
      <c r="F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H2460" s="6"/>
    </row>
    <row r="2461" spans="1:34" x14ac:dyDescent="0.2">
      <c r="A2461" s="7"/>
      <c r="F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H2461" s="6"/>
    </row>
    <row r="2462" spans="1:34" x14ac:dyDescent="0.2">
      <c r="A2462" s="7"/>
      <c r="F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H2462" s="6"/>
    </row>
    <row r="2463" spans="1:34" x14ac:dyDescent="0.2">
      <c r="A2463" s="7"/>
      <c r="F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H2463" s="6"/>
    </row>
    <row r="2464" spans="1:34" x14ac:dyDescent="0.2">
      <c r="A2464" s="7"/>
      <c r="F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H2464" s="6"/>
    </row>
    <row r="2465" spans="1:34" x14ac:dyDescent="0.2">
      <c r="A2465" s="7"/>
      <c r="F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H2465" s="6"/>
    </row>
    <row r="2466" spans="1:34" x14ac:dyDescent="0.2">
      <c r="A2466" s="7"/>
      <c r="F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H2466" s="6"/>
    </row>
    <row r="2467" spans="1:34" x14ac:dyDescent="0.2">
      <c r="A2467" s="7"/>
      <c r="F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H2467" s="6"/>
    </row>
    <row r="2468" spans="1:34" x14ac:dyDescent="0.2">
      <c r="A2468" s="7"/>
      <c r="F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H2468" s="6"/>
    </row>
    <row r="2469" spans="1:34" x14ac:dyDescent="0.2">
      <c r="A2469" s="7"/>
      <c r="F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H2469" s="6"/>
    </row>
    <row r="2470" spans="1:34" x14ac:dyDescent="0.2">
      <c r="A2470" s="7"/>
      <c r="F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H2470" s="6"/>
    </row>
    <row r="2471" spans="1:34" x14ac:dyDescent="0.2">
      <c r="A2471" s="7"/>
      <c r="F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H2471" s="6"/>
    </row>
    <row r="2472" spans="1:34" x14ac:dyDescent="0.2">
      <c r="A2472" s="7"/>
      <c r="F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H2472" s="6"/>
    </row>
    <row r="2473" spans="1:34" x14ac:dyDescent="0.2">
      <c r="A2473" s="7"/>
      <c r="F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H2473" s="6"/>
    </row>
    <row r="2474" spans="1:34" x14ac:dyDescent="0.2">
      <c r="A2474" s="7"/>
      <c r="F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H2474" s="6"/>
    </row>
    <row r="2475" spans="1:34" x14ac:dyDescent="0.2">
      <c r="A2475" s="7"/>
      <c r="F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H2475" s="6"/>
    </row>
    <row r="2476" spans="1:34" x14ac:dyDescent="0.2">
      <c r="A2476" s="7"/>
      <c r="F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H2476" s="6"/>
    </row>
    <row r="2477" spans="1:34" x14ac:dyDescent="0.2">
      <c r="A2477" s="7"/>
      <c r="F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H2477" s="6"/>
    </row>
    <row r="2478" spans="1:34" x14ac:dyDescent="0.2">
      <c r="A2478" s="7"/>
      <c r="F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H2478" s="6"/>
    </row>
    <row r="2479" spans="1:34" x14ac:dyDescent="0.2">
      <c r="A2479" s="7"/>
      <c r="F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H2479" s="6"/>
    </row>
    <row r="2480" spans="1:34" x14ac:dyDescent="0.2">
      <c r="A2480" s="7"/>
      <c r="F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H2480" s="6"/>
    </row>
    <row r="2481" spans="1:34" x14ac:dyDescent="0.2">
      <c r="A2481" s="7"/>
      <c r="F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H2481" s="6"/>
    </row>
    <row r="2482" spans="1:34" x14ac:dyDescent="0.2">
      <c r="A2482" s="7"/>
      <c r="F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H2482" s="6"/>
    </row>
    <row r="2483" spans="1:34" x14ac:dyDescent="0.2">
      <c r="A2483" s="7"/>
      <c r="F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H2483" s="6"/>
    </row>
    <row r="2484" spans="1:34" x14ac:dyDescent="0.2">
      <c r="A2484" s="7"/>
      <c r="F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H2484" s="6"/>
    </row>
    <row r="2485" spans="1:34" x14ac:dyDescent="0.2">
      <c r="A2485" s="7"/>
      <c r="F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H2485" s="6"/>
    </row>
    <row r="2486" spans="1:34" x14ac:dyDescent="0.2">
      <c r="A2486" s="7"/>
      <c r="F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H2486" s="6"/>
    </row>
    <row r="2487" spans="1:34" x14ac:dyDescent="0.2">
      <c r="A2487" s="7"/>
      <c r="F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H2487" s="6"/>
    </row>
    <row r="2488" spans="1:34" x14ac:dyDescent="0.2">
      <c r="A2488" s="7"/>
      <c r="F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H2488" s="6"/>
    </row>
    <row r="2489" spans="1:34" x14ac:dyDescent="0.2">
      <c r="A2489" s="7"/>
      <c r="F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H2489" s="6"/>
    </row>
    <row r="2490" spans="1:34" x14ac:dyDescent="0.2">
      <c r="A2490" s="7"/>
      <c r="F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H2490" s="6"/>
    </row>
    <row r="2491" spans="1:34" x14ac:dyDescent="0.2">
      <c r="A2491" s="7"/>
      <c r="F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H2491" s="6"/>
    </row>
    <row r="2492" spans="1:34" x14ac:dyDescent="0.2">
      <c r="A2492" s="7"/>
      <c r="F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H2492" s="6"/>
    </row>
    <row r="2493" spans="1:34" x14ac:dyDescent="0.2">
      <c r="A2493" s="7"/>
      <c r="F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H2493" s="6"/>
    </row>
    <row r="2494" spans="1:34" x14ac:dyDescent="0.2">
      <c r="A2494" s="7"/>
      <c r="F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H2494" s="6"/>
    </row>
    <row r="2495" spans="1:34" x14ac:dyDescent="0.2">
      <c r="A2495" s="7"/>
      <c r="F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H2495" s="6"/>
    </row>
    <row r="2496" spans="1:34" x14ac:dyDescent="0.2">
      <c r="A2496" s="7"/>
      <c r="F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H2496" s="6"/>
    </row>
    <row r="2497" spans="1:34" x14ac:dyDescent="0.2">
      <c r="A2497" s="7"/>
      <c r="F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H2497" s="6"/>
    </row>
    <row r="2498" spans="1:34" x14ac:dyDescent="0.2">
      <c r="A2498" s="7"/>
      <c r="F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H2498" s="6"/>
    </row>
    <row r="2499" spans="1:34" x14ac:dyDescent="0.2">
      <c r="A2499" s="7"/>
      <c r="F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H2499" s="6"/>
    </row>
    <row r="2500" spans="1:34" x14ac:dyDescent="0.2">
      <c r="A2500" s="7"/>
      <c r="F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H2500" s="6"/>
    </row>
    <row r="2501" spans="1:34" x14ac:dyDescent="0.2">
      <c r="A2501" s="7"/>
      <c r="F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H2501" s="6"/>
    </row>
    <row r="2502" spans="1:34" x14ac:dyDescent="0.2">
      <c r="A2502" s="7"/>
      <c r="F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H2502" s="6"/>
    </row>
    <row r="2503" spans="1:34" x14ac:dyDescent="0.2">
      <c r="A2503" s="7"/>
      <c r="F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H2503" s="6"/>
    </row>
    <row r="2504" spans="1:34" x14ac:dyDescent="0.2">
      <c r="A2504" s="7"/>
      <c r="F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H2504" s="6"/>
    </row>
    <row r="2505" spans="1:34" x14ac:dyDescent="0.2">
      <c r="A2505" s="7"/>
      <c r="F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H2505" s="6"/>
    </row>
    <row r="2506" spans="1:34" x14ac:dyDescent="0.2">
      <c r="A2506" s="7"/>
      <c r="F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H2506" s="6"/>
    </row>
    <row r="2507" spans="1:34" x14ac:dyDescent="0.2">
      <c r="A2507" s="7"/>
      <c r="F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H2507" s="6"/>
    </row>
    <row r="2508" spans="1:34" x14ac:dyDescent="0.2">
      <c r="A2508" s="7"/>
      <c r="F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H2508" s="6"/>
    </row>
    <row r="2509" spans="1:34" x14ac:dyDescent="0.2">
      <c r="A2509" s="7"/>
      <c r="F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H2509" s="6"/>
    </row>
    <row r="2510" spans="1:34" x14ac:dyDescent="0.2">
      <c r="A2510" s="7"/>
      <c r="F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H2510" s="6"/>
    </row>
    <row r="2511" spans="1:34" x14ac:dyDescent="0.2">
      <c r="A2511" s="7"/>
      <c r="F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H2511" s="6"/>
    </row>
    <row r="2512" spans="1:34" x14ac:dyDescent="0.2">
      <c r="A2512" s="7"/>
      <c r="F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H2512" s="6"/>
    </row>
    <row r="2513" spans="1:34" x14ac:dyDescent="0.2">
      <c r="A2513" s="7"/>
      <c r="F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H2513" s="6"/>
    </row>
    <row r="2514" spans="1:34" x14ac:dyDescent="0.2">
      <c r="A2514" s="7"/>
      <c r="F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H2514" s="6"/>
    </row>
    <row r="2515" spans="1:34" x14ac:dyDescent="0.2">
      <c r="A2515" s="7"/>
      <c r="F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H2515" s="6"/>
    </row>
    <row r="2516" spans="1:34" x14ac:dyDescent="0.2">
      <c r="A2516" s="7"/>
      <c r="F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H2516" s="6"/>
    </row>
    <row r="2517" spans="1:34" x14ac:dyDescent="0.2">
      <c r="A2517" s="7"/>
      <c r="F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H2517" s="6"/>
    </row>
    <row r="2518" spans="1:34" x14ac:dyDescent="0.2">
      <c r="A2518" s="7"/>
      <c r="F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H2518" s="6"/>
    </row>
    <row r="2519" spans="1:34" x14ac:dyDescent="0.2">
      <c r="A2519" s="7"/>
      <c r="F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H2519" s="6"/>
    </row>
    <row r="2520" spans="1:34" x14ac:dyDescent="0.2">
      <c r="A2520" s="7"/>
      <c r="F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H2520" s="6"/>
    </row>
    <row r="2521" spans="1:34" x14ac:dyDescent="0.2">
      <c r="A2521" s="7"/>
      <c r="F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H2521" s="6"/>
    </row>
    <row r="2522" spans="1:34" x14ac:dyDescent="0.2">
      <c r="A2522" s="7"/>
      <c r="F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H2522" s="6"/>
    </row>
    <row r="2523" spans="1:34" x14ac:dyDescent="0.2">
      <c r="A2523" s="7"/>
      <c r="F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H2523" s="6"/>
    </row>
    <row r="2524" spans="1:34" x14ac:dyDescent="0.2">
      <c r="A2524" s="7"/>
      <c r="F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H2524" s="6"/>
    </row>
    <row r="2525" spans="1:34" x14ac:dyDescent="0.2">
      <c r="A2525" s="7"/>
      <c r="F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H2525" s="6"/>
    </row>
    <row r="2526" spans="1:34" x14ac:dyDescent="0.2">
      <c r="A2526" s="7"/>
      <c r="F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H2526" s="6"/>
    </row>
    <row r="2527" spans="1:34" x14ac:dyDescent="0.2">
      <c r="A2527" s="7"/>
      <c r="F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H2527" s="6"/>
    </row>
    <row r="2528" spans="1:34" x14ac:dyDescent="0.2">
      <c r="A2528" s="7"/>
      <c r="F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H2528" s="6"/>
    </row>
    <row r="2529" spans="1:34" x14ac:dyDescent="0.2">
      <c r="A2529" s="7"/>
      <c r="F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H2529" s="6"/>
    </row>
    <row r="2530" spans="1:34" x14ac:dyDescent="0.2">
      <c r="A2530" s="7"/>
      <c r="F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H2530" s="6"/>
    </row>
    <row r="2531" spans="1:34" x14ac:dyDescent="0.2">
      <c r="A2531" s="7"/>
      <c r="F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H2531" s="6"/>
    </row>
    <row r="2532" spans="1:34" x14ac:dyDescent="0.2">
      <c r="A2532" s="7"/>
      <c r="F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H2532" s="6"/>
    </row>
    <row r="2533" spans="1:34" x14ac:dyDescent="0.2">
      <c r="A2533" s="7"/>
      <c r="F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H2533" s="6"/>
    </row>
    <row r="2534" spans="1:34" x14ac:dyDescent="0.2">
      <c r="A2534" s="7"/>
      <c r="F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H2534" s="6"/>
    </row>
    <row r="2535" spans="1:34" x14ac:dyDescent="0.2">
      <c r="A2535" s="7"/>
      <c r="F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H2535" s="6"/>
    </row>
    <row r="2536" spans="1:34" x14ac:dyDescent="0.2">
      <c r="A2536" s="7"/>
      <c r="F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H2536" s="6"/>
    </row>
    <row r="2537" spans="1:34" x14ac:dyDescent="0.2">
      <c r="A2537" s="7"/>
      <c r="F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H2537" s="6"/>
    </row>
    <row r="2538" spans="1:34" x14ac:dyDescent="0.2">
      <c r="A2538" s="7"/>
      <c r="F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H2538" s="6"/>
    </row>
    <row r="2539" spans="1:34" x14ac:dyDescent="0.2">
      <c r="A2539" s="7"/>
      <c r="F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H2539" s="6"/>
    </row>
    <row r="2540" spans="1:34" x14ac:dyDescent="0.2">
      <c r="A2540" s="7"/>
      <c r="F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H2540" s="6"/>
    </row>
    <row r="2541" spans="1:34" x14ac:dyDescent="0.2">
      <c r="A2541" s="7"/>
      <c r="F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H2541" s="6"/>
    </row>
    <row r="2542" spans="1:34" x14ac:dyDescent="0.2">
      <c r="A2542" s="7"/>
      <c r="F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H2542" s="6"/>
    </row>
    <row r="2543" spans="1:34" x14ac:dyDescent="0.2">
      <c r="A2543" s="7"/>
      <c r="F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H2543" s="6"/>
    </row>
    <row r="2544" spans="1:34" x14ac:dyDescent="0.2">
      <c r="A2544" s="7"/>
      <c r="F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H2544" s="6"/>
    </row>
    <row r="2545" spans="1:34" x14ac:dyDescent="0.2">
      <c r="A2545" s="7"/>
      <c r="F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H2545" s="6"/>
    </row>
    <row r="2546" spans="1:34" x14ac:dyDescent="0.2">
      <c r="A2546" s="7"/>
      <c r="F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H2546" s="6"/>
    </row>
    <row r="2547" spans="1:34" x14ac:dyDescent="0.2">
      <c r="A2547" s="7"/>
      <c r="F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H2547" s="6"/>
    </row>
    <row r="2548" spans="1:34" x14ac:dyDescent="0.2">
      <c r="A2548" s="7"/>
      <c r="F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H2548" s="6"/>
    </row>
    <row r="2549" spans="1:34" x14ac:dyDescent="0.2">
      <c r="A2549" s="7"/>
      <c r="F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H2549" s="6"/>
    </row>
    <row r="2550" spans="1:34" x14ac:dyDescent="0.2">
      <c r="A2550" s="7"/>
      <c r="F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H2550" s="6"/>
    </row>
    <row r="2551" spans="1:34" x14ac:dyDescent="0.2">
      <c r="A2551" s="7"/>
      <c r="F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H2551" s="6"/>
    </row>
    <row r="2552" spans="1:34" x14ac:dyDescent="0.2">
      <c r="A2552" s="7"/>
      <c r="F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H2552" s="6"/>
    </row>
    <row r="2553" spans="1:34" x14ac:dyDescent="0.2">
      <c r="A2553" s="7"/>
      <c r="F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H2553" s="6"/>
    </row>
    <row r="2554" spans="1:34" x14ac:dyDescent="0.2">
      <c r="A2554" s="7"/>
      <c r="F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H2554" s="6"/>
    </row>
    <row r="2555" spans="1:34" x14ac:dyDescent="0.2">
      <c r="A2555" s="7"/>
      <c r="F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H2555" s="6"/>
    </row>
    <row r="2556" spans="1:34" x14ac:dyDescent="0.2">
      <c r="A2556" s="7"/>
      <c r="F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H2556" s="6"/>
    </row>
    <row r="2557" spans="1:34" x14ac:dyDescent="0.2">
      <c r="A2557" s="7"/>
      <c r="F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H2557" s="6"/>
    </row>
    <row r="2558" spans="1:34" x14ac:dyDescent="0.2">
      <c r="A2558" s="7"/>
      <c r="F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H2558" s="6"/>
    </row>
    <row r="2559" spans="1:34" x14ac:dyDescent="0.2">
      <c r="A2559" s="7"/>
      <c r="F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H2559" s="6"/>
    </row>
    <row r="2560" spans="1:34" x14ac:dyDescent="0.2">
      <c r="A2560" s="7"/>
      <c r="F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H2560" s="6"/>
    </row>
    <row r="2561" spans="1:34" x14ac:dyDescent="0.2">
      <c r="A2561" s="7"/>
      <c r="F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H2561" s="6"/>
    </row>
    <row r="2562" spans="1:34" x14ac:dyDescent="0.2">
      <c r="A2562" s="7"/>
      <c r="F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H2562" s="6"/>
    </row>
    <row r="2563" spans="1:34" x14ac:dyDescent="0.2">
      <c r="A2563" s="7"/>
      <c r="F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H2563" s="6"/>
    </row>
    <row r="2564" spans="1:34" x14ac:dyDescent="0.2">
      <c r="A2564" s="7"/>
      <c r="F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H2564" s="6"/>
    </row>
    <row r="2565" spans="1:34" x14ac:dyDescent="0.2">
      <c r="A2565" s="7"/>
      <c r="F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H2565" s="6"/>
    </row>
    <row r="2566" spans="1:34" x14ac:dyDescent="0.2">
      <c r="A2566" s="7"/>
      <c r="F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H2566" s="6"/>
    </row>
    <row r="2567" spans="1:34" x14ac:dyDescent="0.2">
      <c r="A2567" s="7"/>
      <c r="F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H2567" s="6"/>
    </row>
    <row r="2568" spans="1:34" x14ac:dyDescent="0.2">
      <c r="A2568" s="7"/>
      <c r="F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H2568" s="6"/>
    </row>
    <row r="2569" spans="1:34" x14ac:dyDescent="0.2">
      <c r="A2569" s="7"/>
      <c r="F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H2569" s="6"/>
    </row>
    <row r="2570" spans="1:34" x14ac:dyDescent="0.2">
      <c r="A2570" s="7"/>
      <c r="F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H2570" s="6"/>
    </row>
    <row r="2571" spans="1:34" x14ac:dyDescent="0.2">
      <c r="A2571" s="7"/>
      <c r="F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H2571" s="6"/>
    </row>
    <row r="2572" spans="1:34" x14ac:dyDescent="0.2">
      <c r="A2572" s="7"/>
      <c r="F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H2572" s="6"/>
    </row>
    <row r="2573" spans="1:34" x14ac:dyDescent="0.2">
      <c r="A2573" s="7"/>
      <c r="F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H2573" s="6"/>
    </row>
    <row r="2574" spans="1:34" x14ac:dyDescent="0.2">
      <c r="A2574" s="7"/>
      <c r="F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H2574" s="6"/>
    </row>
    <row r="2575" spans="1:34" x14ac:dyDescent="0.2">
      <c r="A2575" s="7"/>
      <c r="F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H2575" s="6"/>
    </row>
    <row r="2576" spans="1:34" x14ac:dyDescent="0.2">
      <c r="A2576" s="7"/>
      <c r="F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H2576" s="6"/>
    </row>
    <row r="2577" spans="1:34" x14ac:dyDescent="0.2">
      <c r="A2577" s="7"/>
      <c r="F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H2577" s="6"/>
    </row>
    <row r="2578" spans="1:34" x14ac:dyDescent="0.2">
      <c r="A2578" s="7"/>
      <c r="F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H2578" s="6"/>
    </row>
    <row r="2579" spans="1:34" x14ac:dyDescent="0.2">
      <c r="A2579" s="7"/>
      <c r="F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H2579" s="6"/>
    </row>
    <row r="2580" spans="1:34" x14ac:dyDescent="0.2">
      <c r="A2580" s="7"/>
      <c r="F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H2580" s="6"/>
    </row>
    <row r="2581" spans="1:34" x14ac:dyDescent="0.2">
      <c r="A2581" s="7"/>
      <c r="F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H2581" s="6"/>
    </row>
    <row r="2582" spans="1:34" x14ac:dyDescent="0.2">
      <c r="A2582" s="7"/>
      <c r="F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H2582" s="6"/>
    </row>
    <row r="2583" spans="1:34" x14ac:dyDescent="0.2">
      <c r="A2583" s="7"/>
      <c r="F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H2583" s="6"/>
    </row>
    <row r="2584" spans="1:34" x14ac:dyDescent="0.2">
      <c r="A2584" s="7"/>
      <c r="F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H2584" s="6"/>
    </row>
    <row r="2585" spans="1:34" x14ac:dyDescent="0.2">
      <c r="A2585" s="7"/>
      <c r="F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H2585" s="6"/>
    </row>
    <row r="2586" spans="1:34" x14ac:dyDescent="0.2">
      <c r="A2586" s="7"/>
      <c r="F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H2586" s="6"/>
    </row>
    <row r="2587" spans="1:34" x14ac:dyDescent="0.2">
      <c r="A2587" s="7"/>
      <c r="F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H2587" s="6"/>
    </row>
    <row r="2588" spans="1:34" x14ac:dyDescent="0.2">
      <c r="A2588" s="7"/>
      <c r="F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H2588" s="6"/>
    </row>
    <row r="2589" spans="1:34" x14ac:dyDescent="0.2">
      <c r="A2589" s="7"/>
      <c r="F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H2589" s="6"/>
    </row>
    <row r="2590" spans="1:34" x14ac:dyDescent="0.2">
      <c r="A2590" s="7"/>
      <c r="F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H2590" s="6"/>
    </row>
    <row r="2591" spans="1:34" x14ac:dyDescent="0.2">
      <c r="A2591" s="7"/>
      <c r="F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H2591" s="6"/>
    </row>
    <row r="2592" spans="1:34" x14ac:dyDescent="0.2">
      <c r="A2592" s="7"/>
      <c r="F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H2592" s="6"/>
    </row>
    <row r="2593" spans="1:34" x14ac:dyDescent="0.2">
      <c r="A2593" s="7"/>
      <c r="F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H2593" s="6"/>
    </row>
    <row r="2594" spans="1:34" x14ac:dyDescent="0.2">
      <c r="A2594" s="7"/>
      <c r="F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H2594" s="6"/>
    </row>
    <row r="2595" spans="1:34" x14ac:dyDescent="0.2">
      <c r="A2595" s="7"/>
      <c r="F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H2595" s="6"/>
    </row>
    <row r="2596" spans="1:34" x14ac:dyDescent="0.2">
      <c r="A2596" s="7"/>
      <c r="F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H2596" s="6"/>
    </row>
    <row r="2597" spans="1:34" x14ac:dyDescent="0.2">
      <c r="A2597" s="7"/>
      <c r="F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H2597" s="6"/>
    </row>
    <row r="2598" spans="1:34" x14ac:dyDescent="0.2">
      <c r="A2598" s="7"/>
      <c r="F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H2598" s="6"/>
    </row>
    <row r="2599" spans="1:34" x14ac:dyDescent="0.2">
      <c r="A2599" s="7"/>
      <c r="F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H2599" s="6"/>
    </row>
    <row r="2600" spans="1:34" x14ac:dyDescent="0.2">
      <c r="A2600" s="7"/>
      <c r="F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H2600" s="6"/>
    </row>
    <row r="2601" spans="1:34" x14ac:dyDescent="0.2">
      <c r="A2601" s="7"/>
      <c r="F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H2601" s="6"/>
    </row>
    <row r="2602" spans="1:34" x14ac:dyDescent="0.2">
      <c r="A2602" s="7"/>
      <c r="F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H2602" s="6"/>
    </row>
    <row r="2603" spans="1:34" x14ac:dyDescent="0.2">
      <c r="A2603" s="7"/>
      <c r="F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H2603" s="6"/>
    </row>
    <row r="2604" spans="1:34" x14ac:dyDescent="0.2">
      <c r="A2604" s="7"/>
      <c r="F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H2604" s="6"/>
    </row>
    <row r="2605" spans="1:34" x14ac:dyDescent="0.2">
      <c r="A2605" s="7"/>
      <c r="F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H2605" s="6"/>
    </row>
    <row r="2606" spans="1:34" x14ac:dyDescent="0.2">
      <c r="A2606" s="7"/>
      <c r="F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H2606" s="6"/>
    </row>
    <row r="2607" spans="1:34" x14ac:dyDescent="0.2">
      <c r="A2607" s="7"/>
      <c r="F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H2607" s="6"/>
    </row>
    <row r="2608" spans="1:34" x14ac:dyDescent="0.2">
      <c r="A2608" s="7"/>
      <c r="F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H2608" s="6"/>
    </row>
    <row r="2609" spans="1:34" x14ac:dyDescent="0.2">
      <c r="A2609" s="7"/>
      <c r="F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H2609" s="6"/>
    </row>
    <row r="2610" spans="1:34" x14ac:dyDescent="0.2">
      <c r="A2610" s="7"/>
      <c r="F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H2610" s="6"/>
    </row>
    <row r="2611" spans="1:34" x14ac:dyDescent="0.2">
      <c r="A2611" s="7"/>
      <c r="F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H2611" s="6"/>
    </row>
    <row r="2612" spans="1:34" x14ac:dyDescent="0.2">
      <c r="A2612" s="7"/>
      <c r="F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H2612" s="6"/>
    </row>
    <row r="2613" spans="1:34" x14ac:dyDescent="0.2">
      <c r="A2613" s="7"/>
      <c r="F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H2613" s="6"/>
    </row>
    <row r="2614" spans="1:34" x14ac:dyDescent="0.2">
      <c r="A2614" s="7"/>
      <c r="F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H2614" s="6"/>
    </row>
    <row r="2615" spans="1:34" x14ac:dyDescent="0.2">
      <c r="A2615" s="7"/>
      <c r="F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H2615" s="6"/>
    </row>
    <row r="2616" spans="1:34" x14ac:dyDescent="0.2">
      <c r="A2616" s="7"/>
      <c r="F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H2616" s="6"/>
    </row>
    <row r="2617" spans="1:34" x14ac:dyDescent="0.2">
      <c r="A2617" s="7"/>
      <c r="F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H2617" s="6"/>
    </row>
    <row r="2618" spans="1:34" x14ac:dyDescent="0.2">
      <c r="A2618" s="7"/>
      <c r="F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H2618" s="6"/>
    </row>
    <row r="2619" spans="1:34" x14ac:dyDescent="0.2">
      <c r="A2619" s="7"/>
      <c r="F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H2619" s="6"/>
    </row>
    <row r="2620" spans="1:34" x14ac:dyDescent="0.2">
      <c r="A2620" s="7"/>
      <c r="F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H2620" s="6"/>
    </row>
    <row r="2621" spans="1:34" x14ac:dyDescent="0.2">
      <c r="A2621" s="7"/>
      <c r="F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H2621" s="6"/>
    </row>
    <row r="2622" spans="1:34" x14ac:dyDescent="0.2">
      <c r="A2622" s="7"/>
      <c r="F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H2622" s="6"/>
    </row>
    <row r="2623" spans="1:34" x14ac:dyDescent="0.2">
      <c r="A2623" s="7"/>
      <c r="F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H2623" s="6"/>
    </row>
    <row r="2624" spans="1:34" x14ac:dyDescent="0.2">
      <c r="A2624" s="7"/>
      <c r="F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H2624" s="6"/>
    </row>
    <row r="2625" spans="1:34" x14ac:dyDescent="0.2">
      <c r="A2625" s="7"/>
      <c r="F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H2625" s="6"/>
    </row>
    <row r="2626" spans="1:34" x14ac:dyDescent="0.2">
      <c r="A2626" s="7"/>
      <c r="F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H2626" s="6"/>
    </row>
    <row r="2627" spans="1:34" x14ac:dyDescent="0.2">
      <c r="A2627" s="7"/>
      <c r="F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H2627" s="6"/>
    </row>
    <row r="2628" spans="1:34" x14ac:dyDescent="0.2">
      <c r="A2628" s="7"/>
      <c r="F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H2628" s="6"/>
    </row>
    <row r="2629" spans="1:34" x14ac:dyDescent="0.2">
      <c r="A2629" s="7"/>
      <c r="F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H2629" s="6"/>
    </row>
    <row r="2630" spans="1:34" x14ac:dyDescent="0.2">
      <c r="A2630" s="7"/>
      <c r="F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H2630" s="6"/>
    </row>
    <row r="2631" spans="1:34" x14ac:dyDescent="0.2">
      <c r="A2631" s="7"/>
      <c r="F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H2631" s="6"/>
    </row>
    <row r="2632" spans="1:34" x14ac:dyDescent="0.2">
      <c r="A2632" s="7"/>
      <c r="F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H2632" s="6"/>
    </row>
    <row r="2633" spans="1:34" x14ac:dyDescent="0.2">
      <c r="A2633" s="7"/>
      <c r="F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H2633" s="6"/>
    </row>
    <row r="2634" spans="1:34" x14ac:dyDescent="0.2">
      <c r="A2634" s="7"/>
      <c r="F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H2634" s="6"/>
    </row>
    <row r="2635" spans="1:34" x14ac:dyDescent="0.2">
      <c r="A2635" s="7"/>
      <c r="F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H2635" s="6"/>
    </row>
    <row r="2636" spans="1:34" x14ac:dyDescent="0.2">
      <c r="A2636" s="7"/>
      <c r="F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H2636" s="6"/>
    </row>
    <row r="2637" spans="1:34" x14ac:dyDescent="0.2">
      <c r="A2637" s="7"/>
      <c r="F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H2637" s="6"/>
    </row>
    <row r="2638" spans="1:34" x14ac:dyDescent="0.2">
      <c r="A2638" s="7"/>
      <c r="F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H2638" s="6"/>
    </row>
    <row r="2639" spans="1:34" x14ac:dyDescent="0.2">
      <c r="A2639" s="7"/>
      <c r="F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H2639" s="6"/>
    </row>
    <row r="2640" spans="1:34" x14ac:dyDescent="0.2">
      <c r="A2640" s="7"/>
      <c r="F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H2640" s="6"/>
    </row>
    <row r="2641" spans="1:34" x14ac:dyDescent="0.2">
      <c r="A2641" s="7"/>
      <c r="F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H2641" s="6"/>
    </row>
    <row r="2642" spans="1:34" x14ac:dyDescent="0.2">
      <c r="A2642" s="7"/>
      <c r="F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H2642" s="6"/>
    </row>
    <row r="2643" spans="1:34" x14ac:dyDescent="0.2">
      <c r="A2643" s="7"/>
      <c r="F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H2643" s="6"/>
    </row>
    <row r="2644" spans="1:34" x14ac:dyDescent="0.2">
      <c r="A2644" s="7"/>
      <c r="F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H2644" s="6"/>
    </row>
    <row r="2645" spans="1:34" x14ac:dyDescent="0.2">
      <c r="A2645" s="7"/>
      <c r="F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H2645" s="6"/>
    </row>
    <row r="2646" spans="1:34" x14ac:dyDescent="0.2">
      <c r="A2646" s="7"/>
      <c r="F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H2646" s="6"/>
    </row>
    <row r="2647" spans="1:34" x14ac:dyDescent="0.2">
      <c r="A2647" s="7"/>
      <c r="F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H2647" s="6"/>
    </row>
    <row r="2648" spans="1:34" x14ac:dyDescent="0.2">
      <c r="A2648" s="7"/>
      <c r="F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H2648" s="6"/>
    </row>
    <row r="2649" spans="1:34" x14ac:dyDescent="0.2">
      <c r="A2649" s="7"/>
      <c r="F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H2649" s="6"/>
    </row>
    <row r="2650" spans="1:34" x14ac:dyDescent="0.2">
      <c r="A2650" s="7"/>
      <c r="F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H2650" s="6"/>
    </row>
    <row r="2651" spans="1:34" x14ac:dyDescent="0.2">
      <c r="A2651" s="7"/>
      <c r="F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H2651" s="6"/>
    </row>
    <row r="2652" spans="1:34" x14ac:dyDescent="0.2">
      <c r="A2652" s="7"/>
      <c r="F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H2652" s="6"/>
    </row>
    <row r="2653" spans="1:34" x14ac:dyDescent="0.2">
      <c r="A2653" s="7"/>
      <c r="F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H2653" s="6"/>
    </row>
    <row r="2654" spans="1:34" x14ac:dyDescent="0.2">
      <c r="A2654" s="7"/>
      <c r="F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H2654" s="6"/>
    </row>
    <row r="2655" spans="1:34" x14ac:dyDescent="0.2">
      <c r="A2655" s="7"/>
      <c r="F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H2655" s="6"/>
    </row>
    <row r="2656" spans="1:34" x14ac:dyDescent="0.2">
      <c r="A2656" s="7"/>
      <c r="F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H2656" s="6"/>
    </row>
    <row r="2657" spans="1:34" x14ac:dyDescent="0.2">
      <c r="A2657" s="7"/>
      <c r="F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H2657" s="6"/>
    </row>
    <row r="2658" spans="1:34" x14ac:dyDescent="0.2">
      <c r="A2658" s="7"/>
      <c r="F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H2658" s="6"/>
    </row>
    <row r="2659" spans="1:34" x14ac:dyDescent="0.2">
      <c r="A2659" s="7"/>
      <c r="F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H2659" s="6"/>
    </row>
    <row r="2660" spans="1:34" x14ac:dyDescent="0.2">
      <c r="A2660" s="7"/>
      <c r="F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H2660" s="6"/>
    </row>
    <row r="2661" spans="1:34" x14ac:dyDescent="0.2">
      <c r="A2661" s="7"/>
      <c r="F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H2661" s="6"/>
    </row>
    <row r="2662" spans="1:34" x14ac:dyDescent="0.2">
      <c r="A2662" s="7"/>
      <c r="F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H2662" s="6"/>
    </row>
    <row r="2663" spans="1:34" x14ac:dyDescent="0.2">
      <c r="A2663" s="7"/>
      <c r="F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H2663" s="6"/>
    </row>
    <row r="2664" spans="1:34" x14ac:dyDescent="0.2">
      <c r="A2664" s="7"/>
      <c r="F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H2664" s="6"/>
    </row>
    <row r="2665" spans="1:34" x14ac:dyDescent="0.2">
      <c r="A2665" s="7"/>
      <c r="F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H2665" s="6"/>
    </row>
    <row r="2666" spans="1:34" x14ac:dyDescent="0.2">
      <c r="A2666" s="7"/>
      <c r="F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H2666" s="6"/>
    </row>
    <row r="2667" spans="1:34" x14ac:dyDescent="0.2">
      <c r="A2667" s="7"/>
      <c r="F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H2667" s="6"/>
    </row>
    <row r="2668" spans="1:34" x14ac:dyDescent="0.2">
      <c r="A2668" s="7"/>
      <c r="F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H2668" s="6"/>
    </row>
    <row r="2669" spans="1:34" x14ac:dyDescent="0.2">
      <c r="A2669" s="7"/>
      <c r="F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H2669" s="6"/>
    </row>
    <row r="2670" spans="1:34" x14ac:dyDescent="0.2">
      <c r="A2670" s="7"/>
      <c r="F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H2670" s="6"/>
    </row>
    <row r="2671" spans="1:34" x14ac:dyDescent="0.2">
      <c r="A2671" s="7"/>
      <c r="F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H2671" s="6"/>
    </row>
    <row r="2672" spans="1:34" x14ac:dyDescent="0.2">
      <c r="A2672" s="7"/>
      <c r="F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H2672" s="6"/>
    </row>
    <row r="2673" spans="1:34" x14ac:dyDescent="0.2">
      <c r="A2673" s="7"/>
      <c r="F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H2673" s="6"/>
    </row>
    <row r="2674" spans="1:34" x14ac:dyDescent="0.2">
      <c r="A2674" s="7"/>
      <c r="F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H2674" s="6"/>
    </row>
    <row r="2675" spans="1:34" x14ac:dyDescent="0.2">
      <c r="A2675" s="7"/>
      <c r="F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H2675" s="6"/>
    </row>
    <row r="2676" spans="1:34" x14ac:dyDescent="0.2">
      <c r="A2676" s="7"/>
      <c r="F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H2676" s="6"/>
    </row>
    <row r="2677" spans="1:34" x14ac:dyDescent="0.2">
      <c r="A2677" s="7"/>
      <c r="F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H2677" s="6"/>
    </row>
    <row r="2678" spans="1:34" x14ac:dyDescent="0.2">
      <c r="A2678" s="7"/>
      <c r="F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H2678" s="6"/>
    </row>
    <row r="2679" spans="1:34" x14ac:dyDescent="0.2">
      <c r="A2679" s="7"/>
      <c r="F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H2679" s="6"/>
    </row>
    <row r="2680" spans="1:34" x14ac:dyDescent="0.2">
      <c r="A2680" s="7"/>
      <c r="F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H2680" s="6"/>
    </row>
    <row r="2681" spans="1:34" x14ac:dyDescent="0.2">
      <c r="A2681" s="7"/>
      <c r="F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H2681" s="6"/>
    </row>
    <row r="2682" spans="1:34" x14ac:dyDescent="0.2">
      <c r="A2682" s="7"/>
      <c r="F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H2682" s="6"/>
    </row>
    <row r="2683" spans="1:34" x14ac:dyDescent="0.2">
      <c r="A2683" s="7"/>
      <c r="F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H2683" s="6"/>
    </row>
    <row r="2684" spans="1:34" x14ac:dyDescent="0.2">
      <c r="A2684" s="7"/>
      <c r="F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H2684" s="6"/>
    </row>
    <row r="2685" spans="1:34" x14ac:dyDescent="0.2">
      <c r="A2685" s="7"/>
      <c r="F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H2685" s="6"/>
    </row>
    <row r="2686" spans="1:34" x14ac:dyDescent="0.2">
      <c r="A2686" s="7"/>
      <c r="F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H2686" s="6"/>
    </row>
    <row r="2687" spans="1:34" x14ac:dyDescent="0.2">
      <c r="A2687" s="7"/>
      <c r="F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H2687" s="6"/>
    </row>
    <row r="2688" spans="1:34" x14ac:dyDescent="0.2">
      <c r="A2688" s="7"/>
      <c r="F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H2688" s="6"/>
    </row>
    <row r="2689" spans="1:34" x14ac:dyDescent="0.2">
      <c r="A2689" s="7"/>
      <c r="F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H2689" s="6"/>
    </row>
    <row r="2690" spans="1:34" x14ac:dyDescent="0.2">
      <c r="A2690" s="7"/>
      <c r="F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H2690" s="6"/>
    </row>
    <row r="2691" spans="1:34" x14ac:dyDescent="0.2">
      <c r="A2691" s="7"/>
      <c r="F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H2691" s="6"/>
    </row>
    <row r="2692" spans="1:34" x14ac:dyDescent="0.2">
      <c r="A2692" s="7"/>
      <c r="F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H2692" s="6"/>
    </row>
    <row r="2693" spans="1:34" x14ac:dyDescent="0.2">
      <c r="A2693" s="7"/>
      <c r="F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H2693" s="6"/>
    </row>
    <row r="2694" spans="1:34" x14ac:dyDescent="0.2">
      <c r="A2694" s="7"/>
      <c r="F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H2694" s="6"/>
    </row>
    <row r="2695" spans="1:34" x14ac:dyDescent="0.2">
      <c r="A2695" s="7"/>
      <c r="F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H2695" s="6"/>
    </row>
    <row r="2696" spans="1:34" x14ac:dyDescent="0.2">
      <c r="A2696" s="7"/>
      <c r="F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H2696" s="6"/>
    </row>
    <row r="2697" spans="1:34" x14ac:dyDescent="0.2">
      <c r="A2697" s="7"/>
      <c r="F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H2697" s="6"/>
    </row>
    <row r="2698" spans="1:34" x14ac:dyDescent="0.2">
      <c r="A2698" s="7"/>
      <c r="F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H2698" s="6"/>
    </row>
    <row r="2699" spans="1:34" x14ac:dyDescent="0.2">
      <c r="A2699" s="7"/>
      <c r="F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H2699" s="6"/>
    </row>
    <row r="2700" spans="1:34" x14ac:dyDescent="0.2">
      <c r="A2700" s="7"/>
      <c r="F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H2700" s="6"/>
    </row>
    <row r="2701" spans="1:34" x14ac:dyDescent="0.2">
      <c r="A2701" s="7"/>
      <c r="F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H2701" s="6"/>
    </row>
    <row r="2702" spans="1:34" x14ac:dyDescent="0.2">
      <c r="A2702" s="7"/>
      <c r="F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H2702" s="6"/>
    </row>
    <row r="2703" spans="1:34" x14ac:dyDescent="0.2">
      <c r="A2703" s="7"/>
      <c r="F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H2703" s="6"/>
    </row>
    <row r="2704" spans="1:34" x14ac:dyDescent="0.2">
      <c r="A2704" s="7"/>
      <c r="F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H2704" s="6"/>
    </row>
    <row r="2705" spans="1:34" x14ac:dyDescent="0.2">
      <c r="A2705" s="7"/>
      <c r="F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H2705" s="6"/>
    </row>
    <row r="2706" spans="1:34" x14ac:dyDescent="0.2">
      <c r="A2706" s="7"/>
      <c r="F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H2706" s="6"/>
    </row>
    <row r="2707" spans="1:34" x14ac:dyDescent="0.2">
      <c r="A2707" s="7"/>
      <c r="F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H2707" s="6"/>
    </row>
    <row r="2708" spans="1:34" x14ac:dyDescent="0.2">
      <c r="A2708" s="7"/>
      <c r="F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H2708" s="6"/>
    </row>
    <row r="2709" spans="1:34" x14ac:dyDescent="0.2">
      <c r="A2709" s="7"/>
      <c r="F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H2709" s="6"/>
    </row>
    <row r="2710" spans="1:34" x14ac:dyDescent="0.2">
      <c r="A2710" s="7"/>
      <c r="F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H2710" s="6"/>
    </row>
    <row r="2711" spans="1:34" x14ac:dyDescent="0.2">
      <c r="A2711" s="7"/>
      <c r="F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H2711" s="6"/>
    </row>
    <row r="2712" spans="1:34" x14ac:dyDescent="0.2">
      <c r="A2712" s="7"/>
      <c r="F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H2712" s="6"/>
    </row>
    <row r="2713" spans="1:34" x14ac:dyDescent="0.2">
      <c r="A2713" s="7"/>
      <c r="F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H2713" s="6"/>
    </row>
    <row r="2714" spans="1:34" x14ac:dyDescent="0.2">
      <c r="A2714" s="7"/>
      <c r="F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H2714" s="6"/>
    </row>
    <row r="2715" spans="1:34" x14ac:dyDescent="0.2">
      <c r="A2715" s="7"/>
      <c r="F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H2715" s="6"/>
    </row>
    <row r="2716" spans="1:34" x14ac:dyDescent="0.2">
      <c r="A2716" s="7"/>
      <c r="F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H2716" s="6"/>
    </row>
    <row r="2717" spans="1:34" x14ac:dyDescent="0.2">
      <c r="A2717" s="7"/>
      <c r="F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H2717" s="6"/>
    </row>
    <row r="2718" spans="1:34" x14ac:dyDescent="0.2">
      <c r="A2718" s="7"/>
      <c r="F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H2718" s="6"/>
    </row>
    <row r="2719" spans="1:34" x14ac:dyDescent="0.2">
      <c r="A2719" s="7"/>
      <c r="F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H2719" s="6"/>
    </row>
    <row r="2720" spans="1:34" x14ac:dyDescent="0.2">
      <c r="A2720" s="7"/>
      <c r="F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H2720" s="6"/>
    </row>
    <row r="2721" spans="1:34" x14ac:dyDescent="0.2">
      <c r="A2721" s="7"/>
      <c r="F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H2721" s="6"/>
    </row>
    <row r="2722" spans="1:34" x14ac:dyDescent="0.2">
      <c r="A2722" s="7"/>
      <c r="F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H2722" s="6"/>
    </row>
    <row r="2723" spans="1:34" x14ac:dyDescent="0.2">
      <c r="A2723" s="7"/>
      <c r="F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H2723" s="6"/>
    </row>
    <row r="2724" spans="1:34" x14ac:dyDescent="0.2">
      <c r="A2724" s="7"/>
      <c r="F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H2724" s="6"/>
    </row>
    <row r="2725" spans="1:34" x14ac:dyDescent="0.2">
      <c r="A2725" s="7"/>
      <c r="F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H2725" s="6"/>
    </row>
    <row r="2726" spans="1:34" x14ac:dyDescent="0.2">
      <c r="A2726" s="7"/>
      <c r="F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H2726" s="6"/>
    </row>
    <row r="2727" spans="1:34" x14ac:dyDescent="0.2">
      <c r="A2727" s="7"/>
      <c r="F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H2727" s="6"/>
    </row>
    <row r="2728" spans="1:34" x14ac:dyDescent="0.2">
      <c r="A2728" s="7"/>
      <c r="F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H2728" s="6"/>
    </row>
    <row r="2729" spans="1:34" x14ac:dyDescent="0.2">
      <c r="A2729" s="7"/>
      <c r="F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H2729" s="6"/>
    </row>
    <row r="2730" spans="1:34" x14ac:dyDescent="0.2">
      <c r="A2730" s="7"/>
      <c r="F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H2730" s="6"/>
    </row>
    <row r="2731" spans="1:34" x14ac:dyDescent="0.2">
      <c r="A2731" s="7"/>
      <c r="F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H2731" s="6"/>
    </row>
    <row r="2732" spans="1:34" x14ac:dyDescent="0.2">
      <c r="A2732" s="7"/>
      <c r="F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H2732" s="6"/>
    </row>
    <row r="2733" spans="1:34" x14ac:dyDescent="0.2">
      <c r="A2733" s="7"/>
      <c r="F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H2733" s="6"/>
    </row>
    <row r="2734" spans="1:34" x14ac:dyDescent="0.2">
      <c r="A2734" s="7"/>
      <c r="F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H2734" s="6"/>
    </row>
    <row r="2735" spans="1:34" x14ac:dyDescent="0.2">
      <c r="A2735" s="7"/>
      <c r="F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H2735" s="6"/>
    </row>
    <row r="2736" spans="1:34" x14ac:dyDescent="0.2">
      <c r="A2736" s="7"/>
      <c r="F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H2736" s="6"/>
    </row>
    <row r="2737" spans="1:34" x14ac:dyDescent="0.2">
      <c r="A2737" s="7"/>
      <c r="F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H2737" s="6"/>
    </row>
    <row r="2738" spans="1:34" x14ac:dyDescent="0.2">
      <c r="A2738" s="7"/>
      <c r="F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H2738" s="6"/>
    </row>
    <row r="2739" spans="1:34" x14ac:dyDescent="0.2">
      <c r="A2739" s="7"/>
      <c r="F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H2739" s="6"/>
    </row>
    <row r="2740" spans="1:34" x14ac:dyDescent="0.2">
      <c r="A2740" s="7"/>
      <c r="F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H2740" s="6"/>
    </row>
    <row r="2741" spans="1:34" x14ac:dyDescent="0.2">
      <c r="A2741" s="7"/>
      <c r="F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H2741" s="6"/>
    </row>
    <row r="2742" spans="1:34" x14ac:dyDescent="0.2">
      <c r="A2742" s="7"/>
      <c r="F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H2742" s="6"/>
    </row>
    <row r="2743" spans="1:34" x14ac:dyDescent="0.2">
      <c r="A2743" s="7"/>
      <c r="F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H2743" s="6"/>
    </row>
    <row r="2744" spans="1:34" x14ac:dyDescent="0.2">
      <c r="A2744" s="7"/>
      <c r="F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H2744" s="6"/>
    </row>
    <row r="2745" spans="1:34" x14ac:dyDescent="0.2">
      <c r="A2745" s="7"/>
      <c r="F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H2745" s="6"/>
    </row>
    <row r="2746" spans="1:34" x14ac:dyDescent="0.2">
      <c r="A2746" s="7"/>
      <c r="F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H2746" s="6"/>
    </row>
    <row r="2747" spans="1:34" x14ac:dyDescent="0.2">
      <c r="A2747" s="7"/>
      <c r="F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H2747" s="6"/>
    </row>
    <row r="2748" spans="1:34" x14ac:dyDescent="0.2">
      <c r="A2748" s="7"/>
      <c r="F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H2748" s="6"/>
    </row>
    <row r="2749" spans="1:34" x14ac:dyDescent="0.2">
      <c r="A2749" s="7"/>
      <c r="F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H2749" s="6"/>
    </row>
    <row r="2750" spans="1:34" x14ac:dyDescent="0.2">
      <c r="A2750" s="7"/>
      <c r="F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H2750" s="6"/>
    </row>
    <row r="2751" spans="1:34" x14ac:dyDescent="0.2">
      <c r="A2751" s="7"/>
      <c r="F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H2751" s="6"/>
    </row>
    <row r="2752" spans="1:34" x14ac:dyDescent="0.2">
      <c r="A2752" s="7"/>
      <c r="F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H2752" s="6"/>
    </row>
    <row r="2753" spans="1:34" x14ac:dyDescent="0.2">
      <c r="A2753" s="7"/>
      <c r="F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H2753" s="6"/>
    </row>
    <row r="2754" spans="1:34" x14ac:dyDescent="0.2">
      <c r="A2754" s="7"/>
      <c r="F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H2754" s="6"/>
    </row>
    <row r="2755" spans="1:34" x14ac:dyDescent="0.2">
      <c r="A2755" s="7"/>
      <c r="F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H2755" s="6"/>
    </row>
    <row r="2756" spans="1:34" x14ac:dyDescent="0.2">
      <c r="A2756" s="7"/>
      <c r="F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H2756" s="6"/>
    </row>
    <row r="2757" spans="1:34" x14ac:dyDescent="0.2">
      <c r="A2757" s="7"/>
      <c r="F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H2757" s="6"/>
    </row>
    <row r="2758" spans="1:34" x14ac:dyDescent="0.2">
      <c r="A2758" s="7"/>
      <c r="F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H2758" s="6"/>
    </row>
    <row r="2759" spans="1:34" x14ac:dyDescent="0.2">
      <c r="A2759" s="7"/>
      <c r="F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H2759" s="6"/>
    </row>
    <row r="2760" spans="1:34" x14ac:dyDescent="0.2">
      <c r="A2760" s="7"/>
      <c r="F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H2760" s="6"/>
    </row>
    <row r="2761" spans="1:34" x14ac:dyDescent="0.2">
      <c r="A2761" s="7"/>
      <c r="F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H2761" s="6"/>
    </row>
    <row r="2762" spans="1:34" x14ac:dyDescent="0.2">
      <c r="A2762" s="7"/>
      <c r="F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H2762" s="6"/>
    </row>
    <row r="2763" spans="1:34" x14ac:dyDescent="0.2">
      <c r="A2763" s="7"/>
      <c r="F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H2763" s="6"/>
    </row>
    <row r="2764" spans="1:34" x14ac:dyDescent="0.2">
      <c r="A2764" s="7"/>
      <c r="F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H2764" s="6"/>
    </row>
    <row r="2765" spans="1:34" x14ac:dyDescent="0.2">
      <c r="A2765" s="7"/>
      <c r="F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H2765" s="6"/>
    </row>
    <row r="2766" spans="1:34" x14ac:dyDescent="0.2">
      <c r="A2766" s="7"/>
      <c r="F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H2766" s="6"/>
    </row>
    <row r="2767" spans="1:34" x14ac:dyDescent="0.2">
      <c r="A2767" s="7"/>
      <c r="F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H2767" s="6"/>
    </row>
    <row r="2768" spans="1:34" x14ac:dyDescent="0.2">
      <c r="A2768" s="7"/>
      <c r="F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H2768" s="6"/>
    </row>
    <row r="2769" spans="1:34" x14ac:dyDescent="0.2">
      <c r="A2769" s="7"/>
      <c r="F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H2769" s="6"/>
    </row>
    <row r="2770" spans="1:34" x14ac:dyDescent="0.2">
      <c r="A2770" s="7"/>
      <c r="F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H2770" s="6"/>
    </row>
    <row r="2771" spans="1:34" x14ac:dyDescent="0.2">
      <c r="A2771" s="7"/>
      <c r="F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H2771" s="6"/>
    </row>
    <row r="2772" spans="1:34" x14ac:dyDescent="0.2">
      <c r="A2772" s="7"/>
      <c r="F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H2772" s="6"/>
    </row>
    <row r="2773" spans="1:34" x14ac:dyDescent="0.2">
      <c r="A2773" s="7"/>
      <c r="F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H2773" s="6"/>
    </row>
    <row r="2774" spans="1:34" x14ac:dyDescent="0.2">
      <c r="A2774" s="7"/>
      <c r="F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H2774" s="6"/>
    </row>
    <row r="2775" spans="1:34" x14ac:dyDescent="0.2">
      <c r="A2775" s="7"/>
      <c r="F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H2775" s="6"/>
    </row>
    <row r="2776" spans="1:34" x14ac:dyDescent="0.2">
      <c r="A2776" s="7"/>
      <c r="F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H2776" s="6"/>
    </row>
    <row r="2777" spans="1:34" x14ac:dyDescent="0.2">
      <c r="A2777" s="7"/>
      <c r="F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H2777" s="6"/>
    </row>
    <row r="2778" spans="1:34" x14ac:dyDescent="0.2">
      <c r="A2778" s="7"/>
      <c r="F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H2778" s="6"/>
    </row>
    <row r="2779" spans="1:34" x14ac:dyDescent="0.2">
      <c r="A2779" s="7"/>
      <c r="F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H2779" s="6"/>
    </row>
    <row r="2780" spans="1:34" x14ac:dyDescent="0.2">
      <c r="A2780" s="7"/>
      <c r="F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H2780" s="6"/>
    </row>
    <row r="2781" spans="1:34" x14ac:dyDescent="0.2">
      <c r="A2781" s="7"/>
      <c r="F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H2781" s="6"/>
    </row>
    <row r="2782" spans="1:34" x14ac:dyDescent="0.2">
      <c r="A2782" s="7"/>
      <c r="F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H2782" s="6"/>
    </row>
    <row r="2783" spans="1:34" x14ac:dyDescent="0.2">
      <c r="A2783" s="7"/>
      <c r="F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H2783" s="6"/>
    </row>
    <row r="2784" spans="1:34" x14ac:dyDescent="0.2">
      <c r="A2784" s="7"/>
      <c r="F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H2784" s="6"/>
    </row>
    <row r="2785" spans="1:34" x14ac:dyDescent="0.2">
      <c r="A2785" s="7"/>
      <c r="F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H2785" s="6"/>
    </row>
    <row r="2786" spans="1:34" x14ac:dyDescent="0.2">
      <c r="A2786" s="7"/>
      <c r="F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H2786" s="6"/>
    </row>
    <row r="2787" spans="1:34" x14ac:dyDescent="0.2">
      <c r="A2787" s="7"/>
      <c r="F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H2787" s="6"/>
    </row>
    <row r="2788" spans="1:34" x14ac:dyDescent="0.2">
      <c r="A2788" s="7"/>
      <c r="F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H2788" s="6"/>
    </row>
    <row r="2789" spans="1:34" x14ac:dyDescent="0.2">
      <c r="A2789" s="7"/>
      <c r="F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H2789" s="6"/>
    </row>
    <row r="2790" spans="1:34" x14ac:dyDescent="0.2">
      <c r="A2790" s="7"/>
      <c r="F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H2790" s="6"/>
    </row>
    <row r="2791" spans="1:34" x14ac:dyDescent="0.2">
      <c r="A2791" s="7"/>
      <c r="F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H2791" s="6"/>
    </row>
    <row r="2792" spans="1:34" x14ac:dyDescent="0.2">
      <c r="A2792" s="7"/>
      <c r="F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H2792" s="6"/>
    </row>
    <row r="2793" spans="1:34" x14ac:dyDescent="0.2">
      <c r="A2793" s="7"/>
      <c r="F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H2793" s="6"/>
    </row>
    <row r="2794" spans="1:34" x14ac:dyDescent="0.2">
      <c r="A2794" s="7"/>
      <c r="F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H2794" s="6"/>
    </row>
    <row r="2795" spans="1:34" x14ac:dyDescent="0.2">
      <c r="A2795" s="7"/>
      <c r="F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H2795" s="6"/>
    </row>
    <row r="2796" spans="1:34" x14ac:dyDescent="0.2">
      <c r="A2796" s="7"/>
      <c r="F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H2796" s="6"/>
    </row>
    <row r="2797" spans="1:34" x14ac:dyDescent="0.2">
      <c r="A2797" s="7"/>
      <c r="F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H2797" s="6"/>
    </row>
    <row r="2798" spans="1:34" x14ac:dyDescent="0.2">
      <c r="A2798" s="7"/>
      <c r="F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H2798" s="6"/>
    </row>
    <row r="2799" spans="1:34" x14ac:dyDescent="0.2">
      <c r="A2799" s="7"/>
      <c r="F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H2799" s="6"/>
    </row>
    <row r="2800" spans="1:34" x14ac:dyDescent="0.2">
      <c r="A2800" s="7"/>
      <c r="F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H2800" s="6"/>
    </row>
    <row r="2801" spans="1:34" x14ac:dyDescent="0.2">
      <c r="A2801" s="7"/>
      <c r="F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H2801" s="6"/>
    </row>
    <row r="2802" spans="1:34" x14ac:dyDescent="0.2">
      <c r="A2802" s="7"/>
      <c r="F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H2802" s="6"/>
    </row>
    <row r="2803" spans="1:34" x14ac:dyDescent="0.2">
      <c r="A2803" s="7"/>
      <c r="F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H2803" s="6"/>
    </row>
    <row r="2804" spans="1:34" x14ac:dyDescent="0.2">
      <c r="A2804" s="7"/>
      <c r="F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H2804" s="6"/>
    </row>
    <row r="2805" spans="1:34" x14ac:dyDescent="0.2">
      <c r="A2805" s="7"/>
      <c r="F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H2805" s="6"/>
    </row>
    <row r="2806" spans="1:34" x14ac:dyDescent="0.2">
      <c r="A2806" s="7"/>
      <c r="F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H2806" s="6"/>
    </row>
    <row r="2807" spans="1:34" x14ac:dyDescent="0.2">
      <c r="A2807" s="7"/>
      <c r="F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H2807" s="6"/>
    </row>
    <row r="2808" spans="1:34" x14ac:dyDescent="0.2">
      <c r="A2808" s="7"/>
      <c r="F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H2808" s="6"/>
    </row>
    <row r="2809" spans="1:34" x14ac:dyDescent="0.2">
      <c r="A2809" s="7"/>
      <c r="F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H2809" s="6"/>
    </row>
    <row r="2810" spans="1:34" x14ac:dyDescent="0.2">
      <c r="A2810" s="7"/>
      <c r="F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H2810" s="6"/>
    </row>
    <row r="2811" spans="1:34" x14ac:dyDescent="0.2">
      <c r="A2811" s="7"/>
      <c r="F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H2811" s="6"/>
    </row>
    <row r="2812" spans="1:34" x14ac:dyDescent="0.2">
      <c r="A2812" s="7"/>
      <c r="F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H2812" s="6"/>
    </row>
    <row r="2813" spans="1:34" x14ac:dyDescent="0.2">
      <c r="A2813" s="7"/>
      <c r="F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H2813" s="6"/>
    </row>
    <row r="2814" spans="1:34" x14ac:dyDescent="0.2">
      <c r="A2814" s="7"/>
      <c r="F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H2814" s="6"/>
    </row>
    <row r="2815" spans="1:34" x14ac:dyDescent="0.2">
      <c r="A2815" s="7"/>
      <c r="F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H2815" s="6"/>
    </row>
    <row r="2816" spans="1:34" x14ac:dyDescent="0.2">
      <c r="A2816" s="7"/>
      <c r="F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H2816" s="6"/>
    </row>
    <row r="2817" spans="1:34" x14ac:dyDescent="0.2">
      <c r="A2817" s="7"/>
      <c r="F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H2817" s="6"/>
    </row>
    <row r="2818" spans="1:34" x14ac:dyDescent="0.2">
      <c r="A2818" s="7"/>
      <c r="F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H2818" s="6"/>
    </row>
    <row r="2819" spans="1:34" x14ac:dyDescent="0.2">
      <c r="A2819" s="7"/>
      <c r="F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H2819" s="6"/>
    </row>
    <row r="2820" spans="1:34" x14ac:dyDescent="0.2">
      <c r="A2820" s="7"/>
      <c r="F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H2820" s="6"/>
    </row>
    <row r="2821" spans="1:34" x14ac:dyDescent="0.2">
      <c r="A2821" s="7"/>
      <c r="F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H2821" s="6"/>
    </row>
    <row r="2822" spans="1:34" x14ac:dyDescent="0.2">
      <c r="A2822" s="7"/>
      <c r="F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H2822" s="6"/>
    </row>
    <row r="2823" spans="1:34" x14ac:dyDescent="0.2">
      <c r="A2823" s="7"/>
      <c r="F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H2823" s="6"/>
    </row>
    <row r="2824" spans="1:34" x14ac:dyDescent="0.2">
      <c r="A2824" s="7"/>
      <c r="F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H2824" s="6"/>
    </row>
    <row r="2825" spans="1:34" x14ac:dyDescent="0.2">
      <c r="A2825" s="7"/>
      <c r="F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H2825" s="6"/>
    </row>
    <row r="2826" spans="1:34" x14ac:dyDescent="0.2">
      <c r="A2826" s="7"/>
      <c r="F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H2826" s="6"/>
    </row>
    <row r="2827" spans="1:34" x14ac:dyDescent="0.2">
      <c r="A2827" s="7"/>
      <c r="F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H2827" s="6"/>
    </row>
    <row r="2828" spans="1:34" x14ac:dyDescent="0.2">
      <c r="A2828" s="7"/>
      <c r="F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H2828" s="6"/>
    </row>
    <row r="2829" spans="1:34" x14ac:dyDescent="0.2">
      <c r="A2829" s="7"/>
      <c r="F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H2829" s="6"/>
    </row>
    <row r="2830" spans="1:34" x14ac:dyDescent="0.2">
      <c r="A2830" s="7"/>
      <c r="F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H2830" s="6"/>
    </row>
    <row r="2831" spans="1:34" x14ac:dyDescent="0.2">
      <c r="A2831" s="7"/>
      <c r="F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H2831" s="6"/>
    </row>
    <row r="2832" spans="1:34" x14ac:dyDescent="0.2">
      <c r="A2832" s="7"/>
      <c r="F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H2832" s="6"/>
    </row>
    <row r="2833" spans="1:34" x14ac:dyDescent="0.2">
      <c r="A2833" s="7"/>
      <c r="F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H2833" s="6"/>
    </row>
    <row r="2834" spans="1:34" x14ac:dyDescent="0.2">
      <c r="A2834" s="7"/>
      <c r="F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H2834" s="6"/>
    </row>
    <row r="2835" spans="1:34" x14ac:dyDescent="0.2">
      <c r="A2835" s="7"/>
      <c r="F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H2835" s="6"/>
    </row>
    <row r="2836" spans="1:34" x14ac:dyDescent="0.2">
      <c r="A2836" s="7"/>
      <c r="F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H2836" s="6"/>
    </row>
    <row r="2837" spans="1:34" x14ac:dyDescent="0.2">
      <c r="A2837" s="7"/>
      <c r="F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H2837" s="6"/>
    </row>
    <row r="2838" spans="1:34" x14ac:dyDescent="0.2">
      <c r="A2838" s="7"/>
      <c r="F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H2838" s="6"/>
    </row>
    <row r="2839" spans="1:34" x14ac:dyDescent="0.2">
      <c r="A2839" s="7"/>
      <c r="F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H2839" s="6"/>
    </row>
    <row r="2840" spans="1:34" x14ac:dyDescent="0.2">
      <c r="A2840" s="7"/>
      <c r="F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H2840" s="6"/>
    </row>
    <row r="2841" spans="1:34" x14ac:dyDescent="0.2">
      <c r="A2841" s="7"/>
      <c r="F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H2841" s="6"/>
    </row>
    <row r="2842" spans="1:34" x14ac:dyDescent="0.2">
      <c r="A2842" s="7"/>
      <c r="F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H2842" s="6"/>
    </row>
    <row r="2843" spans="1:34" x14ac:dyDescent="0.2">
      <c r="A2843" s="7"/>
      <c r="F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H2843" s="6"/>
    </row>
    <row r="2844" spans="1:34" x14ac:dyDescent="0.2">
      <c r="A2844" s="7"/>
      <c r="F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H2844" s="6"/>
    </row>
    <row r="2845" spans="1:34" x14ac:dyDescent="0.2">
      <c r="A2845" s="7"/>
      <c r="F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H2845" s="6"/>
    </row>
    <row r="2846" spans="1:34" x14ac:dyDescent="0.2">
      <c r="A2846" s="7"/>
      <c r="F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H2846" s="6"/>
    </row>
    <row r="2847" spans="1:34" x14ac:dyDescent="0.2">
      <c r="A2847" s="7"/>
      <c r="F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H2847" s="6"/>
    </row>
    <row r="2848" spans="1:34" x14ac:dyDescent="0.2">
      <c r="A2848" s="7"/>
      <c r="F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H2848" s="6"/>
    </row>
    <row r="2849" spans="1:34" x14ac:dyDescent="0.2">
      <c r="A2849" s="7"/>
      <c r="F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H2849" s="6"/>
    </row>
    <row r="2850" spans="1:34" x14ac:dyDescent="0.2">
      <c r="A2850" s="7"/>
      <c r="F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H2850" s="6"/>
    </row>
    <row r="2851" spans="1:34" x14ac:dyDescent="0.2">
      <c r="A2851" s="7"/>
      <c r="F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H2851" s="6"/>
    </row>
    <row r="2852" spans="1:34" x14ac:dyDescent="0.2">
      <c r="A2852" s="7"/>
      <c r="F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H2852" s="6"/>
    </row>
    <row r="2853" spans="1:34" x14ac:dyDescent="0.2">
      <c r="A2853" s="7"/>
      <c r="F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H2853" s="6"/>
    </row>
    <row r="2854" spans="1:34" x14ac:dyDescent="0.2">
      <c r="A2854" s="7"/>
      <c r="F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H2854" s="6"/>
    </row>
    <row r="2855" spans="1:34" x14ac:dyDescent="0.2">
      <c r="A2855" s="7"/>
      <c r="F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H2855" s="6"/>
    </row>
    <row r="2856" spans="1:34" x14ac:dyDescent="0.2">
      <c r="A2856" s="7"/>
      <c r="F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H2856" s="6"/>
    </row>
    <row r="2857" spans="1:34" x14ac:dyDescent="0.2">
      <c r="A2857" s="7"/>
      <c r="F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H2857" s="6"/>
    </row>
    <row r="2858" spans="1:34" x14ac:dyDescent="0.2">
      <c r="A2858" s="7"/>
      <c r="F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H2858" s="6"/>
    </row>
    <row r="2859" spans="1:34" x14ac:dyDescent="0.2">
      <c r="A2859" s="7"/>
      <c r="F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H2859" s="6"/>
    </row>
    <row r="2860" spans="1:34" x14ac:dyDescent="0.2">
      <c r="A2860" s="7"/>
      <c r="F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H2860" s="6"/>
    </row>
    <row r="2861" spans="1:34" x14ac:dyDescent="0.2">
      <c r="A2861" s="7"/>
      <c r="F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H2861" s="6"/>
    </row>
    <row r="2862" spans="1:34" x14ac:dyDescent="0.2">
      <c r="A2862" s="7"/>
      <c r="F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H2862" s="6"/>
    </row>
    <row r="2863" spans="1:34" x14ac:dyDescent="0.2">
      <c r="A2863" s="7"/>
      <c r="F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H2863" s="6"/>
    </row>
    <row r="2864" spans="1:34" x14ac:dyDescent="0.2">
      <c r="A2864" s="7"/>
      <c r="F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H2864" s="6"/>
    </row>
    <row r="2865" spans="1:34" x14ac:dyDescent="0.2">
      <c r="A2865" s="7"/>
      <c r="F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H2865" s="6"/>
    </row>
    <row r="2866" spans="1:34" x14ac:dyDescent="0.2">
      <c r="A2866" s="7"/>
      <c r="F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H2866" s="6"/>
    </row>
    <row r="2867" spans="1:34" x14ac:dyDescent="0.2">
      <c r="A2867" s="7"/>
      <c r="F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H2867" s="6"/>
    </row>
    <row r="2868" spans="1:34" x14ac:dyDescent="0.2">
      <c r="A2868" s="7"/>
      <c r="F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H2868" s="6"/>
    </row>
    <row r="2869" spans="1:34" x14ac:dyDescent="0.2">
      <c r="A2869" s="7"/>
      <c r="F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H2869" s="6"/>
    </row>
    <row r="2870" spans="1:34" x14ac:dyDescent="0.2">
      <c r="A2870" s="7"/>
      <c r="F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H2870" s="6"/>
    </row>
    <row r="2871" spans="1:34" x14ac:dyDescent="0.2">
      <c r="A2871" s="7"/>
      <c r="F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H2871" s="6"/>
    </row>
    <row r="2872" spans="1:34" x14ac:dyDescent="0.2">
      <c r="A2872" s="7"/>
      <c r="F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H2872" s="6"/>
    </row>
    <row r="2873" spans="1:34" x14ac:dyDescent="0.2">
      <c r="A2873" s="7"/>
      <c r="F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H2873" s="6"/>
    </row>
    <row r="2874" spans="1:34" x14ac:dyDescent="0.2">
      <c r="A2874" s="7"/>
      <c r="F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H2874" s="6"/>
    </row>
    <row r="2875" spans="1:34" x14ac:dyDescent="0.2">
      <c r="A2875" s="7"/>
      <c r="F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H2875" s="6"/>
    </row>
    <row r="2876" spans="1:34" x14ac:dyDescent="0.2">
      <c r="A2876" s="7"/>
      <c r="F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H2876" s="6"/>
    </row>
    <row r="2877" spans="1:34" x14ac:dyDescent="0.2">
      <c r="A2877" s="7"/>
      <c r="F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H2877" s="6"/>
    </row>
    <row r="2878" spans="1:34" x14ac:dyDescent="0.2">
      <c r="A2878" s="7"/>
      <c r="F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H2878" s="6"/>
    </row>
    <row r="2879" spans="1:34" x14ac:dyDescent="0.2">
      <c r="A2879" s="7"/>
      <c r="F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H2879" s="6"/>
    </row>
    <row r="2880" spans="1:34" x14ac:dyDescent="0.2">
      <c r="A2880" s="7"/>
      <c r="F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H2880" s="6"/>
    </row>
    <row r="2881" spans="1:34" x14ac:dyDescent="0.2">
      <c r="A2881" s="7"/>
      <c r="F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H2881" s="6"/>
    </row>
    <row r="2882" spans="1:34" x14ac:dyDescent="0.2">
      <c r="A2882" s="7"/>
      <c r="F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H2882" s="6"/>
    </row>
    <row r="2883" spans="1:34" x14ac:dyDescent="0.2">
      <c r="A2883" s="7"/>
      <c r="F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H2883" s="6"/>
    </row>
    <row r="2884" spans="1:34" x14ac:dyDescent="0.2">
      <c r="A2884" s="7"/>
      <c r="F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H2884" s="6"/>
    </row>
    <row r="2885" spans="1:34" x14ac:dyDescent="0.2">
      <c r="A2885" s="7"/>
      <c r="F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H2885" s="6"/>
    </row>
    <row r="2886" spans="1:34" x14ac:dyDescent="0.2">
      <c r="A2886" s="7"/>
      <c r="F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H2886" s="6"/>
    </row>
    <row r="2887" spans="1:34" x14ac:dyDescent="0.2">
      <c r="A2887" s="7"/>
      <c r="F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H2887" s="6"/>
    </row>
    <row r="2888" spans="1:34" x14ac:dyDescent="0.2">
      <c r="A2888" s="7"/>
      <c r="F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H2888" s="6"/>
    </row>
    <row r="2889" spans="1:34" x14ac:dyDescent="0.2">
      <c r="A2889" s="7"/>
      <c r="F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H2889" s="6"/>
    </row>
    <row r="2890" spans="1:34" x14ac:dyDescent="0.2">
      <c r="A2890" s="7"/>
      <c r="F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H2890" s="6"/>
    </row>
    <row r="2891" spans="1:34" x14ac:dyDescent="0.2">
      <c r="A2891" s="7"/>
      <c r="F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H2891" s="6"/>
    </row>
    <row r="2892" spans="1:34" x14ac:dyDescent="0.2">
      <c r="A2892" s="7"/>
      <c r="F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H2892" s="6"/>
    </row>
    <row r="2893" spans="1:34" x14ac:dyDescent="0.2">
      <c r="A2893" s="7"/>
      <c r="F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H2893" s="6"/>
    </row>
    <row r="2894" spans="1:34" x14ac:dyDescent="0.2">
      <c r="A2894" s="7"/>
      <c r="F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H2894" s="6"/>
    </row>
    <row r="2895" spans="1:34" x14ac:dyDescent="0.2">
      <c r="A2895" s="7"/>
      <c r="F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H2895" s="6"/>
    </row>
    <row r="2896" spans="1:34" x14ac:dyDescent="0.2">
      <c r="A2896" s="7"/>
      <c r="F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H2896" s="6"/>
    </row>
    <row r="2897" spans="1:34" x14ac:dyDescent="0.2">
      <c r="A2897" s="7"/>
      <c r="F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H2897" s="6"/>
    </row>
    <row r="2898" spans="1:34" x14ac:dyDescent="0.2">
      <c r="A2898" s="7"/>
      <c r="F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H2898" s="6"/>
    </row>
    <row r="2899" spans="1:34" x14ac:dyDescent="0.2">
      <c r="A2899" s="7"/>
      <c r="F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H2899" s="6"/>
    </row>
    <row r="2900" spans="1:34" x14ac:dyDescent="0.2">
      <c r="A2900" s="7"/>
      <c r="F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H2900" s="6"/>
    </row>
    <row r="2901" spans="1:34" x14ac:dyDescent="0.2">
      <c r="A2901" s="7"/>
      <c r="F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H2901" s="6"/>
    </row>
    <row r="2902" spans="1:34" x14ac:dyDescent="0.2">
      <c r="A2902" s="7"/>
      <c r="F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H2902" s="6"/>
    </row>
    <row r="2903" spans="1:34" x14ac:dyDescent="0.2">
      <c r="A2903" s="7"/>
      <c r="F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H2903" s="6"/>
    </row>
    <row r="2904" spans="1:34" x14ac:dyDescent="0.2">
      <c r="A2904" s="7"/>
      <c r="F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H2904" s="6"/>
    </row>
    <row r="2905" spans="1:34" x14ac:dyDescent="0.2">
      <c r="A2905" s="7"/>
      <c r="F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H2905" s="6"/>
    </row>
    <row r="2906" spans="1:34" x14ac:dyDescent="0.2">
      <c r="A2906" s="7"/>
      <c r="F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H2906" s="6"/>
    </row>
    <row r="2907" spans="1:34" x14ac:dyDescent="0.2">
      <c r="A2907" s="7"/>
      <c r="F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H2907" s="6"/>
    </row>
    <row r="2908" spans="1:34" x14ac:dyDescent="0.2">
      <c r="A2908" s="7"/>
      <c r="F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H2908" s="6"/>
    </row>
    <row r="2909" spans="1:34" x14ac:dyDescent="0.2">
      <c r="A2909" s="7"/>
      <c r="F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H2909" s="6"/>
    </row>
    <row r="2910" spans="1:34" x14ac:dyDescent="0.2">
      <c r="A2910" s="7"/>
      <c r="F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H2910" s="6"/>
    </row>
    <row r="2911" spans="1:34" x14ac:dyDescent="0.2">
      <c r="A2911" s="7"/>
      <c r="F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H2911" s="6"/>
    </row>
    <row r="2912" spans="1:34" x14ac:dyDescent="0.2">
      <c r="A2912" s="7"/>
      <c r="F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H2912" s="6"/>
    </row>
    <row r="2913" spans="1:34" x14ac:dyDescent="0.2">
      <c r="A2913" s="7"/>
      <c r="F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H2913" s="6"/>
    </row>
    <row r="2914" spans="1:34" x14ac:dyDescent="0.2">
      <c r="A2914" s="7"/>
      <c r="F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H2914" s="6"/>
    </row>
    <row r="2915" spans="1:34" x14ac:dyDescent="0.2">
      <c r="A2915" s="7"/>
      <c r="F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H2915" s="6"/>
    </row>
    <row r="2916" spans="1:34" x14ac:dyDescent="0.2">
      <c r="A2916" s="7"/>
      <c r="F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H2916" s="6"/>
    </row>
    <row r="2917" spans="1:34" x14ac:dyDescent="0.2">
      <c r="A2917" s="7"/>
      <c r="F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H2917" s="6"/>
    </row>
    <row r="2918" spans="1:34" x14ac:dyDescent="0.2">
      <c r="A2918" s="7"/>
      <c r="F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H2918" s="6"/>
    </row>
    <row r="2919" spans="1:34" x14ac:dyDescent="0.2">
      <c r="A2919" s="7"/>
      <c r="F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H2919" s="6"/>
    </row>
    <row r="2920" spans="1:34" x14ac:dyDescent="0.2">
      <c r="A2920" s="7"/>
      <c r="F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H2920" s="6"/>
    </row>
    <row r="2921" spans="1:34" x14ac:dyDescent="0.2">
      <c r="A2921" s="7"/>
      <c r="F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H2921" s="6"/>
    </row>
    <row r="2922" spans="1:34" x14ac:dyDescent="0.2">
      <c r="A2922" s="7"/>
      <c r="F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H2922" s="6"/>
    </row>
    <row r="2923" spans="1:34" x14ac:dyDescent="0.2">
      <c r="A2923" s="7"/>
      <c r="F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H2923" s="6"/>
    </row>
    <row r="2924" spans="1:34" x14ac:dyDescent="0.2">
      <c r="A2924" s="7"/>
      <c r="F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H2924" s="6"/>
    </row>
    <row r="2925" spans="1:34" x14ac:dyDescent="0.2">
      <c r="A2925" s="7"/>
      <c r="F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H2925" s="6"/>
    </row>
    <row r="2926" spans="1:34" x14ac:dyDescent="0.2">
      <c r="A2926" s="7"/>
      <c r="F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H2926" s="6"/>
    </row>
    <row r="2927" spans="1:34" x14ac:dyDescent="0.2">
      <c r="A2927" s="7"/>
      <c r="F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H2927" s="6"/>
    </row>
    <row r="2928" spans="1:34" x14ac:dyDescent="0.2">
      <c r="A2928" s="7"/>
      <c r="F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H2928" s="6"/>
    </row>
    <row r="2929" spans="1:34" x14ac:dyDescent="0.2">
      <c r="A2929" s="7"/>
      <c r="F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H2929" s="6"/>
    </row>
    <row r="2930" spans="1:34" x14ac:dyDescent="0.2">
      <c r="A2930" s="7"/>
      <c r="F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H2930" s="6"/>
    </row>
    <row r="2931" spans="1:34" x14ac:dyDescent="0.2">
      <c r="A2931" s="7"/>
      <c r="F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H2931" s="6"/>
    </row>
    <row r="2932" spans="1:34" x14ac:dyDescent="0.2">
      <c r="A2932" s="7"/>
      <c r="F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H2932" s="6"/>
    </row>
    <row r="2933" spans="1:34" x14ac:dyDescent="0.2">
      <c r="A2933" s="7"/>
      <c r="F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H2933" s="6"/>
    </row>
    <row r="2934" spans="1:34" x14ac:dyDescent="0.2">
      <c r="A2934" s="7"/>
      <c r="F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H2934" s="6"/>
    </row>
    <row r="2935" spans="1:34" x14ac:dyDescent="0.2">
      <c r="A2935" s="7"/>
      <c r="F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H2935" s="6"/>
    </row>
    <row r="2936" spans="1:34" x14ac:dyDescent="0.2">
      <c r="A2936" s="7"/>
      <c r="F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H2936" s="6"/>
    </row>
    <row r="2937" spans="1:34" x14ac:dyDescent="0.2">
      <c r="A2937" s="7"/>
      <c r="F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H2937" s="6"/>
    </row>
    <row r="2938" spans="1:34" x14ac:dyDescent="0.2">
      <c r="A2938" s="7"/>
      <c r="F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H2938" s="6"/>
    </row>
    <row r="2939" spans="1:34" x14ac:dyDescent="0.2">
      <c r="A2939" s="7"/>
      <c r="F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H2939" s="6"/>
    </row>
    <row r="2940" spans="1:34" x14ac:dyDescent="0.2">
      <c r="A2940" s="7"/>
      <c r="F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H2940" s="6"/>
    </row>
    <row r="2941" spans="1:34" x14ac:dyDescent="0.2">
      <c r="A2941" s="7"/>
      <c r="F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H2941" s="6"/>
    </row>
    <row r="2942" spans="1:34" x14ac:dyDescent="0.2">
      <c r="A2942" s="7"/>
      <c r="F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H2942" s="6"/>
    </row>
    <row r="2943" spans="1:34" x14ac:dyDescent="0.2">
      <c r="A2943" s="7"/>
      <c r="F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H2943" s="6"/>
    </row>
    <row r="2944" spans="1:34" x14ac:dyDescent="0.2">
      <c r="A2944" s="7"/>
      <c r="F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H2944" s="6"/>
    </row>
    <row r="2945" spans="1:34" x14ac:dyDescent="0.2">
      <c r="A2945" s="7"/>
      <c r="F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H2945" s="6"/>
    </row>
    <row r="2946" spans="1:34" x14ac:dyDescent="0.2">
      <c r="A2946" s="7"/>
      <c r="F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H2946" s="6"/>
    </row>
    <row r="2947" spans="1:34" x14ac:dyDescent="0.2">
      <c r="A2947" s="7"/>
      <c r="F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H2947" s="6"/>
    </row>
    <row r="2948" spans="1:34" x14ac:dyDescent="0.2">
      <c r="A2948" s="7"/>
      <c r="F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H2948" s="6"/>
    </row>
    <row r="2949" spans="1:34" x14ac:dyDescent="0.2">
      <c r="A2949" s="7"/>
      <c r="F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H2949" s="6"/>
    </row>
    <row r="2950" spans="1:34" x14ac:dyDescent="0.2">
      <c r="A2950" s="7"/>
      <c r="F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H2950" s="6"/>
    </row>
    <row r="2951" spans="1:34" x14ac:dyDescent="0.2">
      <c r="A2951" s="7"/>
      <c r="F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H2951" s="6"/>
    </row>
    <row r="2952" spans="1:34" x14ac:dyDescent="0.2">
      <c r="A2952" s="7"/>
      <c r="F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H2952" s="6"/>
    </row>
    <row r="2953" spans="1:34" x14ac:dyDescent="0.2">
      <c r="A2953" s="7"/>
      <c r="F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H2953" s="6"/>
    </row>
    <row r="2954" spans="1:34" x14ac:dyDescent="0.2">
      <c r="A2954" s="7"/>
      <c r="F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H2954" s="6"/>
    </row>
    <row r="2955" spans="1:34" x14ac:dyDescent="0.2">
      <c r="A2955" s="7"/>
      <c r="F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H2955" s="6"/>
    </row>
    <row r="2956" spans="1:34" x14ac:dyDescent="0.2">
      <c r="A2956" s="7"/>
      <c r="F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H2956" s="6"/>
    </row>
    <row r="2957" spans="1:34" x14ac:dyDescent="0.2">
      <c r="A2957" s="7"/>
      <c r="F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H2957" s="6"/>
    </row>
    <row r="2958" spans="1:34" x14ac:dyDescent="0.2">
      <c r="A2958" s="7"/>
      <c r="F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H2958" s="6"/>
    </row>
    <row r="2959" spans="1:34" x14ac:dyDescent="0.2">
      <c r="A2959" s="7"/>
      <c r="F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H2959" s="6"/>
    </row>
    <row r="2960" spans="1:34" x14ac:dyDescent="0.2">
      <c r="A2960" s="7"/>
      <c r="F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H2960" s="6"/>
    </row>
    <row r="2961" spans="1:34" x14ac:dyDescent="0.2">
      <c r="A2961" s="7"/>
      <c r="F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H2961" s="6"/>
    </row>
    <row r="2962" spans="1:34" x14ac:dyDescent="0.2">
      <c r="A2962" s="7"/>
      <c r="F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H2962" s="6"/>
    </row>
    <row r="2963" spans="1:34" x14ac:dyDescent="0.2">
      <c r="A2963" s="7"/>
      <c r="F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H2963" s="6"/>
    </row>
    <row r="2964" spans="1:34" x14ac:dyDescent="0.2">
      <c r="A2964" s="7"/>
      <c r="F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H2964" s="6"/>
    </row>
    <row r="2965" spans="1:34" x14ac:dyDescent="0.2">
      <c r="A2965" s="7"/>
      <c r="F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H2965" s="6"/>
    </row>
    <row r="2966" spans="1:34" x14ac:dyDescent="0.2">
      <c r="A2966" s="7"/>
      <c r="F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H2966" s="6"/>
    </row>
    <row r="2967" spans="1:34" x14ac:dyDescent="0.2">
      <c r="A2967" s="7"/>
      <c r="F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H2967" s="6"/>
    </row>
    <row r="2968" spans="1:34" x14ac:dyDescent="0.2">
      <c r="A2968" s="7"/>
      <c r="F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H2968" s="6"/>
    </row>
    <row r="2969" spans="1:34" x14ac:dyDescent="0.2">
      <c r="A2969" s="7"/>
      <c r="F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H2969" s="6"/>
    </row>
    <row r="2970" spans="1:34" x14ac:dyDescent="0.2">
      <c r="A2970" s="7"/>
      <c r="F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H2970" s="6"/>
    </row>
    <row r="2971" spans="1:34" x14ac:dyDescent="0.2">
      <c r="A2971" s="7"/>
      <c r="F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H2971" s="6"/>
    </row>
    <row r="2972" spans="1:34" x14ac:dyDescent="0.2">
      <c r="A2972" s="7"/>
      <c r="F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H2972" s="6"/>
    </row>
    <row r="2973" spans="1:34" x14ac:dyDescent="0.2">
      <c r="A2973" s="7"/>
      <c r="F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H2973" s="6"/>
    </row>
    <row r="2974" spans="1:34" x14ac:dyDescent="0.2">
      <c r="A2974" s="7"/>
      <c r="F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H2974" s="6"/>
    </row>
    <row r="2975" spans="1:34" x14ac:dyDescent="0.2">
      <c r="A2975" s="7"/>
      <c r="F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H2975" s="6"/>
    </row>
    <row r="2976" spans="1:34" x14ac:dyDescent="0.2">
      <c r="A2976" s="7"/>
      <c r="F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H2976" s="6"/>
    </row>
    <row r="2977" spans="1:34" x14ac:dyDescent="0.2">
      <c r="A2977" s="7"/>
      <c r="F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H2977" s="6"/>
    </row>
    <row r="2978" spans="1:34" x14ac:dyDescent="0.2">
      <c r="A2978" s="7"/>
      <c r="F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H2978" s="6"/>
    </row>
    <row r="2979" spans="1:34" x14ac:dyDescent="0.2">
      <c r="A2979" s="7"/>
      <c r="F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H2979" s="6"/>
    </row>
    <row r="2980" spans="1:34" x14ac:dyDescent="0.2">
      <c r="A2980" s="7"/>
      <c r="F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H2980" s="6"/>
    </row>
    <row r="2981" spans="1:34" x14ac:dyDescent="0.2">
      <c r="A2981" s="7"/>
      <c r="F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H2981" s="6"/>
    </row>
    <row r="2982" spans="1:34" x14ac:dyDescent="0.2">
      <c r="A2982" s="7"/>
      <c r="F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H2982" s="6"/>
    </row>
    <row r="2983" spans="1:34" x14ac:dyDescent="0.2">
      <c r="A2983" s="7"/>
      <c r="F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H2983" s="6"/>
    </row>
    <row r="2984" spans="1:34" x14ac:dyDescent="0.2">
      <c r="A2984" s="7"/>
      <c r="F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H2984" s="6"/>
    </row>
    <row r="2985" spans="1:34" x14ac:dyDescent="0.2">
      <c r="A2985" s="7"/>
      <c r="F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H2985" s="6"/>
    </row>
    <row r="2986" spans="1:34" x14ac:dyDescent="0.2">
      <c r="A2986" s="7"/>
      <c r="F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H2986" s="6"/>
    </row>
    <row r="2987" spans="1:34" x14ac:dyDescent="0.2">
      <c r="A2987" s="7"/>
      <c r="F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H2987" s="6"/>
    </row>
    <row r="2988" spans="1:34" x14ac:dyDescent="0.2">
      <c r="A2988" s="7"/>
      <c r="F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H2988" s="6"/>
    </row>
    <row r="2989" spans="1:34" x14ac:dyDescent="0.2">
      <c r="A2989" s="7"/>
      <c r="F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H2989" s="6"/>
    </row>
    <row r="2990" spans="1:34" x14ac:dyDescent="0.2">
      <c r="A2990" s="7"/>
      <c r="F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H2990" s="6"/>
    </row>
    <row r="2991" spans="1:34" x14ac:dyDescent="0.2">
      <c r="A2991" s="7"/>
      <c r="F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H2991" s="6"/>
    </row>
    <row r="2992" spans="1:34" x14ac:dyDescent="0.2">
      <c r="A2992" s="7"/>
      <c r="F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H2992" s="6"/>
    </row>
    <row r="2993" spans="1:34" x14ac:dyDescent="0.2">
      <c r="A2993" s="7"/>
      <c r="F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H2993" s="6"/>
    </row>
    <row r="2994" spans="1:34" x14ac:dyDescent="0.2">
      <c r="A2994" s="7"/>
      <c r="F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H2994" s="6"/>
    </row>
    <row r="2995" spans="1:34" x14ac:dyDescent="0.2">
      <c r="A2995" s="7"/>
      <c r="F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H2995" s="6"/>
    </row>
    <row r="2996" spans="1:34" x14ac:dyDescent="0.2">
      <c r="A2996" s="7"/>
      <c r="F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H2996" s="6"/>
    </row>
    <row r="2997" spans="1:34" x14ac:dyDescent="0.2">
      <c r="A2997" s="7"/>
      <c r="F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H2997" s="6"/>
    </row>
    <row r="2998" spans="1:34" x14ac:dyDescent="0.2">
      <c r="A2998" s="7"/>
      <c r="F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H2998" s="6"/>
    </row>
    <row r="2999" spans="1:34" x14ac:dyDescent="0.2">
      <c r="A2999" s="7"/>
      <c r="F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H2999" s="6"/>
    </row>
    <row r="3000" spans="1:34" x14ac:dyDescent="0.2">
      <c r="A3000" s="7"/>
      <c r="F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H3000" s="6"/>
    </row>
    <row r="3001" spans="1:34" x14ac:dyDescent="0.2">
      <c r="A3001" s="7"/>
      <c r="F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H3001" s="6"/>
    </row>
    <row r="3002" spans="1:34" x14ac:dyDescent="0.2">
      <c r="A3002" s="7"/>
      <c r="F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H3002" s="6"/>
    </row>
    <row r="3003" spans="1:34" x14ac:dyDescent="0.2">
      <c r="A3003" s="7"/>
      <c r="F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H3003" s="6"/>
    </row>
    <row r="3004" spans="1:34" x14ac:dyDescent="0.2">
      <c r="A3004" s="7"/>
      <c r="F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H3004" s="6"/>
    </row>
    <row r="3005" spans="1:34" x14ac:dyDescent="0.2">
      <c r="A3005" s="7"/>
      <c r="F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H3005" s="6"/>
    </row>
    <row r="3006" spans="1:34" x14ac:dyDescent="0.2">
      <c r="A3006" s="7"/>
      <c r="F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H3006" s="6"/>
    </row>
    <row r="3007" spans="1:34" x14ac:dyDescent="0.2">
      <c r="A3007" s="7"/>
      <c r="F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H3007" s="6"/>
    </row>
    <row r="3008" spans="1:34" x14ac:dyDescent="0.2">
      <c r="A3008" s="7"/>
      <c r="F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H3008" s="6"/>
    </row>
    <row r="3009" spans="1:34" x14ac:dyDescent="0.2">
      <c r="A3009" s="7"/>
      <c r="F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H3009" s="6"/>
    </row>
    <row r="3010" spans="1:34" x14ac:dyDescent="0.2">
      <c r="A3010" s="7"/>
      <c r="F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H3010" s="6"/>
    </row>
    <row r="3011" spans="1:34" x14ac:dyDescent="0.2">
      <c r="A3011" s="7"/>
      <c r="F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H3011" s="6"/>
    </row>
    <row r="3012" spans="1:34" x14ac:dyDescent="0.2">
      <c r="A3012" s="7"/>
      <c r="F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H3012" s="6"/>
    </row>
    <row r="3013" spans="1:34" x14ac:dyDescent="0.2">
      <c r="A3013" s="7"/>
      <c r="F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H3013" s="6"/>
    </row>
    <row r="3014" spans="1:34" x14ac:dyDescent="0.2">
      <c r="A3014" s="7"/>
      <c r="F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H3014" s="6"/>
    </row>
    <row r="3015" spans="1:34" x14ac:dyDescent="0.2">
      <c r="A3015" s="7"/>
      <c r="F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H3015" s="6"/>
    </row>
    <row r="3016" spans="1:34" x14ac:dyDescent="0.2">
      <c r="A3016" s="7"/>
      <c r="F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  <c r="AD3016" s="5"/>
      <c r="AE3016" s="5"/>
      <c r="AH3016" s="6"/>
    </row>
    <row r="3017" spans="1:34" x14ac:dyDescent="0.2">
      <c r="A3017" s="7"/>
      <c r="F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  <c r="AD3017" s="5"/>
      <c r="AE3017" s="5"/>
      <c r="AH3017" s="6"/>
    </row>
    <row r="3018" spans="1:34" x14ac:dyDescent="0.2">
      <c r="A3018" s="7"/>
      <c r="F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  <c r="AE3018" s="5"/>
      <c r="AH3018" s="6"/>
    </row>
    <row r="3019" spans="1:34" x14ac:dyDescent="0.2">
      <c r="A3019" s="7"/>
      <c r="F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  <c r="AE3019" s="5"/>
      <c r="AH3019" s="6"/>
    </row>
    <row r="3020" spans="1:34" x14ac:dyDescent="0.2">
      <c r="A3020" s="7"/>
      <c r="F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  <c r="AD3020" s="5"/>
      <c r="AE3020" s="5"/>
      <c r="AH3020" s="6"/>
    </row>
    <row r="3021" spans="1:34" x14ac:dyDescent="0.2">
      <c r="A3021" s="7"/>
      <c r="F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  <c r="AD3021" s="5"/>
      <c r="AE3021" s="5"/>
      <c r="AH3021" s="6"/>
    </row>
    <row r="3022" spans="1:34" x14ac:dyDescent="0.2">
      <c r="A3022" s="7"/>
      <c r="F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  <c r="AD3022" s="5"/>
      <c r="AE3022" s="5"/>
      <c r="AH3022" s="6"/>
    </row>
    <row r="3023" spans="1:34" x14ac:dyDescent="0.2">
      <c r="A3023" s="7"/>
      <c r="F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  <c r="AD3023" s="5"/>
      <c r="AE3023" s="5"/>
      <c r="AH3023" s="6"/>
    </row>
    <row r="3024" spans="1:34" x14ac:dyDescent="0.2">
      <c r="A3024" s="7"/>
      <c r="F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  <c r="AD3024" s="5"/>
      <c r="AE3024" s="5"/>
      <c r="AH3024" s="6"/>
    </row>
    <row r="3025" spans="1:34" x14ac:dyDescent="0.2">
      <c r="A3025" s="7"/>
      <c r="F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5"/>
      <c r="AD3025" s="5"/>
      <c r="AE3025" s="5"/>
      <c r="AH3025" s="6"/>
    </row>
    <row r="3026" spans="1:34" x14ac:dyDescent="0.2">
      <c r="A3026" s="7"/>
      <c r="F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  <c r="AC3026" s="5"/>
      <c r="AD3026" s="5"/>
      <c r="AE3026" s="5"/>
      <c r="AH3026" s="6"/>
    </row>
    <row r="3027" spans="1:34" x14ac:dyDescent="0.2">
      <c r="A3027" s="7"/>
      <c r="F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  <c r="AD3027" s="5"/>
      <c r="AE3027" s="5"/>
      <c r="AH3027" s="6"/>
    </row>
    <row r="3028" spans="1:34" x14ac:dyDescent="0.2">
      <c r="A3028" s="7"/>
      <c r="F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  <c r="AD3028" s="5"/>
      <c r="AE3028" s="5"/>
      <c r="AH3028" s="6"/>
    </row>
    <row r="3029" spans="1:34" x14ac:dyDescent="0.2">
      <c r="A3029" s="7"/>
      <c r="F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5"/>
      <c r="AD3029" s="5"/>
      <c r="AE3029" s="5"/>
      <c r="AH3029" s="6"/>
    </row>
    <row r="3030" spans="1:34" x14ac:dyDescent="0.2">
      <c r="A3030" s="7"/>
      <c r="F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  <c r="AD3030" s="5"/>
      <c r="AE3030" s="5"/>
      <c r="AH3030" s="6"/>
    </row>
    <row r="3031" spans="1:34" x14ac:dyDescent="0.2">
      <c r="A3031" s="7"/>
      <c r="F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  <c r="AE3031" s="5"/>
      <c r="AH3031" s="6"/>
    </row>
    <row r="3032" spans="1:34" x14ac:dyDescent="0.2">
      <c r="A3032" s="7"/>
      <c r="F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  <c r="AE3032" s="5"/>
      <c r="AH3032" s="6"/>
    </row>
    <row r="3033" spans="1:34" x14ac:dyDescent="0.2">
      <c r="A3033" s="7"/>
      <c r="F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5"/>
      <c r="AD3033" s="5"/>
      <c r="AE3033" s="5"/>
      <c r="AH3033" s="6"/>
    </row>
    <row r="3034" spans="1:34" x14ac:dyDescent="0.2">
      <c r="A3034" s="7"/>
      <c r="F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  <c r="AE3034" s="5"/>
      <c r="AH3034" s="6"/>
    </row>
    <row r="3035" spans="1:34" x14ac:dyDescent="0.2">
      <c r="A3035" s="7"/>
      <c r="F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  <c r="AD3035" s="5"/>
      <c r="AE3035" s="5"/>
      <c r="AH3035" s="6"/>
    </row>
    <row r="3036" spans="1:34" x14ac:dyDescent="0.2">
      <c r="A3036" s="7"/>
      <c r="F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  <c r="AD3036" s="5"/>
      <c r="AE3036" s="5"/>
      <c r="AH3036" s="6"/>
    </row>
    <row r="3037" spans="1:34" x14ac:dyDescent="0.2">
      <c r="A3037" s="7"/>
      <c r="F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  <c r="AE3037" s="5"/>
      <c r="AH3037" s="6"/>
    </row>
    <row r="3038" spans="1:34" x14ac:dyDescent="0.2">
      <c r="A3038" s="7"/>
      <c r="F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  <c r="AE3038" s="5"/>
      <c r="AH3038" s="6"/>
    </row>
    <row r="3039" spans="1:34" x14ac:dyDescent="0.2">
      <c r="A3039" s="7"/>
      <c r="F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  <c r="AD3039" s="5"/>
      <c r="AE3039" s="5"/>
      <c r="AH3039" s="6"/>
    </row>
    <row r="3040" spans="1:34" x14ac:dyDescent="0.2">
      <c r="A3040" s="7"/>
      <c r="F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  <c r="AD3040" s="5"/>
      <c r="AE3040" s="5"/>
      <c r="AH3040" s="6"/>
    </row>
    <row r="3041" spans="1:34" x14ac:dyDescent="0.2">
      <c r="A3041" s="7"/>
      <c r="F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  <c r="AE3041" s="5"/>
      <c r="AH3041" s="6"/>
    </row>
    <row r="3042" spans="1:34" x14ac:dyDescent="0.2">
      <c r="A3042" s="7"/>
      <c r="F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H3042" s="6"/>
    </row>
    <row r="3043" spans="1:34" x14ac:dyDescent="0.2">
      <c r="A3043" s="7"/>
      <c r="F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H3043" s="6"/>
    </row>
    <row r="3044" spans="1:34" x14ac:dyDescent="0.2">
      <c r="A3044" s="7"/>
      <c r="F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  <c r="AE3044" s="5"/>
      <c r="AH3044" s="6"/>
    </row>
    <row r="3045" spans="1:34" x14ac:dyDescent="0.2">
      <c r="A3045" s="7"/>
      <c r="F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  <c r="AE3045" s="5"/>
      <c r="AH3045" s="6"/>
    </row>
    <row r="3046" spans="1:34" x14ac:dyDescent="0.2">
      <c r="A3046" s="7"/>
      <c r="F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H3046" s="6"/>
    </row>
    <row r="3047" spans="1:34" x14ac:dyDescent="0.2">
      <c r="A3047" s="7"/>
      <c r="F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H3047" s="6"/>
    </row>
    <row r="3048" spans="1:34" x14ac:dyDescent="0.2">
      <c r="A3048" s="7"/>
      <c r="F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H3048" s="6"/>
    </row>
    <row r="3049" spans="1:34" x14ac:dyDescent="0.2">
      <c r="A3049" s="7"/>
      <c r="F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  <c r="AE3049" s="5"/>
      <c r="AH3049" s="6"/>
    </row>
    <row r="3050" spans="1:34" x14ac:dyDescent="0.2">
      <c r="A3050" s="7"/>
      <c r="F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  <c r="AE3050" s="5"/>
      <c r="AH3050" s="6"/>
    </row>
    <row r="3051" spans="1:34" x14ac:dyDescent="0.2">
      <c r="A3051" s="7"/>
      <c r="F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  <c r="AE3051" s="5"/>
      <c r="AH3051" s="6"/>
    </row>
    <row r="3052" spans="1:34" x14ac:dyDescent="0.2">
      <c r="A3052" s="7"/>
      <c r="F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  <c r="AE3052" s="5"/>
      <c r="AH3052" s="6"/>
    </row>
    <row r="3053" spans="1:34" x14ac:dyDescent="0.2">
      <c r="A3053" s="7"/>
      <c r="F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  <c r="AE3053" s="5"/>
      <c r="AH3053" s="6"/>
    </row>
    <row r="3054" spans="1:34" x14ac:dyDescent="0.2">
      <c r="A3054" s="7"/>
      <c r="F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  <c r="AE3054" s="5"/>
      <c r="AH3054" s="6"/>
    </row>
    <row r="3055" spans="1:34" x14ac:dyDescent="0.2">
      <c r="A3055" s="7"/>
      <c r="F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  <c r="AE3055" s="5"/>
      <c r="AH3055" s="6"/>
    </row>
    <row r="3056" spans="1:34" x14ac:dyDescent="0.2">
      <c r="A3056" s="7"/>
      <c r="F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  <c r="AD3056" s="5"/>
      <c r="AE3056" s="5"/>
      <c r="AH3056" s="6"/>
    </row>
    <row r="3057" spans="1:34" x14ac:dyDescent="0.2">
      <c r="A3057" s="7"/>
      <c r="F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  <c r="AE3057" s="5"/>
      <c r="AH3057" s="6"/>
    </row>
    <row r="3058" spans="1:34" x14ac:dyDescent="0.2">
      <c r="A3058" s="7"/>
      <c r="F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  <c r="AD3058" s="5"/>
      <c r="AE3058" s="5"/>
      <c r="AH3058" s="6"/>
    </row>
    <row r="3059" spans="1:34" x14ac:dyDescent="0.2">
      <c r="A3059" s="7"/>
      <c r="F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  <c r="AD3059" s="5"/>
      <c r="AE3059" s="5"/>
      <c r="AH3059" s="6"/>
    </row>
    <row r="3060" spans="1:34" x14ac:dyDescent="0.2">
      <c r="A3060" s="7"/>
      <c r="F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  <c r="AE3060" s="5"/>
      <c r="AH3060" s="6"/>
    </row>
    <row r="3061" spans="1:34" x14ac:dyDescent="0.2">
      <c r="A3061" s="7"/>
      <c r="F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  <c r="AD3061" s="5"/>
      <c r="AE3061" s="5"/>
      <c r="AH3061" s="6"/>
    </row>
    <row r="3062" spans="1:34" x14ac:dyDescent="0.2">
      <c r="A3062" s="7"/>
      <c r="F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H3062" s="6"/>
    </row>
    <row r="3063" spans="1:34" x14ac:dyDescent="0.2">
      <c r="A3063" s="7"/>
      <c r="F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H3063" s="6"/>
    </row>
    <row r="3064" spans="1:34" x14ac:dyDescent="0.2">
      <c r="A3064" s="7"/>
      <c r="F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H3064" s="6"/>
    </row>
    <row r="3065" spans="1:34" x14ac:dyDescent="0.2">
      <c r="A3065" s="7"/>
      <c r="F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H3065" s="6"/>
    </row>
    <row r="3066" spans="1:34" x14ac:dyDescent="0.2">
      <c r="A3066" s="7"/>
      <c r="F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  <c r="AE3066" s="5"/>
      <c r="AH3066" s="6"/>
    </row>
    <row r="3067" spans="1:34" x14ac:dyDescent="0.2">
      <c r="A3067" s="7"/>
      <c r="F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  <c r="AD3067" s="5"/>
      <c r="AE3067" s="5"/>
      <c r="AH3067" s="6"/>
    </row>
    <row r="3068" spans="1:34" x14ac:dyDescent="0.2">
      <c r="A3068" s="7"/>
      <c r="F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  <c r="AD3068" s="5"/>
      <c r="AE3068" s="5"/>
      <c r="AH3068" s="6"/>
    </row>
    <row r="3069" spans="1:34" x14ac:dyDescent="0.2">
      <c r="A3069" s="7"/>
      <c r="F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  <c r="AD3069" s="5"/>
      <c r="AE3069" s="5"/>
      <c r="AH3069" s="6"/>
    </row>
    <row r="3070" spans="1:34" x14ac:dyDescent="0.2">
      <c r="A3070" s="7"/>
      <c r="F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  <c r="AE3070" s="5"/>
      <c r="AH3070" s="6"/>
    </row>
    <row r="3071" spans="1:34" x14ac:dyDescent="0.2">
      <c r="A3071" s="7"/>
      <c r="F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  <c r="AD3071" s="5"/>
      <c r="AE3071" s="5"/>
      <c r="AH3071" s="6"/>
    </row>
    <row r="3072" spans="1:34" x14ac:dyDescent="0.2">
      <c r="A3072" s="7"/>
      <c r="F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H3072" s="6"/>
    </row>
    <row r="3073" spans="1:34" x14ac:dyDescent="0.2">
      <c r="A3073" s="7"/>
      <c r="F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  <c r="AD3073" s="5"/>
      <c r="AE3073" s="5"/>
      <c r="AH3073" s="6"/>
    </row>
    <row r="3074" spans="1:34" x14ac:dyDescent="0.2">
      <c r="A3074" s="7"/>
      <c r="F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  <c r="AE3074" s="5"/>
      <c r="AH3074" s="6"/>
    </row>
    <row r="3075" spans="1:34" x14ac:dyDescent="0.2">
      <c r="A3075" s="7"/>
      <c r="F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  <c r="AE3075" s="5"/>
      <c r="AH3075" s="6"/>
    </row>
    <row r="3076" spans="1:34" x14ac:dyDescent="0.2">
      <c r="A3076" s="7"/>
      <c r="F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  <c r="AE3076" s="5"/>
      <c r="AH3076" s="6"/>
    </row>
    <row r="3077" spans="1:34" x14ac:dyDescent="0.2">
      <c r="A3077" s="7"/>
      <c r="F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  <c r="AD3077" s="5"/>
      <c r="AE3077" s="5"/>
      <c r="AH3077" s="6"/>
    </row>
    <row r="3078" spans="1:34" x14ac:dyDescent="0.2">
      <c r="A3078" s="7"/>
      <c r="F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  <c r="AD3078" s="5"/>
      <c r="AE3078" s="5"/>
      <c r="AH3078" s="6"/>
    </row>
    <row r="3079" spans="1:34" x14ac:dyDescent="0.2">
      <c r="A3079" s="7"/>
      <c r="F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  <c r="AD3079" s="5"/>
      <c r="AE3079" s="5"/>
      <c r="AH3079" s="6"/>
    </row>
    <row r="3080" spans="1:34" x14ac:dyDescent="0.2">
      <c r="A3080" s="7"/>
      <c r="F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  <c r="AE3080" s="5"/>
      <c r="AH3080" s="6"/>
    </row>
    <row r="3081" spans="1:34" x14ac:dyDescent="0.2">
      <c r="A3081" s="7"/>
      <c r="F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  <c r="AD3081" s="5"/>
      <c r="AE3081" s="5"/>
      <c r="AH3081" s="6"/>
    </row>
    <row r="3082" spans="1:34" x14ac:dyDescent="0.2">
      <c r="A3082" s="7"/>
      <c r="F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  <c r="AD3082" s="5"/>
      <c r="AE3082" s="5"/>
      <c r="AH3082" s="6"/>
    </row>
    <row r="3083" spans="1:34" x14ac:dyDescent="0.2">
      <c r="A3083" s="7"/>
      <c r="F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  <c r="AD3083" s="5"/>
      <c r="AE3083" s="5"/>
      <c r="AH3083" s="6"/>
    </row>
    <row r="3084" spans="1:34" x14ac:dyDescent="0.2">
      <c r="A3084" s="7"/>
      <c r="F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  <c r="AD3084" s="5"/>
      <c r="AE3084" s="5"/>
      <c r="AH3084" s="6"/>
    </row>
    <row r="3085" spans="1:34" x14ac:dyDescent="0.2">
      <c r="A3085" s="7"/>
      <c r="F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  <c r="AD3085" s="5"/>
      <c r="AE3085" s="5"/>
      <c r="AH3085" s="6"/>
    </row>
    <row r="3086" spans="1:34" x14ac:dyDescent="0.2">
      <c r="A3086" s="7"/>
      <c r="F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  <c r="AE3086" s="5"/>
      <c r="AH3086" s="6"/>
    </row>
    <row r="3087" spans="1:34" x14ac:dyDescent="0.2">
      <c r="A3087" s="7"/>
      <c r="F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  <c r="AD3087" s="5"/>
      <c r="AE3087" s="5"/>
      <c r="AH3087" s="6"/>
    </row>
    <row r="3088" spans="1:34" x14ac:dyDescent="0.2">
      <c r="A3088" s="7"/>
      <c r="F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  <c r="AE3088" s="5"/>
      <c r="AH3088" s="6"/>
    </row>
    <row r="3089" spans="1:34" x14ac:dyDescent="0.2">
      <c r="A3089" s="7"/>
      <c r="F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5"/>
      <c r="AD3089" s="5"/>
      <c r="AE3089" s="5"/>
      <c r="AH3089" s="6"/>
    </row>
    <row r="3090" spans="1:34" x14ac:dyDescent="0.2">
      <c r="A3090" s="7"/>
      <c r="F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  <c r="AD3090" s="5"/>
      <c r="AE3090" s="5"/>
      <c r="AH3090" s="6"/>
    </row>
    <row r="3091" spans="1:34" x14ac:dyDescent="0.2">
      <c r="A3091" s="7"/>
      <c r="F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  <c r="AE3091" s="5"/>
      <c r="AH3091" s="6"/>
    </row>
    <row r="3092" spans="1:34" x14ac:dyDescent="0.2">
      <c r="A3092" s="7"/>
      <c r="F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  <c r="AD3092" s="5"/>
      <c r="AE3092" s="5"/>
      <c r="AH3092" s="6"/>
    </row>
    <row r="3093" spans="1:34" x14ac:dyDescent="0.2">
      <c r="A3093" s="7"/>
      <c r="F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  <c r="AE3093" s="5"/>
      <c r="AH3093" s="6"/>
    </row>
    <row r="3094" spans="1:34" x14ac:dyDescent="0.2">
      <c r="A3094" s="7"/>
      <c r="F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  <c r="AD3094" s="5"/>
      <c r="AE3094" s="5"/>
      <c r="AH3094" s="6"/>
    </row>
    <row r="3095" spans="1:34" x14ac:dyDescent="0.2">
      <c r="A3095" s="7"/>
      <c r="F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  <c r="AD3095" s="5"/>
      <c r="AE3095" s="5"/>
      <c r="AH3095" s="6"/>
    </row>
    <row r="3096" spans="1:34" x14ac:dyDescent="0.2">
      <c r="A3096" s="7"/>
      <c r="F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  <c r="AE3096" s="5"/>
      <c r="AH3096" s="6"/>
    </row>
    <row r="3097" spans="1:34" x14ac:dyDescent="0.2">
      <c r="A3097" s="7"/>
      <c r="F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  <c r="AD3097" s="5"/>
      <c r="AE3097" s="5"/>
      <c r="AH3097" s="6"/>
    </row>
    <row r="3098" spans="1:34" x14ac:dyDescent="0.2">
      <c r="A3098" s="7"/>
      <c r="F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  <c r="AD3098" s="5"/>
      <c r="AE3098" s="5"/>
      <c r="AH3098" s="6"/>
    </row>
    <row r="3099" spans="1:34" x14ac:dyDescent="0.2">
      <c r="A3099" s="7"/>
      <c r="F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  <c r="AD3099" s="5"/>
      <c r="AE3099" s="5"/>
      <c r="AH3099" s="6"/>
    </row>
    <row r="3100" spans="1:34" x14ac:dyDescent="0.2">
      <c r="A3100" s="7"/>
      <c r="F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  <c r="AD3100" s="5"/>
      <c r="AE3100" s="5"/>
      <c r="AH3100" s="6"/>
    </row>
    <row r="3101" spans="1:34" x14ac:dyDescent="0.2">
      <c r="A3101" s="7"/>
      <c r="F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  <c r="AD3101" s="5"/>
      <c r="AE3101" s="5"/>
      <c r="AH3101" s="6"/>
    </row>
    <row r="3102" spans="1:34" x14ac:dyDescent="0.2">
      <c r="A3102" s="7"/>
      <c r="F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  <c r="AD3102" s="5"/>
      <c r="AE3102" s="5"/>
      <c r="AH3102" s="6"/>
    </row>
    <row r="3103" spans="1:34" x14ac:dyDescent="0.2">
      <c r="A3103" s="7"/>
      <c r="F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  <c r="AD3103" s="5"/>
      <c r="AE3103" s="5"/>
      <c r="AH3103" s="6"/>
    </row>
    <row r="3104" spans="1:34" x14ac:dyDescent="0.2">
      <c r="A3104" s="7"/>
      <c r="F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  <c r="AD3104" s="5"/>
      <c r="AE3104" s="5"/>
      <c r="AH3104" s="6"/>
    </row>
    <row r="3105" spans="1:34" x14ac:dyDescent="0.2">
      <c r="A3105" s="7"/>
      <c r="F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H3105" s="6"/>
    </row>
    <row r="3106" spans="1:34" x14ac:dyDescent="0.2">
      <c r="A3106" s="7"/>
      <c r="F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H3106" s="6"/>
    </row>
    <row r="3107" spans="1:34" x14ac:dyDescent="0.2">
      <c r="A3107" s="7"/>
      <c r="F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H3107" s="6"/>
    </row>
    <row r="3108" spans="1:34" x14ac:dyDescent="0.2">
      <c r="A3108" s="7"/>
      <c r="F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H3108" s="6"/>
    </row>
    <row r="3109" spans="1:34" x14ac:dyDescent="0.2">
      <c r="A3109" s="7"/>
      <c r="F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  <c r="AE3109" s="5"/>
      <c r="AH3109" s="6"/>
    </row>
    <row r="3110" spans="1:34" x14ac:dyDescent="0.2">
      <c r="A3110" s="7"/>
      <c r="F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H3110" s="6"/>
    </row>
    <row r="3111" spans="1:34" x14ac:dyDescent="0.2">
      <c r="A3111" s="7"/>
      <c r="F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H3111" s="6"/>
    </row>
    <row r="3112" spans="1:34" x14ac:dyDescent="0.2">
      <c r="A3112" s="7"/>
      <c r="F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  <c r="AE3112" s="5"/>
      <c r="AH3112" s="6"/>
    </row>
    <row r="3113" spans="1:34" x14ac:dyDescent="0.2">
      <c r="A3113" s="7"/>
      <c r="F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H3113" s="6"/>
    </row>
    <row r="3114" spans="1:34" x14ac:dyDescent="0.2">
      <c r="A3114" s="7"/>
      <c r="F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H3114" s="6"/>
    </row>
    <row r="3115" spans="1:34" x14ac:dyDescent="0.2">
      <c r="A3115" s="7"/>
      <c r="F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H3115" s="6"/>
    </row>
    <row r="3116" spans="1:34" x14ac:dyDescent="0.2">
      <c r="A3116" s="7"/>
      <c r="F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H3116" s="6"/>
    </row>
    <row r="3117" spans="1:34" x14ac:dyDescent="0.2">
      <c r="A3117" s="7"/>
      <c r="F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  <c r="AD3117" s="5"/>
      <c r="AE3117" s="5"/>
      <c r="AH3117" s="6"/>
    </row>
    <row r="3118" spans="1:34" x14ac:dyDescent="0.2">
      <c r="A3118" s="7"/>
      <c r="F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  <c r="AD3118" s="5"/>
      <c r="AE3118" s="5"/>
      <c r="AH3118" s="6"/>
    </row>
    <row r="3119" spans="1:34" x14ac:dyDescent="0.2">
      <c r="A3119" s="7"/>
      <c r="F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  <c r="AE3119" s="5"/>
      <c r="AH3119" s="6"/>
    </row>
    <row r="3120" spans="1:34" x14ac:dyDescent="0.2">
      <c r="A3120" s="7"/>
      <c r="F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  <c r="AE3120" s="5"/>
      <c r="AH3120" s="6"/>
    </row>
    <row r="3121" spans="1:34" x14ac:dyDescent="0.2">
      <c r="A3121" s="7"/>
      <c r="F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  <c r="AE3121" s="5"/>
      <c r="AH3121" s="6"/>
    </row>
    <row r="3122" spans="1:34" x14ac:dyDescent="0.2">
      <c r="A3122" s="7"/>
      <c r="F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  <c r="AE3122" s="5"/>
      <c r="AH3122" s="6"/>
    </row>
    <row r="3123" spans="1:34" x14ac:dyDescent="0.2">
      <c r="A3123" s="7"/>
      <c r="F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  <c r="AE3123" s="5"/>
      <c r="AH3123" s="6"/>
    </row>
    <row r="3124" spans="1:34" x14ac:dyDescent="0.2">
      <c r="A3124" s="7"/>
      <c r="F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  <c r="AE3124" s="5"/>
      <c r="AH3124" s="6"/>
    </row>
    <row r="3125" spans="1:34" x14ac:dyDescent="0.2">
      <c r="A3125" s="7"/>
      <c r="F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  <c r="AD3125" s="5"/>
      <c r="AE3125" s="5"/>
      <c r="AH3125" s="6"/>
    </row>
    <row r="3126" spans="1:34" x14ac:dyDescent="0.2">
      <c r="A3126" s="7"/>
      <c r="F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  <c r="AE3126" s="5"/>
      <c r="AH3126" s="6"/>
    </row>
    <row r="3127" spans="1:34" x14ac:dyDescent="0.2">
      <c r="A3127" s="7"/>
      <c r="F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  <c r="AE3127" s="5"/>
      <c r="AH3127" s="6"/>
    </row>
    <row r="3128" spans="1:34" x14ac:dyDescent="0.2">
      <c r="A3128" s="7"/>
      <c r="F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/>
      <c r="AH3128" s="6"/>
    </row>
    <row r="3129" spans="1:34" x14ac:dyDescent="0.2">
      <c r="A3129" s="7"/>
      <c r="F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  <c r="AE3129" s="5"/>
      <c r="AH3129" s="6"/>
    </row>
    <row r="3130" spans="1:34" x14ac:dyDescent="0.2">
      <c r="A3130" s="7"/>
      <c r="F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H3130" s="6"/>
    </row>
    <row r="3131" spans="1:34" x14ac:dyDescent="0.2">
      <c r="A3131" s="7"/>
      <c r="F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  <c r="AE3131" s="5"/>
      <c r="AH3131" s="6"/>
    </row>
    <row r="3132" spans="1:34" x14ac:dyDescent="0.2">
      <c r="A3132" s="7"/>
      <c r="F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  <c r="AE3132" s="5"/>
      <c r="AH3132" s="6"/>
    </row>
    <row r="3133" spans="1:34" x14ac:dyDescent="0.2">
      <c r="A3133" s="7"/>
      <c r="F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  <c r="AE3133" s="5"/>
      <c r="AH3133" s="6"/>
    </row>
    <row r="3134" spans="1:34" x14ac:dyDescent="0.2">
      <c r="A3134" s="7"/>
      <c r="F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H3134" s="6"/>
    </row>
    <row r="3135" spans="1:34" x14ac:dyDescent="0.2">
      <c r="A3135" s="7"/>
      <c r="F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  <c r="AD3135" s="5"/>
      <c r="AE3135" s="5"/>
      <c r="AH3135" s="6"/>
    </row>
    <row r="3136" spans="1:34" x14ac:dyDescent="0.2">
      <c r="A3136" s="7"/>
      <c r="F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/>
      <c r="AE3136" s="5"/>
      <c r="AH3136" s="6"/>
    </row>
    <row r="3137" spans="1:34" x14ac:dyDescent="0.2">
      <c r="A3137" s="7"/>
      <c r="F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  <c r="AD3137" s="5"/>
      <c r="AE3137" s="5"/>
      <c r="AH3137" s="6"/>
    </row>
    <row r="3138" spans="1:34" x14ac:dyDescent="0.2">
      <c r="A3138" s="7"/>
      <c r="F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  <c r="AD3138" s="5"/>
      <c r="AE3138" s="5"/>
      <c r="AH3138" s="6"/>
    </row>
    <row r="3139" spans="1:34" x14ac:dyDescent="0.2">
      <c r="A3139" s="7"/>
      <c r="F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  <c r="AD3139" s="5"/>
      <c r="AE3139" s="5"/>
      <c r="AH3139" s="6"/>
    </row>
    <row r="3140" spans="1:34" x14ac:dyDescent="0.2">
      <c r="A3140" s="7"/>
      <c r="F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  <c r="AD3140" s="5"/>
      <c r="AE3140" s="5"/>
      <c r="AH3140" s="6"/>
    </row>
    <row r="3141" spans="1:34" x14ac:dyDescent="0.2">
      <c r="A3141" s="7"/>
      <c r="F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  <c r="AC3141" s="5"/>
      <c r="AD3141" s="5"/>
      <c r="AE3141" s="5"/>
      <c r="AH3141" s="6"/>
    </row>
    <row r="3142" spans="1:34" x14ac:dyDescent="0.2">
      <c r="A3142" s="7"/>
      <c r="F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  <c r="AD3142" s="5"/>
      <c r="AE3142" s="5"/>
      <c r="AH3142" s="6"/>
    </row>
    <row r="3143" spans="1:34" x14ac:dyDescent="0.2">
      <c r="A3143" s="7"/>
      <c r="F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C3143" s="5"/>
      <c r="AD3143" s="5"/>
      <c r="AE3143" s="5"/>
      <c r="AH3143" s="6"/>
    </row>
    <row r="3144" spans="1:34" x14ac:dyDescent="0.2">
      <c r="A3144" s="7"/>
      <c r="F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  <c r="AD3144" s="5"/>
      <c r="AE3144" s="5"/>
      <c r="AH3144" s="6"/>
    </row>
    <row r="3145" spans="1:34" x14ac:dyDescent="0.2">
      <c r="A3145" s="7"/>
      <c r="F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  <c r="AD3145" s="5"/>
      <c r="AE3145" s="5"/>
      <c r="AH3145" s="6"/>
    </row>
    <row r="3146" spans="1:34" x14ac:dyDescent="0.2">
      <c r="A3146" s="7"/>
      <c r="F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  <c r="AD3146" s="5"/>
      <c r="AE3146" s="5"/>
      <c r="AH3146" s="6"/>
    </row>
    <row r="3147" spans="1:34" x14ac:dyDescent="0.2">
      <c r="A3147" s="7"/>
      <c r="F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  <c r="AD3147" s="5"/>
      <c r="AE3147" s="5"/>
      <c r="AH3147" s="6"/>
    </row>
    <row r="3148" spans="1:34" x14ac:dyDescent="0.2">
      <c r="A3148" s="7"/>
      <c r="F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  <c r="AD3148" s="5"/>
      <c r="AE3148" s="5"/>
      <c r="AH3148" s="6"/>
    </row>
    <row r="3149" spans="1:34" x14ac:dyDescent="0.2">
      <c r="A3149" s="7"/>
      <c r="F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  <c r="AD3149" s="5"/>
      <c r="AE3149" s="5"/>
      <c r="AH3149" s="6"/>
    </row>
    <row r="3150" spans="1:34" x14ac:dyDescent="0.2">
      <c r="A3150" s="7"/>
      <c r="F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  <c r="AD3150" s="5"/>
      <c r="AE3150" s="5"/>
      <c r="AH3150" s="6"/>
    </row>
    <row r="3151" spans="1:34" x14ac:dyDescent="0.2">
      <c r="A3151" s="7"/>
      <c r="F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  <c r="AD3151" s="5"/>
      <c r="AE3151" s="5"/>
      <c r="AH3151" s="6"/>
    </row>
    <row r="3152" spans="1:34" x14ac:dyDescent="0.2">
      <c r="A3152" s="7"/>
      <c r="F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  <c r="AD3152" s="5"/>
      <c r="AE3152" s="5"/>
      <c r="AH3152" s="6"/>
    </row>
    <row r="3153" spans="1:31" x14ac:dyDescent="0.2">
      <c r="A3153" s="7"/>
      <c r="F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  <c r="AD3153" s="5"/>
      <c r="AE3153" s="5"/>
    </row>
    <row r="3154" spans="1:31" x14ac:dyDescent="0.2">
      <c r="A3154" s="7"/>
      <c r="F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  <c r="AD3154" s="5"/>
      <c r="AE3154" s="5"/>
    </row>
    <row r="3155" spans="1:31" x14ac:dyDescent="0.2">
      <c r="A3155" s="7"/>
      <c r="F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  <c r="AC3155" s="5"/>
      <c r="AD3155" s="5"/>
      <c r="AE3155" s="5"/>
    </row>
    <row r="3156" spans="1:31" x14ac:dyDescent="0.2">
      <c r="A3156" s="7"/>
      <c r="F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  <c r="AD3156" s="5"/>
      <c r="AE3156" s="5"/>
    </row>
    <row r="3157" spans="1:31" x14ac:dyDescent="0.2">
      <c r="A3157" s="7"/>
      <c r="F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  <c r="AD3157" s="5"/>
      <c r="AE3157" s="5"/>
    </row>
    <row r="3158" spans="1:31" x14ac:dyDescent="0.2">
      <c r="A3158" s="7"/>
      <c r="F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  <c r="AD3158" s="5"/>
      <c r="AE3158" s="5"/>
    </row>
    <row r="3159" spans="1:31" x14ac:dyDescent="0.2">
      <c r="A3159" s="7"/>
      <c r="F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5"/>
      <c r="AD3159" s="5"/>
      <c r="AE3159" s="5"/>
    </row>
    <row r="3160" spans="1:31" x14ac:dyDescent="0.2">
      <c r="A3160" s="7"/>
      <c r="F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  <c r="AD3160" s="5"/>
      <c r="AE3160" s="5"/>
    </row>
    <row r="3161" spans="1:31" x14ac:dyDescent="0.2">
      <c r="A3161" s="7"/>
      <c r="F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  <c r="AD3161" s="5"/>
      <c r="AE3161" s="5"/>
    </row>
    <row r="3162" spans="1:31" x14ac:dyDescent="0.2">
      <c r="A3162" s="7"/>
      <c r="F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  <c r="AD3162" s="5"/>
      <c r="AE3162" s="5"/>
    </row>
    <row r="3163" spans="1:31" x14ac:dyDescent="0.2">
      <c r="A3163" s="7"/>
      <c r="F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  <c r="AD3163" s="5"/>
      <c r="AE3163" s="5"/>
    </row>
    <row r="3164" spans="1:31" x14ac:dyDescent="0.2">
      <c r="A3164" s="7"/>
      <c r="F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  <c r="AE3164" s="5"/>
    </row>
    <row r="3165" spans="1:31" x14ac:dyDescent="0.2">
      <c r="A3165" s="7"/>
      <c r="F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  <c r="AC3165" s="5"/>
      <c r="AD3165" s="5"/>
      <c r="AE3165" s="5"/>
    </row>
    <row r="3166" spans="1:31" x14ac:dyDescent="0.2">
      <c r="A3166" s="7"/>
      <c r="F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  <c r="AD3166" s="5"/>
      <c r="AE3166" s="5"/>
    </row>
    <row r="3167" spans="1:31" x14ac:dyDescent="0.2">
      <c r="A3167" s="7"/>
      <c r="F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  <c r="AD3167" s="5"/>
      <c r="AE3167" s="5"/>
    </row>
    <row r="3168" spans="1:31" x14ac:dyDescent="0.2">
      <c r="A3168" s="7"/>
      <c r="F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  <c r="AD3168" s="5"/>
      <c r="AE3168" s="5"/>
    </row>
    <row r="3169" spans="1:31" x14ac:dyDescent="0.2">
      <c r="A3169" s="7"/>
      <c r="F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  <c r="AD3169" s="5"/>
      <c r="AE3169" s="5"/>
    </row>
    <row r="3170" spans="1:31" x14ac:dyDescent="0.2">
      <c r="A3170" s="7"/>
      <c r="F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  <c r="AD3170" s="5"/>
      <c r="AE3170" s="5"/>
    </row>
    <row r="3171" spans="1:31" x14ac:dyDescent="0.2">
      <c r="A3171" s="7"/>
      <c r="F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  <c r="AD3171" s="5"/>
      <c r="AE3171" s="5"/>
    </row>
    <row r="3172" spans="1:31" x14ac:dyDescent="0.2">
      <c r="A3172" s="7"/>
      <c r="F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  <c r="AD3172" s="5"/>
      <c r="AE3172" s="5"/>
    </row>
    <row r="3173" spans="1:31" x14ac:dyDescent="0.2">
      <c r="A3173" s="7"/>
      <c r="F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  <c r="AD3173" s="5"/>
      <c r="AE3173" s="5"/>
    </row>
    <row r="3174" spans="1:31" x14ac:dyDescent="0.2">
      <c r="A3174" s="7"/>
      <c r="F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  <c r="AC3174" s="5"/>
      <c r="AD3174" s="5"/>
      <c r="AE3174" s="5"/>
    </row>
    <row r="3175" spans="1:31" x14ac:dyDescent="0.2">
      <c r="A3175" s="7"/>
      <c r="F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  <c r="AD3175" s="5"/>
      <c r="AE3175" s="5"/>
    </row>
    <row r="3176" spans="1:31" x14ac:dyDescent="0.2">
      <c r="A3176" s="7"/>
      <c r="F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  <c r="AD3176" s="5"/>
      <c r="AE3176" s="5"/>
    </row>
    <row r="3177" spans="1:31" x14ac:dyDescent="0.2">
      <c r="A3177" s="7"/>
      <c r="F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  <c r="AC3177" s="5"/>
      <c r="AD3177" s="5"/>
      <c r="AE3177" s="5"/>
    </row>
    <row r="3178" spans="1:31" x14ac:dyDescent="0.2">
      <c r="A3178" s="7"/>
      <c r="F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  <c r="AD3178" s="5"/>
      <c r="AE3178" s="5"/>
    </row>
    <row r="3179" spans="1:31" x14ac:dyDescent="0.2">
      <c r="A3179" s="7"/>
      <c r="F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5"/>
      <c r="AD3179" s="5"/>
      <c r="AE3179" s="5"/>
    </row>
    <row r="3180" spans="1:31" x14ac:dyDescent="0.2">
      <c r="A3180" s="7"/>
      <c r="F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C3180" s="5"/>
      <c r="AD3180" s="5"/>
      <c r="AE3180" s="5"/>
    </row>
    <row r="3181" spans="1:31" x14ac:dyDescent="0.2">
      <c r="A3181" s="7"/>
      <c r="F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  <c r="AD3181" s="5"/>
      <c r="AE3181" s="5"/>
    </row>
    <row r="3182" spans="1:31" x14ac:dyDescent="0.2">
      <c r="A3182" s="7"/>
      <c r="F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  <c r="AD3182" s="5"/>
      <c r="AE3182" s="5"/>
    </row>
    <row r="3183" spans="1:31" x14ac:dyDescent="0.2">
      <c r="A3183" s="7"/>
      <c r="F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  <c r="AD3183" s="5"/>
      <c r="AE3183" s="5"/>
    </row>
    <row r="3184" spans="1:31" x14ac:dyDescent="0.2">
      <c r="A3184" s="7"/>
      <c r="F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  <c r="AD3184" s="5"/>
      <c r="AE3184" s="5"/>
    </row>
    <row r="3185" spans="1:31" x14ac:dyDescent="0.2">
      <c r="A3185" s="7"/>
      <c r="F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  <c r="AD3185" s="5"/>
      <c r="AE3185" s="5"/>
    </row>
    <row r="3186" spans="1:31" x14ac:dyDescent="0.2">
      <c r="A3186" s="7"/>
      <c r="F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  <c r="AD3186" s="5"/>
      <c r="AE3186" s="5"/>
    </row>
    <row r="3187" spans="1:31" x14ac:dyDescent="0.2">
      <c r="A3187" s="7"/>
      <c r="F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  <c r="AD3187" s="5"/>
      <c r="AE3187" s="5"/>
    </row>
    <row r="3188" spans="1:31" x14ac:dyDescent="0.2">
      <c r="A3188" s="7"/>
      <c r="F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  <c r="AD3188" s="5"/>
      <c r="AE3188" s="5"/>
    </row>
    <row r="3189" spans="1:31" x14ac:dyDescent="0.2">
      <c r="A3189" s="7"/>
      <c r="F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  <c r="AD3189" s="5"/>
      <c r="AE3189" s="5"/>
    </row>
    <row r="3190" spans="1:31" x14ac:dyDescent="0.2">
      <c r="A3190" s="7"/>
      <c r="F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  <c r="AD3190" s="5"/>
      <c r="AE3190" s="5"/>
    </row>
    <row r="3191" spans="1:31" x14ac:dyDescent="0.2">
      <c r="A3191" s="7"/>
      <c r="F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  <c r="AD3191" s="5"/>
      <c r="AE3191" s="5"/>
    </row>
    <row r="3192" spans="1:31" x14ac:dyDescent="0.2">
      <c r="A3192" s="7"/>
      <c r="F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  <c r="AE3192" s="5"/>
    </row>
    <row r="3193" spans="1:31" x14ac:dyDescent="0.2">
      <c r="A3193" s="7"/>
      <c r="F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  <c r="AD3193" s="5"/>
      <c r="AE3193" s="5"/>
    </row>
    <row r="3194" spans="1:31" x14ac:dyDescent="0.2">
      <c r="A3194" s="7"/>
      <c r="F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  <c r="AE3194" s="5"/>
    </row>
    <row r="3195" spans="1:31" x14ac:dyDescent="0.2">
      <c r="A3195" s="7"/>
      <c r="F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  <c r="AE3195" s="5"/>
    </row>
    <row r="3196" spans="1:31" x14ac:dyDescent="0.2">
      <c r="A3196" s="7"/>
      <c r="F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  <c r="AD3196" s="5"/>
      <c r="AE3196" s="5"/>
    </row>
    <row r="3197" spans="1:31" x14ac:dyDescent="0.2">
      <c r="A3197" s="7"/>
      <c r="F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  <c r="AE3197" s="5"/>
    </row>
    <row r="3198" spans="1:31" x14ac:dyDescent="0.2">
      <c r="A3198" s="7"/>
      <c r="F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  <c r="AE3198" s="5"/>
    </row>
    <row r="3199" spans="1:31" x14ac:dyDescent="0.2">
      <c r="A3199" s="7"/>
      <c r="F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  <c r="AE3199" s="5"/>
    </row>
    <row r="3200" spans="1:31" x14ac:dyDescent="0.2">
      <c r="A3200" s="7"/>
      <c r="F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  <c r="AE3200" s="5"/>
    </row>
    <row r="3201" spans="1:31" x14ac:dyDescent="0.2">
      <c r="A3201" s="7"/>
      <c r="F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  <c r="AD3201" s="5"/>
      <c r="AE3201" s="5"/>
    </row>
    <row r="3202" spans="1:31" x14ac:dyDescent="0.2">
      <c r="A3202" s="7"/>
      <c r="F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  <c r="AE3202" s="5"/>
    </row>
    <row r="3203" spans="1:31" x14ac:dyDescent="0.2">
      <c r="A3203" s="7"/>
      <c r="F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  <c r="AE3203" s="5"/>
    </row>
    <row r="3204" spans="1:31" x14ac:dyDescent="0.2">
      <c r="A3204" s="7"/>
      <c r="F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  <c r="AE3204" s="5"/>
    </row>
    <row r="3205" spans="1:31" x14ac:dyDescent="0.2">
      <c r="A3205" s="7"/>
      <c r="F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5"/>
    </row>
    <row r="3206" spans="1:31" x14ac:dyDescent="0.2">
      <c r="A3206" s="7"/>
      <c r="F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  <c r="AE3206" s="5"/>
    </row>
    <row r="3207" spans="1:31" x14ac:dyDescent="0.2">
      <c r="A3207" s="7"/>
      <c r="F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  <c r="AE3207" s="5"/>
    </row>
    <row r="3208" spans="1:31" x14ac:dyDescent="0.2">
      <c r="A3208" s="7"/>
      <c r="F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  <c r="AE3208" s="5"/>
    </row>
    <row r="3209" spans="1:31" x14ac:dyDescent="0.2">
      <c r="A3209" s="7"/>
      <c r="F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  <c r="AD3209" s="5"/>
      <c r="AE3209" s="5"/>
    </row>
    <row r="3210" spans="1:31" x14ac:dyDescent="0.2">
      <c r="A3210" s="7"/>
      <c r="F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  <c r="AD3210" s="5"/>
      <c r="AE3210" s="5"/>
    </row>
    <row r="3211" spans="1:31" x14ac:dyDescent="0.2">
      <c r="A3211" s="7"/>
      <c r="F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  <c r="AD3211" s="5"/>
      <c r="AE3211" s="5"/>
    </row>
    <row r="3212" spans="1:31" x14ac:dyDescent="0.2">
      <c r="A3212" s="7"/>
      <c r="F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  <c r="AE3212" s="5"/>
    </row>
    <row r="3213" spans="1:31" x14ac:dyDescent="0.2">
      <c r="A3213" s="7"/>
      <c r="F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  <c r="AD3213" s="5"/>
      <c r="AE3213" s="5"/>
    </row>
    <row r="3214" spans="1:31" x14ac:dyDescent="0.2">
      <c r="A3214" s="7"/>
      <c r="F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/>
      <c r="AE3214" s="5"/>
    </row>
    <row r="3215" spans="1:31" x14ac:dyDescent="0.2">
      <c r="A3215" s="7"/>
      <c r="F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  <c r="AD3215" s="5"/>
      <c r="AE3215" s="5"/>
    </row>
    <row r="3216" spans="1:31" x14ac:dyDescent="0.2">
      <c r="A3216" s="7"/>
      <c r="F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</row>
    <row r="3217" spans="1:31" x14ac:dyDescent="0.2">
      <c r="A3217" s="7"/>
      <c r="F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</row>
    <row r="3218" spans="1:31" x14ac:dyDescent="0.2">
      <c r="A3218" s="7"/>
      <c r="F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</row>
    <row r="3219" spans="1:31" x14ac:dyDescent="0.2">
      <c r="A3219" s="7"/>
      <c r="F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  <c r="AE3219" s="5"/>
    </row>
    <row r="3220" spans="1:31" x14ac:dyDescent="0.2">
      <c r="A3220" s="7"/>
      <c r="F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/>
      <c r="AE3220" s="5"/>
    </row>
    <row r="3221" spans="1:31" x14ac:dyDescent="0.2">
      <c r="A3221" s="7"/>
      <c r="F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  <c r="AD3221" s="5"/>
      <c r="AE3221" s="5"/>
    </row>
    <row r="3222" spans="1:31" x14ac:dyDescent="0.2">
      <c r="A3222" s="7"/>
      <c r="F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  <c r="AE3222" s="5"/>
    </row>
    <row r="3223" spans="1:31" x14ac:dyDescent="0.2">
      <c r="A3223" s="7"/>
      <c r="F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  <c r="AD3223" s="5"/>
      <c r="AE3223" s="5"/>
    </row>
    <row r="3224" spans="1:31" x14ac:dyDescent="0.2">
      <c r="A3224" s="7"/>
      <c r="F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  <c r="AE3224" s="5"/>
    </row>
    <row r="3225" spans="1:31" x14ac:dyDescent="0.2">
      <c r="A3225" s="7"/>
      <c r="F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  <c r="AE3225" s="5"/>
    </row>
    <row r="3226" spans="1:31" x14ac:dyDescent="0.2">
      <c r="A3226" s="7"/>
      <c r="F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  <c r="AE3226" s="5"/>
    </row>
    <row r="3227" spans="1:31" x14ac:dyDescent="0.2">
      <c r="A3227" s="7"/>
      <c r="F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  <c r="AD3227" s="5"/>
      <c r="AE3227" s="5"/>
    </row>
    <row r="3228" spans="1:31" x14ac:dyDescent="0.2">
      <c r="A3228" s="7"/>
      <c r="F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  <c r="AD3228" s="5"/>
      <c r="AE3228" s="5"/>
    </row>
    <row r="3229" spans="1:31" x14ac:dyDescent="0.2">
      <c r="A3229" s="7"/>
      <c r="F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  <c r="AD3229" s="5"/>
      <c r="AE3229" s="5"/>
    </row>
    <row r="3230" spans="1:31" x14ac:dyDescent="0.2">
      <c r="A3230" s="7"/>
      <c r="F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  <c r="AD3230" s="5"/>
      <c r="AE3230" s="5"/>
    </row>
    <row r="3231" spans="1:31" x14ac:dyDescent="0.2">
      <c r="A3231" s="7"/>
      <c r="F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  <c r="AD3231" s="5"/>
      <c r="AE3231" s="5"/>
    </row>
    <row r="3232" spans="1:31" x14ac:dyDescent="0.2">
      <c r="A3232" s="7"/>
      <c r="F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  <c r="AD3232" s="5"/>
      <c r="AE3232" s="5"/>
    </row>
    <row r="3233" spans="1:31" x14ac:dyDescent="0.2">
      <c r="A3233" s="7"/>
      <c r="F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  <c r="AD3233" s="5"/>
      <c r="AE3233" s="5"/>
    </row>
    <row r="3234" spans="1:31" x14ac:dyDescent="0.2">
      <c r="A3234" s="7"/>
      <c r="F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  <c r="AC3234" s="5"/>
      <c r="AD3234" s="5"/>
      <c r="AE3234" s="5"/>
    </row>
    <row r="3235" spans="1:31" x14ac:dyDescent="0.2">
      <c r="A3235" s="7"/>
      <c r="F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5"/>
      <c r="AD3235" s="5"/>
      <c r="AE3235" s="5"/>
    </row>
    <row r="3236" spans="1:31" x14ac:dyDescent="0.2">
      <c r="A3236" s="7"/>
      <c r="F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  <c r="AD3236" s="5"/>
      <c r="AE3236" s="5"/>
    </row>
    <row r="3237" spans="1:31" x14ac:dyDescent="0.2">
      <c r="A3237" s="7"/>
      <c r="F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  <c r="AD3237" s="5"/>
      <c r="AE3237" s="5"/>
    </row>
    <row r="3238" spans="1:31" x14ac:dyDescent="0.2">
      <c r="A3238" s="7"/>
      <c r="F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  <c r="AD3238" s="5"/>
      <c r="AE3238" s="5"/>
    </row>
    <row r="3239" spans="1:31" x14ac:dyDescent="0.2">
      <c r="A3239" s="7"/>
      <c r="F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  <c r="AD3239" s="5"/>
      <c r="AE3239" s="5"/>
    </row>
    <row r="3240" spans="1:31" x14ac:dyDescent="0.2">
      <c r="A3240" s="7"/>
      <c r="F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  <c r="AD3240" s="5"/>
      <c r="AE3240" s="5"/>
    </row>
    <row r="3241" spans="1:31" x14ac:dyDescent="0.2">
      <c r="A3241" s="7"/>
      <c r="F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  <c r="AD3241" s="5"/>
      <c r="AE3241" s="5"/>
    </row>
    <row r="3242" spans="1:31" x14ac:dyDescent="0.2">
      <c r="A3242" s="7"/>
      <c r="F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  <c r="AD3242" s="5"/>
      <c r="AE3242" s="5"/>
    </row>
    <row r="3243" spans="1:31" x14ac:dyDescent="0.2">
      <c r="A3243" s="7"/>
      <c r="F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5"/>
      <c r="AD3243" s="5"/>
      <c r="AE3243" s="5"/>
    </row>
    <row r="3244" spans="1:31" x14ac:dyDescent="0.2">
      <c r="A3244" s="7"/>
      <c r="F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  <c r="AD3244" s="5"/>
      <c r="AE3244" s="5"/>
    </row>
    <row r="3245" spans="1:31" x14ac:dyDescent="0.2">
      <c r="A3245" s="7"/>
      <c r="F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  <c r="AC3245" s="5"/>
      <c r="AD3245" s="5"/>
      <c r="AE3245" s="5"/>
    </row>
    <row r="3246" spans="1:31" x14ac:dyDescent="0.2">
      <c r="A3246" s="7"/>
      <c r="F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  <c r="AD3246" s="5"/>
      <c r="AE3246" s="5"/>
    </row>
    <row r="3247" spans="1:31" x14ac:dyDescent="0.2">
      <c r="A3247" s="7"/>
      <c r="F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  <c r="AD3247" s="5"/>
      <c r="AE3247" s="5"/>
    </row>
    <row r="3248" spans="1:31" x14ac:dyDescent="0.2">
      <c r="A3248" s="7"/>
      <c r="F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  <c r="AD3248" s="5"/>
      <c r="AE3248" s="5"/>
    </row>
    <row r="3249" spans="1:31" x14ac:dyDescent="0.2">
      <c r="A3249" s="7"/>
      <c r="F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  <c r="AD3249" s="5"/>
      <c r="AE3249" s="5"/>
    </row>
    <row r="3250" spans="1:31" x14ac:dyDescent="0.2">
      <c r="A3250" s="7"/>
      <c r="F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  <c r="AD3250" s="5"/>
      <c r="AE3250" s="5"/>
    </row>
    <row r="3251" spans="1:31" x14ac:dyDescent="0.2">
      <c r="A3251" s="7"/>
      <c r="F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  <c r="AD3251" s="5"/>
      <c r="AE3251" s="5"/>
    </row>
    <row r="3252" spans="1:31" x14ac:dyDescent="0.2">
      <c r="A3252" s="7"/>
      <c r="F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  <c r="AD3252" s="5"/>
      <c r="AE3252" s="5"/>
    </row>
    <row r="3253" spans="1:31" x14ac:dyDescent="0.2">
      <c r="A3253" s="7"/>
      <c r="F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  <c r="AD3253" s="5"/>
      <c r="AE3253" s="5"/>
    </row>
    <row r="3254" spans="1:31" x14ac:dyDescent="0.2">
      <c r="A3254" s="7"/>
      <c r="F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  <c r="AD3254" s="5"/>
      <c r="AE3254" s="5"/>
    </row>
    <row r="3255" spans="1:31" x14ac:dyDescent="0.2">
      <c r="A3255" s="7"/>
      <c r="F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C3255" s="5"/>
      <c r="AD3255" s="5"/>
      <c r="AE3255" s="5"/>
    </row>
    <row r="3256" spans="1:31" x14ac:dyDescent="0.2">
      <c r="A3256" s="7"/>
      <c r="F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5"/>
      <c r="AD3256" s="5"/>
      <c r="AE3256" s="5"/>
    </row>
    <row r="3257" spans="1:31" x14ac:dyDescent="0.2">
      <c r="A3257" s="7"/>
      <c r="F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  <c r="AC3257" s="5"/>
      <c r="AD3257" s="5"/>
      <c r="AE3257" s="5"/>
    </row>
    <row r="3258" spans="1:31" x14ac:dyDescent="0.2">
      <c r="A3258" s="7"/>
      <c r="F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  <c r="AD3258" s="5"/>
      <c r="AE3258" s="5"/>
    </row>
    <row r="3259" spans="1:31" x14ac:dyDescent="0.2">
      <c r="A3259" s="7"/>
      <c r="F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  <c r="AD3259" s="5"/>
      <c r="AE3259" s="5"/>
    </row>
    <row r="3260" spans="1:31" x14ac:dyDescent="0.2">
      <c r="A3260" s="7"/>
      <c r="F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  <c r="AD3260" s="5"/>
      <c r="AE3260" s="5"/>
    </row>
    <row r="3261" spans="1:31" x14ac:dyDescent="0.2">
      <c r="A3261" s="7"/>
      <c r="F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  <c r="AD3261" s="5"/>
      <c r="AE3261" s="5"/>
    </row>
    <row r="3262" spans="1:31" x14ac:dyDescent="0.2">
      <c r="A3262" s="7"/>
      <c r="F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  <c r="AD3262" s="5"/>
      <c r="AE3262" s="5"/>
    </row>
    <row r="3263" spans="1:31" x14ac:dyDescent="0.2">
      <c r="A3263" s="7"/>
      <c r="F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  <c r="AC3263" s="5"/>
      <c r="AD3263" s="5"/>
      <c r="AE3263" s="5"/>
    </row>
    <row r="3264" spans="1:31" x14ac:dyDescent="0.2">
      <c r="A3264" s="7"/>
      <c r="F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5"/>
      <c r="AD3264" s="5"/>
      <c r="AE3264" s="5"/>
    </row>
    <row r="3265" spans="1:31" x14ac:dyDescent="0.2">
      <c r="A3265" s="7"/>
      <c r="F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  <c r="AD3265" s="5"/>
      <c r="AE3265" s="5"/>
    </row>
    <row r="3266" spans="1:31" x14ac:dyDescent="0.2">
      <c r="A3266" s="7"/>
      <c r="F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  <c r="AD3266" s="5"/>
      <c r="AE3266" s="5"/>
    </row>
    <row r="3267" spans="1:31" x14ac:dyDescent="0.2">
      <c r="A3267" s="7"/>
      <c r="F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5"/>
      <c r="AD3267" s="5"/>
      <c r="AE3267" s="5"/>
    </row>
    <row r="3268" spans="1:31" x14ac:dyDescent="0.2">
      <c r="A3268" s="7"/>
      <c r="F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  <c r="AD3268" s="5"/>
      <c r="AE3268" s="5"/>
    </row>
    <row r="3269" spans="1:31" x14ac:dyDescent="0.2">
      <c r="A3269" s="7"/>
      <c r="F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  <c r="AD3269" s="5"/>
      <c r="AE3269" s="5"/>
    </row>
    <row r="3270" spans="1:31" x14ac:dyDescent="0.2">
      <c r="A3270" s="7"/>
      <c r="F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  <c r="AD3270" s="5"/>
      <c r="AE3270" s="5"/>
    </row>
    <row r="3271" spans="1:31" x14ac:dyDescent="0.2">
      <c r="A3271" s="7"/>
      <c r="F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  <c r="AC3271" s="5"/>
      <c r="AD3271" s="5"/>
      <c r="AE3271" s="5"/>
    </row>
    <row r="3272" spans="1:31" x14ac:dyDescent="0.2">
      <c r="A3272" s="7"/>
      <c r="F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5"/>
      <c r="AD3272" s="5"/>
      <c r="AE3272" s="5"/>
    </row>
    <row r="3273" spans="1:31" x14ac:dyDescent="0.2">
      <c r="A3273" s="7"/>
      <c r="F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5"/>
      <c r="AD3273" s="5"/>
      <c r="AE3273" s="5"/>
    </row>
    <row r="3274" spans="1:31" x14ac:dyDescent="0.2">
      <c r="A3274" s="7"/>
      <c r="F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  <c r="AD3274" s="5"/>
      <c r="AE3274" s="5"/>
    </row>
    <row r="3275" spans="1:31" x14ac:dyDescent="0.2">
      <c r="A3275" s="7"/>
      <c r="F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  <c r="AC3275" s="5"/>
      <c r="AD3275" s="5"/>
      <c r="AE3275" s="5"/>
    </row>
    <row r="3276" spans="1:31" x14ac:dyDescent="0.2">
      <c r="A3276" s="7"/>
      <c r="F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  <c r="AC3276" s="5"/>
      <c r="AD3276" s="5"/>
      <c r="AE3276" s="5"/>
    </row>
    <row r="3277" spans="1:31" x14ac:dyDescent="0.2">
      <c r="A3277" s="7"/>
      <c r="F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  <c r="AD3277" s="5"/>
      <c r="AE3277" s="5"/>
    </row>
    <row r="3278" spans="1:31" x14ac:dyDescent="0.2">
      <c r="A3278" s="7"/>
      <c r="F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  <c r="AD3278" s="5"/>
      <c r="AE3278" s="5"/>
    </row>
    <row r="3279" spans="1:31" x14ac:dyDescent="0.2">
      <c r="A3279" s="7"/>
      <c r="F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5"/>
      <c r="AD3279" s="5"/>
      <c r="AE3279" s="5"/>
    </row>
    <row r="3280" spans="1:31" x14ac:dyDescent="0.2">
      <c r="A3280" s="7"/>
      <c r="F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  <c r="AC3280" s="5"/>
      <c r="AD3280" s="5"/>
      <c r="AE3280" s="5"/>
    </row>
    <row r="3281" spans="1:31" x14ac:dyDescent="0.2">
      <c r="A3281" s="7"/>
      <c r="F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  <c r="AC3281" s="5"/>
      <c r="AD3281" s="5"/>
      <c r="AE3281" s="5"/>
    </row>
    <row r="3282" spans="1:31" x14ac:dyDescent="0.2">
      <c r="A3282" s="7"/>
      <c r="F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5"/>
      <c r="AD3282" s="5"/>
      <c r="AE3282" s="5"/>
    </row>
    <row r="3283" spans="1:31" x14ac:dyDescent="0.2">
      <c r="A3283" s="7"/>
      <c r="F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  <c r="AD3283" s="5"/>
      <c r="AE3283" s="5"/>
    </row>
    <row r="3284" spans="1:31" x14ac:dyDescent="0.2">
      <c r="A3284" s="7"/>
      <c r="F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  <c r="AD3284" s="5"/>
      <c r="AE3284" s="5"/>
    </row>
    <row r="3285" spans="1:31" x14ac:dyDescent="0.2">
      <c r="A3285" s="7"/>
      <c r="F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  <c r="AC3285" s="5"/>
      <c r="AD3285" s="5"/>
      <c r="AE3285" s="5"/>
    </row>
    <row r="3286" spans="1:31" x14ac:dyDescent="0.2">
      <c r="A3286" s="7"/>
      <c r="F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  <c r="AD3286" s="5"/>
      <c r="AE3286" s="5"/>
    </row>
    <row r="3287" spans="1:31" x14ac:dyDescent="0.2">
      <c r="A3287" s="7"/>
      <c r="F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  <c r="AD3287" s="5"/>
      <c r="AE3287" s="5"/>
    </row>
    <row r="3288" spans="1:31" x14ac:dyDescent="0.2">
      <c r="A3288" s="7"/>
      <c r="F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  <c r="AC3288" s="5"/>
      <c r="AD3288" s="5"/>
      <c r="AE3288" s="5"/>
    </row>
    <row r="3289" spans="1:31" x14ac:dyDescent="0.2">
      <c r="A3289" s="7"/>
      <c r="F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5"/>
      <c r="AD3289" s="5"/>
      <c r="AE3289" s="5"/>
    </row>
    <row r="3290" spans="1:31" x14ac:dyDescent="0.2">
      <c r="A3290" s="7"/>
      <c r="F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  <c r="AC3290" s="5"/>
      <c r="AD3290" s="5"/>
      <c r="AE3290" s="5"/>
    </row>
    <row r="3291" spans="1:31" x14ac:dyDescent="0.2">
      <c r="A3291" s="7"/>
      <c r="F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5"/>
      <c r="AD3291" s="5"/>
      <c r="AE3291" s="5"/>
    </row>
    <row r="3292" spans="1:31" x14ac:dyDescent="0.2">
      <c r="A3292" s="7"/>
      <c r="F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  <c r="AD3292" s="5"/>
      <c r="AE3292" s="5"/>
    </row>
    <row r="3293" spans="1:31" x14ac:dyDescent="0.2">
      <c r="A3293" s="7"/>
      <c r="F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  <c r="AC3293" s="5"/>
      <c r="AD3293" s="5"/>
      <c r="AE3293" s="5"/>
    </row>
    <row r="3294" spans="1:31" x14ac:dyDescent="0.2">
      <c r="A3294" s="7"/>
      <c r="F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  <c r="AC3294" s="5"/>
      <c r="AD3294" s="5"/>
      <c r="AE3294" s="5"/>
    </row>
    <row r="3295" spans="1:31" x14ac:dyDescent="0.2">
      <c r="A3295" s="7"/>
      <c r="F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  <c r="AD3295" s="5"/>
      <c r="AE3295" s="5"/>
    </row>
    <row r="3296" spans="1:31" x14ac:dyDescent="0.2">
      <c r="A3296" s="7"/>
      <c r="F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  <c r="AD3296" s="5"/>
      <c r="AE3296" s="5"/>
    </row>
    <row r="3297" spans="1:31" x14ac:dyDescent="0.2">
      <c r="A3297" s="7"/>
      <c r="F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  <c r="AC3297" s="5"/>
      <c r="AD3297" s="5"/>
      <c r="AE3297" s="5"/>
    </row>
    <row r="3298" spans="1:31" x14ac:dyDescent="0.2">
      <c r="A3298" s="7"/>
      <c r="F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  <c r="AC3298" s="5"/>
      <c r="AD3298" s="5"/>
      <c r="AE3298" s="5"/>
    </row>
    <row r="3299" spans="1:31" x14ac:dyDescent="0.2">
      <c r="A3299" s="7"/>
      <c r="F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  <c r="AC3299" s="5"/>
      <c r="AD3299" s="5"/>
      <c r="AE3299" s="5"/>
    </row>
    <row r="3300" spans="1:31" x14ac:dyDescent="0.2">
      <c r="A3300" s="7"/>
      <c r="F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5"/>
      <c r="AD3300" s="5"/>
      <c r="AE3300" s="5"/>
    </row>
    <row r="3301" spans="1:31" x14ac:dyDescent="0.2">
      <c r="A3301" s="7"/>
      <c r="F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  <c r="AC3301" s="5"/>
      <c r="AD3301" s="5"/>
      <c r="AE3301" s="5"/>
    </row>
    <row r="3302" spans="1:31" x14ac:dyDescent="0.2">
      <c r="A3302" s="7"/>
      <c r="F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  <c r="AD3302" s="5"/>
      <c r="AE3302" s="5"/>
    </row>
    <row r="3303" spans="1:31" x14ac:dyDescent="0.2">
      <c r="A3303" s="7"/>
      <c r="F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  <c r="AD3303" s="5"/>
      <c r="AE3303" s="5"/>
    </row>
    <row r="3304" spans="1:31" x14ac:dyDescent="0.2">
      <c r="A3304" s="7"/>
      <c r="F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  <c r="AD3304" s="5"/>
      <c r="AE3304" s="5"/>
    </row>
    <row r="3305" spans="1:31" x14ac:dyDescent="0.2">
      <c r="A3305" s="7"/>
      <c r="F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  <c r="AC3305" s="5"/>
      <c r="AD3305" s="5"/>
      <c r="AE3305" s="5"/>
    </row>
    <row r="3306" spans="1:31" x14ac:dyDescent="0.2">
      <c r="A3306" s="7"/>
      <c r="F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  <c r="AC3306" s="5"/>
      <c r="AD3306" s="5"/>
      <c r="AE3306" s="5"/>
    </row>
    <row r="3307" spans="1:31" x14ac:dyDescent="0.2">
      <c r="A3307" s="7"/>
      <c r="F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  <c r="AC3307" s="5"/>
      <c r="AD3307" s="5"/>
      <c r="AE3307" s="5"/>
    </row>
    <row r="3308" spans="1:31" x14ac:dyDescent="0.2">
      <c r="A3308" s="7"/>
      <c r="F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5"/>
      <c r="AD3308" s="5"/>
      <c r="AE3308" s="5"/>
    </row>
    <row r="3309" spans="1:31" x14ac:dyDescent="0.2">
      <c r="A3309" s="7"/>
      <c r="F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  <c r="AC3309" s="5"/>
      <c r="AD3309" s="5"/>
      <c r="AE3309" s="5"/>
    </row>
    <row r="3310" spans="1:31" x14ac:dyDescent="0.2">
      <c r="A3310" s="7"/>
      <c r="F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  <c r="AC3310" s="5"/>
      <c r="AD3310" s="5"/>
      <c r="AE3310" s="5"/>
    </row>
    <row r="3311" spans="1:31" x14ac:dyDescent="0.2">
      <c r="A3311" s="7"/>
      <c r="F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  <c r="AC3311" s="5"/>
      <c r="AD3311" s="5"/>
      <c r="AE3311" s="5"/>
    </row>
    <row r="3312" spans="1:31" x14ac:dyDescent="0.2">
      <c r="A3312" s="7"/>
      <c r="F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  <c r="AC3312" s="5"/>
      <c r="AD3312" s="5"/>
      <c r="AE3312" s="5"/>
    </row>
    <row r="3313" spans="1:31" x14ac:dyDescent="0.2">
      <c r="A3313" s="7"/>
      <c r="F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  <c r="AD3313" s="5"/>
      <c r="AE3313" s="5"/>
    </row>
    <row r="3314" spans="1:31" x14ac:dyDescent="0.2">
      <c r="A3314" s="7"/>
      <c r="F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5"/>
      <c r="AD3314" s="5"/>
      <c r="AE3314" s="5"/>
    </row>
    <row r="3315" spans="1:31" x14ac:dyDescent="0.2">
      <c r="A3315" s="7"/>
      <c r="F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  <c r="AC3315" s="5"/>
      <c r="AD3315" s="5"/>
      <c r="AE3315" s="5"/>
    </row>
    <row r="3316" spans="1:31" x14ac:dyDescent="0.2">
      <c r="A3316" s="7"/>
      <c r="F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5"/>
      <c r="AD3316" s="5"/>
      <c r="AE3316" s="5"/>
    </row>
    <row r="3317" spans="1:31" x14ac:dyDescent="0.2">
      <c r="A3317" s="7"/>
      <c r="F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  <c r="AC3317" s="5"/>
      <c r="AD3317" s="5"/>
      <c r="AE3317" s="5"/>
    </row>
    <row r="3318" spans="1:31" x14ac:dyDescent="0.2">
      <c r="A3318" s="7"/>
      <c r="F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  <c r="AC3318" s="5"/>
      <c r="AD3318" s="5"/>
      <c r="AE3318" s="5"/>
    </row>
    <row r="3319" spans="1:31" x14ac:dyDescent="0.2">
      <c r="A3319" s="7"/>
      <c r="F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  <c r="AC3319" s="5"/>
      <c r="AD3319" s="5"/>
      <c r="AE3319" s="5"/>
    </row>
    <row r="3320" spans="1:31" x14ac:dyDescent="0.2">
      <c r="A3320" s="7"/>
      <c r="F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  <c r="AD3320" s="5"/>
      <c r="AE3320" s="5"/>
    </row>
    <row r="3321" spans="1:31" x14ac:dyDescent="0.2">
      <c r="A3321" s="7"/>
      <c r="F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5"/>
      <c r="AD3321" s="5"/>
      <c r="AE3321" s="5"/>
    </row>
    <row r="3322" spans="1:31" x14ac:dyDescent="0.2">
      <c r="A3322" s="7"/>
      <c r="F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  <c r="AC3322" s="5"/>
      <c r="AD3322" s="5"/>
      <c r="AE3322" s="5"/>
    </row>
    <row r="3323" spans="1:31" x14ac:dyDescent="0.2">
      <c r="A3323" s="7"/>
      <c r="F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  <c r="AD3323" s="5"/>
      <c r="AE3323" s="5"/>
    </row>
    <row r="3324" spans="1:31" x14ac:dyDescent="0.2">
      <c r="A3324" s="7"/>
      <c r="F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5"/>
      <c r="AD3324" s="5"/>
      <c r="AE3324" s="5"/>
    </row>
    <row r="3325" spans="1:31" x14ac:dyDescent="0.2">
      <c r="A3325" s="7"/>
      <c r="F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  <c r="AC3325" s="5"/>
      <c r="AD3325" s="5"/>
      <c r="AE3325" s="5"/>
    </row>
    <row r="3326" spans="1:31" x14ac:dyDescent="0.2">
      <c r="A3326" s="7"/>
      <c r="F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  <c r="AC3326" s="5"/>
      <c r="AD3326" s="5"/>
      <c r="AE3326" s="5"/>
    </row>
    <row r="3327" spans="1:31" x14ac:dyDescent="0.2">
      <c r="A3327" s="7"/>
      <c r="F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  <c r="AD3327" s="5"/>
      <c r="AE3327" s="5"/>
    </row>
    <row r="3328" spans="1:31" x14ac:dyDescent="0.2">
      <c r="A3328" s="7"/>
      <c r="F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  <c r="AC3328" s="5"/>
      <c r="AD3328" s="5"/>
      <c r="AE3328" s="5"/>
    </row>
    <row r="3329" spans="1:31" x14ac:dyDescent="0.2">
      <c r="A3329" s="7"/>
      <c r="F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  <c r="AC3329" s="5"/>
      <c r="AD3329" s="5"/>
      <c r="AE3329" s="5"/>
    </row>
    <row r="3330" spans="1:31" x14ac:dyDescent="0.2">
      <c r="A3330" s="7"/>
      <c r="F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  <c r="AD3330" s="5"/>
      <c r="AE3330" s="5"/>
    </row>
    <row r="3331" spans="1:31" x14ac:dyDescent="0.2">
      <c r="A3331" s="7"/>
      <c r="F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  <c r="AC3331" s="5"/>
      <c r="AD3331" s="5"/>
      <c r="AE3331" s="5"/>
    </row>
    <row r="3332" spans="1:31" x14ac:dyDescent="0.2">
      <c r="A3332" s="7"/>
      <c r="F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  <c r="AC3332" s="5"/>
      <c r="AD3332" s="5"/>
      <c r="AE3332" s="5"/>
    </row>
    <row r="3333" spans="1:31" x14ac:dyDescent="0.2">
      <c r="A3333" s="7"/>
      <c r="F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  <c r="AC3333" s="5"/>
      <c r="AD3333" s="5"/>
      <c r="AE3333" s="5"/>
    </row>
    <row r="3334" spans="1:31" x14ac:dyDescent="0.2">
      <c r="A3334" s="7"/>
      <c r="F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  <c r="AC3334" s="5"/>
      <c r="AD3334" s="5"/>
      <c r="AE3334" s="5"/>
    </row>
    <row r="3335" spans="1:31" x14ac:dyDescent="0.2">
      <c r="A3335" s="7"/>
      <c r="F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  <c r="AC3335" s="5"/>
      <c r="AD3335" s="5"/>
      <c r="AE3335" s="5"/>
    </row>
    <row r="3336" spans="1:31" x14ac:dyDescent="0.2">
      <c r="A3336" s="7"/>
      <c r="F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  <c r="AD3336" s="5"/>
      <c r="AE3336" s="5"/>
    </row>
    <row r="3337" spans="1:31" x14ac:dyDescent="0.2">
      <c r="A3337" s="7"/>
      <c r="F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5"/>
      <c r="AD3337" s="5"/>
      <c r="AE3337" s="5"/>
    </row>
    <row r="3338" spans="1:31" x14ac:dyDescent="0.2">
      <c r="A3338" s="7"/>
      <c r="F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  <c r="AC3338" s="5"/>
      <c r="AD3338" s="5"/>
      <c r="AE3338" s="5"/>
    </row>
    <row r="3339" spans="1:31" x14ac:dyDescent="0.2">
      <c r="A3339" s="7"/>
      <c r="F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  <c r="AD3339" s="5"/>
      <c r="AE3339" s="5"/>
    </row>
    <row r="3340" spans="1:31" x14ac:dyDescent="0.2">
      <c r="A3340" s="7"/>
      <c r="F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  <c r="AD3340" s="5"/>
      <c r="AE3340" s="5"/>
    </row>
    <row r="3341" spans="1:31" x14ac:dyDescent="0.2">
      <c r="A3341" s="7"/>
      <c r="F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5"/>
      <c r="AD3341" s="5"/>
      <c r="AE3341" s="5"/>
    </row>
    <row r="3342" spans="1:31" x14ac:dyDescent="0.2">
      <c r="A3342" s="7"/>
      <c r="F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  <c r="AC3342" s="5"/>
      <c r="AD3342" s="5"/>
      <c r="AE3342" s="5"/>
    </row>
    <row r="3343" spans="1:31" x14ac:dyDescent="0.2">
      <c r="A3343" s="7"/>
      <c r="F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  <c r="AC3343" s="5"/>
      <c r="AD3343" s="5"/>
      <c r="AE3343" s="5"/>
    </row>
    <row r="3344" spans="1:31" x14ac:dyDescent="0.2">
      <c r="A3344" s="7"/>
      <c r="F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  <c r="AD3344" s="5"/>
      <c r="AE3344" s="5"/>
    </row>
    <row r="3345" spans="1:31" x14ac:dyDescent="0.2">
      <c r="A3345" s="7"/>
      <c r="F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  <c r="AC3345" s="5"/>
      <c r="AD3345" s="5"/>
      <c r="AE3345" s="5"/>
    </row>
    <row r="3346" spans="1:31" x14ac:dyDescent="0.2">
      <c r="A3346" s="7"/>
      <c r="F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  <c r="AC3346" s="5"/>
      <c r="AD3346" s="5"/>
      <c r="AE3346" s="5"/>
    </row>
    <row r="3347" spans="1:31" x14ac:dyDescent="0.2">
      <c r="A3347" s="7"/>
      <c r="F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  <c r="AC3347" s="5"/>
      <c r="AD3347" s="5"/>
      <c r="AE3347" s="5"/>
    </row>
    <row r="3348" spans="1:31" x14ac:dyDescent="0.2">
      <c r="A3348" s="7"/>
      <c r="F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  <c r="AC3348" s="5"/>
      <c r="AD3348" s="5"/>
      <c r="AE3348" s="5"/>
    </row>
    <row r="3349" spans="1:31" x14ac:dyDescent="0.2">
      <c r="A3349" s="7"/>
      <c r="F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  <c r="AC3349" s="5"/>
      <c r="AD3349" s="5"/>
      <c r="AE3349" s="5"/>
    </row>
    <row r="3350" spans="1:31" x14ac:dyDescent="0.2">
      <c r="A3350" s="7"/>
      <c r="F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  <c r="AD3350" s="5"/>
      <c r="AE3350" s="5"/>
    </row>
    <row r="3351" spans="1:31" x14ac:dyDescent="0.2">
      <c r="A3351" s="7"/>
      <c r="F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5"/>
      <c r="AD3351" s="5"/>
      <c r="AE3351" s="5"/>
    </row>
    <row r="3352" spans="1:31" x14ac:dyDescent="0.2">
      <c r="A3352" s="7"/>
      <c r="F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  <c r="AD3352" s="5"/>
      <c r="AE3352" s="5"/>
    </row>
    <row r="3353" spans="1:31" x14ac:dyDescent="0.2">
      <c r="A3353" s="7"/>
      <c r="F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  <c r="AC3353" s="5"/>
      <c r="AD3353" s="5"/>
      <c r="AE3353" s="5"/>
    </row>
    <row r="3354" spans="1:31" x14ac:dyDescent="0.2">
      <c r="A3354" s="7"/>
      <c r="F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  <c r="AD3354" s="5"/>
      <c r="AE3354" s="5"/>
    </row>
    <row r="3355" spans="1:31" x14ac:dyDescent="0.2">
      <c r="A3355" s="7"/>
      <c r="F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  <c r="AC3355" s="5"/>
      <c r="AD3355" s="5"/>
      <c r="AE3355" s="5"/>
    </row>
    <row r="3356" spans="1:31" x14ac:dyDescent="0.2">
      <c r="A3356" s="7"/>
      <c r="F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  <c r="AD3356" s="5"/>
      <c r="AE3356" s="5"/>
    </row>
    <row r="3357" spans="1:31" x14ac:dyDescent="0.2">
      <c r="A3357" s="7"/>
      <c r="F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  <c r="AD3357" s="5"/>
      <c r="AE3357" s="5"/>
    </row>
    <row r="3358" spans="1:31" x14ac:dyDescent="0.2">
      <c r="A3358" s="7"/>
      <c r="F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5"/>
      <c r="AD3358" s="5"/>
      <c r="AE3358" s="5"/>
    </row>
    <row r="3359" spans="1:31" x14ac:dyDescent="0.2">
      <c r="A3359" s="7"/>
      <c r="F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  <c r="AC3359" s="5"/>
      <c r="AD3359" s="5"/>
      <c r="AE3359" s="5"/>
    </row>
    <row r="3360" spans="1:31" x14ac:dyDescent="0.2">
      <c r="A3360" s="7"/>
      <c r="F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  <c r="AC3360" s="5"/>
      <c r="AD3360" s="5"/>
      <c r="AE3360" s="5"/>
    </row>
    <row r="3361" spans="1:31" x14ac:dyDescent="0.2">
      <c r="A3361" s="7"/>
      <c r="F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  <c r="AC3361" s="5"/>
      <c r="AD3361" s="5"/>
      <c r="AE3361" s="5"/>
    </row>
    <row r="3362" spans="1:31" x14ac:dyDescent="0.2">
      <c r="A3362" s="7"/>
      <c r="F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  <c r="AD3362" s="5"/>
      <c r="AE3362" s="5"/>
    </row>
    <row r="3363" spans="1:31" x14ac:dyDescent="0.2">
      <c r="A3363" s="7"/>
      <c r="F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  <c r="AC3363" s="5"/>
      <c r="AD3363" s="5"/>
      <c r="AE3363" s="5"/>
    </row>
    <row r="3364" spans="1:31" x14ac:dyDescent="0.2">
      <c r="A3364" s="7"/>
      <c r="F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  <c r="AC3364" s="5"/>
      <c r="AD3364" s="5"/>
      <c r="AE3364" s="5"/>
    </row>
    <row r="3365" spans="1:31" x14ac:dyDescent="0.2">
      <c r="A3365" s="7"/>
      <c r="F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  <c r="AD3365" s="5"/>
      <c r="AE3365" s="5"/>
    </row>
    <row r="3366" spans="1:31" x14ac:dyDescent="0.2">
      <c r="A3366" s="7"/>
      <c r="F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  <c r="AD3366" s="5"/>
      <c r="AE3366" s="5"/>
    </row>
    <row r="3367" spans="1:31" x14ac:dyDescent="0.2">
      <c r="A3367" s="7"/>
      <c r="F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  <c r="AD3367" s="5"/>
      <c r="AE3367" s="5"/>
    </row>
    <row r="3368" spans="1:31" x14ac:dyDescent="0.2">
      <c r="A3368" s="7"/>
      <c r="F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  <c r="AD3368" s="5"/>
      <c r="AE3368" s="5"/>
    </row>
    <row r="3369" spans="1:31" x14ac:dyDescent="0.2">
      <c r="A3369" s="7"/>
      <c r="F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  <c r="AC3369" s="5"/>
      <c r="AD3369" s="5"/>
      <c r="AE3369" s="5"/>
    </row>
    <row r="3370" spans="1:31" x14ac:dyDescent="0.2">
      <c r="A3370" s="7"/>
      <c r="F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  <c r="AC3370" s="5"/>
      <c r="AD3370" s="5"/>
      <c r="AE3370" s="5"/>
    </row>
    <row r="3371" spans="1:31" x14ac:dyDescent="0.2">
      <c r="A3371" s="7"/>
      <c r="F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5"/>
      <c r="AD3371" s="5"/>
      <c r="AE3371" s="5"/>
    </row>
    <row r="3372" spans="1:31" x14ac:dyDescent="0.2">
      <c r="A3372" s="7"/>
      <c r="F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  <c r="AC3372" s="5"/>
      <c r="AD3372" s="5"/>
      <c r="AE3372" s="5"/>
    </row>
    <row r="3373" spans="1:31" x14ac:dyDescent="0.2">
      <c r="A3373" s="7"/>
      <c r="F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  <c r="AC3373" s="5"/>
      <c r="AD3373" s="5"/>
      <c r="AE3373" s="5"/>
    </row>
    <row r="3374" spans="1:31" x14ac:dyDescent="0.2">
      <c r="A3374" s="7"/>
      <c r="F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  <c r="AC3374" s="5"/>
      <c r="AD3374" s="5"/>
      <c r="AE3374" s="5"/>
    </row>
    <row r="3375" spans="1:31" x14ac:dyDescent="0.2">
      <c r="A3375" s="7"/>
      <c r="F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  <c r="AC3375" s="5"/>
      <c r="AD3375" s="5"/>
      <c r="AE3375" s="5"/>
    </row>
    <row r="3376" spans="1:31" x14ac:dyDescent="0.2">
      <c r="A3376" s="7"/>
      <c r="F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  <c r="AC3376" s="5"/>
      <c r="AD3376" s="5"/>
      <c r="AE3376" s="5"/>
    </row>
    <row r="3377" spans="1:31" x14ac:dyDescent="0.2">
      <c r="A3377" s="7"/>
      <c r="F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  <c r="AC3377" s="5"/>
      <c r="AD3377" s="5"/>
      <c r="AE3377" s="5"/>
    </row>
    <row r="3378" spans="1:31" x14ac:dyDescent="0.2">
      <c r="A3378" s="7"/>
      <c r="F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  <c r="AD3378" s="5"/>
      <c r="AE3378" s="5"/>
    </row>
    <row r="3379" spans="1:31" x14ac:dyDescent="0.2">
      <c r="A3379" s="7"/>
      <c r="F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5"/>
      <c r="AD3379" s="5"/>
      <c r="AE3379" s="5"/>
    </row>
    <row r="3380" spans="1:31" x14ac:dyDescent="0.2">
      <c r="A3380" s="7"/>
      <c r="F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  <c r="AD3380" s="5"/>
      <c r="AE3380" s="5"/>
    </row>
    <row r="3381" spans="1:31" x14ac:dyDescent="0.2">
      <c r="A3381" s="7"/>
      <c r="F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  <c r="AD3381" s="5"/>
      <c r="AE3381" s="5"/>
    </row>
    <row r="3382" spans="1:31" x14ac:dyDescent="0.2">
      <c r="A3382" s="7"/>
      <c r="F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  <c r="AD3382" s="5"/>
      <c r="AE3382" s="5"/>
    </row>
    <row r="3383" spans="1:31" x14ac:dyDescent="0.2">
      <c r="A3383" s="7"/>
      <c r="F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  <c r="AD3383" s="5"/>
      <c r="AE3383" s="5"/>
    </row>
    <row r="3384" spans="1:31" x14ac:dyDescent="0.2">
      <c r="A3384" s="7"/>
      <c r="F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5"/>
      <c r="AD3384" s="5"/>
      <c r="AE3384" s="5"/>
    </row>
    <row r="3385" spans="1:31" x14ac:dyDescent="0.2">
      <c r="A3385" s="7"/>
      <c r="F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  <c r="AC3385" s="5"/>
      <c r="AD3385" s="5"/>
      <c r="AE3385" s="5"/>
    </row>
    <row r="3386" spans="1:31" x14ac:dyDescent="0.2">
      <c r="A3386" s="7"/>
      <c r="F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  <c r="AC3386" s="5"/>
      <c r="AD3386" s="5"/>
      <c r="AE3386" s="5"/>
    </row>
    <row r="3387" spans="1:31" x14ac:dyDescent="0.2">
      <c r="A3387" s="7"/>
      <c r="F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  <c r="AC3387" s="5"/>
      <c r="AD3387" s="5"/>
      <c r="AE3387" s="5"/>
    </row>
    <row r="3388" spans="1:31" x14ac:dyDescent="0.2">
      <c r="A3388" s="7"/>
      <c r="F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  <c r="AC3388" s="5"/>
      <c r="AD3388" s="5"/>
      <c r="AE3388" s="5"/>
    </row>
    <row r="3389" spans="1:31" x14ac:dyDescent="0.2">
      <c r="A3389" s="7"/>
      <c r="F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  <c r="AC3389" s="5"/>
      <c r="AD3389" s="5"/>
      <c r="AE3389" s="5"/>
    </row>
    <row r="3390" spans="1:31" x14ac:dyDescent="0.2">
      <c r="A3390" s="7"/>
      <c r="F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  <c r="AC3390" s="5"/>
      <c r="AD3390" s="5"/>
      <c r="AE3390" s="5"/>
    </row>
    <row r="3391" spans="1:31" x14ac:dyDescent="0.2">
      <c r="A3391" s="7"/>
      <c r="F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5"/>
      <c r="AD3391" s="5"/>
      <c r="AE3391" s="5"/>
    </row>
    <row r="3392" spans="1:31" x14ac:dyDescent="0.2">
      <c r="A3392" s="7"/>
      <c r="F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  <c r="AC3392" s="5"/>
      <c r="AD3392" s="5"/>
      <c r="AE3392" s="5"/>
    </row>
    <row r="3393" spans="1:31" x14ac:dyDescent="0.2">
      <c r="A3393" s="7"/>
      <c r="F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  <c r="AC3393" s="5"/>
      <c r="AD3393" s="5"/>
      <c r="AE3393" s="5"/>
    </row>
    <row r="3394" spans="1:31" x14ac:dyDescent="0.2">
      <c r="A3394" s="7"/>
      <c r="F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  <c r="AC3394" s="5"/>
      <c r="AD3394" s="5"/>
      <c r="AE3394" s="5"/>
    </row>
    <row r="3395" spans="1:31" x14ac:dyDescent="0.2">
      <c r="A3395" s="7"/>
      <c r="F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  <c r="AC3395" s="5"/>
      <c r="AD3395" s="5"/>
      <c r="AE3395" s="5"/>
    </row>
    <row r="3396" spans="1:31" x14ac:dyDescent="0.2">
      <c r="A3396" s="7"/>
      <c r="F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  <c r="AD3396" s="5"/>
      <c r="AE3396" s="5"/>
    </row>
    <row r="3397" spans="1:31" x14ac:dyDescent="0.2">
      <c r="A3397" s="7"/>
      <c r="F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  <c r="AC3397" s="5"/>
      <c r="AD3397" s="5"/>
      <c r="AE3397" s="5"/>
    </row>
    <row r="3398" spans="1:31" x14ac:dyDescent="0.2">
      <c r="A3398" s="7"/>
      <c r="F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  <c r="AD3398" s="5"/>
      <c r="AE3398" s="5"/>
    </row>
    <row r="3399" spans="1:31" x14ac:dyDescent="0.2">
      <c r="A3399" s="7"/>
      <c r="F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  <c r="AD3399" s="5"/>
      <c r="AE3399" s="5"/>
    </row>
    <row r="3400" spans="1:31" x14ac:dyDescent="0.2">
      <c r="A3400" s="7"/>
      <c r="F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  <c r="AD3400" s="5"/>
      <c r="AE3400" s="5"/>
    </row>
    <row r="3401" spans="1:31" x14ac:dyDescent="0.2">
      <c r="A3401" s="7"/>
      <c r="F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  <c r="AD3401" s="5"/>
      <c r="AE3401" s="5"/>
    </row>
    <row r="3402" spans="1:31" x14ac:dyDescent="0.2">
      <c r="A3402" s="7"/>
      <c r="F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  <c r="AC3402" s="5"/>
      <c r="AD3402" s="5"/>
      <c r="AE3402" s="5"/>
    </row>
    <row r="3403" spans="1:31" x14ac:dyDescent="0.2">
      <c r="A3403" s="7"/>
      <c r="F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  <c r="AC3403" s="5"/>
      <c r="AD3403" s="5"/>
      <c r="AE3403" s="5"/>
    </row>
    <row r="3404" spans="1:31" x14ac:dyDescent="0.2">
      <c r="A3404" s="7"/>
      <c r="F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  <c r="AC3404" s="5"/>
      <c r="AD3404" s="5"/>
      <c r="AE3404" s="5"/>
    </row>
    <row r="3405" spans="1:31" x14ac:dyDescent="0.2">
      <c r="A3405" s="7"/>
      <c r="F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  <c r="AD3405" s="5"/>
      <c r="AE3405" s="5"/>
    </row>
    <row r="3406" spans="1:31" x14ac:dyDescent="0.2">
      <c r="A3406" s="7"/>
      <c r="F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  <c r="AD3406" s="5"/>
      <c r="AE3406" s="5"/>
    </row>
    <row r="3407" spans="1:31" x14ac:dyDescent="0.2">
      <c r="A3407" s="7"/>
      <c r="F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  <c r="AD3407" s="5"/>
      <c r="AE3407" s="5"/>
    </row>
    <row r="3408" spans="1:31" x14ac:dyDescent="0.2">
      <c r="A3408" s="7"/>
      <c r="F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  <c r="AD3408" s="5"/>
      <c r="AE3408" s="5"/>
    </row>
    <row r="3409" spans="1:31" x14ac:dyDescent="0.2">
      <c r="A3409" s="7"/>
      <c r="F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  <c r="AD3409" s="5"/>
      <c r="AE3409" s="5"/>
    </row>
    <row r="3410" spans="1:31" x14ac:dyDescent="0.2">
      <c r="A3410" s="7"/>
      <c r="F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  <c r="AD3410" s="5"/>
      <c r="AE3410" s="5"/>
    </row>
    <row r="3411" spans="1:31" x14ac:dyDescent="0.2">
      <c r="A3411" s="7"/>
      <c r="F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  <c r="AD3411" s="5"/>
      <c r="AE3411" s="5"/>
    </row>
    <row r="3412" spans="1:31" x14ac:dyDescent="0.2">
      <c r="A3412" s="7"/>
      <c r="F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</row>
    <row r="3413" spans="1:31" x14ac:dyDescent="0.2">
      <c r="A3413" s="7"/>
      <c r="F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5"/>
      <c r="AD3413" s="5"/>
      <c r="AE3413" s="5"/>
    </row>
    <row r="3414" spans="1:31" x14ac:dyDescent="0.2">
      <c r="A3414" s="7"/>
      <c r="F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  <c r="AD3414" s="5"/>
      <c r="AE3414" s="5"/>
    </row>
    <row r="3415" spans="1:31" x14ac:dyDescent="0.2">
      <c r="A3415" s="7"/>
      <c r="F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  <c r="AD3415" s="5"/>
      <c r="AE3415" s="5"/>
    </row>
    <row r="3416" spans="1:31" x14ac:dyDescent="0.2">
      <c r="A3416" s="7"/>
      <c r="F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  <c r="AD3416" s="5"/>
      <c r="AE3416" s="5"/>
    </row>
    <row r="3417" spans="1:31" x14ac:dyDescent="0.2">
      <c r="A3417" s="7"/>
      <c r="F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  <c r="AC3417" s="5"/>
      <c r="AD3417" s="5"/>
      <c r="AE3417" s="5"/>
    </row>
    <row r="3418" spans="1:31" x14ac:dyDescent="0.2">
      <c r="A3418" s="7"/>
      <c r="F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  <c r="AC3418" s="5"/>
      <c r="AD3418" s="5"/>
      <c r="AE3418" s="5"/>
    </row>
    <row r="3419" spans="1:31" x14ac:dyDescent="0.2">
      <c r="A3419" s="7"/>
      <c r="F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  <c r="AC3419" s="5"/>
      <c r="AD3419" s="5"/>
      <c r="AE3419" s="5"/>
    </row>
    <row r="3420" spans="1:31" x14ac:dyDescent="0.2">
      <c r="A3420" s="7"/>
      <c r="F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5"/>
      <c r="AD3420" s="5"/>
      <c r="AE3420" s="5"/>
    </row>
    <row r="3421" spans="1:31" x14ac:dyDescent="0.2">
      <c r="A3421" s="7"/>
      <c r="F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  <c r="AC3421" s="5"/>
      <c r="AD3421" s="5"/>
      <c r="AE3421" s="5"/>
    </row>
    <row r="3422" spans="1:31" x14ac:dyDescent="0.2">
      <c r="A3422" s="7"/>
      <c r="F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  <c r="AC3422" s="5"/>
      <c r="AD3422" s="5"/>
      <c r="AE3422" s="5"/>
    </row>
    <row r="3423" spans="1:31" x14ac:dyDescent="0.2">
      <c r="A3423" s="7"/>
      <c r="F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5"/>
      <c r="AD3423" s="5"/>
      <c r="AE3423" s="5"/>
    </row>
    <row r="3424" spans="1:31" x14ac:dyDescent="0.2">
      <c r="A3424" s="7"/>
      <c r="F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  <c r="AD3424" s="5"/>
      <c r="AE3424" s="5"/>
    </row>
    <row r="3425" spans="1:31" x14ac:dyDescent="0.2">
      <c r="A3425" s="7"/>
      <c r="F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  <c r="AC3425" s="5"/>
      <c r="AD3425" s="5"/>
      <c r="AE3425" s="5"/>
    </row>
    <row r="3426" spans="1:31" x14ac:dyDescent="0.2">
      <c r="A3426" s="7"/>
      <c r="F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  <c r="AC3426" s="5"/>
      <c r="AD3426" s="5"/>
      <c r="AE3426" s="5"/>
    </row>
    <row r="3427" spans="1:31" x14ac:dyDescent="0.2">
      <c r="A3427" s="7"/>
      <c r="F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  <c r="AD3427" s="5"/>
      <c r="AE3427" s="5"/>
    </row>
    <row r="3428" spans="1:31" x14ac:dyDescent="0.2">
      <c r="A3428" s="7"/>
      <c r="F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  <c r="AE3428" s="5"/>
    </row>
    <row r="3429" spans="1:31" x14ac:dyDescent="0.2">
      <c r="A3429" s="7"/>
      <c r="F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  <c r="AC3429" s="5"/>
      <c r="AD3429" s="5"/>
      <c r="AE3429" s="5"/>
    </row>
    <row r="3430" spans="1:31" x14ac:dyDescent="0.2">
      <c r="A3430" s="7"/>
      <c r="F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  <c r="AC3430" s="5"/>
      <c r="AD3430" s="5"/>
      <c r="AE3430" s="5"/>
    </row>
    <row r="3431" spans="1:31" x14ac:dyDescent="0.2">
      <c r="A3431" s="7"/>
      <c r="F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  <c r="AC3431" s="5"/>
      <c r="AD3431" s="5"/>
      <c r="AE3431" s="5"/>
    </row>
    <row r="3432" spans="1:31" x14ac:dyDescent="0.2">
      <c r="A3432" s="7"/>
      <c r="F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  <c r="AC3432" s="5"/>
      <c r="AD3432" s="5"/>
      <c r="AE3432" s="5"/>
    </row>
    <row r="3433" spans="1:31" x14ac:dyDescent="0.2">
      <c r="A3433" s="7"/>
      <c r="F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  <c r="AD3433" s="5"/>
      <c r="AE3433" s="5"/>
    </row>
    <row r="3434" spans="1:31" x14ac:dyDescent="0.2">
      <c r="A3434" s="7"/>
      <c r="F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5"/>
      <c r="AD3434" s="5"/>
      <c r="AE3434" s="5"/>
    </row>
    <row r="3435" spans="1:31" x14ac:dyDescent="0.2">
      <c r="A3435" s="7"/>
      <c r="F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  <c r="AC3435" s="5"/>
      <c r="AD3435" s="5"/>
      <c r="AE3435" s="5"/>
    </row>
    <row r="3436" spans="1:31" x14ac:dyDescent="0.2">
      <c r="A3436" s="7"/>
      <c r="F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  <c r="AC3436" s="5"/>
      <c r="AD3436" s="5"/>
      <c r="AE3436" s="5"/>
    </row>
    <row r="3437" spans="1:31" x14ac:dyDescent="0.2">
      <c r="A3437" s="7"/>
      <c r="F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  <c r="AC3437" s="5"/>
      <c r="AD3437" s="5"/>
      <c r="AE3437" s="5"/>
    </row>
    <row r="3438" spans="1:31" x14ac:dyDescent="0.2">
      <c r="A3438" s="7"/>
      <c r="F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  <c r="AC3438" s="5"/>
      <c r="AD3438" s="5"/>
      <c r="AE3438" s="5"/>
    </row>
    <row r="3439" spans="1:31" x14ac:dyDescent="0.2">
      <c r="A3439" s="7"/>
      <c r="F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  <c r="AC3439" s="5"/>
      <c r="AD3439" s="5"/>
      <c r="AE3439" s="5"/>
    </row>
    <row r="3440" spans="1:31" x14ac:dyDescent="0.2">
      <c r="A3440" s="7"/>
      <c r="F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  <c r="AC3440" s="5"/>
      <c r="AD3440" s="5"/>
      <c r="AE3440" s="5"/>
    </row>
    <row r="3441" spans="1:31" x14ac:dyDescent="0.2">
      <c r="A3441" s="7"/>
      <c r="F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  <c r="AC3441" s="5"/>
      <c r="AD3441" s="5"/>
      <c r="AE3441" s="5"/>
    </row>
    <row r="3442" spans="1:31" x14ac:dyDescent="0.2">
      <c r="A3442" s="7"/>
      <c r="F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  <c r="AC3442" s="5"/>
      <c r="AD3442" s="5"/>
      <c r="AE3442" s="5"/>
    </row>
    <row r="3443" spans="1:31" x14ac:dyDescent="0.2">
      <c r="A3443" s="7"/>
      <c r="F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  <c r="AD3443" s="5"/>
      <c r="AE3443" s="5"/>
    </row>
    <row r="3444" spans="1:31" x14ac:dyDescent="0.2">
      <c r="A3444" s="7"/>
      <c r="F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  <c r="AC3444" s="5"/>
      <c r="AD3444" s="5"/>
      <c r="AE3444" s="5"/>
    </row>
    <row r="3445" spans="1:31" x14ac:dyDescent="0.2">
      <c r="A3445" s="7"/>
      <c r="F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  <c r="AD3445" s="5"/>
      <c r="AE3445" s="5"/>
    </row>
    <row r="3446" spans="1:31" x14ac:dyDescent="0.2">
      <c r="A3446" s="7"/>
      <c r="F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  <c r="AD3446" s="5"/>
      <c r="AE3446" s="5"/>
    </row>
    <row r="3447" spans="1:31" x14ac:dyDescent="0.2">
      <c r="A3447" s="7"/>
      <c r="F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  <c r="AD3447" s="5"/>
      <c r="AE3447" s="5"/>
    </row>
    <row r="3448" spans="1:31" x14ac:dyDescent="0.2">
      <c r="A3448" s="7"/>
      <c r="F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  <c r="AC3448" s="5"/>
      <c r="AD3448" s="5"/>
      <c r="AE3448" s="5"/>
    </row>
    <row r="3449" spans="1:31" x14ac:dyDescent="0.2">
      <c r="A3449" s="7"/>
      <c r="F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  <c r="AC3449" s="5"/>
      <c r="AD3449" s="5"/>
      <c r="AE3449" s="5"/>
    </row>
    <row r="3450" spans="1:31" x14ac:dyDescent="0.2">
      <c r="A3450" s="7"/>
      <c r="F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  <c r="AC3450" s="5"/>
      <c r="AD3450" s="5"/>
      <c r="AE3450" s="5"/>
    </row>
    <row r="3451" spans="1:31" x14ac:dyDescent="0.2">
      <c r="A3451" s="7"/>
      <c r="F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  <c r="AC3451" s="5"/>
      <c r="AD3451" s="5"/>
      <c r="AE3451" s="5"/>
    </row>
    <row r="3452" spans="1:31" x14ac:dyDescent="0.2">
      <c r="A3452" s="7"/>
      <c r="F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  <c r="AC3452" s="5"/>
      <c r="AD3452" s="5"/>
      <c r="AE3452" s="5"/>
    </row>
    <row r="3453" spans="1:31" x14ac:dyDescent="0.2">
      <c r="A3453" s="7"/>
      <c r="F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  <c r="AD3453" s="5"/>
      <c r="AE3453" s="5"/>
    </row>
    <row r="3454" spans="1:31" x14ac:dyDescent="0.2">
      <c r="A3454" s="7"/>
      <c r="F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  <c r="AC3454" s="5"/>
      <c r="AD3454" s="5"/>
      <c r="AE3454" s="5"/>
    </row>
    <row r="3455" spans="1:31" x14ac:dyDescent="0.2">
      <c r="A3455" s="7"/>
      <c r="F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  <c r="AC3455" s="5"/>
      <c r="AD3455" s="5"/>
      <c r="AE3455" s="5"/>
    </row>
    <row r="3456" spans="1:31" x14ac:dyDescent="0.2">
      <c r="A3456" s="7"/>
      <c r="F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5"/>
      <c r="AD3456" s="5"/>
      <c r="AE3456" s="5"/>
    </row>
    <row r="3457" spans="1:31" x14ac:dyDescent="0.2">
      <c r="A3457" s="7"/>
      <c r="F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  <c r="AD3457" s="5"/>
      <c r="AE3457" s="5"/>
    </row>
    <row r="3458" spans="1:31" x14ac:dyDescent="0.2">
      <c r="A3458" s="7"/>
      <c r="F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  <c r="AC3458" s="5"/>
      <c r="AD3458" s="5"/>
      <c r="AE3458" s="5"/>
    </row>
    <row r="3459" spans="1:31" x14ac:dyDescent="0.2">
      <c r="A3459" s="7"/>
      <c r="F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  <c r="AD3459" s="5"/>
      <c r="AE3459" s="5"/>
    </row>
    <row r="3460" spans="1:31" x14ac:dyDescent="0.2">
      <c r="A3460" s="7"/>
      <c r="F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  <c r="AD3460" s="5"/>
      <c r="AE3460" s="5"/>
    </row>
    <row r="3461" spans="1:31" x14ac:dyDescent="0.2">
      <c r="A3461" s="7"/>
      <c r="F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  <c r="AC3461" s="5"/>
      <c r="AD3461" s="5"/>
      <c r="AE3461" s="5"/>
    </row>
    <row r="3462" spans="1:31" x14ac:dyDescent="0.2">
      <c r="A3462" s="7"/>
      <c r="F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  <c r="AC3462" s="5"/>
      <c r="AD3462" s="5"/>
      <c r="AE3462" s="5"/>
    </row>
    <row r="3463" spans="1:31" x14ac:dyDescent="0.2">
      <c r="A3463" s="7"/>
      <c r="F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  <c r="AC3463" s="5"/>
      <c r="AD3463" s="5"/>
      <c r="AE3463" s="5"/>
    </row>
    <row r="3464" spans="1:31" x14ac:dyDescent="0.2">
      <c r="A3464" s="7"/>
      <c r="F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5"/>
      <c r="AD3464" s="5"/>
      <c r="AE3464" s="5"/>
    </row>
    <row r="3465" spans="1:31" x14ac:dyDescent="0.2">
      <c r="A3465" s="7"/>
      <c r="F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  <c r="AD3465" s="5"/>
      <c r="AE3465" s="5"/>
    </row>
    <row r="3466" spans="1:31" x14ac:dyDescent="0.2">
      <c r="A3466" s="7"/>
      <c r="F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5"/>
      <c r="AD3466" s="5"/>
      <c r="AE3466" s="5"/>
    </row>
    <row r="3467" spans="1:31" x14ac:dyDescent="0.2">
      <c r="A3467" s="7"/>
      <c r="F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  <c r="AC3467" s="5"/>
      <c r="AD3467" s="5"/>
      <c r="AE3467" s="5"/>
    </row>
    <row r="3468" spans="1:31" x14ac:dyDescent="0.2">
      <c r="A3468" s="7"/>
      <c r="F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  <c r="AC3468" s="5"/>
      <c r="AD3468" s="5"/>
      <c r="AE3468" s="5"/>
    </row>
    <row r="3469" spans="1:31" x14ac:dyDescent="0.2">
      <c r="A3469" s="7"/>
      <c r="F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  <c r="AC3469" s="5"/>
      <c r="AD3469" s="5"/>
      <c r="AE3469" s="5"/>
    </row>
    <row r="3470" spans="1:31" x14ac:dyDescent="0.2">
      <c r="A3470" s="7"/>
      <c r="F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  <c r="AC3470" s="5"/>
      <c r="AD3470" s="5"/>
      <c r="AE3470" s="5"/>
    </row>
    <row r="3471" spans="1:31" x14ac:dyDescent="0.2">
      <c r="A3471" s="7"/>
      <c r="F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  <c r="AC3471" s="5"/>
      <c r="AD3471" s="5"/>
      <c r="AE3471" s="5"/>
    </row>
    <row r="3472" spans="1:31" x14ac:dyDescent="0.2">
      <c r="A3472" s="7"/>
      <c r="F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  <c r="AC3472" s="5"/>
      <c r="AD3472" s="5"/>
      <c r="AE3472" s="5"/>
    </row>
    <row r="3473" spans="1:31" x14ac:dyDescent="0.2">
      <c r="A3473" s="7"/>
      <c r="F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  <c r="AC3473" s="5"/>
      <c r="AD3473" s="5"/>
      <c r="AE3473" s="5"/>
    </row>
    <row r="3474" spans="1:31" x14ac:dyDescent="0.2">
      <c r="A3474" s="7"/>
      <c r="F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  <c r="AD3474" s="5"/>
      <c r="AE3474" s="5"/>
    </row>
    <row r="3475" spans="1:31" x14ac:dyDescent="0.2">
      <c r="A3475" s="7"/>
      <c r="F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  <c r="AC3475" s="5"/>
      <c r="AD3475" s="5"/>
      <c r="AE3475" s="5"/>
    </row>
    <row r="3476" spans="1:31" x14ac:dyDescent="0.2">
      <c r="A3476" s="7"/>
      <c r="F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  <c r="AC3476" s="5"/>
      <c r="AD3476" s="5"/>
      <c r="AE3476" s="5"/>
    </row>
    <row r="3477" spans="1:31" x14ac:dyDescent="0.2">
      <c r="A3477" s="7"/>
      <c r="F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  <c r="AC3477" s="5"/>
      <c r="AD3477" s="5"/>
      <c r="AE3477" s="5"/>
    </row>
    <row r="3478" spans="1:31" x14ac:dyDescent="0.2">
      <c r="A3478" s="7"/>
      <c r="F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  <c r="AC3478" s="5"/>
      <c r="AD3478" s="5"/>
      <c r="AE3478" s="5"/>
    </row>
    <row r="3479" spans="1:31" x14ac:dyDescent="0.2">
      <c r="A3479" s="7"/>
      <c r="F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  <c r="AC3479" s="5"/>
      <c r="AD3479" s="5"/>
      <c r="AE3479" s="5"/>
    </row>
    <row r="3480" spans="1:31" x14ac:dyDescent="0.2">
      <c r="A3480" s="7"/>
      <c r="F3480" s="5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  <c r="AC3480" s="5"/>
      <c r="AD3480" s="5"/>
      <c r="AE3480" s="5"/>
    </row>
    <row r="3481" spans="1:31" x14ac:dyDescent="0.2">
      <c r="A3481" s="7"/>
      <c r="F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  <c r="AC3481" s="5"/>
      <c r="AD3481" s="5"/>
      <c r="AE3481" s="5"/>
    </row>
    <row r="3482" spans="1:31" x14ac:dyDescent="0.2">
      <c r="A3482" s="7"/>
      <c r="F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  <c r="AC3482" s="5"/>
      <c r="AD3482" s="5"/>
      <c r="AE3482" s="5"/>
    </row>
    <row r="3483" spans="1:31" x14ac:dyDescent="0.2">
      <c r="A3483" s="7"/>
      <c r="F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  <c r="AC3483" s="5"/>
      <c r="AD3483" s="5"/>
      <c r="AE3483" s="5"/>
    </row>
    <row r="3484" spans="1:31" x14ac:dyDescent="0.2">
      <c r="A3484" s="7"/>
      <c r="F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  <c r="AC3484" s="5"/>
      <c r="AD3484" s="5"/>
      <c r="AE3484" s="5"/>
    </row>
    <row r="3485" spans="1:31" x14ac:dyDescent="0.2">
      <c r="A3485" s="7"/>
      <c r="F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  <c r="AC3485" s="5"/>
      <c r="AD3485" s="5"/>
      <c r="AE3485" s="5"/>
    </row>
    <row r="3486" spans="1:31" x14ac:dyDescent="0.2">
      <c r="A3486" s="7"/>
      <c r="F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  <c r="AD3486" s="5"/>
      <c r="AE3486" s="5"/>
    </row>
    <row r="3487" spans="1:31" x14ac:dyDescent="0.2">
      <c r="A3487" s="7"/>
      <c r="F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5"/>
      <c r="AD3487" s="5"/>
      <c r="AE3487" s="5"/>
    </row>
    <row r="3488" spans="1:31" x14ac:dyDescent="0.2">
      <c r="A3488" s="7"/>
      <c r="F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  <c r="AC3488" s="5"/>
      <c r="AD3488" s="5"/>
      <c r="AE3488" s="5"/>
    </row>
    <row r="3489" spans="1:31" x14ac:dyDescent="0.2">
      <c r="A3489" s="7"/>
      <c r="F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  <c r="AD3489" s="5"/>
      <c r="AE3489" s="5"/>
    </row>
    <row r="3490" spans="1:31" x14ac:dyDescent="0.2">
      <c r="A3490" s="7"/>
      <c r="F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  <c r="AD3490" s="5"/>
      <c r="AE3490" s="5"/>
    </row>
    <row r="3491" spans="1:31" x14ac:dyDescent="0.2">
      <c r="A3491" s="7"/>
      <c r="F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  <c r="AC3491" s="5"/>
      <c r="AD3491" s="5"/>
      <c r="AE3491" s="5"/>
    </row>
    <row r="3492" spans="1:31" x14ac:dyDescent="0.2">
      <c r="A3492" s="7"/>
      <c r="F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  <c r="AD3492" s="5"/>
      <c r="AE3492" s="5"/>
    </row>
    <row r="3493" spans="1:31" x14ac:dyDescent="0.2">
      <c r="A3493" s="7"/>
      <c r="F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  <c r="AC3493" s="5"/>
      <c r="AD3493" s="5"/>
      <c r="AE3493" s="5"/>
    </row>
    <row r="3494" spans="1:31" x14ac:dyDescent="0.2">
      <c r="A3494" s="7"/>
      <c r="F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  <c r="AC3494" s="5"/>
      <c r="AD3494" s="5"/>
      <c r="AE3494" s="5"/>
    </row>
    <row r="3495" spans="1:31" x14ac:dyDescent="0.2">
      <c r="A3495" s="7"/>
      <c r="F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  <c r="AC3495" s="5"/>
      <c r="AD3495" s="5"/>
      <c r="AE3495" s="5"/>
    </row>
    <row r="3496" spans="1:31" x14ac:dyDescent="0.2">
      <c r="A3496" s="7"/>
      <c r="F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5"/>
      <c r="AD3496" s="5"/>
      <c r="AE3496" s="5"/>
    </row>
    <row r="3497" spans="1:31" x14ac:dyDescent="0.2">
      <c r="A3497" s="7"/>
      <c r="F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  <c r="AD3497" s="5"/>
      <c r="AE3497" s="5"/>
    </row>
    <row r="3498" spans="1:31" x14ac:dyDescent="0.2">
      <c r="A3498" s="7"/>
      <c r="F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  <c r="AD3498" s="5"/>
      <c r="AE3498" s="5"/>
    </row>
    <row r="3499" spans="1:31" x14ac:dyDescent="0.2">
      <c r="A3499" s="7"/>
      <c r="F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  <c r="AD3499" s="5"/>
      <c r="AE3499" s="5"/>
    </row>
    <row r="3500" spans="1:31" x14ac:dyDescent="0.2">
      <c r="A3500" s="7"/>
      <c r="F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  <c r="AD3500" s="5"/>
      <c r="AE3500" s="5"/>
    </row>
    <row r="3501" spans="1:31" x14ac:dyDescent="0.2">
      <c r="A3501" s="7"/>
      <c r="F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  <c r="AD3501" s="5"/>
      <c r="AE3501" s="5"/>
    </row>
    <row r="3502" spans="1:31" x14ac:dyDescent="0.2">
      <c r="A3502" s="7"/>
      <c r="F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5"/>
      <c r="AD3502" s="5"/>
      <c r="AE3502" s="5"/>
    </row>
    <row r="3503" spans="1:31" x14ac:dyDescent="0.2">
      <c r="A3503" s="7"/>
      <c r="F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  <c r="AD3503" s="5"/>
      <c r="AE3503" s="5"/>
    </row>
    <row r="3504" spans="1:31" x14ac:dyDescent="0.2">
      <c r="A3504" s="7"/>
      <c r="F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  <c r="AC3504" s="5"/>
      <c r="AD3504" s="5"/>
      <c r="AE3504" s="5"/>
    </row>
    <row r="3505" spans="1:31" x14ac:dyDescent="0.2">
      <c r="A3505" s="7"/>
      <c r="F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  <c r="AD3505" s="5"/>
      <c r="AE3505" s="5"/>
    </row>
    <row r="3506" spans="1:31" x14ac:dyDescent="0.2">
      <c r="A3506" s="7"/>
      <c r="F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  <c r="AD3506" s="5"/>
      <c r="AE3506" s="5"/>
    </row>
    <row r="3507" spans="1:31" x14ac:dyDescent="0.2">
      <c r="A3507" s="7"/>
      <c r="F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  <c r="AD3507" s="5"/>
      <c r="AE3507" s="5"/>
    </row>
    <row r="3508" spans="1:31" x14ac:dyDescent="0.2">
      <c r="A3508" s="7"/>
      <c r="F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  <c r="AD3508" s="5"/>
      <c r="AE3508" s="5"/>
    </row>
    <row r="3509" spans="1:31" x14ac:dyDescent="0.2">
      <c r="A3509" s="7"/>
      <c r="F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  <c r="AD3509" s="5"/>
      <c r="AE3509" s="5"/>
    </row>
    <row r="3510" spans="1:31" x14ac:dyDescent="0.2">
      <c r="A3510" s="7"/>
      <c r="F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  <c r="AD3510" s="5"/>
      <c r="AE3510" s="5"/>
    </row>
    <row r="3511" spans="1:31" x14ac:dyDescent="0.2">
      <c r="A3511" s="7"/>
      <c r="F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  <c r="AD3511" s="5"/>
      <c r="AE3511" s="5"/>
    </row>
    <row r="3512" spans="1:31" x14ac:dyDescent="0.2">
      <c r="A3512" s="7"/>
      <c r="F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  <c r="AD3512" s="5"/>
      <c r="AE3512" s="5"/>
    </row>
    <row r="3513" spans="1:31" x14ac:dyDescent="0.2">
      <c r="A3513" s="7"/>
      <c r="F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  <c r="AD3513" s="5"/>
      <c r="AE3513" s="5"/>
    </row>
    <row r="3514" spans="1:31" x14ac:dyDescent="0.2">
      <c r="A3514" s="7"/>
      <c r="F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  <c r="AD3514" s="5"/>
      <c r="AE3514" s="5"/>
    </row>
    <row r="3515" spans="1:31" x14ac:dyDescent="0.2">
      <c r="A3515" s="7"/>
      <c r="F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  <c r="AD3515" s="5"/>
      <c r="AE3515" s="5"/>
    </row>
    <row r="3516" spans="1:31" x14ac:dyDescent="0.2">
      <c r="A3516" s="7"/>
      <c r="F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  <c r="AD3516" s="5"/>
      <c r="AE3516" s="5"/>
    </row>
    <row r="3517" spans="1:31" x14ac:dyDescent="0.2">
      <c r="A3517" s="7"/>
      <c r="F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  <c r="AD3517" s="5"/>
      <c r="AE3517" s="5"/>
    </row>
    <row r="3518" spans="1:31" x14ac:dyDescent="0.2">
      <c r="A3518" s="7"/>
      <c r="F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  <c r="AC3518" s="5"/>
      <c r="AD3518" s="5"/>
      <c r="AE3518" s="5"/>
    </row>
    <row r="3519" spans="1:31" x14ac:dyDescent="0.2">
      <c r="A3519" s="7"/>
      <c r="F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  <c r="AC3519" s="5"/>
      <c r="AD3519" s="5"/>
      <c r="AE3519" s="5"/>
    </row>
    <row r="3520" spans="1:31" x14ac:dyDescent="0.2">
      <c r="A3520" s="7"/>
      <c r="F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  <c r="AD3520" s="5"/>
      <c r="AE3520" s="5"/>
    </row>
    <row r="3521" spans="1:31" x14ac:dyDescent="0.2">
      <c r="A3521" s="7"/>
      <c r="F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5"/>
      <c r="AD3521" s="5"/>
      <c r="AE3521" s="5"/>
    </row>
    <row r="3522" spans="1:31" x14ac:dyDescent="0.2">
      <c r="A3522" s="7"/>
      <c r="F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  <c r="AD3522" s="5"/>
      <c r="AE3522" s="5"/>
    </row>
    <row r="3523" spans="1:31" x14ac:dyDescent="0.2">
      <c r="A3523" s="7"/>
      <c r="F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  <c r="AD3523" s="5"/>
      <c r="AE3523" s="5"/>
    </row>
    <row r="3524" spans="1:31" x14ac:dyDescent="0.2">
      <c r="A3524" s="7"/>
      <c r="F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  <c r="AD3524" s="5"/>
      <c r="AE3524" s="5"/>
    </row>
    <row r="3525" spans="1:31" x14ac:dyDescent="0.2">
      <c r="A3525" s="7"/>
      <c r="F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  <c r="AC3525" s="5"/>
      <c r="AD3525" s="5"/>
      <c r="AE3525" s="5"/>
    </row>
    <row r="3526" spans="1:31" x14ac:dyDescent="0.2">
      <c r="A3526" s="7"/>
      <c r="F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  <c r="AC3526" s="5"/>
      <c r="AD3526" s="5"/>
      <c r="AE3526" s="5"/>
    </row>
    <row r="3527" spans="1:31" x14ac:dyDescent="0.2">
      <c r="A3527" s="7"/>
      <c r="F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  <c r="AC3527" s="5"/>
      <c r="AD3527" s="5"/>
      <c r="AE3527" s="5"/>
    </row>
    <row r="3528" spans="1:31" x14ac:dyDescent="0.2">
      <c r="A3528" s="7"/>
      <c r="F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  <c r="AC3528" s="5"/>
      <c r="AD3528" s="5"/>
      <c r="AE3528" s="5"/>
    </row>
    <row r="3529" spans="1:31" x14ac:dyDescent="0.2">
      <c r="A3529" s="7"/>
      <c r="F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  <c r="AC3529" s="5"/>
      <c r="AD3529" s="5"/>
      <c r="AE3529" s="5"/>
    </row>
    <row r="3530" spans="1:31" x14ac:dyDescent="0.2">
      <c r="A3530" s="7"/>
      <c r="F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  <c r="AC3530" s="5"/>
      <c r="AD3530" s="5"/>
      <c r="AE3530" s="5"/>
    </row>
    <row r="3531" spans="1:31" x14ac:dyDescent="0.2">
      <c r="A3531" s="7"/>
      <c r="F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  <c r="AC3531" s="5"/>
      <c r="AD3531" s="5"/>
      <c r="AE3531" s="5"/>
    </row>
    <row r="3532" spans="1:31" x14ac:dyDescent="0.2">
      <c r="A3532" s="7"/>
      <c r="F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  <c r="AC3532" s="5"/>
      <c r="AD3532" s="5"/>
      <c r="AE3532" s="5"/>
    </row>
    <row r="3533" spans="1:31" x14ac:dyDescent="0.2">
      <c r="A3533" s="7"/>
      <c r="F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  <c r="AD3533" s="5"/>
      <c r="AE3533" s="5"/>
    </row>
    <row r="3534" spans="1:31" x14ac:dyDescent="0.2">
      <c r="A3534" s="7"/>
      <c r="F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  <c r="AD3534" s="5"/>
      <c r="AE3534" s="5"/>
    </row>
    <row r="3535" spans="1:31" x14ac:dyDescent="0.2">
      <c r="A3535" s="7"/>
      <c r="F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  <c r="AC3535" s="5"/>
      <c r="AD3535" s="5"/>
      <c r="AE3535" s="5"/>
    </row>
    <row r="3536" spans="1:31" x14ac:dyDescent="0.2">
      <c r="A3536" s="7"/>
      <c r="F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  <c r="AD3536" s="5"/>
      <c r="AE3536" s="5"/>
    </row>
    <row r="3537" spans="1:31" x14ac:dyDescent="0.2">
      <c r="A3537" s="7"/>
      <c r="F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  <c r="AC3537" s="5"/>
      <c r="AD3537" s="5"/>
      <c r="AE3537" s="5"/>
    </row>
    <row r="3538" spans="1:31" x14ac:dyDescent="0.2">
      <c r="A3538" s="7"/>
      <c r="F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  <c r="AD3538" s="5"/>
      <c r="AE3538" s="5"/>
    </row>
    <row r="3539" spans="1:31" x14ac:dyDescent="0.2">
      <c r="A3539" s="7"/>
      <c r="F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5"/>
      <c r="AD3539" s="5"/>
      <c r="AE3539" s="5"/>
    </row>
    <row r="3540" spans="1:31" x14ac:dyDescent="0.2">
      <c r="A3540" s="7"/>
      <c r="F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  <c r="AC3540" s="5"/>
      <c r="AD3540" s="5"/>
      <c r="AE3540" s="5"/>
    </row>
    <row r="3541" spans="1:31" x14ac:dyDescent="0.2">
      <c r="A3541" s="7"/>
      <c r="F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5"/>
      <c r="AD3541" s="5"/>
      <c r="AE3541" s="5"/>
    </row>
    <row r="3542" spans="1:31" x14ac:dyDescent="0.2">
      <c r="A3542" s="7"/>
      <c r="F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  <c r="AD3542" s="5"/>
      <c r="AE3542" s="5"/>
    </row>
    <row r="3543" spans="1:31" x14ac:dyDescent="0.2">
      <c r="A3543" s="7"/>
      <c r="F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5"/>
      <c r="AD3543" s="5"/>
      <c r="AE3543" s="5"/>
    </row>
    <row r="3544" spans="1:31" x14ac:dyDescent="0.2">
      <c r="A3544" s="7"/>
      <c r="F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  <c r="AD3544" s="5"/>
      <c r="AE3544" s="5"/>
    </row>
    <row r="3545" spans="1:31" x14ac:dyDescent="0.2">
      <c r="A3545" s="7"/>
      <c r="F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  <c r="AC3545" s="5"/>
      <c r="AD3545" s="5"/>
      <c r="AE3545" s="5"/>
    </row>
    <row r="3546" spans="1:31" x14ac:dyDescent="0.2">
      <c r="A3546" s="7"/>
      <c r="F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5"/>
      <c r="AD3546" s="5"/>
      <c r="AE3546" s="5"/>
    </row>
    <row r="3547" spans="1:31" x14ac:dyDescent="0.2">
      <c r="A3547" s="7"/>
      <c r="F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  <c r="AC3547" s="5"/>
      <c r="AD3547" s="5"/>
      <c r="AE3547" s="5"/>
    </row>
    <row r="3548" spans="1:31" x14ac:dyDescent="0.2">
      <c r="A3548" s="7"/>
      <c r="F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  <c r="AC3548" s="5"/>
      <c r="AD3548" s="5"/>
      <c r="AE3548" s="5"/>
    </row>
    <row r="3549" spans="1:31" x14ac:dyDescent="0.2">
      <c r="A3549" s="7"/>
      <c r="F3549" s="5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  <c r="AC3549" s="5"/>
      <c r="AD3549" s="5"/>
      <c r="AE3549" s="5"/>
    </row>
    <row r="3550" spans="1:31" x14ac:dyDescent="0.2">
      <c r="A3550" s="7"/>
      <c r="F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  <c r="AC3550" s="5"/>
      <c r="AD3550" s="5"/>
      <c r="AE3550" s="5"/>
    </row>
    <row r="3551" spans="1:31" x14ac:dyDescent="0.2">
      <c r="A3551" s="7"/>
      <c r="F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  <c r="AC3551" s="5"/>
      <c r="AD3551" s="5"/>
      <c r="AE3551" s="5"/>
    </row>
    <row r="3552" spans="1:31" x14ac:dyDescent="0.2">
      <c r="A3552" s="7"/>
      <c r="F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  <c r="AC3552" s="5"/>
      <c r="AD3552" s="5"/>
      <c r="AE3552" s="5"/>
    </row>
    <row r="3553" spans="1:31" x14ac:dyDescent="0.2">
      <c r="A3553" s="7"/>
      <c r="F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  <c r="AC3553" s="5"/>
      <c r="AD3553" s="5"/>
      <c r="AE3553" s="5"/>
    </row>
    <row r="3554" spans="1:31" x14ac:dyDescent="0.2">
      <c r="A3554" s="7"/>
      <c r="F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  <c r="AC3554" s="5"/>
      <c r="AD3554" s="5"/>
      <c r="AE3554" s="5"/>
    </row>
    <row r="3555" spans="1:31" x14ac:dyDescent="0.2">
      <c r="A3555" s="7"/>
      <c r="F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  <c r="AD3555" s="5"/>
      <c r="AE3555" s="5"/>
    </row>
    <row r="3556" spans="1:31" x14ac:dyDescent="0.2">
      <c r="A3556" s="7"/>
      <c r="F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5"/>
      <c r="AD3556" s="5"/>
      <c r="AE3556" s="5"/>
    </row>
    <row r="3557" spans="1:31" x14ac:dyDescent="0.2">
      <c r="A3557" s="7"/>
      <c r="F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  <c r="AC3557" s="5"/>
      <c r="AD3557" s="5"/>
      <c r="AE3557" s="5"/>
    </row>
    <row r="3558" spans="1:31" x14ac:dyDescent="0.2">
      <c r="A3558" s="7"/>
      <c r="F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  <c r="AC3558" s="5"/>
      <c r="AD3558" s="5"/>
      <c r="AE3558" s="5"/>
    </row>
    <row r="3559" spans="1:31" x14ac:dyDescent="0.2">
      <c r="A3559" s="7"/>
      <c r="F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  <c r="AC3559" s="5"/>
      <c r="AD3559" s="5"/>
      <c r="AE3559" s="5"/>
    </row>
    <row r="3560" spans="1:31" x14ac:dyDescent="0.2">
      <c r="A3560" s="7"/>
      <c r="F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5"/>
      <c r="AD3560" s="5"/>
      <c r="AE3560" s="5"/>
    </row>
    <row r="3561" spans="1:31" x14ac:dyDescent="0.2">
      <c r="A3561" s="7"/>
      <c r="F3561" s="5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  <c r="AC3561" s="5"/>
      <c r="AD3561" s="5"/>
      <c r="AE3561" s="5"/>
    </row>
    <row r="3562" spans="1:31" x14ac:dyDescent="0.2">
      <c r="A3562" s="7"/>
      <c r="F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  <c r="AC3562" s="5"/>
      <c r="AD3562" s="5"/>
      <c r="AE3562" s="5"/>
    </row>
    <row r="3563" spans="1:31" x14ac:dyDescent="0.2">
      <c r="A3563" s="7"/>
      <c r="F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  <c r="AC3563" s="5"/>
      <c r="AD3563" s="5"/>
      <c r="AE3563" s="5"/>
    </row>
    <row r="3564" spans="1:31" x14ac:dyDescent="0.2">
      <c r="A3564" s="7"/>
      <c r="F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5"/>
      <c r="AD3564" s="5"/>
      <c r="AE3564" s="5"/>
    </row>
    <row r="3565" spans="1:31" x14ac:dyDescent="0.2">
      <c r="A3565" s="7"/>
      <c r="F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  <c r="AC3565" s="5"/>
      <c r="AD3565" s="5"/>
      <c r="AE3565" s="5"/>
    </row>
    <row r="3566" spans="1:31" x14ac:dyDescent="0.2">
      <c r="A3566" s="7"/>
      <c r="F3566" s="5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  <c r="AC3566" s="5"/>
      <c r="AD3566" s="5"/>
      <c r="AE3566" s="5"/>
    </row>
    <row r="3567" spans="1:31" x14ac:dyDescent="0.2">
      <c r="A3567" s="7"/>
      <c r="F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  <c r="AC3567" s="5"/>
      <c r="AD3567" s="5"/>
      <c r="AE3567" s="5"/>
    </row>
    <row r="3568" spans="1:31" x14ac:dyDescent="0.2">
      <c r="A3568" s="7"/>
      <c r="F3568" s="5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  <c r="AC3568" s="5"/>
      <c r="AD3568" s="5"/>
      <c r="AE3568" s="5"/>
    </row>
    <row r="3569" spans="1:31" x14ac:dyDescent="0.2">
      <c r="A3569" s="7"/>
      <c r="F3569" s="5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  <c r="AC3569" s="5"/>
      <c r="AD3569" s="5"/>
      <c r="AE3569" s="5"/>
    </row>
    <row r="3570" spans="1:31" x14ac:dyDescent="0.2">
      <c r="A3570" s="7"/>
      <c r="F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  <c r="AC3570" s="5"/>
      <c r="AD3570" s="5"/>
      <c r="AE3570" s="5"/>
    </row>
    <row r="3571" spans="1:31" x14ac:dyDescent="0.2">
      <c r="A3571" s="7"/>
      <c r="F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  <c r="AC3571" s="5"/>
      <c r="AD3571" s="5"/>
      <c r="AE3571" s="5"/>
    </row>
    <row r="3572" spans="1:31" x14ac:dyDescent="0.2">
      <c r="A3572" s="7"/>
      <c r="F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  <c r="AC3572" s="5"/>
      <c r="AD3572" s="5"/>
      <c r="AE3572" s="5"/>
    </row>
    <row r="3573" spans="1:31" x14ac:dyDescent="0.2">
      <c r="A3573" s="7"/>
      <c r="F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  <c r="AC3573" s="5"/>
      <c r="AD3573" s="5"/>
      <c r="AE3573" s="5"/>
    </row>
    <row r="3574" spans="1:31" x14ac:dyDescent="0.2">
      <c r="A3574" s="7"/>
      <c r="F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  <c r="AD3574" s="5"/>
      <c r="AE3574" s="5"/>
    </row>
    <row r="3575" spans="1:31" x14ac:dyDescent="0.2">
      <c r="A3575" s="7"/>
      <c r="F3575" s="5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  <c r="AC3575" s="5"/>
      <c r="AD3575" s="5"/>
      <c r="AE3575" s="5"/>
    </row>
    <row r="3576" spans="1:31" x14ac:dyDescent="0.2">
      <c r="A3576" s="7"/>
      <c r="F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  <c r="AC3576" s="5"/>
      <c r="AD3576" s="5"/>
      <c r="AE3576" s="5"/>
    </row>
    <row r="3577" spans="1:31" x14ac:dyDescent="0.2">
      <c r="A3577" s="7"/>
      <c r="F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  <c r="AC3577" s="5"/>
      <c r="AD3577" s="5"/>
      <c r="AE3577" s="5"/>
    </row>
    <row r="3578" spans="1:31" x14ac:dyDescent="0.2">
      <c r="A3578" s="7"/>
      <c r="F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5"/>
      <c r="AD3578" s="5"/>
      <c r="AE3578" s="5"/>
    </row>
    <row r="3579" spans="1:31" x14ac:dyDescent="0.2">
      <c r="A3579" s="7"/>
      <c r="F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  <c r="AD3579" s="5"/>
      <c r="AE3579" s="5"/>
    </row>
    <row r="3580" spans="1:31" x14ac:dyDescent="0.2">
      <c r="A3580" s="7"/>
      <c r="F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  <c r="AD3580" s="5"/>
      <c r="AE3580" s="5"/>
    </row>
    <row r="3581" spans="1:31" x14ac:dyDescent="0.2">
      <c r="A3581" s="7"/>
      <c r="F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5"/>
      <c r="AD3581" s="5"/>
      <c r="AE3581" s="5"/>
    </row>
    <row r="3582" spans="1:31" x14ac:dyDescent="0.2">
      <c r="A3582" s="7"/>
      <c r="F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  <c r="AC3582" s="5"/>
      <c r="AD3582" s="5"/>
      <c r="AE3582" s="5"/>
    </row>
    <row r="3583" spans="1:31" x14ac:dyDescent="0.2">
      <c r="A3583" s="7"/>
      <c r="F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  <c r="AD3583" s="5"/>
      <c r="AE3583" s="5"/>
    </row>
    <row r="3584" spans="1:31" x14ac:dyDescent="0.2">
      <c r="A3584" s="7"/>
      <c r="F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  <c r="AC3584" s="5"/>
      <c r="AD3584" s="5"/>
      <c r="AE3584" s="5"/>
    </row>
    <row r="3585" spans="1:31" x14ac:dyDescent="0.2">
      <c r="A3585" s="7"/>
      <c r="F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  <c r="AC3585" s="5"/>
      <c r="AD3585" s="5"/>
      <c r="AE3585" s="5"/>
    </row>
    <row r="3586" spans="1:31" x14ac:dyDescent="0.2">
      <c r="A3586" s="7"/>
      <c r="F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  <c r="AC3586" s="5"/>
      <c r="AD3586" s="5"/>
      <c r="AE3586" s="5"/>
    </row>
    <row r="3587" spans="1:31" x14ac:dyDescent="0.2">
      <c r="A3587" s="7"/>
      <c r="F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  <c r="AC3587" s="5"/>
      <c r="AD3587" s="5"/>
      <c r="AE3587" s="5"/>
    </row>
    <row r="3588" spans="1:31" x14ac:dyDescent="0.2">
      <c r="A3588" s="7"/>
      <c r="F3588" s="5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  <c r="AC3588" s="5"/>
      <c r="AD3588" s="5"/>
      <c r="AE3588" s="5"/>
    </row>
    <row r="3589" spans="1:31" x14ac:dyDescent="0.2">
      <c r="A3589" s="7"/>
      <c r="F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  <c r="AC3589" s="5"/>
      <c r="AD3589" s="5"/>
      <c r="AE3589" s="5"/>
    </row>
    <row r="3590" spans="1:31" x14ac:dyDescent="0.2">
      <c r="A3590" s="7"/>
      <c r="F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  <c r="AC3590" s="5"/>
      <c r="AD3590" s="5"/>
      <c r="AE3590" s="5"/>
    </row>
    <row r="3591" spans="1:31" x14ac:dyDescent="0.2">
      <c r="A3591" s="7"/>
      <c r="F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  <c r="AD3591" s="5"/>
      <c r="AE3591" s="5"/>
    </row>
    <row r="3592" spans="1:31" x14ac:dyDescent="0.2">
      <c r="A3592" s="7"/>
      <c r="F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  <c r="AC3592" s="5"/>
      <c r="AD3592" s="5"/>
      <c r="AE3592" s="5"/>
    </row>
    <row r="3593" spans="1:31" x14ac:dyDescent="0.2">
      <c r="A3593" s="7"/>
      <c r="F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  <c r="AD3593" s="5"/>
      <c r="AE3593" s="5"/>
    </row>
    <row r="3594" spans="1:31" x14ac:dyDescent="0.2">
      <c r="A3594" s="7"/>
      <c r="F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  <c r="AD3594" s="5"/>
      <c r="AE3594" s="5"/>
    </row>
    <row r="3595" spans="1:31" x14ac:dyDescent="0.2">
      <c r="A3595" s="7"/>
      <c r="F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  <c r="AC3595" s="5"/>
      <c r="AD3595" s="5"/>
      <c r="AE3595" s="5"/>
    </row>
    <row r="3596" spans="1:31" x14ac:dyDescent="0.2">
      <c r="A3596" s="7"/>
      <c r="F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  <c r="AD3596" s="5"/>
      <c r="AE3596" s="5"/>
    </row>
    <row r="3597" spans="1:31" x14ac:dyDescent="0.2">
      <c r="A3597" s="7"/>
      <c r="F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  <c r="AD3597" s="5"/>
      <c r="AE3597" s="5"/>
    </row>
    <row r="3598" spans="1:31" x14ac:dyDescent="0.2">
      <c r="A3598" s="7"/>
      <c r="F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  <c r="AC3598" s="5"/>
      <c r="AD3598" s="5"/>
      <c r="AE3598" s="5"/>
    </row>
    <row r="3599" spans="1:31" x14ac:dyDescent="0.2">
      <c r="A3599" s="7"/>
      <c r="F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  <c r="AD3599" s="5"/>
      <c r="AE3599" s="5"/>
    </row>
    <row r="3600" spans="1:31" x14ac:dyDescent="0.2">
      <c r="A3600" s="7"/>
      <c r="F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  <c r="AD3600" s="5"/>
      <c r="AE3600" s="5"/>
    </row>
    <row r="3601" spans="1:31" x14ac:dyDescent="0.2">
      <c r="A3601" s="7"/>
      <c r="F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  <c r="AC3601" s="5"/>
      <c r="AD3601" s="5"/>
      <c r="AE3601" s="5"/>
    </row>
    <row r="3602" spans="1:31" x14ac:dyDescent="0.2">
      <c r="A3602" s="7"/>
      <c r="F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  <c r="AC3602" s="5"/>
      <c r="AD3602" s="5"/>
      <c r="AE3602" s="5"/>
    </row>
    <row r="3603" spans="1:31" x14ac:dyDescent="0.2">
      <c r="A3603" s="7"/>
      <c r="F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  <c r="AC3603" s="5"/>
      <c r="AD3603" s="5"/>
      <c r="AE3603" s="5"/>
    </row>
    <row r="3604" spans="1:31" x14ac:dyDescent="0.2">
      <c r="A3604" s="7"/>
      <c r="F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  <c r="AC3604" s="5"/>
      <c r="AD3604" s="5"/>
      <c r="AE3604" s="5"/>
    </row>
    <row r="3605" spans="1:31" x14ac:dyDescent="0.2">
      <c r="A3605" s="7"/>
      <c r="F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  <c r="AC3605" s="5"/>
      <c r="AD3605" s="5"/>
      <c r="AE3605" s="5"/>
    </row>
    <row r="3606" spans="1:31" x14ac:dyDescent="0.2">
      <c r="A3606" s="7"/>
      <c r="F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  <c r="AC3606" s="5"/>
      <c r="AD3606" s="5"/>
      <c r="AE3606" s="5"/>
    </row>
    <row r="3607" spans="1:31" x14ac:dyDescent="0.2">
      <c r="A3607" s="7"/>
      <c r="F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  <c r="AC3607" s="5"/>
      <c r="AD3607" s="5"/>
      <c r="AE3607" s="5"/>
    </row>
    <row r="3608" spans="1:31" x14ac:dyDescent="0.2">
      <c r="A3608" s="7"/>
      <c r="F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  <c r="AC3608" s="5"/>
      <c r="AD3608" s="5"/>
      <c r="AE3608" s="5"/>
    </row>
    <row r="3609" spans="1:31" x14ac:dyDescent="0.2">
      <c r="A3609" s="7"/>
      <c r="F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  <c r="AC3609" s="5"/>
      <c r="AD3609" s="5"/>
      <c r="AE3609" s="5"/>
    </row>
    <row r="3610" spans="1:31" x14ac:dyDescent="0.2">
      <c r="A3610" s="7"/>
      <c r="F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  <c r="AC3610" s="5"/>
      <c r="AD3610" s="5"/>
      <c r="AE3610" s="5"/>
    </row>
    <row r="3611" spans="1:31" x14ac:dyDescent="0.2">
      <c r="A3611" s="7"/>
      <c r="F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  <c r="AC3611" s="5"/>
      <c r="AD3611" s="5"/>
      <c r="AE3611" s="5"/>
    </row>
    <row r="3612" spans="1:31" x14ac:dyDescent="0.2">
      <c r="A3612" s="7"/>
      <c r="F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  <c r="AC3612" s="5"/>
      <c r="AD3612" s="5"/>
      <c r="AE3612" s="5"/>
    </row>
    <row r="3613" spans="1:31" x14ac:dyDescent="0.2">
      <c r="A3613" s="7"/>
      <c r="F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  <c r="AC3613" s="5"/>
      <c r="AD3613" s="5"/>
      <c r="AE3613" s="5"/>
    </row>
    <row r="3614" spans="1:31" x14ac:dyDescent="0.2">
      <c r="A3614" s="7"/>
      <c r="F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  <c r="AC3614" s="5"/>
      <c r="AD3614" s="5"/>
      <c r="AE3614" s="5"/>
    </row>
    <row r="3615" spans="1:31" x14ac:dyDescent="0.2">
      <c r="A3615" s="7"/>
      <c r="F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  <c r="AC3615" s="5"/>
      <c r="AD3615" s="5"/>
      <c r="AE3615" s="5"/>
    </row>
    <row r="3616" spans="1:31" x14ac:dyDescent="0.2">
      <c r="A3616" s="7"/>
      <c r="F3616" s="5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  <c r="AC3616" s="5"/>
      <c r="AD3616" s="5"/>
      <c r="AE3616" s="5"/>
    </row>
    <row r="3617" spans="1:31" x14ac:dyDescent="0.2">
      <c r="A3617" s="7"/>
      <c r="F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  <c r="AC3617" s="5"/>
      <c r="AD3617" s="5"/>
      <c r="AE3617" s="5"/>
    </row>
    <row r="3618" spans="1:31" x14ac:dyDescent="0.2">
      <c r="A3618" s="7"/>
      <c r="F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  <c r="AC3618" s="5"/>
      <c r="AD3618" s="5"/>
      <c r="AE3618" s="5"/>
    </row>
    <row r="3619" spans="1:31" x14ac:dyDescent="0.2">
      <c r="A3619" s="7"/>
      <c r="F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  <c r="AC3619" s="5"/>
      <c r="AD3619" s="5"/>
      <c r="AE3619" s="5"/>
    </row>
    <row r="3620" spans="1:31" x14ac:dyDescent="0.2">
      <c r="A3620" s="7"/>
      <c r="F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  <c r="AC3620" s="5"/>
      <c r="AD3620" s="5"/>
      <c r="AE3620" s="5"/>
    </row>
    <row r="3621" spans="1:31" x14ac:dyDescent="0.2">
      <c r="A3621" s="7"/>
      <c r="F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  <c r="AC3621" s="5"/>
      <c r="AD3621" s="5"/>
      <c r="AE3621" s="5"/>
    </row>
    <row r="3622" spans="1:31" x14ac:dyDescent="0.2">
      <c r="A3622" s="7"/>
      <c r="F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  <c r="AC3622" s="5"/>
      <c r="AD3622" s="5"/>
      <c r="AE3622" s="5"/>
    </row>
    <row r="3623" spans="1:31" x14ac:dyDescent="0.2">
      <c r="A3623" s="7"/>
      <c r="F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  <c r="AC3623" s="5"/>
      <c r="AD3623" s="5"/>
      <c r="AE3623" s="5"/>
    </row>
    <row r="3624" spans="1:31" x14ac:dyDescent="0.2">
      <c r="A3624" s="7"/>
      <c r="F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  <c r="AC3624" s="5"/>
      <c r="AD3624" s="5"/>
      <c r="AE3624" s="5"/>
    </row>
    <row r="3625" spans="1:31" x14ac:dyDescent="0.2">
      <c r="A3625" s="7"/>
      <c r="F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  <c r="AC3625" s="5"/>
      <c r="AD3625" s="5"/>
      <c r="AE3625" s="5"/>
    </row>
    <row r="3626" spans="1:31" x14ac:dyDescent="0.2">
      <c r="A3626" s="7"/>
      <c r="F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  <c r="AC3626" s="5"/>
      <c r="AD3626" s="5"/>
      <c r="AE3626" s="5"/>
    </row>
    <row r="3627" spans="1:31" x14ac:dyDescent="0.2">
      <c r="A3627" s="7"/>
      <c r="F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  <c r="AC3627" s="5"/>
      <c r="AD3627" s="5"/>
      <c r="AE3627" s="5"/>
    </row>
    <row r="3628" spans="1:31" x14ac:dyDescent="0.2">
      <c r="A3628" s="7"/>
      <c r="F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  <c r="AC3628" s="5"/>
      <c r="AD3628" s="5"/>
      <c r="AE3628" s="5"/>
    </row>
    <row r="3629" spans="1:31" x14ac:dyDescent="0.2">
      <c r="A3629" s="7"/>
      <c r="F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  <c r="AC3629" s="5"/>
      <c r="AD3629" s="5"/>
      <c r="AE3629" s="5"/>
    </row>
    <row r="3630" spans="1:31" x14ac:dyDescent="0.2">
      <c r="A3630" s="7"/>
      <c r="F3630" s="5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  <c r="AC3630" s="5"/>
      <c r="AD3630" s="5"/>
      <c r="AE3630" s="5"/>
    </row>
    <row r="3631" spans="1:31" x14ac:dyDescent="0.2">
      <c r="A3631" s="7"/>
      <c r="F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  <c r="AC3631" s="5"/>
      <c r="AD3631" s="5"/>
      <c r="AE3631" s="5"/>
    </row>
    <row r="3632" spans="1:31" x14ac:dyDescent="0.2">
      <c r="A3632" s="7"/>
      <c r="F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  <c r="AC3632" s="5"/>
      <c r="AD3632" s="5"/>
      <c r="AE3632" s="5"/>
    </row>
    <row r="3633" spans="1:31" x14ac:dyDescent="0.2">
      <c r="A3633" s="7"/>
      <c r="F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  <c r="AC3633" s="5"/>
      <c r="AD3633" s="5"/>
      <c r="AE3633" s="5"/>
    </row>
    <row r="3634" spans="1:31" x14ac:dyDescent="0.2">
      <c r="A3634" s="7"/>
      <c r="F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  <c r="AC3634" s="5"/>
      <c r="AD3634" s="5"/>
      <c r="AE3634" s="5"/>
    </row>
    <row r="3635" spans="1:31" x14ac:dyDescent="0.2">
      <c r="A3635" s="7"/>
      <c r="F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  <c r="AC3635" s="5"/>
      <c r="AD3635" s="5"/>
      <c r="AE3635" s="5"/>
    </row>
    <row r="3636" spans="1:31" x14ac:dyDescent="0.2">
      <c r="A3636" s="7"/>
      <c r="F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  <c r="AC3636" s="5"/>
      <c r="AD3636" s="5"/>
      <c r="AE3636" s="5"/>
    </row>
    <row r="3637" spans="1:31" x14ac:dyDescent="0.2">
      <c r="A3637" s="7"/>
      <c r="F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  <c r="AC3637" s="5"/>
      <c r="AD3637" s="5"/>
      <c r="AE3637" s="5"/>
    </row>
    <row r="3638" spans="1:31" x14ac:dyDescent="0.2">
      <c r="A3638" s="7"/>
      <c r="F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  <c r="AC3638" s="5"/>
      <c r="AD3638" s="5"/>
      <c r="AE3638" s="5"/>
    </row>
    <row r="3639" spans="1:31" x14ac:dyDescent="0.2">
      <c r="A3639" s="7"/>
      <c r="F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  <c r="AC3639" s="5"/>
      <c r="AD3639" s="5"/>
      <c r="AE3639" s="5"/>
    </row>
    <row r="3640" spans="1:31" x14ac:dyDescent="0.2">
      <c r="A3640" s="7"/>
      <c r="F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  <c r="AC3640" s="5"/>
      <c r="AD3640" s="5"/>
      <c r="AE3640" s="5"/>
    </row>
    <row r="3641" spans="1:31" x14ac:dyDescent="0.2">
      <c r="A3641" s="7"/>
      <c r="F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  <c r="AC3641" s="5"/>
      <c r="AD3641" s="5"/>
      <c r="AE3641" s="5"/>
    </row>
    <row r="3642" spans="1:31" x14ac:dyDescent="0.2">
      <c r="A3642" s="7"/>
      <c r="F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  <c r="AC3642" s="5"/>
      <c r="AD3642" s="5"/>
      <c r="AE3642" s="5"/>
    </row>
    <row r="3643" spans="1:31" x14ac:dyDescent="0.2">
      <c r="A3643" s="7"/>
      <c r="F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  <c r="AC3643" s="5"/>
      <c r="AD3643" s="5"/>
      <c r="AE3643" s="5"/>
    </row>
    <row r="3644" spans="1:31" x14ac:dyDescent="0.2">
      <c r="A3644" s="7"/>
      <c r="F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  <c r="AC3644" s="5"/>
      <c r="AD3644" s="5"/>
      <c r="AE3644" s="5"/>
    </row>
    <row r="3645" spans="1:31" x14ac:dyDescent="0.2">
      <c r="A3645" s="7"/>
      <c r="F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  <c r="AC3645" s="5"/>
      <c r="AD3645" s="5"/>
      <c r="AE3645" s="5"/>
    </row>
    <row r="3646" spans="1:31" x14ac:dyDescent="0.2">
      <c r="A3646" s="7"/>
      <c r="F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  <c r="AC3646" s="5"/>
      <c r="AD3646" s="5"/>
      <c r="AE3646" s="5"/>
    </row>
    <row r="3647" spans="1:31" x14ac:dyDescent="0.2">
      <c r="A3647" s="7"/>
      <c r="F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  <c r="AC3647" s="5"/>
      <c r="AD3647" s="5"/>
      <c r="AE3647" s="5"/>
    </row>
    <row r="3648" spans="1:31" x14ac:dyDescent="0.2">
      <c r="A3648" s="7"/>
      <c r="F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  <c r="AC3648" s="5"/>
      <c r="AD3648" s="5"/>
      <c r="AE3648" s="5"/>
    </row>
    <row r="3649" spans="1:31" x14ac:dyDescent="0.2">
      <c r="A3649" s="7"/>
      <c r="F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  <c r="AD3649" s="5"/>
      <c r="AE3649" s="5"/>
    </row>
    <row r="3650" spans="1:31" x14ac:dyDescent="0.2">
      <c r="A3650" s="7"/>
      <c r="F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  <c r="AC3650" s="5"/>
      <c r="AD3650" s="5"/>
      <c r="AE3650" s="5"/>
    </row>
    <row r="3651" spans="1:31" x14ac:dyDescent="0.2">
      <c r="A3651" s="7"/>
      <c r="F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  <c r="AD3651" s="5"/>
      <c r="AE3651" s="5"/>
    </row>
    <row r="3652" spans="1:31" x14ac:dyDescent="0.2">
      <c r="A3652" s="7"/>
      <c r="F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  <c r="AC3652" s="5"/>
      <c r="AD3652" s="5"/>
      <c r="AE3652" s="5"/>
    </row>
    <row r="3653" spans="1:31" x14ac:dyDescent="0.2">
      <c r="A3653" s="7"/>
      <c r="F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  <c r="AC3653" s="5"/>
      <c r="AD3653" s="5"/>
      <c r="AE3653" s="5"/>
    </row>
    <row r="3654" spans="1:31" x14ac:dyDescent="0.2">
      <c r="A3654" s="7"/>
      <c r="F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  <c r="AC3654" s="5"/>
      <c r="AD3654" s="5"/>
      <c r="AE3654" s="5"/>
    </row>
    <row r="3655" spans="1:31" x14ac:dyDescent="0.2">
      <c r="A3655" s="7"/>
      <c r="F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  <c r="AC3655" s="5"/>
      <c r="AD3655" s="5"/>
      <c r="AE3655" s="5"/>
    </row>
    <row r="3656" spans="1:31" x14ac:dyDescent="0.2">
      <c r="A3656" s="7"/>
      <c r="F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  <c r="AC3656" s="5"/>
      <c r="AD3656" s="5"/>
      <c r="AE3656" s="5"/>
    </row>
    <row r="3657" spans="1:31" x14ac:dyDescent="0.2">
      <c r="A3657" s="7"/>
      <c r="F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  <c r="AC3657" s="5"/>
      <c r="AD3657" s="5"/>
      <c r="AE3657" s="5"/>
    </row>
    <row r="3658" spans="1:31" x14ac:dyDescent="0.2">
      <c r="A3658" s="7"/>
      <c r="F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  <c r="AC3658" s="5"/>
      <c r="AD3658" s="5"/>
      <c r="AE3658" s="5"/>
    </row>
    <row r="3659" spans="1:31" x14ac:dyDescent="0.2">
      <c r="A3659" s="7"/>
      <c r="F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  <c r="AC3659" s="5"/>
      <c r="AD3659" s="5"/>
      <c r="AE3659" s="5"/>
    </row>
    <row r="3660" spans="1:31" x14ac:dyDescent="0.2">
      <c r="A3660" s="7"/>
      <c r="F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  <c r="AC3660" s="5"/>
      <c r="AD3660" s="5"/>
      <c r="AE3660" s="5"/>
    </row>
    <row r="3661" spans="1:31" x14ac:dyDescent="0.2">
      <c r="A3661" s="7"/>
      <c r="F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  <c r="AC3661" s="5"/>
      <c r="AD3661" s="5"/>
      <c r="AE3661" s="5"/>
    </row>
    <row r="3662" spans="1:31" x14ac:dyDescent="0.2">
      <c r="A3662" s="7"/>
      <c r="F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  <c r="AE3662" s="5"/>
    </row>
    <row r="3663" spans="1:31" x14ac:dyDescent="0.2">
      <c r="A3663" s="7"/>
      <c r="F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  <c r="AD3663" s="5"/>
      <c r="AE3663" s="5"/>
    </row>
    <row r="3664" spans="1:31" x14ac:dyDescent="0.2">
      <c r="A3664" s="7"/>
      <c r="F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  <c r="AD3664" s="5"/>
      <c r="AE3664" s="5"/>
    </row>
    <row r="3665" spans="1:31" x14ac:dyDescent="0.2">
      <c r="A3665" s="7"/>
      <c r="F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  <c r="AD3665" s="5"/>
      <c r="AE3665" s="5"/>
    </row>
    <row r="3666" spans="1:31" x14ac:dyDescent="0.2">
      <c r="A3666" s="7"/>
      <c r="F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  <c r="AD3666" s="5"/>
      <c r="AE3666" s="5"/>
    </row>
    <row r="3667" spans="1:31" x14ac:dyDescent="0.2">
      <c r="A3667" s="7"/>
      <c r="F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  <c r="AD3667" s="5"/>
      <c r="AE3667" s="5"/>
    </row>
    <row r="3668" spans="1:31" x14ac:dyDescent="0.2">
      <c r="A3668" s="7"/>
      <c r="F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  <c r="AC3668" s="5"/>
      <c r="AD3668" s="5"/>
      <c r="AE3668" s="5"/>
    </row>
    <row r="3669" spans="1:31" x14ac:dyDescent="0.2">
      <c r="A3669" s="7"/>
      <c r="F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  <c r="AC3669" s="5"/>
      <c r="AD3669" s="5"/>
      <c r="AE3669" s="5"/>
    </row>
    <row r="3670" spans="1:31" x14ac:dyDescent="0.2">
      <c r="A3670" s="7"/>
      <c r="F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  <c r="AC3670" s="5"/>
      <c r="AD3670" s="5"/>
      <c r="AE3670" s="5"/>
    </row>
    <row r="3671" spans="1:31" x14ac:dyDescent="0.2">
      <c r="A3671" s="7"/>
      <c r="F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  <c r="AC3671" s="5"/>
      <c r="AD3671" s="5"/>
      <c r="AE3671" s="5"/>
    </row>
    <row r="3672" spans="1:31" x14ac:dyDescent="0.2">
      <c r="A3672" s="7"/>
      <c r="F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  <c r="AD3672" s="5"/>
      <c r="AE3672" s="5"/>
    </row>
    <row r="3673" spans="1:31" x14ac:dyDescent="0.2">
      <c r="A3673" s="7"/>
      <c r="F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  <c r="AD3673" s="5"/>
      <c r="AE3673" s="5"/>
    </row>
    <row r="3674" spans="1:31" x14ac:dyDescent="0.2">
      <c r="A3674" s="7"/>
      <c r="F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  <c r="AC3674" s="5"/>
      <c r="AD3674" s="5"/>
      <c r="AE3674" s="5"/>
    </row>
    <row r="3675" spans="1:31" x14ac:dyDescent="0.2">
      <c r="A3675" s="7"/>
      <c r="F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  <c r="AC3675" s="5"/>
      <c r="AD3675" s="5"/>
      <c r="AE3675" s="5"/>
    </row>
    <row r="3676" spans="1:31" x14ac:dyDescent="0.2">
      <c r="A3676" s="7"/>
      <c r="F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  <c r="AC3676" s="5"/>
      <c r="AD3676" s="5"/>
      <c r="AE3676" s="5"/>
    </row>
    <row r="3677" spans="1:31" x14ac:dyDescent="0.2">
      <c r="A3677" s="7"/>
      <c r="F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  <c r="AC3677" s="5"/>
      <c r="AD3677" s="5"/>
      <c r="AE3677" s="5"/>
    </row>
    <row r="3678" spans="1:31" x14ac:dyDescent="0.2">
      <c r="A3678" s="7"/>
      <c r="F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  <c r="AC3678" s="5"/>
      <c r="AD3678" s="5"/>
      <c r="AE3678" s="5"/>
    </row>
    <row r="3679" spans="1:31" x14ac:dyDescent="0.2">
      <c r="A3679" s="7"/>
      <c r="F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  <c r="AC3679" s="5"/>
      <c r="AD3679" s="5"/>
      <c r="AE3679" s="5"/>
    </row>
    <row r="3680" spans="1:31" x14ac:dyDescent="0.2">
      <c r="A3680" s="7"/>
      <c r="F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  <c r="AC3680" s="5"/>
      <c r="AD3680" s="5"/>
      <c r="AE3680" s="5"/>
    </row>
    <row r="3681" spans="1:31" x14ac:dyDescent="0.2">
      <c r="A3681" s="7"/>
      <c r="F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  <c r="AC3681" s="5"/>
      <c r="AD3681" s="5"/>
      <c r="AE3681" s="5"/>
    </row>
    <row r="3682" spans="1:31" x14ac:dyDescent="0.2">
      <c r="A3682" s="7"/>
      <c r="F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  <c r="AC3682" s="5"/>
      <c r="AD3682" s="5"/>
      <c r="AE3682" s="5"/>
    </row>
    <row r="3683" spans="1:31" x14ac:dyDescent="0.2">
      <c r="A3683" s="7"/>
      <c r="F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  <c r="AC3683" s="5"/>
      <c r="AD3683" s="5"/>
      <c r="AE3683" s="5"/>
    </row>
    <row r="3684" spans="1:31" x14ac:dyDescent="0.2">
      <c r="A3684" s="7"/>
      <c r="F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  <c r="AD3684" s="5"/>
      <c r="AE3684" s="5"/>
    </row>
    <row r="3685" spans="1:31" x14ac:dyDescent="0.2">
      <c r="A3685" s="7"/>
      <c r="F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  <c r="AC3685" s="5"/>
      <c r="AD3685" s="5"/>
      <c r="AE3685" s="5"/>
    </row>
    <row r="3686" spans="1:31" x14ac:dyDescent="0.2">
      <c r="A3686" s="7"/>
      <c r="F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  <c r="AC3686" s="5"/>
      <c r="AD3686" s="5"/>
      <c r="AE3686" s="5"/>
    </row>
    <row r="3687" spans="1:31" x14ac:dyDescent="0.2">
      <c r="A3687" s="7"/>
      <c r="F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  <c r="AC3687" s="5"/>
      <c r="AD3687" s="5"/>
      <c r="AE3687" s="5"/>
    </row>
    <row r="3688" spans="1:31" x14ac:dyDescent="0.2">
      <c r="A3688" s="7"/>
      <c r="F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  <c r="AD3688" s="5"/>
      <c r="AE3688" s="5"/>
    </row>
    <row r="3689" spans="1:31" x14ac:dyDescent="0.2">
      <c r="A3689" s="7"/>
      <c r="F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  <c r="AC3689" s="5"/>
      <c r="AD3689" s="5"/>
      <c r="AE3689" s="5"/>
    </row>
    <row r="3690" spans="1:31" x14ac:dyDescent="0.2">
      <c r="A3690" s="7"/>
      <c r="F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  <c r="AC3690" s="5"/>
      <c r="AD3690" s="5"/>
      <c r="AE3690" s="5"/>
    </row>
    <row r="3691" spans="1:31" x14ac:dyDescent="0.2">
      <c r="A3691" s="7"/>
      <c r="F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  <c r="AC3691" s="5"/>
      <c r="AD3691" s="5"/>
      <c r="AE3691" s="5"/>
    </row>
    <row r="3692" spans="1:31" x14ac:dyDescent="0.2">
      <c r="A3692" s="7"/>
      <c r="F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  <c r="AC3692" s="5"/>
      <c r="AD3692" s="5"/>
      <c r="AE3692" s="5"/>
    </row>
    <row r="3693" spans="1:31" x14ac:dyDescent="0.2">
      <c r="A3693" s="7"/>
      <c r="F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  <c r="AC3693" s="5"/>
      <c r="AD3693" s="5"/>
      <c r="AE3693" s="5"/>
    </row>
    <row r="3694" spans="1:31" x14ac:dyDescent="0.2">
      <c r="A3694" s="7"/>
      <c r="F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  <c r="AD3694" s="5"/>
      <c r="AE3694" s="5"/>
    </row>
    <row r="3695" spans="1:31" x14ac:dyDescent="0.2">
      <c r="A3695" s="7"/>
      <c r="F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  <c r="AC3695" s="5"/>
      <c r="AD3695" s="5"/>
      <c r="AE3695" s="5"/>
    </row>
    <row r="3696" spans="1:31" x14ac:dyDescent="0.2">
      <c r="A3696" s="7"/>
      <c r="F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  <c r="AC3696" s="5"/>
      <c r="AD3696" s="5"/>
      <c r="AE3696" s="5"/>
    </row>
    <row r="3697" spans="1:31" x14ac:dyDescent="0.2">
      <c r="A3697" s="7"/>
      <c r="F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  <c r="AC3697" s="5"/>
      <c r="AD3697" s="5"/>
      <c r="AE3697" s="5"/>
    </row>
    <row r="3698" spans="1:31" x14ac:dyDescent="0.2">
      <c r="A3698" s="7"/>
      <c r="F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  <c r="AC3698" s="5"/>
      <c r="AD3698" s="5"/>
      <c r="AE3698" s="5"/>
    </row>
    <row r="3699" spans="1:31" x14ac:dyDescent="0.2">
      <c r="A3699" s="7"/>
      <c r="F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  <c r="AC3699" s="5"/>
      <c r="AD3699" s="5"/>
      <c r="AE3699" s="5"/>
    </row>
    <row r="3700" spans="1:31" x14ac:dyDescent="0.2">
      <c r="A3700" s="7"/>
      <c r="F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  <c r="AC3700" s="5"/>
      <c r="AD3700" s="5"/>
      <c r="AE3700" s="5"/>
    </row>
    <row r="3701" spans="1:31" x14ac:dyDescent="0.2">
      <c r="A3701" s="7"/>
      <c r="F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  <c r="AC3701" s="5"/>
      <c r="AD3701" s="5"/>
      <c r="AE3701" s="5"/>
    </row>
    <row r="3702" spans="1:31" x14ac:dyDescent="0.2">
      <c r="A3702" s="7"/>
      <c r="F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  <c r="AC3702" s="5"/>
      <c r="AD3702" s="5"/>
      <c r="AE3702" s="5"/>
    </row>
    <row r="3703" spans="1:31" x14ac:dyDescent="0.2">
      <c r="A3703" s="7"/>
      <c r="F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  <c r="AC3703" s="5"/>
      <c r="AD3703" s="5"/>
      <c r="AE3703" s="5"/>
    </row>
    <row r="3704" spans="1:31" x14ac:dyDescent="0.2">
      <c r="A3704" s="7"/>
      <c r="F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  <c r="AC3704" s="5"/>
      <c r="AD3704" s="5"/>
      <c r="AE3704" s="5"/>
    </row>
    <row r="3705" spans="1:31" x14ac:dyDescent="0.2">
      <c r="A3705" s="7"/>
      <c r="F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  <c r="AC3705" s="5"/>
      <c r="AD3705" s="5"/>
      <c r="AE3705" s="5"/>
    </row>
    <row r="3706" spans="1:31" x14ac:dyDescent="0.2">
      <c r="A3706" s="7"/>
      <c r="F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  <c r="AD3706" s="5"/>
      <c r="AE3706" s="5"/>
    </row>
    <row r="3707" spans="1:31" x14ac:dyDescent="0.2">
      <c r="A3707" s="7"/>
      <c r="F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  <c r="AC3707" s="5"/>
      <c r="AD3707" s="5"/>
      <c r="AE3707" s="5"/>
    </row>
    <row r="3708" spans="1:31" x14ac:dyDescent="0.2">
      <c r="A3708" s="7"/>
      <c r="F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  <c r="AD3708" s="5"/>
      <c r="AE3708" s="5"/>
    </row>
    <row r="3709" spans="1:31" x14ac:dyDescent="0.2">
      <c r="A3709" s="7"/>
      <c r="F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  <c r="AD3709" s="5"/>
      <c r="AE3709" s="5"/>
    </row>
    <row r="3710" spans="1:31" x14ac:dyDescent="0.2">
      <c r="A3710" s="7"/>
      <c r="F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  <c r="AC3710" s="5"/>
      <c r="AD3710" s="5"/>
      <c r="AE3710" s="5"/>
    </row>
    <row r="3711" spans="1:31" x14ac:dyDescent="0.2">
      <c r="A3711" s="7"/>
      <c r="F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  <c r="AC3711" s="5"/>
      <c r="AD3711" s="5"/>
      <c r="AE3711" s="5"/>
    </row>
    <row r="3712" spans="1:31" x14ac:dyDescent="0.2">
      <c r="A3712" s="7"/>
      <c r="F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  <c r="AC3712" s="5"/>
      <c r="AD3712" s="5"/>
      <c r="AE3712" s="5"/>
    </row>
    <row r="3713" spans="1:31" x14ac:dyDescent="0.2">
      <c r="A3713" s="7"/>
      <c r="F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  <c r="AC3713" s="5"/>
      <c r="AD3713" s="5"/>
      <c r="AE3713" s="5"/>
    </row>
    <row r="3714" spans="1:31" x14ac:dyDescent="0.2">
      <c r="A3714" s="7"/>
      <c r="F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  <c r="AC3714" s="5"/>
      <c r="AD3714" s="5"/>
      <c r="AE3714" s="5"/>
    </row>
    <row r="3715" spans="1:31" x14ac:dyDescent="0.2">
      <c r="A3715" s="7"/>
      <c r="F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  <c r="AC3715" s="5"/>
      <c r="AD3715" s="5"/>
      <c r="AE3715" s="5"/>
    </row>
    <row r="3716" spans="1:31" x14ac:dyDescent="0.2">
      <c r="A3716" s="7"/>
      <c r="F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  <c r="AC3716" s="5"/>
      <c r="AD3716" s="5"/>
      <c r="AE3716" s="5"/>
    </row>
    <row r="3717" spans="1:31" x14ac:dyDescent="0.2">
      <c r="A3717" s="7"/>
      <c r="F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  <c r="AD3717" s="5"/>
      <c r="AE3717" s="5"/>
    </row>
    <row r="3718" spans="1:31" x14ac:dyDescent="0.2">
      <c r="A3718" s="7"/>
      <c r="F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  <c r="AD3718" s="5"/>
      <c r="AE3718" s="5"/>
    </row>
    <row r="3719" spans="1:31" x14ac:dyDescent="0.2">
      <c r="A3719" s="7"/>
      <c r="F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  <c r="AC3719" s="5"/>
      <c r="AD3719" s="5"/>
      <c r="AE3719" s="5"/>
    </row>
    <row r="3720" spans="1:31" x14ac:dyDescent="0.2">
      <c r="A3720" s="7"/>
      <c r="F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  <c r="AD3720" s="5"/>
      <c r="AE3720" s="5"/>
    </row>
    <row r="3721" spans="1:31" x14ac:dyDescent="0.2">
      <c r="A3721" s="7"/>
      <c r="F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  <c r="AC3721" s="5"/>
      <c r="AD3721" s="5"/>
      <c r="AE3721" s="5"/>
    </row>
    <row r="3722" spans="1:31" x14ac:dyDescent="0.2">
      <c r="A3722" s="7"/>
      <c r="F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  <c r="AC3722" s="5"/>
      <c r="AD3722" s="5"/>
      <c r="AE3722" s="5"/>
    </row>
    <row r="3723" spans="1:31" x14ac:dyDescent="0.2">
      <c r="A3723" s="7"/>
      <c r="F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  <c r="AD3723" s="5"/>
      <c r="AE3723" s="5"/>
    </row>
    <row r="3724" spans="1:31" x14ac:dyDescent="0.2">
      <c r="A3724" s="7"/>
      <c r="F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  <c r="AC3724" s="5"/>
      <c r="AD3724" s="5"/>
      <c r="AE3724" s="5"/>
    </row>
    <row r="3725" spans="1:31" x14ac:dyDescent="0.2">
      <c r="A3725" s="7"/>
      <c r="F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  <c r="AC3725" s="5"/>
      <c r="AD3725" s="5"/>
      <c r="AE3725" s="5"/>
    </row>
    <row r="3726" spans="1:31" x14ac:dyDescent="0.2">
      <c r="A3726" s="7"/>
      <c r="F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  <c r="AC3726" s="5"/>
      <c r="AD3726" s="5"/>
      <c r="AE3726" s="5"/>
    </row>
    <row r="3727" spans="1:31" x14ac:dyDescent="0.2">
      <c r="A3727" s="7"/>
      <c r="F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  <c r="AC3727" s="5"/>
      <c r="AD3727" s="5"/>
      <c r="AE3727" s="5"/>
    </row>
    <row r="3728" spans="1:31" x14ac:dyDescent="0.2">
      <c r="A3728" s="7"/>
      <c r="F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  <c r="AC3728" s="5"/>
      <c r="AD3728" s="5"/>
      <c r="AE3728" s="5"/>
    </row>
    <row r="3729" spans="1:31" x14ac:dyDescent="0.2">
      <c r="A3729" s="7"/>
      <c r="F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  <c r="AC3729" s="5"/>
      <c r="AD3729" s="5"/>
      <c r="AE3729" s="5"/>
    </row>
    <row r="3730" spans="1:31" x14ac:dyDescent="0.2">
      <c r="A3730" s="7"/>
      <c r="F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  <c r="AC3730" s="5"/>
      <c r="AD3730" s="5"/>
      <c r="AE3730" s="5"/>
    </row>
    <row r="3731" spans="1:31" x14ac:dyDescent="0.2">
      <c r="A3731" s="7"/>
      <c r="F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  <c r="AD3731" s="5"/>
      <c r="AE3731" s="5"/>
    </row>
    <row r="3732" spans="1:31" x14ac:dyDescent="0.2">
      <c r="A3732" s="7"/>
      <c r="F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  <c r="AD3732" s="5"/>
      <c r="AE3732" s="5"/>
    </row>
    <row r="3733" spans="1:31" x14ac:dyDescent="0.2">
      <c r="A3733" s="7"/>
      <c r="F3733" s="5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  <c r="AC3733" s="5"/>
      <c r="AD3733" s="5"/>
      <c r="AE3733" s="5"/>
    </row>
    <row r="3734" spans="1:31" x14ac:dyDescent="0.2">
      <c r="A3734" s="7"/>
      <c r="F3734" s="5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  <c r="AC3734" s="5"/>
      <c r="AD3734" s="5"/>
      <c r="AE3734" s="5"/>
    </row>
    <row r="3735" spans="1:31" x14ac:dyDescent="0.2">
      <c r="A3735" s="7"/>
      <c r="F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  <c r="AC3735" s="5"/>
      <c r="AD3735" s="5"/>
      <c r="AE3735" s="5"/>
    </row>
    <row r="3736" spans="1:31" x14ac:dyDescent="0.2">
      <c r="A3736" s="7"/>
      <c r="F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  <c r="AD3736" s="5"/>
      <c r="AE3736" s="5"/>
    </row>
    <row r="3737" spans="1:31" x14ac:dyDescent="0.2">
      <c r="A3737" s="7"/>
      <c r="F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  <c r="AC3737" s="5"/>
      <c r="AD3737" s="5"/>
      <c r="AE3737" s="5"/>
    </row>
    <row r="3738" spans="1:31" x14ac:dyDescent="0.2">
      <c r="A3738" s="7"/>
      <c r="F3738" s="5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  <c r="AC3738" s="5"/>
      <c r="AD3738" s="5"/>
      <c r="AE3738" s="5"/>
    </row>
    <row r="3739" spans="1:31" x14ac:dyDescent="0.2">
      <c r="A3739" s="7"/>
      <c r="F3739" s="5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  <c r="AC3739" s="5"/>
      <c r="AD3739" s="5"/>
      <c r="AE3739" s="5"/>
    </row>
    <row r="3740" spans="1:31" x14ac:dyDescent="0.2">
      <c r="A3740" s="7"/>
      <c r="F3740" s="5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  <c r="AC3740" s="5"/>
      <c r="AD3740" s="5"/>
      <c r="AE3740" s="5"/>
    </row>
    <row r="3741" spans="1:31" x14ac:dyDescent="0.2">
      <c r="A3741" s="7"/>
      <c r="F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  <c r="AC3741" s="5"/>
      <c r="AD3741" s="5"/>
      <c r="AE3741" s="5"/>
    </row>
    <row r="3742" spans="1:31" x14ac:dyDescent="0.2">
      <c r="A3742" s="7"/>
      <c r="F3742" s="5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  <c r="AC3742" s="5"/>
      <c r="AD3742" s="5"/>
      <c r="AE3742" s="5"/>
    </row>
    <row r="3743" spans="1:31" x14ac:dyDescent="0.2">
      <c r="A3743" s="7"/>
      <c r="F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  <c r="AC3743" s="5"/>
      <c r="AD3743" s="5"/>
      <c r="AE3743" s="5"/>
    </row>
    <row r="3744" spans="1:31" x14ac:dyDescent="0.2">
      <c r="A3744" s="7"/>
      <c r="F3744" s="5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  <c r="AC3744" s="5"/>
      <c r="AD3744" s="5"/>
      <c r="AE3744" s="5"/>
    </row>
    <row r="3745" spans="1:31" x14ac:dyDescent="0.2">
      <c r="A3745" s="7"/>
      <c r="F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  <c r="AC3745" s="5"/>
      <c r="AD3745" s="5"/>
      <c r="AE3745" s="5"/>
    </row>
    <row r="3746" spans="1:31" x14ac:dyDescent="0.2">
      <c r="A3746" s="7"/>
      <c r="F3746" s="5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  <c r="AC3746" s="5"/>
      <c r="AD3746" s="5"/>
      <c r="AE3746" s="5"/>
    </row>
    <row r="3747" spans="1:31" x14ac:dyDescent="0.2">
      <c r="A3747" s="7"/>
      <c r="F3747" s="5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  <c r="AC3747" s="5"/>
      <c r="AD3747" s="5"/>
      <c r="AE3747" s="5"/>
    </row>
    <row r="3748" spans="1:31" x14ac:dyDescent="0.2">
      <c r="A3748" s="7"/>
      <c r="F3748" s="5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  <c r="AC3748" s="5"/>
      <c r="AD3748" s="5"/>
      <c r="AE3748" s="5"/>
    </row>
    <row r="3749" spans="1:31" x14ac:dyDescent="0.2">
      <c r="A3749" s="7"/>
      <c r="F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  <c r="AC3749" s="5"/>
      <c r="AD3749" s="5"/>
      <c r="AE3749" s="5"/>
    </row>
    <row r="3750" spans="1:31" x14ac:dyDescent="0.2">
      <c r="A3750" s="7"/>
      <c r="F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  <c r="AC3750" s="5"/>
      <c r="AD3750" s="5"/>
      <c r="AE3750" s="5"/>
    </row>
    <row r="3751" spans="1:31" x14ac:dyDescent="0.2">
      <c r="A3751" s="7"/>
      <c r="F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  <c r="AC3751" s="5"/>
      <c r="AD3751" s="5"/>
      <c r="AE3751" s="5"/>
    </row>
    <row r="3752" spans="1:31" x14ac:dyDescent="0.2">
      <c r="A3752" s="7"/>
      <c r="F3752" s="5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  <c r="AC3752" s="5"/>
      <c r="AD3752" s="5"/>
      <c r="AE3752" s="5"/>
    </row>
    <row r="3753" spans="1:31" x14ac:dyDescent="0.2">
      <c r="A3753" s="7"/>
      <c r="F3753" s="5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  <c r="AC3753" s="5"/>
      <c r="AD3753" s="5"/>
      <c r="AE3753" s="5"/>
    </row>
    <row r="3754" spans="1:31" x14ac:dyDescent="0.2">
      <c r="A3754" s="7"/>
      <c r="F3754" s="5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  <c r="AC3754" s="5"/>
      <c r="AD3754" s="5"/>
      <c r="AE3754" s="5"/>
    </row>
    <row r="3755" spans="1:31" x14ac:dyDescent="0.2">
      <c r="A3755" s="7"/>
      <c r="F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  <c r="AC3755" s="5"/>
      <c r="AD3755" s="5"/>
      <c r="AE3755" s="5"/>
    </row>
    <row r="3756" spans="1:31" x14ac:dyDescent="0.2">
      <c r="A3756" s="7"/>
      <c r="F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  <c r="AC3756" s="5"/>
      <c r="AD3756" s="5"/>
      <c r="AE3756" s="5"/>
    </row>
    <row r="3757" spans="1:31" x14ac:dyDescent="0.2">
      <c r="A3757" s="7"/>
      <c r="F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  <c r="AD3757" s="5"/>
      <c r="AE3757" s="5"/>
    </row>
    <row r="3758" spans="1:31" x14ac:dyDescent="0.2">
      <c r="A3758" s="7"/>
      <c r="F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  <c r="AD3758" s="5"/>
      <c r="AE3758" s="5"/>
    </row>
    <row r="3759" spans="1:31" x14ac:dyDescent="0.2">
      <c r="A3759" s="7"/>
      <c r="F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  <c r="AD3759" s="5"/>
      <c r="AE3759" s="5"/>
    </row>
    <row r="3760" spans="1:31" x14ac:dyDescent="0.2">
      <c r="A3760" s="7"/>
      <c r="F3760" s="5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  <c r="AC3760" s="5"/>
      <c r="AD3760" s="5"/>
      <c r="AE3760" s="5"/>
    </row>
    <row r="3761" spans="1:31" x14ac:dyDescent="0.2">
      <c r="A3761" s="7"/>
      <c r="F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  <c r="AC3761" s="5"/>
      <c r="AD3761" s="5"/>
      <c r="AE3761" s="5"/>
    </row>
    <row r="3762" spans="1:31" x14ac:dyDescent="0.2">
      <c r="A3762" s="7"/>
      <c r="F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  <c r="AC3762" s="5"/>
      <c r="AD3762" s="5"/>
      <c r="AE3762" s="5"/>
    </row>
    <row r="3763" spans="1:31" x14ac:dyDescent="0.2">
      <c r="A3763" s="7"/>
      <c r="F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  <c r="AC3763" s="5"/>
      <c r="AD3763" s="5"/>
      <c r="AE3763" s="5"/>
    </row>
    <row r="3764" spans="1:31" x14ac:dyDescent="0.2">
      <c r="A3764" s="7"/>
      <c r="F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  <c r="AC3764" s="5"/>
      <c r="AD3764" s="5"/>
      <c r="AE3764" s="5"/>
    </row>
    <row r="3765" spans="1:31" x14ac:dyDescent="0.2">
      <c r="A3765" s="7"/>
      <c r="F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  <c r="AC3765" s="5"/>
      <c r="AD3765" s="5"/>
      <c r="AE3765" s="5"/>
    </row>
    <row r="3766" spans="1:31" x14ac:dyDescent="0.2">
      <c r="A3766" s="7"/>
      <c r="F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  <c r="AE3766" s="5"/>
    </row>
    <row r="3767" spans="1:31" x14ac:dyDescent="0.2">
      <c r="A3767" s="7"/>
      <c r="F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  <c r="AE3767" s="5"/>
    </row>
    <row r="3768" spans="1:31" x14ac:dyDescent="0.2">
      <c r="A3768" s="7"/>
      <c r="F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  <c r="AE3768" s="5"/>
    </row>
    <row r="3769" spans="1:31" x14ac:dyDescent="0.2">
      <c r="A3769" s="7"/>
      <c r="F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  <c r="AD3769" s="5"/>
      <c r="AE3769" s="5"/>
    </row>
    <row r="3770" spans="1:31" x14ac:dyDescent="0.2">
      <c r="A3770" s="7"/>
      <c r="F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  <c r="AE3770" s="5"/>
    </row>
    <row r="3771" spans="1:31" x14ac:dyDescent="0.2">
      <c r="A3771" s="7"/>
      <c r="F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  <c r="AE3771" s="5"/>
    </row>
    <row r="3772" spans="1:31" x14ac:dyDescent="0.2">
      <c r="A3772" s="7"/>
      <c r="F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  <c r="AE3772" s="5"/>
    </row>
    <row r="3773" spans="1:31" x14ac:dyDescent="0.2">
      <c r="A3773" s="7"/>
      <c r="F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  <c r="AD3773" s="5"/>
      <c r="AE3773" s="5"/>
    </row>
    <row r="3774" spans="1:31" x14ac:dyDescent="0.2">
      <c r="A3774" s="7"/>
      <c r="F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  <c r="AD3774" s="5"/>
      <c r="AE3774" s="5"/>
    </row>
    <row r="3775" spans="1:31" x14ac:dyDescent="0.2">
      <c r="A3775" s="7"/>
      <c r="F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  <c r="AC3775" s="5"/>
      <c r="AD3775" s="5"/>
      <c r="AE3775" s="5"/>
    </row>
    <row r="3776" spans="1:31" x14ac:dyDescent="0.2">
      <c r="A3776" s="7"/>
      <c r="F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  <c r="AC3776" s="5"/>
      <c r="AD3776" s="5"/>
      <c r="AE3776" s="5"/>
    </row>
    <row r="3777" spans="1:31" x14ac:dyDescent="0.2">
      <c r="A3777" s="7"/>
      <c r="F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  <c r="AC3777" s="5"/>
      <c r="AD3777" s="5"/>
      <c r="AE3777" s="5"/>
    </row>
    <row r="3778" spans="1:31" x14ac:dyDescent="0.2">
      <c r="A3778" s="7"/>
      <c r="F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  <c r="AC3778" s="5"/>
      <c r="AD3778" s="5"/>
      <c r="AE3778" s="5"/>
    </row>
    <row r="3779" spans="1:31" x14ac:dyDescent="0.2">
      <c r="A3779" s="7"/>
      <c r="F3779" s="5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  <c r="AC3779" s="5"/>
      <c r="AD3779" s="5"/>
      <c r="AE3779" s="5"/>
    </row>
    <row r="3780" spans="1:31" x14ac:dyDescent="0.2">
      <c r="A3780" s="7"/>
      <c r="F3780" s="5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  <c r="AC3780" s="5"/>
      <c r="AD3780" s="5"/>
      <c r="AE3780" s="5"/>
    </row>
    <row r="3781" spans="1:31" x14ac:dyDescent="0.2">
      <c r="A3781" s="7"/>
      <c r="F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  <c r="AC3781" s="5"/>
      <c r="AD3781" s="5"/>
      <c r="AE3781" s="5"/>
    </row>
    <row r="3782" spans="1:31" x14ac:dyDescent="0.2">
      <c r="A3782" s="7"/>
      <c r="F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  <c r="AC3782" s="5"/>
      <c r="AD3782" s="5"/>
      <c r="AE3782" s="5"/>
    </row>
    <row r="3783" spans="1:31" x14ac:dyDescent="0.2">
      <c r="A3783" s="7"/>
      <c r="F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  <c r="AC3783" s="5"/>
      <c r="AD3783" s="5"/>
      <c r="AE3783" s="5"/>
    </row>
    <row r="3784" spans="1:31" x14ac:dyDescent="0.2">
      <c r="A3784" s="7"/>
      <c r="F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  <c r="AC3784" s="5"/>
      <c r="AD3784" s="5"/>
      <c r="AE3784" s="5"/>
    </row>
    <row r="3785" spans="1:31" x14ac:dyDescent="0.2">
      <c r="A3785" s="7"/>
      <c r="F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  <c r="AC3785" s="5"/>
      <c r="AD3785" s="5"/>
      <c r="AE3785" s="5"/>
    </row>
    <row r="3786" spans="1:31" x14ac:dyDescent="0.2">
      <c r="A3786" s="7"/>
      <c r="F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  <c r="AD3786" s="5"/>
      <c r="AE3786" s="5"/>
    </row>
    <row r="3787" spans="1:31" x14ac:dyDescent="0.2">
      <c r="A3787" s="7"/>
      <c r="F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  <c r="AC3787" s="5"/>
      <c r="AD3787" s="5"/>
      <c r="AE3787" s="5"/>
    </row>
    <row r="3788" spans="1:31" x14ac:dyDescent="0.2">
      <c r="A3788" s="7"/>
      <c r="F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  <c r="AD3788" s="5"/>
      <c r="AE3788" s="5"/>
    </row>
    <row r="3789" spans="1:31" x14ac:dyDescent="0.2">
      <c r="A3789" s="7"/>
      <c r="F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  <c r="AD3789" s="5"/>
      <c r="AE3789" s="5"/>
    </row>
    <row r="3790" spans="1:31" x14ac:dyDescent="0.2">
      <c r="A3790" s="7"/>
      <c r="F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  <c r="AD3790" s="5"/>
      <c r="AE3790" s="5"/>
    </row>
    <row r="3791" spans="1:31" x14ac:dyDescent="0.2">
      <c r="A3791" s="7"/>
      <c r="F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  <c r="AC3791" s="5"/>
      <c r="AD3791" s="5"/>
      <c r="AE3791" s="5"/>
    </row>
    <row r="3792" spans="1:31" x14ac:dyDescent="0.2">
      <c r="A3792" s="7"/>
      <c r="F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  <c r="AC3792" s="5"/>
      <c r="AD3792" s="5"/>
      <c r="AE3792" s="5"/>
    </row>
    <row r="3793" spans="1:31" x14ac:dyDescent="0.2">
      <c r="A3793" s="7"/>
      <c r="F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  <c r="AC3793" s="5"/>
      <c r="AD3793" s="5"/>
      <c r="AE3793" s="5"/>
    </row>
    <row r="3794" spans="1:31" x14ac:dyDescent="0.2">
      <c r="A3794" s="7"/>
      <c r="F3794" s="5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  <c r="AC3794" s="5"/>
      <c r="AD3794" s="5"/>
      <c r="AE3794" s="5"/>
    </row>
    <row r="3795" spans="1:31" x14ac:dyDescent="0.2">
      <c r="A3795" s="7"/>
      <c r="F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  <c r="AC3795" s="5"/>
      <c r="AD3795" s="5"/>
      <c r="AE3795" s="5"/>
    </row>
    <row r="3796" spans="1:31" x14ac:dyDescent="0.2">
      <c r="A3796" s="7"/>
      <c r="F3796" s="5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  <c r="AC3796" s="5"/>
      <c r="AD3796" s="5"/>
      <c r="AE3796" s="5"/>
    </row>
    <row r="3797" spans="1:31" x14ac:dyDescent="0.2">
      <c r="A3797" s="7"/>
      <c r="F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  <c r="AC3797" s="5"/>
      <c r="AD3797" s="5"/>
      <c r="AE3797" s="5"/>
    </row>
    <row r="3798" spans="1:31" x14ac:dyDescent="0.2">
      <c r="A3798" s="7"/>
      <c r="F3798" s="5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  <c r="AC3798" s="5"/>
      <c r="AD3798" s="5"/>
      <c r="AE3798" s="5"/>
    </row>
    <row r="3799" spans="1:31" x14ac:dyDescent="0.2">
      <c r="A3799" s="7"/>
      <c r="F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  <c r="AD3799" s="5"/>
      <c r="AE3799" s="5"/>
    </row>
    <row r="3800" spans="1:31" x14ac:dyDescent="0.2">
      <c r="A3800" s="7"/>
      <c r="F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  <c r="AC3800" s="5"/>
      <c r="AD3800" s="5"/>
      <c r="AE3800" s="5"/>
    </row>
    <row r="3801" spans="1:31" x14ac:dyDescent="0.2">
      <c r="A3801" s="7"/>
      <c r="F3801" s="5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  <c r="AC3801" s="5"/>
      <c r="AD3801" s="5"/>
      <c r="AE3801" s="5"/>
    </row>
    <row r="3802" spans="1:31" x14ac:dyDescent="0.2">
      <c r="A3802" s="7"/>
      <c r="F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  <c r="AC3802" s="5"/>
      <c r="AD3802" s="5"/>
      <c r="AE3802" s="5"/>
    </row>
    <row r="3803" spans="1:31" x14ac:dyDescent="0.2">
      <c r="A3803" s="7"/>
      <c r="F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  <c r="AC3803" s="5"/>
      <c r="AD3803" s="5"/>
      <c r="AE3803" s="5"/>
    </row>
    <row r="3804" spans="1:31" x14ac:dyDescent="0.2">
      <c r="A3804" s="7"/>
      <c r="F3804" s="5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  <c r="AC3804" s="5"/>
      <c r="AD3804" s="5"/>
      <c r="AE3804" s="5"/>
    </row>
    <row r="3805" spans="1:31" x14ac:dyDescent="0.2">
      <c r="A3805" s="7"/>
      <c r="F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  <c r="AC3805" s="5"/>
      <c r="AD3805" s="5"/>
      <c r="AE3805" s="5"/>
    </row>
    <row r="3806" spans="1:31" x14ac:dyDescent="0.2">
      <c r="A3806" s="7"/>
      <c r="F3806" s="5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  <c r="AC3806" s="5"/>
      <c r="AD3806" s="5"/>
      <c r="AE3806" s="5"/>
    </row>
    <row r="3807" spans="1:31" x14ac:dyDescent="0.2">
      <c r="A3807" s="7"/>
      <c r="F3807" s="5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  <c r="AC3807" s="5"/>
      <c r="AD3807" s="5"/>
      <c r="AE3807" s="5"/>
    </row>
    <row r="3808" spans="1:31" x14ac:dyDescent="0.2">
      <c r="A3808" s="7"/>
      <c r="F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  <c r="AC3808" s="5"/>
      <c r="AD3808" s="5"/>
      <c r="AE3808" s="5"/>
    </row>
    <row r="3809" spans="1:31" x14ac:dyDescent="0.2">
      <c r="A3809" s="7"/>
      <c r="F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  <c r="AC3809" s="5"/>
      <c r="AD3809" s="5"/>
      <c r="AE3809" s="5"/>
    </row>
    <row r="3810" spans="1:31" x14ac:dyDescent="0.2">
      <c r="A3810" s="7"/>
      <c r="F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  <c r="AD3810" s="5"/>
      <c r="AE3810" s="5"/>
    </row>
    <row r="3811" spans="1:31" x14ac:dyDescent="0.2">
      <c r="A3811" s="7"/>
      <c r="F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  <c r="AD3811" s="5"/>
      <c r="AE3811" s="5"/>
    </row>
    <row r="3812" spans="1:31" x14ac:dyDescent="0.2">
      <c r="A3812" s="7"/>
      <c r="F3812" s="5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  <c r="AC3812" s="5"/>
      <c r="AD3812" s="5"/>
      <c r="AE3812" s="5"/>
    </row>
    <row r="3813" spans="1:31" x14ac:dyDescent="0.2">
      <c r="A3813" s="7"/>
      <c r="F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  <c r="AC3813" s="5"/>
      <c r="AD3813" s="5"/>
      <c r="AE3813" s="5"/>
    </row>
    <row r="3814" spans="1:31" x14ac:dyDescent="0.2">
      <c r="A3814" s="7"/>
      <c r="F3814" s="5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  <c r="AC3814" s="5"/>
      <c r="AD3814" s="5"/>
      <c r="AE3814" s="5"/>
    </row>
    <row r="3815" spans="1:31" x14ac:dyDescent="0.2">
      <c r="A3815" s="7"/>
      <c r="F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  <c r="AC3815" s="5"/>
      <c r="AD3815" s="5"/>
      <c r="AE3815" s="5"/>
    </row>
    <row r="3816" spans="1:31" x14ac:dyDescent="0.2">
      <c r="A3816" s="7"/>
      <c r="F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  <c r="AD3816" s="5"/>
      <c r="AE3816" s="5"/>
    </row>
    <row r="3817" spans="1:31" x14ac:dyDescent="0.2">
      <c r="A3817" s="7"/>
      <c r="F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  <c r="AD3817" s="5"/>
      <c r="AE3817" s="5"/>
    </row>
    <row r="3818" spans="1:31" x14ac:dyDescent="0.2">
      <c r="A3818" s="7"/>
      <c r="F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  <c r="AC3818" s="5"/>
      <c r="AD3818" s="5"/>
      <c r="AE3818" s="5"/>
    </row>
    <row r="3819" spans="1:31" x14ac:dyDescent="0.2">
      <c r="A3819" s="7"/>
      <c r="F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  <c r="AD3819" s="5"/>
      <c r="AE3819" s="5"/>
    </row>
    <row r="3820" spans="1:31" x14ac:dyDescent="0.2">
      <c r="A3820" s="7"/>
      <c r="F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  <c r="AD3820" s="5"/>
      <c r="AE3820" s="5"/>
    </row>
    <row r="3821" spans="1:31" x14ac:dyDescent="0.2">
      <c r="A3821" s="7"/>
      <c r="F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  <c r="AC3821" s="5"/>
      <c r="AD3821" s="5"/>
      <c r="AE3821" s="5"/>
    </row>
    <row r="3822" spans="1:31" x14ac:dyDescent="0.2">
      <c r="A3822" s="7"/>
      <c r="F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  <c r="AD3822" s="5"/>
      <c r="AE3822" s="5"/>
    </row>
    <row r="3823" spans="1:31" x14ac:dyDescent="0.2">
      <c r="A3823" s="7"/>
      <c r="F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  <c r="AD3823" s="5"/>
      <c r="AE3823" s="5"/>
    </row>
    <row r="3824" spans="1:31" x14ac:dyDescent="0.2">
      <c r="A3824" s="7"/>
      <c r="F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  <c r="AD3824" s="5"/>
      <c r="AE3824" s="5"/>
    </row>
    <row r="3825" spans="1:31" x14ac:dyDescent="0.2">
      <c r="A3825" s="7"/>
      <c r="F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  <c r="AC3825" s="5"/>
      <c r="AD3825" s="5"/>
      <c r="AE3825" s="5"/>
    </row>
    <row r="3826" spans="1:31" x14ac:dyDescent="0.2">
      <c r="A3826" s="7"/>
      <c r="F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  <c r="AD3826" s="5"/>
      <c r="AE3826" s="5"/>
    </row>
    <row r="3827" spans="1:31" x14ac:dyDescent="0.2">
      <c r="A3827" s="7"/>
      <c r="F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  <c r="AC3827" s="5"/>
      <c r="AD3827" s="5"/>
      <c r="AE3827" s="5"/>
    </row>
    <row r="3828" spans="1:31" x14ac:dyDescent="0.2">
      <c r="A3828" s="7"/>
      <c r="F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  <c r="AC3828" s="5"/>
      <c r="AD3828" s="5"/>
      <c r="AE3828" s="5"/>
    </row>
    <row r="3829" spans="1:31" x14ac:dyDescent="0.2">
      <c r="A3829" s="7"/>
      <c r="F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  <c r="AC3829" s="5"/>
      <c r="AD3829" s="5"/>
      <c r="AE3829" s="5"/>
    </row>
    <row r="3830" spans="1:31" x14ac:dyDescent="0.2">
      <c r="A3830" s="7"/>
      <c r="F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  <c r="AC3830" s="5"/>
      <c r="AD3830" s="5"/>
      <c r="AE3830" s="5"/>
    </row>
    <row r="3831" spans="1:31" x14ac:dyDescent="0.2">
      <c r="A3831" s="7"/>
      <c r="F3831" s="5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  <c r="AC3831" s="5"/>
      <c r="AD3831" s="5"/>
      <c r="AE3831" s="5"/>
    </row>
    <row r="3832" spans="1:31" x14ac:dyDescent="0.2">
      <c r="A3832" s="7"/>
      <c r="F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  <c r="AD3832" s="5"/>
      <c r="AE3832" s="5"/>
    </row>
    <row r="3833" spans="1:31" x14ac:dyDescent="0.2">
      <c r="A3833" s="7"/>
      <c r="F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  <c r="AD3833" s="5"/>
      <c r="AE3833" s="5"/>
    </row>
    <row r="3834" spans="1:31" x14ac:dyDescent="0.2">
      <c r="A3834" s="7"/>
      <c r="F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  <c r="AC3834" s="5"/>
      <c r="AD3834" s="5"/>
      <c r="AE3834" s="5"/>
    </row>
    <row r="3835" spans="1:31" x14ac:dyDescent="0.2">
      <c r="A3835" s="7"/>
      <c r="F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  <c r="AD3835" s="5"/>
      <c r="AE3835" s="5"/>
    </row>
    <row r="3836" spans="1:31" x14ac:dyDescent="0.2">
      <c r="A3836" s="7"/>
      <c r="F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  <c r="AC3836" s="5"/>
      <c r="AD3836" s="5"/>
      <c r="AE3836" s="5"/>
    </row>
    <row r="3837" spans="1:31" x14ac:dyDescent="0.2">
      <c r="A3837" s="7"/>
      <c r="F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  <c r="AC3837" s="5"/>
      <c r="AD3837" s="5"/>
      <c r="AE3837" s="5"/>
    </row>
    <row r="3838" spans="1:31" x14ac:dyDescent="0.2">
      <c r="A3838" s="7"/>
      <c r="F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  <c r="AC3838" s="5"/>
      <c r="AD3838" s="5"/>
      <c r="AE3838" s="5"/>
    </row>
    <row r="3839" spans="1:31" x14ac:dyDescent="0.2">
      <c r="A3839" s="7"/>
      <c r="F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  <c r="AC3839" s="5"/>
      <c r="AD3839" s="5"/>
      <c r="AE3839" s="5"/>
    </row>
    <row r="3840" spans="1:31" x14ac:dyDescent="0.2">
      <c r="A3840" s="7"/>
      <c r="F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  <c r="AC3840" s="5"/>
      <c r="AD3840" s="5"/>
      <c r="AE3840" s="5"/>
    </row>
    <row r="3841" spans="1:31" x14ac:dyDescent="0.2">
      <c r="A3841" s="7"/>
      <c r="F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  <c r="AD3841" s="5"/>
      <c r="AE3841" s="5"/>
    </row>
    <row r="3842" spans="1:31" x14ac:dyDescent="0.2">
      <c r="A3842" s="7"/>
      <c r="F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  <c r="AD3842" s="5"/>
      <c r="AE3842" s="5"/>
    </row>
    <row r="3843" spans="1:31" x14ac:dyDescent="0.2">
      <c r="A3843" s="7"/>
      <c r="F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  <c r="AC3843" s="5"/>
      <c r="AD3843" s="5"/>
      <c r="AE3843" s="5"/>
    </row>
    <row r="3844" spans="1:31" x14ac:dyDescent="0.2">
      <c r="A3844" s="7"/>
      <c r="F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  <c r="AD3844" s="5"/>
      <c r="AE3844" s="5"/>
    </row>
    <row r="3845" spans="1:31" x14ac:dyDescent="0.2">
      <c r="A3845" s="7"/>
      <c r="F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  <c r="AC3845" s="5"/>
      <c r="AD3845" s="5"/>
      <c r="AE3845" s="5"/>
    </row>
    <row r="3846" spans="1:31" x14ac:dyDescent="0.2">
      <c r="A3846" s="7"/>
      <c r="F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  <c r="AC3846" s="5"/>
      <c r="AD3846" s="5"/>
      <c r="AE3846" s="5"/>
    </row>
    <row r="3847" spans="1:31" x14ac:dyDescent="0.2">
      <c r="A3847" s="7"/>
      <c r="F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  <c r="AC3847" s="5"/>
      <c r="AD3847" s="5"/>
      <c r="AE3847" s="5"/>
    </row>
    <row r="3848" spans="1:31" x14ac:dyDescent="0.2">
      <c r="A3848" s="7"/>
      <c r="F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  <c r="AC3848" s="5"/>
      <c r="AD3848" s="5"/>
      <c r="AE3848" s="5"/>
    </row>
    <row r="3849" spans="1:31" x14ac:dyDescent="0.2">
      <c r="A3849" s="7"/>
      <c r="F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  <c r="AD3849" s="5"/>
      <c r="AE3849" s="5"/>
    </row>
    <row r="3850" spans="1:31" x14ac:dyDescent="0.2">
      <c r="A3850" s="7"/>
      <c r="F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  <c r="AD3850" s="5"/>
      <c r="AE3850" s="5"/>
    </row>
    <row r="3851" spans="1:31" x14ac:dyDescent="0.2">
      <c r="A3851" s="7"/>
      <c r="F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  <c r="AD3851" s="5"/>
      <c r="AE3851" s="5"/>
    </row>
    <row r="3852" spans="1:31" x14ac:dyDescent="0.2">
      <c r="A3852" s="7"/>
      <c r="F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  <c r="AD3852" s="5"/>
      <c r="AE3852" s="5"/>
    </row>
    <row r="3853" spans="1:31" x14ac:dyDescent="0.2">
      <c r="A3853" s="7"/>
      <c r="F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  <c r="AD3853" s="5"/>
      <c r="AE3853" s="5"/>
    </row>
    <row r="3854" spans="1:31" x14ac:dyDescent="0.2">
      <c r="A3854" s="7"/>
      <c r="F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  <c r="AD3854" s="5"/>
      <c r="AE3854" s="5"/>
    </row>
    <row r="3855" spans="1:31" x14ac:dyDescent="0.2">
      <c r="A3855" s="7"/>
      <c r="F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  <c r="AD3855" s="5"/>
      <c r="AE3855" s="5"/>
    </row>
    <row r="3856" spans="1:31" x14ac:dyDescent="0.2">
      <c r="A3856" s="7"/>
      <c r="F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  <c r="AD3856" s="5"/>
      <c r="AE3856" s="5"/>
    </row>
    <row r="3857" spans="1:31" x14ac:dyDescent="0.2">
      <c r="A3857" s="7"/>
      <c r="F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  <c r="AD3857" s="5"/>
      <c r="AE3857" s="5"/>
    </row>
    <row r="3858" spans="1:31" x14ac:dyDescent="0.2">
      <c r="A3858" s="7"/>
      <c r="F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  <c r="AD3858" s="5"/>
      <c r="AE3858" s="5"/>
    </row>
    <row r="3859" spans="1:31" x14ac:dyDescent="0.2">
      <c r="A3859" s="7"/>
      <c r="F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  <c r="AD3859" s="5"/>
      <c r="AE3859" s="5"/>
    </row>
    <row r="3860" spans="1:31" x14ac:dyDescent="0.2">
      <c r="A3860" s="7"/>
      <c r="F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  <c r="AE3860" s="5"/>
    </row>
    <row r="3861" spans="1:31" x14ac:dyDescent="0.2">
      <c r="A3861" s="7"/>
      <c r="F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  <c r="AD3861" s="5"/>
      <c r="AE3861" s="5"/>
    </row>
    <row r="3862" spans="1:31" x14ac:dyDescent="0.2">
      <c r="A3862" s="7"/>
      <c r="F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  <c r="AE3862" s="5"/>
    </row>
    <row r="3863" spans="1:31" x14ac:dyDescent="0.2">
      <c r="A3863" s="7"/>
      <c r="F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  <c r="AE3863" s="5"/>
    </row>
    <row r="3864" spans="1:31" x14ac:dyDescent="0.2">
      <c r="A3864" s="7"/>
      <c r="F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  <c r="AD3864" s="5"/>
      <c r="AE3864" s="5"/>
    </row>
    <row r="3865" spans="1:31" x14ac:dyDescent="0.2">
      <c r="A3865" s="7"/>
      <c r="F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  <c r="AD3865" s="5"/>
      <c r="AE3865" s="5"/>
    </row>
    <row r="3866" spans="1:31" x14ac:dyDescent="0.2">
      <c r="A3866" s="7"/>
      <c r="F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  <c r="AD3866" s="5"/>
      <c r="AE3866" s="5"/>
    </row>
    <row r="3867" spans="1:31" x14ac:dyDescent="0.2">
      <c r="A3867" s="7"/>
      <c r="F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  <c r="AD3867" s="5"/>
      <c r="AE3867" s="5"/>
    </row>
    <row r="3868" spans="1:31" x14ac:dyDescent="0.2">
      <c r="A3868" s="7"/>
      <c r="F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  <c r="AD3868" s="5"/>
      <c r="AE3868" s="5"/>
    </row>
    <row r="3869" spans="1:31" x14ac:dyDescent="0.2">
      <c r="A3869" s="7"/>
      <c r="F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  <c r="AD3869" s="5"/>
      <c r="AE3869" s="5"/>
    </row>
    <row r="3870" spans="1:31" x14ac:dyDescent="0.2">
      <c r="A3870" s="7"/>
      <c r="F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  <c r="AD3870" s="5"/>
      <c r="AE3870" s="5"/>
    </row>
    <row r="3871" spans="1:31" x14ac:dyDescent="0.2">
      <c r="A3871" s="7"/>
      <c r="F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  <c r="AD3871" s="5"/>
      <c r="AE3871" s="5"/>
    </row>
    <row r="3872" spans="1:31" x14ac:dyDescent="0.2">
      <c r="A3872" s="7"/>
      <c r="F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  <c r="AD3872" s="5"/>
      <c r="AE3872" s="5"/>
    </row>
    <row r="3873" spans="1:31" x14ac:dyDescent="0.2">
      <c r="A3873" s="7"/>
      <c r="F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  <c r="AD3873" s="5"/>
      <c r="AE3873" s="5"/>
    </row>
    <row r="3874" spans="1:31" x14ac:dyDescent="0.2">
      <c r="A3874" s="7"/>
      <c r="F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  <c r="AD3874" s="5"/>
      <c r="AE3874" s="5"/>
    </row>
    <row r="3875" spans="1:31" x14ac:dyDescent="0.2">
      <c r="A3875" s="7"/>
      <c r="F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  <c r="AD3875" s="5"/>
      <c r="AE3875" s="5"/>
    </row>
    <row r="3876" spans="1:31" x14ac:dyDescent="0.2">
      <c r="A3876" s="7"/>
      <c r="F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  <c r="AC3876" s="5"/>
      <c r="AD3876" s="5"/>
      <c r="AE3876" s="5"/>
    </row>
    <row r="3877" spans="1:31" x14ac:dyDescent="0.2">
      <c r="A3877" s="7"/>
      <c r="F3877" s="5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  <c r="AC3877" s="5"/>
      <c r="AD3877" s="5"/>
      <c r="AE3877" s="5"/>
    </row>
    <row r="3878" spans="1:31" x14ac:dyDescent="0.2">
      <c r="A3878" s="7"/>
      <c r="F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  <c r="AC3878" s="5"/>
      <c r="AD3878" s="5"/>
      <c r="AE3878" s="5"/>
    </row>
    <row r="3879" spans="1:31" x14ac:dyDescent="0.2">
      <c r="A3879" s="7"/>
      <c r="F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  <c r="AD3879" s="5"/>
      <c r="AE3879" s="5"/>
    </row>
    <row r="3880" spans="1:31" x14ac:dyDescent="0.2">
      <c r="A3880" s="7"/>
      <c r="F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  <c r="AD3880" s="5"/>
      <c r="AE3880" s="5"/>
    </row>
    <row r="3881" spans="1:31" x14ac:dyDescent="0.2">
      <c r="A3881" s="7"/>
      <c r="F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  <c r="AD3881" s="5"/>
      <c r="AE3881" s="5"/>
    </row>
    <row r="3882" spans="1:31" x14ac:dyDescent="0.2">
      <c r="A3882" s="7"/>
      <c r="F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  <c r="AE3882" s="5"/>
    </row>
    <row r="3883" spans="1:31" x14ac:dyDescent="0.2">
      <c r="A3883" s="7"/>
      <c r="F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  <c r="AD3883" s="5"/>
      <c r="AE3883" s="5"/>
    </row>
    <row r="3884" spans="1:31" x14ac:dyDescent="0.2">
      <c r="A3884" s="7"/>
      <c r="F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  <c r="AD3884" s="5"/>
      <c r="AE3884" s="5"/>
    </row>
    <row r="3885" spans="1:31" x14ac:dyDescent="0.2">
      <c r="A3885" s="7"/>
      <c r="F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  <c r="AE3885" s="5"/>
    </row>
    <row r="3886" spans="1:31" x14ac:dyDescent="0.2">
      <c r="A3886" s="7"/>
      <c r="F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  <c r="AE3886" s="5"/>
    </row>
    <row r="3887" spans="1:31" x14ac:dyDescent="0.2">
      <c r="A3887" s="7"/>
      <c r="F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  <c r="AE3887" s="5"/>
    </row>
    <row r="3888" spans="1:31" x14ac:dyDescent="0.2">
      <c r="A3888" s="7"/>
      <c r="F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</row>
    <row r="3889" spans="1:31" x14ac:dyDescent="0.2">
      <c r="A3889" s="7"/>
      <c r="F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  <c r="AE3889" s="5"/>
    </row>
    <row r="3890" spans="1:31" x14ac:dyDescent="0.2">
      <c r="A3890" s="7"/>
      <c r="F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  <c r="AE3890" s="5"/>
    </row>
    <row r="3891" spans="1:31" x14ac:dyDescent="0.2">
      <c r="A3891" s="7"/>
      <c r="F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  <c r="AE3891" s="5"/>
    </row>
    <row r="3892" spans="1:31" x14ac:dyDescent="0.2">
      <c r="A3892" s="7"/>
      <c r="F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  <c r="AD3892" s="5"/>
      <c r="AE3892" s="5"/>
    </row>
    <row r="3893" spans="1:31" x14ac:dyDescent="0.2">
      <c r="A3893" s="7"/>
      <c r="F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  <c r="AD3893" s="5"/>
      <c r="AE3893" s="5"/>
    </row>
    <row r="3894" spans="1:31" x14ac:dyDescent="0.2">
      <c r="A3894" s="7"/>
      <c r="F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  <c r="AD3894" s="5"/>
      <c r="AE3894" s="5"/>
    </row>
    <row r="3895" spans="1:31" x14ac:dyDescent="0.2">
      <c r="A3895" s="7"/>
      <c r="F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  <c r="AD3895" s="5"/>
      <c r="AE3895" s="5"/>
    </row>
    <row r="3896" spans="1:31" x14ac:dyDescent="0.2">
      <c r="A3896" s="7"/>
      <c r="F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  <c r="AD3896" s="5"/>
      <c r="AE3896" s="5"/>
    </row>
    <row r="3897" spans="1:31" x14ac:dyDescent="0.2">
      <c r="A3897" s="7"/>
      <c r="F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  <c r="AC3897" s="5"/>
      <c r="AD3897" s="5"/>
      <c r="AE3897" s="5"/>
    </row>
    <row r="3898" spans="1:31" x14ac:dyDescent="0.2">
      <c r="A3898" s="7"/>
      <c r="F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  <c r="AD3898" s="5"/>
      <c r="AE3898" s="5"/>
    </row>
    <row r="3899" spans="1:31" x14ac:dyDescent="0.2">
      <c r="A3899" s="7"/>
      <c r="F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  <c r="AD3899" s="5"/>
      <c r="AE3899" s="5"/>
    </row>
    <row r="3900" spans="1:31" x14ac:dyDescent="0.2">
      <c r="A3900" s="7"/>
      <c r="F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  <c r="AD3900" s="5"/>
      <c r="AE3900" s="5"/>
    </row>
    <row r="3901" spans="1:31" x14ac:dyDescent="0.2">
      <c r="A3901" s="7"/>
      <c r="F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  <c r="AC3901" s="5"/>
      <c r="AD3901" s="5"/>
      <c r="AE3901" s="5"/>
    </row>
    <row r="3902" spans="1:31" x14ac:dyDescent="0.2">
      <c r="A3902" s="7"/>
      <c r="F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  <c r="AC3902" s="5"/>
      <c r="AD3902" s="5"/>
      <c r="AE3902" s="5"/>
    </row>
    <row r="3903" spans="1:31" x14ac:dyDescent="0.2">
      <c r="A3903" s="7"/>
      <c r="F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  <c r="AC3903" s="5"/>
      <c r="AD3903" s="5"/>
      <c r="AE3903" s="5"/>
    </row>
    <row r="3904" spans="1:31" x14ac:dyDescent="0.2">
      <c r="A3904" s="7"/>
      <c r="F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  <c r="AC3904" s="5"/>
      <c r="AD3904" s="5"/>
      <c r="AE3904" s="5"/>
    </row>
    <row r="3905" spans="1:31" x14ac:dyDescent="0.2">
      <c r="A3905" s="7"/>
      <c r="F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  <c r="AC3905" s="5"/>
      <c r="AD3905" s="5"/>
      <c r="AE3905" s="5"/>
    </row>
    <row r="3906" spans="1:31" x14ac:dyDescent="0.2">
      <c r="A3906" s="7"/>
      <c r="F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  <c r="AC3906" s="5"/>
      <c r="AD3906" s="5"/>
      <c r="AE3906" s="5"/>
    </row>
    <row r="3907" spans="1:31" x14ac:dyDescent="0.2">
      <c r="A3907" s="7"/>
      <c r="F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  <c r="AD3907" s="5"/>
      <c r="AE3907" s="5"/>
    </row>
    <row r="3908" spans="1:31" x14ac:dyDescent="0.2">
      <c r="A3908" s="7"/>
      <c r="F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  <c r="AD3908" s="5"/>
      <c r="AE3908" s="5"/>
    </row>
    <row r="3909" spans="1:31" x14ac:dyDescent="0.2">
      <c r="A3909" s="7"/>
      <c r="F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  <c r="AD3909" s="5"/>
      <c r="AE3909" s="5"/>
    </row>
    <row r="3910" spans="1:31" x14ac:dyDescent="0.2">
      <c r="A3910" s="7"/>
      <c r="F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  <c r="AD3910" s="5"/>
      <c r="AE3910" s="5"/>
    </row>
    <row r="3911" spans="1:31" x14ac:dyDescent="0.2">
      <c r="A3911" s="7"/>
      <c r="F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  <c r="AD3911" s="5"/>
      <c r="AE3911" s="5"/>
    </row>
    <row r="3912" spans="1:31" x14ac:dyDescent="0.2">
      <c r="A3912" s="7"/>
      <c r="F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  <c r="AD3912" s="5"/>
      <c r="AE3912" s="5"/>
    </row>
    <row r="3913" spans="1:31" x14ac:dyDescent="0.2">
      <c r="A3913" s="7"/>
      <c r="F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  <c r="AC3913" s="5"/>
      <c r="AD3913" s="5"/>
      <c r="AE3913" s="5"/>
    </row>
    <row r="3914" spans="1:31" x14ac:dyDescent="0.2">
      <c r="A3914" s="7"/>
      <c r="F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  <c r="AC3914" s="5"/>
      <c r="AD3914" s="5"/>
      <c r="AE3914" s="5"/>
    </row>
    <row r="3915" spans="1:31" x14ac:dyDescent="0.2">
      <c r="A3915" s="7"/>
      <c r="F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  <c r="AD3915" s="5"/>
      <c r="AE3915" s="5"/>
    </row>
    <row r="3916" spans="1:31" x14ac:dyDescent="0.2">
      <c r="A3916" s="7"/>
      <c r="F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  <c r="AD3916" s="5"/>
      <c r="AE3916" s="5"/>
    </row>
    <row r="3917" spans="1:31" x14ac:dyDescent="0.2">
      <c r="A3917" s="7"/>
      <c r="F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  <c r="AD3917" s="5"/>
      <c r="AE3917" s="5"/>
    </row>
    <row r="3918" spans="1:31" x14ac:dyDescent="0.2">
      <c r="A3918" s="7"/>
      <c r="F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  <c r="AD3918" s="5"/>
      <c r="AE3918" s="5"/>
    </row>
    <row r="3919" spans="1:31" x14ac:dyDescent="0.2">
      <c r="A3919" s="7"/>
      <c r="F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  <c r="AD3919" s="5"/>
      <c r="AE3919" s="5"/>
    </row>
    <row r="3920" spans="1:31" x14ac:dyDescent="0.2">
      <c r="A3920" s="7"/>
      <c r="F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  <c r="AD3920" s="5"/>
      <c r="AE3920" s="5"/>
    </row>
    <row r="3921" spans="1:31" x14ac:dyDescent="0.2">
      <c r="A3921" s="7"/>
      <c r="F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  <c r="AD3921" s="5"/>
      <c r="AE3921" s="5"/>
    </row>
    <row r="3922" spans="1:31" x14ac:dyDescent="0.2">
      <c r="A3922" s="7"/>
      <c r="F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  <c r="AD3922" s="5"/>
      <c r="AE3922" s="5"/>
    </row>
    <row r="3923" spans="1:31" x14ac:dyDescent="0.2">
      <c r="A3923" s="7"/>
      <c r="F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  <c r="AD3923" s="5"/>
      <c r="AE3923" s="5"/>
    </row>
    <row r="3924" spans="1:31" x14ac:dyDescent="0.2">
      <c r="A3924" s="7"/>
      <c r="F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  <c r="AD3924" s="5"/>
      <c r="AE3924" s="5"/>
    </row>
    <row r="3925" spans="1:31" x14ac:dyDescent="0.2">
      <c r="A3925" s="7"/>
      <c r="F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  <c r="AD3925" s="5"/>
      <c r="AE3925" s="5"/>
    </row>
    <row r="3926" spans="1:31" x14ac:dyDescent="0.2">
      <c r="A3926" s="7"/>
      <c r="F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  <c r="AD3926" s="5"/>
      <c r="AE3926" s="5"/>
    </row>
    <row r="3927" spans="1:31" x14ac:dyDescent="0.2">
      <c r="A3927" s="7"/>
      <c r="F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  <c r="AC3927" s="5"/>
      <c r="AD3927" s="5"/>
      <c r="AE3927" s="5"/>
    </row>
    <row r="3928" spans="1:31" x14ac:dyDescent="0.2">
      <c r="A3928" s="7"/>
      <c r="F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  <c r="AC3928" s="5"/>
      <c r="AD3928" s="5"/>
      <c r="AE3928" s="5"/>
    </row>
    <row r="3929" spans="1:31" x14ac:dyDescent="0.2">
      <c r="A3929" s="7"/>
      <c r="F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  <c r="AC3929" s="5"/>
      <c r="AD3929" s="5"/>
      <c r="AE3929" s="5"/>
    </row>
    <row r="3930" spans="1:31" x14ac:dyDescent="0.2">
      <c r="A3930" s="7"/>
      <c r="F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  <c r="AC3930" s="5"/>
      <c r="AD3930" s="5"/>
      <c r="AE3930" s="5"/>
    </row>
    <row r="3931" spans="1:31" x14ac:dyDescent="0.2">
      <c r="A3931" s="7"/>
      <c r="F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  <c r="AC3931" s="5"/>
      <c r="AD3931" s="5"/>
      <c r="AE3931" s="5"/>
    </row>
    <row r="3932" spans="1:31" x14ac:dyDescent="0.2">
      <c r="A3932" s="7"/>
      <c r="F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  <c r="AC3932" s="5"/>
      <c r="AD3932" s="5"/>
      <c r="AE3932" s="5"/>
    </row>
    <row r="3933" spans="1:31" x14ac:dyDescent="0.2">
      <c r="A3933" s="7"/>
      <c r="F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  <c r="AC3933" s="5"/>
      <c r="AD3933" s="5"/>
      <c r="AE3933" s="5"/>
    </row>
    <row r="3934" spans="1:31" x14ac:dyDescent="0.2">
      <c r="A3934" s="7"/>
      <c r="F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  <c r="AC3934" s="5"/>
      <c r="AD3934" s="5"/>
      <c r="AE3934" s="5"/>
    </row>
    <row r="3935" spans="1:31" x14ac:dyDescent="0.2">
      <c r="A3935" s="7"/>
      <c r="F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  <c r="AC3935" s="5"/>
      <c r="AD3935" s="5"/>
      <c r="AE3935" s="5"/>
    </row>
    <row r="3936" spans="1:31" x14ac:dyDescent="0.2">
      <c r="A3936" s="7"/>
      <c r="F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  <c r="AC3936" s="5"/>
      <c r="AD3936" s="5"/>
      <c r="AE3936" s="5"/>
    </row>
    <row r="3937" spans="1:31" x14ac:dyDescent="0.2">
      <c r="A3937" s="7"/>
      <c r="F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  <c r="AC3937" s="5"/>
      <c r="AD3937" s="5"/>
      <c r="AE3937" s="5"/>
    </row>
    <row r="3938" spans="1:31" x14ac:dyDescent="0.2">
      <c r="A3938" s="7"/>
      <c r="F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  <c r="AC3938" s="5"/>
      <c r="AD3938" s="5"/>
      <c r="AE3938" s="5"/>
    </row>
    <row r="3939" spans="1:31" x14ac:dyDescent="0.2">
      <c r="A3939" s="7"/>
      <c r="F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  <c r="AC3939" s="5"/>
      <c r="AD3939" s="5"/>
      <c r="AE3939" s="5"/>
    </row>
    <row r="3940" spans="1:31" x14ac:dyDescent="0.2">
      <c r="A3940" s="7"/>
      <c r="F3940" s="5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  <c r="AC3940" s="5"/>
      <c r="AD3940" s="5"/>
      <c r="AE3940" s="5"/>
    </row>
    <row r="3941" spans="1:31" x14ac:dyDescent="0.2">
      <c r="A3941" s="7"/>
      <c r="F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  <c r="AC3941" s="5"/>
      <c r="AD3941" s="5"/>
      <c r="AE3941" s="5"/>
    </row>
    <row r="3942" spans="1:31" x14ac:dyDescent="0.2">
      <c r="A3942" s="7"/>
      <c r="F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  <c r="AD3942" s="5"/>
      <c r="AE3942" s="5"/>
    </row>
    <row r="3943" spans="1:31" x14ac:dyDescent="0.2">
      <c r="A3943" s="7"/>
      <c r="F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  <c r="AD3943" s="5"/>
      <c r="AE3943" s="5"/>
    </row>
    <row r="3944" spans="1:31" x14ac:dyDescent="0.2">
      <c r="A3944" s="7"/>
      <c r="F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5"/>
      <c r="AD3944" s="5"/>
      <c r="AE3944" s="5"/>
    </row>
    <row r="3945" spans="1:31" x14ac:dyDescent="0.2">
      <c r="A3945" s="7"/>
      <c r="F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5"/>
      <c r="AD3945" s="5"/>
      <c r="AE3945" s="5"/>
    </row>
    <row r="3946" spans="1:31" x14ac:dyDescent="0.2">
      <c r="A3946" s="7"/>
      <c r="F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  <c r="AC3946" s="5"/>
      <c r="AD3946" s="5"/>
      <c r="AE3946" s="5"/>
    </row>
    <row r="3947" spans="1:31" x14ac:dyDescent="0.2">
      <c r="A3947" s="7"/>
      <c r="F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  <c r="AC3947" s="5"/>
      <c r="AD3947" s="5"/>
      <c r="AE3947" s="5"/>
    </row>
    <row r="3948" spans="1:31" x14ac:dyDescent="0.2">
      <c r="A3948" s="7"/>
      <c r="F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  <c r="AD3948" s="5"/>
      <c r="AE3948" s="5"/>
    </row>
    <row r="3949" spans="1:31" x14ac:dyDescent="0.2">
      <c r="A3949" s="7"/>
      <c r="F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  <c r="AC3949" s="5"/>
      <c r="AD3949" s="5"/>
      <c r="AE3949" s="5"/>
    </row>
    <row r="3950" spans="1:31" x14ac:dyDescent="0.2">
      <c r="A3950" s="7"/>
      <c r="F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  <c r="AC3950" s="5"/>
      <c r="AD3950" s="5"/>
      <c r="AE3950" s="5"/>
    </row>
    <row r="3951" spans="1:31" x14ac:dyDescent="0.2">
      <c r="A3951" s="7"/>
      <c r="F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  <c r="AD3951" s="5"/>
      <c r="AE3951" s="5"/>
    </row>
    <row r="3952" spans="1:31" x14ac:dyDescent="0.2">
      <c r="A3952" s="7"/>
      <c r="F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  <c r="AD3952" s="5"/>
      <c r="AE3952" s="5"/>
    </row>
    <row r="3953" spans="1:31" x14ac:dyDescent="0.2">
      <c r="A3953" s="7"/>
      <c r="F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  <c r="AD3953" s="5"/>
      <c r="AE3953" s="5"/>
    </row>
    <row r="3954" spans="1:31" x14ac:dyDescent="0.2">
      <c r="A3954" s="7"/>
      <c r="F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  <c r="AD3954" s="5"/>
      <c r="AE3954" s="5"/>
    </row>
    <row r="3955" spans="1:31" x14ac:dyDescent="0.2">
      <c r="A3955" s="7"/>
      <c r="F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  <c r="AD3955" s="5"/>
      <c r="AE3955" s="5"/>
    </row>
    <row r="3956" spans="1:31" x14ac:dyDescent="0.2">
      <c r="A3956" s="7"/>
      <c r="F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  <c r="AE3956" s="5"/>
    </row>
    <row r="3957" spans="1:31" x14ac:dyDescent="0.2">
      <c r="A3957" s="7"/>
      <c r="F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  <c r="AD3957" s="5"/>
      <c r="AE3957" s="5"/>
    </row>
    <row r="3958" spans="1:31" x14ac:dyDescent="0.2">
      <c r="A3958" s="7"/>
      <c r="F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  <c r="AD3958" s="5"/>
      <c r="AE3958" s="5"/>
    </row>
    <row r="3959" spans="1:31" x14ac:dyDescent="0.2">
      <c r="A3959" s="7"/>
      <c r="F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  <c r="AD3959" s="5"/>
      <c r="AE3959" s="5"/>
    </row>
    <row r="3960" spans="1:31" x14ac:dyDescent="0.2">
      <c r="A3960" s="7"/>
      <c r="F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  <c r="AD3960" s="5"/>
      <c r="AE3960" s="5"/>
    </row>
    <row r="3961" spans="1:31" x14ac:dyDescent="0.2">
      <c r="A3961" s="7"/>
      <c r="F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  <c r="AD3961" s="5"/>
      <c r="AE3961" s="5"/>
    </row>
    <row r="3962" spans="1:31" x14ac:dyDescent="0.2">
      <c r="A3962" s="7"/>
      <c r="F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  <c r="AD3962" s="5"/>
      <c r="AE3962" s="5"/>
    </row>
    <row r="3963" spans="1:31" x14ac:dyDescent="0.2">
      <c r="A3963" s="7"/>
      <c r="F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  <c r="AD3963" s="5"/>
      <c r="AE3963" s="5"/>
    </row>
    <row r="3964" spans="1:31" x14ac:dyDescent="0.2">
      <c r="A3964" s="7"/>
      <c r="F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  <c r="AD3964" s="5"/>
      <c r="AE3964" s="5"/>
    </row>
    <row r="3965" spans="1:31" x14ac:dyDescent="0.2">
      <c r="A3965" s="7"/>
      <c r="F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  <c r="AD3965" s="5"/>
      <c r="AE3965" s="5"/>
    </row>
    <row r="3966" spans="1:31" x14ac:dyDescent="0.2">
      <c r="A3966" s="7"/>
      <c r="F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  <c r="AC3966" s="5"/>
      <c r="AD3966" s="5"/>
      <c r="AE3966" s="5"/>
    </row>
    <row r="3967" spans="1:31" x14ac:dyDescent="0.2">
      <c r="A3967" s="7"/>
      <c r="F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  <c r="AC3967" s="5"/>
      <c r="AD3967" s="5"/>
      <c r="AE3967" s="5"/>
    </row>
    <row r="3968" spans="1:31" x14ac:dyDescent="0.2">
      <c r="A3968" s="7"/>
      <c r="F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  <c r="AC3968" s="5"/>
      <c r="AD3968" s="5"/>
      <c r="AE3968" s="5"/>
    </row>
    <row r="3969" spans="1:31" x14ac:dyDescent="0.2">
      <c r="A3969" s="7"/>
      <c r="F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  <c r="AC3969" s="5"/>
      <c r="AD3969" s="5"/>
      <c r="AE3969" s="5"/>
    </row>
    <row r="3970" spans="1:31" x14ac:dyDescent="0.2">
      <c r="A3970" s="7"/>
      <c r="F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  <c r="AD3970" s="5"/>
      <c r="AE3970" s="5"/>
    </row>
    <row r="3971" spans="1:31" x14ac:dyDescent="0.2">
      <c r="A3971" s="7"/>
      <c r="F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  <c r="AD3971" s="5"/>
      <c r="AE3971" s="5"/>
    </row>
    <row r="3972" spans="1:31" x14ac:dyDescent="0.2">
      <c r="A3972" s="7"/>
      <c r="F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5"/>
      <c r="AD3972" s="5"/>
      <c r="AE3972" s="5"/>
    </row>
    <row r="3973" spans="1:31" x14ac:dyDescent="0.2">
      <c r="A3973" s="7"/>
      <c r="F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  <c r="AC3973" s="5"/>
      <c r="AD3973" s="5"/>
      <c r="AE3973" s="5"/>
    </row>
    <row r="3974" spans="1:31" x14ac:dyDescent="0.2">
      <c r="A3974" s="7"/>
      <c r="F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5"/>
      <c r="AD3974" s="5"/>
      <c r="AE3974" s="5"/>
    </row>
    <row r="3975" spans="1:31" x14ac:dyDescent="0.2">
      <c r="A3975" s="7"/>
      <c r="F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  <c r="AC3975" s="5"/>
      <c r="AD3975" s="5"/>
      <c r="AE3975" s="5"/>
    </row>
    <row r="3976" spans="1:31" x14ac:dyDescent="0.2">
      <c r="A3976" s="7"/>
      <c r="F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  <c r="AC3976" s="5"/>
      <c r="AD3976" s="5"/>
      <c r="AE3976" s="5"/>
    </row>
    <row r="3977" spans="1:31" x14ac:dyDescent="0.2">
      <c r="A3977" s="7"/>
      <c r="F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  <c r="AC3977" s="5"/>
      <c r="AD3977" s="5"/>
      <c r="AE3977" s="5"/>
    </row>
    <row r="3978" spans="1:31" x14ac:dyDescent="0.2">
      <c r="A3978" s="7"/>
      <c r="F3978" s="5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  <c r="AC3978" s="5"/>
      <c r="AD3978" s="5"/>
      <c r="AE3978" s="5"/>
    </row>
    <row r="3979" spans="1:31" x14ac:dyDescent="0.2">
      <c r="A3979" s="7"/>
      <c r="F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  <c r="AD3979" s="5"/>
      <c r="AE3979" s="5"/>
    </row>
    <row r="3980" spans="1:31" x14ac:dyDescent="0.2">
      <c r="A3980" s="7"/>
      <c r="F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  <c r="AD3980" s="5"/>
      <c r="AE3980" s="5"/>
    </row>
    <row r="3981" spans="1:31" x14ac:dyDescent="0.2">
      <c r="A3981" s="7"/>
      <c r="F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  <c r="AD3981" s="5"/>
      <c r="AE3981" s="5"/>
    </row>
    <row r="3982" spans="1:31" x14ac:dyDescent="0.2">
      <c r="A3982" s="7"/>
      <c r="F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  <c r="AD3982" s="5"/>
      <c r="AE3982" s="5"/>
    </row>
    <row r="3983" spans="1:31" x14ac:dyDescent="0.2">
      <c r="A3983" s="7"/>
      <c r="F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  <c r="AD3983" s="5"/>
      <c r="AE3983" s="5"/>
    </row>
    <row r="3984" spans="1:31" x14ac:dyDescent="0.2">
      <c r="A3984" s="7"/>
      <c r="F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  <c r="AE3984" s="5"/>
    </row>
    <row r="3985" spans="1:31" x14ac:dyDescent="0.2">
      <c r="A3985" s="7"/>
      <c r="F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  <c r="AD3985" s="5"/>
      <c r="AE3985" s="5"/>
    </row>
    <row r="3986" spans="1:31" x14ac:dyDescent="0.2">
      <c r="A3986" s="7"/>
      <c r="F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  <c r="AD3986" s="5"/>
      <c r="AE3986" s="5"/>
    </row>
    <row r="3987" spans="1:31" x14ac:dyDescent="0.2">
      <c r="A3987" s="7"/>
      <c r="F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  <c r="AE3987" s="5"/>
    </row>
    <row r="3988" spans="1:31" x14ac:dyDescent="0.2">
      <c r="A3988" s="7"/>
      <c r="F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  <c r="AE3988" s="5"/>
    </row>
    <row r="3989" spans="1:31" x14ac:dyDescent="0.2">
      <c r="A3989" s="7"/>
      <c r="F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  <c r="AE3989" s="5"/>
    </row>
    <row r="3990" spans="1:31" x14ac:dyDescent="0.2">
      <c r="A3990" s="7"/>
      <c r="F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  <c r="AD3990" s="5"/>
      <c r="AE3990" s="5"/>
    </row>
    <row r="3991" spans="1:31" x14ac:dyDescent="0.2">
      <c r="A3991" s="7"/>
      <c r="F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  <c r="AD3991" s="5"/>
      <c r="AE3991" s="5"/>
    </row>
    <row r="3992" spans="1:31" x14ac:dyDescent="0.2">
      <c r="A3992" s="7"/>
      <c r="F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  <c r="AD3992" s="5"/>
      <c r="AE3992" s="5"/>
    </row>
    <row r="3993" spans="1:31" x14ac:dyDescent="0.2">
      <c r="A3993" s="7"/>
      <c r="F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  <c r="AE3993" s="5"/>
    </row>
    <row r="3994" spans="1:31" x14ac:dyDescent="0.2">
      <c r="A3994" s="7"/>
      <c r="F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  <c r="AE3994" s="5"/>
    </row>
    <row r="3995" spans="1:31" x14ac:dyDescent="0.2">
      <c r="A3995" s="7"/>
      <c r="F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  <c r="AE3995" s="5"/>
    </row>
    <row r="3996" spans="1:31" x14ac:dyDescent="0.2">
      <c r="A3996" s="7"/>
      <c r="F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  <c r="AD3996" s="5"/>
      <c r="AE3996" s="5"/>
    </row>
    <row r="3997" spans="1:31" x14ac:dyDescent="0.2">
      <c r="A3997" s="7"/>
      <c r="F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  <c r="AD3997" s="5"/>
      <c r="AE3997" s="5"/>
    </row>
    <row r="3998" spans="1:31" x14ac:dyDescent="0.2">
      <c r="A3998" s="7"/>
      <c r="F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  <c r="AD3998" s="5"/>
      <c r="AE3998" s="5"/>
    </row>
    <row r="3999" spans="1:31" x14ac:dyDescent="0.2">
      <c r="A3999" s="7"/>
      <c r="F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  <c r="AD3999" s="5"/>
      <c r="AE3999" s="5"/>
    </row>
    <row r="4000" spans="1:31" x14ac:dyDescent="0.2">
      <c r="A4000" s="7"/>
      <c r="F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  <c r="AD4000" s="5"/>
      <c r="AE4000" s="5"/>
    </row>
    <row r="4001" spans="1:31" x14ac:dyDescent="0.2">
      <c r="A4001" s="7"/>
      <c r="F4001" s="5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  <c r="AC4001" s="5"/>
      <c r="AD4001" s="5"/>
      <c r="AE4001" s="5"/>
    </row>
    <row r="4002" spans="1:31" x14ac:dyDescent="0.2">
      <c r="A4002" s="7"/>
      <c r="F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  <c r="AD4002" s="5"/>
      <c r="AE4002" s="5"/>
    </row>
    <row r="4003" spans="1:31" x14ac:dyDescent="0.2">
      <c r="A4003" s="7"/>
      <c r="F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  <c r="AD4003" s="5"/>
      <c r="AE4003" s="5"/>
    </row>
    <row r="4004" spans="1:31" x14ac:dyDescent="0.2">
      <c r="A4004" s="7"/>
      <c r="F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  <c r="AD4004" s="5"/>
      <c r="AE4004" s="5"/>
    </row>
    <row r="4005" spans="1:31" x14ac:dyDescent="0.2">
      <c r="A4005" s="7"/>
      <c r="F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  <c r="AD4005" s="5"/>
      <c r="AE4005" s="5"/>
    </row>
    <row r="4006" spans="1:31" x14ac:dyDescent="0.2">
      <c r="A4006" s="7"/>
      <c r="F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  <c r="AD4006" s="5"/>
      <c r="AE4006" s="5"/>
    </row>
    <row r="4007" spans="1:31" x14ac:dyDescent="0.2">
      <c r="A4007" s="7"/>
      <c r="F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  <c r="AD4007" s="5"/>
      <c r="AE4007" s="5"/>
    </row>
    <row r="4008" spans="1:31" x14ac:dyDescent="0.2">
      <c r="A4008" s="7"/>
      <c r="F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  <c r="AD4008" s="5"/>
      <c r="AE4008" s="5"/>
    </row>
    <row r="4009" spans="1:31" x14ac:dyDescent="0.2">
      <c r="A4009" s="7"/>
      <c r="F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  <c r="AD4009" s="5"/>
      <c r="AE4009" s="5"/>
    </row>
    <row r="4010" spans="1:31" x14ac:dyDescent="0.2">
      <c r="A4010" s="7"/>
      <c r="F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  <c r="AD4010" s="5"/>
      <c r="AE4010" s="5"/>
    </row>
    <row r="4011" spans="1:31" x14ac:dyDescent="0.2">
      <c r="A4011" s="7"/>
      <c r="F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  <c r="AD4011" s="5"/>
      <c r="AE4011" s="5"/>
    </row>
    <row r="4012" spans="1:31" x14ac:dyDescent="0.2">
      <c r="A4012" s="7"/>
      <c r="F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  <c r="AD4012" s="5"/>
      <c r="AE4012" s="5"/>
    </row>
    <row r="4013" spans="1:31" x14ac:dyDescent="0.2">
      <c r="A4013" s="7"/>
      <c r="F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  <c r="AD4013" s="5"/>
      <c r="AE4013" s="5"/>
    </row>
    <row r="4014" spans="1:31" x14ac:dyDescent="0.2">
      <c r="A4014" s="7"/>
      <c r="F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  <c r="AE4014" s="5"/>
    </row>
    <row r="4015" spans="1:31" x14ac:dyDescent="0.2">
      <c r="A4015" s="7"/>
      <c r="F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  <c r="AD4015" s="5"/>
      <c r="AE4015" s="5"/>
    </row>
    <row r="4016" spans="1:31" x14ac:dyDescent="0.2">
      <c r="A4016" s="7"/>
      <c r="F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  <c r="AD4016" s="5"/>
      <c r="AE4016" s="5"/>
    </row>
    <row r="4017" spans="1:31" x14ac:dyDescent="0.2">
      <c r="A4017" s="7"/>
      <c r="F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  <c r="AD4017" s="5"/>
      <c r="AE4017" s="5"/>
    </row>
    <row r="4018" spans="1:31" x14ac:dyDescent="0.2">
      <c r="A4018" s="7"/>
      <c r="F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  <c r="AD4018" s="5"/>
      <c r="AE4018" s="5"/>
    </row>
    <row r="4019" spans="1:31" x14ac:dyDescent="0.2">
      <c r="A4019" s="7"/>
      <c r="F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  <c r="AD4019" s="5"/>
      <c r="AE4019" s="5"/>
    </row>
    <row r="4020" spans="1:31" x14ac:dyDescent="0.2">
      <c r="A4020" s="7"/>
      <c r="F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  <c r="AD4020" s="5"/>
      <c r="AE4020" s="5"/>
    </row>
    <row r="4021" spans="1:31" x14ac:dyDescent="0.2">
      <c r="A4021" s="7"/>
      <c r="F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  <c r="AC4021" s="5"/>
      <c r="AD4021" s="5"/>
      <c r="AE4021" s="5"/>
    </row>
    <row r="4022" spans="1:31" x14ac:dyDescent="0.2">
      <c r="A4022" s="7"/>
      <c r="F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  <c r="AC4022" s="5"/>
      <c r="AD4022" s="5"/>
      <c r="AE4022" s="5"/>
    </row>
    <row r="4023" spans="1:31" x14ac:dyDescent="0.2">
      <c r="A4023" s="7"/>
      <c r="F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  <c r="AC4023" s="5"/>
      <c r="AD4023" s="5"/>
      <c r="AE4023" s="5"/>
    </row>
    <row r="4024" spans="1:31" x14ac:dyDescent="0.2">
      <c r="A4024" s="7"/>
      <c r="F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  <c r="AC4024" s="5"/>
      <c r="AD4024" s="5"/>
      <c r="AE4024" s="5"/>
    </row>
    <row r="4025" spans="1:31" x14ac:dyDescent="0.2">
      <c r="A4025" s="7"/>
      <c r="F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  <c r="AC4025" s="5"/>
      <c r="AD4025" s="5"/>
      <c r="AE4025" s="5"/>
    </row>
    <row r="4026" spans="1:31" x14ac:dyDescent="0.2">
      <c r="A4026" s="7"/>
      <c r="F4026" s="5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  <c r="AC4026" s="5"/>
      <c r="AD4026" s="5"/>
      <c r="AE4026" s="5"/>
    </row>
    <row r="4027" spans="1:31" x14ac:dyDescent="0.2">
      <c r="A4027" s="7"/>
      <c r="F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  <c r="AC4027" s="5"/>
      <c r="AD4027" s="5"/>
      <c r="AE4027" s="5"/>
    </row>
    <row r="4028" spans="1:31" x14ac:dyDescent="0.2">
      <c r="A4028" s="7"/>
      <c r="F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  <c r="AC4028" s="5"/>
      <c r="AD4028" s="5"/>
      <c r="AE4028" s="5"/>
    </row>
    <row r="4029" spans="1:31" x14ac:dyDescent="0.2">
      <c r="A4029" s="7"/>
      <c r="F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  <c r="AC4029" s="5"/>
      <c r="AD4029" s="5"/>
      <c r="AE4029" s="5"/>
    </row>
    <row r="4030" spans="1:31" x14ac:dyDescent="0.2">
      <c r="A4030" s="7"/>
      <c r="F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  <c r="AD4030" s="5"/>
      <c r="AE4030" s="5"/>
    </row>
    <row r="4031" spans="1:31" x14ac:dyDescent="0.2">
      <c r="A4031" s="7"/>
      <c r="F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  <c r="AE4031" s="5"/>
    </row>
    <row r="4032" spans="1:31" x14ac:dyDescent="0.2">
      <c r="A4032" s="7"/>
      <c r="F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  <c r="AD4032" s="5"/>
      <c r="AE4032" s="5"/>
    </row>
    <row r="4033" spans="1:31" x14ac:dyDescent="0.2">
      <c r="A4033" s="7"/>
      <c r="F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  <c r="AD4033" s="5"/>
      <c r="AE4033" s="5"/>
    </row>
    <row r="4034" spans="1:31" x14ac:dyDescent="0.2">
      <c r="A4034" s="7"/>
      <c r="F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  <c r="AD4034" s="5"/>
      <c r="AE4034" s="5"/>
    </row>
    <row r="4035" spans="1:31" x14ac:dyDescent="0.2">
      <c r="A4035" s="7"/>
      <c r="F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  <c r="AD4035" s="5"/>
      <c r="AE4035" s="5"/>
    </row>
    <row r="4036" spans="1:31" x14ac:dyDescent="0.2">
      <c r="A4036" s="7"/>
      <c r="F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  <c r="AD4036" s="5"/>
      <c r="AE4036" s="5"/>
    </row>
    <row r="4037" spans="1:31" x14ac:dyDescent="0.2">
      <c r="A4037" s="7"/>
      <c r="F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  <c r="AD4037" s="5"/>
      <c r="AE4037" s="5"/>
    </row>
    <row r="4038" spans="1:31" x14ac:dyDescent="0.2">
      <c r="A4038" s="7"/>
      <c r="F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  <c r="AD4038" s="5"/>
      <c r="AE4038" s="5"/>
    </row>
    <row r="4039" spans="1:31" x14ac:dyDescent="0.2">
      <c r="A4039" s="7"/>
      <c r="F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  <c r="AD4039" s="5"/>
      <c r="AE4039" s="5"/>
    </row>
    <row r="4040" spans="1:31" x14ac:dyDescent="0.2">
      <c r="A4040" s="7"/>
      <c r="F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  <c r="AD4040" s="5"/>
      <c r="AE4040" s="5"/>
    </row>
    <row r="4041" spans="1:31" x14ac:dyDescent="0.2">
      <c r="A4041" s="7"/>
      <c r="F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  <c r="AC4041" s="5"/>
      <c r="AD4041" s="5"/>
      <c r="AE4041" s="5"/>
    </row>
    <row r="4042" spans="1:31" x14ac:dyDescent="0.2">
      <c r="A4042" s="7"/>
      <c r="F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  <c r="AC4042" s="5"/>
      <c r="AD4042" s="5"/>
      <c r="AE4042" s="5"/>
    </row>
    <row r="4043" spans="1:31" x14ac:dyDescent="0.2">
      <c r="A4043" s="7"/>
      <c r="F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  <c r="AE4043" s="5"/>
    </row>
    <row r="4044" spans="1:31" x14ac:dyDescent="0.2">
      <c r="A4044" s="7"/>
      <c r="F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  <c r="AD4044" s="5"/>
      <c r="AE4044" s="5"/>
    </row>
    <row r="4045" spans="1:31" x14ac:dyDescent="0.2">
      <c r="A4045" s="7"/>
      <c r="F4045" s="5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  <c r="AC4045" s="5"/>
      <c r="AD4045" s="5"/>
      <c r="AE4045" s="5"/>
    </row>
    <row r="4046" spans="1:31" x14ac:dyDescent="0.2">
      <c r="A4046" s="7"/>
      <c r="F4046" s="5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  <c r="AC4046" s="5"/>
      <c r="AD4046" s="5"/>
      <c r="AE4046" s="5"/>
    </row>
    <row r="4047" spans="1:31" x14ac:dyDescent="0.2">
      <c r="A4047" s="7"/>
      <c r="F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  <c r="AC4047" s="5"/>
      <c r="AD4047" s="5"/>
      <c r="AE4047" s="5"/>
    </row>
    <row r="4048" spans="1:31" x14ac:dyDescent="0.2">
      <c r="A4048" s="7"/>
      <c r="F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  <c r="AC4048" s="5"/>
      <c r="AD4048" s="5"/>
      <c r="AE4048" s="5"/>
    </row>
    <row r="4049" spans="1:31" x14ac:dyDescent="0.2">
      <c r="A4049" s="7"/>
      <c r="F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  <c r="AC4049" s="5"/>
      <c r="AD4049" s="5"/>
      <c r="AE4049" s="5"/>
    </row>
    <row r="4050" spans="1:31" x14ac:dyDescent="0.2">
      <c r="A4050" s="7"/>
      <c r="F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  <c r="AC4050" s="5"/>
      <c r="AD4050" s="5"/>
      <c r="AE4050" s="5"/>
    </row>
    <row r="4051" spans="1:31" x14ac:dyDescent="0.2">
      <c r="A4051" s="7"/>
      <c r="F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  <c r="AC4051" s="5"/>
      <c r="AD4051" s="5"/>
      <c r="AE4051" s="5"/>
    </row>
    <row r="4052" spans="1:31" x14ac:dyDescent="0.2">
      <c r="A4052" s="7"/>
      <c r="F4052" s="5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  <c r="AC4052" s="5"/>
      <c r="AD4052" s="5"/>
      <c r="AE4052" s="5"/>
    </row>
    <row r="4053" spans="1:31" x14ac:dyDescent="0.2">
      <c r="A4053" s="7"/>
      <c r="F4053" s="5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  <c r="AC4053" s="5"/>
      <c r="AD4053" s="5"/>
      <c r="AE4053" s="5"/>
    </row>
    <row r="4054" spans="1:31" x14ac:dyDescent="0.2">
      <c r="A4054" s="7"/>
      <c r="F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  <c r="AC4054" s="5"/>
      <c r="AD4054" s="5"/>
      <c r="AE4054" s="5"/>
    </row>
    <row r="4055" spans="1:31" x14ac:dyDescent="0.2">
      <c r="A4055" s="7"/>
      <c r="F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  <c r="AC4055" s="5"/>
      <c r="AD4055" s="5"/>
      <c r="AE4055" s="5"/>
    </row>
    <row r="4056" spans="1:31" x14ac:dyDescent="0.2">
      <c r="A4056" s="7"/>
      <c r="F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  <c r="AC4056" s="5"/>
      <c r="AD4056" s="5"/>
      <c r="AE4056" s="5"/>
    </row>
    <row r="4057" spans="1:31" x14ac:dyDescent="0.2">
      <c r="A4057" s="7"/>
      <c r="F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  <c r="AC4057" s="5"/>
      <c r="AD4057" s="5"/>
      <c r="AE4057" s="5"/>
    </row>
    <row r="4058" spans="1:31" x14ac:dyDescent="0.2">
      <c r="A4058" s="7"/>
      <c r="F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  <c r="AD4058" s="5"/>
      <c r="AE4058" s="5"/>
    </row>
    <row r="4059" spans="1:31" x14ac:dyDescent="0.2">
      <c r="A4059" s="7"/>
      <c r="F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5"/>
      <c r="AD4059" s="5"/>
      <c r="AE4059" s="5"/>
    </row>
    <row r="4060" spans="1:31" x14ac:dyDescent="0.2">
      <c r="A4060" s="7"/>
      <c r="F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  <c r="AD4060" s="5"/>
      <c r="AE4060" s="5"/>
    </row>
    <row r="4061" spans="1:31" x14ac:dyDescent="0.2">
      <c r="A4061" s="7"/>
      <c r="F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  <c r="AD4061" s="5"/>
      <c r="AE4061" s="5"/>
    </row>
    <row r="4062" spans="1:31" x14ac:dyDescent="0.2">
      <c r="A4062" s="7"/>
      <c r="F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5"/>
      <c r="AD4062" s="5"/>
      <c r="AE4062" s="5"/>
    </row>
    <row r="4063" spans="1:31" x14ac:dyDescent="0.2">
      <c r="A4063" s="7"/>
      <c r="F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  <c r="AD4063" s="5"/>
      <c r="AE4063" s="5"/>
    </row>
    <row r="4064" spans="1:31" x14ac:dyDescent="0.2">
      <c r="A4064" s="7"/>
      <c r="F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  <c r="AD4064" s="5"/>
      <c r="AE4064" s="5"/>
    </row>
    <row r="4065" spans="1:31" x14ac:dyDescent="0.2">
      <c r="A4065" s="7"/>
      <c r="F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5"/>
      <c r="AD4065" s="5"/>
      <c r="AE4065" s="5"/>
    </row>
    <row r="4066" spans="1:31" x14ac:dyDescent="0.2">
      <c r="A4066" s="7"/>
      <c r="F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  <c r="AD4066" s="5"/>
      <c r="AE4066" s="5"/>
    </row>
    <row r="4067" spans="1:31" x14ac:dyDescent="0.2">
      <c r="A4067" s="7"/>
      <c r="F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5"/>
      <c r="AD4067" s="5"/>
      <c r="AE4067" s="5"/>
    </row>
    <row r="4068" spans="1:31" x14ac:dyDescent="0.2">
      <c r="A4068" s="7"/>
      <c r="F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5"/>
      <c r="AD4068" s="5"/>
      <c r="AE4068" s="5"/>
    </row>
    <row r="4069" spans="1:31" x14ac:dyDescent="0.2">
      <c r="A4069" s="7"/>
      <c r="F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  <c r="AD4069" s="5"/>
      <c r="AE4069" s="5"/>
    </row>
    <row r="4070" spans="1:31" x14ac:dyDescent="0.2">
      <c r="A4070" s="7"/>
      <c r="F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  <c r="AD4070" s="5"/>
      <c r="AE4070" s="5"/>
    </row>
    <row r="4071" spans="1:31" x14ac:dyDescent="0.2">
      <c r="A4071" s="7"/>
      <c r="F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  <c r="AC4071" s="5"/>
      <c r="AD4071" s="5"/>
      <c r="AE4071" s="5"/>
    </row>
    <row r="4072" spans="1:31" x14ac:dyDescent="0.2">
      <c r="A4072" s="7"/>
      <c r="F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  <c r="AC4072" s="5"/>
      <c r="AD4072" s="5"/>
      <c r="AE4072" s="5"/>
    </row>
    <row r="4073" spans="1:31" x14ac:dyDescent="0.2">
      <c r="A4073" s="7"/>
      <c r="F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  <c r="AC4073" s="5"/>
      <c r="AD4073" s="5"/>
      <c r="AE4073" s="5"/>
    </row>
    <row r="4074" spans="1:31" x14ac:dyDescent="0.2">
      <c r="A4074" s="7"/>
      <c r="F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  <c r="AC4074" s="5"/>
      <c r="AD4074" s="5"/>
      <c r="AE4074" s="5"/>
    </row>
    <row r="4075" spans="1:31" x14ac:dyDescent="0.2">
      <c r="A4075" s="7"/>
      <c r="F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  <c r="AC4075" s="5"/>
      <c r="AD4075" s="5"/>
      <c r="AE4075" s="5"/>
    </row>
    <row r="4076" spans="1:31" x14ac:dyDescent="0.2">
      <c r="A4076" s="7"/>
      <c r="F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  <c r="AC4076" s="5"/>
      <c r="AD4076" s="5"/>
      <c r="AE4076" s="5"/>
    </row>
    <row r="4077" spans="1:31" x14ac:dyDescent="0.2">
      <c r="A4077" s="7"/>
      <c r="F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  <c r="AC4077" s="5"/>
      <c r="AD4077" s="5"/>
      <c r="AE4077" s="5"/>
    </row>
    <row r="4078" spans="1:31" x14ac:dyDescent="0.2">
      <c r="A4078" s="7"/>
      <c r="F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5"/>
      <c r="AD4078" s="5"/>
      <c r="AE4078" s="5"/>
    </row>
    <row r="4079" spans="1:31" x14ac:dyDescent="0.2">
      <c r="A4079" s="7"/>
      <c r="F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  <c r="AC4079" s="5"/>
      <c r="AD4079" s="5"/>
      <c r="AE4079" s="5"/>
    </row>
    <row r="4080" spans="1:31" x14ac:dyDescent="0.2">
      <c r="A4080" s="7"/>
      <c r="F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  <c r="AC4080" s="5"/>
      <c r="AD4080" s="5"/>
      <c r="AE4080" s="5"/>
    </row>
    <row r="4081" spans="1:31" x14ac:dyDescent="0.2">
      <c r="A4081" s="7"/>
      <c r="F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  <c r="AC4081" s="5"/>
      <c r="AD4081" s="5"/>
      <c r="AE4081" s="5"/>
    </row>
    <row r="4082" spans="1:31" x14ac:dyDescent="0.2">
      <c r="A4082" s="7"/>
      <c r="F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  <c r="AC4082" s="5"/>
      <c r="AD4082" s="5"/>
      <c r="AE4082" s="5"/>
    </row>
    <row r="4083" spans="1:31" x14ac:dyDescent="0.2">
      <c r="A4083" s="7"/>
      <c r="F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  <c r="AC4083" s="5"/>
      <c r="AD4083" s="5"/>
      <c r="AE4083" s="5"/>
    </row>
    <row r="4084" spans="1:31" x14ac:dyDescent="0.2">
      <c r="A4084" s="7"/>
      <c r="F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5"/>
      <c r="AD4084" s="5"/>
      <c r="AE4084" s="5"/>
    </row>
    <row r="4085" spans="1:31" x14ac:dyDescent="0.2">
      <c r="A4085" s="7"/>
      <c r="F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  <c r="AC4085" s="5"/>
      <c r="AD4085" s="5"/>
      <c r="AE4085" s="5"/>
    </row>
    <row r="4086" spans="1:31" x14ac:dyDescent="0.2">
      <c r="A4086" s="7"/>
      <c r="F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  <c r="AC4086" s="5"/>
      <c r="AD4086" s="5"/>
      <c r="AE4086" s="5"/>
    </row>
    <row r="4087" spans="1:31" x14ac:dyDescent="0.2">
      <c r="A4087" s="7"/>
      <c r="F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  <c r="AD4087" s="5"/>
      <c r="AE4087" s="5"/>
    </row>
    <row r="4088" spans="1:31" x14ac:dyDescent="0.2">
      <c r="A4088" s="7"/>
      <c r="F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  <c r="AD4088" s="5"/>
      <c r="AE4088" s="5"/>
    </row>
    <row r="4089" spans="1:31" x14ac:dyDescent="0.2">
      <c r="A4089" s="7"/>
      <c r="F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  <c r="AC4089" s="5"/>
      <c r="AD4089" s="5"/>
      <c r="AE4089" s="5"/>
    </row>
    <row r="4090" spans="1:31" x14ac:dyDescent="0.2">
      <c r="A4090" s="7"/>
      <c r="F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  <c r="AC4090" s="5"/>
      <c r="AD4090" s="5"/>
      <c r="AE4090" s="5"/>
    </row>
    <row r="4091" spans="1:31" x14ac:dyDescent="0.2">
      <c r="A4091" s="7"/>
      <c r="F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  <c r="AC4091" s="5"/>
      <c r="AD4091" s="5"/>
      <c r="AE4091" s="5"/>
    </row>
    <row r="4092" spans="1:31" x14ac:dyDescent="0.2">
      <c r="A4092" s="7"/>
      <c r="F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  <c r="AC4092" s="5"/>
      <c r="AD4092" s="5"/>
      <c r="AE4092" s="5"/>
    </row>
    <row r="4093" spans="1:31" x14ac:dyDescent="0.2">
      <c r="A4093" s="7"/>
      <c r="F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  <c r="AC4093" s="5"/>
      <c r="AD4093" s="5"/>
      <c r="AE4093" s="5"/>
    </row>
    <row r="4094" spans="1:31" x14ac:dyDescent="0.2">
      <c r="A4094" s="7"/>
      <c r="F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  <c r="AC4094" s="5"/>
      <c r="AD4094" s="5"/>
      <c r="AE4094" s="5"/>
    </row>
    <row r="4095" spans="1:31" x14ac:dyDescent="0.2">
      <c r="A4095" s="7"/>
      <c r="F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  <c r="AC4095" s="5"/>
      <c r="AD4095" s="5"/>
      <c r="AE4095" s="5"/>
    </row>
    <row r="4096" spans="1:31" x14ac:dyDescent="0.2">
      <c r="A4096" s="7"/>
      <c r="F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  <c r="AC4096" s="5"/>
      <c r="AD4096" s="5"/>
      <c r="AE4096" s="5"/>
    </row>
    <row r="4097" spans="1:31" x14ac:dyDescent="0.2">
      <c r="A4097" s="7"/>
      <c r="F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  <c r="AC4097" s="5"/>
      <c r="AD4097" s="5"/>
      <c r="AE4097" s="5"/>
    </row>
    <row r="4098" spans="1:31" x14ac:dyDescent="0.2">
      <c r="A4098" s="7"/>
      <c r="F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  <c r="AC4098" s="5"/>
      <c r="AD4098" s="5"/>
      <c r="AE4098" s="5"/>
    </row>
    <row r="4099" spans="1:31" x14ac:dyDescent="0.2">
      <c r="A4099" s="7"/>
      <c r="F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  <c r="AC4099" s="5"/>
      <c r="AD4099" s="5"/>
      <c r="AE4099" s="5"/>
    </row>
    <row r="4100" spans="1:31" x14ac:dyDescent="0.2">
      <c r="A4100" s="7"/>
      <c r="F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  <c r="AC4100" s="5"/>
      <c r="AD4100" s="5"/>
      <c r="AE4100" s="5"/>
    </row>
    <row r="4101" spans="1:31" x14ac:dyDescent="0.2">
      <c r="A4101" s="7"/>
      <c r="F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  <c r="AC4101" s="5"/>
      <c r="AD4101" s="5"/>
      <c r="AE4101" s="5"/>
    </row>
    <row r="4102" spans="1:31" x14ac:dyDescent="0.2">
      <c r="A4102" s="7"/>
      <c r="F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5"/>
      <c r="AD4102" s="5"/>
      <c r="AE4102" s="5"/>
    </row>
    <row r="4103" spans="1:31" x14ac:dyDescent="0.2">
      <c r="A4103" s="7"/>
      <c r="F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  <c r="AC4103" s="5"/>
      <c r="AD4103" s="5"/>
      <c r="AE4103" s="5"/>
    </row>
    <row r="4104" spans="1:31" x14ac:dyDescent="0.2">
      <c r="A4104" s="7"/>
      <c r="F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5"/>
      <c r="AD4104" s="5"/>
      <c r="AE4104" s="5"/>
    </row>
    <row r="4105" spans="1:31" x14ac:dyDescent="0.2">
      <c r="A4105" s="7"/>
      <c r="F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  <c r="AD4105" s="5"/>
      <c r="AE4105" s="5"/>
    </row>
    <row r="4106" spans="1:31" x14ac:dyDescent="0.2">
      <c r="A4106" s="7"/>
      <c r="F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  <c r="AC4106" s="5"/>
      <c r="AD4106" s="5"/>
      <c r="AE4106" s="5"/>
    </row>
    <row r="4107" spans="1:31" x14ac:dyDescent="0.2">
      <c r="A4107" s="7"/>
      <c r="F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5"/>
      <c r="AD4107" s="5"/>
      <c r="AE4107" s="5"/>
    </row>
    <row r="4108" spans="1:31" x14ac:dyDescent="0.2">
      <c r="A4108" s="7"/>
      <c r="F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  <c r="AC4108" s="5"/>
      <c r="AD4108" s="5"/>
      <c r="AE4108" s="5"/>
    </row>
    <row r="4109" spans="1:31" x14ac:dyDescent="0.2">
      <c r="A4109" s="7"/>
      <c r="F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  <c r="AC4109" s="5"/>
      <c r="AD4109" s="5"/>
      <c r="AE4109" s="5"/>
    </row>
    <row r="4110" spans="1:31" x14ac:dyDescent="0.2">
      <c r="A4110" s="7"/>
      <c r="F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  <c r="AC4110" s="5"/>
      <c r="AD4110" s="5"/>
      <c r="AE4110" s="5"/>
    </row>
    <row r="4111" spans="1:31" x14ac:dyDescent="0.2">
      <c r="A4111" s="7"/>
      <c r="F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  <c r="AC4111" s="5"/>
      <c r="AD4111" s="5"/>
      <c r="AE4111" s="5"/>
    </row>
    <row r="4112" spans="1:31" x14ac:dyDescent="0.2">
      <c r="A4112" s="7"/>
      <c r="F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  <c r="AC4112" s="5"/>
      <c r="AD4112" s="5"/>
      <c r="AE4112" s="5"/>
    </row>
    <row r="4113" spans="1:31" x14ac:dyDescent="0.2">
      <c r="A4113" s="7"/>
      <c r="F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  <c r="AC4113" s="5"/>
      <c r="AD4113" s="5"/>
      <c r="AE4113" s="5"/>
    </row>
    <row r="4114" spans="1:31" x14ac:dyDescent="0.2">
      <c r="A4114" s="7"/>
      <c r="F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  <c r="AC4114" s="5"/>
      <c r="AD4114" s="5"/>
      <c r="AE4114" s="5"/>
    </row>
    <row r="4115" spans="1:31" x14ac:dyDescent="0.2">
      <c r="A4115" s="7"/>
      <c r="F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  <c r="AC4115" s="5"/>
      <c r="AD4115" s="5"/>
      <c r="AE4115" s="5"/>
    </row>
    <row r="4116" spans="1:31" x14ac:dyDescent="0.2">
      <c r="A4116" s="7"/>
      <c r="F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  <c r="AC4116" s="5"/>
      <c r="AD4116" s="5"/>
      <c r="AE4116" s="5"/>
    </row>
    <row r="4117" spans="1:31" x14ac:dyDescent="0.2">
      <c r="A4117" s="7"/>
      <c r="F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  <c r="AC4117" s="5"/>
      <c r="AD4117" s="5"/>
      <c r="AE4117" s="5"/>
    </row>
    <row r="4118" spans="1:31" x14ac:dyDescent="0.2">
      <c r="A4118" s="7"/>
      <c r="F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  <c r="AC4118" s="5"/>
      <c r="AD4118" s="5"/>
      <c r="AE4118" s="5"/>
    </row>
    <row r="4119" spans="1:31" x14ac:dyDescent="0.2">
      <c r="A4119" s="7"/>
      <c r="F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  <c r="AD4119" s="5"/>
      <c r="AE4119" s="5"/>
    </row>
    <row r="4120" spans="1:31" x14ac:dyDescent="0.2">
      <c r="A4120" s="7"/>
      <c r="F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  <c r="AC4120" s="5"/>
      <c r="AD4120" s="5"/>
      <c r="AE4120" s="5"/>
    </row>
    <row r="4121" spans="1:31" x14ac:dyDescent="0.2">
      <c r="A4121" s="7"/>
      <c r="F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  <c r="AC4121" s="5"/>
      <c r="AD4121" s="5"/>
      <c r="AE4121" s="5"/>
    </row>
    <row r="4122" spans="1:31" x14ac:dyDescent="0.2">
      <c r="A4122" s="7"/>
      <c r="F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  <c r="AC4122" s="5"/>
      <c r="AD4122" s="5"/>
      <c r="AE4122" s="5"/>
    </row>
    <row r="4123" spans="1:31" x14ac:dyDescent="0.2">
      <c r="A4123" s="7"/>
      <c r="F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  <c r="AC4123" s="5"/>
      <c r="AD4123" s="5"/>
      <c r="AE4123" s="5"/>
    </row>
    <row r="4124" spans="1:31" x14ac:dyDescent="0.2">
      <c r="A4124" s="7"/>
      <c r="F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  <c r="AC4124" s="5"/>
      <c r="AD4124" s="5"/>
      <c r="AE4124" s="5"/>
    </row>
    <row r="4125" spans="1:31" x14ac:dyDescent="0.2">
      <c r="A4125" s="7"/>
      <c r="F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  <c r="AC4125" s="5"/>
      <c r="AD4125" s="5"/>
      <c r="AE4125" s="5"/>
    </row>
    <row r="4126" spans="1:31" x14ac:dyDescent="0.2">
      <c r="A4126" s="7"/>
      <c r="F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  <c r="AC4126" s="5"/>
      <c r="AD4126" s="5"/>
      <c r="AE4126" s="5"/>
    </row>
    <row r="4127" spans="1:31" x14ac:dyDescent="0.2">
      <c r="A4127" s="7"/>
      <c r="F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  <c r="AC4127" s="5"/>
      <c r="AD4127" s="5"/>
      <c r="AE4127" s="5"/>
    </row>
    <row r="4128" spans="1:31" x14ac:dyDescent="0.2">
      <c r="A4128" s="7"/>
      <c r="F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  <c r="AC4128" s="5"/>
      <c r="AD4128" s="5"/>
      <c r="AE4128" s="5"/>
    </row>
    <row r="4129" spans="1:31" x14ac:dyDescent="0.2">
      <c r="A4129" s="7"/>
      <c r="F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  <c r="AC4129" s="5"/>
      <c r="AD4129" s="5"/>
      <c r="AE4129" s="5"/>
    </row>
    <row r="4130" spans="1:31" x14ac:dyDescent="0.2">
      <c r="A4130" s="7"/>
      <c r="F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  <c r="AC4130" s="5"/>
      <c r="AD4130" s="5"/>
      <c r="AE4130" s="5"/>
    </row>
    <row r="4131" spans="1:31" x14ac:dyDescent="0.2">
      <c r="A4131" s="7"/>
      <c r="F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  <c r="AD4131" s="5"/>
      <c r="AE4131" s="5"/>
    </row>
    <row r="4132" spans="1:31" x14ac:dyDescent="0.2">
      <c r="A4132" s="7"/>
      <c r="F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  <c r="AD4132" s="5"/>
      <c r="AE4132" s="5"/>
    </row>
    <row r="4133" spans="1:31" x14ac:dyDescent="0.2">
      <c r="A4133" s="7"/>
      <c r="F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5"/>
      <c r="AD4133" s="5"/>
      <c r="AE4133" s="5"/>
    </row>
    <row r="4134" spans="1:31" x14ac:dyDescent="0.2">
      <c r="A4134" s="7"/>
      <c r="F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  <c r="AC4134" s="5"/>
      <c r="AD4134" s="5"/>
      <c r="AE4134" s="5"/>
    </row>
    <row r="4135" spans="1:31" x14ac:dyDescent="0.2">
      <c r="A4135" s="7"/>
      <c r="F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  <c r="AC4135" s="5"/>
      <c r="AD4135" s="5"/>
      <c r="AE4135" s="5"/>
    </row>
    <row r="4136" spans="1:31" x14ac:dyDescent="0.2">
      <c r="A4136" s="7"/>
      <c r="F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  <c r="AC4136" s="5"/>
      <c r="AD4136" s="5"/>
      <c r="AE4136" s="5"/>
    </row>
    <row r="4137" spans="1:31" x14ac:dyDescent="0.2">
      <c r="A4137" s="7"/>
      <c r="F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  <c r="AC4137" s="5"/>
      <c r="AD4137" s="5"/>
      <c r="AE4137" s="5"/>
    </row>
    <row r="4138" spans="1:31" x14ac:dyDescent="0.2">
      <c r="A4138" s="7"/>
      <c r="F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  <c r="AC4138" s="5"/>
      <c r="AD4138" s="5"/>
      <c r="AE4138" s="5"/>
    </row>
    <row r="4139" spans="1:31" x14ac:dyDescent="0.2">
      <c r="A4139" s="7"/>
      <c r="F4139" s="5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  <c r="AC4139" s="5"/>
      <c r="AD4139" s="5"/>
      <c r="AE4139" s="5"/>
    </row>
    <row r="4140" spans="1:31" x14ac:dyDescent="0.2">
      <c r="A4140" s="7"/>
      <c r="F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  <c r="AC4140" s="5"/>
      <c r="AD4140" s="5"/>
      <c r="AE4140" s="5"/>
    </row>
    <row r="4141" spans="1:31" x14ac:dyDescent="0.2">
      <c r="A4141" s="7"/>
      <c r="F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  <c r="AC4141" s="5"/>
      <c r="AD4141" s="5"/>
      <c r="AE4141" s="5"/>
    </row>
    <row r="4142" spans="1:31" x14ac:dyDescent="0.2">
      <c r="A4142" s="7"/>
      <c r="F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  <c r="AC4142" s="5"/>
      <c r="AD4142" s="5"/>
      <c r="AE4142" s="5"/>
    </row>
    <row r="4143" spans="1:31" x14ac:dyDescent="0.2">
      <c r="A4143" s="7"/>
      <c r="F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  <c r="AC4143" s="5"/>
      <c r="AD4143" s="5"/>
      <c r="AE4143" s="5"/>
    </row>
    <row r="4144" spans="1:31" x14ac:dyDescent="0.2">
      <c r="A4144" s="7"/>
      <c r="F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  <c r="AC4144" s="5"/>
      <c r="AD4144" s="5"/>
      <c r="AE4144" s="5"/>
    </row>
    <row r="4145" spans="1:31" x14ac:dyDescent="0.2">
      <c r="A4145" s="7"/>
      <c r="F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  <c r="AC4145" s="5"/>
      <c r="AD4145" s="5"/>
      <c r="AE4145" s="5"/>
    </row>
    <row r="4146" spans="1:31" x14ac:dyDescent="0.2">
      <c r="A4146" s="7"/>
      <c r="F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  <c r="AC4146" s="5"/>
      <c r="AD4146" s="5"/>
      <c r="AE4146" s="5"/>
    </row>
    <row r="4147" spans="1:31" x14ac:dyDescent="0.2">
      <c r="A4147" s="7"/>
      <c r="F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  <c r="AC4147" s="5"/>
      <c r="AD4147" s="5"/>
      <c r="AE4147" s="5"/>
    </row>
    <row r="4148" spans="1:31" x14ac:dyDescent="0.2">
      <c r="A4148" s="7"/>
      <c r="F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  <c r="AC4148" s="5"/>
      <c r="AD4148" s="5"/>
      <c r="AE4148" s="5"/>
    </row>
    <row r="4149" spans="1:31" x14ac:dyDescent="0.2">
      <c r="A4149" s="7"/>
      <c r="F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  <c r="AC4149" s="5"/>
      <c r="AD4149" s="5"/>
      <c r="AE4149" s="5"/>
    </row>
    <row r="4150" spans="1:31" x14ac:dyDescent="0.2">
      <c r="A4150" s="7"/>
      <c r="F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  <c r="AC4150" s="5"/>
      <c r="AD4150" s="5"/>
      <c r="AE4150" s="5"/>
    </row>
    <row r="4151" spans="1:31" x14ac:dyDescent="0.2">
      <c r="A4151" s="7"/>
      <c r="F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  <c r="AC4151" s="5"/>
      <c r="AD4151" s="5"/>
      <c r="AE4151" s="5"/>
    </row>
    <row r="4152" spans="1:31" x14ac:dyDescent="0.2">
      <c r="A4152" s="7"/>
      <c r="F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  <c r="AC4152" s="5"/>
      <c r="AD4152" s="5"/>
      <c r="AE4152" s="5"/>
    </row>
    <row r="4153" spans="1:31" x14ac:dyDescent="0.2">
      <c r="A4153" s="7"/>
      <c r="F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  <c r="AC4153" s="5"/>
      <c r="AD4153" s="5"/>
      <c r="AE4153" s="5"/>
    </row>
    <row r="4154" spans="1:31" x14ac:dyDescent="0.2">
      <c r="A4154" s="7"/>
      <c r="F4154" s="5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  <c r="AC4154" s="5"/>
      <c r="AD4154" s="5"/>
      <c r="AE4154" s="5"/>
    </row>
    <row r="4155" spans="1:31" x14ac:dyDescent="0.2">
      <c r="A4155" s="7"/>
      <c r="F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  <c r="AC4155" s="5"/>
      <c r="AD4155" s="5"/>
      <c r="AE4155" s="5"/>
    </row>
    <row r="4156" spans="1:31" x14ac:dyDescent="0.2">
      <c r="A4156" s="7"/>
      <c r="F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  <c r="AC4156" s="5"/>
      <c r="AD4156" s="5"/>
      <c r="AE4156" s="5"/>
    </row>
    <row r="4157" spans="1:31" x14ac:dyDescent="0.2">
      <c r="A4157" s="7"/>
      <c r="F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  <c r="AC4157" s="5"/>
      <c r="AD4157" s="5"/>
      <c r="AE4157" s="5"/>
    </row>
    <row r="4158" spans="1:31" x14ac:dyDescent="0.2">
      <c r="A4158" s="7"/>
      <c r="F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  <c r="AC4158" s="5"/>
      <c r="AD4158" s="5"/>
      <c r="AE4158" s="5"/>
    </row>
    <row r="4159" spans="1:31" x14ac:dyDescent="0.2">
      <c r="A4159" s="7"/>
      <c r="F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  <c r="AC4159" s="5"/>
      <c r="AD4159" s="5"/>
      <c r="AE4159" s="5"/>
    </row>
    <row r="4160" spans="1:31" x14ac:dyDescent="0.2">
      <c r="A4160" s="7"/>
      <c r="F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  <c r="AC4160" s="5"/>
      <c r="AD4160" s="5"/>
      <c r="AE4160" s="5"/>
    </row>
    <row r="4161" spans="1:31" x14ac:dyDescent="0.2">
      <c r="A4161" s="7"/>
      <c r="F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  <c r="AC4161" s="5"/>
      <c r="AD4161" s="5"/>
      <c r="AE4161" s="5"/>
    </row>
    <row r="4162" spans="1:31" x14ac:dyDescent="0.2">
      <c r="A4162" s="7"/>
      <c r="F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  <c r="AD4162" s="5"/>
      <c r="AE4162" s="5"/>
    </row>
    <row r="4163" spans="1:31" x14ac:dyDescent="0.2">
      <c r="A4163" s="7"/>
      <c r="F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  <c r="AD4163" s="5"/>
      <c r="AE4163" s="5"/>
    </row>
    <row r="4164" spans="1:31" x14ac:dyDescent="0.2">
      <c r="A4164" s="7"/>
      <c r="F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  <c r="AC4164" s="5"/>
      <c r="AD4164" s="5"/>
      <c r="AE4164" s="5"/>
    </row>
    <row r="4165" spans="1:31" x14ac:dyDescent="0.2">
      <c r="A4165" s="7"/>
      <c r="F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  <c r="AC4165" s="5"/>
      <c r="AD4165" s="5"/>
      <c r="AE4165" s="5"/>
    </row>
    <row r="4166" spans="1:31" x14ac:dyDescent="0.2">
      <c r="A4166" s="7"/>
      <c r="F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  <c r="AC4166" s="5"/>
      <c r="AD4166" s="5"/>
      <c r="AE4166" s="5"/>
    </row>
    <row r="4167" spans="1:31" x14ac:dyDescent="0.2">
      <c r="A4167" s="7"/>
      <c r="F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  <c r="AC4167" s="5"/>
      <c r="AD4167" s="5"/>
      <c r="AE4167" s="5"/>
    </row>
    <row r="4168" spans="1:31" x14ac:dyDescent="0.2">
      <c r="A4168" s="7"/>
      <c r="F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  <c r="AC4168" s="5"/>
      <c r="AD4168" s="5"/>
      <c r="AE4168" s="5"/>
    </row>
    <row r="4169" spans="1:31" x14ac:dyDescent="0.2">
      <c r="A4169" s="7"/>
      <c r="F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  <c r="AC4169" s="5"/>
      <c r="AD4169" s="5"/>
      <c r="AE4169" s="5"/>
    </row>
    <row r="4170" spans="1:31" x14ac:dyDescent="0.2">
      <c r="A4170" s="7"/>
      <c r="F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  <c r="AC4170" s="5"/>
      <c r="AD4170" s="5"/>
      <c r="AE4170" s="5"/>
    </row>
    <row r="4171" spans="1:31" x14ac:dyDescent="0.2">
      <c r="A4171" s="7"/>
      <c r="F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  <c r="AD4171" s="5"/>
      <c r="AE4171" s="5"/>
    </row>
    <row r="4172" spans="1:31" x14ac:dyDescent="0.2">
      <c r="A4172" s="7"/>
      <c r="F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  <c r="AD4172" s="5"/>
      <c r="AE4172" s="5"/>
    </row>
    <row r="4173" spans="1:31" x14ac:dyDescent="0.2">
      <c r="A4173" s="7"/>
      <c r="F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  <c r="AC4173" s="5"/>
      <c r="AD4173" s="5"/>
      <c r="AE4173" s="5"/>
    </row>
    <row r="4174" spans="1:31" x14ac:dyDescent="0.2">
      <c r="A4174" s="7"/>
      <c r="F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  <c r="AC4174" s="5"/>
      <c r="AD4174" s="5"/>
      <c r="AE4174" s="5"/>
    </row>
    <row r="4175" spans="1:31" x14ac:dyDescent="0.2">
      <c r="A4175" s="7"/>
      <c r="F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  <c r="AC4175" s="5"/>
      <c r="AD4175" s="5"/>
      <c r="AE4175" s="5"/>
    </row>
    <row r="4176" spans="1:31" x14ac:dyDescent="0.2">
      <c r="A4176" s="7"/>
      <c r="F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5"/>
      <c r="AD4176" s="5"/>
      <c r="AE4176" s="5"/>
    </row>
    <row r="4177" spans="1:31" x14ac:dyDescent="0.2">
      <c r="A4177" s="7"/>
      <c r="F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  <c r="AC4177" s="5"/>
      <c r="AD4177" s="5"/>
      <c r="AE4177" s="5"/>
    </row>
    <row r="4178" spans="1:31" x14ac:dyDescent="0.2">
      <c r="A4178" s="7"/>
      <c r="F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  <c r="AC4178" s="5"/>
      <c r="AD4178" s="5"/>
      <c r="AE4178" s="5"/>
    </row>
    <row r="4179" spans="1:31" x14ac:dyDescent="0.2">
      <c r="A4179" s="7"/>
      <c r="F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  <c r="AC4179" s="5"/>
      <c r="AD4179" s="5"/>
      <c r="AE4179" s="5"/>
    </row>
    <row r="4180" spans="1:31" x14ac:dyDescent="0.2">
      <c r="A4180" s="7"/>
      <c r="F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  <c r="AC4180" s="5"/>
      <c r="AD4180" s="5"/>
      <c r="AE4180" s="5"/>
    </row>
    <row r="4181" spans="1:31" x14ac:dyDescent="0.2">
      <c r="A4181" s="7"/>
      <c r="F4181" s="5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  <c r="AC4181" s="5"/>
      <c r="AD4181" s="5"/>
      <c r="AE4181" s="5"/>
    </row>
    <row r="4182" spans="1:31" x14ac:dyDescent="0.2">
      <c r="A4182" s="7"/>
      <c r="F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  <c r="AC4182" s="5"/>
      <c r="AD4182" s="5"/>
      <c r="AE4182" s="5"/>
    </row>
    <row r="4183" spans="1:31" x14ac:dyDescent="0.2">
      <c r="A4183" s="7"/>
      <c r="F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  <c r="AC4183" s="5"/>
      <c r="AD4183" s="5"/>
      <c r="AE4183" s="5"/>
    </row>
    <row r="4184" spans="1:31" x14ac:dyDescent="0.2">
      <c r="A4184" s="7"/>
      <c r="F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  <c r="AC4184" s="5"/>
      <c r="AD4184" s="5"/>
      <c r="AE4184" s="5"/>
    </row>
    <row r="4185" spans="1:31" x14ac:dyDescent="0.2">
      <c r="A4185" s="7"/>
      <c r="F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5"/>
      <c r="AD4185" s="5"/>
      <c r="AE4185" s="5"/>
    </row>
    <row r="4186" spans="1:31" x14ac:dyDescent="0.2">
      <c r="A4186" s="7"/>
      <c r="F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  <c r="AD4186" s="5"/>
      <c r="AE4186" s="5"/>
    </row>
    <row r="4187" spans="1:31" x14ac:dyDescent="0.2">
      <c r="A4187" s="7"/>
      <c r="F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  <c r="AD4187" s="5"/>
      <c r="AE4187" s="5"/>
    </row>
    <row r="4188" spans="1:31" x14ac:dyDescent="0.2">
      <c r="A4188" s="7"/>
      <c r="F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  <c r="AD4188" s="5"/>
      <c r="AE4188" s="5"/>
    </row>
    <row r="4189" spans="1:31" x14ac:dyDescent="0.2">
      <c r="A4189" s="7"/>
      <c r="F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  <c r="AD4189" s="5"/>
      <c r="AE4189" s="5"/>
    </row>
    <row r="4190" spans="1:31" x14ac:dyDescent="0.2">
      <c r="A4190" s="7"/>
      <c r="F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  <c r="AE4190" s="5"/>
    </row>
    <row r="4191" spans="1:31" x14ac:dyDescent="0.2">
      <c r="A4191" s="7"/>
      <c r="F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  <c r="AD4191" s="5"/>
      <c r="AE4191" s="5"/>
    </row>
    <row r="4192" spans="1:31" x14ac:dyDescent="0.2">
      <c r="A4192" s="7"/>
      <c r="F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  <c r="AD4192" s="5"/>
      <c r="AE4192" s="5"/>
    </row>
    <row r="4193" spans="1:31" x14ac:dyDescent="0.2">
      <c r="A4193" s="7"/>
      <c r="F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  <c r="AE4193" s="5"/>
    </row>
    <row r="4194" spans="1:31" x14ac:dyDescent="0.2">
      <c r="A4194" s="7"/>
      <c r="F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  <c r="AD4194" s="5"/>
      <c r="AE4194" s="5"/>
    </row>
    <row r="4195" spans="1:31" x14ac:dyDescent="0.2">
      <c r="A4195" s="7"/>
      <c r="F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  <c r="AD4195" s="5"/>
      <c r="AE4195" s="5"/>
    </row>
    <row r="4196" spans="1:31" x14ac:dyDescent="0.2">
      <c r="A4196" s="7"/>
      <c r="F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/>
      <c r="AE4196" s="5"/>
    </row>
    <row r="4197" spans="1:31" x14ac:dyDescent="0.2">
      <c r="A4197" s="7"/>
      <c r="F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  <c r="AD4197" s="5"/>
      <c r="AE4197" s="5"/>
    </row>
    <row r="4198" spans="1:31" x14ac:dyDescent="0.2">
      <c r="A4198" s="7"/>
      <c r="F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  <c r="AD4198" s="5"/>
      <c r="AE4198" s="5"/>
    </row>
    <row r="4199" spans="1:31" x14ac:dyDescent="0.2">
      <c r="A4199" s="7"/>
      <c r="F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  <c r="AC4199" s="5"/>
      <c r="AD4199" s="5"/>
      <c r="AE4199" s="5"/>
    </row>
    <row r="4200" spans="1:31" x14ac:dyDescent="0.2">
      <c r="A4200" s="7"/>
      <c r="F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  <c r="AC4200" s="5"/>
      <c r="AD4200" s="5"/>
      <c r="AE4200" s="5"/>
    </row>
    <row r="4201" spans="1:31" x14ac:dyDescent="0.2">
      <c r="A4201" s="7"/>
      <c r="F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5"/>
      <c r="AD4201" s="5"/>
      <c r="AE4201" s="5"/>
    </row>
    <row r="4202" spans="1:31" x14ac:dyDescent="0.2">
      <c r="A4202" s="7"/>
      <c r="F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  <c r="AD4202" s="5"/>
      <c r="AE4202" s="5"/>
    </row>
    <row r="4203" spans="1:31" x14ac:dyDescent="0.2">
      <c r="A4203" s="7"/>
      <c r="F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  <c r="AC4203" s="5"/>
      <c r="AD4203" s="5"/>
      <c r="AE4203" s="5"/>
    </row>
    <row r="4204" spans="1:31" x14ac:dyDescent="0.2">
      <c r="A4204" s="7"/>
      <c r="F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  <c r="AD4204" s="5"/>
      <c r="AE4204" s="5"/>
    </row>
    <row r="4205" spans="1:31" x14ac:dyDescent="0.2">
      <c r="A4205" s="7"/>
      <c r="F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  <c r="AC4205" s="5"/>
      <c r="AD4205" s="5"/>
      <c r="AE4205" s="5"/>
    </row>
    <row r="4206" spans="1:31" x14ac:dyDescent="0.2">
      <c r="A4206" s="7"/>
      <c r="F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  <c r="AD4206" s="5"/>
      <c r="AE4206" s="5"/>
    </row>
    <row r="4207" spans="1:31" x14ac:dyDescent="0.2">
      <c r="A4207" s="7"/>
      <c r="F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  <c r="AD4207" s="5"/>
      <c r="AE4207" s="5"/>
    </row>
    <row r="4208" spans="1:31" x14ac:dyDescent="0.2">
      <c r="A4208" s="7"/>
      <c r="F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  <c r="AD4208" s="5"/>
      <c r="AE4208" s="5"/>
    </row>
    <row r="4209" spans="1:31" x14ac:dyDescent="0.2">
      <c r="A4209" s="7"/>
      <c r="F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  <c r="AD4209" s="5"/>
      <c r="AE4209" s="5"/>
    </row>
    <row r="4210" spans="1:31" x14ac:dyDescent="0.2">
      <c r="A4210" s="7"/>
      <c r="F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  <c r="AD4210" s="5"/>
      <c r="AE4210" s="5"/>
    </row>
    <row r="4211" spans="1:31" x14ac:dyDescent="0.2">
      <c r="A4211" s="7"/>
      <c r="F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  <c r="AD4211" s="5"/>
      <c r="AE4211" s="5"/>
    </row>
    <row r="4212" spans="1:31" x14ac:dyDescent="0.2">
      <c r="A4212" s="7"/>
      <c r="F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  <c r="AD4212" s="5"/>
      <c r="AE4212" s="5"/>
    </row>
    <row r="4213" spans="1:31" x14ac:dyDescent="0.2">
      <c r="A4213" s="7"/>
      <c r="F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  <c r="AC4213" s="5"/>
      <c r="AD4213" s="5"/>
      <c r="AE4213" s="5"/>
    </row>
    <row r="4214" spans="1:31" x14ac:dyDescent="0.2">
      <c r="A4214" s="7"/>
      <c r="F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  <c r="AC4214" s="5"/>
      <c r="AD4214" s="5"/>
      <c r="AE4214" s="5"/>
    </row>
    <row r="4215" spans="1:31" x14ac:dyDescent="0.2">
      <c r="A4215" s="7"/>
      <c r="F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  <c r="AC4215" s="5"/>
      <c r="AD4215" s="5"/>
      <c r="AE4215" s="5"/>
    </row>
    <row r="4216" spans="1:31" x14ac:dyDescent="0.2">
      <c r="A4216" s="7"/>
      <c r="F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  <c r="AD4216" s="5"/>
      <c r="AE4216" s="5"/>
    </row>
    <row r="4217" spans="1:31" x14ac:dyDescent="0.2">
      <c r="A4217" s="7"/>
      <c r="F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  <c r="AC4217" s="5"/>
      <c r="AD4217" s="5"/>
      <c r="AE4217" s="5"/>
    </row>
    <row r="4218" spans="1:31" x14ac:dyDescent="0.2">
      <c r="A4218" s="7"/>
      <c r="F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  <c r="AC4218" s="5"/>
      <c r="AD4218" s="5"/>
      <c r="AE4218" s="5"/>
    </row>
    <row r="4219" spans="1:31" x14ac:dyDescent="0.2">
      <c r="A4219" s="7"/>
      <c r="F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  <c r="AC4219" s="5"/>
      <c r="AD4219" s="5"/>
      <c r="AE4219" s="5"/>
    </row>
    <row r="4220" spans="1:31" x14ac:dyDescent="0.2">
      <c r="A4220" s="7"/>
      <c r="F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  <c r="AC4220" s="5"/>
      <c r="AD4220" s="5"/>
      <c r="AE4220" s="5"/>
    </row>
    <row r="4221" spans="1:31" x14ac:dyDescent="0.2">
      <c r="A4221" s="7"/>
      <c r="F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  <c r="AD4221" s="5"/>
      <c r="AE4221" s="5"/>
    </row>
    <row r="4222" spans="1:31" x14ac:dyDescent="0.2">
      <c r="A4222" s="7"/>
      <c r="F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  <c r="AD4222" s="5"/>
      <c r="AE4222" s="5"/>
    </row>
    <row r="4223" spans="1:31" x14ac:dyDescent="0.2">
      <c r="A4223" s="7"/>
      <c r="F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  <c r="AE4223" s="5"/>
    </row>
    <row r="4224" spans="1:31" x14ac:dyDescent="0.2">
      <c r="A4224" s="7"/>
      <c r="F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  <c r="AD4224" s="5"/>
      <c r="AE4224" s="5"/>
    </row>
    <row r="4225" spans="1:31" x14ac:dyDescent="0.2">
      <c r="A4225" s="7"/>
      <c r="F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  <c r="AC4225" s="5"/>
      <c r="AD4225" s="5"/>
      <c r="AE4225" s="5"/>
    </row>
    <row r="4226" spans="1:31" x14ac:dyDescent="0.2">
      <c r="A4226" s="7"/>
      <c r="F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  <c r="AC4226" s="5"/>
      <c r="AD4226" s="5"/>
      <c r="AE4226" s="5"/>
    </row>
    <row r="4227" spans="1:31" x14ac:dyDescent="0.2">
      <c r="A4227" s="7"/>
      <c r="F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  <c r="AC4227" s="5"/>
      <c r="AD4227" s="5"/>
      <c r="AE4227" s="5"/>
    </row>
    <row r="4228" spans="1:31" x14ac:dyDescent="0.2">
      <c r="A4228" s="7"/>
      <c r="F4228" s="5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  <c r="AC4228" s="5"/>
      <c r="AD4228" s="5"/>
      <c r="AE4228" s="5"/>
    </row>
    <row r="4229" spans="1:31" x14ac:dyDescent="0.2">
      <c r="A4229" s="7"/>
      <c r="F4229" s="5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  <c r="AC4229" s="5"/>
      <c r="AD4229" s="5"/>
      <c r="AE4229" s="5"/>
    </row>
    <row r="4230" spans="1:31" x14ac:dyDescent="0.2">
      <c r="A4230" s="7"/>
      <c r="F4230" s="5"/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  <c r="AC4230" s="5"/>
      <c r="AD4230" s="5"/>
      <c r="AE4230" s="5"/>
    </row>
    <row r="4231" spans="1:31" x14ac:dyDescent="0.2">
      <c r="A4231" s="7"/>
      <c r="F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  <c r="AC4231" s="5"/>
      <c r="AD4231" s="5"/>
      <c r="AE4231" s="5"/>
    </row>
    <row r="4232" spans="1:31" x14ac:dyDescent="0.2">
      <c r="A4232" s="7"/>
      <c r="F4232" s="5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  <c r="AC4232" s="5"/>
      <c r="AD4232" s="5"/>
      <c r="AE4232" s="5"/>
    </row>
    <row r="4233" spans="1:31" x14ac:dyDescent="0.2">
      <c r="A4233" s="7"/>
      <c r="F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  <c r="AC4233" s="5"/>
      <c r="AD4233" s="5"/>
      <c r="AE4233" s="5"/>
    </row>
    <row r="4234" spans="1:31" x14ac:dyDescent="0.2">
      <c r="A4234" s="7"/>
      <c r="F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  <c r="AC4234" s="5"/>
      <c r="AD4234" s="5"/>
      <c r="AE4234" s="5"/>
    </row>
    <row r="4235" spans="1:31" x14ac:dyDescent="0.2">
      <c r="A4235" s="7"/>
      <c r="F4235" s="5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  <c r="AC4235" s="5"/>
      <c r="AD4235" s="5"/>
      <c r="AE4235" s="5"/>
    </row>
    <row r="4236" spans="1:31" x14ac:dyDescent="0.2">
      <c r="A4236" s="7"/>
      <c r="F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  <c r="AC4236" s="5"/>
      <c r="AD4236" s="5"/>
      <c r="AE4236" s="5"/>
    </row>
    <row r="4237" spans="1:31" x14ac:dyDescent="0.2">
      <c r="A4237" s="7"/>
      <c r="F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  <c r="AC4237" s="5"/>
      <c r="AD4237" s="5"/>
      <c r="AE4237" s="5"/>
    </row>
    <row r="4238" spans="1:31" x14ac:dyDescent="0.2">
      <c r="A4238" s="7"/>
      <c r="F4238" s="5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  <c r="AC4238" s="5"/>
      <c r="AD4238" s="5"/>
      <c r="AE4238" s="5"/>
    </row>
    <row r="4239" spans="1:31" x14ac:dyDescent="0.2">
      <c r="A4239" s="7"/>
      <c r="F4239" s="5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  <c r="AC4239" s="5"/>
      <c r="AD4239" s="5"/>
      <c r="AE4239" s="5"/>
    </row>
    <row r="4240" spans="1:31" x14ac:dyDescent="0.2">
      <c r="A4240" s="7"/>
      <c r="F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  <c r="AD4240" s="5"/>
      <c r="AE4240" s="5"/>
    </row>
    <row r="4241" spans="1:31" x14ac:dyDescent="0.2">
      <c r="A4241" s="7"/>
      <c r="F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  <c r="AC4241" s="5"/>
      <c r="AD4241" s="5"/>
      <c r="AE4241" s="5"/>
    </row>
    <row r="4242" spans="1:31" x14ac:dyDescent="0.2">
      <c r="A4242" s="7"/>
      <c r="F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  <c r="AC4242" s="5"/>
      <c r="AD4242" s="5"/>
      <c r="AE4242" s="5"/>
    </row>
    <row r="4243" spans="1:31" x14ac:dyDescent="0.2">
      <c r="A4243" s="7"/>
      <c r="F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  <c r="AD4243" s="5"/>
      <c r="AE4243" s="5"/>
    </row>
    <row r="4244" spans="1:31" x14ac:dyDescent="0.2">
      <c r="A4244" s="7"/>
      <c r="F4244" s="5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  <c r="AC4244" s="5"/>
      <c r="AD4244" s="5"/>
      <c r="AE4244" s="5"/>
    </row>
    <row r="4245" spans="1:31" x14ac:dyDescent="0.2">
      <c r="A4245" s="7"/>
      <c r="F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  <c r="AC4245" s="5"/>
      <c r="AD4245" s="5"/>
      <c r="AE4245" s="5"/>
    </row>
    <row r="4246" spans="1:31" x14ac:dyDescent="0.2">
      <c r="A4246" s="7"/>
      <c r="F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  <c r="AC4246" s="5"/>
      <c r="AD4246" s="5"/>
      <c r="AE4246" s="5"/>
    </row>
    <row r="4247" spans="1:31" x14ac:dyDescent="0.2">
      <c r="A4247" s="7"/>
      <c r="F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  <c r="AC4247" s="5"/>
      <c r="AD4247" s="5"/>
      <c r="AE4247" s="5"/>
    </row>
    <row r="4248" spans="1:31" x14ac:dyDescent="0.2">
      <c r="A4248" s="7"/>
      <c r="F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  <c r="AC4248" s="5"/>
      <c r="AD4248" s="5"/>
      <c r="AE4248" s="5"/>
    </row>
    <row r="4249" spans="1:31" x14ac:dyDescent="0.2">
      <c r="A4249" s="7"/>
      <c r="F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  <c r="AC4249" s="5"/>
      <c r="AD4249" s="5"/>
      <c r="AE4249" s="5"/>
    </row>
    <row r="4250" spans="1:31" x14ac:dyDescent="0.2">
      <c r="A4250" s="7"/>
      <c r="F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  <c r="AD4250" s="5"/>
      <c r="AE4250" s="5"/>
    </row>
    <row r="4251" spans="1:31" x14ac:dyDescent="0.2">
      <c r="A4251" s="7"/>
      <c r="F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  <c r="AD4251" s="5"/>
      <c r="AE4251" s="5"/>
    </row>
    <row r="4252" spans="1:31" x14ac:dyDescent="0.2">
      <c r="A4252" s="7"/>
      <c r="F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  <c r="AC4252" s="5"/>
      <c r="AD4252" s="5"/>
      <c r="AE4252" s="5"/>
    </row>
    <row r="4253" spans="1:31" x14ac:dyDescent="0.2">
      <c r="A4253" s="7"/>
      <c r="F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  <c r="AD4253" s="5"/>
      <c r="AE4253" s="5"/>
    </row>
    <row r="4254" spans="1:31" x14ac:dyDescent="0.2">
      <c r="A4254" s="7"/>
      <c r="F4254" s="5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  <c r="AC4254" s="5"/>
      <c r="AD4254" s="5"/>
      <c r="AE4254" s="5"/>
    </row>
    <row r="4255" spans="1:31" x14ac:dyDescent="0.2">
      <c r="A4255" s="7"/>
      <c r="F4255" s="5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  <c r="AC4255" s="5"/>
      <c r="AD4255" s="5"/>
      <c r="AE4255" s="5"/>
    </row>
    <row r="4256" spans="1:31" x14ac:dyDescent="0.2">
      <c r="A4256" s="7"/>
      <c r="F4256" s="5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  <c r="AC4256" s="5"/>
      <c r="AD4256" s="5"/>
      <c r="AE4256" s="5"/>
    </row>
    <row r="4257" spans="1:31" x14ac:dyDescent="0.2">
      <c r="A4257" s="7"/>
      <c r="F4257" s="5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  <c r="AC4257" s="5"/>
      <c r="AD4257" s="5"/>
      <c r="AE4257" s="5"/>
    </row>
    <row r="4258" spans="1:31" x14ac:dyDescent="0.2">
      <c r="A4258" s="7"/>
      <c r="F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  <c r="AC4258" s="5"/>
      <c r="AD4258" s="5"/>
      <c r="AE4258" s="5"/>
    </row>
    <row r="4259" spans="1:31" x14ac:dyDescent="0.2">
      <c r="A4259" s="7"/>
      <c r="F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  <c r="AC4259" s="5"/>
      <c r="AD4259" s="5"/>
      <c r="AE4259" s="5"/>
    </row>
    <row r="4260" spans="1:31" x14ac:dyDescent="0.2">
      <c r="A4260" s="7"/>
      <c r="F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  <c r="AC4260" s="5"/>
      <c r="AD4260" s="5"/>
      <c r="AE4260" s="5"/>
    </row>
    <row r="4261" spans="1:31" x14ac:dyDescent="0.2">
      <c r="A4261" s="7"/>
      <c r="F4261" s="5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  <c r="AC4261" s="5"/>
      <c r="AD4261" s="5"/>
      <c r="AE4261" s="5"/>
    </row>
    <row r="4262" spans="1:31" x14ac:dyDescent="0.2">
      <c r="A4262" s="7"/>
      <c r="F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  <c r="AC4262" s="5"/>
      <c r="AD4262" s="5"/>
      <c r="AE4262" s="5"/>
    </row>
    <row r="4263" spans="1:31" x14ac:dyDescent="0.2">
      <c r="A4263" s="7"/>
      <c r="F4263" s="5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  <c r="AC4263" s="5"/>
      <c r="AD4263" s="5"/>
      <c r="AE4263" s="5"/>
    </row>
    <row r="4264" spans="1:31" x14ac:dyDescent="0.2">
      <c r="A4264" s="7"/>
      <c r="F4264" s="5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  <c r="AC4264" s="5"/>
      <c r="AD4264" s="5"/>
      <c r="AE4264" s="5"/>
    </row>
    <row r="4265" spans="1:31" x14ac:dyDescent="0.2">
      <c r="A4265" s="7"/>
      <c r="F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  <c r="AC4265" s="5"/>
      <c r="AD4265" s="5"/>
      <c r="AE4265" s="5"/>
    </row>
    <row r="4266" spans="1:31" x14ac:dyDescent="0.2">
      <c r="A4266" s="7"/>
      <c r="F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  <c r="AC4266" s="5"/>
      <c r="AD4266" s="5"/>
      <c r="AE4266" s="5"/>
    </row>
    <row r="4267" spans="1:31" x14ac:dyDescent="0.2">
      <c r="A4267" s="7"/>
      <c r="F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  <c r="AC4267" s="5"/>
      <c r="AD4267" s="5"/>
      <c r="AE4267" s="5"/>
    </row>
    <row r="4268" spans="1:31" x14ac:dyDescent="0.2">
      <c r="A4268" s="7"/>
      <c r="F4268" s="5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  <c r="AC4268" s="5"/>
      <c r="AD4268" s="5"/>
      <c r="AE4268" s="5"/>
    </row>
    <row r="4269" spans="1:31" x14ac:dyDescent="0.2">
      <c r="A4269" s="7"/>
      <c r="F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  <c r="AC4269" s="5"/>
      <c r="AD4269" s="5"/>
      <c r="AE4269" s="5"/>
    </row>
    <row r="4270" spans="1:31" x14ac:dyDescent="0.2">
      <c r="A4270" s="7"/>
      <c r="F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  <c r="AC4270" s="5"/>
      <c r="AD4270" s="5"/>
      <c r="AE4270" s="5"/>
    </row>
    <row r="4271" spans="1:31" x14ac:dyDescent="0.2">
      <c r="A4271" s="7"/>
      <c r="F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  <c r="AC4271" s="5"/>
      <c r="AD4271" s="5"/>
      <c r="AE4271" s="5"/>
    </row>
    <row r="4272" spans="1:31" x14ac:dyDescent="0.2">
      <c r="A4272" s="7"/>
      <c r="F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  <c r="AC4272" s="5"/>
      <c r="AD4272" s="5"/>
      <c r="AE4272" s="5"/>
    </row>
    <row r="4273" spans="1:31" x14ac:dyDescent="0.2">
      <c r="A4273" s="7"/>
      <c r="F4273" s="5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  <c r="AC4273" s="5"/>
      <c r="AD4273" s="5"/>
      <c r="AE4273" s="5"/>
    </row>
    <row r="4274" spans="1:31" x14ac:dyDescent="0.2">
      <c r="A4274" s="7"/>
      <c r="F4274" s="5"/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  <c r="AC4274" s="5"/>
      <c r="AD4274" s="5"/>
      <c r="AE4274" s="5"/>
    </row>
    <row r="4275" spans="1:31" x14ac:dyDescent="0.2">
      <c r="A4275" s="7"/>
      <c r="F4275" s="5"/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  <c r="AC4275" s="5"/>
      <c r="AD4275" s="5"/>
      <c r="AE4275" s="5"/>
    </row>
    <row r="4276" spans="1:31" x14ac:dyDescent="0.2">
      <c r="A4276" s="7"/>
      <c r="F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  <c r="AC4276" s="5"/>
      <c r="AD4276" s="5"/>
      <c r="AE4276" s="5"/>
    </row>
    <row r="4277" spans="1:31" x14ac:dyDescent="0.2">
      <c r="A4277" s="7"/>
      <c r="F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  <c r="AC4277" s="5"/>
      <c r="AD4277" s="5"/>
      <c r="AE4277" s="5"/>
    </row>
    <row r="4278" spans="1:31" x14ac:dyDescent="0.2">
      <c r="A4278" s="7"/>
      <c r="F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  <c r="AD4278" s="5"/>
      <c r="AE4278" s="5"/>
    </row>
    <row r="4279" spans="1:31" x14ac:dyDescent="0.2">
      <c r="A4279" s="7"/>
      <c r="F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  <c r="AC4279" s="5"/>
      <c r="AD4279" s="5"/>
      <c r="AE4279" s="5"/>
    </row>
    <row r="4280" spans="1:31" x14ac:dyDescent="0.2">
      <c r="A4280" s="7"/>
      <c r="F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  <c r="AC4280" s="5"/>
      <c r="AD4280" s="5"/>
      <c r="AE4280" s="5"/>
    </row>
    <row r="4281" spans="1:31" x14ac:dyDescent="0.2">
      <c r="A4281" s="7"/>
      <c r="F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  <c r="AC4281" s="5"/>
      <c r="AD4281" s="5"/>
      <c r="AE4281" s="5"/>
    </row>
    <row r="4282" spans="1:31" x14ac:dyDescent="0.2">
      <c r="A4282" s="7"/>
      <c r="F4282" s="5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  <c r="AC4282" s="5"/>
      <c r="AD4282" s="5"/>
      <c r="AE4282" s="5"/>
    </row>
    <row r="4283" spans="1:31" x14ac:dyDescent="0.2">
      <c r="A4283" s="7"/>
      <c r="F4283" s="5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  <c r="AC4283" s="5"/>
      <c r="AD4283" s="5"/>
      <c r="AE4283" s="5"/>
    </row>
    <row r="4284" spans="1:31" x14ac:dyDescent="0.2">
      <c r="A4284" s="7"/>
      <c r="F4284" s="5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  <c r="AC4284" s="5"/>
      <c r="AD4284" s="5"/>
      <c r="AE4284" s="5"/>
    </row>
    <row r="4285" spans="1:31" x14ac:dyDescent="0.2">
      <c r="A4285" s="7"/>
      <c r="F4285" s="5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  <c r="AC4285" s="5"/>
      <c r="AD4285" s="5"/>
      <c r="AE4285" s="5"/>
    </row>
    <row r="4286" spans="1:31" x14ac:dyDescent="0.2">
      <c r="A4286" s="7"/>
      <c r="F4286" s="5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  <c r="AC4286" s="5"/>
      <c r="AD4286" s="5"/>
      <c r="AE4286" s="5"/>
    </row>
    <row r="4287" spans="1:31" x14ac:dyDescent="0.2">
      <c r="A4287" s="7"/>
      <c r="F4287" s="5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  <c r="AC4287" s="5"/>
      <c r="AD4287" s="5"/>
      <c r="AE4287" s="5"/>
    </row>
    <row r="4288" spans="1:31" x14ac:dyDescent="0.2">
      <c r="A4288" s="7"/>
      <c r="F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  <c r="AC4288" s="5"/>
      <c r="AD4288" s="5"/>
      <c r="AE4288" s="5"/>
    </row>
    <row r="4289" spans="1:31" x14ac:dyDescent="0.2">
      <c r="A4289" s="7"/>
      <c r="F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  <c r="AC4289" s="5"/>
      <c r="AD4289" s="5"/>
      <c r="AE4289" s="5"/>
    </row>
    <row r="4290" spans="1:31" x14ac:dyDescent="0.2">
      <c r="A4290" s="7"/>
      <c r="F4290" s="5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  <c r="AC4290" s="5"/>
      <c r="AD4290" s="5"/>
      <c r="AE4290" s="5"/>
    </row>
    <row r="4291" spans="1:31" x14ac:dyDescent="0.2">
      <c r="A4291" s="7"/>
      <c r="F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  <c r="AC4291" s="5"/>
      <c r="AD4291" s="5"/>
      <c r="AE4291" s="5"/>
    </row>
    <row r="4292" spans="1:31" x14ac:dyDescent="0.2">
      <c r="A4292" s="7"/>
      <c r="F4292" s="5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  <c r="AC4292" s="5"/>
      <c r="AD4292" s="5"/>
      <c r="AE4292" s="5"/>
    </row>
    <row r="4293" spans="1:31" x14ac:dyDescent="0.2">
      <c r="A4293" s="7"/>
      <c r="F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  <c r="AD4293" s="5"/>
      <c r="AE4293" s="5"/>
    </row>
    <row r="4294" spans="1:31" x14ac:dyDescent="0.2">
      <c r="A4294" s="7"/>
      <c r="F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  <c r="AD4294" s="5"/>
      <c r="AE4294" s="5"/>
    </row>
    <row r="4295" spans="1:31" x14ac:dyDescent="0.2">
      <c r="A4295" s="7"/>
      <c r="F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  <c r="AC4295" s="5"/>
      <c r="AD4295" s="5"/>
      <c r="AE4295" s="5"/>
    </row>
    <row r="4296" spans="1:31" x14ac:dyDescent="0.2">
      <c r="A4296" s="7"/>
      <c r="F4296" s="5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  <c r="AC4296" s="5"/>
      <c r="AD4296" s="5"/>
      <c r="AE4296" s="5"/>
    </row>
    <row r="4297" spans="1:31" x14ac:dyDescent="0.2">
      <c r="A4297" s="7"/>
      <c r="F4297" s="5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  <c r="AC4297" s="5"/>
      <c r="AD4297" s="5"/>
      <c r="AE4297" s="5"/>
    </row>
    <row r="4298" spans="1:31" x14ac:dyDescent="0.2">
      <c r="A4298" s="7"/>
      <c r="F4298" s="5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  <c r="AC4298" s="5"/>
      <c r="AD4298" s="5"/>
      <c r="AE4298" s="5"/>
    </row>
    <row r="4299" spans="1:31" x14ac:dyDescent="0.2">
      <c r="A4299" s="7"/>
      <c r="F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  <c r="AC4299" s="5"/>
      <c r="AD4299" s="5"/>
      <c r="AE4299" s="5"/>
    </row>
    <row r="4300" spans="1:31" x14ac:dyDescent="0.2">
      <c r="A4300" s="7"/>
      <c r="F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  <c r="AC4300" s="5"/>
      <c r="AD4300" s="5"/>
      <c r="AE4300" s="5"/>
    </row>
    <row r="4301" spans="1:31" x14ac:dyDescent="0.2">
      <c r="A4301" s="7"/>
      <c r="F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  <c r="AC4301" s="5"/>
      <c r="AD4301" s="5"/>
      <c r="AE4301" s="5"/>
    </row>
    <row r="4302" spans="1:31" x14ac:dyDescent="0.2">
      <c r="A4302" s="7"/>
      <c r="F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  <c r="AC4302" s="5"/>
      <c r="AD4302" s="5"/>
      <c r="AE4302" s="5"/>
    </row>
    <row r="4303" spans="1:31" x14ac:dyDescent="0.2">
      <c r="A4303" s="7"/>
      <c r="F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  <c r="AD4303" s="5"/>
      <c r="AE4303" s="5"/>
    </row>
    <row r="4304" spans="1:31" x14ac:dyDescent="0.2">
      <c r="A4304" s="7"/>
      <c r="F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  <c r="AC4304" s="5"/>
      <c r="AD4304" s="5"/>
      <c r="AE4304" s="5"/>
    </row>
    <row r="4305" spans="1:31" x14ac:dyDescent="0.2">
      <c r="A4305" s="7"/>
      <c r="F4305" s="5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  <c r="AC4305" s="5"/>
      <c r="AD4305" s="5"/>
      <c r="AE4305" s="5"/>
    </row>
    <row r="4306" spans="1:31" x14ac:dyDescent="0.2">
      <c r="A4306" s="7"/>
      <c r="F4306" s="5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  <c r="AC4306" s="5"/>
      <c r="AD4306" s="5"/>
      <c r="AE4306" s="5"/>
    </row>
    <row r="4307" spans="1:31" x14ac:dyDescent="0.2">
      <c r="A4307" s="7"/>
      <c r="F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  <c r="AC4307" s="5"/>
      <c r="AD4307" s="5"/>
      <c r="AE4307" s="5"/>
    </row>
    <row r="4308" spans="1:31" x14ac:dyDescent="0.2">
      <c r="A4308" s="7"/>
      <c r="F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  <c r="AC4308" s="5"/>
      <c r="AD4308" s="5"/>
      <c r="AE4308" s="5"/>
    </row>
    <row r="4309" spans="1:31" x14ac:dyDescent="0.2">
      <c r="A4309" s="7"/>
      <c r="F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  <c r="AC4309" s="5"/>
      <c r="AD4309" s="5"/>
      <c r="AE4309" s="5"/>
    </row>
    <row r="4310" spans="1:31" x14ac:dyDescent="0.2">
      <c r="A4310" s="7"/>
      <c r="F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  <c r="AC4310" s="5"/>
      <c r="AD4310" s="5"/>
      <c r="AE4310" s="5"/>
    </row>
    <row r="4311" spans="1:31" x14ac:dyDescent="0.2">
      <c r="A4311" s="7"/>
      <c r="F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  <c r="AC4311" s="5"/>
      <c r="AD4311" s="5"/>
      <c r="AE4311" s="5"/>
    </row>
    <row r="4312" spans="1:31" x14ac:dyDescent="0.2">
      <c r="A4312" s="7"/>
      <c r="F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  <c r="AD4312" s="5"/>
      <c r="AE4312" s="5"/>
    </row>
    <row r="4313" spans="1:31" x14ac:dyDescent="0.2">
      <c r="A4313" s="7"/>
      <c r="F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  <c r="AC4313" s="5"/>
      <c r="AD4313" s="5"/>
      <c r="AE4313" s="5"/>
    </row>
    <row r="4314" spans="1:31" x14ac:dyDescent="0.2">
      <c r="A4314" s="7"/>
      <c r="F4314" s="5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  <c r="AC4314" s="5"/>
      <c r="AD4314" s="5"/>
      <c r="AE4314" s="5"/>
    </row>
    <row r="4315" spans="1:31" x14ac:dyDescent="0.2">
      <c r="A4315" s="7"/>
      <c r="F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  <c r="AD4315" s="5"/>
      <c r="AE4315" s="5"/>
    </row>
    <row r="4316" spans="1:31" x14ac:dyDescent="0.2">
      <c r="A4316" s="7"/>
      <c r="F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  <c r="AD4316" s="5"/>
      <c r="AE4316" s="5"/>
    </row>
    <row r="4317" spans="1:31" x14ac:dyDescent="0.2">
      <c r="A4317" s="7"/>
      <c r="F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  <c r="AC4317" s="5"/>
      <c r="AD4317" s="5"/>
      <c r="AE4317" s="5"/>
    </row>
    <row r="4318" spans="1:31" x14ac:dyDescent="0.2">
      <c r="A4318" s="7"/>
      <c r="F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  <c r="AC4318" s="5"/>
      <c r="AD4318" s="5"/>
      <c r="AE4318" s="5"/>
    </row>
    <row r="4319" spans="1:31" x14ac:dyDescent="0.2">
      <c r="A4319" s="7"/>
      <c r="F4319" s="5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  <c r="AC4319" s="5"/>
      <c r="AD4319" s="5"/>
      <c r="AE4319" s="5"/>
    </row>
    <row r="4320" spans="1:31" x14ac:dyDescent="0.2">
      <c r="A4320" s="7"/>
      <c r="F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  <c r="AC4320" s="5"/>
      <c r="AD4320" s="5"/>
      <c r="AE4320" s="5"/>
    </row>
    <row r="4321" spans="1:31" x14ac:dyDescent="0.2">
      <c r="A4321" s="7"/>
      <c r="F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  <c r="AC4321" s="5"/>
      <c r="AD4321" s="5"/>
      <c r="AE4321" s="5"/>
    </row>
    <row r="4322" spans="1:31" x14ac:dyDescent="0.2">
      <c r="A4322" s="7"/>
      <c r="F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  <c r="AC4322" s="5"/>
      <c r="AD4322" s="5"/>
      <c r="AE4322" s="5"/>
    </row>
    <row r="4323" spans="1:31" x14ac:dyDescent="0.2">
      <c r="A4323" s="7"/>
      <c r="F4323" s="5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  <c r="AC4323" s="5"/>
      <c r="AD4323" s="5"/>
      <c r="AE4323" s="5"/>
    </row>
    <row r="4324" spans="1:31" x14ac:dyDescent="0.2">
      <c r="A4324" s="7"/>
      <c r="F4324" s="5"/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  <c r="AC4324" s="5"/>
      <c r="AD4324" s="5"/>
      <c r="AE4324" s="5"/>
    </row>
    <row r="4325" spans="1:31" x14ac:dyDescent="0.2">
      <c r="A4325" s="7"/>
      <c r="F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  <c r="AC4325" s="5"/>
      <c r="AD4325" s="5"/>
      <c r="AE4325" s="5"/>
    </row>
    <row r="4326" spans="1:31" x14ac:dyDescent="0.2">
      <c r="A4326" s="7"/>
      <c r="F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  <c r="AD4326" s="5"/>
      <c r="AE4326" s="5"/>
    </row>
    <row r="4327" spans="1:31" x14ac:dyDescent="0.2">
      <c r="A4327" s="7"/>
      <c r="F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  <c r="AC4327" s="5"/>
      <c r="AD4327" s="5"/>
      <c r="AE4327" s="5"/>
    </row>
    <row r="4328" spans="1:31" x14ac:dyDescent="0.2">
      <c r="A4328" s="7"/>
      <c r="F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  <c r="AD4328" s="5"/>
      <c r="AE4328" s="5"/>
    </row>
    <row r="4329" spans="1:31" x14ac:dyDescent="0.2">
      <c r="A4329" s="7"/>
      <c r="F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  <c r="AD4329" s="5"/>
      <c r="AE4329" s="5"/>
    </row>
    <row r="4330" spans="1:31" x14ac:dyDescent="0.2">
      <c r="A4330" s="7"/>
      <c r="F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  <c r="AD4330" s="5"/>
      <c r="AE4330" s="5"/>
    </row>
    <row r="4331" spans="1:31" x14ac:dyDescent="0.2">
      <c r="A4331" s="7"/>
      <c r="F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  <c r="AC4331" s="5"/>
      <c r="AD4331" s="5"/>
      <c r="AE4331" s="5"/>
    </row>
    <row r="4332" spans="1:31" x14ac:dyDescent="0.2">
      <c r="A4332" s="7"/>
      <c r="F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  <c r="AD4332" s="5"/>
      <c r="AE4332" s="5"/>
    </row>
    <row r="4333" spans="1:31" x14ac:dyDescent="0.2">
      <c r="A4333" s="7"/>
      <c r="F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  <c r="AD4333" s="5"/>
      <c r="AE4333" s="5"/>
    </row>
    <row r="4334" spans="1:31" x14ac:dyDescent="0.2">
      <c r="A4334" s="7"/>
      <c r="F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  <c r="AD4334" s="5"/>
      <c r="AE4334" s="5"/>
    </row>
    <row r="4335" spans="1:31" x14ac:dyDescent="0.2">
      <c r="A4335" s="7"/>
      <c r="F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  <c r="AC4335" s="5"/>
      <c r="AD4335" s="5"/>
      <c r="AE4335" s="5"/>
    </row>
    <row r="4336" spans="1:31" x14ac:dyDescent="0.2">
      <c r="A4336" s="7"/>
      <c r="F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  <c r="AC4336" s="5"/>
      <c r="AD4336" s="5"/>
      <c r="AE4336" s="5"/>
    </row>
    <row r="4337" spans="1:31" x14ac:dyDescent="0.2">
      <c r="A4337" s="7"/>
      <c r="F4337" s="5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  <c r="AD4337" s="5"/>
      <c r="AE4337" s="5"/>
    </row>
    <row r="4338" spans="1:31" x14ac:dyDescent="0.2">
      <c r="A4338" s="7"/>
      <c r="F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  <c r="AD4338" s="5"/>
      <c r="AE4338" s="5"/>
    </row>
    <row r="4339" spans="1:31" x14ac:dyDescent="0.2">
      <c r="A4339" s="7"/>
      <c r="F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  <c r="AD4339" s="5"/>
      <c r="AE4339" s="5"/>
    </row>
    <row r="4340" spans="1:31" x14ac:dyDescent="0.2">
      <c r="A4340" s="7"/>
      <c r="F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  <c r="AD4340" s="5"/>
      <c r="AE4340" s="5"/>
    </row>
    <row r="4341" spans="1:31" x14ac:dyDescent="0.2">
      <c r="A4341" s="7"/>
      <c r="F4341" s="5"/>
      <c r="H4341" s="5"/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  <c r="AC4341" s="5"/>
      <c r="AD4341" s="5"/>
      <c r="AE4341" s="5"/>
    </row>
    <row r="4342" spans="1:31" x14ac:dyDescent="0.2">
      <c r="A4342" s="7"/>
      <c r="F4342" s="5"/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  <c r="AC4342" s="5"/>
      <c r="AD4342" s="5"/>
      <c r="AE4342" s="5"/>
    </row>
    <row r="4343" spans="1:31" x14ac:dyDescent="0.2">
      <c r="A4343" s="7"/>
      <c r="F4343" s="5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  <c r="AC4343" s="5"/>
      <c r="AD4343" s="5"/>
      <c r="AE4343" s="5"/>
    </row>
    <row r="4344" spans="1:31" x14ac:dyDescent="0.2">
      <c r="A4344" s="7"/>
      <c r="F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  <c r="AD4344" s="5"/>
      <c r="AE4344" s="5"/>
    </row>
    <row r="4345" spans="1:31" x14ac:dyDescent="0.2">
      <c r="A4345" s="7"/>
      <c r="F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  <c r="AD4345" s="5"/>
      <c r="AE4345" s="5"/>
    </row>
    <row r="4346" spans="1:31" x14ac:dyDescent="0.2">
      <c r="A4346" s="7"/>
      <c r="F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  <c r="AD4346" s="5"/>
      <c r="AE4346" s="5"/>
    </row>
    <row r="4347" spans="1:31" x14ac:dyDescent="0.2">
      <c r="A4347" s="7"/>
      <c r="F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  <c r="AD4347" s="5"/>
      <c r="AE4347" s="5"/>
    </row>
    <row r="4348" spans="1:31" x14ac:dyDescent="0.2">
      <c r="A4348" s="7"/>
      <c r="F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  <c r="AD4348" s="5"/>
      <c r="AE4348" s="5"/>
    </row>
    <row r="4349" spans="1:31" x14ac:dyDescent="0.2">
      <c r="A4349" s="7"/>
      <c r="F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  <c r="AC4349" s="5"/>
      <c r="AD4349" s="5"/>
      <c r="AE4349" s="5"/>
    </row>
    <row r="4350" spans="1:31" x14ac:dyDescent="0.2">
      <c r="A4350" s="7"/>
      <c r="F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  <c r="AD4350" s="5"/>
      <c r="AE4350" s="5"/>
    </row>
    <row r="4351" spans="1:31" x14ac:dyDescent="0.2">
      <c r="A4351" s="7"/>
      <c r="F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  <c r="AD4351" s="5"/>
      <c r="AE4351" s="5"/>
    </row>
    <row r="4352" spans="1:31" x14ac:dyDescent="0.2">
      <c r="A4352" s="7"/>
      <c r="F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  <c r="AD4352" s="5"/>
      <c r="AE4352" s="5"/>
    </row>
    <row r="4353" spans="1:31" x14ac:dyDescent="0.2">
      <c r="A4353" s="7"/>
      <c r="F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  <c r="AD4353" s="5"/>
      <c r="AE4353" s="5"/>
    </row>
    <row r="4354" spans="1:31" x14ac:dyDescent="0.2">
      <c r="A4354" s="7"/>
      <c r="F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  <c r="AD4354" s="5"/>
      <c r="AE4354" s="5"/>
    </row>
    <row r="4355" spans="1:31" x14ac:dyDescent="0.2">
      <c r="A4355" s="7"/>
      <c r="F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  <c r="AC4355" s="5"/>
      <c r="AD4355" s="5"/>
      <c r="AE4355" s="5"/>
    </row>
    <row r="4356" spans="1:31" x14ac:dyDescent="0.2">
      <c r="A4356" s="7"/>
      <c r="F4356" s="5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  <c r="AC4356" s="5"/>
      <c r="AD4356" s="5"/>
      <c r="AE4356" s="5"/>
    </row>
    <row r="4357" spans="1:31" x14ac:dyDescent="0.2">
      <c r="A4357" s="7"/>
      <c r="F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  <c r="AC4357" s="5"/>
      <c r="AD4357" s="5"/>
      <c r="AE4357" s="5"/>
    </row>
    <row r="4358" spans="1:31" x14ac:dyDescent="0.2">
      <c r="A4358" s="7"/>
      <c r="F4358" s="5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  <c r="AC4358" s="5"/>
      <c r="AD4358" s="5"/>
      <c r="AE4358" s="5"/>
    </row>
    <row r="4359" spans="1:31" x14ac:dyDescent="0.2">
      <c r="A4359" s="7"/>
      <c r="F4359" s="5"/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  <c r="AC4359" s="5"/>
      <c r="AD4359" s="5"/>
      <c r="AE4359" s="5"/>
    </row>
    <row r="4360" spans="1:31" x14ac:dyDescent="0.2">
      <c r="A4360" s="7"/>
      <c r="F4360" s="5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  <c r="AC4360" s="5"/>
      <c r="AD4360" s="5"/>
      <c r="AE4360" s="5"/>
    </row>
    <row r="4361" spans="1:31" x14ac:dyDescent="0.2">
      <c r="A4361" s="7"/>
      <c r="F4361" s="5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  <c r="AC4361" s="5"/>
      <c r="AD4361" s="5"/>
      <c r="AE4361" s="5"/>
    </row>
    <row r="4362" spans="1:31" x14ac:dyDescent="0.2">
      <c r="A4362" s="7"/>
      <c r="F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  <c r="AC4362" s="5"/>
      <c r="AD4362" s="5"/>
      <c r="AE4362" s="5"/>
    </row>
    <row r="4363" spans="1:31" x14ac:dyDescent="0.2">
      <c r="A4363" s="7"/>
      <c r="F4363" s="5"/>
      <c r="H4363" s="5"/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  <c r="AC4363" s="5"/>
      <c r="AD4363" s="5"/>
      <c r="AE4363" s="5"/>
    </row>
    <row r="4364" spans="1:31" x14ac:dyDescent="0.2">
      <c r="A4364" s="7"/>
      <c r="F4364" s="5"/>
      <c r="H4364" s="5"/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  <c r="AC4364" s="5"/>
      <c r="AD4364" s="5"/>
      <c r="AE4364" s="5"/>
    </row>
    <row r="4365" spans="1:31" x14ac:dyDescent="0.2">
      <c r="A4365" s="7"/>
      <c r="F4365" s="5"/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  <c r="AC4365" s="5"/>
      <c r="AD4365" s="5"/>
      <c r="AE4365" s="5"/>
    </row>
    <row r="4366" spans="1:31" x14ac:dyDescent="0.2">
      <c r="A4366" s="7"/>
      <c r="F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  <c r="AC4366" s="5"/>
      <c r="AD4366" s="5"/>
      <c r="AE4366" s="5"/>
    </row>
    <row r="4367" spans="1:31" x14ac:dyDescent="0.2">
      <c r="A4367" s="7"/>
      <c r="F4367" s="5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  <c r="AC4367" s="5"/>
      <c r="AD4367" s="5"/>
      <c r="AE4367" s="5"/>
    </row>
    <row r="4368" spans="1:31" x14ac:dyDescent="0.2">
      <c r="A4368" s="7"/>
      <c r="F4368" s="5"/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  <c r="AC4368" s="5"/>
      <c r="AD4368" s="5"/>
      <c r="AE4368" s="5"/>
    </row>
    <row r="4369" spans="1:31" x14ac:dyDescent="0.2">
      <c r="A4369" s="7"/>
      <c r="F4369" s="5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  <c r="AC4369" s="5"/>
      <c r="AD4369" s="5"/>
      <c r="AE4369" s="5"/>
    </row>
    <row r="4370" spans="1:31" x14ac:dyDescent="0.2">
      <c r="A4370" s="7"/>
      <c r="F4370" s="5"/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  <c r="AC4370" s="5"/>
      <c r="AD4370" s="5"/>
      <c r="AE4370" s="5"/>
    </row>
    <row r="4371" spans="1:31" x14ac:dyDescent="0.2">
      <c r="A4371" s="7"/>
      <c r="F4371" s="5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  <c r="AC4371" s="5"/>
      <c r="AD4371" s="5"/>
      <c r="AE4371" s="5"/>
    </row>
    <row r="4372" spans="1:31" x14ac:dyDescent="0.2">
      <c r="A4372" s="7"/>
      <c r="F4372" s="5"/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  <c r="AC4372" s="5"/>
      <c r="AD4372" s="5"/>
      <c r="AE4372" s="5"/>
    </row>
    <row r="4373" spans="1:31" x14ac:dyDescent="0.2">
      <c r="A4373" s="7"/>
      <c r="F4373" s="5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  <c r="AC4373" s="5"/>
      <c r="AD4373" s="5"/>
      <c r="AE4373" s="5"/>
    </row>
    <row r="4374" spans="1:31" x14ac:dyDescent="0.2">
      <c r="A4374" s="7"/>
      <c r="F4374" s="5"/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  <c r="AC4374" s="5"/>
      <c r="AD4374" s="5"/>
      <c r="AE4374" s="5"/>
    </row>
    <row r="4375" spans="1:31" x14ac:dyDescent="0.2">
      <c r="A4375" s="7"/>
      <c r="F4375" s="5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  <c r="AC4375" s="5"/>
      <c r="AD4375" s="5"/>
      <c r="AE4375" s="5"/>
    </row>
    <row r="4376" spans="1:31" x14ac:dyDescent="0.2">
      <c r="A4376" s="7"/>
      <c r="F4376" s="5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  <c r="AC4376" s="5"/>
      <c r="AD4376" s="5"/>
      <c r="AE4376" s="5"/>
    </row>
    <row r="4377" spans="1:31" x14ac:dyDescent="0.2">
      <c r="A4377" s="7"/>
      <c r="F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  <c r="AC4377" s="5"/>
      <c r="AD4377" s="5"/>
      <c r="AE4377" s="5"/>
    </row>
    <row r="4378" spans="1:31" x14ac:dyDescent="0.2">
      <c r="A4378" s="7"/>
      <c r="F4378" s="5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  <c r="AC4378" s="5"/>
      <c r="AD4378" s="5"/>
      <c r="AE4378" s="5"/>
    </row>
    <row r="4379" spans="1:31" x14ac:dyDescent="0.2">
      <c r="A4379" s="7"/>
      <c r="F4379" s="5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  <c r="AC4379" s="5"/>
      <c r="AD4379" s="5"/>
      <c r="AE4379" s="5"/>
    </row>
    <row r="4380" spans="1:31" x14ac:dyDescent="0.2">
      <c r="A4380" s="7"/>
      <c r="F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  <c r="AC4380" s="5"/>
      <c r="AD4380" s="5"/>
      <c r="AE4380" s="5"/>
    </row>
    <row r="4381" spans="1:31" x14ac:dyDescent="0.2">
      <c r="A4381" s="7"/>
      <c r="F4381" s="5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  <c r="AC4381" s="5"/>
      <c r="AD4381" s="5"/>
      <c r="AE4381" s="5"/>
    </row>
    <row r="4382" spans="1:31" x14ac:dyDescent="0.2">
      <c r="A4382" s="7"/>
      <c r="F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  <c r="AC4382" s="5"/>
      <c r="AD4382" s="5"/>
      <c r="AE4382" s="5"/>
    </row>
    <row r="4383" spans="1:31" x14ac:dyDescent="0.2">
      <c r="A4383" s="7"/>
      <c r="F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  <c r="AD4383" s="5"/>
      <c r="AE4383" s="5"/>
    </row>
    <row r="4384" spans="1:31" x14ac:dyDescent="0.2">
      <c r="A4384" s="7"/>
      <c r="F4384" s="5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  <c r="AC4384" s="5"/>
      <c r="AD4384" s="5"/>
      <c r="AE4384" s="5"/>
    </row>
    <row r="4385" spans="1:31" x14ac:dyDescent="0.2">
      <c r="A4385" s="7"/>
      <c r="F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  <c r="AC4385" s="5"/>
      <c r="AD4385" s="5"/>
      <c r="AE4385" s="5"/>
    </row>
    <row r="4386" spans="1:31" x14ac:dyDescent="0.2">
      <c r="A4386" s="7"/>
      <c r="F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  <c r="AC4386" s="5"/>
      <c r="AD4386" s="5"/>
      <c r="AE4386" s="5"/>
    </row>
    <row r="4387" spans="1:31" x14ac:dyDescent="0.2">
      <c r="A4387" s="7"/>
      <c r="F4387" s="5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  <c r="AC4387" s="5"/>
      <c r="AD4387" s="5"/>
      <c r="AE4387" s="5"/>
    </row>
    <row r="4388" spans="1:31" x14ac:dyDescent="0.2">
      <c r="A4388" s="7"/>
      <c r="F4388" s="5"/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  <c r="AC4388" s="5"/>
      <c r="AD4388" s="5"/>
      <c r="AE4388" s="5"/>
    </row>
    <row r="4389" spans="1:31" x14ac:dyDescent="0.2">
      <c r="A4389" s="7"/>
      <c r="F4389" s="5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  <c r="AC4389" s="5"/>
      <c r="AD4389" s="5"/>
      <c r="AE4389" s="5"/>
    </row>
    <row r="4390" spans="1:31" x14ac:dyDescent="0.2">
      <c r="A4390" s="7"/>
      <c r="F4390" s="5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  <c r="AC4390" s="5"/>
      <c r="AD4390" s="5"/>
      <c r="AE4390" s="5"/>
    </row>
    <row r="4391" spans="1:31" x14ac:dyDescent="0.2">
      <c r="A4391" s="7"/>
      <c r="F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  <c r="AD4391" s="5"/>
      <c r="AE4391" s="5"/>
    </row>
    <row r="4392" spans="1:31" x14ac:dyDescent="0.2">
      <c r="A4392" s="7"/>
      <c r="F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  <c r="AD4392" s="5"/>
      <c r="AE4392" s="5"/>
    </row>
    <row r="4393" spans="1:31" x14ac:dyDescent="0.2">
      <c r="A4393" s="7"/>
      <c r="F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  <c r="AC4393" s="5"/>
      <c r="AD4393" s="5"/>
      <c r="AE4393" s="5"/>
    </row>
    <row r="4394" spans="1:31" x14ac:dyDescent="0.2">
      <c r="A4394" s="7"/>
      <c r="F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  <c r="AC4394" s="5"/>
      <c r="AD4394" s="5"/>
      <c r="AE4394" s="5"/>
    </row>
    <row r="4395" spans="1:31" x14ac:dyDescent="0.2">
      <c r="A4395" s="7"/>
      <c r="F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  <c r="AC4395" s="5"/>
      <c r="AD4395" s="5"/>
      <c r="AE4395" s="5"/>
    </row>
    <row r="4396" spans="1:31" x14ac:dyDescent="0.2">
      <c r="A4396" s="7"/>
      <c r="F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  <c r="AC4396" s="5"/>
      <c r="AD4396" s="5"/>
      <c r="AE4396" s="5"/>
    </row>
    <row r="4397" spans="1:31" x14ac:dyDescent="0.2">
      <c r="A4397" s="7"/>
      <c r="F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  <c r="AC4397" s="5"/>
      <c r="AD4397" s="5"/>
      <c r="AE4397" s="5"/>
    </row>
    <row r="4398" spans="1:31" x14ac:dyDescent="0.2">
      <c r="A4398" s="7"/>
      <c r="F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  <c r="AC4398" s="5"/>
      <c r="AD4398" s="5"/>
      <c r="AE4398" s="5"/>
    </row>
    <row r="4399" spans="1:31" x14ac:dyDescent="0.2">
      <c r="A4399" s="7"/>
      <c r="F4399" s="5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  <c r="AC4399" s="5"/>
      <c r="AD4399" s="5"/>
      <c r="AE4399" s="5"/>
    </row>
    <row r="4400" spans="1:31" x14ac:dyDescent="0.2">
      <c r="A4400" s="7"/>
      <c r="F4400" s="5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  <c r="AC4400" s="5"/>
      <c r="AD4400" s="5"/>
      <c r="AE4400" s="5"/>
    </row>
    <row r="4401" spans="1:31" x14ac:dyDescent="0.2">
      <c r="A4401" s="7"/>
      <c r="F4401" s="5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  <c r="AC4401" s="5"/>
      <c r="AD4401" s="5"/>
      <c r="AE4401" s="5"/>
    </row>
    <row r="4402" spans="1:31" x14ac:dyDescent="0.2">
      <c r="A4402" s="7"/>
      <c r="F4402" s="5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  <c r="AC4402" s="5"/>
      <c r="AD4402" s="5"/>
      <c r="AE4402" s="5"/>
    </row>
    <row r="4403" spans="1:31" x14ac:dyDescent="0.2">
      <c r="A4403" s="7"/>
      <c r="F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  <c r="AC4403" s="5"/>
      <c r="AD4403" s="5"/>
      <c r="AE4403" s="5"/>
    </row>
    <row r="4404" spans="1:31" x14ac:dyDescent="0.2">
      <c r="A4404" s="7"/>
      <c r="F4404" s="5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  <c r="AC4404" s="5"/>
      <c r="AD4404" s="5"/>
      <c r="AE4404" s="5"/>
    </row>
    <row r="4405" spans="1:31" x14ac:dyDescent="0.2">
      <c r="A4405" s="7"/>
      <c r="F4405" s="5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  <c r="AC4405" s="5"/>
      <c r="AD4405" s="5"/>
      <c r="AE4405" s="5"/>
    </row>
    <row r="4406" spans="1:31" x14ac:dyDescent="0.2">
      <c r="A4406" s="7"/>
      <c r="F4406" s="5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  <c r="AC4406" s="5"/>
      <c r="AD4406" s="5"/>
      <c r="AE4406" s="5"/>
    </row>
    <row r="4407" spans="1:31" x14ac:dyDescent="0.2">
      <c r="A4407" s="7"/>
      <c r="F4407" s="5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  <c r="AC4407" s="5"/>
      <c r="AD4407" s="5"/>
      <c r="AE4407" s="5"/>
    </row>
    <row r="4408" spans="1:31" x14ac:dyDescent="0.2">
      <c r="A4408" s="7"/>
      <c r="F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  <c r="AC4408" s="5"/>
      <c r="AD4408" s="5"/>
      <c r="AE4408" s="5"/>
    </row>
    <row r="4409" spans="1:31" x14ac:dyDescent="0.2">
      <c r="A4409" s="7"/>
      <c r="F4409" s="5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  <c r="AC4409" s="5"/>
      <c r="AD4409" s="5"/>
      <c r="AE4409" s="5"/>
    </row>
    <row r="4410" spans="1:31" x14ac:dyDescent="0.2">
      <c r="A4410" s="7"/>
      <c r="F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  <c r="AC4410" s="5"/>
      <c r="AD4410" s="5"/>
      <c r="AE4410" s="5"/>
    </row>
    <row r="4411" spans="1:31" x14ac:dyDescent="0.2">
      <c r="A4411" s="7"/>
      <c r="F4411" s="5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  <c r="AC4411" s="5"/>
      <c r="AD4411" s="5"/>
      <c r="AE4411" s="5"/>
    </row>
    <row r="4412" spans="1:31" x14ac:dyDescent="0.2">
      <c r="A4412" s="7"/>
      <c r="F4412" s="5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  <c r="AC4412" s="5"/>
      <c r="AD4412" s="5"/>
      <c r="AE4412" s="5"/>
    </row>
    <row r="4413" spans="1:31" x14ac:dyDescent="0.2">
      <c r="A4413" s="7"/>
      <c r="F4413" s="5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  <c r="AC4413" s="5"/>
      <c r="AD4413" s="5"/>
      <c r="AE4413" s="5"/>
    </row>
    <row r="4414" spans="1:31" x14ac:dyDescent="0.2">
      <c r="A4414" s="7"/>
      <c r="F4414" s="5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  <c r="AC4414" s="5"/>
      <c r="AD4414" s="5"/>
      <c r="AE4414" s="5"/>
    </row>
    <row r="4415" spans="1:31" x14ac:dyDescent="0.2">
      <c r="A4415" s="7"/>
      <c r="F4415" s="5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  <c r="AC4415" s="5"/>
      <c r="AD4415" s="5"/>
      <c r="AE4415" s="5"/>
    </row>
    <row r="4416" spans="1:31" x14ac:dyDescent="0.2">
      <c r="A4416" s="7"/>
      <c r="F4416" s="5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  <c r="AC4416" s="5"/>
      <c r="AD4416" s="5"/>
      <c r="AE4416" s="5"/>
    </row>
    <row r="4417" spans="1:31" x14ac:dyDescent="0.2">
      <c r="A4417" s="7"/>
      <c r="F4417" s="5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  <c r="AC4417" s="5"/>
      <c r="AD4417" s="5"/>
      <c r="AE4417" s="5"/>
    </row>
    <row r="4418" spans="1:31" x14ac:dyDescent="0.2">
      <c r="A4418" s="7"/>
      <c r="F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  <c r="AC4418" s="5"/>
      <c r="AD4418" s="5"/>
      <c r="AE4418" s="5"/>
    </row>
    <row r="4419" spans="1:31" x14ac:dyDescent="0.2">
      <c r="A4419" s="7"/>
      <c r="F4419" s="5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  <c r="AC4419" s="5"/>
      <c r="AD4419" s="5"/>
      <c r="AE4419" s="5"/>
    </row>
    <row r="4420" spans="1:31" x14ac:dyDescent="0.2">
      <c r="A4420" s="7"/>
      <c r="F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  <c r="AC4420" s="5"/>
      <c r="AD4420" s="5"/>
      <c r="AE4420" s="5"/>
    </row>
    <row r="4421" spans="1:31" x14ac:dyDescent="0.2">
      <c r="A4421" s="7"/>
      <c r="F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  <c r="AC4421" s="5"/>
      <c r="AD4421" s="5"/>
      <c r="AE4421" s="5"/>
    </row>
    <row r="4422" spans="1:31" x14ac:dyDescent="0.2">
      <c r="A4422" s="7"/>
      <c r="F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  <c r="AC4422" s="5"/>
      <c r="AD4422" s="5"/>
      <c r="AE4422" s="5"/>
    </row>
    <row r="4423" spans="1:31" x14ac:dyDescent="0.2">
      <c r="A4423" s="7"/>
      <c r="F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  <c r="AD4423" s="5"/>
      <c r="AE4423" s="5"/>
    </row>
    <row r="4424" spans="1:31" x14ac:dyDescent="0.2">
      <c r="A4424" s="7"/>
      <c r="F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  <c r="AC4424" s="5"/>
      <c r="AD4424" s="5"/>
      <c r="AE4424" s="5"/>
    </row>
    <row r="4425" spans="1:31" x14ac:dyDescent="0.2">
      <c r="A4425" s="7"/>
      <c r="F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  <c r="AC4425" s="5"/>
      <c r="AD4425" s="5"/>
      <c r="AE4425" s="5"/>
    </row>
    <row r="4426" spans="1:31" x14ac:dyDescent="0.2">
      <c r="A4426" s="7"/>
      <c r="F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  <c r="AC4426" s="5"/>
      <c r="AD4426" s="5"/>
      <c r="AE4426" s="5"/>
    </row>
    <row r="4427" spans="1:31" x14ac:dyDescent="0.2">
      <c r="A4427" s="7"/>
      <c r="F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  <c r="AC4427" s="5"/>
      <c r="AD4427" s="5"/>
      <c r="AE4427" s="5"/>
    </row>
    <row r="4428" spans="1:31" x14ac:dyDescent="0.2">
      <c r="A4428" s="7"/>
      <c r="F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  <c r="AC4428" s="5"/>
      <c r="AD4428" s="5"/>
      <c r="AE4428" s="5"/>
    </row>
    <row r="4429" spans="1:31" x14ac:dyDescent="0.2">
      <c r="A4429" s="7"/>
      <c r="F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  <c r="AC4429" s="5"/>
      <c r="AD4429" s="5"/>
      <c r="AE4429" s="5"/>
    </row>
    <row r="4430" spans="1:31" x14ac:dyDescent="0.2">
      <c r="A4430" s="7"/>
      <c r="F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  <c r="AC4430" s="5"/>
      <c r="AD4430" s="5"/>
      <c r="AE4430" s="5"/>
    </row>
    <row r="4431" spans="1:31" x14ac:dyDescent="0.2">
      <c r="A4431" s="7"/>
      <c r="F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  <c r="AC4431" s="5"/>
      <c r="AD4431" s="5"/>
      <c r="AE4431" s="5"/>
    </row>
    <row r="4432" spans="1:31" x14ac:dyDescent="0.2">
      <c r="A4432" s="7"/>
      <c r="F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  <c r="AC4432" s="5"/>
      <c r="AD4432" s="5"/>
      <c r="AE4432" s="5"/>
    </row>
    <row r="4433" spans="1:31" x14ac:dyDescent="0.2">
      <c r="A4433" s="7"/>
      <c r="F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  <c r="AC4433" s="5"/>
      <c r="AD4433" s="5"/>
      <c r="AE4433" s="5"/>
    </row>
    <row r="4434" spans="1:31" x14ac:dyDescent="0.2">
      <c r="A4434" s="7"/>
      <c r="F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  <c r="AC4434" s="5"/>
      <c r="AD4434" s="5"/>
      <c r="AE4434" s="5"/>
    </row>
    <row r="4435" spans="1:31" x14ac:dyDescent="0.2">
      <c r="A4435" s="7"/>
      <c r="F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  <c r="AC4435" s="5"/>
      <c r="AD4435" s="5"/>
      <c r="AE4435" s="5"/>
    </row>
    <row r="4436" spans="1:31" x14ac:dyDescent="0.2">
      <c r="A4436" s="7"/>
      <c r="F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  <c r="AC4436" s="5"/>
      <c r="AD4436" s="5"/>
      <c r="AE4436" s="5"/>
    </row>
    <row r="4437" spans="1:31" x14ac:dyDescent="0.2">
      <c r="A4437" s="7"/>
      <c r="F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  <c r="AC4437" s="5"/>
      <c r="AD4437" s="5"/>
      <c r="AE4437" s="5"/>
    </row>
    <row r="4438" spans="1:31" x14ac:dyDescent="0.2">
      <c r="A4438" s="7"/>
      <c r="F4438" s="5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  <c r="AC4438" s="5"/>
      <c r="AD4438" s="5"/>
      <c r="AE4438" s="5"/>
    </row>
    <row r="4439" spans="1:31" x14ac:dyDescent="0.2">
      <c r="A4439" s="7"/>
      <c r="F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  <c r="AC4439" s="5"/>
      <c r="AD4439" s="5"/>
      <c r="AE4439" s="5"/>
    </row>
    <row r="4440" spans="1:31" x14ac:dyDescent="0.2">
      <c r="A4440" s="7"/>
      <c r="F4440" s="5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  <c r="AC4440" s="5"/>
      <c r="AD4440" s="5"/>
      <c r="AE4440" s="5"/>
    </row>
    <row r="4441" spans="1:31" x14ac:dyDescent="0.2">
      <c r="A4441" s="7"/>
      <c r="F4441" s="5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  <c r="AC4441" s="5"/>
      <c r="AD4441" s="5"/>
      <c r="AE4441" s="5"/>
    </row>
    <row r="4442" spans="1:31" x14ac:dyDescent="0.2">
      <c r="A4442" s="7"/>
      <c r="F4442" s="5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  <c r="AC4442" s="5"/>
      <c r="AD4442" s="5"/>
      <c r="AE4442" s="5"/>
    </row>
    <row r="4443" spans="1:31" x14ac:dyDescent="0.2">
      <c r="A4443" s="7"/>
      <c r="F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  <c r="AC4443" s="5"/>
      <c r="AD4443" s="5"/>
      <c r="AE4443" s="5"/>
    </row>
    <row r="4444" spans="1:31" x14ac:dyDescent="0.2">
      <c r="A4444" s="7"/>
      <c r="F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  <c r="AD4444" s="5"/>
      <c r="AE4444" s="5"/>
    </row>
    <row r="4445" spans="1:31" x14ac:dyDescent="0.2">
      <c r="A4445" s="7"/>
      <c r="F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  <c r="AC4445" s="5"/>
      <c r="AD4445" s="5"/>
      <c r="AE4445" s="5"/>
    </row>
    <row r="4446" spans="1:31" x14ac:dyDescent="0.2">
      <c r="A4446" s="7"/>
      <c r="F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  <c r="AC4446" s="5"/>
      <c r="AD4446" s="5"/>
      <c r="AE4446" s="5"/>
    </row>
    <row r="4447" spans="1:31" x14ac:dyDescent="0.2">
      <c r="A4447" s="7"/>
      <c r="F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  <c r="AC4447" s="5"/>
      <c r="AD4447" s="5"/>
      <c r="AE4447" s="5"/>
    </row>
    <row r="4448" spans="1:31" x14ac:dyDescent="0.2">
      <c r="A4448" s="7"/>
      <c r="F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  <c r="AC4448" s="5"/>
      <c r="AD4448" s="5"/>
      <c r="AE4448" s="5"/>
    </row>
    <row r="4449" spans="1:31" x14ac:dyDescent="0.2">
      <c r="A4449" s="7"/>
      <c r="F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  <c r="AC4449" s="5"/>
      <c r="AD4449" s="5"/>
      <c r="AE4449" s="5"/>
    </row>
    <row r="4450" spans="1:31" x14ac:dyDescent="0.2">
      <c r="A4450" s="7"/>
      <c r="F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  <c r="AD4450" s="5"/>
      <c r="AE4450" s="5"/>
    </row>
    <row r="4451" spans="1:31" x14ac:dyDescent="0.2">
      <c r="A4451" s="7"/>
      <c r="F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  <c r="AC4451" s="5"/>
      <c r="AD4451" s="5"/>
      <c r="AE4451" s="5"/>
    </row>
    <row r="4452" spans="1:31" x14ac:dyDescent="0.2">
      <c r="A4452" s="7"/>
      <c r="F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  <c r="AD4452" s="5"/>
      <c r="AE4452" s="5"/>
    </row>
    <row r="4453" spans="1:31" x14ac:dyDescent="0.2">
      <c r="A4453" s="7"/>
      <c r="F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  <c r="AC4453" s="5"/>
      <c r="AD4453" s="5"/>
      <c r="AE4453" s="5"/>
    </row>
    <row r="4454" spans="1:31" x14ac:dyDescent="0.2">
      <c r="A4454" s="7"/>
      <c r="F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  <c r="AC4454" s="5"/>
      <c r="AD4454" s="5"/>
      <c r="AE4454" s="5"/>
    </row>
    <row r="4455" spans="1:31" x14ac:dyDescent="0.2">
      <c r="A4455" s="7"/>
      <c r="F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  <c r="AC4455" s="5"/>
      <c r="AD4455" s="5"/>
      <c r="AE4455" s="5"/>
    </row>
    <row r="4456" spans="1:31" x14ac:dyDescent="0.2">
      <c r="A4456" s="7"/>
      <c r="F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  <c r="AC4456" s="5"/>
      <c r="AD4456" s="5"/>
      <c r="AE4456" s="5"/>
    </row>
    <row r="4457" spans="1:31" x14ac:dyDescent="0.2">
      <c r="A4457" s="7"/>
      <c r="F4457" s="5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  <c r="AC4457" s="5"/>
      <c r="AD4457" s="5"/>
      <c r="AE4457" s="5"/>
    </row>
    <row r="4458" spans="1:31" x14ac:dyDescent="0.2">
      <c r="A4458" s="7"/>
      <c r="F4458" s="5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  <c r="AC4458" s="5"/>
      <c r="AD4458" s="5"/>
      <c r="AE4458" s="5"/>
    </row>
    <row r="4459" spans="1:31" x14ac:dyDescent="0.2">
      <c r="A4459" s="7"/>
      <c r="F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  <c r="AC4459" s="5"/>
      <c r="AD4459" s="5"/>
      <c r="AE4459" s="5"/>
    </row>
    <row r="4460" spans="1:31" x14ac:dyDescent="0.2">
      <c r="A4460" s="7"/>
      <c r="F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  <c r="AC4460" s="5"/>
      <c r="AD4460" s="5"/>
      <c r="AE4460" s="5"/>
    </row>
    <row r="4461" spans="1:31" x14ac:dyDescent="0.2">
      <c r="A4461" s="7"/>
      <c r="F4461" s="5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  <c r="AC4461" s="5"/>
      <c r="AD4461" s="5"/>
      <c r="AE4461" s="5"/>
    </row>
    <row r="4462" spans="1:31" x14ac:dyDescent="0.2">
      <c r="A4462" s="7"/>
      <c r="F4462" s="5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  <c r="AC4462" s="5"/>
      <c r="AD4462" s="5"/>
      <c r="AE4462" s="5"/>
    </row>
    <row r="4463" spans="1:31" x14ac:dyDescent="0.2">
      <c r="A4463" s="7"/>
      <c r="F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  <c r="AC4463" s="5"/>
      <c r="AD4463" s="5"/>
      <c r="AE4463" s="5"/>
    </row>
    <row r="4464" spans="1:31" x14ac:dyDescent="0.2">
      <c r="A4464" s="7"/>
      <c r="F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  <c r="AC4464" s="5"/>
      <c r="AD4464" s="5"/>
      <c r="AE4464" s="5"/>
    </row>
    <row r="4465" spans="1:31" x14ac:dyDescent="0.2">
      <c r="A4465" s="7"/>
      <c r="F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  <c r="AC4465" s="5"/>
      <c r="AD4465" s="5"/>
      <c r="AE4465" s="5"/>
    </row>
    <row r="4466" spans="1:31" x14ac:dyDescent="0.2">
      <c r="A4466" s="7"/>
      <c r="F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  <c r="AC4466" s="5"/>
      <c r="AD4466" s="5"/>
      <c r="AE4466" s="5"/>
    </row>
    <row r="4467" spans="1:31" x14ac:dyDescent="0.2">
      <c r="A4467" s="7"/>
      <c r="F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  <c r="AC4467" s="5"/>
      <c r="AD4467" s="5"/>
      <c r="AE4467" s="5"/>
    </row>
    <row r="4468" spans="1:31" x14ac:dyDescent="0.2">
      <c r="A4468" s="7"/>
      <c r="F4468" s="5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  <c r="AC4468" s="5"/>
      <c r="AD4468" s="5"/>
      <c r="AE4468" s="5"/>
    </row>
    <row r="4469" spans="1:31" x14ac:dyDescent="0.2">
      <c r="A4469" s="7"/>
      <c r="F4469" s="5"/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  <c r="AC4469" s="5"/>
      <c r="AD4469" s="5"/>
      <c r="AE4469" s="5"/>
    </row>
    <row r="4470" spans="1:31" x14ac:dyDescent="0.2">
      <c r="A4470" s="7"/>
      <c r="F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  <c r="AC4470" s="5"/>
      <c r="AD4470" s="5"/>
      <c r="AE4470" s="5"/>
    </row>
    <row r="4471" spans="1:31" x14ac:dyDescent="0.2">
      <c r="A4471" s="7"/>
      <c r="F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  <c r="AC4471" s="5"/>
      <c r="AD4471" s="5"/>
      <c r="AE4471" s="5"/>
    </row>
    <row r="4472" spans="1:31" x14ac:dyDescent="0.2">
      <c r="A4472" s="7"/>
      <c r="F4472" s="5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  <c r="AC4472" s="5"/>
      <c r="AD4472" s="5"/>
      <c r="AE4472" s="5"/>
    </row>
    <row r="4473" spans="1:31" x14ac:dyDescent="0.2">
      <c r="A4473" s="7"/>
      <c r="F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  <c r="AC4473" s="5"/>
      <c r="AD4473" s="5"/>
      <c r="AE4473" s="5"/>
    </row>
    <row r="4474" spans="1:31" x14ac:dyDescent="0.2">
      <c r="A4474" s="7"/>
      <c r="F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  <c r="AC4474" s="5"/>
      <c r="AD4474" s="5"/>
      <c r="AE4474" s="5"/>
    </row>
    <row r="4475" spans="1:31" x14ac:dyDescent="0.2">
      <c r="A4475" s="7"/>
      <c r="F4475" s="5"/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  <c r="AC4475" s="5"/>
      <c r="AD4475" s="5"/>
      <c r="AE4475" s="5"/>
    </row>
    <row r="4476" spans="1:31" x14ac:dyDescent="0.2">
      <c r="A4476" s="7"/>
      <c r="F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  <c r="AC4476" s="5"/>
      <c r="AD4476" s="5"/>
      <c r="AE4476" s="5"/>
    </row>
    <row r="4477" spans="1:31" x14ac:dyDescent="0.2">
      <c r="A4477" s="7"/>
      <c r="F4477" s="5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  <c r="AC4477" s="5"/>
      <c r="AD4477" s="5"/>
      <c r="AE4477" s="5"/>
    </row>
    <row r="4478" spans="1:31" x14ac:dyDescent="0.2">
      <c r="A4478" s="7"/>
      <c r="F4478" s="5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  <c r="AC4478" s="5"/>
      <c r="AD4478" s="5"/>
      <c r="AE4478" s="5"/>
    </row>
    <row r="4479" spans="1:31" x14ac:dyDescent="0.2">
      <c r="A4479" s="7"/>
      <c r="F4479" s="5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  <c r="AC4479" s="5"/>
      <c r="AD4479" s="5"/>
      <c r="AE4479" s="5"/>
    </row>
    <row r="4480" spans="1:31" x14ac:dyDescent="0.2">
      <c r="A4480" s="7"/>
      <c r="F4480" s="5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  <c r="AC4480" s="5"/>
      <c r="AD4480" s="5"/>
      <c r="AE4480" s="5"/>
    </row>
    <row r="4481" spans="1:31" x14ac:dyDescent="0.2">
      <c r="A4481" s="7"/>
      <c r="F4481" s="5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  <c r="AC4481" s="5"/>
      <c r="AD4481" s="5"/>
      <c r="AE4481" s="5"/>
    </row>
    <row r="4482" spans="1:31" x14ac:dyDescent="0.2">
      <c r="A4482" s="7"/>
      <c r="F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  <c r="AC4482" s="5"/>
      <c r="AD4482" s="5"/>
      <c r="AE4482" s="5"/>
    </row>
    <row r="4483" spans="1:31" x14ac:dyDescent="0.2">
      <c r="A4483" s="7"/>
      <c r="F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  <c r="AD4483" s="5"/>
      <c r="AE4483" s="5"/>
    </row>
    <row r="4484" spans="1:31" x14ac:dyDescent="0.2">
      <c r="A4484" s="7"/>
      <c r="F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  <c r="AD4484" s="5"/>
      <c r="AE4484" s="5"/>
    </row>
    <row r="4485" spans="1:31" x14ac:dyDescent="0.2">
      <c r="A4485" s="7"/>
      <c r="F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  <c r="AD4485" s="5"/>
      <c r="AE4485" s="5"/>
    </row>
    <row r="4486" spans="1:31" x14ac:dyDescent="0.2">
      <c r="A4486" s="7"/>
      <c r="F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  <c r="AD4486" s="5"/>
      <c r="AE4486" s="5"/>
    </row>
    <row r="4487" spans="1:31" x14ac:dyDescent="0.2">
      <c r="A4487" s="7"/>
      <c r="F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  <c r="AD4487" s="5"/>
      <c r="AE4487" s="5"/>
    </row>
    <row r="4488" spans="1:31" x14ac:dyDescent="0.2">
      <c r="A4488" s="7"/>
      <c r="F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  <c r="AD4488" s="5"/>
      <c r="AE4488" s="5"/>
    </row>
    <row r="4489" spans="1:31" x14ac:dyDescent="0.2">
      <c r="A4489" s="7"/>
      <c r="F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  <c r="AC4489" s="5"/>
      <c r="AD4489" s="5"/>
      <c r="AE4489" s="5"/>
    </row>
    <row r="4490" spans="1:31" x14ac:dyDescent="0.2">
      <c r="A4490" s="7"/>
      <c r="F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  <c r="AD4490" s="5"/>
      <c r="AE4490" s="5"/>
    </row>
    <row r="4491" spans="1:31" x14ac:dyDescent="0.2">
      <c r="A4491" s="7"/>
      <c r="F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  <c r="AD4491" s="5"/>
      <c r="AE4491" s="5"/>
    </row>
    <row r="4492" spans="1:31" x14ac:dyDescent="0.2">
      <c r="A4492" s="7"/>
      <c r="F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  <c r="AD4492" s="5"/>
      <c r="AE4492" s="5"/>
    </row>
    <row r="4493" spans="1:31" x14ac:dyDescent="0.2">
      <c r="A4493" s="7"/>
      <c r="F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  <c r="AD4493" s="5"/>
      <c r="AE4493" s="5"/>
    </row>
    <row r="4494" spans="1:31" x14ac:dyDescent="0.2">
      <c r="A4494" s="7"/>
      <c r="F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  <c r="AD4494" s="5"/>
      <c r="AE4494" s="5"/>
    </row>
    <row r="4495" spans="1:31" x14ac:dyDescent="0.2">
      <c r="A4495" s="7"/>
      <c r="F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  <c r="AC4495" s="5"/>
      <c r="AD4495" s="5"/>
      <c r="AE4495" s="5"/>
    </row>
    <row r="4496" spans="1:31" x14ac:dyDescent="0.2">
      <c r="A4496" s="7"/>
      <c r="F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  <c r="AD4496" s="5"/>
      <c r="AE4496" s="5"/>
    </row>
    <row r="4497" spans="1:31" x14ac:dyDescent="0.2">
      <c r="A4497" s="7"/>
      <c r="F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  <c r="AC4497" s="5"/>
      <c r="AD4497" s="5"/>
      <c r="AE4497" s="5"/>
    </row>
    <row r="4498" spans="1:31" x14ac:dyDescent="0.2">
      <c r="A4498" s="7"/>
      <c r="F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  <c r="AC4498" s="5"/>
      <c r="AD4498" s="5"/>
      <c r="AE4498" s="5"/>
    </row>
    <row r="4499" spans="1:31" x14ac:dyDescent="0.2">
      <c r="A4499" s="7"/>
      <c r="F4499" s="5"/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  <c r="AC4499" s="5"/>
      <c r="AD4499" s="5"/>
      <c r="AE4499" s="5"/>
    </row>
    <row r="4500" spans="1:31" x14ac:dyDescent="0.2">
      <c r="A4500" s="7"/>
      <c r="F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  <c r="AC4500" s="5"/>
      <c r="AD4500" s="5"/>
      <c r="AE4500" s="5"/>
    </row>
    <row r="4501" spans="1:31" x14ac:dyDescent="0.2">
      <c r="A4501" s="7"/>
      <c r="F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  <c r="AD4501" s="5"/>
      <c r="AE4501" s="5"/>
    </row>
    <row r="4502" spans="1:31" x14ac:dyDescent="0.2">
      <c r="A4502" s="7"/>
      <c r="F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  <c r="AD4502" s="5"/>
      <c r="AE4502" s="5"/>
    </row>
    <row r="4503" spans="1:31" x14ac:dyDescent="0.2">
      <c r="A4503" s="7"/>
      <c r="F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  <c r="AC4503" s="5"/>
      <c r="AD4503" s="5"/>
      <c r="AE4503" s="5"/>
    </row>
    <row r="4504" spans="1:31" x14ac:dyDescent="0.2">
      <c r="A4504" s="7"/>
      <c r="F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  <c r="AC4504" s="5"/>
      <c r="AD4504" s="5"/>
      <c r="AE4504" s="5"/>
    </row>
    <row r="4505" spans="1:31" x14ac:dyDescent="0.2">
      <c r="A4505" s="7"/>
      <c r="F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  <c r="AD4505" s="5"/>
      <c r="AE4505" s="5"/>
    </row>
    <row r="4506" spans="1:31" x14ac:dyDescent="0.2">
      <c r="A4506" s="7"/>
      <c r="F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  <c r="AD4506" s="5"/>
      <c r="AE4506" s="5"/>
    </row>
    <row r="4507" spans="1:31" x14ac:dyDescent="0.2">
      <c r="A4507" s="7"/>
      <c r="F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  <c r="AC4507" s="5"/>
      <c r="AD4507" s="5"/>
      <c r="AE4507" s="5"/>
    </row>
    <row r="4508" spans="1:31" x14ac:dyDescent="0.2">
      <c r="A4508" s="7"/>
      <c r="F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  <c r="AD4508" s="5"/>
      <c r="AE4508" s="5"/>
    </row>
    <row r="4509" spans="1:31" x14ac:dyDescent="0.2">
      <c r="A4509" s="7"/>
      <c r="F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  <c r="AD4509" s="5"/>
      <c r="AE4509" s="5"/>
    </row>
    <row r="4510" spans="1:31" x14ac:dyDescent="0.2">
      <c r="A4510" s="7"/>
      <c r="F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  <c r="AD4510" s="5"/>
      <c r="AE4510" s="5"/>
    </row>
    <row r="4511" spans="1:31" x14ac:dyDescent="0.2">
      <c r="A4511" s="7"/>
      <c r="F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  <c r="AD4511" s="5"/>
      <c r="AE4511" s="5"/>
    </row>
    <row r="4512" spans="1:31" x14ac:dyDescent="0.2">
      <c r="A4512" s="7"/>
      <c r="F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  <c r="AD4512" s="5"/>
      <c r="AE4512" s="5"/>
    </row>
    <row r="4513" spans="1:31" x14ac:dyDescent="0.2">
      <c r="A4513" s="7"/>
      <c r="F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  <c r="AD4513" s="5"/>
      <c r="AE4513" s="5"/>
    </row>
    <row r="4514" spans="1:31" x14ac:dyDescent="0.2">
      <c r="A4514" s="7"/>
      <c r="F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  <c r="AC4514" s="5"/>
      <c r="AD4514" s="5"/>
      <c r="AE4514" s="5"/>
    </row>
    <row r="4515" spans="1:31" x14ac:dyDescent="0.2">
      <c r="A4515" s="7"/>
      <c r="F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  <c r="AC4515" s="5"/>
      <c r="AD4515" s="5"/>
      <c r="AE4515" s="5"/>
    </row>
    <row r="4516" spans="1:31" x14ac:dyDescent="0.2">
      <c r="A4516" s="7"/>
      <c r="F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  <c r="AC4516" s="5"/>
      <c r="AD4516" s="5"/>
      <c r="AE4516" s="5"/>
    </row>
    <row r="4517" spans="1:31" x14ac:dyDescent="0.2">
      <c r="A4517" s="7"/>
      <c r="F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  <c r="AC4517" s="5"/>
      <c r="AD4517" s="5"/>
      <c r="AE4517" s="5"/>
    </row>
    <row r="4518" spans="1:31" x14ac:dyDescent="0.2">
      <c r="A4518" s="7"/>
      <c r="F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  <c r="AD4518" s="5"/>
      <c r="AE4518" s="5"/>
    </row>
    <row r="4519" spans="1:31" x14ac:dyDescent="0.2">
      <c r="A4519" s="7"/>
      <c r="F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  <c r="AD4519" s="5"/>
      <c r="AE4519" s="5"/>
    </row>
    <row r="4520" spans="1:31" x14ac:dyDescent="0.2">
      <c r="A4520" s="7"/>
      <c r="F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  <c r="AC4520" s="5"/>
      <c r="AD4520" s="5"/>
      <c r="AE4520" s="5"/>
    </row>
    <row r="4521" spans="1:31" x14ac:dyDescent="0.2">
      <c r="A4521" s="7"/>
      <c r="F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  <c r="AC4521" s="5"/>
      <c r="AD4521" s="5"/>
      <c r="AE4521" s="5"/>
    </row>
    <row r="4522" spans="1:31" x14ac:dyDescent="0.2">
      <c r="A4522" s="7"/>
      <c r="F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  <c r="AC4522" s="5"/>
      <c r="AD4522" s="5"/>
      <c r="AE4522" s="5"/>
    </row>
    <row r="4523" spans="1:31" x14ac:dyDescent="0.2">
      <c r="A4523" s="7"/>
      <c r="F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  <c r="AD4523" s="5"/>
      <c r="AE4523" s="5"/>
    </row>
    <row r="4524" spans="1:31" x14ac:dyDescent="0.2">
      <c r="A4524" s="7"/>
      <c r="F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  <c r="AD4524" s="5"/>
      <c r="AE4524" s="5"/>
    </row>
    <row r="4525" spans="1:31" x14ac:dyDescent="0.2">
      <c r="A4525" s="7"/>
      <c r="F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  <c r="AD4525" s="5"/>
      <c r="AE4525" s="5"/>
    </row>
    <row r="4526" spans="1:31" x14ac:dyDescent="0.2">
      <c r="A4526" s="7"/>
      <c r="F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  <c r="AD4526" s="5"/>
      <c r="AE4526" s="5"/>
    </row>
    <row r="4527" spans="1:31" x14ac:dyDescent="0.2">
      <c r="A4527" s="7"/>
      <c r="F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  <c r="AD4527" s="5"/>
      <c r="AE4527" s="5"/>
    </row>
    <row r="4528" spans="1:31" x14ac:dyDescent="0.2">
      <c r="A4528" s="7"/>
      <c r="F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  <c r="AD4528" s="5"/>
      <c r="AE4528" s="5"/>
    </row>
    <row r="4529" spans="1:31" x14ac:dyDescent="0.2">
      <c r="A4529" s="7"/>
      <c r="F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  <c r="AE4529" s="5"/>
    </row>
    <row r="4530" spans="1:31" x14ac:dyDescent="0.2">
      <c r="A4530" s="7"/>
      <c r="F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  <c r="AE4530" s="5"/>
    </row>
    <row r="4531" spans="1:31" x14ac:dyDescent="0.2">
      <c r="A4531" s="7"/>
      <c r="F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  <c r="AE4531" s="5"/>
    </row>
    <row r="4532" spans="1:31" x14ac:dyDescent="0.2">
      <c r="A4532" s="7"/>
      <c r="F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  <c r="AE4532" s="5"/>
    </row>
    <row r="4533" spans="1:31" x14ac:dyDescent="0.2">
      <c r="A4533" s="7"/>
      <c r="F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  <c r="AE4533" s="5"/>
    </row>
    <row r="4534" spans="1:31" x14ac:dyDescent="0.2">
      <c r="A4534" s="7"/>
      <c r="F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  <c r="AE4534" s="5"/>
    </row>
    <row r="4535" spans="1:31" x14ac:dyDescent="0.2">
      <c r="A4535" s="7"/>
      <c r="F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  <c r="AE4535" s="5"/>
    </row>
    <row r="4536" spans="1:31" x14ac:dyDescent="0.2">
      <c r="A4536" s="7"/>
      <c r="F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  <c r="AE4536" s="5"/>
    </row>
    <row r="4537" spans="1:31" x14ac:dyDescent="0.2">
      <c r="A4537" s="7"/>
      <c r="F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  <c r="AD4537" s="5"/>
      <c r="AE4537" s="5"/>
    </row>
    <row r="4538" spans="1:31" x14ac:dyDescent="0.2">
      <c r="A4538" s="7"/>
      <c r="F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</row>
    <row r="4539" spans="1:31" x14ac:dyDescent="0.2">
      <c r="A4539" s="7"/>
      <c r="F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</row>
    <row r="4540" spans="1:31" x14ac:dyDescent="0.2">
      <c r="A4540" s="7"/>
      <c r="F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</row>
    <row r="4541" spans="1:31" x14ac:dyDescent="0.2">
      <c r="A4541" s="7"/>
      <c r="F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</row>
    <row r="4542" spans="1:31" x14ac:dyDescent="0.2">
      <c r="A4542" s="7"/>
      <c r="F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</row>
    <row r="4543" spans="1:31" x14ac:dyDescent="0.2">
      <c r="A4543" s="7"/>
      <c r="F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  <c r="AE4543" s="5"/>
    </row>
    <row r="4544" spans="1:31" x14ac:dyDescent="0.2">
      <c r="A4544" s="7"/>
      <c r="F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</row>
    <row r="4545" spans="1:31" x14ac:dyDescent="0.2">
      <c r="A4545" s="7"/>
      <c r="F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</row>
    <row r="4546" spans="1:31" x14ac:dyDescent="0.2">
      <c r="A4546" s="7"/>
      <c r="F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  <c r="AE4546" s="5"/>
    </row>
    <row r="4547" spans="1:31" x14ac:dyDescent="0.2">
      <c r="A4547" s="7"/>
      <c r="F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  <c r="AE4547" s="5"/>
    </row>
    <row r="4548" spans="1:31" x14ac:dyDescent="0.2">
      <c r="A4548" s="7"/>
      <c r="F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5"/>
    </row>
    <row r="4549" spans="1:31" x14ac:dyDescent="0.2">
      <c r="A4549" s="7"/>
      <c r="F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  <c r="AE4549" s="5"/>
    </row>
    <row r="4550" spans="1:31" x14ac:dyDescent="0.2">
      <c r="A4550" s="7"/>
      <c r="F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  <c r="AE4550" s="5"/>
    </row>
    <row r="4551" spans="1:31" x14ac:dyDescent="0.2">
      <c r="A4551" s="7"/>
      <c r="F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  <c r="AE4551" s="5"/>
    </row>
    <row r="4552" spans="1:31" x14ac:dyDescent="0.2">
      <c r="A4552" s="7"/>
      <c r="F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  <c r="AE4552" s="5"/>
    </row>
    <row r="4553" spans="1:31" x14ac:dyDescent="0.2">
      <c r="A4553" s="7"/>
      <c r="F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  <c r="AE4553" s="5"/>
    </row>
    <row r="4554" spans="1:31" x14ac:dyDescent="0.2">
      <c r="A4554" s="7"/>
      <c r="F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  <c r="AE4554" s="5"/>
    </row>
    <row r="4555" spans="1:31" x14ac:dyDescent="0.2">
      <c r="A4555" s="7"/>
      <c r="F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  <c r="AE4555" s="5"/>
    </row>
    <row r="4556" spans="1:31" x14ac:dyDescent="0.2">
      <c r="A4556" s="7"/>
      <c r="F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  <c r="AE4556" s="5"/>
    </row>
    <row r="4557" spans="1:31" x14ac:dyDescent="0.2">
      <c r="A4557" s="7"/>
      <c r="F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  <c r="AE4557" s="5"/>
    </row>
    <row r="4558" spans="1:31" x14ac:dyDescent="0.2">
      <c r="A4558" s="7"/>
      <c r="F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</row>
    <row r="4559" spans="1:31" x14ac:dyDescent="0.2">
      <c r="A4559" s="7"/>
      <c r="F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5"/>
    </row>
    <row r="4560" spans="1:31" x14ac:dyDescent="0.2">
      <c r="A4560" s="7"/>
      <c r="F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  <c r="AE4560" s="5"/>
    </row>
    <row r="4561" spans="1:31" x14ac:dyDescent="0.2">
      <c r="A4561" s="7"/>
      <c r="F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  <c r="AD4561" s="5"/>
      <c r="AE4561" s="5"/>
    </row>
    <row r="4562" spans="1:31" x14ac:dyDescent="0.2">
      <c r="A4562" s="7"/>
      <c r="F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  <c r="AE4562" s="5"/>
    </row>
    <row r="4563" spans="1:31" x14ac:dyDescent="0.2">
      <c r="A4563" s="7"/>
      <c r="F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  <c r="AE4563" s="5"/>
    </row>
    <row r="4564" spans="1:31" x14ac:dyDescent="0.2">
      <c r="A4564" s="7"/>
      <c r="F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  <c r="AE4564" s="5"/>
    </row>
    <row r="4565" spans="1:31" x14ac:dyDescent="0.2">
      <c r="A4565" s="7"/>
      <c r="F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  <c r="AE4565" s="5"/>
    </row>
    <row r="4566" spans="1:31" x14ac:dyDescent="0.2">
      <c r="A4566" s="7"/>
      <c r="F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  <c r="AE4566" s="5"/>
    </row>
    <row r="4567" spans="1:31" x14ac:dyDescent="0.2">
      <c r="A4567" s="7"/>
      <c r="F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  <c r="AE4567" s="5"/>
    </row>
    <row r="4568" spans="1:31" x14ac:dyDescent="0.2">
      <c r="A4568" s="7"/>
      <c r="F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</row>
    <row r="4569" spans="1:31" x14ac:dyDescent="0.2">
      <c r="A4569" s="7"/>
      <c r="F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  <c r="AE4569" s="5"/>
    </row>
    <row r="4570" spans="1:31" x14ac:dyDescent="0.2">
      <c r="A4570" s="7"/>
      <c r="F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  <c r="AE4570" s="5"/>
    </row>
    <row r="4571" spans="1:31" x14ac:dyDescent="0.2">
      <c r="A4571" s="7"/>
      <c r="F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</row>
    <row r="4572" spans="1:31" x14ac:dyDescent="0.2">
      <c r="A4572" s="7"/>
      <c r="F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</row>
    <row r="4573" spans="1:31" x14ac:dyDescent="0.2">
      <c r="A4573" s="7"/>
      <c r="F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  <c r="AE4573" s="5"/>
    </row>
    <row r="4574" spans="1:31" x14ac:dyDescent="0.2">
      <c r="A4574" s="7"/>
      <c r="F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  <c r="AE4574" s="5"/>
    </row>
    <row r="4575" spans="1:31" x14ac:dyDescent="0.2">
      <c r="A4575" s="7"/>
      <c r="F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  <c r="AE4575" s="5"/>
    </row>
    <row r="4576" spans="1:31" x14ac:dyDescent="0.2">
      <c r="A4576" s="7"/>
      <c r="F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  <c r="AE4576" s="5"/>
    </row>
    <row r="4577" spans="1:31" x14ac:dyDescent="0.2">
      <c r="A4577" s="7"/>
      <c r="F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  <c r="AE4577" s="5"/>
    </row>
    <row r="4578" spans="1:31" x14ac:dyDescent="0.2">
      <c r="A4578" s="7"/>
      <c r="F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  <c r="AE4578" s="5"/>
    </row>
    <row r="4579" spans="1:31" x14ac:dyDescent="0.2">
      <c r="A4579" s="7"/>
      <c r="F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  <c r="AD4579" s="5"/>
      <c r="AE4579" s="5"/>
    </row>
    <row r="4580" spans="1:31" x14ac:dyDescent="0.2">
      <c r="A4580" s="7"/>
      <c r="F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  <c r="AE4580" s="5"/>
    </row>
    <row r="4581" spans="1:31" x14ac:dyDescent="0.2">
      <c r="A4581" s="7"/>
      <c r="F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  <c r="AD4581" s="5"/>
      <c r="AE4581" s="5"/>
    </row>
    <row r="4582" spans="1:31" x14ac:dyDescent="0.2">
      <c r="A4582" s="7"/>
      <c r="F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  <c r="AE4582" s="5"/>
    </row>
    <row r="4583" spans="1:31" x14ac:dyDescent="0.2">
      <c r="A4583" s="7"/>
      <c r="F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  <c r="AE4583" s="5"/>
    </row>
    <row r="4584" spans="1:31" x14ac:dyDescent="0.2">
      <c r="A4584" s="7"/>
      <c r="F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  <c r="AD4584" s="5"/>
      <c r="AE4584" s="5"/>
    </row>
    <row r="4585" spans="1:31" x14ac:dyDescent="0.2">
      <c r="A4585" s="7"/>
      <c r="F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  <c r="AD4585" s="5"/>
      <c r="AE4585" s="5"/>
    </row>
    <row r="4586" spans="1:31" x14ac:dyDescent="0.2">
      <c r="A4586" s="7"/>
      <c r="F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</row>
    <row r="4587" spans="1:31" x14ac:dyDescent="0.2">
      <c r="A4587" s="7"/>
      <c r="F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  <c r="AD4587" s="5"/>
      <c r="AE4587" s="5"/>
    </row>
    <row r="4588" spans="1:31" x14ac:dyDescent="0.2">
      <c r="A4588" s="7"/>
      <c r="F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  <c r="AE4588" s="5"/>
    </row>
    <row r="4589" spans="1:31" x14ac:dyDescent="0.2">
      <c r="A4589" s="7"/>
      <c r="F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  <c r="AE4589" s="5"/>
    </row>
    <row r="4590" spans="1:31" x14ac:dyDescent="0.2">
      <c r="A4590" s="7"/>
      <c r="F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  <c r="AE4590" s="5"/>
    </row>
    <row r="4591" spans="1:31" x14ac:dyDescent="0.2">
      <c r="A4591" s="7"/>
      <c r="F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</row>
    <row r="4592" spans="1:31" x14ac:dyDescent="0.2">
      <c r="A4592" s="7"/>
      <c r="F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</row>
    <row r="4593" spans="1:31" x14ac:dyDescent="0.2">
      <c r="A4593" s="7"/>
      <c r="F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  <c r="AE4593" s="5"/>
    </row>
    <row r="4594" spans="1:31" x14ac:dyDescent="0.2">
      <c r="A4594" s="7"/>
      <c r="F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</row>
    <row r="4595" spans="1:31" x14ac:dyDescent="0.2">
      <c r="A4595" s="7"/>
      <c r="F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  <c r="AE4595" s="5"/>
    </row>
    <row r="4596" spans="1:31" x14ac:dyDescent="0.2">
      <c r="A4596" s="7"/>
      <c r="F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  <c r="AE4596" s="5"/>
    </row>
    <row r="4597" spans="1:31" x14ac:dyDescent="0.2">
      <c r="A4597" s="7"/>
      <c r="F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</row>
    <row r="4598" spans="1:31" x14ac:dyDescent="0.2">
      <c r="A4598" s="7"/>
      <c r="F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  <c r="AE4598" s="5"/>
    </row>
    <row r="4599" spans="1:31" x14ac:dyDescent="0.2">
      <c r="A4599" s="7"/>
      <c r="F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  <c r="AE4599" s="5"/>
    </row>
    <row r="4600" spans="1:31" x14ac:dyDescent="0.2">
      <c r="A4600" s="7"/>
      <c r="F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</row>
    <row r="4601" spans="1:31" x14ac:dyDescent="0.2">
      <c r="A4601" s="7"/>
      <c r="F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  <c r="AE4601" s="5"/>
    </row>
    <row r="4602" spans="1:31" x14ac:dyDescent="0.2">
      <c r="A4602" s="7"/>
      <c r="F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</row>
    <row r="4603" spans="1:31" x14ac:dyDescent="0.2">
      <c r="A4603" s="7"/>
      <c r="F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</row>
    <row r="4604" spans="1:31" x14ac:dyDescent="0.2">
      <c r="A4604" s="7"/>
      <c r="F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  <c r="AD4604" s="5"/>
      <c r="AE4604" s="5"/>
    </row>
    <row r="4605" spans="1:31" x14ac:dyDescent="0.2">
      <c r="A4605" s="7"/>
      <c r="F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  <c r="AD4605" s="5"/>
      <c r="AE4605" s="5"/>
    </row>
    <row r="4606" spans="1:31" x14ac:dyDescent="0.2">
      <c r="A4606" s="7"/>
      <c r="F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  <c r="AD4606" s="5"/>
      <c r="AE4606" s="5"/>
    </row>
    <row r="4607" spans="1:31" x14ac:dyDescent="0.2">
      <c r="A4607" s="7"/>
      <c r="F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  <c r="AD4607" s="5"/>
      <c r="AE4607" s="5"/>
    </row>
    <row r="4608" spans="1:31" x14ac:dyDescent="0.2">
      <c r="A4608" s="7"/>
      <c r="F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  <c r="AE4608" s="5"/>
    </row>
    <row r="4609" spans="1:31" x14ac:dyDescent="0.2">
      <c r="A4609" s="7"/>
      <c r="F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  <c r="AE4609" s="5"/>
    </row>
    <row r="4610" spans="1:31" x14ac:dyDescent="0.2">
      <c r="A4610" s="7"/>
      <c r="F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5"/>
    </row>
    <row r="4611" spans="1:31" x14ac:dyDescent="0.2">
      <c r="A4611" s="7"/>
      <c r="F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</row>
    <row r="4612" spans="1:31" x14ac:dyDescent="0.2">
      <c r="A4612" s="7"/>
      <c r="F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</row>
    <row r="4613" spans="1:31" x14ac:dyDescent="0.2">
      <c r="A4613" s="7"/>
      <c r="F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  <c r="AE4613" s="5"/>
    </row>
    <row r="4614" spans="1:31" x14ac:dyDescent="0.2">
      <c r="A4614" s="7"/>
      <c r="F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  <c r="AE4614" s="5"/>
    </row>
    <row r="4615" spans="1:31" x14ac:dyDescent="0.2">
      <c r="A4615" s="7"/>
      <c r="F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  <c r="AE4615" s="5"/>
    </row>
    <row r="4616" spans="1:31" x14ac:dyDescent="0.2">
      <c r="A4616" s="7"/>
      <c r="F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  <c r="AE4616" s="5"/>
    </row>
    <row r="4617" spans="1:31" x14ac:dyDescent="0.2">
      <c r="A4617" s="7"/>
      <c r="F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  <c r="AD4617" s="5"/>
      <c r="AE4617" s="5"/>
    </row>
    <row r="4618" spans="1:31" x14ac:dyDescent="0.2">
      <c r="A4618" s="7"/>
      <c r="F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  <c r="AE4618" s="5"/>
    </row>
    <row r="4619" spans="1:31" x14ac:dyDescent="0.2">
      <c r="A4619" s="7"/>
      <c r="F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  <c r="AE4619" s="5"/>
    </row>
    <row r="4620" spans="1:31" x14ac:dyDescent="0.2">
      <c r="A4620" s="7"/>
      <c r="F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  <c r="AD4620" s="5"/>
      <c r="AE4620" s="5"/>
    </row>
    <row r="4621" spans="1:31" x14ac:dyDescent="0.2">
      <c r="A4621" s="7"/>
      <c r="F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  <c r="AE4621" s="5"/>
    </row>
    <row r="4622" spans="1:31" x14ac:dyDescent="0.2">
      <c r="A4622" s="7"/>
      <c r="F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</row>
    <row r="4623" spans="1:31" x14ac:dyDescent="0.2">
      <c r="A4623" s="7"/>
      <c r="F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</row>
    <row r="4624" spans="1:31" x14ac:dyDescent="0.2">
      <c r="A4624" s="7"/>
      <c r="F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</row>
    <row r="4625" spans="1:31" x14ac:dyDescent="0.2">
      <c r="A4625" s="7"/>
      <c r="F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</row>
    <row r="4626" spans="1:31" x14ac:dyDescent="0.2">
      <c r="A4626" s="7"/>
      <c r="F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</row>
    <row r="4627" spans="1:31" x14ac:dyDescent="0.2">
      <c r="A4627" s="7"/>
      <c r="F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</row>
    <row r="4628" spans="1:31" x14ac:dyDescent="0.2">
      <c r="A4628" s="7"/>
      <c r="F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</row>
    <row r="4629" spans="1:31" x14ac:dyDescent="0.2">
      <c r="A4629" s="7"/>
      <c r="F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</row>
    <row r="4630" spans="1:31" x14ac:dyDescent="0.2">
      <c r="A4630" s="7"/>
      <c r="F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</row>
    <row r="4631" spans="1:31" x14ac:dyDescent="0.2">
      <c r="A4631" s="7"/>
      <c r="F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</row>
    <row r="4632" spans="1:31" x14ac:dyDescent="0.2">
      <c r="A4632" s="7"/>
      <c r="F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</row>
    <row r="4633" spans="1:31" x14ac:dyDescent="0.2">
      <c r="A4633" s="7"/>
      <c r="F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</row>
    <row r="4634" spans="1:31" x14ac:dyDescent="0.2">
      <c r="A4634" s="7"/>
      <c r="F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</row>
    <row r="4635" spans="1:31" x14ac:dyDescent="0.2">
      <c r="A4635" s="7"/>
      <c r="F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</row>
    <row r="4636" spans="1:31" x14ac:dyDescent="0.2">
      <c r="A4636" s="7"/>
      <c r="F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</row>
    <row r="4637" spans="1:31" x14ac:dyDescent="0.2">
      <c r="A4637" s="7"/>
      <c r="F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</row>
    <row r="4638" spans="1:31" x14ac:dyDescent="0.2">
      <c r="A4638" s="7"/>
      <c r="F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</row>
    <row r="4639" spans="1:31" x14ac:dyDescent="0.2">
      <c r="A4639" s="7"/>
      <c r="F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</row>
    <row r="4640" spans="1:31" x14ac:dyDescent="0.2">
      <c r="A4640" s="7"/>
      <c r="F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</row>
    <row r="4641" spans="1:31" x14ac:dyDescent="0.2">
      <c r="A4641" s="7"/>
      <c r="F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</row>
    <row r="4642" spans="1:31" x14ac:dyDescent="0.2">
      <c r="A4642" s="7"/>
      <c r="F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</row>
    <row r="4643" spans="1:31" x14ac:dyDescent="0.2">
      <c r="A4643" s="7"/>
      <c r="F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</row>
    <row r="4644" spans="1:31" x14ac:dyDescent="0.2">
      <c r="A4644" s="7"/>
      <c r="F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  <c r="AD4644" s="5"/>
      <c r="AE4644" s="5"/>
    </row>
    <row r="4645" spans="1:31" x14ac:dyDescent="0.2">
      <c r="A4645" s="7"/>
      <c r="F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  <c r="AE4645" s="5"/>
    </row>
    <row r="4646" spans="1:31" x14ac:dyDescent="0.2">
      <c r="A4646" s="7"/>
      <c r="F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</row>
    <row r="4647" spans="1:31" x14ac:dyDescent="0.2">
      <c r="A4647" s="7"/>
      <c r="F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</row>
    <row r="4648" spans="1:31" x14ac:dyDescent="0.2">
      <c r="A4648" s="7"/>
      <c r="F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</row>
    <row r="4649" spans="1:31" x14ac:dyDescent="0.2">
      <c r="A4649" s="7"/>
      <c r="F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</row>
    <row r="4650" spans="1:31" x14ac:dyDescent="0.2">
      <c r="A4650" s="7"/>
      <c r="F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</row>
    <row r="4651" spans="1:31" x14ac:dyDescent="0.2">
      <c r="A4651" s="7"/>
      <c r="F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</row>
    <row r="4652" spans="1:31" x14ac:dyDescent="0.2">
      <c r="A4652" s="7"/>
      <c r="F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</row>
    <row r="4653" spans="1:31" x14ac:dyDescent="0.2">
      <c r="A4653" s="7"/>
      <c r="F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</row>
    <row r="4654" spans="1:31" x14ac:dyDescent="0.2">
      <c r="A4654" s="7"/>
      <c r="F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</row>
    <row r="4655" spans="1:31" x14ac:dyDescent="0.2">
      <c r="A4655" s="7"/>
      <c r="F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</row>
    <row r="4656" spans="1:31" x14ac:dyDescent="0.2">
      <c r="A4656" s="7"/>
      <c r="F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</row>
    <row r="4657" spans="1:31" x14ac:dyDescent="0.2">
      <c r="A4657" s="7"/>
      <c r="F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  <c r="AE4657" s="5"/>
    </row>
    <row r="4658" spans="1:31" x14ac:dyDescent="0.2">
      <c r="A4658" s="7"/>
      <c r="F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</row>
    <row r="4659" spans="1:31" x14ac:dyDescent="0.2">
      <c r="A4659" s="7"/>
      <c r="F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</row>
    <row r="4660" spans="1:31" x14ac:dyDescent="0.2">
      <c r="A4660" s="7"/>
      <c r="F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</row>
    <row r="4661" spans="1:31" x14ac:dyDescent="0.2">
      <c r="A4661" s="7"/>
      <c r="F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</row>
    <row r="4662" spans="1:31" x14ac:dyDescent="0.2">
      <c r="A4662" s="7"/>
      <c r="F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</row>
    <row r="4663" spans="1:31" x14ac:dyDescent="0.2">
      <c r="A4663" s="7"/>
      <c r="F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</row>
    <row r="4664" spans="1:31" x14ac:dyDescent="0.2">
      <c r="A4664" s="7"/>
      <c r="F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</row>
    <row r="4665" spans="1:31" x14ac:dyDescent="0.2">
      <c r="A4665" s="7"/>
      <c r="F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</row>
    <row r="4666" spans="1:31" x14ac:dyDescent="0.2">
      <c r="A4666" s="7"/>
      <c r="F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</row>
    <row r="4667" spans="1:31" x14ac:dyDescent="0.2">
      <c r="A4667" s="7"/>
      <c r="F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</row>
    <row r="4668" spans="1:31" x14ac:dyDescent="0.2">
      <c r="A4668" s="7"/>
      <c r="F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</row>
    <row r="4669" spans="1:31" x14ac:dyDescent="0.2">
      <c r="A4669" s="7"/>
      <c r="F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</row>
    <row r="4670" spans="1:31" x14ac:dyDescent="0.2">
      <c r="A4670" s="7"/>
      <c r="F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</row>
    <row r="4671" spans="1:31" x14ac:dyDescent="0.2">
      <c r="A4671" s="7"/>
      <c r="F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</row>
    <row r="4672" spans="1:31" x14ac:dyDescent="0.2">
      <c r="A4672" s="7"/>
      <c r="F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</row>
    <row r="4673" spans="1:31" x14ac:dyDescent="0.2">
      <c r="A4673" s="7"/>
      <c r="F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</row>
    <row r="4674" spans="1:31" x14ac:dyDescent="0.2">
      <c r="A4674" s="7"/>
      <c r="F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</row>
    <row r="4675" spans="1:31" x14ac:dyDescent="0.2">
      <c r="A4675" s="7"/>
      <c r="F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</row>
    <row r="4676" spans="1:31" x14ac:dyDescent="0.2">
      <c r="A4676" s="7"/>
      <c r="F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</row>
    <row r="4677" spans="1:31" x14ac:dyDescent="0.2">
      <c r="A4677" s="7"/>
      <c r="F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</row>
    <row r="4678" spans="1:31" x14ac:dyDescent="0.2">
      <c r="A4678" s="7"/>
      <c r="F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</row>
    <row r="4679" spans="1:31" x14ac:dyDescent="0.2">
      <c r="A4679" s="7"/>
      <c r="F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</row>
    <row r="4680" spans="1:31" x14ac:dyDescent="0.2">
      <c r="A4680" s="7"/>
      <c r="F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</row>
    <row r="4681" spans="1:31" x14ac:dyDescent="0.2">
      <c r="A4681" s="7"/>
      <c r="F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  <c r="AE4681" s="5"/>
    </row>
    <row r="4682" spans="1:31" x14ac:dyDescent="0.2">
      <c r="A4682" s="7"/>
      <c r="F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  <c r="AE4682" s="5"/>
    </row>
    <row r="4683" spans="1:31" x14ac:dyDescent="0.2">
      <c r="A4683" s="7"/>
      <c r="F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5"/>
    </row>
    <row r="4684" spans="1:31" x14ac:dyDescent="0.2">
      <c r="A4684" s="7"/>
      <c r="F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</row>
    <row r="4685" spans="1:31" x14ac:dyDescent="0.2">
      <c r="A4685" s="7"/>
      <c r="F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</row>
    <row r="4686" spans="1:31" x14ac:dyDescent="0.2">
      <c r="A4686" s="7"/>
      <c r="F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</row>
    <row r="4687" spans="1:31" x14ac:dyDescent="0.2">
      <c r="A4687" s="7"/>
      <c r="F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  <c r="AE4687" s="5"/>
    </row>
    <row r="4688" spans="1:31" x14ac:dyDescent="0.2">
      <c r="A4688" s="7"/>
      <c r="F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  <c r="AE4688" s="5"/>
    </row>
    <row r="4689" spans="1:31" x14ac:dyDescent="0.2">
      <c r="A4689" s="7"/>
      <c r="F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  <c r="AE4689" s="5"/>
    </row>
    <row r="4690" spans="1:31" x14ac:dyDescent="0.2">
      <c r="A4690" s="7"/>
      <c r="F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</row>
    <row r="4691" spans="1:31" x14ac:dyDescent="0.2">
      <c r="A4691" s="7"/>
      <c r="F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  <c r="AE4691" s="5"/>
    </row>
    <row r="4692" spans="1:31" x14ac:dyDescent="0.2">
      <c r="A4692" s="7"/>
      <c r="F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  <c r="AE4692" s="5"/>
    </row>
    <row r="4693" spans="1:31" x14ac:dyDescent="0.2">
      <c r="A4693" s="7"/>
      <c r="F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  <c r="AD4693" s="5"/>
      <c r="AE4693" s="5"/>
    </row>
    <row r="4694" spans="1:31" x14ac:dyDescent="0.2">
      <c r="A4694" s="7"/>
      <c r="F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  <c r="AE4694" s="5"/>
    </row>
    <row r="4695" spans="1:31" x14ac:dyDescent="0.2">
      <c r="A4695" s="7"/>
      <c r="F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  <c r="AE4695" s="5"/>
    </row>
    <row r="4696" spans="1:31" x14ac:dyDescent="0.2">
      <c r="A4696" s="7"/>
      <c r="F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</row>
    <row r="4697" spans="1:31" x14ac:dyDescent="0.2">
      <c r="A4697" s="7"/>
      <c r="F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</row>
    <row r="4698" spans="1:31" x14ac:dyDescent="0.2">
      <c r="A4698" s="7"/>
      <c r="F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</row>
    <row r="4699" spans="1:31" x14ac:dyDescent="0.2">
      <c r="A4699" s="7"/>
      <c r="F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</row>
    <row r="4700" spans="1:31" x14ac:dyDescent="0.2">
      <c r="A4700" s="7"/>
      <c r="F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</row>
    <row r="4701" spans="1:31" x14ac:dyDescent="0.2">
      <c r="A4701" s="7"/>
      <c r="F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</row>
    <row r="4702" spans="1:31" x14ac:dyDescent="0.2">
      <c r="A4702" s="7"/>
      <c r="F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</row>
    <row r="4703" spans="1:31" x14ac:dyDescent="0.2">
      <c r="A4703" s="7"/>
      <c r="F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</row>
    <row r="4704" spans="1:31" x14ac:dyDescent="0.2">
      <c r="A4704" s="7"/>
      <c r="F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</row>
    <row r="4705" spans="1:31" x14ac:dyDescent="0.2">
      <c r="A4705" s="7"/>
      <c r="F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</row>
    <row r="4706" spans="1:31" x14ac:dyDescent="0.2">
      <c r="A4706" s="7"/>
      <c r="F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</row>
    <row r="4707" spans="1:31" x14ac:dyDescent="0.2">
      <c r="A4707" s="7"/>
      <c r="F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  <c r="AE4707" s="5"/>
    </row>
    <row r="4708" spans="1:31" x14ac:dyDescent="0.2">
      <c r="A4708" s="7"/>
      <c r="F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  <c r="AE4708" s="5"/>
    </row>
    <row r="4709" spans="1:31" x14ac:dyDescent="0.2">
      <c r="A4709" s="7"/>
      <c r="F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  <c r="AE4709" s="5"/>
    </row>
    <row r="4710" spans="1:31" x14ac:dyDescent="0.2">
      <c r="A4710" s="7"/>
      <c r="F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</row>
    <row r="4711" spans="1:31" x14ac:dyDescent="0.2">
      <c r="A4711" s="7"/>
      <c r="F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  <c r="AE4711" s="5"/>
    </row>
    <row r="4712" spans="1:31" x14ac:dyDescent="0.2">
      <c r="A4712" s="7"/>
      <c r="F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  <c r="AE4712" s="5"/>
    </row>
    <row r="4713" spans="1:31" x14ac:dyDescent="0.2">
      <c r="A4713" s="7"/>
      <c r="F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5"/>
    </row>
    <row r="4714" spans="1:31" x14ac:dyDescent="0.2">
      <c r="A4714" s="7"/>
      <c r="F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  <c r="AE4714" s="5"/>
    </row>
    <row r="4715" spans="1:31" x14ac:dyDescent="0.2">
      <c r="A4715" s="7"/>
      <c r="F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  <c r="AE4715" s="5"/>
    </row>
    <row r="4716" spans="1:31" x14ac:dyDescent="0.2">
      <c r="A4716" s="7"/>
      <c r="F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  <c r="AE4716" s="5"/>
    </row>
    <row r="4717" spans="1:31" x14ac:dyDescent="0.2">
      <c r="A4717" s="7"/>
      <c r="F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  <c r="AE4717" s="5"/>
    </row>
    <row r="4718" spans="1:31" x14ac:dyDescent="0.2">
      <c r="A4718" s="7"/>
      <c r="F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</row>
    <row r="4719" spans="1:31" x14ac:dyDescent="0.2">
      <c r="A4719" s="7"/>
      <c r="F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  <c r="AE4719" s="5"/>
    </row>
    <row r="4720" spans="1:31" x14ac:dyDescent="0.2">
      <c r="A4720" s="7"/>
      <c r="F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  <c r="AE4720" s="5"/>
    </row>
    <row r="4721" spans="1:31" x14ac:dyDescent="0.2">
      <c r="A4721" s="7"/>
      <c r="F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</row>
    <row r="4722" spans="1:31" x14ac:dyDescent="0.2">
      <c r="A4722" s="7"/>
      <c r="F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  <c r="AE4722" s="5"/>
    </row>
    <row r="4723" spans="1:31" x14ac:dyDescent="0.2">
      <c r="A4723" s="7"/>
      <c r="F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  <c r="AE4723" s="5"/>
    </row>
    <row r="4724" spans="1:31" x14ac:dyDescent="0.2">
      <c r="A4724" s="7"/>
      <c r="F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  <c r="AE4724" s="5"/>
    </row>
    <row r="4725" spans="1:31" x14ac:dyDescent="0.2">
      <c r="A4725" s="7"/>
      <c r="F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  <c r="AE4725" s="5"/>
    </row>
    <row r="4726" spans="1:31" x14ac:dyDescent="0.2">
      <c r="A4726" s="7"/>
      <c r="F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  <c r="AE4726" s="5"/>
    </row>
    <row r="4727" spans="1:31" x14ac:dyDescent="0.2">
      <c r="A4727" s="7"/>
      <c r="F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  <c r="AD4727" s="5"/>
      <c r="AE4727" s="5"/>
    </row>
    <row r="4728" spans="1:31" x14ac:dyDescent="0.2">
      <c r="A4728" s="7"/>
      <c r="F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  <c r="AE4728" s="5"/>
    </row>
    <row r="4729" spans="1:31" x14ac:dyDescent="0.2">
      <c r="A4729" s="7"/>
      <c r="F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</row>
    <row r="4730" spans="1:31" x14ac:dyDescent="0.2">
      <c r="A4730" s="7"/>
      <c r="F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  <c r="AE4730" s="5"/>
    </row>
    <row r="4731" spans="1:31" x14ac:dyDescent="0.2">
      <c r="A4731" s="7"/>
      <c r="F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  <c r="AE4731" s="5"/>
    </row>
    <row r="4732" spans="1:31" x14ac:dyDescent="0.2">
      <c r="A4732" s="7"/>
      <c r="F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  <c r="AE4732" s="5"/>
    </row>
    <row r="4733" spans="1:31" x14ac:dyDescent="0.2">
      <c r="A4733" s="7"/>
      <c r="F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</row>
    <row r="4734" spans="1:31" x14ac:dyDescent="0.2">
      <c r="A4734" s="7"/>
      <c r="F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</row>
    <row r="4735" spans="1:31" x14ac:dyDescent="0.2">
      <c r="A4735" s="7"/>
      <c r="F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</row>
    <row r="4736" spans="1:31" x14ac:dyDescent="0.2">
      <c r="A4736" s="7"/>
      <c r="F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  <c r="AE4736" s="5"/>
    </row>
    <row r="4737" spans="1:31" x14ac:dyDescent="0.2">
      <c r="A4737" s="7"/>
      <c r="F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  <c r="AD4737" s="5"/>
      <c r="AE4737" s="5"/>
    </row>
    <row r="4738" spans="1:31" x14ac:dyDescent="0.2">
      <c r="A4738" s="7"/>
      <c r="F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  <c r="AE4738" s="5"/>
    </row>
    <row r="4739" spans="1:31" x14ac:dyDescent="0.2">
      <c r="A4739" s="7"/>
      <c r="F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  <c r="AE4739" s="5"/>
    </row>
    <row r="4740" spans="1:31" x14ac:dyDescent="0.2">
      <c r="A4740" s="7"/>
      <c r="F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  <c r="AD4740" s="5"/>
      <c r="AE4740" s="5"/>
    </row>
    <row r="4741" spans="1:31" x14ac:dyDescent="0.2">
      <c r="A4741" s="7"/>
      <c r="F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  <c r="AD4741" s="5"/>
      <c r="AE4741" s="5"/>
    </row>
    <row r="4742" spans="1:31" x14ac:dyDescent="0.2">
      <c r="A4742" s="7"/>
      <c r="F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  <c r="AE4742" s="5"/>
    </row>
    <row r="4743" spans="1:31" x14ac:dyDescent="0.2">
      <c r="A4743" s="7"/>
      <c r="F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</row>
    <row r="4744" spans="1:31" x14ac:dyDescent="0.2">
      <c r="A4744" s="7"/>
      <c r="F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</row>
    <row r="4745" spans="1:31" x14ac:dyDescent="0.2">
      <c r="A4745" s="7"/>
      <c r="F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  <c r="AD4745" s="5"/>
      <c r="AE4745" s="5"/>
    </row>
    <row r="4746" spans="1:31" x14ac:dyDescent="0.2">
      <c r="A4746" s="7"/>
      <c r="F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  <c r="AE4746" s="5"/>
    </row>
    <row r="4747" spans="1:31" x14ac:dyDescent="0.2">
      <c r="A4747" s="7"/>
      <c r="F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  <c r="AE4747" s="5"/>
    </row>
    <row r="4748" spans="1:31" x14ac:dyDescent="0.2">
      <c r="A4748" s="7"/>
      <c r="F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</row>
    <row r="4749" spans="1:31" x14ac:dyDescent="0.2">
      <c r="A4749" s="7"/>
      <c r="F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  <c r="AD4749" s="5"/>
      <c r="AE4749" s="5"/>
    </row>
    <row r="4750" spans="1:31" x14ac:dyDescent="0.2">
      <c r="A4750" s="7"/>
      <c r="F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</row>
    <row r="4751" spans="1:31" x14ac:dyDescent="0.2">
      <c r="A4751" s="7"/>
      <c r="F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  <c r="AD4751" s="5"/>
      <c r="AE4751" s="5"/>
    </row>
    <row r="4752" spans="1:31" x14ac:dyDescent="0.2">
      <c r="A4752" s="7"/>
      <c r="F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  <c r="AD4752" s="5"/>
      <c r="AE4752" s="5"/>
    </row>
    <row r="4753" spans="1:31" x14ac:dyDescent="0.2">
      <c r="A4753" s="7"/>
      <c r="F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  <c r="AE4753" s="5"/>
    </row>
    <row r="4754" spans="1:31" x14ac:dyDescent="0.2">
      <c r="A4754" s="7"/>
      <c r="F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  <c r="AE4754" s="5"/>
    </row>
    <row r="4755" spans="1:31" x14ac:dyDescent="0.2">
      <c r="A4755" s="7"/>
      <c r="F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</row>
    <row r="4756" spans="1:31" x14ac:dyDescent="0.2">
      <c r="A4756" s="7"/>
      <c r="F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</row>
    <row r="4757" spans="1:31" x14ac:dyDescent="0.2">
      <c r="A4757" s="7"/>
      <c r="F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</row>
    <row r="4758" spans="1:31" x14ac:dyDescent="0.2">
      <c r="A4758" s="7"/>
      <c r="F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  <c r="AE4758" s="5"/>
    </row>
    <row r="4759" spans="1:31" x14ac:dyDescent="0.2">
      <c r="A4759" s="7"/>
      <c r="F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  <c r="AE4759" s="5"/>
    </row>
    <row r="4760" spans="1:31" x14ac:dyDescent="0.2">
      <c r="A4760" s="7"/>
      <c r="F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  <c r="AE4760" s="5"/>
    </row>
    <row r="4761" spans="1:31" x14ac:dyDescent="0.2">
      <c r="A4761" s="7"/>
      <c r="F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  <c r="AE4761" s="5"/>
    </row>
    <row r="4762" spans="1:31" x14ac:dyDescent="0.2">
      <c r="A4762" s="7"/>
      <c r="F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</row>
    <row r="4763" spans="1:31" x14ac:dyDescent="0.2">
      <c r="A4763" s="7"/>
      <c r="F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  <c r="AE4763" s="5"/>
    </row>
    <row r="4764" spans="1:31" x14ac:dyDescent="0.2">
      <c r="A4764" s="7"/>
      <c r="F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  <c r="AE4764" s="5"/>
    </row>
    <row r="4765" spans="1:31" x14ac:dyDescent="0.2">
      <c r="A4765" s="7"/>
      <c r="F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  <c r="AE4765" s="5"/>
    </row>
    <row r="4766" spans="1:31" x14ac:dyDescent="0.2">
      <c r="A4766" s="7"/>
      <c r="F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  <c r="AE4766" s="5"/>
    </row>
    <row r="4767" spans="1:31" x14ac:dyDescent="0.2">
      <c r="A4767" s="7"/>
      <c r="F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  <c r="AD4767" s="5"/>
      <c r="AE4767" s="5"/>
    </row>
    <row r="4768" spans="1:31" x14ac:dyDescent="0.2">
      <c r="A4768" s="7"/>
      <c r="F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  <c r="AD4768" s="5"/>
      <c r="AE4768" s="5"/>
    </row>
    <row r="4769" spans="1:31" x14ac:dyDescent="0.2">
      <c r="A4769" s="7"/>
      <c r="F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  <c r="AD4769" s="5"/>
      <c r="AE4769" s="5"/>
    </row>
    <row r="4770" spans="1:31" x14ac:dyDescent="0.2">
      <c r="A4770" s="7"/>
      <c r="F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  <c r="AE4770" s="5"/>
    </row>
    <row r="4771" spans="1:31" x14ac:dyDescent="0.2">
      <c r="A4771" s="7"/>
      <c r="F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  <c r="AD4771" s="5"/>
      <c r="AE4771" s="5"/>
    </row>
    <row r="4772" spans="1:31" x14ac:dyDescent="0.2">
      <c r="A4772" s="7"/>
      <c r="F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  <c r="AD4772" s="5"/>
      <c r="AE4772" s="5"/>
    </row>
    <row r="4773" spans="1:31" x14ac:dyDescent="0.2">
      <c r="A4773" s="7"/>
      <c r="F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  <c r="AE4773" s="5"/>
    </row>
    <row r="4774" spans="1:31" x14ac:dyDescent="0.2">
      <c r="A4774" s="7"/>
      <c r="F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  <c r="AE4774" s="5"/>
    </row>
    <row r="4775" spans="1:31" x14ac:dyDescent="0.2">
      <c r="A4775" s="7"/>
      <c r="F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  <c r="AE4775" s="5"/>
    </row>
    <row r="4776" spans="1:31" x14ac:dyDescent="0.2">
      <c r="A4776" s="7"/>
      <c r="F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</row>
    <row r="4777" spans="1:31" x14ac:dyDescent="0.2">
      <c r="A4777" s="7"/>
      <c r="F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  <c r="AE4777" s="5"/>
    </row>
    <row r="4778" spans="1:31" x14ac:dyDescent="0.2">
      <c r="A4778" s="7"/>
      <c r="F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</row>
    <row r="4779" spans="1:31" x14ac:dyDescent="0.2">
      <c r="A4779" s="7"/>
      <c r="F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</row>
    <row r="4780" spans="1:31" x14ac:dyDescent="0.2">
      <c r="A4780" s="7"/>
      <c r="F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</row>
    <row r="4781" spans="1:31" x14ac:dyDescent="0.2">
      <c r="A4781" s="7"/>
      <c r="F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  <c r="AE4781" s="5"/>
    </row>
    <row r="4782" spans="1:31" x14ac:dyDescent="0.2">
      <c r="A4782" s="7"/>
      <c r="F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</row>
    <row r="4783" spans="1:31" x14ac:dyDescent="0.2">
      <c r="A4783" s="7"/>
      <c r="F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</row>
    <row r="4784" spans="1:31" x14ac:dyDescent="0.2">
      <c r="A4784" s="7"/>
      <c r="F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</row>
    <row r="4785" spans="1:31" x14ac:dyDescent="0.2">
      <c r="A4785" s="7"/>
      <c r="F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</row>
    <row r="4786" spans="1:31" x14ac:dyDescent="0.2">
      <c r="A4786" s="7"/>
      <c r="F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</row>
    <row r="4787" spans="1:31" x14ac:dyDescent="0.2">
      <c r="A4787" s="7"/>
      <c r="F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  <c r="AD4787" s="5"/>
      <c r="AE4787" s="5"/>
    </row>
    <row r="4788" spans="1:31" x14ac:dyDescent="0.2">
      <c r="A4788" s="7"/>
      <c r="F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  <c r="AE4788" s="5"/>
    </row>
    <row r="4789" spans="1:31" x14ac:dyDescent="0.2">
      <c r="A4789" s="7"/>
      <c r="F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  <c r="AD4789" s="5"/>
      <c r="AE4789" s="5"/>
    </row>
    <row r="4790" spans="1:31" x14ac:dyDescent="0.2">
      <c r="A4790" s="7"/>
      <c r="F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</row>
    <row r="4791" spans="1:31" x14ac:dyDescent="0.2">
      <c r="A4791" s="7"/>
      <c r="F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  <c r="AE4791" s="5"/>
    </row>
    <row r="4792" spans="1:31" x14ac:dyDescent="0.2">
      <c r="A4792" s="7"/>
      <c r="F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</row>
    <row r="4793" spans="1:31" x14ac:dyDescent="0.2">
      <c r="A4793" s="7"/>
      <c r="F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  <c r="AE4793" s="5"/>
    </row>
    <row r="4794" spans="1:31" x14ac:dyDescent="0.2">
      <c r="A4794" s="7"/>
      <c r="F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  <c r="AE4794" s="5"/>
    </row>
    <row r="4795" spans="1:31" x14ac:dyDescent="0.2">
      <c r="A4795" s="7"/>
      <c r="F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  <c r="AE4795" s="5"/>
    </row>
    <row r="4796" spans="1:31" x14ac:dyDescent="0.2">
      <c r="A4796" s="7"/>
      <c r="F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  <c r="AE4796" s="5"/>
    </row>
    <row r="4797" spans="1:31" x14ac:dyDescent="0.2">
      <c r="A4797" s="7"/>
      <c r="F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  <c r="AD4797" s="5"/>
      <c r="AE4797" s="5"/>
    </row>
    <row r="4798" spans="1:31" x14ac:dyDescent="0.2">
      <c r="A4798" s="7"/>
      <c r="F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</row>
    <row r="4799" spans="1:31" x14ac:dyDescent="0.2">
      <c r="A4799" s="7"/>
      <c r="F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  <c r="AE4799" s="5"/>
    </row>
    <row r="4800" spans="1:31" x14ac:dyDescent="0.2">
      <c r="A4800" s="7"/>
      <c r="F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  <c r="AE4800" s="5"/>
    </row>
    <row r="4801" spans="1:31" x14ac:dyDescent="0.2">
      <c r="A4801" s="7"/>
      <c r="F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  <c r="AD4801" s="5"/>
      <c r="AE4801" s="5"/>
    </row>
    <row r="4802" spans="1:31" x14ac:dyDescent="0.2">
      <c r="A4802" s="7"/>
      <c r="F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</row>
    <row r="4803" spans="1:31" x14ac:dyDescent="0.2">
      <c r="A4803" s="7"/>
      <c r="F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</row>
    <row r="4804" spans="1:31" x14ac:dyDescent="0.2">
      <c r="A4804" s="7"/>
      <c r="F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</row>
    <row r="4805" spans="1:31" x14ac:dyDescent="0.2">
      <c r="A4805" s="7"/>
      <c r="F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</row>
    <row r="4806" spans="1:31" x14ac:dyDescent="0.2">
      <c r="A4806" s="7"/>
      <c r="F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</row>
    <row r="4807" spans="1:31" x14ac:dyDescent="0.2">
      <c r="A4807" s="7"/>
      <c r="F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</row>
    <row r="4808" spans="1:31" x14ac:dyDescent="0.2">
      <c r="A4808" s="7"/>
      <c r="F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</row>
    <row r="4809" spans="1:31" x14ac:dyDescent="0.2">
      <c r="A4809" s="7"/>
      <c r="F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</row>
    <row r="4810" spans="1:31" x14ac:dyDescent="0.2">
      <c r="A4810" s="7"/>
      <c r="F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</row>
    <row r="4811" spans="1:31" x14ac:dyDescent="0.2">
      <c r="A4811" s="7"/>
      <c r="F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</row>
    <row r="4812" spans="1:31" x14ac:dyDescent="0.2">
      <c r="A4812" s="7"/>
      <c r="F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</row>
    <row r="4813" spans="1:31" x14ac:dyDescent="0.2">
      <c r="A4813" s="7"/>
      <c r="F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</row>
    <row r="4814" spans="1:31" x14ac:dyDescent="0.2">
      <c r="A4814" s="7"/>
      <c r="F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</row>
    <row r="4815" spans="1:31" x14ac:dyDescent="0.2">
      <c r="A4815" s="7"/>
      <c r="F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</row>
    <row r="4816" spans="1:31" x14ac:dyDescent="0.2">
      <c r="A4816" s="7"/>
      <c r="F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  <c r="AE4816" s="5"/>
    </row>
    <row r="4817" spans="1:31" x14ac:dyDescent="0.2">
      <c r="A4817" s="7"/>
      <c r="F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</row>
    <row r="4818" spans="1:31" x14ac:dyDescent="0.2">
      <c r="A4818" s="7"/>
      <c r="F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  <c r="AE4818" s="5"/>
    </row>
    <row r="4819" spans="1:31" x14ac:dyDescent="0.2">
      <c r="A4819" s="7"/>
      <c r="F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</row>
    <row r="4820" spans="1:31" x14ac:dyDescent="0.2">
      <c r="A4820" s="7"/>
      <c r="F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</row>
    <row r="4821" spans="1:31" x14ac:dyDescent="0.2">
      <c r="A4821" s="7"/>
      <c r="F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</row>
    <row r="4822" spans="1:31" x14ac:dyDescent="0.2">
      <c r="A4822" s="7"/>
      <c r="F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</row>
    <row r="4823" spans="1:31" x14ac:dyDescent="0.2">
      <c r="A4823" s="7"/>
      <c r="F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</row>
    <row r="4824" spans="1:31" x14ac:dyDescent="0.2">
      <c r="A4824" s="7"/>
      <c r="F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</row>
    <row r="4825" spans="1:31" x14ac:dyDescent="0.2">
      <c r="A4825" s="7"/>
      <c r="F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</row>
    <row r="4826" spans="1:31" x14ac:dyDescent="0.2">
      <c r="A4826" s="7"/>
      <c r="F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</row>
    <row r="4827" spans="1:31" x14ac:dyDescent="0.2">
      <c r="A4827" s="7"/>
      <c r="F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</row>
    <row r="4828" spans="1:31" x14ac:dyDescent="0.2">
      <c r="A4828" s="7"/>
      <c r="F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</row>
    <row r="4829" spans="1:31" x14ac:dyDescent="0.2">
      <c r="A4829" s="7"/>
      <c r="F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</row>
    <row r="4830" spans="1:31" x14ac:dyDescent="0.2">
      <c r="A4830" s="7"/>
      <c r="F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  <c r="AE4830" s="5"/>
    </row>
    <row r="4831" spans="1:31" x14ac:dyDescent="0.2">
      <c r="A4831" s="7"/>
      <c r="F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  <c r="AE4831" s="5"/>
    </row>
    <row r="4832" spans="1:31" x14ac:dyDescent="0.2">
      <c r="A4832" s="7"/>
      <c r="F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</row>
    <row r="4833" spans="1:31" x14ac:dyDescent="0.2">
      <c r="A4833" s="7"/>
      <c r="F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</row>
    <row r="4834" spans="1:31" x14ac:dyDescent="0.2">
      <c r="A4834" s="7"/>
      <c r="F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  <c r="AE4834" s="5"/>
    </row>
    <row r="4835" spans="1:31" x14ac:dyDescent="0.2">
      <c r="A4835" s="7"/>
      <c r="F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</row>
    <row r="4836" spans="1:31" x14ac:dyDescent="0.2">
      <c r="A4836" s="7"/>
      <c r="F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</row>
    <row r="4837" spans="1:31" x14ac:dyDescent="0.2">
      <c r="A4837" s="7"/>
      <c r="F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  <c r="AE4837" s="5"/>
    </row>
    <row r="4838" spans="1:31" x14ac:dyDescent="0.2">
      <c r="A4838" s="7"/>
      <c r="F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  <c r="AD4838" s="5"/>
      <c r="AE4838" s="5"/>
    </row>
    <row r="4839" spans="1:31" x14ac:dyDescent="0.2">
      <c r="A4839" s="7"/>
      <c r="F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  <c r="AE4839" s="5"/>
    </row>
    <row r="4840" spans="1:31" x14ac:dyDescent="0.2">
      <c r="A4840" s="7"/>
      <c r="F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  <c r="AE4840" s="5"/>
    </row>
    <row r="4841" spans="1:31" x14ac:dyDescent="0.2">
      <c r="A4841" s="7"/>
      <c r="F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  <c r="AD4841" s="5"/>
      <c r="AE4841" s="5"/>
    </row>
    <row r="4842" spans="1:31" x14ac:dyDescent="0.2">
      <c r="A4842" s="7"/>
      <c r="F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  <c r="AD4842" s="5"/>
      <c r="AE4842" s="5"/>
    </row>
    <row r="4843" spans="1:31" x14ac:dyDescent="0.2">
      <c r="A4843" s="7"/>
      <c r="F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</row>
    <row r="4844" spans="1:31" x14ac:dyDescent="0.2">
      <c r="A4844" s="7"/>
      <c r="F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  <c r="AD4844" s="5"/>
      <c r="AE4844" s="5"/>
    </row>
    <row r="4845" spans="1:31" x14ac:dyDescent="0.2">
      <c r="A4845" s="7"/>
      <c r="F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  <c r="AE4845" s="5"/>
    </row>
    <row r="4846" spans="1:31" x14ac:dyDescent="0.2">
      <c r="A4846" s="7"/>
      <c r="F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  <c r="AE4846" s="5"/>
    </row>
    <row r="4847" spans="1:31" x14ac:dyDescent="0.2">
      <c r="A4847" s="7"/>
      <c r="F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  <c r="AD4847" s="5"/>
      <c r="AE4847" s="5"/>
    </row>
    <row r="4848" spans="1:31" x14ac:dyDescent="0.2">
      <c r="A4848" s="7"/>
      <c r="F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  <c r="AE4848" s="5"/>
    </row>
    <row r="4849" spans="1:31" x14ac:dyDescent="0.2">
      <c r="A4849" s="7"/>
      <c r="F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  <c r="AE4849" s="5"/>
    </row>
    <row r="4850" spans="1:31" x14ac:dyDescent="0.2">
      <c r="A4850" s="7"/>
      <c r="F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</row>
    <row r="4851" spans="1:31" x14ac:dyDescent="0.2">
      <c r="A4851" s="7"/>
      <c r="F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  <c r="AE4851" s="5"/>
    </row>
    <row r="4852" spans="1:31" x14ac:dyDescent="0.2">
      <c r="A4852" s="7"/>
      <c r="F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  <c r="AE4852" s="5"/>
    </row>
    <row r="4853" spans="1:31" x14ac:dyDescent="0.2">
      <c r="A4853" s="7"/>
      <c r="F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</row>
    <row r="4854" spans="1:31" x14ac:dyDescent="0.2">
      <c r="A4854" s="7"/>
      <c r="F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  <c r="AE4854" s="5"/>
    </row>
    <row r="4855" spans="1:31" x14ac:dyDescent="0.2">
      <c r="A4855" s="7"/>
      <c r="F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</row>
    <row r="4856" spans="1:31" x14ac:dyDescent="0.2">
      <c r="A4856" s="7"/>
      <c r="F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  <c r="AE4856" s="5"/>
    </row>
    <row r="4857" spans="1:31" x14ac:dyDescent="0.2">
      <c r="A4857" s="7"/>
      <c r="F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  <c r="AE4857" s="5"/>
    </row>
    <row r="4858" spans="1:31" x14ac:dyDescent="0.2">
      <c r="A4858" s="7"/>
      <c r="F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  <c r="AD4858" s="5"/>
      <c r="AE4858" s="5"/>
    </row>
    <row r="4859" spans="1:31" x14ac:dyDescent="0.2">
      <c r="A4859" s="7"/>
      <c r="F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  <c r="AE4859" s="5"/>
    </row>
    <row r="4860" spans="1:31" x14ac:dyDescent="0.2">
      <c r="A4860" s="7"/>
      <c r="F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</row>
    <row r="4861" spans="1:31" x14ac:dyDescent="0.2">
      <c r="A4861" s="7"/>
      <c r="F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  <c r="AE4861" s="5"/>
    </row>
    <row r="4862" spans="1:31" x14ac:dyDescent="0.2">
      <c r="A4862" s="7"/>
      <c r="F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  <c r="AE4862" s="5"/>
    </row>
    <row r="4863" spans="1:31" x14ac:dyDescent="0.2">
      <c r="A4863" s="7"/>
      <c r="F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  <c r="AE4863" s="5"/>
    </row>
    <row r="4864" spans="1:31" x14ac:dyDescent="0.2">
      <c r="A4864" s="7"/>
      <c r="F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  <c r="AE4864" s="5"/>
    </row>
    <row r="4865" spans="1:31" x14ac:dyDescent="0.2">
      <c r="A4865" s="7"/>
      <c r="F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  <c r="AE4865" s="5"/>
    </row>
    <row r="4866" spans="1:31" x14ac:dyDescent="0.2">
      <c r="A4866" s="7"/>
      <c r="F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</row>
    <row r="4867" spans="1:31" x14ac:dyDescent="0.2">
      <c r="A4867" s="7"/>
      <c r="F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</row>
    <row r="4868" spans="1:31" x14ac:dyDescent="0.2">
      <c r="A4868" s="7"/>
      <c r="F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  <c r="AE4868" s="5"/>
    </row>
    <row r="4869" spans="1:31" x14ac:dyDescent="0.2">
      <c r="A4869" s="7"/>
      <c r="F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  <c r="AE4869" s="5"/>
    </row>
    <row r="4870" spans="1:31" x14ac:dyDescent="0.2">
      <c r="A4870" s="7"/>
      <c r="F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  <c r="AE4870" s="5"/>
    </row>
    <row r="4871" spans="1:31" x14ac:dyDescent="0.2">
      <c r="A4871" s="7"/>
      <c r="F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  <c r="AE4871" s="5"/>
    </row>
    <row r="4872" spans="1:31" x14ac:dyDescent="0.2">
      <c r="A4872" s="7"/>
      <c r="F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</row>
    <row r="4873" spans="1:31" x14ac:dyDescent="0.2">
      <c r="A4873" s="7"/>
      <c r="F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  <c r="AE4873" s="5"/>
    </row>
    <row r="4874" spans="1:31" x14ac:dyDescent="0.2">
      <c r="A4874" s="7"/>
      <c r="F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</row>
    <row r="4875" spans="1:31" x14ac:dyDescent="0.2">
      <c r="A4875" s="7"/>
      <c r="F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</row>
    <row r="4876" spans="1:31" x14ac:dyDescent="0.2">
      <c r="A4876" s="7"/>
      <c r="F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</row>
    <row r="4877" spans="1:31" x14ac:dyDescent="0.2">
      <c r="A4877" s="7"/>
      <c r="F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  <c r="AE4877" s="5"/>
    </row>
    <row r="4878" spans="1:31" x14ac:dyDescent="0.2">
      <c r="A4878" s="7"/>
      <c r="F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</row>
    <row r="4879" spans="1:31" x14ac:dyDescent="0.2">
      <c r="A4879" s="7"/>
      <c r="F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  <c r="AE4879" s="5"/>
    </row>
    <row r="4880" spans="1:31" x14ac:dyDescent="0.2">
      <c r="A4880" s="7"/>
      <c r="F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  <c r="AE4880" s="5"/>
    </row>
    <row r="4881" spans="1:31" x14ac:dyDescent="0.2">
      <c r="A4881" s="7"/>
      <c r="F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  <c r="AE4881" s="5"/>
    </row>
    <row r="4882" spans="1:31" x14ac:dyDescent="0.2">
      <c r="A4882" s="7"/>
      <c r="F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  <c r="AE4882" s="5"/>
    </row>
    <row r="4883" spans="1:31" x14ac:dyDescent="0.2">
      <c r="A4883" s="7"/>
      <c r="F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  <c r="AE4883" s="5"/>
    </row>
    <row r="4884" spans="1:31" x14ac:dyDescent="0.2">
      <c r="A4884" s="7"/>
      <c r="F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</row>
    <row r="4885" spans="1:31" x14ac:dyDescent="0.2">
      <c r="A4885" s="7"/>
      <c r="F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  <c r="AE4885" s="5"/>
    </row>
    <row r="4886" spans="1:31" x14ac:dyDescent="0.2">
      <c r="A4886" s="7"/>
      <c r="F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  <c r="AE4886" s="5"/>
    </row>
    <row r="4887" spans="1:31" x14ac:dyDescent="0.2">
      <c r="A4887" s="7"/>
      <c r="F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  <c r="AE4887" s="5"/>
    </row>
    <row r="4888" spans="1:31" x14ac:dyDescent="0.2">
      <c r="A4888" s="7"/>
      <c r="F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  <c r="AE4888" s="5"/>
    </row>
    <row r="4889" spans="1:31" x14ac:dyDescent="0.2">
      <c r="A4889" s="7"/>
      <c r="F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  <c r="AE4889" s="5"/>
    </row>
    <row r="4890" spans="1:31" x14ac:dyDescent="0.2">
      <c r="A4890" s="7"/>
      <c r="F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  <c r="AE4890" s="5"/>
    </row>
    <row r="4891" spans="1:31" x14ac:dyDescent="0.2">
      <c r="A4891" s="7"/>
      <c r="F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  <c r="AE4891" s="5"/>
    </row>
    <row r="4892" spans="1:31" x14ac:dyDescent="0.2">
      <c r="A4892" s="7"/>
      <c r="F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  <c r="AE4892" s="5"/>
    </row>
    <row r="4893" spans="1:31" x14ac:dyDescent="0.2">
      <c r="A4893" s="7"/>
      <c r="F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  <c r="AE4893" s="5"/>
    </row>
    <row r="4894" spans="1:31" x14ac:dyDescent="0.2">
      <c r="A4894" s="7"/>
      <c r="F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</row>
    <row r="4895" spans="1:31" x14ac:dyDescent="0.2">
      <c r="A4895" s="7"/>
      <c r="F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  <c r="AE4895" s="5"/>
    </row>
    <row r="4896" spans="1:31" x14ac:dyDescent="0.2">
      <c r="A4896" s="7"/>
      <c r="F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</row>
    <row r="4897" spans="1:31" x14ac:dyDescent="0.2">
      <c r="A4897" s="7"/>
      <c r="F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</row>
    <row r="4898" spans="1:31" x14ac:dyDescent="0.2">
      <c r="A4898" s="7"/>
      <c r="F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  <c r="AE4898" s="5"/>
    </row>
    <row r="4899" spans="1:31" x14ac:dyDescent="0.2">
      <c r="A4899" s="7"/>
      <c r="F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</row>
    <row r="4900" spans="1:31" x14ac:dyDescent="0.2">
      <c r="A4900" s="7"/>
      <c r="F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  <c r="AE4900" s="5"/>
    </row>
    <row r="4901" spans="1:31" x14ac:dyDescent="0.2">
      <c r="A4901" s="7"/>
      <c r="F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  <c r="AE4901" s="5"/>
    </row>
    <row r="4902" spans="1:31" x14ac:dyDescent="0.2">
      <c r="A4902" s="7"/>
      <c r="F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  <c r="AE4902" s="5"/>
    </row>
    <row r="4903" spans="1:31" x14ac:dyDescent="0.2">
      <c r="A4903" s="7"/>
      <c r="F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  <c r="AE4903" s="5"/>
    </row>
    <row r="4904" spans="1:31" x14ac:dyDescent="0.2">
      <c r="A4904" s="7"/>
      <c r="F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</row>
    <row r="4905" spans="1:31" x14ac:dyDescent="0.2">
      <c r="A4905" s="7"/>
      <c r="F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</row>
    <row r="4906" spans="1:31" x14ac:dyDescent="0.2">
      <c r="A4906" s="7"/>
      <c r="F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  <c r="AE4906" s="5"/>
    </row>
    <row r="4907" spans="1:31" x14ac:dyDescent="0.2">
      <c r="A4907" s="7"/>
      <c r="F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</row>
    <row r="4908" spans="1:31" x14ac:dyDescent="0.2">
      <c r="A4908" s="7"/>
      <c r="F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  <c r="AE4908" s="5"/>
    </row>
    <row r="4909" spans="1:31" x14ac:dyDescent="0.2">
      <c r="A4909" s="7"/>
      <c r="F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  <c r="AE4909" s="5"/>
    </row>
    <row r="4910" spans="1:31" x14ac:dyDescent="0.2">
      <c r="A4910" s="7"/>
      <c r="F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  <c r="AE4910" s="5"/>
    </row>
    <row r="4911" spans="1:31" x14ac:dyDescent="0.2">
      <c r="A4911" s="7"/>
      <c r="F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</row>
    <row r="4912" spans="1:31" x14ac:dyDescent="0.2">
      <c r="A4912" s="7"/>
      <c r="F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  <c r="AE4912" s="5"/>
    </row>
    <row r="4913" spans="1:31" x14ac:dyDescent="0.2">
      <c r="A4913" s="7"/>
      <c r="F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5"/>
    </row>
    <row r="4914" spans="1:31" x14ac:dyDescent="0.2">
      <c r="A4914" s="7"/>
      <c r="F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  <c r="AE4914" s="5"/>
    </row>
    <row r="4915" spans="1:31" x14ac:dyDescent="0.2">
      <c r="A4915" s="7"/>
      <c r="F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  <c r="AE4915" s="5"/>
    </row>
    <row r="4916" spans="1:31" x14ac:dyDescent="0.2">
      <c r="A4916" s="7"/>
      <c r="F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</row>
    <row r="4917" spans="1:31" x14ac:dyDescent="0.2">
      <c r="A4917" s="7"/>
      <c r="F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  <c r="AE4917" s="5"/>
    </row>
    <row r="4918" spans="1:31" x14ac:dyDescent="0.2">
      <c r="A4918" s="7"/>
      <c r="F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  <c r="AE4918" s="5"/>
    </row>
    <row r="4919" spans="1:31" x14ac:dyDescent="0.2">
      <c r="A4919" s="7"/>
      <c r="F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</row>
    <row r="4920" spans="1:31" x14ac:dyDescent="0.2">
      <c r="A4920" s="7"/>
      <c r="F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</row>
    <row r="4921" spans="1:31" x14ac:dyDescent="0.2">
      <c r="A4921" s="7"/>
      <c r="F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  <c r="AE4921" s="5"/>
    </row>
    <row r="4922" spans="1:31" x14ac:dyDescent="0.2">
      <c r="A4922" s="7"/>
      <c r="F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  <c r="AE4922" s="5"/>
    </row>
    <row r="4923" spans="1:31" x14ac:dyDescent="0.2">
      <c r="A4923" s="7"/>
      <c r="F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</row>
    <row r="4924" spans="1:31" x14ac:dyDescent="0.2">
      <c r="A4924" s="7"/>
      <c r="F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</row>
    <row r="4925" spans="1:31" x14ac:dyDescent="0.2">
      <c r="A4925" s="7"/>
      <c r="F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  <c r="AE4925" s="5"/>
    </row>
    <row r="4926" spans="1:31" x14ac:dyDescent="0.2">
      <c r="A4926" s="7"/>
      <c r="F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  <c r="AD4926" s="5"/>
      <c r="AE4926" s="5"/>
    </row>
    <row r="4927" spans="1:31" x14ac:dyDescent="0.2">
      <c r="A4927" s="7"/>
      <c r="F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  <c r="AD4927" s="5"/>
      <c r="AE4927" s="5"/>
    </row>
    <row r="4928" spans="1:31" x14ac:dyDescent="0.2">
      <c r="A4928" s="7"/>
      <c r="F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  <c r="AE4928" s="5"/>
    </row>
    <row r="4929" spans="1:31" x14ac:dyDescent="0.2">
      <c r="A4929" s="7"/>
      <c r="F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  <c r="AD4929" s="5"/>
      <c r="AE4929" s="5"/>
    </row>
    <row r="4930" spans="1:31" x14ac:dyDescent="0.2">
      <c r="A4930" s="7"/>
      <c r="F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  <c r="AE4930" s="5"/>
    </row>
    <row r="4931" spans="1:31" x14ac:dyDescent="0.2">
      <c r="A4931" s="7"/>
      <c r="F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  <c r="AE4931" s="5"/>
    </row>
    <row r="4932" spans="1:31" x14ac:dyDescent="0.2">
      <c r="A4932" s="7"/>
      <c r="F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</row>
    <row r="4933" spans="1:31" x14ac:dyDescent="0.2">
      <c r="A4933" s="7"/>
      <c r="F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  <c r="AE4933" s="5"/>
    </row>
    <row r="4934" spans="1:31" x14ac:dyDescent="0.2">
      <c r="A4934" s="7"/>
      <c r="F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</row>
    <row r="4935" spans="1:31" x14ac:dyDescent="0.2">
      <c r="A4935" s="7"/>
      <c r="F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  <c r="AD4935" s="5"/>
      <c r="AE4935" s="5"/>
    </row>
    <row r="4936" spans="1:31" x14ac:dyDescent="0.2">
      <c r="A4936" s="7"/>
      <c r="F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  <c r="AD4936" s="5"/>
      <c r="AE4936" s="5"/>
    </row>
    <row r="4937" spans="1:31" x14ac:dyDescent="0.2">
      <c r="A4937" s="7"/>
      <c r="F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  <c r="AE4937" s="5"/>
    </row>
    <row r="4938" spans="1:31" x14ac:dyDescent="0.2">
      <c r="A4938" s="7"/>
      <c r="F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</row>
    <row r="4939" spans="1:31" x14ac:dyDescent="0.2">
      <c r="A4939" s="7"/>
      <c r="F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  <c r="AE4939" s="5"/>
    </row>
    <row r="4940" spans="1:31" x14ac:dyDescent="0.2">
      <c r="A4940" s="7"/>
      <c r="F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  <c r="AE4940" s="5"/>
    </row>
    <row r="4941" spans="1:31" x14ac:dyDescent="0.2">
      <c r="A4941" s="7"/>
      <c r="F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</row>
    <row r="4942" spans="1:31" x14ac:dyDescent="0.2">
      <c r="A4942" s="7"/>
      <c r="F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  <c r="AE4942" s="5"/>
    </row>
    <row r="4943" spans="1:31" x14ac:dyDescent="0.2">
      <c r="A4943" s="7"/>
      <c r="F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  <c r="AE4943" s="5"/>
    </row>
    <row r="4944" spans="1:31" x14ac:dyDescent="0.2">
      <c r="A4944" s="7"/>
      <c r="F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  <c r="AE4944" s="5"/>
    </row>
    <row r="4945" spans="1:31" x14ac:dyDescent="0.2">
      <c r="A4945" s="7"/>
      <c r="F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</row>
    <row r="4946" spans="1:31" x14ac:dyDescent="0.2">
      <c r="A4946" s="7"/>
      <c r="F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  <c r="AE4946" s="5"/>
    </row>
    <row r="4947" spans="1:31" x14ac:dyDescent="0.2">
      <c r="A4947" s="7"/>
      <c r="F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5"/>
    </row>
    <row r="4948" spans="1:31" x14ac:dyDescent="0.2">
      <c r="A4948" s="7"/>
      <c r="F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</row>
    <row r="4949" spans="1:31" x14ac:dyDescent="0.2">
      <c r="A4949" s="7"/>
      <c r="F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</row>
    <row r="4950" spans="1:31" x14ac:dyDescent="0.2">
      <c r="A4950" s="7"/>
      <c r="F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  <c r="AE4950" s="5"/>
    </row>
    <row r="4951" spans="1:31" x14ac:dyDescent="0.2">
      <c r="A4951" s="7"/>
      <c r="F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</row>
    <row r="4952" spans="1:31" x14ac:dyDescent="0.2">
      <c r="A4952" s="7"/>
      <c r="F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  <c r="AE4952" s="5"/>
    </row>
    <row r="4953" spans="1:31" x14ac:dyDescent="0.2">
      <c r="A4953" s="7"/>
      <c r="F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  <c r="AE4953" s="5"/>
    </row>
    <row r="4954" spans="1:31" x14ac:dyDescent="0.2">
      <c r="A4954" s="7"/>
      <c r="F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  <c r="AE4954" s="5"/>
    </row>
    <row r="4955" spans="1:31" x14ac:dyDescent="0.2">
      <c r="A4955" s="7"/>
      <c r="F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</row>
    <row r="4956" spans="1:31" x14ac:dyDescent="0.2">
      <c r="A4956" s="7"/>
      <c r="F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  <c r="AE4956" s="5"/>
    </row>
    <row r="4957" spans="1:31" x14ac:dyDescent="0.2">
      <c r="A4957" s="7"/>
      <c r="F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  <c r="AD4957" s="5"/>
      <c r="AE4957" s="5"/>
    </row>
    <row r="4958" spans="1:31" x14ac:dyDescent="0.2">
      <c r="A4958" s="7"/>
      <c r="F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  <c r="AD4958" s="5"/>
      <c r="AE4958" s="5"/>
    </row>
    <row r="4959" spans="1:31" x14ac:dyDescent="0.2">
      <c r="A4959" s="7"/>
      <c r="F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  <c r="AD4959" s="5"/>
      <c r="AE4959" s="5"/>
    </row>
    <row r="4960" spans="1:31" x14ac:dyDescent="0.2">
      <c r="A4960" s="7"/>
      <c r="F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  <c r="AD4960" s="5"/>
      <c r="AE4960" s="5"/>
    </row>
    <row r="4961" spans="1:31" x14ac:dyDescent="0.2">
      <c r="A4961" s="7"/>
      <c r="F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  <c r="AE4961" s="5"/>
    </row>
    <row r="4962" spans="1:31" x14ac:dyDescent="0.2">
      <c r="A4962" s="7"/>
      <c r="F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</row>
    <row r="4963" spans="1:31" x14ac:dyDescent="0.2">
      <c r="A4963" s="7"/>
      <c r="F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</row>
    <row r="4964" spans="1:31" x14ac:dyDescent="0.2">
      <c r="A4964" s="7"/>
      <c r="F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</row>
    <row r="4965" spans="1:31" x14ac:dyDescent="0.2">
      <c r="A4965" s="7"/>
      <c r="F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  <c r="AE4965" s="5"/>
    </row>
    <row r="4966" spans="1:31" x14ac:dyDescent="0.2">
      <c r="A4966" s="7"/>
      <c r="F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</row>
    <row r="4967" spans="1:31" x14ac:dyDescent="0.2">
      <c r="A4967" s="7"/>
      <c r="F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</row>
    <row r="4968" spans="1:31" x14ac:dyDescent="0.2">
      <c r="A4968" s="7"/>
      <c r="F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</row>
    <row r="4969" spans="1:31" x14ac:dyDescent="0.2">
      <c r="A4969" s="7"/>
      <c r="F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</row>
    <row r="4970" spans="1:31" x14ac:dyDescent="0.2">
      <c r="A4970" s="7"/>
      <c r="F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</row>
    <row r="4971" spans="1:31" x14ac:dyDescent="0.2">
      <c r="A4971" s="7"/>
      <c r="F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</row>
    <row r="4972" spans="1:31" x14ac:dyDescent="0.2">
      <c r="A4972" s="7"/>
      <c r="F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</row>
    <row r="4973" spans="1:31" x14ac:dyDescent="0.2">
      <c r="A4973" s="7"/>
      <c r="F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</row>
    <row r="4974" spans="1:31" x14ac:dyDescent="0.2">
      <c r="A4974" s="7"/>
      <c r="F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</row>
    <row r="4975" spans="1:31" x14ac:dyDescent="0.2">
      <c r="A4975" s="7"/>
      <c r="F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</row>
    <row r="4976" spans="1:31" x14ac:dyDescent="0.2">
      <c r="A4976" s="7"/>
      <c r="F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  <c r="AE4976" s="5"/>
    </row>
    <row r="4977" spans="1:31" x14ac:dyDescent="0.2">
      <c r="A4977" s="7"/>
      <c r="F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  <c r="AD4977" s="5"/>
      <c r="AE4977" s="5"/>
    </row>
    <row r="4978" spans="1:31" x14ac:dyDescent="0.2">
      <c r="A4978" s="7"/>
      <c r="F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  <c r="AE4978" s="5"/>
    </row>
    <row r="4979" spans="1:31" x14ac:dyDescent="0.2">
      <c r="A4979" s="7"/>
      <c r="F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</row>
    <row r="4980" spans="1:31" x14ac:dyDescent="0.2">
      <c r="A4980" s="7"/>
      <c r="F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</row>
    <row r="4981" spans="1:31" x14ac:dyDescent="0.2">
      <c r="A4981" s="7"/>
      <c r="F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5"/>
    </row>
    <row r="4982" spans="1:31" x14ac:dyDescent="0.2">
      <c r="A4982" s="7"/>
      <c r="F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</row>
    <row r="4983" spans="1:31" x14ac:dyDescent="0.2">
      <c r="A4983" s="7"/>
      <c r="F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</row>
    <row r="4984" spans="1:31" x14ac:dyDescent="0.2">
      <c r="A4984" s="7"/>
      <c r="F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</row>
    <row r="4985" spans="1:31" x14ac:dyDescent="0.2">
      <c r="A4985" s="7"/>
      <c r="F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</row>
    <row r="4986" spans="1:31" x14ac:dyDescent="0.2">
      <c r="A4986" s="7"/>
      <c r="F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</row>
    <row r="4987" spans="1:31" x14ac:dyDescent="0.2">
      <c r="A4987" s="7"/>
      <c r="F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</row>
    <row r="4988" spans="1:31" x14ac:dyDescent="0.2">
      <c r="A4988" s="7"/>
      <c r="F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</row>
    <row r="4989" spans="1:31" x14ac:dyDescent="0.2">
      <c r="A4989" s="7"/>
      <c r="F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</row>
    <row r="4990" spans="1:31" x14ac:dyDescent="0.2">
      <c r="A4990" s="7"/>
      <c r="F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  <c r="AE4990" s="5"/>
    </row>
    <row r="4991" spans="1:31" x14ac:dyDescent="0.2">
      <c r="A4991" s="7"/>
      <c r="F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  <c r="AE4991" s="5"/>
    </row>
    <row r="4992" spans="1:31" x14ac:dyDescent="0.2">
      <c r="A4992" s="7"/>
      <c r="F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  <c r="AE4992" s="5"/>
    </row>
    <row r="4993" spans="1:31" x14ac:dyDescent="0.2">
      <c r="A4993" s="7"/>
      <c r="F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</row>
    <row r="4994" spans="1:31" x14ac:dyDescent="0.2">
      <c r="A4994" s="7"/>
      <c r="F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</row>
    <row r="4995" spans="1:31" x14ac:dyDescent="0.2">
      <c r="A4995" s="7"/>
      <c r="F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  <c r="AE4995" s="5"/>
    </row>
    <row r="4996" spans="1:31" x14ac:dyDescent="0.2">
      <c r="A4996" s="7"/>
      <c r="F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</row>
    <row r="4997" spans="1:31" x14ac:dyDescent="0.2">
      <c r="A4997" s="7"/>
      <c r="F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5"/>
    </row>
    <row r="4998" spans="1:31" x14ac:dyDescent="0.2">
      <c r="A4998" s="7"/>
      <c r="F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</row>
    <row r="4999" spans="1:31" x14ac:dyDescent="0.2">
      <c r="A4999" s="7"/>
      <c r="F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</row>
    <row r="5000" spans="1:31" x14ac:dyDescent="0.2">
      <c r="A5000" s="7"/>
      <c r="F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  <c r="AE5000" s="5"/>
    </row>
    <row r="5001" spans="1:31" x14ac:dyDescent="0.2">
      <c r="A5001" s="7"/>
      <c r="F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  <c r="AE5001" s="5"/>
    </row>
    <row r="5002" spans="1:31" x14ac:dyDescent="0.2">
      <c r="A5002" s="7"/>
      <c r="F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  <c r="AE5002" s="5"/>
    </row>
    <row r="5003" spans="1:31" x14ac:dyDescent="0.2">
      <c r="A5003" s="7"/>
      <c r="F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  <c r="AE5003" s="5"/>
    </row>
    <row r="5004" spans="1:31" x14ac:dyDescent="0.2">
      <c r="A5004" s="7"/>
      <c r="F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  <c r="AE5004" s="5"/>
    </row>
    <row r="5005" spans="1:31" x14ac:dyDescent="0.2">
      <c r="A5005" s="7"/>
      <c r="F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  <c r="AE5005" s="5"/>
    </row>
    <row r="5006" spans="1:31" x14ac:dyDescent="0.2">
      <c r="A5006" s="7"/>
      <c r="F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  <c r="AE5006" s="5"/>
    </row>
    <row r="5007" spans="1:31" x14ac:dyDescent="0.2">
      <c r="A5007" s="7"/>
      <c r="F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</row>
    <row r="5008" spans="1:31" x14ac:dyDescent="0.2">
      <c r="A5008" s="7"/>
      <c r="F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</row>
    <row r="5009" spans="1:31" x14ac:dyDescent="0.2">
      <c r="A5009" s="7"/>
      <c r="F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</row>
    <row r="5010" spans="1:31" x14ac:dyDescent="0.2">
      <c r="A5010" s="7"/>
      <c r="F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  <c r="AE5010" s="5"/>
    </row>
    <row r="5011" spans="1:31" x14ac:dyDescent="0.2">
      <c r="A5011" s="7"/>
      <c r="F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</row>
    <row r="5012" spans="1:31" x14ac:dyDescent="0.2">
      <c r="A5012" s="7"/>
      <c r="F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</row>
    <row r="5013" spans="1:31" x14ac:dyDescent="0.2">
      <c r="A5013" s="7"/>
      <c r="F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  <c r="AE5013" s="5"/>
    </row>
    <row r="5014" spans="1:31" x14ac:dyDescent="0.2">
      <c r="A5014" s="7"/>
      <c r="F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  <c r="AE5014" s="5"/>
    </row>
    <row r="5015" spans="1:31" x14ac:dyDescent="0.2">
      <c r="A5015" s="7"/>
      <c r="F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  <c r="AE5015" s="5"/>
    </row>
    <row r="5016" spans="1:31" x14ac:dyDescent="0.2">
      <c r="A5016" s="7"/>
      <c r="F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</row>
    <row r="5017" spans="1:31" x14ac:dyDescent="0.2">
      <c r="A5017" s="7"/>
      <c r="F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</row>
    <row r="5018" spans="1:31" x14ac:dyDescent="0.2">
      <c r="A5018" s="7"/>
      <c r="F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  <c r="AE5018" s="5"/>
    </row>
    <row r="5019" spans="1:31" x14ac:dyDescent="0.2">
      <c r="A5019" s="7"/>
      <c r="F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  <c r="AE5019" s="5"/>
    </row>
    <row r="5020" spans="1:31" x14ac:dyDescent="0.2">
      <c r="A5020" s="7"/>
      <c r="F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  <c r="AE5020" s="5"/>
    </row>
    <row r="5021" spans="1:31" x14ac:dyDescent="0.2">
      <c r="A5021" s="7"/>
      <c r="F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  <c r="AE5021" s="5"/>
    </row>
    <row r="5022" spans="1:31" x14ac:dyDescent="0.2">
      <c r="A5022" s="7"/>
      <c r="F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  <c r="AE5022" s="5"/>
    </row>
    <row r="5023" spans="1:31" x14ac:dyDescent="0.2">
      <c r="A5023" s="7"/>
      <c r="F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  <c r="AE5023" s="5"/>
    </row>
    <row r="5024" spans="1:31" x14ac:dyDescent="0.2">
      <c r="A5024" s="7"/>
      <c r="F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  <c r="AE5024" s="5"/>
    </row>
    <row r="5025" spans="1:31" x14ac:dyDescent="0.2">
      <c r="A5025" s="7"/>
      <c r="F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  <c r="AE5025" s="5"/>
    </row>
    <row r="5026" spans="1:31" x14ac:dyDescent="0.2">
      <c r="A5026" s="7"/>
      <c r="F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  <c r="AE5026" s="5"/>
    </row>
    <row r="5027" spans="1:31" x14ac:dyDescent="0.2">
      <c r="A5027" s="7"/>
      <c r="F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  <c r="AE5027" s="5"/>
    </row>
    <row r="5028" spans="1:31" x14ac:dyDescent="0.2">
      <c r="A5028" s="7"/>
      <c r="F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  <c r="AE5028" s="5"/>
    </row>
    <row r="5029" spans="1:31" x14ac:dyDescent="0.2">
      <c r="A5029" s="7"/>
      <c r="F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  <c r="AE5029" s="5"/>
    </row>
    <row r="5030" spans="1:31" x14ac:dyDescent="0.2">
      <c r="A5030" s="7"/>
      <c r="F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  <c r="AC5030" s="5"/>
      <c r="AD5030" s="5"/>
      <c r="AE5030" s="5"/>
    </row>
    <row r="5031" spans="1:31" x14ac:dyDescent="0.2">
      <c r="A5031" s="7"/>
      <c r="F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  <c r="AC5031" s="5"/>
      <c r="AD5031" s="5"/>
      <c r="AE5031" s="5"/>
    </row>
    <row r="5032" spans="1:31" x14ac:dyDescent="0.2">
      <c r="A5032" s="7"/>
      <c r="F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  <c r="AC5032" s="5"/>
      <c r="AD5032" s="5"/>
      <c r="AE5032" s="5"/>
    </row>
    <row r="5033" spans="1:31" x14ac:dyDescent="0.2">
      <c r="A5033" s="7"/>
      <c r="F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  <c r="AE5033" s="5"/>
    </row>
    <row r="5034" spans="1:31" x14ac:dyDescent="0.2">
      <c r="A5034" s="7"/>
      <c r="F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  <c r="AE5034" s="5"/>
    </row>
    <row r="5035" spans="1:31" x14ac:dyDescent="0.2">
      <c r="A5035" s="7"/>
      <c r="F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  <c r="AE5035" s="5"/>
    </row>
    <row r="5036" spans="1:31" x14ac:dyDescent="0.2">
      <c r="A5036" s="7"/>
      <c r="F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  <c r="AE5036" s="5"/>
    </row>
    <row r="5037" spans="1:31" x14ac:dyDescent="0.2">
      <c r="A5037" s="7"/>
      <c r="F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  <c r="AE5037" s="5"/>
    </row>
    <row r="5038" spans="1:31" x14ac:dyDescent="0.2">
      <c r="A5038" s="7"/>
      <c r="F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  <c r="AE5038" s="5"/>
    </row>
    <row r="5039" spans="1:31" x14ac:dyDescent="0.2">
      <c r="A5039" s="7"/>
      <c r="F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  <c r="AE5039" s="5"/>
    </row>
    <row r="5040" spans="1:31" x14ac:dyDescent="0.2">
      <c r="A5040" s="7"/>
      <c r="F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  <c r="AE5040" s="5"/>
    </row>
    <row r="5041" spans="1:31" x14ac:dyDescent="0.2">
      <c r="A5041" s="7"/>
      <c r="F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  <c r="AD5041" s="5"/>
      <c r="AE5041" s="5"/>
    </row>
    <row r="5042" spans="1:31" x14ac:dyDescent="0.2">
      <c r="A5042" s="7"/>
      <c r="F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  <c r="AE5042" s="5"/>
    </row>
    <row r="5043" spans="1:31" x14ac:dyDescent="0.2">
      <c r="A5043" s="7"/>
      <c r="F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</row>
    <row r="5044" spans="1:31" x14ac:dyDescent="0.2">
      <c r="A5044" s="7"/>
      <c r="F5044" s="5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  <c r="AC5044" s="5"/>
      <c r="AD5044" s="5"/>
      <c r="AE5044" s="5"/>
    </row>
    <row r="5045" spans="1:31" x14ac:dyDescent="0.2">
      <c r="A5045" s="7"/>
      <c r="F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  <c r="AC5045" s="5"/>
      <c r="AD5045" s="5"/>
      <c r="AE5045" s="5"/>
    </row>
    <row r="5046" spans="1:31" x14ac:dyDescent="0.2">
      <c r="A5046" s="7"/>
      <c r="F5046" s="5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  <c r="AC5046" s="5"/>
      <c r="AD5046" s="5"/>
      <c r="AE5046" s="5"/>
    </row>
    <row r="5047" spans="1:31" x14ac:dyDescent="0.2">
      <c r="A5047" s="7"/>
      <c r="F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  <c r="AC5047" s="5"/>
      <c r="AD5047" s="5"/>
      <c r="AE5047" s="5"/>
    </row>
    <row r="5048" spans="1:31" x14ac:dyDescent="0.2">
      <c r="A5048" s="7"/>
      <c r="F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  <c r="AC5048" s="5"/>
      <c r="AD5048" s="5"/>
      <c r="AE5048" s="5"/>
    </row>
    <row r="5049" spans="1:31" x14ac:dyDescent="0.2">
      <c r="A5049" s="7"/>
      <c r="F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  <c r="AC5049" s="5"/>
      <c r="AD5049" s="5"/>
      <c r="AE5049" s="5"/>
    </row>
    <row r="5050" spans="1:31" x14ac:dyDescent="0.2">
      <c r="A5050" s="7"/>
      <c r="F5050" s="5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  <c r="AC5050" s="5"/>
      <c r="AD5050" s="5"/>
      <c r="AE5050" s="5"/>
    </row>
    <row r="5051" spans="1:31" x14ac:dyDescent="0.2">
      <c r="A5051" s="7"/>
      <c r="F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  <c r="AD5051" s="5"/>
      <c r="AE5051" s="5"/>
    </row>
    <row r="5052" spans="1:31" x14ac:dyDescent="0.2">
      <c r="A5052" s="7"/>
      <c r="F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  <c r="AD5052" s="5"/>
      <c r="AE5052" s="5"/>
    </row>
    <row r="5053" spans="1:31" x14ac:dyDescent="0.2">
      <c r="A5053" s="7"/>
      <c r="F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  <c r="AC5053" s="5"/>
      <c r="AD5053" s="5"/>
      <c r="AE5053" s="5"/>
    </row>
    <row r="5054" spans="1:31" x14ac:dyDescent="0.2">
      <c r="A5054" s="7"/>
      <c r="F5054" s="5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  <c r="AC5054" s="5"/>
      <c r="AD5054" s="5"/>
      <c r="AE5054" s="5"/>
    </row>
    <row r="5055" spans="1:31" x14ac:dyDescent="0.2">
      <c r="A5055" s="7"/>
      <c r="F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  <c r="AC5055" s="5"/>
      <c r="AD5055" s="5"/>
      <c r="AE5055" s="5"/>
    </row>
    <row r="5056" spans="1:31" x14ac:dyDescent="0.2">
      <c r="A5056" s="7"/>
      <c r="F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  <c r="AC5056" s="5"/>
      <c r="AD5056" s="5"/>
      <c r="AE5056" s="5"/>
    </row>
    <row r="5057" spans="1:31" x14ac:dyDescent="0.2">
      <c r="A5057" s="7"/>
      <c r="F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  <c r="AC5057" s="5"/>
      <c r="AD5057" s="5"/>
      <c r="AE5057" s="5"/>
    </row>
    <row r="5058" spans="1:31" x14ac:dyDescent="0.2">
      <c r="A5058" s="7"/>
      <c r="F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  <c r="AC5058" s="5"/>
      <c r="AD5058" s="5"/>
      <c r="AE5058" s="5"/>
    </row>
    <row r="5059" spans="1:31" x14ac:dyDescent="0.2">
      <c r="A5059" s="7"/>
      <c r="F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  <c r="AC5059" s="5"/>
      <c r="AD5059" s="5"/>
      <c r="AE5059" s="5"/>
    </row>
    <row r="5060" spans="1:31" x14ac:dyDescent="0.2">
      <c r="A5060" s="7"/>
      <c r="F5060" s="5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  <c r="AC5060" s="5"/>
      <c r="AD5060" s="5"/>
      <c r="AE5060" s="5"/>
    </row>
    <row r="5061" spans="1:31" x14ac:dyDescent="0.2">
      <c r="A5061" s="7"/>
      <c r="F5061" s="5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  <c r="AC5061" s="5"/>
      <c r="AD5061" s="5"/>
      <c r="AE5061" s="5"/>
    </row>
    <row r="5062" spans="1:31" x14ac:dyDescent="0.2">
      <c r="A5062" s="7"/>
      <c r="F5062" s="5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  <c r="AC5062" s="5"/>
      <c r="AD5062" s="5"/>
      <c r="AE5062" s="5"/>
    </row>
    <row r="5063" spans="1:31" x14ac:dyDescent="0.2">
      <c r="A5063" s="7"/>
      <c r="F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  <c r="AC5063" s="5"/>
      <c r="AD5063" s="5"/>
      <c r="AE5063" s="5"/>
    </row>
    <row r="5064" spans="1:31" x14ac:dyDescent="0.2">
      <c r="A5064" s="7"/>
      <c r="F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  <c r="AC5064" s="5"/>
      <c r="AD5064" s="5"/>
      <c r="AE5064" s="5"/>
    </row>
    <row r="5065" spans="1:31" x14ac:dyDescent="0.2">
      <c r="A5065" s="7"/>
      <c r="F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  <c r="AC5065" s="5"/>
      <c r="AD5065" s="5"/>
      <c r="AE5065" s="5"/>
    </row>
    <row r="5066" spans="1:31" x14ac:dyDescent="0.2">
      <c r="A5066" s="7"/>
      <c r="F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  <c r="AC5066" s="5"/>
      <c r="AD5066" s="5"/>
      <c r="AE5066" s="5"/>
    </row>
    <row r="5067" spans="1:31" x14ac:dyDescent="0.2">
      <c r="A5067" s="7"/>
      <c r="F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  <c r="AC5067" s="5"/>
      <c r="AD5067" s="5"/>
      <c r="AE5067" s="5"/>
    </row>
    <row r="5068" spans="1:31" x14ac:dyDescent="0.2">
      <c r="A5068" s="7"/>
      <c r="F5068" s="5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  <c r="AC5068" s="5"/>
      <c r="AD5068" s="5"/>
      <c r="AE5068" s="5"/>
    </row>
    <row r="5069" spans="1:31" x14ac:dyDescent="0.2">
      <c r="A5069" s="7"/>
      <c r="F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  <c r="AC5069" s="5"/>
      <c r="AD5069" s="5"/>
      <c r="AE5069" s="5"/>
    </row>
    <row r="5070" spans="1:31" x14ac:dyDescent="0.2">
      <c r="A5070" s="7"/>
      <c r="F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  <c r="AD5070" s="5"/>
      <c r="AE5070" s="5"/>
    </row>
    <row r="5071" spans="1:31" x14ac:dyDescent="0.2">
      <c r="A5071" s="7"/>
      <c r="F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  <c r="AC5071" s="5"/>
      <c r="AD5071" s="5"/>
      <c r="AE5071" s="5"/>
    </row>
    <row r="5072" spans="1:31" x14ac:dyDescent="0.2">
      <c r="A5072" s="7"/>
      <c r="F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  <c r="AC5072" s="5"/>
      <c r="AD5072" s="5"/>
      <c r="AE5072" s="5"/>
    </row>
    <row r="5073" spans="1:31" x14ac:dyDescent="0.2">
      <c r="A5073" s="7"/>
      <c r="F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  <c r="AC5073" s="5"/>
      <c r="AD5073" s="5"/>
      <c r="AE5073" s="5"/>
    </row>
    <row r="5074" spans="1:31" x14ac:dyDescent="0.2">
      <c r="A5074" s="7"/>
      <c r="F5074" s="5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  <c r="AC5074" s="5"/>
      <c r="AD5074" s="5"/>
      <c r="AE5074" s="5"/>
    </row>
    <row r="5075" spans="1:31" x14ac:dyDescent="0.2">
      <c r="A5075" s="7"/>
      <c r="F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  <c r="AC5075" s="5"/>
      <c r="AD5075" s="5"/>
      <c r="AE5075" s="5"/>
    </row>
    <row r="5076" spans="1:31" x14ac:dyDescent="0.2">
      <c r="A5076" s="7"/>
      <c r="F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  <c r="AC5076" s="5"/>
      <c r="AD5076" s="5"/>
      <c r="AE5076" s="5"/>
    </row>
    <row r="5077" spans="1:31" x14ac:dyDescent="0.2">
      <c r="A5077" s="7"/>
      <c r="F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  <c r="AC5077" s="5"/>
      <c r="AD5077" s="5"/>
      <c r="AE5077" s="5"/>
    </row>
    <row r="5078" spans="1:31" x14ac:dyDescent="0.2">
      <c r="A5078" s="7"/>
      <c r="F5078" s="5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  <c r="AC5078" s="5"/>
      <c r="AD5078" s="5"/>
      <c r="AE5078" s="5"/>
    </row>
    <row r="5079" spans="1:31" x14ac:dyDescent="0.2">
      <c r="A5079" s="7"/>
      <c r="F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  <c r="AC5079" s="5"/>
      <c r="AD5079" s="5"/>
      <c r="AE5079" s="5"/>
    </row>
    <row r="5080" spans="1:31" x14ac:dyDescent="0.2">
      <c r="A5080" s="7"/>
      <c r="F5080" s="5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  <c r="AC5080" s="5"/>
      <c r="AD5080" s="5"/>
      <c r="AE5080" s="5"/>
    </row>
    <row r="5081" spans="1:31" x14ac:dyDescent="0.2">
      <c r="A5081" s="7"/>
      <c r="F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  <c r="AC5081" s="5"/>
      <c r="AD5081" s="5"/>
      <c r="AE5081" s="5"/>
    </row>
    <row r="5082" spans="1:31" x14ac:dyDescent="0.2">
      <c r="A5082" s="7"/>
      <c r="F5082" s="5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  <c r="AC5082" s="5"/>
      <c r="AD5082" s="5"/>
      <c r="AE5082" s="5"/>
    </row>
    <row r="5083" spans="1:31" x14ac:dyDescent="0.2">
      <c r="A5083" s="7"/>
      <c r="F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  <c r="AC5083" s="5"/>
      <c r="AD5083" s="5"/>
      <c r="AE5083" s="5"/>
    </row>
    <row r="5084" spans="1:31" x14ac:dyDescent="0.2">
      <c r="A5084" s="7"/>
      <c r="F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  <c r="AC5084" s="5"/>
      <c r="AD5084" s="5"/>
      <c r="AE5084" s="5"/>
    </row>
    <row r="5085" spans="1:31" x14ac:dyDescent="0.2">
      <c r="A5085" s="7"/>
      <c r="F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  <c r="AC5085" s="5"/>
      <c r="AD5085" s="5"/>
      <c r="AE5085" s="5"/>
    </row>
    <row r="5086" spans="1:31" x14ac:dyDescent="0.2">
      <c r="A5086" s="7"/>
      <c r="F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  <c r="AC5086" s="5"/>
      <c r="AD5086" s="5"/>
      <c r="AE5086" s="5"/>
    </row>
    <row r="5087" spans="1:31" x14ac:dyDescent="0.2">
      <c r="A5087" s="7"/>
      <c r="F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  <c r="AE5087" s="5"/>
    </row>
    <row r="5088" spans="1:31" x14ac:dyDescent="0.2">
      <c r="A5088" s="7"/>
      <c r="F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  <c r="AC5088" s="5"/>
      <c r="AD5088" s="5"/>
      <c r="AE5088" s="5"/>
    </row>
    <row r="5089" spans="1:31" x14ac:dyDescent="0.2">
      <c r="A5089" s="7"/>
      <c r="F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  <c r="AC5089" s="5"/>
      <c r="AD5089" s="5"/>
      <c r="AE5089" s="5"/>
    </row>
    <row r="5090" spans="1:31" x14ac:dyDescent="0.2">
      <c r="A5090" s="7"/>
      <c r="F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  <c r="AC5090" s="5"/>
      <c r="AD5090" s="5"/>
      <c r="AE5090" s="5"/>
    </row>
    <row r="5091" spans="1:31" x14ac:dyDescent="0.2">
      <c r="A5091" s="7"/>
      <c r="F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  <c r="AC5091" s="5"/>
      <c r="AD5091" s="5"/>
      <c r="AE5091" s="5"/>
    </row>
    <row r="5092" spans="1:31" x14ac:dyDescent="0.2">
      <c r="A5092" s="7"/>
      <c r="F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  <c r="AC5092" s="5"/>
      <c r="AD5092" s="5"/>
      <c r="AE5092" s="5"/>
    </row>
    <row r="5093" spans="1:31" x14ac:dyDescent="0.2">
      <c r="A5093" s="7"/>
      <c r="F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  <c r="AC5093" s="5"/>
      <c r="AD5093" s="5"/>
      <c r="AE5093" s="5"/>
    </row>
    <row r="5094" spans="1:31" x14ac:dyDescent="0.2">
      <c r="A5094" s="7"/>
      <c r="F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  <c r="AC5094" s="5"/>
      <c r="AD5094" s="5"/>
      <c r="AE5094" s="5"/>
    </row>
    <row r="5095" spans="1:31" x14ac:dyDescent="0.2">
      <c r="A5095" s="7"/>
      <c r="F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  <c r="AD5095" s="5"/>
      <c r="AE5095" s="5"/>
    </row>
    <row r="5096" spans="1:31" x14ac:dyDescent="0.2">
      <c r="A5096" s="7"/>
      <c r="F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  <c r="AE5096" s="5"/>
    </row>
    <row r="5097" spans="1:31" x14ac:dyDescent="0.2">
      <c r="A5097" s="7"/>
      <c r="F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  <c r="AC5097" s="5"/>
      <c r="AD5097" s="5"/>
      <c r="AE5097" s="5"/>
    </row>
    <row r="5098" spans="1:31" x14ac:dyDescent="0.2">
      <c r="A5098" s="7"/>
      <c r="F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  <c r="AC5098" s="5"/>
      <c r="AD5098" s="5"/>
      <c r="AE5098" s="5"/>
    </row>
    <row r="5099" spans="1:31" x14ac:dyDescent="0.2">
      <c r="A5099" s="7"/>
      <c r="F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  <c r="AD5099" s="5"/>
      <c r="AE5099" s="5"/>
    </row>
    <row r="5100" spans="1:31" x14ac:dyDescent="0.2">
      <c r="A5100" s="7"/>
      <c r="F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  <c r="AE5100" s="5"/>
    </row>
    <row r="5101" spans="1:31" x14ac:dyDescent="0.2">
      <c r="A5101" s="7"/>
      <c r="F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  <c r="AC5101" s="5"/>
      <c r="AD5101" s="5"/>
      <c r="AE5101" s="5"/>
    </row>
    <row r="5102" spans="1:31" x14ac:dyDescent="0.2">
      <c r="A5102" s="7"/>
      <c r="F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  <c r="AD5102" s="5"/>
      <c r="AE5102" s="5"/>
    </row>
    <row r="5103" spans="1:31" x14ac:dyDescent="0.2">
      <c r="A5103" s="7"/>
      <c r="F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  <c r="AC5103" s="5"/>
      <c r="AD5103" s="5"/>
      <c r="AE5103" s="5"/>
    </row>
    <row r="5104" spans="1:31" x14ac:dyDescent="0.2">
      <c r="A5104" s="7"/>
      <c r="F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  <c r="AC5104" s="5"/>
      <c r="AD5104" s="5"/>
      <c r="AE5104" s="5"/>
    </row>
    <row r="5105" spans="1:31" x14ac:dyDescent="0.2">
      <c r="A5105" s="7"/>
      <c r="F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  <c r="AC5105" s="5"/>
      <c r="AD5105" s="5"/>
      <c r="AE5105" s="5"/>
    </row>
    <row r="5106" spans="1:31" x14ac:dyDescent="0.2">
      <c r="A5106" s="7"/>
      <c r="F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  <c r="AC5106" s="5"/>
      <c r="AD5106" s="5"/>
      <c r="AE5106" s="5"/>
    </row>
    <row r="5107" spans="1:31" x14ac:dyDescent="0.2">
      <c r="A5107" s="7"/>
      <c r="F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  <c r="AC5107" s="5"/>
      <c r="AD5107" s="5"/>
      <c r="AE5107" s="5"/>
    </row>
    <row r="5108" spans="1:31" x14ac:dyDescent="0.2">
      <c r="A5108" s="7"/>
      <c r="F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  <c r="AC5108" s="5"/>
      <c r="AD5108" s="5"/>
      <c r="AE5108" s="5"/>
    </row>
    <row r="5109" spans="1:31" x14ac:dyDescent="0.2">
      <c r="A5109" s="7"/>
      <c r="F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  <c r="AC5109" s="5"/>
      <c r="AD5109" s="5"/>
      <c r="AE5109" s="5"/>
    </row>
    <row r="5110" spans="1:31" x14ac:dyDescent="0.2">
      <c r="A5110" s="7"/>
      <c r="F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  <c r="AC5110" s="5"/>
      <c r="AD5110" s="5"/>
      <c r="AE5110" s="5"/>
    </row>
    <row r="5111" spans="1:31" x14ac:dyDescent="0.2">
      <c r="A5111" s="7"/>
      <c r="F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  <c r="AC5111" s="5"/>
      <c r="AD5111" s="5"/>
      <c r="AE5111" s="5"/>
    </row>
    <row r="5112" spans="1:31" x14ac:dyDescent="0.2">
      <c r="A5112" s="7"/>
      <c r="F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  <c r="AC5112" s="5"/>
      <c r="AD5112" s="5"/>
      <c r="AE5112" s="5"/>
    </row>
    <row r="5113" spans="1:31" x14ac:dyDescent="0.2">
      <c r="A5113" s="7"/>
      <c r="F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  <c r="AC5113" s="5"/>
      <c r="AD5113" s="5"/>
      <c r="AE5113" s="5"/>
    </row>
    <row r="5114" spans="1:31" x14ac:dyDescent="0.2">
      <c r="A5114" s="7"/>
      <c r="F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  <c r="AC5114" s="5"/>
      <c r="AD5114" s="5"/>
      <c r="AE5114" s="5"/>
    </row>
    <row r="5115" spans="1:31" x14ac:dyDescent="0.2">
      <c r="A5115" s="7"/>
      <c r="F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  <c r="AC5115" s="5"/>
      <c r="AD5115" s="5"/>
      <c r="AE5115" s="5"/>
    </row>
    <row r="5116" spans="1:31" x14ac:dyDescent="0.2">
      <c r="A5116" s="7"/>
      <c r="F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  <c r="AC5116" s="5"/>
      <c r="AD5116" s="5"/>
      <c r="AE5116" s="5"/>
    </row>
    <row r="5117" spans="1:31" x14ac:dyDescent="0.2">
      <c r="A5117" s="7"/>
      <c r="F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</row>
    <row r="5118" spans="1:31" x14ac:dyDescent="0.2">
      <c r="A5118" s="7"/>
      <c r="F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  <c r="AE5118" s="5"/>
    </row>
    <row r="5119" spans="1:31" x14ac:dyDescent="0.2">
      <c r="A5119" s="7"/>
      <c r="F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  <c r="AD5119" s="5"/>
      <c r="AE5119" s="5"/>
    </row>
    <row r="5120" spans="1:31" x14ac:dyDescent="0.2">
      <c r="A5120" s="7"/>
      <c r="F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  <c r="AE5120" s="5"/>
    </row>
    <row r="5121" spans="1:31" x14ac:dyDescent="0.2">
      <c r="A5121" s="7"/>
      <c r="F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  <c r="AE5121" s="5"/>
    </row>
    <row r="5122" spans="1:31" x14ac:dyDescent="0.2">
      <c r="A5122" s="7"/>
      <c r="F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  <c r="AE5122" s="5"/>
    </row>
    <row r="5123" spans="1:31" x14ac:dyDescent="0.2">
      <c r="A5123" s="7"/>
      <c r="F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  <c r="AE5123" s="5"/>
    </row>
    <row r="5124" spans="1:31" x14ac:dyDescent="0.2">
      <c r="A5124" s="7"/>
      <c r="F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  <c r="AD5124" s="5"/>
      <c r="AE5124" s="5"/>
    </row>
    <row r="5125" spans="1:31" x14ac:dyDescent="0.2">
      <c r="A5125" s="7"/>
      <c r="F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</row>
    <row r="5126" spans="1:31" x14ac:dyDescent="0.2">
      <c r="A5126" s="7"/>
      <c r="F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  <c r="AD5126" s="5"/>
      <c r="AE5126" s="5"/>
    </row>
    <row r="5127" spans="1:31" x14ac:dyDescent="0.2">
      <c r="A5127" s="7"/>
      <c r="F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  <c r="AE5127" s="5"/>
    </row>
    <row r="5128" spans="1:31" x14ac:dyDescent="0.2">
      <c r="A5128" s="7"/>
      <c r="F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  <c r="AD5128" s="5"/>
      <c r="AE5128" s="5"/>
    </row>
    <row r="5129" spans="1:31" x14ac:dyDescent="0.2">
      <c r="A5129" s="7"/>
      <c r="F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  <c r="AD5129" s="5"/>
      <c r="AE5129" s="5"/>
    </row>
    <row r="5130" spans="1:31" x14ac:dyDescent="0.2">
      <c r="A5130" s="7"/>
      <c r="F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</row>
    <row r="5131" spans="1:31" x14ac:dyDescent="0.2">
      <c r="A5131" s="7"/>
      <c r="F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  <c r="AE5131" s="5"/>
    </row>
    <row r="5132" spans="1:31" x14ac:dyDescent="0.2">
      <c r="A5132" s="7"/>
      <c r="F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  <c r="AD5132" s="5"/>
      <c r="AE5132" s="5"/>
    </row>
    <row r="5133" spans="1:31" x14ac:dyDescent="0.2">
      <c r="A5133" s="7"/>
      <c r="F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  <c r="AC5133" s="5"/>
      <c r="AD5133" s="5"/>
      <c r="AE5133" s="5"/>
    </row>
    <row r="5134" spans="1:31" x14ac:dyDescent="0.2">
      <c r="A5134" s="7"/>
      <c r="F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  <c r="AC5134" s="5"/>
      <c r="AD5134" s="5"/>
      <c r="AE5134" s="5"/>
    </row>
    <row r="5135" spans="1:31" x14ac:dyDescent="0.2">
      <c r="A5135" s="7"/>
      <c r="F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</row>
    <row r="5136" spans="1:31" x14ac:dyDescent="0.2">
      <c r="A5136" s="7"/>
      <c r="F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  <c r="AE5136" s="5"/>
    </row>
    <row r="5137" spans="1:31" x14ac:dyDescent="0.2">
      <c r="A5137" s="7"/>
      <c r="F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  <c r="AE5137" s="5"/>
    </row>
    <row r="5138" spans="1:31" x14ac:dyDescent="0.2">
      <c r="A5138" s="7"/>
      <c r="F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  <c r="AE5138" s="5"/>
    </row>
    <row r="5139" spans="1:31" x14ac:dyDescent="0.2">
      <c r="A5139" s="7"/>
      <c r="F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</row>
    <row r="5140" spans="1:31" x14ac:dyDescent="0.2">
      <c r="A5140" s="7"/>
      <c r="F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</row>
    <row r="5141" spans="1:31" x14ac:dyDescent="0.2">
      <c r="A5141" s="7"/>
      <c r="F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  <c r="AE5141" s="5"/>
    </row>
    <row r="5142" spans="1:31" x14ac:dyDescent="0.2">
      <c r="A5142" s="7"/>
      <c r="F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  <c r="AE5142" s="5"/>
    </row>
    <row r="5143" spans="1:31" x14ac:dyDescent="0.2">
      <c r="A5143" s="7"/>
      <c r="F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</row>
    <row r="5144" spans="1:31" x14ac:dyDescent="0.2">
      <c r="A5144" s="7"/>
      <c r="F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</row>
    <row r="5145" spans="1:31" x14ac:dyDescent="0.2">
      <c r="A5145" s="7"/>
      <c r="F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  <c r="AE5145" s="5"/>
    </row>
    <row r="5146" spans="1:31" x14ac:dyDescent="0.2">
      <c r="A5146" s="7"/>
      <c r="F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</row>
    <row r="5147" spans="1:31" x14ac:dyDescent="0.2">
      <c r="A5147" s="7"/>
      <c r="F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  <c r="AC5147" s="5"/>
      <c r="AD5147" s="5"/>
      <c r="AE5147" s="5"/>
    </row>
    <row r="5148" spans="1:31" x14ac:dyDescent="0.2">
      <c r="A5148" s="7"/>
      <c r="F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  <c r="AE5148" s="5"/>
    </row>
    <row r="5149" spans="1:31" x14ac:dyDescent="0.2">
      <c r="A5149" s="7"/>
      <c r="F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  <c r="AE5149" s="5"/>
    </row>
    <row r="5150" spans="1:31" x14ac:dyDescent="0.2">
      <c r="A5150" s="7"/>
      <c r="F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  <c r="AC5150" s="5"/>
      <c r="AD5150" s="5"/>
      <c r="AE5150" s="5"/>
    </row>
    <row r="5151" spans="1:31" x14ac:dyDescent="0.2">
      <c r="A5151" s="7"/>
      <c r="F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  <c r="AE5151" s="5"/>
    </row>
    <row r="5152" spans="1:31" x14ac:dyDescent="0.2">
      <c r="A5152" s="7"/>
      <c r="F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  <c r="AC5152" s="5"/>
      <c r="AD5152" s="5"/>
      <c r="AE5152" s="5"/>
    </row>
    <row r="5153" spans="1:31" x14ac:dyDescent="0.2">
      <c r="A5153" s="7"/>
      <c r="F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  <c r="AC5153" s="5"/>
      <c r="AD5153" s="5"/>
      <c r="AE5153" s="5"/>
    </row>
    <row r="5154" spans="1:31" x14ac:dyDescent="0.2">
      <c r="A5154" s="7"/>
      <c r="F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  <c r="AC5154" s="5"/>
      <c r="AD5154" s="5"/>
      <c r="AE5154" s="5"/>
    </row>
    <row r="5155" spans="1:31" x14ac:dyDescent="0.2">
      <c r="A5155" s="7"/>
      <c r="F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  <c r="AE5155" s="5"/>
    </row>
    <row r="5156" spans="1:31" x14ac:dyDescent="0.2">
      <c r="A5156" s="7"/>
      <c r="F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  <c r="AD5156" s="5"/>
      <c r="AE5156" s="5"/>
    </row>
    <row r="5157" spans="1:31" x14ac:dyDescent="0.2">
      <c r="A5157" s="7"/>
      <c r="F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  <c r="AD5157" s="5"/>
      <c r="AE5157" s="5"/>
    </row>
    <row r="5158" spans="1:31" x14ac:dyDescent="0.2">
      <c r="A5158" s="7"/>
      <c r="F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  <c r="AE5158" s="5"/>
    </row>
    <row r="5159" spans="1:31" x14ac:dyDescent="0.2">
      <c r="A5159" s="7"/>
      <c r="F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  <c r="AC5159" s="5"/>
      <c r="AD5159" s="5"/>
      <c r="AE5159" s="5"/>
    </row>
    <row r="5160" spans="1:31" x14ac:dyDescent="0.2">
      <c r="A5160" s="7"/>
      <c r="F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  <c r="AC5160" s="5"/>
      <c r="AD5160" s="5"/>
      <c r="AE5160" s="5"/>
    </row>
    <row r="5161" spans="1:31" x14ac:dyDescent="0.2">
      <c r="A5161" s="7"/>
      <c r="F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  <c r="AC5161" s="5"/>
      <c r="AD5161" s="5"/>
      <c r="AE5161" s="5"/>
    </row>
    <row r="5162" spans="1:31" x14ac:dyDescent="0.2">
      <c r="A5162" s="7"/>
      <c r="F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  <c r="AC5162" s="5"/>
      <c r="AD5162" s="5"/>
      <c r="AE5162" s="5"/>
    </row>
    <row r="5163" spans="1:31" x14ac:dyDescent="0.2">
      <c r="A5163" s="7"/>
      <c r="F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  <c r="AC5163" s="5"/>
      <c r="AD5163" s="5"/>
      <c r="AE5163" s="5"/>
    </row>
    <row r="5164" spans="1:31" x14ac:dyDescent="0.2">
      <c r="A5164" s="7"/>
      <c r="F5164" s="5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  <c r="AC5164" s="5"/>
      <c r="AD5164" s="5"/>
      <c r="AE5164" s="5"/>
    </row>
    <row r="5165" spans="1:31" x14ac:dyDescent="0.2">
      <c r="A5165" s="7"/>
      <c r="F5165" s="5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  <c r="AC5165" s="5"/>
      <c r="AD5165" s="5"/>
      <c r="AE5165" s="5"/>
    </row>
    <row r="5166" spans="1:31" x14ac:dyDescent="0.2">
      <c r="A5166" s="7"/>
      <c r="F5166" s="5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  <c r="AC5166" s="5"/>
      <c r="AD5166" s="5"/>
      <c r="AE5166" s="5"/>
    </row>
    <row r="5167" spans="1:31" x14ac:dyDescent="0.2">
      <c r="A5167" s="7"/>
      <c r="F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  <c r="AC5167" s="5"/>
      <c r="AD5167" s="5"/>
      <c r="AE5167" s="5"/>
    </row>
    <row r="5168" spans="1:31" x14ac:dyDescent="0.2">
      <c r="A5168" s="7"/>
      <c r="F5168" s="5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  <c r="AC5168" s="5"/>
      <c r="AD5168" s="5"/>
      <c r="AE5168" s="5"/>
    </row>
    <row r="5169" spans="1:31" x14ac:dyDescent="0.2">
      <c r="A5169" s="7"/>
      <c r="F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  <c r="AC5169" s="5"/>
      <c r="AD5169" s="5"/>
      <c r="AE5169" s="5"/>
    </row>
    <row r="5170" spans="1:31" x14ac:dyDescent="0.2">
      <c r="A5170" s="7"/>
      <c r="F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  <c r="AC5170" s="5"/>
      <c r="AD5170" s="5"/>
      <c r="AE5170" s="5"/>
    </row>
    <row r="5171" spans="1:31" x14ac:dyDescent="0.2">
      <c r="A5171" s="7"/>
      <c r="F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  <c r="AC5171" s="5"/>
      <c r="AD5171" s="5"/>
      <c r="AE5171" s="5"/>
    </row>
    <row r="5172" spans="1:31" x14ac:dyDescent="0.2">
      <c r="A5172" s="7"/>
      <c r="F5172" s="5"/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  <c r="AC5172" s="5"/>
      <c r="AD5172" s="5"/>
      <c r="AE5172" s="5"/>
    </row>
    <row r="5173" spans="1:31" x14ac:dyDescent="0.2">
      <c r="A5173" s="7"/>
      <c r="F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  <c r="AC5173" s="5"/>
      <c r="AD5173" s="5"/>
      <c r="AE5173" s="5"/>
    </row>
    <row r="5174" spans="1:31" x14ac:dyDescent="0.2">
      <c r="A5174" s="7"/>
      <c r="F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  <c r="AC5174" s="5"/>
      <c r="AD5174" s="5"/>
      <c r="AE5174" s="5"/>
    </row>
    <row r="5175" spans="1:31" x14ac:dyDescent="0.2">
      <c r="A5175" s="7"/>
      <c r="F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  <c r="AE5175" s="5"/>
    </row>
    <row r="5176" spans="1:31" x14ac:dyDescent="0.2">
      <c r="A5176" s="7"/>
      <c r="F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  <c r="AC5176" s="5"/>
      <c r="AD5176" s="5"/>
      <c r="AE5176" s="5"/>
    </row>
    <row r="5177" spans="1:31" x14ac:dyDescent="0.2">
      <c r="A5177" s="7"/>
      <c r="F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  <c r="AC5177" s="5"/>
      <c r="AD5177" s="5"/>
      <c r="AE5177" s="5"/>
    </row>
    <row r="5178" spans="1:31" x14ac:dyDescent="0.2">
      <c r="A5178" s="7"/>
      <c r="F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  <c r="AC5178" s="5"/>
      <c r="AD5178" s="5"/>
      <c r="AE5178" s="5"/>
    </row>
    <row r="5179" spans="1:31" x14ac:dyDescent="0.2">
      <c r="A5179" s="7"/>
      <c r="F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  <c r="AC5179" s="5"/>
      <c r="AD5179" s="5"/>
      <c r="AE5179" s="5"/>
    </row>
    <row r="5180" spans="1:31" x14ac:dyDescent="0.2">
      <c r="A5180" s="7"/>
      <c r="F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  <c r="AC5180" s="5"/>
      <c r="AD5180" s="5"/>
      <c r="AE5180" s="5"/>
    </row>
    <row r="5181" spans="1:31" x14ac:dyDescent="0.2">
      <c r="A5181" s="7"/>
      <c r="F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  <c r="AC5181" s="5"/>
      <c r="AD5181" s="5"/>
      <c r="AE5181" s="5"/>
    </row>
    <row r="5182" spans="1:31" x14ac:dyDescent="0.2">
      <c r="A5182" s="7"/>
      <c r="F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  <c r="AD5182" s="5"/>
      <c r="AE5182" s="5"/>
    </row>
    <row r="5183" spans="1:31" x14ac:dyDescent="0.2">
      <c r="A5183" s="7"/>
      <c r="F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  <c r="AD5183" s="5"/>
      <c r="AE5183" s="5"/>
    </row>
    <row r="5184" spans="1:31" x14ac:dyDescent="0.2">
      <c r="A5184" s="7"/>
      <c r="F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  <c r="AD5184" s="5"/>
      <c r="AE5184" s="5"/>
    </row>
    <row r="5185" spans="1:31" x14ac:dyDescent="0.2">
      <c r="A5185" s="7"/>
      <c r="F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  <c r="AC5185" s="5"/>
      <c r="AD5185" s="5"/>
      <c r="AE5185" s="5"/>
    </row>
    <row r="5186" spans="1:31" x14ac:dyDescent="0.2">
      <c r="A5186" s="7"/>
      <c r="F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  <c r="AC5186" s="5"/>
      <c r="AD5186" s="5"/>
      <c r="AE5186" s="5"/>
    </row>
    <row r="5187" spans="1:31" x14ac:dyDescent="0.2">
      <c r="A5187" s="7"/>
      <c r="F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  <c r="AC5187" s="5"/>
      <c r="AD5187" s="5"/>
      <c r="AE5187" s="5"/>
    </row>
    <row r="5188" spans="1:31" x14ac:dyDescent="0.2">
      <c r="A5188" s="7"/>
      <c r="F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  <c r="AC5188" s="5"/>
      <c r="AD5188" s="5"/>
      <c r="AE5188" s="5"/>
    </row>
    <row r="5189" spans="1:31" x14ac:dyDescent="0.2">
      <c r="A5189" s="7"/>
      <c r="F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  <c r="AC5189" s="5"/>
      <c r="AD5189" s="5"/>
      <c r="AE5189" s="5"/>
    </row>
    <row r="5190" spans="1:31" x14ac:dyDescent="0.2">
      <c r="A5190" s="7"/>
      <c r="F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  <c r="AC5190" s="5"/>
      <c r="AD5190" s="5"/>
      <c r="AE5190" s="5"/>
    </row>
    <row r="5191" spans="1:31" x14ac:dyDescent="0.2">
      <c r="A5191" s="7"/>
      <c r="F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  <c r="AC5191" s="5"/>
      <c r="AD5191" s="5"/>
      <c r="AE5191" s="5"/>
    </row>
    <row r="5192" spans="1:31" x14ac:dyDescent="0.2">
      <c r="A5192" s="7"/>
      <c r="F5192" s="5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  <c r="AC5192" s="5"/>
      <c r="AD5192" s="5"/>
      <c r="AE5192" s="5"/>
    </row>
    <row r="5193" spans="1:31" x14ac:dyDescent="0.2">
      <c r="A5193" s="7"/>
      <c r="F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  <c r="AC5193" s="5"/>
      <c r="AD5193" s="5"/>
      <c r="AE5193" s="5"/>
    </row>
    <row r="5194" spans="1:31" x14ac:dyDescent="0.2">
      <c r="A5194" s="7"/>
      <c r="F5194" s="5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  <c r="AC5194" s="5"/>
      <c r="AD5194" s="5"/>
      <c r="AE5194" s="5"/>
    </row>
    <row r="5195" spans="1:31" x14ac:dyDescent="0.2">
      <c r="A5195" s="7"/>
      <c r="F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  <c r="AC5195" s="5"/>
      <c r="AD5195" s="5"/>
      <c r="AE5195" s="5"/>
    </row>
    <row r="5196" spans="1:31" x14ac:dyDescent="0.2">
      <c r="A5196" s="7"/>
      <c r="F5196" s="5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  <c r="AC5196" s="5"/>
      <c r="AD5196" s="5"/>
      <c r="AE5196" s="5"/>
    </row>
    <row r="5197" spans="1:31" x14ac:dyDescent="0.2">
      <c r="A5197" s="7"/>
      <c r="F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  <c r="AC5197" s="5"/>
      <c r="AD5197" s="5"/>
      <c r="AE5197" s="5"/>
    </row>
    <row r="5198" spans="1:31" x14ac:dyDescent="0.2">
      <c r="A5198" s="7"/>
      <c r="F5198" s="5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  <c r="AC5198" s="5"/>
      <c r="AD5198" s="5"/>
      <c r="AE5198" s="5"/>
    </row>
    <row r="5199" spans="1:31" x14ac:dyDescent="0.2">
      <c r="A5199" s="7"/>
      <c r="F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  <c r="AC5199" s="5"/>
      <c r="AD5199" s="5"/>
      <c r="AE5199" s="5"/>
    </row>
    <row r="5200" spans="1:31" x14ac:dyDescent="0.2">
      <c r="A5200" s="7"/>
      <c r="F5200" s="5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  <c r="AC5200" s="5"/>
      <c r="AD5200" s="5"/>
      <c r="AE5200" s="5"/>
    </row>
    <row r="5201" spans="1:31" x14ac:dyDescent="0.2">
      <c r="A5201" s="7"/>
      <c r="F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  <c r="AC5201" s="5"/>
      <c r="AD5201" s="5"/>
      <c r="AE5201" s="5"/>
    </row>
    <row r="5202" spans="1:31" x14ac:dyDescent="0.2">
      <c r="A5202" s="7"/>
      <c r="F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  <c r="AC5202" s="5"/>
      <c r="AD5202" s="5"/>
      <c r="AE5202" s="5"/>
    </row>
    <row r="5203" spans="1:31" x14ac:dyDescent="0.2">
      <c r="A5203" s="7"/>
      <c r="F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  <c r="AC5203" s="5"/>
      <c r="AD5203" s="5"/>
      <c r="AE5203" s="5"/>
    </row>
    <row r="5204" spans="1:31" x14ac:dyDescent="0.2">
      <c r="A5204" s="7"/>
      <c r="F5204" s="5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  <c r="AC5204" s="5"/>
      <c r="AD5204" s="5"/>
      <c r="AE5204" s="5"/>
    </row>
    <row r="5205" spans="1:31" x14ac:dyDescent="0.2">
      <c r="A5205" s="7"/>
      <c r="F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  <c r="AC5205" s="5"/>
      <c r="AD5205" s="5"/>
      <c r="AE5205" s="5"/>
    </row>
    <row r="5206" spans="1:31" x14ac:dyDescent="0.2">
      <c r="A5206" s="7"/>
      <c r="F5206" s="5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  <c r="AC5206" s="5"/>
      <c r="AD5206" s="5"/>
      <c r="AE5206" s="5"/>
    </row>
    <row r="5207" spans="1:31" x14ac:dyDescent="0.2">
      <c r="A5207" s="7"/>
      <c r="F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  <c r="AC5207" s="5"/>
      <c r="AD5207" s="5"/>
      <c r="AE5207" s="5"/>
    </row>
    <row r="5208" spans="1:31" x14ac:dyDescent="0.2">
      <c r="A5208" s="7"/>
      <c r="F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  <c r="AC5208" s="5"/>
      <c r="AD5208" s="5"/>
      <c r="AE5208" s="5"/>
    </row>
    <row r="5209" spans="1:31" x14ac:dyDescent="0.2">
      <c r="A5209" s="7"/>
      <c r="F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  <c r="AC5209" s="5"/>
      <c r="AD5209" s="5"/>
      <c r="AE5209" s="5"/>
    </row>
    <row r="5210" spans="1:31" x14ac:dyDescent="0.2">
      <c r="A5210" s="7"/>
      <c r="F5210" s="5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  <c r="AC5210" s="5"/>
      <c r="AD5210" s="5"/>
      <c r="AE5210" s="5"/>
    </row>
    <row r="5211" spans="1:31" x14ac:dyDescent="0.2">
      <c r="A5211" s="7"/>
      <c r="F5211" s="5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  <c r="AC5211" s="5"/>
      <c r="AD5211" s="5"/>
      <c r="AE5211" s="5"/>
    </row>
    <row r="5212" spans="1:31" x14ac:dyDescent="0.2">
      <c r="A5212" s="7"/>
      <c r="F5212" s="5"/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  <c r="AC5212" s="5"/>
      <c r="AD5212" s="5"/>
      <c r="AE5212" s="5"/>
    </row>
    <row r="5213" spans="1:31" x14ac:dyDescent="0.2">
      <c r="A5213" s="7"/>
      <c r="F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  <c r="AC5213" s="5"/>
      <c r="AD5213" s="5"/>
      <c r="AE5213" s="5"/>
    </row>
    <row r="5214" spans="1:31" x14ac:dyDescent="0.2">
      <c r="A5214" s="7"/>
      <c r="F5214" s="5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  <c r="AC5214" s="5"/>
      <c r="AD5214" s="5"/>
      <c r="AE5214" s="5"/>
    </row>
    <row r="5215" spans="1:31" x14ac:dyDescent="0.2">
      <c r="A5215" s="7"/>
      <c r="F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  <c r="AC5215" s="5"/>
      <c r="AD5215" s="5"/>
      <c r="AE5215" s="5"/>
    </row>
    <row r="5216" spans="1:31" x14ac:dyDescent="0.2">
      <c r="A5216" s="7"/>
      <c r="F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  <c r="AC5216" s="5"/>
      <c r="AD5216" s="5"/>
      <c r="AE5216" s="5"/>
    </row>
    <row r="5217" spans="1:31" x14ac:dyDescent="0.2">
      <c r="A5217" s="7"/>
      <c r="F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  <c r="AE5217" s="5"/>
    </row>
    <row r="5218" spans="1:31" x14ac:dyDescent="0.2">
      <c r="A5218" s="7"/>
      <c r="F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</row>
    <row r="5219" spans="1:31" x14ac:dyDescent="0.2">
      <c r="A5219" s="7"/>
      <c r="F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</row>
    <row r="5220" spans="1:31" x14ac:dyDescent="0.2">
      <c r="A5220" s="7"/>
      <c r="F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  <c r="AC5220" s="5"/>
      <c r="AD5220" s="5"/>
      <c r="AE5220" s="5"/>
    </row>
    <row r="5221" spans="1:31" x14ac:dyDescent="0.2">
      <c r="A5221" s="7"/>
      <c r="F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  <c r="AC5221" s="5"/>
      <c r="AD5221" s="5"/>
      <c r="AE5221" s="5"/>
    </row>
    <row r="5222" spans="1:31" x14ac:dyDescent="0.2">
      <c r="A5222" s="7"/>
      <c r="F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  <c r="AE5222" s="5"/>
    </row>
    <row r="5223" spans="1:31" x14ac:dyDescent="0.2">
      <c r="A5223" s="7"/>
      <c r="F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  <c r="AE5223" s="5"/>
    </row>
  </sheetData>
  <autoFilter ref="A5:AG3288" xr:uid="{00000000-0009-0000-0000-000001000000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4DD2F-A8FC-4C05-8BA2-8F9ABBBD8536}">
  <dimension ref="B1:F14"/>
  <sheetViews>
    <sheetView workbookViewId="0">
      <selection activeCell="D1" sqref="D1"/>
    </sheetView>
  </sheetViews>
  <sheetFormatPr defaultColWidth="11.42578125" defaultRowHeight="12.75" x14ac:dyDescent="0.2"/>
  <sheetData>
    <row r="1" spans="2:6" x14ac:dyDescent="0.2">
      <c r="D1">
        <f>+'MBI DIRECTORIO'!D6</f>
        <v>2022</v>
      </c>
    </row>
    <row r="3" spans="2:6" x14ac:dyDescent="0.2">
      <c r="B3" t="s">
        <v>44</v>
      </c>
      <c r="C3">
        <v>1</v>
      </c>
      <c r="D3" s="33" t="s">
        <v>45</v>
      </c>
      <c r="E3" t="str">
        <f>CONCATENATE($D$1,C3)</f>
        <v>20221</v>
      </c>
      <c r="F3" t="str">
        <f>CONCATENATE($D$1,"-",C3,"-",D3)</f>
        <v>2022-1-01</v>
      </c>
    </row>
    <row r="4" spans="2:6" x14ac:dyDescent="0.2">
      <c r="B4" t="s">
        <v>46</v>
      </c>
      <c r="C4">
        <v>2</v>
      </c>
      <c r="D4" s="33" t="s">
        <v>45</v>
      </c>
      <c r="E4" t="str">
        <f t="shared" ref="E4:E14" si="0">CONCATENATE($D$1,C4)</f>
        <v>20222</v>
      </c>
      <c r="F4" t="str">
        <f t="shared" ref="F4:F14" si="1">CONCATENATE($D$1,"-",C4,"-",D4)</f>
        <v>2022-2-01</v>
      </c>
    </row>
    <row r="5" spans="2:6" x14ac:dyDescent="0.2">
      <c r="B5" t="s">
        <v>47</v>
      </c>
      <c r="C5">
        <v>3</v>
      </c>
      <c r="D5" s="33" t="s">
        <v>45</v>
      </c>
      <c r="E5" t="str">
        <f t="shared" si="0"/>
        <v>20223</v>
      </c>
      <c r="F5" t="str">
        <f t="shared" si="1"/>
        <v>2022-3-01</v>
      </c>
    </row>
    <row r="6" spans="2:6" x14ac:dyDescent="0.2">
      <c r="B6" t="s">
        <v>48</v>
      </c>
      <c r="C6">
        <v>4</v>
      </c>
      <c r="D6" s="33" t="s">
        <v>45</v>
      </c>
      <c r="E6" t="str">
        <f t="shared" si="0"/>
        <v>20224</v>
      </c>
      <c r="F6" t="str">
        <f t="shared" si="1"/>
        <v>2022-4-01</v>
      </c>
    </row>
    <row r="7" spans="2:6" x14ac:dyDescent="0.2">
      <c r="B7" t="s">
        <v>49</v>
      </c>
      <c r="C7">
        <v>5</v>
      </c>
      <c r="D7" s="33" t="s">
        <v>45</v>
      </c>
      <c r="E7" t="str">
        <f t="shared" si="0"/>
        <v>20225</v>
      </c>
      <c r="F7" t="str">
        <f t="shared" si="1"/>
        <v>2022-5-01</v>
      </c>
    </row>
    <row r="8" spans="2:6" x14ac:dyDescent="0.2">
      <c r="B8" t="s">
        <v>50</v>
      </c>
      <c r="C8">
        <v>6</v>
      </c>
      <c r="D8" s="33" t="s">
        <v>45</v>
      </c>
      <c r="E8" t="str">
        <f t="shared" si="0"/>
        <v>20226</v>
      </c>
      <c r="F8" t="str">
        <f t="shared" si="1"/>
        <v>2022-6-01</v>
      </c>
    </row>
    <row r="9" spans="2:6" x14ac:dyDescent="0.2">
      <c r="B9" t="s">
        <v>51</v>
      </c>
      <c r="C9">
        <v>7</v>
      </c>
      <c r="D9" s="33" t="s">
        <v>45</v>
      </c>
      <c r="E9" t="str">
        <f t="shared" si="0"/>
        <v>20227</v>
      </c>
      <c r="F9" t="str">
        <f t="shared" si="1"/>
        <v>2022-7-01</v>
      </c>
    </row>
    <row r="10" spans="2:6" x14ac:dyDescent="0.2">
      <c r="B10" t="s">
        <v>52</v>
      </c>
      <c r="C10">
        <v>8</v>
      </c>
      <c r="D10" s="33" t="s">
        <v>45</v>
      </c>
      <c r="E10" t="str">
        <f t="shared" si="0"/>
        <v>20228</v>
      </c>
      <c r="F10" t="str">
        <f t="shared" si="1"/>
        <v>2022-8-01</v>
      </c>
    </row>
    <row r="11" spans="2:6" x14ac:dyDescent="0.2">
      <c r="B11" t="s">
        <v>53</v>
      </c>
      <c r="C11">
        <v>9</v>
      </c>
      <c r="D11" s="33" t="s">
        <v>45</v>
      </c>
      <c r="E11" t="str">
        <f t="shared" si="0"/>
        <v>20229</v>
      </c>
      <c r="F11" t="str">
        <f t="shared" si="1"/>
        <v>2022-9-01</v>
      </c>
    </row>
    <row r="12" spans="2:6" x14ac:dyDescent="0.2">
      <c r="B12" t="s">
        <v>54</v>
      </c>
      <c r="C12">
        <v>10</v>
      </c>
      <c r="D12" s="33" t="s">
        <v>45</v>
      </c>
      <c r="E12" t="str">
        <f t="shared" si="0"/>
        <v>202210</v>
      </c>
      <c r="F12" t="str">
        <f t="shared" si="1"/>
        <v>2022-10-01</v>
      </c>
    </row>
    <row r="13" spans="2:6" x14ac:dyDescent="0.2">
      <c r="B13" t="s">
        <v>55</v>
      </c>
      <c r="C13">
        <v>11</v>
      </c>
      <c r="D13" s="33" t="s">
        <v>45</v>
      </c>
      <c r="E13" t="str">
        <f t="shared" si="0"/>
        <v>202211</v>
      </c>
      <c r="F13" t="str">
        <f t="shared" si="1"/>
        <v>2022-11-01</v>
      </c>
    </row>
    <row r="14" spans="2:6" x14ac:dyDescent="0.2">
      <c r="B14" t="s">
        <v>56</v>
      </c>
      <c r="C14">
        <v>12</v>
      </c>
      <c r="D14" s="33" t="s">
        <v>45</v>
      </c>
      <c r="E14" t="str">
        <f t="shared" si="0"/>
        <v>202212</v>
      </c>
      <c r="F14" t="str">
        <f t="shared" si="1"/>
        <v>2022-12-01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6:J28"/>
  <sheetViews>
    <sheetView workbookViewId="0">
      <selection activeCell="E27" sqref="E27"/>
    </sheetView>
  </sheetViews>
  <sheetFormatPr defaultColWidth="11.42578125" defaultRowHeight="12.75" x14ac:dyDescent="0.2"/>
  <sheetData>
    <row r="6" spans="1:10" ht="15.75" thickBot="1" x14ac:dyDescent="0.3">
      <c r="A6" s="8"/>
      <c r="B6" s="9"/>
      <c r="C6" s="9"/>
      <c r="D6" s="9" t="s">
        <v>60</v>
      </c>
      <c r="E6" s="9"/>
    </row>
    <row r="7" spans="1:10" ht="15.75" thickBot="1" x14ac:dyDescent="0.3">
      <c r="A7" s="8"/>
      <c r="B7" s="9"/>
      <c r="C7" s="9"/>
      <c r="D7" s="9"/>
      <c r="E7" s="9"/>
    </row>
    <row r="8" spans="1:10" x14ac:dyDescent="0.2">
      <c r="A8" s="10"/>
      <c r="B8" s="10"/>
      <c r="C8" s="10"/>
      <c r="D8" s="10"/>
      <c r="E8" s="10"/>
    </row>
    <row r="9" spans="1:10" ht="15" x14ac:dyDescent="0.25">
      <c r="A9" s="11" t="s">
        <v>30</v>
      </c>
      <c r="B9" s="12"/>
      <c r="C9" s="13"/>
      <c r="D9" s="14">
        <v>435640.72049999988</v>
      </c>
      <c r="E9" s="14">
        <f>+'MBI DIRECTORIO'!F4</f>
        <v>405253.59999999963</v>
      </c>
      <c r="F9" s="19">
        <f>+D9-E9</f>
        <v>30387.120500000252</v>
      </c>
      <c r="H9" s="14">
        <v>498091.15130000102</v>
      </c>
      <c r="I9" s="20"/>
    </row>
    <row r="10" spans="1:10" ht="15" x14ac:dyDescent="0.25">
      <c r="A10" s="15" t="s">
        <v>31</v>
      </c>
      <c r="B10" s="16"/>
      <c r="C10" s="17"/>
      <c r="D10" s="18">
        <v>13225655.340000007</v>
      </c>
      <c r="E10" s="18">
        <f>+'MBI DIRECTORIO'!H4</f>
        <v>13357937.50944443</v>
      </c>
      <c r="F10" s="19">
        <f>+D10-E10</f>
        <v>-132282.16944442317</v>
      </c>
      <c r="H10" s="25">
        <v>31.1</v>
      </c>
      <c r="I10" s="22">
        <f>+E10/$H$9</f>
        <v>26.818259016609041</v>
      </c>
      <c r="J10" s="24">
        <f>+I10-H10</f>
        <v>-4.2817409833909608</v>
      </c>
    </row>
    <row r="11" spans="1:10" ht="15" x14ac:dyDescent="0.25">
      <c r="A11" s="11" t="s">
        <v>32</v>
      </c>
      <c r="B11" s="12"/>
      <c r="C11" s="13"/>
      <c r="D11" s="14">
        <v>7039612.1226120023</v>
      </c>
      <c r="E11" s="14">
        <f>+'MBI DIRECTORIO'!I4</f>
        <v>7454558.4756239392</v>
      </c>
      <c r="F11" s="19">
        <f>+D11-E11</f>
        <v>-414946.35301193688</v>
      </c>
      <c r="H11" s="26">
        <v>16.899999999999999</v>
      </c>
      <c r="I11" s="23">
        <f>+E11/$H$9</f>
        <v>14.966253578622696</v>
      </c>
      <c r="J11" s="24">
        <f>+I11-H11</f>
        <v>-1.9337464213773021</v>
      </c>
    </row>
    <row r="12" spans="1:10" ht="15" x14ac:dyDescent="0.25">
      <c r="A12" s="15" t="s">
        <v>33</v>
      </c>
      <c r="B12" s="16"/>
      <c r="C12" s="17"/>
      <c r="D12" s="18">
        <v>6186043</v>
      </c>
      <c r="E12" s="18">
        <f>+E10-E11</f>
        <v>5903379.0338204913</v>
      </c>
      <c r="F12" s="19">
        <f>+D12-E12</f>
        <v>282663.96617950872</v>
      </c>
      <c r="H12" s="25">
        <v>14.200000000000003</v>
      </c>
      <c r="I12" s="22">
        <f>+E12/$H$9</f>
        <v>11.852005437986344</v>
      </c>
      <c r="J12" s="24">
        <f>+I12-H12</f>
        <v>-2.3479945620136586</v>
      </c>
    </row>
    <row r="13" spans="1:10" ht="15" x14ac:dyDescent="0.25">
      <c r="A13" s="11"/>
      <c r="B13" s="12"/>
      <c r="C13" s="13"/>
      <c r="D13" s="12"/>
      <c r="E13" s="12"/>
      <c r="H13" s="12"/>
      <c r="I13" s="21"/>
    </row>
    <row r="14" spans="1:10" ht="15" x14ac:dyDescent="0.25">
      <c r="A14" s="15" t="s">
        <v>34</v>
      </c>
      <c r="B14" s="16"/>
      <c r="C14" s="17"/>
      <c r="D14" s="18">
        <v>205169.97000000003</v>
      </c>
      <c r="E14" s="18">
        <f>+'MBI DIRECTORIO'!J4</f>
        <v>134528.55000000002</v>
      </c>
      <c r="F14" s="19">
        <f t="shared" ref="F14:F20" si="0">+D14-E14</f>
        <v>70641.420000000013</v>
      </c>
      <c r="H14" s="25">
        <v>0.4</v>
      </c>
      <c r="I14" s="22">
        <f t="shared" ref="I14:I20" si="1">+E14/$H$9</f>
        <v>0.27008821507646757</v>
      </c>
      <c r="J14" s="24">
        <f t="shared" ref="J14:J20" si="2">+I14-H14</f>
        <v>-0.12991178492353245</v>
      </c>
    </row>
    <row r="15" spans="1:10" ht="15" x14ac:dyDescent="0.25">
      <c r="A15" s="11" t="s">
        <v>35</v>
      </c>
      <c r="B15" s="12"/>
      <c r="C15" s="13"/>
      <c r="D15" s="14">
        <v>1154199.7499999995</v>
      </c>
      <c r="E15" s="14">
        <f>+'MBI DIRECTORIO'!K4</f>
        <v>951954.9693333325</v>
      </c>
      <c r="F15" s="19">
        <f t="shared" si="0"/>
        <v>202244.78066666704</v>
      </c>
      <c r="H15" s="26">
        <v>2.7</v>
      </c>
      <c r="I15" s="23">
        <f t="shared" si="1"/>
        <v>1.9112063461652797</v>
      </c>
      <c r="J15" s="24">
        <f t="shared" si="2"/>
        <v>-0.78879365383472044</v>
      </c>
    </row>
    <row r="16" spans="1:10" ht="15" x14ac:dyDescent="0.25">
      <c r="A16" s="15" t="s">
        <v>36</v>
      </c>
      <c r="B16" s="16"/>
      <c r="C16" s="17"/>
      <c r="D16" s="18">
        <v>1359370</v>
      </c>
      <c r="E16" s="18">
        <f>+E14+E15</f>
        <v>1086483.5193333325</v>
      </c>
      <c r="F16" s="19">
        <f t="shared" si="0"/>
        <v>272886.48066666746</v>
      </c>
      <c r="H16" s="25">
        <v>3.1</v>
      </c>
      <c r="I16" s="22">
        <f t="shared" si="1"/>
        <v>2.1812945612417476</v>
      </c>
      <c r="J16" s="24">
        <f t="shared" si="2"/>
        <v>-0.9187054387582525</v>
      </c>
    </row>
    <row r="17" spans="1:10" ht="15" x14ac:dyDescent="0.25">
      <c r="A17" s="11" t="s">
        <v>37</v>
      </c>
      <c r="B17" s="12"/>
      <c r="C17" s="13"/>
      <c r="D17" s="14">
        <v>526084.74000000139</v>
      </c>
      <c r="E17" s="14">
        <f>+'MBI DIRECTORIO'!Y4-E18</f>
        <v>814112.32608835341</v>
      </c>
      <c r="F17" s="28">
        <f t="shared" si="0"/>
        <v>-288027.58608835202</v>
      </c>
      <c r="H17" s="26">
        <v>1.3</v>
      </c>
      <c r="I17" s="23">
        <f t="shared" si="1"/>
        <v>1.6344645432137228</v>
      </c>
      <c r="J17" s="24">
        <f t="shared" si="2"/>
        <v>0.33446454321372276</v>
      </c>
    </row>
    <row r="18" spans="1:10" ht="15" x14ac:dyDescent="0.25">
      <c r="A18" s="15" t="s">
        <v>38</v>
      </c>
      <c r="B18" s="16"/>
      <c r="C18" s="17"/>
      <c r="D18" s="18">
        <v>182782.16999999966</v>
      </c>
      <c r="E18" s="18">
        <f>+'MBI DIRECTORIO'!Z4+'MBI DIRECTORIO'!AA4</f>
        <v>130815.81388888894</v>
      </c>
      <c r="F18" s="30">
        <f t="shared" si="0"/>
        <v>51966.356111110726</v>
      </c>
      <c r="H18" s="25">
        <v>0.4</v>
      </c>
      <c r="I18" s="22">
        <f t="shared" si="1"/>
        <v>0.26263428600862332</v>
      </c>
      <c r="J18" s="24">
        <f t="shared" si="2"/>
        <v>-0.1373657139913767</v>
      </c>
    </row>
    <row r="19" spans="1:10" ht="15" x14ac:dyDescent="0.25">
      <c r="A19" s="11" t="s">
        <v>39</v>
      </c>
      <c r="B19" s="12"/>
      <c r="C19" s="13"/>
      <c r="D19" s="14">
        <v>147691.61000000042</v>
      </c>
      <c r="E19" s="14">
        <f>+'MBI DIRECTORIO'!L4</f>
        <v>163347.22222222315</v>
      </c>
      <c r="F19" s="19">
        <f t="shared" si="0"/>
        <v>-15655.612222222728</v>
      </c>
      <c r="H19" s="26">
        <v>0.4</v>
      </c>
      <c r="I19" s="23">
        <f t="shared" si="1"/>
        <v>0.32794644473384527</v>
      </c>
      <c r="J19" s="24">
        <f t="shared" si="2"/>
        <v>-7.2053555266154756E-2</v>
      </c>
    </row>
    <row r="20" spans="1:10" ht="15" x14ac:dyDescent="0.25">
      <c r="A20" s="15" t="s">
        <v>40</v>
      </c>
      <c r="B20" s="16"/>
      <c r="C20" s="17"/>
      <c r="D20" s="16"/>
      <c r="E20" s="18">
        <f>+'MBI DIRECTORIO'!W4</f>
        <v>0</v>
      </c>
      <c r="F20" s="29">
        <f t="shared" si="0"/>
        <v>0</v>
      </c>
      <c r="H20" s="16"/>
      <c r="I20" s="22">
        <f t="shared" si="1"/>
        <v>0</v>
      </c>
      <c r="J20" s="24">
        <f t="shared" si="2"/>
        <v>0</v>
      </c>
    </row>
    <row r="21" spans="1:10" ht="15" x14ac:dyDescent="0.25">
      <c r="A21" s="11"/>
      <c r="B21" s="12"/>
      <c r="C21" s="13"/>
      <c r="D21" s="12"/>
      <c r="E21" s="12"/>
      <c r="H21" s="12"/>
      <c r="I21" s="21"/>
    </row>
    <row r="22" spans="1:10" ht="15" x14ac:dyDescent="0.25">
      <c r="A22" s="15" t="s">
        <v>41</v>
      </c>
      <c r="B22" s="16"/>
      <c r="C22" s="17"/>
      <c r="D22" s="18">
        <v>2010759</v>
      </c>
      <c r="E22" s="18">
        <f>SUM(E17:E20)+E15</f>
        <v>2060230.331532798</v>
      </c>
      <c r="F22" s="19">
        <f>+D22-E22</f>
        <v>-49471.331532798009</v>
      </c>
      <c r="H22" s="25">
        <v>4.8000000000000007</v>
      </c>
      <c r="I22" s="22">
        <f>+E22/$H$9</f>
        <v>4.1362516201214712</v>
      </c>
      <c r="J22" s="24">
        <f>+I22-H22</f>
        <v>-0.66374837987852953</v>
      </c>
    </row>
    <row r="23" spans="1:10" ht="15" x14ac:dyDescent="0.25">
      <c r="A23" s="11"/>
      <c r="B23" s="12"/>
      <c r="C23" s="13"/>
      <c r="D23" s="12"/>
      <c r="E23" s="12"/>
      <c r="H23" s="12"/>
      <c r="I23" s="21"/>
    </row>
    <row r="24" spans="1:10" ht="15" x14ac:dyDescent="0.25">
      <c r="A24" s="15" t="s">
        <v>42</v>
      </c>
      <c r="B24" s="16"/>
      <c r="C24" s="17"/>
      <c r="D24" s="18">
        <v>9255541</v>
      </c>
      <c r="E24" s="18">
        <f>+E22+E11+E14</f>
        <v>9649317.3571567386</v>
      </c>
      <c r="F24" s="19">
        <f>+D24-E24</f>
        <v>-393776.35715673864</v>
      </c>
      <c r="H24" s="25">
        <v>22.099999999999994</v>
      </c>
      <c r="I24" s="22">
        <f>+E24/$H$9</f>
        <v>19.372593413820638</v>
      </c>
      <c r="J24" s="24">
        <f>+I24-H24</f>
        <v>-2.7274065861793559</v>
      </c>
    </row>
    <row r="25" spans="1:10" ht="15" x14ac:dyDescent="0.25">
      <c r="A25" s="11"/>
      <c r="B25" s="12"/>
      <c r="C25" s="13"/>
      <c r="D25" s="12"/>
      <c r="E25" s="12"/>
      <c r="H25" s="12"/>
      <c r="I25" s="21"/>
    </row>
    <row r="26" spans="1:10" ht="15" x14ac:dyDescent="0.25">
      <c r="A26" s="15" t="s">
        <v>43</v>
      </c>
      <c r="B26" s="16"/>
      <c r="C26" s="17"/>
      <c r="D26" s="18">
        <v>3970114</v>
      </c>
      <c r="E26" s="18">
        <f>+E12-E22-E14</f>
        <v>3708620.1522876937</v>
      </c>
      <c r="F26" s="19">
        <f>+D26-E26</f>
        <v>261493.84771230631</v>
      </c>
      <c r="H26" s="25">
        <v>9</v>
      </c>
      <c r="I26" s="22">
        <f>+E26/$H$9</f>
        <v>7.4456656027884067</v>
      </c>
      <c r="J26" s="24">
        <f>+I26-H26</f>
        <v>-1.5543343972115933</v>
      </c>
    </row>
    <row r="27" spans="1:10" ht="15" x14ac:dyDescent="0.25">
      <c r="H27" s="12"/>
      <c r="I27" s="21"/>
    </row>
    <row r="28" spans="1:10" ht="15" x14ac:dyDescent="0.25">
      <c r="D28" s="34">
        <f>+D26/D9</f>
        <v>9.1132757182188193</v>
      </c>
      <c r="E28" s="34">
        <f>+E26/E9</f>
        <v>9.1513564649091261</v>
      </c>
      <c r="H28" s="25">
        <v>30.700000000000003</v>
      </c>
      <c r="I28" s="22"/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echacreaci_x00f3_n xmlns="e29cce1e-8998-4043-a890-31fc4f124117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45B7389599CAA469AF3538AF482E458" ma:contentTypeVersion="13" ma:contentTypeDescription="Crear nuevo documento." ma:contentTypeScope="" ma:versionID="059bcfdcdab170d9fc08a2fed2d49451">
  <xsd:schema xmlns:xsd="http://www.w3.org/2001/XMLSchema" xmlns:xs="http://www.w3.org/2001/XMLSchema" xmlns:p="http://schemas.microsoft.com/office/2006/metadata/properties" xmlns:ns2="e29cce1e-8998-4043-a890-31fc4f124117" xmlns:ns3="3e40ef77-d8f1-4511-b620-9c02ec2c2418" targetNamespace="http://schemas.microsoft.com/office/2006/metadata/properties" ma:root="true" ma:fieldsID="74b2d59e485cd81639f9eea77b0409d2" ns2:_="" ns3:_="">
    <xsd:import namespace="e29cce1e-8998-4043-a890-31fc4f124117"/>
    <xsd:import namespace="3e40ef77-d8f1-4511-b620-9c02ec2c2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Fechacreaci_x00f3_n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9cce1e-8998-4043-a890-31fc4f12411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Fechacreaci_x00f3_n" ma:index="17" nillable="true" ma:displayName="Fecha creación" ma:description="Fecha de creación del documento." ma:format="DateOnly" ma:internalName="Fechacreaci_x00f3_n">
      <xsd:simpleType>
        <xsd:restriction base="dms:DateTime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40ef77-d8f1-4511-b620-9c02ec2c2418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2DD8273-8427-42FA-B17D-4DC0974B698D}">
  <ds:schemaRefs>
    <ds:schemaRef ds:uri="http://schemas.microsoft.com/office/2006/metadata/properties"/>
    <ds:schemaRef ds:uri="http://schemas.microsoft.com/office/infopath/2007/PartnerControls"/>
    <ds:schemaRef ds:uri="e29cce1e-8998-4043-a890-31fc4f124117"/>
  </ds:schemaRefs>
</ds:datastoreItem>
</file>

<file path=customXml/itemProps2.xml><?xml version="1.0" encoding="utf-8"?>
<ds:datastoreItem xmlns:ds="http://schemas.openxmlformats.org/officeDocument/2006/customXml" ds:itemID="{AC9229B7-3B34-43B7-BF57-8DAB84009B4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6F06862-1C0F-4B0B-A85A-7A3F343F73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29cce1e-8998-4043-a890-31fc4f124117"/>
    <ds:schemaRef ds:uri="3e40ef77-d8f1-4511-b620-9c02ec2c24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MBI META</vt:lpstr>
      <vt:lpstr>Hoja1</vt:lpstr>
      <vt:lpstr>MBI DIRECTORIO</vt:lpstr>
      <vt:lpstr>Parametros</vt:lpstr>
      <vt:lpstr>Cuadre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Toledo</dc:creator>
  <cp:lastModifiedBy>Estefania Manriquez</cp:lastModifiedBy>
  <dcterms:created xsi:type="dcterms:W3CDTF">2015-01-08T14:15:10Z</dcterms:created>
  <dcterms:modified xsi:type="dcterms:W3CDTF">2021-11-05T15:35:02Z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0x010100245B7389599CAA469AF3538AF482E458</vt:lpwstr>
  </property>
</Properties>
</file>